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drawings/charts/chart3.xml" ContentType="application/vnd.openxmlformats-officedocument.drawingml.chart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drawings/charts/chart4.xml" ContentType="application/vnd.openxmlformats-officedocument.drawingml.chart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drawings/charts/chart5.xml" ContentType="application/vnd.openxmlformats-officedocument.drawingml.chart+xml"/>
  <Override PartName="/xl/drawings/charts/chart6.xml" ContentType="application/vnd.openxmlformats-officedocument.drawingml.char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5.xml" ContentType="application/vnd.openxmlformats-officedocument.drawing+xml"/>
  <Override PartName="/xl/drawings/charts/chart7.xml" ContentType="application/vnd.openxmlformats-officedocument.drawingml.chart+xml"/>
  <Override PartName="/xl/worksheets/sheet8.xml" ContentType="application/vnd.openxmlformats-officedocument.spreadsheetml.worksheet+xml"/>
  <Override PartName="/xl/drawings/drawing6.xml" ContentType="application/vnd.openxmlformats-officedocument.drawing+xml"/>
  <Override PartName="/xl/drawings/charts/chart8.xml" ContentType="application/vnd.openxmlformats-officedocument.drawingml.chart+xml"/>
  <Override PartName="/xl/worksheets/sheet9.xml" ContentType="application/vnd.openxmlformats-officedocument.spreadsheetml.worksheet+xml"/>
  <Override PartName="/xl/drawings/drawing7.xml" ContentType="application/vnd.openxmlformats-officedocument.drawing+xml"/>
  <Override PartName="/xl/drawings/charts/chart9.xml" ContentType="application/vnd.openxmlformats-officedocument.drawingml.chart+xml"/>
  <Override PartName="/xl/drawings/charts/chart10.xml" ContentType="application/vnd.openxmlformats-officedocument.drawingml.chart+xml"/>
  <Override PartName="/xl/drawings/charts/chart11.xml" ContentType="application/vnd.openxmlformats-officedocument.drawingml.chart+xml"/>
  <Override PartName="/xl/drawings/charts/chart12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646a793ef84a6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학습안내" sheetId="1" r:id="R23404d7d94334555"/>
    <x:sheet xmlns:r="http://schemas.openxmlformats.org/officeDocument/2006/relationships" name="π추정" sheetId="2" r:id="R5f7af60fab5a4275"/>
    <x:sheet xmlns:r="http://schemas.openxmlformats.org/officeDocument/2006/relationships" name="기초통계" sheetId="3" r:id="R4dd749cc7aed4b68"/>
    <x:sheet xmlns:r="http://schemas.openxmlformats.org/officeDocument/2006/relationships" name="분산투자" sheetId="4" r:id="Rca67a7d282874658"/>
    <x:sheet xmlns:r="http://schemas.openxmlformats.org/officeDocument/2006/relationships" name="효율적투자선" sheetId="5" r:id="R4a880992df83447a"/>
    <x:sheet xmlns:r="http://schemas.openxmlformats.org/officeDocument/2006/relationships" name="Solver" sheetId="6" r:id="Rc08a8f72467648ef"/>
    <x:sheet xmlns:r="http://schemas.openxmlformats.org/officeDocument/2006/relationships" name="주가경로" sheetId="7" r:id="R4fe2da9a14d848c2"/>
    <x:sheet xmlns:r="http://schemas.openxmlformats.org/officeDocument/2006/relationships" name="개별신용" sheetId="8" r:id="R432bcd3cfd1a4b6b"/>
    <x:sheet xmlns:r="http://schemas.openxmlformats.org/officeDocument/2006/relationships" name="신용포트폴리오" sheetId="9" r:id="R458136d8cb9645d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9">
    <x:numFmt numFmtId="200" formatCode="0.0000"/>
    <x:numFmt numFmtId="201" formatCode="0.0%"/>
    <x:numFmt numFmtId="202" formatCode="0.00"/>
    <x:numFmt numFmtId="203" formatCode="0.0000000000"/>
    <x:numFmt numFmtId="204" formatCode="0.0"/>
    <x:numFmt numFmtId="205" formatCode="0.000"/>
    <x:numFmt numFmtId="206" formatCode="#,##0"/>
    <x:numFmt numFmtId="207" formatCode="#,##0.00"/>
    <x:numFmt numFmtId="208" formatCode="#,##0.0"/>
  </x:numFmts>
  <x:fonts count="9">
    <x:font>
      <x:sz val="11"/>
      <x:name val="Carlito"/>
    </x:font>
    <x:font>
      <x:sz val="11"/>
      <x:color rgb="FF222222"/>
      <x:name val="Arial"/>
    </x:font>
    <x:font>
      <x:b/>
      <x:sz val="16"/>
      <x:color rgb="FF222222"/>
      <x:name val="Arial"/>
    </x:font>
    <x:font>
      <x:sz val="10"/>
      <x:color rgb="FF666666"/>
      <x:name val="Arial"/>
    </x:font>
    <x:font>
      <x:b/>
      <x:sz val="11"/>
      <x:color rgb="FFFFFFFF"/>
      <x:name val="Arial"/>
    </x:font>
    <x:font>
      <x:sz val="11"/>
      <x:color rgb="FF2456A6"/>
      <x:name val="Arial"/>
    </x:font>
    <x:font>
      <x:sz val="11"/>
      <x:color rgb="FF2456A6"/>
      <x:name val="Carlito"/>
    </x:font>
    <x:font>
      <x:b/>
      <x:sz val="11"/>
      <x:color rgb="FFFFFFFF"/>
      <x:name val="Carlito"/>
    </x:font>
    <x:font>
      <x:sz val="1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34495E"/>
      </x:patternFill>
    </x:fill>
    <x:fill>
      <x:patternFill patternType="solid">
        <x:fgColor rgb="FFEAF3E8"/>
      </x:patternFill>
    </x:fill>
    <x:fill>
      <x:patternFill patternType="solid">
        <x:fgColor rgb="FFFFF2CC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  <x:xf numFmtId="200" fontId="0" fillId="0" borderId="0" xfId="0" applyNumberFormat="1" applyFont="1" applyFill="1" applyBorder="1"/>
    <x:xf numFmtId="200" fontId="5" fillId="0" borderId="0" xfId="0" applyNumberFormat="1" applyFont="1" applyFill="1" applyBorder="1"/>
    <x:xf numFmtId="200" fontId="6" fillId="0" borderId="0" xfId="0" applyNumberFormat="1" applyFont="1" applyFill="1" applyBorder="1"/>
    <x:xf numFmtId="0" fontId="1" fillId="4" borderId="0" xfId="0" applyNumberFormat="1" applyFont="1" applyFill="1" applyBorder="1"/>
    <x:xf numFmtId="0" fontId="5" fillId="4" borderId="0" xfId="0" applyNumberFormat="1" applyFont="1" applyFill="1" applyBorder="1"/>
    <x:xf numFmtId="201" fontId="5" fillId="4" borderId="0" xfId="0" applyNumberFormat="1" applyFont="1" applyFill="1" applyBorder="1"/>
    <x:xf numFmtId="202" fontId="5" fillId="4" borderId="0" xfId="0" applyNumberFormat="1" applyFont="1" applyFill="1" applyBorder="1"/>
    <x:xf numFmtId="201" fontId="1" fillId="0" borderId="0" xfId="0" applyNumberFormat="1" applyFont="1" applyFill="1" applyBorder="1"/>
    <x:xf numFmtId="203" fontId="1" fillId="0" borderId="0" xfId="0" applyNumberFormat="1" applyFont="1" applyFill="1" applyBorder="1"/>
    <x:xf numFmtId="201" fontId="0" fillId="0" borderId="0" xfId="0" applyNumberFormat="1" applyFont="1" applyFill="1" applyBorder="1"/>
    <x:xf numFmtId="0" fontId="1" fillId="3" borderId="0" xfId="0" applyNumberFormat="1" applyFont="1" applyFill="1" applyBorder="1"/>
    <x:xf numFmtId="201" fontId="1" fillId="3" borderId="0" xfId="0" applyNumberFormat="1" applyFont="1" applyFill="1" applyBorder="1"/>
    <x:xf numFmtId="200" fontId="5" fillId="4" borderId="0" xfId="0" applyNumberFormat="1" applyFont="1" applyFill="1" applyBorder="1"/>
    <x:xf numFmtId="202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204" fontId="5" fillId="4" borderId="0" xfId="0" applyNumberFormat="1" applyFont="1" applyFill="1" applyBorder="1"/>
    <x:xf numFmtId="205" fontId="1" fillId="0" borderId="0" xfId="0" applyNumberFormat="1" applyFont="1" applyFill="1" applyBorder="1"/>
    <x:xf numFmtId="206" fontId="5" fillId="4" borderId="0" xfId="0" applyNumberFormat="1" applyFont="1" applyFill="1" applyBorder="1"/>
    <x:xf numFmtId="207" fontId="1" fillId="0" borderId="0" xfId="0" applyNumberFormat="1" applyFont="1" applyFill="1" applyBorder="1"/>
    <x:xf numFmtId="206" fontId="1" fillId="0" borderId="0" xfId="0" applyNumberFormat="1" applyFont="1" applyFill="1" applyBorder="1"/>
    <x:xf numFmtId="208" fontId="0" fillId="0" borderId="0" xfId="0" applyNumberFormat="1" applyFont="1" applyFill="1" applyBorder="1"/>
    <x:xf numFmtId="0" fontId="8" fillId="0" borderId="0" xfId="0" applyNumberFormat="1" applyFont="1" applyFill="1" applyBorder="1"/>
    <x:xf numFmtId="201" fontId="8" fillId="0" borderId="0" xfId="0" applyNumberFormat="1" applyFont="1" applyFill="1" applyBorder="1"/>
    <x:xf numFmtId="202" fontId="8" fillId="0" borderId="0" xfId="0" applyNumberFormat="1" applyFont="1" applyFill="1" applyBorder="1"/>
    <x:xf numFmtId="200" fontId="8" fillId="0" borderId="0" xfId="0" applyNumberFormat="1" applyFont="1" applyFill="1" applyBorder="1"/>
    <x:xf numFmtId="208" fontId="8" fillId="0" borderId="0" xfId="0" applyNumberFormat="1" applyFont="1" applyFill="1" applyBorder="1"/>
    <x:xf numFmtId="0" fontId="5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a0052ff8ee4ec2" /><Relationship Type="http://schemas.openxmlformats.org/officeDocument/2006/relationships/theme" Target="/xl/theme/theme1.xml" Id="R4dd93dbb228a4c32" /><Relationship Type="http://schemas.openxmlformats.org/officeDocument/2006/relationships/sharedStrings" Target="/xl/sharedStrings.xml" Id="R713156ea6e59472b" /><Relationship Type="http://schemas.openxmlformats.org/officeDocument/2006/relationships/worksheet" Target="/xl/worksheets/sheet1.xml" Id="R23404d7d94334555" /><Relationship Type="http://schemas.openxmlformats.org/officeDocument/2006/relationships/worksheet" Target="/xl/worksheets/sheet2.xml" Id="R5f7af60fab5a4275" /><Relationship Type="http://schemas.openxmlformats.org/officeDocument/2006/relationships/worksheet" Target="/xl/worksheets/sheet3.xml" Id="R4dd749cc7aed4b68" /><Relationship Type="http://schemas.openxmlformats.org/officeDocument/2006/relationships/worksheet" Target="/xl/worksheets/sheet4.xml" Id="Rca67a7d282874658" /><Relationship Type="http://schemas.openxmlformats.org/officeDocument/2006/relationships/worksheet" Target="/xl/worksheets/sheet5.xml" Id="R4a880992df83447a" /><Relationship Type="http://schemas.openxmlformats.org/officeDocument/2006/relationships/worksheet" Target="/xl/worksheets/sheet6.xml" Id="Rc08a8f72467648ef" /><Relationship Type="http://schemas.openxmlformats.org/officeDocument/2006/relationships/worksheet" Target="/xl/worksheets/sheet7.xml" Id="R4fe2da9a14d848c2" /><Relationship Type="http://schemas.openxmlformats.org/officeDocument/2006/relationships/worksheet" Target="/xl/worksheets/sheet8.xml" Id="R432bcd3cfd1a4b6b" /><Relationship Type="http://schemas.openxmlformats.org/officeDocument/2006/relationships/worksheet" Target="/xl/worksheets/sheet9.xml" Id="R458136d8cb9645d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28f9a8d67e445f2" /><Relationship Type="http://schemas.openxmlformats.org/officeDocument/2006/relationships/chart" Target="/xl/drawings/charts/chart2.xml" Id="R10de222970fa4d11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c2989d0ee8ab4439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4.xml" Id="R1895cd87faa64261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chart" Target="/xl/drawings/charts/chart5.xml" Id="R1a863e04b7a94147" /><Relationship Type="http://schemas.openxmlformats.org/officeDocument/2006/relationships/chart" Target="/xl/drawings/charts/chart6.xml" Id="R0cd31840adcd4bae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chart" Target="/xl/drawings/charts/chart7.xml" Id="R1417b027f6494806" /><Relationship Type="http://schemas.openxmlformats.org/officeDocument/2006/relationships/chart" Target="/xl/drawings/charts/chart11.xml" Id="R11aa22bb33cc44dd" /></Relationships>
</file>

<file path=xl/drawings/_rels/drawing6.xml.rels>&#65279;<?xml version="1.0" encoding="utf-8"?><Relationships xmlns="http://schemas.openxmlformats.org/package/2006/relationships"><Relationship Type="http://schemas.openxmlformats.org/officeDocument/2006/relationships/chart" Target="/xl/drawings/charts/chart8.xml" Id="R52b6dae549404976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chart" Target="/xl/drawings/charts/chart9.xml" Id="R0a2251f90bdd4046" /><Relationship Type="http://schemas.openxmlformats.org/officeDocument/2006/relationships/chart" Target="/xl/drawings/charts/chart10.xml" Id="Rb50284d070d44544" /><Relationship Type="http://schemas.openxmlformats.org/officeDocument/2006/relationships/chart" Target="/xl/drawings/charts/chart12.xml" Id="R22bb33cc44dd55e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표본 수와 누적 π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누적 π</c:v>
          </c:tx>
          <c:spPr>
            <a:solidFill xmlns:a="http://schemas.openxmlformats.org/drawingml/2006/main">
              <a:srgbClr val="2864A0"/>
            </a:solidFill>
            <a:ln xmlns:a="http://schemas.openxmlformats.org/drawingml/2006/main" w="19050">
              <a:solidFill>
                <a:srgbClr val="2864A0"/>
              </a:solidFill>
              <a:prstDash val="solid"/>
            </a:ln>
          </c:spPr>
          <c:marker>
            <c:symbol val="none"/>
          </c:marker>
          <c:cat>
            <c:strRef>
              <c:f>'π추정'!$A$25:$A$1024</c:f>
              <c:strCache>
                <c:ptCount val="0"/>
              </c:strCache>
            </c:strRef>
          </c:cat>
          <c:val>
            <c:numRef>
              <c:f>'π추정'!$E$25:$E$1024</c:f>
              <c:numCache>
                <c:formatCode>0.0000</c:formatCode>
                <c:ptCount val="0"/>
              </c:numCache>
            </c:numRef>
          </c:val>
          <c:smooth val="0"/>
        </c:ser>
        <c:ser>
          <c:idx val="1"/>
          <c:order val="1"/>
          <c:tx>
            <c:v>원주율 π</c:v>
          </c:tx>
          <c:spPr>
            <a:ln xmlns:a="http://schemas.openxmlformats.org/drawingml/2006/main" w="19050">
              <a:solidFill>
                <a:srgbClr val="C0504D"/>
              </a:solidFill>
              <a:prstDash val="dash"/>
            </a:ln>
          </c:spPr>
          <c:marker>
            <c:symbol val="none"/>
          </c:marker>
          <c:cat>
            <c:strRef>
              <c:f>'π추정'!$A$25:$A$1024</c:f>
              <c:strCache>
                <c:ptCount val="0"/>
              </c:strCache>
            </c:strRef>
          </c:cat>
          <c:val>
            <c:numRef>
              <c:f>'π추정'!$Q$25:$Q$1024</c:f>
              <c:numCache>
                <c:formatCode>0.0000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표본 수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π 추정</a:t>
                </a:r>
              </a:p>
            </c:rich>
          </c:tx>
          <c:overlay val="0"/>
        </c:title>
        <c:numFmt formatCode="0.0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0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정사각형과 사분원: 점의 위치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scatterChart>
        <c:scatterStyle val="marker"/>
        <c:varyColors val="0"/>
        <c:ser>
          <c:idx val="0"/>
          <c:order val="0"/>
          <c:tx>
            <c:v>원 안의 y</c:v>
          </c:tx>
          <c:spPr>
            <a:solidFill xmlns:a="http://schemas.openxmlformats.org/drawingml/2006/main">
              <a:srgbClr val="2864A0"/>
            </a:solidFill>
          </c:spPr>
          <c:xVal>
            <c:numRef>
              <c:f>'π추정'!$F$25:$F$1024</c:f>
              <c:numCache>
                <c:formatCode>General</c:formatCode>
                <c:ptCount val="0"/>
              </c:numCache>
            </c:numRef>
          </c:xVal>
          <c:yVal>
            <c:numRef>
              <c:f>'π추정'!$G$25:$G$1024</c:f>
              <c:numCache>
                <c:formatCode>0.0</c:formatCode>
                <c:ptCount val="0"/>
              </c:numCache>
            </c:numRef>
          </c:yVal>
        </c:ser>
        <c:ser>
          <c:idx val="1"/>
          <c:order val="1"/>
          <c:tx>
            <c:v>원 밖의 y</c:v>
          </c:tx>
          <c:spPr>
            <a:solidFill xmlns:a="http://schemas.openxmlformats.org/drawingml/2006/main">
              <a:srgbClr val="B36833"/>
            </a:solidFill>
          </c:spPr>
          <c:xVal>
            <c:numRef>
              <c:f>'π추정'!$F$25:$F$1024</c:f>
              <c:numCache>
                <c:formatCode>General</c:formatCode>
                <c:ptCount val="0"/>
              </c:numCache>
            </c:numRef>
          </c:xVal>
          <c:yVal>
            <c:numRef>
              <c:f>'π추정'!$H$25:$H$1024</c:f>
              <c:numCache>
                <c:formatCode>0.0</c:formatCode>
                <c:ptCount val="0"/>
              </c:numCache>
            </c:numRef>
          </c:yVal>
        </c:ser>
        <c:ser>
          <c:idx val="2"/>
          <c:order val="2"/>
          <c:tx>
            <c:v>사분원 경계 y</c:v>
          </c:tx>
          <c:spPr>
            <a:solidFill xmlns:a="http://schemas.openxmlformats.org/drawingml/2006/main">
              <a:srgbClr val="548562"/>
            </a:solidFill>
          </c:spPr>
          <c:xVal>
            <c:numRef>
              <c:f>'π추정'!$F$25:$F$1024</c:f>
              <c:numCache>
                <c:formatCode>General</c:formatCode>
                <c:ptCount val="0"/>
              </c:numCache>
            </c:numRef>
          </c:xVal>
          <c:yVal>
            <c:numRef>
              <c:f>'π추정'!$I$25:$I$1024</c:f>
              <c:numCache>
                <c:formatCode>0.0</c:formatCode>
                <c:ptCount val="0"/>
              </c:numCache>
            </c:numRef>
          </c:yVal>
        </c:ser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y</a:t>
                </a:r>
              </a:p>
            </c:rich>
          </c:tx>
          <c:overlay val="0"/>
        </c:title>
        <c:numFmt formatCode="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</c:valAx>
      <c:val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x</a:t>
                </a:r>
              </a:p>
            </c:rich>
          </c:tx>
          <c:overlay val="0"/>
        </c:title>
        <c:numFmt formatCode="0.0" sourceLinked="0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수익률의 공동 움직임 (첫 300개)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scatterChart>
        <c:scatterStyle val="marker"/>
        <c:varyColors val="0"/>
        <c:ser>
          <c:idx val="0"/>
          <c:order val="0"/>
          <c:tx>
            <c:v>B 수익률</c:v>
          </c:tx>
          <c:spPr>
            <a:solidFill xmlns:a="http://schemas.openxmlformats.org/drawingml/2006/main">
              <a:srgbClr val="2864A0"/>
            </a:solidFill>
          </c:spPr>
          <c:xVal>
            <c:numRef>
              <c:f>'기초통계'!$D$25:$D$324</c:f>
              <c:numCache>
                <c:formatCode>0.0%</c:formatCode>
                <c:ptCount val="0"/>
              </c:numCache>
            </c:numRef>
          </c:xVal>
          <c:yVal>
            <c:numRef>
              <c:f>'기초통계'!$E$25:$E$324</c:f>
              <c:numCache>
                <c:formatCode>0.0%</c:formatCode>
                <c:ptCount val="0"/>
              </c:numCache>
            </c:numRef>
          </c:yVal>
        </c:ser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B 수익률</a:t>
                </a:r>
              </a:p>
            </c:rich>
          </c:tx>
          <c:overlay val="0"/>
        </c:title>
        <c:numFmt formatCode="0.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</c:valAx>
      <c:val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A 수익률</a:t>
                </a:r>
              </a:p>
            </c:rich>
          </c:tx>
          <c:overlay val="0"/>
        </c:title>
        <c:numFmt formatCode="0.0%" sourceLinked="0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혼합 수익률 (첫 100개)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혼합 수익률</c:v>
          </c:tx>
          <c:spPr>
            <a:solidFill xmlns:a="http://schemas.openxmlformats.org/drawingml/2006/main">
              <a:srgbClr val="2864A0"/>
            </a:solidFill>
            <a:ln xmlns:a="http://schemas.openxmlformats.org/drawingml/2006/main" w="19050">
              <a:solidFill>
                <a:srgbClr val="2864A0"/>
              </a:solidFill>
              <a:prstDash val="solid"/>
            </a:ln>
          </c:spPr>
          <c:marker>
            <c:symbol val="none"/>
          </c:marker>
          <c:cat>
            <c:strRef>
              <c:f>'분산투자'!$A$25:$A$124</c:f>
              <c:strCache>
                <c:ptCount val="0"/>
              </c:strCache>
            </c:strRef>
          </c:cat>
          <c:val>
            <c:numRef>
              <c:f>'분산투자'!$F$25:$F$124</c:f>
              <c:numCache>
                <c:formatCode>0.0%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시나리오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수익률</a:t>
                </a:r>
              </a:p>
            </c:rich>
          </c:tx>
          <c:overlay val="0"/>
        </c:title>
        <c:numFmt formatCode="0.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가능한 조합: 위험과 수익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scatterChart>
        <c:scatterStyle val="marker"/>
        <c:varyColors val="0"/>
        <c:ser>
          <c:idx val="0"/>
          <c:order val="0"/>
          <c:tx>
            <c:v>기대수익률</c:v>
          </c:tx>
          <c:spPr>
            <a:solidFill xmlns:a="http://schemas.openxmlformats.org/drawingml/2006/main">
              <a:srgbClr val="2864A0"/>
            </a:solidFill>
          </c:spPr>
          <c:xVal>
            <c:numRef>
              <c:f>'효율적투자선'!$D$25:$D$125</c:f>
              <c:numCache>
                <c:formatCode>0.0%</c:formatCode>
                <c:ptCount val="0"/>
              </c:numCache>
            </c:numRef>
          </c:xVal>
          <c:yVal>
            <c:numRef>
              <c:f>'효율적투자선'!$C$25:$C$125</c:f>
              <c:numCache>
                <c:formatCode>0.0%</c:formatCode>
                <c:ptCount val="0"/>
              </c:numCache>
            </c:numRef>
          </c:yVal>
        </c:ser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기대수익률</a:t>
                </a:r>
              </a:p>
            </c:rich>
          </c:tx>
          <c:overlay val="0"/>
        </c:title>
        <c:numFmt formatCode="0.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</c:valAx>
      <c:val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표준편차</a:t>
                </a:r>
              </a:p>
            </c:rich>
          </c:tx>
          <c:overlay val="0"/>
        </c:title>
        <c:numFmt formatCode="0.0%" sourceLinked="0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6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효율적인 경계 (1% 비중 간격)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scatterChart>
        <c:scatterStyle val="marker"/>
        <c:varyColors val="0"/>
        <c:ser>
          <c:idx val="0"/>
          <c:order val="0"/>
          <c:tx>
            <c:v>효율 경계 수익</c:v>
          </c:tx>
          <c:xVal>
            <c:numRef>
              <c:f>'효율적투자선'!$F$25:$F$126</c:f>
              <c:numCache>
                <c:formatCode>0.0%</c:formatCode>
                <c:ptCount val="0"/>
              </c:numCache>
            </c:numRef>
          </c:xVal>
          <c:yVal>
            <c:numRef>
              <c:f>'효율적투자선'!$G$25:$G$126</c:f>
              <c:numCache>
                <c:formatCode>0.0%</c:formatCode>
                <c:ptCount val="0"/>
              </c:numCache>
            </c:numRef>
          </c:yVal>
        </c:ser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기대수익률</a:t>
                </a:r>
              </a:p>
            </c:rich>
          </c:tx>
          <c:overlay val="0"/>
        </c:title>
        <c:numFmt formatCode="0.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</c:valAx>
      <c:val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표준편차</a:t>
                </a:r>
              </a:p>
            </c:rich>
          </c:tx>
          <c:overlay val="0"/>
        </c:title>
        <c:numFmt formatCode="0.0%" sourceLinked="0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7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가격 경로 (20개 중 3개)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경로1</c:v>
          </c:tx>
          <c:spPr>
            <a:solidFill xmlns:a="http://schemas.openxmlformats.org/drawingml/2006/main">
              <a:srgbClr val="2864A0"/>
            </a:solidFill>
            <a:ln xmlns:a="http://schemas.openxmlformats.org/drawingml/2006/main" w="19050">
              <a:solidFill>
                <a:srgbClr val="2864A0"/>
              </a:solidFill>
              <a:prstDash val="solid"/>
            </a:ln>
          </c:spPr>
          <c:marker>
            <c:symbol val="none"/>
          </c:marker>
          <c:cat>
            <c:strRef>
              <c:f>'주가경로'!$A$25:$A$37</c:f>
              <c:strCache>
                <c:ptCount val="0"/>
              </c:strCache>
            </c:strRef>
          </c:cat>
          <c:val>
            <c:numRef>
              <c:f>'주가경로'!$B$25:$B$37</c:f>
              <c:numCache>
                <c:formatCode>0.00</c:formatCode>
                <c:ptCount val="0"/>
              </c:numCache>
            </c:numRef>
          </c:val>
          <c:smooth val="0"/>
        </c:ser>
        <c:ser>
          <c:idx val="1"/>
          <c:order val="1"/>
          <c:tx>
            <c:v>경로2</c:v>
          </c:tx>
          <c:spPr>
            <a:solidFill xmlns:a="http://schemas.openxmlformats.org/drawingml/2006/main">
              <a:srgbClr val="B36833"/>
            </a:solidFill>
            <a:ln xmlns:a="http://schemas.openxmlformats.org/drawingml/2006/main" w="19050">
              <a:solidFill>
                <a:srgbClr val="B36833"/>
              </a:solidFill>
              <a:prstDash val="solid"/>
            </a:ln>
          </c:spPr>
          <c:marker>
            <c:symbol val="none"/>
          </c:marker>
          <c:cat>
            <c:strRef>
              <c:f>'주가경로'!$A$25:$A$37</c:f>
              <c:strCache>
                <c:ptCount val="0"/>
              </c:strCache>
            </c:strRef>
          </c:cat>
          <c:val>
            <c:numRef>
              <c:f>'주가경로'!$C$25:$C$37</c:f>
              <c:numCache>
                <c:formatCode>0.00</c:formatCode>
                <c:ptCount val="0"/>
              </c:numCache>
            </c:numRef>
          </c:val>
          <c:smooth val="0"/>
        </c:ser>
        <c:ser>
          <c:idx val="2"/>
          <c:order val="2"/>
          <c:tx>
            <c:v>경로3</c:v>
          </c:tx>
          <c:spPr>
            <a:solidFill xmlns:a="http://schemas.openxmlformats.org/drawingml/2006/main">
              <a:srgbClr val="548562"/>
            </a:solidFill>
            <a:ln xmlns:a="http://schemas.openxmlformats.org/drawingml/2006/main" w="19050">
              <a:solidFill>
                <a:srgbClr val="548562"/>
              </a:solidFill>
              <a:prstDash val="solid"/>
            </a:ln>
          </c:spPr>
          <c:marker>
            <c:symbol val="none"/>
          </c:marker>
          <c:cat>
            <c:strRef>
              <c:f>'주가경로'!$A$25:$A$37</c:f>
              <c:strCache>
                <c:ptCount val="0"/>
              </c:strCache>
            </c:strRef>
          </c:cat>
          <c:val>
            <c:numRef>
              <c:f>'주가경로'!$D$25:$D$37</c:f>
              <c:numCache>
                <c:formatCode>0.00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월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가격</a:t>
                </a:r>
              </a:p>
            </c:rich>
          </c:tx>
          <c:overlay val="0"/>
        </c:title>
        <c:numFmt formatCode="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8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원금손실 분포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시나리오 수</c:v>
          </c:tx>
          <c:spPr>
            <a:solidFill xmlns:a="http://schemas.openxmlformats.org/drawingml/2006/main">
              <a:srgbClr val="2864A0"/>
            </a:solidFill>
          </c:spPr>
          <c:invertIfNegative val="0"/>
          <c:cat>
            <c:strRef>
              <c:f>'개별신용'!$A$1041:$A$1042</c:f>
              <c:strCache>
                <c:ptCount val="0"/>
              </c:strCache>
            </c:strRef>
          </c:cat>
          <c:val>
            <c:numRef>
              <c:f>'개별신용'!$B$1041:$B$1042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손실(백만원)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시나리오 수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9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신용 효율 경계: 표준편차 (5% 격자)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scatterChart>
        <c:scatterStyle val="marker"/>
        <c:varyColors val="0"/>
        <c:ser>
          <c:idx val="0"/>
          <c:order val="0"/>
          <c:tx>
            <c:v>기대수익</c:v>
          </c:tx>
          <c:xVal>
            <c:numRef>
              <c:f>'신용포트폴리오'!$X$1061:$X$1081</c:f>
              <c:numCache>
                <c:formatCode>General</c:formatCode>
                <c:ptCount val="0"/>
              </c:numCache>
            </c:numRef>
          </c:xVal>
          <c:yVal>
            <c:numRef>
              <c:f>'신용포트폴리오'!$Y$1061:$Y$1081</c:f>
              <c:numCache>
                <c:formatCode>0.0%</c:formatCode>
                <c:ptCount val="0"/>
              </c:numCache>
            </c:numRef>
          </c:yVal>
        </c:ser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기대수익률</a:t>
                </a:r>
              </a:p>
            </c:rich>
          </c:tx>
          <c:overlay val="0"/>
        </c:title>
        <c:numFmt formatCode="0.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</c:valAx>
      <c:val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수익 표준편차</a:t>
                </a:r>
              </a:p>
            </c:rich>
          </c:tx>
          <c:overlay val="0"/>
        </c:title>
        <c:numFmt formatCode="0.0%" sourceLinked="0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0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신용 효율 경계: ES (5% 격자)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scatterChart>
        <c:scatterStyle val="marker"/>
        <c:varyColors val="0"/>
        <c:ser>
          <c:idx val="0"/>
          <c:order val="0"/>
          <c:tx>
            <c:v>기대수익</c:v>
          </c:tx>
          <c:xVal>
            <c:numRef>
              <c:f>'신용포트폴리오'!$AA$1061:$AA$1081</c:f>
              <c:numCache>
                <c:formatCode>General</c:formatCode>
                <c:ptCount val="0"/>
              </c:numCache>
            </c:numRef>
          </c:xVal>
          <c:yVal>
            <c:numRef>
              <c:f>'신용포트폴리오'!$AB$1061:$AB$1081</c:f>
              <c:numCache>
                <c:formatCode>0.0%</c:formatCode>
                <c:ptCount val="0"/>
              </c:numCache>
            </c:numRef>
          </c:yVal>
        </c:ser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기대수익률</a:t>
                </a:r>
              </a:p>
            </c:rich>
          </c:tx>
          <c:overlay val="0"/>
        </c:title>
        <c:numFmt formatCode="0.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</c:valAx>
      <c:val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원금손실 ES (백만원)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만기 가격 분포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시나리오 수</c:v>
          </c:tx>
          <c:spPr>
            <a:solidFill xmlns:a="http://schemas.openxmlformats.org/drawingml/2006/main">
              <a:srgbClr val="2864A0"/>
            </a:solidFill>
          </c:spPr>
          <c:invertIfNegative val="0"/>
          <c:cat>
            <c:strRef>
              <c:f>'주가경로'!$W$70:$W$84</c:f>
              <c:strCache>
                <c:ptCount val="0"/>
              </c:strCache>
            </c:strRef>
          </c:cat>
          <c:val>
            <c:numRef>
              <c:f>'주가경로'!$X$70:$X$84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가격 구간 상한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시나리오 수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원금손실 분포 (1,000 시나리오)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시나리오 수</c:v>
          </c:tx>
          <c:spPr>
            <a:solidFill xmlns:a="http://schemas.openxmlformats.org/drawingml/2006/main">
              <a:srgbClr val="2864A0"/>
            </a:solidFill>
          </c:spPr>
          <c:invertIfNegative val="0"/>
          <c:cat>
            <c:strRef>
              <c:f>'신용포트폴리오'!$CE$25:$CE$39</c:f>
              <c:strCache>
                <c:ptCount val="0"/>
              </c:strCache>
            </c:strRef>
          </c:cat>
          <c:val>
            <c:numRef>
              <c:f>'신용포트폴리오'!$CF$25:$CF$39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손실 구간 상한(백만원)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시나리오 수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24</xdr:row>
      <xdr:rowOff>0</xdr:rowOff>
    </xdr:from>
    <xdr:to>
      <xdr:col>16</xdr:col>
      <xdr:colOff>0</xdr:colOff>
      <xdr:row>40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28f9a8d67e445f2"/>
        </a:graphicData>
      </a:graphic>
    </xdr:graphicFrame>
    <xdr:clientData/>
  </xdr:twoCellAnchor>
  <xdr:twoCellAnchor>
    <xdr:from>
      <xdr:col>9</xdr:col>
      <xdr:colOff>0</xdr:colOff>
      <xdr:row>41</xdr:row>
      <xdr:rowOff>0</xdr:rowOff>
    </xdr:from>
    <xdr:to>
      <xdr:col>16</xdr:col>
      <xdr:colOff>0</xdr:colOff>
      <xdr:row>57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0de222970fa4d1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9</xdr:col>
      <xdr:colOff>0</xdr:colOff>
      <xdr:row>24</xdr:row>
      <xdr:rowOff>0</xdr:rowOff>
    </xdr:from>
    <xdr:to>
      <xdr:col>16</xdr:col>
      <xdr:colOff>0</xdr:colOff>
      <xdr:row>40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2989d0ee8ab4439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9</xdr:col>
      <xdr:colOff>0</xdr:colOff>
      <xdr:row>24</xdr:row>
      <xdr:rowOff>0</xdr:rowOff>
    </xdr:from>
    <xdr:to>
      <xdr:col>16</xdr:col>
      <xdr:colOff>0</xdr:colOff>
      <xdr:row>40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895cd87faa6426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>
  <xdr:twoCellAnchor>
    <xdr:from>
      <xdr:col>9</xdr:col>
      <xdr:colOff>0</xdr:colOff>
      <xdr:row>24</xdr:row>
      <xdr:rowOff>0</xdr:rowOff>
    </xdr:from>
    <xdr:to>
      <xdr:col>16</xdr:col>
      <xdr:colOff>0</xdr:colOff>
      <xdr:row>40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a863e04b7a94147"/>
        </a:graphicData>
      </a:graphic>
    </xdr:graphicFrame>
    <xdr:clientData/>
  </xdr:twoCellAnchor>
  <xdr:twoCellAnchor>
    <xdr:from>
      <xdr:col>9</xdr:col>
      <xdr:colOff>0</xdr:colOff>
      <xdr:row>41</xdr:row>
      <xdr:rowOff>0</xdr:rowOff>
    </xdr:from>
    <xdr:to>
      <xdr:col>16</xdr:col>
      <xdr:colOff>0</xdr:colOff>
      <xdr:row>57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cd31840adcd4bae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>
  <xdr:twoCellAnchor>
    <xdr:from>
      <xdr:col>9</xdr:col>
      <xdr:colOff>0</xdr:colOff>
      <xdr:row>57</xdr:row>
      <xdr:rowOff>0</xdr:rowOff>
    </xdr:from>
    <xdr:to>
      <xdr:col>16</xdr:col>
      <xdr:colOff>0</xdr:colOff>
      <xdr:row>73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417b027f6494806"/>
        </a:graphicData>
      </a:graphic>
    </xdr:graphicFrame>
    <xdr:clientData/>
  </xdr:twoCellAnchor>
  <xdr:twoCellAnchor>
    <xdr:from>
      <xdr:col>9</xdr:col>
      <xdr:colOff>0</xdr:colOff>
      <xdr:row>74</xdr:row>
      <xdr:rowOff>0</xdr:rowOff>
    </xdr:from>
    <xdr:to>
      <xdr:col>16</xdr:col>
      <xdr:colOff>0</xdr:colOff>
      <xdr:row>90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1aa22bb33cc44dd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>
  <xdr:twoCellAnchor>
    <xdr:from>
      <xdr:col>9</xdr:col>
      <xdr:colOff>0</xdr:colOff>
      <xdr:row>24</xdr:row>
      <xdr:rowOff>0</xdr:rowOff>
    </xdr:from>
    <xdr:to>
      <xdr:col>16</xdr:col>
      <xdr:colOff>0</xdr:colOff>
      <xdr:row>40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2b6dae549404976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>
  <xdr:twoCellAnchor>
    <xdr:from>
      <xdr:col>9</xdr:col>
      <xdr:colOff>0</xdr:colOff>
      <xdr:row>31</xdr:row>
      <xdr:rowOff>0</xdr:rowOff>
    </xdr:from>
    <xdr:to>
      <xdr:col>16</xdr:col>
      <xdr:colOff>0</xdr:colOff>
      <xdr:row>47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a2251f90bdd4046"/>
        </a:graphicData>
      </a:graphic>
    </xdr:graphicFrame>
    <xdr:clientData/>
  </xdr:twoCellAnchor>
  <xdr:twoCellAnchor>
    <xdr:from>
      <xdr:col>9</xdr:col>
      <xdr:colOff>0</xdr:colOff>
      <xdr:row>48</xdr:row>
      <xdr:rowOff>0</xdr:rowOff>
    </xdr:from>
    <xdr:to>
      <xdr:col>16</xdr:col>
      <xdr:colOff>0</xdr:colOff>
      <xdr:row>64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50284d070d44544"/>
        </a:graphicData>
      </a:graphic>
    </xdr:graphicFrame>
    <xdr:clientData/>
  </xdr:twoCellAnchor>
  <xdr:twoCellAnchor>
    <xdr:from>
      <xdr:col>9</xdr:col>
      <xdr:colOff>0</xdr:colOff>
      <xdr:row>65</xdr:row>
      <xdr:rowOff>0</xdr:rowOff>
    </xdr:from>
    <xdr:to>
      <xdr:col>16</xdr:col>
      <xdr:colOff>0</xdr:colOff>
      <xdr:row>81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2bb33cc44dd55ee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bc66d4de7b924a0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5b9b3bc368974f1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3.xml" Id="R611873ecadf5467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4.xml" Id="R80080eea1cae41e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5.xml" Id="Rce435fbebec04ac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6.xml" Id="Rc00a147a2b87426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drawing" Target="/xl/drawings/drawing7.xml" Id="Rf2c3385b61174004" /></Relationships>
</file>

<file path=xl/worksheets/sheet1.xml><?xml version="1.0" encoding="utf-8"?>
<x:worksheet xmlns:x="http://schemas.openxmlformats.org/spreadsheetml/2006/main">
  <x:sheetPr>
    <x:tabColor rgb="FF7B5743"/>
  </x:sheetPr>
  <x:sheetViews>
    <x:sheetView showGridLines="0" workbookViewId="0"/>
  </x:sheetViews>
  <x:sheetFormatPr defaultRowHeight="15"/>
  <x:cols>
    <x:col min="1" max="1" width="2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3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</x:row>
    <x:row r="2" ht="23" customHeight="1">
      <x:c r="A2" s="2" t="str">
        <x:v>학습안내</x:v>
      </x:c>
      <x:c r="B2" s="1"/>
      <x:c r="C2" s="1"/>
      <x:c r="D2" s="1"/>
      <x:c r="E2" s="1"/>
      <x:c r="F2" s="1"/>
      <x:c r="G2" s="1"/>
      <x:c r="H2" s="1"/>
      <x:c r="I2" s="1"/>
      <x:c r="J2" s="3" t="str">
        <x:v>교수자 정답·해설</x:v>
      </x:c>
      <x:c r="K2" s="3" t="str">
        <x:v>교수자 정답·해설</x:v>
      </x:c>
      <x:c r="L2" s="3" t="str">
        <x:v>교수자 정답·해설</x:v>
      </x:c>
      <x:c r="M2" s="3" t="str">
        <x:v>교수자 정답·해설</x:v>
      </x:c>
      <x:c r="N2" s="3" t="str">
        <x:v>교수자 정답·해설</x:v>
      </x:c>
      <x:c r="O2" s="3" t="str">
        <x:v>교수자 정답·해설</x:v>
      </x:c>
      <x:c r="P2" s="3" t="str">
        <x:v>교수자 정답·해설</x:v>
      </x:c>
    </x:row>
    <x:row r="3" ht="23" customHeight="1">
      <x:c r="A3" s="4" t="str">
        <x:v>교육용 가상 자료 · 노란색은 조건 입력 · 파란색은 고정 난수 · 연두색은 답안</x:v>
      </x:c>
      <x:c r="B3" s="4" t="str">
        <x:v>교육용 가상 자료 · 노란색은 조건 입력 · 파란색은 고정 난수 · 연두색은 답안</x:v>
      </x:c>
      <x:c r="C3" s="4" t="str">
        <x:v>교육용 가상 자료 · 노란색은 조건 입력 · 파란색은 고정 난수 · 연두색은 답안</x:v>
      </x:c>
      <x:c r="D3" s="4" t="str">
        <x:v>교육용 가상 자료 · 노란색은 조건 입력 · 파란색은 고정 난수 · 연두색은 답안</x:v>
      </x:c>
      <x:c r="E3" s="4" t="str">
        <x:v>교육용 가상 자료 · 노란색은 조건 입력 · 파란색은 고정 난수 · 연두색은 답안</x:v>
      </x:c>
      <x:c r="F3" s="4" t="str">
        <x:v>교육용 가상 자료 · 노란색은 조건 입력 · 파란색은 고정 난수 · 연두색은 답안</x:v>
      </x:c>
      <x:c r="G3" s="4" t="str">
        <x:v>교육용 가상 자료 · 노란색은 조건 입력 · 파란색은 고정 난수 · 연두색은 답안</x:v>
      </x:c>
      <x:c r="H3" s="4" t="str">
        <x:v>교육용 가상 자료 · 노란색은 조건 입력 · 파란색은 고정 난수 · 연두색은 답안</x:v>
      </x:c>
      <x:c r="I3" s="1"/>
      <x:c r="J3" s="3" t="str">
        <x:v>교수자 정답·해설</x:v>
      </x:c>
      <x:c r="K3" s="3" t="str">
        <x:v>교수자 정답·해설</x:v>
      </x:c>
      <x:c r="L3" s="3" t="str">
        <x:v>교수자 정답·해설</x:v>
      </x:c>
      <x:c r="M3" s="3" t="str">
        <x:v>교수자 정답·해설</x:v>
      </x:c>
      <x:c r="N3" s="3" t="str">
        <x:v>교수자 정답·해설</x:v>
      </x:c>
      <x:c r="O3" s="3" t="str">
        <x:v>교수자 정답·해설</x:v>
      </x:c>
      <x:c r="P3" s="3" t="str">
        <x:v>교수자 정답·해설</x:v>
      </x:c>
    </x:row>
    <x:row r="4" ht="23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</x:row>
    <x:row r="5" ht="25" customHeight="1">
      <x:c r="A5" s="3" t="str">
        <x:v>교수자용: 학생용과 동일한 계산모형에 모범 답안과 검증 기준을 추가했다.</x:v>
      </x:c>
      <x:c r="B5" s="3" t="str">
        <x:v>교수자용: 학생용과 동일한 계산모형에 모범 답안과 검증 기준을 추가했다.</x:v>
      </x:c>
      <x:c r="C5" s="3" t="str">
        <x:v>교수자용: 학생용과 동일한 계산모형에 모범 답안과 검증 기준을 추가했다.</x:v>
      </x:c>
      <x:c r="D5" s="3" t="str">
        <x:v>교수자용: 학생용과 동일한 계산모형에 모범 답안과 검증 기준을 추가했다.</x:v>
      </x:c>
      <x:c r="E5" s="3" t="str">
        <x:v>교수자용: 학생용과 동일한 계산모형에 모범 답안과 검증 기준을 추가했다.</x:v>
      </x:c>
      <x:c r="F5" s="3" t="str">
        <x:v>교수자용: 학생용과 동일한 계산모형에 모범 답안과 검증 기준을 추가했다.</x:v>
      </x:c>
      <x:c r="G5" s="3" t="str">
        <x:v>교수자용: 학생용과 동일한 계산모형에 모범 답안과 검증 기준을 추가했다.</x:v>
      </x:c>
      <x:c r="H5" s="3" t="str">
        <x:v>교수자용: 학생용과 동일한 계산모형에 모범 답안과 검증 기준을 추가했다.</x:v>
      </x:c>
      <x:c r="I5" s="1"/>
      <x:c r="J5" s="3" t="str">
        <x:v>학습 순서</x:v>
      </x:c>
      <x:c r="K5" s="3" t="str">
        <x:v>학습 순서</x:v>
      </x:c>
      <x:c r="L5" s="3" t="str">
        <x:v>학습 순서</x:v>
      </x:c>
      <x:c r="M5" s="3" t="str">
        <x:v>학습 순서</x:v>
      </x:c>
      <x:c r="N5" s="3" t="str">
        <x:v>학습 순서</x:v>
      </x:c>
      <x:c r="O5" s="3" t="str">
        <x:v>학습 순서</x:v>
      </x:c>
      <x:c r="P5" s="3" t="str">
        <x:v>학습 순서</x:v>
      </x:c>
    </x:row>
    <x:row r="6" ht="25" customHeight="1">
      <x:c r="A6" s="3" t="str">
        <x:v>교수자용: 학생용과 동일한 계산모형에 모범 답안과 검증 기준을 추가했다.</x:v>
      </x:c>
      <x:c r="B6" s="3" t="str">
        <x:v>교수자용: 학생용과 동일한 계산모형에 모범 답안과 검증 기준을 추가했다.</x:v>
      </x:c>
      <x:c r="C6" s="3" t="str">
        <x:v>교수자용: 학생용과 동일한 계산모형에 모범 답안과 검증 기준을 추가했다.</x:v>
      </x:c>
      <x:c r="D6" s="3" t="str">
        <x:v>교수자용: 학생용과 동일한 계산모형에 모범 답안과 검증 기준을 추가했다.</x:v>
      </x:c>
      <x:c r="E6" s="3" t="str">
        <x:v>교수자용: 학생용과 동일한 계산모형에 모범 답안과 검증 기준을 추가했다.</x:v>
      </x:c>
      <x:c r="F6" s="3" t="str">
        <x:v>교수자용: 학생용과 동일한 계산모형에 모범 답안과 검증 기준을 추가했다.</x:v>
      </x:c>
      <x:c r="G6" s="3" t="str">
        <x:v>교수자용: 학생용과 동일한 계산모형에 모범 답안과 검증 기준을 추가했다.</x:v>
      </x:c>
      <x:c r="H6" s="3" t="str">
        <x:v>교수자용: 학생용과 동일한 계산모형에 모범 답안과 검증 기준을 추가했다.</x:v>
      </x:c>
      <x:c r="I6" s="1"/>
      <x:c r="J6" s="3" t="str">
        <x:v>학습 순서</x:v>
      </x:c>
      <x:c r="K6" s="3" t="str">
        <x:v>학습 순서</x:v>
      </x:c>
      <x:c r="L6" s="3" t="str">
        <x:v>학습 순서</x:v>
      </x:c>
      <x:c r="M6" s="3" t="str">
        <x:v>학습 순서</x:v>
      </x:c>
      <x:c r="N6" s="3" t="str">
        <x:v>학습 순서</x:v>
      </x:c>
      <x:c r="O6" s="3" t="str">
        <x:v>학습 순서</x:v>
      </x:c>
      <x:c r="P6" s="3" t="str">
        <x:v>학습 순서</x:v>
      </x:c>
    </x:row>
    <x:row r="7" ht="26" customHeight="1">
      <x:c r="A7" s="1"/>
      <x:c r="B7" s="1"/>
      <x:c r="C7" s="1"/>
      <x:c r="D7" s="1"/>
      <x:c r="E7" s="1"/>
      <x:c r="F7" s="1"/>
      <x:c r="G7" s="1"/>
      <x:c r="H7" s="1"/>
      <x:c r="I7" s="1"/>
      <x:c r="J7" s="8" t="str">
        <x:v>π의 0·1 평균 → 수익률의 모멘트 → 비중 선택 → 가격 누적 → 부도·손실 → 신용 효율 경계.</x:v>
      </x:c>
      <x:c r="K7" s="8" t="str">
        <x:v>π의 0·1 평균 → 수익률의 모멘트 → 비중 선택 → 가격 누적 → 부도·손실 → 신용 효율 경계.</x:v>
      </x:c>
      <x:c r="L7" s="8" t="str">
        <x:v>π의 0·1 평균 → 수익률의 모멘트 → 비중 선택 → 가격 누적 → 부도·손실 → 신용 효율 경계.</x:v>
      </x:c>
      <x:c r="M7" s="8" t="str">
        <x:v>π의 0·1 평균 → 수익률의 모멘트 → 비중 선택 → 가격 누적 → 부도·손실 → 신용 효율 경계.</x:v>
      </x:c>
      <x:c r="N7" s="8" t="str">
        <x:v>π의 0·1 평균 → 수익률의 모멘트 → 비중 선택 → 가격 누적 → 부도·손실 → 신용 효율 경계.</x:v>
      </x:c>
      <x:c r="O7" s="8" t="str">
        <x:v>π의 0·1 평균 → 수익률의 모멘트 → 비중 선택 → 가격 누적 → 부도·손실 → 신용 효율 경계.</x:v>
      </x:c>
      <x:c r="P7" s="8" t="str">
        <x:v>π의 0·1 평균 → 수익률의 모멘트 → 비중 선택 → 가격 누적 → 부도·손실 → 신용 효율 경계.</x:v>
      </x:c>
    </x:row>
    <x:row r="8" ht="26" customHeight="1">
      <x:c r="A8" s="7" t="str">
        <x:v>실습</x:v>
      </x:c>
      <x:c r="B8" s="7" t="str">
        <x:v>시간(분)</x:v>
      </x:c>
      <x:c r="C8" s="7" t="str">
        <x:v>주제</x:v>
      </x:c>
      <x:c r="D8" s="1"/>
      <x:c r="E8" s="1"/>
      <x:c r="F8" s="1"/>
      <x:c r="G8" s="1"/>
      <x:c r="H8" s="1"/>
      <x:c r="I8" s="1"/>
      <x:c r="J8" s="8" t="str">
        <x:v>π의 0·1 평균 → 수익률의 모멘트 → 비중 선택 → 가격 누적 → 부도·손실 → 신용 효율 경계.</x:v>
      </x:c>
      <x:c r="K8" s="8" t="str">
        <x:v>π의 0·1 평균 → 수익률의 모멘트 → 비중 선택 → 가격 누적 → 부도·손실 → 신용 효율 경계.</x:v>
      </x:c>
      <x:c r="L8" s="8" t="str">
        <x:v>π의 0·1 평균 → 수익률의 모멘트 → 비중 선택 → 가격 누적 → 부도·손실 → 신용 효율 경계.</x:v>
      </x:c>
      <x:c r="M8" s="8" t="str">
        <x:v>π의 0·1 평균 → 수익률의 모멘트 → 비중 선택 → 가격 누적 → 부도·손실 → 신용 효율 경계.</x:v>
      </x:c>
      <x:c r="N8" s="8" t="str">
        <x:v>π의 0·1 평균 → 수익률의 모멘트 → 비중 선택 → 가격 누적 → 부도·손실 → 신용 효율 경계.</x:v>
      </x:c>
      <x:c r="O8" s="8" t="str">
        <x:v>π의 0·1 평균 → 수익률의 모멘트 → 비중 선택 → 가격 누적 → 부도·손실 → 신용 효율 경계.</x:v>
      </x:c>
      <x:c r="P8" s="8" t="str">
        <x:v>π의 0·1 평균 → 수익률의 모멘트 → 비중 선택 → 가격 누적 → 부도·손실 → 신용 효율 경계.</x:v>
      </x:c>
    </x:row>
    <x:row r="9" ht="26" customHeight="1">
      <x:c r="A9" s="1" t="str">
        <x:v>π추정</x:v>
      </x:c>
      <x:c r="B9" s="1" t="n">
        <x:v>30</x:v>
      </x:c>
      <x:c r="C9" s="3" t="str">
        <x:v>난수, 발생 비율, 표본오차</x:v>
      </x:c>
      <x:c r="D9" s="3"/>
      <x:c r="E9" s="3"/>
      <x:c r="F9" s="3"/>
      <x:c r="G9" s="3"/>
      <x:c r="H9" s="3"/>
      <x:c r="I9" s="1"/>
      <x:c r="J9" s="8" t="str">
        <x:v>π의 0·1 평균 → 수익률의 모멘트 → 비중 선택 → 가격 누적 → 부도·손실 → 신용 효율 경계.</x:v>
      </x:c>
      <x:c r="K9" s="8" t="str">
        <x:v>π의 0·1 평균 → 수익률의 모멘트 → 비중 선택 → 가격 누적 → 부도·손실 → 신용 효율 경계.</x:v>
      </x:c>
      <x:c r="L9" s="8" t="str">
        <x:v>π의 0·1 평균 → 수익률의 모멘트 → 비중 선택 → 가격 누적 → 부도·손실 → 신용 효율 경계.</x:v>
      </x:c>
      <x:c r="M9" s="8" t="str">
        <x:v>π의 0·1 평균 → 수익률의 모멘트 → 비중 선택 → 가격 누적 → 부도·손실 → 신용 효율 경계.</x:v>
      </x:c>
      <x:c r="N9" s="8" t="str">
        <x:v>π의 0·1 평균 → 수익률의 모멘트 → 비중 선택 → 가격 누적 → 부도·손실 → 신용 효율 경계.</x:v>
      </x:c>
      <x:c r="O9" s="8" t="str">
        <x:v>π의 0·1 평균 → 수익률의 모멘트 → 비중 선택 → 가격 누적 → 부도·손실 → 신용 효율 경계.</x:v>
      </x:c>
      <x:c r="P9" s="8" t="str">
        <x:v>π의 0·1 평균 → 수익률의 모멘트 → 비중 선택 → 가격 누적 → 부도·손실 → 신용 효율 경계.</x:v>
      </x:c>
    </x:row>
    <x:row r="10" ht="30" customHeight="1">
      <x:c r="A10" s="1" t="str">
        <x:v>기초통계</x:v>
      </x:c>
      <x:c r="B10" s="1" t="n">
        <x:v>50</x:v>
      </x:c>
      <x:c r="C10" s="3" t="str">
        <x:v>평균·분산·공분산·상관</x:v>
      </x:c>
      <x:c r="D10" s="3"/>
      <x:c r="E10" s="3"/>
      <x:c r="F10" s="3"/>
      <x:c r="G10" s="3"/>
      <x:c r="H10" s="3"/>
      <x:c r="I10" s="1"/>
      <x:c r="J10" s="1"/>
      <x:c r="K10" s="1"/>
      <x:c r="L10" s="1"/>
      <x:c r="M10" s="1"/>
      <x:c r="N10" s="1"/>
      <x:c r="O10" s="1"/>
      <x:c r="P10" s="1"/>
    </x:row>
    <x:row r="11" ht="30" customHeight="1">
      <x:c r="A11" s="1" t="str">
        <x:v>분산투자</x:v>
      </x:c>
      <x:c r="B11" s="1" t="n">
        <x:v>40</x:v>
      </x:c>
      <x:c r="C11" s="3" t="str">
        <x:v>표본 분산과 공분산 공식의 일치</x:v>
      </x:c>
      <x:c r="D11" s="3"/>
      <x:c r="E11" s="3"/>
      <x:c r="F11" s="3"/>
      <x:c r="G11" s="3"/>
      <x:c r="H11" s="3"/>
      <x:c r="I11" s="1"/>
      <x:c r="J11" s="1"/>
      <x:c r="K11" s="1"/>
      <x:c r="L11" s="1"/>
      <x:c r="M11" s="1"/>
      <x:c r="N11" s="1"/>
      <x:c r="O11" s="1"/>
      <x:c r="P11" s="1"/>
    </x:row>
    <x:row r="12" ht="30" customHeight="1">
      <x:c r="A12" s="1" t="str">
        <x:v>효율적투자선</x:v>
      </x:c>
      <x:c r="B12" s="1" t="n">
        <x:v>60</x:v>
      </x:c>
      <x:c r="C12" s="3" t="str">
        <x:v>두 자산 조합과 효율적인 경계</x:v>
      </x:c>
      <x:c r="D12" s="3"/>
      <x:c r="E12" s="3"/>
      <x:c r="F12" s="3"/>
      <x:c r="G12" s="3"/>
      <x:c r="H12" s="3"/>
      <x:c r="I12" s="1"/>
      <x:c r="J12" s="1"/>
      <x:c r="K12" s="1"/>
      <x:c r="L12" s="1"/>
      <x:c r="M12" s="1"/>
      <x:c r="N12" s="1"/>
      <x:c r="O12" s="1"/>
      <x:c r="P12" s="1"/>
    </x:row>
    <x:row r="13" ht="30" customHeight="1">
      <x:c r="A13" s="1" t="str">
        <x:v>Solver</x:v>
      </x:c>
      <x:c r="B13" s="1" t="n">
        <x:v>45</x:v>
      </x:c>
      <x:c r="C13" s="3" t="str">
        <x:v>세 자산 최적 비중, 목표수익률별 반복</x:v>
      </x:c>
      <x:c r="D13" s="3"/>
      <x:c r="E13" s="3"/>
      <x:c r="F13" s="3"/>
      <x:c r="G13" s="3"/>
      <x:c r="H13" s="3"/>
      <x:c r="I13" s="1"/>
      <x:c r="J13" s="1"/>
      <x:c r="K13" s="1"/>
      <x:c r="L13" s="1"/>
      <x:c r="M13" s="1"/>
      <x:c r="N13" s="1"/>
      <x:c r="O13" s="1"/>
      <x:c r="P13" s="1"/>
    </x:row>
    <x:row r="14" ht="30" customHeight="1">
      <x:c r="A14" s="1" t="str">
        <x:v>주가경로</x:v>
      </x:c>
      <x:c r="B14" s="1" t="n">
        <x:v>60</x:v>
      </x:c>
      <x:c r="C14" s="3" t="str">
        <x:v>로그수익률, 가격 누적, 만기 분포</x:v>
      </x:c>
      <x:c r="D14" s="3"/>
      <x:c r="E14" s="3"/>
      <x:c r="F14" s="3"/>
      <x:c r="G14" s="3"/>
      <x:c r="H14" s="3"/>
      <x:c r="I14" s="1"/>
      <x:c r="J14" s="1"/>
      <x:c r="K14" s="1"/>
      <x:c r="L14" s="1"/>
      <x:c r="M14" s="1"/>
      <x:c r="N14" s="1"/>
      <x:c r="O14" s="1"/>
      <x:c r="P14" s="1"/>
    </x:row>
    <x:row r="15" ht="30" customHeight="1">
      <x:c r="A15" s="1" t="str">
        <x:v>개별신용</x:v>
      </x:c>
      <x:c r="B15" s="1" t="n">
        <x:v>45</x:v>
      </x:c>
      <x:c r="C15" s="3" t="str">
        <x:v>PD·EAD·LGD와 기대손실</x:v>
      </x:c>
      <x:c r="D15" s="3"/>
      <x:c r="E15" s="3"/>
      <x:c r="F15" s="3"/>
      <x:c r="G15" s="3"/>
      <x:c r="H15" s="3"/>
      <x:c r="I15" s="1"/>
      <x:c r="J15" s="1"/>
      <x:c r="K15" s="1"/>
      <x:c r="L15" s="1"/>
      <x:c r="M15" s="1"/>
      <x:c r="N15" s="1"/>
      <x:c r="O15" s="1"/>
      <x:c r="P15" s="1"/>
    </x:row>
    <x:row r="16" ht="30" customHeight="1">
      <x:c r="A16" s="1" t="str">
        <x:v>신용포트폴리오</x:v>
      </x:c>
      <x:c r="B16" s="1" t="n">
        <x:v>90</x:v>
      </x:c>
      <x:c r="C16" s="3" t="str">
        <x:v>공통 충격, 동시 부도, 표준편차와 ES</x:v>
      </x:c>
      <x:c r="D16" s="3"/>
      <x:c r="E16" s="3"/>
      <x:c r="F16" s="3"/>
      <x:c r="G16" s="3"/>
      <x:c r="H16" s="3"/>
      <x:c r="I16" s="1"/>
      <x:c r="J16" s="1"/>
      <x:c r="K16" s="1"/>
      <x:c r="L16" s="1"/>
      <x:c r="M16" s="1"/>
      <x:c r="N16" s="1"/>
      <x:c r="O16" s="1"/>
      <x:c r="P16" s="1"/>
    </x:row>
    <x:row r="17" ht="23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</x:row>
    <x:row r="18" ht="23" customHeight="1">
      <x:c r="A18" s="1" t="str">
        <x:v>총 실습 시간(분)</x:v>
      </x:c>
      <x:c r="B18" s="1" t="n">
        <x:f>SUM(B9:B16)</x:f>
        <x:v>420</x:v>
      </x:c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</x:row>
    <x:row r="19" ht="23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</x:row>
    <x:row r="20" ht="23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</x:row>
    <x:row r="21" ht="23" customHeight="1">
      <x:c r="A21" s="3" t="str">
        <x:v>각 시트는 독립적이다. 다른 시트의 입력값 변경은 전파되지 않는다.</x:v>
      </x:c>
      <x:c r="B21" s="3" t="str">
        <x:v>각 시트는 독립적이다. 다른 시트의 입력값 변경은 전파되지 않는다.</x:v>
      </x:c>
      <x:c r="C21" s="3" t="str">
        <x:v>각 시트는 독립적이다. 다른 시트의 입력값 변경은 전파되지 않는다.</x:v>
      </x:c>
      <x:c r="D21" s="3" t="str">
        <x:v>각 시트는 독립적이다. 다른 시트의 입력값 변경은 전파되지 않는다.</x:v>
      </x:c>
      <x:c r="E21" s="3" t="str">
        <x:v>각 시트는 독립적이다. 다른 시트의 입력값 변경은 전파되지 않는다.</x:v>
      </x:c>
      <x:c r="F21" s="3" t="str">
        <x:v>각 시트는 독립적이다. 다른 시트의 입력값 변경은 전파되지 않는다.</x:v>
      </x:c>
      <x:c r="G21" s="3" t="str">
        <x:v>각 시트는 독립적이다. 다른 시트의 입력값 변경은 전파되지 않는다.</x:v>
      </x:c>
      <x:c r="H21" s="3" t="str">
        <x:v>각 시트는 독립적이다. 다른 시트의 입력값 변경은 전파되지 않는다.</x:v>
      </x:c>
      <x:c r="I21" s="1"/>
      <x:c r="J21" s="1"/>
      <x:c r="K21" s="1"/>
      <x:c r="L21" s="1"/>
      <x:c r="M21" s="1"/>
      <x:c r="N21" s="1"/>
      <x:c r="O21" s="1"/>
      <x:c r="P21" s="1"/>
    </x:row>
    <x:row r="22" ht="23" customHeight="1">
      <x:c r="A22" s="3" t="str">
        <x:v>각 시트는 독립적이다. 다른 시트의 입력값 변경은 전파되지 않는다.</x:v>
      </x:c>
      <x:c r="B22" s="3" t="str">
        <x:v>각 시트는 독립적이다. 다른 시트의 입력값 변경은 전파되지 않는다.</x:v>
      </x:c>
      <x:c r="C22" s="3" t="str">
        <x:v>각 시트는 독립적이다. 다른 시트의 입력값 변경은 전파되지 않는다.</x:v>
      </x:c>
      <x:c r="D22" s="3" t="str">
        <x:v>각 시트는 독립적이다. 다른 시트의 입력값 변경은 전파되지 않는다.</x:v>
      </x:c>
      <x:c r="E22" s="3" t="str">
        <x:v>각 시트는 독립적이다. 다른 시트의 입력값 변경은 전파되지 않는다.</x:v>
      </x:c>
      <x:c r="F22" s="3" t="str">
        <x:v>각 시트는 독립적이다. 다른 시트의 입력값 변경은 전파되지 않는다.</x:v>
      </x:c>
      <x:c r="G22" s="3" t="str">
        <x:v>각 시트는 독립적이다. 다른 시트의 입력값 변경은 전파되지 않는다.</x:v>
      </x:c>
      <x:c r="H22" s="3" t="str">
        <x:v>각 시트는 독립적이다. 다른 시트의 입력값 변경은 전파되지 않는다.</x:v>
      </x:c>
      <x:c r="I22" s="1"/>
      <x:c r="J22" s="1"/>
      <x:c r="K22" s="1"/>
      <x:c r="L22" s="1"/>
      <x:c r="M22" s="1"/>
      <x:c r="N22" s="1"/>
      <x:c r="O22" s="1"/>
      <x:c r="P22" s="1"/>
    </x:row>
    <x:row r="23" ht="23" customHeight="1">
      <x:c r="A23" s="3" t="str">
        <x:v>난수는 고정되어 있다. 조건을 바꿀 때 같은 충격을 사용한다.</x:v>
      </x:c>
      <x:c r="B23" s="3" t="str">
        <x:v>난수는 고정되어 있다. 조건을 바꿀 때 같은 충격을 사용한다.</x:v>
      </x:c>
      <x:c r="C23" s="3" t="str">
        <x:v>난수는 고정되어 있다. 조건을 바꿀 때 같은 충격을 사용한다.</x:v>
      </x:c>
      <x:c r="D23" s="3" t="str">
        <x:v>난수는 고정되어 있다. 조건을 바꿀 때 같은 충격을 사용한다.</x:v>
      </x:c>
      <x:c r="E23" s="3" t="str">
        <x:v>난수는 고정되어 있다. 조건을 바꿀 때 같은 충격을 사용한다.</x:v>
      </x:c>
      <x:c r="F23" s="3" t="str">
        <x:v>난수는 고정되어 있다. 조건을 바꿀 때 같은 충격을 사용한다.</x:v>
      </x:c>
      <x:c r="G23" s="3" t="str">
        <x:v>난수는 고정되어 있다. 조건을 바꿀 때 같은 충격을 사용한다.</x:v>
      </x:c>
      <x:c r="H23" s="3" t="str">
        <x:v>난수는 고정되어 있다. 조건을 바꿀 때 같은 충격을 사용한다.</x:v>
      </x:c>
      <x:c r="I23" s="1"/>
      <x:c r="J23" s="1"/>
      <x:c r="K23" s="1"/>
      <x:c r="L23" s="1"/>
      <x:c r="M23" s="1"/>
      <x:c r="N23" s="1"/>
      <x:c r="O23" s="1"/>
      <x:c r="P23" s="1"/>
    </x:row>
    <x:row r="24" ht="23" customHeight="1">
      <x:c r="A24" s="3" t="str">
        <x:v>난수는 고정되어 있다. 조건을 바꿀 때 같은 충격을 사용한다.</x:v>
      </x:c>
      <x:c r="B24" s="3" t="str">
        <x:v>난수는 고정되어 있다. 조건을 바꿀 때 같은 충격을 사용한다.</x:v>
      </x:c>
      <x:c r="C24" s="3" t="str">
        <x:v>난수는 고정되어 있다. 조건을 바꿀 때 같은 충격을 사용한다.</x:v>
      </x:c>
      <x:c r="D24" s="3" t="str">
        <x:v>난수는 고정되어 있다. 조건을 바꿀 때 같은 충격을 사용한다.</x:v>
      </x:c>
      <x:c r="E24" s="3" t="str">
        <x:v>난수는 고정되어 있다. 조건을 바꿀 때 같은 충격을 사용한다.</x:v>
      </x:c>
      <x:c r="F24" s="3" t="str">
        <x:v>난수는 고정되어 있다. 조건을 바꿀 때 같은 충격을 사용한다.</x:v>
      </x:c>
      <x:c r="G24" s="3" t="str">
        <x:v>난수는 고정되어 있다. 조건을 바꿀 때 같은 충격을 사용한다.</x:v>
      </x:c>
      <x:c r="H24" s="3" t="str">
        <x:v>난수는 고정되어 있다. 조건을 바꿀 때 같은 충격을 사용한다.</x:v>
      </x:c>
      <x:c r="I24" s="1"/>
      <x:c r="J24" s="1"/>
      <x:c r="K24" s="1"/>
      <x:c r="L24" s="1"/>
      <x:c r="M24" s="1"/>
      <x:c r="N24" s="1"/>
      <x:c r="O24" s="1"/>
      <x:c r="P24" s="1"/>
    </x:row>
    <x:row r="25" ht="23" customHeight="1">
      <x:c r="A25" s="3" t="str">
        <x:v>새 표본 실험: π추정·기초통계는 표본 세트(1~3) 입력으로 전환한다. 다른 시트는 난수 열을 RAND() 등으로 생성해 값 붙여넣기.</x:v>
      </x:c>
      <x:c r="B25" s="3" t="str">
        <x:v>새 표본 실험: π추정·기초통계는 표본 세트(1~3) 입력으로 전환한다. 다른 시트는 난수 열을 RAND() 등으로 생성해 값 붙여넣기.</x:v>
      </x:c>
      <x:c r="C25" s="3" t="str">
        <x:v>새 표본 실험: π추정·기초통계는 표본 세트(1~3) 입력으로 전환한다. 다른 시트는 난수 열을 RAND() 등으로 생성해 값 붙여넣기.</x:v>
      </x:c>
      <x:c r="D25" s="3" t="str">
        <x:v>새 표본 실험: π추정·기초통계는 표본 세트(1~3) 입력으로 전환한다. 다른 시트는 난수 열을 RAND() 등으로 생성해 값 붙여넣기.</x:v>
      </x:c>
      <x:c r="E25" s="3" t="str">
        <x:v>새 표본 실험: π추정·기초통계는 표본 세트(1~3) 입력으로 전환한다. 다른 시트는 난수 열을 RAND() 등으로 생성해 값 붙여넣기.</x:v>
      </x:c>
      <x:c r="F25" s="3" t="str">
        <x:v>새 표본 실험: π추정·기초통계는 표본 세트(1~3) 입력으로 전환한다. 다른 시트는 난수 열을 RAND() 등으로 생성해 값 붙여넣기.</x:v>
      </x:c>
      <x:c r="G25" s="3" t="str">
        <x:v>새 표본 실험: π추정·기초통계는 표본 세트(1~3) 입력으로 전환한다. 다른 시트는 난수 열을 RAND() 등으로 생성해 값 붙여넣기.</x:v>
      </x:c>
      <x:c r="H25" s="3" t="str">
        <x:v>새 표본 실험: π추정·기초통계는 표본 세트(1~3) 입력으로 전환한다. 다른 시트는 난수 열을 RAND() 등으로 생성해 값 붙여넣기.</x:v>
      </x:c>
      <x:c r="I25" s="1"/>
      <x:c r="J25" s="1"/>
      <x:c r="K25" s="1"/>
      <x:c r="L25" s="1"/>
      <x:c r="M25" s="1"/>
      <x:c r="N25" s="1"/>
      <x:c r="O25" s="1"/>
      <x:c r="P25" s="1"/>
    </x:row>
    <x:row r="26" ht="23" customHeight="1">
      <x:c r="A26" s="3" t="str">
        <x:v>새 표본 실험: π추정·기초통계는 표본 세트(1~3) 입력으로 전환한다. 다른 시트는 난수 열을 RAND() 등으로 생성해 값 붙여넣기.</x:v>
      </x:c>
      <x:c r="B26" s="3" t="str">
        <x:v>새 표본 실험: π추정·기초통계는 표본 세트(1~3) 입력으로 전환한다. 다른 시트는 난수 열을 RAND() 등으로 생성해 값 붙여넣기.</x:v>
      </x:c>
      <x:c r="C26" s="3" t="str">
        <x:v>새 표본 실험: π추정·기초통계는 표본 세트(1~3) 입력으로 전환한다. 다른 시트는 난수 열을 RAND() 등으로 생성해 값 붙여넣기.</x:v>
      </x:c>
      <x:c r="D26" s="3" t="str">
        <x:v>새 표본 실험: π추정·기초통계는 표본 세트(1~3) 입력으로 전환한다. 다른 시트는 난수 열을 RAND() 등으로 생성해 값 붙여넣기.</x:v>
      </x:c>
      <x:c r="E26" s="3" t="str">
        <x:v>새 표본 실험: π추정·기초통계는 표본 세트(1~3) 입력으로 전환한다. 다른 시트는 난수 열을 RAND() 등으로 생성해 값 붙여넣기.</x:v>
      </x:c>
      <x:c r="F26" s="3" t="str">
        <x:v>새 표본 실험: π추정·기초통계는 표본 세트(1~3) 입력으로 전환한다. 다른 시트는 난수 열을 RAND() 등으로 생성해 값 붙여넣기.</x:v>
      </x:c>
      <x:c r="G26" s="3" t="str">
        <x:v>새 표본 실험: π추정·기초통계는 표본 세트(1~3) 입력으로 전환한다. 다른 시트는 난수 열을 RAND() 등으로 생성해 값 붙여넣기.</x:v>
      </x:c>
      <x:c r="H26" s="3" t="str">
        <x:v>새 표본 실험: π추정·기초통계는 표본 세트(1~3) 입력으로 전환한다. 다른 시트는 난수 열을 RAND() 등으로 생성해 값 붙여넣기.</x:v>
      </x:c>
      <x:c r="I26" s="1"/>
      <x:c r="J26" s="1"/>
      <x:c r="K26" s="1"/>
      <x:c r="L26" s="1"/>
      <x:c r="M26" s="1"/>
      <x:c r="N26" s="1"/>
      <x:c r="O26" s="1"/>
      <x:c r="P26" s="1"/>
    </x:row>
    <x:row r="27" ht="23" customHeight="1">
      <x:c r="A27" s="3" t="str">
        <x:v>정규난수 생성 시 RAND()를 MAX(1E-10,MIN(1-1E-10,RAND()))로 제한하면 끝점 오류를 피한다.</x:v>
      </x:c>
      <x:c r="B27" s="3" t="str">
        <x:v>정규난수 생성 시 RAND()를 MAX(1E-10,MIN(1-1E-10,RAND()))로 제한하면 끝점 오류를 피한다.</x:v>
      </x:c>
      <x:c r="C27" s="3" t="str">
        <x:v>정규난수 생성 시 RAND()를 MAX(1E-10,MIN(1-1E-10,RAND()))로 제한하면 끝점 오류를 피한다.</x:v>
      </x:c>
      <x:c r="D27" s="3" t="str">
        <x:v>정규난수 생성 시 RAND()를 MAX(1E-10,MIN(1-1E-10,RAND()))로 제한하면 끝점 오류를 피한다.</x:v>
      </x:c>
      <x:c r="E27" s="3" t="str">
        <x:v>정규난수 생성 시 RAND()를 MAX(1E-10,MIN(1-1E-10,RAND()))로 제한하면 끝점 오류를 피한다.</x:v>
      </x:c>
      <x:c r="F27" s="3" t="str">
        <x:v>정규난수 생성 시 RAND()를 MAX(1E-10,MIN(1-1E-10,RAND()))로 제한하면 끝점 오류를 피한다.</x:v>
      </x:c>
      <x:c r="G27" s="3" t="str">
        <x:v>정규난수 생성 시 RAND()를 MAX(1E-10,MIN(1-1E-10,RAND()))로 제한하면 끝점 오류를 피한다.</x:v>
      </x:c>
      <x:c r="H27" s="3" t="str">
        <x:v>정규난수 생성 시 RAND()를 MAX(1E-10,MIN(1-1E-10,RAND()))로 제한하면 끝점 오류를 피한다.</x:v>
      </x:c>
      <x:c r="I27" s="1"/>
      <x:c r="J27" s="1"/>
      <x:c r="K27" s="1"/>
      <x:c r="L27" s="1"/>
      <x:c r="M27" s="1"/>
      <x:c r="N27" s="1"/>
      <x:c r="O27" s="1"/>
      <x:c r="P27" s="1"/>
    </x:row>
    <x:row r="28" ht="23" customHeight="1">
      <x:c r="A28" s="3" t="str">
        <x:v>정규난수 생성 시 RAND()를 MAX(1E-10,MIN(1-1E-10,RAND()))로 제한하면 끝점 오류를 피한다.</x:v>
      </x:c>
      <x:c r="B28" s="3" t="str">
        <x:v>정규난수 생성 시 RAND()를 MAX(1E-10,MIN(1-1E-10,RAND()))로 제한하면 끝점 오류를 피한다.</x:v>
      </x:c>
      <x:c r="C28" s="3" t="str">
        <x:v>정규난수 생성 시 RAND()를 MAX(1E-10,MIN(1-1E-10,RAND()))로 제한하면 끝점 오류를 피한다.</x:v>
      </x:c>
      <x:c r="D28" s="3" t="str">
        <x:v>정규난수 생성 시 RAND()를 MAX(1E-10,MIN(1-1E-10,RAND()))로 제한하면 끝점 오류를 피한다.</x:v>
      </x:c>
      <x:c r="E28" s="3" t="str">
        <x:v>정규난수 생성 시 RAND()를 MAX(1E-10,MIN(1-1E-10,RAND()))로 제한하면 끝점 오류를 피한다.</x:v>
      </x:c>
      <x:c r="F28" s="3" t="str">
        <x:v>정규난수 생성 시 RAND()를 MAX(1E-10,MIN(1-1E-10,RAND()))로 제한하면 끝점 오류를 피한다.</x:v>
      </x:c>
      <x:c r="G28" s="3" t="str">
        <x:v>정규난수 생성 시 RAND()를 MAX(1E-10,MIN(1-1E-10,RAND()))로 제한하면 끝점 오류를 피한다.</x:v>
      </x:c>
      <x:c r="H28" s="3" t="str">
        <x:v>정규난수 생성 시 RAND()를 MAX(1E-10,MIN(1-1E-10,RAND()))로 제한하면 끝점 오류를 피한다.</x:v>
      </x:c>
      <x:c r="I28" s="1"/>
      <x:c r="J28" s="1"/>
      <x:c r="K28" s="1"/>
      <x:c r="L28" s="1"/>
      <x:c r="M28" s="1"/>
      <x:c r="N28" s="1"/>
      <x:c r="O28" s="1"/>
      <x:c r="P28" s="1"/>
    </x:row>
    <x:row r="29" ht="23" customHeight="1">
      <x:c r="A29" s="3" t="str">
        <x:v>AI 활용: 현재 시트와 수정 범위를 명시하고, 수정 전 파일 사본을 저장한다.</x:v>
      </x:c>
      <x:c r="B29" s="3" t="str">
        <x:v>AI 활용: 현재 시트와 수정 범위를 명시하고, 수정 전 파일 사본을 저장한다.</x:v>
      </x:c>
      <x:c r="C29" s="3" t="str">
        <x:v>AI 활용: 현재 시트와 수정 범위를 명시하고, 수정 전 파일 사본을 저장한다.</x:v>
      </x:c>
      <x:c r="D29" s="3" t="str">
        <x:v>AI 활용: 현재 시트와 수정 범위를 명시하고, 수정 전 파일 사본을 저장한다.</x:v>
      </x:c>
      <x:c r="E29" s="3" t="str">
        <x:v>AI 활용: 현재 시트와 수정 범위를 명시하고, 수정 전 파일 사본을 저장한다.</x:v>
      </x:c>
      <x:c r="F29" s="3" t="str">
        <x:v>AI 활용: 현재 시트와 수정 범위를 명시하고, 수정 전 파일 사본을 저장한다.</x:v>
      </x:c>
      <x:c r="G29" s="3" t="str">
        <x:v>AI 활용: 현재 시트와 수정 범위를 명시하고, 수정 전 파일 사본을 저장한다.</x:v>
      </x:c>
      <x:c r="H29" s="3" t="str">
        <x:v>AI 활용: 현재 시트와 수정 범위를 명시하고, 수정 전 파일 사본을 저장한다.</x:v>
      </x:c>
      <x:c r="I29" s="1"/>
      <x:c r="J29" s="1"/>
      <x:c r="K29" s="1"/>
      <x:c r="L29" s="1"/>
      <x:c r="M29" s="1"/>
      <x:c r="N29" s="1"/>
      <x:c r="O29" s="1"/>
      <x:c r="P29" s="1"/>
    </x:row>
    <x:row r="30" ht="23" customHeight="1">
      <x:c r="A30" s="3" t="str">
        <x:v>AI 활용: 현재 시트와 수정 범위를 명시하고, 수정 전 파일 사본을 저장한다.</x:v>
      </x:c>
      <x:c r="B30" s="3" t="str">
        <x:v>AI 활용: 현재 시트와 수정 범위를 명시하고, 수정 전 파일 사본을 저장한다.</x:v>
      </x:c>
      <x:c r="C30" s="3" t="str">
        <x:v>AI 활용: 현재 시트와 수정 범위를 명시하고, 수정 전 파일 사본을 저장한다.</x:v>
      </x:c>
      <x:c r="D30" s="3" t="str">
        <x:v>AI 활용: 현재 시트와 수정 범위를 명시하고, 수정 전 파일 사본을 저장한다.</x:v>
      </x:c>
      <x:c r="E30" s="3" t="str">
        <x:v>AI 활용: 현재 시트와 수정 범위를 명시하고, 수정 전 파일 사본을 저장한다.</x:v>
      </x:c>
      <x:c r="F30" s="3" t="str">
        <x:v>AI 활용: 현재 시트와 수정 범위를 명시하고, 수정 전 파일 사본을 저장한다.</x:v>
      </x:c>
      <x:c r="G30" s="3" t="str">
        <x:v>AI 활용: 현재 시트와 수정 범위를 명시하고, 수정 전 파일 사본을 저장한다.</x:v>
      </x:c>
      <x:c r="H30" s="3" t="str">
        <x:v>AI 활용: 현재 시트와 수정 범위를 명시하고, 수정 전 파일 사본을 저장한다.</x:v>
      </x:c>
      <x:c r="I30" s="1"/>
      <x:c r="J30" s="1"/>
      <x:c r="K30" s="1"/>
      <x:c r="L30" s="1"/>
      <x:c r="M30" s="1"/>
      <x:c r="N30" s="1"/>
      <x:c r="O30" s="1"/>
      <x:c r="P30" s="1"/>
    </x:row>
    <x:row r="31" ht="23" customHeight="1">
      <x:c r="A31" s="3" t="str">
        <x:v>AI 수식은 극단 조건과 이론값으로 검증한다. 예상 결과를 먼저 기록한다.</x:v>
      </x:c>
      <x:c r="B31" s="3" t="str">
        <x:v>AI 수식은 극단 조건과 이론값으로 검증한다. 예상 결과를 먼저 기록한다.</x:v>
      </x:c>
      <x:c r="C31" s="3" t="str">
        <x:v>AI 수식은 극단 조건과 이론값으로 검증한다. 예상 결과를 먼저 기록한다.</x:v>
      </x:c>
      <x:c r="D31" s="3" t="str">
        <x:v>AI 수식은 극단 조건과 이론값으로 검증한다. 예상 결과를 먼저 기록한다.</x:v>
      </x:c>
      <x:c r="E31" s="3" t="str">
        <x:v>AI 수식은 극단 조건과 이론값으로 검증한다. 예상 결과를 먼저 기록한다.</x:v>
      </x:c>
      <x:c r="F31" s="3" t="str">
        <x:v>AI 수식은 극단 조건과 이론값으로 검증한다. 예상 결과를 먼저 기록한다.</x:v>
      </x:c>
      <x:c r="G31" s="3" t="str">
        <x:v>AI 수식은 극단 조건과 이론값으로 검증한다. 예상 결과를 먼저 기록한다.</x:v>
      </x:c>
      <x:c r="H31" s="3" t="str">
        <x:v>AI 수식은 극단 조건과 이론값으로 검증한다. 예상 결과를 먼저 기록한다.</x:v>
      </x:c>
      <x:c r="I31" s="1"/>
      <x:c r="J31" s="1"/>
      <x:c r="K31" s="1"/>
      <x:c r="L31" s="1"/>
      <x:c r="M31" s="1"/>
      <x:c r="N31" s="1"/>
      <x:c r="O31" s="1"/>
      <x:c r="P31" s="1"/>
    </x:row>
    <x:row r="32" ht="23" customHeight="1">
      <x:c r="A32" s="3" t="str">
        <x:v>AI 수식은 극단 조건과 이론값으로 검증한다. 예상 결과를 먼저 기록한다.</x:v>
      </x:c>
      <x:c r="B32" s="3" t="str">
        <x:v>AI 수식은 극단 조건과 이론값으로 검증한다. 예상 결과를 먼저 기록한다.</x:v>
      </x:c>
      <x:c r="C32" s="3" t="str">
        <x:v>AI 수식은 극단 조건과 이론값으로 검증한다. 예상 결과를 먼저 기록한다.</x:v>
      </x:c>
      <x:c r="D32" s="3" t="str">
        <x:v>AI 수식은 극단 조건과 이론값으로 검증한다. 예상 결과를 먼저 기록한다.</x:v>
      </x:c>
      <x:c r="E32" s="3" t="str">
        <x:v>AI 수식은 극단 조건과 이론값으로 검증한다. 예상 결과를 먼저 기록한다.</x:v>
      </x:c>
      <x:c r="F32" s="3" t="str">
        <x:v>AI 수식은 극단 조건과 이론값으로 검증한다. 예상 결과를 먼저 기록한다.</x:v>
      </x:c>
      <x:c r="G32" s="3" t="str">
        <x:v>AI 수식은 극단 조건과 이론값으로 검증한다. 예상 결과를 먼저 기록한다.</x:v>
      </x:c>
      <x:c r="H32" s="3" t="str">
        <x:v>AI 수식은 극단 조건과 이론값으로 검증한다. 예상 결과를 먼저 기록한다.</x:v>
      </x:c>
      <x:c r="I32" s="1"/>
      <x:c r="J32" s="1"/>
      <x:c r="K32" s="1"/>
      <x:c r="L32" s="1"/>
      <x:c r="M32" s="1"/>
      <x:c r="N32" s="1"/>
      <x:c r="O32" s="1"/>
      <x:c r="P32" s="1"/>
    </x:row>
    <x:row r="33" ht="23" customHeight="1">
      <x:c r="A33" s="3" t="str">
        <x:v>Solver는 엑셀 추가 기능이 필요하다. 목표수익률별 결과는 실행 후 비중을 값으로 기록한다.</x:v>
      </x:c>
      <x:c r="B33" s="3" t="str">
        <x:v>Solver는 엑셀 추가 기능이 필요하다. 목표수익률별 결과는 실행 후 비중을 값으로 기록한다.</x:v>
      </x:c>
      <x:c r="C33" s="3" t="str">
        <x:v>Solver는 엑셀 추가 기능이 필요하다. 목표수익률별 결과는 실행 후 비중을 값으로 기록한다.</x:v>
      </x:c>
      <x:c r="D33" s="3" t="str">
        <x:v>Solver는 엑셀 추가 기능이 필요하다. 목표수익률별 결과는 실행 후 비중을 값으로 기록한다.</x:v>
      </x:c>
      <x:c r="E33" s="3" t="str">
        <x:v>Solver는 엑셀 추가 기능이 필요하다. 목표수익률별 결과는 실행 후 비중을 값으로 기록한다.</x:v>
      </x:c>
      <x:c r="F33" s="3" t="str">
        <x:v>Solver는 엑셀 추가 기능이 필요하다. 목표수익률별 결과는 실행 후 비중을 값으로 기록한다.</x:v>
      </x:c>
      <x:c r="G33" s="3" t="str">
        <x:v>Solver는 엑셀 추가 기능이 필요하다. 목표수익률별 결과는 실행 후 비중을 값으로 기록한다.</x:v>
      </x:c>
      <x:c r="H33" s="3" t="str">
        <x:v>Solver는 엑셀 추가 기능이 필요하다. 목표수익률별 결과는 실행 후 비중을 값으로 기록한다.</x:v>
      </x:c>
      <x:c r="I33" s="1"/>
      <x:c r="J33" s="1"/>
      <x:c r="K33" s="1"/>
      <x:c r="L33" s="1"/>
      <x:c r="M33" s="1"/>
      <x:c r="N33" s="1"/>
      <x:c r="O33" s="1"/>
      <x:c r="P33" s="1"/>
    </x:row>
    <x:row r="34" ht="23" customHeight="1">
      <x:c r="A34" s="3" t="str">
        <x:v>Solver는 엑셀 추가 기능이 필요하다. 목표수익률별 결과는 실행 후 비중을 값으로 기록한다.</x:v>
      </x:c>
      <x:c r="B34" s="3" t="str">
        <x:v>Solver는 엑셀 추가 기능이 필요하다. 목표수익률별 결과는 실행 후 비중을 값으로 기록한다.</x:v>
      </x:c>
      <x:c r="C34" s="3" t="str">
        <x:v>Solver는 엑셀 추가 기능이 필요하다. 목표수익률별 결과는 실행 후 비중을 값으로 기록한다.</x:v>
      </x:c>
      <x:c r="D34" s="3" t="str">
        <x:v>Solver는 엑셀 추가 기능이 필요하다. 목표수익률별 결과는 실행 후 비중을 값으로 기록한다.</x:v>
      </x:c>
      <x:c r="E34" s="3" t="str">
        <x:v>Solver는 엑셀 추가 기능이 필요하다. 목표수익률별 결과는 실행 후 비중을 값으로 기록한다.</x:v>
      </x:c>
      <x:c r="F34" s="3" t="str">
        <x:v>Solver는 엑셀 추가 기능이 필요하다. 목표수익률별 결과는 실행 후 비중을 값으로 기록한다.</x:v>
      </x:c>
      <x:c r="G34" s="3" t="str">
        <x:v>Solver는 엑셀 추가 기능이 필요하다. 목표수익률별 결과는 실행 후 비중을 값으로 기록한다.</x:v>
      </x:c>
      <x:c r="H34" s="3" t="str">
        <x:v>Solver는 엑셀 추가 기능이 필요하다. 목표수익률별 결과는 실행 후 비중을 값으로 기록한다.</x:v>
      </x:c>
      <x:c r="I34" s="1"/>
      <x:c r="J34" s="1"/>
      <x:c r="K34" s="1"/>
      <x:c r="L34" s="1"/>
      <x:c r="M34" s="1"/>
      <x:c r="N34" s="1"/>
      <x:c r="O34" s="1"/>
      <x:c r="P34" s="1"/>
    </x:row>
    <x:row r="35" ht="23" customHeight="1">
      <x:c r="A35" s="3" t="str">
        <x:v>전체 수치는 가상 교육용이며 모형 간 시간 단위와 수익·손실 정의를 구분한다.</x:v>
      </x:c>
      <x:c r="B35" s="3" t="str">
        <x:v>전체 수치는 가상 교육용이며 모형 간 시간 단위와 수익·손실 정의를 구분한다.</x:v>
      </x:c>
      <x:c r="C35" s="3" t="str">
        <x:v>전체 수치는 가상 교육용이며 모형 간 시간 단위와 수익·손실 정의를 구분한다.</x:v>
      </x:c>
      <x:c r="D35" s="3" t="str">
        <x:v>전체 수치는 가상 교육용이며 모형 간 시간 단위와 수익·손실 정의를 구분한다.</x:v>
      </x:c>
      <x:c r="E35" s="3" t="str">
        <x:v>전체 수치는 가상 교육용이며 모형 간 시간 단위와 수익·손실 정의를 구분한다.</x:v>
      </x:c>
      <x:c r="F35" s="3" t="str">
        <x:v>전체 수치는 가상 교육용이며 모형 간 시간 단위와 수익·손실 정의를 구분한다.</x:v>
      </x:c>
      <x:c r="G35" s="3" t="str">
        <x:v>전체 수치는 가상 교육용이며 모형 간 시간 단위와 수익·손실 정의를 구분한다.</x:v>
      </x:c>
      <x:c r="H35" s="3" t="str">
        <x:v>전체 수치는 가상 교육용이며 모형 간 시간 단위와 수익·손실 정의를 구분한다.</x:v>
      </x:c>
      <x:c r="I35" s="1"/>
      <x:c r="J35" s="1"/>
      <x:c r="K35" s="1"/>
      <x:c r="L35" s="1"/>
      <x:c r="M35" s="1"/>
      <x:c r="N35" s="1"/>
      <x:c r="O35" s="1"/>
      <x:c r="P35" s="1"/>
    </x:row>
    <x:row r="36" ht="23" customHeight="1">
      <x:c r="A36" s="3" t="str">
        <x:v>전체 수치는 가상 교육용이며 모형 간 시간 단위와 수익·손실 정의를 구분한다.</x:v>
      </x:c>
      <x:c r="B36" s="3" t="str">
        <x:v>전체 수치는 가상 교육용이며 모형 간 시간 단위와 수익·손실 정의를 구분한다.</x:v>
      </x:c>
      <x:c r="C36" s="3" t="str">
        <x:v>전체 수치는 가상 교육용이며 모형 간 시간 단위와 수익·손실 정의를 구분한다.</x:v>
      </x:c>
      <x:c r="D36" s="3" t="str">
        <x:v>전체 수치는 가상 교육용이며 모형 간 시간 단위와 수익·손실 정의를 구분한다.</x:v>
      </x:c>
      <x:c r="E36" s="3" t="str">
        <x:v>전체 수치는 가상 교육용이며 모형 간 시간 단위와 수익·손실 정의를 구분한다.</x:v>
      </x:c>
      <x:c r="F36" s="3" t="str">
        <x:v>전체 수치는 가상 교육용이며 모형 간 시간 단위와 수익·손실 정의를 구분한다.</x:v>
      </x:c>
      <x:c r="G36" s="3" t="str">
        <x:v>전체 수치는 가상 교육용이며 모형 간 시간 단위와 수익·손실 정의를 구분한다.</x:v>
      </x:c>
      <x:c r="H36" s="3" t="str">
        <x:v>전체 수치는 가상 교육용이며 모형 간 시간 단위와 수익·손실 정의를 구분한다.</x:v>
      </x:c>
      <x:c r="I36" s="1"/>
      <x:c r="J36" s="1"/>
      <x:c r="K36" s="1"/>
      <x:c r="L36" s="1"/>
      <x:c r="M36" s="1"/>
      <x:c r="N36" s="1"/>
      <x:c r="O36" s="1"/>
      <x:c r="P36" s="1"/>
    </x:row>
    <x:row r="37" ht="23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</x:row>
    <x:row r="38" ht="23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</x:row>
    <x:row r="39" ht="23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</x:row>
    <x:row r="40" ht="23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</x:row>
    <x:row r="41" ht="23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</x:row>
    <x:row r="42" ht="23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</x:row>
    <x:row r="43" ht="23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</x:row>
    <x:row r="44" ht="23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</x:row>
    <x:row r="45" ht="23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</x:row>
  </x:sheetData>
  <x:mergeCells>
    <x:mergeCell ref="A2:H2"/>
    <x:mergeCell ref="A3:H3"/>
    <x:mergeCell ref="A5:H6"/>
    <x:mergeCell ref="C9:H9"/>
    <x:mergeCell ref="C10:H10"/>
    <x:mergeCell ref="C11:H11"/>
    <x:mergeCell ref="C12:H12"/>
    <x:mergeCell ref="C13:H13"/>
    <x:mergeCell ref="C14:H14"/>
    <x:mergeCell ref="C15:H15"/>
    <x:mergeCell ref="C16:H16"/>
    <x:mergeCell ref="A21:H22"/>
    <x:mergeCell ref="A23:H24"/>
    <x:mergeCell ref="A25:H26"/>
    <x:mergeCell ref="A27:H28"/>
    <x:mergeCell ref="A29:H30"/>
    <x:mergeCell ref="A31:H32"/>
    <x:mergeCell ref="A33:H34"/>
    <x:mergeCell ref="A35:H36"/>
    <x:mergeCell ref="J2:P3"/>
    <x:mergeCell ref="J5:P6"/>
    <x:mergeCell ref="J7:P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7B5743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3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0" hidden="1" customWidth="1"/>
    <x:col min="19" max="24" width="12" hidden="1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</x:row>
    <x:row r="2" ht="23" customHeight="1">
      <x:c r="A2" s="2" t="str">
        <x:v>π추정</x:v>
      </x:c>
      <x:c r="B2" s="1"/>
      <x:c r="C2" s="1"/>
      <x:c r="D2" s="1"/>
      <x:c r="E2" s="1"/>
      <x:c r="F2" s="1"/>
      <x:c r="G2" s="1"/>
      <x:c r="H2" s="1"/>
      <x:c r="I2" s="1"/>
      <x:c r="J2" s="3" t="str">
        <x:v>교수자 정답·해설</x:v>
      </x:c>
      <x:c r="K2" s="3" t="str">
        <x:v>교수자 정답·해설</x:v>
      </x:c>
      <x:c r="L2" s="3" t="str">
        <x:v>교수자 정답·해설</x:v>
      </x:c>
      <x:c r="M2" s="3" t="str">
        <x:v>교수자 정답·해설</x:v>
      </x:c>
      <x:c r="N2" s="3" t="str">
        <x:v>교수자 정답·해설</x:v>
      </x:c>
      <x:c r="O2" s="3" t="str">
        <x:v>교수자 정답·해설</x:v>
      </x:c>
      <x:c r="P2" s="3" t="str">
        <x:v>교수자 정답·해설</x:v>
      </x:c>
    </x:row>
    <x:row r="3" ht="23" customHeight="1">
      <x:c r="A3" s="4" t="str">
        <x:v>교육용 가상 자료 · 노란색은 조건 입력 · 파란색은 고정 난수 · 연두색은 답안</x:v>
      </x:c>
      <x:c r="B3" s="4" t="str">
        <x:v>교육용 가상 자료 · 노란색은 조건 입력 · 파란색은 고정 난수 · 연두색은 답안</x:v>
      </x:c>
      <x:c r="C3" s="4" t="str">
        <x:v>교육용 가상 자료 · 노란색은 조건 입력 · 파란색은 고정 난수 · 연두색은 답안</x:v>
      </x:c>
      <x:c r="D3" s="4" t="str">
        <x:v>교육용 가상 자료 · 노란색은 조건 입력 · 파란색은 고정 난수 · 연두색은 답안</x:v>
      </x:c>
      <x:c r="E3" s="4" t="str">
        <x:v>교육용 가상 자료 · 노란색은 조건 입력 · 파란색은 고정 난수 · 연두색은 답안</x:v>
      </x:c>
      <x:c r="F3" s="4" t="str">
        <x:v>교육용 가상 자료 · 노란색은 조건 입력 · 파란색은 고정 난수 · 연두색은 답안</x:v>
      </x:c>
      <x:c r="G3" s="4" t="str">
        <x:v>교육용 가상 자료 · 노란색은 조건 입력 · 파란색은 고정 난수 · 연두색은 답안</x:v>
      </x:c>
      <x:c r="H3" s="4" t="str">
        <x:v>교육용 가상 자료 · 노란색은 조건 입력 · 파란색은 고정 난수 · 연두색은 답안</x:v>
      </x:c>
      <x:c r="I3" s="1"/>
      <x:c r="J3" s="3" t="str">
        <x:v>교수자 정답·해설</x:v>
      </x:c>
      <x:c r="K3" s="3" t="str">
        <x:v>교수자 정답·해설</x:v>
      </x:c>
      <x:c r="L3" s="3" t="str">
        <x:v>교수자 정답·해설</x:v>
      </x:c>
      <x:c r="M3" s="3" t="str">
        <x:v>교수자 정답·해설</x:v>
      </x:c>
      <x:c r="N3" s="3" t="str">
        <x:v>교수자 정답·해설</x:v>
      </x:c>
      <x:c r="O3" s="3" t="str">
        <x:v>교수자 정답·해설</x:v>
      </x:c>
      <x:c r="P3" s="3" t="str">
        <x:v>교수자 정답·해설</x:v>
      </x:c>
    </x:row>
    <x:row r="4" ht="23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</x:row>
    <x:row r="5" ht="25" customHeight="1">
      <x:c r="A5" s="7" t="str">
        <x:v>측정량</x:v>
      </x:c>
      <x:c r="B5" s="7" t="str">
        <x:v>결과</x:v>
      </x:c>
      <x:c r="C5" s="1"/>
      <x:c r="D5" s="1"/>
      <x:c r="E5" s="1"/>
      <x:c r="F5" s="1"/>
      <x:c r="G5" s="1"/>
      <x:c r="H5" s="1"/>
      <x:c r="I5" s="1"/>
      <x:c r="J5" s="3" t="str">
        <x:v>표본 수가 커지면 매번 오차가 작아지는가?</x:v>
      </x:c>
      <x:c r="K5" s="3" t="str">
        <x:v>표본 수가 커지면 매번 오차가 작아지는가?</x:v>
      </x:c>
      <x:c r="L5" s="3" t="str">
        <x:v>표본 수가 커지면 매번 오차가 작아지는가?</x:v>
      </x:c>
      <x:c r="M5" s="3" t="str">
        <x:v>표본 수가 커지면 매번 오차가 작아지는가?</x:v>
      </x:c>
      <x:c r="N5" s="3" t="str">
        <x:v>표본 수가 커지면 매번 오차가 작아지는가?</x:v>
      </x:c>
      <x:c r="O5" s="3" t="str">
        <x:v>표본 수가 커지면 매번 오차가 작아지는가?</x:v>
      </x:c>
      <x:c r="P5" s="3" t="str">
        <x:v>표본 수가 커지면 매번 오차가 작아지는가?</x:v>
      </x:c>
    </x:row>
    <x:row r="6" ht="25" customHeight="1">
      <x:c r="A6" s="1" t="str">
        <x:v>π 추정</x:v>
      </x:c>
      <x:c r="B6" s="9" t="n">
        <x:f>4*AVERAGE(D25:D1024)</x:f>
        <x:v>3.068</x:v>
      </x:c>
      <x:c r="C6" s="1"/>
      <x:c r="D6" s="1"/>
      <x:c r="E6" s="1"/>
      <x:c r="F6" s="1"/>
      <x:c r="G6" s="1"/>
      <x:c r="H6" s="1"/>
      <x:c r="I6" s="1"/>
      <x:c r="J6" s="3" t="str">
        <x:v>표본 수가 커지면 매번 오차가 작아지는가?</x:v>
      </x:c>
      <x:c r="K6" s="3" t="str">
        <x:v>표본 수가 커지면 매번 오차가 작아지는가?</x:v>
      </x:c>
      <x:c r="L6" s="3" t="str">
        <x:v>표본 수가 커지면 매번 오차가 작아지는가?</x:v>
      </x:c>
      <x:c r="M6" s="3" t="str">
        <x:v>표본 수가 커지면 매번 오차가 작아지는가?</x:v>
      </x:c>
      <x:c r="N6" s="3" t="str">
        <x:v>표본 수가 커지면 매번 오차가 작아지는가?</x:v>
      </x:c>
      <x:c r="O6" s="3" t="str">
        <x:v>표본 수가 커지면 매번 오차가 작아지는가?</x:v>
      </x:c>
      <x:c r="P6" s="3" t="str">
        <x:v>표본 수가 커지면 매번 오차가 작아지는가?</x:v>
      </x:c>
    </x:row>
    <x:row r="7" ht="26" customHeight="1">
      <x:c r="A7" s="1" t="str">
        <x:v>절대오차</x:v>
      </x:c>
      <x:c r="B7" s="9" t="n">
        <x:f>ABS(B6-PI())</x:f>
        <x:v>0.07359265358979306</x:v>
      </x:c>
      <x:c r="C7" s="1"/>
      <x:c r="D7" s="1"/>
      <x:c r="E7" s="1"/>
      <x:c r="F7" s="1"/>
      <x:c r="G7" s="1"/>
      <x:c r="H7" s="1"/>
      <x:c r="I7" s="1"/>
      <x:c r="J7" s="8" t="str">
        <x:v>아니다. 큰 표본의 오차가 평균적으로 작아지지만 한 실험에서 오차가 단조롭게 감소하지는 않는다.</x:v>
      </x:c>
      <x:c r="K7" s="8" t="str">
        <x:v>아니다. 큰 표본의 오차가 평균적으로 작아지지만 한 실험에서 오차가 단조롭게 감소하지는 않는다.</x:v>
      </x:c>
      <x:c r="L7" s="8" t="str">
        <x:v>아니다. 큰 표본의 오차가 평균적으로 작아지지만 한 실험에서 오차가 단조롭게 감소하지는 않는다.</x:v>
      </x:c>
      <x:c r="M7" s="8" t="str">
        <x:v>아니다. 큰 표본의 오차가 평균적으로 작아지지만 한 실험에서 오차가 단조롭게 감소하지는 않는다.</x:v>
      </x:c>
      <x:c r="N7" s="8" t="str">
        <x:v>아니다. 큰 표본의 오차가 평균적으로 작아지지만 한 실험에서 오차가 단조롭게 감소하지는 않는다.</x:v>
      </x:c>
      <x:c r="O7" s="8" t="str">
        <x:v>아니다. 큰 표본의 오차가 평균적으로 작아지지만 한 실험에서 오차가 단조롭게 감소하지는 않는다.</x:v>
      </x:c>
      <x:c r="P7" s="8" t="str">
        <x:v>아니다. 큰 표본의 오차가 평균적으로 작아지지만 한 실험에서 오차가 단조롭게 감소하지는 않는다.</x:v>
      </x:c>
    </x:row>
    <x:row r="8" ht="26" customHeight="1">
      <x:c r="A8" s="1" t="str">
        <x:v>추정 표준오차</x:v>
      </x:c>
      <x:c r="B8" s="9" t="n">
        <x:f>4*_xlfn.STDEV.S(D25:D1024)/SQRT(COUNT(D25:D1024))</x:f>
        <x:v>0.053499890076880253</x:v>
      </x:c>
      <x:c r="C8" s="1"/>
      <x:c r="D8" s="1"/>
      <x:c r="E8" s="1"/>
      <x:c r="F8" s="1"/>
      <x:c r="G8" s="1"/>
      <x:c r="H8" s="1"/>
      <x:c r="I8" s="1"/>
      <x:c r="J8" s="8" t="str">
        <x:v>아니다. 큰 표본의 오차가 평균적으로 작아지지만 한 실험에서 오차가 단조롭게 감소하지는 않는다.</x:v>
      </x:c>
      <x:c r="K8" s="8" t="str">
        <x:v>아니다. 큰 표본의 오차가 평균적으로 작아지지만 한 실험에서 오차가 단조롭게 감소하지는 않는다.</x:v>
      </x:c>
      <x:c r="L8" s="8" t="str">
        <x:v>아니다. 큰 표본의 오차가 평균적으로 작아지지만 한 실험에서 오차가 단조롭게 감소하지는 않는다.</x:v>
      </x:c>
      <x:c r="M8" s="8" t="str">
        <x:v>아니다. 큰 표본의 오차가 평균적으로 작아지지만 한 실험에서 오차가 단조롭게 감소하지는 않는다.</x:v>
      </x:c>
      <x:c r="N8" s="8" t="str">
        <x:v>아니다. 큰 표본의 오차가 평균적으로 작아지지만 한 실험에서 오차가 단조롭게 감소하지는 않는다.</x:v>
      </x:c>
      <x:c r="O8" s="8" t="str">
        <x:v>아니다. 큰 표본의 오차가 평균적으로 작아지지만 한 실험에서 오차가 단조롭게 감소하지는 않는다.</x:v>
      </x:c>
      <x:c r="P8" s="8" t="str">
        <x:v>아니다. 큰 표본의 오차가 평균적으로 작아지지만 한 실험에서 오차가 단조롭게 감소하지는 않는다.</x:v>
      </x:c>
    </x:row>
    <x:row r="9" ht="26" customHeight="1">
      <x:c r="A9" s="1" t="str">
        <x:v>표본 세트(1~3)</x:v>
      </x:c>
      <x:c r="B9" s="14" t="n">
        <x:v>1</x:v>
      </x:c>
      <x:c r="C9" s="1"/>
      <x:c r="D9" s="1"/>
      <x:c r="E9" s="1"/>
      <x:c r="F9" s="1"/>
      <x:c r="G9" s="1"/>
      <x:c r="H9" s="1"/>
      <x:c r="I9" s="1"/>
      <x:c r="J9" s="8" t="str">
        <x:v>아니다. 큰 표본의 오차가 평균적으로 작아지지만 한 실험에서 오차가 단조롭게 감소하지는 않는다.</x:v>
      </x:c>
      <x:c r="K9" s="8" t="str">
        <x:v>아니다. 큰 표본의 오차가 평균적으로 작아지지만 한 실험에서 오차가 단조롭게 감소하지는 않는다.</x:v>
      </x:c>
      <x:c r="L9" s="8" t="str">
        <x:v>아니다. 큰 표본의 오차가 평균적으로 작아지지만 한 실험에서 오차가 단조롭게 감소하지는 않는다.</x:v>
      </x:c>
      <x:c r="M9" s="8" t="str">
        <x:v>아니다. 큰 표본의 오차가 평균적으로 작아지지만 한 실험에서 오차가 단조롭게 감소하지는 않는다.</x:v>
      </x:c>
      <x:c r="N9" s="8" t="str">
        <x:v>아니다. 큰 표본의 오차가 평균적으로 작아지지만 한 실험에서 오차가 단조롭게 감소하지는 않는다.</x:v>
      </x:c>
      <x:c r="O9" s="8" t="str">
        <x:v>아니다. 큰 표본의 오차가 평균적으로 작아지지만 한 실험에서 오차가 단조롭게 감소하지는 않는다.</x:v>
      </x:c>
      <x:c r="P9" s="8" t="str">
        <x:v>아니다. 큰 표본의 오차가 평균적으로 작아지지만 한 실험에서 오차가 단조롭게 감소하지는 않는다.</x:v>
      </x:c>
    </x:row>
    <x:row r="10" ht="23" customHeight="1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</x:row>
    <x:row r="11" ht="25" customHeight="1">
      <x:c r="A11" s="7" t="str">
        <x:v>표본 수</x:v>
      </x:c>
      <x:c r="B11" s="7" t="str">
        <x:v>π 추정</x:v>
      </x:c>
      <x:c r="C11" s="7" t="str">
        <x:v>절대오차</x:v>
      </x:c>
      <x:c r="D11" s="1"/>
      <x:c r="E11" s="1"/>
      <x:c r="F11" s="1"/>
      <x:c r="G11" s="1"/>
      <x:c r="H11" s="1"/>
      <x:c r="I11" s="1"/>
      <x:c r="J11" s="3" t="str">
        <x:v>오차를 절반으로 줄이는 데 필요한 표본 수는?</x:v>
      </x:c>
      <x:c r="K11" s="3" t="str">
        <x:v>오차를 절반으로 줄이는 데 필요한 표본 수는?</x:v>
      </x:c>
      <x:c r="L11" s="3" t="str">
        <x:v>오차를 절반으로 줄이는 데 필요한 표본 수는?</x:v>
      </x:c>
      <x:c r="M11" s="3" t="str">
        <x:v>오차를 절반으로 줄이는 데 필요한 표본 수는?</x:v>
      </x:c>
      <x:c r="N11" s="3" t="str">
        <x:v>오차를 절반으로 줄이는 데 필요한 표본 수는?</x:v>
      </x:c>
      <x:c r="O11" s="3" t="str">
        <x:v>오차를 절반으로 줄이는 데 필요한 표본 수는?</x:v>
      </x:c>
      <x:c r="P11" s="3" t="str">
        <x:v>오차를 절반으로 줄이는 데 필요한 표본 수는?</x:v>
      </x:c>
    </x:row>
    <x:row r="12" ht="25" customHeight="1">
      <x:c r="A12" s="1" t="n">
        <x:v>100</x:v>
      </x:c>
      <x:c r="B12" s="9" t="n">
        <x:f>4*AVERAGE(D25:D124)</x:f>
        <x:v>3.12</x:v>
      </x:c>
      <x:c r="C12" s="9" t="n">
        <x:f>ABS(B12-PI())</x:f>
        <x:v>0.02159265358979301</x:v>
      </x:c>
      <x:c r="D12" s="1"/>
      <x:c r="E12" s="1"/>
      <x:c r="F12" s="1"/>
      <x:c r="G12" s="1"/>
      <x:c r="H12" s="1"/>
      <x:c r="I12" s="1"/>
      <x:c r="J12" s="3" t="str">
        <x:v>오차를 절반으로 줄이는 데 필요한 표본 수는?</x:v>
      </x:c>
      <x:c r="K12" s="3" t="str">
        <x:v>오차를 절반으로 줄이는 데 필요한 표본 수는?</x:v>
      </x:c>
      <x:c r="L12" s="3" t="str">
        <x:v>오차를 절반으로 줄이는 데 필요한 표본 수는?</x:v>
      </x:c>
      <x:c r="M12" s="3" t="str">
        <x:v>오차를 절반으로 줄이는 데 필요한 표본 수는?</x:v>
      </x:c>
      <x:c r="N12" s="3" t="str">
        <x:v>오차를 절반으로 줄이는 데 필요한 표본 수는?</x:v>
      </x:c>
      <x:c r="O12" s="3" t="str">
        <x:v>오차를 절반으로 줄이는 데 필요한 표본 수는?</x:v>
      </x:c>
      <x:c r="P12" s="3" t="str">
        <x:v>오차를 절반으로 줄이는 데 필요한 표본 수는?</x:v>
      </x:c>
    </x:row>
    <x:row r="13" ht="26" customHeight="1">
      <x:c r="A13" s="1" t="n">
        <x:v>300</x:v>
      </x:c>
      <x:c r="B13" s="9" t="n">
        <x:f>4*AVERAGE(D25:D324)</x:f>
        <x:v>3.1466666666666665</x:v>
      </x:c>
      <x:c r="C13" s="9" t="n">
        <x:f>ABS(B13-PI())</x:f>
        <x:v>0.005074013076873385</x:v>
      </x:c>
      <x:c r="D13" s="1"/>
      <x:c r="E13" s="1"/>
      <x:c r="F13" s="1"/>
      <x:c r="G13" s="1"/>
      <x:c r="H13" s="1"/>
      <x:c r="I13" s="1"/>
      <x:c r="J13" s="8" t="str">
        <x:v>독립 표본의 표준오차는 1/√N에 비례한다. 표본 수를 약 4배로 늘린다.</x:v>
      </x:c>
      <x:c r="K13" s="8" t="str">
        <x:v>독립 표본의 표준오차는 1/√N에 비례한다. 표본 수를 약 4배로 늘린다.</x:v>
      </x:c>
      <x:c r="L13" s="8" t="str">
        <x:v>독립 표본의 표준오차는 1/√N에 비례한다. 표본 수를 약 4배로 늘린다.</x:v>
      </x:c>
      <x:c r="M13" s="8" t="str">
        <x:v>독립 표본의 표준오차는 1/√N에 비례한다. 표본 수를 약 4배로 늘린다.</x:v>
      </x:c>
      <x:c r="N13" s="8" t="str">
        <x:v>독립 표본의 표준오차는 1/√N에 비례한다. 표본 수를 약 4배로 늘린다.</x:v>
      </x:c>
      <x:c r="O13" s="8" t="str">
        <x:v>독립 표본의 표준오차는 1/√N에 비례한다. 표본 수를 약 4배로 늘린다.</x:v>
      </x:c>
      <x:c r="P13" s="8" t="str">
        <x:v>독립 표본의 표준오차는 1/√N에 비례한다. 표본 수를 약 4배로 늘린다.</x:v>
      </x:c>
    </x:row>
    <x:row r="14" ht="26" customHeight="1">
      <x:c r="A14" s="1" t="n">
        <x:v>1000</x:v>
      </x:c>
      <x:c r="B14" s="9" t="n">
        <x:f>4*AVERAGE(D25:D1024)</x:f>
        <x:v>3.068</x:v>
      </x:c>
      <x:c r="C14" s="9" t="n">
        <x:f>ABS(B14-PI())</x:f>
        <x:v>0.07359265358979306</x:v>
      </x:c>
      <x:c r="D14" s="1"/>
      <x:c r="E14" s="1"/>
      <x:c r="F14" s="1"/>
      <x:c r="G14" s="1"/>
      <x:c r="H14" s="1"/>
      <x:c r="I14" s="1"/>
      <x:c r="J14" s="8" t="str">
        <x:v>독립 표본의 표준오차는 1/√N에 비례한다. 표본 수를 약 4배로 늘린다.</x:v>
      </x:c>
      <x:c r="K14" s="8" t="str">
        <x:v>독립 표본의 표준오차는 1/√N에 비례한다. 표본 수를 약 4배로 늘린다.</x:v>
      </x:c>
      <x:c r="L14" s="8" t="str">
        <x:v>독립 표본의 표준오차는 1/√N에 비례한다. 표본 수를 약 4배로 늘린다.</x:v>
      </x:c>
      <x:c r="M14" s="8" t="str">
        <x:v>독립 표본의 표준오차는 1/√N에 비례한다. 표본 수를 약 4배로 늘린다.</x:v>
      </x:c>
      <x:c r="N14" s="8" t="str">
        <x:v>독립 표본의 표준오차는 1/√N에 비례한다. 표본 수를 약 4배로 늘린다.</x:v>
      </x:c>
      <x:c r="O14" s="8" t="str">
        <x:v>독립 표본의 표준오차는 1/√N에 비례한다. 표본 수를 약 4배로 늘린다.</x:v>
      </x:c>
      <x:c r="P14" s="8" t="str">
        <x:v>독립 표본의 표준오차는 1/√N에 비례한다. 표본 수를 약 4배로 늘린다.</x:v>
      </x:c>
    </x:row>
    <x:row r="15" ht="26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8" t="str">
        <x:v>독립 표본의 표준오차는 1/√N에 비례한다. 표본 수를 약 4배로 늘린다.</x:v>
      </x:c>
      <x:c r="K15" s="8" t="str">
        <x:v>독립 표본의 표준오차는 1/√N에 비례한다. 표본 수를 약 4배로 늘린다.</x:v>
      </x:c>
      <x:c r="L15" s="8" t="str">
        <x:v>독립 표본의 표준오차는 1/√N에 비례한다. 표본 수를 약 4배로 늘린다.</x:v>
      </x:c>
      <x:c r="M15" s="8" t="str">
        <x:v>독립 표본의 표준오차는 1/√N에 비례한다. 표본 수를 약 4배로 늘린다.</x:v>
      </x:c>
      <x:c r="N15" s="8" t="str">
        <x:v>독립 표본의 표준오차는 1/√N에 비례한다. 표본 수를 약 4배로 늘린다.</x:v>
      </x:c>
      <x:c r="O15" s="8" t="str">
        <x:v>독립 표본의 표준오차는 1/√N에 비례한다. 표본 수를 약 4배로 늘린다.</x:v>
      </x:c>
      <x:c r="P15" s="8" t="str">
        <x:v>독립 표본의 표준오차는 1/√N에 비례한다. 표본 수를 약 4배로 늘린다.</x:v>
      </x:c>
    </x:row>
    <x:row r="16" ht="23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</x:row>
    <x:row r="17" ht="25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3" t="str">
        <x:v>원 안 여부의 평균과 신용위험의 연결은?</x:v>
      </x:c>
      <x:c r="K17" s="3" t="str">
        <x:v>원 안 여부의 평균과 신용위험의 연결은?</x:v>
      </x:c>
      <x:c r="L17" s="3" t="str">
        <x:v>원 안 여부의 평균과 신용위험의 연결은?</x:v>
      </x:c>
      <x:c r="M17" s="3" t="str">
        <x:v>원 안 여부의 평균과 신용위험의 연결은?</x:v>
      </x:c>
      <x:c r="N17" s="3" t="str">
        <x:v>원 안 여부의 평균과 신용위험의 연결은?</x:v>
      </x:c>
      <x:c r="O17" s="3" t="str">
        <x:v>원 안 여부의 평균과 신용위험의 연결은?</x:v>
      </x:c>
      <x:c r="P17" s="3" t="str">
        <x:v>원 안 여부의 평균과 신용위험의 연결은?</x:v>
      </x:c>
    </x:row>
    <x:row r="18" ht="25" customHeight="1">
      <x:c r="A18" s="3" t="str">
        <x:v>실험: 100·300·1,000개의 추정값 비교. 표본 세트(B9)를 1~3으로 바꾸면 새 표본으로 전환된다.</x:v>
      </x:c>
      <x:c r="B18" s="3" t="str">
        <x:v>실험: 100·300·1,000개의 추정값 비교. 표본 세트(B9)를 1~3으로 바꾸면 새 표본으로 전환된다.</x:v>
      </x:c>
      <x:c r="C18" s="3" t="str">
        <x:v>실험: 100·300·1,000개의 추정값 비교. 표본 세트(B9)를 1~3으로 바꾸면 새 표본으로 전환된다.</x:v>
      </x:c>
      <x:c r="D18" s="3" t="str">
        <x:v>실험: 100·300·1,000개의 추정값 비교. 표본 세트(B9)를 1~3으로 바꾸면 새 표본으로 전환된다.</x:v>
      </x:c>
      <x:c r="E18" s="3" t="str">
        <x:v>실험: 100·300·1,000개의 추정값 비교. 표본 세트(B9)를 1~3으로 바꾸면 새 표본으로 전환된다.</x:v>
      </x:c>
      <x:c r="F18" s="3" t="str">
        <x:v>실험: 100·300·1,000개의 추정값 비교. 표본 세트(B9)를 1~3으로 바꾸면 새 표본으로 전환된다.</x:v>
      </x:c>
      <x:c r="G18" s="3" t="str">
        <x:v>실험: 100·300·1,000개의 추정값 비교. 표본 세트(B9)를 1~3으로 바꾸면 새 표본으로 전환된다.</x:v>
      </x:c>
      <x:c r="H18" s="3" t="str">
        <x:v>실험: 100·300·1,000개의 추정값 비교. 표본 세트(B9)를 1~3으로 바꾸면 새 표본으로 전환된다.</x:v>
      </x:c>
      <x:c r="I18" s="1"/>
      <x:c r="J18" s="3" t="str">
        <x:v>원 안 여부의 평균과 신용위험의 연결은?</x:v>
      </x:c>
      <x:c r="K18" s="3" t="str">
        <x:v>원 안 여부의 평균과 신용위험의 연결은?</x:v>
      </x:c>
      <x:c r="L18" s="3" t="str">
        <x:v>원 안 여부의 평균과 신용위험의 연결은?</x:v>
      </x:c>
      <x:c r="M18" s="3" t="str">
        <x:v>원 안 여부의 평균과 신용위험의 연결은?</x:v>
      </x:c>
      <x:c r="N18" s="3" t="str">
        <x:v>원 안 여부의 평균과 신용위험의 연결은?</x:v>
      </x:c>
      <x:c r="O18" s="3" t="str">
        <x:v>원 안 여부의 평균과 신용위험의 연결은?</x:v>
      </x:c>
      <x:c r="P18" s="3" t="str">
        <x:v>원 안 여부의 평균과 신용위험의 연결은?</x:v>
      </x:c>
    </x:row>
    <x:row r="19" ht="26" customHeight="1">
      <x:c r="A19" s="3" t="str">
        <x:v>실험: 100·300·1,000개의 추정값 비교. 표본 세트(B9)를 1~3으로 바꾸면 새 표본으로 전환된다.</x:v>
      </x:c>
      <x:c r="B19" s="3" t="str">
        <x:v>실험: 100·300·1,000개의 추정값 비교. 표본 세트(B9)를 1~3으로 바꾸면 새 표본으로 전환된다.</x:v>
      </x:c>
      <x:c r="C19" s="3" t="str">
        <x:v>실험: 100·300·1,000개의 추정값 비교. 표본 세트(B9)를 1~3으로 바꾸면 새 표본으로 전환된다.</x:v>
      </x:c>
      <x:c r="D19" s="3" t="str">
        <x:v>실험: 100·300·1,000개의 추정값 비교. 표본 세트(B9)를 1~3으로 바꾸면 새 표본으로 전환된다.</x:v>
      </x:c>
      <x:c r="E19" s="3" t="str">
        <x:v>실험: 100·300·1,000개의 추정값 비교. 표본 세트(B9)를 1~3으로 바꾸면 새 표본으로 전환된다.</x:v>
      </x:c>
      <x:c r="F19" s="3" t="str">
        <x:v>실험: 100·300·1,000개의 추정값 비교. 표본 세트(B9)를 1~3으로 바꾸면 새 표본으로 전환된다.</x:v>
      </x:c>
      <x:c r="G19" s="3" t="str">
        <x:v>실험: 100·300·1,000개의 추정값 비교. 표본 세트(B9)를 1~3으로 바꾸면 새 표본으로 전환된다.</x:v>
      </x:c>
      <x:c r="H19" s="3" t="str">
        <x:v>실험: 100·300·1,000개의 추정값 비교. 표본 세트(B9)를 1~3으로 바꾸면 새 표본으로 전환된다.</x:v>
      </x:c>
      <x:c r="I19" s="1"/>
      <x:c r="J19" s="8" t="str">
        <x:v>0·1 변수의 평균은 발생 비율이다. 원 안 비율을 부도 비율로 바꾸면 PD 추정과 연결된다.</x:v>
      </x:c>
      <x:c r="K19" s="8" t="str">
        <x:v>0·1 변수의 평균은 발생 비율이다. 원 안 비율을 부도 비율로 바꾸면 PD 추정과 연결된다.</x:v>
      </x:c>
      <x:c r="L19" s="8" t="str">
        <x:v>0·1 변수의 평균은 발생 비율이다. 원 안 비율을 부도 비율로 바꾸면 PD 추정과 연결된다.</x:v>
      </x:c>
      <x:c r="M19" s="8" t="str">
        <x:v>0·1 변수의 평균은 발생 비율이다. 원 안 비율을 부도 비율로 바꾸면 PD 추정과 연결된다.</x:v>
      </x:c>
      <x:c r="N19" s="8" t="str">
        <x:v>0·1 변수의 평균은 발생 비율이다. 원 안 비율을 부도 비율로 바꾸면 PD 추정과 연결된다.</x:v>
      </x:c>
      <x:c r="O19" s="8" t="str">
        <x:v>0·1 변수의 평균은 발생 비율이다. 원 안 비율을 부도 비율로 바꾸면 PD 추정과 연결된다.</x:v>
      </x:c>
      <x:c r="P19" s="8" t="str">
        <x:v>0·1 변수의 평균은 발생 비율이다. 원 안 비율을 부도 비율로 바꾸면 PD 추정과 연결된다.</x:v>
      </x:c>
    </x:row>
    <x:row r="20" ht="26" customHeight="1">
      <x:c r="A20" s="3" t="str">
        <x:v>실험: 100·300·1,000개의 추정값 비교. 표본 세트(B9)를 1~3으로 바꾸면 새 표본으로 전환된다.</x:v>
      </x:c>
      <x:c r="B20" s="3" t="str">
        <x:v>실험: 100·300·1,000개의 추정값 비교. 표본 세트(B9)를 1~3으로 바꾸면 새 표본으로 전환된다.</x:v>
      </x:c>
      <x:c r="C20" s="3" t="str">
        <x:v>실험: 100·300·1,000개의 추정값 비교. 표본 세트(B9)를 1~3으로 바꾸면 새 표본으로 전환된다.</x:v>
      </x:c>
      <x:c r="D20" s="3" t="str">
        <x:v>실험: 100·300·1,000개의 추정값 비교. 표본 세트(B9)를 1~3으로 바꾸면 새 표본으로 전환된다.</x:v>
      </x:c>
      <x:c r="E20" s="3" t="str">
        <x:v>실험: 100·300·1,000개의 추정값 비교. 표본 세트(B9)를 1~3으로 바꾸면 새 표본으로 전환된다.</x:v>
      </x:c>
      <x:c r="F20" s="3" t="str">
        <x:v>실험: 100·300·1,000개의 추정값 비교. 표본 세트(B9)를 1~3으로 바꾸면 새 표본으로 전환된다.</x:v>
      </x:c>
      <x:c r="G20" s="3" t="str">
        <x:v>실험: 100·300·1,000개의 추정값 비교. 표본 세트(B9)를 1~3으로 바꾸면 새 표본으로 전환된다.</x:v>
      </x:c>
      <x:c r="H20" s="3" t="str">
        <x:v>실험: 100·300·1,000개의 추정값 비교. 표본 세트(B9)를 1~3으로 바꾸면 새 표본으로 전환된다.</x:v>
      </x:c>
      <x:c r="I20" s="1"/>
      <x:c r="J20" s="8" t="str">
        <x:v>0·1 변수의 평균은 발생 비율이다. 원 안 비율을 부도 비율로 바꾸면 PD 추정과 연결된다.</x:v>
      </x:c>
      <x:c r="K20" s="8" t="str">
        <x:v>0·1 변수의 평균은 발생 비율이다. 원 안 비율을 부도 비율로 바꾸면 PD 추정과 연결된다.</x:v>
      </x:c>
      <x:c r="L20" s="8" t="str">
        <x:v>0·1 변수의 평균은 발생 비율이다. 원 안 비율을 부도 비율로 바꾸면 PD 추정과 연결된다.</x:v>
      </x:c>
      <x:c r="M20" s="8" t="str">
        <x:v>0·1 변수의 평균은 발생 비율이다. 원 안 비율을 부도 비율로 바꾸면 PD 추정과 연결된다.</x:v>
      </x:c>
      <x:c r="N20" s="8" t="str">
        <x:v>0·1 변수의 평균은 발생 비율이다. 원 안 비율을 부도 비율로 바꾸면 PD 추정과 연결된다.</x:v>
      </x:c>
      <x:c r="O20" s="8" t="str">
        <x:v>0·1 변수의 평균은 발생 비율이다. 원 안 비율을 부도 비율로 바꾸면 PD 추정과 연결된다.</x:v>
      </x:c>
      <x:c r="P20" s="8" t="str">
        <x:v>0·1 변수의 평균은 발생 비율이다. 원 안 비율을 부도 비율로 바꾸면 PD 추정과 연결된다.</x:v>
      </x:c>
    </x:row>
    <x:row r="21" ht="26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8" t="str">
        <x:v>0·1 변수의 평균은 발생 비율이다. 원 안 비율을 부도 비율로 바꾸면 PD 추정과 연결된다.</x:v>
      </x:c>
      <x:c r="K21" s="8" t="str">
        <x:v>0·1 변수의 평균은 발생 비율이다. 원 안 비율을 부도 비율로 바꾸면 PD 추정과 연결된다.</x:v>
      </x:c>
      <x:c r="L21" s="8" t="str">
        <x:v>0·1 변수의 평균은 발생 비율이다. 원 안 비율을 부도 비율로 바꾸면 PD 추정과 연결된다.</x:v>
      </x:c>
      <x:c r="M21" s="8" t="str">
        <x:v>0·1 변수의 평균은 발생 비율이다. 원 안 비율을 부도 비율로 바꾸면 PD 추정과 연결된다.</x:v>
      </x:c>
      <x:c r="N21" s="8" t="str">
        <x:v>0·1 변수의 평균은 발생 비율이다. 원 안 비율을 부도 비율로 바꾸면 PD 추정과 연결된다.</x:v>
      </x:c>
      <x:c r="O21" s="8" t="str">
        <x:v>0·1 변수의 평균은 발생 비율이다. 원 안 비율을 부도 비율로 바꾸면 PD 추정과 연결된다.</x:v>
      </x:c>
      <x:c r="P21" s="8" t="str">
        <x:v>0·1 변수의 평균은 발생 비율이다. 원 안 비율을 부도 비율로 바꾸면 PD 추정과 연결된다.</x:v>
      </x:c>
    </x:row>
    <x:row r="22" ht="23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</x:row>
    <x:row r="23" ht="23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</x:row>
    <x:row r="24" ht="28" customHeight="1">
      <x:c r="A24" s="7" t="str">
        <x:v>번호</x:v>
      </x:c>
      <x:c r="B24" s="7" t="str">
        <x:v>x</x:v>
      </x:c>
      <x:c r="C24" s="7" t="str">
        <x:v>y</x:v>
      </x:c>
      <x:c r="D24" s="7" t="str">
        <x:v>원 안(1/0)</x:v>
      </x:c>
      <x:c r="E24" s="7" t="str">
        <x:v>누적 π</x:v>
      </x:c>
      <x:c r="F24" s="1" t="str">
        <x:v>x</x:v>
      </x:c>
      <x:c r="G24" s="1" t="str">
        <x:v>원 안의 y</x:v>
      </x:c>
      <x:c r="H24" s="1" t="str">
        <x:v>원 밖의 y</x:v>
      </x:c>
      <x:c r="I24" s="1" t="str">
        <x:v>사분원 경계 y</x:v>
      </x:c>
      <x:c r="J24" s="1"/>
      <x:c r="K24" s="1"/>
      <x:c r="L24" s="1"/>
      <x:c r="M24" s="1"/>
      <x:c r="N24" s="1"/>
      <x:c r="O24" s="1"/>
      <x:c r="P24" s="1"/>
    </x:row>
    <x:row r="25" ht="23" customHeight="1">
      <x:c r="A25" s="1" t="n">
        <x:v>1</x:v>
      </x:c>
      <x:c r="B25" s="11" t="n">
        <x:f>CHOOSE(MIN(3,MAX(1,$B$9)),S25,U25,W25)</x:f>
        <x:v>0.4404446416301653</x:v>
      </x:c>
      <x:c r="C25" s="11" t="n">
        <x:f>CHOOSE(MIN(3,MAX(1,$B$9)),T25,V25,X25)</x:f>
        <x:v>0.3529836476081982</x:v>
      </x:c>
      <x:c r="D25" s="1" t="n">
        <x:f>IF(B25^2+C25^2&lt;=1,1,0)</x:f>
        <x:v>1</x:v>
      </x:c>
      <x:c r="E25" s="9" t="n">
        <x:f>4*AVERAGE($D$25:D25)</x:f>
        <x:v>4</x:v>
      </x:c>
      <x:c r="F25" s="1" t="n">
        <x:f>B25</x:f>
        <x:v>0.4404446416301653</x:v>
      </x:c>
      <x:c r="G25" s="1" t="n">
        <x:f>IF(D25=1,C25,"")</x:f>
        <x:v>0.3529836476081982</x:v>
      </x:c>
      <x:c r="H25" s="1" t="str">
        <x:f>IF(D25=0,C25,"")</x:f>
      </x:c>
      <x:c r="I25" s="1" t="n">
        <x:f>SQRT(1-F25^2)</x:f>
        <x:v>0.8977797712464206</x:v>
      </x:c>
      <x:c r="J25" s="1"/>
      <x:c r="K25" s="1"/>
      <x:c r="L25" s="1"/>
      <x:c r="M25" s="1"/>
      <x:c r="N25" s="1"/>
      <x:c r="O25" s="1"/>
      <x:c r="P25" s="1"/>
      <x:c r="Q25" s="10" t="n">
        <x:f>PI()</x:f>
        <x:v>3.141592653589793</x:v>
      </x:c>
      <x:c r="S25" s="10" t="n">
        <x:v>0.4404446416301653</x:v>
      </x:c>
      <x:c r="T25" s="10" t="n">
        <x:v>0.3529836476081982</x:v>
      </x:c>
      <x:c r="U25" s="10" t="n">
        <x:v>0.6105805936917182</x:v>
      </x:c>
      <x:c r="V25" s="10" t="n">
        <x:v>0.41251974060353336</x:v>
      </x:c>
      <x:c r="W25" s="10" t="n">
        <x:v>0.9089106780310187</x:v>
      </x:c>
      <x:c r="X25" s="10" t="n">
        <x:v>0.2795793718378202</x:v>
      </x:c>
    </x:row>
    <x:row r="26" ht="23" customHeight="1">
      <x:c r="A26" s="1" t="n">
        <x:v>2</x:v>
      </x:c>
      <x:c r="B26" s="11" t="n">
        <x:f>CHOOSE(MIN(3,MAX(1,$B$9)),S26,U26,W26)</x:f>
        <x:v>0.3419092328986153</x:v>
      </x:c>
      <x:c r="C26" s="11" t="n">
        <x:f>CHOOSE(MIN(3,MAX(1,$B$9)),T26,V26,X26)</x:f>
        <x:v>0.7017647643806413</x:v>
      </x:c>
      <x:c r="D26" s="1" t="n">
        <x:f>IF(B26^2+C26^2&lt;=1,1,0)</x:f>
        <x:v>1</x:v>
      </x:c>
      <x:c r="E26" s="9" t="n">
        <x:f>4*AVERAGE($D$25:D26)</x:f>
        <x:v>4</x:v>
      </x:c>
      <x:c r="F26" s="1" t="n">
        <x:f>B26</x:f>
        <x:v>0.3419092328986153</x:v>
      </x:c>
      <x:c r="G26" s="1" t="n">
        <x:f>IF(D26=1,C26,"")</x:f>
        <x:v>0.7017647643806413</x:v>
      </x:c>
      <x:c r="H26" s="1" t="str">
        <x:f>IF(D26=0,C26,"")</x:f>
      </x:c>
      <x:c r="I26" s="1" t="n">
        <x:f>SQRT(1-F26^2)</x:f>
        <x:v>0.9397329814679702</x:v>
      </x:c>
      <x:c r="J26" s="1"/>
      <x:c r="K26" s="1"/>
      <x:c r="L26" s="1"/>
      <x:c r="M26" s="1"/>
      <x:c r="N26" s="1"/>
      <x:c r="O26" s="1"/>
      <x:c r="P26" s="1"/>
      <x:c r="Q26" s="10" t="n">
        <x:f>PI()</x:f>
        <x:v>3.141592653589793</x:v>
      </x:c>
      <x:c r="S26" s="10" t="n">
        <x:v>0.3419092328986153</x:v>
      </x:c>
      <x:c r="T26" s="10" t="n">
        <x:v>0.7017647643806413</x:v>
      </x:c>
      <x:c r="U26" s="10" t="n">
        <x:v>0.8919163756987999</x:v>
      </x:c>
      <x:c r="V26" s="10" t="n">
        <x:v>0.6520943969727375</x:v>
      </x:c>
      <x:c r="W26" s="10" t="n">
        <x:v>0.24091516047028771</x:v>
      </x:c>
      <x:c r="X26" s="10" t="n">
        <x:v>0.6987704638543183</x:v>
      </x:c>
    </x:row>
    <x:row r="27" ht="23" customHeight="1">
      <x:c r="A27" s="1" t="n">
        <x:v>3</x:v>
      </x:c>
      <x:c r="B27" s="11" t="n">
        <x:f>CHOOSE(MIN(3,MAX(1,$B$9)),S27,U27,W27)</x:f>
        <x:v>0.23030488367658108</x:v>
      </x:c>
      <x:c r="C27" s="11" t="n">
        <x:f>CHOOSE(MIN(3,MAX(1,$B$9)),T27,V27,X27)</x:f>
        <x:v>0.4723759578773752</x:v>
      </x:c>
      <x:c r="D27" s="1" t="n">
        <x:f>IF(B27^2+C27^2&lt;=1,1,0)</x:f>
        <x:v>1</x:v>
      </x:c>
      <x:c r="E27" s="9" t="n">
        <x:f>4*AVERAGE($D$25:D27)</x:f>
        <x:v>4</x:v>
      </x:c>
      <x:c r="F27" s="1" t="n">
        <x:f>B27</x:f>
        <x:v>0.23030488367658108</x:v>
      </x:c>
      <x:c r="G27" s="1" t="n">
        <x:f>IF(D27=1,C27,"")</x:f>
        <x:v>0.4723759578773752</x:v>
      </x:c>
      <x:c r="H27" s="1" t="str">
        <x:f>IF(D27=0,C27,"")</x:f>
      </x:c>
      <x:c r="I27" s="1" t="n">
        <x:f>SQRT(1-F27^2)</x:f>
        <x:v>0.9731185233848529</x:v>
      </x:c>
      <x:c r="J27" s="1"/>
      <x:c r="K27" s="1"/>
      <x:c r="L27" s="1"/>
      <x:c r="M27" s="1"/>
      <x:c r="N27" s="1"/>
      <x:c r="O27" s="1"/>
      <x:c r="P27" s="1"/>
      <x:c r="Q27" s="10" t="n">
        <x:f>PI()</x:f>
        <x:v>3.141592653589793</x:v>
      </x:c>
      <x:c r="S27" s="10" t="n">
        <x:v>0.23030488367658108</x:v>
      </x:c>
      <x:c r="T27" s="10" t="n">
        <x:v>0.4723759578773752</x:v>
      </x:c>
      <x:c r="U27" s="10" t="n">
        <x:v>0.611377947495207</x:v>
      </x:c>
      <x:c r="V27" s="10" t="n">
        <x:v>0.7561253468307682</x:v>
      </x:c>
      <x:c r="W27" s="10" t="n">
        <x:v>0.9516945321402906</x:v>
      </x:c>
      <x:c r="X27" s="10" t="n">
        <x:v>0.2990806097055734</x:v>
      </x:c>
    </x:row>
    <x:row r="28" ht="23" customHeight="1">
      <x:c r="A28" s="1" t="n">
        <x:v>4</x:v>
      </x:c>
      <x:c r="B28" s="11" t="n">
        <x:f>CHOOSE(MIN(3,MAX(1,$B$9)),S28,U28,W28)</x:f>
        <x:v>0.8271600346779451</x:v>
      </x:c>
      <x:c r="C28" s="11" t="n">
        <x:f>CHOOSE(MIN(3,MAX(1,$B$9)),T28,V28,X28)</x:f>
        <x:v>0.7925965032773092</x:v>
      </x:c>
      <x:c r="D28" s="1" t="n">
        <x:f>IF(B28^2+C28^2&lt;=1,1,0)</x:f>
        <x:v>0</x:v>
      </x:c>
      <x:c r="E28" s="9" t="n">
        <x:f>4*AVERAGE($D$25:D28)</x:f>
        <x:v>3</x:v>
      </x:c>
      <x:c r="F28" s="1" t="n">
        <x:f>B28</x:f>
        <x:v>0.8271600346779451</x:v>
      </x:c>
      <x:c r="G28" s="1" t="str">
        <x:f>IF(D28=1,C28,"")</x:f>
      </x:c>
      <x:c r="H28" s="1" t="n">
        <x:f>IF(D28=0,C28,"")</x:f>
        <x:v>0.7925965032773092</x:v>
      </x:c>
      <x:c r="I28" s="1" t="n">
        <x:f>SQRT(1-F28^2)</x:f>
        <x:v>0.5619664376380326</x:v>
      </x:c>
      <x:c r="J28" s="1"/>
      <x:c r="K28" s="1"/>
      <x:c r="L28" s="1"/>
      <x:c r="M28" s="1"/>
      <x:c r="N28" s="1"/>
      <x:c r="O28" s="1"/>
      <x:c r="P28" s="1"/>
      <x:c r="Q28" s="10" t="n">
        <x:f>PI()</x:f>
        <x:v>3.141592653589793</x:v>
      </x:c>
      <x:c r="S28" s="10" t="n">
        <x:v>0.8271600346779451</x:v>
      </x:c>
      <x:c r="T28" s="10" t="n">
        <x:v>0.7925965032773092</x:v>
      </x:c>
      <x:c r="U28" s="10" t="n">
        <x:v>0.4227812841325366</x:v>
      </x:c>
      <x:c r="V28" s="10" t="n">
        <x:v>0.9941289171140005</x:v>
      </x:c>
      <x:c r="W28" s="10" t="n">
        <x:v>0.49066061907922676</x:v>
      </x:c>
      <x:c r="X28" s="10" t="n">
        <x:v>0.3098971611007325</x:v>
      </x:c>
    </x:row>
    <x:row r="29" ht="23" customHeight="1">
      <x:c r="A29" s="1" t="n">
        <x:v>5</x:v>
      </x:c>
      <x:c r="B29" s="11" t="n">
        <x:f>CHOOSE(MIN(3,MAX(1,$B$9)),S29,U29,W29)</x:f>
        <x:v>0.9304918599082157</x:v>
      </x:c>
      <x:c r="C29" s="11" t="n">
        <x:f>CHOOSE(MIN(3,MAX(1,$B$9)),T29,V29,X29)</x:f>
        <x:v>0.19898791948799044</x:v>
      </x:c>
      <x:c r="D29" s="1" t="n">
        <x:f>IF(B29^2+C29^2&lt;=1,1,0)</x:f>
        <x:v>1</x:v>
      </x:c>
      <x:c r="E29" s="9" t="n">
        <x:f>4*AVERAGE($D$25:D29)</x:f>
        <x:v>3.2</x:v>
      </x:c>
      <x:c r="F29" s="1" t="n">
        <x:f>B29</x:f>
        <x:v>0.9304918599082157</x:v>
      </x:c>
      <x:c r="G29" s="1" t="n">
        <x:f>IF(D29=1,C29,"")</x:f>
        <x:v>0.19898791948799044</x:v>
      </x:c>
      <x:c r="H29" s="1" t="str">
        <x:f>IF(D29=0,C29,"")</x:f>
      </x:c>
      <x:c r="I29" s="1" t="n">
        <x:f>SQRT(1-F29^2)</x:f>
        <x:v>0.3663125695967168</x:v>
      </x:c>
      <x:c r="J29" s="1"/>
      <x:c r="K29" s="1"/>
      <x:c r="L29" s="1"/>
      <x:c r="M29" s="1"/>
      <x:c r="N29" s="1"/>
      <x:c r="O29" s="1"/>
      <x:c r="P29" s="1"/>
      <x:c r="Q29" s="10" t="n">
        <x:f>PI()</x:f>
        <x:v>3.141592653589793</x:v>
      </x:c>
      <x:c r="S29" s="10" t="n">
        <x:v>0.9304918599082157</x:v>
      </x:c>
      <x:c r="T29" s="10" t="n">
        <x:v>0.19898791948799044</x:v>
      </x:c>
      <x:c r="U29" s="10" t="n">
        <x:v>0.13913234315197565</x:v>
      </x:c>
      <x:c r="V29" s="10" t="n">
        <x:v>0.11111106329183662</x:v>
      </x:c>
      <x:c r="W29" s="10" t="n">
        <x:v>0.11876358908605533</x:v>
      </x:c>
      <x:c r="X29" s="10" t="n">
        <x:v>0.9651864519752894</x:v>
      </x:c>
    </x:row>
    <x:row r="30" ht="23" customHeight="1">
      <x:c r="A30" s="1" t="n">
        <x:v>6</x:v>
      </x:c>
      <x:c r="B30" s="11" t="n">
        <x:f>CHOOSE(MIN(3,MAX(1,$B$9)),S30,U30,W30)</x:f>
        <x:v>0.6025599440326914</x:v>
      </x:c>
      <x:c r="C30" s="11" t="n">
        <x:f>CHOOSE(MIN(3,MAX(1,$B$9)),T30,V30,X30)</x:f>
        <x:v>0.3267152124317363</x:v>
      </x:c>
      <x:c r="D30" s="1" t="n">
        <x:f>IF(B30^2+C30^2&lt;=1,1,0)</x:f>
        <x:v>1</x:v>
      </x:c>
      <x:c r="E30" s="9" t="n">
        <x:f>4*AVERAGE($D$25:D30)</x:f>
        <x:v>3.3333333333333335</x:v>
      </x:c>
      <x:c r="F30" s="1" t="n">
        <x:f>B30</x:f>
        <x:v>0.6025599440326914</x:v>
      </x:c>
      <x:c r="G30" s="1" t="n">
        <x:f>IF(D30=1,C30,"")</x:f>
        <x:v>0.3267152124317363</x:v>
      </x:c>
      <x:c r="H30" s="1" t="str">
        <x:f>IF(D30=0,C30,"")</x:f>
      </x:c>
      <x:c r="I30" s="1" t="n">
        <x:f>SQRT(1-F30^2)</x:f>
        <x:v>0.7980736268335897</x:v>
      </x:c>
      <x:c r="J30" s="1"/>
      <x:c r="K30" s="1"/>
      <x:c r="L30" s="1"/>
      <x:c r="M30" s="1"/>
      <x:c r="N30" s="1"/>
      <x:c r="O30" s="1"/>
      <x:c r="P30" s="1"/>
      <x:c r="Q30" s="10" t="n">
        <x:f>PI()</x:f>
        <x:v>3.141592653589793</x:v>
      </x:c>
      <x:c r="S30" s="10" t="n">
        <x:v>0.6025599440326914</x:v>
      </x:c>
      <x:c r="T30" s="10" t="n">
        <x:v>0.3267152124317363</x:v>
      </x:c>
      <x:c r="U30" s="10" t="n">
        <x:v>0.9401977255711985</x:v>
      </x:c>
      <x:c r="V30" s="10" t="n">
        <x:v>0.15472083943734816</x:v>
      </x:c>
      <x:c r="W30" s="10" t="n">
        <x:v>0.22389798410146822</x:v>
      </x:c>
      <x:c r="X30" s="10" t="n">
        <x:v>0.19575898925965696</x:v>
      </x:c>
    </x:row>
    <x:row r="31" ht="23" customHeight="1">
      <x:c r="A31" s="1" t="n">
        <x:v>7</x:v>
      </x:c>
      <x:c r="B31" s="11" t="n">
        <x:f>CHOOSE(MIN(3,MAX(1,$B$9)),S31,U31,W31)</x:f>
        <x:v>0.8748471325961873</x:v>
      </x:c>
      <x:c r="C31" s="11" t="n">
        <x:f>CHOOSE(MIN(3,MAX(1,$B$9)),T31,V31,X31)</x:f>
        <x:v>0.15925886540208012</x:v>
      </x:c>
      <x:c r="D31" s="1" t="n">
        <x:f>IF(B31^2+C31^2&lt;=1,1,0)</x:f>
        <x:v>1</x:v>
      </x:c>
      <x:c r="E31" s="9" t="n">
        <x:f>4*AVERAGE($D$25:D31)</x:f>
        <x:v>3.4285714285714284</x:v>
      </x:c>
      <x:c r="F31" s="1" t="n">
        <x:f>B31</x:f>
        <x:v>0.8748471325961873</x:v>
      </x:c>
      <x:c r="G31" s="1" t="n">
        <x:f>IF(D31=1,C31,"")</x:f>
        <x:v>0.15925886540208012</x:v>
      </x:c>
      <x:c r="H31" s="1" t="str">
        <x:f>IF(D31=0,C31,"")</x:f>
      </x:c>
      <x:c r="I31" s="1" t="n">
        <x:f>SQRT(1-F31^2)</x:f>
        <x:v>0.48439910671700154</x:v>
      </x:c>
      <x:c r="J31" s="1"/>
      <x:c r="K31" s="1"/>
      <x:c r="L31" s="1"/>
      <x:c r="M31" s="1"/>
      <x:c r="N31" s="1"/>
      <x:c r="O31" s="1"/>
      <x:c r="P31" s="1"/>
      <x:c r="Q31" s="10" t="n">
        <x:f>PI()</x:f>
        <x:v>3.141592653589793</x:v>
      </x:c>
      <x:c r="S31" s="10" t="n">
        <x:v>0.8748471325961873</x:v>
      </x:c>
      <x:c r="T31" s="10" t="n">
        <x:v>0.15925886540208012</x:v>
      </x:c>
      <x:c r="U31" s="10" t="n">
        <x:v>0.47900657714220074</x:v>
      </x:c>
      <x:c r="V31" s="10" t="n">
        <x:v>0.8545959870614053</x:v>
      </x:c>
      <x:c r="W31" s="10" t="n">
        <x:v>0.8787602971695128</x:v>
      </x:c>
      <x:c r="X31" s="10" t="n">
        <x:v>0.8981475394710734</x:v>
      </x:c>
    </x:row>
    <x:row r="32" ht="23" customHeight="1">
      <x:c r="A32" s="1" t="n">
        <x:v>8</x:v>
      </x:c>
      <x:c r="B32" s="11" t="n">
        <x:f>CHOOSE(MIN(3,MAX(1,$B$9)),S32,U32,W32)</x:f>
        <x:v>0.598807594156824</x:v>
      </x:c>
      <x:c r="C32" s="11" t="n">
        <x:f>CHOOSE(MIN(3,MAX(1,$B$9)),T32,V32,X32)</x:f>
        <x:v>0.4465380843030289</x:v>
      </x:c>
      <x:c r="D32" s="1" t="n">
        <x:f>IF(B32^2+C32^2&lt;=1,1,0)</x:f>
        <x:v>1</x:v>
      </x:c>
      <x:c r="E32" s="9" t="n">
        <x:f>4*AVERAGE($D$25:D32)</x:f>
        <x:v>3.5</x:v>
      </x:c>
      <x:c r="F32" s="1" t="n">
        <x:f>B32</x:f>
        <x:v>0.598807594156824</x:v>
      </x:c>
      <x:c r="G32" s="1" t="n">
        <x:f>IF(D32=1,C32,"")</x:f>
        <x:v>0.4465380843030289</x:v>
      </x:c>
      <x:c r="H32" s="1" t="str">
        <x:f>IF(D32=0,C32,"")</x:f>
      </x:c>
      <x:c r="I32" s="1" t="n">
        <x:f>SQRT(1-F32^2)</x:f>
        <x:v>0.8008929174241187</x:v>
      </x:c>
      <x:c r="J32" s="1"/>
      <x:c r="K32" s="1"/>
      <x:c r="L32" s="1"/>
      <x:c r="M32" s="1"/>
      <x:c r="N32" s="1"/>
      <x:c r="O32" s="1"/>
      <x:c r="P32" s="1"/>
      <x:c r="Q32" s="10" t="n">
        <x:f>PI()</x:f>
        <x:v>3.141592653589793</x:v>
      </x:c>
      <x:c r="S32" s="10" t="n">
        <x:v>0.598807594156824</x:v>
      </x:c>
      <x:c r="T32" s="10" t="n">
        <x:v>0.4465380843030289</x:v>
      </x:c>
      <x:c r="U32" s="10" t="n">
        <x:v>0.7030131568833303</x:v>
      </x:c>
      <x:c r="V32" s="10" t="n">
        <x:v>0.20652791088373157</x:v>
      </x:c>
      <x:c r="W32" s="10" t="n">
        <x:v>0.06698910562386395</x:v>
      </x:c>
      <x:c r="X32" s="10" t="n">
        <x:v>0.5736973852909938</x:v>
      </x:c>
    </x:row>
    <x:row r="33" ht="23" customHeight="1">
      <x:c r="A33" s="1" t="n">
        <x:v>9</x:v>
      </x:c>
      <x:c r="B33" s="11" t="n">
        <x:f>CHOOSE(MIN(3,MAX(1,$B$9)),S33,U33,W33)</x:f>
        <x:v>0.04064869589637965</x:v>
      </x:c>
      <x:c r="C33" s="11" t="n">
        <x:f>CHOOSE(MIN(3,MAX(1,$B$9)),T33,V33,X33)</x:f>
        <x:v>0.0064111180836334825</x:v>
      </x:c>
      <x:c r="D33" s="1" t="n">
        <x:f>IF(B33^2+C33^2&lt;=1,1,0)</x:f>
        <x:v>1</x:v>
      </x:c>
      <x:c r="E33" s="9" t="n">
        <x:f>4*AVERAGE($D$25:D33)</x:f>
        <x:v>3.5555555555555554</x:v>
      </x:c>
      <x:c r="F33" s="1" t="n">
        <x:f>B33</x:f>
        <x:v>0.04064869589637965</x:v>
      </x:c>
      <x:c r="G33" s="1" t="n">
        <x:f>IF(D33=1,C33,"")</x:f>
        <x:v>0.0064111180836334825</x:v>
      </x:c>
      <x:c r="H33" s="1" t="str">
        <x:f>IF(D33=0,C33,"")</x:f>
      </x:c>
      <x:c r="I33" s="1" t="n">
        <x:f>SQRT(1-F33^2)</x:f>
        <x:v>0.9991735002100104</x:v>
      </x:c>
      <x:c r="J33" s="1"/>
      <x:c r="K33" s="1"/>
      <x:c r="L33" s="1"/>
      <x:c r="M33" s="1"/>
      <x:c r="N33" s="1"/>
      <x:c r="O33" s="1"/>
      <x:c r="P33" s="1"/>
      <x:c r="Q33" s="10" t="n">
        <x:f>PI()</x:f>
        <x:v>3.141592653589793</x:v>
      </x:c>
      <x:c r="S33" s="10" t="n">
        <x:v>0.04064869589637965</x:v>
      </x:c>
      <x:c r="T33" s="10" t="n">
        <x:v>0.0064111180836334825</x:v>
      </x:c>
      <x:c r="U33" s="10" t="n">
        <x:v>0.9670871197330526</x:v>
      </x:c>
      <x:c r="V33" s="10" t="n">
        <x:v>0.47060444550132374</x:v>
      </x:c>
      <x:c r="W33" s="10" t="n">
        <x:v>0.38732518231033086</x:v>
      </x:c>
      <x:c r="X33" s="10" t="n">
        <x:v>0.40934943452767636</x:v>
      </x:c>
    </x:row>
    <x:row r="34" ht="23" customHeight="1">
      <x:c r="A34" s="1" t="n">
        <x:v>10</x:v>
      </x:c>
      <x:c r="B34" s="11" t="n">
        <x:f>CHOOSE(MIN(3,MAX(1,$B$9)),S34,U34,W34)</x:f>
        <x:v>0.7022023567697033</x:v>
      </x:c>
      <x:c r="C34" s="11" t="n">
        <x:f>CHOOSE(MIN(3,MAX(1,$B$9)),T34,V34,X34)</x:f>
        <x:v>0.6137762871803716</x:v>
      </x:c>
      <x:c r="D34" s="1" t="n">
        <x:f>IF(B34^2+C34^2&lt;=1,1,0)</x:f>
        <x:v>1</x:v>
      </x:c>
      <x:c r="E34" s="9" t="n">
        <x:f>4*AVERAGE($D$25:D34)</x:f>
        <x:v>3.6</x:v>
      </x:c>
      <x:c r="F34" s="1" t="n">
        <x:f>B34</x:f>
        <x:v>0.7022023567697033</x:v>
      </x:c>
      <x:c r="G34" s="1" t="n">
        <x:f>IF(D34=1,C34,"")</x:f>
        <x:v>0.6137762871803716</x:v>
      </x:c>
      <x:c r="H34" s="1" t="str">
        <x:f>IF(D34=0,C34,"")</x:f>
      </x:c>
      <x:c r="I34" s="1" t="n">
        <x:f>SQRT(1-F34^2)</x:f>
        <x:v>0.7119774224981255</x:v>
      </x:c>
      <x:c r="J34" s="1"/>
      <x:c r="K34" s="1"/>
      <x:c r="L34" s="1"/>
      <x:c r="M34" s="1"/>
      <x:c r="N34" s="1"/>
      <x:c r="O34" s="1"/>
      <x:c r="P34" s="1"/>
      <x:c r="Q34" s="10" t="n">
        <x:f>PI()</x:f>
        <x:v>3.141592653589793</x:v>
      </x:c>
      <x:c r="S34" s="10" t="n">
        <x:v>0.7022023567697033</x:v>
      </x:c>
      <x:c r="T34" s="10" t="n">
        <x:v>0.6137762871803716</x:v>
      </x:c>
      <x:c r="U34" s="10" t="n">
        <x:v>0.613856656796027</x:v>
      </x:c>
      <x:c r="V34" s="10" t="n">
        <x:v>0.36868019583221556</x:v>
      </x:c>
      <x:c r="W34" s="10" t="n">
        <x:v>0.23106013515727375</x:v>
      </x:c>
      <x:c r="X34" s="10" t="n">
        <x:v>0.9657531123601758</x:v>
      </x:c>
    </x:row>
    <x:row r="35" ht="23" customHeight="1">
      <x:c r="A35" s="1" t="n">
        <x:v>11</x:v>
      </x:c>
      <x:c r="B35" s="11" t="n">
        <x:f>CHOOSE(MIN(3,MAX(1,$B$9)),S35,U35,W35)</x:f>
        <x:v>0.21029310475569218</x:v>
      </x:c>
      <x:c r="C35" s="11" t="n">
        <x:f>CHOOSE(MIN(3,MAX(1,$B$9)),T35,V35,X35)</x:f>
        <x:v>0.3660676652798429</x:v>
      </x:c>
      <x:c r="D35" s="1" t="n">
        <x:f>IF(B35^2+C35^2&lt;=1,1,0)</x:f>
        <x:v>1</x:v>
      </x:c>
      <x:c r="E35" s="9" t="n">
        <x:f>4*AVERAGE($D$25:D35)</x:f>
        <x:v>3.6363636363636362</x:v>
      </x:c>
      <x:c r="F35" s="1" t="n">
        <x:f>B35</x:f>
        <x:v>0.21029310475569218</x:v>
      </x:c>
      <x:c r="G35" s="1" t="n">
        <x:f>IF(D35=1,C35,"")</x:f>
        <x:v>0.3660676652798429</x:v>
      </x:c>
      <x:c r="H35" s="1" t="str">
        <x:f>IF(D35=0,C35,"")</x:f>
      </x:c>
      <x:c r="I35" s="1" t="n">
        <x:f>SQRT(1-F35^2)</x:f>
        <x:v>0.9776383841135798</x:v>
      </x:c>
      <x:c r="J35" s="1"/>
      <x:c r="K35" s="1"/>
      <x:c r="L35" s="1"/>
      <x:c r="M35" s="1"/>
      <x:c r="N35" s="1"/>
      <x:c r="O35" s="1"/>
      <x:c r="P35" s="1"/>
      <x:c r="Q35" s="10" t="n">
        <x:f>PI()</x:f>
        <x:v>3.141592653589793</x:v>
      </x:c>
      <x:c r="S35" s="10" t="n">
        <x:v>0.21029310475569218</x:v>
      </x:c>
      <x:c r="T35" s="10" t="n">
        <x:v>0.3660676652798429</x:v>
      </x:c>
      <x:c r="U35" s="10" t="n">
        <x:v>0.5621159257017513</x:v>
      </x:c>
      <x:c r="V35" s="10" t="n">
        <x:v>0.7149111887648321</x:v>
      </x:c>
      <x:c r="W35" s="10" t="n">
        <x:v>0.0025238704075711826</x:v>
      </x:c>
      <x:c r="X35" s="10" t="n">
        <x:v>0.40488196445232916</x:v>
      </x:c>
    </x:row>
    <x:row r="36" ht="23" customHeight="1">
      <x:c r="A36" s="1" t="n">
        <x:v>12</x:v>
      </x:c>
      <x:c r="B36" s="11" t="n">
        <x:f>CHOOSE(MIN(3,MAX(1,$B$9)),S36,U36,W36)</x:f>
        <x:v>0.016424127272330225</x:v>
      </x:c>
      <x:c r="C36" s="11" t="n">
        <x:f>CHOOSE(MIN(3,MAX(1,$B$9)),T36,V36,X36)</x:f>
        <x:v>0.6063221722142771</x:v>
      </x:c>
      <x:c r="D36" s="1" t="n">
        <x:f>IF(B36^2+C36^2&lt;=1,1,0)</x:f>
        <x:v>1</x:v>
      </x:c>
      <x:c r="E36" s="9" t="n">
        <x:f>4*AVERAGE($D$25:D36)</x:f>
        <x:v>3.6666666666666665</x:v>
      </x:c>
      <x:c r="F36" s="1" t="n">
        <x:f>B36</x:f>
        <x:v>0.016424127272330225</x:v>
      </x:c>
      <x:c r="G36" s="1" t="n">
        <x:f>IF(D36=1,C36,"")</x:f>
        <x:v>0.6063221722142771</x:v>
      </x:c>
      <x:c r="H36" s="1" t="str">
        <x:f>IF(D36=0,C36,"")</x:f>
      </x:c>
      <x:c r="I36" s="1" t="n">
        <x:f>SQRT(1-F36^2)</x:f>
        <x:v>0.9998651149246793</x:v>
      </x:c>
      <x:c r="J36" s="1"/>
      <x:c r="K36" s="1"/>
      <x:c r="L36" s="1"/>
      <x:c r="M36" s="1"/>
      <x:c r="N36" s="1"/>
      <x:c r="O36" s="1"/>
      <x:c r="P36" s="1"/>
      <x:c r="Q36" s="10" t="n">
        <x:f>PI()</x:f>
        <x:v>3.141592653589793</x:v>
      </x:c>
      <x:c r="S36" s="10" t="n">
        <x:v>0.016424127272330225</x:v>
      </x:c>
      <x:c r="T36" s="10" t="n">
        <x:v>0.6063221722142771</x:v>
      </x:c>
      <x:c r="U36" s="10" t="n">
        <x:v>0.24778295736745448</x:v>
      </x:c>
      <x:c r="V36" s="10" t="n">
        <x:v>0.6036062233555495</x:v>
      </x:c>
      <x:c r="W36" s="10" t="n">
        <x:v>0.11519372588942278</x:v>
      </x:c>
      <x:c r="X36" s="10" t="n">
        <x:v>0.3713018663314318</x:v>
      </x:c>
    </x:row>
    <x:row r="37" ht="23" customHeight="1">
      <x:c r="A37" s="1" t="n">
        <x:v>13</x:v>
      </x:c>
      <x:c r="B37" s="11" t="n">
        <x:f>CHOOSE(MIN(3,MAX(1,$B$9)),S37,U37,W37)</x:f>
        <x:v>0.6495791663182899</x:v>
      </x:c>
      <x:c r="C37" s="11" t="n">
        <x:f>CHOOSE(MIN(3,MAX(1,$B$9)),T37,V37,X37)</x:f>
        <x:v>0.9976901483023539</x:v>
      </x:c>
      <x:c r="D37" s="1" t="n">
        <x:f>IF(B37^2+C37^2&lt;=1,1,0)</x:f>
        <x:v>0</x:v>
      </x:c>
      <x:c r="E37" s="9" t="n">
        <x:f>4*AVERAGE($D$25:D37)</x:f>
        <x:v>3.3846153846153846</x:v>
      </x:c>
      <x:c r="F37" s="1" t="n">
        <x:f>B37</x:f>
        <x:v>0.6495791663182899</x:v>
      </x:c>
      <x:c r="G37" s="1" t="str">
        <x:f>IF(D37=1,C37,"")</x:f>
      </x:c>
      <x:c r="H37" s="1" t="n">
        <x:f>IF(D37=0,C37,"")</x:f>
        <x:v>0.9976901483023539</x:v>
      </x:c>
      <x:c r="I37" s="1" t="n">
        <x:f>SQRT(1-F37^2)</x:f>
        <x:v>0.7602939607054862</x:v>
      </x:c>
      <x:c r="J37" s="1"/>
      <x:c r="K37" s="1"/>
      <x:c r="L37" s="1"/>
      <x:c r="M37" s="1"/>
      <x:c r="N37" s="1"/>
      <x:c r="O37" s="1"/>
      <x:c r="P37" s="1"/>
      <x:c r="Q37" s="10" t="n">
        <x:f>PI()</x:f>
        <x:v>3.141592653589793</x:v>
      </x:c>
      <x:c r="S37" s="10" t="n">
        <x:v>0.6495791663182899</x:v>
      </x:c>
      <x:c r="T37" s="10" t="n">
        <x:v>0.9976901483023539</x:v>
      </x:c>
      <x:c r="U37" s="10" t="n">
        <x:v>0.8025958110498065</x:v>
      </x:c>
      <x:c r="V37" s="10" t="n">
        <x:v>0.28102102095812154</x:v>
      </x:c>
      <x:c r="W37" s="10" t="n">
        <x:v>0.8160029679731348</x:v>
      </x:c>
      <x:c r="X37" s="10" t="n">
        <x:v>0.9329813040142042</x:v>
      </x:c>
    </x:row>
    <x:row r="38" ht="23" customHeight="1">
      <x:c r="A38" s="1" t="n">
        <x:v>14</x:v>
      </x:c>
      <x:c r="B38" s="11" t="n">
        <x:f>CHOOSE(MIN(3,MAX(1,$B$9)),S38,U38,W38)</x:f>
        <x:v>0.42997717240359634</x:v>
      </x:c>
      <x:c r="C38" s="11" t="n">
        <x:f>CHOOSE(MIN(3,MAX(1,$B$9)),T38,V38,X38)</x:f>
        <x:v>0.9887692929478362</x:v>
      </x:c>
      <x:c r="D38" s="1" t="n">
        <x:f>IF(B38^2+C38^2&lt;=1,1,0)</x:f>
        <x:v>0</x:v>
      </x:c>
      <x:c r="E38" s="9" t="n">
        <x:f>4*AVERAGE($D$25:D38)</x:f>
        <x:v>3.142857142857143</x:v>
      </x:c>
      <x:c r="F38" s="1" t="n">
        <x:f>B38</x:f>
        <x:v>0.42997717240359634</x:v>
      </x:c>
      <x:c r="G38" s="1" t="str">
        <x:f>IF(D38=1,C38,"")</x:f>
      </x:c>
      <x:c r="H38" s="1" t="n">
        <x:f>IF(D38=0,C38,"")</x:f>
        <x:v>0.9887692929478362</x:v>
      </x:c>
      <x:c r="I38" s="1" t="n">
        <x:f>SQRT(1-F38^2)</x:f>
        <x:v>0.9028397594323192</x:v>
      </x:c>
      <x:c r="J38" s="1"/>
      <x:c r="K38" s="1"/>
      <x:c r="L38" s="1"/>
      <x:c r="M38" s="1"/>
      <x:c r="N38" s="1"/>
      <x:c r="O38" s="1"/>
      <x:c r="P38" s="1"/>
      <x:c r="Q38" s="10" t="n">
        <x:f>PI()</x:f>
        <x:v>3.141592653589793</x:v>
      </x:c>
      <x:c r="S38" s="10" t="n">
        <x:v>0.42997717240359634</x:v>
      </x:c>
      <x:c r="T38" s="10" t="n">
        <x:v>0.9887692929478362</x:v>
      </x:c>
      <x:c r="U38" s="10" t="n">
        <x:v>0.748577613738636</x:v>
      </x:c>
      <x:c r="V38" s="10" t="n">
        <x:v>0.4554773883755838</x:v>
      </x:c>
      <x:c r="W38" s="10" t="n">
        <x:v>0.6225706645628805</x:v>
      </x:c>
      <x:c r="X38" s="10" t="n">
        <x:v>0.8077366032413429</x:v>
      </x:c>
    </x:row>
    <x:row r="39" ht="23" customHeight="1">
      <x:c r="A39" s="1" t="n">
        <x:v>15</x:v>
      </x:c>
      <x:c r="B39" s="11" t="n">
        <x:f>CHOOSE(MIN(3,MAX(1,$B$9)),S39,U39,W39)</x:f>
        <x:v>0.44321819383185357</x:v>
      </x:c>
      <x:c r="C39" s="11" t="n">
        <x:f>CHOOSE(MIN(3,MAX(1,$B$9)),T39,V39,X39)</x:f>
        <x:v>0.9999621628085151</x:v>
      </x:c>
      <x:c r="D39" s="1" t="n">
        <x:f>IF(B39^2+C39^2&lt;=1,1,0)</x:f>
        <x:v>0</x:v>
      </x:c>
      <x:c r="E39" s="9" t="n">
        <x:f>4*AVERAGE($D$25:D39)</x:f>
        <x:v>2.933333333333333</x:v>
      </x:c>
      <x:c r="F39" s="1" t="n">
        <x:f>B39</x:f>
        <x:v>0.44321819383185357</x:v>
      </x:c>
      <x:c r="G39" s="1" t="str">
        <x:f>IF(D39=1,C39,"")</x:f>
      </x:c>
      <x:c r="H39" s="1" t="n">
        <x:f>IF(D39=0,C39,"")</x:f>
        <x:v>0.9999621628085151</x:v>
      </x:c>
      <x:c r="I39" s="1" t="n">
        <x:f>SQRT(1-F39^2)</x:f>
        <x:v>0.8964137619740281</x:v>
      </x:c>
      <x:c r="J39" s="1"/>
      <x:c r="K39" s="1"/>
      <x:c r="L39" s="1"/>
      <x:c r="M39" s="1"/>
      <x:c r="N39" s="1"/>
      <x:c r="O39" s="1"/>
      <x:c r="P39" s="1"/>
      <x:c r="Q39" s="10" t="n">
        <x:f>PI()</x:f>
        <x:v>3.141592653589793</x:v>
      </x:c>
      <x:c r="S39" s="10" t="n">
        <x:v>0.44321819383185357</x:v>
      </x:c>
      <x:c r="T39" s="10" t="n">
        <x:v>0.9999621628085151</x:v>
      </x:c>
      <x:c r="U39" s="10" t="n">
        <x:v>0.987929200640072</x:v>
      </x:c>
      <x:c r="V39" s="10" t="n">
        <x:v>0.8409924813695332</x:v>
      </x:c>
      <x:c r="W39" s="10" t="n">
        <x:v>0.9998522263465162</x:v>
      </x:c>
      <x:c r="X39" s="10" t="n">
        <x:v>0.08341567153021212</x:v>
      </x:c>
    </x:row>
    <x:row r="40" ht="23" customHeight="1">
      <x:c r="A40" s="1" t="n">
        <x:v>16</x:v>
      </x:c>
      <x:c r="B40" s="11" t="n">
        <x:f>CHOOSE(MIN(3,MAX(1,$B$9)),S40,U40,W40)</x:f>
        <x:v>0.2549230403965339</x:v>
      </x:c>
      <x:c r="C40" s="11" t="n">
        <x:f>CHOOSE(MIN(3,MAX(1,$B$9)),T40,V40,X40)</x:f>
        <x:v>0.009690237347967923</x:v>
      </x:c>
      <x:c r="D40" s="1" t="n">
        <x:f>IF(B40^2+C40^2&lt;=1,1,0)</x:f>
        <x:v>1</x:v>
      </x:c>
      <x:c r="E40" s="9" t="n">
        <x:f>4*AVERAGE($D$25:D40)</x:f>
        <x:v>3</x:v>
      </x:c>
      <x:c r="F40" s="1" t="n">
        <x:f>B40</x:f>
        <x:v>0.2549230403965339</x:v>
      </x:c>
      <x:c r="G40" s="1" t="n">
        <x:f>IF(D40=1,C40,"")</x:f>
        <x:v>0.009690237347967923</x:v>
      </x:c>
      <x:c r="H40" s="1" t="str">
        <x:f>IF(D40=0,C40,"")</x:f>
      </x:c>
      <x:c r="I40" s="1" t="n">
        <x:f>SQRT(1-F40^2)</x:f>
        <x:v>0.9669613453882152</x:v>
      </x:c>
      <x:c r="J40" s="1"/>
      <x:c r="K40" s="1"/>
      <x:c r="L40" s="1"/>
      <x:c r="M40" s="1"/>
      <x:c r="N40" s="1"/>
      <x:c r="O40" s="1"/>
      <x:c r="P40" s="1"/>
      <x:c r="Q40" s="10" t="n">
        <x:f>PI()</x:f>
        <x:v>3.141592653589793</x:v>
      </x:c>
      <x:c r="S40" s="10" t="n">
        <x:v>0.2549230403965339</x:v>
      </x:c>
      <x:c r="T40" s="10" t="n">
        <x:v>0.009690237347967923</x:v>
      </x:c>
      <x:c r="U40" s="10" t="n">
        <x:v>0.09734042387971076</x:v>
      </x:c>
      <x:c r="V40" s="10" t="n">
        <x:v>0.9353529121252117</x:v>
      </x:c>
      <x:c r="W40" s="10" t="n">
        <x:v>0.9950381654258202</x:v>
      </x:c>
      <x:c r="X40" s="10" t="n">
        <x:v>0.32787505210758217</x:v>
      </x:c>
    </x:row>
    <x:row r="41" ht="23" customHeight="1">
      <x:c r="A41" s="1" t="n">
        <x:v>17</x:v>
      </x:c>
      <x:c r="B41" s="11" t="n">
        <x:f>CHOOSE(MIN(3,MAX(1,$B$9)),S41,U41,W41)</x:f>
        <x:v>0.8781958230538294</x:v>
      </x:c>
      <x:c r="C41" s="11" t="n">
        <x:f>CHOOSE(MIN(3,MAX(1,$B$9)),T41,V41,X41)</x:f>
        <x:v>0.1382428720826283</x:v>
      </x:c>
      <x:c r="D41" s="1" t="n">
        <x:f>IF(B41^2+C41^2&lt;=1,1,0)</x:f>
        <x:v>1</x:v>
      </x:c>
      <x:c r="E41" s="9" t="n">
        <x:f>4*AVERAGE($D$25:D41)</x:f>
        <x:v>3.0588235294117645</x:v>
      </x:c>
      <x:c r="F41" s="1" t="n">
        <x:f>B41</x:f>
        <x:v>0.8781958230538294</x:v>
      </x:c>
      <x:c r="G41" s="1" t="n">
        <x:f>IF(D41=1,C41,"")</x:f>
        <x:v>0.1382428720826283</x:v>
      </x:c>
      <x:c r="H41" s="1" t="str">
        <x:f>IF(D41=0,C41,"")</x:f>
      </x:c>
      <x:c r="I41" s="1" t="n">
        <x:f>SQRT(1-F41^2)</x:f>
        <x:v>0.47830126110100024</x:v>
      </x:c>
      <x:c r="J41" s="1"/>
      <x:c r="K41" s="1"/>
      <x:c r="L41" s="1"/>
      <x:c r="M41" s="1"/>
      <x:c r="N41" s="1"/>
      <x:c r="O41" s="1"/>
      <x:c r="P41" s="1"/>
      <x:c r="Q41" s="10" t="n">
        <x:f>PI()</x:f>
        <x:v>3.141592653589793</x:v>
      </x:c>
      <x:c r="S41" s="10" t="n">
        <x:v>0.8781958230538294</x:v>
      </x:c>
      <x:c r="T41" s="10" t="n">
        <x:v>0.1382428720826283</x:v>
      </x:c>
      <x:c r="U41" s="10" t="n">
        <x:v>0.04397065570709224</x:v>
      </x:c>
      <x:c r="V41" s="10" t="n">
        <x:v>0.04956690635813821</x:v>
      </x:c>
      <x:c r="W41" s="10" t="n">
        <x:v>0.3275387352071447</x:v>
      </x:c>
      <x:c r="X41" s="10" t="n">
        <x:v>0.6739764505869881</x:v>
      </x:c>
    </x:row>
    <x:row r="42" ht="23" customHeight="1">
      <x:c r="A42" s="1" t="n">
        <x:v>18</x:v>
      </x:c>
      <x:c r="B42" s="11" t="n">
        <x:f>CHOOSE(MIN(3,MAX(1,$B$9)),S42,U42,W42)</x:f>
        <x:v>0.9525275336345658</x:v>
      </x:c>
      <x:c r="C42" s="11" t="n">
        <x:f>CHOOSE(MIN(3,MAX(1,$B$9)),T42,V42,X42)</x:f>
        <x:v>0.12879727233666927</x:v>
      </x:c>
      <x:c r="D42" s="1" t="n">
        <x:f>IF(B42^2+C42^2&lt;=1,1,0)</x:f>
        <x:v>1</x:v>
      </x:c>
      <x:c r="E42" s="9" t="n">
        <x:f>4*AVERAGE($D$25:D42)</x:f>
        <x:v>3.111111111111111</x:v>
      </x:c>
      <x:c r="F42" s="1" t="n">
        <x:f>B42</x:f>
        <x:v>0.9525275336345658</x:v>
      </x:c>
      <x:c r="G42" s="1" t="n">
        <x:f>IF(D42=1,C42,"")</x:f>
        <x:v>0.12879727233666927</x:v>
      </x:c>
      <x:c r="H42" s="1" t="str">
        <x:f>IF(D42=0,C42,"")</x:f>
      </x:c>
      <x:c r="I42" s="1" t="n">
        <x:f>SQRT(1-F42^2)</x:f>
        <x:v>0.30445245551325606</x:v>
      </x:c>
      <x:c r="J42" s="1"/>
      <x:c r="K42" s="1"/>
      <x:c r="L42" s="1"/>
      <x:c r="M42" s="1"/>
      <x:c r="N42" s="1"/>
      <x:c r="O42" s="1"/>
      <x:c r="P42" s="1"/>
      <x:c r="Q42" s="10" t="n">
        <x:f>PI()</x:f>
        <x:v>3.141592653589793</x:v>
      </x:c>
      <x:c r="S42" s="10" t="n">
        <x:v>0.9525275336345658</x:v>
      </x:c>
      <x:c r="T42" s="10" t="n">
        <x:v>0.12879727233666927</x:v>
      </x:c>
      <x:c r="U42" s="10" t="n">
        <x:v>0.32086713902728414</x:v>
      </x:c>
      <x:c r="V42" s="10" t="n">
        <x:v>0.9928505630589887</x:v>
      </x:c>
      <x:c r="W42" s="10" t="n">
        <x:v>0.5164062912379644</x:v>
      </x:c>
      <x:c r="X42" s="10" t="n">
        <x:v>0.8380472675669531</x:v>
      </x:c>
    </x:row>
    <x:row r="43" ht="23" customHeight="1">
      <x:c r="A43" s="1" t="n">
        <x:v>19</x:v>
      </x:c>
      <x:c r="B43" s="11" t="n">
        <x:f>CHOOSE(MIN(3,MAX(1,$B$9)),S43,U43,W43)</x:f>
        <x:v>0.5156103911576793</x:v>
      </x:c>
      <x:c r="C43" s="11" t="n">
        <x:f>CHOOSE(MIN(3,MAX(1,$B$9)),T43,V43,X43)</x:f>
        <x:v>0.6222159328171983</x:v>
      </x:c>
      <x:c r="D43" s="1" t="n">
        <x:f>IF(B43^2+C43^2&lt;=1,1,0)</x:f>
        <x:v>1</x:v>
      </x:c>
      <x:c r="E43" s="9" t="n">
        <x:f>4*AVERAGE($D$25:D43)</x:f>
        <x:v>3.1578947368421053</x:v>
      </x:c>
      <x:c r="F43" s="1" t="n">
        <x:f>B43</x:f>
        <x:v>0.5156103911576793</x:v>
      </x:c>
      <x:c r="G43" s="1" t="n">
        <x:f>IF(D43=1,C43,"")</x:f>
        <x:v>0.6222159328171983</x:v>
      </x:c>
      <x:c r="H43" s="1" t="str">
        <x:f>IF(D43=0,C43,"")</x:f>
      </x:c>
      <x:c r="I43" s="1" t="n">
        <x:f>SQRT(1-F43^2)</x:f>
        <x:v>0.8568231582597572</x:v>
      </x:c>
      <x:c r="J43" s="1"/>
      <x:c r="K43" s="1"/>
      <x:c r="L43" s="1"/>
      <x:c r="M43" s="1"/>
      <x:c r="N43" s="1"/>
      <x:c r="O43" s="1"/>
      <x:c r="P43" s="1"/>
      <x:c r="Q43" s="10" t="n">
        <x:f>PI()</x:f>
        <x:v>3.141592653589793</x:v>
      </x:c>
      <x:c r="S43" s="10" t="n">
        <x:v>0.5156103911576793</x:v>
      </x:c>
      <x:c r="T43" s="10" t="n">
        <x:v>0.6222159328171983</x:v>
      </x:c>
      <x:c r="U43" s="10" t="n">
        <x:v>0.2716113081520519</x:v>
      </x:c>
      <x:c r="V43" s="10" t="n">
        <x:v>0.12051683859605167</x:v>
      </x:c>
      <x:c r="W43" s="10" t="n">
        <x:v>0.7980299571799092</x:v>
      </x:c>
      <x:c r="X43" s="10" t="n">
        <x:v>0.7342736066976906</x:v>
      </x:c>
    </x:row>
    <x:row r="44" ht="23" customHeight="1">
      <x:c r="A44" s="1" t="n">
        <x:v>20</x:v>
      </x:c>
      <x:c r="B44" s="11" t="n">
        <x:f>CHOOSE(MIN(3,MAX(1,$B$9)),S44,U44,W44)</x:f>
        <x:v>0.2114467438077554</x:v>
      </x:c>
      <x:c r="C44" s="11" t="n">
        <x:f>CHOOSE(MIN(3,MAX(1,$B$9)),T44,V44,X44)</x:f>
        <x:v>0.6271108008222654</x:v>
      </x:c>
      <x:c r="D44" s="1" t="n">
        <x:f>IF(B44^2+C44^2&lt;=1,1,0)</x:f>
        <x:v>1</x:v>
      </x:c>
      <x:c r="E44" s="9" t="n">
        <x:f>4*AVERAGE($D$25:D44)</x:f>
        <x:v>3.2</x:v>
      </x:c>
      <x:c r="F44" s="1" t="n">
        <x:f>B44</x:f>
        <x:v>0.2114467438077554</x:v>
      </x:c>
      <x:c r="G44" s="1" t="n">
        <x:f>IF(D44=1,C44,"")</x:f>
        <x:v>0.6271108008222654</x:v>
      </x:c>
      <x:c r="H44" s="1" t="str">
        <x:f>IF(D44=0,C44,"")</x:f>
      </x:c>
      <x:c r="I44" s="1" t="n">
        <x:f>SQRT(1-F44^2)</x:f>
        <x:v>0.9773895203720456</x:v>
      </x:c>
      <x:c r="J44" s="1"/>
      <x:c r="K44" s="1"/>
      <x:c r="L44" s="1"/>
      <x:c r="M44" s="1"/>
      <x:c r="N44" s="1"/>
      <x:c r="O44" s="1"/>
      <x:c r="P44" s="1"/>
      <x:c r="Q44" s="10" t="n">
        <x:f>PI()</x:f>
        <x:v>3.141592653589793</x:v>
      </x:c>
      <x:c r="S44" s="10" t="n">
        <x:v>0.2114467438077554</x:v>
      </x:c>
      <x:c r="T44" s="10" t="n">
        <x:v>0.6271108008222654</x:v>
      </x:c>
      <x:c r="U44" s="10" t="n">
        <x:v>0.7044985562743253</x:v>
      </x:c>
      <x:c r="V44" s="10" t="n">
        <x:v>0.8029022457847282</x:v>
      </x:c>
      <x:c r="W44" s="10" t="n">
        <x:v>0.5966917132536316</x:v>
      </x:c>
      <x:c r="X44" s="10" t="n">
        <x:v>0.1846756777814872</x:v>
      </x:c>
    </x:row>
    <x:row r="45" ht="23" customHeight="1">
      <x:c r="A45" s="1" t="n">
        <x:v>21</x:v>
      </x:c>
      <x:c r="B45" s="11" t="n">
        <x:f>CHOOSE(MIN(3,MAX(1,$B$9)),S45,U45,W45)</x:f>
        <x:v>0.8416128781391308</x:v>
      </x:c>
      <x:c r="C45" s="11" t="n">
        <x:f>CHOOSE(MIN(3,MAX(1,$B$9)),T45,V45,X45)</x:f>
        <x:v>0.9118587333941832</x:v>
      </x:c>
      <x:c r="D45" s="1" t="n">
        <x:f>IF(B45^2+C45^2&lt;=1,1,0)</x:f>
        <x:v>0</x:v>
      </x:c>
      <x:c r="E45" s="9" t="n">
        <x:f>4*AVERAGE($D$25:D45)</x:f>
        <x:v>3.0476190476190474</x:v>
      </x:c>
      <x:c r="F45" s="1" t="n">
        <x:f>B45</x:f>
        <x:v>0.8416128781391308</x:v>
      </x:c>
      <x:c r="G45" s="1" t="str">
        <x:f>IF(D45=1,C45,"")</x:f>
      </x:c>
      <x:c r="H45" s="1" t="n">
        <x:f>IF(D45=0,C45,"")</x:f>
        <x:v>0.9118587333941832</x:v>
      </x:c>
      <x:c r="I45" s="1" t="n">
        <x:f>SQRT(1-F45^2)</x:f>
        <x:v>0.5400812562479544</x:v>
      </x:c>
      <x:c r="J45" s="1"/>
      <x:c r="K45" s="1"/>
      <x:c r="L45" s="1"/>
      <x:c r="M45" s="1"/>
      <x:c r="N45" s="1"/>
      <x:c r="O45" s="1"/>
      <x:c r="P45" s="1"/>
      <x:c r="Q45" s="10" t="n">
        <x:f>PI()</x:f>
        <x:v>3.141592653589793</x:v>
      </x:c>
      <x:c r="S45" s="10" t="n">
        <x:v>0.8416128781391308</x:v>
      </x:c>
      <x:c r="T45" s="10" t="n">
        <x:v>0.9118587333941832</x:v>
      </x:c>
      <x:c r="U45" s="10" t="n">
        <x:v>0.08008793089279553</x:v>
      </x:c>
      <x:c r="V45" s="10" t="n">
        <x:v>0.17205389334314758</x:v>
      </x:c>
      <x:c r="W45" s="10" t="n">
        <x:v>0.13090550325554828</x:v>
      </x:c>
      <x:c r="X45" s="10" t="n">
        <x:v>0.4889368580555804</x:v>
      </x:c>
    </x:row>
    <x:row r="46">
      <x:c r="A46" s="34" t="n">
        <x:v>22</x:v>
      </x:c>
      <x:c r="B46" s="11" t="n">
        <x:f>CHOOSE(MIN(3,MAX(1,$B$9)),S46,U46,W46)</x:f>
        <x:v>0.8940771495690569</x:v>
      </x:c>
      <x:c r="C46" s="11" t="n">
        <x:f>CHOOSE(MIN(3,MAX(1,$B$9)),T46,V46,X46)</x:f>
        <x:v>0.003260631230659783</x:v>
      </x:c>
      <x:c r="D46" s="1" t="n">
        <x:f>IF(B46^2+C46^2&lt;=1,1,0)</x:f>
        <x:v>1</x:v>
      </x:c>
      <x:c r="E46" s="9" t="n">
        <x:f>4*AVERAGE($D$25:D46)</x:f>
        <x:v>3.090909090909091</x:v>
      </x:c>
      <x:c r="F46" s="1" t="n">
        <x:f>B46</x:f>
        <x:v>0.8940771495690569</x:v>
      </x:c>
      <x:c r="G46" s="1" t="n">
        <x:f>IF(D46=1,C46,"")</x:f>
        <x:v>0.003260631230659783</x:v>
      </x:c>
      <x:c r="H46" s="1" t="str">
        <x:f>IF(D46=0,C46,"")</x:f>
      </x:c>
      <x:c r="I46" s="1" t="n">
        <x:f>SQRT(1-F46^2)</x:f>
        <x:v>0.4479129944737819</x:v>
      </x:c>
      <x:c r="J46" s="34"/>
      <x:c r="K46" s="34"/>
      <x:c r="L46" s="34"/>
      <x:c r="M46" s="34"/>
      <x:c r="N46" s="34"/>
      <x:c r="O46" s="34"/>
      <x:c r="P46" s="34"/>
      <x:c r="Q46" s="10" t="n">
        <x:f>PI()</x:f>
        <x:v>3.141592653589793</x:v>
      </x:c>
      <x:c r="S46" s="10" t="n">
        <x:v>0.8940771495690569</x:v>
      </x:c>
      <x:c r="T46" s="10" t="n">
        <x:v>0.003260631230659783</x:v>
      </x:c>
      <x:c r="U46" s="10" t="n">
        <x:v>0.23819756965314764</x:v>
      </x:c>
      <x:c r="V46" s="10" t="n">
        <x:v>0.040468909239653406</x:v>
      </x:c>
      <x:c r="W46" s="10" t="n">
        <x:v>0.1763598798106154</x:v>
      </x:c>
      <x:c r="X46" s="10" t="n">
        <x:v>0.11798757685478256</x:v>
      </x:c>
    </x:row>
    <x:row r="47">
      <x:c r="A47" s="34" t="n">
        <x:v>23</x:v>
      </x:c>
      <x:c r="B47" s="11" t="n">
        <x:f>CHOOSE(MIN(3,MAX(1,$B$9)),S47,U47,W47)</x:f>
        <x:v>0.6380734107224271</x:v>
      </x:c>
      <x:c r="C47" s="11" t="n">
        <x:f>CHOOSE(MIN(3,MAX(1,$B$9)),T47,V47,X47)</x:f>
        <x:v>0.3798569446662441</x:v>
      </x:c>
      <x:c r="D47" s="1" t="n">
        <x:f>IF(B47^2+C47^2&lt;=1,1,0)</x:f>
        <x:v>1</x:v>
      </x:c>
      <x:c r="E47" s="9" t="n">
        <x:f>4*AVERAGE($D$25:D47)</x:f>
        <x:v>3.130434782608696</x:v>
      </x:c>
      <x:c r="F47" s="1" t="n">
        <x:f>B47</x:f>
        <x:v>0.6380734107224271</x:v>
      </x:c>
      <x:c r="G47" s="1" t="n">
        <x:f>IF(D47=1,C47,"")</x:f>
        <x:v>0.3798569446662441</x:v>
      </x:c>
      <x:c r="H47" s="1" t="str">
        <x:f>IF(D47=0,C47,"")</x:f>
      </x:c>
      <x:c r="I47" s="1" t="n">
        <x:f>SQRT(1-F47^2)</x:f>
        <x:v>0.7699755337210715</x:v>
      </x:c>
      <x:c r="J47" s="34"/>
      <x:c r="K47" s="34"/>
      <x:c r="L47" s="34"/>
      <x:c r="M47" s="34"/>
      <x:c r="N47" s="34"/>
      <x:c r="O47" s="34"/>
      <x:c r="P47" s="34"/>
      <x:c r="Q47" s="10" t="n">
        <x:f>PI()</x:f>
        <x:v>3.141592653589793</x:v>
      </x:c>
      <x:c r="S47" s="10" t="n">
        <x:v>0.6380734107224271</x:v>
      </x:c>
      <x:c r="T47" s="10" t="n">
        <x:v>0.3798569446662441</x:v>
      </x:c>
      <x:c r="U47" s="10" t="n">
        <x:v>0.6485449884237545</x:v>
      </x:c>
      <x:c r="V47" s="10" t="n">
        <x:v>0.3029311209023898</x:v>
      </x:c>
      <x:c r="W47" s="10" t="n">
        <x:v>0.010249131926902466</x:v>
      </x:c>
      <x:c r="X47" s="10" t="n">
        <x:v>0.4190577770685582</x:v>
      </x:c>
    </x:row>
    <x:row r="48">
      <x:c r="A48" s="34" t="n">
        <x:v>24</x:v>
      </x:c>
      <x:c r="B48" s="11" t="n">
        <x:f>CHOOSE(MIN(3,MAX(1,$B$9)),S48,U48,W48)</x:f>
        <x:v>0.616694776690565</x:v>
      </x:c>
      <x:c r="C48" s="11" t="n">
        <x:f>CHOOSE(MIN(3,MAX(1,$B$9)),T48,V48,X48)</x:f>
        <x:v>0.10904505953658372</x:v>
      </x:c>
      <x:c r="D48" s="1" t="n">
        <x:f>IF(B48^2+C48^2&lt;=1,1,0)</x:f>
        <x:v>1</x:v>
      </x:c>
      <x:c r="E48" s="9" t="n">
        <x:f>4*AVERAGE($D$25:D48)</x:f>
        <x:v>3.1666666666666665</x:v>
      </x:c>
      <x:c r="F48" s="1" t="n">
        <x:f>B48</x:f>
        <x:v>0.616694776690565</x:v>
      </x:c>
      <x:c r="G48" s="1" t="n">
        <x:f>IF(D48=1,C48,"")</x:f>
        <x:v>0.10904505953658372</x:v>
      </x:c>
      <x:c r="H48" s="1" t="str">
        <x:f>IF(D48=0,C48,"")</x:f>
      </x:c>
      <x:c r="I48" s="1" t="n">
        <x:f>SQRT(1-F48^2)</x:f>
        <x:v>0.7872023579757457</x:v>
      </x:c>
      <x:c r="J48" s="34"/>
      <x:c r="K48" s="34"/>
      <x:c r="L48" s="34"/>
      <x:c r="M48" s="34"/>
      <x:c r="N48" s="34"/>
      <x:c r="O48" s="34"/>
      <x:c r="P48" s="34"/>
      <x:c r="Q48" s="10" t="n">
        <x:f>PI()</x:f>
        <x:v>3.141592653589793</x:v>
      </x:c>
      <x:c r="S48" s="10" t="n">
        <x:v>0.616694776690565</x:v>
      </x:c>
      <x:c r="T48" s="10" t="n">
        <x:v>0.10904505953658372</x:v>
      </x:c>
      <x:c r="U48" s="10" t="n">
        <x:v>0.5292806207421933</x:v>
      </x:c>
      <x:c r="V48" s="10" t="n">
        <x:v>0.26505918446406584</x:v>
      </x:c>
      <x:c r="W48" s="10" t="n">
        <x:v>0.16185676598790533</x:v>
      </x:c>
      <x:c r="X48" s="10" t="n">
        <x:v>0.07335483940259613</x:v>
      </x:c>
    </x:row>
    <x:row r="49">
      <x:c r="A49" s="34" t="n">
        <x:v>25</x:v>
      </x:c>
      <x:c r="B49" s="11" t="n">
        <x:f>CHOOSE(MIN(3,MAX(1,$B$9)),S49,U49,W49)</x:f>
        <x:v>0.46359932876657695</x:v>
      </x:c>
      <x:c r="C49" s="11" t="n">
        <x:f>CHOOSE(MIN(3,MAX(1,$B$9)),T49,V49,X49)</x:f>
        <x:v>0.9085893832379952</x:v>
      </x:c>
      <x:c r="D49" s="1" t="n">
        <x:f>IF(B49^2+C49^2&lt;=1,1,0)</x:f>
        <x:v>0</x:v>
      </x:c>
      <x:c r="E49" s="9" t="n">
        <x:f>4*AVERAGE($D$25:D49)</x:f>
        <x:v>3.04</x:v>
      </x:c>
      <x:c r="F49" s="1" t="n">
        <x:f>B49</x:f>
        <x:v>0.46359932876657695</x:v>
      </x:c>
      <x:c r="G49" s="1" t="str">
        <x:f>IF(D49=1,C49,"")</x:f>
      </x:c>
      <x:c r="H49" s="1" t="n">
        <x:f>IF(D49=0,C49,"")</x:f>
        <x:v>0.9085893832379952</x:v>
      </x:c>
      <x:c r="I49" s="1" t="n">
        <x:f>SQRT(1-F49^2)</x:f>
        <x:v>0.8860449550486585</x:v>
      </x:c>
      <x:c r="J49" s="34"/>
      <x:c r="K49" s="34"/>
      <x:c r="L49" s="34"/>
      <x:c r="M49" s="34"/>
      <x:c r="N49" s="34"/>
      <x:c r="O49" s="34"/>
      <x:c r="P49" s="34"/>
      <x:c r="Q49" s="10" t="n">
        <x:f>PI()</x:f>
        <x:v>3.141592653589793</x:v>
      </x:c>
      <x:c r="S49" s="10" t="n">
        <x:v>0.46359932876657695</x:v>
      </x:c>
      <x:c r="T49" s="10" t="n">
        <x:v>0.9085893832379952</x:v>
      </x:c>
      <x:c r="U49" s="10" t="n">
        <x:v>0.6100413434990036</x:v>
      </x:c>
      <x:c r="V49" s="10" t="n">
        <x:v>0.35986105375454025</x:v>
      </x:c>
      <x:c r="W49" s="10" t="n">
        <x:v>0.8611994535022628</x:v>
      </x:c>
      <x:c r="X49" s="10" t="n">
        <x:v>0.04846274618544455</x:v>
      </x:c>
    </x:row>
    <x:row r="50">
      <x:c r="A50" s="34" t="n">
        <x:v>26</x:v>
      </x:c>
      <x:c r="B50" s="11" t="n">
        <x:f>CHOOSE(MIN(3,MAX(1,$B$9)),S50,U50,W50)</x:f>
        <x:v>0.9790084207197651</x:v>
      </x:c>
      <x:c r="C50" s="11" t="n">
        <x:f>CHOOSE(MIN(3,MAX(1,$B$9)),T50,V50,X50)</x:f>
        <x:v>0.22737276379484683</x:v>
      </x:c>
      <x:c r="D50" s="1" t="n">
        <x:f>IF(B50^2+C50^2&lt;=1,1,0)</x:f>
        <x:v>0</x:v>
      </x:c>
      <x:c r="E50" s="9" t="n">
        <x:f>4*AVERAGE($D$25:D50)</x:f>
        <x:v>2.923076923076923</x:v>
      </x:c>
      <x:c r="F50" s="1" t="n">
        <x:f>B50</x:f>
        <x:v>0.9790084207197651</x:v>
      </x:c>
      <x:c r="G50" s="1" t="str">
        <x:f>IF(D50=1,C50,"")</x:f>
      </x:c>
      <x:c r="H50" s="1" t="n">
        <x:f>IF(D50=0,C50,"")</x:f>
        <x:v>0.22737276379484683</x:v>
      </x:c>
      <x:c r="I50" s="1" t="n">
        <x:f>SQRT(1-F50^2)</x:f>
        <x:v>0.20381980315904372</x:v>
      </x:c>
      <x:c r="J50" s="34"/>
      <x:c r="K50" s="34"/>
      <x:c r="L50" s="34"/>
      <x:c r="M50" s="34"/>
      <x:c r="N50" s="34"/>
      <x:c r="O50" s="34"/>
      <x:c r="P50" s="34"/>
      <x:c r="Q50" s="10" t="n">
        <x:f>PI()</x:f>
        <x:v>3.141592653589793</x:v>
      </x:c>
      <x:c r="S50" s="10" t="n">
        <x:v>0.9790084207197651</x:v>
      </x:c>
      <x:c r="T50" s="10" t="n">
        <x:v>0.22737276379484683</x:v>
      </x:c>
      <x:c r="U50" s="10" t="n">
        <x:v>0.4997082480108226</x:v>
      </x:c>
      <x:c r="V50" s="10" t="n">
        <x:v>0.8261404759904558</x:v>
      </x:c>
      <x:c r="W50" s="10" t="n">
        <x:v>0.9746642488755238</x:v>
      </x:c>
      <x:c r="X50" s="10" t="n">
        <x:v>0.03661499602251361</x:v>
      </x:c>
    </x:row>
    <x:row r="51">
      <x:c r="A51" s="34" t="n">
        <x:v>27</x:v>
      </x:c>
      <x:c r="B51" s="11" t="n">
        <x:f>CHOOSE(MIN(3,MAX(1,$B$9)),S51,U51,W51)</x:f>
        <x:v>0.8855298141716048</x:v>
      </x:c>
      <x:c r="C51" s="11" t="n">
        <x:f>CHOOSE(MIN(3,MAX(1,$B$9)),T51,V51,X51)</x:f>
        <x:v>0.749808187247254</x:v>
      </x:c>
      <x:c r="D51" s="1" t="n">
        <x:f>IF(B51^2+C51^2&lt;=1,1,0)</x:f>
        <x:v>0</x:v>
      </x:c>
      <x:c r="E51" s="9" t="n">
        <x:f>4*AVERAGE($D$25:D51)</x:f>
        <x:v>2.814814814814815</x:v>
      </x:c>
      <x:c r="F51" s="1" t="n">
        <x:f>B51</x:f>
        <x:v>0.8855298141716048</x:v>
      </x:c>
      <x:c r="G51" s="1" t="str">
        <x:f>IF(D51=1,C51,"")</x:f>
      </x:c>
      <x:c r="H51" s="1" t="n">
        <x:f>IF(D51=0,C51,"")</x:f>
        <x:v>0.749808187247254</x:v>
      </x:c>
      <x:c r="I51" s="1" t="n">
        <x:f>SQRT(1-F51^2)</x:f>
        <x:v>0.4645825526353773</x:v>
      </x:c>
      <x:c r="J51" s="34"/>
      <x:c r="K51" s="34"/>
      <x:c r="L51" s="34"/>
      <x:c r="M51" s="34"/>
      <x:c r="N51" s="34"/>
      <x:c r="O51" s="34"/>
      <x:c r="P51" s="34"/>
      <x:c r="Q51" s="10" t="n">
        <x:f>PI()</x:f>
        <x:v>3.141592653589793</x:v>
      </x:c>
      <x:c r="S51" s="10" t="n">
        <x:v>0.8855298141716048</x:v>
      </x:c>
      <x:c r="T51" s="10" t="n">
        <x:v>0.749808187247254</x:v>
      </x:c>
      <x:c r="U51" s="10" t="n">
        <x:v>0.596645925911437</x:v>
      </x:c>
      <x:c r="V51" s="10" t="n">
        <x:v>0.8064558861360739</x:v>
      </x:c>
      <x:c r="W51" s="10" t="n">
        <x:v>0.7696786496396736</x:v>
      </x:c>
      <x:c r="X51" s="10" t="n">
        <x:v>0.49225686157947657</x:v>
      </x:c>
    </x:row>
    <x:row r="52">
      <x:c r="A52" s="34" t="n">
        <x:v>28</x:v>
      </x:c>
      <x:c r="B52" s="11" t="n">
        <x:f>CHOOSE(MIN(3,MAX(1,$B$9)),S52,U52,W52)</x:f>
        <x:v>0.7087519321357831</x:v>
      </x:c>
      <x:c r="C52" s="11" t="n">
        <x:f>CHOOSE(MIN(3,MAX(1,$B$9)),T52,V52,X52)</x:f>
        <x:v>0.5457125111715868</x:v>
      </x:c>
      <x:c r="D52" s="1" t="n">
        <x:f>IF(B52^2+C52^2&lt;=1,1,0)</x:f>
        <x:v>1</x:v>
      </x:c>
      <x:c r="E52" s="9" t="n">
        <x:f>4*AVERAGE($D$25:D52)</x:f>
        <x:v>2.857142857142857</x:v>
      </x:c>
      <x:c r="F52" s="1" t="n">
        <x:f>B52</x:f>
        <x:v>0.7087519321357831</x:v>
      </x:c>
      <x:c r="G52" s="1" t="n">
        <x:f>IF(D52=1,C52,"")</x:f>
        <x:v>0.5457125111715868</x:v>
      </x:c>
      <x:c r="H52" s="1" t="str">
        <x:f>IF(D52=0,C52,"")</x:f>
      </x:c>
      <x:c r="I52" s="1" t="n">
        <x:f>SQRT(1-F52^2)</x:f>
        <x:v>0.7054577937012209</x:v>
      </x:c>
      <x:c r="J52" s="34"/>
      <x:c r="K52" s="34"/>
      <x:c r="L52" s="34"/>
      <x:c r="M52" s="34"/>
      <x:c r="N52" s="34"/>
      <x:c r="O52" s="34"/>
      <x:c r="P52" s="34"/>
      <x:c r="Q52" s="10" t="n">
        <x:f>PI()</x:f>
        <x:v>3.141592653589793</x:v>
      </x:c>
      <x:c r="S52" s="10" t="n">
        <x:v>0.7087519321357831</x:v>
      </x:c>
      <x:c r="T52" s="10" t="n">
        <x:v>0.5457125111715868</x:v>
      </x:c>
      <x:c r="U52" s="10" t="n">
        <x:v>0.4912357448561776</x:v>
      </x:c>
      <x:c r="V52" s="10" t="n">
        <x:v>0.7986094597204766</x:v>
      </x:c>
      <x:c r="W52" s="10" t="n">
        <x:v>0.8359856442154265</x:v>
      </x:c>
      <x:c r="X52" s="10" t="n">
        <x:v>0.7282547166249653</x:v>
      </x:c>
    </x:row>
    <x:row r="53">
      <x:c r="A53" s="34" t="n">
        <x:v>29</x:v>
      </x:c>
      <x:c r="B53" s="11" t="n">
        <x:f>CHOOSE(MIN(3,MAX(1,$B$9)),S53,U53,W53)</x:f>
        <x:v>0.3535320822848007</x:v>
      </x:c>
      <x:c r="C53" s="11" t="n">
        <x:f>CHOOSE(MIN(3,MAX(1,$B$9)),T53,V53,X53)</x:f>
        <x:v>0.22513930464629084</x:v>
      </x:c>
      <x:c r="D53" s="1" t="n">
        <x:f>IF(B53^2+C53^2&lt;=1,1,0)</x:f>
        <x:v>1</x:v>
      </x:c>
      <x:c r="E53" s="9" t="n">
        <x:f>4*AVERAGE($D$25:D53)</x:f>
        <x:v>2.896551724137931</x:v>
      </x:c>
      <x:c r="F53" s="1" t="n">
        <x:f>B53</x:f>
        <x:v>0.3535320822848007</x:v>
      </x:c>
      <x:c r="G53" s="1" t="n">
        <x:f>IF(D53=1,C53,"")</x:f>
        <x:v>0.22513930464629084</x:v>
      </x:c>
      <x:c r="H53" s="1" t="str">
        <x:f>IF(D53=0,C53,"")</x:f>
      </x:c>
      <x:c r="I53" s="1" t="n">
        <x:f>SQRT(1-F53^2)</x:f>
        <x:v>0.9354224001997028</x:v>
      </x:c>
      <x:c r="J53" s="34"/>
      <x:c r="K53" s="34"/>
      <x:c r="L53" s="34"/>
      <x:c r="M53" s="34"/>
      <x:c r="N53" s="34"/>
      <x:c r="O53" s="34"/>
      <x:c r="P53" s="34"/>
      <x:c r="Q53" s="10" t="n">
        <x:f>PI()</x:f>
        <x:v>3.141592653589793</x:v>
      </x:c>
      <x:c r="S53" s="10" t="n">
        <x:v>0.3535320822848007</x:v>
      </x:c>
      <x:c r="T53" s="10" t="n">
        <x:v>0.22513930464629084</x:v>
      </x:c>
      <x:c r="U53" s="10" t="n">
        <x:v>0.06743836927020475</x:v>
      </x:c>
      <x:c r="V53" s="10" t="n">
        <x:v>0.18323683294554494</x:v>
      </x:c>
      <x:c r="W53" s="10" t="n">
        <x:v>0.25682354695821963</x:v>
      </x:c>
      <x:c r="X53" s="10" t="n">
        <x:v>0.8785816609918548</x:v>
      </x:c>
    </x:row>
    <x:row r="54">
      <x:c r="A54" s="34" t="n">
        <x:v>30</x:v>
      </x:c>
      <x:c r="B54" s="11" t="n">
        <x:f>CHOOSE(MIN(3,MAX(1,$B$9)),S54,U54,W54)</x:f>
        <x:v>0.23694056400563568</x:v>
      </x:c>
      <x:c r="C54" s="11" t="n">
        <x:f>CHOOSE(MIN(3,MAX(1,$B$9)),T54,V54,X54)</x:f>
        <x:v>0.7281756774755195</x:v>
      </x:c>
      <x:c r="D54" s="1" t="n">
        <x:f>IF(B54^2+C54^2&lt;=1,1,0)</x:f>
        <x:v>1</x:v>
      </x:c>
      <x:c r="E54" s="9" t="n">
        <x:f>4*AVERAGE($D$25:D54)</x:f>
        <x:v>2.933333333333333</x:v>
      </x:c>
      <x:c r="F54" s="1" t="n">
        <x:f>B54</x:f>
        <x:v>0.23694056400563568</x:v>
      </x:c>
      <x:c r="G54" s="1" t="n">
        <x:f>IF(D54=1,C54,"")</x:f>
        <x:v>0.7281756774755195</x:v>
      </x:c>
      <x:c r="H54" s="1" t="str">
        <x:f>IF(D54=0,C54,"")</x:f>
      </x:c>
      <x:c r="I54" s="1" t="n">
        <x:f>SQRT(1-F54^2)</x:f>
        <x:v>0.9715241474758572</x:v>
      </x:c>
      <x:c r="J54" s="34"/>
      <x:c r="K54" s="34"/>
      <x:c r="L54" s="34"/>
      <x:c r="M54" s="34"/>
      <x:c r="N54" s="34"/>
      <x:c r="O54" s="34"/>
      <x:c r="P54" s="34"/>
      <x:c r="Q54" s="10" t="n">
        <x:f>PI()</x:f>
        <x:v>3.141592653589793</x:v>
      </x:c>
      <x:c r="S54" s="10" t="n">
        <x:v>0.23694056400563568</x:v>
      </x:c>
      <x:c r="T54" s="10" t="n">
        <x:v>0.7281756774755195</x:v>
      </x:c>
      <x:c r="U54" s="10" t="n">
        <x:v>0.2544391263607485</x:v>
      </x:c>
      <x:c r="V54" s="10" t="n">
        <x:v>0.49621009474212796</x:v>
      </x:c>
      <x:c r="W54" s="10" t="n">
        <x:v>0.8569537505331931</x:v>
      </x:c>
      <x:c r="X54" s="10" t="n">
        <x:v>0.38571215077546517</x:v>
      </x:c>
    </x:row>
    <x:row r="55">
      <x:c r="A55" s="34" t="n">
        <x:v>31</x:v>
      </x:c>
      <x:c r="B55" s="11" t="n">
        <x:f>CHOOSE(MIN(3,MAX(1,$B$9)),S55,U55,W55)</x:f>
        <x:v>0.8554241358069703</x:v>
      </x:c>
      <x:c r="C55" s="11" t="n">
        <x:f>CHOOSE(MIN(3,MAX(1,$B$9)),T55,V55,X55)</x:f>
        <x:v>0.09552829398307949</x:v>
      </x:c>
      <x:c r="D55" s="1" t="n">
        <x:f>IF(B55^2+C55^2&lt;=1,1,0)</x:f>
        <x:v>1</x:v>
      </x:c>
      <x:c r="E55" s="9" t="n">
        <x:f>4*AVERAGE($D$25:D55)</x:f>
        <x:v>2.967741935483871</x:v>
      </x:c>
      <x:c r="F55" s="1" t="n">
        <x:f>B55</x:f>
        <x:v>0.8554241358069703</x:v>
      </x:c>
      <x:c r="G55" s="1" t="n">
        <x:f>IF(D55=1,C55,"")</x:f>
        <x:v>0.09552829398307949</x:v>
      </x:c>
      <x:c r="H55" s="1" t="str">
        <x:f>IF(D55=0,C55,"")</x:f>
      </x:c>
      <x:c r="I55" s="1" t="n">
        <x:f>SQRT(1-F55^2)</x:f>
        <x:v>0.517928130032438</x:v>
      </x:c>
      <x:c r="J55" s="34"/>
      <x:c r="K55" s="34"/>
      <x:c r="L55" s="34"/>
      <x:c r="M55" s="34"/>
      <x:c r="N55" s="34"/>
      <x:c r="O55" s="34"/>
      <x:c r="P55" s="34"/>
      <x:c r="Q55" s="10" t="n">
        <x:f>PI()</x:f>
        <x:v>3.141592653589793</x:v>
      </x:c>
      <x:c r="S55" s="10" t="n">
        <x:v>0.8554241358069703</x:v>
      </x:c>
      <x:c r="T55" s="10" t="n">
        <x:v>0.09552829398307949</x:v>
      </x:c>
      <x:c r="U55" s="10" t="n">
        <x:v>0.3700611378434039</x:v>
      </x:c>
      <x:c r="V55" s="10" t="n">
        <x:v>0.7770453105873373</x:v>
      </x:c>
      <x:c r="W55" s="10" t="n">
        <x:v>0.502960311314355</x:v>
      </x:c>
      <x:c r="X55" s="10" t="n">
        <x:v>0.0491848619251406</x:v>
      </x:c>
    </x:row>
    <x:row r="56">
      <x:c r="A56" s="34" t="n">
        <x:v>32</x:v>
      </x:c>
      <x:c r="B56" s="11" t="n">
        <x:f>CHOOSE(MIN(3,MAX(1,$B$9)),S56,U56,W56)</x:f>
        <x:v>0.46941638214048</x:v>
      </x:c>
      <x:c r="C56" s="11" t="n">
        <x:f>CHOOSE(MIN(3,MAX(1,$B$9)),T56,V56,X56)</x:f>
        <x:v>0.5393565791891888</x:v>
      </x:c>
      <x:c r="D56" s="1" t="n">
        <x:f>IF(B56^2+C56^2&lt;=1,1,0)</x:f>
        <x:v>1</x:v>
      </x:c>
      <x:c r="E56" s="9" t="n">
        <x:f>4*AVERAGE($D$25:D56)</x:f>
        <x:v>3</x:v>
      </x:c>
      <x:c r="F56" s="1" t="n">
        <x:f>B56</x:f>
        <x:v>0.46941638214048</x:v>
      </x:c>
      <x:c r="G56" s="1" t="n">
        <x:f>IF(D56=1,C56,"")</x:f>
        <x:v>0.5393565791891888</x:v>
      </x:c>
      <x:c r="H56" s="1" t="str">
        <x:f>IF(D56=0,C56,"")</x:f>
      </x:c>
      <x:c r="I56" s="1" t="n">
        <x:f>SQRT(1-F56^2)</x:f>
        <x:v>0.8829769307168466</x:v>
      </x:c>
      <x:c r="J56" s="34"/>
      <x:c r="K56" s="34"/>
      <x:c r="L56" s="34"/>
      <x:c r="M56" s="34"/>
      <x:c r="N56" s="34"/>
      <x:c r="O56" s="34"/>
      <x:c r="P56" s="34"/>
      <x:c r="Q56" s="10" t="n">
        <x:f>PI()</x:f>
        <x:v>3.141592653589793</x:v>
      </x:c>
      <x:c r="S56" s="10" t="n">
        <x:v>0.46941638214048</x:v>
      </x:c>
      <x:c r="T56" s="10" t="n">
        <x:v>0.5393565791891888</x:v>
      </x:c>
      <x:c r="U56" s="10" t="n">
        <x:v>0.7463600864620944</x:v>
      </x:c>
      <x:c r="V56" s="10" t="n">
        <x:v>0.38610883668364315</x:v>
      </x:c>
      <x:c r="W56" s="10" t="n">
        <x:v>0.33256363471260186</x:v>
      </x:c>
      <x:c r="X56" s="10" t="n">
        <x:v>0.6628938431233302</x:v>
      </x:c>
    </x:row>
    <x:row r="57">
      <x:c r="A57" s="34" t="n">
        <x:v>33</x:v>
      </x:c>
      <x:c r="B57" s="11" t="n">
        <x:f>CHOOSE(MIN(3,MAX(1,$B$9)),S57,U57,W57)</x:f>
        <x:v>0.7458490811986849</x:v>
      </x:c>
      <x:c r="C57" s="11" t="n">
        <x:f>CHOOSE(MIN(3,MAX(1,$B$9)),T57,V57,X57)</x:f>
        <x:v>0.6777564376825467</x:v>
      </x:c>
      <x:c r="D57" s="1" t="n">
        <x:f>IF(B57^2+C57^2&lt;=1,1,0)</x:f>
        <x:v>0</x:v>
      </x:c>
      <x:c r="E57" s="9" t="n">
        <x:f>4*AVERAGE($D$25:D57)</x:f>
        <x:v>2.909090909090909</x:v>
      </x:c>
      <x:c r="F57" s="1" t="n">
        <x:f>B57</x:f>
        <x:v>0.7458490811986849</x:v>
      </x:c>
      <x:c r="G57" s="1" t="str">
        <x:f>IF(D57=1,C57,"")</x:f>
      </x:c>
      <x:c r="H57" s="1" t="n">
        <x:f>IF(D57=0,C57,"")</x:f>
        <x:v>0.6777564376825467</x:v>
      </x:c>
      <x:c r="I57" s="1" t="n">
        <x:f>SQRT(1-F57^2)</x:f>
        <x:v>0.6661149661095129</x:v>
      </x:c>
      <x:c r="J57" s="34"/>
      <x:c r="K57" s="34"/>
      <x:c r="L57" s="34"/>
      <x:c r="M57" s="34"/>
      <x:c r="N57" s="34"/>
      <x:c r="O57" s="34"/>
      <x:c r="P57" s="34"/>
      <x:c r="Q57" s="10" t="n">
        <x:f>PI()</x:f>
        <x:v>3.141592653589793</x:v>
      </x:c>
      <x:c r="S57" s="10" t="n">
        <x:v>0.7458490811986849</x:v>
      </x:c>
      <x:c r="T57" s="10" t="n">
        <x:v>0.6777564376825467</x:v>
      </x:c>
      <x:c r="U57" s="10" t="n">
        <x:v>0.9777108273386896</x:v>
      </x:c>
      <x:c r="V57" s="10" t="n">
        <x:v>0.4605343607902016</x:v>
      </x:c>
      <x:c r="W57" s="10" t="n">
        <x:v>0.5986678426579152</x:v>
      </x:c>
      <x:c r="X57" s="10" t="n">
        <x:v>0.26689886306351995</x:v>
      </x:c>
    </x:row>
    <x:row r="58">
      <x:c r="A58" s="34" t="n">
        <x:v>34</x:v>
      </x:c>
      <x:c r="B58" s="11" t="n">
        <x:f>CHOOSE(MIN(3,MAX(1,$B$9)),S58,U58,W58)</x:f>
        <x:v>0.7703077377518639</x:v>
      </x:c>
      <x:c r="C58" s="11" t="n">
        <x:f>CHOOSE(MIN(3,MAX(1,$B$9)),T58,V58,X58)</x:f>
        <x:v>0.7230556180002168</x:v>
      </x:c>
      <x:c r="D58" s="1" t="n">
        <x:f>IF(B58^2+C58^2&lt;=1,1,0)</x:f>
        <x:v>0</x:v>
      </x:c>
      <x:c r="E58" s="9" t="n">
        <x:f>4*AVERAGE($D$25:D58)</x:f>
        <x:v>2.823529411764706</x:v>
      </x:c>
      <x:c r="F58" s="1" t="n">
        <x:f>B58</x:f>
        <x:v>0.7703077377518639</x:v>
      </x:c>
      <x:c r="G58" s="1" t="str">
        <x:f>IF(D58=1,C58,"")</x:f>
      </x:c>
      <x:c r="H58" s="1" t="n">
        <x:f>IF(D58=0,C58,"")</x:f>
        <x:v>0.7230556180002168</x:v>
      </x:c>
      <x:c r="I58" s="1" t="n">
        <x:f>SQRT(1-F58^2)</x:f>
        <x:v>0.637672321149041</x:v>
      </x:c>
      <x:c r="J58" s="34"/>
      <x:c r="K58" s="34"/>
      <x:c r="L58" s="34"/>
      <x:c r="M58" s="34"/>
      <x:c r="N58" s="34"/>
      <x:c r="O58" s="34"/>
      <x:c r="P58" s="34"/>
      <x:c r="Q58" s="10" t="n">
        <x:f>PI()</x:f>
        <x:v>3.141592653589793</x:v>
      </x:c>
      <x:c r="S58" s="10" t="n">
        <x:v>0.7703077377518639</x:v>
      </x:c>
      <x:c r="T58" s="10" t="n">
        <x:v>0.7230556180002168</x:v>
      </x:c>
      <x:c r="U58" s="10" t="n">
        <x:v>0.33275673959768115</x:v>
      </x:c>
      <x:c r="V58" s="10" t="n">
        <x:v>0.8616440614534052</x:v>
      </x:c>
      <x:c r="W58" s="10" t="n">
        <x:v>0.4504710248607706</x:v>
      </x:c>
      <x:c r="X58" s="10" t="n">
        <x:v>0.3022424975237483</x:v>
      </x:c>
    </x:row>
    <x:row r="59">
      <x:c r="A59" s="34" t="n">
        <x:v>35</x:v>
      </x:c>
      <x:c r="B59" s="11" t="n">
        <x:f>CHOOSE(MIN(3,MAX(1,$B$9)),S59,U59,W59)</x:f>
        <x:v>0.38842600758653134</x:v>
      </x:c>
      <x:c r="C59" s="11" t="n">
        <x:f>CHOOSE(MIN(3,MAX(1,$B$9)),T59,V59,X59)</x:f>
        <x:v>0.03615216782782227</x:v>
      </x:c>
      <x:c r="D59" s="1" t="n">
        <x:f>IF(B59^2+C59^2&lt;=1,1,0)</x:f>
        <x:v>1</x:v>
      </x:c>
      <x:c r="E59" s="9" t="n">
        <x:f>4*AVERAGE($D$25:D59)</x:f>
        <x:v>2.857142857142857</x:v>
      </x:c>
      <x:c r="F59" s="1" t="n">
        <x:f>B59</x:f>
        <x:v>0.38842600758653134</x:v>
      </x:c>
      <x:c r="G59" s="1" t="n">
        <x:f>IF(D59=1,C59,"")</x:f>
        <x:v>0.03615216782782227</x:v>
      </x:c>
      <x:c r="H59" s="1" t="str">
        <x:f>IF(D59=0,C59,"")</x:f>
      </x:c>
      <x:c r="I59" s="1" t="n">
        <x:f>SQRT(1-F59^2)</x:f>
        <x:v>0.9214799165637784</x:v>
      </x:c>
      <x:c r="J59" s="34"/>
      <x:c r="K59" s="34"/>
      <x:c r="L59" s="34"/>
      <x:c r="M59" s="34"/>
      <x:c r="N59" s="34"/>
      <x:c r="O59" s="34"/>
      <x:c r="P59" s="34"/>
      <x:c r="Q59" s="10" t="n">
        <x:f>PI()</x:f>
        <x:v>3.141592653589793</x:v>
      </x:c>
      <x:c r="S59" s="10" t="n">
        <x:v>0.38842600758653134</x:v>
      </x:c>
      <x:c r="T59" s="10" t="n">
        <x:v>0.03615216782782227</x:v>
      </x:c>
      <x:c r="U59" s="10" t="n">
        <x:v>0.5992017508887992</x:v>
      </x:c>
      <x:c r="V59" s="10" t="n">
        <x:v>0.8453272585913575</x:v>
      </x:c>
      <x:c r="W59" s="10" t="n">
        <x:v>0.6291377949391065</x:v>
      </x:c>
      <x:c r="X59" s="10" t="n">
        <x:v>0.9203730780321713</x:v>
      </x:c>
    </x:row>
    <x:row r="60">
      <x:c r="A60" s="34" t="n">
        <x:v>36</x:v>
      </x:c>
      <x:c r="B60" s="11" t="n">
        <x:f>CHOOSE(MIN(3,MAX(1,$B$9)),S60,U60,W60)</x:f>
        <x:v>0.4230278026079759</x:v>
      </x:c>
      <x:c r="C60" s="11" t="n">
        <x:f>CHOOSE(MIN(3,MAX(1,$B$9)),T60,V60,X60)</x:f>
        <x:v>0.5890102378325537</x:v>
      </x:c>
      <x:c r="D60" s="1" t="n">
        <x:f>IF(B60^2+C60^2&lt;=1,1,0)</x:f>
        <x:v>1</x:v>
      </x:c>
      <x:c r="E60" s="9" t="n">
        <x:f>4*AVERAGE($D$25:D60)</x:f>
        <x:v>2.888888888888889</x:v>
      </x:c>
      <x:c r="F60" s="1" t="n">
        <x:f>B60</x:f>
        <x:v>0.4230278026079759</x:v>
      </x:c>
      <x:c r="G60" s="1" t="n">
        <x:f>IF(D60=1,C60,"")</x:f>
        <x:v>0.5890102378325537</x:v>
      </x:c>
      <x:c r="H60" s="1" t="str">
        <x:f>IF(D60=0,C60,"")</x:f>
      </x:c>
      <x:c r="I60" s="1" t="n">
        <x:f>SQRT(1-F60^2)</x:f>
        <x:v>0.906116702318563</x:v>
      </x:c>
      <x:c r="J60" s="34"/>
      <x:c r="K60" s="34"/>
      <x:c r="L60" s="34"/>
      <x:c r="M60" s="34"/>
      <x:c r="N60" s="34"/>
      <x:c r="O60" s="34"/>
      <x:c r="P60" s="34"/>
      <x:c r="Q60" s="10" t="n">
        <x:f>PI()</x:f>
        <x:v>3.141592653589793</x:v>
      </x:c>
      <x:c r="S60" s="10" t="n">
        <x:v>0.4230278026079759</x:v>
      </x:c>
      <x:c r="T60" s="10" t="n">
        <x:v>0.5890102378325537</x:v>
      </x:c>
      <x:c r="U60" s="10" t="n">
        <x:v>0.1121942996603813</x:v>
      </x:c>
      <x:c r="V60" s="10" t="n">
        <x:v>0.9063579129963701</x:v>
      </x:c>
      <x:c r="W60" s="10" t="n">
        <x:v>0.0875186668200667</x:v>
      </x:c>
      <x:c r="X60" s="10" t="n">
        <x:v>0.8738142495922501</x:v>
      </x:c>
    </x:row>
    <x:row r="61">
      <x:c r="A61" s="34" t="n">
        <x:v>37</x:v>
      </x:c>
      <x:c r="B61" s="11" t="n">
        <x:f>CHOOSE(MIN(3,MAX(1,$B$9)),S61,U61,W61)</x:f>
        <x:v>0.5020024281693622</x:v>
      </x:c>
      <x:c r="C61" s="11" t="n">
        <x:f>CHOOSE(MIN(3,MAX(1,$B$9)),T61,V61,X61)</x:f>
        <x:v>0.8276228044414893</x:v>
      </x:c>
      <x:c r="D61" s="1" t="n">
        <x:f>IF(B61^2+C61^2&lt;=1,1,0)</x:f>
        <x:v>1</x:v>
      </x:c>
      <x:c r="E61" s="9" t="n">
        <x:f>4*AVERAGE($D$25:D61)</x:f>
        <x:v>2.918918918918919</x:v>
      </x:c>
      <x:c r="F61" s="1" t="n">
        <x:f>B61</x:f>
        <x:v>0.5020024281693622</x:v>
      </x:c>
      <x:c r="G61" s="1" t="n">
        <x:f>IF(D61=1,C61,"")</x:f>
        <x:v>0.8276228044414893</x:v>
      </x:c>
      <x:c r="H61" s="1" t="str">
        <x:f>IF(D61=0,C61,"")</x:f>
      </x:c>
      <x:c r="I61" s="1" t="n">
        <x:f>SQRT(1-F61^2)</x:f>
        <x:v>0.8648662105274227</x:v>
      </x:c>
      <x:c r="J61" s="34"/>
      <x:c r="K61" s="34"/>
      <x:c r="L61" s="34"/>
      <x:c r="M61" s="34"/>
      <x:c r="N61" s="34"/>
      <x:c r="O61" s="34"/>
      <x:c r="P61" s="34"/>
      <x:c r="Q61" s="10" t="n">
        <x:f>PI()</x:f>
        <x:v>3.141592653589793</x:v>
      </x:c>
      <x:c r="S61" s="10" t="n">
        <x:v>0.5020024281693622</x:v>
      </x:c>
      <x:c r="T61" s="10" t="n">
        <x:v>0.8276228044414893</x:v>
      </x:c>
      <x:c r="U61" s="10" t="n">
        <x:v>0.5821615091901197</x:v>
      </x:c>
      <x:c r="V61" s="10" t="n">
        <x:v>0.6198313318949266</x:v>
      </x:c>
      <x:c r="W61" s="10" t="n">
        <x:v>0.5467431300166742</x:v>
      </x:c>
      <x:c r="X61" s="10" t="n">
        <x:v>0.12565498424493526</x:v>
      </x:c>
    </x:row>
    <x:row r="62">
      <x:c r="A62" s="34" t="n">
        <x:v>38</x:v>
      </x:c>
      <x:c r="B62" s="11" t="n">
        <x:f>CHOOSE(MIN(3,MAX(1,$B$9)),S62,U62,W62)</x:f>
        <x:v>0.0844371666898951</x:v>
      </x:c>
      <x:c r="C62" s="11" t="n">
        <x:f>CHOOSE(MIN(3,MAX(1,$B$9)),T62,V62,X62)</x:f>
        <x:v>0.010758694377727807</x:v>
      </x:c>
      <x:c r="D62" s="1" t="n">
        <x:f>IF(B62^2+C62^2&lt;=1,1,0)</x:f>
        <x:v>1</x:v>
      </x:c>
      <x:c r="E62" s="9" t="n">
        <x:f>4*AVERAGE($D$25:D62)</x:f>
        <x:v>2.9473684210526314</x:v>
      </x:c>
      <x:c r="F62" s="1" t="n">
        <x:f>B62</x:f>
        <x:v>0.0844371666898951</x:v>
      </x:c>
      <x:c r="G62" s="1" t="n">
        <x:f>IF(D62=1,C62,"")</x:f>
        <x:v>0.010758694377727807</x:v>
      </x:c>
      <x:c r="H62" s="1" t="str">
        <x:f>IF(D62=0,C62,"")</x:f>
      </x:c>
      <x:c r="I62" s="1" t="n">
        <x:f>SQRT(1-F62^2)</x:f>
        <x:v>0.9964288057264217</x:v>
      </x:c>
      <x:c r="J62" s="34"/>
      <x:c r="K62" s="34"/>
      <x:c r="L62" s="34"/>
      <x:c r="M62" s="34"/>
      <x:c r="N62" s="34"/>
      <x:c r="O62" s="34"/>
      <x:c r="P62" s="34"/>
      <x:c r="Q62" s="10" t="n">
        <x:f>PI()</x:f>
        <x:v>3.141592653589793</x:v>
      </x:c>
      <x:c r="S62" s="10" t="n">
        <x:v>0.0844371666898951</x:v>
      </x:c>
      <x:c r="T62" s="10" t="n">
        <x:v>0.010758694377727807</x:v>
      </x:c>
      <x:c r="U62" s="10" t="n">
        <x:v>0.25738388013861335</x:v>
      </x:c>
      <x:c r="V62" s="10" t="n">
        <x:v>0.9580244901894889</x:v>
      </x:c>
      <x:c r="W62" s="10" t="n">
        <x:v>0.7058644876464945</x:v>
      </x:c>
      <x:c r="X62" s="10" t="n">
        <x:v>0.11248706368684036</x:v>
      </x:c>
    </x:row>
    <x:row r="63">
      <x:c r="A63" s="34" t="n">
        <x:v>39</x:v>
      </x:c>
      <x:c r="B63" s="11" t="n">
        <x:f>CHOOSE(MIN(3,MAX(1,$B$9)),S63,U63,W63)</x:f>
        <x:v>0.35163328412454575</x:v>
      </x:c>
      <x:c r="C63" s="11" t="n">
        <x:f>CHOOSE(MIN(3,MAX(1,$B$9)),T63,V63,X63)</x:f>
        <x:v>0.6281316062668338</x:v>
      </x:c>
      <x:c r="D63" s="1" t="n">
        <x:f>IF(B63^2+C63^2&lt;=1,1,0)</x:f>
        <x:v>1</x:v>
      </x:c>
      <x:c r="E63" s="9" t="n">
        <x:f>4*AVERAGE($D$25:D63)</x:f>
        <x:v>2.9743589743589745</x:v>
      </x:c>
      <x:c r="F63" s="1" t="n">
        <x:f>B63</x:f>
        <x:v>0.35163328412454575</x:v>
      </x:c>
      <x:c r="G63" s="1" t="n">
        <x:f>IF(D63=1,C63,"")</x:f>
        <x:v>0.6281316062668338</x:v>
      </x:c>
      <x:c r="H63" s="1" t="str">
        <x:f>IF(D63=0,C63,"")</x:f>
      </x:c>
      <x:c r="I63" s="1" t="n">
        <x:f>SQRT(1-F63^2)</x:f>
        <x:v>0.9361378282580971</x:v>
      </x:c>
      <x:c r="J63" s="34"/>
      <x:c r="K63" s="34"/>
      <x:c r="L63" s="34"/>
      <x:c r="M63" s="34"/>
      <x:c r="N63" s="34"/>
      <x:c r="O63" s="34"/>
      <x:c r="P63" s="34"/>
      <x:c r="Q63" s="10" t="n">
        <x:f>PI()</x:f>
        <x:v>3.141592653589793</x:v>
      </x:c>
      <x:c r="S63" s="10" t="n">
        <x:v>0.35163328412454575</x:v>
      </x:c>
      <x:c r="T63" s="10" t="n">
        <x:v>0.6281316062668338</x:v>
      </x:c>
      <x:c r="U63" s="10" t="n">
        <x:v>0.3393199493857595</x:v>
      </x:c>
      <x:c r="V63" s="10" t="n">
        <x:v>0.5063925090821727</x:v>
      </x:c>
      <x:c r="W63" s="10" t="n">
        <x:v>0.4318315413703643</x:v>
      </x:c>
      <x:c r="X63" s="10" t="n">
        <x:v>0.2873137931244225</x:v>
      </x:c>
    </x:row>
    <x:row r="64">
      <x:c r="A64" s="34" t="n">
        <x:v>40</x:v>
      </x:c>
      <x:c r="B64" s="11" t="n">
        <x:f>CHOOSE(MIN(3,MAX(1,$B$9)),S64,U64,W64)</x:f>
        <x:v>0.9977954983478412</x:v>
      </x:c>
      <x:c r="C64" s="11" t="n">
        <x:f>CHOOSE(MIN(3,MAX(1,$B$9)),T64,V64,X64)</x:f>
        <x:v>0.7877616371260956</x:v>
      </x:c>
      <x:c r="D64" s="1" t="n">
        <x:f>IF(B64^2+C64^2&lt;=1,1,0)</x:f>
        <x:v>0</x:v>
      </x:c>
      <x:c r="E64" s="9" t="n">
        <x:f>4*AVERAGE($D$25:D64)</x:f>
        <x:v>2.9</x:v>
      </x:c>
      <x:c r="F64" s="1" t="n">
        <x:f>B64</x:f>
        <x:v>0.9977954983478412</x:v>
      </x:c>
      <x:c r="G64" s="1" t="str">
        <x:f>IF(D64=1,C64,"")</x:f>
      </x:c>
      <x:c r="H64" s="1" t="n">
        <x:f>IF(D64=0,C64,"")</x:f>
        <x:v>0.7877616371260956</x:v>
      </x:c>
      <x:c r="I64" s="1" t="n">
        <x:f>SQRT(1-F64^2)</x:f>
        <x:v>0.06636372108903475</x:v>
      </x:c>
      <x:c r="J64" s="34"/>
      <x:c r="K64" s="34"/>
      <x:c r="L64" s="34"/>
      <x:c r="M64" s="34"/>
      <x:c r="N64" s="34"/>
      <x:c r="O64" s="34"/>
      <x:c r="P64" s="34"/>
      <x:c r="Q64" s="10" t="n">
        <x:f>PI()</x:f>
        <x:v>3.141592653589793</x:v>
      </x:c>
      <x:c r="S64" s="10" t="n">
        <x:v>0.9977954983478412</x:v>
      </x:c>
      <x:c r="T64" s="10" t="n">
        <x:v>0.7877616371260956</x:v>
      </x:c>
      <x:c r="U64" s="10" t="n">
        <x:v>0.7792398402870668</x:v>
      </x:c>
      <x:c r="V64" s="10" t="n">
        <x:v>0.681422750389022</x:v>
      </x:c>
      <x:c r="W64" s="10" t="n">
        <x:v>0.24653117454896623</x:v>
      </x:c>
      <x:c r="X64" s="10" t="n">
        <x:v>0.08792921500640971</x:v>
      </x:c>
    </x:row>
    <x:row r="65">
      <x:c r="A65" s="34" t="n">
        <x:v>41</x:v>
      </x:c>
      <x:c r="B65" s="11" t="n">
        <x:f>CHOOSE(MIN(3,MAX(1,$B$9)),S65,U65,W65)</x:f>
        <x:v>0.17491151101421565</x:v>
      </x:c>
      <x:c r="C65" s="11" t="n">
        <x:f>CHOOSE(MIN(3,MAX(1,$B$9)),T65,V65,X65)</x:f>
        <x:v>0.8187451340490952</x:v>
      </x:c>
      <x:c r="D65" s="1" t="n">
        <x:f>IF(B65^2+C65^2&lt;=1,1,0)</x:f>
        <x:v>1</x:v>
      </x:c>
      <x:c r="E65" s="9" t="n">
        <x:f>4*AVERAGE($D$25:D65)</x:f>
        <x:v>2.926829268292683</x:v>
      </x:c>
      <x:c r="F65" s="1" t="n">
        <x:f>B65</x:f>
        <x:v>0.17491151101421565</x:v>
      </x:c>
      <x:c r="G65" s="1" t="n">
        <x:f>IF(D65=1,C65,"")</x:f>
        <x:v>0.8187451340490952</x:v>
      </x:c>
      <x:c r="H65" s="1" t="str">
        <x:f>IF(D65=0,C65,"")</x:f>
      </x:c>
      <x:c r="I65" s="1" t="n">
        <x:f>SQRT(1-F65^2)</x:f>
        <x:v>0.9845841575582678</x:v>
      </x:c>
      <x:c r="J65" s="34"/>
      <x:c r="K65" s="34"/>
      <x:c r="L65" s="34"/>
      <x:c r="M65" s="34"/>
      <x:c r="N65" s="34"/>
      <x:c r="O65" s="34"/>
      <x:c r="P65" s="34"/>
      <x:c r="Q65" s="10" t="n">
        <x:f>PI()</x:f>
        <x:v>3.141592653589793</x:v>
      </x:c>
      <x:c r="S65" s="10" t="n">
        <x:v>0.17491151101421565</x:v>
      </x:c>
      <x:c r="T65" s="10" t="n">
        <x:v>0.8187451340490952</x:v>
      </x:c>
      <x:c r="U65" s="10" t="n">
        <x:v>0.35674835872362476</x:v>
      </x:c>
      <x:c r="V65" s="10" t="n">
        <x:v>0.3016797200978103</x:v>
      </x:c>
      <x:c r="W65" s="10" t="n">
        <x:v>0.41812715188249217</x:v>
      </x:c>
      <x:c r="X65" s="10" t="n">
        <x:v>0.7317243174633487</x:v>
      </x:c>
    </x:row>
    <x:row r="66">
      <x:c r="A66" s="34" t="n">
        <x:v>42</x:v>
      </x:c>
      <x:c r="B66" s="11" t="n">
        <x:f>CHOOSE(MIN(3,MAX(1,$B$9)),S66,U66,W66)</x:f>
        <x:v>0.9801272669574246</x:v>
      </x:c>
      <x:c r="C66" s="11" t="n">
        <x:f>CHOOSE(MIN(3,MAX(1,$B$9)),T66,V66,X66)</x:f>
        <x:v>0.5749065038980916</x:v>
      </x:c>
      <x:c r="D66" s="1" t="n">
        <x:f>IF(B66^2+C66^2&lt;=1,1,0)</x:f>
        <x:v>0</x:v>
      </x:c>
      <x:c r="E66" s="9" t="n">
        <x:f>4*AVERAGE($D$25:D66)</x:f>
        <x:v>2.857142857142857</x:v>
      </x:c>
      <x:c r="F66" s="1" t="n">
        <x:f>B66</x:f>
        <x:v>0.9801272669574246</x:v>
      </x:c>
      <x:c r="G66" s="1" t="str">
        <x:f>IF(D66=1,C66,"")</x:f>
      </x:c>
      <x:c r="H66" s="1" t="n">
        <x:f>IF(D66=0,C66,"")</x:f>
        <x:v>0.5749065038980916</x:v>
      </x:c>
      <x:c r="I66" s="1" t="n">
        <x:f>SQRT(1-F66^2)</x:f>
        <x:v>0.19836970677643648</x:v>
      </x:c>
      <x:c r="J66" s="34"/>
      <x:c r="K66" s="34"/>
      <x:c r="L66" s="34"/>
      <x:c r="M66" s="34"/>
      <x:c r="N66" s="34"/>
      <x:c r="O66" s="34"/>
      <x:c r="P66" s="34"/>
      <x:c r="Q66" s="10" t="n">
        <x:f>PI()</x:f>
        <x:v>3.141592653589793</x:v>
      </x:c>
      <x:c r="S66" s="10" t="n">
        <x:v>0.9801272669574246</x:v>
      </x:c>
      <x:c r="T66" s="10" t="n">
        <x:v>0.5749065038980916</x:v>
      </x:c>
      <x:c r="U66" s="10" t="n">
        <x:v>0.5045569499391787</x:v>
      </x:c>
      <x:c r="V66" s="10" t="n">
        <x:v>0.6615056337705918</x:v>
      </x:c>
      <x:c r="W66" s="10" t="n">
        <x:v>0.20068408355760914</x:v>
      </x:c>
      <x:c r="X66" s="10" t="n">
        <x:v>0.5004108830750799</x:v>
      </x:c>
    </x:row>
    <x:row r="67">
      <x:c r="A67" s="34" t="n">
        <x:v>43</x:v>
      </x:c>
      <x:c r="B67" s="11" t="n">
        <x:f>CHOOSE(MIN(3,MAX(1,$B$9)),S67,U67,W67)</x:f>
        <x:v>0.48427516769152135</x:v>
      </x:c>
      <x:c r="C67" s="11" t="n">
        <x:f>CHOOSE(MIN(3,MAX(1,$B$9)),T67,V67,X67)</x:f>
        <x:v>0.3593759263167158</x:v>
      </x:c>
      <x:c r="D67" s="1" t="n">
        <x:f>IF(B67^2+C67^2&lt;=1,1,0)</x:f>
        <x:v>1</x:v>
      </x:c>
      <x:c r="E67" s="9" t="n">
        <x:f>4*AVERAGE($D$25:D67)</x:f>
        <x:v>2.883720930232558</x:v>
      </x:c>
      <x:c r="F67" s="1" t="n">
        <x:f>B67</x:f>
        <x:v>0.48427516769152135</x:v>
      </x:c>
      <x:c r="G67" s="1" t="n">
        <x:f>IF(D67=1,C67,"")</x:f>
        <x:v>0.3593759263167158</x:v>
      </x:c>
      <x:c r="H67" s="1" t="str">
        <x:f>IF(D67=0,C67,"")</x:f>
      </x:c>
      <x:c r="I67" s="1" t="n">
        <x:f>SQRT(1-F67^2)</x:f>
        <x:v>0.8749157456334574</x:v>
      </x:c>
      <x:c r="J67" s="34"/>
      <x:c r="K67" s="34"/>
      <x:c r="L67" s="34"/>
      <x:c r="M67" s="34"/>
      <x:c r="N67" s="34"/>
      <x:c r="O67" s="34"/>
      <x:c r="P67" s="34"/>
      <x:c r="Q67" s="10" t="n">
        <x:f>PI()</x:f>
        <x:v>3.141592653589793</x:v>
      </x:c>
      <x:c r="S67" s="10" t="n">
        <x:v>0.48427516769152135</x:v>
      </x:c>
      <x:c r="T67" s="10" t="n">
        <x:v>0.3593759263167158</x:v>
      </x:c>
      <x:c r="U67" s="10" t="n">
        <x:v>0.7230744989915605</x:v>
      </x:c>
      <x:c r="V67" s="10" t="n">
        <x:v>0.9294722992468907</x:v>
      </x:c>
      <x:c r="W67" s="10" t="n">
        <x:v>0.9646593867013785</x:v>
      </x:c>
      <x:c r="X67" s="10" t="n">
        <x:v>0.1373948636990212</x:v>
      </x:c>
    </x:row>
    <x:row r="68">
      <x:c r="A68" s="34" t="n">
        <x:v>44</x:v>
      </x:c>
      <x:c r="B68" s="11" t="n">
        <x:f>CHOOSE(MIN(3,MAX(1,$B$9)),S68,U68,W68)</x:f>
        <x:v>0.4496265280758962</x:v>
      </x:c>
      <x:c r="C68" s="11" t="n">
        <x:f>CHOOSE(MIN(3,MAX(1,$B$9)),T68,V68,X68)</x:f>
        <x:v>0.8325197278754786</x:v>
      </x:c>
      <x:c r="D68" s="1" t="n">
        <x:f>IF(B68^2+C68^2&lt;=1,1,0)</x:f>
        <x:v>1</x:v>
      </x:c>
      <x:c r="E68" s="9" t="n">
        <x:f>4*AVERAGE($D$25:D68)</x:f>
        <x:v>2.909090909090909</x:v>
      </x:c>
      <x:c r="F68" s="1" t="n">
        <x:f>B68</x:f>
        <x:v>0.4496265280758962</x:v>
      </x:c>
      <x:c r="G68" s="1" t="n">
        <x:f>IF(D68=1,C68,"")</x:f>
        <x:v>0.8325197278754786</x:v>
      </x:c>
      <x:c r="H68" s="1" t="str">
        <x:f>IF(D68=0,C68,"")</x:f>
      </x:c>
      <x:c r="I68" s="1" t="n">
        <x:f>SQRT(1-F68^2)</x:f>
        <x:v>0.8932166507910695</x:v>
      </x:c>
      <x:c r="J68" s="34"/>
      <x:c r="K68" s="34"/>
      <x:c r="L68" s="34"/>
      <x:c r="M68" s="34"/>
      <x:c r="N68" s="34"/>
      <x:c r="O68" s="34"/>
      <x:c r="P68" s="34"/>
      <x:c r="Q68" s="10" t="n">
        <x:f>PI()</x:f>
        <x:v>3.141592653589793</x:v>
      </x:c>
      <x:c r="S68" s="10" t="n">
        <x:v>0.4496265280758962</x:v>
      </x:c>
      <x:c r="T68" s="10" t="n">
        <x:v>0.8325197278754786</x:v>
      </x:c>
      <x:c r="U68" s="10" t="n">
        <x:v>0.12097483323550606</x:v>
      </x:c>
      <x:c r="V68" s="10" t="n">
        <x:v>0.29618265523319065</x:v>
      </x:c>
      <x:c r="W68" s="10" t="n">
        <x:v>0.3388654027418927</x:v>
      </x:c>
      <x:c r="X68" s="10" t="n">
        <x:v>0.6444543279717486</x:v>
      </x:c>
    </x:row>
    <x:row r="69">
      <x:c r="A69" s="34" t="n">
        <x:v>45</x:v>
      </x:c>
      <x:c r="B69" s="11" t="n">
        <x:f>CHOOSE(MIN(3,MAX(1,$B$9)),S69,U69,W69)</x:f>
        <x:v>0.1359161277068779</x:v>
      </x:c>
      <x:c r="C69" s="11" t="n">
        <x:f>CHOOSE(MIN(3,MAX(1,$B$9)),T69,V69,X69)</x:f>
        <x:v>0.02834548766259104</x:v>
      </x:c>
      <x:c r="D69" s="1" t="n">
        <x:f>IF(B69^2+C69^2&lt;=1,1,0)</x:f>
        <x:v>1</x:v>
      </x:c>
      <x:c r="E69" s="9" t="n">
        <x:f>4*AVERAGE($D$25:D69)</x:f>
        <x:v>2.933333333333333</x:v>
      </x:c>
      <x:c r="F69" s="1" t="n">
        <x:f>B69</x:f>
        <x:v>0.1359161277068779</x:v>
      </x:c>
      <x:c r="G69" s="1" t="n">
        <x:f>IF(D69=1,C69,"")</x:f>
        <x:v>0.02834548766259104</x:v>
      </x:c>
      <x:c r="H69" s="1" t="str">
        <x:f>IF(D69=0,C69,"")</x:f>
      </x:c>
      <x:c r="I69" s="1" t="n">
        <x:f>SQRT(1-F69^2)</x:f>
        <x:v>0.9907203471359451</x:v>
      </x:c>
      <x:c r="J69" s="34"/>
      <x:c r="K69" s="34"/>
      <x:c r="L69" s="34"/>
      <x:c r="M69" s="34"/>
      <x:c r="N69" s="34"/>
      <x:c r="O69" s="34"/>
      <x:c r="P69" s="34"/>
      <x:c r="Q69" s="10" t="n">
        <x:f>PI()</x:f>
        <x:v>3.141592653589793</x:v>
      </x:c>
      <x:c r="S69" s="10" t="n">
        <x:v>0.1359161277068779</x:v>
      </x:c>
      <x:c r="T69" s="10" t="n">
        <x:v>0.02834548766259104</x:v>
      </x:c>
      <x:c r="U69" s="10" t="n">
        <x:v>0.8590159226846082</x:v>
      </x:c>
      <x:c r="V69" s="10" t="n">
        <x:v>0.0830802953701042</x:v>
      </x:c>
      <x:c r="W69" s="10" t="n">
        <x:v>0.5183014965804522</x:v>
      </x:c>
      <x:c r="X69" s="10" t="n">
        <x:v>0.6959557376979542</x:v>
      </x:c>
    </x:row>
    <x:row r="70">
      <x:c r="A70" s="34" t="n">
        <x:v>46</x:v>
      </x:c>
      <x:c r="B70" s="11" t="n">
        <x:f>CHOOSE(MIN(3,MAX(1,$B$9)),S70,U70,W70)</x:f>
        <x:v>0.008725771098397672</x:v>
      </x:c>
      <x:c r="C70" s="11" t="n">
        <x:f>CHOOSE(MIN(3,MAX(1,$B$9)),T70,V70,X70)</x:f>
        <x:v>0.5000117571325973</x:v>
      </x:c>
      <x:c r="D70" s="1" t="n">
        <x:f>IF(B70^2+C70^2&lt;=1,1,0)</x:f>
        <x:v>1</x:v>
      </x:c>
      <x:c r="E70" s="9" t="n">
        <x:f>4*AVERAGE($D$25:D70)</x:f>
        <x:v>2.9565217391304346</x:v>
      </x:c>
      <x:c r="F70" s="1" t="n">
        <x:f>B70</x:f>
        <x:v>0.008725771098397672</x:v>
      </x:c>
      <x:c r="G70" s="1" t="n">
        <x:f>IF(D70=1,C70,"")</x:f>
        <x:v>0.5000117571325973</x:v>
      </x:c>
      <x:c r="H70" s="1" t="str">
        <x:f>IF(D70=0,C70,"")</x:f>
      </x:c>
      <x:c r="I70" s="1" t="n">
        <x:f>SQRT(1-F70^2)</x:f>
        <x:v>0.9999619297346967</x:v>
      </x:c>
      <x:c r="J70" s="34"/>
      <x:c r="K70" s="34"/>
      <x:c r="L70" s="34"/>
      <x:c r="M70" s="34"/>
      <x:c r="N70" s="34"/>
      <x:c r="O70" s="34"/>
      <x:c r="P70" s="34"/>
      <x:c r="Q70" s="10" t="n">
        <x:f>PI()</x:f>
        <x:v>3.141592653589793</x:v>
      </x:c>
      <x:c r="S70" s="10" t="n">
        <x:v>0.008725771098397672</x:v>
      </x:c>
      <x:c r="T70" s="10" t="n">
        <x:v>0.5000117571325973</x:v>
      </x:c>
      <x:c r="U70" s="10" t="n">
        <x:v>0.9217493040263116</x:v>
      </x:c>
      <x:c r="V70" s="10" t="n">
        <x:v>0.19711568211049113</x:v>
      </x:c>
      <x:c r="W70" s="10" t="n">
        <x:v>0.264807264804119</x:v>
      </x:c>
      <x:c r="X70" s="10" t="n">
        <x:v>0.15434165012696588</x:v>
      </x:c>
    </x:row>
    <x:row r="71">
      <x:c r="A71" s="34" t="n">
        <x:v>47</x:v>
      </x:c>
      <x:c r="B71" s="11" t="n">
        <x:f>CHOOSE(MIN(3,MAX(1,$B$9)),S71,U71,W71)</x:f>
        <x:v>0.30591533321421593</x:v>
      </x:c>
      <x:c r="C71" s="11" t="n">
        <x:f>CHOOSE(MIN(3,MAX(1,$B$9)),T71,V71,X71)</x:f>
        <x:v>0.9558925895253196</x:v>
      </x:c>
      <x:c r="D71" s="1" t="n">
        <x:f>IF(B71^2+C71^2&lt;=1,1,0)</x:f>
        <x:v>0</x:v>
      </x:c>
      <x:c r="E71" s="9" t="n">
        <x:f>4*AVERAGE($D$25:D71)</x:f>
        <x:v>2.893617021276596</x:v>
      </x:c>
      <x:c r="F71" s="1" t="n">
        <x:f>B71</x:f>
        <x:v>0.30591533321421593</x:v>
      </x:c>
      <x:c r="G71" s="1" t="str">
        <x:f>IF(D71=1,C71,"")</x:f>
      </x:c>
      <x:c r="H71" s="1" t="n">
        <x:f>IF(D71=0,C71,"")</x:f>
        <x:v>0.9558925895253196</x:v>
      </x:c>
      <x:c r="I71" s="1" t="n">
        <x:f>SQRT(1-F71^2)</x:f>
        <x:v>0.9520587213530661</x:v>
      </x:c>
      <x:c r="J71" s="34"/>
      <x:c r="K71" s="34"/>
      <x:c r="L71" s="34"/>
      <x:c r="M71" s="34"/>
      <x:c r="N71" s="34"/>
      <x:c r="O71" s="34"/>
      <x:c r="P71" s="34"/>
      <x:c r="Q71" s="10" t="n">
        <x:f>PI()</x:f>
        <x:v>3.141592653589793</x:v>
      </x:c>
      <x:c r="S71" s="10" t="n">
        <x:v>0.30591533321421593</x:v>
      </x:c>
      <x:c r="T71" s="10" t="n">
        <x:v>0.9558925895253196</x:v>
      </x:c>
      <x:c r="U71" s="10" t="n">
        <x:v>0.990723303438843</x:v>
      </x:c>
      <x:c r="V71" s="10" t="n">
        <x:v>0.7001922270340968</x:v>
      </x:c>
      <x:c r="W71" s="10" t="n">
        <x:v>0.9400604473479299</x:v>
      </x:c>
      <x:c r="X71" s="10" t="n">
        <x:v>0.48634984663759695</x:v>
      </x:c>
    </x:row>
    <x:row r="72">
      <x:c r="A72" s="34" t="n">
        <x:v>48</x:v>
      </x:c>
      <x:c r="B72" s="11" t="n">
        <x:f>CHOOSE(MIN(3,MAX(1,$B$9)),S72,U72,W72)</x:f>
        <x:v>0.3484538294142112</x:v>
      </x:c>
      <x:c r="C72" s="11" t="n">
        <x:f>CHOOSE(MIN(3,MAX(1,$B$9)),T72,V72,X72)</x:f>
        <x:v>0.34627988666761667</x:v>
      </x:c>
      <x:c r="D72" s="1" t="n">
        <x:f>IF(B72^2+C72^2&lt;=1,1,0)</x:f>
        <x:v>1</x:v>
      </x:c>
      <x:c r="E72" s="9" t="n">
        <x:f>4*AVERAGE($D$25:D72)</x:f>
        <x:v>2.9166666666666665</x:v>
      </x:c>
      <x:c r="F72" s="1" t="n">
        <x:f>B72</x:f>
        <x:v>0.3484538294142112</x:v>
      </x:c>
      <x:c r="G72" s="1" t="n">
        <x:f>IF(D72=1,C72,"")</x:f>
        <x:v>0.34627988666761667</x:v>
      </x:c>
      <x:c r="H72" s="1" t="str">
        <x:f>IF(D72=0,C72,"")</x:f>
      </x:c>
      <x:c r="I72" s="1" t="n">
        <x:f>SQRT(1-F72^2)</x:f>
        <x:v>0.9373259458515868</x:v>
      </x:c>
      <x:c r="J72" s="34"/>
      <x:c r="K72" s="34"/>
      <x:c r="L72" s="34"/>
      <x:c r="M72" s="34"/>
      <x:c r="N72" s="34"/>
      <x:c r="O72" s="34"/>
      <x:c r="P72" s="34"/>
      <x:c r="Q72" s="10" t="n">
        <x:f>PI()</x:f>
        <x:v>3.141592653589793</x:v>
      </x:c>
      <x:c r="S72" s="10" t="n">
        <x:v>0.3484538294142112</x:v>
      </x:c>
      <x:c r="T72" s="10" t="n">
        <x:v>0.34627988666761667</x:v>
      </x:c>
      <x:c r="U72" s="10" t="n">
        <x:v>0.007858991872806809</x:v>
      </x:c>
      <x:c r="V72" s="10" t="n">
        <x:v>0.9247779342544654</x:v>
      </x:c>
      <x:c r="W72" s="10" t="n">
        <x:v>0.7798756132224811</x:v>
      </x:c>
      <x:c r="X72" s="10" t="n">
        <x:v>0.5986339734635323</x:v>
      </x:c>
    </x:row>
    <x:row r="73">
      <x:c r="A73" s="34" t="n">
        <x:v>49</x:v>
      </x:c>
      <x:c r="B73" s="11" t="n">
        <x:f>CHOOSE(MIN(3,MAX(1,$B$9)),S73,U73,W73)</x:f>
        <x:v>0.7642296113772318</x:v>
      </x:c>
      <x:c r="C73" s="11" t="n">
        <x:f>CHOOSE(MIN(3,MAX(1,$B$9)),T73,V73,X73)</x:f>
        <x:v>0.5297518834704533</x:v>
      </x:c>
      <x:c r="D73" s="1" t="n">
        <x:f>IF(B73^2+C73^2&lt;=1,1,0)</x:f>
        <x:v>1</x:v>
      </x:c>
      <x:c r="E73" s="9" t="n">
        <x:f>4*AVERAGE($D$25:D73)</x:f>
        <x:v>2.938775510204082</x:v>
      </x:c>
      <x:c r="F73" s="1" t="n">
        <x:f>B73</x:f>
        <x:v>0.7642296113772318</x:v>
      </x:c>
      <x:c r="G73" s="1" t="n">
        <x:f>IF(D73=1,C73,"")</x:f>
        <x:v>0.5297518834704533</x:v>
      </x:c>
      <x:c r="H73" s="1" t="str">
        <x:f>IF(D73=0,C73,"")</x:f>
      </x:c>
      <x:c r="I73" s="1" t="n">
        <x:f>SQRT(1-F73^2)</x:f>
        <x:v>0.6449442620057995</x:v>
      </x:c>
      <x:c r="J73" s="34"/>
      <x:c r="K73" s="34"/>
      <x:c r="L73" s="34"/>
      <x:c r="M73" s="34"/>
      <x:c r="N73" s="34"/>
      <x:c r="O73" s="34"/>
      <x:c r="P73" s="34"/>
      <x:c r="Q73" s="10" t="n">
        <x:f>PI()</x:f>
        <x:v>3.141592653589793</x:v>
      </x:c>
      <x:c r="S73" s="10" t="n">
        <x:v>0.7642296113772318</x:v>
      </x:c>
      <x:c r="T73" s="10" t="n">
        <x:v>0.5297518834704533</x:v>
      </x:c>
      <x:c r="U73" s="10" t="n">
        <x:v>0.47007906604283944</x:v>
      </x:c>
      <x:c r="V73" s="10" t="n">
        <x:v>0.13259132426475395</x:v>
      </x:c>
      <x:c r="W73" s="10" t="n">
        <x:v>0.702620157573544</x:v>
      </x:c>
      <x:c r="X73" s="10" t="n">
        <x:v>0.5003998897232957</x:v>
      </x:c>
    </x:row>
    <x:row r="74">
      <x:c r="A74" s="34" t="n">
        <x:v>50</x:v>
      </x:c>
      <x:c r="B74" s="11" t="n">
        <x:f>CHOOSE(MIN(3,MAX(1,$B$9)),S74,U74,W74)</x:f>
        <x:v>0.4897078530630097</x:v>
      </x:c>
      <x:c r="C74" s="11" t="n">
        <x:f>CHOOSE(MIN(3,MAX(1,$B$9)),T74,V74,X74)</x:f>
        <x:v>0.19999390293378383</x:v>
      </x:c>
      <x:c r="D74" s="1" t="n">
        <x:f>IF(B74^2+C74^2&lt;=1,1,0)</x:f>
        <x:v>1</x:v>
      </x:c>
      <x:c r="E74" s="9" t="n">
        <x:f>4*AVERAGE($D$25:D74)</x:f>
        <x:v>2.96</x:v>
      </x:c>
      <x:c r="F74" s="1" t="n">
        <x:f>B74</x:f>
        <x:v>0.4897078530630097</x:v>
      </x:c>
      <x:c r="G74" s="1" t="n">
        <x:f>IF(D74=1,C74,"")</x:f>
        <x:v>0.19999390293378383</x:v>
      </x:c>
      <x:c r="H74" s="1" t="str">
        <x:f>IF(D74=0,C74,"")</x:f>
      </x:c>
      <x:c r="I74" s="1" t="n">
        <x:f>SQRT(1-F74^2)</x:f>
        <x:v>0.871886585886271</x:v>
      </x:c>
      <x:c r="J74" s="34"/>
      <x:c r="K74" s="34"/>
      <x:c r="L74" s="34"/>
      <x:c r="M74" s="34"/>
      <x:c r="N74" s="34"/>
      <x:c r="O74" s="34"/>
      <x:c r="P74" s="34"/>
      <x:c r="Q74" s="10" t="n">
        <x:f>PI()</x:f>
        <x:v>3.141592653589793</x:v>
      </x:c>
      <x:c r="S74" s="10" t="n">
        <x:v>0.4897078530630097</x:v>
      </x:c>
      <x:c r="T74" s="10" t="n">
        <x:v>0.19999390293378383</x:v>
      </x:c>
      <x:c r="U74" s="10" t="n">
        <x:v>0.2037904305819621</x:v>
      </x:c>
      <x:c r="V74" s="10" t="n">
        <x:v>0.4103563123022851</x:v>
      </x:c>
      <x:c r="W74" s="10" t="n">
        <x:v>0.7527422505716925</x:v>
      </x:c>
      <x:c r="X74" s="10" t="n">
        <x:v>0.6369687401727061</x:v>
      </x:c>
    </x:row>
    <x:row r="75">
      <x:c r="A75" s="34" t="n">
        <x:v>51</x:v>
      </x:c>
      <x:c r="B75" s="11" t="n">
        <x:f>CHOOSE(MIN(3,MAX(1,$B$9)),S75,U75,W75)</x:f>
        <x:v>0.08715505327563733</x:v>
      </x:c>
      <x:c r="C75" s="11" t="n">
        <x:f>CHOOSE(MIN(3,MAX(1,$B$9)),T75,V75,X75)</x:f>
        <x:v>0.0009278269717469811</x:v>
      </x:c>
      <x:c r="D75" s="1" t="n">
        <x:f>IF(B75^2+C75^2&lt;=1,1,0)</x:f>
        <x:v>1</x:v>
      </x:c>
      <x:c r="E75" s="9" t="n">
        <x:f>4*AVERAGE($D$25:D75)</x:f>
        <x:v>2.980392156862745</x:v>
      </x:c>
      <x:c r="F75" s="1" t="n">
        <x:f>B75</x:f>
        <x:v>0.08715505327563733</x:v>
      </x:c>
      <x:c r="G75" s="1" t="n">
        <x:f>IF(D75=1,C75,"")</x:f>
        <x:v>0.0009278269717469811</x:v>
      </x:c>
      <x:c r="H75" s="1" t="str">
        <x:f>IF(D75=0,C75,"")</x:f>
      </x:c>
      <x:c r="I75" s="1" t="n">
        <x:f>SQRT(1-F75^2)</x:f>
        <x:v>0.9961947584124907</x:v>
      </x:c>
      <x:c r="J75" s="34"/>
      <x:c r="K75" s="34"/>
      <x:c r="L75" s="34"/>
      <x:c r="M75" s="34"/>
      <x:c r="N75" s="34"/>
      <x:c r="O75" s="34"/>
      <x:c r="P75" s="34"/>
      <x:c r="Q75" s="10" t="n">
        <x:f>PI()</x:f>
        <x:v>3.141592653589793</x:v>
      </x:c>
      <x:c r="S75" s="10" t="n">
        <x:v>0.08715505327563733</x:v>
      </x:c>
      <x:c r="T75" s="10" t="n">
        <x:v>0.0009278269717469811</x:v>
      </x:c>
      <x:c r="U75" s="10" t="n">
        <x:v>0.17877131248331946</x:v>
      </x:c>
      <x:c r="V75" s="10" t="n">
        <x:v>0.5720689508762237</x:v>
      </x:c>
      <x:c r="W75" s="10" t="n">
        <x:v>0.37287207771339814</x:v>
      </x:c>
      <x:c r="X75" s="10" t="n">
        <x:v>0.6133960013878892</x:v>
      </x:c>
    </x:row>
    <x:row r="76">
      <x:c r="A76" s="34" t="n">
        <x:v>52</x:v>
      </x:c>
      <x:c r="B76" s="11" t="n">
        <x:f>CHOOSE(MIN(3,MAX(1,$B$9)),S76,U76,W76)</x:f>
        <x:v>0.6270643438911065</x:v>
      </x:c>
      <x:c r="C76" s="11" t="n">
        <x:f>CHOOSE(MIN(3,MAX(1,$B$9)),T76,V76,X76)</x:f>
        <x:v>0.512889540870674</x:v>
      </x:c>
      <x:c r="D76" s="1" t="n">
        <x:f>IF(B76^2+C76^2&lt;=1,1,0)</x:f>
        <x:v>1</x:v>
      </x:c>
      <x:c r="E76" s="9" t="n">
        <x:f>4*AVERAGE($D$25:D76)</x:f>
        <x:v>3</x:v>
      </x:c>
      <x:c r="F76" s="1" t="n">
        <x:f>B76</x:f>
        <x:v>0.6270643438911065</x:v>
      </x:c>
      <x:c r="G76" s="1" t="n">
        <x:f>IF(D76=1,C76,"")</x:f>
        <x:v>0.512889540870674</x:v>
      </x:c>
      <x:c r="H76" s="1" t="str">
        <x:f>IF(D76=0,C76,"")</x:f>
      </x:c>
      <x:c r="I76" s="1" t="n">
        <x:f>SQRT(1-F76^2)</x:f>
        <x:v>0.7789674631333559</x:v>
      </x:c>
      <x:c r="J76" s="34"/>
      <x:c r="K76" s="34"/>
      <x:c r="L76" s="34"/>
      <x:c r="M76" s="34"/>
      <x:c r="N76" s="34"/>
      <x:c r="O76" s="34"/>
      <x:c r="P76" s="34"/>
      <x:c r="Q76" s="10" t="n">
        <x:f>PI()</x:f>
        <x:v>3.141592653589793</x:v>
      </x:c>
      <x:c r="S76" s="10" t="n">
        <x:v>0.6270643438911065</x:v>
      </x:c>
      <x:c r="T76" s="10" t="n">
        <x:v>0.512889540870674</x:v>
      </x:c>
      <x:c r="U76" s="10" t="n">
        <x:v>0.25250145629535803</x:v>
      </x:c>
      <x:c r="V76" s="10" t="n">
        <x:v>0.2676570972387574</x:v>
      </x:c>
      <x:c r="W76" s="10" t="n">
        <x:v>0.678777512205388</x:v>
      </x:c>
      <x:c r="X76" s="10" t="n">
        <x:v>0.7919278170041387</x:v>
      </x:c>
    </x:row>
    <x:row r="77">
      <x:c r="A77" s="34" t="n">
        <x:v>53</x:v>
      </x:c>
      <x:c r="B77" s="11" t="n">
        <x:f>CHOOSE(MIN(3,MAX(1,$B$9)),S77,U77,W77)</x:f>
        <x:v>0.6988919553114101</x:v>
      </x:c>
      <x:c r="C77" s="11" t="n">
        <x:f>CHOOSE(MIN(3,MAX(1,$B$9)),T77,V77,X77)</x:f>
        <x:v>0.3677889216924086</x:v>
      </x:c>
      <x:c r="D77" s="1" t="n">
        <x:f>IF(B77^2+C77^2&lt;=1,1,0)</x:f>
        <x:v>1</x:v>
      </x:c>
      <x:c r="E77" s="9" t="n">
        <x:f>4*AVERAGE($D$25:D77)</x:f>
        <x:v>3.018867924528302</x:v>
      </x:c>
      <x:c r="F77" s="1" t="n">
        <x:f>B77</x:f>
        <x:v>0.6988919553114101</x:v>
      </x:c>
      <x:c r="G77" s="1" t="n">
        <x:f>IF(D77=1,C77,"")</x:f>
        <x:v>0.3677889216924086</x:v>
      </x:c>
      <x:c r="H77" s="1" t="str">
        <x:f>IF(D77=0,C77,"")</x:f>
      </x:c>
      <x:c r="I77" s="1" t="n">
        <x:f>SQRT(1-F77^2)</x:f>
        <x:v>0.7152272609464728</x:v>
      </x:c>
      <x:c r="J77" s="34"/>
      <x:c r="K77" s="34"/>
      <x:c r="L77" s="34"/>
      <x:c r="M77" s="34"/>
      <x:c r="N77" s="34"/>
      <x:c r="O77" s="34"/>
      <x:c r="P77" s="34"/>
      <x:c r="Q77" s="10" t="n">
        <x:f>PI()</x:f>
        <x:v>3.141592653589793</x:v>
      </x:c>
      <x:c r="S77" s="10" t="n">
        <x:v>0.6988919553114101</x:v>
      </x:c>
      <x:c r="T77" s="10" t="n">
        <x:v>0.3677889216924086</x:v>
      </x:c>
      <x:c r="U77" s="10" t="n">
        <x:v>0.28584645671913966</x:v>
      </x:c>
      <x:c r="V77" s="10" t="n">
        <x:v>0.2609811594545104</x:v>
      </x:c>
      <x:c r="W77" s="10" t="n">
        <x:v>0.28982186214818706</x:v>
      </x:c>
      <x:c r="X77" s="10" t="n">
        <x:v>0.6319286185939184</x:v>
      </x:c>
    </x:row>
    <x:row r="78">
      <x:c r="A78" s="34" t="n">
        <x:v>54</x:v>
      </x:c>
      <x:c r="B78" s="11" t="n">
        <x:f>CHOOSE(MIN(3,MAX(1,$B$9)),S78,U78,W78)</x:f>
        <x:v>0.09075425320770591</x:v>
      </x:c>
      <x:c r="C78" s="11" t="n">
        <x:f>CHOOSE(MIN(3,MAX(1,$B$9)),T78,V78,X78)</x:f>
        <x:v>0.9591947534354404</x:v>
      </x:c>
      <x:c r="D78" s="1" t="n">
        <x:f>IF(B78^2+C78^2&lt;=1,1,0)</x:f>
        <x:v>1</x:v>
      </x:c>
      <x:c r="E78" s="9" t="n">
        <x:f>4*AVERAGE($D$25:D78)</x:f>
        <x:v>3.037037037037037</x:v>
      </x:c>
      <x:c r="F78" s="1" t="n">
        <x:f>B78</x:f>
        <x:v>0.09075425320770591</x:v>
      </x:c>
      <x:c r="G78" s="1" t="n">
        <x:f>IF(D78=1,C78,"")</x:f>
        <x:v>0.9591947534354404</x:v>
      </x:c>
      <x:c r="H78" s="1" t="str">
        <x:f>IF(D78=0,C78,"")</x:f>
      </x:c>
      <x:c r="I78" s="1" t="n">
        <x:f>SQRT(1-F78^2)</x:f>
        <x:v>0.9958733180102335</x:v>
      </x:c>
      <x:c r="J78" s="34"/>
      <x:c r="K78" s="34"/>
      <x:c r="L78" s="34"/>
      <x:c r="M78" s="34"/>
      <x:c r="N78" s="34"/>
      <x:c r="O78" s="34"/>
      <x:c r="P78" s="34"/>
      <x:c r="Q78" s="10" t="n">
        <x:f>PI()</x:f>
        <x:v>3.141592653589793</x:v>
      </x:c>
      <x:c r="S78" s="10" t="n">
        <x:v>0.09075425320770591</x:v>
      </x:c>
      <x:c r="T78" s="10" t="n">
        <x:v>0.9591947534354404</x:v>
      </x:c>
      <x:c r="U78" s="10" t="n">
        <x:v>0.27685252985113473</x:v>
      </x:c>
      <x:c r="V78" s="10" t="n">
        <x:v>0.6065946533099992</x:v>
      </x:c>
      <x:c r="W78" s="10" t="n">
        <x:v>0.020935196465184158</x:v>
      </x:c>
      <x:c r="X78" s="10" t="n">
        <x:v>0.0003958760296315367</x:v>
      </x:c>
    </x:row>
    <x:row r="79">
      <x:c r="A79" s="34" t="n">
        <x:v>55</x:v>
      </x:c>
      <x:c r="B79" s="11" t="n">
        <x:f>CHOOSE(MIN(3,MAX(1,$B$9)),S79,U79,W79)</x:f>
        <x:v>0.8828363231150433</x:v>
      </x:c>
      <x:c r="C79" s="11" t="n">
        <x:f>CHOOSE(MIN(3,MAX(1,$B$9)),T79,V79,X79)</x:f>
        <x:v>0.3666072642663494</x:v>
      </x:c>
      <x:c r="D79" s="1" t="n">
        <x:f>IF(B79^2+C79^2&lt;=1,1,0)</x:f>
        <x:v>1</x:v>
      </x:c>
      <x:c r="E79" s="9" t="n">
        <x:f>4*AVERAGE($D$25:D79)</x:f>
        <x:v>3.0545454545454547</x:v>
      </x:c>
      <x:c r="F79" s="1" t="n">
        <x:f>B79</x:f>
        <x:v>0.8828363231150433</x:v>
      </x:c>
      <x:c r="G79" s="1" t="n">
        <x:f>IF(D79=1,C79,"")</x:f>
        <x:v>0.3666072642663494</x:v>
      </x:c>
      <x:c r="H79" s="1" t="str">
        <x:f>IF(D79=0,C79,"")</x:f>
      </x:c>
      <x:c r="I79" s="1" t="n">
        <x:f>SQRT(1-F79^2)</x:f>
        <x:v>0.46968077093778365</x:v>
      </x:c>
      <x:c r="J79" s="34"/>
      <x:c r="K79" s="34"/>
      <x:c r="L79" s="34"/>
      <x:c r="M79" s="34"/>
      <x:c r="N79" s="34"/>
      <x:c r="O79" s="34"/>
      <x:c r="P79" s="34"/>
      <x:c r="Q79" s="10" t="n">
        <x:f>PI()</x:f>
        <x:v>3.141592653589793</x:v>
      </x:c>
      <x:c r="S79" s="10" t="n">
        <x:v>0.8828363231150433</x:v>
      </x:c>
      <x:c r="T79" s="10" t="n">
        <x:v>0.3666072642663494</x:v>
      </x:c>
      <x:c r="U79" s="10" t="n">
        <x:v>0.7338846811304554</x:v>
      </x:c>
      <x:c r="V79" s="10" t="n">
        <x:v>0.958435054413946</x:v>
      </x:c>
      <x:c r="W79" s="10" t="n">
        <x:v>0.27221706394810585</x:v>
      </x:c>
      <x:c r="X79" s="10" t="n">
        <x:v>0.38498048599572987</x:v>
      </x:c>
    </x:row>
    <x:row r="80">
      <x:c r="A80" s="34" t="n">
        <x:v>56</x:v>
      </x:c>
      <x:c r="B80" s="11" t="n">
        <x:f>CHOOSE(MIN(3,MAX(1,$B$9)),S80,U80,W80)</x:f>
        <x:v>0.1924271419411525</x:v>
      </x:c>
      <x:c r="C80" s="11" t="n">
        <x:f>CHOOSE(MIN(3,MAX(1,$B$9)),T80,V80,X80)</x:f>
        <x:v>0.024313793634064496</x:v>
      </x:c>
      <x:c r="D80" s="1" t="n">
        <x:f>IF(B80^2+C80^2&lt;=1,1,0)</x:f>
        <x:v>1</x:v>
      </x:c>
      <x:c r="E80" s="9" t="n">
        <x:f>4*AVERAGE($D$25:D80)</x:f>
        <x:v>3.0714285714285716</x:v>
      </x:c>
      <x:c r="F80" s="1" t="n">
        <x:f>B80</x:f>
        <x:v>0.1924271419411525</x:v>
      </x:c>
      <x:c r="G80" s="1" t="n">
        <x:f>IF(D80=1,C80,"")</x:f>
        <x:v>0.024313793634064496</x:v>
      </x:c>
      <x:c r="H80" s="1" t="str">
        <x:f>IF(D80=0,C80,"")</x:f>
      </x:c>
      <x:c r="I80" s="1" t="n">
        <x:f>SQRT(1-F80^2)</x:f>
        <x:v>0.9813112630783158</x:v>
      </x:c>
      <x:c r="J80" s="34"/>
      <x:c r="K80" s="34"/>
      <x:c r="L80" s="34"/>
      <x:c r="M80" s="34"/>
      <x:c r="N80" s="34"/>
      <x:c r="O80" s="34"/>
      <x:c r="P80" s="34"/>
      <x:c r="Q80" s="10" t="n">
        <x:f>PI()</x:f>
        <x:v>3.141592653589793</x:v>
      </x:c>
      <x:c r="S80" s="10" t="n">
        <x:v>0.1924271419411525</x:v>
      </x:c>
      <x:c r="T80" s="10" t="n">
        <x:v>0.024313793634064496</x:v>
      </x:c>
      <x:c r="U80" s="10" t="n">
        <x:v>0.9753687021371086</x:v>
      </x:c>
      <x:c r="V80" s="10" t="n">
        <x:v>0.6555780206278876</x:v>
      </x:c>
      <x:c r="W80" s="10" t="n">
        <x:v>0.45041222719467366</x:v>
      </x:c>
      <x:c r="X80" s="10" t="n">
        <x:v>0.7890769967562095</x:v>
      </x:c>
    </x:row>
    <x:row r="81">
      <x:c r="A81" s="34" t="n">
        <x:v>57</x:v>
      </x:c>
      <x:c r="B81" s="11" t="n">
        <x:f>CHOOSE(MIN(3,MAX(1,$B$9)),S81,U81,W81)</x:f>
        <x:v>0.15322293795179576</x:v>
      </x:c>
      <x:c r="C81" s="11" t="n">
        <x:f>CHOOSE(MIN(3,MAX(1,$B$9)),T81,V81,X81)</x:f>
        <x:v>0.6466684095794335</x:v>
      </x:c>
      <x:c r="D81" s="1" t="n">
        <x:f>IF(B81^2+C81^2&lt;=1,1,0)</x:f>
        <x:v>1</x:v>
      </x:c>
      <x:c r="E81" s="9" t="n">
        <x:f>4*AVERAGE($D$25:D81)</x:f>
        <x:v>3.087719298245614</x:v>
      </x:c>
      <x:c r="F81" s="1" t="n">
        <x:f>B81</x:f>
        <x:v>0.15322293795179576</x:v>
      </x:c>
      <x:c r="G81" s="1" t="n">
        <x:f>IF(D81=1,C81,"")</x:f>
        <x:v>0.6466684095794335</x:v>
      </x:c>
      <x:c r="H81" s="1" t="str">
        <x:f>IF(D81=0,C81,"")</x:f>
      </x:c>
      <x:c r="I81" s="1" t="n">
        <x:f>SQRT(1-F81^2)</x:f>
        <x:v>0.9881916470429307</x:v>
      </x:c>
      <x:c r="J81" s="34"/>
      <x:c r="K81" s="34"/>
      <x:c r="L81" s="34"/>
      <x:c r="M81" s="34"/>
      <x:c r="N81" s="34"/>
      <x:c r="O81" s="34"/>
      <x:c r="P81" s="34"/>
      <x:c r="Q81" s="10" t="n">
        <x:f>PI()</x:f>
        <x:v>3.141592653589793</x:v>
      </x:c>
      <x:c r="S81" s="10" t="n">
        <x:v>0.15322293795179576</x:v>
      </x:c>
      <x:c r="T81" s="10" t="n">
        <x:v>0.6466684095794335</x:v>
      </x:c>
      <x:c r="U81" s="10" t="n">
        <x:v>0.7734128117452712</x:v>
      </x:c>
      <x:c r="V81" s="10" t="n">
        <x:v>0.06614249060015542</x:v>
      </x:c>
      <x:c r="W81" s="10" t="n">
        <x:v>0.8990074457648638</x:v>
      </x:c>
      <x:c r="X81" s="10" t="n">
        <x:v>0.4461000988054792</x:v>
      </x:c>
    </x:row>
    <x:row r="82">
      <x:c r="A82" s="34" t="n">
        <x:v>58</x:v>
      </x:c>
      <x:c r="B82" s="11" t="n">
        <x:f>CHOOSE(MIN(3,MAX(1,$B$9)),S82,U82,W82)</x:f>
        <x:v>0.9703294032951817</x:v>
      </x:c>
      <x:c r="C82" s="11" t="n">
        <x:f>CHOOSE(MIN(3,MAX(1,$B$9)),T82,V82,X82)</x:f>
        <x:v>0.7858941090526059</x:v>
      </x:c>
      <x:c r="D82" s="1" t="n">
        <x:f>IF(B82^2+C82^2&lt;=1,1,0)</x:f>
        <x:v>0</x:v>
      </x:c>
      <x:c r="E82" s="9" t="n">
        <x:f>4*AVERAGE($D$25:D82)</x:f>
        <x:v>3.0344827586206895</x:v>
      </x:c>
      <x:c r="F82" s="1" t="n">
        <x:f>B82</x:f>
        <x:v>0.9703294032951817</x:v>
      </x:c>
      <x:c r="G82" s="1" t="str">
        <x:f>IF(D82=1,C82,"")</x:f>
      </x:c>
      <x:c r="H82" s="1" t="n">
        <x:f>IF(D82=0,C82,"")</x:f>
        <x:v>0.7858941090526059</x:v>
      </x:c>
      <x:c r="I82" s="1" t="n">
        <x:f>SQRT(1-F82^2)</x:f>
        <x:v>0.24178678437999174</x:v>
      </x:c>
      <x:c r="J82" s="34"/>
      <x:c r="K82" s="34"/>
      <x:c r="L82" s="34"/>
      <x:c r="M82" s="34"/>
      <x:c r="N82" s="34"/>
      <x:c r="O82" s="34"/>
      <x:c r="P82" s="34"/>
      <x:c r="Q82" s="10" t="n">
        <x:f>PI()</x:f>
        <x:v>3.141592653589793</x:v>
      </x:c>
      <x:c r="S82" s="10" t="n">
        <x:v>0.9703294032951817</x:v>
      </x:c>
      <x:c r="T82" s="10" t="n">
        <x:v>0.7858941090526059</x:v>
      </x:c>
      <x:c r="U82" s="10" t="n">
        <x:v>0.9621017238727414</x:v>
      </x:c>
      <x:c r="V82" s="10" t="n">
        <x:v>0.18432627909635546</x:v>
      </x:c>
      <x:c r="W82" s="10" t="n">
        <x:v>0.20796760729685793</x:v>
      </x:c>
      <x:c r="X82" s="10" t="n">
        <x:v>0.5488165487816558</x:v>
      </x:c>
    </x:row>
    <x:row r="83">
      <x:c r="A83" s="34" t="n">
        <x:v>59</x:v>
      </x:c>
      <x:c r="B83" s="11" t="n">
        <x:f>CHOOSE(MIN(3,MAX(1,$B$9)),S83,U83,W83)</x:f>
        <x:v>0.6277449856279418</x:v>
      </x:c>
      <x:c r="C83" s="11" t="n">
        <x:f>CHOOSE(MIN(3,MAX(1,$B$9)),T83,V83,X83)</x:f>
        <x:v>0.4580765465507284</x:v>
      </x:c>
      <x:c r="D83" s="1" t="n">
        <x:f>IF(B83^2+C83^2&lt;=1,1,0)</x:f>
        <x:v>1</x:v>
      </x:c>
      <x:c r="E83" s="9" t="n">
        <x:f>4*AVERAGE($D$25:D83)</x:f>
        <x:v>3.0508474576271185</x:v>
      </x:c>
      <x:c r="F83" s="1" t="n">
        <x:f>B83</x:f>
        <x:v>0.6277449856279418</x:v>
      </x:c>
      <x:c r="G83" s="1" t="n">
        <x:f>IF(D83=1,C83,"")</x:f>
        <x:v>0.4580765465507284</x:v>
      </x:c>
      <x:c r="H83" s="1" t="str">
        <x:f>IF(D83=0,C83,"")</x:f>
      </x:c>
      <x:c r="I83" s="1" t="n">
        <x:f>SQRT(1-F83^2)</x:f>
        <x:v>0.7784190600306335</x:v>
      </x:c>
      <x:c r="J83" s="34"/>
      <x:c r="K83" s="34"/>
      <x:c r="L83" s="34"/>
      <x:c r="M83" s="34"/>
      <x:c r="N83" s="34"/>
      <x:c r="O83" s="34"/>
      <x:c r="P83" s="34"/>
      <x:c r="Q83" s="10" t="n">
        <x:f>PI()</x:f>
        <x:v>3.141592653589793</x:v>
      </x:c>
      <x:c r="S83" s="10" t="n">
        <x:v>0.6277449856279418</x:v>
      </x:c>
      <x:c r="T83" s="10" t="n">
        <x:v>0.4580765465507284</x:v>
      </x:c>
      <x:c r="U83" s="10" t="n">
        <x:v>0.3832481718141171</x:v>
      </x:c>
      <x:c r="V83" s="10" t="n">
        <x:v>0.7603161869009284</x:v>
      </x:c>
      <x:c r="W83" s="10" t="n">
        <x:v>0.2663693064934072</x:v>
      </x:c>
      <x:c r="X83" s="10" t="n">
        <x:v>0.4965601490506746</x:v>
      </x:c>
    </x:row>
    <x:row r="84">
      <x:c r="A84" s="34" t="n">
        <x:v>60</x:v>
      </x:c>
      <x:c r="B84" s="11" t="n">
        <x:f>CHOOSE(MIN(3,MAX(1,$B$9)),S84,U84,W84)</x:f>
        <x:v>0.09952154790516943</x:v>
      </x:c>
      <x:c r="C84" s="11" t="n">
        <x:f>CHOOSE(MIN(3,MAX(1,$B$9)),T84,V84,X84)</x:f>
        <x:v>0.34040104888845235</x:v>
      </x:c>
      <x:c r="D84" s="1" t="n">
        <x:f>IF(B84^2+C84^2&lt;=1,1,0)</x:f>
        <x:v>1</x:v>
      </x:c>
      <x:c r="E84" s="9" t="n">
        <x:f>4*AVERAGE($D$25:D84)</x:f>
        <x:v>3.066666666666667</x:v>
      </x:c>
      <x:c r="F84" s="1" t="n">
        <x:f>B84</x:f>
        <x:v>0.09952154790516943</x:v>
      </x:c>
      <x:c r="G84" s="1" t="n">
        <x:f>IF(D84=1,C84,"")</x:f>
        <x:v>0.34040104888845235</x:v>
      </x:c>
      <x:c r="H84" s="1" t="str">
        <x:f>IF(D84=0,C84,"")</x:f>
      </x:c>
      <x:c r="I84" s="1" t="n">
        <x:f>SQRT(1-F84^2)</x:f>
        <x:v>0.9950354071602473</x:v>
      </x:c>
      <x:c r="J84" s="34"/>
      <x:c r="K84" s="34"/>
      <x:c r="L84" s="34"/>
      <x:c r="M84" s="34"/>
      <x:c r="N84" s="34"/>
      <x:c r="O84" s="34"/>
      <x:c r="P84" s="34"/>
      <x:c r="Q84" s="10" t="n">
        <x:f>PI()</x:f>
        <x:v>3.141592653589793</x:v>
      </x:c>
      <x:c r="S84" s="10" t="n">
        <x:v>0.09952154790516943</x:v>
      </x:c>
      <x:c r="T84" s="10" t="n">
        <x:v>0.34040104888845235</x:v>
      </x:c>
      <x:c r="U84" s="10" t="n">
        <x:v>0.24113729563796737</x:v>
      </x:c>
      <x:c r="V84" s="10" t="n">
        <x:v>0.4364083945148377</x:v>
      </x:c>
      <x:c r="W84" s="10" t="n">
        <x:v>0.4678865963521064</x:v>
      </x:c>
      <x:c r="X84" s="10" t="n">
        <x:v>0.19467745940955827</x:v>
      </x:c>
    </x:row>
    <x:row r="85">
      <x:c r="A85" s="34" t="n">
        <x:v>61</x:v>
      </x:c>
      <x:c r="B85" s="11" t="n">
        <x:f>CHOOSE(MIN(3,MAX(1,$B$9)),S85,U85,W85)</x:f>
        <x:v>0.2917752478970215</x:v>
      </x:c>
      <x:c r="C85" s="11" t="n">
        <x:f>CHOOSE(MIN(3,MAX(1,$B$9)),T85,V85,X85)</x:f>
        <x:v>0.4303799864137545</x:v>
      </x:c>
      <x:c r="D85" s="1" t="n">
        <x:f>IF(B85^2+C85^2&lt;=1,1,0)</x:f>
        <x:v>1</x:v>
      </x:c>
      <x:c r="E85" s="9" t="n">
        <x:f>4*AVERAGE($D$25:D85)</x:f>
        <x:v>3.081967213114754</x:v>
      </x:c>
      <x:c r="F85" s="1" t="n">
        <x:f>B85</x:f>
        <x:v>0.2917752478970215</x:v>
      </x:c>
      <x:c r="G85" s="1" t="n">
        <x:f>IF(D85=1,C85,"")</x:f>
        <x:v>0.4303799864137545</x:v>
      </x:c>
      <x:c r="H85" s="1" t="str">
        <x:f>IF(D85=0,C85,"")</x:f>
      </x:c>
      <x:c r="I85" s="1" t="n">
        <x:f>SQRT(1-F85^2)</x:f>
        <x:v>0.9564869077591348</x:v>
      </x:c>
      <x:c r="J85" s="34"/>
      <x:c r="K85" s="34"/>
      <x:c r="L85" s="34"/>
      <x:c r="M85" s="34"/>
      <x:c r="N85" s="34"/>
      <x:c r="O85" s="34"/>
      <x:c r="P85" s="34"/>
      <x:c r="Q85" s="10" t="n">
        <x:f>PI()</x:f>
        <x:v>3.141592653589793</x:v>
      </x:c>
      <x:c r="S85" s="10" t="n">
        <x:v>0.2917752478970215</x:v>
      </x:c>
      <x:c r="T85" s="10" t="n">
        <x:v>0.4303799864137545</x:v>
      </x:c>
      <x:c r="U85" s="10" t="n">
        <x:v>0.20071764987386442</x:v>
      </x:c>
      <x:c r="V85" s="10" t="n">
        <x:v>0.35618886864648625</x:v>
      </x:c>
      <x:c r="W85" s="10" t="n">
        <x:v>0.5599258510853888</x:v>
      </x:c>
      <x:c r="X85" s="10" t="n">
        <x:v>0.4094081097743629</x:v>
      </x:c>
    </x:row>
    <x:row r="86">
      <x:c r="A86" s="34" t="n">
        <x:v>62</x:v>
      </x:c>
      <x:c r="B86" s="11" t="n">
        <x:f>CHOOSE(MIN(3,MAX(1,$B$9)),S86,U86,W86)</x:f>
        <x:v>0.4827595514943823</x:v>
      </x:c>
      <x:c r="C86" s="11" t="n">
        <x:f>CHOOSE(MIN(3,MAX(1,$B$9)),T86,V86,X86)</x:f>
        <x:v>0.5783253834815696</x:v>
      </x:c>
      <x:c r="D86" s="1" t="n">
        <x:f>IF(B86^2+C86^2&lt;=1,1,0)</x:f>
        <x:v>1</x:v>
      </x:c>
      <x:c r="E86" s="9" t="n">
        <x:f>4*AVERAGE($D$25:D86)</x:f>
        <x:v>3.096774193548387</x:v>
      </x:c>
      <x:c r="F86" s="1" t="n">
        <x:f>B86</x:f>
        <x:v>0.4827595514943823</x:v>
      </x:c>
      <x:c r="G86" s="1" t="n">
        <x:f>IF(D86=1,C86,"")</x:f>
        <x:v>0.5783253834815696</x:v>
      </x:c>
      <x:c r="H86" s="1" t="str">
        <x:f>IF(D86=0,C86,"")</x:f>
      </x:c>
      <x:c r="I86" s="1" t="n">
        <x:f>SQRT(1-F86^2)</x:f>
        <x:v>0.875752942011012</x:v>
      </x:c>
      <x:c r="J86" s="34"/>
      <x:c r="K86" s="34"/>
      <x:c r="L86" s="34"/>
      <x:c r="M86" s="34"/>
      <x:c r="N86" s="34"/>
      <x:c r="O86" s="34"/>
      <x:c r="P86" s="34"/>
      <x:c r="Q86" s="10" t="n">
        <x:f>PI()</x:f>
        <x:v>3.141592653589793</x:v>
      </x:c>
      <x:c r="S86" s="10" t="n">
        <x:v>0.4827595514943823</x:v>
      </x:c>
      <x:c r="T86" s="10" t="n">
        <x:v>0.5783253834815696</x:v>
      </x:c>
      <x:c r="U86" s="10" t="n">
        <x:v>0.015836909151469847</x:v>
      </x:c>
      <x:c r="V86" s="10" t="n">
        <x:v>0.9308126797284256</x:v>
      </x:c>
      <x:c r="W86" s="10" t="n">
        <x:v>0.10007932167086109</x:v>
      </x:c>
      <x:c r="X86" s="10" t="n">
        <x:v>0.6117122897371235</x:v>
      </x:c>
    </x:row>
    <x:row r="87">
      <x:c r="A87" s="34" t="n">
        <x:v>63</x:v>
      </x:c>
      <x:c r="B87" s="11" t="n">
        <x:f>CHOOSE(MIN(3,MAX(1,$B$9)),S87,U87,W87)</x:f>
        <x:v>0.2948138563660905</x:v>
      </x:c>
      <x:c r="C87" s="11" t="n">
        <x:f>CHOOSE(MIN(3,MAX(1,$B$9)),T87,V87,X87)</x:f>
        <x:v>0.27014196349773556</x:v>
      </x:c>
      <x:c r="D87" s="1" t="n">
        <x:f>IF(B87^2+C87^2&lt;=1,1,0)</x:f>
        <x:v>1</x:v>
      </x:c>
      <x:c r="E87" s="9" t="n">
        <x:f>4*AVERAGE($D$25:D87)</x:f>
        <x:v>3.111111111111111</x:v>
      </x:c>
      <x:c r="F87" s="1" t="n">
        <x:f>B87</x:f>
        <x:v>0.2948138563660905</x:v>
      </x:c>
      <x:c r="G87" s="1" t="n">
        <x:f>IF(D87=1,C87,"")</x:f>
        <x:v>0.27014196349773556</x:v>
      </x:c>
      <x:c r="H87" s="1" t="str">
        <x:f>IF(D87=0,C87,"")</x:f>
      </x:c>
      <x:c r="I87" s="1" t="n">
        <x:f>SQRT(1-F87^2)</x:f>
        <x:v>0.9555547028268734</x:v>
      </x:c>
      <x:c r="J87" s="34"/>
      <x:c r="K87" s="34"/>
      <x:c r="L87" s="34"/>
      <x:c r="M87" s="34"/>
      <x:c r="N87" s="34"/>
      <x:c r="O87" s="34"/>
      <x:c r="P87" s="34"/>
      <x:c r="Q87" s="10" t="n">
        <x:f>PI()</x:f>
        <x:v>3.141592653589793</x:v>
      </x:c>
      <x:c r="S87" s="10" t="n">
        <x:v>0.2948138563660905</x:v>
      </x:c>
      <x:c r="T87" s="10" t="n">
        <x:v>0.27014196349773556</x:v>
      </x:c>
      <x:c r="U87" s="10" t="n">
        <x:v>0.23966709499999106</x:v>
      </x:c>
      <x:c r="V87" s="10" t="n">
        <x:v>0.4993156435568302</x:v>
      </x:c>
      <x:c r="W87" s="10" t="n">
        <x:v>0.7905136016691319</x:v>
      </x:c>
      <x:c r="X87" s="10" t="n">
        <x:v>0.461731609773836</x:v>
      </x:c>
    </x:row>
    <x:row r="88">
      <x:c r="A88" s="34" t="n">
        <x:v>64</x:v>
      </x:c>
      <x:c r="B88" s="11" t="n">
        <x:f>CHOOSE(MIN(3,MAX(1,$B$9)),S88,U88,W88)</x:f>
        <x:v>0.2876652650302276</x:v>
      </x:c>
      <x:c r="C88" s="11" t="n">
        <x:f>CHOOSE(MIN(3,MAX(1,$B$9)),T88,V88,X88)</x:f>
        <x:v>0.2611486363457516</x:v>
      </x:c>
      <x:c r="D88" s="1" t="n">
        <x:f>IF(B88^2+C88^2&lt;=1,1,0)</x:f>
        <x:v>1</x:v>
      </x:c>
      <x:c r="E88" s="9" t="n">
        <x:f>4*AVERAGE($D$25:D88)</x:f>
        <x:v>3.125</x:v>
      </x:c>
      <x:c r="F88" s="1" t="n">
        <x:f>B88</x:f>
        <x:v>0.2876652650302276</x:v>
      </x:c>
      <x:c r="G88" s="1" t="n">
        <x:f>IF(D88=1,C88,"")</x:f>
        <x:v>0.2611486363457516</x:v>
      </x:c>
      <x:c r="H88" s="1" t="str">
        <x:f>IF(D88=0,C88,"")</x:f>
      </x:c>
      <x:c r="I88" s="1" t="n">
        <x:f>SQRT(1-F88^2)</x:f>
        <x:v>0.9577310140614059</x:v>
      </x:c>
      <x:c r="J88" s="34"/>
      <x:c r="K88" s="34"/>
      <x:c r="L88" s="34"/>
      <x:c r="M88" s="34"/>
      <x:c r="N88" s="34"/>
      <x:c r="O88" s="34"/>
      <x:c r="P88" s="34"/>
      <x:c r="Q88" s="10" t="n">
        <x:f>PI()</x:f>
        <x:v>3.141592653589793</x:v>
      </x:c>
      <x:c r="S88" s="10" t="n">
        <x:v>0.2876652650302276</x:v>
      </x:c>
      <x:c r="T88" s="10" t="n">
        <x:v>0.2611486363457516</x:v>
      </x:c>
      <x:c r="U88" s="10" t="n">
        <x:v>0.2076531202747819</x:v>
      </x:c>
      <x:c r="V88" s="10" t="n">
        <x:v>0.5962756683861453</x:v>
      </x:c>
      <x:c r="W88" s="10" t="n">
        <x:v>0.5797785958667651</x:v>
      </x:c>
      <x:c r="X88" s="10" t="n">
        <x:v>0.4637996226621075</x:v>
      </x:c>
    </x:row>
    <x:row r="89">
      <x:c r="A89" s="34" t="n">
        <x:v>65</x:v>
      </x:c>
      <x:c r="B89" s="11" t="n">
        <x:f>CHOOSE(MIN(3,MAX(1,$B$9)),S89,U89,W89)</x:f>
        <x:v>0.6697876089019701</x:v>
      </x:c>
      <x:c r="C89" s="11" t="n">
        <x:f>CHOOSE(MIN(3,MAX(1,$B$9)),T89,V89,X89)</x:f>
        <x:v>0.45558174850884825</x:v>
      </x:c>
      <x:c r="D89" s="1" t="n">
        <x:f>IF(B89^2+C89^2&lt;=1,1,0)</x:f>
        <x:v>1</x:v>
      </x:c>
      <x:c r="E89" s="9" t="n">
        <x:f>4*AVERAGE($D$25:D89)</x:f>
        <x:v>3.1384615384615384</x:v>
      </x:c>
      <x:c r="F89" s="1" t="n">
        <x:f>B89</x:f>
        <x:v>0.6697876089019701</x:v>
      </x:c>
      <x:c r="G89" s="1" t="n">
        <x:f>IF(D89=1,C89,"")</x:f>
        <x:v>0.45558174850884825</x:v>
      </x:c>
      <x:c r="H89" s="1" t="str">
        <x:f>IF(D89=0,C89,"")</x:f>
      </x:c>
      <x:c r="I89" s="1" t="n">
        <x:f>SQRT(1-F89^2)</x:f>
        <x:v>0.7425527314348669</x:v>
      </x:c>
      <x:c r="J89" s="34"/>
      <x:c r="K89" s="34"/>
      <x:c r="L89" s="34"/>
      <x:c r="M89" s="34"/>
      <x:c r="N89" s="34"/>
      <x:c r="O89" s="34"/>
      <x:c r="P89" s="34"/>
      <x:c r="Q89" s="10" t="n">
        <x:f>PI()</x:f>
        <x:v>3.141592653589793</x:v>
      </x:c>
      <x:c r="S89" s="10" t="n">
        <x:v>0.6697876089019701</x:v>
      </x:c>
      <x:c r="T89" s="10" t="n">
        <x:v>0.45558174850884825</x:v>
      </x:c>
      <x:c r="U89" s="10" t="n">
        <x:v>0.6957667910448453</x:v>
      </x:c>
      <x:c r="V89" s="10" t="n">
        <x:v>0.3663790139729294</x:v>
      </x:c>
      <x:c r="W89" s="10" t="n">
        <x:v>0.1175129789265561</x:v>
      </x:c>
      <x:c r="X89" s="10" t="n">
        <x:v>0.31849030944936607</x:v>
      </x:c>
    </x:row>
    <x:row r="90">
      <x:c r="A90" s="34" t="n">
        <x:v>66</x:v>
      </x:c>
      <x:c r="B90" s="11" t="n">
        <x:f>CHOOSE(MIN(3,MAX(1,$B$9)),S90,U90,W90)</x:f>
        <x:v>0.4458108873805031</x:v>
      </x:c>
      <x:c r="C90" s="11" t="n">
        <x:f>CHOOSE(MIN(3,MAX(1,$B$9)),T90,V90,X90)</x:f>
        <x:v>0.6031912286998704</x:v>
      </x:c>
      <x:c r="D90" s="1" t="n">
        <x:f>IF(B90^2+C90^2&lt;=1,1,0)</x:f>
        <x:v>1</x:v>
      </x:c>
      <x:c r="E90" s="9" t="n">
        <x:f>4*AVERAGE($D$25:D90)</x:f>
        <x:v>3.1515151515151514</x:v>
      </x:c>
      <x:c r="F90" s="1" t="n">
        <x:f>B90</x:f>
        <x:v>0.4458108873805031</x:v>
      </x:c>
      <x:c r="G90" s="1" t="n">
        <x:f>IF(D90=1,C90,"")</x:f>
        <x:v>0.6031912286998704</x:v>
      </x:c>
      <x:c r="H90" s="1" t="str">
        <x:f>IF(D90=0,C90,"")</x:f>
      </x:c>
      <x:c r="I90" s="1" t="n">
        <x:f>SQRT(1-F90^2)</x:f>
        <x:v>0.8951271712404938</x:v>
      </x:c>
      <x:c r="J90" s="34"/>
      <x:c r="K90" s="34"/>
      <x:c r="L90" s="34"/>
      <x:c r="M90" s="34"/>
      <x:c r="N90" s="34"/>
      <x:c r="O90" s="34"/>
      <x:c r="P90" s="34"/>
      <x:c r="Q90" s="10" t="n">
        <x:f>PI()</x:f>
        <x:v>3.141592653589793</x:v>
      </x:c>
      <x:c r="S90" s="10" t="n">
        <x:v>0.4458108873805031</x:v>
      </x:c>
      <x:c r="T90" s="10" t="n">
        <x:v>0.6031912286998704</x:v>
      </x:c>
      <x:c r="U90" s="10" t="n">
        <x:v>0.5406698566591427</x:v>
      </x:c>
      <x:c r="V90" s="10" t="n">
        <x:v>0.2378546681875039</x:v>
      </x:c>
      <x:c r="W90" s="10" t="n">
        <x:v>0.4171230929206853</x:v>
      </x:c>
      <x:c r="X90" s="10" t="n">
        <x:v>0.07580297617554088</x:v>
      </x:c>
    </x:row>
    <x:row r="91">
      <x:c r="A91" s="34" t="n">
        <x:v>67</x:v>
      </x:c>
      <x:c r="B91" s="11" t="n">
        <x:f>CHOOSE(MIN(3,MAX(1,$B$9)),S91,U91,W91)</x:f>
        <x:v>0.11582584853749722</x:v>
      </x:c>
      <x:c r="C91" s="11" t="n">
        <x:f>CHOOSE(MIN(3,MAX(1,$B$9)),T91,V91,X91)</x:f>
        <x:v>0.2564110743114725</x:v>
      </x:c>
      <x:c r="D91" s="1" t="n">
        <x:f>IF(B91^2+C91^2&lt;=1,1,0)</x:f>
        <x:v>1</x:v>
      </x:c>
      <x:c r="E91" s="9" t="n">
        <x:f>4*AVERAGE($D$25:D91)</x:f>
        <x:v>3.1641791044776117</x:v>
      </x:c>
      <x:c r="F91" s="1" t="n">
        <x:f>B91</x:f>
        <x:v>0.11582584853749722</x:v>
      </x:c>
      <x:c r="G91" s="1" t="n">
        <x:f>IF(D91=1,C91,"")</x:f>
        <x:v>0.2564110743114725</x:v>
      </x:c>
      <x:c r="H91" s="1" t="str">
        <x:f>IF(D91=0,C91,"")</x:f>
      </x:c>
      <x:c r="I91" s="1" t="n">
        <x:f>SQRT(1-F91^2)</x:f>
        <x:v>0.9932695368380975</x:v>
      </x:c>
      <x:c r="J91" s="34"/>
      <x:c r="K91" s="34"/>
      <x:c r="L91" s="34"/>
      <x:c r="M91" s="34"/>
      <x:c r="N91" s="34"/>
      <x:c r="O91" s="34"/>
      <x:c r="P91" s="34"/>
      <x:c r="Q91" s="10" t="n">
        <x:f>PI()</x:f>
        <x:v>3.141592653589793</x:v>
      </x:c>
      <x:c r="S91" s="10" t="n">
        <x:v>0.11582584853749722</x:v>
      </x:c>
      <x:c r="T91" s="10" t="n">
        <x:v>0.2564110743114725</x:v>
      </x:c>
      <x:c r="U91" s="10" t="n">
        <x:v>0.3142845588679988</x:v>
      </x:c>
      <x:c r="V91" s="10" t="n">
        <x:v>0.755473434228601</x:v>
      </x:c>
      <x:c r="W91" s="10" t="n">
        <x:v>0.9838935079736353</x:v>
      </x:c>
      <x:c r="X91" s="10" t="n">
        <x:v>0.9645122949276892</x:v>
      </x:c>
    </x:row>
    <x:row r="92">
      <x:c r="A92" s="34" t="n">
        <x:v>68</x:v>
      </x:c>
      <x:c r="B92" s="11" t="n">
        <x:f>CHOOSE(MIN(3,MAX(1,$B$9)),S92,U92,W92)</x:f>
        <x:v>0.8793425004696473</x:v>
      </x:c>
      <x:c r="C92" s="11" t="n">
        <x:f>CHOOSE(MIN(3,MAX(1,$B$9)),T92,V92,X92)</x:f>
        <x:v>0.8114684364991263</x:v>
      </x:c>
      <x:c r="D92" s="1" t="n">
        <x:f>IF(B92^2+C92^2&lt;=1,1,0)</x:f>
        <x:v>0</x:v>
      </x:c>
      <x:c r="E92" s="9" t="n">
        <x:f>4*AVERAGE($D$25:D92)</x:f>
        <x:v>3.1176470588235294</x:v>
      </x:c>
      <x:c r="F92" s="1" t="n">
        <x:f>B92</x:f>
        <x:v>0.8793425004696473</x:v>
      </x:c>
      <x:c r="G92" s="1" t="str">
        <x:f>IF(D92=1,C92,"")</x:f>
      </x:c>
      <x:c r="H92" s="1" t="n">
        <x:f>IF(D92=0,C92,"")</x:f>
        <x:v>0.8114684364991263</x:v>
      </x:c>
      <x:c r="I92" s="1" t="n">
        <x:f>SQRT(1-F92^2)</x:f>
        <x:v>0.4761898433059952</x:v>
      </x:c>
      <x:c r="J92" s="34"/>
      <x:c r="K92" s="34"/>
      <x:c r="L92" s="34"/>
      <x:c r="M92" s="34"/>
      <x:c r="N92" s="34"/>
      <x:c r="O92" s="34"/>
      <x:c r="P92" s="34"/>
      <x:c r="Q92" s="10" t="n">
        <x:f>PI()</x:f>
        <x:v>3.141592653589793</x:v>
      </x:c>
      <x:c r="S92" s="10" t="n">
        <x:v>0.8793425004696473</x:v>
      </x:c>
      <x:c r="T92" s="10" t="n">
        <x:v>0.8114684364991263</x:v>
      </x:c>
      <x:c r="U92" s="10" t="n">
        <x:v>0.11691441345231168</x:v>
      </x:c>
      <x:c r="V92" s="10" t="n">
        <x:v>0.5220108819939142</x:v>
      </x:c>
      <x:c r="W92" s="10" t="n">
        <x:v>0.6509233924325583</x:v>
      </x:c>
      <x:c r="X92" s="10" t="n">
        <x:v>0.3680392540864622</x:v>
      </x:c>
    </x:row>
    <x:row r="93">
      <x:c r="A93" s="34" t="n">
        <x:v>69</x:v>
      </x:c>
      <x:c r="B93" s="11" t="n">
        <x:f>CHOOSE(MIN(3,MAX(1,$B$9)),S93,U93,W93)</x:f>
        <x:v>0.7351379048777744</x:v>
      </x:c>
      <x:c r="C93" s="11" t="n">
        <x:f>CHOOSE(MIN(3,MAX(1,$B$9)),T93,V93,X93)</x:f>
        <x:v>0.6569908742094412</x:v>
      </x:c>
      <x:c r="D93" s="1" t="n">
        <x:f>IF(B93^2+C93^2&lt;=1,1,0)</x:f>
        <x:v>1</x:v>
      </x:c>
      <x:c r="E93" s="9" t="n">
        <x:f>4*AVERAGE($D$25:D93)</x:f>
        <x:v>3.130434782608696</x:v>
      </x:c>
      <x:c r="F93" s="1" t="n">
        <x:f>B93</x:f>
        <x:v>0.7351379048777744</x:v>
      </x:c>
      <x:c r="G93" s="1" t="n">
        <x:f>IF(D93=1,C93,"")</x:f>
        <x:v>0.6569908742094412</x:v>
      </x:c>
      <x:c r="H93" s="1" t="str">
        <x:f>IF(D93=0,C93,"")</x:f>
      </x:c>
      <x:c r="I93" s="1" t="n">
        <x:f>SQRT(1-F93^2)</x:f>
        <x:v>0.6779175914607293</x:v>
      </x:c>
      <x:c r="J93" s="34"/>
      <x:c r="K93" s="34"/>
      <x:c r="L93" s="34"/>
      <x:c r="M93" s="34"/>
      <x:c r="N93" s="34"/>
      <x:c r="O93" s="34"/>
      <x:c r="P93" s="34"/>
      <x:c r="Q93" s="10" t="n">
        <x:f>PI()</x:f>
        <x:v>3.141592653589793</x:v>
      </x:c>
      <x:c r="S93" s="10" t="n">
        <x:v>0.7351379048777744</x:v>
      </x:c>
      <x:c r="T93" s="10" t="n">
        <x:v>0.6569908742094412</x:v>
      </x:c>
      <x:c r="U93" s="10" t="n">
        <x:v>0.7134262759616964</x:v>
      </x:c>
      <x:c r="V93" s="10" t="n">
        <x:v>0.14954939408417767</x:v>
      </x:c>
      <x:c r="W93" s="10" t="n">
        <x:v>0.29702542933882525</x:v>
      </x:c>
      <x:c r="X93" s="10" t="n">
        <x:v>0.31692897048338065</x:v>
      </x:c>
    </x:row>
    <x:row r="94">
      <x:c r="A94" s="34" t="n">
        <x:v>70</x:v>
      </x:c>
      <x:c r="B94" s="11" t="n">
        <x:f>CHOOSE(MIN(3,MAX(1,$B$9)),S94,U94,W94)</x:f>
        <x:v>0.9707676669349894</x:v>
      </x:c>
      <x:c r="C94" s="11" t="n">
        <x:f>CHOOSE(MIN(3,MAX(1,$B$9)),T94,V94,X94)</x:f>
        <x:v>0.28667915996629745</x:v>
      </x:c>
      <x:c r="D94" s="1" t="n">
        <x:f>IF(B94^2+C94^2&lt;=1,1,0)</x:f>
        <x:v>0</x:v>
      </x:c>
      <x:c r="E94" s="9" t="n">
        <x:f>4*AVERAGE($D$25:D94)</x:f>
        <x:v>3.085714285714286</x:v>
      </x:c>
      <x:c r="F94" s="1" t="n">
        <x:f>B94</x:f>
        <x:v>0.9707676669349894</x:v>
      </x:c>
      <x:c r="G94" s="1" t="str">
        <x:f>IF(D94=1,C94,"")</x:f>
      </x:c>
      <x:c r="H94" s="1" t="n">
        <x:f>IF(D94=0,C94,"")</x:f>
        <x:v>0.28667915996629745</x:v>
      </x:c>
      <x:c r="I94" s="1" t="n">
        <x:f>SQRT(1-F94^2)</x:f>
        <x:v>0.24002111747427038</x:v>
      </x:c>
      <x:c r="J94" s="34"/>
      <x:c r="K94" s="34"/>
      <x:c r="L94" s="34"/>
      <x:c r="M94" s="34"/>
      <x:c r="N94" s="34"/>
      <x:c r="O94" s="34"/>
      <x:c r="P94" s="34"/>
      <x:c r="Q94" s="10" t="n">
        <x:f>PI()</x:f>
        <x:v>3.141592653589793</x:v>
      </x:c>
      <x:c r="S94" s="10" t="n">
        <x:v>0.9707676669349894</x:v>
      </x:c>
      <x:c r="T94" s="10" t="n">
        <x:v>0.28667915996629745</x:v>
      </x:c>
      <x:c r="U94" s="10" t="n">
        <x:v>0.7821174874033202</x:v>
      </x:c>
      <x:c r="V94" s="10" t="n">
        <x:v>0.5091542877140904</x:v>
      </x:c>
      <x:c r="W94" s="10" t="n">
        <x:v>0.13220344106867077</x:v>
      </x:c>
      <x:c r="X94" s="10" t="n">
        <x:v>0.5142093159775332</x:v>
      </x:c>
    </x:row>
    <x:row r="95">
      <x:c r="A95" s="34" t="n">
        <x:v>71</x:v>
      </x:c>
      <x:c r="B95" s="11" t="n">
        <x:f>CHOOSE(MIN(3,MAX(1,$B$9)),S95,U95,W95)</x:f>
        <x:v>0.8646170980064198</x:v>
      </x:c>
      <x:c r="C95" s="11" t="n">
        <x:f>CHOOSE(MIN(3,MAX(1,$B$9)),T95,V95,X95)</x:f>
        <x:v>0.01093333272729069</x:v>
      </x:c>
      <x:c r="D95" s="1" t="n">
        <x:f>IF(B95^2+C95^2&lt;=1,1,0)</x:f>
        <x:v>1</x:v>
      </x:c>
      <x:c r="E95" s="9" t="n">
        <x:f>4*AVERAGE($D$25:D95)</x:f>
        <x:v>3.0985915492957745</x:v>
      </x:c>
      <x:c r="F95" s="1" t="n">
        <x:f>B95</x:f>
        <x:v>0.8646170980064198</x:v>
      </x:c>
      <x:c r="G95" s="1" t="n">
        <x:f>IF(D95=1,C95,"")</x:f>
        <x:v>0.01093333272729069</x:v>
      </x:c>
      <x:c r="H95" s="1" t="str">
        <x:f>IF(D95=0,C95,"")</x:f>
      </x:c>
      <x:c r="I95" s="1" t="n">
        <x:f>SQRT(1-F95^2)</x:f>
        <x:v>0.5024313623122635</x:v>
      </x:c>
      <x:c r="J95" s="34"/>
      <x:c r="K95" s="34"/>
      <x:c r="L95" s="34"/>
      <x:c r="M95" s="34"/>
      <x:c r="N95" s="34"/>
      <x:c r="O95" s="34"/>
      <x:c r="P95" s="34"/>
      <x:c r="Q95" s="10" t="n">
        <x:f>PI()</x:f>
        <x:v>3.141592653589793</x:v>
      </x:c>
      <x:c r="S95" s="10" t="n">
        <x:v>0.8646170980064198</x:v>
      </x:c>
      <x:c r="T95" s="10" t="n">
        <x:v>0.01093333272729069</x:v>
      </x:c>
      <x:c r="U95" s="10" t="n">
        <x:v>0.4883979033397402</x:v>
      </x:c>
      <x:c r="V95" s="10" t="n">
        <x:v>0.2433037832711722</x:v>
      </x:c>
      <x:c r="W95" s="10" t="n">
        <x:v>0.07018356515100133</x:v>
      </x:c>
      <x:c r="X95" s="10" t="n">
        <x:v>0.9809834793213601</x:v>
      </x:c>
    </x:row>
    <x:row r="96">
      <x:c r="A96" s="34" t="n">
        <x:v>72</x:v>
      </x:c>
      <x:c r="B96" s="11" t="n">
        <x:f>CHOOSE(MIN(3,MAX(1,$B$9)),S96,U96,W96)</x:f>
        <x:v>0.04153209028299898</x:v>
      </x:c>
      <x:c r="C96" s="11" t="n">
        <x:f>CHOOSE(MIN(3,MAX(1,$B$9)),T96,V96,X96)</x:f>
        <x:v>0.43845250562299043</x:v>
      </x:c>
      <x:c r="D96" s="1" t="n">
        <x:f>IF(B96^2+C96^2&lt;=1,1,0)</x:f>
        <x:v>1</x:v>
      </x:c>
      <x:c r="E96" s="9" t="n">
        <x:f>4*AVERAGE($D$25:D96)</x:f>
        <x:v>3.111111111111111</x:v>
      </x:c>
      <x:c r="F96" s="1" t="n">
        <x:f>B96</x:f>
        <x:v>0.04153209028299898</x:v>
      </x:c>
      <x:c r="G96" s="1" t="n">
        <x:f>IF(D96=1,C96,"")</x:f>
        <x:v>0.43845250562299043</x:v>
      </x:c>
      <x:c r="H96" s="1" t="str">
        <x:f>IF(D96=0,C96,"")</x:f>
      </x:c>
      <x:c r="I96" s="1" t="n">
        <x:f>SQRT(1-F96^2)</x:f>
        <x:v>0.9991371705009903</x:v>
      </x:c>
      <x:c r="J96" s="34"/>
      <x:c r="K96" s="34"/>
      <x:c r="L96" s="34"/>
      <x:c r="M96" s="34"/>
      <x:c r="N96" s="34"/>
      <x:c r="O96" s="34"/>
      <x:c r="P96" s="34"/>
      <x:c r="Q96" s="10" t="n">
        <x:f>PI()</x:f>
        <x:v>3.141592653589793</x:v>
      </x:c>
      <x:c r="S96" s="10" t="n">
        <x:v>0.04153209028299898</x:v>
      </x:c>
      <x:c r="T96" s="10" t="n">
        <x:v>0.43845250562299043</x:v>
      </x:c>
      <x:c r="U96" s="10" t="n">
        <x:v>0.8326893705799453</x:v>
      </x:c>
      <x:c r="V96" s="10" t="n">
        <x:v>0.7070835575408985</x:v>
      </x:c>
      <x:c r="W96" s="10" t="n">
        <x:v>0.06706152469281645</x:v>
      </x:c>
      <x:c r="X96" s="10" t="n">
        <x:v>0.7096069290097862</x:v>
      </x:c>
    </x:row>
    <x:row r="97">
      <x:c r="A97" s="34" t="n">
        <x:v>73</x:v>
      </x:c>
      <x:c r="B97" s="11" t="n">
        <x:f>CHOOSE(MIN(3,MAX(1,$B$9)),S97,U97,W97)</x:f>
        <x:v>0.39279630489181727</x:v>
      </x:c>
      <x:c r="C97" s="11" t="n">
        <x:f>CHOOSE(MIN(3,MAX(1,$B$9)),T97,V97,X97)</x:f>
        <x:v>0.5052742488915101</x:v>
      </x:c>
      <x:c r="D97" s="1" t="n">
        <x:f>IF(B97^2+C97^2&lt;=1,1,0)</x:f>
        <x:v>1</x:v>
      </x:c>
      <x:c r="E97" s="9" t="n">
        <x:f>4*AVERAGE($D$25:D97)</x:f>
        <x:v>3.1232876712328768</x:v>
      </x:c>
      <x:c r="F97" s="1" t="n">
        <x:f>B97</x:f>
        <x:v>0.39279630489181727</x:v>
      </x:c>
      <x:c r="G97" s="1" t="n">
        <x:f>IF(D97=1,C97,"")</x:f>
        <x:v>0.5052742488915101</x:v>
      </x:c>
      <x:c r="H97" s="1" t="str">
        <x:f>IF(D97=0,C97,"")</x:f>
      </x:c>
      <x:c r="I97" s="1" t="n">
        <x:f>SQRT(1-F97^2)</x:f>
        <x:v>0.919625501420733</x:v>
      </x:c>
      <x:c r="J97" s="34"/>
      <x:c r="K97" s="34"/>
      <x:c r="L97" s="34"/>
      <x:c r="M97" s="34"/>
      <x:c r="N97" s="34"/>
      <x:c r="O97" s="34"/>
      <x:c r="P97" s="34"/>
      <x:c r="Q97" s="10" t="n">
        <x:f>PI()</x:f>
        <x:v>3.141592653589793</x:v>
      </x:c>
      <x:c r="S97" s="10" t="n">
        <x:v>0.39279630489181727</x:v>
      </x:c>
      <x:c r="T97" s="10" t="n">
        <x:v>0.5052742488915101</x:v>
      </x:c>
      <x:c r="U97" s="10" t="n">
        <x:v>0.7481082502816884</x:v>
      </x:c>
      <x:c r="V97" s="10" t="n">
        <x:v>0.3328683896497503</x:v>
      </x:c>
      <x:c r="W97" s="10" t="n">
        <x:v>0.8962669481074376</x:v>
      </x:c>
      <x:c r="X97" s="10" t="n">
        <x:v>0.3786540571077919</x:v>
      </x:c>
    </x:row>
    <x:row r="98">
      <x:c r="A98" s="34" t="n">
        <x:v>74</x:v>
      </x:c>
      <x:c r="B98" s="11" t="n">
        <x:f>CHOOSE(MIN(3,MAX(1,$B$9)),S98,U98,W98)</x:f>
        <x:v>0.8550103375455365</x:v>
      </x:c>
      <x:c r="C98" s="11" t="n">
        <x:f>CHOOSE(MIN(3,MAX(1,$B$9)),T98,V98,X98)</x:f>
        <x:v>0.31797718082088977</x:v>
      </x:c>
      <x:c r="D98" s="1" t="n">
        <x:f>IF(B98^2+C98^2&lt;=1,1,0)</x:f>
        <x:v>1</x:v>
      </x:c>
      <x:c r="E98" s="9" t="n">
        <x:f>4*AVERAGE($D$25:D98)</x:f>
        <x:v>3.135135135135135</x:v>
      </x:c>
      <x:c r="F98" s="1" t="n">
        <x:f>B98</x:f>
        <x:v>0.8550103375455365</x:v>
      </x:c>
      <x:c r="G98" s="1" t="n">
        <x:f>IF(D98=1,C98,"")</x:f>
        <x:v>0.31797718082088977</x:v>
      </x:c>
      <x:c r="H98" s="1" t="str">
        <x:f>IF(D98=0,C98,"")</x:f>
      </x:c>
      <x:c r="I98" s="1" t="n">
        <x:f>SQRT(1-F98^2)</x:f>
        <x:v>0.5186109550426676</x:v>
      </x:c>
      <x:c r="J98" s="34"/>
      <x:c r="K98" s="34"/>
      <x:c r="L98" s="34"/>
      <x:c r="M98" s="34"/>
      <x:c r="N98" s="34"/>
      <x:c r="O98" s="34"/>
      <x:c r="P98" s="34"/>
      <x:c r="Q98" s="10" t="n">
        <x:f>PI()</x:f>
        <x:v>3.141592653589793</x:v>
      </x:c>
      <x:c r="S98" s="10" t="n">
        <x:v>0.8550103375455365</x:v>
      </x:c>
      <x:c r="T98" s="10" t="n">
        <x:v>0.31797718082088977</x:v>
      </x:c>
      <x:c r="U98" s="10" t="n">
        <x:v>0.6844710007141541</x:v>
      </x:c>
      <x:c r="V98" s="10" t="n">
        <x:v>0.971530363117959</x:v>
      </x:c>
      <x:c r="W98" s="10" t="n">
        <x:v>0.3319437105095363</x:v>
      </x:c>
      <x:c r="X98" s="10" t="n">
        <x:v>0.3768210774671815</x:v>
      </x:c>
    </x:row>
    <x:row r="99">
      <x:c r="A99" s="34" t="n">
        <x:v>75</x:v>
      </x:c>
      <x:c r="B99" s="11" t="n">
        <x:f>CHOOSE(MIN(3,MAX(1,$B$9)),S99,U99,W99)</x:f>
        <x:v>0.20278008829336613</x:v>
      </x:c>
      <x:c r="C99" s="11" t="n">
        <x:f>CHOOSE(MIN(3,MAX(1,$B$9)),T99,V99,X99)</x:f>
        <x:v>0.7623407120117918</x:v>
      </x:c>
      <x:c r="D99" s="1" t="n">
        <x:f>IF(B99^2+C99^2&lt;=1,1,0)</x:f>
        <x:v>1</x:v>
      </x:c>
      <x:c r="E99" s="9" t="n">
        <x:f>4*AVERAGE($D$25:D99)</x:f>
        <x:v>3.1466666666666665</x:v>
      </x:c>
      <x:c r="F99" s="1" t="n">
        <x:f>B99</x:f>
        <x:v>0.20278008829336613</x:v>
      </x:c>
      <x:c r="G99" s="1" t="n">
        <x:f>IF(D99=1,C99,"")</x:f>
        <x:v>0.7623407120117918</x:v>
      </x:c>
      <x:c r="H99" s="1" t="str">
        <x:f>IF(D99=0,C99,"")</x:f>
      </x:c>
      <x:c r="I99" s="1" t="n">
        <x:f>SQRT(1-F99^2)</x:f>
        <x:v>0.9792243031051336</x:v>
      </x:c>
      <x:c r="J99" s="34"/>
      <x:c r="K99" s="34"/>
      <x:c r="L99" s="34"/>
      <x:c r="M99" s="34"/>
      <x:c r="N99" s="34"/>
      <x:c r="O99" s="34"/>
      <x:c r="P99" s="34"/>
      <x:c r="Q99" s="10" t="n">
        <x:f>PI()</x:f>
        <x:v>3.141592653589793</x:v>
      </x:c>
      <x:c r="S99" s="10" t="n">
        <x:v>0.20278008829336613</x:v>
      </x:c>
      <x:c r="T99" s="10" t="n">
        <x:v>0.7623407120117918</x:v>
      </x:c>
      <x:c r="U99" s="10" t="n">
        <x:v>0.7743507167024442</x:v>
      </x:c>
      <x:c r="V99" s="10" t="n">
        <x:v>0.07545807346784095</x:v>
      </x:c>
      <x:c r="W99" s="10" t="n">
        <x:v>0.003512501962267822</x:v>
      </x:c>
      <x:c r="X99" s="10" t="n">
        <x:v>0.044167117275804135</x:v>
      </x:c>
    </x:row>
    <x:row r="100">
      <x:c r="A100" s="34" t="n">
        <x:v>76</x:v>
      </x:c>
      <x:c r="B100" s="11" t="n">
        <x:f>CHOOSE(MIN(3,MAX(1,$B$9)),S100,U100,W100)</x:f>
        <x:v>0.4095356244361028</x:v>
      </x:c>
      <x:c r="C100" s="11" t="n">
        <x:f>CHOOSE(MIN(3,MAX(1,$B$9)),T100,V100,X100)</x:f>
        <x:v>0.5211387007730082</x:v>
      </x:c>
      <x:c r="D100" s="1" t="n">
        <x:f>IF(B100^2+C100^2&lt;=1,1,0)</x:f>
        <x:v>1</x:v>
      </x:c>
      <x:c r="E100" s="9" t="n">
        <x:f>4*AVERAGE($D$25:D100)</x:f>
        <x:v>3.1578947368421053</x:v>
      </x:c>
      <x:c r="F100" s="1" t="n">
        <x:f>B100</x:f>
        <x:v>0.4095356244361028</x:v>
      </x:c>
      <x:c r="G100" s="1" t="n">
        <x:f>IF(D100=1,C100,"")</x:f>
        <x:v>0.5211387007730082</x:v>
      </x:c>
      <x:c r="H100" s="1" t="str">
        <x:f>IF(D100=0,C100,"")</x:f>
      </x:c>
      <x:c r="I100" s="1" t="n">
        <x:f>SQRT(1-F100^2)</x:f>
        <x:v>0.9122941259910268</x:v>
      </x:c>
      <x:c r="J100" s="34"/>
      <x:c r="K100" s="34"/>
      <x:c r="L100" s="34"/>
      <x:c r="M100" s="34"/>
      <x:c r="N100" s="34"/>
      <x:c r="O100" s="34"/>
      <x:c r="P100" s="34"/>
      <x:c r="Q100" s="10" t="n">
        <x:f>PI()</x:f>
        <x:v>3.141592653589793</x:v>
      </x:c>
      <x:c r="S100" s="10" t="n">
        <x:v>0.4095356244361028</x:v>
      </x:c>
      <x:c r="T100" s="10" t="n">
        <x:v>0.5211387007730082</x:v>
      </x:c>
      <x:c r="U100" s="10" t="n">
        <x:v>0.4106697343700024</x:v>
      </x:c>
      <x:c r="V100" s="10" t="n">
        <x:v>0.1594522304689322</x:v>
      </x:c>
      <x:c r="W100" s="10" t="n">
        <x:v>0.9330612260282806</x:v>
      </x:c>
      <x:c r="X100" s="10" t="n">
        <x:v>0.9095066262167181</x:v>
      </x:c>
    </x:row>
    <x:row r="101">
      <x:c r="A101" s="34" t="n">
        <x:v>77</x:v>
      </x:c>
      <x:c r="B101" s="11" t="n">
        <x:f>CHOOSE(MIN(3,MAX(1,$B$9)),S101,U101,W101)</x:f>
        <x:v>0.6317783881677315</x:v>
      </x:c>
      <x:c r="C101" s="11" t="n">
        <x:f>CHOOSE(MIN(3,MAX(1,$B$9)),T101,V101,X101)</x:f>
        <x:v>0.1574390899622813</x:v>
      </x:c>
      <x:c r="D101" s="1" t="n">
        <x:f>IF(B101^2+C101^2&lt;=1,1,0)</x:f>
        <x:v>1</x:v>
      </x:c>
      <x:c r="E101" s="9" t="n">
        <x:f>4*AVERAGE($D$25:D101)</x:f>
        <x:v>3.168831168831169</x:v>
      </x:c>
      <x:c r="F101" s="1" t="n">
        <x:f>B101</x:f>
        <x:v>0.6317783881677315</x:v>
      </x:c>
      <x:c r="G101" s="1" t="n">
        <x:f>IF(D101=1,C101,"")</x:f>
        <x:v>0.1574390899622813</x:v>
      </x:c>
      <x:c r="H101" s="1" t="str">
        <x:f>IF(D101=0,C101,"")</x:f>
      </x:c>
      <x:c r="I101" s="1" t="n">
        <x:f>SQRT(1-F101^2)</x:f>
        <x:v>0.7751490619514309</x:v>
      </x:c>
      <x:c r="J101" s="34"/>
      <x:c r="K101" s="34"/>
      <x:c r="L101" s="34"/>
      <x:c r="M101" s="34"/>
      <x:c r="N101" s="34"/>
      <x:c r="O101" s="34"/>
      <x:c r="P101" s="34"/>
      <x:c r="Q101" s="10" t="n">
        <x:f>PI()</x:f>
        <x:v>3.141592653589793</x:v>
      </x:c>
      <x:c r="S101" s="10" t="n">
        <x:v>0.6317783881677315</x:v>
      </x:c>
      <x:c r="T101" s="10" t="n">
        <x:v>0.1574390899622813</x:v>
      </x:c>
      <x:c r="U101" s="10" t="n">
        <x:v>0.7353522791647457</x:v>
      </x:c>
      <x:c r="V101" s="10" t="n">
        <x:v>0.41991194229053075</x:v>
      </x:c>
      <x:c r="W101" s="10" t="n">
        <x:v>0.09184116477347082</x:v>
      </x:c>
      <x:c r="X101" s="10" t="n">
        <x:v>0.9396125788478318</x:v>
      </x:c>
    </x:row>
    <x:row r="102">
      <x:c r="A102" s="34" t="n">
        <x:v>78</x:v>
      </x:c>
      <x:c r="B102" s="11" t="n">
        <x:f>CHOOSE(MIN(3,MAX(1,$B$9)),S102,U102,W102)</x:f>
        <x:v>0.5370936630060896</x:v>
      </x:c>
      <x:c r="C102" s="11" t="n">
        <x:f>CHOOSE(MIN(3,MAX(1,$B$9)),T102,V102,X102)</x:f>
        <x:v>0.06528940808493644</x:v>
      </x:c>
      <x:c r="D102" s="1" t="n">
        <x:f>IF(B102^2+C102^2&lt;=1,1,0)</x:f>
        <x:v>1</x:v>
      </x:c>
      <x:c r="E102" s="9" t="n">
        <x:f>4*AVERAGE($D$25:D102)</x:f>
        <x:v>3.1794871794871793</x:v>
      </x:c>
      <x:c r="F102" s="1" t="n">
        <x:f>B102</x:f>
        <x:v>0.5370936630060896</x:v>
      </x:c>
      <x:c r="G102" s="1" t="n">
        <x:f>IF(D102=1,C102,"")</x:f>
        <x:v>0.06528940808493644</x:v>
      </x:c>
      <x:c r="H102" s="1" t="str">
        <x:f>IF(D102=0,C102,"")</x:f>
      </x:c>
      <x:c r="I102" s="1" t="n">
        <x:f>SQRT(1-F102^2)</x:f>
        <x:v>0.8435226121205649</x:v>
      </x:c>
      <x:c r="J102" s="34"/>
      <x:c r="K102" s="34"/>
      <x:c r="L102" s="34"/>
      <x:c r="M102" s="34"/>
      <x:c r="N102" s="34"/>
      <x:c r="O102" s="34"/>
      <x:c r="P102" s="34"/>
      <x:c r="Q102" s="10" t="n">
        <x:f>PI()</x:f>
        <x:v>3.141592653589793</x:v>
      </x:c>
      <x:c r="S102" s="10" t="n">
        <x:v>0.5370936630060896</x:v>
      </x:c>
      <x:c r="T102" s="10" t="n">
        <x:v>0.06528940808493644</x:v>
      </x:c>
      <x:c r="U102" s="10" t="n">
        <x:v>0.42697561063114253</x:v>
      </x:c>
      <x:c r="V102" s="10" t="n">
        <x:v>0.10570279723605003</x:v>
      </x:c>
      <x:c r="W102" s="10" t="n">
        <x:v>0.7206244006703028</x:v>
      </x:c>
      <x:c r="X102" s="10" t="n">
        <x:v>0.01405389813292246</x:v>
      </x:c>
    </x:row>
    <x:row r="103">
      <x:c r="A103" s="34" t="n">
        <x:v>79</x:v>
      </x:c>
      <x:c r="B103" s="11" t="n">
        <x:f>CHOOSE(MIN(3,MAX(1,$B$9)),S103,U103,W103)</x:f>
        <x:v>0.08786677557509392</x:v>
      </x:c>
      <x:c r="C103" s="11" t="n">
        <x:f>CHOOSE(MIN(3,MAX(1,$B$9)),T103,V103,X103)</x:f>
        <x:v>0.6804883299628273</x:v>
      </x:c>
      <x:c r="D103" s="1" t="n">
        <x:f>IF(B103^2+C103^2&lt;=1,1,0)</x:f>
        <x:v>1</x:v>
      </x:c>
      <x:c r="E103" s="9" t="n">
        <x:f>4*AVERAGE($D$25:D103)</x:f>
        <x:v>3.189873417721519</x:v>
      </x:c>
      <x:c r="F103" s="1" t="n">
        <x:f>B103</x:f>
        <x:v>0.08786677557509392</x:v>
      </x:c>
      <x:c r="G103" s="1" t="n">
        <x:f>IF(D103=1,C103,"")</x:f>
        <x:v>0.6804883299628273</x:v>
      </x:c>
      <x:c r="H103" s="1" t="str">
        <x:f>IF(D103=0,C103,"")</x:f>
      </x:c>
      <x:c r="I103" s="1" t="n">
        <x:f>SQRT(1-F103^2)</x:f>
        <x:v>0.9961322350722498</x:v>
      </x:c>
      <x:c r="J103" s="34"/>
      <x:c r="K103" s="34"/>
      <x:c r="L103" s="34"/>
      <x:c r="M103" s="34"/>
      <x:c r="N103" s="34"/>
      <x:c r="O103" s="34"/>
      <x:c r="P103" s="34"/>
      <x:c r="Q103" s="10" t="n">
        <x:f>PI()</x:f>
        <x:v>3.141592653589793</x:v>
      </x:c>
      <x:c r="S103" s="10" t="n">
        <x:v>0.08786677557509392</x:v>
      </x:c>
      <x:c r="T103" s="10" t="n">
        <x:v>0.6804883299628273</x:v>
      </x:c>
      <x:c r="U103" s="10" t="n">
        <x:v>0.5886666808652062</x:v>
      </x:c>
      <x:c r="V103" s="10" t="n">
        <x:v>0.350239468833095</x:v>
      </x:c>
      <x:c r="W103" s="10" t="n">
        <x:v>0.5183132350731577</x:v>
      </x:c>
      <x:c r="X103" s="10" t="n">
        <x:v>0.35827596769354775</x:v>
      </x:c>
    </x:row>
    <x:row r="104">
      <x:c r="A104" s="34" t="n">
        <x:v>80</x:v>
      </x:c>
      <x:c r="B104" s="11" t="n">
        <x:f>CHOOSE(MIN(3,MAX(1,$B$9)),S104,U104,W104)</x:f>
        <x:v>0.07330557180102915</x:v>
      </x:c>
      <x:c r="C104" s="11" t="n">
        <x:f>CHOOSE(MIN(3,MAX(1,$B$9)),T104,V104,X104)</x:f>
        <x:v>0.19277630478609353</x:v>
      </x:c>
      <x:c r="D104" s="1" t="n">
        <x:f>IF(B104^2+C104^2&lt;=1,1,0)</x:f>
        <x:v>1</x:v>
      </x:c>
      <x:c r="E104" s="9" t="n">
        <x:f>4*AVERAGE($D$25:D104)</x:f>
        <x:v>3.2</x:v>
      </x:c>
      <x:c r="F104" s="1" t="n">
        <x:f>B104</x:f>
        <x:v>0.07330557180102915</x:v>
      </x:c>
      <x:c r="G104" s="1" t="n">
        <x:f>IF(D104=1,C104,"")</x:f>
        <x:v>0.19277630478609353</x:v>
      </x:c>
      <x:c r="H104" s="1" t="str">
        <x:f>IF(D104=0,C104,"")</x:f>
      </x:c>
      <x:c r="I104" s="1" t="n">
        <x:f>SQRT(1-F104^2)</x:f>
        <x:v>0.9973095272496519</x:v>
      </x:c>
      <x:c r="J104" s="34"/>
      <x:c r="K104" s="34"/>
      <x:c r="L104" s="34"/>
      <x:c r="M104" s="34"/>
      <x:c r="N104" s="34"/>
      <x:c r="O104" s="34"/>
      <x:c r="P104" s="34"/>
      <x:c r="Q104" s="10" t="n">
        <x:f>PI()</x:f>
        <x:v>3.141592653589793</x:v>
      </x:c>
      <x:c r="S104" s="10" t="n">
        <x:v>0.07330557180102915</x:v>
      </x:c>
      <x:c r="T104" s="10" t="n">
        <x:v>0.19277630478609353</x:v>
      </x:c>
      <x:c r="U104" s="10" t="n">
        <x:v>0.4893556442055712</x:v>
      </x:c>
      <x:c r="V104" s="10" t="n">
        <x:v>0.958216696727285</x:v>
      </x:c>
      <x:c r="W104" s="10" t="n">
        <x:v>0.7980346160044932</x:v>
      </x:c>
      <x:c r="X104" s="10" t="n">
        <x:v>0.6815085050674957</x:v>
      </x:c>
    </x:row>
    <x:row r="105">
      <x:c r="A105" s="34" t="n">
        <x:v>81</x:v>
      </x:c>
      <x:c r="B105" s="11" t="n">
        <x:f>CHOOSE(MIN(3,MAX(1,$B$9)),S105,U105,W105)</x:f>
        <x:v>0.2145982690853998</x:v>
      </x:c>
      <x:c r="C105" s="11" t="n">
        <x:f>CHOOSE(MIN(3,MAX(1,$B$9)),T105,V105,X105)</x:f>
        <x:v>0.41972357186023146</x:v>
      </x:c>
      <x:c r="D105" s="1" t="n">
        <x:f>IF(B105^2+C105^2&lt;=1,1,0)</x:f>
        <x:v>1</x:v>
      </x:c>
      <x:c r="E105" s="9" t="n">
        <x:f>4*AVERAGE($D$25:D105)</x:f>
        <x:v>3.2098765432098766</x:v>
      </x:c>
      <x:c r="F105" s="1" t="n">
        <x:f>B105</x:f>
        <x:v>0.2145982690853998</x:v>
      </x:c>
      <x:c r="G105" s="1" t="n">
        <x:f>IF(D105=1,C105,"")</x:f>
        <x:v>0.41972357186023146</x:v>
      </x:c>
      <x:c r="H105" s="1" t="str">
        <x:f>IF(D105=0,C105,"")</x:f>
      </x:c>
      <x:c r="I105" s="1" t="n">
        <x:f>SQRT(1-F105^2)</x:f>
        <x:v>0.976702402426425</x:v>
      </x:c>
      <x:c r="J105" s="34"/>
      <x:c r="K105" s="34"/>
      <x:c r="L105" s="34"/>
      <x:c r="M105" s="34"/>
      <x:c r="N105" s="34"/>
      <x:c r="O105" s="34"/>
      <x:c r="P105" s="34"/>
      <x:c r="Q105" s="10" t="n">
        <x:f>PI()</x:f>
        <x:v>3.141592653589793</x:v>
      </x:c>
      <x:c r="S105" s="10" t="n">
        <x:v>0.2145982690853998</x:v>
      </x:c>
      <x:c r="T105" s="10" t="n">
        <x:v>0.41972357186023146</x:v>
      </x:c>
      <x:c r="U105" s="10" t="n">
        <x:v>0.751264014442032</x:v>
      </x:c>
      <x:c r="V105" s="10" t="n">
        <x:v>0.49727669536042884</x:v>
      </x:c>
      <x:c r="W105" s="10" t="n">
        <x:v>0.48316712786136895</x:v>
      </x:c>
      <x:c r="X105" s="10" t="n">
        <x:v>0.6276023532496976</x:v>
      </x:c>
    </x:row>
    <x:row r="106">
      <x:c r="A106" s="34" t="n">
        <x:v>82</x:v>
      </x:c>
      <x:c r="B106" s="11" t="n">
        <x:f>CHOOSE(MIN(3,MAX(1,$B$9)),S106,U106,W106)</x:f>
        <x:v>0.6143248485168442</x:v>
      </x:c>
      <x:c r="C106" s="11" t="n">
        <x:f>CHOOSE(MIN(3,MAX(1,$B$9)),T106,V106,X106)</x:f>
        <x:v>0.3043516968609765</x:v>
      </x:c>
      <x:c r="D106" s="1" t="n">
        <x:f>IF(B106^2+C106^2&lt;=1,1,0)</x:f>
        <x:v>1</x:v>
      </x:c>
      <x:c r="E106" s="9" t="n">
        <x:f>4*AVERAGE($D$25:D106)</x:f>
        <x:v>3.2195121951219514</x:v>
      </x:c>
      <x:c r="F106" s="1" t="n">
        <x:f>B106</x:f>
        <x:v>0.6143248485168442</x:v>
      </x:c>
      <x:c r="G106" s="1" t="n">
        <x:f>IF(D106=1,C106,"")</x:f>
        <x:v>0.3043516968609765</x:v>
      </x:c>
      <x:c r="H106" s="1" t="str">
        <x:f>IF(D106=0,C106,"")</x:f>
      </x:c>
      <x:c r="I106" s="1" t="n">
        <x:f>SQRT(1-F106^2)</x:f>
        <x:v>0.7890532177836653</x:v>
      </x:c>
      <x:c r="J106" s="34"/>
      <x:c r="K106" s="34"/>
      <x:c r="L106" s="34"/>
      <x:c r="M106" s="34"/>
      <x:c r="N106" s="34"/>
      <x:c r="O106" s="34"/>
      <x:c r="P106" s="34"/>
      <x:c r="Q106" s="10" t="n">
        <x:f>PI()</x:f>
        <x:v>3.141592653589793</x:v>
      </x:c>
      <x:c r="S106" s="10" t="n">
        <x:v>0.6143248485168442</x:v>
      </x:c>
      <x:c r="T106" s="10" t="n">
        <x:v>0.3043516968609765</x:v>
      </x:c>
      <x:c r="U106" s="10" t="n">
        <x:v>0.7522663148744955</x:v>
      </x:c>
      <x:c r="V106" s="10" t="n">
        <x:v>0.15232429262769065</x:v>
      </x:c>
      <x:c r="W106" s="10" t="n">
        <x:v>0.44039061458888296</x:v>
      </x:c>
      <x:c r="X106" s="10" t="n">
        <x:v>0.23399113049432363</x:v>
      </x:c>
    </x:row>
    <x:row r="107">
      <x:c r="A107" s="34" t="n">
        <x:v>83</x:v>
      </x:c>
      <x:c r="B107" s="11" t="n">
        <x:f>CHOOSE(MIN(3,MAX(1,$B$9)),S107,U107,W107)</x:f>
        <x:v>0.24409171368461102</x:v>
      </x:c>
      <x:c r="C107" s="11" t="n">
        <x:f>CHOOSE(MIN(3,MAX(1,$B$9)),T107,V107,X107)</x:f>
        <x:v>0.9955950739094988</x:v>
      </x:c>
      <x:c r="D107" s="1" t="n">
        <x:f>IF(B107^2+C107^2&lt;=1,1,0)</x:f>
        <x:v>0</x:v>
      </x:c>
      <x:c r="E107" s="9" t="n">
        <x:f>4*AVERAGE($D$25:D107)</x:f>
        <x:v>3.180722891566265</x:v>
      </x:c>
      <x:c r="F107" s="1" t="n">
        <x:f>B107</x:f>
        <x:v>0.24409171368461102</x:v>
      </x:c>
      <x:c r="G107" s="1" t="str">
        <x:f>IF(D107=1,C107,"")</x:f>
      </x:c>
      <x:c r="H107" s="1" t="n">
        <x:f>IF(D107=0,C107,"")</x:f>
        <x:v>0.9955950739094988</x:v>
      </x:c>
      <x:c r="I107" s="1" t="n">
        <x:f>SQRT(1-F107^2)</x:f>
        <x:v>0.969752151485373</x:v>
      </x:c>
      <x:c r="J107" s="34"/>
      <x:c r="K107" s="34"/>
      <x:c r="L107" s="34"/>
      <x:c r="M107" s="34"/>
      <x:c r="N107" s="34"/>
      <x:c r="O107" s="34"/>
      <x:c r="P107" s="34"/>
      <x:c r="Q107" s="10" t="n">
        <x:f>PI()</x:f>
        <x:v>3.141592653589793</x:v>
      </x:c>
      <x:c r="S107" s="10" t="n">
        <x:v>0.24409171368461102</x:v>
      </x:c>
      <x:c r="T107" s="10" t="n">
        <x:v>0.9955950739094988</x:v>
      </x:c>
      <x:c r="U107" s="10" t="n">
        <x:v>0.44544367921001216</x:v>
      </x:c>
      <x:c r="V107" s="10" t="n">
        <x:v>0.03308596339228165</x:v>
      </x:c>
      <x:c r="W107" s="10" t="n">
        <x:v>0.025936378929068082</x:v>
      </x:c>
      <x:c r="X107" s="10" t="n">
        <x:v>0.37512963166999347</x:v>
      </x:c>
    </x:row>
    <x:row r="108">
      <x:c r="A108" s="34" t="n">
        <x:v>84</x:v>
      </x:c>
      <x:c r="B108" s="11" t="n">
        <x:f>CHOOSE(MIN(3,MAX(1,$B$9)),S108,U108,W108)</x:f>
        <x:v>0.1262734051560983</x:v>
      </x:c>
      <x:c r="C108" s="11" t="n">
        <x:f>CHOOSE(MIN(3,MAX(1,$B$9)),T108,V108,X108)</x:f>
        <x:v>0.4755916512804106</x:v>
      </x:c>
      <x:c r="D108" s="1" t="n">
        <x:f>IF(B108^2+C108^2&lt;=1,1,0)</x:f>
        <x:v>1</x:v>
      </x:c>
      <x:c r="E108" s="9" t="n">
        <x:f>4*AVERAGE($D$25:D108)</x:f>
        <x:v>3.1904761904761907</x:v>
      </x:c>
      <x:c r="F108" s="1" t="n">
        <x:f>B108</x:f>
        <x:v>0.1262734051560983</x:v>
      </x:c>
      <x:c r="G108" s="1" t="n">
        <x:f>IF(D108=1,C108,"")</x:f>
        <x:v>0.4755916512804106</x:v>
      </x:c>
      <x:c r="H108" s="1" t="str">
        <x:f>IF(D108=0,C108,"")</x:f>
      </x:c>
      <x:c r="I108" s="1" t="n">
        <x:f>SQRT(1-F108^2)</x:f>
        <x:v>0.9919954773839867</x:v>
      </x:c>
      <x:c r="J108" s="34"/>
      <x:c r="K108" s="34"/>
      <x:c r="L108" s="34"/>
      <x:c r="M108" s="34"/>
      <x:c r="N108" s="34"/>
      <x:c r="O108" s="34"/>
      <x:c r="P108" s="34"/>
      <x:c r="Q108" s="10" t="n">
        <x:f>PI()</x:f>
        <x:v>3.141592653589793</x:v>
      </x:c>
      <x:c r="S108" s="10" t="n">
        <x:v>0.1262734051560983</x:v>
      </x:c>
      <x:c r="T108" s="10" t="n">
        <x:v>0.4755916512804106</x:v>
      </x:c>
      <x:c r="U108" s="10" t="n">
        <x:v>0.7216193822399272</x:v>
      </x:c>
      <x:c r="V108" s="10" t="n">
        <x:v>0.9153056124400151</x:v>
      </x:c>
      <x:c r="W108" s="10" t="n">
        <x:v>0.8670130065699474</x:v>
      </x:c>
      <x:c r="X108" s="10" t="n">
        <x:v>0.007511506426891579</x:v>
      </x:c>
    </x:row>
    <x:row r="109">
      <x:c r="A109" s="34" t="n">
        <x:v>85</x:v>
      </x:c>
      <x:c r="B109" s="11" t="n">
        <x:f>CHOOSE(MIN(3,MAX(1,$B$9)),S109,U109,W109)</x:f>
        <x:v>0.4292217221809551</x:v>
      </x:c>
      <x:c r="C109" s="11" t="n">
        <x:f>CHOOSE(MIN(3,MAX(1,$B$9)),T109,V109,X109)</x:f>
        <x:v>0.5229874510550871</x:v>
      </x:c>
      <x:c r="D109" s="1" t="n">
        <x:f>IF(B109^2+C109^2&lt;=1,1,0)</x:f>
        <x:v>1</x:v>
      </x:c>
      <x:c r="E109" s="9" t="n">
        <x:f>4*AVERAGE($D$25:D109)</x:f>
        <x:v>3.2</x:v>
      </x:c>
      <x:c r="F109" s="1" t="n">
        <x:f>B109</x:f>
        <x:v>0.4292217221809551</x:v>
      </x:c>
      <x:c r="G109" s="1" t="n">
        <x:f>IF(D109=1,C109,"")</x:f>
        <x:v>0.5229874510550871</x:v>
      </x:c>
      <x:c r="H109" s="1" t="str">
        <x:f>IF(D109=0,C109,"")</x:f>
      </x:c>
      <x:c r="I109" s="1" t="n">
        <x:f>SQRT(1-F109^2)</x:f>
        <x:v>0.9031991547870353</x:v>
      </x:c>
      <x:c r="J109" s="34"/>
      <x:c r="K109" s="34"/>
      <x:c r="L109" s="34"/>
      <x:c r="M109" s="34"/>
      <x:c r="N109" s="34"/>
      <x:c r="O109" s="34"/>
      <x:c r="P109" s="34"/>
      <x:c r="Q109" s="10" t="n">
        <x:f>PI()</x:f>
        <x:v>3.141592653589793</x:v>
      </x:c>
      <x:c r="S109" s="10" t="n">
        <x:v>0.4292217221809551</x:v>
      </x:c>
      <x:c r="T109" s="10" t="n">
        <x:v>0.5229874510550871</x:v>
      </x:c>
      <x:c r="U109" s="10" t="n">
        <x:v>0.9960023234320595</x:v>
      </x:c>
      <x:c r="V109" s="10" t="n">
        <x:v>0.16418208464413375</x:v>
      </x:c>
      <x:c r="W109" s="10" t="n">
        <x:v>0.35446596873631875</x:v>
      </x:c>
      <x:c r="X109" s="10" t="n">
        <x:v>0.6639515059835841</x:v>
      </x:c>
    </x:row>
    <x:row r="110">
      <x:c r="A110" s="34" t="n">
        <x:v>86</x:v>
      </x:c>
      <x:c r="B110" s="11" t="n">
        <x:f>CHOOSE(MIN(3,MAX(1,$B$9)),S110,U110,W110)</x:f>
        <x:v>0.9228416656842455</x:v>
      </x:c>
      <x:c r="C110" s="11" t="n">
        <x:f>CHOOSE(MIN(3,MAX(1,$B$9)),T110,V110,X110)</x:f>
        <x:v>0.25944726553279907</x:v>
      </x:c>
      <x:c r="D110" s="1" t="n">
        <x:f>IF(B110^2+C110^2&lt;=1,1,0)</x:f>
        <x:v>1</x:v>
      </x:c>
      <x:c r="E110" s="9" t="n">
        <x:f>4*AVERAGE($D$25:D110)</x:f>
        <x:v>3.2093023255813953</x:v>
      </x:c>
      <x:c r="F110" s="1" t="n">
        <x:f>B110</x:f>
        <x:v>0.9228416656842455</x:v>
      </x:c>
      <x:c r="G110" s="1" t="n">
        <x:f>IF(D110=1,C110,"")</x:f>
        <x:v>0.25944726553279907</x:v>
      </x:c>
      <x:c r="H110" s="1" t="str">
        <x:f>IF(D110=0,C110,"")</x:f>
      </x:c>
      <x:c r="I110" s="1" t="n">
        <x:f>SQRT(1-F110^2)</x:f>
        <x:v>0.38517951668946154</x:v>
      </x:c>
      <x:c r="J110" s="34"/>
      <x:c r="K110" s="34"/>
      <x:c r="L110" s="34"/>
      <x:c r="M110" s="34"/>
      <x:c r="N110" s="34"/>
      <x:c r="O110" s="34"/>
      <x:c r="P110" s="34"/>
      <x:c r="Q110" s="10" t="n">
        <x:f>PI()</x:f>
        <x:v>3.141592653589793</x:v>
      </x:c>
      <x:c r="S110" s="10" t="n">
        <x:v>0.9228416656842455</x:v>
      </x:c>
      <x:c r="T110" s="10" t="n">
        <x:v>0.25944726553279907</x:v>
      </x:c>
      <x:c r="U110" s="10" t="n">
        <x:v>0.4352892399680214</x:v>
      </x:c>
      <x:c r="V110" s="10" t="n">
        <x:v>0.006426385724787154</x:v>
      </x:c>
      <x:c r="W110" s="10" t="n">
        <x:v>0.9176497866057021</x:v>
      </x:c>
      <x:c r="X110" s="10" t="n">
        <x:v>0.2439090171501288</x:v>
      </x:c>
    </x:row>
    <x:row r="111">
      <x:c r="A111" s="34" t="n">
        <x:v>87</x:v>
      </x:c>
      <x:c r="B111" s="11" t="n">
        <x:f>CHOOSE(MIN(3,MAX(1,$B$9)),S111,U111,W111)</x:f>
        <x:v>0.6955351791111752</x:v>
      </x:c>
      <x:c r="C111" s="11" t="n">
        <x:f>CHOOSE(MIN(3,MAX(1,$B$9)),T111,V111,X111)</x:f>
        <x:v>0.9298842257121578</x:v>
      </x:c>
      <x:c r="D111" s="1" t="n">
        <x:f>IF(B111^2+C111^2&lt;=1,1,0)</x:f>
        <x:v>0</x:v>
      </x:c>
      <x:c r="E111" s="9" t="n">
        <x:f>4*AVERAGE($D$25:D111)</x:f>
        <x:v>3.1724137931034484</x:v>
      </x:c>
      <x:c r="F111" s="1" t="n">
        <x:f>B111</x:f>
        <x:v>0.6955351791111752</x:v>
      </x:c>
      <x:c r="G111" s="1" t="str">
        <x:f>IF(D111=1,C111,"")</x:f>
      </x:c>
      <x:c r="H111" s="1" t="n">
        <x:f>IF(D111=0,C111,"")</x:f>
        <x:v>0.9298842257121578</x:v>
      </x:c>
      <x:c r="I111" s="1" t="n">
        <x:f>SQRT(1-F111^2)</x:f>
        <x:v>0.7184920421401934</x:v>
      </x:c>
      <x:c r="J111" s="34"/>
      <x:c r="K111" s="34"/>
      <x:c r="L111" s="34"/>
      <x:c r="M111" s="34"/>
      <x:c r="N111" s="34"/>
      <x:c r="O111" s="34"/>
      <x:c r="P111" s="34"/>
      <x:c r="Q111" s="10" t="n">
        <x:f>PI()</x:f>
        <x:v>3.141592653589793</x:v>
      </x:c>
      <x:c r="S111" s="10" t="n">
        <x:v>0.6955351791111752</x:v>
      </x:c>
      <x:c r="T111" s="10" t="n">
        <x:v>0.9298842257121578</x:v>
      </x:c>
      <x:c r="U111" s="10" t="n">
        <x:v>0.5086145884002933</x:v>
      </x:c>
      <x:c r="V111" s="10" t="n">
        <x:v>0.6537886430842977</x:v>
      </x:c>
      <x:c r="W111" s="10" t="n">
        <x:v>0.9898000015846681</x:v>
      </x:c>
      <x:c r="X111" s="10" t="n">
        <x:v>0.19727192572129604</x:v>
      </x:c>
    </x:row>
    <x:row r="112">
      <x:c r="A112" s="34" t="n">
        <x:v>88</x:v>
      </x:c>
      <x:c r="B112" s="11" t="n">
        <x:f>CHOOSE(MIN(3,MAX(1,$B$9)),S112,U112,W112)</x:f>
        <x:v>0.7766777261858806</x:v>
      </x:c>
      <x:c r="C112" s="11" t="n">
        <x:f>CHOOSE(MIN(3,MAX(1,$B$9)),T112,V112,X112)</x:f>
        <x:v>0.7280537496553734</x:v>
      </x:c>
      <x:c r="D112" s="1" t="n">
        <x:f>IF(B112^2+C112^2&lt;=1,1,0)</x:f>
        <x:v>0</x:v>
      </x:c>
      <x:c r="E112" s="9" t="n">
        <x:f>4*AVERAGE($D$25:D112)</x:f>
        <x:v>3.1363636363636362</x:v>
      </x:c>
      <x:c r="F112" s="1" t="n">
        <x:f>B112</x:f>
        <x:v>0.7766777261858806</x:v>
      </x:c>
      <x:c r="G112" s="1" t="str">
        <x:f>IF(D112=1,C112,"")</x:f>
      </x:c>
      <x:c r="H112" s="1" t="n">
        <x:f>IF(D112=0,C112,"")</x:f>
        <x:v>0.7280537496553734</x:v>
      </x:c>
      <x:c r="I112" s="1" t="n">
        <x:f>SQRT(1-F112^2)</x:f>
        <x:v>0.6298981740303191</x:v>
      </x:c>
      <x:c r="J112" s="34"/>
      <x:c r="K112" s="34"/>
      <x:c r="L112" s="34"/>
      <x:c r="M112" s="34"/>
      <x:c r="N112" s="34"/>
      <x:c r="O112" s="34"/>
      <x:c r="P112" s="34"/>
      <x:c r="Q112" s="10" t="n">
        <x:f>PI()</x:f>
        <x:v>3.141592653589793</x:v>
      </x:c>
      <x:c r="S112" s="10" t="n">
        <x:v>0.7766777261858806</x:v>
      </x:c>
      <x:c r="T112" s="10" t="n">
        <x:v>0.7280537496553734</x:v>
      </x:c>
      <x:c r="U112" s="10" t="n">
        <x:v>0.9209340354112768</x:v>
      </x:c>
      <x:c r="V112" s="10" t="n">
        <x:v>0.924823091778433</x:v>
      </x:c>
      <x:c r="W112" s="10" t="n">
        <x:v>0.3986375490891375</x:v>
      </x:c>
      <x:c r="X112" s="10" t="n">
        <x:v>0.0005627822926486115</x:v>
      </x:c>
    </x:row>
    <x:row r="113">
      <x:c r="A113" s="34" t="n">
        <x:v>89</x:v>
      </x:c>
      <x:c r="B113" s="11" t="n">
        <x:f>CHOOSE(MIN(3,MAX(1,$B$9)),S113,U113,W113)</x:f>
        <x:v>0.9035193071467802</x:v>
      </x:c>
      <x:c r="C113" s="11" t="n">
        <x:f>CHOOSE(MIN(3,MAX(1,$B$9)),T113,V113,X113)</x:f>
        <x:v>0.7106026910478249</x:v>
      </x:c>
      <x:c r="D113" s="1" t="n">
        <x:f>IF(B113^2+C113^2&lt;=1,1,0)</x:f>
        <x:v>0</x:v>
      </x:c>
      <x:c r="E113" s="9" t="n">
        <x:f>4*AVERAGE($D$25:D113)</x:f>
        <x:v>3.101123595505618</x:v>
      </x:c>
      <x:c r="F113" s="1" t="n">
        <x:f>B113</x:f>
        <x:v>0.9035193071467802</x:v>
      </x:c>
      <x:c r="G113" s="1" t="str">
        <x:f>IF(D113=1,C113,"")</x:f>
      </x:c>
      <x:c r="H113" s="1" t="n">
        <x:f>IF(D113=0,C113,"")</x:f>
        <x:v>0.7106026910478249</x:v>
      </x:c>
      <x:c r="I113" s="1" t="n">
        <x:f>SQRT(1-F113^2)</x:f>
        <x:v>0.42854738549313576</x:v>
      </x:c>
      <x:c r="J113" s="34"/>
      <x:c r="K113" s="34"/>
      <x:c r="L113" s="34"/>
      <x:c r="M113" s="34"/>
      <x:c r="N113" s="34"/>
      <x:c r="O113" s="34"/>
      <x:c r="P113" s="34"/>
      <x:c r="Q113" s="10" t="n">
        <x:f>PI()</x:f>
        <x:v>3.141592653589793</x:v>
      </x:c>
      <x:c r="S113" s="10" t="n">
        <x:v>0.9035193071467802</x:v>
      </x:c>
      <x:c r="T113" s="10" t="n">
        <x:v>0.7106026910478249</x:v>
      </x:c>
      <x:c r="U113" s="10" t="n">
        <x:v>0.09757049198690848</x:v>
      </x:c>
      <x:c r="V113" s="10" t="n">
        <x:v>0.30980410939235425</x:v>
      </x:c>
      <x:c r="W113" s="10" t="n">
        <x:v>0.1674854615162431</x:v>
      </x:c>
      <x:c r="X113" s="10" t="n">
        <x:v>0.8368844392194054</x:v>
      </x:c>
    </x:row>
    <x:row r="114">
      <x:c r="A114" s="34" t="n">
        <x:v>90</x:v>
      </x:c>
      <x:c r="B114" s="11" t="n">
        <x:f>CHOOSE(MIN(3,MAX(1,$B$9)),S114,U114,W114)</x:f>
        <x:v>0.18019057752098888</x:v>
      </x:c>
      <x:c r="C114" s="11" t="n">
        <x:f>CHOOSE(MIN(3,MAX(1,$B$9)),T114,V114,X114)</x:f>
        <x:v>0.9569223207654431</x:v>
      </x:c>
      <x:c r="D114" s="1" t="n">
        <x:f>IF(B114^2+C114^2&lt;=1,1,0)</x:f>
        <x:v>1</x:v>
      </x:c>
      <x:c r="E114" s="9" t="n">
        <x:f>4*AVERAGE($D$25:D114)</x:f>
        <x:v>3.111111111111111</x:v>
      </x:c>
      <x:c r="F114" s="1" t="n">
        <x:f>B114</x:f>
        <x:v>0.18019057752098888</x:v>
      </x:c>
      <x:c r="G114" s="1" t="n">
        <x:f>IF(D114=1,C114,"")</x:f>
        <x:v>0.9569223207654431</x:v>
      </x:c>
      <x:c r="H114" s="1" t="str">
        <x:f>IF(D114=0,C114,"")</x:f>
      </x:c>
      <x:c r="I114" s="1" t="n">
        <x:f>SQRT(1-F114^2)</x:f>
        <x:v>0.9836317175511639</x:v>
      </x:c>
      <x:c r="J114" s="34"/>
      <x:c r="K114" s="34"/>
      <x:c r="L114" s="34"/>
      <x:c r="M114" s="34"/>
      <x:c r="N114" s="34"/>
      <x:c r="O114" s="34"/>
      <x:c r="P114" s="34"/>
      <x:c r="Q114" s="10" t="n">
        <x:f>PI()</x:f>
        <x:v>3.141592653589793</x:v>
      </x:c>
      <x:c r="S114" s="10" t="n">
        <x:v>0.18019057752098888</x:v>
      </x:c>
      <x:c r="T114" s="10" t="n">
        <x:v>0.9569223207654431</x:v>
      </x:c>
      <x:c r="U114" s="10" t="n">
        <x:v>0.7904109501736221</x:v>
      </x:c>
      <x:c r="V114" s="10" t="n">
        <x:v>0.14114665110324554</x:v>
      </x:c>
      <x:c r="W114" s="10" t="n">
        <x:v>0.09304053090235209</x:v>
      </x:c>
      <x:c r="X114" s="10" t="n">
        <x:v>0.9111529355394016</x:v>
      </x:c>
    </x:row>
    <x:row r="115">
      <x:c r="A115" s="34" t="n">
        <x:v>91</x:v>
      </x:c>
      <x:c r="B115" s="11" t="n">
        <x:f>CHOOSE(MIN(3,MAX(1,$B$9)),S115,U115,W115)</x:f>
        <x:v>0.3618462960002944</x:v>
      </x:c>
      <x:c r="C115" s="11" t="n">
        <x:f>CHOOSE(MIN(3,MAX(1,$B$9)),T115,V115,X115)</x:f>
        <x:v>0.44172408676240593</x:v>
      </x:c>
      <x:c r="D115" s="1" t="n">
        <x:f>IF(B115^2+C115^2&lt;=1,1,0)</x:f>
        <x:v>1</x:v>
      </x:c>
      <x:c r="E115" s="9" t="n">
        <x:f>4*AVERAGE($D$25:D115)</x:f>
        <x:v>3.120879120879121</x:v>
      </x:c>
      <x:c r="F115" s="1" t="n">
        <x:f>B115</x:f>
        <x:v>0.3618462960002944</x:v>
      </x:c>
      <x:c r="G115" s="1" t="n">
        <x:f>IF(D115=1,C115,"")</x:f>
        <x:v>0.44172408676240593</x:v>
      </x:c>
      <x:c r="H115" s="1" t="str">
        <x:f>IF(D115=0,C115,"")</x:f>
      </x:c>
      <x:c r="I115" s="1" t="n">
        <x:f>SQRT(1-F115^2)</x:f>
        <x:v>0.9322377690647743</x:v>
      </x:c>
      <x:c r="J115" s="34"/>
      <x:c r="K115" s="34"/>
      <x:c r="L115" s="34"/>
      <x:c r="M115" s="34"/>
      <x:c r="N115" s="34"/>
      <x:c r="O115" s="34"/>
      <x:c r="P115" s="34"/>
      <x:c r="Q115" s="10" t="n">
        <x:f>PI()</x:f>
        <x:v>3.141592653589793</x:v>
      </x:c>
      <x:c r="S115" s="10" t="n">
        <x:v>0.3618462960002944</x:v>
      </x:c>
      <x:c r="T115" s="10" t="n">
        <x:v>0.44172408676240593</x:v>
      </x:c>
      <x:c r="U115" s="10" t="n">
        <x:v>0.46777933401280203</x:v>
      </x:c>
      <x:c r="V115" s="10" t="n">
        <x:v>0.4421369597043444</x:v>
      </x:c>
      <x:c r="W115" s="10" t="n">
        <x:v>0.08692473845443549</x:v>
      </x:c>
      <x:c r="X115" s="10" t="n">
        <x:v>0.031970379608628696</x:v>
      </x:c>
    </x:row>
    <x:row r="116">
      <x:c r="A116" s="34" t="n">
        <x:v>92</x:v>
      </x:c>
      <x:c r="B116" s="11" t="n">
        <x:f>CHOOSE(MIN(3,MAX(1,$B$9)),S116,U116,W116)</x:f>
        <x:v>0.021392390481196344</x:v>
      </x:c>
      <x:c r="C116" s="11" t="n">
        <x:f>CHOOSE(MIN(3,MAX(1,$B$9)),T116,V116,X116)</x:f>
        <x:v>0.404639910091646</x:v>
      </x:c>
      <x:c r="D116" s="1" t="n">
        <x:f>IF(B116^2+C116^2&lt;=1,1,0)</x:f>
        <x:v>1</x:v>
      </x:c>
      <x:c r="E116" s="9" t="n">
        <x:f>4*AVERAGE($D$25:D116)</x:f>
        <x:v>3.130434782608696</x:v>
      </x:c>
      <x:c r="F116" s="1" t="n">
        <x:f>B116</x:f>
        <x:v>0.021392390481196344</x:v>
      </x:c>
      <x:c r="G116" s="1" t="n">
        <x:f>IF(D116=1,C116,"")</x:f>
        <x:v>0.404639910091646</x:v>
      </x:c>
      <x:c r="H116" s="1" t="str">
        <x:f>IF(D116=0,C116,"")</x:f>
      </x:c>
      <x:c r="I116" s="1" t="n">
        <x:f>SQRT(1-F116^2)</x:f>
        <x:v>0.9997711566301061</x:v>
      </x:c>
      <x:c r="J116" s="34"/>
      <x:c r="K116" s="34"/>
      <x:c r="L116" s="34"/>
      <x:c r="M116" s="34"/>
      <x:c r="N116" s="34"/>
      <x:c r="O116" s="34"/>
      <x:c r="P116" s="34"/>
      <x:c r="Q116" s="10" t="n">
        <x:f>PI()</x:f>
        <x:v>3.141592653589793</x:v>
      </x:c>
      <x:c r="S116" s="10" t="n">
        <x:v>0.021392390481196344</x:v>
      </x:c>
      <x:c r="T116" s="10" t="n">
        <x:v>0.404639910091646</x:v>
      </x:c>
      <x:c r="U116" s="10" t="n">
        <x:v>0.7216609808404157</x:v>
      </x:c>
      <x:c r="V116" s="10" t="n">
        <x:v>0.44760781558466023</x:v>
      </x:c>
      <x:c r="W116" s="10" t="n">
        <x:v>0.23749958565841323</x:v>
      </x:c>
      <x:c r="X116" s="10" t="n">
        <x:v>0.6581794295134784</x:v>
      </x:c>
    </x:row>
    <x:row r="117">
      <x:c r="A117" s="34" t="n">
        <x:v>93</x:v>
      </x:c>
      <x:c r="B117" s="11" t="n">
        <x:f>CHOOSE(MIN(3,MAX(1,$B$9)),S117,U117,W117)</x:f>
        <x:v>0.48221949383150786</x:v>
      </x:c>
      <x:c r="C117" s="11" t="n">
        <x:f>CHOOSE(MIN(3,MAX(1,$B$9)),T117,V117,X117)</x:f>
        <x:v>0.6388440873706713</x:v>
      </x:c>
      <x:c r="D117" s="1" t="n">
        <x:f>IF(B117^2+C117^2&lt;=1,1,0)</x:f>
        <x:v>1</x:v>
      </x:c>
      <x:c r="E117" s="9" t="n">
        <x:f>4*AVERAGE($D$25:D117)</x:f>
        <x:v>3.139784946236559</x:v>
      </x:c>
      <x:c r="F117" s="1" t="n">
        <x:f>B117</x:f>
        <x:v>0.48221949383150786</x:v>
      </x:c>
      <x:c r="G117" s="1" t="n">
        <x:f>IF(D117=1,C117,"")</x:f>
        <x:v>0.6388440873706713</x:v>
      </x:c>
      <x:c r="H117" s="1" t="str">
        <x:f>IF(D117=0,C117,"")</x:f>
      </x:c>
      <x:c r="I117" s="1" t="n">
        <x:f>SQRT(1-F117^2)</x:f>
        <x:v>0.8760504322063225</x:v>
      </x:c>
      <x:c r="J117" s="34"/>
      <x:c r="K117" s="34"/>
      <x:c r="L117" s="34"/>
      <x:c r="M117" s="34"/>
      <x:c r="N117" s="34"/>
      <x:c r="O117" s="34"/>
      <x:c r="P117" s="34"/>
      <x:c r="Q117" s="10" t="n">
        <x:f>PI()</x:f>
        <x:v>3.141592653589793</x:v>
      </x:c>
      <x:c r="S117" s="10" t="n">
        <x:v>0.48221949383150786</x:v>
      </x:c>
      <x:c r="T117" s="10" t="n">
        <x:v>0.6388440873706713</x:v>
      </x:c>
      <x:c r="U117" s="10" t="n">
        <x:v>0.06584893230456201</x:v>
      </x:c>
      <x:c r="V117" s="10" t="n">
        <x:v>0.6067622973404988</x:v>
      </x:c>
      <x:c r="W117" s="10" t="n">
        <x:v>0.25419619159572304</x:v>
      </x:c>
      <x:c r="X117" s="10" t="n">
        <x:v>0.3202360312675089</x:v>
      </x:c>
    </x:row>
    <x:row r="118">
      <x:c r="A118" s="34" t="n">
        <x:v>94</x:v>
      </x:c>
      <x:c r="B118" s="11" t="n">
        <x:f>CHOOSE(MIN(3,MAX(1,$B$9)),S118,U118,W118)</x:f>
        <x:v>0.1904048634460196</x:v>
      </x:c>
      <x:c r="C118" s="11" t="n">
        <x:f>CHOOSE(MIN(3,MAX(1,$B$9)),T118,V118,X118)</x:f>
        <x:v>0.8912016825051978</x:v>
      </x:c>
      <x:c r="D118" s="1" t="n">
        <x:f>IF(B118^2+C118^2&lt;=1,1,0)</x:f>
        <x:v>1</x:v>
      </x:c>
      <x:c r="E118" s="9" t="n">
        <x:f>4*AVERAGE($D$25:D118)</x:f>
        <x:v>3.148936170212766</x:v>
      </x:c>
      <x:c r="F118" s="1" t="n">
        <x:f>B118</x:f>
        <x:v>0.1904048634460196</x:v>
      </x:c>
      <x:c r="G118" s="1" t="n">
        <x:f>IF(D118=1,C118,"")</x:f>
        <x:v>0.8912016825051978</x:v>
      </x:c>
      <x:c r="H118" s="1" t="str">
        <x:f>IF(D118=0,C118,"")</x:f>
      </x:c>
      <x:c r="I118" s="1" t="n">
        <x:f>SQRT(1-F118^2)</x:f>
        <x:v>0.9817056524112014</x:v>
      </x:c>
      <x:c r="J118" s="34"/>
      <x:c r="K118" s="34"/>
      <x:c r="L118" s="34"/>
      <x:c r="M118" s="34"/>
      <x:c r="N118" s="34"/>
      <x:c r="O118" s="34"/>
      <x:c r="P118" s="34"/>
      <x:c r="Q118" s="10" t="n">
        <x:f>PI()</x:f>
        <x:v>3.141592653589793</x:v>
      </x:c>
      <x:c r="S118" s="10" t="n">
        <x:v>0.1904048634460196</x:v>
      </x:c>
      <x:c r="T118" s="10" t="n">
        <x:v>0.8912016825051978</x:v>
      </x:c>
      <x:c r="U118" s="10" t="n">
        <x:v>0.24672918916914977</x:v>
      </x:c>
      <x:c r="V118" s="10" t="n">
        <x:v>0.4906544703631649</x:v>
      </x:c>
      <x:c r="W118" s="10" t="n">
        <x:v>0.8417396237707888</x:v>
      </x:c>
      <x:c r="X118" s="10" t="n">
        <x:v>0.8138724011733095</x:v>
      </x:c>
    </x:row>
    <x:row r="119">
      <x:c r="A119" s="34" t="n">
        <x:v>95</x:v>
      </x:c>
      <x:c r="B119" s="11" t="n">
        <x:f>CHOOSE(MIN(3,MAX(1,$B$9)),S119,U119,W119)</x:f>
        <x:v>0.7164461611537263</x:v>
      </x:c>
      <x:c r="C119" s="11" t="n">
        <x:f>CHOOSE(MIN(3,MAX(1,$B$9)),T119,V119,X119)</x:f>
        <x:v>0.7822686029830948</x:v>
      </x:c>
      <x:c r="D119" s="1" t="n">
        <x:f>IF(B119^2+C119^2&lt;=1,1,0)</x:f>
        <x:v>0</x:v>
      </x:c>
      <x:c r="E119" s="9" t="n">
        <x:f>4*AVERAGE($D$25:D119)</x:f>
        <x:v>3.1157894736842104</x:v>
      </x:c>
      <x:c r="F119" s="1" t="n">
        <x:f>B119</x:f>
        <x:v>0.7164461611537263</x:v>
      </x:c>
      <x:c r="G119" s="1" t="str">
        <x:f>IF(D119=1,C119,"")</x:f>
      </x:c>
      <x:c r="H119" s="1" t="n">
        <x:f>IF(D119=0,C119,"")</x:f>
        <x:v>0.7822686029830948</x:v>
      </x:c>
      <x:c r="I119" s="1" t="n">
        <x:f>SQRT(1-F119^2)</x:f>
        <x:v>0.6976423855874074</x:v>
      </x:c>
      <x:c r="J119" s="34"/>
      <x:c r="K119" s="34"/>
      <x:c r="L119" s="34"/>
      <x:c r="M119" s="34"/>
      <x:c r="N119" s="34"/>
      <x:c r="O119" s="34"/>
      <x:c r="P119" s="34"/>
      <x:c r="Q119" s="10" t="n">
        <x:f>PI()</x:f>
        <x:v>3.141592653589793</x:v>
      </x:c>
      <x:c r="S119" s="10" t="n">
        <x:v>0.7164461611537263</x:v>
      </x:c>
      <x:c r="T119" s="10" t="n">
        <x:v>0.7822686029830948</x:v>
      </x:c>
      <x:c r="U119" s="10" t="n">
        <x:v>0.855268373460695</x:v>
      </x:c>
      <x:c r="V119" s="10" t="n">
        <x:v>0.4345556150224643</x:v>
      </x:c>
      <x:c r="W119" s="10" t="n">
        <x:v>0.47503942166550894</x:v>
      </x:c>
      <x:c r="X119" s="10" t="n">
        <x:v>0.29921826653449257</x:v>
      </x:c>
    </x:row>
    <x:row r="120">
      <x:c r="A120" s="34" t="n">
        <x:v>96</x:v>
      </x:c>
      <x:c r="B120" s="11" t="n">
        <x:f>CHOOSE(MIN(3,MAX(1,$B$9)),S120,U120,W120)</x:f>
        <x:v>0.8822546325391158</x:v>
      </x:c>
      <x:c r="C120" s="11" t="n">
        <x:f>CHOOSE(MIN(3,MAX(1,$B$9)),T120,V120,X120)</x:f>
        <x:v>0.1281013685511425</x:v>
      </x:c>
      <x:c r="D120" s="1" t="n">
        <x:f>IF(B120^2+C120^2&lt;=1,1,0)</x:f>
        <x:v>1</x:v>
      </x:c>
      <x:c r="E120" s="9" t="n">
        <x:f>4*AVERAGE($D$25:D120)</x:f>
        <x:v>3.125</x:v>
      </x:c>
      <x:c r="F120" s="1" t="n">
        <x:f>B120</x:f>
        <x:v>0.8822546325391158</x:v>
      </x:c>
      <x:c r="G120" s="1" t="n">
        <x:f>IF(D120=1,C120,"")</x:f>
        <x:v>0.1281013685511425</x:v>
      </x:c>
      <x:c r="H120" s="1" t="str">
        <x:f>IF(D120=0,C120,"")</x:f>
      </x:c>
      <x:c r="I120" s="1" t="n">
        <x:f>SQRT(1-F120^2)</x:f>
        <x:v>0.4707725176380517</x:v>
      </x:c>
      <x:c r="J120" s="34"/>
      <x:c r="K120" s="34"/>
      <x:c r="L120" s="34"/>
      <x:c r="M120" s="34"/>
      <x:c r="N120" s="34"/>
      <x:c r="O120" s="34"/>
      <x:c r="P120" s="34"/>
      <x:c r="Q120" s="10" t="n">
        <x:f>PI()</x:f>
        <x:v>3.141592653589793</x:v>
      </x:c>
      <x:c r="S120" s="10" t="n">
        <x:v>0.8822546325391158</x:v>
      </x:c>
      <x:c r="T120" s="10" t="n">
        <x:v>0.1281013685511425</x:v>
      </x:c>
      <x:c r="U120" s="10" t="n">
        <x:v>0.03205915408924265</x:v>
      </x:c>
      <x:c r="V120" s="10" t="n">
        <x:v>0.6967342958659242</x:v>
      </x:c>
      <x:c r="W120" s="10" t="n">
        <x:v>0.30669445250946104</x:v>
      </x:c>
      <x:c r="X120" s="10" t="n">
        <x:v>0.6831562528252172</x:v>
      </x:c>
    </x:row>
    <x:row r="121">
      <x:c r="A121" s="34" t="n">
        <x:v>97</x:v>
      </x:c>
      <x:c r="B121" s="11" t="n">
        <x:f>CHOOSE(MIN(3,MAX(1,$B$9)),S121,U121,W121)</x:f>
        <x:v>0.16636178724002093</x:v>
      </x:c>
      <x:c r="C121" s="11" t="n">
        <x:f>CHOOSE(MIN(3,MAX(1,$B$9)),T121,V121,X121)</x:f>
        <x:v>0.589779892587103</x:v>
      </x:c>
      <x:c r="D121" s="1" t="n">
        <x:f>IF(B121^2+C121^2&lt;=1,1,0)</x:f>
        <x:v>1</x:v>
      </x:c>
      <x:c r="E121" s="9" t="n">
        <x:f>4*AVERAGE($D$25:D121)</x:f>
        <x:v>3.134020618556701</x:v>
      </x:c>
      <x:c r="F121" s="1" t="n">
        <x:f>B121</x:f>
        <x:v>0.16636178724002093</x:v>
      </x:c>
      <x:c r="G121" s="1" t="n">
        <x:f>IF(D121=1,C121,"")</x:f>
        <x:v>0.589779892587103</x:v>
      </x:c>
      <x:c r="H121" s="1" t="str">
        <x:f>IF(D121=0,C121,"")</x:f>
      </x:c>
      <x:c r="I121" s="1" t="n">
        <x:f>SQRT(1-F121^2)</x:f>
        <x:v>0.986064782733014</x:v>
      </x:c>
      <x:c r="J121" s="34"/>
      <x:c r="K121" s="34"/>
      <x:c r="L121" s="34"/>
      <x:c r="M121" s="34"/>
      <x:c r="N121" s="34"/>
      <x:c r="O121" s="34"/>
      <x:c r="P121" s="34"/>
      <x:c r="Q121" s="10" t="n">
        <x:f>PI()</x:f>
        <x:v>3.141592653589793</x:v>
      </x:c>
      <x:c r="S121" s="10" t="n">
        <x:v>0.16636178724002093</x:v>
      </x:c>
      <x:c r="T121" s="10" t="n">
        <x:v>0.589779892587103</x:v>
      </x:c>
      <x:c r="U121" s="10" t="n">
        <x:v>0.6663216784199705</x:v>
      </x:c>
      <x:c r="V121" s="10" t="n">
        <x:v>0.5150406795156979</x:v>
      </x:c>
      <x:c r="W121" s="10" t="n">
        <x:v>0.3361866221329113</x:v>
      </x:c>
      <x:c r="X121" s="10" t="n">
        <x:v>0.5179992360745531</x:v>
      </x:c>
    </x:row>
    <x:row r="122">
      <x:c r="A122" s="34" t="n">
        <x:v>98</x:v>
      </x:c>
      <x:c r="B122" s="11" t="n">
        <x:f>CHOOSE(MIN(3,MAX(1,$B$9)),S122,U122,W122)</x:f>
        <x:v>0.611582744284533</x:v>
      </x:c>
      <x:c r="C122" s="11" t="n">
        <x:f>CHOOSE(MIN(3,MAX(1,$B$9)),T122,V122,X122)</x:f>
        <x:v>0.003304408979602158</x:v>
      </x:c>
      <x:c r="D122" s="1" t="n">
        <x:f>IF(B122^2+C122^2&lt;=1,1,0)</x:f>
        <x:v>1</x:v>
      </x:c>
      <x:c r="E122" s="9" t="n">
        <x:f>4*AVERAGE($D$25:D122)</x:f>
        <x:v>3.142857142857143</x:v>
      </x:c>
      <x:c r="F122" s="1" t="n">
        <x:f>B122</x:f>
        <x:v>0.611582744284533</x:v>
      </x:c>
      <x:c r="G122" s="1" t="n">
        <x:f>IF(D122=1,C122,"")</x:f>
        <x:v>0.003304408979602158</x:v>
      </x:c>
      <x:c r="H122" s="1" t="str">
        <x:f>IF(D122=0,C122,"")</x:f>
      </x:c>
      <x:c r="I122" s="1" t="n">
        <x:f>SQRT(1-F122^2)</x:f>
        <x:v>0.7911804768151194</x:v>
      </x:c>
      <x:c r="J122" s="34"/>
      <x:c r="K122" s="34"/>
      <x:c r="L122" s="34"/>
      <x:c r="M122" s="34"/>
      <x:c r="N122" s="34"/>
      <x:c r="O122" s="34"/>
      <x:c r="P122" s="34"/>
      <x:c r="Q122" s="10" t="n">
        <x:f>PI()</x:f>
        <x:v>3.141592653589793</x:v>
      </x:c>
      <x:c r="S122" s="10" t="n">
        <x:v>0.611582744284533</x:v>
      </x:c>
      <x:c r="T122" s="10" t="n">
        <x:v>0.003304408979602158</x:v>
      </x:c>
      <x:c r="U122" s="10" t="n">
        <x:v>0.5762432606146151</x:v>
      </x:c>
      <x:c r="V122" s="10" t="n">
        <x:v>0.0018164267635264464</x:v>
      </x:c>
      <x:c r="W122" s="10" t="n">
        <x:v>0.9516017603176183</x:v>
      </x:c>
      <x:c r="X122" s="10" t="n">
        <x:v>0.6980234024161927</x:v>
      </x:c>
    </x:row>
    <x:row r="123">
      <x:c r="A123" s="34" t="n">
        <x:v>99</x:v>
      </x:c>
      <x:c r="B123" s="11" t="n">
        <x:f>CHOOSE(MIN(3,MAX(1,$B$9)),S123,U123,W123)</x:f>
        <x:v>0.5072309690294787</x:v>
      </x:c>
      <x:c r="C123" s="11" t="n">
        <x:f>CHOOSE(MIN(3,MAX(1,$B$9)),T123,V123,X123)</x:f>
        <x:v>0.8645979898283258</x:v>
      </x:c>
      <x:c r="D123" s="1" t="n">
        <x:f>IF(B123^2+C123^2&lt;=1,1,0)</x:f>
        <x:v>0</x:v>
      </x:c>
      <x:c r="E123" s="9" t="n">
        <x:f>4*AVERAGE($D$25:D123)</x:f>
        <x:v>3.111111111111111</x:v>
      </x:c>
      <x:c r="F123" s="1" t="n">
        <x:f>B123</x:f>
        <x:v>0.5072309690294787</x:v>
      </x:c>
      <x:c r="G123" s="1" t="str">
        <x:f>IF(D123=1,C123,"")</x:f>
      </x:c>
      <x:c r="H123" s="1" t="n">
        <x:f>IF(D123=0,C123,"")</x:f>
        <x:v>0.8645979898283258</x:v>
      </x:c>
      <x:c r="I123" s="1" t="n">
        <x:f>SQRT(1-F123^2)</x:f>
        <x:v>0.861810155461988</x:v>
      </x:c>
      <x:c r="J123" s="34"/>
      <x:c r="K123" s="34"/>
      <x:c r="L123" s="34"/>
      <x:c r="M123" s="34"/>
      <x:c r="N123" s="34"/>
      <x:c r="O123" s="34"/>
      <x:c r="P123" s="34"/>
      <x:c r="Q123" s="10" t="n">
        <x:f>PI()</x:f>
        <x:v>3.141592653589793</x:v>
      </x:c>
      <x:c r="S123" s="10" t="n">
        <x:v>0.5072309690294787</x:v>
      </x:c>
      <x:c r="T123" s="10" t="n">
        <x:v>0.8645979898283258</x:v>
      </x:c>
      <x:c r="U123" s="10" t="n">
        <x:v>0.5856219341718498</x:v>
      </x:c>
      <x:c r="V123" s="10" t="n">
        <x:v>0.4068024941991475</x:v>
      </x:c>
      <x:c r="W123" s="10" t="n">
        <x:v>0.42481434737951906</x:v>
      </x:c>
      <x:c r="X123" s="10" t="n">
        <x:v>0.777932275377182</x:v>
      </x:c>
    </x:row>
    <x:row r="124">
      <x:c r="A124" s="34" t="n">
        <x:v>100</x:v>
      </x:c>
      <x:c r="B124" s="11" t="n">
        <x:f>CHOOSE(MIN(3,MAX(1,$B$9)),S124,U124,W124)</x:f>
        <x:v>0.20489319076295942</x:v>
      </x:c>
      <x:c r="C124" s="11" t="n">
        <x:f>CHOOSE(MIN(3,MAX(1,$B$9)),T124,V124,X124)</x:f>
        <x:v>0.07422891177702695</x:v>
      </x:c>
      <x:c r="D124" s="1" t="n">
        <x:f>IF(B124^2+C124^2&lt;=1,1,0)</x:f>
        <x:v>1</x:v>
      </x:c>
      <x:c r="E124" s="9" t="n">
        <x:f>4*AVERAGE($D$25:D124)</x:f>
        <x:v>3.12</x:v>
      </x:c>
      <x:c r="F124" s="1" t="n">
        <x:f>B124</x:f>
        <x:v>0.20489319076295942</x:v>
      </x:c>
      <x:c r="G124" s="1" t="n">
        <x:f>IF(D124=1,C124,"")</x:f>
        <x:v>0.07422891177702695</x:v>
      </x:c>
      <x:c r="H124" s="1" t="str">
        <x:f>IF(D124=0,C124,"")</x:f>
      </x:c>
      <x:c r="I124" s="1" t="n">
        <x:f>SQRT(1-F124^2)</x:f>
        <x:v>0.9787843380331407</x:v>
      </x:c>
      <x:c r="J124" s="34"/>
      <x:c r="K124" s="34"/>
      <x:c r="L124" s="34"/>
      <x:c r="M124" s="34"/>
      <x:c r="N124" s="34"/>
      <x:c r="O124" s="34"/>
      <x:c r="P124" s="34"/>
      <x:c r="Q124" s="10" t="n">
        <x:f>PI()</x:f>
        <x:v>3.141592653589793</x:v>
      </x:c>
      <x:c r="S124" s="10" t="n">
        <x:v>0.20489319076295942</x:v>
      </x:c>
      <x:c r="T124" s="10" t="n">
        <x:v>0.07422891177702695</x:v>
      </x:c>
      <x:c r="U124" s="10" t="n">
        <x:v>0.7931978048734175</x:v>
      </x:c>
      <x:c r="V124" s="10" t="n">
        <x:v>0.6183717928955246</x:v>
      </x:c>
      <x:c r="W124" s="10" t="n">
        <x:v>0.12993449901360454</x:v>
      </x:c>
      <x:c r="X124" s="10" t="n">
        <x:v>0.6834882795977194</x:v>
      </x:c>
    </x:row>
    <x:row r="125">
      <x:c r="A125" s="34" t="n">
        <x:v>101</x:v>
      </x:c>
      <x:c r="B125" s="11" t="n">
        <x:f>CHOOSE(MIN(3,MAX(1,$B$9)),S125,U125,W125)</x:f>
        <x:v>0.11524985253345221</x:v>
      </x:c>
      <x:c r="C125" s="11" t="n">
        <x:f>CHOOSE(MIN(3,MAX(1,$B$9)),T125,V125,X125)</x:f>
        <x:v>0.49666244129184633</x:v>
      </x:c>
      <x:c r="D125" s="1" t="n">
        <x:f>IF(B125^2+C125^2&lt;=1,1,0)</x:f>
        <x:v>1</x:v>
      </x:c>
      <x:c r="E125" s="9" t="n">
        <x:f>4*AVERAGE($D$25:D125)</x:f>
        <x:v>3.128712871287129</x:v>
      </x:c>
      <x:c r="F125" s="1" t="n">
        <x:f>B125</x:f>
        <x:v>0.11524985253345221</x:v>
      </x:c>
      <x:c r="G125" s="1" t="n">
        <x:f>IF(D125=1,C125,"")</x:f>
        <x:v>0.49666244129184633</x:v>
      </x:c>
      <x:c r="H125" s="1" t="str">
        <x:f>IF(D125=0,C125,"")</x:f>
      </x:c>
      <x:c r="I125" s="1" t="n">
        <x:f>SQRT(1-F125^2)</x:f>
        <x:v>0.9933365348616839</x:v>
      </x:c>
      <x:c r="J125" s="34"/>
      <x:c r="K125" s="34"/>
      <x:c r="L125" s="34"/>
      <x:c r="M125" s="34"/>
      <x:c r="N125" s="34"/>
      <x:c r="O125" s="34"/>
      <x:c r="P125" s="34"/>
      <x:c r="Q125" s="10" t="n">
        <x:f>PI()</x:f>
        <x:v>3.141592653589793</x:v>
      </x:c>
      <x:c r="S125" s="10" t="n">
        <x:v>0.11524985253345221</x:v>
      </x:c>
      <x:c r="T125" s="10" t="n">
        <x:v>0.49666244129184633</x:v>
      </x:c>
      <x:c r="U125" s="10" t="n">
        <x:v>0.3531803078451591</x:v>
      </x:c>
      <x:c r="V125" s="10" t="n">
        <x:v>0.24127537313444658</x:v>
      </x:c>
      <x:c r="W125" s="10" t="n">
        <x:v>0.5323738021294567</x:v>
      </x:c>
      <x:c r="X125" s="10" t="n">
        <x:v>0.6020772917991276</x:v>
      </x:c>
    </x:row>
    <x:row r="126">
      <x:c r="A126" s="34" t="n">
        <x:v>102</x:v>
      </x:c>
      <x:c r="B126" s="11" t="n">
        <x:f>CHOOSE(MIN(3,MAX(1,$B$9)),S126,U126,W126)</x:f>
        <x:v>0.2859655072679743</x:v>
      </x:c>
      <x:c r="C126" s="11" t="n">
        <x:f>CHOOSE(MIN(3,MAX(1,$B$9)),T126,V126,X126)</x:f>
        <x:v>0.9718594216974452</x:v>
      </x:c>
      <x:c r="D126" s="1" t="n">
        <x:f>IF(B126^2+C126^2&lt;=1,1,0)</x:f>
        <x:v>0</x:v>
      </x:c>
      <x:c r="E126" s="9" t="n">
        <x:f>4*AVERAGE($D$25:D126)</x:f>
        <x:v>3.0980392156862746</x:v>
      </x:c>
      <x:c r="F126" s="1" t="n">
        <x:f>B126</x:f>
        <x:v>0.2859655072679743</x:v>
      </x:c>
      <x:c r="G126" s="1" t="str">
        <x:f>IF(D126=1,C126,"")</x:f>
      </x:c>
      <x:c r="H126" s="1" t="n">
        <x:f>IF(D126=0,C126,"")</x:f>
        <x:v>0.9718594216974452</x:v>
      </x:c>
      <x:c r="I126" s="1" t="n">
        <x:f>SQRT(1-F126^2)</x:f>
        <x:v>0.9582399118451339</x:v>
      </x:c>
      <x:c r="J126" s="34"/>
      <x:c r="K126" s="34"/>
      <x:c r="L126" s="34"/>
      <x:c r="M126" s="34"/>
      <x:c r="N126" s="34"/>
      <x:c r="O126" s="34"/>
      <x:c r="P126" s="34"/>
      <x:c r="Q126" s="10" t="n">
        <x:f>PI()</x:f>
        <x:v>3.141592653589793</x:v>
      </x:c>
      <x:c r="S126" s="10" t="n">
        <x:v>0.2859655072679743</x:v>
      </x:c>
      <x:c r="T126" s="10" t="n">
        <x:v>0.9718594216974452</x:v>
      </x:c>
      <x:c r="U126" s="10" t="n">
        <x:v>0.8150221901935786</x:v>
      </x:c>
      <x:c r="V126" s="10" t="n">
        <x:v>0.5254784702585882</x:v>
      </x:c>
      <x:c r="W126" s="10" t="n">
        <x:v>0.4936146301223584</x:v>
      </x:c>
      <x:c r="X126" s="10" t="n">
        <x:v>0.3974413131689444</x:v>
      </x:c>
    </x:row>
    <x:row r="127">
      <x:c r="A127" s="34" t="n">
        <x:v>103</x:v>
      </x:c>
      <x:c r="B127" s="11" t="n">
        <x:f>CHOOSE(MIN(3,MAX(1,$B$9)),S127,U127,W127)</x:f>
        <x:v>0.5397751367418095</x:v>
      </x:c>
      <x:c r="C127" s="11" t="n">
        <x:f>CHOOSE(MIN(3,MAX(1,$B$9)),T127,V127,X127)</x:f>
        <x:v>0.44535935728345066</x:v>
      </x:c>
      <x:c r="D127" s="1" t="n">
        <x:f>IF(B127^2+C127^2&lt;=1,1,0)</x:f>
        <x:v>1</x:v>
      </x:c>
      <x:c r="E127" s="9" t="n">
        <x:f>4*AVERAGE($D$25:D127)</x:f>
        <x:v>3.1067961165048543</x:v>
      </x:c>
      <x:c r="F127" s="1" t="n">
        <x:f>B127</x:f>
        <x:v>0.5397751367418095</x:v>
      </x:c>
      <x:c r="G127" s="1" t="n">
        <x:f>IF(D127=1,C127,"")</x:f>
        <x:v>0.44535935728345066</x:v>
      </x:c>
      <x:c r="H127" s="1" t="str">
        <x:f>IF(D127=0,C127,"")</x:f>
      </x:c>
      <x:c r="I127" s="1" t="n">
        <x:f>SQRT(1-F127^2)</x:f>
        <x:v>0.8418092430921394</x:v>
      </x:c>
      <x:c r="J127" s="34"/>
      <x:c r="K127" s="34"/>
      <x:c r="L127" s="34"/>
      <x:c r="M127" s="34"/>
      <x:c r="N127" s="34"/>
      <x:c r="O127" s="34"/>
      <x:c r="P127" s="34"/>
      <x:c r="Q127" s="10" t="n">
        <x:f>PI()</x:f>
        <x:v>3.141592653589793</x:v>
      </x:c>
      <x:c r="S127" s="10" t="n">
        <x:v>0.5397751367418095</x:v>
      </x:c>
      <x:c r="T127" s="10" t="n">
        <x:v>0.44535935728345066</x:v>
      </x:c>
      <x:c r="U127" s="10" t="n">
        <x:v>0.3441054996698988</x:v>
      </x:c>
      <x:c r="V127" s="10" t="n">
        <x:v>0.7721763890778631</x:v>
      </x:c>
      <x:c r="W127" s="10" t="n">
        <x:v>0.8059056092877902</x:v>
      </x:c>
      <x:c r="X127" s="10" t="n">
        <x:v>0.3382191244886791</x:v>
      </x:c>
    </x:row>
    <x:row r="128">
      <x:c r="A128" s="34" t="n">
        <x:v>104</x:v>
      </x:c>
      <x:c r="B128" s="11" t="n">
        <x:f>CHOOSE(MIN(3,MAX(1,$B$9)),S128,U128,W128)</x:f>
        <x:v>0.02005643246229738</x:v>
      </x:c>
      <x:c r="C128" s="11" t="n">
        <x:f>CHOOSE(MIN(3,MAX(1,$B$9)),T128,V128,X128)</x:f>
        <x:v>0.6691185022937134</x:v>
      </x:c>
      <x:c r="D128" s="1" t="n">
        <x:f>IF(B128^2+C128^2&lt;=1,1,0)</x:f>
        <x:v>1</x:v>
      </x:c>
      <x:c r="E128" s="9" t="n">
        <x:f>4*AVERAGE($D$25:D128)</x:f>
        <x:v>3.1153846153846154</x:v>
      </x:c>
      <x:c r="F128" s="1" t="n">
        <x:f>B128</x:f>
        <x:v>0.02005643246229738</x:v>
      </x:c>
      <x:c r="G128" s="1" t="n">
        <x:f>IF(D128=1,C128,"")</x:f>
        <x:v>0.6691185022937134</x:v>
      </x:c>
      <x:c r="H128" s="1" t="str">
        <x:f>IF(D128=0,C128,"")</x:f>
      </x:c>
      <x:c r="I128" s="1" t="n">
        <x:f>SQRT(1-F128^2)</x:f>
        <x:v>0.9997988495276864</x:v>
      </x:c>
      <x:c r="J128" s="34"/>
      <x:c r="K128" s="34"/>
      <x:c r="L128" s="34"/>
      <x:c r="M128" s="34"/>
      <x:c r="N128" s="34"/>
      <x:c r="O128" s="34"/>
      <x:c r="P128" s="34"/>
      <x:c r="Q128" s="10" t="n">
        <x:f>PI()</x:f>
        <x:v>3.141592653589793</x:v>
      </x:c>
      <x:c r="S128" s="10" t="n">
        <x:v>0.02005643246229738</x:v>
      </x:c>
      <x:c r="T128" s="10" t="n">
        <x:v>0.6691185022937134</x:v>
      </x:c>
      <x:c r="U128" s="10" t="n">
        <x:v>0.277938577631872</x:v>
      </x:c>
      <x:c r="V128" s="10" t="n">
        <x:v>0.11877033713104135</x:v>
      </x:c>
      <x:c r="W128" s="10" t="n">
        <x:v>0.9935588790450668</x:v>
      </x:c>
      <x:c r="X128" s="10" t="n">
        <x:v>0.8655208990273592</x:v>
      </x:c>
    </x:row>
    <x:row r="129">
      <x:c r="A129" s="34" t="n">
        <x:v>105</x:v>
      </x:c>
      <x:c r="B129" s="11" t="n">
        <x:f>CHOOSE(MIN(3,MAX(1,$B$9)),S129,U129,W129)</x:f>
        <x:v>0.7109046400291845</x:v>
      </x:c>
      <x:c r="C129" s="11" t="n">
        <x:f>CHOOSE(MIN(3,MAX(1,$B$9)),T129,V129,X129)</x:f>
        <x:v>0.781818775110878</x:v>
      </x:c>
      <x:c r="D129" s="1" t="n">
        <x:f>IF(B129^2+C129^2&lt;=1,1,0)</x:f>
        <x:v>0</x:v>
      </x:c>
      <x:c r="E129" s="9" t="n">
        <x:f>4*AVERAGE($D$25:D129)</x:f>
        <x:v>3.085714285714286</x:v>
      </x:c>
      <x:c r="F129" s="1" t="n">
        <x:f>B129</x:f>
        <x:v>0.7109046400291845</x:v>
      </x:c>
      <x:c r="G129" s="1" t="str">
        <x:f>IF(D129=1,C129,"")</x:f>
      </x:c>
      <x:c r="H129" s="1" t="n">
        <x:f>IF(D129=0,C129,"")</x:f>
        <x:v>0.781818775110878</x:v>
      </x:c>
      <x:c r="I129" s="1" t="n">
        <x:f>SQRT(1-F129^2)</x:f>
        <x:v>0.7032884136575659</x:v>
      </x:c>
      <x:c r="J129" s="34"/>
      <x:c r="K129" s="34"/>
      <x:c r="L129" s="34"/>
      <x:c r="M129" s="34"/>
      <x:c r="N129" s="34"/>
      <x:c r="O129" s="34"/>
      <x:c r="P129" s="34"/>
      <x:c r="Q129" s="10" t="n">
        <x:f>PI()</x:f>
        <x:v>3.141592653589793</x:v>
      </x:c>
      <x:c r="S129" s="10" t="n">
        <x:v>0.7109046400291845</x:v>
      </x:c>
      <x:c r="T129" s="10" t="n">
        <x:v>0.781818775110878</x:v>
      </x:c>
      <x:c r="U129" s="10" t="n">
        <x:v>0.955742614196593</x:v>
      </x:c>
      <x:c r="V129" s="10" t="n">
        <x:v>0.7774184823626425</x:v>
      </x:c>
      <x:c r="W129" s="10" t="n">
        <x:v>0.4339386283334067</x:v>
      </x:c>
      <x:c r="X129" s="10" t="n">
        <x:v>0.8615064581910197</x:v>
      </x:c>
    </x:row>
    <x:row r="130">
      <x:c r="A130" s="34" t="n">
        <x:v>106</x:v>
      </x:c>
      <x:c r="B130" s="11" t="n">
        <x:f>CHOOSE(MIN(3,MAX(1,$B$9)),S130,U130,W130)</x:f>
        <x:v>0.13251563103403896</x:v>
      </x:c>
      <x:c r="C130" s="11" t="n">
        <x:f>CHOOSE(MIN(3,MAX(1,$B$9)),T130,V130,X130)</x:f>
        <x:v>0.816621130448766</x:v>
      </x:c>
      <x:c r="D130" s="1" t="n">
        <x:f>IF(B130^2+C130^2&lt;=1,1,0)</x:f>
        <x:v>1</x:v>
      </x:c>
      <x:c r="E130" s="9" t="n">
        <x:f>4*AVERAGE($D$25:D130)</x:f>
        <x:v>3.0943396226415096</x:v>
      </x:c>
      <x:c r="F130" s="1" t="n">
        <x:f>B130</x:f>
        <x:v>0.13251563103403896</x:v>
      </x:c>
      <x:c r="G130" s="1" t="n">
        <x:f>IF(D130=1,C130,"")</x:f>
        <x:v>0.816621130448766</x:v>
      </x:c>
      <x:c r="H130" s="1" t="str">
        <x:f>IF(D130=0,C130,"")</x:f>
      </x:c>
      <x:c r="I130" s="1" t="n">
        <x:f>SQRT(1-F130^2)</x:f>
        <x:v>0.9911809156413629</x:v>
      </x:c>
      <x:c r="J130" s="34"/>
      <x:c r="K130" s="34"/>
      <x:c r="L130" s="34"/>
      <x:c r="M130" s="34"/>
      <x:c r="N130" s="34"/>
      <x:c r="O130" s="34"/>
      <x:c r="P130" s="34"/>
      <x:c r="Q130" s="10" t="n">
        <x:f>PI()</x:f>
        <x:v>3.141592653589793</x:v>
      </x:c>
      <x:c r="S130" s="10" t="n">
        <x:v>0.13251563103403896</x:v>
      </x:c>
      <x:c r="T130" s="10" t="n">
        <x:v>0.816621130448766</x:v>
      </x:c>
      <x:c r="U130" s="10" t="n">
        <x:v>0.7104909454199428</x:v>
      </x:c>
      <x:c r="V130" s="10" t="n">
        <x:v>0.6185585555387715</x:v>
      </x:c>
      <x:c r="W130" s="10" t="n">
        <x:v>0.9199272587037846</x:v>
      </x:c>
      <x:c r="X130" s="10" t="n">
        <x:v>0.27967919324324686</x:v>
      </x:c>
    </x:row>
    <x:row r="131">
      <x:c r="A131" s="34" t="n">
        <x:v>107</x:v>
      </x:c>
      <x:c r="B131" s="11" t="n">
        <x:f>CHOOSE(MIN(3,MAX(1,$B$9)),S131,U131,W131)</x:f>
        <x:v>0.5230344290612265</x:v>
      </x:c>
      <x:c r="C131" s="11" t="n">
        <x:f>CHOOSE(MIN(3,MAX(1,$B$9)),T131,V131,X131)</x:f>
        <x:v>0.11890733486507088</x:v>
      </x:c>
      <x:c r="D131" s="1" t="n">
        <x:f>IF(B131^2+C131^2&lt;=1,1,0)</x:f>
        <x:v>1</x:v>
      </x:c>
      <x:c r="E131" s="9" t="n">
        <x:f>4*AVERAGE($D$25:D131)</x:f>
        <x:v>3.102803738317757</x:v>
      </x:c>
      <x:c r="F131" s="1" t="n">
        <x:f>B131</x:f>
        <x:v>0.5230344290612265</x:v>
      </x:c>
      <x:c r="G131" s="1" t="n">
        <x:f>IF(D131=1,C131,"")</x:f>
        <x:v>0.11890733486507088</x:v>
      </x:c>
      <x:c r="H131" s="1" t="str">
        <x:f>IF(D131=0,C131,"")</x:f>
      </x:c>
      <x:c r="I131" s="1" t="n">
        <x:f>SQRT(1-F131^2)</x:f>
        <x:v>0.8523115545483335</x:v>
      </x:c>
      <x:c r="J131" s="34"/>
      <x:c r="K131" s="34"/>
      <x:c r="L131" s="34"/>
      <x:c r="M131" s="34"/>
      <x:c r="N131" s="34"/>
      <x:c r="O131" s="34"/>
      <x:c r="P131" s="34"/>
      <x:c r="Q131" s="10" t="n">
        <x:f>PI()</x:f>
        <x:v>3.141592653589793</x:v>
      </x:c>
      <x:c r="S131" s="10" t="n">
        <x:v>0.5230344290612265</x:v>
      </x:c>
      <x:c r="T131" s="10" t="n">
        <x:v>0.11890733486507088</x:v>
      </x:c>
      <x:c r="U131" s="10" t="n">
        <x:v>0.6479202381498674</x:v>
      </x:c>
      <x:c r="V131" s="10" t="n">
        <x:v>0.546476540365025</x:v>
      </x:c>
      <x:c r="W131" s="10" t="n">
        <x:v>0.45790732805617473</x:v>
      </x:c>
      <x:c r="X131" s="10" t="n">
        <x:v>0.0030844997007152264</x:v>
      </x:c>
    </x:row>
    <x:row r="132">
      <x:c r="A132" s="34" t="n">
        <x:v>108</x:v>
      </x:c>
      <x:c r="B132" s="11" t="n">
        <x:f>CHOOSE(MIN(3,MAX(1,$B$9)),S132,U132,W132)</x:f>
        <x:v>0.46744047885295004</x:v>
      </x:c>
      <x:c r="C132" s="11" t="n">
        <x:f>CHOOSE(MIN(3,MAX(1,$B$9)),T132,V132,X132)</x:f>
        <x:v>0.5989369034068659</x:v>
      </x:c>
      <x:c r="D132" s="1" t="n">
        <x:f>IF(B132^2+C132^2&lt;=1,1,0)</x:f>
        <x:v>1</x:v>
      </x:c>
      <x:c r="E132" s="9" t="n">
        <x:f>4*AVERAGE($D$25:D132)</x:f>
        <x:v>3.111111111111111</x:v>
      </x:c>
      <x:c r="F132" s="1" t="n">
        <x:f>B132</x:f>
        <x:v>0.46744047885295004</x:v>
      </x:c>
      <x:c r="G132" s="1" t="n">
        <x:f>IF(D132=1,C132,"")</x:f>
        <x:v>0.5989369034068659</x:v>
      </x:c>
      <x:c r="H132" s="1" t="str">
        <x:f>IF(D132=0,C132,"")</x:f>
      </x:c>
      <x:c r="I132" s="1" t="n">
        <x:f>SQRT(1-F132^2)</x:f>
        <x:v>0.8840245464520342</x:v>
      </x:c>
      <x:c r="J132" s="34"/>
      <x:c r="K132" s="34"/>
      <x:c r="L132" s="34"/>
      <x:c r="M132" s="34"/>
      <x:c r="N132" s="34"/>
      <x:c r="O132" s="34"/>
      <x:c r="P132" s="34"/>
      <x:c r="Q132" s="10" t="n">
        <x:f>PI()</x:f>
        <x:v>3.141592653589793</x:v>
      </x:c>
      <x:c r="S132" s="10" t="n">
        <x:v>0.46744047885295004</x:v>
      </x:c>
      <x:c r="T132" s="10" t="n">
        <x:v>0.5989369034068659</x:v>
      </x:c>
      <x:c r="U132" s="10" t="n">
        <x:v>0.2078209838906918</x:v>
      </x:c>
      <x:c r="V132" s="10" t="n">
        <x:v>0.27269622339726574</x:v>
      </x:c>
      <x:c r="W132" s="10" t="n">
        <x:v>0.5453578563364521</x:v>
      </x:c>
      <x:c r="X132" s="10" t="n">
        <x:v>0.043798899456425566</x:v>
      </x:c>
    </x:row>
    <x:row r="133">
      <x:c r="A133" s="34" t="n">
        <x:v>109</x:v>
      </x:c>
      <x:c r="B133" s="11" t="n">
        <x:f>CHOOSE(MIN(3,MAX(1,$B$9)),S133,U133,W133)</x:f>
        <x:v>0.6850175102008507</x:v>
      </x:c>
      <x:c r="C133" s="11" t="n">
        <x:f>CHOOSE(MIN(3,MAX(1,$B$9)),T133,V133,X133)</x:f>
        <x:v>0.007041267701424658</x:v>
      </x:c>
      <x:c r="D133" s="1" t="n">
        <x:f>IF(B133^2+C133^2&lt;=1,1,0)</x:f>
        <x:v>1</x:v>
      </x:c>
      <x:c r="E133" s="9" t="n">
        <x:f>4*AVERAGE($D$25:D133)</x:f>
        <x:v>3.1192660550458715</x:v>
      </x:c>
      <x:c r="F133" s="1" t="n">
        <x:f>B133</x:f>
        <x:v>0.6850175102008507</x:v>
      </x:c>
      <x:c r="G133" s="1" t="n">
        <x:f>IF(D133=1,C133,"")</x:f>
        <x:v>0.007041267701424658</x:v>
      </x:c>
      <x:c r="H133" s="1" t="str">
        <x:f>IF(D133=0,C133,"")</x:f>
      </x:c>
      <x:c r="I133" s="1" t="n">
        <x:f>SQRT(1-F133^2)</x:f>
        <x:v>0.7285266026153248</x:v>
      </x:c>
      <x:c r="J133" s="34"/>
      <x:c r="K133" s="34"/>
      <x:c r="L133" s="34"/>
      <x:c r="M133" s="34"/>
      <x:c r="N133" s="34"/>
      <x:c r="O133" s="34"/>
      <x:c r="P133" s="34"/>
      <x:c r="Q133" s="10" t="n">
        <x:f>PI()</x:f>
        <x:v>3.141592653589793</x:v>
      </x:c>
      <x:c r="S133" s="10" t="n">
        <x:v>0.6850175102008507</x:v>
      </x:c>
      <x:c r="T133" s="10" t="n">
        <x:v>0.007041267701424658</x:v>
      </x:c>
      <x:c r="U133" s="10" t="n">
        <x:v>0.07986682026595737</x:v>
      </x:c>
      <x:c r="V133" s="10" t="n">
        <x:v>0.7999173128198193</x:v>
      </x:c>
      <x:c r="W133" s="10" t="n">
        <x:v>0.04273955315140776</x:v>
      </x:c>
      <x:c r="X133" s="10" t="n">
        <x:v>0.8411919101937385</x:v>
      </x:c>
    </x:row>
    <x:row r="134">
      <x:c r="A134" s="34" t="n">
        <x:v>110</x:v>
      </x:c>
      <x:c r="B134" s="11" t="n">
        <x:f>CHOOSE(MIN(3,MAX(1,$B$9)),S134,U134,W134)</x:f>
        <x:v>0.6019949106266722</x:v>
      </x:c>
      <x:c r="C134" s="11" t="n">
        <x:f>CHOOSE(MIN(3,MAX(1,$B$9)),T134,V134,X134)</x:f>
        <x:v>0.8144850583048537</x:v>
      </x:c>
      <x:c r="D134" s="1" t="n">
        <x:f>IF(B134^2+C134^2&lt;=1,1,0)</x:f>
        <x:v>0</x:v>
      </x:c>
      <x:c r="E134" s="9" t="n">
        <x:f>4*AVERAGE($D$25:D134)</x:f>
        <x:v>3.090909090909091</x:v>
      </x:c>
      <x:c r="F134" s="1" t="n">
        <x:f>B134</x:f>
        <x:v>0.6019949106266722</x:v>
      </x:c>
      <x:c r="G134" s="1" t="str">
        <x:f>IF(D134=1,C134,"")</x:f>
      </x:c>
      <x:c r="H134" s="1" t="n">
        <x:f>IF(D134=0,C134,"")</x:f>
        <x:v>0.8144850583048537</x:v>
      </x:c>
      <x:c r="I134" s="1" t="n">
        <x:f>SQRT(1-F134^2)</x:f>
        <x:v>0.798499923343506</x:v>
      </x:c>
      <x:c r="J134" s="34"/>
      <x:c r="K134" s="34"/>
      <x:c r="L134" s="34"/>
      <x:c r="M134" s="34"/>
      <x:c r="N134" s="34"/>
      <x:c r="O134" s="34"/>
      <x:c r="P134" s="34"/>
      <x:c r="Q134" s="10" t="n">
        <x:f>PI()</x:f>
        <x:v>3.141592653589793</x:v>
      </x:c>
      <x:c r="S134" s="10" t="n">
        <x:v>0.6019949106266722</x:v>
      </x:c>
      <x:c r="T134" s="10" t="n">
        <x:v>0.8144850583048537</x:v>
      </x:c>
      <x:c r="U134" s="10" t="n">
        <x:v>0.4192157352604545</x:v>
      </x:c>
      <x:c r="V134" s="10" t="n">
        <x:v>0.7313453687022375</x:v>
      </x:c>
      <x:c r="W134" s="10" t="n">
        <x:v>0.744559939580996</x:v>
      </x:c>
      <x:c r="X134" s="10" t="n">
        <x:v>0.033754158138469825</x:v>
      </x:c>
    </x:row>
    <x:row r="135">
      <x:c r="A135" s="34" t="n">
        <x:v>111</x:v>
      </x:c>
      <x:c r="B135" s="11" t="n">
        <x:f>CHOOSE(MIN(3,MAX(1,$B$9)),S135,U135,W135)</x:f>
        <x:v>0.9775490834144875</x:v>
      </x:c>
      <x:c r="C135" s="11" t="n">
        <x:f>CHOOSE(MIN(3,MAX(1,$B$9)),T135,V135,X135)</x:f>
        <x:v>0.12394469662103802</x:v>
      </x:c>
      <x:c r="D135" s="1" t="n">
        <x:f>IF(B135^2+C135^2&lt;=1,1,0)</x:f>
        <x:v>1</x:v>
      </x:c>
      <x:c r="E135" s="9" t="n">
        <x:f>4*AVERAGE($D$25:D135)</x:f>
        <x:v>3.099099099099099</x:v>
      </x:c>
      <x:c r="F135" s="1" t="n">
        <x:f>B135</x:f>
        <x:v>0.9775490834144875</x:v>
      </x:c>
      <x:c r="G135" s="1" t="n">
        <x:f>IF(D135=1,C135,"")</x:f>
        <x:v>0.12394469662103802</x:v>
      </x:c>
      <x:c r="H135" s="1" t="str">
        <x:f>IF(D135=0,C135,"")</x:f>
      </x:c>
      <x:c r="I135" s="1" t="n">
        <x:f>SQRT(1-F135^2)</x:f>
        <x:v>0.21070782974416336</x:v>
      </x:c>
      <x:c r="J135" s="34"/>
      <x:c r="K135" s="34"/>
      <x:c r="L135" s="34"/>
      <x:c r="M135" s="34"/>
      <x:c r="N135" s="34"/>
      <x:c r="O135" s="34"/>
      <x:c r="P135" s="34"/>
      <x:c r="Q135" s="10" t="n">
        <x:f>PI()</x:f>
        <x:v>3.141592653589793</x:v>
      </x:c>
      <x:c r="S135" s="10" t="n">
        <x:v>0.9775490834144875</x:v>
      </x:c>
      <x:c r="T135" s="10" t="n">
        <x:v>0.12394469662103802</x:v>
      </x:c>
      <x:c r="U135" s="10" t="n">
        <x:v>0.025358799414276212</x:v>
      </x:c>
      <x:c r="V135" s="10" t="n">
        <x:v>0.32423200507639904</x:v>
      </x:c>
      <x:c r="W135" s="10" t="n">
        <x:v>0.50416953857547</x:v>
      </x:c>
      <x:c r="X135" s="10" t="n">
        <x:v>0.8309084802515952</x:v>
      </x:c>
    </x:row>
    <x:row r="136">
      <x:c r="A136" s="34" t="n">
        <x:v>112</x:v>
      </x:c>
      <x:c r="B136" s="11" t="n">
        <x:f>CHOOSE(MIN(3,MAX(1,$B$9)),S136,U136,W136)</x:f>
        <x:v>0.2820173300569877</x:v>
      </x:c>
      <x:c r="C136" s="11" t="n">
        <x:f>CHOOSE(MIN(3,MAX(1,$B$9)),T136,V136,X136)</x:f>
        <x:v>0.13218730420339853</x:v>
      </x:c>
      <x:c r="D136" s="1" t="n">
        <x:f>IF(B136^2+C136^2&lt;=1,1,0)</x:f>
        <x:v>1</x:v>
      </x:c>
      <x:c r="E136" s="9" t="n">
        <x:f>4*AVERAGE($D$25:D136)</x:f>
        <x:v>3.107142857142857</x:v>
      </x:c>
      <x:c r="F136" s="1" t="n">
        <x:f>B136</x:f>
        <x:v>0.2820173300569877</x:v>
      </x:c>
      <x:c r="G136" s="1" t="n">
        <x:f>IF(D136=1,C136,"")</x:f>
        <x:v>0.13218730420339853</x:v>
      </x:c>
      <x:c r="H136" s="1" t="str">
        <x:f>IF(D136=0,C136,"")</x:f>
      </x:c>
      <x:c r="I136" s="1" t="n">
        <x:f>SQRT(1-F136^2)</x:f>
        <x:v>0.9594093107467365</x:v>
      </x:c>
      <x:c r="J136" s="34"/>
      <x:c r="K136" s="34"/>
      <x:c r="L136" s="34"/>
      <x:c r="M136" s="34"/>
      <x:c r="N136" s="34"/>
      <x:c r="O136" s="34"/>
      <x:c r="P136" s="34"/>
      <x:c r="Q136" s="10" t="n">
        <x:f>PI()</x:f>
        <x:v>3.141592653589793</x:v>
      </x:c>
      <x:c r="S136" s="10" t="n">
        <x:v>0.2820173300569877</x:v>
      </x:c>
      <x:c r="T136" s="10" t="n">
        <x:v>0.13218730420339853</x:v>
      </x:c>
      <x:c r="U136" s="10" t="n">
        <x:v>0.5813314871504681</x:v>
      </x:c>
      <x:c r="V136" s="10" t="n">
        <x:v>0.49199152533567314</x:v>
      </x:c>
      <x:c r="W136" s="10" t="n">
        <x:v>0.6986480084018434</x:v>
      </x:c>
      <x:c r="X136" s="10" t="n">
        <x:v>0.029405640121002663</x:v>
      </x:c>
    </x:row>
    <x:row r="137">
      <x:c r="A137" s="34" t="n">
        <x:v>113</x:v>
      </x:c>
      <x:c r="B137" s="11" t="n">
        <x:f>CHOOSE(MIN(3,MAX(1,$B$9)),S137,U137,W137)</x:f>
        <x:v>0.30840335867833346</x:v>
      </x:c>
      <x:c r="C137" s="11" t="n">
        <x:f>CHOOSE(MIN(3,MAX(1,$B$9)),T137,V137,X137)</x:f>
        <x:v>0.3364782497519627</x:v>
      </x:c>
      <x:c r="D137" s="1" t="n">
        <x:f>IF(B137^2+C137^2&lt;=1,1,0)</x:f>
        <x:v>1</x:v>
      </x:c>
      <x:c r="E137" s="9" t="n">
        <x:f>4*AVERAGE($D$25:D137)</x:f>
        <x:v>3.1150442477876106</x:v>
      </x:c>
      <x:c r="F137" s="1" t="n">
        <x:f>B137</x:f>
        <x:v>0.30840335867833346</x:v>
      </x:c>
      <x:c r="G137" s="1" t="n">
        <x:f>IF(D137=1,C137,"")</x:f>
        <x:v>0.3364782497519627</x:v>
      </x:c>
      <x:c r="H137" s="1" t="str">
        <x:f>IF(D137=0,C137,"")</x:f>
      </x:c>
      <x:c r="I137" s="1" t="n">
        <x:f>SQRT(1-F137^2)</x:f>
        <x:v>0.9512556798021882</x:v>
      </x:c>
      <x:c r="J137" s="34"/>
      <x:c r="K137" s="34"/>
      <x:c r="L137" s="34"/>
      <x:c r="M137" s="34"/>
      <x:c r="N137" s="34"/>
      <x:c r="O137" s="34"/>
      <x:c r="P137" s="34"/>
      <x:c r="Q137" s="10" t="n">
        <x:f>PI()</x:f>
        <x:v>3.141592653589793</x:v>
      </x:c>
      <x:c r="S137" s="10" t="n">
        <x:v>0.30840335867833346</x:v>
      </x:c>
      <x:c r="T137" s="10" t="n">
        <x:v>0.3364782497519627</x:v>
      </x:c>
      <x:c r="U137" s="10" t="n">
        <x:v>0.8661941935190881</x:v>
      </x:c>
      <x:c r="V137" s="10" t="n">
        <x:v>0.5253063880830882</x:v>
      </x:c>
      <x:c r="W137" s="10" t="n">
        <x:v>0.6514394109511232</x:v>
      </x:c>
      <x:c r="X137" s="10" t="n">
        <x:v>0.6660028650281364</x:v>
      </x:c>
    </x:row>
    <x:row r="138">
      <x:c r="A138" s="34" t="n">
        <x:v>114</x:v>
      </x:c>
      <x:c r="B138" s="11" t="n">
        <x:f>CHOOSE(MIN(3,MAX(1,$B$9)),S138,U138,W138)</x:f>
        <x:v>0.6945425824960694</x:v>
      </x:c>
      <x:c r="C138" s="11" t="n">
        <x:f>CHOOSE(MIN(3,MAX(1,$B$9)),T138,V138,X138)</x:f>
        <x:v>0.7280034666182473</x:v>
      </x:c>
      <x:c r="D138" s="1" t="n">
        <x:f>IF(B138^2+C138^2&lt;=1,1,0)</x:f>
        <x:v>0</x:v>
      </x:c>
      <x:c r="E138" s="9" t="n">
        <x:f>4*AVERAGE($D$25:D138)</x:f>
        <x:v>3.087719298245614</x:v>
      </x:c>
      <x:c r="F138" s="1" t="n">
        <x:f>B138</x:f>
        <x:v>0.6945425824960694</x:v>
      </x:c>
      <x:c r="G138" s="1" t="str">
        <x:f>IF(D138=1,C138,"")</x:f>
      </x:c>
      <x:c r="H138" s="1" t="n">
        <x:f>IF(D138=0,C138,"")</x:f>
        <x:v>0.7280034666182473</x:v>
      </x:c>
      <x:c r="I138" s="1" t="n">
        <x:f>SQRT(1-F138^2)</x:f>
        <x:v>0.7194515974683012</x:v>
      </x:c>
      <x:c r="J138" s="34"/>
      <x:c r="K138" s="34"/>
      <x:c r="L138" s="34"/>
      <x:c r="M138" s="34"/>
      <x:c r="N138" s="34"/>
      <x:c r="O138" s="34"/>
      <x:c r="P138" s="34"/>
      <x:c r="Q138" s="10" t="n">
        <x:f>PI()</x:f>
        <x:v>3.141592653589793</x:v>
      </x:c>
      <x:c r="S138" s="10" t="n">
        <x:v>0.6945425824960694</x:v>
      </x:c>
      <x:c r="T138" s="10" t="n">
        <x:v>0.7280034666182473</x:v>
      </x:c>
      <x:c r="U138" s="10" t="n">
        <x:v>0.3651011274296997</x:v>
      </x:c>
      <x:c r="V138" s="10" t="n">
        <x:v>0.42644365821931063</x:v>
      </x:c>
      <x:c r="W138" s="10" t="n">
        <x:v>0.014522551895862601</x:v>
      </x:c>
      <x:c r="X138" s="10" t="n">
        <x:v>0.6040377816548381</x:v>
      </x:c>
    </x:row>
    <x:row r="139">
      <x:c r="A139" s="34" t="n">
        <x:v>115</x:v>
      </x:c>
      <x:c r="B139" s="11" t="n">
        <x:f>CHOOSE(MIN(3,MAX(1,$B$9)),S139,U139,W139)</x:f>
        <x:v>0.20614693488460034</x:v>
      </x:c>
      <x:c r="C139" s="11" t="n">
        <x:f>CHOOSE(MIN(3,MAX(1,$B$9)),T139,V139,X139)</x:f>
        <x:v>0.9626629861304536</x:v>
      </x:c>
      <x:c r="D139" s="1" t="n">
        <x:f>IF(B139^2+C139^2&lt;=1,1,0)</x:f>
        <x:v>1</x:v>
      </x:c>
      <x:c r="E139" s="9" t="n">
        <x:f>4*AVERAGE($D$25:D139)</x:f>
        <x:v>3.0956521739130434</x:v>
      </x:c>
      <x:c r="F139" s="1" t="n">
        <x:f>B139</x:f>
        <x:v>0.20614693488460034</x:v>
      </x:c>
      <x:c r="G139" s="1" t="n">
        <x:f>IF(D139=1,C139,"")</x:f>
        <x:v>0.9626629861304536</x:v>
      </x:c>
      <x:c r="H139" s="1" t="str">
        <x:f>IF(D139=0,C139,"")</x:f>
      </x:c>
      <x:c r="I139" s="1" t="n">
        <x:f>SQRT(1-F139^2)</x:f>
        <x:v>0.9785210479277818</x:v>
      </x:c>
      <x:c r="J139" s="34"/>
      <x:c r="K139" s="34"/>
      <x:c r="L139" s="34"/>
      <x:c r="M139" s="34"/>
      <x:c r="N139" s="34"/>
      <x:c r="O139" s="34"/>
      <x:c r="P139" s="34"/>
      <x:c r="Q139" s="10" t="n">
        <x:f>PI()</x:f>
        <x:v>3.141592653589793</x:v>
      </x:c>
      <x:c r="S139" s="10" t="n">
        <x:v>0.20614693488460034</x:v>
      </x:c>
      <x:c r="T139" s="10" t="n">
        <x:v>0.9626629861304536</x:v>
      </x:c>
      <x:c r="U139" s="10" t="n">
        <x:v>0.009454554211450472</x:v>
      </x:c>
      <x:c r="V139" s="10" t="n">
        <x:v>0.8995772201432161</x:v>
      </x:c>
      <x:c r="W139" s="10" t="n">
        <x:v>0.8254133460396503</x:v>
      </x:c>
      <x:c r="X139" s="10" t="n">
        <x:v>0.6238307960148933</x:v>
      </x:c>
    </x:row>
    <x:row r="140">
      <x:c r="A140" s="34" t="n">
        <x:v>116</x:v>
      </x:c>
      <x:c r="B140" s="11" t="n">
        <x:f>CHOOSE(MIN(3,MAX(1,$B$9)),S140,U140,W140)</x:f>
        <x:v>0.8428629901027307</x:v>
      </x:c>
      <x:c r="C140" s="11" t="n">
        <x:f>CHOOSE(MIN(3,MAX(1,$B$9)),T140,V140,X140)</x:f>
        <x:v>0.7544749445514753</x:v>
      </x:c>
      <x:c r="D140" s="1" t="n">
        <x:f>IF(B140^2+C140^2&lt;=1,1,0)</x:f>
        <x:v>0</x:v>
      </x:c>
      <x:c r="E140" s="9" t="n">
        <x:f>4*AVERAGE($D$25:D140)</x:f>
        <x:v>3.0689655172413794</x:v>
      </x:c>
      <x:c r="F140" s="1" t="n">
        <x:f>B140</x:f>
        <x:v>0.8428629901027307</x:v>
      </x:c>
      <x:c r="G140" s="1" t="str">
        <x:f>IF(D140=1,C140,"")</x:f>
      </x:c>
      <x:c r="H140" s="1" t="n">
        <x:f>IF(D140=0,C140,"")</x:f>
        <x:v>0.7544749445514753</x:v>
      </x:c>
      <x:c r="I140" s="1" t="n">
        <x:f>SQRT(1-F140^2)</x:f>
        <x:v>0.5381282188429483</x:v>
      </x:c>
      <x:c r="J140" s="34"/>
      <x:c r="K140" s="34"/>
      <x:c r="L140" s="34"/>
      <x:c r="M140" s="34"/>
      <x:c r="N140" s="34"/>
      <x:c r="O140" s="34"/>
      <x:c r="P140" s="34"/>
      <x:c r="Q140" s="10" t="n">
        <x:f>PI()</x:f>
        <x:v>3.141592653589793</x:v>
      </x:c>
      <x:c r="S140" s="10" t="n">
        <x:v>0.8428629901027307</x:v>
      </x:c>
      <x:c r="T140" s="10" t="n">
        <x:v>0.7544749445514753</x:v>
      </x:c>
      <x:c r="U140" s="10" t="n">
        <x:v>0.25822448000516407</x:v>
      </x:c>
      <x:c r="V140" s="10" t="n">
        <x:v>0.09842152908180679</x:v>
      </x:c>
      <x:c r="W140" s="10" t="n">
        <x:v>0.43304428894121727</x:v>
      </x:c>
      <x:c r="X140" s="10" t="n">
        <x:v>0.5185280192754754</x:v>
      </x:c>
    </x:row>
    <x:row r="141">
      <x:c r="A141" s="34" t="n">
        <x:v>117</x:v>
      </x:c>
      <x:c r="B141" s="11" t="n">
        <x:f>CHOOSE(MIN(3,MAX(1,$B$9)),S141,U141,W141)</x:f>
        <x:v>0.6429537412477657</x:v>
      </x:c>
      <x:c r="C141" s="11" t="n">
        <x:f>CHOOSE(MIN(3,MAX(1,$B$9)),T141,V141,X141)</x:f>
        <x:v>0.8120246339822188</x:v>
      </x:c>
      <x:c r="D141" s="1" t="n">
        <x:f>IF(B141^2+C141^2&lt;=1,1,0)</x:f>
        <x:v>0</x:v>
      </x:c>
      <x:c r="E141" s="9" t="n">
        <x:f>4*AVERAGE($D$25:D141)</x:f>
        <x:v>3.0427350427350426</x:v>
      </x:c>
      <x:c r="F141" s="1" t="n">
        <x:f>B141</x:f>
        <x:v>0.6429537412477657</x:v>
      </x:c>
      <x:c r="G141" s="1" t="str">
        <x:f>IF(D141=1,C141,"")</x:f>
      </x:c>
      <x:c r="H141" s="1" t="n">
        <x:f>IF(D141=0,C141,"")</x:f>
        <x:v>0.8120246339822188</x:v>
      </x:c>
      <x:c r="I141" s="1" t="n">
        <x:f>SQRT(1-F141^2)</x:f>
        <x:v>0.7659050114834745</x:v>
      </x:c>
      <x:c r="J141" s="34"/>
      <x:c r="K141" s="34"/>
      <x:c r="L141" s="34"/>
      <x:c r="M141" s="34"/>
      <x:c r="N141" s="34"/>
      <x:c r="O141" s="34"/>
      <x:c r="P141" s="34"/>
      <x:c r="Q141" s="10" t="n">
        <x:f>PI()</x:f>
        <x:v>3.141592653589793</x:v>
      </x:c>
      <x:c r="S141" s="10" t="n">
        <x:v>0.6429537412477657</x:v>
      </x:c>
      <x:c r="T141" s="10" t="n">
        <x:v>0.8120246339822188</x:v>
      </x:c>
      <x:c r="U141" s="10" t="n">
        <x:v>0.5164729595746759</x:v>
      </x:c>
      <x:c r="V141" s="10" t="n">
        <x:v>0.46591875518849724</x:v>
      </x:c>
      <x:c r="W141" s="10" t="n">
        <x:v>0.8983454988981926</x:v>
      </x:c>
      <x:c r="X141" s="10" t="n">
        <x:v>0.4904562721240354</x:v>
      </x:c>
    </x:row>
    <x:row r="142">
      <x:c r="A142" s="34" t="n">
        <x:v>118</x:v>
      </x:c>
      <x:c r="B142" s="11" t="n">
        <x:f>CHOOSE(MIN(3,MAX(1,$B$9)),S142,U142,W142)</x:f>
        <x:v>0.5397534494986758</x:v>
      </x:c>
      <x:c r="C142" s="11" t="n">
        <x:f>CHOOSE(MIN(3,MAX(1,$B$9)),T142,V142,X142)</x:f>
        <x:v>0.3464009800227359</x:v>
      </x:c>
      <x:c r="D142" s="1" t="n">
        <x:f>IF(B142^2+C142^2&lt;=1,1,0)</x:f>
        <x:v>1</x:v>
      </x:c>
      <x:c r="E142" s="9" t="n">
        <x:f>4*AVERAGE($D$25:D142)</x:f>
        <x:v>3.0508474576271185</x:v>
      </x:c>
      <x:c r="F142" s="1" t="n">
        <x:f>B142</x:f>
        <x:v>0.5397534494986758</x:v>
      </x:c>
      <x:c r="G142" s="1" t="n">
        <x:f>IF(D142=1,C142,"")</x:f>
        <x:v>0.3464009800227359</x:v>
      </x:c>
      <x:c r="H142" s="1" t="str">
        <x:f>IF(D142=0,C142,"")</x:f>
      </x:c>
      <x:c r="I142" s="1" t="n">
        <x:f>SQRT(1-F142^2)</x:f>
        <x:v>0.8418231487398529</x:v>
      </x:c>
      <x:c r="J142" s="34"/>
      <x:c r="K142" s="34"/>
      <x:c r="L142" s="34"/>
      <x:c r="M142" s="34"/>
      <x:c r="N142" s="34"/>
      <x:c r="O142" s="34"/>
      <x:c r="P142" s="34"/>
      <x:c r="Q142" s="10" t="n">
        <x:f>PI()</x:f>
        <x:v>3.141592653589793</x:v>
      </x:c>
      <x:c r="S142" s="10" t="n">
        <x:v>0.5397534494986758</x:v>
      </x:c>
      <x:c r="T142" s="10" t="n">
        <x:v>0.3464009800227359</x:v>
      </x:c>
      <x:c r="U142" s="10" t="n">
        <x:v>0.5707129282272596</x:v>
      </x:c>
      <x:c r="V142" s="10" t="n">
        <x:v>0.17863008892528742</x:v>
      </x:c>
      <x:c r="W142" s="10" t="n">
        <x:v>0.7024470570343941</x:v>
      </x:c>
      <x:c r="X142" s="10" t="n">
        <x:v>0.04616040840516511</x:v>
      </x:c>
    </x:row>
    <x:row r="143">
      <x:c r="A143" s="34" t="n">
        <x:v>119</x:v>
      </x:c>
      <x:c r="B143" s="11" t="n">
        <x:f>CHOOSE(MIN(3,MAX(1,$B$9)),S143,U143,W143)</x:f>
        <x:v>0.32714654121082276</x:v>
      </x:c>
      <x:c r="C143" s="11" t="n">
        <x:f>CHOOSE(MIN(3,MAX(1,$B$9)),T143,V143,X143)</x:f>
        <x:v>0.8323831415036693</x:v>
      </x:c>
      <x:c r="D143" s="1" t="n">
        <x:f>IF(B143^2+C143^2&lt;=1,1,0)</x:f>
        <x:v>1</x:v>
      </x:c>
      <x:c r="E143" s="9" t="n">
        <x:f>4*AVERAGE($D$25:D143)</x:f>
        <x:v>3.0588235294117645</x:v>
      </x:c>
      <x:c r="F143" s="1" t="n">
        <x:f>B143</x:f>
        <x:v>0.32714654121082276</x:v>
      </x:c>
      <x:c r="G143" s="1" t="n">
        <x:f>IF(D143=1,C143,"")</x:f>
        <x:v>0.8323831415036693</x:v>
      </x:c>
      <x:c r="H143" s="1" t="str">
        <x:f>IF(D143=0,C143,"")</x:f>
      </x:c>
      <x:c r="I143" s="1" t="n">
        <x:f>SQRT(1-F143^2)</x:f>
        <x:v>0.9449736189829827</x:v>
      </x:c>
      <x:c r="J143" s="34"/>
      <x:c r="K143" s="34"/>
      <x:c r="L143" s="34"/>
      <x:c r="M143" s="34"/>
      <x:c r="N143" s="34"/>
      <x:c r="O143" s="34"/>
      <x:c r="P143" s="34"/>
      <x:c r="Q143" s="10" t="n">
        <x:f>PI()</x:f>
        <x:v>3.141592653589793</x:v>
      </x:c>
      <x:c r="S143" s="10" t="n">
        <x:v>0.32714654121082276</x:v>
      </x:c>
      <x:c r="T143" s="10" t="n">
        <x:v>0.8323831415036693</x:v>
      </x:c>
      <x:c r="U143" s="10" t="n">
        <x:v>0.5154227392729618</x:v>
      </x:c>
      <x:c r="V143" s="10" t="n">
        <x:v>0.5922836223393896</x:v>
      </x:c>
      <x:c r="W143" s="10" t="n">
        <x:v>0.31610018225913816</x:v>
      </x:c>
      <x:c r="X143" s="10" t="n">
        <x:v>0.9008664519260812</x:v>
      </x:c>
    </x:row>
    <x:row r="144">
      <x:c r="A144" s="34" t="n">
        <x:v>120</x:v>
      </x:c>
      <x:c r="B144" s="11" t="n">
        <x:f>CHOOSE(MIN(3,MAX(1,$B$9)),S144,U144,W144)</x:f>
        <x:v>0.7844855919247493</x:v>
      </x:c>
      <x:c r="C144" s="11" t="n">
        <x:f>CHOOSE(MIN(3,MAX(1,$B$9)),T144,V144,X144)</x:f>
        <x:v>0.11577274010051042</x:v>
      </x:c>
      <x:c r="D144" s="1" t="n">
        <x:f>IF(B144^2+C144^2&lt;=1,1,0)</x:f>
        <x:v>1</x:v>
      </x:c>
      <x:c r="E144" s="9" t="n">
        <x:f>4*AVERAGE($D$25:D144)</x:f>
        <x:v>3.066666666666667</x:v>
      </x:c>
      <x:c r="F144" s="1" t="n">
        <x:f>B144</x:f>
        <x:v>0.7844855919247493</x:v>
      </x:c>
      <x:c r="G144" s="1" t="n">
        <x:f>IF(D144=1,C144,"")</x:f>
        <x:v>0.11577274010051042</x:v>
      </x:c>
      <x:c r="H144" s="1" t="str">
        <x:f>IF(D144=0,C144,"")</x:f>
      </x:c>
      <x:c r="I144" s="1" t="n">
        <x:f>SQRT(1-F144^2)</x:f>
        <x:v>0.6201470439036824</x:v>
      </x:c>
      <x:c r="J144" s="34"/>
      <x:c r="K144" s="34"/>
      <x:c r="L144" s="34"/>
      <x:c r="M144" s="34"/>
      <x:c r="N144" s="34"/>
      <x:c r="O144" s="34"/>
      <x:c r="P144" s="34"/>
      <x:c r="Q144" s="10" t="n">
        <x:f>PI()</x:f>
        <x:v>3.141592653589793</x:v>
      </x:c>
      <x:c r="S144" s="10" t="n">
        <x:v>0.7844855919247493</x:v>
      </x:c>
      <x:c r="T144" s="10" t="n">
        <x:v>0.11577274010051042</x:v>
      </x:c>
      <x:c r="U144" s="10" t="n">
        <x:v>0.9153978373482092</x:v>
      </x:c>
      <x:c r="V144" s="10" t="n">
        <x:v>0.00974235925358824</x:v>
      </x:c>
      <x:c r="W144" s="10" t="n">
        <x:v>0.4538350596816212</x:v>
      </x:c>
      <x:c r="X144" s="10" t="n">
        <x:v>0.9933817666408721</x:v>
      </x:c>
    </x:row>
    <x:row r="145">
      <x:c r="A145" s="34" t="n">
        <x:v>121</x:v>
      </x:c>
      <x:c r="B145" s="11" t="n">
        <x:f>CHOOSE(MIN(3,MAX(1,$B$9)),S145,U145,W145)</x:f>
        <x:v>0.8560899988515303</x:v>
      </x:c>
      <x:c r="C145" s="11" t="n">
        <x:f>CHOOSE(MIN(3,MAX(1,$B$9)),T145,V145,X145)</x:f>
        <x:v>0.44121254014316946</x:v>
      </x:c>
      <x:c r="D145" s="1" t="n">
        <x:f>IF(B145^2+C145^2&lt;=1,1,0)</x:f>
        <x:v>1</x:v>
      </x:c>
      <x:c r="E145" s="9" t="n">
        <x:f>4*AVERAGE($D$25:D145)</x:f>
        <x:v>3.074380165289256</x:v>
      </x:c>
      <x:c r="F145" s="1" t="n">
        <x:f>B145</x:f>
        <x:v>0.8560899988515303</x:v>
      </x:c>
      <x:c r="G145" s="1" t="n">
        <x:f>IF(D145=1,C145,"")</x:f>
        <x:v>0.44121254014316946</x:v>
      </x:c>
      <x:c r="H145" s="1" t="str">
        <x:f>IF(D145=0,C145,"")</x:f>
      </x:c>
      <x:c r="I145" s="1" t="n">
        <x:f>SQRT(1-F145^2)</x:f>
        <x:v>0.5168267735580142</x:v>
      </x:c>
      <x:c r="J145" s="34"/>
      <x:c r="K145" s="34"/>
      <x:c r="L145" s="34"/>
      <x:c r="M145" s="34"/>
      <x:c r="N145" s="34"/>
      <x:c r="O145" s="34"/>
      <x:c r="P145" s="34"/>
      <x:c r="Q145" s="10" t="n">
        <x:f>PI()</x:f>
        <x:v>3.141592653589793</x:v>
      </x:c>
      <x:c r="S145" s="10" t="n">
        <x:v>0.8560899988515303</x:v>
      </x:c>
      <x:c r="T145" s="10" t="n">
        <x:v>0.44121254014316946</x:v>
      </x:c>
      <x:c r="U145" s="10" t="n">
        <x:v>0.4023318731820802</x:v>
      </x:c>
      <x:c r="V145" s="10" t="n">
        <x:v>0.11074440262896146</x:v>
      </x:c>
      <x:c r="W145" s="10" t="n">
        <x:v>0.13930460994314098</x:v>
      </x:c>
      <x:c r="X145" s="10" t="n">
        <x:v>0.4475467222983103</x:v>
      </x:c>
    </x:row>
    <x:row r="146">
      <x:c r="A146" s="34" t="n">
        <x:v>122</x:v>
      </x:c>
      <x:c r="B146" s="11" t="n">
        <x:f>CHOOSE(MIN(3,MAX(1,$B$9)),S146,U146,W146)</x:f>
        <x:v>0.5392560058971867</x:v>
      </x:c>
      <x:c r="C146" s="11" t="n">
        <x:f>CHOOSE(MIN(3,MAX(1,$B$9)),T146,V146,X146)</x:f>
        <x:v>0.3390902114333585</x:v>
      </x:c>
      <x:c r="D146" s="1" t="n">
        <x:f>IF(B146^2+C146^2&lt;=1,1,0)</x:f>
        <x:v>1</x:v>
      </x:c>
      <x:c r="E146" s="9" t="n">
        <x:f>4*AVERAGE($D$25:D146)</x:f>
        <x:v>3.081967213114754</x:v>
      </x:c>
      <x:c r="F146" s="1" t="n">
        <x:f>B146</x:f>
        <x:v>0.5392560058971867</x:v>
      </x:c>
      <x:c r="G146" s="1" t="n">
        <x:f>IF(D146=1,C146,"")</x:f>
        <x:v>0.3390902114333585</x:v>
      </x:c>
      <x:c r="H146" s="1" t="str">
        <x:f>IF(D146=0,C146,"")</x:f>
      </x:c>
      <x:c r="I146" s="1" t="n">
        <x:f>SQRT(1-F146^2)</x:f>
        <x:v>0.8421418883441277</x:v>
      </x:c>
      <x:c r="J146" s="34"/>
      <x:c r="K146" s="34"/>
      <x:c r="L146" s="34"/>
      <x:c r="M146" s="34"/>
      <x:c r="N146" s="34"/>
      <x:c r="O146" s="34"/>
      <x:c r="P146" s="34"/>
      <x:c r="Q146" s="10" t="n">
        <x:f>PI()</x:f>
        <x:v>3.141592653589793</x:v>
      </x:c>
      <x:c r="S146" s="10" t="n">
        <x:v>0.5392560058971867</x:v>
      </x:c>
      <x:c r="T146" s="10" t="n">
        <x:v>0.3390902114333585</x:v>
      </x:c>
      <x:c r="U146" s="10" t="n">
        <x:v>0.13777975488034144</x:v>
      </x:c>
      <x:c r="V146" s="10" t="n">
        <x:v>0.5925520687642596</x:v>
      </x:c>
      <x:c r="W146" s="10" t="n">
        <x:v>0.3907543947805122</x:v>
      </x:c>
      <x:c r="X146" s="10" t="n">
        <x:v>0.005589621956036628</x:v>
      </x:c>
    </x:row>
    <x:row r="147">
      <x:c r="A147" s="34" t="n">
        <x:v>123</x:v>
      </x:c>
      <x:c r="B147" s="11" t="n">
        <x:f>CHOOSE(MIN(3,MAX(1,$B$9)),S147,U147,W147)</x:f>
        <x:v>0.3700603077886626</x:v>
      </x:c>
      <x:c r="C147" s="11" t="n">
        <x:f>CHOOSE(MIN(3,MAX(1,$B$9)),T147,V147,X147)</x:f>
        <x:v>0.8696961203822866</x:v>
      </x:c>
      <x:c r="D147" s="1" t="n">
        <x:f>IF(B147^2+C147^2&lt;=1,1,0)</x:f>
        <x:v>1</x:v>
      </x:c>
      <x:c r="E147" s="9" t="n">
        <x:f>4*AVERAGE($D$25:D147)</x:f>
        <x:v>3.089430894308943</x:v>
      </x:c>
      <x:c r="F147" s="1" t="n">
        <x:f>B147</x:f>
        <x:v>0.3700603077886626</x:v>
      </x:c>
      <x:c r="G147" s="1" t="n">
        <x:f>IF(D147=1,C147,"")</x:f>
        <x:v>0.8696961203822866</x:v>
      </x:c>
      <x:c r="H147" s="1" t="str">
        <x:f>IF(D147=0,C147,"")</x:f>
      </x:c>
      <x:c r="I147" s="1" t="n">
        <x:f>SQRT(1-F147^2)</x:f>
        <x:v>0.9290077333366823</x:v>
      </x:c>
      <x:c r="J147" s="34"/>
      <x:c r="K147" s="34"/>
      <x:c r="L147" s="34"/>
      <x:c r="M147" s="34"/>
      <x:c r="N147" s="34"/>
      <x:c r="O147" s="34"/>
      <x:c r="P147" s="34"/>
      <x:c r="Q147" s="10" t="n">
        <x:f>PI()</x:f>
        <x:v>3.141592653589793</x:v>
      </x:c>
      <x:c r="S147" s="10" t="n">
        <x:v>0.3700603077886626</x:v>
      </x:c>
      <x:c r="T147" s="10" t="n">
        <x:v>0.8696961203822866</x:v>
      </x:c>
      <x:c r="U147" s="10" t="n">
        <x:v>0.8330758657875452</x:v>
      </x:c>
      <x:c r="V147" s="10" t="n">
        <x:v>0.8189555964715469</x:v>
      </x:c>
      <x:c r="W147" s="10" t="n">
        <x:v>0.7826486618282164</x:v>
      </x:c>
      <x:c r="X147" s="10" t="n">
        <x:v>0.09965866061189133</x:v>
      </x:c>
    </x:row>
    <x:row r="148">
      <x:c r="A148" s="34" t="n">
        <x:v>124</x:v>
      </x:c>
      <x:c r="B148" s="11" t="n">
        <x:f>CHOOSE(MIN(3,MAX(1,$B$9)),S148,U148,W148)</x:f>
        <x:v>0.17065352236386389</x:v>
      </x:c>
      <x:c r="C148" s="11" t="n">
        <x:f>CHOOSE(MIN(3,MAX(1,$B$9)),T148,V148,X148)</x:f>
        <x:v>0.2901869072811678</x:v>
      </x:c>
      <x:c r="D148" s="1" t="n">
        <x:f>IF(B148^2+C148^2&lt;=1,1,0)</x:f>
        <x:v>1</x:v>
      </x:c>
      <x:c r="E148" s="9" t="n">
        <x:f>4*AVERAGE($D$25:D148)</x:f>
        <x:v>3.096774193548387</x:v>
      </x:c>
      <x:c r="F148" s="1" t="n">
        <x:f>B148</x:f>
        <x:v>0.17065352236386389</x:v>
      </x:c>
      <x:c r="G148" s="1" t="n">
        <x:f>IF(D148=1,C148,"")</x:f>
        <x:v>0.2901869072811678</x:v>
      </x:c>
      <x:c r="H148" s="1" t="str">
        <x:f>IF(D148=0,C148,"")</x:f>
      </x:c>
      <x:c r="I148" s="1" t="n">
        <x:f>SQRT(1-F148^2)</x:f>
        <x:v>0.9853310993289546</x:v>
      </x:c>
      <x:c r="J148" s="34"/>
      <x:c r="K148" s="34"/>
      <x:c r="L148" s="34"/>
      <x:c r="M148" s="34"/>
      <x:c r="N148" s="34"/>
      <x:c r="O148" s="34"/>
      <x:c r="P148" s="34"/>
      <x:c r="Q148" s="10" t="n">
        <x:f>PI()</x:f>
        <x:v>3.141592653589793</x:v>
      </x:c>
      <x:c r="S148" s="10" t="n">
        <x:v>0.17065352236386389</x:v>
      </x:c>
      <x:c r="T148" s="10" t="n">
        <x:v>0.2901869072811678</x:v>
      </x:c>
      <x:c r="U148" s="10" t="n">
        <x:v>0.10001235780193207</x:v>
      </x:c>
      <x:c r="V148" s="10" t="n">
        <x:v>0.38017549053506017</x:v>
      </x:c>
      <x:c r="W148" s="10" t="n">
        <x:v>0.100659434909118</x:v>
      </x:c>
      <x:c r="X148" s="10" t="n">
        <x:v>0.8057061192937031</x:v>
      </x:c>
    </x:row>
    <x:row r="149">
      <x:c r="A149" s="34" t="n">
        <x:v>125</x:v>
      </x:c>
      <x:c r="B149" s="11" t="n">
        <x:f>CHOOSE(MIN(3,MAX(1,$B$9)),S149,U149,W149)</x:f>
        <x:v>0.5977163825882599</x:v>
      </x:c>
      <x:c r="C149" s="11" t="n">
        <x:f>CHOOSE(MIN(3,MAX(1,$B$9)),T149,V149,X149)</x:f>
        <x:v>0.09760192001704127</x:v>
      </x:c>
      <x:c r="D149" s="1" t="n">
        <x:f>IF(B149^2+C149^2&lt;=1,1,0)</x:f>
        <x:v>1</x:v>
      </x:c>
      <x:c r="E149" s="9" t="n">
        <x:f>4*AVERAGE($D$25:D149)</x:f>
        <x:v>3.104</x:v>
      </x:c>
      <x:c r="F149" s="1" t="n">
        <x:f>B149</x:f>
        <x:v>0.5977163825882599</x:v>
      </x:c>
      <x:c r="G149" s="1" t="n">
        <x:f>IF(D149=1,C149,"")</x:f>
        <x:v>0.09760192001704127</x:v>
      </x:c>
      <x:c r="H149" s="1" t="str">
        <x:f>IF(D149=0,C149,"")</x:f>
      </x:c>
      <x:c r="I149" s="1" t="n">
        <x:f>SQRT(1-F149^2)</x:f>
        <x:v>0.8017076312382244</x:v>
      </x:c>
      <x:c r="J149" s="34"/>
      <x:c r="K149" s="34"/>
      <x:c r="L149" s="34"/>
      <x:c r="M149" s="34"/>
      <x:c r="N149" s="34"/>
      <x:c r="O149" s="34"/>
      <x:c r="P149" s="34"/>
      <x:c r="Q149" s="10" t="n">
        <x:f>PI()</x:f>
        <x:v>3.141592653589793</x:v>
      </x:c>
      <x:c r="S149" s="10" t="n">
        <x:v>0.5977163825882599</x:v>
      </x:c>
      <x:c r="T149" s="10" t="n">
        <x:v>0.09760192001704127</x:v>
      </x:c>
      <x:c r="U149" s="10" t="n">
        <x:v>0.4182701784789523</x:v>
      </x:c>
      <x:c r="V149" s="10" t="n">
        <x:v>0.3362833593933342</x:v>
      </x:c>
      <x:c r="W149" s="10" t="n">
        <x:v>0.4515436653309013</x:v>
      </x:c>
      <x:c r="X149" s="10" t="n">
        <x:v>0.28058033723049913</x:v>
      </x:c>
    </x:row>
    <x:row r="150">
      <x:c r="A150" s="34" t="n">
        <x:v>126</x:v>
      </x:c>
      <x:c r="B150" s="11" t="n">
        <x:f>CHOOSE(MIN(3,MAX(1,$B$9)),S150,U150,W150)</x:f>
        <x:v>0.07179056236054748</x:v>
      </x:c>
      <x:c r="C150" s="11" t="n">
        <x:f>CHOOSE(MIN(3,MAX(1,$B$9)),T150,V150,X150)</x:f>
        <x:v>0.4216873870464042</x:v>
      </x:c>
      <x:c r="D150" s="1" t="n">
        <x:f>IF(B150^2+C150^2&lt;=1,1,0)</x:f>
        <x:v>1</x:v>
      </x:c>
      <x:c r="E150" s="9" t="n">
        <x:f>4*AVERAGE($D$25:D150)</x:f>
        <x:v>3.111111111111111</x:v>
      </x:c>
      <x:c r="F150" s="1" t="n">
        <x:f>B150</x:f>
        <x:v>0.07179056236054748</x:v>
      </x:c>
      <x:c r="G150" s="1" t="n">
        <x:f>IF(D150=1,C150,"")</x:f>
        <x:v>0.4216873870464042</x:v>
      </x:c>
      <x:c r="H150" s="1" t="str">
        <x:f>IF(D150=0,C150,"")</x:f>
      </x:c>
      <x:c r="I150" s="1" t="n">
        <x:f>SQRT(1-F150^2)</x:f>
        <x:v>0.9974197286779304</x:v>
      </x:c>
      <x:c r="J150" s="34"/>
      <x:c r="K150" s="34"/>
      <x:c r="L150" s="34"/>
      <x:c r="M150" s="34"/>
      <x:c r="N150" s="34"/>
      <x:c r="O150" s="34"/>
      <x:c r="P150" s="34"/>
      <x:c r="Q150" s="10" t="n">
        <x:f>PI()</x:f>
        <x:v>3.141592653589793</x:v>
      </x:c>
      <x:c r="S150" s="10" t="n">
        <x:v>0.07179056236054748</x:v>
      </x:c>
      <x:c r="T150" s="10" t="n">
        <x:v>0.4216873870464042</x:v>
      </x:c>
      <x:c r="U150" s="10" t="n">
        <x:v>0.28490581915465574</x:v>
      </x:c>
      <x:c r="V150" s="10" t="n">
        <x:v>0.9775100345326629</x:v>
      </x:c>
      <x:c r="W150" s="10" t="n">
        <x:v>0.2217814514076505</x:v>
      </x:c>
      <x:c r="X150" s="10" t="n">
        <x:v>0.8774465628850731</x:v>
      </x:c>
    </x:row>
    <x:row r="151">
      <x:c r="A151" s="34" t="n">
        <x:v>127</x:v>
      </x:c>
      <x:c r="B151" s="11" t="n">
        <x:f>CHOOSE(MIN(3,MAX(1,$B$9)),S151,U151,W151)</x:f>
        <x:v>0.4337976126698777</x:v>
      </x:c>
      <x:c r="C151" s="11" t="n">
        <x:f>CHOOSE(MIN(3,MAX(1,$B$9)),T151,V151,X151)</x:f>
        <x:v>0.20710352493915707</x:v>
      </x:c>
      <x:c r="D151" s="1" t="n">
        <x:f>IF(B151^2+C151^2&lt;=1,1,0)</x:f>
        <x:v>1</x:v>
      </x:c>
      <x:c r="E151" s="9" t="n">
        <x:f>4*AVERAGE($D$25:D151)</x:f>
        <x:v>3.1181102362204722</x:v>
      </x:c>
      <x:c r="F151" s="1" t="n">
        <x:f>B151</x:f>
        <x:v>0.4337976126698777</x:v>
      </x:c>
      <x:c r="G151" s="1" t="n">
        <x:f>IF(D151=1,C151,"")</x:f>
        <x:v>0.20710352493915707</x:v>
      </x:c>
      <x:c r="H151" s="1" t="str">
        <x:f>IF(D151=0,C151,"")</x:f>
      </x:c>
      <x:c r="I151" s="1" t="n">
        <x:f>SQRT(1-F151^2)</x:f>
        <x:v>0.9010103391426287</x:v>
      </x:c>
      <x:c r="J151" s="34"/>
      <x:c r="K151" s="34"/>
      <x:c r="L151" s="34"/>
      <x:c r="M151" s="34"/>
      <x:c r="N151" s="34"/>
      <x:c r="O151" s="34"/>
      <x:c r="P151" s="34"/>
      <x:c r="Q151" s="10" t="n">
        <x:f>PI()</x:f>
        <x:v>3.141592653589793</x:v>
      </x:c>
      <x:c r="S151" s="10" t="n">
        <x:v>0.4337976126698777</x:v>
      </x:c>
      <x:c r="T151" s="10" t="n">
        <x:v>0.20710352493915707</x:v>
      </x:c>
      <x:c r="U151" s="10" t="n">
        <x:v>0.7082991736714916</x:v>
      </x:c>
      <x:c r="V151" s="10" t="n">
        <x:v>0.33514299348643717</x:v>
      </x:c>
      <x:c r="W151" s="10" t="n">
        <x:v>0.23689584767133964</x:v>
      </x:c>
      <x:c r="X151" s="10" t="n">
        <x:v>0.17913835269208378</x:v>
      </x:c>
    </x:row>
    <x:row r="152">
      <x:c r="A152" s="34" t="n">
        <x:v>128</x:v>
      </x:c>
      <x:c r="B152" s="11" t="n">
        <x:f>CHOOSE(MIN(3,MAX(1,$B$9)),S152,U152,W152)</x:f>
        <x:v>0.23072354716714472</x:v>
      </x:c>
      <x:c r="C152" s="11" t="n">
        <x:f>CHOOSE(MIN(3,MAX(1,$B$9)),T152,V152,X152)</x:f>
        <x:v>0.34822258830536157</x:v>
      </x:c>
      <x:c r="D152" s="1" t="n">
        <x:f>IF(B152^2+C152^2&lt;=1,1,0)</x:f>
        <x:v>1</x:v>
      </x:c>
      <x:c r="E152" s="9" t="n">
        <x:f>4*AVERAGE($D$25:D152)</x:f>
        <x:v>3.125</x:v>
      </x:c>
      <x:c r="F152" s="1" t="n">
        <x:f>B152</x:f>
        <x:v>0.23072354716714472</x:v>
      </x:c>
      <x:c r="G152" s="1" t="n">
        <x:f>IF(D152=1,C152,"")</x:f>
        <x:v>0.34822258830536157</x:v>
      </x:c>
      <x:c r="H152" s="1" t="str">
        <x:f>IF(D152=0,C152,"")</x:f>
      </x:c>
      <x:c r="I152" s="1" t="n">
        <x:f>SQRT(1-F152^2)</x:f>
        <x:v>0.9730193445058584</x:v>
      </x:c>
      <x:c r="J152" s="34"/>
      <x:c r="K152" s="34"/>
      <x:c r="L152" s="34"/>
      <x:c r="M152" s="34"/>
      <x:c r="N152" s="34"/>
      <x:c r="O152" s="34"/>
      <x:c r="P152" s="34"/>
      <x:c r="Q152" s="10" t="n">
        <x:f>PI()</x:f>
        <x:v>3.141592653589793</x:v>
      </x:c>
      <x:c r="S152" s="10" t="n">
        <x:v>0.23072354716714472</x:v>
      </x:c>
      <x:c r="T152" s="10" t="n">
        <x:v>0.34822258830536157</x:v>
      </x:c>
      <x:c r="U152" s="10" t="n">
        <x:v>0.7015511546645028</x:v>
      </x:c>
      <x:c r="V152" s="10" t="n">
        <x:v>0.5207239607888977</x:v>
      </x:c>
      <x:c r="W152" s="10" t="n">
        <x:v>0.5818115255894762</x:v>
      </x:c>
      <x:c r="X152" s="10" t="n">
        <x:v>0.4815026581441899</x:v>
      </x:c>
    </x:row>
    <x:row r="153">
      <x:c r="A153" s="34" t="n">
        <x:v>129</x:v>
      </x:c>
      <x:c r="B153" s="11" t="n">
        <x:f>CHOOSE(MIN(3,MAX(1,$B$9)),S153,U153,W153)</x:f>
        <x:v>0.4396731787128374</x:v>
      </x:c>
      <x:c r="C153" s="11" t="n">
        <x:f>CHOOSE(MIN(3,MAX(1,$B$9)),T153,V153,X153)</x:f>
        <x:v>0.23367118241731077</x:v>
      </x:c>
      <x:c r="D153" s="1" t="n">
        <x:f>IF(B153^2+C153^2&lt;=1,1,0)</x:f>
        <x:v>1</x:v>
      </x:c>
      <x:c r="E153" s="9" t="n">
        <x:f>4*AVERAGE($D$25:D153)</x:f>
        <x:v>3.131782945736434</x:v>
      </x:c>
      <x:c r="F153" s="1" t="n">
        <x:f>B153</x:f>
        <x:v>0.4396731787128374</x:v>
      </x:c>
      <x:c r="G153" s="1" t="n">
        <x:f>IF(D153=1,C153,"")</x:f>
        <x:v>0.23367118241731077</x:v>
      </x:c>
      <x:c r="H153" s="1" t="str">
        <x:f>IF(D153=0,C153,"")</x:f>
      </x:c>
      <x:c r="I153" s="1" t="n">
        <x:f>SQRT(1-F153^2)</x:f>
        <x:v>0.8981578346374034</x:v>
      </x:c>
      <x:c r="J153" s="34"/>
      <x:c r="K153" s="34"/>
      <x:c r="L153" s="34"/>
      <x:c r="M153" s="34"/>
      <x:c r="N153" s="34"/>
      <x:c r="O153" s="34"/>
      <x:c r="P153" s="34"/>
      <x:c r="Q153" s="10" t="n">
        <x:f>PI()</x:f>
        <x:v>3.141592653589793</x:v>
      </x:c>
      <x:c r="S153" s="10" t="n">
        <x:v>0.4396731787128374</x:v>
      </x:c>
      <x:c r="T153" s="10" t="n">
        <x:v>0.23367118241731077</x:v>
      </x:c>
      <x:c r="U153" s="10" t="n">
        <x:v>0.34441636771438333</x:v>
      </x:c>
      <x:c r="V153" s="10" t="n">
        <x:v>0.4661903094342187</x:v>
      </x:c>
      <x:c r="W153" s="10" t="n">
        <x:v>0.8624529200954872</x:v>
      </x:c>
      <x:c r="X153" s="10" t="n">
        <x:v>0.4994052559856089</x:v>
      </x:c>
    </x:row>
    <x:row r="154">
      <x:c r="A154" s="34" t="n">
        <x:v>130</x:v>
      </x:c>
      <x:c r="B154" s="11" t="n">
        <x:f>CHOOSE(MIN(3,MAX(1,$B$9)),S154,U154,W154)</x:f>
        <x:v>0.7607873709639534</x:v>
      </x:c>
      <x:c r="C154" s="11" t="n">
        <x:f>CHOOSE(MIN(3,MAX(1,$B$9)),T154,V154,X154)</x:f>
        <x:v>0.834527971339412</x:v>
      </x:c>
      <x:c r="D154" s="1" t="n">
        <x:f>IF(B154^2+C154^2&lt;=1,1,0)</x:f>
        <x:v>0</x:v>
      </x:c>
      <x:c r="E154" s="9" t="n">
        <x:f>4*AVERAGE($D$25:D154)</x:f>
        <x:v>3.1076923076923078</x:v>
      </x:c>
      <x:c r="F154" s="1" t="n">
        <x:f>B154</x:f>
        <x:v>0.7607873709639534</x:v>
      </x:c>
      <x:c r="G154" s="1" t="str">
        <x:f>IF(D154=1,C154,"")</x:f>
      </x:c>
      <x:c r="H154" s="1" t="n">
        <x:f>IF(D154=0,C154,"")</x:f>
        <x:v>0.834527971339412</x:v>
      </x:c>
      <x:c r="I154" s="1" t="n">
        <x:f>SQRT(1-F154^2)</x:f>
        <x:v>0.6490012143145465</x:v>
      </x:c>
      <x:c r="J154" s="34"/>
      <x:c r="K154" s="34"/>
      <x:c r="L154" s="34"/>
      <x:c r="M154" s="34"/>
      <x:c r="N154" s="34"/>
      <x:c r="O154" s="34"/>
      <x:c r="P154" s="34"/>
      <x:c r="Q154" s="10" t="n">
        <x:f>PI()</x:f>
        <x:v>3.141592653589793</x:v>
      </x:c>
      <x:c r="S154" s="10" t="n">
        <x:v>0.7607873709639534</x:v>
      </x:c>
      <x:c r="T154" s="10" t="n">
        <x:v>0.834527971339412</x:v>
      </x:c>
      <x:c r="U154" s="10" t="n">
        <x:v>0.8904419831517559</x:v>
      </x:c>
      <x:c r="V154" s="10" t="n">
        <x:v>0.5227989517650312</x:v>
      </x:c>
      <x:c r="W154" s="10" t="n">
        <x:v>0.722787887334178</x:v>
      </x:c>
      <x:c r="X154" s="10" t="n">
        <x:v>0.3390294940982578</x:v>
      </x:c>
    </x:row>
    <x:row r="155">
      <x:c r="A155" s="34" t="n">
        <x:v>131</x:v>
      </x:c>
      <x:c r="B155" s="11" t="n">
        <x:f>CHOOSE(MIN(3,MAX(1,$B$9)),S155,U155,W155)</x:f>
        <x:v>0.9073679315624759</x:v>
      </x:c>
      <x:c r="C155" s="11" t="n">
        <x:f>CHOOSE(MIN(3,MAX(1,$B$9)),T155,V155,X155)</x:f>
        <x:v>0.8421582268783823</x:v>
      </x:c>
      <x:c r="D155" s="1" t="n">
        <x:f>IF(B155^2+C155^2&lt;=1,1,0)</x:f>
        <x:v>0</x:v>
      </x:c>
      <x:c r="E155" s="9" t="n">
        <x:f>4*AVERAGE($D$25:D155)</x:f>
        <x:v>3.0839694656488548</x:v>
      </x:c>
      <x:c r="F155" s="1" t="n">
        <x:f>B155</x:f>
        <x:v>0.9073679315624759</x:v>
      </x:c>
      <x:c r="G155" s="1" t="str">
        <x:f>IF(D155=1,C155,"")</x:f>
      </x:c>
      <x:c r="H155" s="1" t="n">
        <x:f>IF(D155=0,C155,"")</x:f>
        <x:v>0.8421582268783823</x:v>
      </x:c>
      <x:c r="I155" s="1" t="n">
        <x:f>SQRT(1-F155^2)</x:f>
        <x:v>0.420337289295197</x:v>
      </x:c>
      <x:c r="J155" s="34"/>
      <x:c r="K155" s="34"/>
      <x:c r="L155" s="34"/>
      <x:c r="M155" s="34"/>
      <x:c r="N155" s="34"/>
      <x:c r="O155" s="34"/>
      <x:c r="P155" s="34"/>
      <x:c r="Q155" s="10" t="n">
        <x:f>PI()</x:f>
        <x:v>3.141592653589793</x:v>
      </x:c>
      <x:c r="S155" s="10" t="n">
        <x:v>0.9073679315624759</x:v>
      </x:c>
      <x:c r="T155" s="10" t="n">
        <x:v>0.8421582268783823</x:v>
      </x:c>
      <x:c r="U155" s="10" t="n">
        <x:v>0.9027279241304402</x:v>
      </x:c>
      <x:c r="V155" s="10" t="n">
        <x:v>0.38700450333510295</x:v>
      </x:c>
      <x:c r="W155" s="10" t="n">
        <x:v>0.061986854692143156</x:v>
      </x:c>
      <x:c r="X155" s="10" t="n">
        <x:v>0.30026256145631536</x:v>
      </x:c>
    </x:row>
    <x:row r="156">
      <x:c r="A156" s="34" t="n">
        <x:v>132</x:v>
      </x:c>
      <x:c r="B156" s="11" t="n">
        <x:f>CHOOSE(MIN(3,MAX(1,$B$9)),S156,U156,W156)</x:f>
        <x:v>0.6584689359879121</x:v>
      </x:c>
      <x:c r="C156" s="11" t="n">
        <x:f>CHOOSE(MIN(3,MAX(1,$B$9)),T156,V156,X156)</x:f>
        <x:v>0.24154947616625577</x:v>
      </x:c>
      <x:c r="D156" s="1" t="n">
        <x:f>IF(B156^2+C156^2&lt;=1,1,0)</x:f>
        <x:v>1</x:v>
      </x:c>
      <x:c r="E156" s="9" t="n">
        <x:f>4*AVERAGE($D$25:D156)</x:f>
        <x:v>3.090909090909091</x:v>
      </x:c>
      <x:c r="F156" s="1" t="n">
        <x:f>B156</x:f>
        <x:v>0.6584689359879121</x:v>
      </x:c>
      <x:c r="G156" s="1" t="n">
        <x:f>IF(D156=1,C156,"")</x:f>
        <x:v>0.24154947616625577</x:v>
      </x:c>
      <x:c r="H156" s="1" t="str">
        <x:f>IF(D156=0,C156,"")</x:f>
      </x:c>
      <x:c r="I156" s="1" t="n">
        <x:f>SQRT(1-F156^2)</x:f>
        <x:v>0.7526079061097797</x:v>
      </x:c>
      <x:c r="J156" s="34"/>
      <x:c r="K156" s="34"/>
      <x:c r="L156" s="34"/>
      <x:c r="M156" s="34"/>
      <x:c r="N156" s="34"/>
      <x:c r="O156" s="34"/>
      <x:c r="P156" s="34"/>
      <x:c r="Q156" s="10" t="n">
        <x:f>PI()</x:f>
        <x:v>3.141592653589793</x:v>
      </x:c>
      <x:c r="S156" s="10" t="n">
        <x:v>0.6584689359879121</x:v>
      </x:c>
      <x:c r="T156" s="10" t="n">
        <x:v>0.24154947616625577</x:v>
      </x:c>
      <x:c r="U156" s="10" t="n">
        <x:v>0.02506986860509186</x:v>
      </x:c>
      <x:c r="V156" s="10" t="n">
        <x:v>0.22862131397237206</x:v>
      </x:c>
      <x:c r="W156" s="10" t="n">
        <x:v>0.6883812092210025</x:v>
      </x:c>
      <x:c r="X156" s="10" t="n">
        <x:v>0.29345505053410736</x:v>
      </x:c>
    </x:row>
    <x:row r="157">
      <x:c r="A157" s="34" t="n">
        <x:v>133</x:v>
      </x:c>
      <x:c r="B157" s="11" t="n">
        <x:f>CHOOSE(MIN(3,MAX(1,$B$9)),S157,U157,W157)</x:f>
        <x:v>0.37768983363639563</x:v>
      </x:c>
      <x:c r="C157" s="11" t="n">
        <x:f>CHOOSE(MIN(3,MAX(1,$B$9)),T157,V157,X157)</x:f>
        <x:v>0.40620781818870455</x:v>
      </x:c>
      <x:c r="D157" s="1" t="n">
        <x:f>IF(B157^2+C157^2&lt;=1,1,0)</x:f>
        <x:v>1</x:v>
      </x:c>
      <x:c r="E157" s="9" t="n">
        <x:f>4*AVERAGE($D$25:D157)</x:f>
        <x:v>3.0977443609022557</x:v>
      </x:c>
      <x:c r="F157" s="1" t="n">
        <x:f>B157</x:f>
        <x:v>0.37768983363639563</x:v>
      </x:c>
      <x:c r="G157" s="1" t="n">
        <x:f>IF(D157=1,C157,"")</x:f>
        <x:v>0.40620781818870455</x:v>
      </x:c>
      <x:c r="H157" s="1" t="str">
        <x:f>IF(D157=0,C157,"")</x:f>
      </x:c>
      <x:c r="I157" s="1" t="n">
        <x:f>SQRT(1-F157^2)</x:f>
        <x:v>0.9259321733084512</x:v>
      </x:c>
      <x:c r="J157" s="34"/>
      <x:c r="K157" s="34"/>
      <x:c r="L157" s="34"/>
      <x:c r="M157" s="34"/>
      <x:c r="N157" s="34"/>
      <x:c r="O157" s="34"/>
      <x:c r="P157" s="34"/>
      <x:c r="Q157" s="10" t="n">
        <x:f>PI()</x:f>
        <x:v>3.141592653589793</x:v>
      </x:c>
      <x:c r="S157" s="10" t="n">
        <x:v>0.37768983363639563</x:v>
      </x:c>
      <x:c r="T157" s="10" t="n">
        <x:v>0.40620781818870455</x:v>
      </x:c>
      <x:c r="U157" s="10" t="n">
        <x:v>0.06325519304238536</x:v>
      </x:c>
      <x:c r="V157" s="10" t="n">
        <x:v>0.44552553902414116</x:v>
      </x:c>
      <x:c r="W157" s="10" t="n">
        <x:v>0.2370977670004354</x:v>
      </x:c>
      <x:c r="X157" s="10" t="n">
        <x:v>0.25954650150801006</x:v>
      </x:c>
    </x:row>
    <x:row r="158">
      <x:c r="A158" s="34" t="n">
        <x:v>134</x:v>
      </x:c>
      <x:c r="B158" s="11" t="n">
        <x:f>CHOOSE(MIN(3,MAX(1,$B$9)),S158,U158,W158)</x:f>
        <x:v>0.30444475018884987</x:v>
      </x:c>
      <x:c r="C158" s="11" t="n">
        <x:f>CHOOSE(MIN(3,MAX(1,$B$9)),T158,V158,X158)</x:f>
        <x:v>0.1336822920711711</x:v>
      </x:c>
      <x:c r="D158" s="1" t="n">
        <x:f>IF(B158^2+C158^2&lt;=1,1,0)</x:f>
        <x:v>1</x:v>
      </x:c>
      <x:c r="E158" s="9" t="n">
        <x:f>4*AVERAGE($D$25:D158)</x:f>
        <x:v>3.1044776119402986</x:v>
      </x:c>
      <x:c r="F158" s="1" t="n">
        <x:f>B158</x:f>
        <x:v>0.30444475018884987</x:v>
      </x:c>
      <x:c r="G158" s="1" t="n">
        <x:f>IF(D158=1,C158,"")</x:f>
        <x:v>0.1336822920711711</x:v>
      </x:c>
      <x:c r="H158" s="1" t="str">
        <x:f>IF(D158=0,C158,"")</x:f>
      </x:c>
      <x:c r="I158" s="1" t="n">
        <x:f>SQRT(1-F158^2)</x:f>
        <x:v>0.9525299964213457</x:v>
      </x:c>
      <x:c r="J158" s="34"/>
      <x:c r="K158" s="34"/>
      <x:c r="L158" s="34"/>
      <x:c r="M158" s="34"/>
      <x:c r="N158" s="34"/>
      <x:c r="O158" s="34"/>
      <x:c r="P158" s="34"/>
      <x:c r="Q158" s="10" t="n">
        <x:f>PI()</x:f>
        <x:v>3.141592653589793</x:v>
      </x:c>
      <x:c r="S158" s="10" t="n">
        <x:v>0.30444475018884987</x:v>
      </x:c>
      <x:c r="T158" s="10" t="n">
        <x:v>0.1336822920711711</x:v>
      </x:c>
      <x:c r="U158" s="10" t="n">
        <x:v>0.08230176627004604</x:v>
      </x:c>
      <x:c r="V158" s="10" t="n">
        <x:v>0.6407853503119804</x:v>
      </x:c>
      <x:c r="W158" s="10" t="n">
        <x:v>0.7962536391131576</x:v>
      </x:c>
      <x:c r="X158" s="10" t="n">
        <x:v>0.2793716543026541</x:v>
      </x:c>
    </x:row>
    <x:row r="159">
      <x:c r="A159" s="34" t="n">
        <x:v>135</x:v>
      </x:c>
      <x:c r="B159" s="11" t="n">
        <x:f>CHOOSE(MIN(3,MAX(1,$B$9)),S159,U159,W159)</x:f>
        <x:v>0.7530839628307149</x:v>
      </x:c>
      <x:c r="C159" s="11" t="n">
        <x:f>CHOOSE(MIN(3,MAX(1,$B$9)),T159,V159,X159)</x:f>
        <x:v>0.31910499243531376</x:v>
      </x:c>
      <x:c r="D159" s="1" t="n">
        <x:f>IF(B159^2+C159^2&lt;=1,1,0)</x:f>
        <x:v>1</x:v>
      </x:c>
      <x:c r="E159" s="9" t="n">
        <x:f>4*AVERAGE($D$25:D159)</x:f>
        <x:v>3.111111111111111</x:v>
      </x:c>
      <x:c r="F159" s="1" t="n">
        <x:f>B159</x:f>
        <x:v>0.7530839628307149</x:v>
      </x:c>
      <x:c r="G159" s="1" t="n">
        <x:f>IF(D159=1,C159,"")</x:f>
        <x:v>0.31910499243531376</x:v>
      </x:c>
      <x:c r="H159" s="1" t="str">
        <x:f>IF(D159=0,C159,"")</x:f>
      </x:c>
      <x:c r="I159" s="1" t="n">
        <x:f>SQRT(1-F159^2)</x:f>
        <x:v>0.6579244218960004</x:v>
      </x:c>
      <x:c r="J159" s="34"/>
      <x:c r="K159" s="34"/>
      <x:c r="L159" s="34"/>
      <x:c r="M159" s="34"/>
      <x:c r="N159" s="34"/>
      <x:c r="O159" s="34"/>
      <x:c r="P159" s="34"/>
      <x:c r="Q159" s="10" t="n">
        <x:f>PI()</x:f>
        <x:v>3.141592653589793</x:v>
      </x:c>
      <x:c r="S159" s="10" t="n">
        <x:v>0.7530839628307149</x:v>
      </x:c>
      <x:c r="T159" s="10" t="n">
        <x:v>0.31910499243531376</x:v>
      </x:c>
      <x:c r="U159" s="10" t="n">
        <x:v>0.17897297599550688</x:v>
      </x:c>
      <x:c r="V159" s="10" t="n">
        <x:v>0.9468783324897782</x:v>
      </x:c>
      <x:c r="W159" s="10" t="n">
        <x:v>0.29113438650301837</x:v>
      </x:c>
      <x:c r="X159" s="10" t="n">
        <x:v>0.39633384150010464</x:v>
      </x:c>
    </x:row>
    <x:row r="160">
      <x:c r="A160" s="34" t="n">
        <x:v>136</x:v>
      </x:c>
      <x:c r="B160" s="11" t="n">
        <x:f>CHOOSE(MIN(3,MAX(1,$B$9)),S160,U160,W160)</x:f>
        <x:v>0.4734075873857364</x:v>
      </x:c>
      <x:c r="C160" s="11" t="n">
        <x:f>CHOOSE(MIN(3,MAX(1,$B$9)),T160,V160,X160)</x:f>
        <x:v>0.00026743963826447725</x:v>
      </x:c>
      <x:c r="D160" s="1" t="n">
        <x:f>IF(B160^2+C160^2&lt;=1,1,0)</x:f>
        <x:v>1</x:v>
      </x:c>
      <x:c r="E160" s="9" t="n">
        <x:f>4*AVERAGE($D$25:D160)</x:f>
        <x:v>3.1176470588235294</x:v>
      </x:c>
      <x:c r="F160" s="1" t="n">
        <x:f>B160</x:f>
        <x:v>0.4734075873857364</x:v>
      </x:c>
      <x:c r="G160" s="1" t="n">
        <x:f>IF(D160=1,C160,"")</x:f>
        <x:v>0.00026743963826447725</x:v>
      </x:c>
      <x:c r="H160" s="1" t="str">
        <x:f>IF(D160=0,C160,"")</x:f>
      </x:c>
      <x:c r="I160" s="1" t="n">
        <x:f>SQRT(1-F160^2)</x:f>
        <x:v>0.88084349132273</x:v>
      </x:c>
      <x:c r="J160" s="34"/>
      <x:c r="K160" s="34"/>
      <x:c r="L160" s="34"/>
      <x:c r="M160" s="34"/>
      <x:c r="N160" s="34"/>
      <x:c r="O160" s="34"/>
      <x:c r="P160" s="34"/>
      <x:c r="Q160" s="10" t="n">
        <x:f>PI()</x:f>
        <x:v>3.141592653589793</x:v>
      </x:c>
      <x:c r="S160" s="10" t="n">
        <x:v>0.4734075873857364</x:v>
      </x:c>
      <x:c r="T160" s="10" t="n">
        <x:v>0.00026743963826447725</x:v>
      </x:c>
      <x:c r="U160" s="10" t="n">
        <x:v>0.32311579444298477</x:v>
      </x:c>
      <x:c r="V160" s="10" t="n">
        <x:v>0.07264948671589189</x:v>
      </x:c>
      <x:c r="W160" s="10" t="n">
        <x:v>0.5914024785810852</x:v>
      </x:c>
      <x:c r="X160" s="10" t="n">
        <x:v>0.527896130298255</x:v>
      </x:c>
    </x:row>
    <x:row r="161">
      <x:c r="A161" s="34" t="n">
        <x:v>137</x:v>
      </x:c>
      <x:c r="B161" s="11" t="n">
        <x:f>CHOOSE(MIN(3,MAX(1,$B$9)),S161,U161,W161)</x:f>
        <x:v>0.3958380789263174</x:v>
      </x:c>
      <x:c r="C161" s="11" t="n">
        <x:f>CHOOSE(MIN(3,MAX(1,$B$9)),T161,V161,X161)</x:f>
        <x:v>0.6141990252071992</x:v>
      </x:c>
      <x:c r="D161" s="1" t="n">
        <x:f>IF(B161^2+C161^2&lt;=1,1,0)</x:f>
        <x:v>1</x:v>
      </x:c>
      <x:c r="E161" s="9" t="n">
        <x:f>4*AVERAGE($D$25:D161)</x:f>
        <x:v>3.124087591240876</x:v>
      </x:c>
      <x:c r="F161" s="1" t="n">
        <x:f>B161</x:f>
        <x:v>0.3958380789263174</x:v>
      </x:c>
      <x:c r="G161" s="1" t="n">
        <x:f>IF(D161=1,C161,"")</x:f>
        <x:v>0.6141990252071992</x:v>
      </x:c>
      <x:c r="H161" s="1" t="str">
        <x:f>IF(D161=0,C161,"")</x:f>
      </x:c>
      <x:c r="I161" s="1" t="n">
        <x:f>SQRT(1-F161^2)</x:f>
        <x:v>0.91832032280241</x:v>
      </x:c>
      <x:c r="J161" s="34"/>
      <x:c r="K161" s="34"/>
      <x:c r="L161" s="34"/>
      <x:c r="M161" s="34"/>
      <x:c r="N161" s="34"/>
      <x:c r="O161" s="34"/>
      <x:c r="P161" s="34"/>
      <x:c r="Q161" s="10" t="n">
        <x:f>PI()</x:f>
        <x:v>3.141592653589793</x:v>
      </x:c>
      <x:c r="S161" s="10" t="n">
        <x:v>0.3958380789263174</x:v>
      </x:c>
      <x:c r="T161" s="10" t="n">
        <x:v>0.6141990252071992</x:v>
      </x:c>
      <x:c r="U161" s="10" t="n">
        <x:v>0.7035585413053677</x:v>
      </x:c>
      <x:c r="V161" s="10" t="n">
        <x:v>0.003036494535376355</x:v>
      </x:c>
      <x:c r="W161" s="10" t="n">
        <x:v>0.09486528260267946</x:v>
      </x:c>
      <x:c r="X161" s="10" t="n">
        <x:v>0.3722964091441441</x:v>
      </x:c>
    </x:row>
    <x:row r="162">
      <x:c r="A162" s="34" t="n">
        <x:v>138</x:v>
      </x:c>
      <x:c r="B162" s="11" t="n">
        <x:f>CHOOSE(MIN(3,MAX(1,$B$9)),S162,U162,W162)</x:f>
        <x:v>0.8683072099229321</x:v>
      </x:c>
      <x:c r="C162" s="11" t="n">
        <x:f>CHOOSE(MIN(3,MAX(1,$B$9)),T162,V162,X162)</x:f>
        <x:v>0.29447116528172046</x:v>
      </x:c>
      <x:c r="D162" s="1" t="n">
        <x:f>IF(B162^2+C162^2&lt;=1,1,0)</x:f>
        <x:v>1</x:v>
      </x:c>
      <x:c r="E162" s="9" t="n">
        <x:f>4*AVERAGE($D$25:D162)</x:f>
        <x:v>3.130434782608696</x:v>
      </x:c>
      <x:c r="F162" s="1" t="n">
        <x:f>B162</x:f>
        <x:v>0.8683072099229321</x:v>
      </x:c>
      <x:c r="G162" s="1" t="n">
        <x:f>IF(D162=1,C162,"")</x:f>
        <x:v>0.29447116528172046</x:v>
      </x:c>
      <x:c r="H162" s="1" t="str">
        <x:f>IF(D162=0,C162,"")</x:f>
      </x:c>
      <x:c r="I162" s="1" t="n">
        <x:f>SQRT(1-F162^2)</x:f>
        <x:v>0.49602680290066303</x:v>
      </x:c>
      <x:c r="J162" s="34"/>
      <x:c r="K162" s="34"/>
      <x:c r="L162" s="34"/>
      <x:c r="M162" s="34"/>
      <x:c r="N162" s="34"/>
      <x:c r="O162" s="34"/>
      <x:c r="P162" s="34"/>
      <x:c r="Q162" s="10" t="n">
        <x:f>PI()</x:f>
        <x:v>3.141592653589793</x:v>
      </x:c>
      <x:c r="S162" s="10" t="n">
        <x:v>0.8683072099229321</x:v>
      </x:c>
      <x:c r="T162" s="10" t="n">
        <x:v>0.29447116528172046</x:v>
      </x:c>
      <x:c r="U162" s="10" t="n">
        <x:v>0.7084588580770501</x:v>
      </x:c>
      <x:c r="V162" s="10" t="n">
        <x:v>0.1703089047267099</x:v>
      </x:c>
      <x:c r="W162" s="10" t="n">
        <x:v>0.37980781724624724</x:v>
      </x:c>
      <x:c r="X162" s="10" t="n">
        <x:v>0.8382642372252048</x:v>
      </x:c>
    </x:row>
    <x:row r="163">
      <x:c r="A163" s="34" t="n">
        <x:v>139</x:v>
      </x:c>
      <x:c r="B163" s="11" t="n">
        <x:f>CHOOSE(MIN(3,MAX(1,$B$9)),S163,U163,W163)</x:f>
        <x:v>0.8522647524951026</x:v>
      </x:c>
      <x:c r="C163" s="11" t="n">
        <x:f>CHOOSE(MIN(3,MAX(1,$B$9)),T163,V163,X163)</x:f>
        <x:v>0.22302110737655312</x:v>
      </x:c>
      <x:c r="D163" s="1" t="n">
        <x:f>IF(B163^2+C163^2&lt;=1,1,0)</x:f>
        <x:v>1</x:v>
      </x:c>
      <x:c r="E163" s="9" t="n">
        <x:f>4*AVERAGE($D$25:D163)</x:f>
        <x:v>3.1366906474820144</x:v>
      </x:c>
      <x:c r="F163" s="1" t="n">
        <x:f>B163</x:f>
        <x:v>0.8522647524951026</x:v>
      </x:c>
      <x:c r="G163" s="1" t="n">
        <x:f>IF(D163=1,C163,"")</x:f>
        <x:v>0.22302110737655312</x:v>
      </x:c>
      <x:c r="H163" s="1" t="str">
        <x:f>IF(D163=0,C163,"")</x:f>
      </x:c>
      <x:c r="I163" s="1" t="n">
        <x:f>SQRT(1-F163^2)</x:f>
        <x:v>0.5231106877654685</x:v>
      </x:c>
      <x:c r="J163" s="34"/>
      <x:c r="K163" s="34"/>
      <x:c r="L163" s="34"/>
      <x:c r="M163" s="34"/>
      <x:c r="N163" s="34"/>
      <x:c r="O163" s="34"/>
      <x:c r="P163" s="34"/>
      <x:c r="Q163" s="10" t="n">
        <x:f>PI()</x:f>
        <x:v>3.141592653589793</x:v>
      </x:c>
      <x:c r="S163" s="10" t="n">
        <x:v>0.8522647524951026</x:v>
      </x:c>
      <x:c r="T163" s="10" t="n">
        <x:v>0.22302110737655312</x:v>
      </x:c>
      <x:c r="U163" s="10" t="n">
        <x:v>0.619451243494766</x:v>
      </x:c>
      <x:c r="V163" s="10" t="n">
        <x:v>0.7498152711428533</x:v>
      </x:c>
      <x:c r="W163" s="10" t="n">
        <x:v>0.1990059367371566</x:v>
      </x:c>
      <x:c r="X163" s="10" t="n">
        <x:v>0.7686397044045968</x:v>
      </x:c>
    </x:row>
    <x:row r="164">
      <x:c r="A164" s="34" t="n">
        <x:v>140</x:v>
      </x:c>
      <x:c r="B164" s="11" t="n">
        <x:f>CHOOSE(MIN(3,MAX(1,$B$9)),S164,U164,W164)</x:f>
        <x:v>0.4446301538264379</x:v>
      </x:c>
      <x:c r="C164" s="11" t="n">
        <x:f>CHOOSE(MIN(3,MAX(1,$B$9)),T164,V164,X164)</x:f>
        <x:v>0.24267214827705175</x:v>
      </x:c>
      <x:c r="D164" s="1" t="n">
        <x:f>IF(B164^2+C164^2&lt;=1,1,0)</x:f>
        <x:v>1</x:v>
      </x:c>
      <x:c r="E164" s="9" t="n">
        <x:f>4*AVERAGE($D$25:D164)</x:f>
        <x:v>3.142857142857143</x:v>
      </x:c>
      <x:c r="F164" s="1" t="n">
        <x:f>B164</x:f>
        <x:v>0.4446301538264379</x:v>
      </x:c>
      <x:c r="G164" s="1" t="n">
        <x:f>IF(D164=1,C164,"")</x:f>
        <x:v>0.24267214827705175</x:v>
      </x:c>
      <x:c r="H164" s="1" t="str">
        <x:f>IF(D164=0,C164,"")</x:f>
      </x:c>
      <x:c r="I164" s="1" t="n">
        <x:f>SQRT(1-F164^2)</x:f>
        <x:v>0.8957142548314603</x:v>
      </x:c>
      <x:c r="J164" s="34"/>
      <x:c r="K164" s="34"/>
      <x:c r="L164" s="34"/>
      <x:c r="M164" s="34"/>
      <x:c r="N164" s="34"/>
      <x:c r="O164" s="34"/>
      <x:c r="P164" s="34"/>
      <x:c r="Q164" s="10" t="n">
        <x:f>PI()</x:f>
        <x:v>3.141592653589793</x:v>
      </x:c>
      <x:c r="S164" s="10" t="n">
        <x:v>0.4446301538264379</x:v>
      </x:c>
      <x:c r="T164" s="10" t="n">
        <x:v>0.24267214827705175</x:v>
      </x:c>
      <x:c r="U164" s="10" t="n">
        <x:v>0.5108581146062822</x:v>
      </x:c>
      <x:c r="V164" s="10" t="n">
        <x:v>0.9830496136899477</x:v>
      </x:c>
      <x:c r="W164" s="10" t="n">
        <x:v>0.12585435916667098</x:v>
      </x:c>
      <x:c r="X164" s="10" t="n">
        <x:v>0.09524385891144804</x:v>
      </x:c>
    </x:row>
    <x:row r="165">
      <x:c r="A165" s="34" t="n">
        <x:v>141</x:v>
      </x:c>
      <x:c r="B165" s="11" t="n">
        <x:f>CHOOSE(MIN(3,MAX(1,$B$9)),S165,U165,W165)</x:f>
        <x:v>0.09348505630623549</x:v>
      </x:c>
      <x:c r="C165" s="11" t="n">
        <x:f>CHOOSE(MIN(3,MAX(1,$B$9)),T165,V165,X165)</x:f>
        <x:v>0.44922233338002115</x:v>
      </x:c>
      <x:c r="D165" s="1" t="n">
        <x:f>IF(B165^2+C165^2&lt;=1,1,0)</x:f>
        <x:v>1</x:v>
      </x:c>
      <x:c r="E165" s="9" t="n">
        <x:f>4*AVERAGE($D$25:D165)</x:f>
        <x:v>3.148936170212766</x:v>
      </x:c>
      <x:c r="F165" s="1" t="n">
        <x:f>B165</x:f>
        <x:v>0.09348505630623549</x:v>
      </x:c>
      <x:c r="G165" s="1" t="n">
        <x:f>IF(D165=1,C165,"")</x:f>
        <x:v>0.44922233338002115</x:v>
      </x:c>
      <x:c r="H165" s="1" t="str">
        <x:f>IF(D165=0,C165,"")</x:f>
      </x:c>
      <x:c r="I165" s="1" t="n">
        <x:f>SQRT(1-F165^2)</x:f>
        <x:v>0.9956206829146429</x:v>
      </x:c>
      <x:c r="J165" s="34"/>
      <x:c r="K165" s="34"/>
      <x:c r="L165" s="34"/>
      <x:c r="M165" s="34"/>
      <x:c r="N165" s="34"/>
      <x:c r="O165" s="34"/>
      <x:c r="P165" s="34"/>
      <x:c r="Q165" s="10" t="n">
        <x:f>PI()</x:f>
        <x:v>3.141592653589793</x:v>
      </x:c>
      <x:c r="S165" s="10" t="n">
        <x:v>0.09348505630623549</x:v>
      </x:c>
      <x:c r="T165" s="10" t="n">
        <x:v>0.44922233338002115</x:v>
      </x:c>
      <x:c r="U165" s="10" t="n">
        <x:v>0.7399493161602484</x:v>
      </x:c>
      <x:c r="V165" s="10" t="n">
        <x:v>0.3252851172854233</x:v>
      </x:c>
      <x:c r="W165" s="10" t="n">
        <x:v>0.9896235233669198</x:v>
      </x:c>
      <x:c r="X165" s="10" t="n">
        <x:v>0.13814180531779363</x:v>
      </x:c>
    </x:row>
    <x:row r="166">
      <x:c r="A166" s="34" t="n">
        <x:v>142</x:v>
      </x:c>
      <x:c r="B166" s="11" t="n">
        <x:f>CHOOSE(MIN(3,MAX(1,$B$9)),S166,U166,W166)</x:f>
        <x:v>0.040343576460145414</x:v>
      </x:c>
      <x:c r="C166" s="11" t="n">
        <x:f>CHOOSE(MIN(3,MAX(1,$B$9)),T166,V166,X166)</x:f>
        <x:v>0.12748152029234916</x:v>
      </x:c>
      <x:c r="D166" s="1" t="n">
        <x:f>IF(B166^2+C166^2&lt;=1,1,0)</x:f>
        <x:v>1</x:v>
      </x:c>
      <x:c r="E166" s="9" t="n">
        <x:f>4*AVERAGE($D$25:D166)</x:f>
        <x:v>3.1549295774647885</x:v>
      </x:c>
      <x:c r="F166" s="1" t="n">
        <x:f>B166</x:f>
        <x:v>0.040343576460145414</x:v>
      </x:c>
      <x:c r="G166" s="1" t="n">
        <x:f>IF(D166=1,C166,"")</x:f>
        <x:v>0.12748152029234916</x:v>
      </x:c>
      <x:c r="H166" s="1" t="str">
        <x:f>IF(D166=0,C166,"")</x:f>
      </x:c>
      <x:c r="I166" s="1" t="n">
        <x:f>SQRT(1-F166^2)</x:f>
        <x:v>0.9991858665125345</x:v>
      </x:c>
      <x:c r="J166" s="34"/>
      <x:c r="K166" s="34"/>
      <x:c r="L166" s="34"/>
      <x:c r="M166" s="34"/>
      <x:c r="N166" s="34"/>
      <x:c r="O166" s="34"/>
      <x:c r="P166" s="34"/>
      <x:c r="Q166" s="10" t="n">
        <x:f>PI()</x:f>
        <x:v>3.141592653589793</x:v>
      </x:c>
      <x:c r="S166" s="10" t="n">
        <x:v>0.040343576460145414</x:v>
      </x:c>
      <x:c r="T166" s="10" t="n">
        <x:v>0.12748152029234916</x:v>
      </x:c>
      <x:c r="U166" s="10" t="n">
        <x:v>0.44958330107398614</x:v>
      </x:c>
      <x:c r="V166" s="10" t="n">
        <x:v>0.35013362031255835</x:v>
      </x:c>
      <x:c r="W166" s="10" t="n">
        <x:v>0.1382227043501122</x:v>
      </x:c>
      <x:c r="X166" s="10" t="n">
        <x:v>0.6950569070273829</x:v>
      </x:c>
    </x:row>
    <x:row r="167">
      <x:c r="A167" s="34" t="n">
        <x:v>143</x:v>
      </x:c>
      <x:c r="B167" s="11" t="n">
        <x:f>CHOOSE(MIN(3,MAX(1,$B$9)),S167,U167,W167)</x:f>
        <x:v>0.4134388192323968</x:v>
      </x:c>
      <x:c r="C167" s="11" t="n">
        <x:f>CHOOSE(MIN(3,MAX(1,$B$9)),T167,V167,X167)</x:f>
        <x:v>0.4864570019999519</x:v>
      </x:c>
      <x:c r="D167" s="1" t="n">
        <x:f>IF(B167^2+C167^2&lt;=1,1,0)</x:f>
        <x:v>1</x:v>
      </x:c>
      <x:c r="E167" s="9" t="n">
        <x:f>4*AVERAGE($D$25:D167)</x:f>
        <x:v>3.160839160839161</x:v>
      </x:c>
      <x:c r="F167" s="1" t="n">
        <x:f>B167</x:f>
        <x:v>0.4134388192323968</x:v>
      </x:c>
      <x:c r="G167" s="1" t="n">
        <x:f>IF(D167=1,C167,"")</x:f>
        <x:v>0.4864570019999519</x:v>
      </x:c>
      <x:c r="H167" s="1" t="str">
        <x:f>IF(D167=0,C167,"")</x:f>
      </x:c>
      <x:c r="I167" s="1" t="n">
        <x:f>SQRT(1-F167^2)</x:f>
        <x:v>0.910531901007165</x:v>
      </x:c>
      <x:c r="J167" s="34"/>
      <x:c r="K167" s="34"/>
      <x:c r="L167" s="34"/>
      <x:c r="M167" s="34"/>
      <x:c r="N167" s="34"/>
      <x:c r="O167" s="34"/>
      <x:c r="P167" s="34"/>
      <x:c r="Q167" s="10" t="n">
        <x:f>PI()</x:f>
        <x:v>3.141592653589793</x:v>
      </x:c>
      <x:c r="S167" s="10" t="n">
        <x:v>0.4134388192323968</x:v>
      </x:c>
      <x:c r="T167" s="10" t="n">
        <x:v>0.4864570019999519</x:v>
      </x:c>
      <x:c r="U167" s="10" t="n">
        <x:v>0.8333699635046173</x:v>
      </x:c>
      <x:c r="V167" s="10" t="n">
        <x:v>0.0017965441162124396</x:v>
      </x:c>
      <x:c r="W167" s="10" t="n">
        <x:v>0.9822917627036537</x:v>
      </x:c>
      <x:c r="X167" s="10" t="n">
        <x:v>0.1436809997474675</x:v>
      </x:c>
    </x:row>
    <x:row r="168">
      <x:c r="A168" s="34" t="n">
        <x:v>144</x:v>
      </x:c>
      <x:c r="B168" s="11" t="n">
        <x:f>CHOOSE(MIN(3,MAX(1,$B$9)),S168,U168,W168)</x:f>
        <x:v>0.07712816668208688</x:v>
      </x:c>
      <x:c r="C168" s="11" t="n">
        <x:f>CHOOSE(MIN(3,MAX(1,$B$9)),T168,V168,X168)</x:f>
        <x:v>0.9975206974195316</x:v>
      </x:c>
      <x:c r="D168" s="1" t="n">
        <x:f>IF(B168^2+C168^2&lt;=1,1,0)</x:f>
        <x:v>0</x:v>
      </x:c>
      <x:c r="E168" s="9" t="n">
        <x:f>4*AVERAGE($D$25:D168)</x:f>
        <x:v>3.138888888888889</x:v>
      </x:c>
      <x:c r="F168" s="1" t="n">
        <x:f>B168</x:f>
        <x:v>0.07712816668208688</x:v>
      </x:c>
      <x:c r="G168" s="1" t="str">
        <x:f>IF(D168=1,C168,"")</x:f>
      </x:c>
      <x:c r="H168" s="1" t="n">
        <x:f>IF(D168=0,C168,"")</x:f>
        <x:v>0.9975206974195316</x:v>
      </x:c>
      <x:c r="I168" s="1" t="n">
        <x:f>SQRT(1-F168^2)</x:f>
        <x:v>0.9970211862865604</x:v>
      </x:c>
      <x:c r="J168" s="34"/>
      <x:c r="K168" s="34"/>
      <x:c r="L168" s="34"/>
      <x:c r="M168" s="34"/>
      <x:c r="N168" s="34"/>
      <x:c r="O168" s="34"/>
      <x:c r="P168" s="34"/>
      <x:c r="Q168" s="10" t="n">
        <x:f>PI()</x:f>
        <x:v>3.141592653589793</x:v>
      </x:c>
      <x:c r="S168" s="10" t="n">
        <x:v>0.07712816668208688</x:v>
      </x:c>
      <x:c r="T168" s="10" t="n">
        <x:v>0.9975206974195316</x:v>
      </x:c>
      <x:c r="U168" s="10" t="n">
        <x:v>0.7650215981348438</x:v>
      </x:c>
      <x:c r="V168" s="10" t="n">
        <x:v>0.34819386298571975</x:v>
      </x:c>
      <x:c r="W168" s="10" t="n">
        <x:v>0.4645241288779781</x:v>
      </x:c>
      <x:c r="X168" s="10" t="n">
        <x:v>0.1773013239953629</x:v>
      </x:c>
    </x:row>
    <x:row r="169">
      <x:c r="A169" s="34" t="n">
        <x:v>145</x:v>
      </x:c>
      <x:c r="B169" s="11" t="n">
        <x:f>CHOOSE(MIN(3,MAX(1,$B$9)),S169,U169,W169)</x:f>
        <x:v>0.37474644265603274</x:v>
      </x:c>
      <x:c r="C169" s="11" t="n">
        <x:f>CHOOSE(MIN(3,MAX(1,$B$9)),T169,V169,X169)</x:f>
        <x:v>0.05833622964564711</x:v>
      </x:c>
      <x:c r="D169" s="1" t="n">
        <x:f>IF(B169^2+C169^2&lt;=1,1,0)</x:f>
        <x:v>1</x:v>
      </x:c>
      <x:c r="E169" s="9" t="n">
        <x:f>4*AVERAGE($D$25:D169)</x:f>
        <x:v>3.1448275862068966</x:v>
      </x:c>
      <x:c r="F169" s="1" t="n">
        <x:f>B169</x:f>
        <x:v>0.37474644265603274</x:v>
      </x:c>
      <x:c r="G169" s="1" t="n">
        <x:f>IF(D169=1,C169,"")</x:f>
        <x:v>0.05833622964564711</x:v>
      </x:c>
      <x:c r="H169" s="1" t="str">
        <x:f>IF(D169=0,C169,"")</x:f>
      </x:c>
      <x:c r="I169" s="1" t="n">
        <x:f>SQRT(1-F169^2)</x:f>
        <x:v>0.9271273395368345</x:v>
      </x:c>
      <x:c r="J169" s="34"/>
      <x:c r="K169" s="34"/>
      <x:c r="L169" s="34"/>
      <x:c r="M169" s="34"/>
      <x:c r="N169" s="34"/>
      <x:c r="O169" s="34"/>
      <x:c r="P169" s="34"/>
      <x:c r="Q169" s="10" t="n">
        <x:f>PI()</x:f>
        <x:v>3.141592653589793</x:v>
      </x:c>
      <x:c r="S169" s="10" t="n">
        <x:v>0.37474644265603274</x:v>
      </x:c>
      <x:c r="T169" s="10" t="n">
        <x:v>0.05833622964564711</x:v>
      </x:c>
      <x:c r="U169" s="10" t="n">
        <x:v>0.37520846998534096</x:v>
      </x:c>
      <x:c r="V169" s="10" t="n">
        <x:v>0.7363220521696592</x:v>
      </x:c>
      <x:c r="W169" s="10" t="n">
        <x:v>0.7690677965427625</x:v>
      </x:c>
      <x:c r="X169" s="10" t="n">
        <x:v>0.25823080117615926</x:v>
      </x:c>
    </x:row>
    <x:row r="170">
      <x:c r="A170" s="34" t="n">
        <x:v>146</x:v>
      </x:c>
      <x:c r="B170" s="11" t="n">
        <x:f>CHOOSE(MIN(3,MAX(1,$B$9)),S170,U170,W170)</x:f>
        <x:v>0.34852511750068516</x:v>
      </x:c>
      <x:c r="C170" s="11" t="n">
        <x:f>CHOOSE(MIN(3,MAX(1,$B$9)),T170,V170,X170)</x:f>
        <x:v>0.007082024705596268</x:v>
      </x:c>
      <x:c r="D170" s="1" t="n">
        <x:f>IF(B170^2+C170^2&lt;=1,1,0)</x:f>
        <x:v>1</x:v>
      </x:c>
      <x:c r="E170" s="9" t="n">
        <x:f>4*AVERAGE($D$25:D170)</x:f>
        <x:v>3.1506849315068495</x:v>
      </x:c>
      <x:c r="F170" s="1" t="n">
        <x:f>B170</x:f>
        <x:v>0.34852511750068516</x:v>
      </x:c>
      <x:c r="G170" s="1" t="n">
        <x:f>IF(D170=1,C170,"")</x:f>
        <x:v>0.007082024705596268</x:v>
      </x:c>
      <x:c r="H170" s="1" t="str">
        <x:f>IF(D170=0,C170,"")</x:f>
      </x:c>
      <x:c r="I170" s="1" t="n">
        <x:f>SQRT(1-F170^2)</x:f>
        <x:v>0.9372994411985605</x:v>
      </x:c>
      <x:c r="J170" s="34"/>
      <x:c r="K170" s="34"/>
      <x:c r="L170" s="34"/>
      <x:c r="M170" s="34"/>
      <x:c r="N170" s="34"/>
      <x:c r="O170" s="34"/>
      <x:c r="P170" s="34"/>
      <x:c r="Q170" s="10" t="n">
        <x:f>PI()</x:f>
        <x:v>3.141592653589793</x:v>
      </x:c>
      <x:c r="S170" s="10" t="n">
        <x:v>0.34852511750068516</x:v>
      </x:c>
      <x:c r="T170" s="10" t="n">
        <x:v>0.007082024705596268</x:v>
      </x:c>
      <x:c r="U170" s="10" t="n">
        <x:v>0.3476598231838268</x:v>
      </x:c>
      <x:c r="V170" s="10" t="n">
        <x:v>0.2897659131233413</x:v>
      </x:c>
      <x:c r="W170" s="10" t="n">
        <x:v>0.40082513772987916</x:v>
      </x:c>
      <x:c r="X170" s="10" t="n">
        <x:v>0.17948290136081513</x:v>
      </x:c>
    </x:row>
    <x:row r="171">
      <x:c r="A171" s="34" t="n">
        <x:v>147</x:v>
      </x:c>
      <x:c r="B171" s="11" t="n">
        <x:f>CHOOSE(MIN(3,MAX(1,$B$9)),S171,U171,W171)</x:f>
        <x:v>0.4430472793756053</x:v>
      </x:c>
      <x:c r="C171" s="11" t="n">
        <x:f>CHOOSE(MIN(3,MAX(1,$B$9)),T171,V171,X171)</x:f>
        <x:v>0.5085768761346117</x:v>
      </x:c>
      <x:c r="D171" s="1" t="n">
        <x:f>IF(B171^2+C171^2&lt;=1,1,0)</x:f>
        <x:v>1</x:v>
      </x:c>
      <x:c r="E171" s="9" t="n">
        <x:f>4*AVERAGE($D$25:D171)</x:f>
        <x:v>3.1564625850340136</x:v>
      </x:c>
      <x:c r="F171" s="1" t="n">
        <x:f>B171</x:f>
        <x:v>0.4430472793756053</x:v>
      </x:c>
      <x:c r="G171" s="1" t="n">
        <x:f>IF(D171=1,C171,"")</x:f>
        <x:v>0.5085768761346117</x:v>
      </x:c>
      <x:c r="H171" s="1" t="str">
        <x:f>IF(D171=0,C171,"")</x:f>
      </x:c>
      <x:c r="I171" s="1" t="n">
        <x:f>SQRT(1-F171^2)</x:f>
        <x:v>0.8964982477606269</x:v>
      </x:c>
      <x:c r="J171" s="34"/>
      <x:c r="K171" s="34"/>
      <x:c r="L171" s="34"/>
      <x:c r="M171" s="34"/>
      <x:c r="N171" s="34"/>
      <x:c r="O171" s="34"/>
      <x:c r="P171" s="34"/>
      <x:c r="Q171" s="10" t="n">
        <x:f>PI()</x:f>
        <x:v>3.141592653589793</x:v>
      </x:c>
      <x:c r="S171" s="10" t="n">
        <x:v>0.4430472793756053</x:v>
      </x:c>
      <x:c r="T171" s="10" t="n">
        <x:v>0.5085768761346117</x:v>
      </x:c>
      <x:c r="U171" s="10" t="n">
        <x:v>0.2664936498948921</x:v>
      </x:c>
      <x:c r="V171" s="10" t="n">
        <x:v>0.005868390688443692</x:v>
      </x:c>
      <x:c r="W171" s="10" t="n">
        <x:v>0.9323595418254387</x:v>
      </x:c>
      <x:c r="X171" s="10" t="n">
        <x:v>0.39316539418200147</x:v>
      </x:c>
    </x:row>
    <x:row r="172">
      <x:c r="A172" s="34" t="n">
        <x:v>148</x:v>
      </x:c>
      <x:c r="B172" s="11" t="n">
        <x:f>CHOOSE(MIN(3,MAX(1,$B$9)),S172,U172,W172)</x:f>
        <x:v>0.1606221612310037</x:v>
      </x:c>
      <x:c r="C172" s="11" t="n">
        <x:f>CHOOSE(MIN(3,MAX(1,$B$9)),T172,V172,X172)</x:f>
        <x:v>0.8387972331838682</x:v>
      </x:c>
      <x:c r="D172" s="1" t="n">
        <x:f>IF(B172^2+C172^2&lt;=1,1,0)</x:f>
        <x:v>1</x:v>
      </x:c>
      <x:c r="E172" s="9" t="n">
        <x:f>4*AVERAGE($D$25:D172)</x:f>
        <x:v>3.1621621621621623</x:v>
      </x:c>
      <x:c r="F172" s="1" t="n">
        <x:f>B172</x:f>
        <x:v>0.1606221612310037</x:v>
      </x:c>
      <x:c r="G172" s="1" t="n">
        <x:f>IF(D172=1,C172,"")</x:f>
        <x:v>0.8387972331838682</x:v>
      </x:c>
      <x:c r="H172" s="1" t="str">
        <x:f>IF(D172=0,C172,"")</x:f>
      </x:c>
      <x:c r="I172" s="1" t="n">
        <x:f>SQRT(1-F172^2)</x:f>
        <x:v>0.9870159681187947</x:v>
      </x:c>
      <x:c r="J172" s="34"/>
      <x:c r="K172" s="34"/>
      <x:c r="L172" s="34"/>
      <x:c r="M172" s="34"/>
      <x:c r="N172" s="34"/>
      <x:c r="O172" s="34"/>
      <x:c r="P172" s="34"/>
      <x:c r="Q172" s="10" t="n">
        <x:f>PI()</x:f>
        <x:v>3.141592653589793</x:v>
      </x:c>
      <x:c r="S172" s="10" t="n">
        <x:v>0.1606221612310037</x:v>
      </x:c>
      <x:c r="T172" s="10" t="n">
        <x:v>0.8387972331838682</x:v>
      </x:c>
      <x:c r="U172" s="10" t="n">
        <x:v>0.4021517260254942</x:v>
      </x:c>
      <x:c r="V172" s="10" t="n">
        <x:v>0.48518096125265686</x:v>
      </x:c>
      <x:c r="W172" s="10" t="n">
        <x:v>0.9580362598213534</x:v>
      </x:c>
      <x:c r="X172" s="10" t="n">
        <x:v>0.06402351395881645</x:v>
      </x:c>
    </x:row>
    <x:row r="173">
      <x:c r="A173" s="34" t="n">
        <x:v>149</x:v>
      </x:c>
      <x:c r="B173" s="11" t="n">
        <x:f>CHOOSE(MIN(3,MAX(1,$B$9)),S173,U173,W173)</x:f>
        <x:v>0.20043957501184195</x:v>
      </x:c>
      <x:c r="C173" s="11" t="n">
        <x:f>CHOOSE(MIN(3,MAX(1,$B$9)),T173,V173,X173)</x:f>
        <x:v>0.9194707829738036</x:v>
      </x:c>
      <x:c r="D173" s="1" t="n">
        <x:f>IF(B173^2+C173^2&lt;=1,1,0)</x:f>
        <x:v>1</x:v>
      </x:c>
      <x:c r="E173" s="9" t="n">
        <x:f>4*AVERAGE($D$25:D173)</x:f>
        <x:v>3.1677852348993287</x:v>
      </x:c>
      <x:c r="F173" s="1" t="n">
        <x:f>B173</x:f>
        <x:v>0.20043957501184195</x:v>
      </x:c>
      <x:c r="G173" s="1" t="n">
        <x:f>IF(D173=1,C173,"")</x:f>
        <x:v>0.9194707829738036</x:v>
      </x:c>
      <x:c r="H173" s="1" t="str">
        <x:f>IF(D173=0,C173,"")</x:f>
      </x:c>
      <x:c r="I173" s="1" t="n">
        <x:f>SQRT(1-F173^2)</x:f>
        <x:v>0.979706066516418</x:v>
      </x:c>
      <x:c r="J173" s="34"/>
      <x:c r="K173" s="34"/>
      <x:c r="L173" s="34"/>
      <x:c r="M173" s="34"/>
      <x:c r="N173" s="34"/>
      <x:c r="O173" s="34"/>
      <x:c r="P173" s="34"/>
      <x:c r="Q173" s="10" t="n">
        <x:f>PI()</x:f>
        <x:v>3.141592653589793</x:v>
      </x:c>
      <x:c r="S173" s="10" t="n">
        <x:v>0.20043957501184195</x:v>
      </x:c>
      <x:c r="T173" s="10" t="n">
        <x:v>0.9194707829738036</x:v>
      </x:c>
      <x:c r="U173" s="10" t="n">
        <x:v>0.24480296197576057</x:v>
      </x:c>
      <x:c r="V173" s="10" t="n">
        <x:v>0.2690488412152503</x:v>
      </x:c>
      <x:c r="W173" s="10" t="n">
        <x:v>0.2837150825558217</x:v>
      </x:c>
      <x:c r="X173" s="10" t="n">
        <x:v>0.9419423454430746</x:v>
      </x:c>
    </x:row>
    <x:row r="174">
      <x:c r="A174" s="34" t="n">
        <x:v>150</x:v>
      </x:c>
      <x:c r="B174" s="11" t="n">
        <x:f>CHOOSE(MIN(3,MAX(1,$B$9)),S174,U174,W174)</x:f>
        <x:v>0.3409036671509966</x:v>
      </x:c>
      <x:c r="C174" s="11" t="n">
        <x:f>CHOOSE(MIN(3,MAX(1,$B$9)),T174,V174,X174)</x:f>
        <x:v>0.9124387094052508</x:v>
      </x:c>
      <x:c r="D174" s="1" t="n">
        <x:f>IF(B174^2+C174^2&lt;=1,1,0)</x:f>
        <x:v>1</x:v>
      </x:c>
      <x:c r="E174" s="9" t="n">
        <x:f>4*AVERAGE($D$25:D174)</x:f>
        <x:v>3.1733333333333333</x:v>
      </x:c>
      <x:c r="F174" s="1" t="n">
        <x:f>B174</x:f>
        <x:v>0.3409036671509966</x:v>
      </x:c>
      <x:c r="G174" s="1" t="n">
        <x:f>IF(D174=1,C174,"")</x:f>
        <x:v>0.9124387094052508</x:v>
      </x:c>
      <x:c r="H174" s="1" t="str">
        <x:f>IF(D174=0,C174,"")</x:f>
      </x:c>
      <x:c r="I174" s="1" t="n">
        <x:f>SQRT(1-F174^2)</x:f>
        <x:v>0.940098234081419</x:v>
      </x:c>
      <x:c r="J174" s="34"/>
      <x:c r="K174" s="34"/>
      <x:c r="L174" s="34"/>
      <x:c r="M174" s="34"/>
      <x:c r="N174" s="34"/>
      <x:c r="O174" s="34"/>
      <x:c r="P174" s="34"/>
      <x:c r="Q174" s="10" t="n">
        <x:f>PI()</x:f>
        <x:v>3.141592653589793</x:v>
      </x:c>
      <x:c r="S174" s="10" t="n">
        <x:v>0.3409036671509966</x:v>
      </x:c>
      <x:c r="T174" s="10" t="n">
        <x:v>0.9124387094052508</x:v>
      </x:c>
      <x:c r="U174" s="10" t="n">
        <x:v>0.6354739093162081</x:v>
      </x:c>
      <x:c r="V174" s="10" t="n">
        <x:v>0.6780374785621731</x:v>
      </x:c>
      <x:c r="W174" s="10" t="n">
        <x:v>0.8740545364639324</x:v>
      </x:c>
      <x:c r="X174" s="10" t="n">
        <x:v>0.09398771279922857</x:v>
      </x:c>
    </x:row>
    <x:row r="175">
      <x:c r="A175" s="34" t="n">
        <x:v>151</x:v>
      </x:c>
      <x:c r="B175" s="11" t="n">
        <x:f>CHOOSE(MIN(3,MAX(1,$B$9)),S175,U175,W175)</x:f>
        <x:v>0.2786469719139859</x:v>
      </x:c>
      <x:c r="C175" s="11" t="n">
        <x:f>CHOOSE(MIN(3,MAX(1,$B$9)),T175,V175,X175)</x:f>
        <x:v>0.08679932414088398</x:v>
      </x:c>
      <x:c r="D175" s="1" t="n">
        <x:f>IF(B175^2+C175^2&lt;=1,1,0)</x:f>
        <x:v>1</x:v>
      </x:c>
      <x:c r="E175" s="9" t="n">
        <x:f>4*AVERAGE($D$25:D175)</x:f>
        <x:v>3.1788079470198674</x:v>
      </x:c>
      <x:c r="F175" s="1" t="n">
        <x:f>B175</x:f>
        <x:v>0.2786469719139859</x:v>
      </x:c>
      <x:c r="G175" s="1" t="n">
        <x:f>IF(D175=1,C175,"")</x:f>
        <x:v>0.08679932414088398</x:v>
      </x:c>
      <x:c r="H175" s="1" t="str">
        <x:f>IF(D175=0,C175,"")</x:f>
      </x:c>
      <x:c r="I175" s="1" t="n">
        <x:f>SQRT(1-F175^2)</x:f>
        <x:v>0.9603935990223833</x:v>
      </x:c>
      <x:c r="J175" s="34"/>
      <x:c r="K175" s="34"/>
      <x:c r="L175" s="34"/>
      <x:c r="M175" s="34"/>
      <x:c r="N175" s="34"/>
      <x:c r="O175" s="34"/>
      <x:c r="P175" s="34"/>
      <x:c r="Q175" s="10" t="n">
        <x:f>PI()</x:f>
        <x:v>3.141592653589793</x:v>
      </x:c>
      <x:c r="S175" s="10" t="n">
        <x:v>0.2786469719139859</x:v>
      </x:c>
      <x:c r="T175" s="10" t="n">
        <x:v>0.08679932414088398</x:v>
      </x:c>
      <x:c r="U175" s="10" t="n">
        <x:v>0.8816849641031357</x:v>
      </x:c>
      <x:c r="V175" s="10" t="n">
        <x:v>0.03620905997404511</x:v>
      </x:c>
      <x:c r="W175" s="10" t="n">
        <x:v>0.5596972763895692</x:v>
      </x:c>
      <x:c r="X175" s="10" t="n">
        <x:v>0.824613913361095</x:v>
      </x:c>
    </x:row>
    <x:row r="176">
      <x:c r="A176" s="34" t="n">
        <x:v>152</x:v>
      </x:c>
      <x:c r="B176" s="11" t="n">
        <x:f>CHOOSE(MIN(3,MAX(1,$B$9)),S176,U176,W176)</x:f>
        <x:v>0.8808898016577587</x:v>
      </x:c>
      <x:c r="C176" s="11" t="n">
        <x:f>CHOOSE(MIN(3,MAX(1,$B$9)),T176,V176,X176)</x:f>
        <x:v>0.33297857746947557</x:v>
      </x:c>
      <x:c r="D176" s="1" t="n">
        <x:f>IF(B176^2+C176^2&lt;=1,1,0)</x:f>
        <x:v>1</x:v>
      </x:c>
      <x:c r="E176" s="9" t="n">
        <x:f>4*AVERAGE($D$25:D176)</x:f>
        <x:v>3.1842105263157894</x:v>
      </x:c>
      <x:c r="F176" s="1" t="n">
        <x:f>B176</x:f>
        <x:v>0.8808898016577587</x:v>
      </x:c>
      <x:c r="G176" s="1" t="n">
        <x:f>IF(D176=1,C176,"")</x:f>
        <x:v>0.33297857746947557</x:v>
      </x:c>
      <x:c r="H176" s="1" t="str">
        <x:f>IF(D176=0,C176,"")</x:f>
      </x:c>
      <x:c r="I176" s="1" t="n">
        <x:f>SQRT(1-F176^2)</x:f>
        <x:v>0.47332141018060303</x:v>
      </x:c>
      <x:c r="J176" s="34"/>
      <x:c r="K176" s="34"/>
      <x:c r="L176" s="34"/>
      <x:c r="M176" s="34"/>
      <x:c r="N176" s="34"/>
      <x:c r="O176" s="34"/>
      <x:c r="P176" s="34"/>
      <x:c r="Q176" s="10" t="n">
        <x:f>PI()</x:f>
        <x:v>3.141592653589793</x:v>
      </x:c>
      <x:c r="S176" s="10" t="n">
        <x:v>0.8808898016577587</x:v>
      </x:c>
      <x:c r="T176" s="10" t="n">
        <x:v>0.33297857746947557</x:v>
      </x:c>
      <x:c r="U176" s="10" t="n">
        <x:v>0.051038143682369586</x:v>
      </x:c>
      <x:c r="V176" s="10" t="n">
        <x:v>0.03302564036937339</x:v>
      </x:c>
      <x:c r="W176" s="10" t="n">
        <x:v>0.6908933502994835</x:v>
      </x:c>
      <x:c r="X176" s="10" t="n">
        <x:v>0.016702893754424797</x:v>
      </x:c>
    </x:row>
    <x:row r="177">
      <x:c r="A177" s="34" t="n">
        <x:v>153</x:v>
      </x:c>
      <x:c r="B177" s="11" t="n">
        <x:f>CHOOSE(MIN(3,MAX(1,$B$9)),S177,U177,W177)</x:f>
        <x:v>0.40253657556604594</x:v>
      </x:c>
      <x:c r="C177" s="11" t="n">
        <x:f>CHOOSE(MIN(3,MAX(1,$B$9)),T177,V177,X177)</x:f>
        <x:v>0.42931826936546713</x:v>
      </x:c>
      <x:c r="D177" s="1" t="n">
        <x:f>IF(B177^2+C177^2&lt;=1,1,0)</x:f>
        <x:v>1</x:v>
      </x:c>
      <x:c r="E177" s="9" t="n">
        <x:f>4*AVERAGE($D$25:D177)</x:f>
        <x:v>3.189542483660131</x:v>
      </x:c>
      <x:c r="F177" s="1" t="n">
        <x:f>B177</x:f>
        <x:v>0.40253657556604594</x:v>
      </x:c>
      <x:c r="G177" s="1" t="n">
        <x:f>IF(D177=1,C177,"")</x:f>
        <x:v>0.42931826936546713</x:v>
      </x:c>
      <x:c r="H177" s="1" t="str">
        <x:f>IF(D177=0,C177,"")</x:f>
      </x:c>
      <x:c r="I177" s="1" t="n">
        <x:f>SQRT(1-F177^2)</x:f>
        <x:v>0.9154039028382832</x:v>
      </x:c>
      <x:c r="J177" s="34"/>
      <x:c r="K177" s="34"/>
      <x:c r="L177" s="34"/>
      <x:c r="M177" s="34"/>
      <x:c r="N177" s="34"/>
      <x:c r="O177" s="34"/>
      <x:c r="P177" s="34"/>
      <x:c r="Q177" s="10" t="n">
        <x:f>PI()</x:f>
        <x:v>3.141592653589793</x:v>
      </x:c>
      <x:c r="S177" s="10" t="n">
        <x:v>0.40253657556604594</x:v>
      </x:c>
      <x:c r="T177" s="10" t="n">
        <x:v>0.42931826936546713</x:v>
      </x:c>
      <x:c r="U177" s="10" t="n">
        <x:v>0.8944436264787843</x:v>
      </x:c>
      <x:c r="V177" s="10" t="n">
        <x:v>0.1416249655603914</x:v>
      </x:c>
      <x:c r="W177" s="10" t="n">
        <x:v>0.43766345865032064</x:v>
      </x:c>
      <x:c r="X177" s="10" t="n">
        <x:v>0.9059324662687455</x:v>
      </x:c>
    </x:row>
    <x:row r="178">
      <x:c r="A178" s="34" t="n">
        <x:v>154</x:v>
      </x:c>
      <x:c r="B178" s="11" t="n">
        <x:f>CHOOSE(MIN(3,MAX(1,$B$9)),S178,U178,W178)</x:f>
        <x:v>0.22818975092377514</x:v>
      </x:c>
      <x:c r="C178" s="11" t="n">
        <x:f>CHOOSE(MIN(3,MAX(1,$B$9)),T178,V178,X178)</x:f>
        <x:v>0.781030593556352</x:v>
      </x:c>
      <x:c r="D178" s="1" t="n">
        <x:f>IF(B178^2+C178^2&lt;=1,1,0)</x:f>
        <x:v>1</x:v>
      </x:c>
      <x:c r="E178" s="9" t="n">
        <x:f>4*AVERAGE($D$25:D178)</x:f>
        <x:v>3.1948051948051948</x:v>
      </x:c>
      <x:c r="F178" s="1" t="n">
        <x:f>B178</x:f>
        <x:v>0.22818975092377514</x:v>
      </x:c>
      <x:c r="G178" s="1" t="n">
        <x:f>IF(D178=1,C178,"")</x:f>
        <x:v>0.781030593556352</x:v>
      </x:c>
      <x:c r="H178" s="1" t="str">
        <x:f>IF(D178=0,C178,"")</x:f>
      </x:c>
      <x:c r="I178" s="1" t="n">
        <x:f>SQRT(1-F178^2)</x:f>
        <x:v>0.9736166789724514</x:v>
      </x:c>
      <x:c r="J178" s="34"/>
      <x:c r="K178" s="34"/>
      <x:c r="L178" s="34"/>
      <x:c r="M178" s="34"/>
      <x:c r="N178" s="34"/>
      <x:c r="O178" s="34"/>
      <x:c r="P178" s="34"/>
      <x:c r="Q178" s="10" t="n">
        <x:f>PI()</x:f>
        <x:v>3.141592653589793</x:v>
      </x:c>
      <x:c r="S178" s="10" t="n">
        <x:v>0.22818975092377514</x:v>
      </x:c>
      <x:c r="T178" s="10" t="n">
        <x:v>0.781030593556352</x:v>
      </x:c>
      <x:c r="U178" s="10" t="n">
        <x:v>0.3801896575101953</x:v>
      </x:c>
      <x:c r="V178" s="10" t="n">
        <x:v>0.38457414208758267</x:v>
      </x:c>
      <x:c r="W178" s="10" t="n">
        <x:v>0.09941904147481184</x:v>
      </x:c>
      <x:c r="X178" s="10" t="n">
        <x:v>0.06738178658436744</x:v>
      </x:c>
    </x:row>
    <x:row r="179">
      <x:c r="A179" s="34" t="n">
        <x:v>155</x:v>
      </x:c>
      <x:c r="B179" s="11" t="n">
        <x:f>CHOOSE(MIN(3,MAX(1,$B$9)),S179,U179,W179)</x:f>
        <x:v>0.18461358349304646</x:v>
      </x:c>
      <x:c r="C179" s="11" t="n">
        <x:f>CHOOSE(MIN(3,MAX(1,$B$9)),T179,V179,X179)</x:f>
        <x:v>0.1609379599103704</x:v>
      </x:c>
      <x:c r="D179" s="1" t="n">
        <x:f>IF(B179^2+C179^2&lt;=1,1,0)</x:f>
        <x:v>1</x:v>
      </x:c>
      <x:c r="E179" s="9" t="n">
        <x:f>4*AVERAGE($D$25:D179)</x:f>
        <x:v>3.2</x:v>
      </x:c>
      <x:c r="F179" s="1" t="n">
        <x:f>B179</x:f>
        <x:v>0.18461358349304646</x:v>
      </x:c>
      <x:c r="G179" s="1" t="n">
        <x:f>IF(D179=1,C179,"")</x:f>
        <x:v>0.1609379599103704</x:v>
      </x:c>
      <x:c r="H179" s="1" t="str">
        <x:f>IF(D179=0,C179,"")</x:f>
      </x:c>
      <x:c r="I179" s="1" t="n">
        <x:f>SQRT(1-F179^2)</x:f>
        <x:v>0.9828111847093804</x:v>
      </x:c>
      <x:c r="J179" s="34"/>
      <x:c r="K179" s="34"/>
      <x:c r="L179" s="34"/>
      <x:c r="M179" s="34"/>
      <x:c r="N179" s="34"/>
      <x:c r="O179" s="34"/>
      <x:c r="P179" s="34"/>
      <x:c r="Q179" s="10" t="n">
        <x:f>PI()</x:f>
        <x:v>3.141592653589793</x:v>
      </x:c>
      <x:c r="S179" s="10" t="n">
        <x:v>0.18461358349304646</x:v>
      </x:c>
      <x:c r="T179" s="10" t="n">
        <x:v>0.1609379599103704</x:v>
      </x:c>
      <x:c r="U179" s="10" t="n">
        <x:v>0.039064907031170604</x:v>
      </x:c>
      <x:c r="V179" s="10" t="n">
        <x:v>0.9693295505422369</x:v>
      </x:c>
      <x:c r="W179" s="10" t="n">
        <x:v>0.7301324886188045</x:v>
      </x:c>
      <x:c r="X179" s="10" t="n">
        <x:v>0.8279493858402722</x:v>
      </x:c>
    </x:row>
    <x:row r="180">
      <x:c r="A180" s="34" t="n">
        <x:v>156</x:v>
      </x:c>
      <x:c r="B180" s="11" t="n">
        <x:f>CHOOSE(MIN(3,MAX(1,$B$9)),S180,U180,W180)</x:f>
        <x:v>0.49359400605317205</x:v>
      </x:c>
      <x:c r="C180" s="11" t="n">
        <x:f>CHOOSE(MIN(3,MAX(1,$B$9)),T180,V180,X180)</x:f>
        <x:v>0.7987998529570177</x:v>
      </x:c>
      <x:c r="D180" s="1" t="n">
        <x:f>IF(B180^2+C180^2&lt;=1,1,0)</x:f>
        <x:v>1</x:v>
      </x:c>
      <x:c r="E180" s="9" t="n">
        <x:f>4*AVERAGE($D$25:D180)</x:f>
        <x:v>3.2051282051282053</x:v>
      </x:c>
      <x:c r="F180" s="1" t="n">
        <x:f>B180</x:f>
        <x:v>0.49359400605317205</x:v>
      </x:c>
      <x:c r="G180" s="1" t="n">
        <x:f>IF(D180=1,C180,"")</x:f>
        <x:v>0.7987998529570177</x:v>
      </x:c>
      <x:c r="H180" s="1" t="str">
        <x:f>IF(D180=0,C180,"")</x:f>
      </x:c>
      <x:c r="I180" s="1" t="n">
        <x:f>SQRT(1-F180^2)</x:f>
        <x:v>0.8696924497708263</x:v>
      </x:c>
      <x:c r="J180" s="34"/>
      <x:c r="K180" s="34"/>
      <x:c r="L180" s="34"/>
      <x:c r="M180" s="34"/>
      <x:c r="N180" s="34"/>
      <x:c r="O180" s="34"/>
      <x:c r="P180" s="34"/>
      <x:c r="Q180" s="10" t="n">
        <x:f>PI()</x:f>
        <x:v>3.141592653589793</x:v>
      </x:c>
      <x:c r="S180" s="10" t="n">
        <x:v>0.49359400605317205</x:v>
      </x:c>
      <x:c r="T180" s="10" t="n">
        <x:v>0.7987998529570177</x:v>
      </x:c>
      <x:c r="U180" s="10" t="n">
        <x:v>0.8908461468684036</x:v>
      </x:c>
      <x:c r="V180" s="10" t="n">
        <x:v>0.9238101864176073</x:v>
      </x:c>
      <x:c r="W180" s="10" t="n">
        <x:v>0.7530995136886022</x:v>
      </x:c>
      <x:c r="X180" s="10" t="n">
        <x:v>0.8477314914820813</x:v>
      </x:c>
    </x:row>
    <x:row r="181">
      <x:c r="A181" s="34" t="n">
        <x:v>157</x:v>
      </x:c>
      <x:c r="B181" s="11" t="n">
        <x:f>CHOOSE(MIN(3,MAX(1,$B$9)),S181,U181,W181)</x:f>
        <x:v>0.5611174766672775</x:v>
      </x:c>
      <x:c r="C181" s="11" t="n">
        <x:f>CHOOSE(MIN(3,MAX(1,$B$9)),T181,V181,X181)</x:f>
        <x:v>0.3037237968528643</x:v>
      </x:c>
      <x:c r="D181" s="1" t="n">
        <x:f>IF(B181^2+C181^2&lt;=1,1,0)</x:f>
        <x:v>1</x:v>
      </x:c>
      <x:c r="E181" s="9" t="n">
        <x:f>4*AVERAGE($D$25:D181)</x:f>
        <x:v>3.210191082802548</x:v>
      </x:c>
      <x:c r="F181" s="1" t="n">
        <x:f>B181</x:f>
        <x:v>0.5611174766672775</x:v>
      </x:c>
      <x:c r="G181" s="1" t="n">
        <x:f>IF(D181=1,C181,"")</x:f>
        <x:v>0.3037237968528643</x:v>
      </x:c>
      <x:c r="H181" s="1" t="str">
        <x:f>IF(D181=0,C181,"")</x:f>
      </x:c>
      <x:c r="I181" s="1" t="n">
        <x:f>SQRT(1-F181^2)</x:f>
        <x:v>0.8277361761929627</x:v>
      </x:c>
      <x:c r="J181" s="34"/>
      <x:c r="K181" s="34"/>
      <x:c r="L181" s="34"/>
      <x:c r="M181" s="34"/>
      <x:c r="N181" s="34"/>
      <x:c r="O181" s="34"/>
      <x:c r="P181" s="34"/>
      <x:c r="Q181" s="10" t="n">
        <x:f>PI()</x:f>
        <x:v>3.141592653589793</x:v>
      </x:c>
      <x:c r="S181" s="10" t="n">
        <x:v>0.5611174766672775</x:v>
      </x:c>
      <x:c r="T181" s="10" t="n">
        <x:v>0.3037237968528643</x:v>
      </x:c>
      <x:c r="U181" s="10" t="n">
        <x:v>0.8845300909328009</x:v>
      </x:c>
      <x:c r="V181" s="10" t="n">
        <x:v>0.6681275969889553</x:v>
      </x:c>
      <x:c r="W181" s="10" t="n">
        <x:v>0.8329302565559562</x:v>
      </x:c>
      <x:c r="X181" s="10" t="n">
        <x:v>0.11113898930446942</x:v>
      </x:c>
    </x:row>
    <x:row r="182">
      <x:c r="A182" s="34" t="n">
        <x:v>158</x:v>
      </x:c>
      <x:c r="B182" s="11" t="n">
        <x:f>CHOOSE(MIN(3,MAX(1,$B$9)),S182,U182,W182)</x:f>
        <x:v>0.088830710737966</x:v>
      </x:c>
      <x:c r="C182" s="11" t="n">
        <x:f>CHOOSE(MIN(3,MAX(1,$B$9)),T182,V182,X182)</x:f>
        <x:v>0.17466530960518867</x:v>
      </x:c>
      <x:c r="D182" s="1" t="n">
        <x:f>IF(B182^2+C182^2&lt;=1,1,0)</x:f>
        <x:v>1</x:v>
      </x:c>
      <x:c r="E182" s="9" t="n">
        <x:f>4*AVERAGE($D$25:D182)</x:f>
        <x:v>3.2151898734177213</x:v>
      </x:c>
      <x:c r="F182" s="1" t="n">
        <x:f>B182</x:f>
        <x:v>0.088830710737966</x:v>
      </x:c>
      <x:c r="G182" s="1" t="n">
        <x:f>IF(D182=1,C182,"")</x:f>
        <x:v>0.17466530960518867</x:v>
      </x:c>
      <x:c r="H182" s="1" t="str">
        <x:f>IF(D182=0,C182,"")</x:f>
      </x:c>
      <x:c r="I182" s="1" t="n">
        <x:f>SQRT(1-F182^2)</x:f>
        <x:v>0.9960467382757637</x:v>
      </x:c>
      <x:c r="J182" s="34"/>
      <x:c r="K182" s="34"/>
      <x:c r="L182" s="34"/>
      <x:c r="M182" s="34"/>
      <x:c r="N182" s="34"/>
      <x:c r="O182" s="34"/>
      <x:c r="P182" s="34"/>
      <x:c r="Q182" s="10" t="n">
        <x:f>PI()</x:f>
        <x:v>3.141592653589793</x:v>
      </x:c>
      <x:c r="S182" s="10" t="n">
        <x:v>0.088830710737966</x:v>
      </x:c>
      <x:c r="T182" s="10" t="n">
        <x:v>0.17466530960518867</x:v>
      </x:c>
      <x:c r="U182" s="10" t="n">
        <x:v>0.6143971178143954</x:v>
      </x:c>
      <x:c r="V182" s="10" t="n">
        <x:v>0.24277568990285747</x:v>
      </x:c>
      <x:c r="W182" s="10" t="n">
        <x:v>0.7892773530660229</x:v>
      </x:c>
      <x:c r="X182" s="10" t="n">
        <x:v>0.6468963242750982</x:v>
      </x:c>
    </x:row>
    <x:row r="183">
      <x:c r="A183" s="34" t="n">
        <x:v>159</x:v>
      </x:c>
      <x:c r="B183" s="11" t="n">
        <x:f>CHOOSE(MIN(3,MAX(1,$B$9)),S183,U183,W183)</x:f>
        <x:v>0.010344773414544761</x:v>
      </x:c>
      <x:c r="C183" s="11" t="n">
        <x:f>CHOOSE(MIN(3,MAX(1,$B$9)),T183,V183,X183)</x:f>
        <x:v>0.3698420418659225</x:v>
      </x:c>
      <x:c r="D183" s="1" t="n">
        <x:f>IF(B183^2+C183^2&lt;=1,1,0)</x:f>
        <x:v>1</x:v>
      </x:c>
      <x:c r="E183" s="9" t="n">
        <x:f>4*AVERAGE($D$25:D183)</x:f>
        <x:v>3.220125786163522</x:v>
      </x:c>
      <x:c r="F183" s="1" t="n">
        <x:f>B183</x:f>
        <x:v>0.010344773414544761</x:v>
      </x:c>
      <x:c r="G183" s="1" t="n">
        <x:f>IF(D183=1,C183,"")</x:f>
        <x:v>0.3698420418659225</x:v>
      </x:c>
      <x:c r="H183" s="1" t="str">
        <x:f>IF(D183=0,C183,"")</x:f>
      </x:c>
      <x:c r="I183" s="1" t="n">
        <x:f>SQRT(1-F183^2)</x:f>
        <x:v>0.9999464913999158</x:v>
      </x:c>
      <x:c r="J183" s="34"/>
      <x:c r="K183" s="34"/>
      <x:c r="L183" s="34"/>
      <x:c r="M183" s="34"/>
      <x:c r="N183" s="34"/>
      <x:c r="O183" s="34"/>
      <x:c r="P183" s="34"/>
      <x:c r="Q183" s="10" t="n">
        <x:f>PI()</x:f>
        <x:v>3.141592653589793</x:v>
      </x:c>
      <x:c r="S183" s="10" t="n">
        <x:v>0.010344773414544761</x:v>
      </x:c>
      <x:c r="T183" s="10" t="n">
        <x:v>0.3698420418659225</x:v>
      </x:c>
      <x:c r="U183" s="10" t="n">
        <x:v>0.6345108149201195</x:v>
      </x:c>
      <x:c r="V183" s="10" t="n">
        <x:v>0.6646675112034148</x:v>
      </x:c>
      <x:c r="W183" s="10" t="n">
        <x:v>0.793080803253616</x:v>
      </x:c>
      <x:c r="X183" s="10" t="n">
        <x:v>0.07116774610471621</x:v>
      </x:c>
    </x:row>
    <x:row r="184">
      <x:c r="A184" s="34" t="n">
        <x:v>160</x:v>
      </x:c>
      <x:c r="B184" s="11" t="n">
        <x:f>CHOOSE(MIN(3,MAX(1,$B$9)),S184,U184,W184)</x:f>
        <x:v>0.5606110714143142</x:v>
      </x:c>
      <x:c r="C184" s="11" t="n">
        <x:f>CHOOSE(MIN(3,MAX(1,$B$9)),T184,V184,X184)</x:f>
        <x:v>0.37952010810840875</x:v>
      </x:c>
      <x:c r="D184" s="1" t="n">
        <x:f>IF(B184^2+C184^2&lt;=1,1,0)</x:f>
        <x:v>1</x:v>
      </x:c>
      <x:c r="E184" s="9" t="n">
        <x:f>4*AVERAGE($D$25:D184)</x:f>
        <x:v>3.225</x:v>
      </x:c>
      <x:c r="F184" s="1" t="n">
        <x:f>B184</x:f>
        <x:v>0.5606110714143142</x:v>
      </x:c>
      <x:c r="G184" s="1" t="n">
        <x:f>IF(D184=1,C184,"")</x:f>
        <x:v>0.37952010810840875</x:v>
      </x:c>
      <x:c r="H184" s="1" t="str">
        <x:f>IF(D184=0,C184,"")</x:f>
      </x:c>
      <x:c r="I184" s="1" t="n">
        <x:f>SQRT(1-F184^2)</x:f>
        <x:v>0.8280792393289996</x:v>
      </x:c>
      <x:c r="J184" s="34"/>
      <x:c r="K184" s="34"/>
      <x:c r="L184" s="34"/>
      <x:c r="M184" s="34"/>
      <x:c r="N184" s="34"/>
      <x:c r="O184" s="34"/>
      <x:c r="P184" s="34"/>
      <x:c r="Q184" s="10" t="n">
        <x:f>PI()</x:f>
        <x:v>3.141592653589793</x:v>
      </x:c>
      <x:c r="S184" s="10" t="n">
        <x:v>0.5606110714143142</x:v>
      </x:c>
      <x:c r="T184" s="10" t="n">
        <x:v>0.37952010810840875</x:v>
      </x:c>
      <x:c r="U184" s="10" t="n">
        <x:v>0.916702363998244</x:v>
      </x:c>
      <x:c r="V184" s="10" t="n">
        <x:v>0.424420700530333</x:v>
      </x:c>
      <x:c r="W184" s="10" t="n">
        <x:v>0.6684504074397065</x:v>
      </x:c>
      <x:c r="X184" s="10" t="n">
        <x:v>0.20401952102462828</x:v>
      </x:c>
    </x:row>
    <x:row r="185">
      <x:c r="A185" s="34" t="n">
        <x:v>161</x:v>
      </x:c>
      <x:c r="B185" s="11" t="n">
        <x:f>CHOOSE(MIN(3,MAX(1,$B$9)),S185,U185,W185)</x:f>
        <x:v>0.9438233458204195</x:v>
      </x:c>
      <x:c r="C185" s="11" t="n">
        <x:f>CHOOSE(MIN(3,MAX(1,$B$9)),T185,V185,X185)</x:f>
        <x:v>0.7905759304994717</x:v>
      </x:c>
      <x:c r="D185" s="1" t="n">
        <x:f>IF(B185^2+C185^2&lt;=1,1,0)</x:f>
        <x:v>0</x:v>
      </x:c>
      <x:c r="E185" s="9" t="n">
        <x:f>4*AVERAGE($D$25:D185)</x:f>
        <x:v>3.2049689440993787</x:v>
      </x:c>
      <x:c r="F185" s="1" t="n">
        <x:f>B185</x:f>
        <x:v>0.9438233458204195</x:v>
      </x:c>
      <x:c r="G185" s="1" t="str">
        <x:f>IF(D185=1,C185,"")</x:f>
      </x:c>
      <x:c r="H185" s="1" t="n">
        <x:f>IF(D185=0,C185,"")</x:f>
        <x:v>0.7905759304994717</x:v>
      </x:c>
      <x:c r="I185" s="1" t="n">
        <x:f>SQRT(1-F185^2)</x:f>
        <x:v>0.3304504378637571</x:v>
      </x:c>
      <x:c r="J185" s="34"/>
      <x:c r="K185" s="34"/>
      <x:c r="L185" s="34"/>
      <x:c r="M185" s="34"/>
      <x:c r="N185" s="34"/>
      <x:c r="O185" s="34"/>
      <x:c r="P185" s="34"/>
      <x:c r="Q185" s="10" t="n">
        <x:f>PI()</x:f>
        <x:v>3.141592653589793</x:v>
      </x:c>
      <x:c r="S185" s="10" t="n">
        <x:v>0.9438233458204195</x:v>
      </x:c>
      <x:c r="T185" s="10" t="n">
        <x:v>0.7905759304994717</x:v>
      </x:c>
      <x:c r="U185" s="10" t="n">
        <x:v>0.01754484147165325</x:v>
      </x:c>
      <x:c r="V185" s="10" t="n">
        <x:v>0.20015756933716344</x:v>
      </x:c>
      <x:c r="W185" s="10" t="n">
        <x:v>0.9844711545442768</x:v>
      </x:c>
      <x:c r="X185" s="10" t="n">
        <x:v>0.9187447681671217</x:v>
      </x:c>
    </x:row>
    <x:row r="186">
      <x:c r="A186" s="34" t="n">
        <x:v>162</x:v>
      </x:c>
      <x:c r="B186" s="11" t="n">
        <x:f>CHOOSE(MIN(3,MAX(1,$B$9)),S186,U186,W186)</x:f>
        <x:v>0.6365888299187645</x:v>
      </x:c>
      <x:c r="C186" s="11" t="n">
        <x:f>CHOOSE(MIN(3,MAX(1,$B$9)),T186,V186,X186)</x:f>
        <x:v>0.25799472827930003</x:v>
      </x:c>
      <x:c r="D186" s="1" t="n">
        <x:f>IF(B186^2+C186^2&lt;=1,1,0)</x:f>
        <x:v>1</x:v>
      </x:c>
      <x:c r="E186" s="9" t="n">
        <x:f>4*AVERAGE($D$25:D186)</x:f>
        <x:v>3.2098765432098766</x:v>
      </x:c>
      <x:c r="F186" s="1" t="n">
        <x:f>B186</x:f>
        <x:v>0.6365888299187645</x:v>
      </x:c>
      <x:c r="G186" s="1" t="n">
        <x:f>IF(D186=1,C186,"")</x:f>
        <x:v>0.25799472827930003</x:v>
      </x:c>
      <x:c r="H186" s="1" t="str">
        <x:f>IF(D186=0,C186,"")</x:f>
      </x:c>
      <x:c r="I186" s="1" t="n">
        <x:f>SQRT(1-F186^2)</x:f>
        <x:v>0.7712033853807038</x:v>
      </x:c>
      <x:c r="J186" s="34"/>
      <x:c r="K186" s="34"/>
      <x:c r="L186" s="34"/>
      <x:c r="M186" s="34"/>
      <x:c r="N186" s="34"/>
      <x:c r="O186" s="34"/>
      <x:c r="P186" s="34"/>
      <x:c r="Q186" s="10" t="n">
        <x:f>PI()</x:f>
        <x:v>3.141592653589793</x:v>
      </x:c>
      <x:c r="S186" s="10" t="n">
        <x:v>0.6365888299187645</x:v>
      </x:c>
      <x:c r="T186" s="10" t="n">
        <x:v>0.25799472827930003</x:v>
      </x:c>
      <x:c r="U186" s="10" t="n">
        <x:v>0.9689554870934588</x:v>
      </x:c>
      <x:c r="V186" s="10" t="n">
        <x:v>0.9591410794919943</x:v>
      </x:c>
      <x:c r="W186" s="10" t="n">
        <x:v>0.19132613782856933</x:v>
      </x:c>
      <x:c r="X186" s="10" t="n">
        <x:v>0.7295564156460462</x:v>
      </x:c>
    </x:row>
    <x:row r="187">
      <x:c r="A187" s="34" t="n">
        <x:v>163</x:v>
      </x:c>
      <x:c r="B187" s="11" t="n">
        <x:f>CHOOSE(MIN(3,MAX(1,$B$9)),S187,U187,W187)</x:f>
        <x:v>0.9109632986364886</x:v>
      </x:c>
      <x:c r="C187" s="11" t="n">
        <x:f>CHOOSE(MIN(3,MAX(1,$B$9)),T187,V187,X187)</x:f>
        <x:v>0.42053709796164185</x:v>
      </x:c>
      <x:c r="D187" s="1" t="n">
        <x:f>IF(B187^2+C187^2&lt;=1,1,0)</x:f>
        <x:v>0</x:v>
      </x:c>
      <x:c r="E187" s="9" t="n">
        <x:f>4*AVERAGE($D$25:D187)</x:f>
        <x:v>3.1901840490797544</x:v>
      </x:c>
      <x:c r="F187" s="1" t="n">
        <x:f>B187</x:f>
        <x:v>0.9109632986364886</x:v>
      </x:c>
      <x:c r="G187" s="1" t="str">
        <x:f>IF(D187=1,C187,"")</x:f>
      </x:c>
      <x:c r="H187" s="1" t="n">
        <x:f>IF(D187=0,C187,"")</x:f>
        <x:v>0.42053709796164185</x:v>
      </x:c>
      <x:c r="I187" s="1" t="n">
        <x:f>SQRT(1-F187^2)</x:f>
        <x:v>0.41248741621694063</x:v>
      </x:c>
      <x:c r="J187" s="34"/>
      <x:c r="K187" s="34"/>
      <x:c r="L187" s="34"/>
      <x:c r="M187" s="34"/>
      <x:c r="N187" s="34"/>
      <x:c r="O187" s="34"/>
      <x:c r="P187" s="34"/>
      <x:c r="Q187" s="10" t="n">
        <x:f>PI()</x:f>
        <x:v>3.141592653589793</x:v>
      </x:c>
      <x:c r="S187" s="10" t="n">
        <x:v>0.9109632986364886</x:v>
      </x:c>
      <x:c r="T187" s="10" t="n">
        <x:v>0.42053709796164185</x:v>
      </x:c>
      <x:c r="U187" s="10" t="n">
        <x:v>0.7339592008688097</x:v>
      </x:c>
      <x:c r="V187" s="10" t="n">
        <x:v>0.6199982648579258</x:v>
      </x:c>
      <x:c r="W187" s="10" t="n">
        <x:v>0.3183561933638732</x:v>
      </x:c>
      <x:c r="X187" s="10" t="n">
        <x:v>0.9552298973996148</x:v>
      </x:c>
    </x:row>
    <x:row r="188">
      <x:c r="A188" s="34" t="n">
        <x:v>164</x:v>
      </x:c>
      <x:c r="B188" s="11" t="n">
        <x:f>CHOOSE(MIN(3,MAX(1,$B$9)),S188,U188,W188)</x:f>
        <x:v>0.7488587986445054</x:v>
      </x:c>
      <x:c r="C188" s="11" t="n">
        <x:f>CHOOSE(MIN(3,MAX(1,$B$9)),T188,V188,X188)</x:f>
        <x:v>0.4276879421668127</x:v>
      </x:c>
      <x:c r="D188" s="1" t="n">
        <x:f>IF(B188^2+C188^2&lt;=1,1,0)</x:f>
        <x:v>1</x:v>
      </x:c>
      <x:c r="E188" s="9" t="n">
        <x:f>4*AVERAGE($D$25:D188)</x:f>
        <x:v>3.1951219512195124</x:v>
      </x:c>
      <x:c r="F188" s="1" t="n">
        <x:f>B188</x:f>
        <x:v>0.7488587986445054</x:v>
      </x:c>
      <x:c r="G188" s="1" t="n">
        <x:f>IF(D188=1,C188,"")</x:f>
        <x:v>0.4276879421668127</x:v>
      </x:c>
      <x:c r="H188" s="1" t="str">
        <x:f>IF(D188=0,C188,"")</x:f>
      </x:c>
      <x:c r="I188" s="1" t="n">
        <x:f>SQRT(1-F188^2)</x:f>
        <x:v>0.6627295826298296</x:v>
      </x:c>
      <x:c r="J188" s="34"/>
      <x:c r="K188" s="34"/>
      <x:c r="L188" s="34"/>
      <x:c r="M188" s="34"/>
      <x:c r="N188" s="34"/>
      <x:c r="O188" s="34"/>
      <x:c r="P188" s="34"/>
      <x:c r="Q188" s="10" t="n">
        <x:f>PI()</x:f>
        <x:v>3.141592653589793</x:v>
      </x:c>
      <x:c r="S188" s="10" t="n">
        <x:v>0.7488587986445054</x:v>
      </x:c>
      <x:c r="T188" s="10" t="n">
        <x:v>0.4276879421668127</x:v>
      </x:c>
      <x:c r="U188" s="10" t="n">
        <x:v>0.4112343900586872</x:v>
      </x:c>
      <x:c r="V188" s="10" t="n">
        <x:v>0.3941139808830717</x:v>
      </x:c>
      <x:c r="W188" s="10" t="n">
        <x:v>0.13438795886624522</x:v>
      </x:c>
      <x:c r="X188" s="10" t="n">
        <x:v>0.32018070255690756</x:v>
      </x:c>
    </x:row>
    <x:row r="189">
      <x:c r="A189" s="34" t="n">
        <x:v>165</x:v>
      </x:c>
      <x:c r="B189" s="11" t="n">
        <x:f>CHOOSE(MIN(3,MAX(1,$B$9)),S189,U189,W189)</x:f>
        <x:v>0.5078094106866047</x:v>
      </x:c>
      <x:c r="C189" s="11" t="n">
        <x:f>CHOOSE(MIN(3,MAX(1,$B$9)),T189,V189,X189)</x:f>
        <x:v>0.6951973174000159</x:v>
      </x:c>
      <x:c r="D189" s="1" t="n">
        <x:f>IF(B189^2+C189^2&lt;=1,1,0)</x:f>
        <x:v>1</x:v>
      </x:c>
      <x:c r="E189" s="9" t="n">
        <x:f>4*AVERAGE($D$25:D189)</x:f>
        <x:v>3.2</x:v>
      </x:c>
      <x:c r="F189" s="1" t="n">
        <x:f>B189</x:f>
        <x:v>0.5078094106866047</x:v>
      </x:c>
      <x:c r="G189" s="1" t="n">
        <x:f>IF(D189=1,C189,"")</x:f>
        <x:v>0.6951973174000159</x:v>
      </x:c>
      <x:c r="H189" s="1" t="str">
        <x:f>IF(D189=0,C189,"")</x:f>
      </x:c>
      <x:c r="I189" s="1" t="n">
        <x:f>SQRT(1-F189^2)</x:f>
        <x:v>0.8614694436938104</x:v>
      </x:c>
      <x:c r="J189" s="34"/>
      <x:c r="K189" s="34"/>
      <x:c r="L189" s="34"/>
      <x:c r="M189" s="34"/>
      <x:c r="N189" s="34"/>
      <x:c r="O189" s="34"/>
      <x:c r="P189" s="34"/>
      <x:c r="Q189" s="10" t="n">
        <x:f>PI()</x:f>
        <x:v>3.141592653589793</x:v>
      </x:c>
      <x:c r="S189" s="10" t="n">
        <x:v>0.5078094106866047</x:v>
      </x:c>
      <x:c r="T189" s="10" t="n">
        <x:v>0.6951973174000159</x:v>
      </x:c>
      <x:c r="U189" s="10" t="n">
        <x:v>0.33236612298303714</x:v>
      </x:c>
      <x:c r="V189" s="10" t="n">
        <x:v>0.44902468098609205</x:v>
      </x:c>
      <x:c r="W189" s="10" t="n">
        <x:v>0.13105836809904814</x:v>
      </x:c>
      <x:c r="X189" s="10" t="n">
        <x:v>0.10404240445171686</x:v>
      </x:c>
    </x:row>
    <x:row r="190">
      <x:c r="A190" s="34" t="n">
        <x:v>166</x:v>
      </x:c>
      <x:c r="B190" s="11" t="n">
        <x:f>CHOOSE(MIN(3,MAX(1,$B$9)),S190,U190,W190)</x:f>
        <x:v>0.550619458197616</x:v>
      </x:c>
      <x:c r="C190" s="11" t="n">
        <x:f>CHOOSE(MIN(3,MAX(1,$B$9)),T190,V190,X190)</x:f>
        <x:v>0.08953058358747512</x:v>
      </x:c>
      <x:c r="D190" s="1" t="n">
        <x:f>IF(B190^2+C190^2&lt;=1,1,0)</x:f>
        <x:v>1</x:v>
      </x:c>
      <x:c r="E190" s="9" t="n">
        <x:f>4*AVERAGE($D$25:D190)</x:f>
        <x:v>3.2048192771084336</x:v>
      </x:c>
      <x:c r="F190" s="1" t="n">
        <x:f>B190</x:f>
        <x:v>0.550619458197616</x:v>
      </x:c>
      <x:c r="G190" s="1" t="n">
        <x:f>IF(D190=1,C190,"")</x:f>
        <x:v>0.08953058358747512</x:v>
      </x:c>
      <x:c r="H190" s="1" t="str">
        <x:f>IF(D190=0,C190,"")</x:f>
      </x:c>
      <x:c r="I190" s="1" t="n">
        <x:f>SQRT(1-F190^2)</x:f>
        <x:v>0.8347563789838109</x:v>
      </x:c>
      <x:c r="J190" s="34"/>
      <x:c r="K190" s="34"/>
      <x:c r="L190" s="34"/>
      <x:c r="M190" s="34"/>
      <x:c r="N190" s="34"/>
      <x:c r="O190" s="34"/>
      <x:c r="P190" s="34"/>
      <x:c r="Q190" s="10" t="n">
        <x:f>PI()</x:f>
        <x:v>3.141592653589793</x:v>
      </x:c>
      <x:c r="S190" s="10" t="n">
        <x:v>0.550619458197616</x:v>
      </x:c>
      <x:c r="T190" s="10" t="n">
        <x:v>0.08953058358747512</x:v>
      </x:c>
      <x:c r="U190" s="10" t="n">
        <x:v>0.8828843621732809</x:v>
      </x:c>
      <x:c r="V190" s="10" t="n">
        <x:v>0.01658344061407302</x:v>
      </x:c>
      <x:c r="W190" s="10" t="n">
        <x:v>0.05059397061744131</x:v>
      </x:c>
      <x:c r="X190" s="10" t="n">
        <x:v>0.43426390760670286</x:v>
      </x:c>
    </x:row>
    <x:row r="191">
      <x:c r="A191" s="34" t="n">
        <x:v>167</x:v>
      </x:c>
      <x:c r="B191" s="11" t="n">
        <x:f>CHOOSE(MIN(3,MAX(1,$B$9)),S191,U191,W191)</x:f>
        <x:v>0.13052013877313584</x:v>
      </x:c>
      <x:c r="C191" s="11" t="n">
        <x:f>CHOOSE(MIN(3,MAX(1,$B$9)),T191,V191,X191)</x:f>
        <x:v>0.26986555068288</x:v>
      </x:c>
      <x:c r="D191" s="1" t="n">
        <x:f>IF(B191^2+C191^2&lt;=1,1,0)</x:f>
        <x:v>1</x:v>
      </x:c>
      <x:c r="E191" s="9" t="n">
        <x:f>4*AVERAGE($D$25:D191)</x:f>
        <x:v>3.2095808383233533</x:v>
      </x:c>
      <x:c r="F191" s="1" t="n">
        <x:f>B191</x:f>
        <x:v>0.13052013877313584</x:v>
      </x:c>
      <x:c r="G191" s="1" t="n">
        <x:f>IF(D191=1,C191,"")</x:f>
        <x:v>0.26986555068288</x:v>
      </x:c>
      <x:c r="H191" s="1" t="str">
        <x:f>IF(D191=0,C191,"")</x:f>
      </x:c>
      <x:c r="I191" s="1" t="n">
        <x:f>SQRT(1-F191^2)</x:f>
        <x:v>0.9914456583064154</x:v>
      </x:c>
      <x:c r="J191" s="34"/>
      <x:c r="K191" s="34"/>
      <x:c r="L191" s="34"/>
      <x:c r="M191" s="34"/>
      <x:c r="N191" s="34"/>
      <x:c r="O191" s="34"/>
      <x:c r="P191" s="34"/>
      <x:c r="Q191" s="10" t="n">
        <x:f>PI()</x:f>
        <x:v>3.141592653589793</x:v>
      </x:c>
      <x:c r="S191" s="10" t="n">
        <x:v>0.13052013877313584</x:v>
      </x:c>
      <x:c r="T191" s="10" t="n">
        <x:v>0.26986555068288</x:v>
      </x:c>
      <x:c r="U191" s="10" t="n">
        <x:v>0.8288322649339144</x:v>
      </x:c>
      <x:c r="V191" s="10" t="n">
        <x:v>0.5444234979848098</x:v>
      </x:c>
      <x:c r="W191" s="10" t="n">
        <x:v>0.8152278292453109</x:v>
      </x:c>
      <x:c r="X191" s="10" t="n">
        <x:v>0.15133181763550585</x:v>
      </x:c>
    </x:row>
    <x:row r="192">
      <x:c r="A192" s="34" t="n">
        <x:v>168</x:v>
      </x:c>
      <x:c r="B192" s="11" t="n">
        <x:f>CHOOSE(MIN(3,MAX(1,$B$9)),S192,U192,W192)</x:f>
        <x:v>0.19162461755331606</x:v>
      </x:c>
      <x:c r="C192" s="11" t="n">
        <x:f>CHOOSE(MIN(3,MAX(1,$B$9)),T192,V192,X192)</x:f>
        <x:v>0.2024071301566437</x:v>
      </x:c>
      <x:c r="D192" s="1" t="n">
        <x:f>IF(B192^2+C192^2&lt;=1,1,0)</x:f>
        <x:v>1</x:v>
      </x:c>
      <x:c r="E192" s="9" t="n">
        <x:f>4*AVERAGE($D$25:D192)</x:f>
        <x:v>3.2142857142857144</x:v>
      </x:c>
      <x:c r="F192" s="1" t="n">
        <x:f>B192</x:f>
        <x:v>0.19162461755331606</x:v>
      </x:c>
      <x:c r="G192" s="1" t="n">
        <x:f>IF(D192=1,C192,"")</x:f>
        <x:v>0.2024071301566437</x:v>
      </x:c>
      <x:c r="H192" s="1" t="str">
        <x:f>IF(D192=0,C192,"")</x:f>
      </x:c>
      <x:c r="I192" s="1" t="n">
        <x:f>SQRT(1-F192^2)</x:f>
        <x:v>0.9814682908517959</x:v>
      </x:c>
      <x:c r="J192" s="34"/>
      <x:c r="K192" s="34"/>
      <x:c r="L192" s="34"/>
      <x:c r="M192" s="34"/>
      <x:c r="N192" s="34"/>
      <x:c r="O192" s="34"/>
      <x:c r="P192" s="34"/>
      <x:c r="Q192" s="10" t="n">
        <x:f>PI()</x:f>
        <x:v>3.141592653589793</x:v>
      </x:c>
      <x:c r="S192" s="10" t="n">
        <x:v>0.19162461755331606</x:v>
      </x:c>
      <x:c r="T192" s="10" t="n">
        <x:v>0.2024071301566437</x:v>
      </x:c>
      <x:c r="U192" s="10" t="n">
        <x:v>0.420885296675339</x:v>
      </x:c>
      <x:c r="V192" s="10" t="n">
        <x:v>0.7237397206665813</x:v>
      </x:c>
      <x:c r="W192" s="10" t="n">
        <x:v>0.7477326688646612</x:v>
      </x:c>
      <x:c r="X192" s="10" t="n">
        <x:v>0.03387968205479264</x:v>
      </x:c>
    </x:row>
    <x:row r="193">
      <x:c r="A193" s="34" t="n">
        <x:v>169</x:v>
      </x:c>
      <x:c r="B193" s="11" t="n">
        <x:f>CHOOSE(MIN(3,MAX(1,$B$9)),S193,U193,W193)</x:f>
        <x:v>0.9641981840832159</x:v>
      </x:c>
      <x:c r="C193" s="11" t="n">
        <x:f>CHOOSE(MIN(3,MAX(1,$B$9)),T193,V193,X193)</x:f>
        <x:v>0.2182353116804734</x:v>
      </x:c>
      <x:c r="D193" s="1" t="n">
        <x:f>IF(B193^2+C193^2&lt;=1,1,0)</x:f>
        <x:v>1</x:v>
      </x:c>
      <x:c r="E193" s="9" t="n">
        <x:f>4*AVERAGE($D$25:D193)</x:f>
        <x:v>3.2189349112426036</x:v>
      </x:c>
      <x:c r="F193" s="1" t="n">
        <x:f>B193</x:f>
        <x:v>0.9641981840832159</x:v>
      </x:c>
      <x:c r="G193" s="1" t="n">
        <x:f>IF(D193=1,C193,"")</x:f>
        <x:v>0.2182353116804734</x:v>
      </x:c>
      <x:c r="H193" s="1" t="str">
        <x:f>IF(D193=0,C193,"")</x:f>
      </x:c>
      <x:c r="I193" s="1" t="n">
        <x:f>SQRT(1-F193^2)</x:f>
        <x:v>0.2651826951568087</x:v>
      </x:c>
      <x:c r="J193" s="34"/>
      <x:c r="K193" s="34"/>
      <x:c r="L193" s="34"/>
      <x:c r="M193" s="34"/>
      <x:c r="N193" s="34"/>
      <x:c r="O193" s="34"/>
      <x:c r="P193" s="34"/>
      <x:c r="Q193" s="10" t="n">
        <x:f>PI()</x:f>
        <x:v>3.141592653589793</x:v>
      </x:c>
      <x:c r="S193" s="10" t="n">
        <x:v>0.9641981840832159</x:v>
      </x:c>
      <x:c r="T193" s="10" t="n">
        <x:v>0.2182353116804734</x:v>
      </x:c>
      <x:c r="U193" s="10" t="n">
        <x:v>0.42151533512111805</x:v>
      </x:c>
      <x:c r="V193" s="10" t="n">
        <x:v>0.7348346945116654</x:v>
      </x:c>
      <x:c r="W193" s="10" t="n">
        <x:v>0.8461303014428757</x:v>
      </x:c>
      <x:c r="X193" s="10" t="n">
        <x:v>0.05968731946674366</x:v>
      </x:c>
    </x:row>
    <x:row r="194">
      <x:c r="A194" s="34" t="n">
        <x:v>170</x:v>
      </x:c>
      <x:c r="B194" s="11" t="n">
        <x:f>CHOOSE(MIN(3,MAX(1,$B$9)),S194,U194,W194)</x:f>
        <x:v>0.36804913671221584</x:v>
      </x:c>
      <x:c r="C194" s="11" t="n">
        <x:f>CHOOSE(MIN(3,MAX(1,$B$9)),T194,V194,X194)</x:f>
        <x:v>0.225160097819753</x:v>
      </x:c>
      <x:c r="D194" s="1" t="n">
        <x:f>IF(B194^2+C194^2&lt;=1,1,0)</x:f>
        <x:v>1</x:v>
      </x:c>
      <x:c r="E194" s="9" t="n">
        <x:f>4*AVERAGE($D$25:D194)</x:f>
        <x:v>3.223529411764706</x:v>
      </x:c>
      <x:c r="F194" s="1" t="n">
        <x:f>B194</x:f>
        <x:v>0.36804913671221584</x:v>
      </x:c>
      <x:c r="G194" s="1" t="n">
        <x:f>IF(D194=1,C194,"")</x:f>
        <x:v>0.225160097819753</x:v>
      </x:c>
      <x:c r="H194" s="1" t="str">
        <x:f>IF(D194=0,C194,"")</x:f>
      </x:c>
      <x:c r="I194" s="1" t="n">
        <x:f>SQRT(1-F194^2)</x:f>
        <x:v>0.9298063416461476</x:v>
      </x:c>
      <x:c r="J194" s="34"/>
      <x:c r="K194" s="34"/>
      <x:c r="L194" s="34"/>
      <x:c r="M194" s="34"/>
      <x:c r="N194" s="34"/>
      <x:c r="O194" s="34"/>
      <x:c r="P194" s="34"/>
      <x:c r="Q194" s="10" t="n">
        <x:f>PI()</x:f>
        <x:v>3.141592653589793</x:v>
      </x:c>
      <x:c r="S194" s="10" t="n">
        <x:v>0.36804913671221584</x:v>
      </x:c>
      <x:c r="T194" s="10" t="n">
        <x:v>0.225160097819753</x:v>
      </x:c>
      <x:c r="U194" s="10" t="n">
        <x:v>0.5587308932876078</x:v>
      </x:c>
      <x:c r="V194" s="10" t="n">
        <x:v>0.09147366687909453</x:v>
      </x:c>
      <x:c r="W194" s="10" t="n">
        <x:v>0.13732806260864527</x:v>
      </x:c>
      <x:c r="X194" s="10" t="n">
        <x:v>0.11422482304367165</x:v>
      </x:c>
    </x:row>
    <x:row r="195">
      <x:c r="A195" s="34" t="n">
        <x:v>171</x:v>
      </x:c>
      <x:c r="B195" s="11" t="n">
        <x:f>CHOOSE(MIN(3,MAX(1,$B$9)),S195,U195,W195)</x:f>
        <x:v>0.8476976210949942</x:v>
      </x:c>
      <x:c r="C195" s="11" t="n">
        <x:f>CHOOSE(MIN(3,MAX(1,$B$9)),T195,V195,X195)</x:f>
        <x:v>0.11862734204623848</x:v>
      </x:c>
      <x:c r="D195" s="1" t="n">
        <x:f>IF(B195^2+C195^2&lt;=1,1,0)</x:f>
        <x:v>1</x:v>
      </x:c>
      <x:c r="E195" s="9" t="n">
        <x:f>4*AVERAGE($D$25:D195)</x:f>
        <x:v>3.2280701754385963</x:v>
      </x:c>
      <x:c r="F195" s="1" t="n">
        <x:f>B195</x:f>
        <x:v>0.8476976210949942</x:v>
      </x:c>
      <x:c r="G195" s="1" t="n">
        <x:f>IF(D195=1,C195,"")</x:f>
        <x:v>0.11862734204623848</x:v>
      </x:c>
      <x:c r="H195" s="1" t="str">
        <x:f>IF(D195=0,C195,"")</x:f>
      </x:c>
      <x:c r="I195" s="1" t="n">
        <x:f>SQRT(1-F195^2)</x:f>
        <x:v>0.5304797292921639</x:v>
      </x:c>
      <x:c r="J195" s="34"/>
      <x:c r="K195" s="34"/>
      <x:c r="L195" s="34"/>
      <x:c r="M195" s="34"/>
      <x:c r="N195" s="34"/>
      <x:c r="O195" s="34"/>
      <x:c r="P195" s="34"/>
      <x:c r="Q195" s="10" t="n">
        <x:f>PI()</x:f>
        <x:v>3.141592653589793</x:v>
      </x:c>
      <x:c r="S195" s="10" t="n">
        <x:v>0.8476976210949942</x:v>
      </x:c>
      <x:c r="T195" s="10" t="n">
        <x:v>0.11862734204623848</x:v>
      </x:c>
      <x:c r="U195" s="10" t="n">
        <x:v>0.8081683823260131</x:v>
      </x:c>
      <x:c r="V195" s="10" t="n">
        <x:v>0.9385130177511177</x:v>
      </x:c>
      <x:c r="W195" s="10" t="n">
        <x:v>0.9724580400029638</x:v>
      </x:c>
      <x:c r="X195" s="10" t="n">
        <x:v>0.2896628502694477</x:v>
      </x:c>
    </x:row>
    <x:row r="196">
      <x:c r="A196" s="34" t="n">
        <x:v>172</x:v>
      </x:c>
      <x:c r="B196" s="11" t="n">
        <x:f>CHOOSE(MIN(3,MAX(1,$B$9)),S196,U196,W196)</x:f>
        <x:v>0.41239371185656637</x:v>
      </x:c>
      <x:c r="C196" s="11" t="n">
        <x:f>CHOOSE(MIN(3,MAX(1,$B$9)),T196,V196,X196)</x:f>
        <x:v>0.8791022478835657</x:v>
      </x:c>
      <x:c r="D196" s="1" t="n">
        <x:f>IF(B196^2+C196^2&lt;=1,1,0)</x:f>
        <x:v>1</x:v>
      </x:c>
      <x:c r="E196" s="9" t="n">
        <x:f>4*AVERAGE($D$25:D196)</x:f>
        <x:v>3.2325581395348837</x:v>
      </x:c>
      <x:c r="F196" s="1" t="n">
        <x:f>B196</x:f>
        <x:v>0.41239371185656637</x:v>
      </x:c>
      <x:c r="G196" s="1" t="n">
        <x:f>IF(D196=1,C196,"")</x:f>
        <x:v>0.8791022478835657</x:v>
      </x:c>
      <x:c r="H196" s="1" t="str">
        <x:f>IF(D196=0,C196,"")</x:f>
      </x:c>
      <x:c r="I196" s="1" t="n">
        <x:f>SQRT(1-F196^2)</x:f>
        <x:v>0.9110057224963866</x:v>
      </x:c>
      <x:c r="J196" s="34"/>
      <x:c r="K196" s="34"/>
      <x:c r="L196" s="34"/>
      <x:c r="M196" s="34"/>
      <x:c r="N196" s="34"/>
      <x:c r="O196" s="34"/>
      <x:c r="P196" s="34"/>
      <x:c r="Q196" s="10" t="n">
        <x:f>PI()</x:f>
        <x:v>3.141592653589793</x:v>
      </x:c>
      <x:c r="S196" s="10" t="n">
        <x:v>0.41239371185656637</x:v>
      </x:c>
      <x:c r="T196" s="10" t="n">
        <x:v>0.8791022478835657</x:v>
      </x:c>
      <x:c r="U196" s="10" t="n">
        <x:v>0.8756263534027448</x:v>
      </x:c>
      <x:c r="V196" s="10" t="n">
        <x:v>0.12028918855708581</x:v>
      </x:c>
      <x:c r="W196" s="10" t="n">
        <x:v>0.5641667793854906</x:v>
      </x:c>
      <x:c r="X196" s="10" t="n">
        <x:v>0.26075644209307614</x:v>
      </x:c>
    </x:row>
    <x:row r="197">
      <x:c r="A197" s="34" t="n">
        <x:v>173</x:v>
      </x:c>
      <x:c r="B197" s="11" t="n">
        <x:f>CHOOSE(MIN(3,MAX(1,$B$9)),S197,U197,W197)</x:f>
        <x:v>0.9050325889838859</x:v>
      </x:c>
      <x:c r="C197" s="11" t="n">
        <x:f>CHOOSE(MIN(3,MAX(1,$B$9)),T197,V197,X197)</x:f>
        <x:v>0.6060525994980708</x:v>
      </x:c>
      <x:c r="D197" s="1" t="n">
        <x:f>IF(B197^2+C197^2&lt;=1,1,0)</x:f>
        <x:v>0</x:v>
      </x:c>
      <x:c r="E197" s="9" t="n">
        <x:f>4*AVERAGE($D$25:D197)</x:f>
        <x:v>3.213872832369942</x:v>
      </x:c>
      <x:c r="F197" s="1" t="n">
        <x:f>B197</x:f>
        <x:v>0.9050325889838859</x:v>
      </x:c>
      <x:c r="G197" s="1" t="str">
        <x:f>IF(D197=1,C197,"")</x:f>
      </x:c>
      <x:c r="H197" s="1" t="n">
        <x:f>IF(D197=0,C197,"")</x:f>
        <x:v>0.6060525994980708</x:v>
      </x:c>
      <x:c r="I197" s="1" t="n">
        <x:f>SQRT(1-F197^2)</x:f>
        <x:v>0.4253422303006422</x:v>
      </x:c>
      <x:c r="J197" s="34"/>
      <x:c r="K197" s="34"/>
      <x:c r="L197" s="34"/>
      <x:c r="M197" s="34"/>
      <x:c r="N197" s="34"/>
      <x:c r="O197" s="34"/>
      <x:c r="P197" s="34"/>
      <x:c r="Q197" s="10" t="n">
        <x:f>PI()</x:f>
        <x:v>3.141592653589793</x:v>
      </x:c>
      <x:c r="S197" s="10" t="n">
        <x:v>0.9050325889838859</x:v>
      </x:c>
      <x:c r="T197" s="10" t="n">
        <x:v>0.6060525994980708</x:v>
      </x:c>
      <x:c r="U197" s="10" t="n">
        <x:v>0.1010597378017849</x:v>
      </x:c>
      <x:c r="V197" s="10" t="n">
        <x:v>0.6124460682511164</x:v>
      </x:c>
      <x:c r="W197" s="10" t="n">
        <x:v>0.12436990311573526</x:v>
      </x:c>
      <x:c r="X197" s="10" t="n">
        <x:v>0.8243001529791852</x:v>
      </x:c>
    </x:row>
    <x:row r="198">
      <x:c r="A198" s="34" t="n">
        <x:v>174</x:v>
      </x:c>
      <x:c r="B198" s="11" t="n">
        <x:f>CHOOSE(MIN(3,MAX(1,$B$9)),S198,U198,W198)</x:f>
        <x:v>0.9390537230065092</x:v>
      </x:c>
      <x:c r="C198" s="11" t="n">
        <x:f>CHOOSE(MIN(3,MAX(1,$B$9)),T198,V198,X198)</x:f>
        <x:v>0.6341616065474227</x:v>
      </x:c>
      <x:c r="D198" s="1" t="n">
        <x:f>IF(B198^2+C198^2&lt;=1,1,0)</x:f>
        <x:v>0</x:v>
      </x:c>
      <x:c r="E198" s="9" t="n">
        <x:f>4*AVERAGE($D$25:D198)</x:f>
        <x:v>3.1954022988505746</x:v>
      </x:c>
      <x:c r="F198" s="1" t="n">
        <x:f>B198</x:f>
        <x:v>0.9390537230065092</x:v>
      </x:c>
      <x:c r="G198" s="1" t="str">
        <x:f>IF(D198=1,C198,"")</x:f>
      </x:c>
      <x:c r="H198" s="1" t="n">
        <x:f>IF(D198=0,C198,"")</x:f>
        <x:v>0.6341616065474227</x:v>
      </x:c>
      <x:c r="I198" s="1" t="n">
        <x:f>SQRT(1-F198^2)</x:f>
        <x:v>0.34377042529515855</x:v>
      </x:c>
      <x:c r="J198" s="34"/>
      <x:c r="K198" s="34"/>
      <x:c r="L198" s="34"/>
      <x:c r="M198" s="34"/>
      <x:c r="N198" s="34"/>
      <x:c r="O198" s="34"/>
      <x:c r="P198" s="34"/>
      <x:c r="Q198" s="10" t="n">
        <x:f>PI()</x:f>
        <x:v>3.141592653589793</x:v>
      </x:c>
      <x:c r="S198" s="10" t="n">
        <x:v>0.9390537230065092</x:v>
      </x:c>
      <x:c r="T198" s="10" t="n">
        <x:v>0.6341616065474227</x:v>
      </x:c>
      <x:c r="U198" s="10" t="n">
        <x:v>0.8355533011541022</x:v>
      </x:c>
      <x:c r="V198" s="10" t="n">
        <x:v>0.7928005206576806</x:v>
      </x:c>
      <x:c r="W198" s="10" t="n">
        <x:v>0.2687509857580781</x:v>
      </x:c>
      <x:c r="X198" s="10" t="n">
        <x:v>0.0678720982791905</x:v>
      </x:c>
    </x:row>
    <x:row r="199">
      <x:c r="A199" s="34" t="n">
        <x:v>175</x:v>
      </x:c>
      <x:c r="B199" s="11" t="n">
        <x:f>CHOOSE(MIN(3,MAX(1,$B$9)),S199,U199,W199)</x:f>
        <x:v>0.08401254552882165</x:v>
      </x:c>
      <x:c r="C199" s="11" t="n">
        <x:f>CHOOSE(MIN(3,MAX(1,$B$9)),T199,V199,X199)</x:f>
        <x:v>0.2182205585995689</x:v>
      </x:c>
      <x:c r="D199" s="1" t="n">
        <x:f>IF(B199^2+C199^2&lt;=1,1,0)</x:f>
        <x:v>1</x:v>
      </x:c>
      <x:c r="E199" s="9" t="n">
        <x:f>4*AVERAGE($D$25:D199)</x:f>
        <x:v>3.2</x:v>
      </x:c>
      <x:c r="F199" s="1" t="n">
        <x:f>B199</x:f>
        <x:v>0.08401254552882165</x:v>
      </x:c>
      <x:c r="G199" s="1" t="n">
        <x:f>IF(D199=1,C199,"")</x:f>
        <x:v>0.2182205585995689</x:v>
      </x:c>
      <x:c r="H199" s="1" t="str">
        <x:f>IF(D199=0,C199,"")</x:f>
      </x:c>
      <x:c r="I199" s="1" t="n">
        <x:f>SQRT(1-F199^2)</x:f>
        <x:v>0.9964646969129252</x:v>
      </x:c>
      <x:c r="J199" s="34"/>
      <x:c r="K199" s="34"/>
      <x:c r="L199" s="34"/>
      <x:c r="M199" s="34"/>
      <x:c r="N199" s="34"/>
      <x:c r="O199" s="34"/>
      <x:c r="P199" s="34"/>
      <x:c r="Q199" s="10" t="n">
        <x:f>PI()</x:f>
        <x:v>3.141592653589793</x:v>
      </x:c>
      <x:c r="S199" s="10" t="n">
        <x:v>0.08401254552882165</x:v>
      </x:c>
      <x:c r="T199" s="10" t="n">
        <x:v>0.2182205585995689</x:v>
      </x:c>
      <x:c r="U199" s="10" t="n">
        <x:v>0.5166030844782702</x:v>
      </x:c>
      <x:c r="V199" s="10" t="n">
        <x:v>0.6971515000571329</x:v>
      </x:c>
      <x:c r="W199" s="10" t="n">
        <x:v>0.5958234217650749</x:v>
      </x:c>
      <x:c r="X199" s="10" t="n">
        <x:v>0.539272910243396</x:v>
      </x:c>
    </x:row>
    <x:row r="200">
      <x:c r="A200" s="34" t="n">
        <x:v>176</x:v>
      </x:c>
      <x:c r="B200" s="11" t="n">
        <x:f>CHOOSE(MIN(3,MAX(1,$B$9)),S200,U200,W200)</x:f>
        <x:v>0.8111771441763267</x:v>
      </x:c>
      <x:c r="C200" s="11" t="n">
        <x:f>CHOOSE(MIN(3,MAX(1,$B$9)),T200,V200,X200)</x:f>
        <x:v>0.8717842969344929</x:v>
      </x:c>
      <x:c r="D200" s="1" t="n">
        <x:f>IF(B200^2+C200^2&lt;=1,1,0)</x:f>
        <x:v>0</x:v>
      </x:c>
      <x:c r="E200" s="9" t="n">
        <x:f>4*AVERAGE($D$25:D200)</x:f>
        <x:v>3.1818181818181817</x:v>
      </x:c>
      <x:c r="F200" s="1" t="n">
        <x:f>B200</x:f>
        <x:v>0.8111771441763267</x:v>
      </x:c>
      <x:c r="G200" s="1" t="str">
        <x:f>IF(D200=1,C200,"")</x:f>
      </x:c>
      <x:c r="H200" s="1" t="n">
        <x:f>IF(D200=0,C200,"")</x:f>
        <x:v>0.8717842969344929</x:v>
      </x:c>
      <x:c r="I200" s="1" t="n">
        <x:f>SQRT(1-F200^2)</x:f>
        <x:v>0.584800513650543</x:v>
      </x:c>
      <x:c r="J200" s="34"/>
      <x:c r="K200" s="34"/>
      <x:c r="L200" s="34"/>
      <x:c r="M200" s="34"/>
      <x:c r="N200" s="34"/>
      <x:c r="O200" s="34"/>
      <x:c r="P200" s="34"/>
      <x:c r="Q200" s="10" t="n">
        <x:f>PI()</x:f>
        <x:v>3.141592653589793</x:v>
      </x:c>
      <x:c r="S200" s="10" t="n">
        <x:v>0.8111771441763267</x:v>
      </x:c>
      <x:c r="T200" s="10" t="n">
        <x:v>0.8717842969344929</x:v>
      </x:c>
      <x:c r="U200" s="10" t="n">
        <x:v>0.2848162507141284</x:v>
      </x:c>
      <x:c r="V200" s="10" t="n">
        <x:v>0.4623797000184946</x:v>
      </x:c>
      <x:c r="W200" s="10" t="n">
        <x:v>0.8959916230687766</x:v>
      </x:c>
      <x:c r="X200" s="10" t="n">
        <x:v>0.8105334384073271</x:v>
      </x:c>
    </x:row>
    <x:row r="201">
      <x:c r="A201" s="34" t="n">
        <x:v>177</x:v>
      </x:c>
      <x:c r="B201" s="11" t="n">
        <x:f>CHOOSE(MIN(3,MAX(1,$B$9)),S201,U201,W201)</x:f>
        <x:v>0.9927290835184976</x:v>
      </x:c>
      <x:c r="C201" s="11" t="n">
        <x:f>CHOOSE(MIN(3,MAX(1,$B$9)),T201,V201,X201)</x:f>
        <x:v>0.6136178240412846</x:v>
      </x:c>
      <x:c r="D201" s="1" t="n">
        <x:f>IF(B201^2+C201^2&lt;=1,1,0)</x:f>
        <x:v>0</x:v>
      </x:c>
      <x:c r="E201" s="9" t="n">
        <x:f>4*AVERAGE($D$25:D201)</x:f>
        <x:v>3.1638418079096047</x:v>
      </x:c>
      <x:c r="F201" s="1" t="n">
        <x:f>B201</x:f>
        <x:v>0.9927290835184976</x:v>
      </x:c>
      <x:c r="G201" s="1" t="str">
        <x:f>IF(D201=1,C201,"")</x:f>
      </x:c>
      <x:c r="H201" s="1" t="n">
        <x:f>IF(D201=0,C201,"")</x:f>
        <x:v>0.6136178240412846</x:v>
      </x:c>
      <x:c r="I201" s="1" t="n">
        <x:f>SQRT(1-F201^2)</x:f>
        <x:v>0.12037012393664707</x:v>
      </x:c>
      <x:c r="J201" s="34"/>
      <x:c r="K201" s="34"/>
      <x:c r="L201" s="34"/>
      <x:c r="M201" s="34"/>
      <x:c r="N201" s="34"/>
      <x:c r="O201" s="34"/>
      <x:c r="P201" s="34"/>
      <x:c r="Q201" s="10" t="n">
        <x:f>PI()</x:f>
        <x:v>3.141592653589793</x:v>
      </x:c>
      <x:c r="S201" s="10" t="n">
        <x:v>0.9927290835184976</x:v>
      </x:c>
      <x:c r="T201" s="10" t="n">
        <x:v>0.6136178240412846</x:v>
      </x:c>
      <x:c r="U201" s="10" t="n">
        <x:v>0.3694641479569557</x:v>
      </x:c>
      <x:c r="V201" s="10" t="n">
        <x:v>0.4429296651896245</x:v>
      </x:c>
      <x:c r="W201" s="10" t="n">
        <x:v>0.4319784319486296</x:v>
      </x:c>
      <x:c r="X201" s="10" t="n">
        <x:v>0.19221297394563497</x:v>
      </x:c>
    </x:row>
    <x:row r="202">
      <x:c r="A202" s="34" t="n">
        <x:v>178</x:v>
      </x:c>
      <x:c r="B202" s="11" t="n">
        <x:f>CHOOSE(MIN(3,MAX(1,$B$9)),S202,U202,W202)</x:f>
        <x:v>0.44443651603069156</x:v>
      </x:c>
      <x:c r="C202" s="11" t="n">
        <x:f>CHOOSE(MIN(3,MAX(1,$B$9)),T202,V202,X202)</x:f>
        <x:v>0.9277201836230233</x:v>
      </x:c>
      <x:c r="D202" s="1" t="n">
        <x:f>IF(B202^2+C202^2&lt;=1,1,0)</x:f>
        <x:v>0</x:v>
      </x:c>
      <x:c r="E202" s="9" t="n">
        <x:f>4*AVERAGE($D$25:D202)</x:f>
        <x:v>3.146067415730337</x:v>
      </x:c>
      <x:c r="F202" s="1" t="n">
        <x:f>B202</x:f>
        <x:v>0.44443651603069156</x:v>
      </x:c>
      <x:c r="G202" s="1" t="str">
        <x:f>IF(D202=1,C202,"")</x:f>
      </x:c>
      <x:c r="H202" s="1" t="n">
        <x:f>IF(D202=0,C202,"")</x:f>
        <x:v>0.9277201836230233</x:v>
      </x:c>
      <x:c r="I202" s="1" t="n">
        <x:f>SQRT(1-F202^2)</x:f>
        <x:v>0.895810350028677</x:v>
      </x:c>
      <x:c r="J202" s="34"/>
      <x:c r="K202" s="34"/>
      <x:c r="L202" s="34"/>
      <x:c r="M202" s="34"/>
      <x:c r="N202" s="34"/>
      <x:c r="O202" s="34"/>
      <x:c r="P202" s="34"/>
      <x:c r="Q202" s="10" t="n">
        <x:f>PI()</x:f>
        <x:v>3.141592653589793</x:v>
      </x:c>
      <x:c r="S202" s="10" t="n">
        <x:v>0.44443651603069156</x:v>
      </x:c>
      <x:c r="T202" s="10" t="n">
        <x:v>0.9277201836230233</x:v>
      </x:c>
      <x:c r="U202" s="10" t="n">
        <x:v>0.20709505611806145</x:v>
      </x:c>
      <x:c r="V202" s="10" t="n">
        <x:v>0.9227034696795796</x:v>
      </x:c>
      <x:c r="W202" s="10" t="n">
        <x:v>0.5513166568381287</x:v>
      </x:c>
      <x:c r="X202" s="10" t="n">
        <x:v>0.3719832925420451</x:v>
      </x:c>
    </x:row>
    <x:row r="203">
      <x:c r="A203" s="34" t="n">
        <x:v>179</x:v>
      </x:c>
      <x:c r="B203" s="11" t="n">
        <x:f>CHOOSE(MIN(3,MAX(1,$B$9)),S203,U203,W203)</x:f>
        <x:v>0.6745193096576259</x:v>
      </x:c>
      <x:c r="C203" s="11" t="n">
        <x:f>CHOOSE(MIN(3,MAX(1,$B$9)),T203,V203,X203)</x:f>
        <x:v>0.4897820564219728</x:v>
      </x:c>
      <x:c r="D203" s="1" t="n">
        <x:f>IF(B203^2+C203^2&lt;=1,1,0)</x:f>
        <x:v>1</x:v>
      </x:c>
      <x:c r="E203" s="9" t="n">
        <x:f>4*AVERAGE($D$25:D203)</x:f>
        <x:v>3.1508379888268156</x:v>
      </x:c>
      <x:c r="F203" s="1" t="n">
        <x:f>B203</x:f>
        <x:v>0.6745193096576259</x:v>
      </x:c>
      <x:c r="G203" s="1" t="n">
        <x:f>IF(D203=1,C203,"")</x:f>
        <x:v>0.4897820564219728</x:v>
      </x:c>
      <x:c r="H203" s="1" t="str">
        <x:f>IF(D203=0,C203,"")</x:f>
      </x:c>
      <x:c r="I203" s="1" t="n">
        <x:f>SQRT(1-F203^2)</x:f>
        <x:v>0.7382572051114704</x:v>
      </x:c>
      <x:c r="J203" s="34"/>
      <x:c r="K203" s="34"/>
      <x:c r="L203" s="34"/>
      <x:c r="M203" s="34"/>
      <x:c r="N203" s="34"/>
      <x:c r="O203" s="34"/>
      <x:c r="P203" s="34"/>
      <x:c r="Q203" s="10" t="n">
        <x:f>PI()</x:f>
        <x:v>3.141592653589793</x:v>
      </x:c>
      <x:c r="S203" s="10" t="n">
        <x:v>0.6745193096576259</x:v>
      </x:c>
      <x:c r="T203" s="10" t="n">
        <x:v>0.4897820564219728</x:v>
      </x:c>
      <x:c r="U203" s="10" t="n">
        <x:v>0.20966513389580577</x:v>
      </x:c>
      <x:c r="V203" s="10" t="n">
        <x:v>0.29448288865293404</x:v>
      </x:c>
      <x:c r="W203" s="10" t="n">
        <x:v>0.508345790841312</x:v>
      </x:c>
      <x:c r="X203" s="10" t="n">
        <x:v>0.5173627407346871</x:v>
      </x:c>
    </x:row>
    <x:row r="204">
      <x:c r="A204" s="34" t="n">
        <x:v>180</x:v>
      </x:c>
      <x:c r="B204" s="11" t="n">
        <x:f>CHOOSE(MIN(3,MAX(1,$B$9)),S204,U204,W204)</x:f>
        <x:v>0.7133399810409173</x:v>
      </x:c>
      <x:c r="C204" s="11" t="n">
        <x:f>CHOOSE(MIN(3,MAX(1,$B$9)),T204,V204,X204)</x:f>
        <x:v>0.46781632967758924</x:v>
      </x:c>
      <x:c r="D204" s="1" t="n">
        <x:f>IF(B204^2+C204^2&lt;=1,1,0)</x:f>
        <x:v>1</x:v>
      </x:c>
      <x:c r="E204" s="9" t="n">
        <x:f>4*AVERAGE($D$25:D204)</x:f>
        <x:v>3.1555555555555554</x:v>
      </x:c>
      <x:c r="F204" s="1" t="n">
        <x:f>B204</x:f>
        <x:v>0.7133399810409173</x:v>
      </x:c>
      <x:c r="G204" s="1" t="n">
        <x:f>IF(D204=1,C204,"")</x:f>
        <x:v>0.46781632967758924</x:v>
      </x:c>
      <x:c r="H204" s="1" t="str">
        <x:f>IF(D204=0,C204,"")</x:f>
      </x:c>
      <x:c r="I204" s="1" t="n">
        <x:f>SQRT(1-F204^2)</x:f>
        <x:v>0.7008181443488344</x:v>
      </x:c>
      <x:c r="J204" s="34"/>
      <x:c r="K204" s="34"/>
      <x:c r="L204" s="34"/>
      <x:c r="M204" s="34"/>
      <x:c r="N204" s="34"/>
      <x:c r="O204" s="34"/>
      <x:c r="P204" s="34"/>
      <x:c r="Q204" s="10" t="n">
        <x:f>PI()</x:f>
        <x:v>3.141592653589793</x:v>
      </x:c>
      <x:c r="S204" s="10" t="n">
        <x:v>0.7133399810409173</x:v>
      </x:c>
      <x:c r="T204" s="10" t="n">
        <x:v>0.46781632967758924</x:v>
      </x:c>
      <x:c r="U204" s="10" t="n">
        <x:v>0.039335251921929215</x:v>
      </x:c>
      <x:c r="V204" s="10" t="n">
        <x:v>0.2802842410973674</x:v>
      </x:c>
      <x:c r="W204" s="10" t="n">
        <x:v>0.4556818191648824</x:v>
      </x:c>
      <x:c r="X204" s="10" t="n">
        <x:v>0.39138617306563406</x:v>
      </x:c>
    </x:row>
    <x:row r="205">
      <x:c r="A205" s="34" t="n">
        <x:v>181</x:v>
      </x:c>
      <x:c r="B205" s="11" t="n">
        <x:f>CHOOSE(MIN(3,MAX(1,$B$9)),S205,U205,W205)</x:f>
        <x:v>0.2120307859731838</x:v>
      </x:c>
      <x:c r="C205" s="11" t="n">
        <x:f>CHOOSE(MIN(3,MAX(1,$B$9)),T205,V205,X205)</x:f>
        <x:v>0.7798962105298415</x:v>
      </x:c>
      <x:c r="D205" s="1" t="n">
        <x:f>IF(B205^2+C205^2&lt;=1,1,0)</x:f>
        <x:v>1</x:v>
      </x:c>
      <x:c r="E205" s="9" t="n">
        <x:f>4*AVERAGE($D$25:D205)</x:f>
        <x:v>3.160220994475138</x:v>
      </x:c>
      <x:c r="F205" s="1" t="n">
        <x:f>B205</x:f>
        <x:v>0.2120307859731838</x:v>
      </x:c>
      <x:c r="G205" s="1" t="n">
        <x:f>IF(D205=1,C205,"")</x:f>
        <x:v>0.7798962105298415</x:v>
      </x:c>
      <x:c r="H205" s="1" t="str">
        <x:f>IF(D205=0,C205,"")</x:f>
      </x:c>
      <x:c r="I205" s="1" t="n">
        <x:f>SQRT(1-F205^2)</x:f>
        <x:v>0.9772629870201746</x:v>
      </x:c>
      <x:c r="J205" s="34"/>
      <x:c r="K205" s="34"/>
      <x:c r="L205" s="34"/>
      <x:c r="M205" s="34"/>
      <x:c r="N205" s="34"/>
      <x:c r="O205" s="34"/>
      <x:c r="P205" s="34"/>
      <x:c r="Q205" s="10" t="n">
        <x:f>PI()</x:f>
        <x:v>3.141592653589793</x:v>
      </x:c>
      <x:c r="S205" s="10" t="n">
        <x:v>0.2120307859731838</x:v>
      </x:c>
      <x:c r="T205" s="10" t="n">
        <x:v>0.7798962105298415</x:v>
      </x:c>
      <x:c r="U205" s="10" t="n">
        <x:v>0.4558295569065133</x:v>
      </x:c>
      <x:c r="V205" s="10" t="n">
        <x:v>0.405198481985508</x:v>
      </x:c>
      <x:c r="W205" s="10" t="n">
        <x:v>0.20746617225091935</x:v>
      </x:c>
      <x:c r="X205" s="10" t="n">
        <x:v>0.6402059442838669</x:v>
      </x:c>
    </x:row>
    <x:row r="206">
      <x:c r="A206" s="34" t="n">
        <x:v>182</x:v>
      </x:c>
      <x:c r="B206" s="11" t="n">
        <x:f>CHOOSE(MIN(3,MAX(1,$B$9)),S206,U206,W206)</x:f>
        <x:v>0.9757063811412081</x:v>
      </x:c>
      <x:c r="C206" s="11" t="n">
        <x:f>CHOOSE(MIN(3,MAX(1,$B$9)),T206,V206,X206)</x:f>
        <x:v>0.8999432661803439</x:v>
      </x:c>
      <x:c r="D206" s="1" t="n">
        <x:f>IF(B206^2+C206^2&lt;=1,1,0)</x:f>
        <x:v>0</x:v>
      </x:c>
      <x:c r="E206" s="9" t="n">
        <x:f>4*AVERAGE($D$25:D206)</x:f>
        <x:v>3.142857142857143</x:v>
      </x:c>
      <x:c r="F206" s="1" t="n">
        <x:f>B206</x:f>
        <x:v>0.9757063811412081</x:v>
      </x:c>
      <x:c r="G206" s="1" t="str">
        <x:f>IF(D206=1,C206,"")</x:f>
      </x:c>
      <x:c r="H206" s="1" t="n">
        <x:f>IF(D206=0,C206,"")</x:f>
        <x:v>0.8999432661803439</x:v>
      </x:c>
      <x:c r="I206" s="1" t="n">
        <x:f>SQRT(1-F206^2)</x:f>
        <x:v>0.21908230827779654</x:v>
      </x:c>
      <x:c r="J206" s="34"/>
      <x:c r="K206" s="34"/>
      <x:c r="L206" s="34"/>
      <x:c r="M206" s="34"/>
      <x:c r="N206" s="34"/>
      <x:c r="O206" s="34"/>
      <x:c r="P206" s="34"/>
      <x:c r="Q206" s="10" t="n">
        <x:f>PI()</x:f>
        <x:v>3.141592653589793</x:v>
      </x:c>
      <x:c r="S206" s="10" t="n">
        <x:v>0.9757063811412081</x:v>
      </x:c>
      <x:c r="T206" s="10" t="n">
        <x:v>0.8999432661803439</x:v>
      </x:c>
      <x:c r="U206" s="10" t="n">
        <x:v>0.04411429619174334</x:v>
      </x:c>
      <x:c r="V206" s="10" t="n">
        <x:v>0.8245205440111035</x:v>
      </x:c>
      <x:c r="W206" s="10" t="n">
        <x:v>0.11472552335593988</x:v>
      </x:c>
      <x:c r="X206" s="10" t="n">
        <x:v>0.5349299467052064</x:v>
      </x:c>
    </x:row>
    <x:row r="207">
      <x:c r="A207" s="34" t="n">
        <x:v>183</x:v>
      </x:c>
      <x:c r="B207" s="11" t="n">
        <x:f>CHOOSE(MIN(3,MAX(1,$B$9)),S207,U207,W207)</x:f>
        <x:v>0.3010130337206647</x:v>
      </x:c>
      <x:c r="C207" s="11" t="n">
        <x:f>CHOOSE(MIN(3,MAX(1,$B$9)),T207,V207,X207)</x:f>
        <x:v>0.9558280861238018</x:v>
      </x:c>
      <x:c r="D207" s="1" t="n">
        <x:f>IF(B207^2+C207^2&lt;=1,1,0)</x:f>
        <x:v>0</x:v>
      </x:c>
      <x:c r="E207" s="9" t="n">
        <x:f>4*AVERAGE($D$25:D207)</x:f>
        <x:v>3.1256830601092895</x:v>
      </x:c>
      <x:c r="F207" s="1" t="n">
        <x:f>B207</x:f>
        <x:v>0.3010130337206647</x:v>
      </x:c>
      <x:c r="G207" s="1" t="str">
        <x:f>IF(D207=1,C207,"")</x:f>
      </x:c>
      <x:c r="H207" s="1" t="n">
        <x:f>IF(D207=0,C207,"")</x:f>
        <x:v>0.9558280861238018</x:v>
      </x:c>
      <x:c r="I207" s="1" t="n">
        <x:f>SQRT(1-F207^2)</x:f>
        <x:v>0.9536200257598841</x:v>
      </x:c>
      <x:c r="J207" s="34"/>
      <x:c r="K207" s="34"/>
      <x:c r="L207" s="34"/>
      <x:c r="M207" s="34"/>
      <x:c r="N207" s="34"/>
      <x:c r="O207" s="34"/>
      <x:c r="P207" s="34"/>
      <x:c r="Q207" s="10" t="n">
        <x:f>PI()</x:f>
        <x:v>3.141592653589793</x:v>
      </x:c>
      <x:c r="S207" s="10" t="n">
        <x:v>0.3010130337206647</x:v>
      </x:c>
      <x:c r="T207" s="10" t="n">
        <x:v>0.9558280861238018</x:v>
      </x:c>
      <x:c r="U207" s="10" t="n">
        <x:v>0.2863507307386748</x:v>
      </x:c>
      <x:c r="V207" s="10" t="n">
        <x:v>0.3929544739283305</x:v>
      </x:c>
      <x:c r="W207" s="10" t="n">
        <x:v>0.4595913230753329</x:v>
      </x:c>
      <x:c r="X207" s="10" t="n">
        <x:v>0.7877069811474707</x:v>
      </x:c>
    </x:row>
    <x:row r="208">
      <x:c r="A208" s="34" t="n">
        <x:v>184</x:v>
      </x:c>
      <x:c r="B208" s="11" t="n">
        <x:f>CHOOSE(MIN(3,MAX(1,$B$9)),S208,U208,W208)</x:f>
        <x:v>0.9809294178849086</x:v>
      </x:c>
      <x:c r="C208" s="11" t="n">
        <x:f>CHOOSE(MIN(3,MAX(1,$B$9)),T208,V208,X208)</x:f>
        <x:v>0.7751790742622688</x:v>
      </x:c>
      <x:c r="D208" s="1" t="n">
        <x:f>IF(B208^2+C208^2&lt;=1,1,0)</x:f>
        <x:v>0</x:v>
      </x:c>
      <x:c r="E208" s="9" t="n">
        <x:f>4*AVERAGE($D$25:D208)</x:f>
        <x:v>3.108695652173913</x:v>
      </x:c>
      <x:c r="F208" s="1" t="n">
        <x:f>B208</x:f>
        <x:v>0.9809294178849086</x:v>
      </x:c>
      <x:c r="G208" s="1" t="str">
        <x:f>IF(D208=1,C208,"")</x:f>
      </x:c>
      <x:c r="H208" s="1" t="n">
        <x:f>IF(D208=0,C208,"")</x:f>
        <x:v>0.7751790742622688</x:v>
      </x:c>
      <x:c r="I208" s="1" t="n">
        <x:f>SQRT(1-F208^2)</x:f>
        <x:v>0.19436428974473244</x:v>
      </x:c>
      <x:c r="J208" s="34"/>
      <x:c r="K208" s="34"/>
      <x:c r="L208" s="34"/>
      <x:c r="M208" s="34"/>
      <x:c r="N208" s="34"/>
      <x:c r="O208" s="34"/>
      <x:c r="P208" s="34"/>
      <x:c r="Q208" s="10" t="n">
        <x:f>PI()</x:f>
        <x:v>3.141592653589793</x:v>
      </x:c>
      <x:c r="S208" s="10" t="n">
        <x:v>0.9809294178849086</x:v>
      </x:c>
      <x:c r="T208" s="10" t="n">
        <x:v>0.7751790742622688</x:v>
      </x:c>
      <x:c r="U208" s="10" t="n">
        <x:v>0.2848314672112817</x:v>
      </x:c>
      <x:c r="V208" s="10" t="n">
        <x:v>0.4889211917083056</x:v>
      </x:c>
      <x:c r="W208" s="10" t="n">
        <x:v>0.2910564121480054</x:v>
      </x:c>
      <x:c r="X208" s="10" t="n">
        <x:v>0.6901216302102751</x:v>
      </x:c>
    </x:row>
    <x:row r="209">
      <x:c r="A209" s="34" t="n">
        <x:v>185</x:v>
      </x:c>
      <x:c r="B209" s="11" t="n">
        <x:f>CHOOSE(MIN(3,MAX(1,$B$9)),S209,U209,W209)</x:f>
        <x:v>0.18446059979032725</x:v>
      </x:c>
      <x:c r="C209" s="11" t="n">
        <x:f>CHOOSE(MIN(3,MAX(1,$B$9)),T209,V209,X209)</x:f>
        <x:v>0.5157401912147179</x:v>
      </x:c>
      <x:c r="D209" s="1" t="n">
        <x:f>IF(B209^2+C209^2&lt;=1,1,0)</x:f>
        <x:v>1</x:v>
      </x:c>
      <x:c r="E209" s="9" t="n">
        <x:f>4*AVERAGE($D$25:D209)</x:f>
        <x:v>3.1135135135135137</x:v>
      </x:c>
      <x:c r="F209" s="1" t="n">
        <x:f>B209</x:f>
        <x:v>0.18446059979032725</x:v>
      </x:c>
      <x:c r="G209" s="1" t="n">
        <x:f>IF(D209=1,C209,"")</x:f>
        <x:v>0.5157401912147179</x:v>
      </x:c>
      <x:c r="H209" s="1" t="str">
        <x:f>IF(D209=0,C209,"")</x:f>
      </x:c>
      <x:c r="I209" s="1" t="n">
        <x:f>SQRT(1-F209^2)</x:f>
        <x:v>0.9828399092044404</x:v>
      </x:c>
      <x:c r="J209" s="34"/>
      <x:c r="K209" s="34"/>
      <x:c r="L209" s="34"/>
      <x:c r="M209" s="34"/>
      <x:c r="N209" s="34"/>
      <x:c r="O209" s="34"/>
      <x:c r="P209" s="34"/>
      <x:c r="Q209" s="10" t="n">
        <x:f>PI()</x:f>
        <x:v>3.141592653589793</x:v>
      </x:c>
      <x:c r="S209" s="10" t="n">
        <x:v>0.18446059979032725</x:v>
      </x:c>
      <x:c r="T209" s="10" t="n">
        <x:v>0.5157401912147179</x:v>
      </x:c>
      <x:c r="U209" s="10" t="n">
        <x:v>0.04633260010735529</x:v>
      </x:c>
      <x:c r="V209" s="10" t="n">
        <x:v>0.3055196102546204</x:v>
      </x:c>
      <x:c r="W209" s="10" t="n">
        <x:v>0.3807971273778553</x:v>
      </x:c>
      <x:c r="X209" s="10" t="n">
        <x:v>0.5188053819540276</x:v>
      </x:c>
    </x:row>
    <x:row r="210">
      <x:c r="A210" s="34" t="n">
        <x:v>186</x:v>
      </x:c>
      <x:c r="B210" s="11" t="n">
        <x:f>CHOOSE(MIN(3,MAX(1,$B$9)),S210,U210,W210)</x:f>
        <x:v>0.6776558751007542</x:v>
      </x:c>
      <x:c r="C210" s="11" t="n">
        <x:f>CHOOSE(MIN(3,MAX(1,$B$9)),T210,V210,X210)</x:f>
        <x:v>0.38137627963442355</x:v>
      </x:c>
      <x:c r="D210" s="1" t="n">
        <x:f>IF(B210^2+C210^2&lt;=1,1,0)</x:f>
        <x:v>1</x:v>
      </x:c>
      <x:c r="E210" s="9" t="n">
        <x:f>4*AVERAGE($D$25:D210)</x:f>
        <x:v>3.118279569892473</x:v>
      </x:c>
      <x:c r="F210" s="1" t="n">
        <x:f>B210</x:f>
        <x:v>0.6776558751007542</x:v>
      </x:c>
      <x:c r="G210" s="1" t="n">
        <x:f>IF(D210=1,C210,"")</x:f>
        <x:v>0.38137627963442355</x:v>
      </x:c>
      <x:c r="H210" s="1" t="str">
        <x:f>IF(D210=0,C210,"")</x:f>
      </x:c>
      <x:c r="I210" s="1" t="n">
        <x:f>SQRT(1-F210^2)</x:f>
        <x:v>0.7353791640653351</x:v>
      </x:c>
      <x:c r="J210" s="34"/>
      <x:c r="K210" s="34"/>
      <x:c r="L210" s="34"/>
      <x:c r="M210" s="34"/>
      <x:c r="N210" s="34"/>
      <x:c r="O210" s="34"/>
      <x:c r="P210" s="34"/>
      <x:c r="Q210" s="10" t="n">
        <x:f>PI()</x:f>
        <x:v>3.141592653589793</x:v>
      </x:c>
      <x:c r="S210" s="10" t="n">
        <x:v>0.6776558751007542</x:v>
      </x:c>
      <x:c r="T210" s="10" t="n">
        <x:v>0.38137627963442355</x:v>
      </x:c>
      <x:c r="U210" s="10" t="n">
        <x:v>0.88261538011158</x:v>
      </x:c>
      <x:c r="V210" s="10" t="n">
        <x:v>0.5929849484278632</x:v>
      </x:c>
      <x:c r="W210" s="10" t="n">
        <x:v>0.09593909425676095</x:v>
      </x:c>
      <x:c r="X210" s="10" t="n">
        <x:v>0.44329351225674996</x:v>
      </x:c>
    </x:row>
    <x:row r="211">
      <x:c r="A211" s="34" t="n">
        <x:v>187</x:v>
      </x:c>
      <x:c r="B211" s="11" t="n">
        <x:f>CHOOSE(MIN(3,MAX(1,$B$9)),S211,U211,W211)</x:f>
        <x:v>0.5877326856134459</x:v>
      </x:c>
      <x:c r="C211" s="11" t="n">
        <x:f>CHOOSE(MIN(3,MAX(1,$B$9)),T211,V211,X211)</x:f>
        <x:v>0.9843949178466573</x:v>
      </x:c>
      <x:c r="D211" s="1" t="n">
        <x:f>IF(B211^2+C211^2&lt;=1,1,0)</x:f>
        <x:v>0</x:v>
      </x:c>
      <x:c r="E211" s="9" t="n">
        <x:f>4*AVERAGE($D$25:D211)</x:f>
        <x:v>3.1016042780748663</x:v>
      </x:c>
      <x:c r="F211" s="1" t="n">
        <x:f>B211</x:f>
        <x:v>0.5877326856134459</x:v>
      </x:c>
      <x:c r="G211" s="1" t="str">
        <x:f>IF(D211=1,C211,"")</x:f>
      </x:c>
      <x:c r="H211" s="1" t="n">
        <x:f>IF(D211=0,C211,"")</x:f>
        <x:v>0.9843949178466573</x:v>
      </x:c>
      <x:c r="I211" s="1" t="n">
        <x:f>SQRT(1-F211^2)</x:f>
        <x:v>0.809055183693675</x:v>
      </x:c>
      <x:c r="J211" s="34"/>
      <x:c r="K211" s="34"/>
      <x:c r="L211" s="34"/>
      <x:c r="M211" s="34"/>
      <x:c r="N211" s="34"/>
      <x:c r="O211" s="34"/>
      <x:c r="P211" s="34"/>
      <x:c r="Q211" s="10" t="n">
        <x:f>PI()</x:f>
        <x:v>3.141592653589793</x:v>
      </x:c>
      <x:c r="S211" s="10" t="n">
        <x:v>0.5877326856134459</x:v>
      </x:c>
      <x:c r="T211" s="10" t="n">
        <x:v>0.9843949178466573</x:v>
      </x:c>
      <x:c r="U211" s="10" t="n">
        <x:v>0.40422882891470424</x:v>
      </x:c>
      <x:c r="V211" s="10" t="n">
        <x:v>0.3129025978276493</x:v>
      </x:c>
      <x:c r="W211" s="10" t="n">
        <x:v>0.4389923655213206</x:v>
      </x:c>
      <x:c r="X211" s="10" t="n">
        <x:v>0.7480366846940159</x:v>
      </x:c>
    </x:row>
    <x:row r="212">
      <x:c r="A212" s="34" t="n">
        <x:v>188</x:v>
      </x:c>
      <x:c r="B212" s="11" t="n">
        <x:f>CHOOSE(MIN(3,MAX(1,$B$9)),S212,U212,W212)</x:f>
        <x:v>0.18650290404912084</x:v>
      </x:c>
      <x:c r="C212" s="11" t="n">
        <x:f>CHOOSE(MIN(3,MAX(1,$B$9)),T212,V212,X212)</x:f>
        <x:v>0.9822365596191958</x:v>
      </x:c>
      <x:c r="D212" s="1" t="n">
        <x:f>IF(B212^2+C212^2&lt;=1,1,0)</x:f>
        <x:v>1</x:v>
      </x:c>
      <x:c r="E212" s="9" t="n">
        <x:f>4*AVERAGE($D$25:D212)</x:f>
        <x:v>3.106382978723404</x:v>
      </x:c>
      <x:c r="F212" s="1" t="n">
        <x:f>B212</x:f>
        <x:v>0.18650290404912084</x:v>
      </x:c>
      <x:c r="G212" s="1" t="n">
        <x:f>IF(D212=1,C212,"")</x:f>
        <x:v>0.9822365596191958</x:v>
      </x:c>
      <x:c r="H212" s="1" t="str">
        <x:f>IF(D212=0,C212,"")</x:f>
      </x:c>
      <x:c r="I212" s="1" t="n">
        <x:f>SQRT(1-F212^2)</x:f>
        <x:v>0.9824544095179402</x:v>
      </x:c>
      <x:c r="J212" s="34"/>
      <x:c r="K212" s="34"/>
      <x:c r="L212" s="34"/>
      <x:c r="M212" s="34"/>
      <x:c r="N212" s="34"/>
      <x:c r="O212" s="34"/>
      <x:c r="P212" s="34"/>
      <x:c r="Q212" s="10" t="n">
        <x:f>PI()</x:f>
        <x:v>3.141592653589793</x:v>
      </x:c>
      <x:c r="S212" s="10" t="n">
        <x:v>0.18650290404912084</x:v>
      </x:c>
      <x:c r="T212" s="10" t="n">
        <x:v>0.9822365596191958</x:v>
      </x:c>
      <x:c r="U212" s="10" t="n">
        <x:v>0.18657334635283496</x:v>
      </x:c>
      <x:c r="V212" s="10" t="n">
        <x:v>0.8291487626530262</x:v>
      </x:c>
      <x:c r="W212" s="10" t="n">
        <x:v>0.5529870858565923</x:v>
      </x:c>
      <x:c r="X212" s="10" t="n">
        <x:v>0.06646765738416405</x:v>
      </x:c>
    </x:row>
    <x:row r="213">
      <x:c r="A213" s="34" t="n">
        <x:v>189</x:v>
      </x:c>
      <x:c r="B213" s="11" t="n">
        <x:f>CHOOSE(MIN(3,MAX(1,$B$9)),S213,U213,W213)</x:f>
        <x:v>0.5452743385685608</x:v>
      </x:c>
      <x:c r="C213" s="11" t="n">
        <x:f>CHOOSE(MIN(3,MAX(1,$B$9)),T213,V213,X213)</x:f>
        <x:v>0.004280030378140509</x:v>
      </x:c>
      <x:c r="D213" s="1" t="n">
        <x:f>IF(B213^2+C213^2&lt;=1,1,0)</x:f>
        <x:v>1</x:v>
      </x:c>
      <x:c r="E213" s="9" t="n">
        <x:f>4*AVERAGE($D$25:D213)</x:f>
        <x:v>3.111111111111111</x:v>
      </x:c>
      <x:c r="F213" s="1" t="n">
        <x:f>B213</x:f>
        <x:v>0.5452743385685608</x:v>
      </x:c>
      <x:c r="G213" s="1" t="n">
        <x:f>IF(D213=1,C213,"")</x:f>
        <x:v>0.004280030378140509</x:v>
      </x:c>
      <x:c r="H213" s="1" t="str">
        <x:f>IF(D213=0,C213,"")</x:f>
      </x:c>
      <x:c r="I213" s="1" t="n">
        <x:f>SQRT(1-F213^2)</x:f>
        <x:v>0.8382576547211594</x:v>
      </x:c>
      <x:c r="J213" s="34"/>
      <x:c r="K213" s="34"/>
      <x:c r="L213" s="34"/>
      <x:c r="M213" s="34"/>
      <x:c r="N213" s="34"/>
      <x:c r="O213" s="34"/>
      <x:c r="P213" s="34"/>
      <x:c r="Q213" s="10" t="n">
        <x:f>PI()</x:f>
        <x:v>3.141592653589793</x:v>
      </x:c>
      <x:c r="S213" s="10" t="n">
        <x:v>0.5452743385685608</x:v>
      </x:c>
      <x:c r="T213" s="10" t="n">
        <x:v>0.004280030378140509</x:v>
      </x:c>
      <x:c r="U213" s="10" t="n">
        <x:v>0.23222961963945132</x:v>
      </x:c>
      <x:c r="V213" s="10" t="n">
        <x:v>0.3600030820925847</x:v>
      </x:c>
      <x:c r="W213" s="10" t="n">
        <x:v>0.6620298631245026</x:v>
      </x:c>
      <x:c r="X213" s="10" t="n">
        <x:v>0.7447319242714046</x:v>
      </x:c>
    </x:row>
    <x:row r="214">
      <x:c r="A214" s="34" t="n">
        <x:v>190</x:v>
      </x:c>
      <x:c r="B214" s="11" t="n">
        <x:f>CHOOSE(MIN(3,MAX(1,$B$9)),S214,U214,W214)</x:f>
        <x:v>0.45343937107827514</x:v>
      </x:c>
      <x:c r="C214" s="11" t="n">
        <x:f>CHOOSE(MIN(3,MAX(1,$B$9)),T214,V214,X214)</x:f>
        <x:v>0.4050182626815513</x:v>
      </x:c>
      <x:c r="D214" s="1" t="n">
        <x:f>IF(B214^2+C214^2&lt;=1,1,0)</x:f>
        <x:v>1</x:v>
      </x:c>
      <x:c r="E214" s="9" t="n">
        <x:f>4*AVERAGE($D$25:D214)</x:f>
        <x:v>3.1157894736842104</x:v>
      </x:c>
      <x:c r="F214" s="1" t="n">
        <x:f>B214</x:f>
        <x:v>0.45343937107827514</x:v>
      </x:c>
      <x:c r="G214" s="1" t="n">
        <x:f>IF(D214=1,C214,"")</x:f>
        <x:v>0.4050182626815513</x:v>
      </x:c>
      <x:c r="H214" s="1" t="str">
        <x:f>IF(D214=0,C214,"")</x:f>
      </x:c>
      <x:c r="I214" s="1" t="n">
        <x:f>SQRT(1-F214^2)</x:f>
        <x:v>0.891287123634207</x:v>
      </x:c>
      <x:c r="J214" s="34"/>
      <x:c r="K214" s="34"/>
      <x:c r="L214" s="34"/>
      <x:c r="M214" s="34"/>
      <x:c r="N214" s="34"/>
      <x:c r="O214" s="34"/>
      <x:c r="P214" s="34"/>
      <x:c r="Q214" s="10" t="n">
        <x:f>PI()</x:f>
        <x:v>3.141592653589793</x:v>
      </x:c>
      <x:c r="S214" s="10" t="n">
        <x:v>0.45343937107827514</x:v>
      </x:c>
      <x:c r="T214" s="10" t="n">
        <x:v>0.4050182626815513</x:v>
      </x:c>
      <x:c r="U214" s="10" t="n">
        <x:v>0.9067129523730607</x:v>
      </x:c>
      <x:c r="V214" s="10" t="n">
        <x:v>0.9971655991424261</x:v>
      </x:c>
      <x:c r="W214" s="10" t="n">
        <x:v>0.372281870390042</x:v>
      </x:c>
      <x:c r="X214" s="10" t="n">
        <x:v>0.636754344178499</x:v>
      </x:c>
    </x:row>
    <x:row r="215">
      <x:c r="A215" s="34" t="n">
        <x:v>191</x:v>
      </x:c>
      <x:c r="B215" s="11" t="n">
        <x:f>CHOOSE(MIN(3,MAX(1,$B$9)),S215,U215,W215)</x:f>
        <x:v>0.25956420588772744</x:v>
      </x:c>
      <x:c r="C215" s="11" t="n">
        <x:f>CHOOSE(MIN(3,MAX(1,$B$9)),T215,V215,X215)</x:f>
        <x:v>0.3456794662633911</x:v>
      </x:c>
      <x:c r="D215" s="1" t="n">
        <x:f>IF(B215^2+C215^2&lt;=1,1,0)</x:f>
        <x:v>1</x:v>
      </x:c>
      <x:c r="E215" s="9" t="n">
        <x:f>4*AVERAGE($D$25:D215)</x:f>
        <x:v>3.1204188481675392</x:v>
      </x:c>
      <x:c r="F215" s="1" t="n">
        <x:f>B215</x:f>
        <x:v>0.25956420588772744</x:v>
      </x:c>
      <x:c r="G215" s="1" t="n">
        <x:f>IF(D215=1,C215,"")</x:f>
        <x:v>0.3456794662633911</x:v>
      </x:c>
      <x:c r="H215" s="1" t="str">
        <x:f>IF(D215=0,C215,"")</x:f>
      </x:c>
      <x:c r="I215" s="1" t="n">
        <x:f>SQRT(1-F215^2)</x:f>
        <x:v>0.9657258529323286</x:v>
      </x:c>
      <x:c r="J215" s="34"/>
      <x:c r="K215" s="34"/>
      <x:c r="L215" s="34"/>
      <x:c r="M215" s="34"/>
      <x:c r="N215" s="34"/>
      <x:c r="O215" s="34"/>
      <x:c r="P215" s="34"/>
      <x:c r="Q215" s="10" t="n">
        <x:f>PI()</x:f>
        <x:v>3.141592653589793</x:v>
      </x:c>
      <x:c r="S215" s="10" t="n">
        <x:v>0.25956420588772744</x:v>
      </x:c>
      <x:c r="T215" s="10" t="n">
        <x:v>0.3456794662633911</x:v>
      </x:c>
      <x:c r="U215" s="10" t="n">
        <x:v>0.4183647500535397</x:v>
      </x:c>
      <x:c r="V215" s="10" t="n">
        <x:v>0.3639879079046697</x:v>
      </x:c>
      <x:c r="W215" s="10" t="n">
        <x:v>0.691078444209787</x:v>
      </x:c>
      <x:c r="X215" s="10" t="n">
        <x:v>0.3976820880016082</x:v>
      </x:c>
    </x:row>
    <x:row r="216">
      <x:c r="A216" s="34" t="n">
        <x:v>192</x:v>
      </x:c>
      <x:c r="B216" s="11" t="n">
        <x:f>CHOOSE(MIN(3,MAX(1,$B$9)),S216,U216,W216)</x:f>
        <x:v>0.34945626778062433</x:v>
      </x:c>
      <x:c r="C216" s="11" t="n">
        <x:f>CHOOSE(MIN(3,MAX(1,$B$9)),T216,V216,X216)</x:f>
        <x:v>0.930001740460284</x:v>
      </x:c>
      <x:c r="D216" s="1" t="n">
        <x:f>IF(B216^2+C216^2&lt;=1,1,0)</x:f>
        <x:v>1</x:v>
      </x:c>
      <x:c r="E216" s="9" t="n">
        <x:f>4*AVERAGE($D$25:D216)</x:f>
        <x:v>3.125</x:v>
      </x:c>
      <x:c r="F216" s="1" t="n">
        <x:f>B216</x:f>
        <x:v>0.34945626778062433</x:v>
      </x:c>
      <x:c r="G216" s="1" t="n">
        <x:f>IF(D216=1,C216,"")</x:f>
        <x:v>0.930001740460284</x:v>
      </x:c>
      <x:c r="H216" s="1" t="str">
        <x:f>IF(D216=0,C216,"")</x:f>
      </x:c>
      <x:c r="I216" s="1" t="n">
        <x:f>SQRT(1-F216^2)</x:f>
        <x:v>0.9369526759174321</x:v>
      </x:c>
      <x:c r="J216" s="34"/>
      <x:c r="K216" s="34"/>
      <x:c r="L216" s="34"/>
      <x:c r="M216" s="34"/>
      <x:c r="N216" s="34"/>
      <x:c r="O216" s="34"/>
      <x:c r="P216" s="34"/>
      <x:c r="Q216" s="10" t="n">
        <x:f>PI()</x:f>
        <x:v>3.141592653589793</x:v>
      </x:c>
      <x:c r="S216" s="10" t="n">
        <x:v>0.34945626778062433</x:v>
      </x:c>
      <x:c r="T216" s="10" t="n">
        <x:v>0.930001740460284</x:v>
      </x:c>
      <x:c r="U216" s="10" t="n">
        <x:v>0.5654931135137088</x:v>
      </x:c>
      <x:c r="V216" s="10" t="n">
        <x:v>0.24964129345200803</x:v>
      </x:c>
      <x:c r="W216" s="10" t="n">
        <x:v>0.208281003852271</x:v>
      </x:c>
      <x:c r="X216" s="10" t="n">
        <x:v>0.36886861718711605</x:v>
      </x:c>
    </x:row>
    <x:row r="217">
      <x:c r="A217" s="34" t="n">
        <x:v>193</x:v>
      </x:c>
      <x:c r="B217" s="11" t="n">
        <x:f>CHOOSE(MIN(3,MAX(1,$B$9)),S217,U217,W217)</x:f>
        <x:v>0.3829138510627672</x:v>
      </x:c>
      <x:c r="C217" s="11" t="n">
        <x:f>CHOOSE(MIN(3,MAX(1,$B$9)),T217,V217,X217)</x:f>
        <x:v>0.9138144493335858</x:v>
      </x:c>
      <x:c r="D217" s="1" t="n">
        <x:f>IF(B217^2+C217^2&lt;=1,1,0)</x:f>
        <x:v>1</x:v>
      </x:c>
      <x:c r="E217" s="9" t="n">
        <x:f>4*AVERAGE($D$25:D217)</x:f>
        <x:v>3.1295336787564767</x:v>
      </x:c>
      <x:c r="F217" s="1" t="n">
        <x:f>B217</x:f>
        <x:v>0.3829138510627672</x:v>
      </x:c>
      <x:c r="G217" s="1" t="n">
        <x:f>IF(D217=1,C217,"")</x:f>
        <x:v>0.9138144493335858</x:v>
      </x:c>
      <x:c r="H217" s="1" t="str">
        <x:f>IF(D217=0,C217,"")</x:f>
      </x:c>
      <x:c r="I217" s="1" t="n">
        <x:f>SQRT(1-F217^2)</x:f>
        <x:v>0.9237840562946954</x:v>
      </x:c>
      <x:c r="J217" s="34"/>
      <x:c r="K217" s="34"/>
      <x:c r="L217" s="34"/>
      <x:c r="M217" s="34"/>
      <x:c r="N217" s="34"/>
      <x:c r="O217" s="34"/>
      <x:c r="P217" s="34"/>
      <x:c r="Q217" s="10" t="n">
        <x:f>PI()</x:f>
        <x:v>3.141592653589793</x:v>
      </x:c>
      <x:c r="S217" s="10" t="n">
        <x:v>0.3829138510627672</x:v>
      </x:c>
      <x:c r="T217" s="10" t="n">
        <x:v>0.9138144493335858</x:v>
      </x:c>
      <x:c r="U217" s="10" t="n">
        <x:v>0.9402560325493087</x:v>
      </x:c>
      <x:c r="V217" s="10" t="n">
        <x:v>0.6276452183603933</x:v>
      </x:c>
      <x:c r="W217" s="10" t="n">
        <x:v>0.8685860058623729</x:v>
      </x:c>
      <x:c r="X217" s="10" t="n">
        <x:v>0.6061818880549624</x:v>
      </x:c>
    </x:row>
    <x:row r="218">
      <x:c r="A218" s="34" t="n">
        <x:v>194</x:v>
      </x:c>
      <x:c r="B218" s="11" t="n">
        <x:f>CHOOSE(MIN(3,MAX(1,$B$9)),S218,U218,W218)</x:f>
        <x:v>0.23215118364896625</x:v>
      </x:c>
      <x:c r="C218" s="11" t="n">
        <x:f>CHOOSE(MIN(3,MAX(1,$B$9)),T218,V218,X218)</x:f>
        <x:v>0.6848374922992662</x:v>
      </x:c>
      <x:c r="D218" s="1" t="n">
        <x:f>IF(B218^2+C218^2&lt;=1,1,0)</x:f>
        <x:v>1</x:v>
      </x:c>
      <x:c r="E218" s="9" t="n">
        <x:f>4*AVERAGE($D$25:D218)</x:f>
        <x:v>3.134020618556701</x:v>
      </x:c>
      <x:c r="F218" s="1" t="n">
        <x:f>B218</x:f>
        <x:v>0.23215118364896625</x:v>
      </x:c>
      <x:c r="G218" s="1" t="n">
        <x:f>IF(D218=1,C218,"")</x:f>
        <x:v>0.6848374922992662</x:v>
      </x:c>
      <x:c r="H218" s="1" t="str">
        <x:f>IF(D218=0,C218,"")</x:f>
      </x:c>
      <x:c r="I218" s="1" t="n">
        <x:f>SQRT(1-F218^2)</x:f>
        <x:v>0.9726797149783601</x:v>
      </x:c>
      <x:c r="J218" s="34"/>
      <x:c r="K218" s="34"/>
      <x:c r="L218" s="34"/>
      <x:c r="M218" s="34"/>
      <x:c r="N218" s="34"/>
      <x:c r="O218" s="34"/>
      <x:c r="P218" s="34"/>
      <x:c r="Q218" s="10" t="n">
        <x:f>PI()</x:f>
        <x:v>3.141592653589793</x:v>
      </x:c>
      <x:c r="S218" s="10" t="n">
        <x:v>0.23215118364896625</x:v>
      </x:c>
      <x:c r="T218" s="10" t="n">
        <x:v>0.6848374922992662</x:v>
      </x:c>
      <x:c r="U218" s="10" t="n">
        <x:v>0.3570641366738807</x:v>
      </x:c>
      <x:c r="V218" s="10" t="n">
        <x:v>0.19024384192526822</x:v>
      </x:c>
      <x:c r="W218" s="10" t="n">
        <x:v>0.24864749199847058</x:v>
      </x:c>
      <x:c r="X218" s="10" t="n">
        <x:v>0.43673113163798005</x:v>
      </x:c>
    </x:row>
    <x:row r="219">
      <x:c r="A219" s="34" t="n">
        <x:v>195</x:v>
      </x:c>
      <x:c r="B219" s="11" t="n">
        <x:f>CHOOSE(MIN(3,MAX(1,$B$9)),S219,U219,W219)</x:f>
        <x:v>0.362743632751517</x:v>
      </x:c>
      <x:c r="C219" s="11" t="n">
        <x:f>CHOOSE(MIN(3,MAX(1,$B$9)),T219,V219,X219)</x:f>
        <x:v>0.08117991557810456</x:v>
      </x:c>
      <x:c r="D219" s="1" t="n">
        <x:f>IF(B219^2+C219^2&lt;=1,1,0)</x:f>
        <x:v>1</x:v>
      </x:c>
      <x:c r="E219" s="9" t="n">
        <x:f>4*AVERAGE($D$25:D219)</x:f>
        <x:v>3.1384615384615384</x:v>
      </x:c>
      <x:c r="F219" s="1" t="n">
        <x:f>B219</x:f>
        <x:v>0.362743632751517</x:v>
      </x:c>
      <x:c r="G219" s="1" t="n">
        <x:f>IF(D219=1,C219,"")</x:f>
        <x:v>0.08117991557810456</x:v>
      </x:c>
      <x:c r="H219" s="1" t="str">
        <x:f>IF(D219=0,C219,"")</x:f>
      </x:c>
      <x:c r="I219" s="1" t="n">
        <x:f>SQRT(1-F219^2)</x:f>
        <x:v>0.931888972409392</x:v>
      </x:c>
      <x:c r="J219" s="34"/>
      <x:c r="K219" s="34"/>
      <x:c r="L219" s="34"/>
      <x:c r="M219" s="34"/>
      <x:c r="N219" s="34"/>
      <x:c r="O219" s="34"/>
      <x:c r="P219" s="34"/>
      <x:c r="Q219" s="10" t="n">
        <x:f>PI()</x:f>
        <x:v>3.141592653589793</x:v>
      </x:c>
      <x:c r="S219" s="10" t="n">
        <x:v>0.362743632751517</x:v>
      </x:c>
      <x:c r="T219" s="10" t="n">
        <x:v>0.08117991557810456</x:v>
      </x:c>
      <x:c r="U219" s="10" t="n">
        <x:v>0.2021669474049702</x:v>
      </x:c>
      <x:c r="V219" s="10" t="n">
        <x:v>0.2410957832279068</x:v>
      </x:c>
      <x:c r="W219" s="10" t="n">
        <x:v>0.06984588108416012</x:v>
      </x:c>
      <x:c r="X219" s="10" t="n">
        <x:v>0.29919787034609724</x:v>
      </x:c>
    </x:row>
    <x:row r="220">
      <x:c r="A220" s="34" t="n">
        <x:v>196</x:v>
      </x:c>
      <x:c r="B220" s="11" t="n">
        <x:f>CHOOSE(MIN(3,MAX(1,$B$9)),S220,U220,W220)</x:f>
        <x:v>0.2348518412327394</x:v>
      </x:c>
      <x:c r="C220" s="11" t="n">
        <x:f>CHOOSE(MIN(3,MAX(1,$B$9)),T220,V220,X220)</x:f>
        <x:v>0.9969021222786978</x:v>
      </x:c>
      <x:c r="D220" s="1" t="n">
        <x:f>IF(B220^2+C220^2&lt;=1,1,0)</x:f>
        <x:v>0</x:v>
      </x:c>
      <x:c r="E220" s="9" t="n">
        <x:f>4*AVERAGE($D$25:D220)</x:f>
        <x:v>3.122448979591837</x:v>
      </x:c>
      <x:c r="F220" s="1" t="n">
        <x:f>B220</x:f>
        <x:v>0.2348518412327394</x:v>
      </x:c>
      <x:c r="G220" s="1" t="str">
        <x:f>IF(D220=1,C220,"")</x:f>
      </x:c>
      <x:c r="H220" s="1" t="n">
        <x:f>IF(D220=0,C220,"")</x:f>
        <x:v>0.9969021222786978</x:v>
      </x:c>
      <x:c r="I220" s="1" t="n">
        <x:f>SQRT(1-F220^2)</x:f>
        <x:v>0.9720311788567239</x:v>
      </x:c>
      <x:c r="J220" s="34"/>
      <x:c r="K220" s="34"/>
      <x:c r="L220" s="34"/>
      <x:c r="M220" s="34"/>
      <x:c r="N220" s="34"/>
      <x:c r="O220" s="34"/>
      <x:c r="P220" s="34"/>
      <x:c r="Q220" s="10" t="n">
        <x:f>PI()</x:f>
        <x:v>3.141592653589793</x:v>
      </x:c>
      <x:c r="S220" s="10" t="n">
        <x:v>0.2348518412327394</x:v>
      </x:c>
      <x:c r="T220" s="10" t="n">
        <x:v>0.9969021222786978</x:v>
      </x:c>
      <x:c r="U220" s="10" t="n">
        <x:v>0.7903386264728673</x:v>
      </x:c>
      <x:c r="V220" s="10" t="n">
        <x:v>0.9325683889101981</x:v>
      </x:c>
      <x:c r="W220" s="10" t="n">
        <x:v>0.09577186241221691</x:v>
      </x:c>
      <x:c r="X220" s="10" t="n">
        <x:v>0.651107091510295</x:v>
      </x:c>
    </x:row>
    <x:row r="221">
      <x:c r="A221" s="34" t="n">
        <x:v>197</x:v>
      </x:c>
      <x:c r="B221" s="11" t="n">
        <x:f>CHOOSE(MIN(3,MAX(1,$B$9)),S221,U221,W221)</x:f>
        <x:v>0.7409601461840793</x:v>
      </x:c>
      <x:c r="C221" s="11" t="n">
        <x:f>CHOOSE(MIN(3,MAX(1,$B$9)),T221,V221,X221)</x:f>
        <x:v>0.9232012514257804</x:v>
      </x:c>
      <x:c r="D221" s="1" t="n">
        <x:f>IF(B221^2+C221^2&lt;=1,1,0)</x:f>
        <x:v>0</x:v>
      </x:c>
      <x:c r="E221" s="9" t="n">
        <x:f>4*AVERAGE($D$25:D221)</x:f>
        <x:v>3.1065989847715736</x:v>
      </x:c>
      <x:c r="F221" s="1" t="n">
        <x:f>B221</x:f>
        <x:v>0.7409601461840793</x:v>
      </x:c>
      <x:c r="G221" s="1" t="str">
        <x:f>IF(D221=1,C221,"")</x:f>
      </x:c>
      <x:c r="H221" s="1" t="n">
        <x:f>IF(D221=0,C221,"")</x:f>
        <x:v>0.9232012514257804</x:v>
      </x:c>
      <x:c r="I221" s="1" t="n">
        <x:f>SQRT(1-F221^2)</x:f>
        <x:v>0.6715490017615005</x:v>
      </x:c>
      <x:c r="J221" s="34"/>
      <x:c r="K221" s="34"/>
      <x:c r="L221" s="34"/>
      <x:c r="M221" s="34"/>
      <x:c r="N221" s="34"/>
      <x:c r="O221" s="34"/>
      <x:c r="P221" s="34"/>
      <x:c r="Q221" s="10" t="n">
        <x:f>PI()</x:f>
        <x:v>3.141592653589793</x:v>
      </x:c>
      <x:c r="S221" s="10" t="n">
        <x:v>0.7409601461840793</x:v>
      </x:c>
      <x:c r="T221" s="10" t="n">
        <x:v>0.9232012514257804</x:v>
      </x:c>
      <x:c r="U221" s="10" t="n">
        <x:v>0.28604823036991456</x:v>
      </x:c>
      <x:c r="V221" s="10" t="n">
        <x:v>0.146020954809419</x:v>
      </x:c>
      <x:c r="W221" s="10" t="n">
        <x:v>0.9156759385431761</x:v>
      </x:c>
      <x:c r="X221" s="10" t="n">
        <x:v>0.31583669273755255</x:v>
      </x:c>
    </x:row>
    <x:row r="222">
      <x:c r="A222" s="34" t="n">
        <x:v>198</x:v>
      </x:c>
      <x:c r="B222" s="11" t="n">
        <x:f>CHOOSE(MIN(3,MAX(1,$B$9)),S222,U222,W222)</x:f>
        <x:v>0.7989036937942728</x:v>
      </x:c>
      <x:c r="C222" s="11" t="n">
        <x:f>CHOOSE(MIN(3,MAX(1,$B$9)),T222,V222,X222)</x:f>
        <x:v>0.40678710874635726</x:v>
      </x:c>
      <x:c r="D222" s="1" t="n">
        <x:f>IF(B222^2+C222^2&lt;=1,1,0)</x:f>
        <x:v>1</x:v>
      </x:c>
      <x:c r="E222" s="9" t="n">
        <x:f>4*AVERAGE($D$25:D222)</x:f>
        <x:v>3.111111111111111</x:v>
      </x:c>
      <x:c r="F222" s="1" t="n">
        <x:f>B222</x:f>
        <x:v>0.7989036937942728</x:v>
      </x:c>
      <x:c r="G222" s="1" t="n">
        <x:f>IF(D222=1,C222,"")</x:f>
        <x:v>0.40678710874635726</x:v>
      </x:c>
      <x:c r="H222" s="1" t="str">
        <x:f>IF(D222=0,C222,"")</x:f>
      </x:c>
      <x:c r="I222" s="1" t="n">
        <x:f>SQRT(1-F222^2)</x:f>
        <x:v>0.6014589662162056</x:v>
      </x:c>
      <x:c r="J222" s="34"/>
      <x:c r="K222" s="34"/>
      <x:c r="L222" s="34"/>
      <x:c r="M222" s="34"/>
      <x:c r="N222" s="34"/>
      <x:c r="O222" s="34"/>
      <x:c r="P222" s="34"/>
      <x:c r="Q222" s="10" t="n">
        <x:f>PI()</x:f>
        <x:v>3.141592653589793</x:v>
      </x:c>
      <x:c r="S222" s="10" t="n">
        <x:v>0.7989036937942728</x:v>
      </x:c>
      <x:c r="T222" s="10" t="n">
        <x:v>0.40678710874635726</x:v>
      </x:c>
      <x:c r="U222" s="10" t="n">
        <x:v>0.9567790983010664</x:v>
      </x:c>
      <x:c r="V222" s="10" t="n">
        <x:v>0.322416455733736</x:v>
      </x:c>
      <x:c r="W222" s="10" t="n">
        <x:v>0.5911453500576506</x:v>
      </x:c>
      <x:c r="X222" s="10" t="n">
        <x:v>0.41458150539900485</x:v>
      </x:c>
    </x:row>
    <x:row r="223">
      <x:c r="A223" s="34" t="n">
        <x:v>199</x:v>
      </x:c>
      <x:c r="B223" s="11" t="n">
        <x:f>CHOOSE(MIN(3,MAX(1,$B$9)),S223,U223,W223)</x:f>
        <x:v>0.5480602270690724</x:v>
      </x:c>
      <x:c r="C223" s="11" t="n">
        <x:f>CHOOSE(MIN(3,MAX(1,$B$9)),T223,V223,X223)</x:f>
        <x:v>0.18533634452614933</x:v>
      </x:c>
      <x:c r="D223" s="1" t="n">
        <x:f>IF(B223^2+C223^2&lt;=1,1,0)</x:f>
        <x:v>1</x:v>
      </x:c>
      <x:c r="E223" s="9" t="n">
        <x:f>4*AVERAGE($D$25:D223)</x:f>
        <x:v>3.1155778894472363</x:v>
      </x:c>
      <x:c r="F223" s="1" t="n">
        <x:f>B223</x:f>
        <x:v>0.5480602270690724</x:v>
      </x:c>
      <x:c r="G223" s="1" t="n">
        <x:f>IF(D223=1,C223,"")</x:f>
        <x:v>0.18533634452614933</x:v>
      </x:c>
      <x:c r="H223" s="1" t="str">
        <x:f>IF(D223=0,C223,"")</x:f>
      </x:c>
      <x:c r="I223" s="1" t="n">
        <x:f>SQRT(1-F223^2)</x:f>
        <x:v>0.8364388725453862</x:v>
      </x:c>
      <x:c r="J223" s="34"/>
      <x:c r="K223" s="34"/>
      <x:c r="L223" s="34"/>
      <x:c r="M223" s="34"/>
      <x:c r="N223" s="34"/>
      <x:c r="O223" s="34"/>
      <x:c r="P223" s="34"/>
      <x:c r="Q223" s="10" t="n">
        <x:f>PI()</x:f>
        <x:v>3.141592653589793</x:v>
      </x:c>
      <x:c r="S223" s="10" t="n">
        <x:v>0.5480602270690724</x:v>
      </x:c>
      <x:c r="T223" s="10" t="n">
        <x:v>0.18533634452614933</x:v>
      </x:c>
      <x:c r="U223" s="10" t="n">
        <x:v>0.2986443828452028</x:v>
      </x:c>
      <x:c r="V223" s="10" t="n">
        <x:v>0.6999041015140111</x:v>
      </x:c>
      <x:c r="W223" s="10" t="n">
        <x:v>0.16659112245851337</x:v>
      </x:c>
      <x:c r="X223" s="10" t="n">
        <x:v>0.6616579596409513</x:v>
      </x:c>
    </x:row>
    <x:row r="224">
      <x:c r="A224" s="34" t="n">
        <x:v>200</x:v>
      </x:c>
      <x:c r="B224" s="11" t="n">
        <x:f>CHOOSE(MIN(3,MAX(1,$B$9)),S224,U224,W224)</x:f>
        <x:v>0.21474658546503633</x:v>
      </x:c>
      <x:c r="C224" s="11" t="n">
        <x:f>CHOOSE(MIN(3,MAX(1,$B$9)),T224,V224,X224)</x:f>
        <x:v>0.296045386348851</x:v>
      </x:c>
      <x:c r="D224" s="1" t="n">
        <x:f>IF(B224^2+C224^2&lt;=1,1,0)</x:f>
        <x:v>1</x:v>
      </x:c>
      <x:c r="E224" s="9" t="n">
        <x:f>4*AVERAGE($D$25:D224)</x:f>
        <x:v>3.12</x:v>
      </x:c>
      <x:c r="F224" s="1" t="n">
        <x:f>B224</x:f>
        <x:v>0.21474658546503633</x:v>
      </x:c>
      <x:c r="G224" s="1" t="n">
        <x:f>IF(D224=1,C224,"")</x:f>
        <x:v>0.296045386348851</x:v>
      </x:c>
      <x:c r="H224" s="1" t="str">
        <x:f>IF(D224=0,C224,"")</x:f>
      </x:c>
      <x:c r="I224" s="1" t="n">
        <x:f>SQRT(1-F224^2)</x:f>
        <x:v>0.9766698029687965</x:v>
      </x:c>
      <x:c r="J224" s="34"/>
      <x:c r="K224" s="34"/>
      <x:c r="L224" s="34"/>
      <x:c r="M224" s="34"/>
      <x:c r="N224" s="34"/>
      <x:c r="O224" s="34"/>
      <x:c r="P224" s="34"/>
      <x:c r="Q224" s="10" t="n">
        <x:f>PI()</x:f>
        <x:v>3.141592653589793</x:v>
      </x:c>
      <x:c r="S224" s="10" t="n">
        <x:v>0.21474658546503633</x:v>
      </x:c>
      <x:c r="T224" s="10" t="n">
        <x:v>0.296045386348851</x:v>
      </x:c>
      <x:c r="U224" s="10" t="n">
        <x:v>0.35110786590076615</x:v>
      </x:c>
      <x:c r="V224" s="10" t="n">
        <x:v>0.24158577995928032</x:v>
      </x:c>
      <x:c r="W224" s="10" t="n">
        <x:v>0.3026986454956715</x:v>
      </x:c>
      <x:c r="X224" s="10" t="n">
        <x:v>0.8506754948697028</x:v>
      </x:c>
    </x:row>
    <x:row r="225">
      <x:c r="A225" s="34" t="n">
        <x:v>201</x:v>
      </x:c>
      <x:c r="B225" s="11" t="n">
        <x:f>CHOOSE(MIN(3,MAX(1,$B$9)),S225,U225,W225)</x:f>
        <x:v>0.18258651799988002</x:v>
      </x:c>
      <x:c r="C225" s="11" t="n">
        <x:f>CHOOSE(MIN(3,MAX(1,$B$9)),T225,V225,X225)</x:f>
        <x:v>0.05974794703070074</x:v>
      </x:c>
      <x:c r="D225" s="1" t="n">
        <x:f>IF(B225^2+C225^2&lt;=1,1,0)</x:f>
        <x:v>1</x:v>
      </x:c>
      <x:c r="E225" s="9" t="n">
        <x:f>4*AVERAGE($D$25:D225)</x:f>
        <x:v>3.1243781094527363</x:v>
      </x:c>
      <x:c r="F225" s="1" t="n">
        <x:f>B225</x:f>
        <x:v>0.18258651799988002</x:v>
      </x:c>
      <x:c r="G225" s="1" t="n">
        <x:f>IF(D225=1,C225,"")</x:f>
        <x:v>0.05974794703070074</x:v>
      </x:c>
      <x:c r="H225" s="1" t="str">
        <x:f>IF(D225=0,C225,"")</x:f>
      </x:c>
      <x:c r="I225" s="1" t="n">
        <x:f>SQRT(1-F225^2)</x:f>
        <x:v>0.9831897901446492</x:v>
      </x:c>
      <x:c r="J225" s="34"/>
      <x:c r="K225" s="34"/>
      <x:c r="L225" s="34"/>
      <x:c r="M225" s="34"/>
      <x:c r="N225" s="34"/>
      <x:c r="O225" s="34"/>
      <x:c r="P225" s="34"/>
      <x:c r="Q225" s="10" t="n">
        <x:f>PI()</x:f>
        <x:v>3.141592653589793</x:v>
      </x:c>
      <x:c r="S225" s="10" t="n">
        <x:v>0.18258651799988002</x:v>
      </x:c>
      <x:c r="T225" s="10" t="n">
        <x:v>0.05974794703070074</x:v>
      </x:c>
      <x:c r="U225" s="10" t="n">
        <x:v>0.7474874724336662</x:v>
      </x:c>
      <x:c r="V225" s="10" t="n">
        <x:v>0.0939683307839897</x:v>
      </x:c>
      <x:c r="W225" s="10" t="n">
        <x:v>0.5669455034157711</x:v>
      </x:c>
      <x:c r="X225" s="10" t="n">
        <x:v>0.06979718716049477</x:v>
      </x:c>
    </x:row>
    <x:row r="226">
      <x:c r="A226" s="34" t="n">
        <x:v>202</x:v>
      </x:c>
      <x:c r="B226" s="11" t="n">
        <x:f>CHOOSE(MIN(3,MAX(1,$B$9)),S226,U226,W226)</x:f>
        <x:v>0.18740547390189022</x:v>
      </x:c>
      <x:c r="C226" s="11" t="n">
        <x:f>CHOOSE(MIN(3,MAX(1,$B$9)),T226,V226,X226)</x:f>
        <x:v>0.33232074056286365</x:v>
      </x:c>
      <x:c r="D226" s="1" t="n">
        <x:f>IF(B226^2+C226^2&lt;=1,1,0)</x:f>
        <x:v>1</x:v>
      </x:c>
      <x:c r="E226" s="9" t="n">
        <x:f>4*AVERAGE($D$25:D226)</x:f>
        <x:v>3.128712871287129</x:v>
      </x:c>
      <x:c r="F226" s="1" t="n">
        <x:f>B226</x:f>
        <x:v>0.18740547390189022</x:v>
      </x:c>
      <x:c r="G226" s="1" t="n">
        <x:f>IF(D226=1,C226,"")</x:f>
        <x:v>0.33232074056286365</x:v>
      </x:c>
      <x:c r="H226" s="1" t="str">
        <x:f>IF(D226=0,C226,"")</x:f>
      </x:c>
      <x:c r="I226" s="1" t="n">
        <x:f>SQRT(1-F226^2)</x:f>
        <x:v>0.98228264178474</x:v>
      </x:c>
      <x:c r="J226" s="34"/>
      <x:c r="K226" s="34"/>
      <x:c r="L226" s="34"/>
      <x:c r="M226" s="34"/>
      <x:c r="N226" s="34"/>
      <x:c r="O226" s="34"/>
      <x:c r="P226" s="34"/>
      <x:c r="Q226" s="10" t="n">
        <x:f>PI()</x:f>
        <x:v>3.141592653589793</x:v>
      </x:c>
      <x:c r="S226" s="10" t="n">
        <x:v>0.18740547390189022</x:v>
      </x:c>
      <x:c r="T226" s="10" t="n">
        <x:v>0.33232074056286365</x:v>
      </x:c>
      <x:c r="U226" s="10" t="n">
        <x:v>0.4885508317889975</x:v>
      </x:c>
      <x:c r="V226" s="10" t="n">
        <x:v>0.7856572104291488</x:v>
      </x:c>
      <x:c r="W226" s="10" t="n">
        <x:v>0.005157979441388294</x:v>
      </x:c>
      <x:c r="X226" s="10" t="n">
        <x:v>0.8806310618702816</x:v>
      </x:c>
    </x:row>
    <x:row r="227">
      <x:c r="A227" s="34" t="n">
        <x:v>203</x:v>
      </x:c>
      <x:c r="B227" s="11" t="n">
        <x:f>CHOOSE(MIN(3,MAX(1,$B$9)),S227,U227,W227)</x:f>
        <x:v>0.41655959736090153</x:v>
      </x:c>
      <x:c r="C227" s="11" t="n">
        <x:f>CHOOSE(MIN(3,MAX(1,$B$9)),T227,V227,X227)</x:f>
        <x:v>0.09967135137412697</x:v>
      </x:c>
      <x:c r="D227" s="1" t="n">
        <x:f>IF(B227^2+C227^2&lt;=1,1,0)</x:f>
        <x:v>1</x:v>
      </x:c>
      <x:c r="E227" s="9" t="n">
        <x:f>4*AVERAGE($D$25:D227)</x:f>
        <x:v>3.1330049261083746</x:v>
      </x:c>
      <x:c r="F227" s="1" t="n">
        <x:f>B227</x:f>
        <x:v>0.41655959736090153</x:v>
      </x:c>
      <x:c r="G227" s="1" t="n">
        <x:f>IF(D227=1,C227,"")</x:f>
        <x:v>0.09967135137412697</x:v>
      </x:c>
      <x:c r="H227" s="1" t="str">
        <x:f>IF(D227=0,C227,"")</x:f>
      </x:c>
      <x:c r="I227" s="1" t="n">
        <x:f>SQRT(1-F227^2)</x:f>
        <x:v>0.90910841039258</x:v>
      </x:c>
      <x:c r="J227" s="34"/>
      <x:c r="K227" s="34"/>
      <x:c r="L227" s="34"/>
      <x:c r="M227" s="34"/>
      <x:c r="N227" s="34"/>
      <x:c r="O227" s="34"/>
      <x:c r="P227" s="34"/>
      <x:c r="Q227" s="10" t="n">
        <x:f>PI()</x:f>
        <x:v>3.141592653589793</x:v>
      </x:c>
      <x:c r="S227" s="10" t="n">
        <x:v>0.41655959736090153</x:v>
      </x:c>
      <x:c r="T227" s="10" t="n">
        <x:v>0.09967135137412697</x:v>
      </x:c>
      <x:c r="U227" s="10" t="n">
        <x:v>0.5507216797087316</x:v>
      </x:c>
      <x:c r="V227" s="10" t="n">
        <x:v>0.026427640415655262</x:v>
      </x:c>
      <x:c r="W227" s="10" t="n">
        <x:v>0.8375611958893548</x:v>
      </x:c>
      <x:c r="X227" s="10" t="n">
        <x:v>0.10708547654799483</x:v>
      </x:c>
    </x:row>
    <x:row r="228">
      <x:c r="A228" s="34" t="n">
        <x:v>204</x:v>
      </x:c>
      <x:c r="B228" s="11" t="n">
        <x:f>CHOOSE(MIN(3,MAX(1,$B$9)),S228,U228,W228)</x:f>
        <x:v>0.6920202154433355</x:v>
      </x:c>
      <x:c r="C228" s="11" t="n">
        <x:f>CHOOSE(MIN(3,MAX(1,$B$9)),T228,V228,X228)</x:f>
        <x:v>0.18498501472640783</x:v>
      </x:c>
      <x:c r="D228" s="1" t="n">
        <x:f>IF(B228^2+C228^2&lt;=1,1,0)</x:f>
        <x:v>1</x:v>
      </x:c>
      <x:c r="E228" s="9" t="n">
        <x:f>4*AVERAGE($D$25:D228)</x:f>
        <x:v>3.1372549019607843</x:v>
      </x:c>
      <x:c r="F228" s="1" t="n">
        <x:f>B228</x:f>
        <x:v>0.6920202154433355</x:v>
      </x:c>
      <x:c r="G228" s="1" t="n">
        <x:f>IF(D228=1,C228,"")</x:f>
        <x:v>0.18498501472640783</x:v>
      </x:c>
      <x:c r="H228" s="1" t="str">
        <x:f>IF(D228=0,C228,"")</x:f>
      </x:c>
      <x:c r="I228" s="1" t="n">
        <x:f>SQRT(1-F228^2)</x:f>
        <x:v>0.7218781208886716</x:v>
      </x:c>
      <x:c r="J228" s="34"/>
      <x:c r="K228" s="34"/>
      <x:c r="L228" s="34"/>
      <x:c r="M228" s="34"/>
      <x:c r="N228" s="34"/>
      <x:c r="O228" s="34"/>
      <x:c r="P228" s="34"/>
      <x:c r="Q228" s="10" t="n">
        <x:f>PI()</x:f>
        <x:v>3.141592653589793</x:v>
      </x:c>
      <x:c r="S228" s="10" t="n">
        <x:v>0.6920202154433355</x:v>
      </x:c>
      <x:c r="T228" s="10" t="n">
        <x:v>0.18498501472640783</x:v>
      </x:c>
      <x:c r="U228" s="10" t="n">
        <x:v>0.3930057479016893</x:v>
      </x:c>
      <x:c r="V228" s="10" t="n">
        <x:v>0.5914824099498245</x:v>
      </x:c>
      <x:c r="W228" s="10" t="n">
        <x:v>0.42527372928597407</x:v>
      </x:c>
      <x:c r="X228" s="10" t="n">
        <x:v>0.26943269661993186</x:v>
      </x:c>
    </x:row>
    <x:row r="229">
      <x:c r="A229" s="34" t="n">
        <x:v>205</x:v>
      </x:c>
      <x:c r="B229" s="11" t="n">
        <x:f>CHOOSE(MIN(3,MAX(1,$B$9)),S229,U229,W229)</x:f>
        <x:v>0.417511670733802</x:v>
      </x:c>
      <x:c r="C229" s="11" t="n">
        <x:f>CHOOSE(MIN(3,MAX(1,$B$9)),T229,V229,X229)</x:f>
        <x:v>0.8496023785555735</x:v>
      </x:c>
      <x:c r="D229" s="1" t="n">
        <x:f>IF(B229^2+C229^2&lt;=1,1,0)</x:f>
        <x:v>1</x:v>
      </x:c>
      <x:c r="E229" s="9" t="n">
        <x:f>4*AVERAGE($D$25:D229)</x:f>
        <x:v>3.1414634146341465</x:v>
      </x:c>
      <x:c r="F229" s="1" t="n">
        <x:f>B229</x:f>
        <x:v>0.417511670733802</x:v>
      </x:c>
      <x:c r="G229" s="1" t="n">
        <x:f>IF(D229=1,C229,"")</x:f>
        <x:v>0.8496023785555735</x:v>
      </x:c>
      <x:c r="H229" s="1" t="str">
        <x:f>IF(D229=0,C229,"")</x:f>
      </x:c>
      <x:c r="I229" s="1" t="n">
        <x:f>SQRT(1-F229^2)</x:f>
        <x:v>0.9086715604667449</x:v>
      </x:c>
      <x:c r="J229" s="34"/>
      <x:c r="K229" s="34"/>
      <x:c r="L229" s="34"/>
      <x:c r="M229" s="34"/>
      <x:c r="N229" s="34"/>
      <x:c r="O229" s="34"/>
      <x:c r="P229" s="34"/>
      <x:c r="Q229" s="10" t="n">
        <x:f>PI()</x:f>
        <x:v>3.141592653589793</x:v>
      </x:c>
      <x:c r="S229" s="10" t="n">
        <x:v>0.417511670733802</x:v>
      </x:c>
      <x:c r="T229" s="10" t="n">
        <x:v>0.8496023785555735</x:v>
      </x:c>
      <x:c r="U229" s="10" t="n">
        <x:v>0.94150737478724</x:v>
      </x:c>
      <x:c r="V229" s="10" t="n">
        <x:v>0.485627031805306</x:v>
      </x:c>
      <x:c r="W229" s="10" t="n">
        <x:v>0.8935147687266649</x:v>
      </x:c>
      <x:c r="X229" s="10" t="n">
        <x:v>0.18916750071582544</x:v>
      </x:c>
    </x:row>
    <x:row r="230">
      <x:c r="A230" s="34" t="n">
        <x:v>206</x:v>
      </x:c>
      <x:c r="B230" s="11" t="n">
        <x:f>CHOOSE(MIN(3,MAX(1,$B$9)),S230,U230,W230)</x:f>
        <x:v>0.6350394127657637</x:v>
      </x:c>
      <x:c r="C230" s="11" t="n">
        <x:f>CHOOSE(MIN(3,MAX(1,$B$9)),T230,V230,X230)</x:f>
        <x:v>0.21440812957007438</x:v>
      </x:c>
      <x:c r="D230" s="1" t="n">
        <x:f>IF(B230^2+C230^2&lt;=1,1,0)</x:f>
        <x:v>1</x:v>
      </x:c>
      <x:c r="E230" s="9" t="n">
        <x:f>4*AVERAGE($D$25:D230)</x:f>
        <x:v>3.145631067961165</x:v>
      </x:c>
      <x:c r="F230" s="1" t="n">
        <x:f>B230</x:f>
        <x:v>0.6350394127657637</x:v>
      </x:c>
      <x:c r="G230" s="1" t="n">
        <x:f>IF(D230=1,C230,"")</x:f>
        <x:v>0.21440812957007438</x:v>
      </x:c>
      <x:c r="H230" s="1" t="str">
        <x:f>IF(D230=0,C230,"")</x:f>
      </x:c>
      <x:c r="I230" s="1" t="n">
        <x:f>SQRT(1-F230^2)</x:f>
        <x:v>0.7724797371026078</x:v>
      </x:c>
      <x:c r="J230" s="34"/>
      <x:c r="K230" s="34"/>
      <x:c r="L230" s="34"/>
      <x:c r="M230" s="34"/>
      <x:c r="N230" s="34"/>
      <x:c r="O230" s="34"/>
      <x:c r="P230" s="34"/>
      <x:c r="Q230" s="10" t="n">
        <x:f>PI()</x:f>
        <x:v>3.141592653589793</x:v>
      </x:c>
      <x:c r="S230" s="10" t="n">
        <x:v>0.6350394127657637</x:v>
      </x:c>
      <x:c r="T230" s="10" t="n">
        <x:v>0.21440812957007438</x:v>
      </x:c>
      <x:c r="U230" s="10" t="n">
        <x:v>0.4504992359950285</x:v>
      </x:c>
      <x:c r="V230" s="10" t="n">
        <x:v>0.8572499958892023</x:v>
      </x:c>
      <x:c r="W230" s="10" t="n">
        <x:v>0.414092382839518</x:v>
      </x:c>
      <x:c r="X230" s="10" t="n">
        <x:v>0.41021345843344637</x:v>
      </x:c>
    </x:row>
    <x:row r="231">
      <x:c r="A231" s="34" t="n">
        <x:v>207</x:v>
      </x:c>
      <x:c r="B231" s="11" t="n">
        <x:f>CHOOSE(MIN(3,MAX(1,$B$9)),S231,U231,W231)</x:f>
        <x:v>0.9277468248037621</x:v>
      </x:c>
      <x:c r="C231" s="11" t="n">
        <x:f>CHOOSE(MIN(3,MAX(1,$B$9)),T231,V231,X231)</x:f>
        <x:v>0.019430678919889033</x:v>
      </x:c>
      <x:c r="D231" s="1" t="n">
        <x:f>IF(B231^2+C231^2&lt;=1,1,0)</x:f>
        <x:v>1</x:v>
      </x:c>
      <x:c r="E231" s="9" t="n">
        <x:f>4*AVERAGE($D$25:D231)</x:f>
        <x:v>3.1497584541062804</x:v>
      </x:c>
      <x:c r="F231" s="1" t="n">
        <x:f>B231</x:f>
        <x:v>0.9277468248037621</x:v>
      </x:c>
      <x:c r="G231" s="1" t="n">
        <x:f>IF(D231=1,C231,"")</x:f>
        <x:v>0.019430678919889033</x:v>
      </x:c>
      <x:c r="H231" s="1" t="str">
        <x:f>IF(D231=0,C231,"")</x:f>
      </x:c>
      <x:c r="I231" s="1" t="n">
        <x:f>SQRT(1-F231^2)</x:f>
        <x:v>0.3732101674211697</x:v>
      </x:c>
      <x:c r="J231" s="34"/>
      <x:c r="K231" s="34"/>
      <x:c r="L231" s="34"/>
      <x:c r="M231" s="34"/>
      <x:c r="N231" s="34"/>
      <x:c r="O231" s="34"/>
      <x:c r="P231" s="34"/>
      <x:c r="Q231" s="10" t="n">
        <x:f>PI()</x:f>
        <x:v>3.141592653589793</x:v>
      </x:c>
      <x:c r="S231" s="10" t="n">
        <x:v>0.9277468248037621</x:v>
      </x:c>
      <x:c r="T231" s="10" t="n">
        <x:v>0.019430678919889033</x:v>
      </x:c>
      <x:c r="U231" s="10" t="n">
        <x:v>0.6928800057519734</x:v>
      </x:c>
      <x:c r="V231" s="10" t="n">
        <x:v>0.0813521141712471</x:v>
      </x:c>
      <x:c r="W231" s="10" t="n">
        <x:v>0.6315101219843411</x:v>
      </x:c>
      <x:c r="X231" s="10" t="n">
        <x:v>0.9698688918127067</x:v>
      </x:c>
    </x:row>
    <x:row r="232">
      <x:c r="A232" s="34" t="n">
        <x:v>208</x:v>
      </x:c>
      <x:c r="B232" s="11" t="n">
        <x:f>CHOOSE(MIN(3,MAX(1,$B$9)),S232,U232,W232)</x:f>
        <x:v>0.08670332503970712</x:v>
      </x:c>
      <x:c r="C232" s="11" t="n">
        <x:f>CHOOSE(MIN(3,MAX(1,$B$9)),T232,V232,X232)</x:f>
        <x:v>0.08798591524828225</x:v>
      </x:c>
      <x:c r="D232" s="1" t="n">
        <x:f>IF(B232^2+C232^2&lt;=1,1,0)</x:f>
        <x:v>1</x:v>
      </x:c>
      <x:c r="E232" s="9" t="n">
        <x:f>4*AVERAGE($D$25:D232)</x:f>
        <x:v>3.1538461538461537</x:v>
      </x:c>
      <x:c r="F232" s="1" t="n">
        <x:f>B232</x:f>
        <x:v>0.08670332503970712</x:v>
      </x:c>
      <x:c r="G232" s="1" t="n">
        <x:f>IF(D232=1,C232,"")</x:f>
        <x:v>0.08798591524828225</x:v>
      </x:c>
      <x:c r="H232" s="1" t="str">
        <x:f>IF(D232=0,C232,"")</x:f>
      </x:c>
      <x:c r="I232" s="1" t="n">
        <x:f>SQRT(1-F232^2)</x:f>
        <x:v>0.9962341759983236</x:v>
      </x:c>
      <x:c r="J232" s="34"/>
      <x:c r="K232" s="34"/>
      <x:c r="L232" s="34"/>
      <x:c r="M232" s="34"/>
      <x:c r="N232" s="34"/>
      <x:c r="O232" s="34"/>
      <x:c r="P232" s="34"/>
      <x:c r="Q232" s="10" t="n">
        <x:f>PI()</x:f>
        <x:v>3.141592653589793</x:v>
      </x:c>
      <x:c r="S232" s="10" t="n">
        <x:v>0.08670332503970712</x:v>
      </x:c>
      <x:c r="T232" s="10" t="n">
        <x:v>0.08798591524828225</x:v>
      </x:c>
      <x:c r="U232" s="10" t="n">
        <x:v>0.9785803498742933</x:v>
      </x:c>
      <x:c r="V232" s="10" t="n">
        <x:v>0.556339344470664</x:v>
      </x:c>
      <x:c r="W232" s="10" t="n">
        <x:v>0.03434820793887816</x:v>
      </x:c>
      <x:c r="X232" s="10" t="n">
        <x:v>0.7616411493307269</x:v>
      </x:c>
    </x:row>
    <x:row r="233">
      <x:c r="A233" s="34" t="n">
        <x:v>209</x:v>
      </x:c>
      <x:c r="B233" s="11" t="n">
        <x:f>CHOOSE(MIN(3,MAX(1,$B$9)),S233,U233,W233)</x:f>
        <x:v>0.9914528437657282</x:v>
      </x:c>
      <x:c r="C233" s="11" t="n">
        <x:f>CHOOSE(MIN(3,MAX(1,$B$9)),T233,V233,X233)</x:f>
        <x:v>0.28064334543887526</x:v>
      </x:c>
      <x:c r="D233" s="1" t="n">
        <x:f>IF(B233^2+C233^2&lt;=1,1,0)</x:f>
        <x:v>0</x:v>
      </x:c>
      <x:c r="E233" s="9" t="n">
        <x:f>4*AVERAGE($D$25:D233)</x:f>
        <x:v>3.138755980861244</x:v>
      </x:c>
      <x:c r="F233" s="1" t="n">
        <x:f>B233</x:f>
        <x:v>0.9914528437657282</x:v>
      </x:c>
      <x:c r="G233" s="1" t="str">
        <x:f>IF(D233=1,C233,"")</x:f>
      </x:c>
      <x:c r="H233" s="1" t="n">
        <x:f>IF(D233=0,C233,"")</x:f>
        <x:v>0.28064334543887526</x:v>
      </x:c>
      <x:c r="I233" s="1" t="n">
        <x:f>SQRT(1-F233^2)</x:f>
        <x:v>0.13046554560055548</x:v>
      </x:c>
      <x:c r="J233" s="34"/>
      <x:c r="K233" s="34"/>
      <x:c r="L233" s="34"/>
      <x:c r="M233" s="34"/>
      <x:c r="N233" s="34"/>
      <x:c r="O233" s="34"/>
      <x:c r="P233" s="34"/>
      <x:c r="Q233" s="10" t="n">
        <x:f>PI()</x:f>
        <x:v>3.141592653589793</x:v>
      </x:c>
      <x:c r="S233" s="10" t="n">
        <x:v>0.9914528437657282</x:v>
      </x:c>
      <x:c r="T233" s="10" t="n">
        <x:v>0.28064334543887526</x:v>
      </x:c>
      <x:c r="U233" s="10" t="n">
        <x:v>0.6777910594094719</x:v>
      </x:c>
      <x:c r="V233" s="10" t="n">
        <x:v>0.1959776527541669</x:v>
      </x:c>
      <x:c r="W233" s="10" t="n">
        <x:v>0.04516998422108254</x:v>
      </x:c>
      <x:c r="X233" s="10" t="n">
        <x:v>0.5936965128159312</x:v>
      </x:c>
    </x:row>
    <x:row r="234">
      <x:c r="A234" s="34" t="n">
        <x:v>210</x:v>
      </x:c>
      <x:c r="B234" s="11" t="n">
        <x:f>CHOOSE(MIN(3,MAX(1,$B$9)),S234,U234,W234)</x:f>
        <x:v>0.1004408405860886</x:v>
      </x:c>
      <x:c r="C234" s="11" t="n">
        <x:f>CHOOSE(MIN(3,MAX(1,$B$9)),T234,V234,X234)</x:f>
        <x:v>0.5260507558705285</x:v>
      </x:c>
      <x:c r="D234" s="1" t="n">
        <x:f>IF(B234^2+C234^2&lt;=1,1,0)</x:f>
        <x:v>1</x:v>
      </x:c>
      <x:c r="E234" s="9" t="n">
        <x:f>4*AVERAGE($D$25:D234)</x:f>
        <x:v>3.142857142857143</x:v>
      </x:c>
      <x:c r="F234" s="1" t="n">
        <x:f>B234</x:f>
        <x:v>0.1004408405860886</x:v>
      </x:c>
      <x:c r="G234" s="1" t="n">
        <x:f>IF(D234=1,C234,"")</x:f>
        <x:v>0.5260507558705285</x:v>
      </x:c>
      <x:c r="H234" s="1" t="str">
        <x:f>IF(D234=0,C234,"")</x:f>
      </x:c>
      <x:c r="I234" s="1" t="n">
        <x:f>SQRT(1-F234^2)</x:f>
        <x:v>0.9949430323100714</x:v>
      </x:c>
      <x:c r="J234" s="34"/>
      <x:c r="K234" s="34"/>
      <x:c r="L234" s="34"/>
      <x:c r="M234" s="34"/>
      <x:c r="N234" s="34"/>
      <x:c r="O234" s="34"/>
      <x:c r="P234" s="34"/>
      <x:c r="Q234" s="10" t="n">
        <x:f>PI()</x:f>
        <x:v>3.141592653589793</x:v>
      </x:c>
      <x:c r="S234" s="10" t="n">
        <x:v>0.1004408405860886</x:v>
      </x:c>
      <x:c r="T234" s="10" t="n">
        <x:v>0.5260507558705285</x:v>
      </x:c>
      <x:c r="U234" s="10" t="n">
        <x:v>0.4647972782255876</x:v>
      </x:c>
      <x:c r="V234" s="10" t="n">
        <x:v>0.12205794792581914</x:v>
      </x:c>
      <x:c r="W234" s="10" t="n">
        <x:v>0.9283248713152995</x:v>
      </x:c>
      <x:c r="X234" s="10" t="n">
        <x:v>0.06309613390807844</x:v>
      </x:c>
    </x:row>
    <x:row r="235">
      <x:c r="A235" s="34" t="n">
        <x:v>211</x:v>
      </x:c>
      <x:c r="B235" s="11" t="n">
        <x:f>CHOOSE(MIN(3,MAX(1,$B$9)),S235,U235,W235)</x:f>
        <x:v>0.870289588230662</x:v>
      </x:c>
      <x:c r="C235" s="11" t="n">
        <x:f>CHOOSE(MIN(3,MAX(1,$B$9)),T235,V235,X235)</x:f>
        <x:v>0.012723839492537081</x:v>
      </x:c>
      <x:c r="D235" s="1" t="n">
        <x:f>IF(B235^2+C235^2&lt;=1,1,0)</x:f>
        <x:v>1</x:v>
      </x:c>
      <x:c r="E235" s="9" t="n">
        <x:f>4*AVERAGE($D$25:D235)</x:f>
        <x:v>3.146919431279621</x:v>
      </x:c>
      <x:c r="F235" s="1" t="n">
        <x:f>B235</x:f>
        <x:v>0.870289588230662</x:v>
      </x:c>
      <x:c r="G235" s="1" t="n">
        <x:f>IF(D235=1,C235,"")</x:f>
        <x:v>0.012723839492537081</x:v>
      </x:c>
      <x:c r="H235" s="1" t="str">
        <x:f>IF(D235=0,C235,"")</x:f>
      </x:c>
      <x:c r="I235" s="1" t="n">
        <x:f>SQRT(1-F235^2)</x:f>
        <x:v>0.4925403867880325</x:v>
      </x:c>
      <x:c r="J235" s="34"/>
      <x:c r="K235" s="34"/>
      <x:c r="L235" s="34"/>
      <x:c r="M235" s="34"/>
      <x:c r="N235" s="34"/>
      <x:c r="O235" s="34"/>
      <x:c r="P235" s="34"/>
      <x:c r="Q235" s="10" t="n">
        <x:f>PI()</x:f>
        <x:v>3.141592653589793</x:v>
      </x:c>
      <x:c r="S235" s="10" t="n">
        <x:v>0.870289588230662</x:v>
      </x:c>
      <x:c r="T235" s="10" t="n">
        <x:v>0.012723839492537081</x:v>
      </x:c>
      <x:c r="U235" s="10" t="n">
        <x:v>0.24859078425488212</x:v>
      </x:c>
      <x:c r="V235" s="10" t="n">
        <x:v>0.2789876308410544</x:v>
      </x:c>
      <x:c r="W235" s="10" t="n">
        <x:v>0.5887237655471214</x:v>
      </x:c>
      <x:c r="X235" s="10" t="n">
        <x:v>0.2748506307170814</x:v>
      </x:c>
    </x:row>
    <x:row r="236">
      <x:c r="A236" s="34" t="n">
        <x:v>212</x:v>
      </x:c>
      <x:c r="B236" s="11" t="n">
        <x:f>CHOOSE(MIN(3,MAX(1,$B$9)),S236,U236,W236)</x:f>
        <x:v>0.3848055120324716</x:v>
      </x:c>
      <x:c r="C236" s="11" t="n">
        <x:f>CHOOSE(MIN(3,MAX(1,$B$9)),T236,V236,X236)</x:f>
        <x:v>0.6307900465326384</x:v>
      </x:c>
      <x:c r="D236" s="1" t="n">
        <x:f>IF(B236^2+C236^2&lt;=1,1,0)</x:f>
        <x:v>1</x:v>
      </x:c>
      <x:c r="E236" s="9" t="n">
        <x:f>4*AVERAGE($D$25:D236)</x:f>
        <x:v>3.150943396226415</x:v>
      </x:c>
      <x:c r="F236" s="1" t="n">
        <x:f>B236</x:f>
        <x:v>0.3848055120324716</x:v>
      </x:c>
      <x:c r="G236" s="1" t="n">
        <x:f>IF(D236=1,C236,"")</x:f>
        <x:v>0.6307900465326384</x:v>
      </x:c>
      <x:c r="H236" s="1" t="str">
        <x:f>IF(D236=0,C236,"")</x:f>
      </x:c>
      <x:c r="I236" s="1" t="n">
        <x:f>SQRT(1-F236^2)</x:f>
        <x:v>0.9229976803380534</x:v>
      </x:c>
      <x:c r="J236" s="34"/>
      <x:c r="K236" s="34"/>
      <x:c r="L236" s="34"/>
      <x:c r="M236" s="34"/>
      <x:c r="N236" s="34"/>
      <x:c r="O236" s="34"/>
      <x:c r="P236" s="34"/>
      <x:c r="Q236" s="10" t="n">
        <x:f>PI()</x:f>
        <x:v>3.141592653589793</x:v>
      </x:c>
      <x:c r="S236" s="10" t="n">
        <x:v>0.3848055120324716</x:v>
      </x:c>
      <x:c r="T236" s="10" t="n">
        <x:v>0.6307900465326384</x:v>
      </x:c>
      <x:c r="U236" s="10" t="n">
        <x:v>0.07553572390128405</x:v>
      </x:c>
      <x:c r="V236" s="10" t="n">
        <x:v>0.8928303522539518</x:v>
      </x:c>
      <x:c r="W236" s="10" t="n">
        <x:v>0.5101586802421388</x:v>
      </x:c>
      <x:c r="X236" s="10" t="n">
        <x:v>0.6163857687410109</x:v>
      </x:c>
    </x:row>
    <x:row r="237">
      <x:c r="A237" s="34" t="n">
        <x:v>213</x:v>
      </x:c>
      <x:c r="B237" s="11" t="n">
        <x:f>CHOOSE(MIN(3,MAX(1,$B$9)),S237,U237,W237)</x:f>
        <x:v>0.038078936631791294</x:v>
      </x:c>
      <x:c r="C237" s="11" t="n">
        <x:f>CHOOSE(MIN(3,MAX(1,$B$9)),T237,V237,X237)</x:f>
        <x:v>0.5778712291503325</x:v>
      </x:c>
      <x:c r="D237" s="1" t="n">
        <x:f>IF(B237^2+C237^2&lt;=1,1,0)</x:f>
        <x:v>1</x:v>
      </x:c>
      <x:c r="E237" s="9" t="n">
        <x:f>4*AVERAGE($D$25:D237)</x:f>
        <x:v>3.1549295774647885</x:v>
      </x:c>
      <x:c r="F237" s="1" t="n">
        <x:f>B237</x:f>
        <x:v>0.038078936631791294</x:v>
      </x:c>
      <x:c r="G237" s="1" t="n">
        <x:f>IF(D237=1,C237,"")</x:f>
        <x:v>0.5778712291503325</x:v>
      </x:c>
      <x:c r="H237" s="1" t="str">
        <x:f>IF(D237=0,C237,"")</x:f>
      </x:c>
      <x:c r="I237" s="1" t="n">
        <x:f>SQRT(1-F237^2)</x:f>
        <x:v>0.999274734287319</x:v>
      </x:c>
      <x:c r="J237" s="34"/>
      <x:c r="K237" s="34"/>
      <x:c r="L237" s="34"/>
      <x:c r="M237" s="34"/>
      <x:c r="N237" s="34"/>
      <x:c r="O237" s="34"/>
      <x:c r="P237" s="34"/>
      <x:c r="Q237" s="10" t="n">
        <x:f>PI()</x:f>
        <x:v>3.141592653589793</x:v>
      </x:c>
      <x:c r="S237" s="10" t="n">
        <x:v>0.038078936631791294</x:v>
      </x:c>
      <x:c r="T237" s="10" t="n">
        <x:v>0.5778712291503325</x:v>
      </x:c>
      <x:c r="U237" s="10" t="n">
        <x:v>0.6565304068780727</x:v>
      </x:c>
      <x:c r="V237" s="10" t="n">
        <x:v>0.6407295148650649</x:v>
      </x:c>
      <x:c r="W237" s="10" t="n">
        <x:v>0.009817551294005855</x:v>
      </x:c>
      <x:c r="X237" s="10" t="n">
        <x:v>0.31916570943325895</x:v>
      </x:c>
    </x:row>
    <x:row r="238">
      <x:c r="A238" s="34" t="n">
        <x:v>214</x:v>
      </x:c>
      <x:c r="B238" s="11" t="n">
        <x:f>CHOOSE(MIN(3,MAX(1,$B$9)),S238,U238,W238)</x:f>
        <x:v>0.3435756539693102</x:v>
      </x:c>
      <x:c r="C238" s="11" t="n">
        <x:f>CHOOSE(MIN(3,MAX(1,$B$9)),T238,V238,X238)</x:f>
        <x:v>0.5012974628480151</x:v>
      </x:c>
      <x:c r="D238" s="1" t="n">
        <x:f>IF(B238^2+C238^2&lt;=1,1,0)</x:f>
        <x:v>1</x:v>
      </x:c>
      <x:c r="E238" s="9" t="n">
        <x:f>4*AVERAGE($D$25:D238)</x:f>
        <x:v>3.1588785046728973</x:v>
      </x:c>
      <x:c r="F238" s="1" t="n">
        <x:f>B238</x:f>
        <x:v>0.3435756539693102</x:v>
      </x:c>
      <x:c r="G238" s="1" t="n">
        <x:f>IF(D238=1,C238,"")</x:f>
        <x:v>0.5012974628480151</x:v>
      </x:c>
      <x:c r="H238" s="1" t="str">
        <x:f>IF(D238=0,C238,"")</x:f>
      </x:c>
      <x:c r="I238" s="1" t="n">
        <x:f>SQRT(1-F238^2)</x:f>
        <x:v>0.939125002329062</x:v>
      </x:c>
      <x:c r="J238" s="34"/>
      <x:c r="K238" s="34"/>
      <x:c r="L238" s="34"/>
      <x:c r="M238" s="34"/>
      <x:c r="N238" s="34"/>
      <x:c r="O238" s="34"/>
      <x:c r="P238" s="34"/>
      <x:c r="Q238" s="10" t="n">
        <x:f>PI()</x:f>
        <x:v>3.141592653589793</x:v>
      </x:c>
      <x:c r="S238" s="10" t="n">
        <x:v>0.3435756539693102</x:v>
      </x:c>
      <x:c r="T238" s="10" t="n">
        <x:v>0.5012974628480151</x:v>
      </x:c>
      <x:c r="U238" s="10" t="n">
        <x:v>0.9687074929553433</x:v>
      </x:c>
      <x:c r="V238" s="10" t="n">
        <x:v>0.7628103118605228</x:v>
      </x:c>
      <x:c r="W238" s="10" t="n">
        <x:v>0.5075339843062505</x:v>
      </x:c>
      <x:c r="X238" s="10" t="n">
        <x:v>0.9131406935792392</x:v>
      </x:c>
    </x:row>
    <x:row r="239">
      <x:c r="A239" s="34" t="n">
        <x:v>215</x:v>
      </x:c>
      <x:c r="B239" s="11" t="n">
        <x:f>CHOOSE(MIN(3,MAX(1,$B$9)),S239,U239,W239)</x:f>
        <x:v>0.3952212891308591</x:v>
      </x:c>
      <x:c r="C239" s="11" t="n">
        <x:f>CHOOSE(MIN(3,MAX(1,$B$9)),T239,V239,X239)</x:f>
        <x:v>0.9521647399524227</x:v>
      </x:c>
      <x:c r="D239" s="1" t="n">
        <x:f>IF(B239^2+C239^2&lt;=1,1,0)</x:f>
        <x:v>0</x:v>
      </x:c>
      <x:c r="E239" s="9" t="n">
        <x:f>4*AVERAGE($D$25:D239)</x:f>
        <x:v>3.144186046511628</x:v>
      </x:c>
      <x:c r="F239" s="1" t="n">
        <x:f>B239</x:f>
        <x:v>0.3952212891308591</x:v>
      </x:c>
      <x:c r="G239" s="1" t="str">
        <x:f>IF(D239=1,C239,"")</x:f>
      </x:c>
      <x:c r="H239" s="1" t="n">
        <x:f>IF(D239=0,C239,"")</x:f>
        <x:v>0.9521647399524227</x:v>
      </x:c>
      <x:c r="I239" s="1" t="n">
        <x:f>SQRT(1-F239^2)</x:f>
        <x:v>0.9185859418790067</x:v>
      </x:c>
      <x:c r="J239" s="34"/>
      <x:c r="K239" s="34"/>
      <x:c r="L239" s="34"/>
      <x:c r="M239" s="34"/>
      <x:c r="N239" s="34"/>
      <x:c r="O239" s="34"/>
      <x:c r="P239" s="34"/>
      <x:c r="Q239" s="10" t="n">
        <x:f>PI()</x:f>
        <x:v>3.141592653589793</x:v>
      </x:c>
      <x:c r="S239" s="10" t="n">
        <x:v>0.3952212891308591</x:v>
      </x:c>
      <x:c r="T239" s="10" t="n">
        <x:v>0.9521647399524227</x:v>
      </x:c>
      <x:c r="U239" s="10" t="n">
        <x:v>0.012400229670602614</x:v>
      </x:c>
      <x:c r="V239" s="10" t="n">
        <x:v>0.5618674228018313</x:v>
      </x:c>
      <x:c r="W239" s="10" t="n">
        <x:v>0.38265547628198227</x:v>
      </x:c>
      <x:c r="X239" s="10" t="n">
        <x:v>0.163570085749969</x:v>
      </x:c>
    </x:row>
    <x:row r="240">
      <x:c r="A240" s="34" t="n">
        <x:v>216</x:v>
      </x:c>
      <x:c r="B240" s="11" t="n">
        <x:f>CHOOSE(MIN(3,MAX(1,$B$9)),S240,U240,W240)</x:f>
        <x:v>0.2496435031061992</x:v>
      </x:c>
      <x:c r="C240" s="11" t="n">
        <x:f>CHOOSE(MIN(3,MAX(1,$B$9)),T240,V240,X240)</x:f>
        <x:v>0.08788204297889024</x:v>
      </x:c>
      <x:c r="D240" s="1" t="n">
        <x:f>IF(B240^2+C240^2&lt;=1,1,0)</x:f>
        <x:v>1</x:v>
      </x:c>
      <x:c r="E240" s="9" t="n">
        <x:f>4*AVERAGE($D$25:D240)</x:f>
        <x:v>3.1481481481481484</x:v>
      </x:c>
      <x:c r="F240" s="1" t="n">
        <x:f>B240</x:f>
        <x:v>0.2496435031061992</x:v>
      </x:c>
      <x:c r="G240" s="1" t="n">
        <x:f>IF(D240=1,C240,"")</x:f>
        <x:v>0.08788204297889024</x:v>
      </x:c>
      <x:c r="H240" s="1" t="str">
        <x:f>IF(D240=0,C240,"")</x:f>
      </x:c>
      <x:c r="I240" s="1" t="n">
        <x:f>SQRT(1-F240^2)</x:f>
        <x:v>0.9683378136564043</x:v>
      </x:c>
      <x:c r="J240" s="34"/>
      <x:c r="K240" s="34"/>
      <x:c r="L240" s="34"/>
      <x:c r="M240" s="34"/>
      <x:c r="N240" s="34"/>
      <x:c r="O240" s="34"/>
      <x:c r="P240" s="34"/>
      <x:c r="Q240" s="10" t="n">
        <x:f>PI()</x:f>
        <x:v>3.141592653589793</x:v>
      </x:c>
      <x:c r="S240" s="10" t="n">
        <x:v>0.2496435031061992</x:v>
      </x:c>
      <x:c r="T240" s="10" t="n">
        <x:v>0.08788204297889024</x:v>
      </x:c>
      <x:c r="U240" s="10" t="n">
        <x:v>0.3150326086485348</x:v>
      </x:c>
      <x:c r="V240" s="10" t="n">
        <x:v>0.20332577438877486</x:v>
      </x:c>
      <x:c r="W240" s="10" t="n">
        <x:v>0.1784277859603628</x:v>
      </x:c>
      <x:c r="X240" s="10" t="n">
        <x:v>0.0858971835402006</x:v>
      </x:c>
    </x:row>
    <x:row r="241">
      <x:c r="A241" s="34" t="n">
        <x:v>217</x:v>
      </x:c>
      <x:c r="B241" s="11" t="n">
        <x:f>CHOOSE(MIN(3,MAX(1,$B$9)),S241,U241,W241)</x:f>
        <x:v>0.09346363402437419</x:v>
      </x:c>
      <x:c r="C241" s="11" t="n">
        <x:f>CHOOSE(MIN(3,MAX(1,$B$9)),T241,V241,X241)</x:f>
        <x:v>0.7912986181909218</x:v>
      </x:c>
      <x:c r="D241" s="1" t="n">
        <x:f>IF(B241^2+C241^2&lt;=1,1,0)</x:f>
        <x:v>1</x:v>
      </x:c>
      <x:c r="E241" s="9" t="n">
        <x:f>4*AVERAGE($D$25:D241)</x:f>
        <x:v>3.152073732718894</x:v>
      </x:c>
      <x:c r="F241" s="1" t="n">
        <x:f>B241</x:f>
        <x:v>0.09346363402437419</x:v>
      </x:c>
      <x:c r="G241" s="1" t="n">
        <x:f>IF(D241=1,C241,"")</x:f>
        <x:v>0.7912986181909218</x:v>
      </x:c>
      <x:c r="H241" s="1" t="str">
        <x:f>IF(D241=0,C241,"")</x:f>
      </x:c>
      <x:c r="I241" s="1" t="n">
        <x:f>SQRT(1-F241^2)</x:f>
        <x:v>0.9956226941542453</x:v>
      </x:c>
      <x:c r="J241" s="34"/>
      <x:c r="K241" s="34"/>
      <x:c r="L241" s="34"/>
      <x:c r="M241" s="34"/>
      <x:c r="N241" s="34"/>
      <x:c r="O241" s="34"/>
      <x:c r="P241" s="34"/>
      <x:c r="Q241" s="10" t="n">
        <x:f>PI()</x:f>
        <x:v>3.141592653589793</x:v>
      </x:c>
      <x:c r="S241" s="10" t="n">
        <x:v>0.09346363402437419</x:v>
      </x:c>
      <x:c r="T241" s="10" t="n">
        <x:v>0.7912986181909218</x:v>
      </x:c>
      <x:c r="U241" s="10" t="n">
        <x:v>0.8427001628487266</x:v>
      </x:c>
      <x:c r="V241" s="10" t="n">
        <x:v>0.11539641885239571</x:v>
      </x:c>
      <x:c r="W241" s="10" t="n">
        <x:v>0.40998373512840813</x:v>
      </x:c>
      <x:c r="X241" s="10" t="n">
        <x:v>0.5115130046722385</x:v>
      </x:c>
    </x:row>
    <x:row r="242">
      <x:c r="A242" s="34" t="n">
        <x:v>218</x:v>
      </x:c>
      <x:c r="B242" s="11" t="n">
        <x:f>CHOOSE(MIN(3,MAX(1,$B$9)),S242,U242,W242)</x:f>
        <x:v>0.5683184409281239</x:v>
      </x:c>
      <x:c r="C242" s="11" t="n">
        <x:f>CHOOSE(MIN(3,MAX(1,$B$9)),T242,V242,X242)</x:f>
        <x:v>0.4887600821675733</x:v>
      </x:c>
      <x:c r="D242" s="1" t="n">
        <x:f>IF(B242^2+C242^2&lt;=1,1,0)</x:f>
        <x:v>1</x:v>
      </x:c>
      <x:c r="E242" s="9" t="n">
        <x:f>4*AVERAGE($D$25:D242)</x:f>
        <x:v>3.1559633027522938</x:v>
      </x:c>
      <x:c r="F242" s="1" t="n">
        <x:f>B242</x:f>
        <x:v>0.5683184409281239</x:v>
      </x:c>
      <x:c r="G242" s="1" t="n">
        <x:f>IF(D242=1,C242,"")</x:f>
        <x:v>0.4887600821675733</x:v>
      </x:c>
      <x:c r="H242" s="1" t="str">
        <x:f>IF(D242=0,C242,"")</x:f>
      </x:c>
      <x:c r="I242" s="1" t="n">
        <x:f>SQRT(1-F242^2)</x:f>
        <x:v>0.8228086956887528</x:v>
      </x:c>
      <x:c r="J242" s="34"/>
      <x:c r="K242" s="34"/>
      <x:c r="L242" s="34"/>
      <x:c r="M242" s="34"/>
      <x:c r="N242" s="34"/>
      <x:c r="O242" s="34"/>
      <x:c r="P242" s="34"/>
      <x:c r="Q242" s="10" t="n">
        <x:f>PI()</x:f>
        <x:v>3.141592653589793</x:v>
      </x:c>
      <x:c r="S242" s="10" t="n">
        <x:v>0.5683184409281239</x:v>
      </x:c>
      <x:c r="T242" s="10" t="n">
        <x:v>0.4887600821675733</x:v>
      </x:c>
      <x:c r="U242" s="10" t="n">
        <x:v>0.5247093288943904</x:v>
      </x:c>
      <x:c r="V242" s="10" t="n">
        <x:v>0.21313933124497653</x:v>
      </x:c>
      <x:c r="W242" s="10" t="n">
        <x:v>0.41872941395267627</x:v>
      </x:c>
      <x:c r="X242" s="10" t="n">
        <x:v>0.1606611593223517</x:v>
      </x:c>
    </x:row>
    <x:row r="243">
      <x:c r="A243" s="34" t="n">
        <x:v>219</x:v>
      </x:c>
      <x:c r="B243" s="11" t="n">
        <x:f>CHOOSE(MIN(3,MAX(1,$B$9)),S243,U243,W243)</x:f>
        <x:v>0.611644176649861</x:v>
      </x:c>
      <x:c r="C243" s="11" t="n">
        <x:f>CHOOSE(MIN(3,MAX(1,$B$9)),T243,V243,X243)</x:f>
        <x:v>0.2590123066911474</x:v>
      </x:c>
      <x:c r="D243" s="1" t="n">
        <x:f>IF(B243^2+C243^2&lt;=1,1,0)</x:f>
        <x:v>1</x:v>
      </x:c>
      <x:c r="E243" s="9" t="n">
        <x:f>4*AVERAGE($D$25:D243)</x:f>
        <x:v>3.1598173515981736</x:v>
      </x:c>
      <x:c r="F243" s="1" t="n">
        <x:f>B243</x:f>
        <x:v>0.611644176649861</x:v>
      </x:c>
      <x:c r="G243" s="1" t="n">
        <x:f>IF(D243=1,C243,"")</x:f>
        <x:v>0.2590123066911474</x:v>
      </x:c>
      <x:c r="H243" s="1" t="str">
        <x:f>IF(D243=0,C243,"")</x:f>
      </x:c>
      <x:c r="I243" s="1" t="n">
        <x:f>SQRT(1-F243^2)</x:f>
        <x:v>0.7911329857680778</x:v>
      </x:c>
      <x:c r="J243" s="34"/>
      <x:c r="K243" s="34"/>
      <x:c r="L243" s="34"/>
      <x:c r="M243" s="34"/>
      <x:c r="N243" s="34"/>
      <x:c r="O243" s="34"/>
      <x:c r="P243" s="34"/>
      <x:c r="Q243" s="10" t="n">
        <x:f>PI()</x:f>
        <x:v>3.141592653589793</x:v>
      </x:c>
      <x:c r="S243" s="10" t="n">
        <x:v>0.611644176649861</x:v>
      </x:c>
      <x:c r="T243" s="10" t="n">
        <x:v>0.2590123066911474</x:v>
      </x:c>
      <x:c r="U243" s="10" t="n">
        <x:v>0.9551333630899196</x:v>
      </x:c>
      <x:c r="V243" s="10" t="n">
        <x:v>0.7179449901484107</x:v>
      </x:c>
      <x:c r="W243" s="10" t="n">
        <x:v>0.6959467299751165</x:v>
      </x:c>
      <x:c r="X243" s="10" t="n">
        <x:v>0.9145136806413657</x:v>
      </x:c>
    </x:row>
    <x:row r="244">
      <x:c r="A244" s="34" t="n">
        <x:v>220</x:v>
      </x:c>
      <x:c r="B244" s="11" t="n">
        <x:f>CHOOSE(MIN(3,MAX(1,$B$9)),S244,U244,W244)</x:f>
        <x:v>0.6956692788517103</x:v>
      </x:c>
      <x:c r="C244" s="11" t="n">
        <x:f>CHOOSE(MIN(3,MAX(1,$B$9)),T244,V244,X244)</x:f>
        <x:v>0.14225483976770192</x:v>
      </x:c>
      <x:c r="D244" s="1" t="n">
        <x:f>IF(B244^2+C244^2&lt;=1,1,0)</x:f>
        <x:v>1</x:v>
      </x:c>
      <x:c r="E244" s="9" t="n">
        <x:f>4*AVERAGE($D$25:D244)</x:f>
        <x:v>3.1636363636363636</x:v>
      </x:c>
      <x:c r="F244" s="1" t="n">
        <x:f>B244</x:f>
        <x:v>0.6956692788517103</x:v>
      </x:c>
      <x:c r="G244" s="1" t="n">
        <x:f>IF(D244=1,C244,"")</x:f>
        <x:v>0.14225483976770192</x:v>
      </x:c>
      <x:c r="H244" s="1" t="str">
        <x:f>IF(D244=0,C244,"")</x:f>
      </x:c>
      <x:c r="I244" s="1" t="n">
        <x:f>SQRT(1-F244^2)</x:f>
        <x:v>0.7183622028349915</x:v>
      </x:c>
      <x:c r="J244" s="34"/>
      <x:c r="K244" s="34"/>
      <x:c r="L244" s="34"/>
      <x:c r="M244" s="34"/>
      <x:c r="N244" s="34"/>
      <x:c r="O244" s="34"/>
      <x:c r="P244" s="34"/>
      <x:c r="Q244" s="10" t="n">
        <x:f>PI()</x:f>
        <x:v>3.141592653589793</x:v>
      </x:c>
      <x:c r="S244" s="10" t="n">
        <x:v>0.6956692788517103</x:v>
      </x:c>
      <x:c r="T244" s="10" t="n">
        <x:v>0.14225483976770192</x:v>
      </x:c>
      <x:c r="U244" s="10" t="n">
        <x:v>0.7380259490082108</x:v>
      </x:c>
      <x:c r="V244" s="10" t="n">
        <x:v>0.9323280308281209</x:v>
      </x:c>
      <x:c r="W244" s="10" t="n">
        <x:v>0.15567749192236469</x:v>
      </x:c>
      <x:c r="X244" s="10" t="n">
        <x:v>0.7724430668514755</x:v>
      </x:c>
    </x:row>
    <x:row r="245">
      <x:c r="A245" s="34" t="n">
        <x:v>221</x:v>
      </x:c>
      <x:c r="B245" s="11" t="n">
        <x:f>CHOOSE(MIN(3,MAX(1,$B$9)),S245,U245,W245)</x:f>
        <x:v>0.9730385307921097</x:v>
      </x:c>
      <x:c r="C245" s="11" t="n">
        <x:f>CHOOSE(MIN(3,MAX(1,$B$9)),T245,V245,X245)</x:f>
        <x:v>0.19634093309286982</x:v>
      </x:c>
      <x:c r="D245" s="1" t="n">
        <x:f>IF(B245^2+C245^2&lt;=1,1,0)</x:f>
        <x:v>1</x:v>
      </x:c>
      <x:c r="E245" s="9" t="n">
        <x:f>4*AVERAGE($D$25:D245)</x:f>
        <x:v>3.167420814479638</x:v>
      </x:c>
      <x:c r="F245" s="1" t="n">
        <x:f>B245</x:f>
        <x:v>0.9730385307921097</x:v>
      </x:c>
      <x:c r="G245" s="1" t="n">
        <x:f>IF(D245=1,C245,"")</x:f>
        <x:v>0.19634093309286982</x:v>
      </x:c>
      <x:c r="H245" s="1" t="str">
        <x:f>IF(D245=0,C245,"")</x:f>
      </x:c>
      <x:c r="I245" s="1" t="n">
        <x:f>SQRT(1-F245^2)</x:f>
        <x:v>0.23064261877184075</x:v>
      </x:c>
      <x:c r="J245" s="34"/>
      <x:c r="K245" s="34"/>
      <x:c r="L245" s="34"/>
      <x:c r="M245" s="34"/>
      <x:c r="N245" s="34"/>
      <x:c r="O245" s="34"/>
      <x:c r="P245" s="34"/>
      <x:c r="Q245" s="10" t="n">
        <x:f>PI()</x:f>
        <x:v>3.141592653589793</x:v>
      </x:c>
      <x:c r="S245" s="10" t="n">
        <x:v>0.9730385307921097</x:v>
      </x:c>
      <x:c r="T245" s="10" t="n">
        <x:v>0.19634093309286982</x:v>
      </x:c>
      <x:c r="U245" s="10" t="n">
        <x:v>0.47303278685750305</x:v>
      </x:c>
      <x:c r="V245" s="10" t="n">
        <x:v>0.29360465767226707</x:v>
      </x:c>
      <x:c r="W245" s="10" t="n">
        <x:v>0.7078792779387242</x:v>
      </x:c>
      <x:c r="X245" s="10" t="n">
        <x:v>0.8754633864359457</x:v>
      </x:c>
    </x:row>
    <x:row r="246">
      <x:c r="A246" s="34" t="n">
        <x:v>222</x:v>
      </x:c>
      <x:c r="B246" s="11" t="n">
        <x:f>CHOOSE(MIN(3,MAX(1,$B$9)),S246,U246,W246)</x:f>
        <x:v>0.6275306058814749</x:v>
      </x:c>
      <x:c r="C246" s="11" t="n">
        <x:f>CHOOSE(MIN(3,MAX(1,$B$9)),T246,V246,X246)</x:f>
        <x:v>0.617629058775492</x:v>
      </x:c>
      <x:c r="D246" s="1" t="n">
        <x:f>IF(B246^2+C246^2&lt;=1,1,0)</x:f>
        <x:v>1</x:v>
      </x:c>
      <x:c r="E246" s="9" t="n">
        <x:f>4*AVERAGE($D$25:D246)</x:f>
        <x:v>3.171171171171171</x:v>
      </x:c>
      <x:c r="F246" s="1" t="n">
        <x:f>B246</x:f>
        <x:v>0.6275306058814749</x:v>
      </x:c>
      <x:c r="G246" s="1" t="n">
        <x:f>IF(D246=1,C246,"")</x:f>
        <x:v>0.617629058775492</x:v>
      </x:c>
      <x:c r="H246" s="1" t="str">
        <x:f>IF(D246=0,C246,"")</x:f>
      </x:c>
      <x:c r="I246" s="1" t="n">
        <x:f>SQRT(1-F246^2)</x:f>
        <x:v>0.7785918948216896</x:v>
      </x:c>
      <x:c r="J246" s="34"/>
      <x:c r="K246" s="34"/>
      <x:c r="L246" s="34"/>
      <x:c r="M246" s="34"/>
      <x:c r="N246" s="34"/>
      <x:c r="O246" s="34"/>
      <x:c r="P246" s="34"/>
      <x:c r="Q246" s="10" t="n">
        <x:f>PI()</x:f>
        <x:v>3.141592653589793</x:v>
      </x:c>
      <x:c r="S246" s="10" t="n">
        <x:v>0.6275306058814749</x:v>
      </x:c>
      <x:c r="T246" s="10" t="n">
        <x:v>0.617629058775492</x:v>
      </x:c>
      <x:c r="U246" s="10" t="n">
        <x:v>0.1757541994385895</x:v>
      </x:c>
      <x:c r="V246" s="10" t="n">
        <x:v>0.05523451219952635</x:v>
      </x:c>
      <x:c r="W246" s="10" t="n">
        <x:v>0.8649470342552246</x:v>
      </x:c>
      <x:c r="X246" s="10" t="n">
        <x:v>0.3831674352139315</x:v>
      </x:c>
    </x:row>
    <x:row r="247">
      <x:c r="A247" s="34" t="n">
        <x:v>223</x:v>
      </x:c>
      <x:c r="B247" s="11" t="n">
        <x:f>CHOOSE(MIN(3,MAX(1,$B$9)),S247,U247,W247)</x:f>
        <x:v>0.24493247258942574</x:v>
      </x:c>
      <x:c r="C247" s="11" t="n">
        <x:f>CHOOSE(MIN(3,MAX(1,$B$9)),T247,V247,X247)</x:f>
        <x:v>0.45981111063156277</x:v>
      </x:c>
      <x:c r="D247" s="1" t="n">
        <x:f>IF(B247^2+C247^2&lt;=1,1,0)</x:f>
        <x:v>1</x:v>
      </x:c>
      <x:c r="E247" s="9" t="n">
        <x:f>4*AVERAGE($D$25:D247)</x:f>
        <x:v>3.1748878923766815</x:v>
      </x:c>
      <x:c r="F247" s="1" t="n">
        <x:f>B247</x:f>
        <x:v>0.24493247258942574</x:v>
      </x:c>
      <x:c r="G247" s="1" t="n">
        <x:f>IF(D247=1,C247,"")</x:f>
        <x:v>0.45981111063156277</x:v>
      </x:c>
      <x:c r="H247" s="1" t="str">
        <x:f>IF(D247=0,C247,"")</x:f>
      </x:c>
      <x:c r="I247" s="1" t="n">
        <x:f>SQRT(1-F247^2)</x:f>
        <x:v>0.9695401404125722</x:v>
      </x:c>
      <x:c r="J247" s="34"/>
      <x:c r="K247" s="34"/>
      <x:c r="L247" s="34"/>
      <x:c r="M247" s="34"/>
      <x:c r="N247" s="34"/>
      <x:c r="O247" s="34"/>
      <x:c r="P247" s="34"/>
      <x:c r="Q247" s="10" t="n">
        <x:f>PI()</x:f>
        <x:v>3.141592653589793</x:v>
      </x:c>
      <x:c r="S247" s="10" t="n">
        <x:v>0.24493247258942574</x:v>
      </x:c>
      <x:c r="T247" s="10" t="n">
        <x:v>0.45981111063156277</x:v>
      </x:c>
      <x:c r="U247" s="10" t="n">
        <x:v>0.46234638936380035</x:v>
      </x:c>
      <x:c r="V247" s="10" t="n">
        <x:v>0.9318798538967016</x:v>
      </x:c>
      <x:c r="W247" s="10" t="n">
        <x:v>0.425156543388128</x:v>
      </x:c>
      <x:c r="X247" s="10" t="n">
        <x:v>0.6208922944794989</x:v>
      </x:c>
    </x:row>
    <x:row r="248">
      <x:c r="A248" s="34" t="n">
        <x:v>224</x:v>
      </x:c>
      <x:c r="B248" s="11" t="n">
        <x:f>CHOOSE(MIN(3,MAX(1,$B$9)),S248,U248,W248)</x:f>
        <x:v>0.3247981987660751</x:v>
      </x:c>
      <x:c r="C248" s="11" t="n">
        <x:f>CHOOSE(MIN(3,MAX(1,$B$9)),T248,V248,X248)</x:f>
        <x:v>0.9576752978609875</x:v>
      </x:c>
      <x:c r="D248" s="1" t="n">
        <x:f>IF(B248^2+C248^2&lt;=1,1,0)</x:f>
        <x:v>0</x:v>
      </x:c>
      <x:c r="E248" s="9" t="n">
        <x:f>4*AVERAGE($D$25:D248)</x:f>
        <x:v>3.1607142857142856</x:v>
      </x:c>
      <x:c r="F248" s="1" t="n">
        <x:f>B248</x:f>
        <x:v>0.3247981987660751</x:v>
      </x:c>
      <x:c r="G248" s="1" t="str">
        <x:f>IF(D248=1,C248,"")</x:f>
      </x:c>
      <x:c r="H248" s="1" t="n">
        <x:f>IF(D248=0,C248,"")</x:f>
        <x:v>0.9576752978609875</x:v>
      </x:c>
      <x:c r="I248" s="1" t="n">
        <x:f>SQRT(1-F248^2)</x:f>
        <x:v>0.9457833420389223</x:v>
      </x:c>
      <x:c r="J248" s="34"/>
      <x:c r="K248" s="34"/>
      <x:c r="L248" s="34"/>
      <x:c r="M248" s="34"/>
      <x:c r="N248" s="34"/>
      <x:c r="O248" s="34"/>
      <x:c r="P248" s="34"/>
      <x:c r="Q248" s="10" t="n">
        <x:f>PI()</x:f>
        <x:v>3.141592653589793</x:v>
      </x:c>
      <x:c r="S248" s="10" t="n">
        <x:v>0.3247981987660751</x:v>
      </x:c>
      <x:c r="T248" s="10" t="n">
        <x:v>0.9576752978609875</x:v>
      </x:c>
      <x:c r="U248" s="10" t="n">
        <x:v>0.46779705969104535</x:v>
      </x:c>
      <x:c r="V248" s="10" t="n">
        <x:v>0.9443170624127593</x:v>
      </x:c>
      <x:c r="W248" s="10" t="n">
        <x:v>0.07096131291264163</x:v>
      </x:c>
      <x:c r="X248" s="10" t="n">
        <x:v>0.37228277992645864</x:v>
      </x:c>
    </x:row>
    <x:row r="249">
      <x:c r="A249" s="34" t="n">
        <x:v>225</x:v>
      </x:c>
      <x:c r="B249" s="11" t="n">
        <x:f>CHOOSE(MIN(3,MAX(1,$B$9)),S249,U249,W249)</x:f>
        <x:v>0.7110462569398805</x:v>
      </x:c>
      <x:c r="C249" s="11" t="n">
        <x:f>CHOOSE(MIN(3,MAX(1,$B$9)),T249,V249,X249)</x:f>
        <x:v>0.506707051419653</x:v>
      </x:c>
      <x:c r="D249" s="1" t="n">
        <x:f>IF(B249^2+C249^2&lt;=1,1,0)</x:f>
        <x:v>1</x:v>
      </x:c>
      <x:c r="E249" s="9" t="n">
        <x:f>4*AVERAGE($D$25:D249)</x:f>
        <x:v>3.1644444444444444</x:v>
      </x:c>
      <x:c r="F249" s="1" t="n">
        <x:f>B249</x:f>
        <x:v>0.7110462569398805</x:v>
      </x:c>
      <x:c r="G249" s="1" t="n">
        <x:f>IF(D249=1,C249,"")</x:f>
        <x:v>0.506707051419653</x:v>
      </x:c>
      <x:c r="H249" s="1" t="str">
        <x:f>IF(D249=0,C249,"")</x:f>
      </x:c>
      <x:c r="I249" s="1" t="n">
        <x:f>SQRT(1-F249^2)</x:f>
        <x:v>0.7031452342807888</x:v>
      </x:c>
      <x:c r="J249" s="34"/>
      <x:c r="K249" s="34"/>
      <x:c r="L249" s="34"/>
      <x:c r="M249" s="34"/>
      <x:c r="N249" s="34"/>
      <x:c r="O249" s="34"/>
      <x:c r="P249" s="34"/>
      <x:c r="Q249" s="10" t="n">
        <x:f>PI()</x:f>
        <x:v>3.141592653589793</x:v>
      </x:c>
      <x:c r="S249" s="10" t="n">
        <x:v>0.7110462569398805</x:v>
      </x:c>
      <x:c r="T249" s="10" t="n">
        <x:v>0.506707051419653</x:v>
      </x:c>
      <x:c r="U249" s="10" t="n">
        <x:v>0.13676610139296708</x:v>
      </x:c>
      <x:c r="V249" s="10" t="n">
        <x:v>0.19908456893961524</x:v>
      </x:c>
      <x:c r="W249" s="10" t="n">
        <x:v>0.013878940654544203</x:v>
      </x:c>
      <x:c r="X249" s="10" t="n">
        <x:v>0.3115211261921109</x:v>
      </x:c>
    </x:row>
    <x:row r="250">
      <x:c r="A250" s="34" t="n">
        <x:v>226</x:v>
      </x:c>
      <x:c r="B250" s="11" t="n">
        <x:f>CHOOSE(MIN(3,MAX(1,$B$9)),S250,U250,W250)</x:f>
        <x:v>0.7906384946545586</x:v>
      </x:c>
      <x:c r="C250" s="11" t="n">
        <x:f>CHOOSE(MIN(3,MAX(1,$B$9)),T250,V250,X250)</x:f>
        <x:v>0.7761890758993104</x:v>
      </x:c>
      <x:c r="D250" s="1" t="n">
        <x:f>IF(B250^2+C250^2&lt;=1,1,0)</x:f>
        <x:v>0</x:v>
      </x:c>
      <x:c r="E250" s="9" t="n">
        <x:f>4*AVERAGE($D$25:D250)</x:f>
        <x:v>3.150442477876106</x:v>
      </x:c>
      <x:c r="F250" s="1" t="n">
        <x:f>B250</x:f>
        <x:v>0.7906384946545586</x:v>
      </x:c>
      <x:c r="G250" s="1" t="str">
        <x:f>IF(D250=1,C250,"")</x:f>
      </x:c>
      <x:c r="H250" s="1" t="n">
        <x:f>IF(D250=0,C250,"")</x:f>
        <x:v>0.7761890758993104</x:v>
      </x:c>
      <x:c r="I250" s="1" t="n">
        <x:f>SQRT(1-F250^2)</x:f>
        <x:v>0.6122832439078939</x:v>
      </x:c>
      <x:c r="J250" s="34"/>
      <x:c r="K250" s="34"/>
      <x:c r="L250" s="34"/>
      <x:c r="M250" s="34"/>
      <x:c r="N250" s="34"/>
      <x:c r="O250" s="34"/>
      <x:c r="P250" s="34"/>
      <x:c r="Q250" s="10" t="n">
        <x:f>PI()</x:f>
        <x:v>3.141592653589793</x:v>
      </x:c>
      <x:c r="S250" s="10" t="n">
        <x:v>0.7906384946545586</x:v>
      </x:c>
      <x:c r="T250" s="10" t="n">
        <x:v>0.7761890758993104</x:v>
      </x:c>
      <x:c r="U250" s="10" t="n">
        <x:v>0.18789321669503767</x:v>
      </x:c>
      <x:c r="V250" s="10" t="n">
        <x:v>0.6683252755280676</x:v>
      </x:c>
      <x:c r="W250" s="10" t="n">
        <x:v>0.5774857702313164</x:v>
      </x:c>
      <x:c r="X250" s="10" t="n">
        <x:v>0.4614419372400973</x:v>
      </x:c>
    </x:row>
    <x:row r="251">
      <x:c r="A251" s="34" t="n">
        <x:v>227</x:v>
      </x:c>
      <x:c r="B251" s="11" t="n">
        <x:f>CHOOSE(MIN(3,MAX(1,$B$9)),S251,U251,W251)</x:f>
        <x:v>0.357435496407561</x:v>
      </x:c>
      <x:c r="C251" s="11" t="n">
        <x:f>CHOOSE(MIN(3,MAX(1,$B$9)),T251,V251,X251)</x:f>
        <x:v>0.5555319922277704</x:v>
      </x:c>
      <x:c r="D251" s="1" t="n">
        <x:f>IF(B251^2+C251^2&lt;=1,1,0)</x:f>
        <x:v>1</x:v>
      </x:c>
      <x:c r="E251" s="9" t="n">
        <x:f>4*AVERAGE($D$25:D251)</x:f>
        <x:v>3.154185022026432</x:v>
      </x:c>
      <x:c r="F251" s="1" t="n">
        <x:f>B251</x:f>
        <x:v>0.357435496407561</x:v>
      </x:c>
      <x:c r="G251" s="1" t="n">
        <x:f>IF(D251=1,C251,"")</x:f>
        <x:v>0.5555319922277704</x:v>
      </x:c>
      <x:c r="H251" s="1" t="str">
        <x:f>IF(D251=0,C251,"")</x:f>
      </x:c>
      <x:c r="I251" s="1" t="n">
        <x:f>SQRT(1-F251^2)</x:f>
        <x:v>0.9339378276458666</x:v>
      </x:c>
      <x:c r="J251" s="34"/>
      <x:c r="K251" s="34"/>
      <x:c r="L251" s="34"/>
      <x:c r="M251" s="34"/>
      <x:c r="N251" s="34"/>
      <x:c r="O251" s="34"/>
      <x:c r="P251" s="34"/>
      <x:c r="Q251" s="10" t="n">
        <x:f>PI()</x:f>
        <x:v>3.141592653589793</x:v>
      </x:c>
      <x:c r="S251" s="10" t="n">
        <x:v>0.357435496407561</x:v>
      </x:c>
      <x:c r="T251" s="10" t="n">
        <x:v>0.5555319922277704</x:v>
      </x:c>
      <x:c r="U251" s="10" t="n">
        <x:v>0.08853403352042188</x:v>
      </x:c>
      <x:c r="V251" s="10" t="n">
        <x:v>0.17325992227736875</x:v>
      </x:c>
      <x:c r="W251" s="10" t="n">
        <x:v>0.20566614093291924</x:v>
      </x:c>
      <x:c r="X251" s="10" t="n">
        <x:v>0.32822537295403453</x:v>
      </x:c>
    </x:row>
    <x:row r="252">
      <x:c r="A252" s="34" t="n">
        <x:v>228</x:v>
      </x:c>
      <x:c r="B252" s="11" t="n">
        <x:f>CHOOSE(MIN(3,MAX(1,$B$9)),S252,U252,W252)</x:f>
        <x:v>0.12523712625261396</x:v>
      </x:c>
      <x:c r="C252" s="11" t="n">
        <x:f>CHOOSE(MIN(3,MAX(1,$B$9)),T252,V252,X252)</x:f>
        <x:v>0.563449829001911</x:v>
      </x:c>
      <x:c r="D252" s="1" t="n">
        <x:f>IF(B252^2+C252^2&lt;=1,1,0)</x:f>
        <x:v>1</x:v>
      </x:c>
      <x:c r="E252" s="9" t="n">
        <x:f>4*AVERAGE($D$25:D252)</x:f>
        <x:v>3.1578947368421053</x:v>
      </x:c>
      <x:c r="F252" s="1" t="n">
        <x:f>B252</x:f>
        <x:v>0.12523712625261396</x:v>
      </x:c>
      <x:c r="G252" s="1" t="n">
        <x:f>IF(D252=1,C252,"")</x:f>
        <x:v>0.563449829001911</x:v>
      </x:c>
      <x:c r="H252" s="1" t="str">
        <x:f>IF(D252=0,C252,"")</x:f>
      </x:c>
      <x:c r="I252" s="1" t="n">
        <x:f>SQRT(1-F252^2)</x:f>
        <x:v>0.9921268377621819</x:v>
      </x:c>
      <x:c r="J252" s="34"/>
      <x:c r="K252" s="34"/>
      <x:c r="L252" s="34"/>
      <x:c r="M252" s="34"/>
      <x:c r="N252" s="34"/>
      <x:c r="O252" s="34"/>
      <x:c r="P252" s="34"/>
      <x:c r="Q252" s="10" t="n">
        <x:f>PI()</x:f>
        <x:v>3.141592653589793</x:v>
      </x:c>
      <x:c r="S252" s="10" t="n">
        <x:v>0.12523712625261396</x:v>
      </x:c>
      <x:c r="T252" s="10" t="n">
        <x:v>0.563449829001911</x:v>
      </x:c>
      <x:c r="U252" s="10" t="n">
        <x:v>0.8553148937709742</x:v>
      </x:c>
      <x:c r="V252" s="10" t="n">
        <x:v>0.3805479396839495</x:v>
      </x:c>
      <x:c r="W252" s="10" t="n">
        <x:v>0.9545124621666533</x:v>
      </x:c>
      <x:c r="X252" s="10" t="n">
        <x:v>0.2833180209325439</x:v>
      </x:c>
    </x:row>
    <x:row r="253">
      <x:c r="A253" s="34" t="n">
        <x:v>229</x:v>
      </x:c>
      <x:c r="B253" s="11" t="n">
        <x:f>CHOOSE(MIN(3,MAX(1,$B$9)),S253,U253,W253)</x:f>
        <x:v>0.5624936026288196</x:v>
      </x:c>
      <x:c r="C253" s="11" t="n">
        <x:f>CHOOSE(MIN(3,MAX(1,$B$9)),T253,V253,X253)</x:f>
        <x:v>0.899789932765998</x:v>
      </x:c>
      <x:c r="D253" s="1" t="n">
        <x:f>IF(B253^2+C253^2&lt;=1,1,0)</x:f>
        <x:v>0</x:v>
      </x:c>
      <x:c r="E253" s="9" t="n">
        <x:f>4*AVERAGE($D$25:D253)</x:f>
        <x:v>3.1441048034934496</x:v>
      </x:c>
      <x:c r="F253" s="1" t="n">
        <x:f>B253</x:f>
        <x:v>0.5624936026288196</x:v>
      </x:c>
      <x:c r="G253" s="1" t="str">
        <x:f>IF(D253=1,C253,"")</x:f>
      </x:c>
      <x:c r="H253" s="1" t="n">
        <x:f>IF(D253=0,C253,"")</x:f>
        <x:v>0.899789932765998</x:v>
      </x:c>
      <x:c r="I253" s="1" t="n">
        <x:f>SQRT(1-F253^2)</x:f>
        <x:v>0.8268016370337274</x:v>
      </x:c>
      <x:c r="J253" s="34"/>
      <x:c r="K253" s="34"/>
      <x:c r="L253" s="34"/>
      <x:c r="M253" s="34"/>
      <x:c r="N253" s="34"/>
      <x:c r="O253" s="34"/>
      <x:c r="P253" s="34"/>
      <x:c r="Q253" s="10" t="n">
        <x:f>PI()</x:f>
        <x:v>3.141592653589793</x:v>
      </x:c>
      <x:c r="S253" s="10" t="n">
        <x:v>0.5624936026288196</x:v>
      </x:c>
      <x:c r="T253" s="10" t="n">
        <x:v>0.899789932765998</x:v>
      </x:c>
      <x:c r="U253" s="10" t="n">
        <x:v>0.3103620521787742</x:v>
      </x:c>
      <x:c r="V253" s="10" t="n">
        <x:v>0.7032168715796447</x:v>
      </x:c>
      <x:c r="W253" s="10" t="n">
        <x:v>0.10443311275783462</x:v>
      </x:c>
      <x:c r="X253" s="10" t="n">
        <x:v>0.999619220567037</x:v>
      </x:c>
    </x:row>
    <x:row r="254">
      <x:c r="A254" s="34" t="n">
        <x:v>230</x:v>
      </x:c>
      <x:c r="B254" s="11" t="n">
        <x:f>CHOOSE(MIN(3,MAX(1,$B$9)),S254,U254,W254)</x:f>
        <x:v>0.07371151947882026</x:v>
      </x:c>
      <x:c r="C254" s="11" t="n">
        <x:f>CHOOSE(MIN(3,MAX(1,$B$9)),T254,V254,X254)</x:f>
        <x:v>0.9028346800478175</x:v>
      </x:c>
      <x:c r="D254" s="1" t="n">
        <x:f>IF(B254^2+C254^2&lt;=1,1,0)</x:f>
        <x:v>1</x:v>
      </x:c>
      <x:c r="E254" s="9" t="n">
        <x:f>4*AVERAGE($D$25:D254)</x:f>
        <x:v>3.1478260869565218</x:v>
      </x:c>
      <x:c r="F254" s="1" t="n">
        <x:f>B254</x:f>
        <x:v>0.07371151947882026</x:v>
      </x:c>
      <x:c r="G254" s="1" t="n">
        <x:f>IF(D254=1,C254,"")</x:f>
        <x:v>0.9028346800478175</x:v>
      </x:c>
      <x:c r="H254" s="1" t="str">
        <x:f>IF(D254=0,C254,"")</x:f>
      </x:c>
      <x:c r="I254" s="1" t="n">
        <x:f>SQRT(1-F254^2)</x:f>
        <x:v>0.9972796056754212</x:v>
      </x:c>
      <x:c r="J254" s="34"/>
      <x:c r="K254" s="34"/>
      <x:c r="L254" s="34"/>
      <x:c r="M254" s="34"/>
      <x:c r="N254" s="34"/>
      <x:c r="O254" s="34"/>
      <x:c r="P254" s="34"/>
      <x:c r="Q254" s="10" t="n">
        <x:f>PI()</x:f>
        <x:v>3.141592653589793</x:v>
      </x:c>
      <x:c r="S254" s="10" t="n">
        <x:v>0.07371151947882026</x:v>
      </x:c>
      <x:c r="T254" s="10" t="n">
        <x:v>0.9028346800478175</x:v>
      </x:c>
      <x:c r="U254" s="10" t="n">
        <x:v>0.5447601691928725</x:v>
      </x:c>
      <x:c r="V254" s="10" t="n">
        <x:v>0.48616256548411363</x:v>
      </x:c>
      <x:c r="W254" s="10" t="n">
        <x:v>0.6329164401003229</x:v>
      </x:c>
      <x:c r="X254" s="10" t="n">
        <x:v>0.0384835845588507</x:v>
      </x:c>
    </x:row>
    <x:row r="255">
      <x:c r="A255" s="34" t="n">
        <x:v>231</x:v>
      </x:c>
      <x:c r="B255" s="11" t="n">
        <x:f>CHOOSE(MIN(3,MAX(1,$B$9)),S255,U255,W255)</x:f>
        <x:v>0.13168079021852463</x:v>
      </x:c>
      <x:c r="C255" s="11" t="n">
        <x:f>CHOOSE(MIN(3,MAX(1,$B$9)),T255,V255,X255)</x:f>
        <x:v>0.2032126864651218</x:v>
      </x:c>
      <x:c r="D255" s="1" t="n">
        <x:f>IF(B255^2+C255^2&lt;=1,1,0)</x:f>
        <x:v>1</x:v>
      </x:c>
      <x:c r="E255" s="9" t="n">
        <x:f>4*AVERAGE($D$25:D255)</x:f>
        <x:v>3.1515151515151514</x:v>
      </x:c>
      <x:c r="F255" s="1" t="n">
        <x:f>B255</x:f>
        <x:v>0.13168079021852463</x:v>
      </x:c>
      <x:c r="G255" s="1" t="n">
        <x:f>IF(D255=1,C255,"")</x:f>
        <x:v>0.2032126864651218</x:v>
      </x:c>
      <x:c r="H255" s="1" t="str">
        <x:f>IF(D255=0,C255,"")</x:f>
      </x:c>
      <x:c r="I255" s="1" t="n">
        <x:f>SQRT(1-F255^2)</x:f>
        <x:v>0.9912921716060431</x:v>
      </x:c>
      <x:c r="J255" s="34"/>
      <x:c r="K255" s="34"/>
      <x:c r="L255" s="34"/>
      <x:c r="M255" s="34"/>
      <x:c r="N255" s="34"/>
      <x:c r="O255" s="34"/>
      <x:c r="P255" s="34"/>
      <x:c r="Q255" s="10" t="n">
        <x:f>PI()</x:f>
        <x:v>3.141592653589793</x:v>
      </x:c>
      <x:c r="S255" s="10" t="n">
        <x:v>0.13168079021852463</x:v>
      </x:c>
      <x:c r="T255" s="10" t="n">
        <x:v>0.2032126864651218</x:v>
      </x:c>
      <x:c r="U255" s="10" t="n">
        <x:v>0.6802712453874231</x:v>
      </x:c>
      <x:c r="V255" s="10" t="n">
        <x:v>0.8669613916464338</x:v>
      </x:c>
      <x:c r="W255" s="10" t="n">
        <x:v>0.8923875564128786</x:v>
      </x:c>
      <x:c r="X255" s="10" t="n">
        <x:v>0.1190908581811353</x:v>
      </x:c>
    </x:row>
    <x:row r="256">
      <x:c r="A256" s="34" t="n">
        <x:v>232</x:v>
      </x:c>
      <x:c r="B256" s="11" t="n">
        <x:f>CHOOSE(MIN(3,MAX(1,$B$9)),S256,U256,W256)</x:f>
        <x:v>0.8328125536208972</x:v>
      </x:c>
      <x:c r="C256" s="11" t="n">
        <x:f>CHOOSE(MIN(3,MAX(1,$B$9)),T256,V256,X256)</x:f>
        <x:v>0.5516900207148865</x:v>
      </x:c>
      <x:c r="D256" s="1" t="n">
        <x:f>IF(B256^2+C256^2&lt;=1,1,0)</x:f>
        <x:v>1</x:v>
      </x:c>
      <x:c r="E256" s="9" t="n">
        <x:f>4*AVERAGE($D$25:D256)</x:f>
        <x:v>3.1551724137931036</x:v>
      </x:c>
      <x:c r="F256" s="1" t="n">
        <x:f>B256</x:f>
        <x:v>0.8328125536208972</x:v>
      </x:c>
      <x:c r="G256" s="1" t="n">
        <x:f>IF(D256=1,C256,"")</x:f>
        <x:v>0.5516900207148865</x:v>
      </x:c>
      <x:c r="H256" s="1" t="str">
        <x:f>IF(D256=0,C256,"")</x:f>
      </x:c>
      <x:c r="I256" s="1" t="n">
        <x:f>SQRT(1-F256^2)</x:f>
        <x:v>0.5535551016217267</x:v>
      </x:c>
      <x:c r="J256" s="34"/>
      <x:c r="K256" s="34"/>
      <x:c r="L256" s="34"/>
      <x:c r="M256" s="34"/>
      <x:c r="N256" s="34"/>
      <x:c r="O256" s="34"/>
      <x:c r="P256" s="34"/>
      <x:c r="Q256" s="10" t="n">
        <x:f>PI()</x:f>
        <x:v>3.141592653589793</x:v>
      </x:c>
      <x:c r="S256" s="10" t="n">
        <x:v>0.8328125536208972</x:v>
      </x:c>
      <x:c r="T256" s="10" t="n">
        <x:v>0.5516900207148865</x:v>
      </x:c>
      <x:c r="U256" s="10" t="n">
        <x:v>0.14173747275764137</x:v>
      </x:c>
      <x:c r="V256" s="10" t="n">
        <x:v>0.3268650448934515</x:v>
      </x:c>
      <x:c r="W256" s="10" t="n">
        <x:v>0.211518335791671</x:v>
      </x:c>
      <x:c r="X256" s="10" t="n">
        <x:v>0.20462098802041861</x:v>
      </x:c>
    </x:row>
    <x:row r="257">
      <x:c r="A257" s="34" t="n">
        <x:v>233</x:v>
      </x:c>
      <x:c r="B257" s="11" t="n">
        <x:f>CHOOSE(MIN(3,MAX(1,$B$9)),S257,U257,W257)</x:f>
        <x:v>0.06760464317630976</x:v>
      </x:c>
      <x:c r="C257" s="11" t="n">
        <x:f>CHOOSE(MIN(3,MAX(1,$B$9)),T257,V257,X257)</x:f>
        <x:v>0.8545572437578812</x:v>
      </x:c>
      <x:c r="D257" s="1" t="n">
        <x:f>IF(B257^2+C257^2&lt;=1,1,0)</x:f>
        <x:v>1</x:v>
      </x:c>
      <x:c r="E257" s="9" t="n">
        <x:f>4*AVERAGE($D$25:D257)</x:f>
        <x:v>3.1587982832618025</x:v>
      </x:c>
      <x:c r="F257" s="1" t="n">
        <x:f>B257</x:f>
        <x:v>0.06760464317630976</x:v>
      </x:c>
      <x:c r="G257" s="1" t="n">
        <x:f>IF(D257=1,C257,"")</x:f>
        <x:v>0.8545572437578812</x:v>
      </x:c>
      <x:c r="H257" s="1" t="str">
        <x:f>IF(D257=0,C257,"")</x:f>
      </x:c>
      <x:c r="I257" s="1" t="n">
        <x:f>SQRT(1-F257^2)</x:f>
        <x:v>0.9977121890710786</x:v>
      </x:c>
      <x:c r="J257" s="34"/>
      <x:c r="K257" s="34"/>
      <x:c r="L257" s="34"/>
      <x:c r="M257" s="34"/>
      <x:c r="N257" s="34"/>
      <x:c r="O257" s="34"/>
      <x:c r="P257" s="34"/>
      <x:c r="Q257" s="10" t="n">
        <x:f>PI()</x:f>
        <x:v>3.141592653589793</x:v>
      </x:c>
      <x:c r="S257" s="10" t="n">
        <x:v>0.06760464317630976</x:v>
      </x:c>
      <x:c r="T257" s="10" t="n">
        <x:v>0.8545572437578812</x:v>
      </x:c>
      <x:c r="U257" s="10" t="n">
        <x:v>0.8176181935912213</x:v>
      </x:c>
      <x:c r="V257" s="10" t="n">
        <x:v>0.4537484438394005</x:v>
      </x:c>
      <x:c r="W257" s="10" t="n">
        <x:v>0.5164469902465955</x:v>
      </x:c>
      <x:c r="X257" s="10" t="n">
        <x:v>0.7624383753136885</x:v>
      </x:c>
    </x:row>
    <x:row r="258">
      <x:c r="A258" s="34" t="n">
        <x:v>234</x:v>
      </x:c>
      <x:c r="B258" s="11" t="n">
        <x:f>CHOOSE(MIN(3,MAX(1,$B$9)),S258,U258,W258)</x:f>
        <x:v>0.13204028399195522</x:v>
      </x:c>
      <x:c r="C258" s="11" t="n">
        <x:f>CHOOSE(MIN(3,MAX(1,$B$9)),T258,V258,X258)</x:f>
        <x:v>0.5895859060110524</x:v>
      </x:c>
      <x:c r="D258" s="1" t="n">
        <x:f>IF(B258^2+C258^2&lt;=1,1,0)</x:f>
        <x:v>1</x:v>
      </x:c>
      <x:c r="E258" s="9" t="n">
        <x:f>4*AVERAGE($D$25:D258)</x:f>
        <x:v>3.1623931623931623</x:v>
      </x:c>
      <x:c r="F258" s="1" t="n">
        <x:f>B258</x:f>
        <x:v>0.13204028399195522</x:v>
      </x:c>
      <x:c r="G258" s="1" t="n">
        <x:f>IF(D258=1,C258,"")</x:f>
        <x:v>0.5895859060110524</x:v>
      </x:c>
      <x:c r="H258" s="1" t="str">
        <x:f>IF(D258=0,C258,"")</x:f>
      </x:c>
      <x:c r="I258" s="1" t="n">
        <x:f>SQRT(1-F258^2)</x:f>
        <x:v>0.9912443510070177</x:v>
      </x:c>
      <x:c r="J258" s="34"/>
      <x:c r="K258" s="34"/>
      <x:c r="L258" s="34"/>
      <x:c r="M258" s="34"/>
      <x:c r="N258" s="34"/>
      <x:c r="O258" s="34"/>
      <x:c r="P258" s="34"/>
      <x:c r="Q258" s="10" t="n">
        <x:f>PI()</x:f>
        <x:v>3.141592653589793</x:v>
      </x:c>
      <x:c r="S258" s="10" t="n">
        <x:v>0.13204028399195522</x:v>
      </x:c>
      <x:c r="T258" s="10" t="n">
        <x:v>0.5895859060110524</x:v>
      </x:c>
      <x:c r="U258" s="10" t="n">
        <x:v>0.733877595523301</x:v>
      </x:c>
      <x:c r="V258" s="10" t="n">
        <x:v>0.44415298422491845</x:v>
      </x:c>
      <x:c r="W258" s="10" t="n">
        <x:v>0.7972442216982457</x:v>
      </x:c>
      <x:c r="X258" s="10" t="n">
        <x:v>0.19166048724754225</x:v>
      </x:c>
    </x:row>
    <x:row r="259">
      <x:c r="A259" s="34" t="n">
        <x:v>235</x:v>
      </x:c>
      <x:c r="B259" s="11" t="n">
        <x:f>CHOOSE(MIN(3,MAX(1,$B$9)),S259,U259,W259)</x:f>
        <x:v>0.7160772437928244</x:v>
      </x:c>
      <x:c r="C259" s="11" t="n">
        <x:f>CHOOSE(MIN(3,MAX(1,$B$9)),T259,V259,X259)</x:f>
        <x:v>0.7100984478602186</x:v>
      </x:c>
      <x:c r="D259" s="1" t="n">
        <x:f>IF(B259^2+C259^2&lt;=1,1,0)</x:f>
        <x:v>0</x:v>
      </x:c>
      <x:c r="E259" s="9" t="n">
        <x:f>4*AVERAGE($D$25:D259)</x:f>
        <x:v>3.148936170212766</x:v>
      </x:c>
      <x:c r="F259" s="1" t="n">
        <x:f>B259</x:f>
        <x:v>0.7160772437928244</x:v>
      </x:c>
      <x:c r="G259" s="1" t="str">
        <x:f>IF(D259=1,C259,"")</x:f>
      </x:c>
      <x:c r="H259" s="1" t="n">
        <x:f>IF(D259=0,C259,"")</x:f>
        <x:v>0.7100984478602186</x:v>
      </x:c>
      <x:c r="I259" s="1" t="n">
        <x:f>SQRT(1-F259^2)</x:f>
        <x:v>0.6980210461884885</x:v>
      </x:c>
      <x:c r="J259" s="34"/>
      <x:c r="K259" s="34"/>
      <x:c r="L259" s="34"/>
      <x:c r="M259" s="34"/>
      <x:c r="N259" s="34"/>
      <x:c r="O259" s="34"/>
      <x:c r="P259" s="34"/>
      <x:c r="Q259" s="10" t="n">
        <x:f>PI()</x:f>
        <x:v>3.141592653589793</x:v>
      </x:c>
      <x:c r="S259" s="10" t="n">
        <x:v>0.7160772437928244</x:v>
      </x:c>
      <x:c r="T259" s="10" t="n">
        <x:v>0.7100984478602186</x:v>
      </x:c>
      <x:c r="U259" s="10" t="n">
        <x:v>0.062866705497164</x:v>
      </x:c>
      <x:c r="V259" s="10" t="n">
        <x:v>0.6126974521469256</x:v>
      </x:c>
      <x:c r="W259" s="10" t="n">
        <x:v>0.7494560787480861</x:v>
      </x:c>
      <x:c r="X259" s="10" t="n">
        <x:v>0.8863761969255888</x:v>
      </x:c>
    </x:row>
    <x:row r="260">
      <x:c r="A260" s="34" t="n">
        <x:v>236</x:v>
      </x:c>
      <x:c r="B260" s="11" t="n">
        <x:f>CHOOSE(MIN(3,MAX(1,$B$9)),S260,U260,W260)</x:f>
        <x:v>0.8547987270867452</x:v>
      </x:c>
      <x:c r="C260" s="11" t="n">
        <x:f>CHOOSE(MIN(3,MAX(1,$B$9)),T260,V260,X260)</x:f>
        <x:v>0.08707826130557805</x:v>
      </x:c>
      <x:c r="D260" s="1" t="n">
        <x:f>IF(B260^2+C260^2&lt;=1,1,0)</x:f>
        <x:v>1</x:v>
      </x:c>
      <x:c r="E260" s="9" t="n">
        <x:f>4*AVERAGE($D$25:D260)</x:f>
        <x:v>3.152542372881356</x:v>
      </x:c>
      <x:c r="F260" s="1" t="n">
        <x:f>B260</x:f>
        <x:v>0.8547987270867452</x:v>
      </x:c>
      <x:c r="G260" s="1" t="n">
        <x:f>IF(D260=1,C260,"")</x:f>
        <x:v>0.08707826130557805</x:v>
      </x:c>
      <x:c r="H260" s="1" t="str">
        <x:f>IF(D260=0,C260,"")</x:f>
      </x:c>
      <x:c r="I260" s="1" t="n">
        <x:f>SQRT(1-F260^2)</x:f>
        <x:v>0.5189596671908908</x:v>
      </x:c>
      <x:c r="J260" s="34"/>
      <x:c r="K260" s="34"/>
      <x:c r="L260" s="34"/>
      <x:c r="M260" s="34"/>
      <x:c r="N260" s="34"/>
      <x:c r="O260" s="34"/>
      <x:c r="P260" s="34"/>
      <x:c r="Q260" s="10" t="n">
        <x:f>PI()</x:f>
        <x:v>3.141592653589793</x:v>
      </x:c>
      <x:c r="S260" s="10" t="n">
        <x:v>0.8547987270867452</x:v>
      </x:c>
      <x:c r="T260" s="10" t="n">
        <x:v>0.08707826130557805</x:v>
      </x:c>
      <x:c r="U260" s="10" t="n">
        <x:v>0.68431880691321</x:v>
      </x:c>
      <x:c r="V260" s="10" t="n">
        <x:v>0.8542592324436054</x:v>
      </x:c>
      <x:c r="W260" s="10" t="n">
        <x:v>0.6319668599032027</x:v>
      </x:c>
      <x:c r="X260" s="10" t="n">
        <x:v>0.8983516918628922</x:v>
      </x:c>
    </x:row>
    <x:row r="261">
      <x:c r="A261" s="34" t="n">
        <x:v>237</x:v>
      </x:c>
      <x:c r="B261" s="11" t="n">
        <x:f>CHOOSE(MIN(3,MAX(1,$B$9)),S261,U261,W261)</x:f>
        <x:v>0.17877386405598372</x:v>
      </x:c>
      <x:c r="C261" s="11" t="n">
        <x:f>CHOOSE(MIN(3,MAX(1,$B$9)),T261,V261,X261)</x:f>
        <x:v>0.8019419830525294</x:v>
      </x:c>
      <x:c r="D261" s="1" t="n">
        <x:f>IF(B261^2+C261^2&lt;=1,1,0)</x:f>
        <x:v>1</x:v>
      </x:c>
      <x:c r="E261" s="9" t="n">
        <x:f>4*AVERAGE($D$25:D261)</x:f>
        <x:v>3.1561181434599157</x:v>
      </x:c>
      <x:c r="F261" s="1" t="n">
        <x:f>B261</x:f>
        <x:v>0.17877386405598372</x:v>
      </x:c>
      <x:c r="G261" s="1" t="n">
        <x:f>IF(D261=1,C261,"")</x:f>
        <x:v>0.8019419830525294</x:v>
      </x:c>
      <x:c r="H261" s="1" t="str">
        <x:f>IF(D261=0,C261,"")</x:f>
      </x:c>
      <x:c r="I261" s="1" t="n">
        <x:f>SQRT(1-F261^2)</x:f>
        <x:v>0.9838901897724627</x:v>
      </x:c>
      <x:c r="J261" s="34"/>
      <x:c r="K261" s="34"/>
      <x:c r="L261" s="34"/>
      <x:c r="M261" s="34"/>
      <x:c r="N261" s="34"/>
      <x:c r="O261" s="34"/>
      <x:c r="P261" s="34"/>
      <x:c r="Q261" s="10" t="n">
        <x:f>PI()</x:f>
        <x:v>3.141592653589793</x:v>
      </x:c>
      <x:c r="S261" s="10" t="n">
        <x:v>0.17877386405598372</x:v>
      </x:c>
      <x:c r="T261" s="10" t="n">
        <x:v>0.8019419830525294</x:v>
      </x:c>
      <x:c r="U261" s="10" t="n">
        <x:v>0.811894225978463</x:v>
      </x:c>
      <x:c r="V261" s="10" t="n">
        <x:v>0.7807179522050226</x:v>
      </x:c>
      <x:c r="W261" s="10" t="n">
        <x:v>0.1362108492145091</x:v>
      </x:c>
      <x:c r="X261" s="10" t="n">
        <x:v>0.532654668057926</x:v>
      </x:c>
    </x:row>
    <x:row r="262">
      <x:c r="A262" s="34" t="n">
        <x:v>238</x:v>
      </x:c>
      <x:c r="B262" s="11" t="n">
        <x:f>CHOOSE(MIN(3,MAX(1,$B$9)),S262,U262,W262)</x:f>
        <x:v>0.7152147082379088</x:v>
      </x:c>
      <x:c r="C262" s="11" t="n">
        <x:f>CHOOSE(MIN(3,MAX(1,$B$9)),T262,V262,X262)</x:f>
        <x:v>0.9981039018603042</x:v>
      </x:c>
      <x:c r="D262" s="1" t="n">
        <x:f>IF(B262^2+C262^2&lt;=1,1,0)</x:f>
        <x:v>0</x:v>
      </x:c>
      <x:c r="E262" s="9" t="n">
        <x:f>4*AVERAGE($D$25:D262)</x:f>
        <x:v>3.142857142857143</x:v>
      </x:c>
      <x:c r="F262" s="1" t="n">
        <x:f>B262</x:f>
        <x:v>0.7152147082379088</x:v>
      </x:c>
      <x:c r="G262" s="1" t="str">
        <x:f>IF(D262=1,C262,"")</x:f>
      </x:c>
      <x:c r="H262" s="1" t="n">
        <x:f>IF(D262=0,C262,"")</x:f>
        <x:v>0.9981039018603042</x:v>
      </x:c>
      <x:c r="I262" s="1" t="n">
        <x:f>SQRT(1-F262^2)</x:f>
        <x:v>0.6989048011855141</x:v>
      </x:c>
      <x:c r="J262" s="34"/>
      <x:c r="K262" s="34"/>
      <x:c r="L262" s="34"/>
      <x:c r="M262" s="34"/>
      <x:c r="N262" s="34"/>
      <x:c r="O262" s="34"/>
      <x:c r="P262" s="34"/>
      <x:c r="Q262" s="10" t="n">
        <x:f>PI()</x:f>
        <x:v>3.141592653589793</x:v>
      </x:c>
      <x:c r="S262" s="10" t="n">
        <x:v>0.7152147082379088</x:v>
      </x:c>
      <x:c r="T262" s="10" t="n">
        <x:v>0.9981039018603042</x:v>
      </x:c>
      <x:c r="U262" s="10" t="n">
        <x:v>0.6771402735621864</x:v>
      </x:c>
      <x:c r="V262" s="10" t="n">
        <x:v>0.09296467086948212</x:v>
      </x:c>
      <x:c r="W262" s="10" t="n">
        <x:v>0.1886176374554004</x:v>
      </x:c>
      <x:c r="X262" s="10" t="n">
        <x:v>0.3113002582381731</x:v>
      </x:c>
    </x:row>
    <x:row r="263">
      <x:c r="A263" s="34" t="n">
        <x:v>239</x:v>
      </x:c>
      <x:c r="B263" s="11" t="n">
        <x:f>CHOOSE(MIN(3,MAX(1,$B$9)),S263,U263,W263)</x:f>
        <x:v>0.13311821955721825</x:v>
      </x:c>
      <x:c r="C263" s="11" t="n">
        <x:f>CHOOSE(MIN(3,MAX(1,$B$9)),T263,V263,X263)</x:f>
        <x:v>0.8402826754609123</x:v>
      </x:c>
      <x:c r="D263" s="1" t="n">
        <x:f>IF(B263^2+C263^2&lt;=1,1,0)</x:f>
        <x:v>1</x:v>
      </x:c>
      <x:c r="E263" s="9" t="n">
        <x:f>4*AVERAGE($D$25:D263)</x:f>
        <x:v>3.1464435146443517</x:v>
      </x:c>
      <x:c r="F263" s="1" t="n">
        <x:f>B263</x:f>
        <x:v>0.13311821955721825</x:v>
      </x:c>
      <x:c r="G263" s="1" t="n">
        <x:f>IF(D263=1,C263,"")</x:f>
        <x:v>0.8402826754609123</x:v>
      </x:c>
      <x:c r="H263" s="1" t="str">
        <x:f>IF(D263=0,C263,"")</x:f>
      </x:c>
      <x:c r="I263" s="1" t="n">
        <x:f>SQRT(1-F263^2)</x:f>
        <x:v>0.9911001662909337</x:v>
      </x:c>
      <x:c r="J263" s="34"/>
      <x:c r="K263" s="34"/>
      <x:c r="L263" s="34"/>
      <x:c r="M263" s="34"/>
      <x:c r="N263" s="34"/>
      <x:c r="O263" s="34"/>
      <x:c r="P263" s="34"/>
      <x:c r="Q263" s="10" t="n">
        <x:f>PI()</x:f>
        <x:v>3.141592653589793</x:v>
      </x:c>
      <x:c r="S263" s="10" t="n">
        <x:v>0.13311821955721825</x:v>
      </x:c>
      <x:c r="T263" s="10" t="n">
        <x:v>0.8402826754609123</x:v>
      </x:c>
      <x:c r="U263" s="10" t="n">
        <x:v>0.7180411185023718</x:v>
      </x:c>
      <x:c r="V263" s="10" t="n">
        <x:v>0.40139423009589925</x:v>
      </x:c>
      <x:c r="W263" s="10" t="n">
        <x:v>0.3091673429035695</x:v>
      </x:c>
      <x:c r="X263" s="10" t="n">
        <x:v>0.15986789188321016</x:v>
      </x:c>
    </x:row>
    <x:row r="264">
      <x:c r="A264" s="34" t="n">
        <x:v>240</x:v>
      </x:c>
      <x:c r="B264" s="11" t="n">
        <x:f>CHOOSE(MIN(3,MAX(1,$B$9)),S264,U264,W264)</x:f>
        <x:v>0.7562457717722282</x:v>
      </x:c>
      <x:c r="C264" s="11" t="n">
        <x:f>CHOOSE(MIN(3,MAX(1,$B$9)),T264,V264,X264)</x:f>
        <x:v>0.22913336486089975</x:v>
      </x:c>
      <x:c r="D264" s="1" t="n">
        <x:f>IF(B264^2+C264^2&lt;=1,1,0)</x:f>
        <x:v>1</x:v>
      </x:c>
      <x:c r="E264" s="9" t="n">
        <x:f>4*AVERAGE($D$25:D264)</x:f>
        <x:v>3.15</x:v>
      </x:c>
      <x:c r="F264" s="1" t="n">
        <x:f>B264</x:f>
        <x:v>0.7562457717722282</x:v>
      </x:c>
      <x:c r="G264" s="1" t="n">
        <x:f>IF(D264=1,C264,"")</x:f>
        <x:v>0.22913336486089975</x:v>
      </x:c>
      <x:c r="H264" s="1" t="str">
        <x:f>IF(D264=0,C264,"")</x:f>
      </x:c>
      <x:c r="I264" s="1" t="n">
        <x:f>SQRT(1-F264^2)</x:f>
        <x:v>0.6542876528535648</x:v>
      </x:c>
      <x:c r="J264" s="34"/>
      <x:c r="K264" s="34"/>
      <x:c r="L264" s="34"/>
      <x:c r="M264" s="34"/>
      <x:c r="N264" s="34"/>
      <x:c r="O264" s="34"/>
      <x:c r="P264" s="34"/>
      <x:c r="Q264" s="10" t="n">
        <x:f>PI()</x:f>
        <x:v>3.141592653589793</x:v>
      </x:c>
      <x:c r="S264" s="10" t="n">
        <x:v>0.7562457717722282</x:v>
      </x:c>
      <x:c r="T264" s="10" t="n">
        <x:v>0.22913336486089975</x:v>
      </x:c>
      <x:c r="U264" s="10" t="n">
        <x:v>0.20323780497832555</x:v>
      </x:c>
      <x:c r="V264" s="10" t="n">
        <x:v>0.06424449248387187</x:v>
      </x:c>
      <x:c r="W264" s="10" t="n">
        <x:v>0.18241075823838437</x:v>
      </x:c>
      <x:c r="X264" s="10" t="n">
        <x:v>0.9129782029895744</x:v>
      </x:c>
    </x:row>
    <x:row r="265">
      <x:c r="A265" s="34" t="n">
        <x:v>241</x:v>
      </x:c>
      <x:c r="B265" s="11" t="n">
        <x:f>CHOOSE(MIN(3,MAX(1,$B$9)),S265,U265,W265)</x:f>
        <x:v>0.45001928589772433</x:v>
      </x:c>
      <x:c r="C265" s="11" t="n">
        <x:f>CHOOSE(MIN(3,MAX(1,$B$9)),T265,V265,X265)</x:f>
        <x:v>0.587733106338419</x:v>
      </x:c>
      <x:c r="D265" s="1" t="n">
        <x:f>IF(B265^2+C265^2&lt;=1,1,0)</x:f>
        <x:v>1</x:v>
      </x:c>
      <x:c r="E265" s="9" t="n">
        <x:f>4*AVERAGE($D$25:D265)</x:f>
        <x:v>3.1535269709543567</x:v>
      </x:c>
      <x:c r="F265" s="1" t="n">
        <x:f>B265</x:f>
        <x:v>0.45001928589772433</x:v>
      </x:c>
      <x:c r="G265" s="1" t="n">
        <x:f>IF(D265=1,C265,"")</x:f>
        <x:v>0.587733106338419</x:v>
      </x:c>
      <x:c r="H265" s="1" t="str">
        <x:f>IF(D265=0,C265,"")</x:f>
      </x:c>
      <x:c r="I265" s="1" t="n">
        <x:f>SQRT(1-F265^2)</x:f>
        <x:v>0.893018836486724</x:v>
      </x:c>
      <x:c r="J265" s="34"/>
      <x:c r="K265" s="34"/>
      <x:c r="L265" s="34"/>
      <x:c r="M265" s="34"/>
      <x:c r="N265" s="34"/>
      <x:c r="O265" s="34"/>
      <x:c r="P265" s="34"/>
      <x:c r="Q265" s="10" t="n">
        <x:f>PI()</x:f>
        <x:v>3.141592653589793</x:v>
      </x:c>
      <x:c r="S265" s="10" t="n">
        <x:v>0.45001928589772433</x:v>
      </x:c>
      <x:c r="T265" s="10" t="n">
        <x:v>0.587733106338419</x:v>
      </x:c>
      <x:c r="U265" s="10" t="n">
        <x:v>0.11159652503701523</x:v>
      </x:c>
      <x:c r="V265" s="10" t="n">
        <x:v>0.281158837056143</x:v>
      </x:c>
      <x:c r="W265" s="10" t="n">
        <x:v>0.1505556493771727</x:v>
      </x:c>
      <x:c r="X265" s="10" t="n">
        <x:v>0.461890179489427</x:v>
      </x:c>
    </x:row>
    <x:row r="266">
      <x:c r="A266" s="34" t="n">
        <x:v>242</x:v>
      </x:c>
      <x:c r="B266" s="11" t="n">
        <x:f>CHOOSE(MIN(3,MAX(1,$B$9)),S266,U266,W266)</x:f>
        <x:v>0.6847021536668763</x:v>
      </x:c>
      <x:c r="C266" s="11" t="n">
        <x:f>CHOOSE(MIN(3,MAX(1,$B$9)),T266,V266,X266)</x:f>
        <x:v>0.08820655394811183</x:v>
      </x:c>
      <x:c r="D266" s="1" t="n">
        <x:f>IF(B266^2+C266^2&lt;=1,1,0)</x:f>
        <x:v>1</x:v>
      </x:c>
      <x:c r="E266" s="9" t="n">
        <x:f>4*AVERAGE($D$25:D266)</x:f>
        <x:v>3.15702479338843</x:v>
      </x:c>
      <x:c r="F266" s="1" t="n">
        <x:f>B266</x:f>
        <x:v>0.6847021536668763</x:v>
      </x:c>
      <x:c r="G266" s="1" t="n">
        <x:f>IF(D266=1,C266,"")</x:f>
        <x:v>0.08820655394811183</x:v>
      </x:c>
      <x:c r="H266" s="1" t="str">
        <x:f>IF(D266=0,C266,"")</x:f>
      </x:c>
      <x:c r="I266" s="1" t="n">
        <x:f>SQRT(1-F266^2)</x:f>
        <x:v>0.728822996868198</x:v>
      </x:c>
      <x:c r="J266" s="34"/>
      <x:c r="K266" s="34"/>
      <x:c r="L266" s="34"/>
      <x:c r="M266" s="34"/>
      <x:c r="N266" s="34"/>
      <x:c r="O266" s="34"/>
      <x:c r="P266" s="34"/>
      <x:c r="Q266" s="10" t="n">
        <x:f>PI()</x:f>
        <x:v>3.141592653589793</x:v>
      </x:c>
      <x:c r="S266" s="10" t="n">
        <x:v>0.6847021536668763</x:v>
      </x:c>
      <x:c r="T266" s="10" t="n">
        <x:v>0.08820655394811183</x:v>
      </x:c>
      <x:c r="U266" s="10" t="n">
        <x:v>0.2910848301778125</x:v>
      </x:c>
      <x:c r="V266" s="10" t="n">
        <x:v>0.8806160415461857</x:v>
      </x:c>
      <x:c r="W266" s="10" t="n">
        <x:v>0.16990607403905744</x:v>
      </x:c>
      <x:c r="X266" s="10" t="n">
        <x:v>0.3160238022235735</x:v>
      </x:c>
    </x:row>
    <x:row r="267">
      <x:c r="A267" s="34" t="n">
        <x:v>243</x:v>
      </x:c>
      <x:c r="B267" s="11" t="n">
        <x:f>CHOOSE(MIN(3,MAX(1,$B$9)),S267,U267,W267)</x:f>
        <x:v>0.25008467759471387</x:v>
      </x:c>
      <x:c r="C267" s="11" t="n">
        <x:f>CHOOSE(MIN(3,MAX(1,$B$9)),T267,V267,X267)</x:f>
        <x:v>0.4338475378463045</x:v>
      </x:c>
      <x:c r="D267" s="1" t="n">
        <x:f>IF(B267^2+C267^2&lt;=1,1,0)</x:f>
        <x:v>1</x:v>
      </x:c>
      <x:c r="E267" s="9" t="n">
        <x:f>4*AVERAGE($D$25:D267)</x:f>
        <x:v>3.1604938271604937</x:v>
      </x:c>
      <x:c r="F267" s="1" t="n">
        <x:f>B267</x:f>
        <x:v>0.25008467759471387</x:v>
      </x:c>
      <x:c r="G267" s="1" t="n">
        <x:f>IF(D267=1,C267,"")</x:f>
        <x:v>0.4338475378463045</x:v>
      </x:c>
      <x:c r="H267" s="1" t="str">
        <x:f>IF(D267=0,C267,"")</x:f>
      </x:c>
      <x:c r="I267" s="1" t="n">
        <x:f>SQRT(1-F267^2)</x:f>
        <x:v>0.9682239689412507</x:v>
      </x:c>
      <x:c r="J267" s="34"/>
      <x:c r="K267" s="34"/>
      <x:c r="L267" s="34"/>
      <x:c r="M267" s="34"/>
      <x:c r="N267" s="34"/>
      <x:c r="O267" s="34"/>
      <x:c r="P267" s="34"/>
      <x:c r="Q267" s="10" t="n">
        <x:f>PI()</x:f>
        <x:v>3.141592653589793</x:v>
      </x:c>
      <x:c r="S267" s="10" t="n">
        <x:v>0.25008467759471387</x:v>
      </x:c>
      <x:c r="T267" s="10" t="n">
        <x:v>0.4338475378463045</x:v>
      </x:c>
      <x:c r="U267" s="10" t="n">
        <x:v>0.014236103435382064</x:v>
      </x:c>
      <x:c r="V267" s="10" t="n">
        <x:v>0.24076795895116232</x:v>
      </x:c>
      <x:c r="W267" s="10" t="n">
        <x:v>0.6504038871553882</x:v>
      </x:c>
      <x:c r="X267" s="10" t="n">
        <x:v>0.4460387480200505</x:v>
      </x:c>
    </x:row>
    <x:row r="268">
      <x:c r="A268" s="34" t="n">
        <x:v>244</x:v>
      </x:c>
      <x:c r="B268" s="11" t="n">
        <x:f>CHOOSE(MIN(3,MAX(1,$B$9)),S268,U268,W268)</x:f>
        <x:v>0.3088078167056665</x:v>
      </x:c>
      <x:c r="C268" s="11" t="n">
        <x:f>CHOOSE(MIN(3,MAX(1,$B$9)),T268,V268,X268)</x:f>
        <x:v>0.5669761962490156</x:v>
      </x:c>
      <x:c r="D268" s="1" t="n">
        <x:f>IF(B268^2+C268^2&lt;=1,1,0)</x:f>
        <x:v>1</x:v>
      </x:c>
      <x:c r="E268" s="9" t="n">
        <x:f>4*AVERAGE($D$25:D268)</x:f>
        <x:v>3.1639344262295084</x:v>
      </x:c>
      <x:c r="F268" s="1" t="n">
        <x:f>B268</x:f>
        <x:v>0.3088078167056665</x:v>
      </x:c>
      <x:c r="G268" s="1" t="n">
        <x:f>IF(D268=1,C268,"")</x:f>
        <x:v>0.5669761962490156</x:v>
      </x:c>
      <x:c r="H268" s="1" t="str">
        <x:f>IF(D268=0,C268,"")</x:f>
      </x:c>
      <x:c r="I268" s="1" t="n">
        <x:f>SQRT(1-F268^2)</x:f>
        <x:v>0.9511244568096646</x:v>
      </x:c>
      <x:c r="J268" s="34"/>
      <x:c r="K268" s="34"/>
      <x:c r="L268" s="34"/>
      <x:c r="M268" s="34"/>
      <x:c r="N268" s="34"/>
      <x:c r="O268" s="34"/>
      <x:c r="P268" s="34"/>
      <x:c r="Q268" s="10" t="n">
        <x:f>PI()</x:f>
        <x:v>3.141592653589793</x:v>
      </x:c>
      <x:c r="S268" s="10" t="n">
        <x:v>0.3088078167056665</x:v>
      </x:c>
      <x:c r="T268" s="10" t="n">
        <x:v>0.5669761962490156</x:v>
      </x:c>
      <x:c r="U268" s="10" t="n">
        <x:v>0.0641045274202835</x:v>
      </x:c>
      <x:c r="V268" s="10" t="n">
        <x:v>0.9972932324637572</x:v>
      </x:c>
      <x:c r="W268" s="10" t="n">
        <x:v>0.8772931221496981</x:v>
      </x:c>
      <x:c r="X268" s="10" t="n">
        <x:v>0.9092916885577985</x:v>
      </x:c>
    </x:row>
    <x:row r="269">
      <x:c r="A269" s="34" t="n">
        <x:v>245</x:v>
      </x:c>
      <x:c r="B269" s="11" t="n">
        <x:f>CHOOSE(MIN(3,MAX(1,$B$9)),S269,U269,W269)</x:f>
        <x:v>0.2889355894876644</x:v>
      </x:c>
      <x:c r="C269" s="11" t="n">
        <x:f>CHOOSE(MIN(3,MAX(1,$B$9)),T269,V269,X269)</x:f>
        <x:v>0.7479661513352767</x:v>
      </x:c>
      <x:c r="D269" s="1" t="n">
        <x:f>IF(B269^2+C269^2&lt;=1,1,0)</x:f>
        <x:v>1</x:v>
      </x:c>
      <x:c r="E269" s="9" t="n">
        <x:f>4*AVERAGE($D$25:D269)</x:f>
        <x:v>3.16734693877551</x:v>
      </x:c>
      <x:c r="F269" s="1" t="n">
        <x:f>B269</x:f>
        <x:v>0.2889355894876644</x:v>
      </x:c>
      <x:c r="G269" s="1" t="n">
        <x:f>IF(D269=1,C269,"")</x:f>
        <x:v>0.7479661513352767</x:v>
      </x:c>
      <x:c r="H269" s="1" t="str">
        <x:f>IF(D269=0,C269,"")</x:f>
      </x:c>
      <x:c r="I269" s="1" t="n">
        <x:f>SQRT(1-F269^2)</x:f>
        <x:v>0.9573485390010349</x:v>
      </x:c>
      <x:c r="J269" s="34"/>
      <x:c r="K269" s="34"/>
      <x:c r="L269" s="34"/>
      <x:c r="M269" s="34"/>
      <x:c r="N269" s="34"/>
      <x:c r="O269" s="34"/>
      <x:c r="P269" s="34"/>
      <x:c r="Q269" s="10" t="n">
        <x:f>PI()</x:f>
        <x:v>3.141592653589793</x:v>
      </x:c>
      <x:c r="S269" s="10" t="n">
        <x:v>0.2889355894876644</x:v>
      </x:c>
      <x:c r="T269" s="10" t="n">
        <x:v>0.7479661513352767</x:v>
      </x:c>
      <x:c r="U269" s="10" t="n">
        <x:v>0.4214080065439867</x:v>
      </x:c>
      <x:c r="V269" s="10" t="n">
        <x:v>0.4407351755466603</x:v>
      </x:c>
      <x:c r="W269" s="10" t="n">
        <x:v>0.47824634085699014</x:v>
      </x:c>
      <x:c r="X269" s="10" t="n">
        <x:v>0.09850957485972889</x:v>
      </x:c>
    </x:row>
    <x:row r="270">
      <x:c r="A270" s="34" t="n">
        <x:v>246</x:v>
      </x:c>
      <x:c r="B270" s="11" t="n">
        <x:f>CHOOSE(MIN(3,MAX(1,$B$9)),S270,U270,W270)</x:f>
        <x:v>0.593925548135303</x:v>
      </x:c>
      <x:c r="C270" s="11" t="n">
        <x:f>CHOOSE(MIN(3,MAX(1,$B$9)),T270,V270,X270)</x:f>
        <x:v>0.15888411190826446</x:v>
      </x:c>
      <x:c r="D270" s="1" t="n">
        <x:f>IF(B270^2+C270^2&lt;=1,1,0)</x:f>
        <x:v>1</x:v>
      </x:c>
      <x:c r="E270" s="9" t="n">
        <x:f>4*AVERAGE($D$25:D270)</x:f>
        <x:v>3.1707317073170733</x:v>
      </x:c>
      <x:c r="F270" s="1" t="n">
        <x:f>B270</x:f>
        <x:v>0.593925548135303</x:v>
      </x:c>
      <x:c r="G270" s="1" t="n">
        <x:f>IF(D270=1,C270,"")</x:f>
        <x:v>0.15888411190826446</x:v>
      </x:c>
      <x:c r="H270" s="1" t="str">
        <x:f>IF(D270=0,C270,"")</x:f>
      </x:c>
      <x:c r="I270" s="1" t="n">
        <x:f>SQRT(1-F270^2)</x:f>
        <x:v>0.8045200079999129</x:v>
      </x:c>
      <x:c r="J270" s="34"/>
      <x:c r="K270" s="34"/>
      <x:c r="L270" s="34"/>
      <x:c r="M270" s="34"/>
      <x:c r="N270" s="34"/>
      <x:c r="O270" s="34"/>
      <x:c r="P270" s="34"/>
      <x:c r="Q270" s="10" t="n">
        <x:f>PI()</x:f>
        <x:v>3.141592653589793</x:v>
      </x:c>
      <x:c r="S270" s="10" t="n">
        <x:v>0.593925548135303</x:v>
      </x:c>
      <x:c r="T270" s="10" t="n">
        <x:v>0.15888411190826446</x:v>
      </x:c>
      <x:c r="U270" s="10" t="n">
        <x:v>0.8936464500735232</x:v>
      </x:c>
      <x:c r="V270" s="10" t="n">
        <x:v>0.492465555695731</x:v>
      </x:c>
      <x:c r="W270" s="10" t="n">
        <x:v>0.8467140731055659</x:v>
      </x:c>
      <x:c r="X270" s="10" t="n">
        <x:v>0.7639572279935234</x:v>
      </x:c>
    </x:row>
    <x:row r="271">
      <x:c r="A271" s="34" t="n">
        <x:v>247</x:v>
      </x:c>
      <x:c r="B271" s="11" t="n">
        <x:f>CHOOSE(MIN(3,MAX(1,$B$9)),S271,U271,W271)</x:f>
        <x:v>0.8122483006445691</x:v>
      </x:c>
      <x:c r="C271" s="11" t="n">
        <x:f>CHOOSE(MIN(3,MAX(1,$B$9)),T271,V271,X271)</x:f>
        <x:v>0.8385045981267467</x:v>
      </x:c>
      <x:c r="D271" s="1" t="n">
        <x:f>IF(B271^2+C271^2&lt;=1,1,0)</x:f>
        <x:v>0</x:v>
      </x:c>
      <x:c r="E271" s="9" t="n">
        <x:f>4*AVERAGE($D$25:D271)</x:f>
        <x:v>3.1578947368421053</x:v>
      </x:c>
      <x:c r="F271" s="1" t="n">
        <x:f>B271</x:f>
        <x:v>0.8122483006445691</x:v>
      </x:c>
      <x:c r="G271" s="1" t="str">
        <x:f>IF(D271=1,C271,"")</x:f>
      </x:c>
      <x:c r="H271" s="1" t="n">
        <x:f>IF(D271=0,C271,"")</x:f>
        <x:v>0.8385045981267467</x:v>
      </x:c>
      <x:c r="I271" s="1" t="n">
        <x:f>SQRT(1-F271^2)</x:f>
        <x:v>0.5833118360705616</x:v>
      </x:c>
      <x:c r="J271" s="34"/>
      <x:c r="K271" s="34"/>
      <x:c r="L271" s="34"/>
      <x:c r="M271" s="34"/>
      <x:c r="N271" s="34"/>
      <x:c r="O271" s="34"/>
      <x:c r="P271" s="34"/>
      <x:c r="Q271" s="10" t="n">
        <x:f>PI()</x:f>
        <x:v>3.141592653589793</x:v>
      </x:c>
      <x:c r="S271" s="10" t="n">
        <x:v>0.8122483006445691</x:v>
      </x:c>
      <x:c r="T271" s="10" t="n">
        <x:v>0.8385045981267467</x:v>
      </x:c>
      <x:c r="U271" s="10" t="n">
        <x:v>0.38754069590411067</x:v>
      </x:c>
      <x:c r="V271" s="10" t="n">
        <x:v>0.7904302674465319</x:v>
      </x:c>
      <x:c r="W271" s="10" t="n">
        <x:v>0.18327256865371733</x:v>
      </x:c>
      <x:c r="X271" s="10" t="n">
        <x:v>0.8302717275059504</x:v>
      </x:c>
    </x:row>
    <x:row r="272">
      <x:c r="A272" s="34" t="n">
        <x:v>248</x:v>
      </x:c>
      <x:c r="B272" s="11" t="n">
        <x:f>CHOOSE(MIN(3,MAX(1,$B$9)),S272,U272,W272)</x:f>
        <x:v>0.10207111982163042</x:v>
      </x:c>
      <x:c r="C272" s="11" t="n">
        <x:f>CHOOSE(MIN(3,MAX(1,$B$9)),T272,V272,X272)</x:f>
        <x:v>0.16659529611933976</x:v>
      </x:c>
      <x:c r="D272" s="1" t="n">
        <x:f>IF(B272^2+C272^2&lt;=1,1,0)</x:f>
        <x:v>1</x:v>
      </x:c>
      <x:c r="E272" s="9" t="n">
        <x:f>4*AVERAGE($D$25:D272)</x:f>
        <x:v>3.161290322580645</x:v>
      </x:c>
      <x:c r="F272" s="1" t="n">
        <x:f>B272</x:f>
        <x:v>0.10207111982163042</x:v>
      </x:c>
      <x:c r="G272" s="1" t="n">
        <x:f>IF(D272=1,C272,"")</x:f>
        <x:v>0.16659529611933976</x:v>
      </x:c>
      <x:c r="H272" s="1" t="str">
        <x:f>IF(D272=0,C272,"")</x:f>
      </x:c>
      <x:c r="I272" s="1" t="n">
        <x:f>SQRT(1-F272^2)</x:f>
        <x:v>0.9947771039274871</x:v>
      </x:c>
      <x:c r="J272" s="34"/>
      <x:c r="K272" s="34"/>
      <x:c r="L272" s="34"/>
      <x:c r="M272" s="34"/>
      <x:c r="N272" s="34"/>
      <x:c r="O272" s="34"/>
      <x:c r="P272" s="34"/>
      <x:c r="Q272" s="10" t="n">
        <x:f>PI()</x:f>
        <x:v>3.141592653589793</x:v>
      </x:c>
      <x:c r="S272" s="10" t="n">
        <x:v>0.10207111982163042</x:v>
      </x:c>
      <x:c r="T272" s="10" t="n">
        <x:v>0.16659529611933976</x:v>
      </x:c>
      <x:c r="U272" s="10" t="n">
        <x:v>0.708771326361407</x:v>
      </x:c>
      <x:c r="V272" s="10" t="n">
        <x:v>0.8625763636071652</x:v>
      </x:c>
      <x:c r="W272" s="10" t="n">
        <x:v>0.6040358946054815</x:v>
      </x:c>
      <x:c r="X272" s="10" t="n">
        <x:v>0.9506143218602583</x:v>
      </x:c>
    </x:row>
    <x:row r="273">
      <x:c r="A273" s="34" t="n">
        <x:v>249</x:v>
      </x:c>
      <x:c r="B273" s="11" t="n">
        <x:f>CHOOSE(MIN(3,MAX(1,$B$9)),S273,U273,W273)</x:f>
        <x:v>0.27114724076818675</x:v>
      </x:c>
      <x:c r="C273" s="11" t="n">
        <x:f>CHOOSE(MIN(3,MAX(1,$B$9)),T273,V273,X273)</x:f>
        <x:v>0.5968138627940789</x:v>
      </x:c>
      <x:c r="D273" s="1" t="n">
        <x:f>IF(B273^2+C273^2&lt;=1,1,0)</x:f>
        <x:v>1</x:v>
      </x:c>
      <x:c r="E273" s="9" t="n">
        <x:f>4*AVERAGE($D$25:D273)</x:f>
        <x:v>3.1646586345381524</x:v>
      </x:c>
      <x:c r="F273" s="1" t="n">
        <x:f>B273</x:f>
        <x:v>0.27114724076818675</x:v>
      </x:c>
      <x:c r="G273" s="1" t="n">
        <x:f>IF(D273=1,C273,"")</x:f>
        <x:v>0.5968138627940789</x:v>
      </x:c>
      <x:c r="H273" s="1" t="str">
        <x:f>IF(D273=0,C273,"")</x:f>
      </x:c>
      <x:c r="I273" s="1" t="n">
        <x:f>SQRT(1-F273^2)</x:f>
        <x:v>0.9625378817604007</x:v>
      </x:c>
      <x:c r="J273" s="34"/>
      <x:c r="K273" s="34"/>
      <x:c r="L273" s="34"/>
      <x:c r="M273" s="34"/>
      <x:c r="N273" s="34"/>
      <x:c r="O273" s="34"/>
      <x:c r="P273" s="34"/>
      <x:c r="Q273" s="10" t="n">
        <x:f>PI()</x:f>
        <x:v>3.141592653589793</x:v>
      </x:c>
      <x:c r="S273" s="10" t="n">
        <x:v>0.27114724076818675</x:v>
      </x:c>
      <x:c r="T273" s="10" t="n">
        <x:v>0.5968138627940789</x:v>
      </x:c>
      <x:c r="U273" s="10" t="n">
        <x:v>0.3110177024123715</x:v>
      </x:c>
      <x:c r="V273" s="10" t="n">
        <x:v>0.9979536725180465</x:v>
      </x:c>
      <x:c r="W273" s="10" t="n">
        <x:v>0.1760588966110772</x:v>
      </x:c>
      <x:c r="X273" s="10" t="n">
        <x:v>0.34912288692620985</x:v>
      </x:c>
    </x:row>
    <x:row r="274">
      <x:c r="A274" s="34" t="n">
        <x:v>250</x:v>
      </x:c>
      <x:c r="B274" s="11" t="n">
        <x:f>CHOOSE(MIN(3,MAX(1,$B$9)),S274,U274,W274)</x:f>
        <x:v>0.8308415109058842</x:v>
      </x:c>
      <x:c r="C274" s="11" t="n">
        <x:f>CHOOSE(MIN(3,MAX(1,$B$9)),T274,V274,X274)</x:f>
        <x:v>0.7018148136558011</x:v>
      </x:c>
      <x:c r="D274" s="1" t="n">
        <x:f>IF(B274^2+C274^2&lt;=1,1,0)</x:f>
        <x:v>0</x:v>
      </x:c>
      <x:c r="E274" s="9" t="n">
        <x:f>4*AVERAGE($D$25:D274)</x:f>
        <x:v>3.152</x:v>
      </x:c>
      <x:c r="F274" s="1" t="n">
        <x:f>B274</x:f>
        <x:v>0.8308415109058842</x:v>
      </x:c>
      <x:c r="G274" s="1" t="str">
        <x:f>IF(D274=1,C274,"")</x:f>
      </x:c>
      <x:c r="H274" s="1" t="n">
        <x:f>IF(D274=0,C274,"")</x:f>
        <x:v>0.7018148136558011</x:v>
      </x:c>
      <x:c r="I274" s="1" t="n">
        <x:f>SQRT(1-F274^2)</x:f>
        <x:v>0.5565091048272504</x:v>
      </x:c>
      <x:c r="J274" s="34"/>
      <x:c r="K274" s="34"/>
      <x:c r="L274" s="34"/>
      <x:c r="M274" s="34"/>
      <x:c r="N274" s="34"/>
      <x:c r="O274" s="34"/>
      <x:c r="P274" s="34"/>
      <x:c r="Q274" s="10" t="n">
        <x:f>PI()</x:f>
        <x:v>3.141592653589793</x:v>
      </x:c>
      <x:c r="S274" s="10" t="n">
        <x:v>0.8308415109058842</x:v>
      </x:c>
      <x:c r="T274" s="10" t="n">
        <x:v>0.7018148136558011</x:v>
      </x:c>
      <x:c r="U274" s="10" t="n">
        <x:v>0.14112597031972363</x:v>
      </x:c>
      <x:c r="V274" s="10" t="n">
        <x:v>0.12894599287355835</x:v>
      </x:c>
      <x:c r="W274" s="10" t="n">
        <x:v>0.146765897423488</x:v>
      </x:c>
      <x:c r="X274" s="10" t="n">
        <x:v>0.8973737067831177</x:v>
      </x:c>
    </x:row>
    <x:row r="275">
      <x:c r="A275" s="34" t="n">
        <x:v>251</x:v>
      </x:c>
      <x:c r="B275" s="11" t="n">
        <x:f>CHOOSE(MIN(3,MAX(1,$B$9)),S275,U275,W275)</x:f>
        <x:v>0.5385746191022918</x:v>
      </x:c>
      <x:c r="C275" s="11" t="n">
        <x:f>CHOOSE(MIN(3,MAX(1,$B$9)),T275,V275,X275)</x:f>
        <x:v>0.15373543894384056</x:v>
      </x:c>
      <x:c r="D275" s="1" t="n">
        <x:f>IF(B275^2+C275^2&lt;=1,1,0)</x:f>
        <x:v>1</x:v>
      </x:c>
      <x:c r="E275" s="9" t="n">
        <x:f>4*AVERAGE($D$25:D275)</x:f>
        <x:v>3.1553784860557768</x:v>
      </x:c>
      <x:c r="F275" s="1" t="n">
        <x:f>B275</x:f>
        <x:v>0.5385746191022918</x:v>
      </x:c>
      <x:c r="G275" s="1" t="n">
        <x:f>IF(D275=1,C275,"")</x:f>
        <x:v>0.15373543894384056</x:v>
      </x:c>
      <x:c r="H275" s="1" t="str">
        <x:f>IF(D275=0,C275,"")</x:f>
      </x:c>
      <x:c r="I275" s="1" t="n">
        <x:f>SQRT(1-F275^2)</x:f>
        <x:v>0.8425778181621097</x:v>
      </x:c>
      <x:c r="J275" s="34"/>
      <x:c r="K275" s="34"/>
      <x:c r="L275" s="34"/>
      <x:c r="M275" s="34"/>
      <x:c r="N275" s="34"/>
      <x:c r="O275" s="34"/>
      <x:c r="P275" s="34"/>
      <x:c r="Q275" s="10" t="n">
        <x:f>PI()</x:f>
        <x:v>3.141592653589793</x:v>
      </x:c>
      <x:c r="S275" s="10" t="n">
        <x:v>0.5385746191022918</x:v>
      </x:c>
      <x:c r="T275" s="10" t="n">
        <x:v>0.15373543894384056</x:v>
      </x:c>
      <x:c r="U275" s="10" t="n">
        <x:v>0.5228790890488724</x:v>
      </x:c>
      <x:c r="V275" s="10" t="n">
        <x:v>0.10655558917574515</x:v>
      </x:c>
      <x:c r="W275" s="10" t="n">
        <x:v>0.26845635534049206</x:v>
      </x:c>
      <x:c r="X275" s="10" t="n">
        <x:v>0.5532980219994079</x:v>
      </x:c>
    </x:row>
    <x:row r="276">
      <x:c r="A276" s="34" t="n">
        <x:v>252</x:v>
      </x:c>
      <x:c r="B276" s="11" t="n">
        <x:f>CHOOSE(MIN(3,MAX(1,$B$9)),S276,U276,W276)</x:f>
        <x:v>0.7173821929609403</x:v>
      </x:c>
      <x:c r="C276" s="11" t="n">
        <x:f>CHOOSE(MIN(3,MAX(1,$B$9)),T276,V276,X276)</x:f>
        <x:v>0.8306125059025362</x:v>
      </x:c>
      <x:c r="D276" s="1" t="n">
        <x:f>IF(B276^2+C276^2&lt;=1,1,0)</x:f>
        <x:v>0</x:v>
      </x:c>
      <x:c r="E276" s="9" t="n">
        <x:f>4*AVERAGE($D$25:D276)</x:f>
        <x:v>3.142857142857143</x:v>
      </x:c>
      <x:c r="F276" s="1" t="n">
        <x:f>B276</x:f>
        <x:v>0.7173821929609403</x:v>
      </x:c>
      <x:c r="G276" s="1" t="str">
        <x:f>IF(D276=1,C276,"")</x:f>
      </x:c>
      <x:c r="H276" s="1" t="n">
        <x:f>IF(D276=0,C276,"")</x:f>
        <x:v>0.8306125059025362</x:v>
      </x:c>
      <x:c r="I276" s="1" t="n">
        <x:f>SQRT(1-F276^2)</x:f>
        <x:v>0.6966798326509475</x:v>
      </x:c>
      <x:c r="J276" s="34"/>
      <x:c r="K276" s="34"/>
      <x:c r="L276" s="34"/>
      <x:c r="M276" s="34"/>
      <x:c r="N276" s="34"/>
      <x:c r="O276" s="34"/>
      <x:c r="P276" s="34"/>
      <x:c r="Q276" s="10" t="n">
        <x:f>PI()</x:f>
        <x:v>3.141592653589793</x:v>
      </x:c>
      <x:c r="S276" s="10" t="n">
        <x:v>0.7173821929609403</x:v>
      </x:c>
      <x:c r="T276" s="10" t="n">
        <x:v>0.8306125059025362</x:v>
      </x:c>
      <x:c r="U276" s="10" t="n">
        <x:v>0.5856294587787843</x:v>
      </x:c>
      <x:c r="V276" s="10" t="n">
        <x:v>0.6932225549510255</x:v>
      </x:c>
      <x:c r="W276" s="10" t="n">
        <x:v>0.7199885237045875</x:v>
      </x:c>
      <x:c r="X276" s="10" t="n">
        <x:v>0.832904916407117</x:v>
      </x:c>
    </x:row>
    <x:row r="277">
      <x:c r="A277" s="34" t="n">
        <x:v>253</x:v>
      </x:c>
      <x:c r="B277" s="11" t="n">
        <x:f>CHOOSE(MIN(3,MAX(1,$B$9)),S277,U277,W277)</x:f>
        <x:v>0.5172616158379242</x:v>
      </x:c>
      <x:c r="C277" s="11" t="n">
        <x:f>CHOOSE(MIN(3,MAX(1,$B$9)),T277,V277,X277)</x:f>
        <x:v>0.12697681749705225</x:v>
      </x:c>
      <x:c r="D277" s="1" t="n">
        <x:f>IF(B277^2+C277^2&lt;=1,1,0)</x:f>
        <x:v>1</x:v>
      </x:c>
      <x:c r="E277" s="9" t="n">
        <x:f>4*AVERAGE($D$25:D277)</x:f>
        <x:v>3.1462450592885376</x:v>
      </x:c>
      <x:c r="F277" s="1" t="n">
        <x:f>B277</x:f>
        <x:v>0.5172616158379242</x:v>
      </x:c>
      <x:c r="G277" s="1" t="n">
        <x:f>IF(D277=1,C277,"")</x:f>
        <x:v>0.12697681749705225</x:v>
      </x:c>
      <x:c r="H277" s="1" t="str">
        <x:f>IF(D277=0,C277,"")</x:f>
      </x:c>
      <x:c r="I277" s="1" t="n">
        <x:f>SQRT(1-F277^2)</x:f>
        <x:v>0.8558273311718549</x:v>
      </x:c>
      <x:c r="J277" s="34"/>
      <x:c r="K277" s="34"/>
      <x:c r="L277" s="34"/>
      <x:c r="M277" s="34"/>
      <x:c r="N277" s="34"/>
      <x:c r="O277" s="34"/>
      <x:c r="P277" s="34"/>
      <x:c r="Q277" s="10" t="n">
        <x:f>PI()</x:f>
        <x:v>3.141592653589793</x:v>
      </x:c>
      <x:c r="S277" s="10" t="n">
        <x:v>0.5172616158379242</x:v>
      </x:c>
      <x:c r="T277" s="10" t="n">
        <x:v>0.12697681749705225</x:v>
      </x:c>
      <x:c r="U277" s="10" t="n">
        <x:v>0.07026415467535974</x:v>
      </x:c>
      <x:c r="V277" s="10" t="n">
        <x:v>0.9405755615344776</x:v>
      </x:c>
      <x:c r="W277" s="10" t="n">
        <x:v>0.9371089960595352</x:v>
      </x:c>
      <x:c r="X277" s="10" t="n">
        <x:v>0.45038875240444687</x:v>
      </x:c>
    </x:row>
    <x:row r="278">
      <x:c r="A278" s="34" t="n">
        <x:v>254</x:v>
      </x:c>
      <x:c r="B278" s="11" t="n">
        <x:f>CHOOSE(MIN(3,MAX(1,$B$9)),S278,U278,W278)</x:f>
        <x:v>0.3230184776475653</x:v>
      </x:c>
      <x:c r="C278" s="11" t="n">
        <x:f>CHOOSE(MIN(3,MAX(1,$B$9)),T278,V278,X278)</x:f>
        <x:v>0.5673805103870109</x:v>
      </x:c>
      <x:c r="D278" s="1" t="n">
        <x:f>IF(B278^2+C278^2&lt;=1,1,0)</x:f>
        <x:v>1</x:v>
      </x:c>
      <x:c r="E278" s="9" t="n">
        <x:f>4*AVERAGE($D$25:D278)</x:f>
        <x:v>3.1496062992125986</x:v>
      </x:c>
      <x:c r="F278" s="1" t="n">
        <x:f>B278</x:f>
        <x:v>0.3230184776475653</x:v>
      </x:c>
      <x:c r="G278" s="1" t="n">
        <x:f>IF(D278=1,C278,"")</x:f>
        <x:v>0.5673805103870109</x:v>
      </x:c>
      <x:c r="H278" s="1" t="str">
        <x:f>IF(D278=0,C278,"")</x:f>
      </x:c>
      <x:c r="I278" s="1" t="n">
        <x:f>SQRT(1-F278^2)</x:f>
        <x:v>0.9463926579904608</x:v>
      </x:c>
      <x:c r="J278" s="34"/>
      <x:c r="K278" s="34"/>
      <x:c r="L278" s="34"/>
      <x:c r="M278" s="34"/>
      <x:c r="N278" s="34"/>
      <x:c r="O278" s="34"/>
      <x:c r="P278" s="34"/>
      <x:c r="Q278" s="10" t="n">
        <x:f>PI()</x:f>
        <x:v>3.141592653589793</x:v>
      </x:c>
      <x:c r="S278" s="10" t="n">
        <x:v>0.3230184776475653</x:v>
      </x:c>
      <x:c r="T278" s="10" t="n">
        <x:v>0.5673805103870109</x:v>
      </x:c>
      <x:c r="U278" s="10" t="n">
        <x:v>0.44221186437926163</x:v>
      </x:c>
      <x:c r="V278" s="10" t="n">
        <x:v>0.562349892183405</x:v>
      </x:c>
      <x:c r="W278" s="10" t="n">
        <x:v>0.25881554061186784</x:v>
      </x:c>
      <x:c r="X278" s="10" t="n">
        <x:v>0.7923948152253896</x:v>
      </x:c>
    </x:row>
    <x:row r="279">
      <x:c r="A279" s="34" t="n">
        <x:v>255</x:v>
      </x:c>
      <x:c r="B279" s="11" t="n">
        <x:f>CHOOSE(MIN(3,MAX(1,$B$9)),S279,U279,W279)</x:f>
        <x:v>0.27992613601963967</x:v>
      </x:c>
      <x:c r="C279" s="11" t="n">
        <x:f>CHOOSE(MIN(3,MAX(1,$B$9)),T279,V279,X279)</x:f>
        <x:v>0.2874322874704376</x:v>
      </x:c>
      <x:c r="D279" s="1" t="n">
        <x:f>IF(B279^2+C279^2&lt;=1,1,0)</x:f>
        <x:v>1</x:v>
      </x:c>
      <x:c r="E279" s="9" t="n">
        <x:f>4*AVERAGE($D$25:D279)</x:f>
        <x:v>3.152941176470588</x:v>
      </x:c>
      <x:c r="F279" s="1" t="n">
        <x:f>B279</x:f>
        <x:v>0.27992613601963967</x:v>
      </x:c>
      <x:c r="G279" s="1" t="n">
        <x:f>IF(D279=1,C279,"")</x:f>
        <x:v>0.2874322874704376</x:v>
      </x:c>
      <x:c r="H279" s="1" t="str">
        <x:f>IF(D279=0,C279,"")</x:f>
      </x:c>
      <x:c r="I279" s="1" t="n">
        <x:f>SQRT(1-F279^2)</x:f>
        <x:v>0.9600215405776655</x:v>
      </x:c>
      <x:c r="J279" s="34"/>
      <x:c r="K279" s="34"/>
      <x:c r="L279" s="34"/>
      <x:c r="M279" s="34"/>
      <x:c r="N279" s="34"/>
      <x:c r="O279" s="34"/>
      <x:c r="P279" s="34"/>
      <x:c r="Q279" s="10" t="n">
        <x:f>PI()</x:f>
        <x:v>3.141592653589793</x:v>
      </x:c>
      <x:c r="S279" s="10" t="n">
        <x:v>0.27992613601963967</x:v>
      </x:c>
      <x:c r="T279" s="10" t="n">
        <x:v>0.2874322874704376</x:v>
      </x:c>
      <x:c r="U279" s="10" t="n">
        <x:v>0.52890005950412</x:v>
      </x:c>
      <x:c r="V279" s="10" t="n">
        <x:v>0.6319119641068712</x:v>
      </x:c>
      <x:c r="W279" s="10" t="n">
        <x:v>0.3655291724427443</x:v>
      </x:c>
      <x:c r="X279" s="10" t="n">
        <x:v>0.9284418560798947</x:v>
      </x:c>
    </x:row>
    <x:row r="280">
      <x:c r="A280" s="34" t="n">
        <x:v>256</x:v>
      </x:c>
      <x:c r="B280" s="11" t="n">
        <x:f>CHOOSE(MIN(3,MAX(1,$B$9)),S280,U280,W280)</x:f>
        <x:v>0.46417592687066644</x:v>
      </x:c>
      <x:c r="C280" s="11" t="n">
        <x:f>CHOOSE(MIN(3,MAX(1,$B$9)),T280,V280,X280)</x:f>
        <x:v>0.670548592810519</x:v>
      </x:c>
      <x:c r="D280" s="1" t="n">
        <x:f>IF(B280^2+C280^2&lt;=1,1,0)</x:f>
        <x:v>1</x:v>
      </x:c>
      <x:c r="E280" s="9" t="n">
        <x:f>4*AVERAGE($D$25:D280)</x:f>
        <x:v>3.15625</x:v>
      </x:c>
      <x:c r="F280" s="1" t="n">
        <x:f>B280</x:f>
        <x:v>0.46417592687066644</x:v>
      </x:c>
      <x:c r="G280" s="1" t="n">
        <x:f>IF(D280=1,C280,"")</x:f>
        <x:v>0.670548592810519</x:v>
      </x:c>
      <x:c r="H280" s="1" t="str">
        <x:f>IF(D280=0,C280,"")</x:f>
      </x:c>
      <x:c r="I280" s="1" t="n">
        <x:f>SQRT(1-F280^2)</x:f>
        <x:v>0.8857430264550535</x:v>
      </x:c>
      <x:c r="J280" s="34"/>
      <x:c r="K280" s="34"/>
      <x:c r="L280" s="34"/>
      <x:c r="M280" s="34"/>
      <x:c r="N280" s="34"/>
      <x:c r="O280" s="34"/>
      <x:c r="P280" s="34"/>
      <x:c r="Q280" s="10" t="n">
        <x:f>PI()</x:f>
        <x:v>3.141592653589793</x:v>
      </x:c>
      <x:c r="S280" s="10" t="n">
        <x:v>0.46417592687066644</x:v>
      </x:c>
      <x:c r="T280" s="10" t="n">
        <x:v>0.670548592810519</x:v>
      </x:c>
      <x:c r="U280" s="10" t="n">
        <x:v>0.03894861980375097</x:v>
      </x:c>
      <x:c r="V280" s="10" t="n">
        <x:v>0.20961931854202842</x:v>
      </x:c>
      <x:c r="W280" s="10" t="n">
        <x:v>0.4321674763124381</x:v>
      </x:c>
      <x:c r="X280" s="10" t="n">
        <x:v>0.8707331674460739</x:v>
      </x:c>
    </x:row>
    <x:row r="281">
      <x:c r="A281" s="34" t="n">
        <x:v>257</x:v>
      </x:c>
      <x:c r="B281" s="11" t="n">
        <x:f>CHOOSE(MIN(3,MAX(1,$B$9)),S281,U281,W281)</x:f>
        <x:v>0.13232212595175952</x:v>
      </x:c>
      <x:c r="C281" s="11" t="n">
        <x:f>CHOOSE(MIN(3,MAX(1,$B$9)),T281,V281,X281)</x:f>
        <x:v>0.7225740492576733</x:v>
      </x:c>
      <x:c r="D281" s="1" t="n">
        <x:f>IF(B281^2+C281^2&lt;=1,1,0)</x:f>
        <x:v>1</x:v>
      </x:c>
      <x:c r="E281" s="9" t="n">
        <x:f>4*AVERAGE($D$25:D281)</x:f>
        <x:v>3.159533073929961</x:v>
      </x:c>
      <x:c r="F281" s="1" t="n">
        <x:f>B281</x:f>
        <x:v>0.13232212595175952</x:v>
      </x:c>
      <x:c r="G281" s="1" t="n">
        <x:f>IF(D281=1,C281,"")</x:f>
        <x:v>0.7225740492576733</x:v>
      </x:c>
      <x:c r="H281" s="1" t="str">
        <x:f>IF(D281=0,C281,"")</x:f>
      </x:c>
      <x:c r="I281" s="1" t="n">
        <x:f>SQRT(1-F281^2)</x:f>
        <x:v>0.9912067670186714</x:v>
      </x:c>
      <x:c r="J281" s="34"/>
      <x:c r="K281" s="34"/>
      <x:c r="L281" s="34"/>
      <x:c r="M281" s="34"/>
      <x:c r="N281" s="34"/>
      <x:c r="O281" s="34"/>
      <x:c r="P281" s="34"/>
      <x:c r="Q281" s="10" t="n">
        <x:f>PI()</x:f>
        <x:v>3.141592653589793</x:v>
      </x:c>
      <x:c r="S281" s="10" t="n">
        <x:v>0.13232212595175952</x:v>
      </x:c>
      <x:c r="T281" s="10" t="n">
        <x:v>0.7225740492576733</x:v>
      </x:c>
      <x:c r="U281" s="10" t="n">
        <x:v>0.5942209540636377</x:v>
      </x:c>
      <x:c r="V281" s="10" t="n">
        <x:v>0.4676385743266973</x:v>
      </x:c>
      <x:c r="W281" s="10" t="n">
        <x:v>0.40657443904709833</x:v>
      </x:c>
      <x:c r="X281" s="10" t="n">
        <x:v>0.3850862665892253</x:v>
      </x:c>
    </x:row>
    <x:row r="282">
      <x:c r="A282" s="34" t="n">
        <x:v>258</x:v>
      </x:c>
      <x:c r="B282" s="11" t="n">
        <x:f>CHOOSE(MIN(3,MAX(1,$B$9)),S282,U282,W282)</x:f>
        <x:v>0.8052148254355416</x:v>
      </x:c>
      <x:c r="C282" s="11" t="n">
        <x:f>CHOOSE(MIN(3,MAX(1,$B$9)),T282,V282,X282)</x:f>
        <x:v>0.4431822915794328</x:v>
      </x:c>
      <x:c r="D282" s="1" t="n">
        <x:f>IF(B282^2+C282^2&lt;=1,1,0)</x:f>
        <x:v>1</x:v>
      </x:c>
      <x:c r="E282" s="9" t="n">
        <x:f>4*AVERAGE($D$25:D282)</x:f>
        <x:v>3.1627906976744184</x:v>
      </x:c>
      <x:c r="F282" s="1" t="n">
        <x:f>B282</x:f>
        <x:v>0.8052148254355416</x:v>
      </x:c>
      <x:c r="G282" s="1" t="n">
        <x:f>IF(D282=1,C282,"")</x:f>
        <x:v>0.4431822915794328</x:v>
      </x:c>
      <x:c r="H282" s="1" t="str">
        <x:f>IF(D282=0,C282,"")</x:f>
      </x:c>
      <x:c r="I282" s="1" t="n">
        <x:f>SQRT(1-F282^2)</x:f>
        <x:v>0.5929832079399975</x:v>
      </x:c>
      <x:c r="J282" s="34"/>
      <x:c r="K282" s="34"/>
      <x:c r="L282" s="34"/>
      <x:c r="M282" s="34"/>
      <x:c r="N282" s="34"/>
      <x:c r="O282" s="34"/>
      <x:c r="P282" s="34"/>
      <x:c r="Q282" s="10" t="n">
        <x:f>PI()</x:f>
        <x:v>3.141592653589793</x:v>
      </x:c>
      <x:c r="S282" s="10" t="n">
        <x:v>0.8052148254355416</x:v>
      </x:c>
      <x:c r="T282" s="10" t="n">
        <x:v>0.4431822915794328</x:v>
      </x:c>
      <x:c r="U282" s="10" t="n">
        <x:v>0.36297911646060477</x:v>
      </x:c>
      <x:c r="V282" s="10" t="n">
        <x:v>0.9673710175267092</x:v>
      </x:c>
      <x:c r="W282" s="10" t="n">
        <x:v>0.5068962213790584</x:v>
      </x:c>
      <x:c r="X282" s="10" t="n">
        <x:v>0.5131609460874755</x:v>
      </x:c>
    </x:row>
    <x:row r="283">
      <x:c r="A283" s="34" t="n">
        <x:v>259</x:v>
      </x:c>
      <x:c r="B283" s="11" t="n">
        <x:f>CHOOSE(MIN(3,MAX(1,$B$9)),S283,U283,W283)</x:f>
        <x:v>0.23976545210462064</x:v>
      </x:c>
      <x:c r="C283" s="11" t="n">
        <x:f>CHOOSE(MIN(3,MAX(1,$B$9)),T283,V283,X283)</x:f>
        <x:v>0.8250386404106393</x:v>
      </x:c>
      <x:c r="D283" s="1" t="n">
        <x:f>IF(B283^2+C283^2&lt;=1,1,0)</x:f>
        <x:v>1</x:v>
      </x:c>
      <x:c r="E283" s="9" t="n">
        <x:f>4*AVERAGE($D$25:D283)</x:f>
        <x:v>3.166023166023166</x:v>
      </x:c>
      <x:c r="F283" s="1" t="n">
        <x:f>B283</x:f>
        <x:v>0.23976545210462064</x:v>
      </x:c>
      <x:c r="G283" s="1" t="n">
        <x:f>IF(D283=1,C283,"")</x:f>
        <x:v>0.8250386404106393</x:v>
      </x:c>
      <x:c r="H283" s="1" t="str">
        <x:f>IF(D283=0,C283,"")</x:f>
      </x:c>
      <x:c r="I283" s="1" t="n">
        <x:f>SQRT(1-F283^2)</x:f>
        <x:v>0.9708308441623942</x:v>
      </x:c>
      <x:c r="J283" s="34"/>
      <x:c r="K283" s="34"/>
      <x:c r="L283" s="34"/>
      <x:c r="M283" s="34"/>
      <x:c r="N283" s="34"/>
      <x:c r="O283" s="34"/>
      <x:c r="P283" s="34"/>
      <x:c r="Q283" s="10" t="n">
        <x:f>PI()</x:f>
        <x:v>3.141592653589793</x:v>
      </x:c>
      <x:c r="S283" s="10" t="n">
        <x:v>0.23976545210462064</x:v>
      </x:c>
      <x:c r="T283" s="10" t="n">
        <x:v>0.8250386404106393</x:v>
      </x:c>
      <x:c r="U283" s="10" t="n">
        <x:v>0.8924316599173597</x:v>
      </x:c>
      <x:c r="V283" s="10" t="n">
        <x:v>0.10633691155388714</x:v>
      </x:c>
      <x:c r="W283" s="10" t="n">
        <x:v>0.8766097020549497</x:v>
      </x:c>
      <x:c r="X283" s="10" t="n">
        <x:v>0.11497391448823169</x:v>
      </x:c>
    </x:row>
    <x:row r="284">
      <x:c r="A284" s="34" t="n">
        <x:v>260</x:v>
      </x:c>
      <x:c r="B284" s="11" t="n">
        <x:f>CHOOSE(MIN(3,MAX(1,$B$9)),S284,U284,W284)</x:f>
        <x:v>0.6788037162041292</x:v>
      </x:c>
      <x:c r="C284" s="11" t="n">
        <x:f>CHOOSE(MIN(3,MAX(1,$B$9)),T284,V284,X284)</x:f>
        <x:v>0.9915888748364523</x:v>
      </x:c>
      <x:c r="D284" s="1" t="n">
        <x:f>IF(B284^2+C284^2&lt;=1,1,0)</x:f>
        <x:v>0</x:v>
      </x:c>
      <x:c r="E284" s="9" t="n">
        <x:f>4*AVERAGE($D$25:D284)</x:f>
        <x:v>3.1538461538461537</x:v>
      </x:c>
      <x:c r="F284" s="1" t="n">
        <x:f>B284</x:f>
        <x:v>0.6788037162041292</x:v>
      </x:c>
      <x:c r="G284" s="1" t="str">
        <x:f>IF(D284=1,C284,"")</x:f>
      </x:c>
      <x:c r="H284" s="1" t="n">
        <x:f>IF(D284=0,C284,"")</x:f>
        <x:v>0.9915888748364523</x:v>
      </x:c>
      <x:c r="I284" s="1" t="n">
        <x:f>SQRT(1-F284^2)</x:f>
        <x:v>0.7343197633643426</x:v>
      </x:c>
      <x:c r="J284" s="34"/>
      <x:c r="K284" s="34"/>
      <x:c r="L284" s="34"/>
      <x:c r="M284" s="34"/>
      <x:c r="N284" s="34"/>
      <x:c r="O284" s="34"/>
      <x:c r="P284" s="34"/>
      <x:c r="Q284" s="10" t="n">
        <x:f>PI()</x:f>
        <x:v>3.141592653589793</x:v>
      </x:c>
      <x:c r="S284" s="10" t="n">
        <x:v>0.6788037162041292</x:v>
      </x:c>
      <x:c r="T284" s="10" t="n">
        <x:v>0.9915888748364523</x:v>
      </x:c>
      <x:c r="U284" s="10" t="n">
        <x:v>0.2333223880314601</x:v>
      </x:c>
      <x:c r="V284" s="10" t="n">
        <x:v>0.8058722504555242</x:v>
      </x:c>
      <x:c r="W284" s="10" t="n">
        <x:v>0.5093424389501385</x:v>
      </x:c>
      <x:c r="X284" s="10" t="n">
        <x:v>0.6414229916985846</x:v>
      </x:c>
    </x:row>
    <x:row r="285">
      <x:c r="A285" s="34" t="n">
        <x:v>261</x:v>
      </x:c>
      <x:c r="B285" s="11" t="n">
        <x:f>CHOOSE(MIN(3,MAX(1,$B$9)),S285,U285,W285)</x:f>
        <x:v>0.7077613425208256</x:v>
      </x:c>
      <x:c r="C285" s="11" t="n">
        <x:f>CHOOSE(MIN(3,MAX(1,$B$9)),T285,V285,X285)</x:f>
        <x:v>0.6845336739206687</x:v>
      </x:c>
      <x:c r="D285" s="1" t="n">
        <x:f>IF(B285^2+C285^2&lt;=1,1,0)</x:f>
        <x:v>1</x:v>
      </x:c>
      <x:c r="E285" s="9" t="n">
        <x:f>4*AVERAGE($D$25:D285)</x:f>
        <x:v>3.157088122605364</x:v>
      </x:c>
      <x:c r="F285" s="1" t="n">
        <x:f>B285</x:f>
        <x:v>0.7077613425208256</x:v>
      </x:c>
      <x:c r="G285" s="1" t="n">
        <x:f>IF(D285=1,C285,"")</x:f>
        <x:v>0.6845336739206687</x:v>
      </x:c>
      <x:c r="H285" s="1" t="str">
        <x:f>IF(D285=0,C285,"")</x:f>
      </x:c>
      <x:c r="I285" s="1" t="n">
        <x:f>SQRT(1-F285^2)</x:f>
        <x:v>0.7064516133700303</x:v>
      </x:c>
      <x:c r="J285" s="34"/>
      <x:c r="K285" s="34"/>
      <x:c r="L285" s="34"/>
      <x:c r="M285" s="34"/>
      <x:c r="N285" s="34"/>
      <x:c r="O285" s="34"/>
      <x:c r="P285" s="34"/>
      <x:c r="Q285" s="10" t="n">
        <x:f>PI()</x:f>
        <x:v>3.141592653589793</x:v>
      </x:c>
      <x:c r="S285" s="10" t="n">
        <x:v>0.7077613425208256</x:v>
      </x:c>
      <x:c r="T285" s="10" t="n">
        <x:v>0.6845336739206687</x:v>
      </x:c>
      <x:c r="U285" s="10" t="n">
        <x:v>0.48279546665767314</x:v>
      </x:c>
      <x:c r="V285" s="10" t="n">
        <x:v>0.5809995625311088</x:v>
      </x:c>
      <x:c r="W285" s="10" t="n">
        <x:v>0.048497289028825</x:v>
      </x:c>
      <x:c r="X285" s="10" t="n">
        <x:v>0.5388298398089441</x:v>
      </x:c>
    </x:row>
    <x:row r="286">
      <x:c r="A286" s="34" t="n">
        <x:v>262</x:v>
      </x:c>
      <x:c r="B286" s="11" t="n">
        <x:f>CHOOSE(MIN(3,MAX(1,$B$9)),S286,U286,W286)</x:f>
        <x:v>0.6494569977512583</x:v>
      </x:c>
      <x:c r="C286" s="11" t="n">
        <x:f>CHOOSE(MIN(3,MAX(1,$B$9)),T286,V286,X286)</x:f>
        <x:v>0.6450561099918559</x:v>
      </x:c>
      <x:c r="D286" s="1" t="n">
        <x:f>IF(B286^2+C286^2&lt;=1,1,0)</x:f>
        <x:v>1</x:v>
      </x:c>
      <x:c r="E286" s="9" t="n">
        <x:f>4*AVERAGE($D$25:D286)</x:f>
        <x:v>3.1603053435114505</x:v>
      </x:c>
      <x:c r="F286" s="1" t="n">
        <x:f>B286</x:f>
        <x:v>0.6494569977512583</x:v>
      </x:c>
      <x:c r="G286" s="1" t="n">
        <x:f>IF(D286=1,C286,"")</x:f>
        <x:v>0.6450561099918559</x:v>
      </x:c>
      <x:c r="H286" s="1" t="str">
        <x:f>IF(D286=0,C286,"")</x:f>
      </x:c>
      <x:c r="I286" s="1" t="n">
        <x:f>SQRT(1-F286^2)</x:f>
        <x:v>0.760398321981264</x:v>
      </x:c>
      <x:c r="J286" s="34"/>
      <x:c r="K286" s="34"/>
      <x:c r="L286" s="34"/>
      <x:c r="M286" s="34"/>
      <x:c r="N286" s="34"/>
      <x:c r="O286" s="34"/>
      <x:c r="P286" s="34"/>
      <x:c r="Q286" s="10" t="n">
        <x:f>PI()</x:f>
        <x:v>3.141592653589793</x:v>
      </x:c>
      <x:c r="S286" s="10" t="n">
        <x:v>0.6494569977512583</x:v>
      </x:c>
      <x:c r="T286" s="10" t="n">
        <x:v>0.6450561099918559</x:v>
      </x:c>
      <x:c r="U286" s="10" t="n">
        <x:v>0.7562606761926829</x:v>
      </x:c>
      <x:c r="V286" s="10" t="n">
        <x:v>0.4491156836538448</x:v>
      </x:c>
      <x:c r="W286" s="10" t="n">
        <x:v>0.686267311042738</x:v>
      </x:c>
      <x:c r="X286" s="10" t="n">
        <x:v>0.6856316143261258</x:v>
      </x:c>
    </x:row>
    <x:row r="287">
      <x:c r="A287" s="34" t="n">
        <x:v>263</x:v>
      </x:c>
      <x:c r="B287" s="11" t="n">
        <x:f>CHOOSE(MIN(3,MAX(1,$B$9)),S287,U287,W287)</x:f>
        <x:v>0.25735839072149247</x:v>
      </x:c>
      <x:c r="C287" s="11" t="n">
        <x:f>CHOOSE(MIN(3,MAX(1,$B$9)),T287,V287,X287)</x:f>
        <x:v>0.7111898889997974</x:v>
      </x:c>
      <x:c r="D287" s="1" t="n">
        <x:f>IF(B287^2+C287^2&lt;=1,1,0)</x:f>
        <x:v>1</x:v>
      </x:c>
      <x:c r="E287" s="9" t="n">
        <x:f>4*AVERAGE($D$25:D287)</x:f>
        <x:v>3.1634980988593155</x:v>
      </x:c>
      <x:c r="F287" s="1" t="n">
        <x:f>B287</x:f>
        <x:v>0.25735839072149247</x:v>
      </x:c>
      <x:c r="G287" s="1" t="n">
        <x:f>IF(D287=1,C287,"")</x:f>
        <x:v>0.7111898889997974</x:v>
      </x:c>
      <x:c r="H287" s="1" t="str">
        <x:f>IF(D287=0,C287,"")</x:f>
      </x:c>
      <x:c r="I287" s="1" t="n">
        <x:f>SQRT(1-F287^2)</x:f>
        <x:v>0.9663160242515093</x:v>
      </x:c>
      <x:c r="J287" s="34"/>
      <x:c r="K287" s="34"/>
      <x:c r="L287" s="34"/>
      <x:c r="M287" s="34"/>
      <x:c r="N287" s="34"/>
      <x:c r="O287" s="34"/>
      <x:c r="P287" s="34"/>
      <x:c r="Q287" s="10" t="n">
        <x:f>PI()</x:f>
        <x:v>3.141592653589793</x:v>
      </x:c>
      <x:c r="S287" s="10" t="n">
        <x:v>0.25735839072149247</x:v>
      </x:c>
      <x:c r="T287" s="10" t="n">
        <x:v>0.7111898889997974</x:v>
      </x:c>
      <x:c r="U287" s="10" t="n">
        <x:v>0.7777720465877653</x:v>
      </x:c>
      <x:c r="V287" s="10" t="n">
        <x:v>0.9324990924963797</x:v>
      </x:c>
      <x:c r="W287" s="10" t="n">
        <x:v>0.5901830962647011</x:v>
      </x:c>
      <x:c r="X287" s="10" t="n">
        <x:v>0.6591487106480421</x:v>
      </x:c>
    </x:row>
    <x:row r="288">
      <x:c r="A288" s="34" t="n">
        <x:v>264</x:v>
      </x:c>
      <x:c r="B288" s="11" t="n">
        <x:f>CHOOSE(MIN(3,MAX(1,$B$9)),S288,U288,W288)</x:f>
        <x:v>0.5858615845208988</x:v>
      </x:c>
      <x:c r="C288" s="11" t="n">
        <x:f>CHOOSE(MIN(3,MAX(1,$B$9)),T288,V288,X288)</x:f>
        <x:v>0.4898488457547501</x:v>
      </x:c>
      <x:c r="D288" s="1" t="n">
        <x:f>IF(B288^2+C288^2&lt;=1,1,0)</x:f>
        <x:v>1</x:v>
      </x:c>
      <x:c r="E288" s="9" t="n">
        <x:f>4*AVERAGE($D$25:D288)</x:f>
        <x:v>3.1666666666666665</x:v>
      </x:c>
      <x:c r="F288" s="1" t="n">
        <x:f>B288</x:f>
        <x:v>0.5858615845208988</x:v>
      </x:c>
      <x:c r="G288" s="1" t="n">
        <x:f>IF(D288=1,C288,"")</x:f>
        <x:v>0.4898488457547501</x:v>
      </x:c>
      <x:c r="H288" s="1" t="str">
        <x:f>IF(D288=0,C288,"")</x:f>
      </x:c>
      <x:c r="I288" s="1" t="n">
        <x:f>SQRT(1-F288^2)</x:f>
        <x:v>0.8104111325633809</x:v>
      </x:c>
      <x:c r="J288" s="34"/>
      <x:c r="K288" s="34"/>
      <x:c r="L288" s="34"/>
      <x:c r="M288" s="34"/>
      <x:c r="N288" s="34"/>
      <x:c r="O288" s="34"/>
      <x:c r="P288" s="34"/>
      <x:c r="Q288" s="10" t="n">
        <x:f>PI()</x:f>
        <x:v>3.141592653589793</x:v>
      </x:c>
      <x:c r="S288" s="10" t="n">
        <x:v>0.5858615845208988</x:v>
      </x:c>
      <x:c r="T288" s="10" t="n">
        <x:v>0.4898488457547501</x:v>
      </x:c>
      <x:c r="U288" s="10" t="n">
        <x:v>0.9561455006593467</x:v>
      </x:c>
      <x:c r="V288" s="10" t="n">
        <x:v>0.6602223729113196</x:v>
      </x:c>
      <x:c r="W288" s="10" t="n">
        <x:v>0.40905179563329974</x:v>
      </x:c>
      <x:c r="X288" s="10" t="n">
        <x:v>0.3649126052106184</x:v>
      </x:c>
    </x:row>
    <x:row r="289">
      <x:c r="A289" s="34" t="n">
        <x:v>265</x:v>
      </x:c>
      <x:c r="B289" s="11" t="n">
        <x:f>CHOOSE(MIN(3,MAX(1,$B$9)),S289,U289,W289)</x:f>
        <x:v>0.8858541221125051</x:v>
      </x:c>
      <x:c r="C289" s="11" t="n">
        <x:f>CHOOSE(MIN(3,MAX(1,$B$9)),T289,V289,X289)</x:f>
        <x:v>0.5684835143620148</x:v>
      </x:c>
      <x:c r="D289" s="1" t="n">
        <x:f>IF(B289^2+C289^2&lt;=1,1,0)</x:f>
        <x:v>0</x:v>
      </x:c>
      <x:c r="E289" s="9" t="n">
        <x:f>4*AVERAGE($D$25:D289)</x:f>
        <x:v>3.1547169811320757</x:v>
      </x:c>
      <x:c r="F289" s="1" t="n">
        <x:f>B289</x:f>
        <x:v>0.8858541221125051</x:v>
      </x:c>
      <x:c r="G289" s="1" t="str">
        <x:f>IF(D289=1,C289,"")</x:f>
      </x:c>
      <x:c r="H289" s="1" t="n">
        <x:f>IF(D289=0,C289,"")</x:f>
        <x:v>0.5684835143620148</x:v>
      </x:c>
      <x:c r="I289" s="1" t="n">
        <x:f>SQRT(1-F289^2)</x:f>
        <x:v>0.46396387180068543</x:v>
      </x:c>
      <x:c r="J289" s="34"/>
      <x:c r="K289" s="34"/>
      <x:c r="L289" s="34"/>
      <x:c r="M289" s="34"/>
      <x:c r="N289" s="34"/>
      <x:c r="O289" s="34"/>
      <x:c r="P289" s="34"/>
      <x:c r="Q289" s="10" t="n">
        <x:f>PI()</x:f>
        <x:v>3.141592653589793</x:v>
      </x:c>
      <x:c r="S289" s="10" t="n">
        <x:v>0.8858541221125051</x:v>
      </x:c>
      <x:c r="T289" s="10" t="n">
        <x:v>0.5684835143620148</x:v>
      </x:c>
      <x:c r="U289" s="10" t="n">
        <x:v>0.04948455106510041</x:v>
      </x:c>
      <x:c r="V289" s="10" t="n">
        <x:v>0.0067725466397320355</x:v>
      </x:c>
      <x:c r="W289" s="10" t="n">
        <x:v>0.5302604090556627</x:v>
      </x:c>
      <x:c r="X289" s="10" t="n">
        <x:v>0.6363201275345582</x:v>
      </x:c>
    </x:row>
    <x:row r="290">
      <x:c r="A290" s="34" t="n">
        <x:v>266</x:v>
      </x:c>
      <x:c r="B290" s="11" t="n">
        <x:f>CHOOSE(MIN(3,MAX(1,$B$9)),S290,U290,W290)</x:f>
        <x:v>0.25761762948241085</x:v>
      </x:c>
      <x:c r="C290" s="11" t="n">
        <x:f>CHOOSE(MIN(3,MAX(1,$B$9)),T290,V290,X290)</x:f>
        <x:v>0.22058840666431934</x:v>
      </x:c>
      <x:c r="D290" s="1" t="n">
        <x:f>IF(B290^2+C290^2&lt;=1,1,0)</x:f>
        <x:v>1</x:v>
      </x:c>
      <x:c r="E290" s="9" t="n">
        <x:f>4*AVERAGE($D$25:D290)</x:f>
        <x:v>3.1578947368421053</x:v>
      </x:c>
      <x:c r="F290" s="1" t="n">
        <x:f>B290</x:f>
        <x:v>0.25761762948241085</x:v>
      </x:c>
      <x:c r="G290" s="1" t="n">
        <x:f>IF(D290=1,C290,"")</x:f>
        <x:v>0.22058840666431934</x:v>
      </x:c>
      <x:c r="H290" s="1" t="str">
        <x:f>IF(D290=0,C290,"")</x:f>
      </x:c>
      <x:c r="I290" s="1" t="n">
        <x:f>SQRT(1-F290^2)</x:f>
        <x:v>0.9662469440985898</x:v>
      </x:c>
      <x:c r="J290" s="34"/>
      <x:c r="K290" s="34"/>
      <x:c r="L290" s="34"/>
      <x:c r="M290" s="34"/>
      <x:c r="N290" s="34"/>
      <x:c r="O290" s="34"/>
      <x:c r="P290" s="34"/>
      <x:c r="Q290" s="10" t="n">
        <x:f>PI()</x:f>
        <x:v>3.141592653589793</x:v>
      </x:c>
      <x:c r="S290" s="10" t="n">
        <x:v>0.25761762948241085</x:v>
      </x:c>
      <x:c r="T290" s="10" t="n">
        <x:v>0.22058840666431934</x:v>
      </x:c>
      <x:c r="U290" s="10" t="n">
        <x:v>0.38259666229187184</x:v>
      </x:c>
      <x:c r="V290" s="10" t="n">
        <x:v>0.03528078078722763</x:v>
      </x:c>
      <x:c r="W290" s="10" t="n">
        <x:v>0.5723021210766939</x:v>
      </x:c>
      <x:c r="X290" s="10" t="n">
        <x:v>0.92676284670671</x:v>
      </x:c>
    </x:row>
    <x:row r="291">
      <x:c r="A291" s="34" t="n">
        <x:v>267</x:v>
      </x:c>
      <x:c r="B291" s="11" t="n">
        <x:f>CHOOSE(MIN(3,MAX(1,$B$9)),S291,U291,W291)</x:f>
        <x:v>0.15347712289076298</x:v>
      </x:c>
      <x:c r="C291" s="11" t="n">
        <x:f>CHOOSE(MIN(3,MAX(1,$B$9)),T291,V291,X291)</x:f>
        <x:v>0.7438539440045133</x:v>
      </x:c>
      <x:c r="D291" s="1" t="n">
        <x:f>IF(B291^2+C291^2&lt;=1,1,0)</x:f>
        <x:v>1</x:v>
      </x:c>
      <x:c r="E291" s="9" t="n">
        <x:f>4*AVERAGE($D$25:D291)</x:f>
        <x:v>3.161048689138577</x:v>
      </x:c>
      <x:c r="F291" s="1" t="n">
        <x:f>B291</x:f>
        <x:v>0.15347712289076298</x:v>
      </x:c>
      <x:c r="G291" s="1" t="n">
        <x:f>IF(D291=1,C291,"")</x:f>
        <x:v>0.7438539440045133</x:v>
      </x:c>
      <x:c r="H291" s="1" t="str">
        <x:f>IF(D291=0,C291,"")</x:f>
      </x:c>
      <x:c r="I291" s="1" t="n">
        <x:f>SQRT(1-F291^2)</x:f>
        <x:v>0.9881522012064607</x:v>
      </x:c>
      <x:c r="J291" s="34"/>
      <x:c r="K291" s="34"/>
      <x:c r="L291" s="34"/>
      <x:c r="M291" s="34"/>
      <x:c r="N291" s="34"/>
      <x:c r="O291" s="34"/>
      <x:c r="P291" s="34"/>
      <x:c r="Q291" s="10" t="n">
        <x:f>PI()</x:f>
        <x:v>3.141592653589793</x:v>
      </x:c>
      <x:c r="S291" s="10" t="n">
        <x:v>0.15347712289076298</x:v>
      </x:c>
      <x:c r="T291" s="10" t="n">
        <x:v>0.7438539440045133</x:v>
      </x:c>
      <x:c r="U291" s="10" t="n">
        <x:v>0.9702013108179165</x:v>
      </x:c>
      <x:c r="V291" s="10" t="n">
        <x:v>0.33544249267910287</x:v>
      </x:c>
      <x:c r="W291" s="10" t="n">
        <x:v>0.7064100022518751</x:v>
      </x:c>
      <x:c r="X291" s="10" t="n">
        <x:v>0.4044773056906871</x:v>
      </x:c>
    </x:row>
    <x:row r="292">
      <x:c r="A292" s="34" t="n">
        <x:v>268</x:v>
      </x:c>
      <x:c r="B292" s="11" t="n">
        <x:f>CHOOSE(MIN(3,MAX(1,$B$9)),S292,U292,W292)</x:f>
        <x:v>0.7220183092867956</x:v>
      </x:c>
      <x:c r="C292" s="11" t="n">
        <x:f>CHOOSE(MIN(3,MAX(1,$B$9)),T292,V292,X292)</x:f>
        <x:v>0.7621398001210764</x:v>
      </x:c>
      <x:c r="D292" s="1" t="n">
        <x:f>IF(B292^2+C292^2&lt;=1,1,0)</x:f>
        <x:v>0</x:v>
      </x:c>
      <x:c r="E292" s="9" t="n">
        <x:f>4*AVERAGE($D$25:D292)</x:f>
        <x:v>3.1492537313432836</x:v>
      </x:c>
      <x:c r="F292" s="1" t="n">
        <x:f>B292</x:f>
        <x:v>0.7220183092867956</x:v>
      </x:c>
      <x:c r="G292" s="1" t="str">
        <x:f>IF(D292=1,C292,"")</x:f>
      </x:c>
      <x:c r="H292" s="1" t="n">
        <x:f>IF(D292=0,C292,"")</x:f>
        <x:v>0.7621398001210764</x:v>
      </x:c>
      <x:c r="I292" s="1" t="n">
        <x:f>SQRT(1-F292^2)</x:f>
        <x:v>0.6918739488191742</x:v>
      </x:c>
      <x:c r="J292" s="34"/>
      <x:c r="K292" s="34"/>
      <x:c r="L292" s="34"/>
      <x:c r="M292" s="34"/>
      <x:c r="N292" s="34"/>
      <x:c r="O292" s="34"/>
      <x:c r="P292" s="34"/>
      <x:c r="Q292" s="10" t="n">
        <x:f>PI()</x:f>
        <x:v>3.141592653589793</x:v>
      </x:c>
      <x:c r="S292" s="10" t="n">
        <x:v>0.7220183092867956</x:v>
      </x:c>
      <x:c r="T292" s="10" t="n">
        <x:v>0.7621398001210764</x:v>
      </x:c>
      <x:c r="U292" s="10" t="n">
        <x:v>0.5637432036904382</x:v>
      </x:c>
      <x:c r="V292" s="10" t="n">
        <x:v>0.35191913686239074</x:v>
      </x:c>
      <x:c r="W292" s="10" t="n">
        <x:v>0.8166451658126076</x:v>
      </x:c>
      <x:c r="X292" s="10" t="n">
        <x:v>0.9683324642232952</x:v>
      </x:c>
    </x:row>
    <x:row r="293">
      <x:c r="A293" s="34" t="n">
        <x:v>269</x:v>
      </x:c>
      <x:c r="B293" s="11" t="n">
        <x:f>CHOOSE(MIN(3,MAX(1,$B$9)),S293,U293,W293)</x:f>
        <x:v>0.986670731450431</x:v>
      </x:c>
      <x:c r="C293" s="11" t="n">
        <x:f>CHOOSE(MIN(3,MAX(1,$B$9)),T293,V293,X293)</x:f>
        <x:v>0.3351417254889384</x:v>
      </x:c>
      <x:c r="D293" s="1" t="n">
        <x:f>IF(B293^2+C293^2&lt;=1,1,0)</x:f>
        <x:v>0</x:v>
      </x:c>
      <x:c r="E293" s="9" t="n">
        <x:f>4*AVERAGE($D$25:D293)</x:f>
        <x:v>3.137546468401487</x:v>
      </x:c>
      <x:c r="F293" s="1" t="n">
        <x:f>B293</x:f>
        <x:v>0.986670731450431</x:v>
      </x:c>
      <x:c r="G293" s="1" t="str">
        <x:f>IF(D293=1,C293,"")</x:f>
      </x:c>
      <x:c r="H293" s="1" t="n">
        <x:f>IF(D293=0,C293,"")</x:f>
        <x:v>0.3351417254889384</x:v>
      </x:c>
      <x:c r="I293" s="1" t="n">
        <x:f>SQRT(1-F293^2)</x:f>
        <x:v>0.1627294309554093</x:v>
      </x:c>
      <x:c r="J293" s="34"/>
      <x:c r="K293" s="34"/>
      <x:c r="L293" s="34"/>
      <x:c r="M293" s="34"/>
      <x:c r="N293" s="34"/>
      <x:c r="O293" s="34"/>
      <x:c r="P293" s="34"/>
      <x:c r="Q293" s="10" t="n">
        <x:f>PI()</x:f>
        <x:v>3.141592653589793</x:v>
      </x:c>
      <x:c r="S293" s="10" t="n">
        <x:v>0.986670731450431</x:v>
      </x:c>
      <x:c r="T293" s="10" t="n">
        <x:v>0.3351417254889384</x:v>
      </x:c>
      <x:c r="U293" s="10" t="n">
        <x:v>0.26355727516568905</x:v>
      </x:c>
      <x:c r="V293" s="10" t="n">
        <x:v>0.8935233740586521</x:v>
      </x:c>
      <x:c r="W293" s="10" t="n">
        <x:v>0.6590508885509947</x:v>
      </x:c>
      <x:c r="X293" s="10" t="n">
        <x:v>0.9313026418529053</x:v>
      </x:c>
    </x:row>
    <x:row r="294">
      <x:c r="A294" s="34" t="n">
        <x:v>270</x:v>
      </x:c>
      <x:c r="B294" s="11" t="n">
        <x:f>CHOOSE(MIN(3,MAX(1,$B$9)),S294,U294,W294)</x:f>
        <x:v>0.016493671922944486</x:v>
      </x:c>
      <x:c r="C294" s="11" t="n">
        <x:f>CHOOSE(MIN(3,MAX(1,$B$9)),T294,V294,X294)</x:f>
        <x:v>0.3651317359181121</x:v>
      </x:c>
      <x:c r="D294" s="1" t="n">
        <x:f>IF(B294^2+C294^2&lt;=1,1,0)</x:f>
        <x:v>1</x:v>
      </x:c>
      <x:c r="E294" s="9" t="n">
        <x:f>4*AVERAGE($D$25:D294)</x:f>
        <x:v>3.140740740740741</x:v>
      </x:c>
      <x:c r="F294" s="1" t="n">
        <x:f>B294</x:f>
        <x:v>0.016493671922944486</x:v>
      </x:c>
      <x:c r="G294" s="1" t="n">
        <x:f>IF(D294=1,C294,"")</x:f>
        <x:v>0.3651317359181121</x:v>
      </x:c>
      <x:c r="H294" s="1" t="str">
        <x:f>IF(D294=0,C294,"")</x:f>
      </x:c>
      <x:c r="I294" s="1" t="n">
        <x:f>SQRT(1-F294^2)</x:f>
        <x:v>0.9998639701411879</x:v>
      </x:c>
      <x:c r="J294" s="34"/>
      <x:c r="K294" s="34"/>
      <x:c r="L294" s="34"/>
      <x:c r="M294" s="34"/>
      <x:c r="N294" s="34"/>
      <x:c r="O294" s="34"/>
      <x:c r="P294" s="34"/>
      <x:c r="Q294" s="10" t="n">
        <x:f>PI()</x:f>
        <x:v>3.141592653589793</x:v>
      </x:c>
      <x:c r="S294" s="10" t="n">
        <x:v>0.016493671922944486</x:v>
      </x:c>
      <x:c r="T294" s="10" t="n">
        <x:v>0.3651317359181121</x:v>
      </x:c>
      <x:c r="U294" s="10" t="n">
        <x:v>0.46317636349472835</x:v>
      </x:c>
      <x:c r="V294" s="10" t="n">
        <x:v>0.8401654569713976</x:v>
      </x:c>
      <x:c r="W294" s="10" t="n">
        <x:v>0.26592639560843945</x:v>
      </x:c>
      <x:c r="X294" s="10" t="n">
        <x:v>0.008719421562061735</x:v>
      </x:c>
    </x:row>
    <x:row r="295">
      <x:c r="A295" s="34" t="n">
        <x:v>271</x:v>
      </x:c>
      <x:c r="B295" s="11" t="n">
        <x:f>CHOOSE(MIN(3,MAX(1,$B$9)),S295,U295,W295)</x:f>
        <x:v>0.13860329228919</x:v>
      </x:c>
      <x:c r="C295" s="11" t="n">
        <x:f>CHOOSE(MIN(3,MAX(1,$B$9)),T295,V295,X295)</x:f>
        <x:v>0.8809718607226387</x:v>
      </x:c>
      <x:c r="D295" s="1" t="n">
        <x:f>IF(B295^2+C295^2&lt;=1,1,0)</x:f>
        <x:v>1</x:v>
      </x:c>
      <x:c r="E295" s="9" t="n">
        <x:f>4*AVERAGE($D$25:D295)</x:f>
        <x:v>3.143911439114391</x:v>
      </x:c>
      <x:c r="F295" s="1" t="n">
        <x:f>B295</x:f>
        <x:v>0.13860329228919</x:v>
      </x:c>
      <x:c r="G295" s="1" t="n">
        <x:f>IF(D295=1,C295,"")</x:f>
        <x:v>0.8809718607226387</x:v>
      </x:c>
      <x:c r="H295" s="1" t="str">
        <x:f>IF(D295=0,C295,"")</x:f>
      </x:c>
      <x:c r="I295" s="1" t="n">
        <x:f>SQRT(1-F295^2)</x:f>
        <x:v>0.9903479829668951</x:v>
      </x:c>
      <x:c r="J295" s="34"/>
      <x:c r="K295" s="34"/>
      <x:c r="L295" s="34"/>
      <x:c r="M295" s="34"/>
      <x:c r="N295" s="34"/>
      <x:c r="O295" s="34"/>
      <x:c r="P295" s="34"/>
      <x:c r="Q295" s="10" t="n">
        <x:f>PI()</x:f>
        <x:v>3.141592653589793</x:v>
      </x:c>
      <x:c r="S295" s="10" t="n">
        <x:v>0.13860329228919</x:v>
      </x:c>
      <x:c r="T295" s="10" t="n">
        <x:v>0.8809718607226387</x:v>
      </x:c>
      <x:c r="U295" s="10" t="n">
        <x:v>0.028319506947211304</x:v>
      </x:c>
      <x:c r="V295" s="10" t="n">
        <x:v>0.5112085089575636</x:v>
      </x:c>
      <x:c r="W295" s="10" t="n">
        <x:v>0.09588288620149332</x:v>
      </x:c>
      <x:c r="X295" s="10" t="n">
        <x:v>0.1269362470996216</x:v>
      </x:c>
    </x:row>
    <x:row r="296">
      <x:c r="A296" s="34" t="n">
        <x:v>272</x:v>
      </x:c>
      <x:c r="B296" s="11" t="n">
        <x:f>CHOOSE(MIN(3,MAX(1,$B$9)),S296,U296,W296)</x:f>
        <x:v>0.9223435468738899</x:v>
      </x:c>
      <x:c r="C296" s="11" t="n">
        <x:f>CHOOSE(MIN(3,MAX(1,$B$9)),T296,V296,X296)</x:f>
        <x:v>0.12823445827234536</x:v>
      </x:c>
      <x:c r="D296" s="1" t="n">
        <x:f>IF(B296^2+C296^2&lt;=1,1,0)</x:f>
        <x:v>1</x:v>
      </x:c>
      <x:c r="E296" s="9" t="n">
        <x:f>4*AVERAGE($D$25:D296)</x:f>
        <x:v>3.1470588235294117</x:v>
      </x:c>
      <x:c r="F296" s="1" t="n">
        <x:f>B296</x:f>
        <x:v>0.9223435468738899</x:v>
      </x:c>
      <x:c r="G296" s="1" t="n">
        <x:f>IF(D296=1,C296,"")</x:f>
        <x:v>0.12823445827234536</x:v>
      </x:c>
      <x:c r="H296" s="1" t="str">
        <x:f>IF(D296=0,C296,"")</x:f>
      </x:c>
      <x:c r="I296" s="1" t="n">
        <x:f>SQRT(1-F296^2)</x:f>
        <x:v>0.38637078246173395</x:v>
      </x:c>
      <x:c r="J296" s="34"/>
      <x:c r="K296" s="34"/>
      <x:c r="L296" s="34"/>
      <x:c r="M296" s="34"/>
      <x:c r="N296" s="34"/>
      <x:c r="O296" s="34"/>
      <x:c r="P296" s="34"/>
      <x:c r="Q296" s="10" t="n">
        <x:f>PI()</x:f>
        <x:v>3.141592653589793</x:v>
      </x:c>
      <x:c r="S296" s="10" t="n">
        <x:v>0.9223435468738899</x:v>
      </x:c>
      <x:c r="T296" s="10" t="n">
        <x:v>0.12823445827234536</x:v>
      </x:c>
      <x:c r="U296" s="10" t="n">
        <x:v>0.9389595074852598</x:v>
      </x:c>
      <x:c r="V296" s="10" t="n">
        <x:v>0.22526415912165476</x:v>
      </x:c>
      <x:c r="W296" s="10" t="n">
        <x:v>0.4109048013545127</x:v>
      </x:c>
      <x:c r="X296" s="10" t="n">
        <x:v>0.9860364851918535</x:v>
      </x:c>
    </x:row>
    <x:row r="297">
      <x:c r="A297" s="34" t="n">
        <x:v>273</x:v>
      </x:c>
      <x:c r="B297" s="11" t="n">
        <x:f>CHOOSE(MIN(3,MAX(1,$B$9)),S297,U297,W297)</x:f>
        <x:v>0.6975299724144861</x:v>
      </x:c>
      <x:c r="C297" s="11" t="n">
        <x:f>CHOOSE(MIN(3,MAX(1,$B$9)),T297,V297,X297)</x:f>
        <x:v>0.3132074192399159</x:v>
      </x:c>
      <x:c r="D297" s="1" t="n">
        <x:f>IF(B297^2+C297^2&lt;=1,1,0)</x:f>
        <x:v>1</x:v>
      </x:c>
      <x:c r="E297" s="9" t="n">
        <x:f>4*AVERAGE($D$25:D297)</x:f>
        <x:v>3.15018315018315</x:v>
      </x:c>
      <x:c r="F297" s="1" t="n">
        <x:f>B297</x:f>
        <x:v>0.6975299724144861</x:v>
      </x:c>
      <x:c r="G297" s="1" t="n">
        <x:f>IF(D297=1,C297,"")</x:f>
        <x:v>0.3132074192399159</x:v>
      </x:c>
      <x:c r="H297" s="1" t="str">
        <x:f>IF(D297=0,C297,"")</x:f>
      </x:c>
      <x:c r="I297" s="1" t="n">
        <x:f>SQRT(1-F297^2)</x:f>
        <x:v>0.7165556067629688</x:v>
      </x:c>
      <x:c r="J297" s="34"/>
      <x:c r="K297" s="34"/>
      <x:c r="L297" s="34"/>
      <x:c r="M297" s="34"/>
      <x:c r="N297" s="34"/>
      <x:c r="O297" s="34"/>
      <x:c r="P297" s="34"/>
      <x:c r="Q297" s="10" t="n">
        <x:f>PI()</x:f>
        <x:v>3.141592653589793</x:v>
      </x:c>
      <x:c r="S297" s="10" t="n">
        <x:v>0.6975299724144861</x:v>
      </x:c>
      <x:c r="T297" s="10" t="n">
        <x:v>0.3132074192399159</x:v>
      </x:c>
      <x:c r="U297" s="10" t="n">
        <x:v>0.5480625480813704</x:v>
      </x:c>
      <x:c r="V297" s="10" t="n">
        <x:v>0.6126048670350922</x:v>
      </x:c>
      <x:c r="W297" s="10" t="n">
        <x:v>0.8997289386715867</x:v>
      </x:c>
      <x:c r="X297" s="10" t="n">
        <x:v>0.19709664113478675</x:v>
      </x:c>
    </x:row>
    <x:row r="298">
      <x:c r="A298" s="34" t="n">
        <x:v>274</x:v>
      </x:c>
      <x:c r="B298" s="11" t="n">
        <x:f>CHOOSE(MIN(3,MAX(1,$B$9)),S298,U298,W298)</x:f>
        <x:v>0.8153845177730545</x:v>
      </x:c>
      <x:c r="C298" s="11" t="n">
        <x:f>CHOOSE(MIN(3,MAX(1,$B$9)),T298,V298,X298)</x:f>
        <x:v>0.15032039035577327</x:v>
      </x:c>
      <x:c r="D298" s="1" t="n">
        <x:f>IF(B298^2+C298^2&lt;=1,1,0)</x:f>
        <x:v>1</x:v>
      </x:c>
      <x:c r="E298" s="9" t="n">
        <x:f>4*AVERAGE($D$25:D298)</x:f>
        <x:v>3.153284671532847</x:v>
      </x:c>
      <x:c r="F298" s="1" t="n">
        <x:f>B298</x:f>
        <x:v>0.8153845177730545</x:v>
      </x:c>
      <x:c r="G298" s="1" t="n">
        <x:f>IF(D298=1,C298,"")</x:f>
        <x:v>0.15032039035577327</x:v>
      </x:c>
      <x:c r="H298" s="1" t="str">
        <x:f>IF(D298=0,C298,"")</x:f>
      </x:c>
      <x:c r="I298" s="1" t="n">
        <x:f>SQRT(1-F298^2)</x:f>
        <x:v>0.5789197597042299</x:v>
      </x:c>
      <x:c r="J298" s="34"/>
      <x:c r="K298" s="34"/>
      <x:c r="L298" s="34"/>
      <x:c r="M298" s="34"/>
      <x:c r="N298" s="34"/>
      <x:c r="O298" s="34"/>
      <x:c r="P298" s="34"/>
      <x:c r="Q298" s="10" t="n">
        <x:f>PI()</x:f>
        <x:v>3.141592653589793</x:v>
      </x:c>
      <x:c r="S298" s="10" t="n">
        <x:v>0.8153845177730545</x:v>
      </x:c>
      <x:c r="T298" s="10" t="n">
        <x:v>0.15032039035577327</x:v>
      </x:c>
      <x:c r="U298" s="10" t="n">
        <x:v>0.7930366685460658</x:v>
      </x:c>
      <x:c r="V298" s="10" t="n">
        <x:v>0.8421337087478525</x:v>
      </x:c>
      <x:c r="W298" s="10" t="n">
        <x:v>0.5892277698973328</x:v>
      </x:c>
      <x:c r="X298" s="10" t="n">
        <x:v>0.47548313035096745</x:v>
      </x:c>
    </x:row>
    <x:row r="299">
      <x:c r="A299" s="34" t="n">
        <x:v>275</x:v>
      </x:c>
      <x:c r="B299" s="11" t="n">
        <x:f>CHOOSE(MIN(3,MAX(1,$B$9)),S299,U299,W299)</x:f>
        <x:v>0.2836311402497813</x:v>
      </x:c>
      <x:c r="C299" s="11" t="n">
        <x:f>CHOOSE(MIN(3,MAX(1,$B$9)),T299,V299,X299)</x:f>
        <x:v>0.359598463983275</x:v>
      </x:c>
      <x:c r="D299" s="1" t="n">
        <x:f>IF(B299^2+C299^2&lt;=1,1,0)</x:f>
        <x:v>1</x:v>
      </x:c>
      <x:c r="E299" s="9" t="n">
        <x:f>4*AVERAGE($D$25:D299)</x:f>
        <x:v>3.1563636363636363</x:v>
      </x:c>
      <x:c r="F299" s="1" t="n">
        <x:f>B299</x:f>
        <x:v>0.2836311402497813</x:v>
      </x:c>
      <x:c r="G299" s="1" t="n">
        <x:f>IF(D299=1,C299,"")</x:f>
        <x:v>0.359598463983275</x:v>
      </x:c>
      <x:c r="H299" s="1" t="str">
        <x:f>IF(D299=0,C299,"")</x:f>
      </x:c>
      <x:c r="I299" s="1" t="n">
        <x:f>SQRT(1-F299^2)</x:f>
        <x:v>0.9589334576917258</x:v>
      </x:c>
      <x:c r="J299" s="34"/>
      <x:c r="K299" s="34"/>
      <x:c r="L299" s="34"/>
      <x:c r="M299" s="34"/>
      <x:c r="N299" s="34"/>
      <x:c r="O299" s="34"/>
      <x:c r="P299" s="34"/>
      <x:c r="Q299" s="10" t="n">
        <x:f>PI()</x:f>
        <x:v>3.141592653589793</x:v>
      </x:c>
      <x:c r="S299" s="10" t="n">
        <x:v>0.2836311402497813</x:v>
      </x:c>
      <x:c r="T299" s="10" t="n">
        <x:v>0.359598463983275</x:v>
      </x:c>
      <x:c r="U299" s="10" t="n">
        <x:v>0.0930075455048952</x:v>
      </x:c>
      <x:c r="V299" s="10" t="n">
        <x:v>0.012706328785818566</x:v>
      </x:c>
      <x:c r="W299" s="10" t="n">
        <x:v>0.8381139082797634</x:v>
      </x:c>
      <x:c r="X299" s="10" t="n">
        <x:v>0.37229741707688513</x:v>
      </x:c>
    </x:row>
    <x:row r="300">
      <x:c r="A300" s="34" t="n">
        <x:v>276</x:v>
      </x:c>
      <x:c r="B300" s="11" t="n">
        <x:f>CHOOSE(MIN(3,MAX(1,$B$9)),S300,U300,W300)</x:f>
        <x:v>0.869135957560502</x:v>
      </x:c>
      <x:c r="C300" s="11" t="n">
        <x:f>CHOOSE(MIN(3,MAX(1,$B$9)),T300,V300,X300)</x:f>
        <x:v>0.765632591326721</x:v>
      </x:c>
      <x:c r="D300" s="1" t="n">
        <x:f>IF(B300^2+C300^2&lt;=1,1,0)</x:f>
        <x:v>0</x:v>
      </x:c>
      <x:c r="E300" s="9" t="n">
        <x:f>4*AVERAGE($D$25:D300)</x:f>
        <x:v>3.1449275362318843</x:v>
      </x:c>
      <x:c r="F300" s="1" t="n">
        <x:f>B300</x:f>
        <x:v>0.869135957560502</x:v>
      </x:c>
      <x:c r="G300" s="1" t="str">
        <x:f>IF(D300=1,C300,"")</x:f>
      </x:c>
      <x:c r="H300" s="1" t="n">
        <x:f>IF(D300=0,C300,"")</x:f>
        <x:v>0.765632591326721</x:v>
      </x:c>
      <x:c r="I300" s="1" t="n">
        <x:f>SQRT(1-F300^2)</x:f>
        <x:v>0.49457323752442295</x:v>
      </x:c>
      <x:c r="J300" s="34"/>
      <x:c r="K300" s="34"/>
      <x:c r="L300" s="34"/>
      <x:c r="M300" s="34"/>
      <x:c r="N300" s="34"/>
      <x:c r="O300" s="34"/>
      <x:c r="P300" s="34"/>
      <x:c r="Q300" s="10" t="n">
        <x:f>PI()</x:f>
        <x:v>3.141592653589793</x:v>
      </x:c>
      <x:c r="S300" s="10" t="n">
        <x:v>0.869135957560502</x:v>
      </x:c>
      <x:c r="T300" s="10" t="n">
        <x:v>0.765632591326721</x:v>
      </x:c>
      <x:c r="U300" s="10" t="n">
        <x:v>0.19333143522703622</x:v>
      </x:c>
      <x:c r="V300" s="10" t="n">
        <x:v>0.28306262162598184</x:v>
      </x:c>
      <x:c r="W300" s="10" t="n">
        <x:v>0.7677395633904309</x:v>
      </x:c>
      <x:c r="X300" s="10" t="n">
        <x:v>0.6245880302494107</x:v>
      </x:c>
    </x:row>
    <x:row r="301">
      <x:c r="A301" s="34" t="n">
        <x:v>277</x:v>
      </x:c>
      <x:c r="B301" s="11" t="n">
        <x:f>CHOOSE(MIN(3,MAX(1,$B$9)),S301,U301,W301)</x:f>
        <x:v>0.8249523070408031</x:v>
      </x:c>
      <x:c r="C301" s="11" t="n">
        <x:f>CHOOSE(MIN(3,MAX(1,$B$9)),T301,V301,X301)</x:f>
        <x:v>0.9747512895846739</x:v>
      </x:c>
      <x:c r="D301" s="1" t="n">
        <x:f>IF(B301^2+C301^2&lt;=1,1,0)</x:f>
        <x:v>0</x:v>
      </x:c>
      <x:c r="E301" s="9" t="n">
        <x:f>4*AVERAGE($D$25:D301)</x:f>
        <x:v>3.1335740072202167</x:v>
      </x:c>
      <x:c r="F301" s="1" t="n">
        <x:f>B301</x:f>
        <x:v>0.8249523070408031</x:v>
      </x:c>
      <x:c r="G301" s="1" t="str">
        <x:f>IF(D301=1,C301,"")</x:f>
      </x:c>
      <x:c r="H301" s="1" t="n">
        <x:f>IF(D301=0,C301,"")</x:f>
        <x:v>0.9747512895846739</x:v>
      </x:c>
      <x:c r="I301" s="1" t="n">
        <x:f>SQRT(1-F301^2)</x:f>
        <x:v>0.5652023452782697</x:v>
      </x:c>
      <x:c r="J301" s="34"/>
      <x:c r="K301" s="34"/>
      <x:c r="L301" s="34"/>
      <x:c r="M301" s="34"/>
      <x:c r="N301" s="34"/>
      <x:c r="O301" s="34"/>
      <x:c r="P301" s="34"/>
      <x:c r="Q301" s="10" t="n">
        <x:f>PI()</x:f>
        <x:v>3.141592653589793</x:v>
      </x:c>
      <x:c r="S301" s="10" t="n">
        <x:v>0.8249523070408031</x:v>
      </x:c>
      <x:c r="T301" s="10" t="n">
        <x:v>0.9747512895846739</x:v>
      </x:c>
      <x:c r="U301" s="10" t="n">
        <x:v>0.10012685394737142</x:v>
      </x:c>
      <x:c r="V301" s="10" t="n">
        <x:v>0.94616228783171</x:v>
      </x:c>
      <x:c r="W301" s="10" t="n">
        <x:v>0.11585784989683856</x:v>
      </x:c>
      <x:c r="X301" s="10" t="n">
        <x:v>0.2468926838584492</x:v>
      </x:c>
    </x:row>
    <x:row r="302">
      <x:c r="A302" s="34" t="n">
        <x:v>278</x:v>
      </x:c>
      <x:c r="B302" s="11" t="n">
        <x:f>CHOOSE(MIN(3,MAX(1,$B$9)),S302,U302,W302)</x:f>
        <x:v>0.12617012613918632</x:v>
      </x:c>
      <x:c r="C302" s="11" t="n">
        <x:f>CHOOSE(MIN(3,MAX(1,$B$9)),T302,V302,X302)</x:f>
        <x:v>0.5650860258610919</x:v>
      </x:c>
      <x:c r="D302" s="1" t="n">
        <x:f>IF(B302^2+C302^2&lt;=1,1,0)</x:f>
        <x:v>1</x:v>
      </x:c>
      <x:c r="E302" s="9" t="n">
        <x:f>4*AVERAGE($D$25:D302)</x:f>
        <x:v>3.1366906474820144</x:v>
      </x:c>
      <x:c r="F302" s="1" t="n">
        <x:f>B302</x:f>
        <x:v>0.12617012613918632</x:v>
      </x:c>
      <x:c r="G302" s="1" t="n">
        <x:f>IF(D302=1,C302,"")</x:f>
        <x:v>0.5650860258610919</x:v>
      </x:c>
      <x:c r="H302" s="1" t="str">
        <x:f>IF(D302=0,C302,"")</x:f>
      </x:c>
      <x:c r="I302" s="1" t="n">
        <x:f>SQRT(1-F302^2)</x:f>
        <x:v>0.9920086185462412</x:v>
      </x:c>
      <x:c r="J302" s="34"/>
      <x:c r="K302" s="34"/>
      <x:c r="L302" s="34"/>
      <x:c r="M302" s="34"/>
      <x:c r="N302" s="34"/>
      <x:c r="O302" s="34"/>
      <x:c r="P302" s="34"/>
      <x:c r="Q302" s="10" t="n">
        <x:f>PI()</x:f>
        <x:v>3.141592653589793</x:v>
      </x:c>
      <x:c r="S302" s="10" t="n">
        <x:v>0.12617012613918632</x:v>
      </x:c>
      <x:c r="T302" s="10" t="n">
        <x:v>0.5650860258610919</x:v>
      </x:c>
      <x:c r="U302" s="10" t="n">
        <x:v>0.05394406642045879</x:v>
      </x:c>
      <x:c r="V302" s="10" t="n">
        <x:v>0.6884504399091423</x:v>
      </x:c>
      <x:c r="W302" s="10" t="n">
        <x:v>0.2881158584832546</x:v>
      </x:c>
      <x:c r="X302" s="10" t="n">
        <x:v>0.6258642692414064</x:v>
      </x:c>
    </x:row>
    <x:row r="303">
      <x:c r="A303" s="34" t="n">
        <x:v>279</x:v>
      </x:c>
      <x:c r="B303" s="11" t="n">
        <x:f>CHOOSE(MIN(3,MAX(1,$B$9)),S303,U303,W303)</x:f>
        <x:v>0.053070630761794746</x:v>
      </x:c>
      <x:c r="C303" s="11" t="n">
        <x:f>CHOOSE(MIN(3,MAX(1,$B$9)),T303,V303,X303)</x:f>
        <x:v>0.6275429731467739</x:v>
      </x:c>
      <x:c r="D303" s="1" t="n">
        <x:f>IF(B303^2+C303^2&lt;=1,1,0)</x:f>
        <x:v>1</x:v>
      </x:c>
      <x:c r="E303" s="9" t="n">
        <x:f>4*AVERAGE($D$25:D303)</x:f>
        <x:v>3.139784946236559</x:v>
      </x:c>
      <x:c r="F303" s="1" t="n">
        <x:f>B303</x:f>
        <x:v>0.053070630761794746</x:v>
      </x:c>
      <x:c r="G303" s="1" t="n">
        <x:f>IF(D303=1,C303,"")</x:f>
        <x:v>0.6275429731467739</x:v>
      </x:c>
      <x:c r="H303" s="1" t="str">
        <x:f>IF(D303=0,C303,"")</x:f>
      </x:c>
      <x:c r="I303" s="1" t="n">
        <x:f>SQRT(1-F303^2)</x:f>
        <x:v>0.9985907610981314</x:v>
      </x:c>
      <x:c r="J303" s="34"/>
      <x:c r="K303" s="34"/>
      <x:c r="L303" s="34"/>
      <x:c r="M303" s="34"/>
      <x:c r="N303" s="34"/>
      <x:c r="O303" s="34"/>
      <x:c r="P303" s="34"/>
      <x:c r="Q303" s="10" t="n">
        <x:f>PI()</x:f>
        <x:v>3.141592653589793</x:v>
      </x:c>
      <x:c r="S303" s="10" t="n">
        <x:v>0.053070630761794746</x:v>
      </x:c>
      <x:c r="T303" s="10" t="n">
        <x:v>0.6275429731467739</x:v>
      </x:c>
      <x:c r="U303" s="10" t="n">
        <x:v>0.08148426414407028</x:v>
      </x:c>
      <x:c r="V303" s="10" t="n">
        <x:v>0.6059390309311307</x:v>
      </x:c>
      <x:c r="W303" s="10" t="n">
        <x:v>0.8729993609045357</x:v>
      </x:c>
      <x:c r="X303" s="10" t="n">
        <x:v>0.5977167918514734</x:v>
      </x:c>
    </x:row>
    <x:row r="304">
      <x:c r="A304" s="34" t="n">
        <x:v>280</x:v>
      </x:c>
      <x:c r="B304" s="11" t="n">
        <x:f>CHOOSE(MIN(3,MAX(1,$B$9)),S304,U304,W304)</x:f>
        <x:v>0.20325133053120226</x:v>
      </x:c>
      <x:c r="C304" s="11" t="n">
        <x:f>CHOOSE(MIN(3,MAX(1,$B$9)),T304,V304,X304)</x:f>
        <x:v>0.1568266461836174</x:v>
      </x:c>
      <x:c r="D304" s="1" t="n">
        <x:f>IF(B304^2+C304^2&lt;=1,1,0)</x:f>
        <x:v>1</x:v>
      </x:c>
      <x:c r="E304" s="9" t="n">
        <x:f>4*AVERAGE($D$25:D304)</x:f>
        <x:v>3.142857142857143</x:v>
      </x:c>
      <x:c r="F304" s="1" t="n">
        <x:f>B304</x:f>
        <x:v>0.20325133053120226</x:v>
      </x:c>
      <x:c r="G304" s="1" t="n">
        <x:f>IF(D304=1,C304,"")</x:f>
        <x:v>0.1568266461836174</x:v>
      </x:c>
      <x:c r="H304" s="1" t="str">
        <x:f>IF(D304=0,C304,"")</x:f>
      </x:c>
      <x:c r="I304" s="1" t="n">
        <x:f>SQRT(1-F304^2)</x:f>
        <x:v>0.9791265988815215</x:v>
      </x:c>
      <x:c r="J304" s="34"/>
      <x:c r="K304" s="34"/>
      <x:c r="L304" s="34"/>
      <x:c r="M304" s="34"/>
      <x:c r="N304" s="34"/>
      <x:c r="O304" s="34"/>
      <x:c r="P304" s="34"/>
      <x:c r="Q304" s="10" t="n">
        <x:f>PI()</x:f>
        <x:v>3.141592653589793</x:v>
      </x:c>
      <x:c r="S304" s="10" t="n">
        <x:v>0.20325133053120226</x:v>
      </x:c>
      <x:c r="T304" s="10" t="n">
        <x:v>0.1568266461836174</x:v>
      </x:c>
      <x:c r="U304" s="10" t="n">
        <x:v>0.7277236193942601</x:v>
      </x:c>
      <x:c r="V304" s="10" t="n">
        <x:v>0.044050775859486135</x:v>
      </x:c>
      <x:c r="W304" s="10" t="n">
        <x:v>0.8643166393045967</x:v>
      </x:c>
      <x:c r="X304" s="10" t="n">
        <x:v>0.30951950922936866</x:v>
      </x:c>
    </x:row>
    <x:row r="305">
      <x:c r="A305" s="34" t="n">
        <x:v>281</x:v>
      </x:c>
      <x:c r="B305" s="11" t="n">
        <x:f>CHOOSE(MIN(3,MAX(1,$B$9)),S305,U305,W305)</x:f>
        <x:v>0.10911298252176493</x:v>
      </x:c>
      <x:c r="C305" s="11" t="n">
        <x:f>CHOOSE(MIN(3,MAX(1,$B$9)),T305,V305,X305)</x:f>
        <x:v>0.523106237524189</x:v>
      </x:c>
      <x:c r="D305" s="1" t="n">
        <x:f>IF(B305^2+C305^2&lt;=1,1,0)</x:f>
        <x:v>1</x:v>
      </x:c>
      <x:c r="E305" s="9" t="n">
        <x:f>4*AVERAGE($D$25:D305)</x:f>
        <x:v>3.1459074733096086</x:v>
      </x:c>
      <x:c r="F305" s="1" t="n">
        <x:f>B305</x:f>
        <x:v>0.10911298252176493</x:v>
      </x:c>
      <x:c r="G305" s="1" t="n">
        <x:f>IF(D305=1,C305,"")</x:f>
        <x:v>0.523106237524189</x:v>
      </x:c>
      <x:c r="H305" s="1" t="str">
        <x:f>IF(D305=0,C305,"")</x:f>
      </x:c>
      <x:c r="I305" s="1" t="n">
        <x:f>SQRT(1-F305^2)</x:f>
        <x:v>0.9940293542170698</x:v>
      </x:c>
      <x:c r="J305" s="34"/>
      <x:c r="K305" s="34"/>
      <x:c r="L305" s="34"/>
      <x:c r="M305" s="34"/>
      <x:c r="N305" s="34"/>
      <x:c r="O305" s="34"/>
      <x:c r="P305" s="34"/>
      <x:c r="Q305" s="10" t="n">
        <x:f>PI()</x:f>
        <x:v>3.141592653589793</x:v>
      </x:c>
      <x:c r="S305" s="10" t="n">
        <x:v>0.10911298252176493</x:v>
      </x:c>
      <x:c r="T305" s="10" t="n">
        <x:v>0.523106237524189</x:v>
      </x:c>
      <x:c r="U305" s="10" t="n">
        <x:v>0.8305965909768921</x:v>
      </x:c>
      <x:c r="V305" s="10" t="n">
        <x:v>0.8491719792187077</x:v>
      </x:c>
      <x:c r="W305" s="10" t="n">
        <x:v>0.3990092636598984</x:v>
      </x:c>
      <x:c r="X305" s="10" t="n">
        <x:v>0.5906913153253369</x:v>
      </x:c>
    </x:row>
    <x:row r="306">
      <x:c r="A306" s="34" t="n">
        <x:v>282</x:v>
      </x:c>
      <x:c r="B306" s="11" t="n">
        <x:f>CHOOSE(MIN(3,MAX(1,$B$9)),S306,U306,W306)</x:f>
        <x:v>0.6458891475340351</x:v>
      </x:c>
      <x:c r="C306" s="11" t="n">
        <x:f>CHOOSE(MIN(3,MAX(1,$B$9)),T306,V306,X306)</x:f>
        <x:v>0.8691732865991071</x:v>
      </x:c>
      <x:c r="D306" s="1" t="n">
        <x:f>IF(B306^2+C306^2&lt;=1,1,0)</x:f>
        <x:v>0</x:v>
      </x:c>
      <x:c r="E306" s="9" t="n">
        <x:f>4*AVERAGE($D$25:D306)</x:f>
        <x:v>3.1347517730496453</x:v>
      </x:c>
      <x:c r="F306" s="1" t="n">
        <x:f>B306</x:f>
        <x:v>0.6458891475340351</x:v>
      </x:c>
      <x:c r="G306" s="1" t="str">
        <x:f>IF(D306=1,C306,"")</x:f>
      </x:c>
      <x:c r="H306" s="1" t="n">
        <x:f>IF(D306=0,C306,"")</x:f>
        <x:v>0.8691732865991071</x:v>
      </x:c>
      <x:c r="I306" s="1" t="n">
        <x:f>SQRT(1-F306^2)</x:f>
        <x:v>0.7634312078358844</x:v>
      </x:c>
      <x:c r="J306" s="34"/>
      <x:c r="K306" s="34"/>
      <x:c r="L306" s="34"/>
      <x:c r="M306" s="34"/>
      <x:c r="N306" s="34"/>
      <x:c r="O306" s="34"/>
      <x:c r="P306" s="34"/>
      <x:c r="Q306" s="10" t="n">
        <x:f>PI()</x:f>
        <x:v>3.141592653589793</x:v>
      </x:c>
      <x:c r="S306" s="10" t="n">
        <x:v>0.6458891475340351</x:v>
      </x:c>
      <x:c r="T306" s="10" t="n">
        <x:v>0.8691732865991071</x:v>
      </x:c>
      <x:c r="U306" s="10" t="n">
        <x:v>0.7525447651298202</x:v>
      </x:c>
      <x:c r="V306" s="10" t="n">
        <x:v>0.678087863632867</x:v>
      </x:c>
      <x:c r="W306" s="10" t="n">
        <x:v>0.29617612249627645</x:v>
      </x:c>
      <x:c r="X306" s="10" t="n">
        <x:v>0.2818897404011036</x:v>
      </x:c>
    </x:row>
    <x:row r="307">
      <x:c r="A307" s="34" t="n">
        <x:v>283</x:v>
      </x:c>
      <x:c r="B307" s="11" t="n">
        <x:f>CHOOSE(MIN(3,MAX(1,$B$9)),S307,U307,W307)</x:f>
        <x:v>0.9007505754707381</x:v>
      </x:c>
      <x:c r="C307" s="11" t="n">
        <x:f>CHOOSE(MIN(3,MAX(1,$B$9)),T307,V307,X307)</x:f>
        <x:v>0.08750962710473686</x:v>
      </x:c>
      <x:c r="D307" s="1" t="n">
        <x:f>IF(B307^2+C307^2&lt;=1,1,0)</x:f>
        <x:v>1</x:v>
      </x:c>
      <x:c r="E307" s="9" t="n">
        <x:f>4*AVERAGE($D$25:D307)</x:f>
        <x:v>3.137809187279152</x:v>
      </x:c>
      <x:c r="F307" s="1" t="n">
        <x:f>B307</x:f>
        <x:v>0.9007505754707381</x:v>
      </x:c>
      <x:c r="G307" s="1" t="n">
        <x:f>IF(D307=1,C307,"")</x:f>
        <x:v>0.08750962710473686</x:v>
      </x:c>
      <x:c r="H307" s="1" t="str">
        <x:f>IF(D307=0,C307,"")</x:f>
      </x:c>
      <x:c r="I307" s="1" t="n">
        <x:f>SQRT(1-F307^2)</x:f>
        <x:v>0.4343367366331498</x:v>
      </x:c>
      <x:c r="J307" s="34"/>
      <x:c r="K307" s="34"/>
      <x:c r="L307" s="34"/>
      <x:c r="M307" s="34"/>
      <x:c r="N307" s="34"/>
      <x:c r="O307" s="34"/>
      <x:c r="P307" s="34"/>
      <x:c r="Q307" s="10" t="n">
        <x:f>PI()</x:f>
        <x:v>3.141592653589793</x:v>
      </x:c>
      <x:c r="S307" s="10" t="n">
        <x:v>0.9007505754707381</x:v>
      </x:c>
      <x:c r="T307" s="10" t="n">
        <x:v>0.08750962710473686</x:v>
      </x:c>
      <x:c r="U307" s="10" t="n">
        <x:v>0.007394303942382496</x:v>
      </x:c>
      <x:c r="V307" s="10" t="n">
        <x:v>0.5260797772074971</x:v>
      </x:c>
      <x:c r="W307" s="10" t="n">
        <x:v>0.8846834307104765</x:v>
      </x:c>
      <x:c r="X307" s="10" t="n">
        <x:v>0.26776953532492354</x:v>
      </x:c>
    </x:row>
    <x:row r="308">
      <x:c r="A308" s="34" t="n">
        <x:v>284</x:v>
      </x:c>
      <x:c r="B308" s="11" t="n">
        <x:f>CHOOSE(MIN(3,MAX(1,$B$9)),S308,U308,W308)</x:f>
        <x:v>0.19793070887681097</x:v>
      </x:c>
      <x:c r="C308" s="11" t="n">
        <x:f>CHOOSE(MIN(3,MAX(1,$B$9)),T308,V308,X308)</x:f>
        <x:v>0.8490673705236986</x:v>
      </x:c>
      <x:c r="D308" s="1" t="n">
        <x:f>IF(B308^2+C308^2&lt;=1,1,0)</x:f>
        <x:v>1</x:v>
      </x:c>
      <x:c r="E308" s="9" t="n">
        <x:f>4*AVERAGE($D$25:D308)</x:f>
        <x:v>3.140845070422535</x:v>
      </x:c>
      <x:c r="F308" s="1" t="n">
        <x:f>B308</x:f>
        <x:v>0.19793070887681097</x:v>
      </x:c>
      <x:c r="G308" s="1" t="n">
        <x:f>IF(D308=1,C308,"")</x:f>
        <x:v>0.8490673705236986</x:v>
      </x:c>
      <x:c r="H308" s="1" t="str">
        <x:f>IF(D308=0,C308,"")</x:f>
      </x:c>
      <x:c r="I308" s="1" t="n">
        <x:f>SQRT(1-F308^2)</x:f>
        <x:v>0.9802160141945871</x:v>
      </x:c>
      <x:c r="J308" s="34"/>
      <x:c r="K308" s="34"/>
      <x:c r="L308" s="34"/>
      <x:c r="M308" s="34"/>
      <x:c r="N308" s="34"/>
      <x:c r="O308" s="34"/>
      <x:c r="P308" s="34"/>
      <x:c r="Q308" s="10" t="n">
        <x:f>PI()</x:f>
        <x:v>3.141592653589793</x:v>
      </x:c>
      <x:c r="S308" s="10" t="n">
        <x:v>0.19793070887681097</x:v>
      </x:c>
      <x:c r="T308" s="10" t="n">
        <x:v>0.8490673705236986</x:v>
      </x:c>
      <x:c r="U308" s="10" t="n">
        <x:v>0.29225924465224074</x:v>
      </x:c>
      <x:c r="V308" s="10" t="n">
        <x:v>0.3815424116015331</x:v>
      </x:c>
      <x:c r="W308" s="10" t="n">
        <x:v>0.7630367531244876</x:v>
      </x:c>
      <x:c r="X308" s="10" t="n">
        <x:v>0.3913197230461426</x:v>
      </x:c>
    </x:row>
    <x:row r="309">
      <x:c r="A309" s="34" t="n">
        <x:v>285</x:v>
      </x:c>
      <x:c r="B309" s="11" t="n">
        <x:f>CHOOSE(MIN(3,MAX(1,$B$9)),S309,U309,W309)</x:f>
        <x:v>0.10079515620600432</x:v>
      </x:c>
      <x:c r="C309" s="11" t="n">
        <x:f>CHOOSE(MIN(3,MAX(1,$B$9)),T309,V309,X309)</x:f>
        <x:v>0.2932579960906878</x:v>
      </x:c>
      <x:c r="D309" s="1" t="n">
        <x:f>IF(B309^2+C309^2&lt;=1,1,0)</x:f>
        <x:v>1</x:v>
      </x:c>
      <x:c r="E309" s="9" t="n">
        <x:f>4*AVERAGE($D$25:D309)</x:f>
        <x:v>3.143859649122807</x:v>
      </x:c>
      <x:c r="F309" s="1" t="n">
        <x:f>B309</x:f>
        <x:v>0.10079515620600432</x:v>
      </x:c>
      <x:c r="G309" s="1" t="n">
        <x:f>IF(D309=1,C309,"")</x:f>
        <x:v>0.2932579960906878</x:v>
      </x:c>
      <x:c r="H309" s="1" t="str">
        <x:f>IF(D309=0,C309,"")</x:f>
      </x:c>
      <x:c r="I309" s="1" t="n">
        <x:f>SQRT(1-F309^2)</x:f>
        <x:v>0.9949071999364599</x:v>
      </x:c>
      <x:c r="J309" s="34"/>
      <x:c r="K309" s="34"/>
      <x:c r="L309" s="34"/>
      <x:c r="M309" s="34"/>
      <x:c r="N309" s="34"/>
      <x:c r="O309" s="34"/>
      <x:c r="P309" s="34"/>
      <x:c r="Q309" s="10" t="n">
        <x:f>PI()</x:f>
        <x:v>3.141592653589793</x:v>
      </x:c>
      <x:c r="S309" s="10" t="n">
        <x:v>0.10079515620600432</x:v>
      </x:c>
      <x:c r="T309" s="10" t="n">
        <x:v>0.2932579960906878</x:v>
      </x:c>
      <x:c r="U309" s="10" t="n">
        <x:v>0.3397983986746089</x:v>
      </x:c>
      <x:c r="V309" s="10" t="n">
        <x:v>0.21927981878237246</x:v>
      </x:c>
      <x:c r="W309" s="10" t="n">
        <x:v>0.5020129011018495</x:v>
      </x:c>
      <x:c r="X309" s="10" t="n">
        <x:v>0.7781096266485839</x:v>
      </x:c>
    </x:row>
    <x:row r="310">
      <x:c r="A310" s="34" t="n">
        <x:v>286</x:v>
      </x:c>
      <x:c r="B310" s="11" t="n">
        <x:f>CHOOSE(MIN(3,MAX(1,$B$9)),S310,U310,W310)</x:f>
        <x:v>0.5018170488765463</x:v>
      </x:c>
      <x:c r="C310" s="11" t="n">
        <x:f>CHOOSE(MIN(3,MAX(1,$B$9)),T310,V310,X310)</x:f>
        <x:v>0.25915543001610786</x:v>
      </x:c>
      <x:c r="D310" s="1" t="n">
        <x:f>IF(B310^2+C310^2&lt;=1,1,0)</x:f>
        <x:v>1</x:v>
      </x:c>
      <x:c r="E310" s="9" t="n">
        <x:f>4*AVERAGE($D$25:D310)</x:f>
        <x:v>3.1468531468531467</x:v>
      </x:c>
      <x:c r="F310" s="1" t="n">
        <x:f>B310</x:f>
        <x:v>0.5018170488765463</x:v>
      </x:c>
      <x:c r="G310" s="1" t="n">
        <x:f>IF(D310=1,C310,"")</x:f>
        <x:v>0.25915543001610786</x:v>
      </x:c>
      <x:c r="H310" s="1" t="str">
        <x:f>IF(D310=0,C310,"")</x:f>
      </x:c>
      <x:c r="I310" s="1" t="n">
        <x:f>SQRT(1-F310^2)</x:f>
        <x:v>0.8649737854159708</x:v>
      </x:c>
      <x:c r="J310" s="34"/>
      <x:c r="K310" s="34"/>
      <x:c r="L310" s="34"/>
      <x:c r="M310" s="34"/>
      <x:c r="N310" s="34"/>
      <x:c r="O310" s="34"/>
      <x:c r="P310" s="34"/>
      <x:c r="Q310" s="10" t="n">
        <x:f>PI()</x:f>
        <x:v>3.141592653589793</x:v>
      </x:c>
      <x:c r="S310" s="10" t="n">
        <x:v>0.5018170488765463</x:v>
      </x:c>
      <x:c r="T310" s="10" t="n">
        <x:v>0.25915543001610786</x:v>
      </x:c>
      <x:c r="U310" s="10" t="n">
        <x:v>0.9018948151329927</x:v>
      </x:c>
      <x:c r="V310" s="10" t="n">
        <x:v>0.28024554545948555</x:v>
      </x:c>
      <x:c r="W310" s="10" t="n">
        <x:v>0.5040903478906562</x:v>
      </x:c>
      <x:c r="X310" s="10" t="n">
        <x:v>0.29842756614860866</x:v>
      </x:c>
    </x:row>
    <x:row r="311">
      <x:c r="A311" s="34" t="n">
        <x:v>287</x:v>
      </x:c>
      <x:c r="B311" s="11" t="n">
        <x:f>CHOOSE(MIN(3,MAX(1,$B$9)),S311,U311,W311)</x:f>
        <x:v>0.9280217586783692</x:v>
      </x:c>
      <x:c r="C311" s="11" t="n">
        <x:f>CHOOSE(MIN(3,MAX(1,$B$9)),T311,V311,X311)</x:f>
        <x:v>0.6537383092800155</x:v>
      </x:c>
      <x:c r="D311" s="1" t="n">
        <x:f>IF(B311^2+C311^2&lt;=1,1,0)</x:f>
        <x:v>0</x:v>
      </x:c>
      <x:c r="E311" s="9" t="n">
        <x:f>4*AVERAGE($D$25:D311)</x:f>
        <x:v>3.1358885017421603</x:v>
      </x:c>
      <x:c r="F311" s="1" t="n">
        <x:f>B311</x:f>
        <x:v>0.9280217586783692</x:v>
      </x:c>
      <x:c r="G311" s="1" t="str">
        <x:f>IF(D311=1,C311,"")</x:f>
      </x:c>
      <x:c r="H311" s="1" t="n">
        <x:f>IF(D311=0,C311,"")</x:f>
        <x:v>0.6537383092800155</x:v>
      </x:c>
      <x:c r="I311" s="1" t="n">
        <x:f>SQRT(1-F311^2)</x:f>
        <x:v>0.37252599294479666</x:v>
      </x:c>
      <x:c r="J311" s="34"/>
      <x:c r="K311" s="34"/>
      <x:c r="L311" s="34"/>
      <x:c r="M311" s="34"/>
      <x:c r="N311" s="34"/>
      <x:c r="O311" s="34"/>
      <x:c r="P311" s="34"/>
      <x:c r="Q311" s="10" t="n">
        <x:f>PI()</x:f>
        <x:v>3.141592653589793</x:v>
      </x:c>
      <x:c r="S311" s="10" t="n">
        <x:v>0.9280217586783692</x:v>
      </x:c>
      <x:c r="T311" s="10" t="n">
        <x:v>0.6537383092800155</x:v>
      </x:c>
      <x:c r="U311" s="10" t="n">
        <x:v>0.7483463090230285</x:v>
      </x:c>
      <x:c r="V311" s="10" t="n">
        <x:v>0.043855408291075926</x:v>
      </x:c>
      <x:c r="W311" s="10" t="n">
        <x:v>0.04473005816353037</x:v>
      </x:c>
      <x:c r="X311" s="10" t="n">
        <x:v>0.9700925914431272</x:v>
      </x:c>
    </x:row>
    <x:row r="312">
      <x:c r="A312" s="34" t="n">
        <x:v>288</x:v>
      </x:c>
      <x:c r="B312" s="11" t="n">
        <x:f>CHOOSE(MIN(3,MAX(1,$B$9)),S312,U312,W312)</x:f>
        <x:v>0.9951285145943984</x:v>
      </x:c>
      <x:c r="C312" s="11" t="n">
        <x:f>CHOOSE(MIN(3,MAX(1,$B$9)),T312,V312,X312)</x:f>
        <x:v>0.5266294378088787</x:v>
      </x:c>
      <x:c r="D312" s="1" t="n">
        <x:f>IF(B312^2+C312^2&lt;=1,1,0)</x:f>
        <x:v>0</x:v>
      </x:c>
      <x:c r="E312" s="9" t="n">
        <x:f>4*AVERAGE($D$25:D312)</x:f>
        <x:v>3.125</x:v>
      </x:c>
      <x:c r="F312" s="1" t="n">
        <x:f>B312</x:f>
        <x:v>0.9951285145943984</x:v>
      </x:c>
      <x:c r="G312" s="1" t="str">
        <x:f>IF(D312=1,C312,"")</x:f>
      </x:c>
      <x:c r="H312" s="1" t="n">
        <x:f>IF(D312=0,C312,"")</x:f>
        <x:v>0.5266294378088787</x:v>
      </x:c>
      <x:c r="I312" s="1" t="n">
        <x:f>SQRT(1-F312^2)</x:f>
        <x:v>0.0985862030973207</x:v>
      </x:c>
      <x:c r="J312" s="34"/>
      <x:c r="K312" s="34"/>
      <x:c r="L312" s="34"/>
      <x:c r="M312" s="34"/>
      <x:c r="N312" s="34"/>
      <x:c r="O312" s="34"/>
      <x:c r="P312" s="34"/>
      <x:c r="Q312" s="10" t="n">
        <x:f>PI()</x:f>
        <x:v>3.141592653589793</x:v>
      </x:c>
      <x:c r="S312" s="10" t="n">
        <x:v>0.9951285145943984</x:v>
      </x:c>
      <x:c r="T312" s="10" t="n">
        <x:v>0.5266294378088787</x:v>
      </x:c>
      <x:c r="U312" s="10" t="n">
        <x:v>0.05230073718139039</x:v>
      </x:c>
      <x:c r="V312" s="10" t="n">
        <x:v>0.395549520108053</x:v>
      </x:c>
      <x:c r="W312" s="10" t="n">
        <x:v>0.14421810110184008</x:v>
      </x:c>
      <x:c r="X312" s="10" t="n">
        <x:v>0.2997318561331508</x:v>
      </x:c>
    </x:row>
    <x:row r="313">
      <x:c r="A313" s="34" t="n">
        <x:v>289</x:v>
      </x:c>
      <x:c r="B313" s="11" t="n">
        <x:f>CHOOSE(MIN(3,MAX(1,$B$9)),S313,U313,W313)</x:f>
        <x:v>0.10084302059840411</x:v>
      </x:c>
      <x:c r="C313" s="11" t="n">
        <x:f>CHOOSE(MIN(3,MAX(1,$B$9)),T313,V313,X313)</x:f>
        <x:v>0.9647357553476468</x:v>
      </x:c>
      <x:c r="D313" s="1" t="n">
        <x:f>IF(B313^2+C313^2&lt;=1,1,0)</x:f>
        <x:v>1</x:v>
      </x:c>
      <x:c r="E313" s="9" t="n">
        <x:f>4*AVERAGE($D$25:D313)</x:f>
        <x:v>3.1280276816608996</x:v>
      </x:c>
      <x:c r="F313" s="1" t="n">
        <x:f>B313</x:f>
        <x:v>0.10084302059840411</x:v>
      </x:c>
      <x:c r="G313" s="1" t="n">
        <x:f>IF(D313=1,C313,"")</x:f>
        <x:v>0.9647357553476468</x:v>
      </x:c>
      <x:c r="H313" s="1" t="str">
        <x:f>IF(D313=0,C313,"")</x:f>
      </x:c>
      <x:c r="I313" s="1" t="n">
        <x:f>SQRT(1-F313^2)</x:f>
        <x:v>0.9949023495783844</x:v>
      </x:c>
      <x:c r="J313" s="34"/>
      <x:c r="K313" s="34"/>
      <x:c r="L313" s="34"/>
      <x:c r="M313" s="34"/>
      <x:c r="N313" s="34"/>
      <x:c r="O313" s="34"/>
      <x:c r="P313" s="34"/>
      <x:c r="Q313" s="10" t="n">
        <x:f>PI()</x:f>
        <x:v>3.141592653589793</x:v>
      </x:c>
      <x:c r="S313" s="10" t="n">
        <x:v>0.10084302059840411</x:v>
      </x:c>
      <x:c r="T313" s="10" t="n">
        <x:v>0.9647357553476468</x:v>
      </x:c>
      <x:c r="U313" s="10" t="n">
        <x:v>0.9838457719072565</x:v>
      </x:c>
      <x:c r="V313" s="10" t="n">
        <x:v>0.16478183916638756</x:v>
      </x:c>
      <x:c r="W313" s="10" t="n">
        <x:v>0.38898822945992284</x:v>
      </x:c>
      <x:c r="X313" s="10" t="n">
        <x:v>0.18801414690372598</x:v>
      </x:c>
    </x:row>
    <x:row r="314">
      <x:c r="A314" s="34" t="n">
        <x:v>290</x:v>
      </x:c>
      <x:c r="B314" s="11" t="n">
        <x:f>CHOOSE(MIN(3,MAX(1,$B$9)),S314,U314,W314)</x:f>
        <x:v>0.019044238491915166</x:v>
      </x:c>
      <x:c r="C314" s="11" t="n">
        <x:f>CHOOSE(MIN(3,MAX(1,$B$9)),T314,V314,X314)</x:f>
        <x:v>0.8469499518396333</x:v>
      </x:c>
      <x:c r="D314" s="1" t="n">
        <x:f>IF(B314^2+C314^2&lt;=1,1,0)</x:f>
        <x:v>1</x:v>
      </x:c>
      <x:c r="E314" s="9" t="n">
        <x:f>4*AVERAGE($D$25:D314)</x:f>
        <x:v>3.1310344827586207</x:v>
      </x:c>
      <x:c r="F314" s="1" t="n">
        <x:f>B314</x:f>
        <x:v>0.019044238491915166</x:v>
      </x:c>
      <x:c r="G314" s="1" t="n">
        <x:f>IF(D314=1,C314,"")</x:f>
        <x:v>0.8469499518396333</x:v>
      </x:c>
      <x:c r="H314" s="1" t="str">
        <x:f>IF(D314=0,C314,"")</x:f>
      </x:c>
      <x:c r="I314" s="1" t="n">
        <x:f>SQRT(1-F314^2)</x:f>
        <x:v>0.9998186420447776</x:v>
      </x:c>
      <x:c r="J314" s="34"/>
      <x:c r="K314" s="34"/>
      <x:c r="L314" s="34"/>
      <x:c r="M314" s="34"/>
      <x:c r="N314" s="34"/>
      <x:c r="O314" s="34"/>
      <x:c r="P314" s="34"/>
      <x:c r="Q314" s="10" t="n">
        <x:f>PI()</x:f>
        <x:v>3.141592653589793</x:v>
      </x:c>
      <x:c r="S314" s="10" t="n">
        <x:v>0.019044238491915166</x:v>
      </x:c>
      <x:c r="T314" s="10" t="n">
        <x:v>0.8469499518396333</x:v>
      </x:c>
      <x:c r="U314" s="10" t="n">
        <x:v>0.2474239552321874</x:v>
      </x:c>
      <x:c r="V314" s="10" t="n">
        <x:v>0.6031691928596862</x:v>
      </x:c>
      <x:c r="W314" s="10" t="n">
        <x:v>0.20800125044105633</x:v>
      </x:c>
      <x:c r="X314" s="10" t="n">
        <x:v>0.12424163968846191</x:v>
      </x:c>
    </x:row>
    <x:row r="315">
      <x:c r="A315" s="34" t="n">
        <x:v>291</x:v>
      </x:c>
      <x:c r="B315" s="11" t="n">
        <x:f>CHOOSE(MIN(3,MAX(1,$B$9)),S315,U315,W315)</x:f>
        <x:v>0.6044600623426959</x:v>
      </x:c>
      <x:c r="C315" s="11" t="n">
        <x:f>CHOOSE(MIN(3,MAX(1,$B$9)),T315,V315,X315)</x:f>
        <x:v>0.12114517262671143</x:v>
      </x:c>
      <x:c r="D315" s="1" t="n">
        <x:f>IF(B315^2+C315^2&lt;=1,1,0)</x:f>
        <x:v>1</x:v>
      </x:c>
      <x:c r="E315" s="9" t="n">
        <x:f>4*AVERAGE($D$25:D315)</x:f>
        <x:v>3.134020618556701</x:v>
      </x:c>
      <x:c r="F315" s="1" t="n">
        <x:f>B315</x:f>
        <x:v>0.6044600623426959</x:v>
      </x:c>
      <x:c r="G315" s="1" t="n">
        <x:f>IF(D315=1,C315,"")</x:f>
        <x:v>0.12114517262671143</x:v>
      </x:c>
      <x:c r="H315" s="1" t="str">
        <x:f>IF(D315=0,C315,"")</x:f>
      </x:c>
      <x:c r="I315" s="1" t="n">
        <x:f>SQRT(1-F315^2)</x:f>
        <x:v>0.7966354455035654</x:v>
      </x:c>
      <x:c r="J315" s="34"/>
      <x:c r="K315" s="34"/>
      <x:c r="L315" s="34"/>
      <x:c r="M315" s="34"/>
      <x:c r="N315" s="34"/>
      <x:c r="O315" s="34"/>
      <x:c r="P315" s="34"/>
      <x:c r="Q315" s="10" t="n">
        <x:f>PI()</x:f>
        <x:v>3.141592653589793</x:v>
      </x:c>
      <x:c r="S315" s="10" t="n">
        <x:v>0.6044600623426959</x:v>
      </x:c>
      <x:c r="T315" s="10" t="n">
        <x:v>0.12114517262671143</x:v>
      </x:c>
      <x:c r="U315" s="10" t="n">
        <x:v>0.5134066702265301</x:v>
      </x:c>
      <x:c r="V315" s="10" t="n">
        <x:v>0.9200026994545734</x:v>
      </x:c>
      <x:c r="W315" s="10" t="n">
        <x:v>0.5688402470037476</x:v>
      </x:c>
      <x:c r="X315" s="10" t="n">
        <x:v>0.3176278127959453</x:v>
      </x:c>
    </x:row>
    <x:row r="316">
      <x:c r="A316" s="34" t="n">
        <x:v>292</x:v>
      </x:c>
      <x:c r="B316" s="11" t="n">
        <x:f>CHOOSE(MIN(3,MAX(1,$B$9)),S316,U316,W316)</x:f>
        <x:v>0.404340673587285</x:v>
      </x:c>
      <x:c r="C316" s="11" t="n">
        <x:f>CHOOSE(MIN(3,MAX(1,$B$9)),T316,V316,X316)</x:f>
        <x:v>0.39557707228232175</x:v>
      </x:c>
      <x:c r="D316" s="1" t="n">
        <x:f>IF(B316^2+C316^2&lt;=1,1,0)</x:f>
        <x:v>1</x:v>
      </x:c>
      <x:c r="E316" s="9" t="n">
        <x:f>4*AVERAGE($D$25:D316)</x:f>
        <x:v>3.136986301369863</x:v>
      </x:c>
      <x:c r="F316" s="1" t="n">
        <x:f>B316</x:f>
        <x:v>0.404340673587285</x:v>
      </x:c>
      <x:c r="G316" s="1" t="n">
        <x:f>IF(D316=1,C316,"")</x:f>
        <x:v>0.39557707228232175</x:v>
      </x:c>
      <x:c r="H316" s="1" t="str">
        <x:f>IF(D316=0,C316,"")</x:f>
      </x:c>
      <x:c r="I316" s="1" t="n">
        <x:f>SQRT(1-F316^2)</x:f>
        <x:v>0.9146084515698402</x:v>
      </x:c>
      <x:c r="J316" s="34"/>
      <x:c r="K316" s="34"/>
      <x:c r="L316" s="34"/>
      <x:c r="M316" s="34"/>
      <x:c r="N316" s="34"/>
      <x:c r="O316" s="34"/>
      <x:c r="P316" s="34"/>
      <x:c r="Q316" s="10" t="n">
        <x:f>PI()</x:f>
        <x:v>3.141592653589793</x:v>
      </x:c>
      <x:c r="S316" s="10" t="n">
        <x:v>0.404340673587285</x:v>
      </x:c>
      <x:c r="T316" s="10" t="n">
        <x:v>0.39557707228232175</x:v>
      </x:c>
      <x:c r="U316" s="10" t="n">
        <x:v>0.6320451205228286</x:v>
      </x:c>
      <x:c r="V316" s="10" t="n">
        <x:v>0.7369366572593842</x:v>
      </x:c>
      <x:c r="W316" s="10" t="n">
        <x:v>0.9571243171945926</x:v>
      </x:c>
      <x:c r="X316" s="10" t="n">
        <x:v>0.9949173824606188</x:v>
      </x:c>
    </x:row>
    <x:row r="317">
      <x:c r="A317" s="34" t="n">
        <x:v>293</x:v>
      </x:c>
      <x:c r="B317" s="11" t="n">
        <x:f>CHOOSE(MIN(3,MAX(1,$B$9)),S317,U317,W317)</x:f>
        <x:v>0.1621149283600971</x:v>
      </x:c>
      <x:c r="C317" s="11" t="n">
        <x:f>CHOOSE(MIN(3,MAX(1,$B$9)),T317,V317,X317)</x:f>
        <x:v>0.5870027873897925</x:v>
      </x:c>
      <x:c r="D317" s="1" t="n">
        <x:f>IF(B317^2+C317^2&lt;=1,1,0)</x:f>
        <x:v>1</x:v>
      </x:c>
      <x:c r="E317" s="9" t="n">
        <x:f>4*AVERAGE($D$25:D317)</x:f>
        <x:v>3.1399317406143346</x:v>
      </x:c>
      <x:c r="F317" s="1" t="n">
        <x:f>B317</x:f>
        <x:v>0.1621149283600971</x:v>
      </x:c>
      <x:c r="G317" s="1" t="n">
        <x:f>IF(D317=1,C317,"")</x:f>
        <x:v>0.5870027873897925</x:v>
      </x:c>
      <x:c r="H317" s="1" t="str">
        <x:f>IF(D317=0,C317,"")</x:f>
      </x:c>
      <x:c r="I317" s="1" t="n">
        <x:f>SQRT(1-F317^2)</x:f>
        <x:v>0.986771883467907</x:v>
      </x:c>
      <x:c r="J317" s="34"/>
      <x:c r="K317" s="34"/>
      <x:c r="L317" s="34"/>
      <x:c r="M317" s="34"/>
      <x:c r="N317" s="34"/>
      <x:c r="O317" s="34"/>
      <x:c r="P317" s="34"/>
      <x:c r="Q317" s="10" t="n">
        <x:f>PI()</x:f>
        <x:v>3.141592653589793</x:v>
      </x:c>
      <x:c r="S317" s="10" t="n">
        <x:v>0.1621149283600971</x:v>
      </x:c>
      <x:c r="T317" s="10" t="n">
        <x:v>0.5870027873897925</x:v>
      </x:c>
      <x:c r="U317" s="10" t="n">
        <x:v>0.24332956454100751</x:v>
      </x:c>
      <x:c r="V317" s="10" t="n">
        <x:v>0.815016492113274</x:v>
      </x:c>
      <x:c r="W317" s="10" t="n">
        <x:v>0.9241763829210473</x:v>
      </x:c>
      <x:c r="X317" s="10" t="n">
        <x:v>0.7987969808185647</x:v>
      </x:c>
    </x:row>
    <x:row r="318">
      <x:c r="A318" s="34" t="n">
        <x:v>294</x:v>
      </x:c>
      <x:c r="B318" s="11" t="n">
        <x:f>CHOOSE(MIN(3,MAX(1,$B$9)),S318,U318,W318)</x:f>
        <x:v>0.05055419111158699</x:v>
      </x:c>
      <x:c r="C318" s="11" t="n">
        <x:f>CHOOSE(MIN(3,MAX(1,$B$9)),T318,V318,X318)</x:f>
        <x:v>0.9508342110784724</x:v>
      </x:c>
      <x:c r="D318" s="1" t="n">
        <x:f>IF(B318^2+C318^2&lt;=1,1,0)</x:f>
        <x:v>1</x:v>
      </x:c>
      <x:c r="E318" s="9" t="n">
        <x:f>4*AVERAGE($D$25:D318)</x:f>
        <x:v>3.142857142857143</x:v>
      </x:c>
      <x:c r="F318" s="1" t="n">
        <x:f>B318</x:f>
        <x:v>0.05055419111158699</x:v>
      </x:c>
      <x:c r="G318" s="1" t="n">
        <x:f>IF(D318=1,C318,"")</x:f>
        <x:v>0.9508342110784724</x:v>
      </x:c>
      <x:c r="H318" s="1" t="str">
        <x:f>IF(D318=0,C318,"")</x:f>
      </x:c>
      <x:c r="I318" s="1" t="n">
        <x:f>SQRT(1-F318^2)</x:f>
        <x:v>0.9987213193684479</x:v>
      </x:c>
      <x:c r="J318" s="34"/>
      <x:c r="K318" s="34"/>
      <x:c r="L318" s="34"/>
      <x:c r="M318" s="34"/>
      <x:c r="N318" s="34"/>
      <x:c r="O318" s="34"/>
      <x:c r="P318" s="34"/>
      <x:c r="Q318" s="10" t="n">
        <x:f>PI()</x:f>
        <x:v>3.141592653589793</x:v>
      </x:c>
      <x:c r="S318" s="10" t="n">
        <x:v>0.05055419111158699</x:v>
      </x:c>
      <x:c r="T318" s="10" t="n">
        <x:v>0.9508342110784724</x:v>
      </x:c>
      <x:c r="U318" s="10" t="n">
        <x:v>0.7537342296120585</x:v>
      </x:c>
      <x:c r="V318" s="10" t="n">
        <x:v>0.3852043090492868</x:v>
      </x:c>
      <x:c r="W318" s="10" t="n">
        <x:v>0.9677806722752117</x:v>
      </x:c>
      <x:c r="X318" s="10" t="n">
        <x:v>0.5096035227977301</x:v>
      </x:c>
    </x:row>
    <x:row r="319">
      <x:c r="A319" s="34" t="n">
        <x:v>295</x:v>
      </x:c>
      <x:c r="B319" s="11" t="n">
        <x:f>CHOOSE(MIN(3,MAX(1,$B$9)),S319,U319,W319)</x:f>
        <x:v>0.5510695910779759</x:v>
      </x:c>
      <x:c r="C319" s="11" t="n">
        <x:f>CHOOSE(MIN(3,MAX(1,$B$9)),T319,V319,X319)</x:f>
        <x:v>0.3469632646301761</x:v>
      </x:c>
      <x:c r="D319" s="1" t="n">
        <x:f>IF(B319^2+C319^2&lt;=1,1,0)</x:f>
        <x:v>1</x:v>
      </x:c>
      <x:c r="E319" s="9" t="n">
        <x:f>4*AVERAGE($D$25:D319)</x:f>
        <x:v>3.145762711864407</x:v>
      </x:c>
      <x:c r="F319" s="1" t="n">
        <x:f>B319</x:f>
        <x:v>0.5510695910779759</x:v>
      </x:c>
      <x:c r="G319" s="1" t="n">
        <x:f>IF(D319=1,C319,"")</x:f>
        <x:v>0.3469632646301761</x:v>
      </x:c>
      <x:c r="H319" s="1" t="str">
        <x:f>IF(D319=0,C319,"")</x:f>
      </x:c>
      <x:c r="I319" s="1" t="n">
        <x:f>SQRT(1-F319^2)</x:f>
        <x:v>0.8344592894738199</x:v>
      </x:c>
      <x:c r="J319" s="34"/>
      <x:c r="K319" s="34"/>
      <x:c r="L319" s="34"/>
      <x:c r="M319" s="34"/>
      <x:c r="N319" s="34"/>
      <x:c r="O319" s="34"/>
      <x:c r="P319" s="34"/>
      <x:c r="Q319" s="10" t="n">
        <x:f>PI()</x:f>
        <x:v>3.141592653589793</x:v>
      </x:c>
      <x:c r="S319" s="10" t="n">
        <x:v>0.5510695910779759</x:v>
      </x:c>
      <x:c r="T319" s="10" t="n">
        <x:v>0.3469632646301761</x:v>
      </x:c>
      <x:c r="U319" s="10" t="n">
        <x:v>0.5351586187435724</x:v>
      </x:c>
      <x:c r="V319" s="10" t="n">
        <x:v>0.6984456638306605</x:v>
      </x:c>
      <x:c r="W319" s="10" t="n">
        <x:v>0.4671153731713513</x:v>
      </x:c>
      <x:c r="X319" s="10" t="n">
        <x:v>0.49481231695309924</x:v>
      </x:c>
    </x:row>
    <x:row r="320">
      <x:c r="A320" s="34" t="n">
        <x:v>296</x:v>
      </x:c>
      <x:c r="B320" s="11" t="n">
        <x:f>CHOOSE(MIN(3,MAX(1,$B$9)),S320,U320,W320)</x:f>
        <x:v>0.2639327406650409</x:v>
      </x:c>
      <x:c r="C320" s="11" t="n">
        <x:f>CHOOSE(MIN(3,MAX(1,$B$9)),T320,V320,X320)</x:f>
        <x:v>0.8810296739684418</x:v>
      </x:c>
      <x:c r="D320" s="1" t="n">
        <x:f>IF(B320^2+C320^2&lt;=1,1,0)</x:f>
        <x:v>1</x:v>
      </x:c>
      <x:c r="E320" s="9" t="n">
        <x:f>4*AVERAGE($D$25:D320)</x:f>
        <x:v>3.1486486486486487</x:v>
      </x:c>
      <x:c r="F320" s="1" t="n">
        <x:f>B320</x:f>
        <x:v>0.2639327406650409</x:v>
      </x:c>
      <x:c r="G320" s="1" t="n">
        <x:f>IF(D320=1,C320,"")</x:f>
        <x:v>0.8810296739684418</x:v>
      </x:c>
      <x:c r="H320" s="1" t="str">
        <x:f>IF(D320=0,C320,"")</x:f>
      </x:c>
      <x:c r="I320" s="1" t="n">
        <x:f>SQRT(1-F320^2)</x:f>
        <x:v>0.9645410869449991</x:v>
      </x:c>
      <x:c r="J320" s="34"/>
      <x:c r="K320" s="34"/>
      <x:c r="L320" s="34"/>
      <x:c r="M320" s="34"/>
      <x:c r="N320" s="34"/>
      <x:c r="O320" s="34"/>
      <x:c r="P320" s="34"/>
      <x:c r="Q320" s="10" t="n">
        <x:f>PI()</x:f>
        <x:v>3.141592653589793</x:v>
      </x:c>
      <x:c r="S320" s="10" t="n">
        <x:v>0.2639327406650409</x:v>
      </x:c>
      <x:c r="T320" s="10" t="n">
        <x:v>0.8810296739684418</x:v>
      </x:c>
      <x:c r="U320" s="10" t="n">
        <x:v>0.8094950383038219</x:v>
      </x:c>
      <x:c r="V320" s="10" t="n">
        <x:v>0.8958666927014073</x:v>
      </x:c>
      <x:c r="W320" s="10" t="n">
        <x:v>0.7722304516952481</x:v>
      </x:c>
      <x:c r="X320" s="10" t="n">
        <x:v>0.6284553095451253</x:v>
      </x:c>
    </x:row>
    <x:row r="321">
      <x:c r="A321" s="34" t="n">
        <x:v>297</x:v>
      </x:c>
      <x:c r="B321" s="11" t="n">
        <x:f>CHOOSE(MIN(3,MAX(1,$B$9)),S321,U321,W321)</x:f>
        <x:v>0.15393651730846614</x:v>
      </x:c>
      <x:c r="C321" s="11" t="n">
        <x:f>CHOOSE(MIN(3,MAX(1,$B$9)),T321,V321,X321)</x:f>
        <x:v>0.41734707134310156</x:v>
      </x:c>
      <x:c r="D321" s="1" t="n">
        <x:f>IF(B321^2+C321^2&lt;=1,1,0)</x:f>
        <x:v>1</x:v>
      </x:c>
      <x:c r="E321" s="9" t="n">
        <x:f>4*AVERAGE($D$25:D321)</x:f>
        <x:v>3.1515151515151514</x:v>
      </x:c>
      <x:c r="F321" s="1" t="n">
        <x:f>B321</x:f>
        <x:v>0.15393651730846614</x:v>
      </x:c>
      <x:c r="G321" s="1" t="n">
        <x:f>IF(D321=1,C321,"")</x:f>
        <x:v>0.41734707134310156</x:v>
      </x:c>
      <x:c r="H321" s="1" t="str">
        <x:f>IF(D321=0,C321,"")</x:f>
      </x:c>
      <x:c r="I321" s="1" t="n">
        <x:f>SQRT(1-F321^2)</x:f>
        <x:v>0.9880807399392725</x:v>
      </x:c>
      <x:c r="J321" s="34"/>
      <x:c r="K321" s="34"/>
      <x:c r="L321" s="34"/>
      <x:c r="M321" s="34"/>
      <x:c r="N321" s="34"/>
      <x:c r="O321" s="34"/>
      <x:c r="P321" s="34"/>
      <x:c r="Q321" s="10" t="n">
        <x:f>PI()</x:f>
        <x:v>3.141592653589793</x:v>
      </x:c>
      <x:c r="S321" s="10" t="n">
        <x:v>0.15393651730846614</x:v>
      </x:c>
      <x:c r="T321" s="10" t="n">
        <x:v>0.41734707134310156</x:v>
      </x:c>
      <x:c r="U321" s="10" t="n">
        <x:v>0.3935630932896351</x:v>
      </x:c>
      <x:c r="V321" s="10" t="n">
        <x:v>0.6094646103100283</x:v>
      </x:c>
      <x:c r="W321" s="10" t="n">
        <x:v>0.6629589071136774</x:v>
      </x:c>
      <x:c r="X321" s="10" t="n">
        <x:v>0.6680945585758071</x:v>
      </x:c>
    </x:row>
    <x:row r="322">
      <x:c r="A322" s="34" t="n">
        <x:v>298</x:v>
      </x:c>
      <x:c r="B322" s="11" t="n">
        <x:f>CHOOSE(MIN(3,MAX(1,$B$9)),S322,U322,W322)</x:f>
        <x:v>0.8698015728732571</x:v>
      </x:c>
      <x:c r="C322" s="11" t="n">
        <x:f>CHOOSE(MIN(3,MAX(1,$B$9)),T322,V322,X322)</x:f>
        <x:v>0.6989610550226644</x:v>
      </x:c>
      <x:c r="D322" s="1" t="n">
        <x:f>IF(B322^2+C322^2&lt;=1,1,0)</x:f>
        <x:v>0</x:v>
      </x:c>
      <x:c r="E322" s="9" t="n">
        <x:f>4*AVERAGE($D$25:D322)</x:f>
        <x:v>3.140939597315436</x:v>
      </x:c>
      <x:c r="F322" s="1" t="n">
        <x:f>B322</x:f>
        <x:v>0.8698015728732571</x:v>
      </x:c>
      <x:c r="G322" s="1" t="str">
        <x:f>IF(D322=1,C322,"")</x:f>
      </x:c>
      <x:c r="H322" s="1" t="n">
        <x:f>IF(D322=0,C322,"")</x:f>
        <x:v>0.6989610550226644</x:v>
      </x:c>
      <x:c r="I322" s="1" t="n">
        <x:f>SQRT(1-F322^2)</x:f>
        <x:v>0.49340168608062945</x:v>
      </x:c>
      <x:c r="J322" s="34"/>
      <x:c r="K322" s="34"/>
      <x:c r="L322" s="34"/>
      <x:c r="M322" s="34"/>
      <x:c r="N322" s="34"/>
      <x:c r="O322" s="34"/>
      <x:c r="P322" s="34"/>
      <x:c r="Q322" s="10" t="n">
        <x:f>PI()</x:f>
        <x:v>3.141592653589793</x:v>
      </x:c>
      <x:c r="S322" s="10" t="n">
        <x:v>0.8698015728732571</x:v>
      </x:c>
      <x:c r="T322" s="10" t="n">
        <x:v>0.6989610550226644</x:v>
      </x:c>
      <x:c r="U322" s="10" t="n">
        <x:v>0.1720967904543872</x:v>
      </x:c>
      <x:c r="V322" s="10" t="n">
        <x:v>0.6819389907002</x:v>
      </x:c>
      <x:c r="W322" s="10" t="n">
        <x:v>0.8531362000367354</x:v>
      </x:c>
      <x:c r="X322" s="10" t="n">
        <x:v>0.18738886835877122</x:v>
      </x:c>
    </x:row>
    <x:row r="323">
      <x:c r="A323" s="34" t="n">
        <x:v>299</x:v>
      </x:c>
      <x:c r="B323" s="11" t="n">
        <x:f>CHOOSE(MIN(3,MAX(1,$B$9)),S323,U323,W323)</x:f>
        <x:v>0.38598579715471715</x:v>
      </x:c>
      <x:c r="C323" s="11" t="n">
        <x:f>CHOOSE(MIN(3,MAX(1,$B$9)),T323,V323,X323)</x:f>
        <x:v>0.2448831523070112</x:v>
      </x:c>
      <x:c r="D323" s="1" t="n">
        <x:f>IF(B323^2+C323^2&lt;=1,1,0)</x:f>
        <x:v>1</x:v>
      </x:c>
      <x:c r="E323" s="9" t="n">
        <x:f>4*AVERAGE($D$25:D323)</x:f>
        <x:v>3.1438127090301005</x:v>
      </x:c>
      <x:c r="F323" s="1" t="n">
        <x:f>B323</x:f>
        <x:v>0.38598579715471715</x:v>
      </x:c>
      <x:c r="G323" s="1" t="n">
        <x:f>IF(D323=1,C323,"")</x:f>
        <x:v>0.2448831523070112</x:v>
      </x:c>
      <x:c r="H323" s="1" t="str">
        <x:f>IF(D323=0,C323,"")</x:f>
      </x:c>
      <x:c r="I323" s="1" t="n">
        <x:f>SQRT(1-F323^2)</x:f>
        <x:v>0.9225047232371428</x:v>
      </x:c>
      <x:c r="J323" s="34"/>
      <x:c r="K323" s="34"/>
      <x:c r="L323" s="34"/>
      <x:c r="M323" s="34"/>
      <x:c r="N323" s="34"/>
      <x:c r="O323" s="34"/>
      <x:c r="P323" s="34"/>
      <x:c r="Q323" s="10" t="n">
        <x:f>PI()</x:f>
        <x:v>3.141592653589793</x:v>
      </x:c>
      <x:c r="S323" s="10" t="n">
        <x:v>0.38598579715471715</x:v>
      </x:c>
      <x:c r="T323" s="10" t="n">
        <x:v>0.2448831523070112</x:v>
      </x:c>
      <x:c r="U323" s="10" t="n">
        <x:v>0.35199684539773846</x:v>
      </x:c>
      <x:c r="V323" s="10" t="n">
        <x:v>0.8913394184497693</x:v>
      </x:c>
      <x:c r="W323" s="10" t="n">
        <x:v>0.4750333397783403</x:v>
      </x:c>
      <x:c r="X323" s="10" t="n">
        <x:v>0.45474484919437874</x:v>
      </x:c>
    </x:row>
    <x:row r="324">
      <x:c r="A324" s="34" t="n">
        <x:v>300</x:v>
      </x:c>
      <x:c r="B324" s="11" t="n">
        <x:f>CHOOSE(MIN(3,MAX(1,$B$9)),S324,U324,W324)</x:f>
        <x:v>0.36496802454348654</x:v>
      </x:c>
      <x:c r="C324" s="11" t="n">
        <x:f>CHOOSE(MIN(3,MAX(1,$B$9)),T324,V324,X324)</x:f>
        <x:v>0.6369274436729029</x:v>
      </x:c>
      <x:c r="D324" s="1" t="n">
        <x:f>IF(B324^2+C324^2&lt;=1,1,0)</x:f>
        <x:v>1</x:v>
      </x:c>
      <x:c r="E324" s="9" t="n">
        <x:f>4*AVERAGE($D$25:D324)</x:f>
        <x:v>3.1466666666666665</x:v>
      </x:c>
      <x:c r="F324" s="1" t="n">
        <x:f>B324</x:f>
        <x:v>0.36496802454348654</x:v>
      </x:c>
      <x:c r="G324" s="1" t="n">
        <x:f>IF(D324=1,C324,"")</x:f>
        <x:v>0.6369274436729029</x:v>
      </x:c>
      <x:c r="H324" s="1" t="str">
        <x:f>IF(D324=0,C324,"")</x:f>
      </x:c>
      <x:c r="I324" s="1" t="n">
        <x:f>SQRT(1-F324^2)</x:f>
        <x:v>0.9310200540594306</x:v>
      </x:c>
      <x:c r="J324" s="34"/>
      <x:c r="K324" s="34"/>
      <x:c r="L324" s="34"/>
      <x:c r="M324" s="34"/>
      <x:c r="N324" s="34"/>
      <x:c r="O324" s="34"/>
      <x:c r="P324" s="34"/>
      <x:c r="Q324" s="10" t="n">
        <x:f>PI()</x:f>
        <x:v>3.141592653589793</x:v>
      </x:c>
      <x:c r="S324" s="10" t="n">
        <x:v>0.36496802454348654</x:v>
      </x:c>
      <x:c r="T324" s="10" t="n">
        <x:v>0.6369274436729029</x:v>
      </x:c>
      <x:c r="U324" s="10" t="n">
        <x:v>0.6970256303392429</x:v>
      </x:c>
      <x:c r="V324" s="10" t="n">
        <x:v>0.10252224872208027</x:v>
      </x:c>
      <x:c r="W324" s="10" t="n">
        <x:v>0.22676128622217717</x:v>
      </x:c>
      <x:c r="X324" s="10" t="n">
        <x:v>0.35991823880207074</x:v>
      </x:c>
    </x:row>
    <x:row r="325">
      <x:c r="A325" s="34" t="n">
        <x:v>301</x:v>
      </x:c>
      <x:c r="B325" s="11" t="n">
        <x:f>CHOOSE(MIN(3,MAX(1,$B$9)),S325,U325,W325)</x:f>
        <x:v>0.889053835417144</x:v>
      </x:c>
      <x:c r="C325" s="11" t="n">
        <x:f>CHOOSE(MIN(3,MAX(1,$B$9)),T325,V325,X325)</x:f>
        <x:v>0.5712719183648005</x:v>
      </x:c>
      <x:c r="D325" s="1" t="n">
        <x:f>IF(B325^2+C325^2&lt;=1,1,0)</x:f>
        <x:v>0</x:v>
      </x:c>
      <x:c r="E325" s="9" t="n">
        <x:f>4*AVERAGE($D$25:D325)</x:f>
        <x:v>3.1362126245847177</x:v>
      </x:c>
      <x:c r="F325" s="1" t="n">
        <x:f>B325</x:f>
        <x:v>0.889053835417144</x:v>
      </x:c>
      <x:c r="G325" s="1" t="str">
        <x:f>IF(D325=1,C325,"")</x:f>
      </x:c>
      <x:c r="H325" s="1" t="n">
        <x:f>IF(D325=0,C325,"")</x:f>
        <x:v>0.5712719183648005</x:v>
      </x:c>
      <x:c r="I325" s="1" t="n">
        <x:f>SQRT(1-F325^2)</x:f>
        <x:v>0.45780266243226</x:v>
      </x:c>
      <x:c r="J325" s="34"/>
      <x:c r="K325" s="34"/>
      <x:c r="L325" s="34"/>
      <x:c r="M325" s="34"/>
      <x:c r="N325" s="34"/>
      <x:c r="O325" s="34"/>
      <x:c r="P325" s="34"/>
      <x:c r="Q325" s="10" t="n">
        <x:f>PI()</x:f>
        <x:v>3.141592653589793</x:v>
      </x:c>
      <x:c r="S325" s="10" t="n">
        <x:v>0.889053835417144</x:v>
      </x:c>
      <x:c r="T325" s="10" t="n">
        <x:v>0.5712719183648005</x:v>
      </x:c>
      <x:c r="U325" s="10" t="n">
        <x:v>0.6066488230710572</x:v>
      </x:c>
      <x:c r="V325" s="10" t="n">
        <x:v>0.6442652298088978</x:v>
      </x:c>
      <x:c r="W325" s="10" t="n">
        <x:v>0.47314511495286715</x:v>
      </x:c>
      <x:c r="X325" s="10" t="n">
        <x:v>0.25286621121841335</x:v>
      </x:c>
    </x:row>
    <x:row r="326">
      <x:c r="A326" s="34" t="n">
        <x:v>302</x:v>
      </x:c>
      <x:c r="B326" s="11" t="n">
        <x:f>CHOOSE(MIN(3,MAX(1,$B$9)),S326,U326,W326)</x:f>
        <x:v>0.6257903663208708</x:v>
      </x:c>
      <x:c r="C326" s="11" t="n">
        <x:f>CHOOSE(MIN(3,MAX(1,$B$9)),T326,V326,X326)</x:f>
        <x:v>0.9453744442434981</x:v>
      </x:c>
      <x:c r="D326" s="1" t="n">
        <x:f>IF(B326^2+C326^2&lt;=1,1,0)</x:f>
        <x:v>0</x:v>
      </x:c>
      <x:c r="E326" s="9" t="n">
        <x:f>4*AVERAGE($D$25:D326)</x:f>
        <x:v>3.1258278145695364</x:v>
      </x:c>
      <x:c r="F326" s="1" t="n">
        <x:f>B326</x:f>
        <x:v>0.6257903663208708</x:v>
      </x:c>
      <x:c r="G326" s="1" t="str">
        <x:f>IF(D326=1,C326,"")</x:f>
      </x:c>
      <x:c r="H326" s="1" t="n">
        <x:f>IF(D326=0,C326,"")</x:f>
        <x:v>0.9453744442434981</x:v>
      </x:c>
      <x:c r="I326" s="1" t="n">
        <x:f>SQRT(1-F326^2)</x:f>
        <x:v>0.7799912931693471</x:v>
      </x:c>
      <x:c r="J326" s="34"/>
      <x:c r="K326" s="34"/>
      <x:c r="L326" s="34"/>
      <x:c r="M326" s="34"/>
      <x:c r="N326" s="34"/>
      <x:c r="O326" s="34"/>
      <x:c r="P326" s="34"/>
      <x:c r="Q326" s="10" t="n">
        <x:f>PI()</x:f>
        <x:v>3.141592653589793</x:v>
      </x:c>
      <x:c r="S326" s="10" t="n">
        <x:v>0.6257903663208708</x:v>
      </x:c>
      <x:c r="T326" s="10" t="n">
        <x:v>0.9453744442434981</x:v>
      </x:c>
      <x:c r="U326" s="10" t="n">
        <x:v>0.19304763040688944</x:v>
      </x:c>
      <x:c r="V326" s="10" t="n">
        <x:v>0.48539031933608656</x:v>
      </x:c>
      <x:c r="W326" s="10" t="n">
        <x:v>0.06687819536099926</x:v>
      </x:c>
      <x:c r="X326" s="10" t="n">
        <x:v>0.8208352384619613</x:v>
      </x:c>
    </x:row>
    <x:row r="327">
      <x:c r="A327" s="34" t="n">
        <x:v>303</x:v>
      </x:c>
      <x:c r="B327" s="11" t="n">
        <x:f>CHOOSE(MIN(3,MAX(1,$B$9)),S327,U327,W327)</x:f>
        <x:v>0.6326786054996774</x:v>
      </x:c>
      <x:c r="C327" s="11" t="n">
        <x:f>CHOOSE(MIN(3,MAX(1,$B$9)),T327,V327,X327)</x:f>
        <x:v>0.5916935472050682</x:v>
      </x:c>
      <x:c r="D327" s="1" t="n">
        <x:f>IF(B327^2+C327^2&lt;=1,1,0)</x:f>
        <x:v>1</x:v>
      </x:c>
      <x:c r="E327" s="9" t="n">
        <x:f>4*AVERAGE($D$25:D327)</x:f>
        <x:v>3.128712871287129</x:v>
      </x:c>
      <x:c r="F327" s="1" t="n">
        <x:f>B327</x:f>
        <x:v>0.6326786054996774</x:v>
      </x:c>
      <x:c r="G327" s="1" t="n">
        <x:f>IF(D327=1,C327,"")</x:f>
        <x:v>0.5916935472050682</x:v>
      </x:c>
      <x:c r="H327" s="1" t="str">
        <x:f>IF(D327=0,C327,"")</x:f>
      </x:c>
      <x:c r="I327" s="1" t="n">
        <x:f>SQRT(1-F327^2)</x:f>
        <x:v>0.7744144769714624</x:v>
      </x:c>
      <x:c r="J327" s="34"/>
      <x:c r="K327" s="34"/>
      <x:c r="L327" s="34"/>
      <x:c r="M327" s="34"/>
      <x:c r="N327" s="34"/>
      <x:c r="O327" s="34"/>
      <x:c r="P327" s="34"/>
      <x:c r="Q327" s="10" t="n">
        <x:f>PI()</x:f>
        <x:v>3.141592653589793</x:v>
      </x:c>
      <x:c r="S327" s="10" t="n">
        <x:v>0.6326786054996774</x:v>
      </x:c>
      <x:c r="T327" s="10" t="n">
        <x:v>0.5916935472050682</x:v>
      </x:c>
      <x:c r="U327" s="10" t="n">
        <x:v>0.5745296709241973</x:v>
      </x:c>
      <x:c r="V327" s="10" t="n">
        <x:v>0.7224599984835796</x:v>
      </x:c>
      <x:c r="W327" s="10" t="n">
        <x:v>0.9268472820048963</x:v>
      </x:c>
      <x:c r="X327" s="10" t="n">
        <x:v>0.1820553240260614</x:v>
      </x:c>
    </x:row>
    <x:row r="328">
      <x:c r="A328" s="34" t="n">
        <x:v>304</x:v>
      </x:c>
      <x:c r="B328" s="11" t="n">
        <x:f>CHOOSE(MIN(3,MAX(1,$B$9)),S328,U328,W328)</x:f>
        <x:v>0.9375357128446922</x:v>
      </x:c>
      <x:c r="C328" s="11" t="n">
        <x:f>CHOOSE(MIN(3,MAX(1,$B$9)),T328,V328,X328)</x:f>
        <x:v>0.8682970079826191</x:v>
      </x:c>
      <x:c r="D328" s="1" t="n">
        <x:f>IF(B328^2+C328^2&lt;=1,1,0)</x:f>
        <x:v>0</x:v>
      </x:c>
      <x:c r="E328" s="9" t="n">
        <x:f>4*AVERAGE($D$25:D328)</x:f>
        <x:v>3.1184210526315788</x:v>
      </x:c>
      <x:c r="F328" s="1" t="n">
        <x:f>B328</x:f>
        <x:v>0.9375357128446922</x:v>
      </x:c>
      <x:c r="G328" s="1" t="str">
        <x:f>IF(D328=1,C328,"")</x:f>
      </x:c>
      <x:c r="H328" s="1" t="n">
        <x:f>IF(D328=0,C328,"")</x:f>
        <x:v>0.8682970079826191</x:v>
      </x:c>
      <x:c r="I328" s="1" t="n">
        <x:f>SQRT(1-F328^2)</x:f>
        <x:v>0.3478890442954405</x:v>
      </x:c>
      <x:c r="J328" s="34"/>
      <x:c r="K328" s="34"/>
      <x:c r="L328" s="34"/>
      <x:c r="M328" s="34"/>
      <x:c r="N328" s="34"/>
      <x:c r="O328" s="34"/>
      <x:c r="P328" s="34"/>
      <x:c r="Q328" s="10" t="n">
        <x:f>PI()</x:f>
        <x:v>3.141592653589793</x:v>
      </x:c>
      <x:c r="S328" s="10" t="n">
        <x:v>0.9375357128446922</x:v>
      </x:c>
      <x:c r="T328" s="10" t="n">
        <x:v>0.8682970079826191</x:v>
      </x:c>
      <x:c r="U328" s="10" t="n">
        <x:v>0.5687326556856983</x:v>
      </x:c>
      <x:c r="V328" s="10" t="n">
        <x:v>0.45802818235936615</x:v>
      </x:c>
      <x:c r="W328" s="10" t="n">
        <x:v>0.8274780696319383</x:v>
      </x:c>
      <x:c r="X328" s="10" t="n">
        <x:v>0.8143137734230346</x:v>
      </x:c>
    </x:row>
    <x:row r="329">
      <x:c r="A329" s="34" t="n">
        <x:v>305</x:v>
      </x:c>
      <x:c r="B329" s="11" t="n">
        <x:f>CHOOSE(MIN(3,MAX(1,$B$9)),S329,U329,W329)</x:f>
        <x:v>0.3130864658160135</x:v>
      </x:c>
      <x:c r="C329" s="11" t="n">
        <x:f>CHOOSE(MIN(3,MAX(1,$B$9)),T329,V329,X329)</x:f>
        <x:v>0.4853865966433659</x:v>
      </x:c>
      <x:c r="D329" s="1" t="n">
        <x:f>IF(B329^2+C329^2&lt;=1,1,0)</x:f>
        <x:v>1</x:v>
      </x:c>
      <x:c r="E329" s="9" t="n">
        <x:f>4*AVERAGE($D$25:D329)</x:f>
        <x:v>3.121311475409836</x:v>
      </x:c>
      <x:c r="F329" s="1" t="n">
        <x:f>B329</x:f>
        <x:v>0.3130864658160135</x:v>
      </x:c>
      <x:c r="G329" s="1" t="n">
        <x:f>IF(D329=1,C329,"")</x:f>
        <x:v>0.4853865966433659</x:v>
      </x:c>
      <x:c r="H329" s="1" t="str">
        <x:f>IF(D329=0,C329,"")</x:f>
      </x:c>
      <x:c r="I329" s="1" t="n">
        <x:f>SQRT(1-F329^2)</x:f>
        <x:v>0.9497246258378469</x:v>
      </x:c>
      <x:c r="J329" s="34"/>
      <x:c r="K329" s="34"/>
      <x:c r="L329" s="34"/>
      <x:c r="M329" s="34"/>
      <x:c r="N329" s="34"/>
      <x:c r="O329" s="34"/>
      <x:c r="P329" s="34"/>
      <x:c r="Q329" s="10" t="n">
        <x:f>PI()</x:f>
        <x:v>3.141592653589793</x:v>
      </x:c>
      <x:c r="S329" s="10" t="n">
        <x:v>0.3130864658160135</x:v>
      </x:c>
      <x:c r="T329" s="10" t="n">
        <x:v>0.4853865966433659</x:v>
      </x:c>
      <x:c r="U329" s="10" t="n">
        <x:v>0.9482776752500544</x:v>
      </x:c>
      <x:c r="V329" s="10" t="n">
        <x:v>0.4484536360036454</x:v>
      </x:c>
      <x:c r="W329" s="10" t="n">
        <x:v>0.341343311599963</x:v>
      </x:c>
      <x:c r="X329" s="10" t="n">
        <x:v>0.16808878962185814</x:v>
      </x:c>
    </x:row>
    <x:row r="330">
      <x:c r="A330" s="34" t="n">
        <x:v>306</x:v>
      </x:c>
      <x:c r="B330" s="11" t="n">
        <x:f>CHOOSE(MIN(3,MAX(1,$B$9)),S330,U330,W330)</x:f>
        <x:v>0.36065199540462345</x:v>
      </x:c>
      <x:c r="C330" s="11" t="n">
        <x:f>CHOOSE(MIN(3,MAX(1,$B$9)),T330,V330,X330)</x:f>
        <x:v>0.49852507759351283</x:v>
      </x:c>
      <x:c r="D330" s="1" t="n">
        <x:f>IF(B330^2+C330^2&lt;=1,1,0)</x:f>
        <x:v>1</x:v>
      </x:c>
      <x:c r="E330" s="9" t="n">
        <x:f>4*AVERAGE($D$25:D330)</x:f>
        <x:v>3.1241830065359477</x:v>
      </x:c>
      <x:c r="F330" s="1" t="n">
        <x:f>B330</x:f>
        <x:v>0.36065199540462345</x:v>
      </x:c>
      <x:c r="G330" s="1" t="n">
        <x:f>IF(D330=1,C330,"")</x:f>
        <x:v>0.49852507759351283</x:v>
      </x:c>
      <x:c r="H330" s="1" t="str">
        <x:f>IF(D330=0,C330,"")</x:f>
      </x:c>
      <x:c r="I330" s="1" t="n">
        <x:f>SQRT(1-F330^2)</x:f>
        <x:v>0.9327004547070101</x:v>
      </x:c>
      <x:c r="J330" s="34"/>
      <x:c r="K330" s="34"/>
      <x:c r="L330" s="34"/>
      <x:c r="M330" s="34"/>
      <x:c r="N330" s="34"/>
      <x:c r="O330" s="34"/>
      <x:c r="P330" s="34"/>
      <x:c r="Q330" s="10" t="n">
        <x:f>PI()</x:f>
        <x:v>3.141592653589793</x:v>
      </x:c>
      <x:c r="S330" s="10" t="n">
        <x:v>0.36065199540462345</x:v>
      </x:c>
      <x:c r="T330" s="10" t="n">
        <x:v>0.49852507759351283</x:v>
      </x:c>
      <x:c r="U330" s="10" t="n">
        <x:v>0.31553093878844407</x:v>
      </x:c>
      <x:c r="V330" s="10" t="n">
        <x:v>0.09665655494616143</x:v>
      </x:c>
      <x:c r="W330" s="10" t="n">
        <x:v>0.10085971377163605</x:v>
      </x:c>
      <x:c r="X330" s="10" t="n">
        <x:v>0.9707000268919589</x:v>
      </x:c>
    </x:row>
    <x:row r="331">
      <x:c r="A331" s="34" t="n">
        <x:v>307</x:v>
      </x:c>
      <x:c r="B331" s="11" t="n">
        <x:f>CHOOSE(MIN(3,MAX(1,$B$9)),S331,U331,W331)</x:f>
        <x:v>0.6906555386958644</x:v>
      </x:c>
      <x:c r="C331" s="11" t="n">
        <x:f>CHOOSE(MIN(3,MAX(1,$B$9)),T331,V331,X331)</x:f>
        <x:v>0.6464219304034486</x:v>
      </x:c>
      <x:c r="D331" s="1" t="n">
        <x:f>IF(B331^2+C331^2&lt;=1,1,0)</x:f>
        <x:v>1</x:v>
      </x:c>
      <x:c r="E331" s="9" t="n">
        <x:f>4*AVERAGE($D$25:D331)</x:f>
        <x:v>3.1270358306188926</x:v>
      </x:c>
      <x:c r="F331" s="1" t="n">
        <x:f>B331</x:f>
        <x:v>0.6906555386958644</x:v>
      </x:c>
      <x:c r="G331" s="1" t="n">
        <x:f>IF(D331=1,C331,"")</x:f>
        <x:v>0.6464219304034486</x:v>
      </x:c>
      <x:c r="H331" s="1" t="str">
        <x:f>IF(D331=0,C331,"")</x:f>
      </x:c>
      <x:c r="I331" s="1" t="n">
        <x:f>SQRT(1-F331^2)</x:f>
        <x:v>0.7231838817816153</x:v>
      </x:c>
      <x:c r="J331" s="34"/>
      <x:c r="K331" s="34"/>
      <x:c r="L331" s="34"/>
      <x:c r="M331" s="34"/>
      <x:c r="N331" s="34"/>
      <x:c r="O331" s="34"/>
      <x:c r="P331" s="34"/>
      <x:c r="Q331" s="10" t="n">
        <x:f>PI()</x:f>
        <x:v>3.141592653589793</x:v>
      </x:c>
      <x:c r="S331" s="10" t="n">
        <x:v>0.6906555386958644</x:v>
      </x:c>
      <x:c r="T331" s="10" t="n">
        <x:v>0.6464219304034486</x:v>
      </x:c>
      <x:c r="U331" s="10" t="n">
        <x:v>0.8948307661898518</x:v>
      </x:c>
      <x:c r="V331" s="10" t="n">
        <x:v>0.9903445186148973</x:v>
      </x:c>
      <x:c r="W331" s="10" t="n">
        <x:v>0.7655478770572351</x:v>
      </x:c>
      <x:c r="X331" s="10" t="n">
        <x:v>0.8186436284628466</x:v>
      </x:c>
    </x:row>
    <x:row r="332">
      <x:c r="A332" s="34" t="n">
        <x:v>308</x:v>
      </x:c>
      <x:c r="B332" s="11" t="n">
        <x:f>CHOOSE(MIN(3,MAX(1,$B$9)),S332,U332,W332)</x:f>
        <x:v>0.6995789970969781</x:v>
      </x:c>
      <x:c r="C332" s="11" t="n">
        <x:f>CHOOSE(MIN(3,MAX(1,$B$9)),T332,V332,X332)</x:f>
        <x:v>0.9660170442657545</x:v>
      </x:c>
      <x:c r="D332" s="1" t="n">
        <x:f>IF(B332^2+C332^2&lt;=1,1,0)</x:f>
        <x:v>0</x:v>
      </x:c>
      <x:c r="E332" s="9" t="n">
        <x:f>4*AVERAGE($D$25:D332)</x:f>
        <x:v>3.116883116883117</x:v>
      </x:c>
      <x:c r="F332" s="1" t="n">
        <x:f>B332</x:f>
        <x:v>0.6995789970969781</x:v>
      </x:c>
      <x:c r="G332" s="1" t="str">
        <x:f>IF(D332=1,C332,"")</x:f>
      </x:c>
      <x:c r="H332" s="1" t="n">
        <x:f>IF(D332=0,C332,"")</x:f>
        <x:v>0.9660170442657545</x:v>
      </x:c>
      <x:c r="I332" s="1" t="n">
        <x:f>SQRT(1-F332^2)</x:f>
        <x:v>0.7145552650570748</x:v>
      </x:c>
      <x:c r="J332" s="34"/>
      <x:c r="K332" s="34"/>
      <x:c r="L332" s="34"/>
      <x:c r="M332" s="34"/>
      <x:c r="N332" s="34"/>
      <x:c r="O332" s="34"/>
      <x:c r="P332" s="34"/>
      <x:c r="Q332" s="10" t="n">
        <x:f>PI()</x:f>
        <x:v>3.141592653589793</x:v>
      </x:c>
      <x:c r="S332" s="10" t="n">
        <x:v>0.6995789970969781</x:v>
      </x:c>
      <x:c r="T332" s="10" t="n">
        <x:v>0.9660170442657545</x:v>
      </x:c>
      <x:c r="U332" s="10" t="n">
        <x:v>0.7403481334591054</x:v>
      </x:c>
      <x:c r="V332" s="10" t="n">
        <x:v>0.039208131395831125</x:v>
      </x:c>
      <x:c r="W332" s="10" t="n">
        <x:v>0.4279942507098111</x:v>
      </x:c>
      <x:c r="X332" s="10" t="n">
        <x:v>0.20599223982709824</x:v>
      </x:c>
    </x:row>
    <x:row r="333">
      <x:c r="A333" s="34" t="n">
        <x:v>309</x:v>
      </x:c>
      <x:c r="B333" s="11" t="n">
        <x:f>CHOOSE(MIN(3,MAX(1,$B$9)),S333,U333,W333)</x:f>
        <x:v>0.7564806517912075</x:v>
      </x:c>
      <x:c r="C333" s="11" t="n">
        <x:f>CHOOSE(MIN(3,MAX(1,$B$9)),T333,V333,X333)</x:f>
        <x:v>0.19279695639852434</x:v>
      </x:c>
      <x:c r="D333" s="1" t="n">
        <x:f>IF(B333^2+C333^2&lt;=1,1,0)</x:f>
        <x:v>1</x:v>
      </x:c>
      <x:c r="E333" s="9" t="n">
        <x:f>4*AVERAGE($D$25:D333)</x:f>
        <x:v>3.1197411003236244</x:v>
      </x:c>
      <x:c r="F333" s="1" t="n">
        <x:f>B333</x:f>
        <x:v>0.7564806517912075</x:v>
      </x:c>
      <x:c r="G333" s="1" t="n">
        <x:f>IF(D333=1,C333,"")</x:f>
        <x:v>0.19279695639852434</x:v>
      </x:c>
      <x:c r="H333" s="1" t="str">
        <x:f>IF(D333=0,C333,"")</x:f>
      </x:c>
      <x:c r="I333" s="1" t="n">
        <x:f>SQRT(1-F333^2)</x:f>
        <x:v>0.6540160727883909</x:v>
      </x:c>
      <x:c r="J333" s="34"/>
      <x:c r="K333" s="34"/>
      <x:c r="L333" s="34"/>
      <x:c r="M333" s="34"/>
      <x:c r="N333" s="34"/>
      <x:c r="O333" s="34"/>
      <x:c r="P333" s="34"/>
      <x:c r="Q333" s="10" t="n">
        <x:f>PI()</x:f>
        <x:v>3.141592653589793</x:v>
      </x:c>
      <x:c r="S333" s="10" t="n">
        <x:v>0.7564806517912075</x:v>
      </x:c>
      <x:c r="T333" s="10" t="n">
        <x:v>0.19279695639852434</x:v>
      </x:c>
      <x:c r="U333" s="10" t="n">
        <x:v>0.5078308365768197</x:v>
      </x:c>
      <x:c r="V333" s="10" t="n">
        <x:v>0.6390936964489078</x:v>
      </x:c>
      <x:c r="W333" s="10" t="n">
        <x:v>0.6609145484861075</x:v>
      </x:c>
      <x:c r="X333" s="10" t="n">
        <x:v>0.07751893442199764</x:v>
      </x:c>
    </x:row>
    <x:row r="334">
      <x:c r="A334" s="34" t="n">
        <x:v>310</x:v>
      </x:c>
      <x:c r="B334" s="11" t="n">
        <x:f>CHOOSE(MIN(3,MAX(1,$B$9)),S334,U334,W334)</x:f>
        <x:v>0.5897234504809603</x:v>
      </x:c>
      <x:c r="C334" s="11" t="n">
        <x:f>CHOOSE(MIN(3,MAX(1,$B$9)),T334,V334,X334)</x:f>
        <x:v>0.6622860172064975</x:v>
      </x:c>
      <x:c r="D334" s="1" t="n">
        <x:f>IF(B334^2+C334^2&lt;=1,1,0)</x:f>
        <x:v>1</x:v>
      </x:c>
      <x:c r="E334" s="9" t="n">
        <x:f>4*AVERAGE($D$25:D334)</x:f>
        <x:v>3.1225806451612903</x:v>
      </x:c>
      <x:c r="F334" s="1" t="n">
        <x:f>B334</x:f>
        <x:v>0.5897234504809603</x:v>
      </x:c>
      <x:c r="G334" s="1" t="n">
        <x:f>IF(D334=1,C334,"")</x:f>
        <x:v>0.6622860172064975</x:v>
      </x:c>
      <x:c r="H334" s="1" t="str">
        <x:f>IF(D334=0,C334,"")</x:f>
      </x:c>
      <x:c r="I334" s="1" t="n">
        <x:f>SQRT(1-F334^2)</x:f>
        <x:v>0.8076052575069272</x:v>
      </x:c>
      <x:c r="J334" s="34"/>
      <x:c r="K334" s="34"/>
      <x:c r="L334" s="34"/>
      <x:c r="M334" s="34"/>
      <x:c r="N334" s="34"/>
      <x:c r="O334" s="34"/>
      <x:c r="P334" s="34"/>
      <x:c r="Q334" s="10" t="n">
        <x:f>PI()</x:f>
        <x:v>3.141592653589793</x:v>
      </x:c>
      <x:c r="S334" s="10" t="n">
        <x:v>0.5897234504809603</x:v>
      </x:c>
      <x:c r="T334" s="10" t="n">
        <x:v>0.6622860172064975</x:v>
      </x:c>
      <x:c r="U334" s="10" t="n">
        <x:v>0.1657562418795332</x:v>
      </x:c>
      <x:c r="V334" s="10" t="n">
        <x:v>0.9178538834394757</x:v>
      </x:c>
      <x:c r="W334" s="10" t="n">
        <x:v>0.7410133778577086</x:v>
      </x:c>
      <x:c r="X334" s="10" t="n">
        <x:v>0.9363375249947308</x:v>
      </x:c>
    </x:row>
    <x:row r="335">
      <x:c r="A335" s="34" t="n">
        <x:v>311</x:v>
      </x:c>
      <x:c r="B335" s="11" t="n">
        <x:f>CHOOSE(MIN(3,MAX(1,$B$9)),S335,U335,W335)</x:f>
        <x:v>0.868664841982536</x:v>
      </x:c>
      <x:c r="C335" s="11" t="n">
        <x:f>CHOOSE(MIN(3,MAX(1,$B$9)),T335,V335,X335)</x:f>
        <x:v>0.5819751775125042</x:v>
      </x:c>
      <x:c r="D335" s="1" t="n">
        <x:f>IF(B335^2+C335^2&lt;=1,1,0)</x:f>
        <x:v>0</x:v>
      </x:c>
      <x:c r="E335" s="9" t="n">
        <x:f>4*AVERAGE($D$25:D335)</x:f>
        <x:v>3.112540192926045</x:v>
      </x:c>
      <x:c r="F335" s="1" t="n">
        <x:f>B335</x:f>
        <x:v>0.868664841982536</x:v>
      </x:c>
      <x:c r="G335" s="1" t="str">
        <x:f>IF(D335=1,C335,"")</x:f>
      </x:c>
      <x:c r="H335" s="1" t="n">
        <x:f>IF(D335=0,C335,"")</x:f>
        <x:v>0.5819751775125042</x:v>
      </x:c>
      <x:c r="I335" s="1" t="n">
        <x:f>SQRT(1-F335^2)</x:f>
        <x:v>0.4954002344604368</x:v>
      </x:c>
      <x:c r="J335" s="34"/>
      <x:c r="K335" s="34"/>
      <x:c r="L335" s="34"/>
      <x:c r="M335" s="34"/>
      <x:c r="N335" s="34"/>
      <x:c r="O335" s="34"/>
      <x:c r="P335" s="34"/>
      <x:c r="Q335" s="10" t="n">
        <x:f>PI()</x:f>
        <x:v>3.141592653589793</x:v>
      </x:c>
      <x:c r="S335" s="10" t="n">
        <x:v>0.868664841982536</x:v>
      </x:c>
      <x:c r="T335" s="10" t="n">
        <x:v>0.5819751775125042</x:v>
      </x:c>
      <x:c r="U335" s="10" t="n">
        <x:v>0.8550835362713458</x:v>
      </x:c>
      <x:c r="V335" s="10" t="n">
        <x:v>0.1497509088185054</x:v>
      </x:c>
      <x:c r="W335" s="10" t="n">
        <x:v>0.00221108743368581</x:v>
      </x:c>
      <x:c r="X335" s="10" t="n">
        <x:v>0.07525956780202148</x:v>
      </x:c>
    </x:row>
    <x:row r="336">
      <x:c r="A336" s="34" t="n">
        <x:v>312</x:v>
      </x:c>
      <x:c r="B336" s="11" t="n">
        <x:f>CHOOSE(MIN(3,MAX(1,$B$9)),S336,U336,W336)</x:f>
        <x:v>0.4682231977349147</x:v>
      </x:c>
      <x:c r="C336" s="11" t="n">
        <x:f>CHOOSE(MIN(3,MAX(1,$B$9)),T336,V336,X336)</x:f>
        <x:v>0.4540839056717232</x:v>
      </x:c>
      <x:c r="D336" s="1" t="n">
        <x:f>IF(B336^2+C336^2&lt;=1,1,0)</x:f>
        <x:v>1</x:v>
      </x:c>
      <x:c r="E336" s="9" t="n">
        <x:f>4*AVERAGE($D$25:D336)</x:f>
        <x:v>3.1153846153846154</x:v>
      </x:c>
      <x:c r="F336" s="1" t="n">
        <x:f>B336</x:f>
        <x:v>0.4682231977349147</x:v>
      </x:c>
      <x:c r="G336" s="1" t="n">
        <x:f>IF(D336=1,C336,"")</x:f>
        <x:v>0.4540839056717232</x:v>
      </x:c>
      <x:c r="H336" s="1" t="str">
        <x:f>IF(D336=0,C336,"")</x:f>
      </x:c>
      <x:c r="I336" s="1" t="n">
        <x:f>SQRT(1-F336^2)</x:f>
        <x:v>0.8836102291751103</x:v>
      </x:c>
      <x:c r="J336" s="34"/>
      <x:c r="K336" s="34"/>
      <x:c r="L336" s="34"/>
      <x:c r="M336" s="34"/>
      <x:c r="N336" s="34"/>
      <x:c r="O336" s="34"/>
      <x:c r="P336" s="34"/>
      <x:c r="Q336" s="10" t="n">
        <x:f>PI()</x:f>
        <x:v>3.141592653589793</x:v>
      </x:c>
      <x:c r="S336" s="10" t="n">
        <x:v>0.4682231977349147</x:v>
      </x:c>
      <x:c r="T336" s="10" t="n">
        <x:v>0.4540839056717232</x:v>
      </x:c>
      <x:c r="U336" s="10" t="n">
        <x:v>0.7764916692409468</x:v>
      </x:c>
      <x:c r="V336" s="10" t="n">
        <x:v>0.9220844515292508</x:v>
      </x:c>
      <x:c r="W336" s="10" t="n">
        <x:v>0.8033600168252799</x:v>
      </x:c>
      <x:c r="X336" s="10" t="n">
        <x:v>0.8932390661864336</x:v>
      </x:c>
    </x:row>
    <x:row r="337">
      <x:c r="A337" s="34" t="n">
        <x:v>313</x:v>
      </x:c>
      <x:c r="B337" s="11" t="n">
        <x:f>CHOOSE(MIN(3,MAX(1,$B$9)),S337,U337,W337)</x:f>
        <x:v>0.24896242178510875</x:v>
      </x:c>
      <x:c r="C337" s="11" t="n">
        <x:f>CHOOSE(MIN(3,MAX(1,$B$9)),T337,V337,X337)</x:f>
        <x:v>0.41099605488125235</x:v>
      </x:c>
      <x:c r="D337" s="1" t="n">
        <x:f>IF(B337^2+C337^2&lt;=1,1,0)</x:f>
        <x:v>1</x:v>
      </x:c>
      <x:c r="E337" s="9" t="n">
        <x:f>4*AVERAGE($D$25:D337)</x:f>
        <x:v>3.1182108626198084</x:v>
      </x:c>
      <x:c r="F337" s="1" t="n">
        <x:f>B337</x:f>
        <x:v>0.24896242178510875</x:v>
      </x:c>
      <x:c r="G337" s="1" t="n">
        <x:f>IF(D337=1,C337,"")</x:f>
        <x:v>0.41099605488125235</x:v>
      </x:c>
      <x:c r="H337" s="1" t="str">
        <x:f>IF(D337=0,C337,"")</x:f>
      </x:c>
      <x:c r="I337" s="1" t="n">
        <x:f>SQRT(1-F337^2)</x:f>
        <x:v>0.9685131452586969</x:v>
      </x:c>
      <x:c r="J337" s="34"/>
      <x:c r="K337" s="34"/>
      <x:c r="L337" s="34"/>
      <x:c r="M337" s="34"/>
      <x:c r="N337" s="34"/>
      <x:c r="O337" s="34"/>
      <x:c r="P337" s="34"/>
      <x:c r="Q337" s="10" t="n">
        <x:f>PI()</x:f>
        <x:v>3.141592653589793</x:v>
      </x:c>
      <x:c r="S337" s="10" t="n">
        <x:v>0.24896242178510875</x:v>
      </x:c>
      <x:c r="T337" s="10" t="n">
        <x:v>0.41099605488125235</x:v>
      </x:c>
      <x:c r="U337" s="10" t="n">
        <x:v>0.23473472167437837</x:v>
      </x:c>
      <x:c r="V337" s="10" t="n">
        <x:v>0.5915893181479425</x:v>
      </x:c>
      <x:c r="W337" s="10" t="n">
        <x:v>0.04468925237311272</x:v>
      </x:c>
      <x:c r="X337" s="10" t="n">
        <x:v>0.5182876965291974</x:v>
      </x:c>
    </x:row>
    <x:row r="338">
      <x:c r="A338" s="34" t="n">
        <x:v>314</x:v>
      </x:c>
      <x:c r="B338" s="11" t="n">
        <x:f>CHOOSE(MIN(3,MAX(1,$B$9)),S338,U338,W338)</x:f>
        <x:v>0.4441254133125767</x:v>
      </x:c>
      <x:c r="C338" s="11" t="n">
        <x:f>CHOOSE(MIN(3,MAX(1,$B$9)),T338,V338,X338)</x:f>
        <x:v>0.08946831349749118</x:v>
      </x:c>
      <x:c r="D338" s="1" t="n">
        <x:f>IF(B338^2+C338^2&lt;=1,1,0)</x:f>
        <x:v>1</x:v>
      </x:c>
      <x:c r="E338" s="9" t="n">
        <x:f>4*AVERAGE($D$25:D338)</x:f>
        <x:v>3.121019108280255</x:v>
      </x:c>
      <x:c r="F338" s="1" t="n">
        <x:f>B338</x:f>
        <x:v>0.4441254133125767</x:v>
      </x:c>
      <x:c r="G338" s="1" t="n">
        <x:f>IF(D338=1,C338,"")</x:f>
        <x:v>0.08946831349749118</x:v>
      </x:c>
      <x:c r="H338" s="1" t="str">
        <x:f>IF(D338=0,C338,"")</x:f>
      </x:c>
      <x:c r="I338" s="1" t="n">
        <x:f>SQRT(1-F338^2)</x:f>
        <x:v>0.8959646294636484</x:v>
      </x:c>
      <x:c r="J338" s="34"/>
      <x:c r="K338" s="34"/>
      <x:c r="L338" s="34"/>
      <x:c r="M338" s="34"/>
      <x:c r="N338" s="34"/>
      <x:c r="O338" s="34"/>
      <x:c r="P338" s="34"/>
      <x:c r="Q338" s="10" t="n">
        <x:f>PI()</x:f>
        <x:v>3.141592653589793</x:v>
      </x:c>
      <x:c r="S338" s="10" t="n">
        <x:v>0.4441254133125767</x:v>
      </x:c>
      <x:c r="T338" s="10" t="n">
        <x:v>0.08946831349749118</x:v>
      </x:c>
      <x:c r="U338" s="10" t="n">
        <x:v>0.21579493289080243</x:v>
      </x:c>
      <x:c r="V338" s="10" t="n">
        <x:v>0.08399552813360756</x:v>
      </x:c>
      <x:c r="W338" s="10" t="n">
        <x:v>0.14438025168797486</x:v>
      </x:c>
      <x:c r="X338" s="10" t="n">
        <x:v>0.4545852958084683</x:v>
      </x:c>
    </x:row>
    <x:row r="339">
      <x:c r="A339" s="34" t="n">
        <x:v>315</x:v>
      </x:c>
      <x:c r="B339" s="11" t="n">
        <x:f>CHOOSE(MIN(3,MAX(1,$B$9)),S339,U339,W339)</x:f>
        <x:v>0.4803986082552001</x:v>
      </x:c>
      <x:c r="C339" s="11" t="n">
        <x:f>CHOOSE(MIN(3,MAX(1,$B$9)),T339,V339,X339)</x:f>
        <x:v>0.7292801836738363</x:v>
      </x:c>
      <x:c r="D339" s="1" t="n">
        <x:f>IF(B339^2+C339^2&lt;=1,1,0)</x:f>
        <x:v>1</x:v>
      </x:c>
      <x:c r="E339" s="9" t="n">
        <x:f>4*AVERAGE($D$25:D339)</x:f>
        <x:v>3.123809523809524</x:v>
      </x:c>
      <x:c r="F339" s="1" t="n">
        <x:f>B339</x:f>
        <x:v>0.4803986082552001</x:v>
      </x:c>
      <x:c r="G339" s="1" t="n">
        <x:f>IF(D339=1,C339,"")</x:f>
        <x:v>0.7292801836738363</x:v>
      </x:c>
      <x:c r="H339" s="1" t="str">
        <x:f>IF(D339=0,C339,"")</x:f>
      </x:c>
      <x:c r="I339" s="1" t="n">
        <x:f>SQRT(1-F339^2)</x:f>
        <x:v>0.8770502706153546</x:v>
      </x:c>
      <x:c r="J339" s="34"/>
      <x:c r="K339" s="34"/>
      <x:c r="L339" s="34"/>
      <x:c r="M339" s="34"/>
      <x:c r="N339" s="34"/>
      <x:c r="O339" s="34"/>
      <x:c r="P339" s="34"/>
      <x:c r="Q339" s="10" t="n">
        <x:f>PI()</x:f>
        <x:v>3.141592653589793</x:v>
      </x:c>
      <x:c r="S339" s="10" t="n">
        <x:v>0.4803986082552001</x:v>
      </x:c>
      <x:c r="T339" s="10" t="n">
        <x:v>0.7292801836738363</x:v>
      </x:c>
      <x:c r="U339" s="10" t="n">
        <x:v>0.8370752500597255</x:v>
      </x:c>
      <x:c r="V339" s="10" t="n">
        <x:v>0.7801781354650801</x:v>
      </x:c>
      <x:c r="W339" s="10" t="n">
        <x:v>0.8282933870973432</x:v>
      </x:c>
      <x:c r="X339" s="10" t="n">
        <x:v>0.862579608346993</x:v>
      </x:c>
    </x:row>
    <x:row r="340">
      <x:c r="A340" s="34" t="n">
        <x:v>316</x:v>
      </x:c>
      <x:c r="B340" s="11" t="n">
        <x:f>CHOOSE(MIN(3,MAX(1,$B$9)),S340,U340,W340)</x:f>
        <x:v>0.33360388909932226</x:v>
      </x:c>
      <x:c r="C340" s="11" t="n">
        <x:f>CHOOSE(MIN(3,MAX(1,$B$9)),T340,V340,X340)</x:f>
        <x:v>0.24937724613118917</x:v>
      </x:c>
      <x:c r="D340" s="1" t="n">
        <x:f>IF(B340^2+C340^2&lt;=1,1,0)</x:f>
        <x:v>1</x:v>
      </x:c>
      <x:c r="E340" s="9" t="n">
        <x:f>4*AVERAGE($D$25:D340)</x:f>
        <x:v>3.1265822784810124</x:v>
      </x:c>
      <x:c r="F340" s="1" t="n">
        <x:f>B340</x:f>
        <x:v>0.33360388909932226</x:v>
      </x:c>
      <x:c r="G340" s="1" t="n">
        <x:f>IF(D340=1,C340,"")</x:f>
        <x:v>0.24937724613118917</x:v>
      </x:c>
      <x:c r="H340" s="1" t="str">
        <x:f>IF(D340=0,C340,"")</x:f>
      </x:c>
      <x:c r="I340" s="1" t="n">
        <x:f>SQRT(1-F340^2)</x:f>
        <x:v>0.9427133419962863</x:v>
      </x:c>
      <x:c r="J340" s="34"/>
      <x:c r="K340" s="34"/>
      <x:c r="L340" s="34"/>
      <x:c r="M340" s="34"/>
      <x:c r="N340" s="34"/>
      <x:c r="O340" s="34"/>
      <x:c r="P340" s="34"/>
      <x:c r="Q340" s="10" t="n">
        <x:f>PI()</x:f>
        <x:v>3.141592653589793</x:v>
      </x:c>
      <x:c r="S340" s="10" t="n">
        <x:v>0.33360388909932226</x:v>
      </x:c>
      <x:c r="T340" s="10" t="n">
        <x:v>0.24937724613118917</x:v>
      </x:c>
      <x:c r="U340" s="10" t="n">
        <x:v>0.9912813169770512</x:v>
      </x:c>
      <x:c r="V340" s="10" t="n">
        <x:v>0.11385865645359605</x:v>
      </x:c>
      <x:c r="W340" s="10" t="n">
        <x:v>0.4889308252623621</x:v>
      </x:c>
      <x:c r="X340" s="10" t="n">
        <x:v>0.43612801899990283</x:v>
      </x:c>
    </x:row>
    <x:row r="341">
      <x:c r="A341" s="34" t="n">
        <x:v>317</x:v>
      </x:c>
      <x:c r="B341" s="11" t="n">
        <x:f>CHOOSE(MIN(3,MAX(1,$B$9)),S341,U341,W341)</x:f>
        <x:v>0.8964907143963501</x:v>
      </x:c>
      <x:c r="C341" s="11" t="n">
        <x:f>CHOOSE(MIN(3,MAX(1,$B$9)),T341,V341,X341)</x:f>
        <x:v>0.4422547813737765</x:v>
      </x:c>
      <x:c r="D341" s="1" t="n">
        <x:f>IF(B341^2+C341^2&lt;=1,1,0)</x:f>
        <x:v>1</x:v>
      </x:c>
      <x:c r="E341" s="9" t="n">
        <x:f>4*AVERAGE($D$25:D341)</x:f>
        <x:v>3.1293375394321767</x:v>
      </x:c>
      <x:c r="F341" s="1" t="n">
        <x:f>B341</x:f>
        <x:v>0.8964907143963501</x:v>
      </x:c>
      <x:c r="G341" s="1" t="n">
        <x:f>IF(D341=1,C341,"")</x:f>
        <x:v>0.4422547813737765</x:v>
      </x:c>
      <x:c r="H341" s="1" t="str">
        <x:f>IF(D341=0,C341,"")</x:f>
      </x:c>
      <x:c r="I341" s="1" t="n">
        <x:f>SQRT(1-F341^2)</x:f>
        <x:v>0.4430625226772423</x:v>
      </x:c>
      <x:c r="J341" s="34"/>
      <x:c r="K341" s="34"/>
      <x:c r="L341" s="34"/>
      <x:c r="M341" s="34"/>
      <x:c r="N341" s="34"/>
      <x:c r="O341" s="34"/>
      <x:c r="P341" s="34"/>
      <x:c r="Q341" s="10" t="n">
        <x:f>PI()</x:f>
        <x:v>3.141592653589793</x:v>
      </x:c>
      <x:c r="S341" s="10" t="n">
        <x:v>0.8964907143963501</x:v>
      </x:c>
      <x:c r="T341" s="10" t="n">
        <x:v>0.4422547813737765</x:v>
      </x:c>
      <x:c r="U341" s="10" t="n">
        <x:v>0.9498731973924326</x:v>
      </x:c>
      <x:c r="V341" s="10" t="n">
        <x:v>0.8841087548655963</x:v>
      </x:c>
      <x:c r="W341" s="10" t="n">
        <x:v>0.08560379299866139</x:v>
      </x:c>
      <x:c r="X341" s="10" t="n">
        <x:v>0.6856640661056801</x:v>
      </x:c>
    </x:row>
    <x:row r="342">
      <x:c r="A342" s="34" t="n">
        <x:v>318</x:v>
      </x:c>
      <x:c r="B342" s="11" t="n">
        <x:f>CHOOSE(MIN(3,MAX(1,$B$9)),S342,U342,W342)</x:f>
        <x:v>0.37584038206841797</x:v>
      </x:c>
      <x:c r="C342" s="11" t="n">
        <x:f>CHOOSE(MIN(3,MAX(1,$B$9)),T342,V342,X342)</x:f>
        <x:v>0.947836630162783</x:v>
      </x:c>
      <x:c r="D342" s="1" t="n">
        <x:f>IF(B342^2+C342^2&lt;=1,1,0)</x:f>
        <x:v>0</x:v>
      </x:c>
      <x:c r="E342" s="9" t="n">
        <x:f>4*AVERAGE($D$25:D342)</x:f>
        <x:v>3.119496855345912</x:v>
      </x:c>
      <x:c r="F342" s="1" t="n">
        <x:f>B342</x:f>
        <x:v>0.37584038206841797</x:v>
      </x:c>
      <x:c r="G342" s="1" t="str">
        <x:f>IF(D342=1,C342,"")</x:f>
      </x:c>
      <x:c r="H342" s="1" t="n">
        <x:f>IF(D342=0,C342,"")</x:f>
        <x:v>0.947836630162783</x:v>
      </x:c>
      <x:c r="I342" s="1" t="n">
        <x:f>SQRT(1-F342^2)</x:f>
        <x:v>0.926684416188524</x:v>
      </x:c>
      <x:c r="J342" s="34"/>
      <x:c r="K342" s="34"/>
      <x:c r="L342" s="34"/>
      <x:c r="M342" s="34"/>
      <x:c r="N342" s="34"/>
      <x:c r="O342" s="34"/>
      <x:c r="P342" s="34"/>
      <x:c r="Q342" s="10" t="n">
        <x:f>PI()</x:f>
        <x:v>3.141592653589793</x:v>
      </x:c>
      <x:c r="S342" s="10" t="n">
        <x:v>0.37584038206841797</x:v>
      </x:c>
      <x:c r="T342" s="10" t="n">
        <x:v>0.947836630162783</x:v>
      </x:c>
      <x:c r="U342" s="10" t="n">
        <x:v>0.7518107515756997</x:v>
      </x:c>
      <x:c r="V342" s="10" t="n">
        <x:v>0.8854986471341469</x:v>
      </x:c>
      <x:c r="W342" s="10" t="n">
        <x:v>0.6880846644062265</x:v>
      </x:c>
      <x:c r="X342" s="10" t="n">
        <x:v>0.8542541836489881</x:v>
      </x:c>
    </x:row>
    <x:row r="343">
      <x:c r="A343" s="34" t="n">
        <x:v>319</x:v>
      </x:c>
      <x:c r="B343" s="11" t="n">
        <x:f>CHOOSE(MIN(3,MAX(1,$B$9)),S343,U343,W343)</x:f>
        <x:v>0.0026959030656144023</x:v>
      </x:c>
      <x:c r="C343" s="11" t="n">
        <x:f>CHOOSE(MIN(3,MAX(1,$B$9)),T343,V343,X343)</x:f>
        <x:v>0.6339244885602966</x:v>
      </x:c>
      <x:c r="D343" s="1" t="n">
        <x:f>IF(B343^2+C343^2&lt;=1,1,0)</x:f>
        <x:v>1</x:v>
      </x:c>
      <x:c r="E343" s="9" t="n">
        <x:f>4*AVERAGE($D$25:D343)</x:f>
        <x:v>3.122257053291536</x:v>
      </x:c>
      <x:c r="F343" s="1" t="n">
        <x:f>B343</x:f>
        <x:v>0.0026959030656144023</x:v>
      </x:c>
      <x:c r="G343" s="1" t="n">
        <x:f>IF(D343=1,C343,"")</x:f>
        <x:v>0.6339244885602966</x:v>
      </x:c>
      <x:c r="H343" s="1" t="str">
        <x:f>IF(D343=0,C343,"")</x:f>
      </x:c>
      <x:c r="I343" s="1" t="n">
        <x:f>SQRT(1-F343^2)</x:f>
        <x:v>0.9999963660467276</x:v>
      </x:c>
      <x:c r="J343" s="34"/>
      <x:c r="K343" s="34"/>
      <x:c r="L343" s="34"/>
      <x:c r="M343" s="34"/>
      <x:c r="N343" s="34"/>
      <x:c r="O343" s="34"/>
      <x:c r="P343" s="34"/>
      <x:c r="Q343" s="10" t="n">
        <x:f>PI()</x:f>
        <x:v>3.141592653589793</x:v>
      </x:c>
      <x:c r="S343" s="10" t="n">
        <x:v>0.0026959030656144023</x:v>
      </x:c>
      <x:c r="T343" s="10" t="n">
        <x:v>0.6339244885602966</x:v>
      </x:c>
      <x:c r="U343" s="10" t="n">
        <x:v>0.4148773166268964</x:v>
      </x:c>
      <x:c r="V343" s="10" t="n">
        <x:v>0.09660759047387402</x:v>
      </x:c>
      <x:c r="W343" s="10" t="n">
        <x:v>0.9423653555286806</x:v>
      </x:c>
      <x:c r="X343" s="10" t="n">
        <x:v>0.6881999658214911</x:v>
      </x:c>
    </x:row>
    <x:row r="344">
      <x:c r="A344" s="34" t="n">
        <x:v>320</x:v>
      </x:c>
      <x:c r="B344" s="11" t="n">
        <x:f>CHOOSE(MIN(3,MAX(1,$B$9)),S344,U344,W344)</x:f>
        <x:v>0.39519502443727106</x:v>
      </x:c>
      <x:c r="C344" s="11" t="n">
        <x:f>CHOOSE(MIN(3,MAX(1,$B$9)),T344,V344,X344)</x:f>
        <x:v>0.23392564535606652</x:v>
      </x:c>
      <x:c r="D344" s="1" t="n">
        <x:f>IF(B344^2+C344^2&lt;=1,1,0)</x:f>
        <x:v>1</x:v>
      </x:c>
      <x:c r="E344" s="9" t="n">
        <x:f>4*AVERAGE($D$25:D344)</x:f>
        <x:v>3.125</x:v>
      </x:c>
      <x:c r="F344" s="1" t="n">
        <x:f>B344</x:f>
        <x:v>0.39519502443727106</x:v>
      </x:c>
      <x:c r="G344" s="1" t="n">
        <x:f>IF(D344=1,C344,"")</x:f>
        <x:v>0.23392564535606652</x:v>
      </x:c>
      <x:c r="H344" s="1" t="str">
        <x:f>IF(D344=0,C344,"")</x:f>
      </x:c>
      <x:c r="I344" s="1" t="n">
        <x:f>SQRT(1-F344^2)</x:f>
        <x:v>0.918597241809502</x:v>
      </x:c>
      <x:c r="J344" s="34"/>
      <x:c r="K344" s="34"/>
      <x:c r="L344" s="34"/>
      <x:c r="M344" s="34"/>
      <x:c r="N344" s="34"/>
      <x:c r="O344" s="34"/>
      <x:c r="P344" s="34"/>
      <x:c r="Q344" s="10" t="n">
        <x:f>PI()</x:f>
        <x:v>3.141592653589793</x:v>
      </x:c>
      <x:c r="S344" s="10" t="n">
        <x:v>0.39519502443727106</x:v>
      </x:c>
      <x:c r="T344" s="10" t="n">
        <x:v>0.23392564535606652</x:v>
      </x:c>
      <x:c r="U344" s="10" t="n">
        <x:v>0.9854451120080909</x:v>
      </x:c>
      <x:c r="V344" s="10" t="n">
        <x:v>0.4805422858223778</x:v>
      </x:c>
      <x:c r="W344" s="10" t="n">
        <x:v>0.7630066336207141</x:v>
      </x:c>
      <x:c r="X344" s="10" t="n">
        <x:v>0.6805643001063101</x:v>
      </x:c>
    </x:row>
    <x:row r="345">
      <x:c r="A345" s="34" t="n">
        <x:v>321</x:v>
      </x:c>
      <x:c r="B345" s="11" t="n">
        <x:f>CHOOSE(MIN(3,MAX(1,$B$9)),S345,U345,W345)</x:f>
        <x:v>0.3207105033798143</x:v>
      </x:c>
      <x:c r="C345" s="11" t="n">
        <x:f>CHOOSE(MIN(3,MAX(1,$B$9)),T345,V345,X345)</x:f>
        <x:v>0.8865124821895733</x:v>
      </x:c>
      <x:c r="D345" s="1" t="n">
        <x:f>IF(B345^2+C345^2&lt;=1,1,0)</x:f>
        <x:v>1</x:v>
      </x:c>
      <x:c r="E345" s="9" t="n">
        <x:f>4*AVERAGE($D$25:D345)</x:f>
        <x:v>3.127725856697819</x:v>
      </x:c>
      <x:c r="F345" s="1" t="n">
        <x:f>B345</x:f>
        <x:v>0.3207105033798143</x:v>
      </x:c>
      <x:c r="G345" s="1" t="n">
        <x:f>IF(D345=1,C345,"")</x:f>
        <x:v>0.8865124821895733</x:v>
      </x:c>
      <x:c r="H345" s="1" t="str">
        <x:f>IF(D345=0,C345,"")</x:f>
      </x:c>
      <x:c r="I345" s="1" t="n">
        <x:f>SQRT(1-F345^2)</x:f>
        <x:v>0.9471772658915891</x:v>
      </x:c>
      <x:c r="J345" s="34"/>
      <x:c r="K345" s="34"/>
      <x:c r="L345" s="34"/>
      <x:c r="M345" s="34"/>
      <x:c r="N345" s="34"/>
      <x:c r="O345" s="34"/>
      <x:c r="P345" s="34"/>
      <x:c r="Q345" s="10" t="n">
        <x:f>PI()</x:f>
        <x:v>3.141592653589793</x:v>
      </x:c>
      <x:c r="S345" s="10" t="n">
        <x:v>0.3207105033798143</x:v>
      </x:c>
      <x:c r="T345" s="10" t="n">
        <x:v>0.8865124821895733</x:v>
      </x:c>
      <x:c r="U345" s="10" t="n">
        <x:v>0.9755953813088718</x:v>
      </x:c>
      <x:c r="V345" s="10" t="n">
        <x:v>0.3866148927929911</x:v>
      </x:c>
      <x:c r="W345" s="10" t="n">
        <x:v>0.12059852175246388</x:v>
      </x:c>
      <x:c r="X345" s="10" t="n">
        <x:v>0.9299039715944265</x:v>
      </x:c>
    </x:row>
    <x:row r="346">
      <x:c r="A346" s="34" t="n">
        <x:v>322</x:v>
      </x:c>
      <x:c r="B346" s="11" t="n">
        <x:f>CHOOSE(MIN(3,MAX(1,$B$9)),S346,U346,W346)</x:f>
        <x:v>0.4252907963236794</x:v>
      </x:c>
      <x:c r="C346" s="11" t="n">
        <x:f>CHOOSE(MIN(3,MAX(1,$B$9)),T346,V346,X346)</x:f>
        <x:v>0.3986248691799119</x:v>
      </x:c>
      <x:c r="D346" s="1" t="n">
        <x:f>IF(B346^2+C346^2&lt;=1,1,0)</x:f>
        <x:v>1</x:v>
      </x:c>
      <x:c r="E346" s="9" t="n">
        <x:f>4*AVERAGE($D$25:D346)</x:f>
        <x:v>3.130434782608696</x:v>
      </x:c>
      <x:c r="F346" s="1" t="n">
        <x:f>B346</x:f>
        <x:v>0.4252907963236794</x:v>
      </x:c>
      <x:c r="G346" s="1" t="n">
        <x:f>IF(D346=1,C346,"")</x:f>
        <x:v>0.3986248691799119</x:v>
      </x:c>
      <x:c r="H346" s="1" t="str">
        <x:f>IF(D346=0,C346,"")</x:f>
      </x:c>
      <x:c r="I346" s="1" t="n">
        <x:f>SQRT(1-F346^2)</x:f>
        <x:v>0.9050567598567344</x:v>
      </x:c>
      <x:c r="J346" s="34"/>
      <x:c r="K346" s="34"/>
      <x:c r="L346" s="34"/>
      <x:c r="M346" s="34"/>
      <x:c r="N346" s="34"/>
      <x:c r="O346" s="34"/>
      <x:c r="P346" s="34"/>
      <x:c r="Q346" s="10" t="n">
        <x:f>PI()</x:f>
        <x:v>3.141592653589793</x:v>
      </x:c>
      <x:c r="S346" s="10" t="n">
        <x:v>0.4252907963236794</x:v>
      </x:c>
      <x:c r="T346" s="10" t="n">
        <x:v>0.3986248691799119</x:v>
      </x:c>
      <x:c r="U346" s="10" t="n">
        <x:v>0.9243199744441644</x:v>
      </x:c>
      <x:c r="V346" s="10" t="n">
        <x:v>0.19579825347621083</x:v>
      </x:c>
      <x:c r="W346" s="10" t="n">
        <x:v>0.9712326413354255</x:v>
      </x:c>
      <x:c r="X346" s="10" t="n">
        <x:v>0.19621772070190435</x:v>
      </x:c>
    </x:row>
    <x:row r="347">
      <x:c r="A347" s="34" t="n">
        <x:v>323</x:v>
      </x:c>
      <x:c r="B347" s="11" t="n">
        <x:f>CHOOSE(MIN(3,MAX(1,$B$9)),S347,U347,W347)</x:f>
        <x:v>0.2962458896217868</x:v>
      </x:c>
      <x:c r="C347" s="11" t="n">
        <x:f>CHOOSE(MIN(3,MAX(1,$B$9)),T347,V347,X347)</x:f>
        <x:v>0.9252969013759866</x:v>
      </x:c>
      <x:c r="D347" s="1" t="n">
        <x:f>IF(B347^2+C347^2&lt;=1,1,0)</x:f>
        <x:v>1</x:v>
      </x:c>
      <x:c r="E347" s="9" t="n">
        <x:f>4*AVERAGE($D$25:D347)</x:f>
        <x:v>3.1331269349845203</x:v>
      </x:c>
      <x:c r="F347" s="1" t="n">
        <x:f>B347</x:f>
        <x:v>0.2962458896217868</x:v>
      </x:c>
      <x:c r="G347" s="1" t="n">
        <x:f>IF(D347=1,C347,"")</x:f>
        <x:v>0.9252969013759866</x:v>
      </x:c>
      <x:c r="H347" s="1" t="str">
        <x:f>IF(D347=0,C347,"")</x:f>
      </x:c>
      <x:c r="I347" s="1" t="n">
        <x:f>SQRT(1-F347^2)</x:f>
        <x:v>0.955111707017664</x:v>
      </x:c>
      <x:c r="J347" s="34"/>
      <x:c r="K347" s="34"/>
      <x:c r="L347" s="34"/>
      <x:c r="M347" s="34"/>
      <x:c r="N347" s="34"/>
      <x:c r="O347" s="34"/>
      <x:c r="P347" s="34"/>
      <x:c r="Q347" s="10" t="n">
        <x:f>PI()</x:f>
        <x:v>3.141592653589793</x:v>
      </x:c>
      <x:c r="S347" s="10" t="n">
        <x:v>0.2962458896217868</x:v>
      </x:c>
      <x:c r="T347" s="10" t="n">
        <x:v>0.9252969013759866</x:v>
      </x:c>
      <x:c r="U347" s="10" t="n">
        <x:v>0.40618121148728437</x:v>
      </x:c>
      <x:c r="V347" s="10" t="n">
        <x:v>0.4868672575587192</x:v>
      </x:c>
      <x:c r="W347" s="10" t="n">
        <x:v>0.5863297965399479</x:v>
      </x:c>
      <x:c r="X347" s="10" t="n">
        <x:v>0.5048041716937518</x:v>
      </x:c>
    </x:row>
    <x:row r="348">
      <x:c r="A348" s="34" t="n">
        <x:v>324</x:v>
      </x:c>
      <x:c r="B348" s="11" t="n">
        <x:f>CHOOSE(MIN(3,MAX(1,$B$9)),S348,U348,W348)</x:f>
        <x:v>0.06063706090208143</x:v>
      </x:c>
      <x:c r="C348" s="11" t="n">
        <x:f>CHOOSE(MIN(3,MAX(1,$B$9)),T348,V348,X348)</x:f>
        <x:v>0.13967223383951932</x:v>
      </x:c>
      <x:c r="D348" s="1" t="n">
        <x:f>IF(B348^2+C348^2&lt;=1,1,0)</x:f>
        <x:v>1</x:v>
      </x:c>
      <x:c r="E348" s="9" t="n">
        <x:f>4*AVERAGE($D$25:D348)</x:f>
        <x:v>3.1358024691358026</x:v>
      </x:c>
      <x:c r="F348" s="1" t="n">
        <x:f>B348</x:f>
        <x:v>0.06063706090208143</x:v>
      </x:c>
      <x:c r="G348" s="1" t="n">
        <x:f>IF(D348=1,C348,"")</x:f>
        <x:v>0.13967223383951932</x:v>
      </x:c>
      <x:c r="H348" s="1" t="str">
        <x:f>IF(D348=0,C348,"")</x:f>
      </x:c>
      <x:c r="I348" s="1" t="n">
        <x:f>SQRT(1-F348^2)</x:f>
        <x:v>0.998159880402512</x:v>
      </x:c>
      <x:c r="J348" s="34"/>
      <x:c r="K348" s="34"/>
      <x:c r="L348" s="34"/>
      <x:c r="M348" s="34"/>
      <x:c r="N348" s="34"/>
      <x:c r="O348" s="34"/>
      <x:c r="P348" s="34"/>
      <x:c r="Q348" s="10" t="n">
        <x:f>PI()</x:f>
        <x:v>3.141592653589793</x:v>
      </x:c>
      <x:c r="S348" s="10" t="n">
        <x:v>0.06063706090208143</x:v>
      </x:c>
      <x:c r="T348" s="10" t="n">
        <x:v>0.13967223383951932</x:v>
      </x:c>
      <x:c r="U348" s="10" t="n">
        <x:v>0.6000399835773641</x:v>
      </x:c>
      <x:c r="V348" s="10" t="n">
        <x:v>0.9381703436253029</x:v>
      </x:c>
      <x:c r="W348" s="10" t="n">
        <x:v>0.11540339522893805</x:v>
      </x:c>
      <x:c r="X348" s="10" t="n">
        <x:v>0.023871898592357388</x:v>
      </x:c>
    </x:row>
    <x:row r="349">
      <x:c r="A349" s="34" t="n">
        <x:v>325</x:v>
      </x:c>
      <x:c r="B349" s="11" t="n">
        <x:f>CHOOSE(MIN(3,MAX(1,$B$9)),S349,U349,W349)</x:f>
        <x:v>0.16090592264663428</x:v>
      </x:c>
      <x:c r="C349" s="11" t="n">
        <x:f>CHOOSE(MIN(3,MAX(1,$B$9)),T349,V349,X349)</x:f>
        <x:v>0.16676758567336947</x:v>
      </x:c>
      <x:c r="D349" s="1" t="n">
        <x:f>IF(B349^2+C349^2&lt;=1,1,0)</x:f>
        <x:v>1</x:v>
      </x:c>
      <x:c r="E349" s="9" t="n">
        <x:f>4*AVERAGE($D$25:D349)</x:f>
        <x:v>3.1384615384615384</x:v>
      </x:c>
      <x:c r="F349" s="1" t="n">
        <x:f>B349</x:f>
        <x:v>0.16090592264663428</x:v>
      </x:c>
      <x:c r="G349" s="1" t="n">
        <x:f>IF(D349=1,C349,"")</x:f>
        <x:v>0.16676758567336947</x:v>
      </x:c>
      <x:c r="H349" s="1" t="str">
        <x:f>IF(D349=0,C349,"")</x:f>
      </x:c>
      <x:c r="I349" s="1" t="n">
        <x:f>SQRT(1-F349^2)</x:f>
        <x:v>0.9869697482989209</x:v>
      </x:c>
      <x:c r="J349" s="34"/>
      <x:c r="K349" s="34"/>
      <x:c r="L349" s="34"/>
      <x:c r="M349" s="34"/>
      <x:c r="N349" s="34"/>
      <x:c r="O349" s="34"/>
      <x:c r="P349" s="34"/>
      <x:c r="Q349" s="10" t="n">
        <x:f>PI()</x:f>
        <x:v>3.141592653589793</x:v>
      </x:c>
      <x:c r="S349" s="10" t="n">
        <x:v>0.16090592264663428</x:v>
      </x:c>
      <x:c r="T349" s="10" t="n">
        <x:v>0.16676758567336947</x:v>
      </x:c>
      <x:c r="U349" s="10" t="n">
        <x:v>0.25774682380207015</x:v>
      </x:c>
      <x:c r="V349" s="10" t="n">
        <x:v>0.39899032527606526</x:v>
      </x:c>
      <x:c r="W349" s="10" t="n">
        <x:v>0.4161063843005248</x:v>
      </x:c>
      <x:c r="X349" s="10" t="n">
        <x:v>0.26958333775906207</x:v>
      </x:c>
    </x:row>
    <x:row r="350">
      <x:c r="A350" s="34" t="n">
        <x:v>326</x:v>
      </x:c>
      <x:c r="B350" s="11" t="n">
        <x:f>CHOOSE(MIN(3,MAX(1,$B$9)),S350,U350,W350)</x:f>
        <x:v>0.05141716205980629</x:v>
      </x:c>
      <x:c r="C350" s="11" t="n">
        <x:f>CHOOSE(MIN(3,MAX(1,$B$9)),T350,V350,X350)</x:f>
        <x:v>0.3875517958076671</x:v>
      </x:c>
      <x:c r="D350" s="1" t="n">
        <x:f>IF(B350^2+C350^2&lt;=1,1,0)</x:f>
        <x:v>1</x:v>
      </x:c>
      <x:c r="E350" s="9" t="n">
        <x:f>4*AVERAGE($D$25:D350)</x:f>
        <x:v>3.1411042944785277</x:v>
      </x:c>
      <x:c r="F350" s="1" t="n">
        <x:f>B350</x:f>
        <x:v>0.05141716205980629</x:v>
      </x:c>
      <x:c r="G350" s="1" t="n">
        <x:f>IF(D350=1,C350,"")</x:f>
        <x:v>0.3875517958076671</x:v>
      </x:c>
      <x:c r="H350" s="1" t="str">
        <x:f>IF(D350=0,C350,"")</x:f>
      </x:c>
      <x:c r="I350" s="1" t="n">
        <x:f>SQRT(1-F350^2)</x:f>
        <x:v>0.9986772629061481</x:v>
      </x:c>
      <x:c r="J350" s="34"/>
      <x:c r="K350" s="34"/>
      <x:c r="L350" s="34"/>
      <x:c r="M350" s="34"/>
      <x:c r="N350" s="34"/>
      <x:c r="O350" s="34"/>
      <x:c r="P350" s="34"/>
      <x:c r="Q350" s="10" t="n">
        <x:f>PI()</x:f>
        <x:v>3.141592653589793</x:v>
      </x:c>
      <x:c r="S350" s="10" t="n">
        <x:v>0.05141716205980629</x:v>
      </x:c>
      <x:c r="T350" s="10" t="n">
        <x:v>0.3875517958076671</x:v>
      </x:c>
      <x:c r="U350" s="10" t="n">
        <x:v>0.7084724581065259</x:v>
      </x:c>
      <x:c r="V350" s="10" t="n">
        <x:v>0.43590502801053554</x:v>
      </x:c>
      <x:c r="W350" s="10" t="n">
        <x:v>0.21941727384940468</x:v>
      </x:c>
      <x:c r="X350" s="10" t="n">
        <x:v>0.8514337804071478</x:v>
      </x:c>
    </x:row>
    <x:row r="351">
      <x:c r="A351" s="34" t="n">
        <x:v>327</x:v>
      </x:c>
      <x:c r="B351" s="11" t="n">
        <x:f>CHOOSE(MIN(3,MAX(1,$B$9)),S351,U351,W351)</x:f>
        <x:v>0.888790953787975</x:v>
      </x:c>
      <x:c r="C351" s="11" t="n">
        <x:f>CHOOSE(MIN(3,MAX(1,$B$9)),T351,V351,X351)</x:f>
        <x:v>0.998228125856258</x:v>
      </x:c>
      <x:c r="D351" s="1" t="n">
        <x:f>IF(B351^2+C351^2&lt;=1,1,0)</x:f>
        <x:v>0</x:v>
      </x:c>
      <x:c r="E351" s="9" t="n">
        <x:f>4*AVERAGE($D$25:D351)</x:f>
        <x:v>3.1314984709480123</x:v>
      </x:c>
      <x:c r="F351" s="1" t="n">
        <x:f>B351</x:f>
        <x:v>0.888790953787975</x:v>
      </x:c>
      <x:c r="G351" s="1" t="str">
        <x:f>IF(D351=1,C351,"")</x:f>
      </x:c>
      <x:c r="H351" s="1" t="n">
        <x:f>IF(D351=0,C351,"")</x:f>
        <x:v>0.998228125856258</x:v>
      </x:c>
      <x:c r="I351" s="1" t="n">
        <x:f>SQRT(1-F351^2)</x:f>
        <x:v>0.458312819441767</x:v>
      </x:c>
      <x:c r="J351" s="34"/>
      <x:c r="K351" s="34"/>
      <x:c r="L351" s="34"/>
      <x:c r="M351" s="34"/>
      <x:c r="N351" s="34"/>
      <x:c r="O351" s="34"/>
      <x:c r="P351" s="34"/>
      <x:c r="Q351" s="10" t="n">
        <x:f>PI()</x:f>
        <x:v>3.141592653589793</x:v>
      </x:c>
      <x:c r="S351" s="10" t="n">
        <x:v>0.888790953787975</x:v>
      </x:c>
      <x:c r="T351" s="10" t="n">
        <x:v>0.998228125856258</x:v>
      </x:c>
      <x:c r="U351" s="10" t="n">
        <x:v>0.7794507041448633</x:v>
      </x:c>
      <x:c r="V351" s="10" t="n">
        <x:v>0.1010749876178616</x:v>
      </x:c>
      <x:c r="W351" s="10" t="n">
        <x:v>0.4706553587136798</x:v>
      </x:c>
      <x:c r="X351" s="10" t="n">
        <x:v>0.2317314518939082</x:v>
      </x:c>
    </x:row>
    <x:row r="352">
      <x:c r="A352" s="34" t="n">
        <x:v>328</x:v>
      </x:c>
      <x:c r="B352" s="11" t="n">
        <x:f>CHOOSE(MIN(3,MAX(1,$B$9)),S352,U352,W352)</x:f>
        <x:v>0.9070650845533237</x:v>
      </x:c>
      <x:c r="C352" s="11" t="n">
        <x:f>CHOOSE(MIN(3,MAX(1,$B$9)),T352,V352,X352)</x:f>
        <x:v>0.7457403178559616</x:v>
      </x:c>
      <x:c r="D352" s="1" t="n">
        <x:f>IF(B352^2+C352^2&lt;=1,1,0)</x:f>
        <x:v>0</x:v>
      </x:c>
      <x:c r="E352" s="9" t="n">
        <x:f>4*AVERAGE($D$25:D352)</x:f>
        <x:v>3.1219512195121952</x:v>
      </x:c>
      <x:c r="F352" s="1" t="n">
        <x:f>B352</x:f>
        <x:v>0.9070650845533237</x:v>
      </x:c>
      <x:c r="G352" s="1" t="str">
        <x:f>IF(D352=1,C352,"")</x:f>
      </x:c>
      <x:c r="H352" s="1" t="n">
        <x:f>IF(D352=0,C352,"")</x:f>
        <x:v>0.7457403178559616</x:v>
      </x:c>
      <x:c r="I352" s="1" t="n">
        <x:f>SQRT(1-F352^2)</x:f>
        <x:v>0.4209904183996017</x:v>
      </x:c>
      <x:c r="J352" s="34"/>
      <x:c r="K352" s="34"/>
      <x:c r="L352" s="34"/>
      <x:c r="M352" s="34"/>
      <x:c r="N352" s="34"/>
      <x:c r="O352" s="34"/>
      <x:c r="P352" s="34"/>
      <x:c r="Q352" s="10" t="n">
        <x:f>PI()</x:f>
        <x:v>3.141592653589793</x:v>
      </x:c>
      <x:c r="S352" s="10" t="n">
        <x:v>0.9070650845533237</x:v>
      </x:c>
      <x:c r="T352" s="10" t="n">
        <x:v>0.7457403178559616</x:v>
      </x:c>
      <x:c r="U352" s="10" t="n">
        <x:v>0.2538979914780427</x:v>
      </x:c>
      <x:c r="V352" s="10" t="n">
        <x:v>0.14092924514192062</x:v>
      </x:c>
      <x:c r="W352" s="10" t="n">
        <x:v>0.9398622442104636</x:v>
      </x:c>
      <x:c r="X352" s="10" t="n">
        <x:v>0.10786912145843197</x:v>
      </x:c>
    </x:row>
    <x:row r="353">
      <x:c r="A353" s="34" t="n">
        <x:v>329</x:v>
      </x:c>
      <x:c r="B353" s="11" t="n">
        <x:f>CHOOSE(MIN(3,MAX(1,$B$9)),S353,U353,W353)</x:f>
        <x:v>0.6384533912641928</x:v>
      </x:c>
      <x:c r="C353" s="11" t="n">
        <x:f>CHOOSE(MIN(3,MAX(1,$B$9)),T353,V353,X353)</x:f>
        <x:v>0.8669682272011414</x:v>
      </x:c>
      <x:c r="D353" s="1" t="n">
        <x:f>IF(B353^2+C353^2&lt;=1,1,0)</x:f>
        <x:v>0</x:v>
      </x:c>
      <x:c r="E353" s="9" t="n">
        <x:f>4*AVERAGE($D$25:D353)</x:f>
        <x:v>3.1124620060790273</x:v>
      </x:c>
      <x:c r="F353" s="1" t="n">
        <x:f>B353</x:f>
        <x:v>0.6384533912641928</x:v>
      </x:c>
      <x:c r="G353" s="1" t="str">
        <x:f>IF(D353=1,C353,"")</x:f>
      </x:c>
      <x:c r="H353" s="1" t="n">
        <x:f>IF(D353=0,C353,"")</x:f>
        <x:v>0.8669682272011414</x:v>
      </x:c>
      <x:c r="I353" s="1" t="n">
        <x:f>SQRT(1-F353^2)</x:f>
        <x:v>0.7696604882565115</x:v>
      </x:c>
      <x:c r="J353" s="34"/>
      <x:c r="K353" s="34"/>
      <x:c r="L353" s="34"/>
      <x:c r="M353" s="34"/>
      <x:c r="N353" s="34"/>
      <x:c r="O353" s="34"/>
      <x:c r="P353" s="34"/>
      <x:c r="Q353" s="10" t="n">
        <x:f>PI()</x:f>
        <x:v>3.141592653589793</x:v>
      </x:c>
      <x:c r="S353" s="10" t="n">
        <x:v>0.6384533912641928</x:v>
      </x:c>
      <x:c r="T353" s="10" t="n">
        <x:v>0.8669682272011414</x:v>
      </x:c>
      <x:c r="U353" s="10" t="n">
        <x:v>0.36712202311479925</x:v>
      </x:c>
      <x:c r="V353" s="10" t="n">
        <x:v>0.45284447684710694</x:v>
      </x:c>
      <x:c r="W353" s="10" t="n">
        <x:v>0.873038340166265</x:v>
      </x:c>
      <x:c r="X353" s="10" t="n">
        <x:v>0.022911612262972225</x:v>
      </x:c>
    </x:row>
    <x:row r="354">
      <x:c r="A354" s="34" t="n">
        <x:v>330</x:v>
      </x:c>
      <x:c r="B354" s="11" t="n">
        <x:f>CHOOSE(MIN(3,MAX(1,$B$9)),S354,U354,W354)</x:f>
        <x:v>0.524256176664494</x:v>
      </x:c>
      <x:c r="C354" s="11" t="n">
        <x:f>CHOOSE(MIN(3,MAX(1,$B$9)),T354,V354,X354)</x:f>
        <x:v>0.7483366635860875</x:v>
      </x:c>
      <x:c r="D354" s="1" t="n">
        <x:f>IF(B354^2+C354^2&lt;=1,1,0)</x:f>
        <x:v>1</x:v>
      </x:c>
      <x:c r="E354" s="9" t="n">
        <x:f>4*AVERAGE($D$25:D354)</x:f>
        <x:v>3.1151515151515152</x:v>
      </x:c>
      <x:c r="F354" s="1" t="n">
        <x:f>B354</x:f>
        <x:v>0.524256176664494</x:v>
      </x:c>
      <x:c r="G354" s="1" t="n">
        <x:f>IF(D354=1,C354,"")</x:f>
        <x:v>0.7483366635860875</x:v>
      </x:c>
      <x:c r="H354" s="1" t="str">
        <x:f>IF(D354=0,C354,"")</x:f>
      </x:c>
      <x:c r="I354" s="1" t="n">
        <x:f>SQRT(1-F354^2)</x:f>
        <x:v>0.8515606033801275</x:v>
      </x:c>
      <x:c r="J354" s="34"/>
      <x:c r="K354" s="34"/>
      <x:c r="L354" s="34"/>
      <x:c r="M354" s="34"/>
      <x:c r="N354" s="34"/>
      <x:c r="O354" s="34"/>
      <x:c r="P354" s="34"/>
      <x:c r="Q354" s="10" t="n">
        <x:f>PI()</x:f>
        <x:v>3.141592653589793</x:v>
      </x:c>
      <x:c r="S354" s="10" t="n">
        <x:v>0.524256176664494</x:v>
      </x:c>
      <x:c r="T354" s="10" t="n">
        <x:v>0.7483366635860875</x:v>
      </x:c>
      <x:c r="U354" s="10" t="n">
        <x:v>0.758058428978023</x:v>
      </x:c>
      <x:c r="V354" s="10" t="n">
        <x:v>0.12383106422459556</x:v>
      </x:c>
      <x:c r="W354" s="10" t="n">
        <x:v>0.8455837729397815</x:v>
      </x:c>
      <x:c r="X354" s="10" t="n">
        <x:v>0.2902930292824215</x:v>
      </x:c>
    </x:row>
    <x:row r="355">
      <x:c r="A355" s="34" t="n">
        <x:v>331</x:v>
      </x:c>
      <x:c r="B355" s="11" t="n">
        <x:f>CHOOSE(MIN(3,MAX(1,$B$9)),S355,U355,W355)</x:f>
        <x:v>0.32082982908468693</x:v>
      </x:c>
      <x:c r="C355" s="11" t="n">
        <x:f>CHOOSE(MIN(3,MAX(1,$B$9)),T355,V355,X355)</x:f>
        <x:v>0.5071313852677122</x:v>
      </x:c>
      <x:c r="D355" s="1" t="n">
        <x:f>IF(B355^2+C355^2&lt;=1,1,0)</x:f>
        <x:v>1</x:v>
      </x:c>
      <x:c r="E355" s="9" t="n">
        <x:f>4*AVERAGE($D$25:D355)</x:f>
        <x:v>3.117824773413897</x:v>
      </x:c>
      <x:c r="F355" s="1" t="n">
        <x:f>B355</x:f>
        <x:v>0.32082982908468693</x:v>
      </x:c>
      <x:c r="G355" s="1" t="n">
        <x:f>IF(D355=1,C355,"")</x:f>
        <x:v>0.5071313852677122</x:v>
      </x:c>
      <x:c r="H355" s="1" t="str">
        <x:f>IF(D355=0,C355,"")</x:f>
      </x:c>
      <x:c r="I355" s="1" t="n">
        <x:f>SQRT(1-F355^2)</x:f>
        <x:v>0.9471368542979892</x:v>
      </x:c>
      <x:c r="J355" s="34"/>
      <x:c r="K355" s="34"/>
      <x:c r="L355" s="34"/>
      <x:c r="M355" s="34"/>
      <x:c r="N355" s="34"/>
      <x:c r="O355" s="34"/>
      <x:c r="P355" s="34"/>
      <x:c r="Q355" s="10" t="n">
        <x:f>PI()</x:f>
        <x:v>3.141592653589793</x:v>
      </x:c>
      <x:c r="S355" s="10" t="n">
        <x:v>0.32082982908468693</x:v>
      </x:c>
      <x:c r="T355" s="10" t="n">
        <x:v>0.5071313852677122</x:v>
      </x:c>
      <x:c r="U355" s="10" t="n">
        <x:v>0.9273830011013314</x:v>
      </x:c>
      <x:c r="V355" s="10" t="n">
        <x:v>0.4082178645545119</x:v>
      </x:c>
      <x:c r="W355" s="10" t="n">
        <x:v>0.7604774826925874</x:v>
      </x:c>
      <x:c r="X355" s="10" t="n">
        <x:v>0.2269174296541998</x:v>
      </x:c>
    </x:row>
    <x:row r="356">
      <x:c r="A356" s="34" t="n">
        <x:v>332</x:v>
      </x:c>
      <x:c r="B356" s="11" t="n">
        <x:f>CHOOSE(MIN(3,MAX(1,$B$9)),S356,U356,W356)</x:f>
        <x:v>0.10493693535681814</x:v>
      </x:c>
      <x:c r="C356" s="11" t="n">
        <x:f>CHOOSE(MIN(3,MAX(1,$B$9)),T356,V356,X356)</x:f>
        <x:v>0.3881990044610575</x:v>
      </x:c>
      <x:c r="D356" s="1" t="n">
        <x:f>IF(B356^2+C356^2&lt;=1,1,0)</x:f>
        <x:v>1</x:v>
      </x:c>
      <x:c r="E356" s="9" t="n">
        <x:f>4*AVERAGE($D$25:D356)</x:f>
        <x:v>3.1204819277108435</x:v>
      </x:c>
      <x:c r="F356" s="1" t="n">
        <x:f>B356</x:f>
        <x:v>0.10493693535681814</x:v>
      </x:c>
      <x:c r="G356" s="1" t="n">
        <x:f>IF(D356=1,C356,"")</x:f>
        <x:v>0.3881990044610575</x:v>
      </x:c>
      <x:c r="H356" s="1" t="str">
        <x:f>IF(D356=0,C356,"")</x:f>
      </x:c>
      <x:c r="I356" s="1" t="n">
        <x:f>SQRT(1-F356^2)</x:f>
        <x:v>0.9944788784071379</x:v>
      </x:c>
      <x:c r="J356" s="34"/>
      <x:c r="K356" s="34"/>
      <x:c r="L356" s="34"/>
      <x:c r="M356" s="34"/>
      <x:c r="N356" s="34"/>
      <x:c r="O356" s="34"/>
      <x:c r="P356" s="34"/>
      <x:c r="Q356" s="10" t="n">
        <x:f>PI()</x:f>
        <x:v>3.141592653589793</x:v>
      </x:c>
      <x:c r="S356" s="10" t="n">
        <x:v>0.10493693535681814</x:v>
      </x:c>
      <x:c r="T356" s="10" t="n">
        <x:v>0.3881990044610575</x:v>
      </x:c>
      <x:c r="U356" s="10" t="n">
        <x:v>0.23118840186079748</x:v>
      </x:c>
      <x:c r="V356" s="10" t="n">
        <x:v>0.28399056863048977</x:v>
      </x:c>
      <x:c r="W356" s="10" t="n">
        <x:v>0.23303714277830867</x:v>
      </x:c>
      <x:c r="X356" s="10" t="n">
        <x:v>0.6250165236289751</x:v>
      </x:c>
    </x:row>
    <x:row r="357">
      <x:c r="A357" s="34" t="n">
        <x:v>333</x:v>
      </x:c>
      <x:c r="B357" s="11" t="n">
        <x:f>CHOOSE(MIN(3,MAX(1,$B$9)),S357,U357,W357)</x:f>
        <x:v>0.18377473845612258</x:v>
      </x:c>
      <x:c r="C357" s="11" t="n">
        <x:f>CHOOSE(MIN(3,MAX(1,$B$9)),T357,V357,X357)</x:f>
        <x:v>0.8824028741801158</x:v>
      </x:c>
      <x:c r="D357" s="1" t="n">
        <x:f>IF(B357^2+C357^2&lt;=1,1,0)</x:f>
        <x:v>1</x:v>
      </x:c>
      <x:c r="E357" s="9" t="n">
        <x:f>4*AVERAGE($D$25:D357)</x:f>
        <x:v>3.123123123123123</x:v>
      </x:c>
      <x:c r="F357" s="1" t="n">
        <x:f>B357</x:f>
        <x:v>0.18377473845612258</x:v>
      </x:c>
      <x:c r="G357" s="1" t="n">
        <x:f>IF(D357=1,C357,"")</x:f>
        <x:v>0.8824028741801158</x:v>
      </x:c>
      <x:c r="H357" s="1" t="str">
        <x:f>IF(D357=0,C357,"")</x:f>
      </x:c>
      <x:c r="I357" s="1" t="n">
        <x:f>SQRT(1-F357^2)</x:f>
        <x:v>0.9829683847944367</x:v>
      </x:c>
      <x:c r="J357" s="34"/>
      <x:c r="K357" s="34"/>
      <x:c r="L357" s="34"/>
      <x:c r="M357" s="34"/>
      <x:c r="N357" s="34"/>
      <x:c r="O357" s="34"/>
      <x:c r="P357" s="34"/>
      <x:c r="Q357" s="10" t="n">
        <x:f>PI()</x:f>
        <x:v>3.141592653589793</x:v>
      </x:c>
      <x:c r="S357" s="10" t="n">
        <x:v>0.18377473845612258</x:v>
      </x:c>
      <x:c r="T357" s="10" t="n">
        <x:v>0.8824028741801158</x:v>
      </x:c>
      <x:c r="U357" s="10" t="n">
        <x:v>0.982215870338276</x:v>
      </x:c>
      <x:c r="V357" s="10" t="n">
        <x:v>0.24595998762147708</x:v>
      </x:c>
      <x:c r="W357" s="10" t="n">
        <x:v>0.6075994948547078</x:v>
      </x:c>
      <x:c r="X357" s="10" t="n">
        <x:v>0.17545111051208173</x:v>
      </x:c>
    </x:row>
    <x:row r="358">
      <x:c r="A358" s="34" t="n">
        <x:v>334</x:v>
      </x:c>
      <x:c r="B358" s="11" t="n">
        <x:f>CHOOSE(MIN(3,MAX(1,$B$9)),S358,U358,W358)</x:f>
        <x:v>0.8800188539316878</x:v>
      </x:c>
      <x:c r="C358" s="11" t="n">
        <x:f>CHOOSE(MIN(3,MAX(1,$B$9)),T358,V358,X358)</x:f>
        <x:v>0.6187148393364623</x:v>
      </x:c>
      <x:c r="D358" s="1" t="n">
        <x:f>IF(B358^2+C358^2&lt;=1,1,0)</x:f>
        <x:v>0</x:v>
      </x:c>
      <x:c r="E358" s="9" t="n">
        <x:f>4*AVERAGE($D$25:D358)</x:f>
        <x:v>3.1137724550898205</x:v>
      </x:c>
      <x:c r="F358" s="1" t="n">
        <x:f>B358</x:f>
        <x:v>0.8800188539316878</x:v>
      </x:c>
      <x:c r="G358" s="1" t="str">
        <x:f>IF(D358=1,C358,"")</x:f>
      </x:c>
      <x:c r="H358" s="1" t="n">
        <x:f>IF(D358=0,C358,"")</x:f>
        <x:v>0.6187148393364623</x:v>
      </x:c>
      <x:c r="I358" s="1" t="n">
        <x:f>SQRT(1-F358^2)</x:f>
        <x:v>0.4749387504981656</x:v>
      </x:c>
      <x:c r="J358" s="34"/>
      <x:c r="K358" s="34"/>
      <x:c r="L358" s="34"/>
      <x:c r="M358" s="34"/>
      <x:c r="N358" s="34"/>
      <x:c r="O358" s="34"/>
      <x:c r="P358" s="34"/>
      <x:c r="Q358" s="10" t="n">
        <x:f>PI()</x:f>
        <x:v>3.141592653589793</x:v>
      </x:c>
      <x:c r="S358" s="10" t="n">
        <x:v>0.8800188539316878</x:v>
      </x:c>
      <x:c r="T358" s="10" t="n">
        <x:v>0.6187148393364623</x:v>
      </x:c>
      <x:c r="U358" s="10" t="n">
        <x:v>0.18770858953603065</x:v>
      </x:c>
      <x:c r="V358" s="10" t="n">
        <x:v>0.6018492728200172</x:v>
      </x:c>
      <x:c r="W358" s="10" t="n">
        <x:v>0.3580657035817323</x:v>
      </x:c>
      <x:c r="X358" s="10" t="n">
        <x:v>0.2039007996561537</x:v>
      </x:c>
    </x:row>
    <x:row r="359">
      <x:c r="A359" s="34" t="n">
        <x:v>335</x:v>
      </x:c>
      <x:c r="B359" s="11" t="n">
        <x:f>CHOOSE(MIN(3,MAX(1,$B$9)),S359,U359,W359)</x:f>
        <x:v>0.5538207216886804</x:v>
      </x:c>
      <x:c r="C359" s="11" t="n">
        <x:f>CHOOSE(MIN(3,MAX(1,$B$9)),T359,V359,X359)</x:f>
        <x:v>0.6726430474082008</x:v>
      </x:c>
      <x:c r="D359" s="1" t="n">
        <x:f>IF(B359^2+C359^2&lt;=1,1,0)</x:f>
        <x:v>1</x:v>
      </x:c>
      <x:c r="E359" s="9" t="n">
        <x:f>4*AVERAGE($D$25:D359)</x:f>
        <x:v>3.1164179104477614</x:v>
      </x:c>
      <x:c r="F359" s="1" t="n">
        <x:f>B359</x:f>
        <x:v>0.5538207216886804</x:v>
      </x:c>
      <x:c r="G359" s="1" t="n">
        <x:f>IF(D359=1,C359,"")</x:f>
        <x:v>0.6726430474082008</x:v>
      </x:c>
      <x:c r="H359" s="1" t="str">
        <x:f>IF(D359=0,C359,"")</x:f>
      </x:c>
      <x:c r="I359" s="1" t="n">
        <x:f>SQRT(1-F359^2)</x:f>
        <x:v>0.8326359397889508</x:v>
      </x:c>
      <x:c r="J359" s="34"/>
      <x:c r="K359" s="34"/>
      <x:c r="L359" s="34"/>
      <x:c r="M359" s="34"/>
      <x:c r="N359" s="34"/>
      <x:c r="O359" s="34"/>
      <x:c r="P359" s="34"/>
      <x:c r="Q359" s="10" t="n">
        <x:f>PI()</x:f>
        <x:v>3.141592653589793</x:v>
      </x:c>
      <x:c r="S359" s="10" t="n">
        <x:v>0.5538207216886804</x:v>
      </x:c>
      <x:c r="T359" s="10" t="n">
        <x:v>0.6726430474082008</x:v>
      </x:c>
      <x:c r="U359" s="10" t="n">
        <x:v>0.49988757031834974</x:v>
      </x:c>
      <x:c r="V359" s="10" t="n">
        <x:v>0.9283388683292474</x:v>
      </x:c>
      <x:c r="W359" s="10" t="n">
        <x:v>0.8779062102926438</x:v>
      </x:c>
      <x:c r="X359" s="10" t="n">
        <x:v>0.2002005978561684</x:v>
      </x:c>
    </x:row>
    <x:row r="360">
      <x:c r="A360" s="34" t="n">
        <x:v>336</x:v>
      </x:c>
      <x:c r="B360" s="11" t="n">
        <x:f>CHOOSE(MIN(3,MAX(1,$B$9)),S360,U360,W360)</x:f>
        <x:v>0.4043613321846351</x:v>
      </x:c>
      <x:c r="C360" s="11" t="n">
        <x:f>CHOOSE(MIN(3,MAX(1,$B$9)),T360,V360,X360)</x:f>
        <x:v>0.782328826491721</x:v>
      </x:c>
      <x:c r="D360" s="1" t="n">
        <x:f>IF(B360^2+C360^2&lt;=1,1,0)</x:f>
        <x:v>1</x:v>
      </x:c>
      <x:c r="E360" s="9" t="n">
        <x:f>4*AVERAGE($D$25:D360)</x:f>
        <x:v>3.119047619047619</x:v>
      </x:c>
      <x:c r="F360" s="1" t="n">
        <x:f>B360</x:f>
        <x:v>0.4043613321846351</x:v>
      </x:c>
      <x:c r="G360" s="1" t="n">
        <x:f>IF(D360=1,C360,"")</x:f>
        <x:v>0.782328826491721</x:v>
      </x:c>
      <x:c r="H360" s="1" t="str">
        <x:f>IF(D360=0,C360,"")</x:f>
      </x:c>
      <x:c r="I360" s="1" t="n">
        <x:f>SQRT(1-F360^2)</x:f>
        <x:v>0.9145993182994765</x:v>
      </x:c>
      <x:c r="J360" s="34"/>
      <x:c r="K360" s="34"/>
      <x:c r="L360" s="34"/>
      <x:c r="M360" s="34"/>
      <x:c r="N360" s="34"/>
      <x:c r="O360" s="34"/>
      <x:c r="P360" s="34"/>
      <x:c r="Q360" s="10" t="n">
        <x:f>PI()</x:f>
        <x:v>3.141592653589793</x:v>
      </x:c>
      <x:c r="S360" s="10" t="n">
        <x:v>0.4043613321846351</x:v>
      </x:c>
      <x:c r="T360" s="10" t="n">
        <x:v>0.782328826491721</x:v>
      </x:c>
      <x:c r="U360" s="10" t="n">
        <x:v>0.6270123901947721</x:v>
      </x:c>
      <x:c r="V360" s="10" t="n">
        <x:v>0.21249389068463787</x:v>
      </x:c>
      <x:c r="W360" s="10" t="n">
        <x:v>0.7866196104939638</x:v>
      </x:c>
      <x:c r="X360" s="10" t="n">
        <x:v>0.46184227020632507</x:v>
      </x:c>
    </x:row>
    <x:row r="361">
      <x:c r="A361" s="34" t="n">
        <x:v>337</x:v>
      </x:c>
      <x:c r="B361" s="11" t="n">
        <x:f>CHOOSE(MIN(3,MAX(1,$B$9)),S361,U361,W361)</x:f>
        <x:v>0.12579032860230654</x:v>
      </x:c>
      <x:c r="C361" s="11" t="n">
        <x:f>CHOOSE(MIN(3,MAX(1,$B$9)),T361,V361,X361)</x:f>
        <x:v>0.38259095104876906</x:v>
      </x:c>
      <x:c r="D361" s="1" t="n">
        <x:f>IF(B361^2+C361^2&lt;=1,1,0)</x:f>
        <x:v>1</x:v>
      </x:c>
      <x:c r="E361" s="9" t="n">
        <x:f>4*AVERAGE($D$25:D361)</x:f>
        <x:v>3.121661721068249</x:v>
      </x:c>
      <x:c r="F361" s="1" t="n">
        <x:f>B361</x:f>
        <x:v>0.12579032860230654</x:v>
      </x:c>
      <x:c r="G361" s="1" t="n">
        <x:f>IF(D361=1,C361,"")</x:f>
        <x:v>0.38259095104876906</x:v>
      </x:c>
      <x:c r="H361" s="1" t="str">
        <x:f>IF(D361=0,C361,"")</x:f>
      </x:c>
      <x:c r="I361" s="1" t="n">
        <x:f>SQRT(1-F361^2)</x:f>
        <x:v>0.9920568497974921</x:v>
      </x:c>
      <x:c r="J361" s="34"/>
      <x:c r="K361" s="34"/>
      <x:c r="L361" s="34"/>
      <x:c r="M361" s="34"/>
      <x:c r="N361" s="34"/>
      <x:c r="O361" s="34"/>
      <x:c r="P361" s="34"/>
      <x:c r="Q361" s="10" t="n">
        <x:f>PI()</x:f>
        <x:v>3.141592653589793</x:v>
      </x:c>
      <x:c r="S361" s="10" t="n">
        <x:v>0.12579032860230654</x:v>
      </x:c>
      <x:c r="T361" s="10" t="n">
        <x:v>0.38259095104876906</x:v>
      </x:c>
      <x:c r="U361" s="10" t="n">
        <x:v>0.6723640382188237</x:v>
      </x:c>
      <x:c r="V361" s="10" t="n">
        <x:v>0.8725973074542348</x:v>
      </x:c>
      <x:c r="W361" s="10" t="n">
        <x:v>0.7185501527422907</x:v>
      </x:c>
      <x:c r="X361" s="10" t="n">
        <x:v>0.7303229850040773</x:v>
      </x:c>
    </x:row>
    <x:row r="362">
      <x:c r="A362" s="34" t="n">
        <x:v>338</x:v>
      </x:c>
      <x:c r="B362" s="11" t="n">
        <x:f>CHOOSE(MIN(3,MAX(1,$B$9)),S362,U362,W362)</x:f>
        <x:v>0.438668649061583</x:v>
      </x:c>
      <x:c r="C362" s="11" t="n">
        <x:f>CHOOSE(MIN(3,MAX(1,$B$9)),T362,V362,X362)</x:f>
        <x:v>0.16895342816133052</x:v>
      </x:c>
      <x:c r="D362" s="1" t="n">
        <x:f>IF(B362^2+C362^2&lt;=1,1,0)</x:f>
        <x:v>1</x:v>
      </x:c>
      <x:c r="E362" s="9" t="n">
        <x:f>4*AVERAGE($D$25:D362)</x:f>
        <x:v>3.1242603550295858</x:v>
      </x:c>
      <x:c r="F362" s="1" t="n">
        <x:f>B362</x:f>
        <x:v>0.438668649061583</x:v>
      </x:c>
      <x:c r="G362" s="1" t="n">
        <x:f>IF(D362=1,C362,"")</x:f>
        <x:v>0.16895342816133052</x:v>
      </x:c>
      <x:c r="H362" s="1" t="str">
        <x:f>IF(D362=0,C362,"")</x:f>
      </x:c>
      <x:c r="I362" s="1" t="n">
        <x:f>SQRT(1-F362^2)</x:f>
        <x:v>0.8986488837863683</x:v>
      </x:c>
      <x:c r="J362" s="34"/>
      <x:c r="K362" s="34"/>
      <x:c r="L362" s="34"/>
      <x:c r="M362" s="34"/>
      <x:c r="N362" s="34"/>
      <x:c r="O362" s="34"/>
      <x:c r="P362" s="34"/>
      <x:c r="Q362" s="10" t="n">
        <x:f>PI()</x:f>
        <x:v>3.141592653589793</x:v>
      </x:c>
      <x:c r="S362" s="10" t="n">
        <x:v>0.438668649061583</x:v>
      </x:c>
      <x:c r="T362" s="10" t="n">
        <x:v>0.16895342816133052</x:v>
      </x:c>
      <x:c r="U362" s="10" t="n">
        <x:v>0.11093267569538179</x:v>
      </x:c>
      <x:c r="V362" s="10" t="n">
        <x:v>0.8557568563728052</x:v>
      </x:c>
      <x:c r="W362" s="10" t="n">
        <x:v>0.5957885785210495</x:v>
      </x:c>
      <x:c r="X362" s="10" t="n">
        <x:v>0.08758562480441867</x:v>
      </x:c>
    </x:row>
    <x:row r="363">
      <x:c r="A363" s="34" t="n">
        <x:v>339</x:v>
      </x:c>
      <x:c r="B363" s="11" t="n">
        <x:f>CHOOSE(MIN(3,MAX(1,$B$9)),S363,U363,W363)</x:f>
        <x:v>0.4408844354329631</x:v>
      </x:c>
      <x:c r="C363" s="11" t="n">
        <x:f>CHOOSE(MIN(3,MAX(1,$B$9)),T363,V363,X363)</x:f>
        <x:v>0.4007632496068254</x:v>
      </x:c>
      <x:c r="D363" s="1" t="n">
        <x:f>IF(B363^2+C363^2&lt;=1,1,0)</x:f>
        <x:v>1</x:v>
      </x:c>
      <x:c r="E363" s="9" t="n">
        <x:f>4*AVERAGE($D$25:D363)</x:f>
        <x:v>3.1268436578171093</x:v>
      </x:c>
      <x:c r="F363" s="1" t="n">
        <x:f>B363</x:f>
        <x:v>0.4408844354329631</x:v>
      </x:c>
      <x:c r="G363" s="1" t="n">
        <x:f>IF(D363=1,C363,"")</x:f>
        <x:v>0.4007632496068254</x:v>
      </x:c>
      <x:c r="H363" s="1" t="str">
        <x:f>IF(D363=0,C363,"")</x:f>
      </x:c>
      <x:c r="I363" s="1" t="n">
        <x:f>SQRT(1-F363^2)</x:f>
        <x:v>0.8975638777228935</x:v>
      </x:c>
      <x:c r="J363" s="34"/>
      <x:c r="K363" s="34"/>
      <x:c r="L363" s="34"/>
      <x:c r="M363" s="34"/>
      <x:c r="N363" s="34"/>
      <x:c r="O363" s="34"/>
      <x:c r="P363" s="34"/>
      <x:c r="Q363" s="10" t="n">
        <x:f>PI()</x:f>
        <x:v>3.141592653589793</x:v>
      </x:c>
      <x:c r="S363" s="10" t="n">
        <x:v>0.4408844354329631</x:v>
      </x:c>
      <x:c r="T363" s="10" t="n">
        <x:v>0.4007632496068254</x:v>
      </x:c>
      <x:c r="U363" s="10" t="n">
        <x:v>0.6797218147745507</x:v>
      </x:c>
      <x:c r="V363" s="10" t="n">
        <x:v>0.7599507283935759</x:v>
      </x:c>
      <x:c r="W363" s="10" t="n">
        <x:v>0.6526728852887644</x:v>
      </x:c>
      <x:c r="X363" s="10" t="n">
        <x:v>0.5462909162950964</x:v>
      </x:c>
    </x:row>
    <x:row r="364">
      <x:c r="A364" s="34" t="n">
        <x:v>340</x:v>
      </x:c>
      <x:c r="B364" s="11" t="n">
        <x:f>CHOOSE(MIN(3,MAX(1,$B$9)),S364,U364,W364)</x:f>
        <x:v>0.6839259978150949</x:v>
      </x:c>
      <x:c r="C364" s="11" t="n">
        <x:f>CHOOSE(MIN(3,MAX(1,$B$9)),T364,V364,X364)</x:f>
        <x:v>0.15738736756611615</x:v>
      </x:c>
      <x:c r="D364" s="1" t="n">
        <x:f>IF(B364^2+C364^2&lt;=1,1,0)</x:f>
        <x:v>1</x:v>
      </x:c>
      <x:c r="E364" s="9" t="n">
        <x:f>4*AVERAGE($D$25:D364)</x:f>
        <x:v>3.1294117647058823</x:v>
      </x:c>
      <x:c r="F364" s="1" t="n">
        <x:f>B364</x:f>
        <x:v>0.6839259978150949</x:v>
      </x:c>
      <x:c r="G364" s="1" t="n">
        <x:f>IF(D364=1,C364,"")</x:f>
        <x:v>0.15738736756611615</x:v>
      </x:c>
      <x:c r="H364" s="1" t="str">
        <x:f>IF(D364=0,C364,"")</x:f>
      </x:c>
      <x:c r="I364" s="1" t="n">
        <x:f>SQRT(1-F364^2)</x:f>
        <x:v>0.7295513892198594</x:v>
      </x:c>
      <x:c r="J364" s="34"/>
      <x:c r="K364" s="34"/>
      <x:c r="L364" s="34"/>
      <x:c r="M364" s="34"/>
      <x:c r="N364" s="34"/>
      <x:c r="O364" s="34"/>
      <x:c r="P364" s="34"/>
      <x:c r="Q364" s="10" t="n">
        <x:f>PI()</x:f>
        <x:v>3.141592653589793</x:v>
      </x:c>
      <x:c r="S364" s="10" t="n">
        <x:v>0.6839259978150949</x:v>
      </x:c>
      <x:c r="T364" s="10" t="n">
        <x:v>0.15738736756611615</x:v>
      </x:c>
      <x:c r="U364" s="10" t="n">
        <x:v>0.482027266199726</x:v>
      </x:c>
      <x:c r="V364" s="10" t="n">
        <x:v>0.3835755103845896</x:v>
      </x:c>
      <x:c r="W364" s="10" t="n">
        <x:v>0.039434148331372376</x:v>
      </x:c>
      <x:c r="X364" s="10" t="n">
        <x:v>0.976345554365548</x:v>
      </x:c>
    </x:row>
    <x:row r="365">
      <x:c r="A365" s="34" t="n">
        <x:v>341</x:v>
      </x:c>
      <x:c r="B365" s="11" t="n">
        <x:f>CHOOSE(MIN(3,MAX(1,$B$9)),S365,U365,W365)</x:f>
        <x:v>0.4438721862388775</x:v>
      </x:c>
      <x:c r="C365" s="11" t="n">
        <x:f>CHOOSE(MIN(3,MAX(1,$B$9)),T365,V365,X365)</x:f>
        <x:v>0.5866734642768279</x:v>
      </x:c>
      <x:c r="D365" s="1" t="n">
        <x:f>IF(B365^2+C365^2&lt;=1,1,0)</x:f>
        <x:v>1</x:v>
      </x:c>
      <x:c r="E365" s="9" t="n">
        <x:f>4*AVERAGE($D$25:D365)</x:f>
        <x:v>3.131964809384164</x:v>
      </x:c>
      <x:c r="F365" s="1" t="n">
        <x:f>B365</x:f>
        <x:v>0.4438721862388775</x:v>
      </x:c>
      <x:c r="G365" s="1" t="n">
        <x:f>IF(D365=1,C365,"")</x:f>
        <x:v>0.5866734642768279</x:v>
      </x:c>
      <x:c r="H365" s="1" t="str">
        <x:f>IF(D365=0,C365,"")</x:f>
      </x:c>
      <x:c r="I365" s="1" t="n">
        <x:f>SQRT(1-F365^2)</x:f>
        <x:v>0.8960901083504489</x:v>
      </x:c>
      <x:c r="J365" s="34"/>
      <x:c r="K365" s="34"/>
      <x:c r="L365" s="34"/>
      <x:c r="M365" s="34"/>
      <x:c r="N365" s="34"/>
      <x:c r="O365" s="34"/>
      <x:c r="P365" s="34"/>
      <x:c r="Q365" s="10" t="n">
        <x:f>PI()</x:f>
        <x:v>3.141592653589793</x:v>
      </x:c>
      <x:c r="S365" s="10" t="n">
        <x:v>0.4438721862388775</x:v>
      </x:c>
      <x:c r="T365" s="10" t="n">
        <x:v>0.5866734642768279</x:v>
      </x:c>
      <x:c r="U365" s="10" t="n">
        <x:v>0.18003620224209527</x:v>
      </x:c>
      <x:c r="V365" s="10" t="n">
        <x:v>0.898581949494187</x:v>
      </x:c>
      <x:c r="W365" s="10" t="n">
        <x:v>0.8770336148459111</x:v>
      </x:c>
      <x:c r="X365" s="10" t="n">
        <x:v>0.5409357744079794</x:v>
      </x:c>
    </x:row>
    <x:row r="366">
      <x:c r="A366" s="34" t="n">
        <x:v>342</x:v>
      </x:c>
      <x:c r="B366" s="11" t="n">
        <x:f>CHOOSE(MIN(3,MAX(1,$B$9)),S366,U366,W366)</x:f>
        <x:v>0.8839995836606249</x:v>
      </x:c>
      <x:c r="C366" s="11" t="n">
        <x:f>CHOOSE(MIN(3,MAX(1,$B$9)),T366,V366,X366)</x:f>
        <x:v>0.6428668984444812</x:v>
      </x:c>
      <x:c r="D366" s="1" t="n">
        <x:f>IF(B366^2+C366^2&lt;=1,1,0)</x:f>
        <x:v>0</x:v>
      </x:c>
      <x:c r="E366" s="9" t="n">
        <x:f>4*AVERAGE($D$25:D366)</x:f>
        <x:v>3.1228070175438596</x:v>
      </x:c>
      <x:c r="F366" s="1" t="n">
        <x:f>B366</x:f>
        <x:v>0.8839995836606249</x:v>
      </x:c>
      <x:c r="G366" s="1" t="str">
        <x:f>IF(D366=1,C366,"")</x:f>
      </x:c>
      <x:c r="H366" s="1" t="n">
        <x:f>IF(D366=0,C366,"")</x:f>
        <x:v>0.6428668984444812</x:v>
      </x:c>
      <x:c r="I366" s="1" t="n">
        <x:f>SQRT(1-F366^2)</x:f>
        <x:v>0.4674876854932563</x:v>
      </x:c>
      <x:c r="J366" s="34"/>
      <x:c r="K366" s="34"/>
      <x:c r="L366" s="34"/>
      <x:c r="M366" s="34"/>
      <x:c r="N366" s="34"/>
      <x:c r="O366" s="34"/>
      <x:c r="P366" s="34"/>
      <x:c r="Q366" s="10" t="n">
        <x:f>PI()</x:f>
        <x:v>3.141592653589793</x:v>
      </x:c>
      <x:c r="S366" s="10" t="n">
        <x:v>0.8839995836606249</x:v>
      </x:c>
      <x:c r="T366" s="10" t="n">
        <x:v>0.6428668984444812</x:v>
      </x:c>
      <x:c r="U366" s="10" t="n">
        <x:v>0.8481483270742359</x:v>
      </x:c>
      <x:c r="V366" s="10" t="n">
        <x:v>0.45234443383412815</x:v>
      </x:c>
      <x:c r="W366" s="10" t="n">
        <x:v>0.8571698564859391</x:v>
      </x:c>
      <x:c r="X366" s="10" t="n">
        <x:v>0.16775505929953638</x:v>
      </x:c>
    </x:row>
    <x:row r="367">
      <x:c r="A367" s="34" t="n">
        <x:v>343</x:v>
      </x:c>
      <x:c r="B367" s="11" t="n">
        <x:f>CHOOSE(MIN(3,MAX(1,$B$9)),S367,U367,W367)</x:f>
        <x:v>0.2600074968067929</x:v>
      </x:c>
      <x:c r="C367" s="11" t="n">
        <x:f>CHOOSE(MIN(3,MAX(1,$B$9)),T367,V367,X367)</x:f>
        <x:v>0.21449652372393757</x:v>
      </x:c>
      <x:c r="D367" s="1" t="n">
        <x:f>IF(B367^2+C367^2&lt;=1,1,0)</x:f>
        <x:v>1</x:v>
      </x:c>
      <x:c r="E367" s="9" t="n">
        <x:f>4*AVERAGE($D$25:D367)</x:f>
        <x:v>3.1253644314868803</x:v>
      </x:c>
      <x:c r="F367" s="1" t="n">
        <x:f>B367</x:f>
        <x:v>0.2600074968067929</x:v>
      </x:c>
      <x:c r="G367" s="1" t="n">
        <x:f>IF(D367=1,C367,"")</x:f>
        <x:v>0.21449652372393757</x:v>
      </x:c>
      <x:c r="H367" s="1" t="str">
        <x:f>IF(D367=0,C367,"")</x:f>
      </x:c>
      <x:c r="I367" s="1" t="n">
        <x:f>SQRT(1-F367^2)</x:f>
        <x:v>0.9656065977427172</x:v>
      </x:c>
      <x:c r="J367" s="34"/>
      <x:c r="K367" s="34"/>
      <x:c r="L367" s="34"/>
      <x:c r="M367" s="34"/>
      <x:c r="N367" s="34"/>
      <x:c r="O367" s="34"/>
      <x:c r="P367" s="34"/>
      <x:c r="Q367" s="10" t="n">
        <x:f>PI()</x:f>
        <x:v>3.141592653589793</x:v>
      </x:c>
      <x:c r="S367" s="10" t="n">
        <x:v>0.2600074968067929</x:v>
      </x:c>
      <x:c r="T367" s="10" t="n">
        <x:v>0.21449652372393757</x:v>
      </x:c>
      <x:c r="U367" s="10" t="n">
        <x:v>0.7421797146381944</x:v>
      </x:c>
      <x:c r="V367" s="10" t="n">
        <x:v>0.39504440908727934</x:v>
      </x:c>
      <x:c r="W367" s="10" t="n">
        <x:v>0.9437463250143894</x:v>
      </x:c>
      <x:c r="X367" s="10" t="n">
        <x:v>0.8727487790448512</x:v>
      </x:c>
    </x:row>
    <x:row r="368">
      <x:c r="A368" s="34" t="n">
        <x:v>344</x:v>
      </x:c>
      <x:c r="B368" s="11" t="n">
        <x:f>CHOOSE(MIN(3,MAX(1,$B$9)),S368,U368,W368)</x:f>
        <x:v>0.06202578393276781</x:v>
      </x:c>
      <x:c r="C368" s="11" t="n">
        <x:f>CHOOSE(MIN(3,MAX(1,$B$9)),T368,V368,X368)</x:f>
        <x:v>0.7038748870836571</x:v>
      </x:c>
      <x:c r="D368" s="1" t="n">
        <x:f>IF(B368^2+C368^2&lt;=1,1,0)</x:f>
        <x:v>1</x:v>
      </x:c>
      <x:c r="E368" s="9" t="n">
        <x:f>4*AVERAGE($D$25:D368)</x:f>
        <x:v>3.127906976744186</x:v>
      </x:c>
      <x:c r="F368" s="1" t="n">
        <x:f>B368</x:f>
        <x:v>0.06202578393276781</x:v>
      </x:c>
      <x:c r="G368" s="1" t="n">
        <x:f>IF(D368=1,C368,"")</x:f>
        <x:v>0.7038748870836571</x:v>
      </x:c>
      <x:c r="H368" s="1" t="str">
        <x:f>IF(D368=0,C368,"")</x:f>
      </x:c>
      <x:c r="I368" s="1" t="n">
        <x:f>SQRT(1-F368^2)</x:f>
        <x:v>0.9980745473798666</x:v>
      </x:c>
      <x:c r="J368" s="34"/>
      <x:c r="K368" s="34"/>
      <x:c r="L368" s="34"/>
      <x:c r="M368" s="34"/>
      <x:c r="N368" s="34"/>
      <x:c r="O368" s="34"/>
      <x:c r="P368" s="34"/>
      <x:c r="Q368" s="10" t="n">
        <x:f>PI()</x:f>
        <x:v>3.141592653589793</x:v>
      </x:c>
      <x:c r="S368" s="10" t="n">
        <x:v>0.06202578393276781</x:v>
      </x:c>
      <x:c r="T368" s="10" t="n">
        <x:v>0.7038748870836571</x:v>
      </x:c>
      <x:c r="U368" s="10" t="n">
        <x:v>0.7347714076553907</x:v>
      </x:c>
      <x:c r="V368" s="10" t="n">
        <x:v>0.3477603590812036</x:v>
      </x:c>
      <x:c r="W368" s="10" t="n">
        <x:v>0.46063071421773427</x:v>
      </x:c>
      <x:c r="X368" s="10" t="n">
        <x:v>0.5562583263741341</x:v>
      </x:c>
    </x:row>
    <x:row r="369">
      <x:c r="A369" s="34" t="n">
        <x:v>345</x:v>
      </x:c>
      <x:c r="B369" s="11" t="n">
        <x:f>CHOOSE(MIN(3,MAX(1,$B$9)),S369,U369,W369)</x:f>
        <x:v>0.5822971210582182</x:v>
      </x:c>
      <x:c r="C369" s="11" t="n">
        <x:f>CHOOSE(MIN(3,MAX(1,$B$9)),T369,V369,X369)</x:f>
        <x:v>0.35130362736526877</x:v>
      </x:c>
      <x:c r="D369" s="1" t="n">
        <x:f>IF(B369^2+C369^2&lt;=1,1,0)</x:f>
        <x:v>1</x:v>
      </x:c>
      <x:c r="E369" s="9" t="n">
        <x:f>4*AVERAGE($D$25:D369)</x:f>
        <x:v>3.130434782608696</x:v>
      </x:c>
      <x:c r="F369" s="1" t="n">
        <x:f>B369</x:f>
        <x:v>0.5822971210582182</x:v>
      </x:c>
      <x:c r="G369" s="1" t="n">
        <x:f>IF(D369=1,C369,"")</x:f>
        <x:v>0.35130362736526877</x:v>
      </x:c>
      <x:c r="H369" s="1" t="str">
        <x:f>IF(D369=0,C369,"")</x:f>
      </x:c>
      <x:c r="I369" s="1" t="n">
        <x:f>SQRT(1-F369^2)</x:f>
        <x:v>0.8129760530343504</x:v>
      </x:c>
      <x:c r="J369" s="34"/>
      <x:c r="K369" s="34"/>
      <x:c r="L369" s="34"/>
      <x:c r="M369" s="34"/>
      <x:c r="N369" s="34"/>
      <x:c r="O369" s="34"/>
      <x:c r="P369" s="34"/>
      <x:c r="Q369" s="10" t="n">
        <x:f>PI()</x:f>
        <x:v>3.141592653589793</x:v>
      </x:c>
      <x:c r="S369" s="10" t="n">
        <x:v>0.5822971210582182</x:v>
      </x:c>
      <x:c r="T369" s="10" t="n">
        <x:v>0.35130362736526877</x:v>
      </x:c>
      <x:c r="U369" s="10" t="n">
        <x:v>0.5461138021860762</x:v>
      </x:c>
      <x:c r="V369" s="10" t="n">
        <x:v>0.07291956697737523</x:v>
      </x:c>
      <x:c r="W369" s="10" t="n">
        <x:v>0.9516236918491976</x:v>
      </x:c>
      <x:c r="X369" s="10" t="n">
        <x:v>0.3709192311139585</x:v>
      </x:c>
    </x:row>
    <x:row r="370">
      <x:c r="A370" s="34" t="n">
        <x:v>346</x:v>
      </x:c>
      <x:c r="B370" s="11" t="n">
        <x:f>CHOOSE(MIN(3,MAX(1,$B$9)),S370,U370,W370)</x:f>
        <x:v>0.9062143707415089</x:v>
      </x:c>
      <x:c r="C370" s="11" t="n">
        <x:f>CHOOSE(MIN(3,MAX(1,$B$9)),T370,V370,X370)</x:f>
        <x:v>0.7113327068509534</x:v>
      </x:c>
      <x:c r="D370" s="1" t="n">
        <x:f>IF(B370^2+C370^2&lt;=1,1,0)</x:f>
        <x:v>0</x:v>
      </x:c>
      <x:c r="E370" s="9" t="n">
        <x:f>4*AVERAGE($D$25:D370)</x:f>
        <x:v>3.121387283236994</x:v>
      </x:c>
      <x:c r="F370" s="1" t="n">
        <x:f>B370</x:f>
        <x:v>0.9062143707415089</x:v>
      </x:c>
      <x:c r="G370" s="1" t="str">
        <x:f>IF(D370=1,C370,"")</x:f>
      </x:c>
      <x:c r="H370" s="1" t="n">
        <x:f>IF(D370=0,C370,"")</x:f>
        <x:v>0.7113327068509534</x:v>
      </x:c>
      <x:c r="I370" s="1" t="n">
        <x:f>SQRT(1-F370^2)</x:f>
        <x:v>0.4228185358538235</x:v>
      </x:c>
      <x:c r="J370" s="34"/>
      <x:c r="K370" s="34"/>
      <x:c r="L370" s="34"/>
      <x:c r="M370" s="34"/>
      <x:c r="N370" s="34"/>
      <x:c r="O370" s="34"/>
      <x:c r="P370" s="34"/>
      <x:c r="Q370" s="10" t="n">
        <x:f>PI()</x:f>
        <x:v>3.141592653589793</x:v>
      </x:c>
      <x:c r="S370" s="10" t="n">
        <x:v>0.9062143707415089</x:v>
      </x:c>
      <x:c r="T370" s="10" t="n">
        <x:v>0.7113327068509534</x:v>
      </x:c>
      <x:c r="U370" s="10" t="n">
        <x:v>0.2537358027172325</x:v>
      </x:c>
      <x:c r="V370" s="10" t="n">
        <x:v>0.13230427638792153</x:v>
      </x:c>
      <x:c r="W370" s="10" t="n">
        <x:v>0.0929193451771354</x:v>
      </x:c>
      <x:c r="X370" s="10" t="n">
        <x:v>0.26408761656612556</x:v>
      </x:c>
    </x:row>
    <x:row r="371">
      <x:c r="A371" s="34" t="n">
        <x:v>347</x:v>
      </x:c>
      <x:c r="B371" s="11" t="n">
        <x:f>CHOOSE(MIN(3,MAX(1,$B$9)),S371,U371,W371)</x:f>
        <x:v>0.3097452799556777</x:v>
      </x:c>
      <x:c r="C371" s="11" t="n">
        <x:f>CHOOSE(MIN(3,MAX(1,$B$9)),T371,V371,X371)</x:f>
        <x:v>0.9979924211511388</x:v>
      </x:c>
      <x:c r="D371" s="1" t="n">
        <x:f>IF(B371^2+C371^2&lt;=1,1,0)</x:f>
        <x:v>0</x:v>
      </x:c>
      <x:c r="E371" s="9" t="n">
        <x:f>4*AVERAGE($D$25:D371)</x:f>
        <x:v>3.112391930835735</x:v>
      </x:c>
      <x:c r="F371" s="1" t="n">
        <x:f>B371</x:f>
        <x:v>0.3097452799556777</x:v>
      </x:c>
      <x:c r="G371" s="1" t="str">
        <x:f>IF(D371=1,C371,"")</x:f>
      </x:c>
      <x:c r="H371" s="1" t="n">
        <x:f>IF(D371=0,C371,"")</x:f>
        <x:v>0.9979924211511388</x:v>
      </x:c>
      <x:c r="I371" s="1" t="n">
        <x:f>SQRT(1-F371^2)</x:f>
        <x:v>0.9508195736022576</x:v>
      </x:c>
      <x:c r="J371" s="34"/>
      <x:c r="K371" s="34"/>
      <x:c r="L371" s="34"/>
      <x:c r="M371" s="34"/>
      <x:c r="N371" s="34"/>
      <x:c r="O371" s="34"/>
      <x:c r="P371" s="34"/>
      <x:c r="Q371" s="10" t="n">
        <x:f>PI()</x:f>
        <x:v>3.141592653589793</x:v>
      </x:c>
      <x:c r="S371" s="10" t="n">
        <x:v>0.3097452799556777</x:v>
      </x:c>
      <x:c r="T371" s="10" t="n">
        <x:v>0.9979924211511388</x:v>
      </x:c>
      <x:c r="U371" s="10" t="n">
        <x:v>0.4194400204309172</x:v>
      </x:c>
      <x:c r="V371" s="10" t="n">
        <x:v>0.926767884853809</x:v>
      </x:c>
      <x:c r="W371" s="10" t="n">
        <x:v>0.676699603717607</x:v>
      </x:c>
      <x:c r="X371" s="10" t="n">
        <x:v>0.70795907692919</x:v>
      </x:c>
    </x:row>
    <x:row r="372">
      <x:c r="A372" s="34" t="n">
        <x:v>348</x:v>
      </x:c>
      <x:c r="B372" s="11" t="n">
        <x:f>CHOOSE(MIN(3,MAX(1,$B$9)),S372,U372,W372)</x:f>
        <x:v>0.5706907961284742</x:v>
      </x:c>
      <x:c r="C372" s="11" t="n">
        <x:f>CHOOSE(MIN(3,MAX(1,$B$9)),T372,V372,X372)</x:f>
        <x:v>0.33329994522500783</x:v>
      </x:c>
      <x:c r="D372" s="1" t="n">
        <x:f>IF(B372^2+C372^2&lt;=1,1,0)</x:f>
        <x:v>1</x:v>
      </x:c>
      <x:c r="E372" s="9" t="n">
        <x:f>4*AVERAGE($D$25:D372)</x:f>
        <x:v>3.1149425287356323</x:v>
      </x:c>
      <x:c r="F372" s="1" t="n">
        <x:f>B372</x:f>
        <x:v>0.5706907961284742</x:v>
      </x:c>
      <x:c r="G372" s="1" t="n">
        <x:f>IF(D372=1,C372,"")</x:f>
        <x:v>0.33329994522500783</x:v>
      </x:c>
      <x:c r="H372" s="1" t="str">
        <x:f>IF(D372=0,C372,"")</x:f>
      </x:c>
      <x:c r="I372" s="1" t="n">
        <x:f>SQRT(1-F372^2)</x:f>
        <x:v>0.8211650353091322</x:v>
      </x:c>
      <x:c r="J372" s="34"/>
      <x:c r="K372" s="34"/>
      <x:c r="L372" s="34"/>
      <x:c r="M372" s="34"/>
      <x:c r="N372" s="34"/>
      <x:c r="O372" s="34"/>
      <x:c r="P372" s="34"/>
      <x:c r="Q372" s="10" t="n">
        <x:f>PI()</x:f>
        <x:v>3.141592653589793</x:v>
      </x:c>
      <x:c r="S372" s="10" t="n">
        <x:v>0.5706907961284742</x:v>
      </x:c>
      <x:c r="T372" s="10" t="n">
        <x:v>0.33329994522500783</x:v>
      </x:c>
      <x:c r="U372" s="10" t="n">
        <x:v>0.03676087230627012</x:v>
      </x:c>
      <x:c r="V372" s="10" t="n">
        <x:v>0.8352611538052194</x:v>
      </x:c>
      <x:c r="W372" s="10" t="n">
        <x:v>0.6322932437521819</x:v>
      </x:c>
      <x:c r="X372" s="10" t="n">
        <x:v>0.5324901265969092</x:v>
      </x:c>
    </x:row>
    <x:row r="373">
      <x:c r="A373" s="34" t="n">
        <x:v>349</x:v>
      </x:c>
      <x:c r="B373" s="11" t="n">
        <x:f>CHOOSE(MIN(3,MAX(1,$B$9)),S373,U373,W373)</x:f>
        <x:v>0.3271998529089615</x:v>
      </x:c>
      <x:c r="C373" s="11" t="n">
        <x:f>CHOOSE(MIN(3,MAX(1,$B$9)),T373,V373,X373)</x:f>
        <x:v>0.5710374858463183</x:v>
      </x:c>
      <x:c r="D373" s="1" t="n">
        <x:f>IF(B373^2+C373^2&lt;=1,1,0)</x:f>
        <x:v>1</x:v>
      </x:c>
      <x:c r="E373" s="9" t="n">
        <x:f>4*AVERAGE($D$25:D373)</x:f>
        <x:v>3.1174785100286533</x:v>
      </x:c>
      <x:c r="F373" s="1" t="n">
        <x:f>B373</x:f>
        <x:v>0.3271998529089615</x:v>
      </x:c>
      <x:c r="G373" s="1" t="n">
        <x:f>IF(D373=1,C373,"")</x:f>
        <x:v>0.5710374858463183</x:v>
      </x:c>
      <x:c r="H373" s="1" t="str">
        <x:f>IF(D373=0,C373,"")</x:f>
      </x:c>
      <x:c r="I373" s="1" t="n">
        <x:f>SQRT(1-F373^2)</x:f>
        <x:v>0.9449551609766222</x:v>
      </x:c>
      <x:c r="J373" s="34"/>
      <x:c r="K373" s="34"/>
      <x:c r="L373" s="34"/>
      <x:c r="M373" s="34"/>
      <x:c r="N373" s="34"/>
      <x:c r="O373" s="34"/>
      <x:c r="P373" s="34"/>
      <x:c r="Q373" s="10" t="n">
        <x:f>PI()</x:f>
        <x:v>3.141592653589793</x:v>
      </x:c>
      <x:c r="S373" s="10" t="n">
        <x:v>0.3271998529089615</x:v>
      </x:c>
      <x:c r="T373" s="10" t="n">
        <x:v>0.5710374858463183</x:v>
      </x:c>
      <x:c r="U373" s="10" t="n">
        <x:v>0.9301228825203812</x:v>
      </x:c>
      <x:c r="V373" s="10" t="n">
        <x:v>0.2753249425172184</x:v>
      </x:c>
      <x:c r="W373" s="10" t="n">
        <x:v>0.7289220063084809</x:v>
      </x:c>
      <x:c r="X373" s="10" t="n">
        <x:v>0.2304014971223195</x:v>
      </x:c>
    </x:row>
    <x:row r="374">
      <x:c r="A374" s="34" t="n">
        <x:v>350</x:v>
      </x:c>
      <x:c r="B374" s="11" t="n">
        <x:f>CHOOSE(MIN(3,MAX(1,$B$9)),S374,U374,W374)</x:f>
        <x:v>0.40700253972318023</x:v>
      </x:c>
      <x:c r="C374" s="11" t="n">
        <x:f>CHOOSE(MIN(3,MAX(1,$B$9)),T374,V374,X374)</x:f>
        <x:v>0.1383069233270362</x:v>
      </x:c>
      <x:c r="D374" s="1" t="n">
        <x:f>IF(B374^2+C374^2&lt;=1,1,0)</x:f>
        <x:v>1</x:v>
      </x:c>
      <x:c r="E374" s="9" t="n">
        <x:f>4*AVERAGE($D$25:D374)</x:f>
        <x:v>3.12</x:v>
      </x:c>
      <x:c r="F374" s="1" t="n">
        <x:f>B374</x:f>
        <x:v>0.40700253972318023</x:v>
      </x:c>
      <x:c r="G374" s="1" t="n">
        <x:f>IF(D374=1,C374,"")</x:f>
        <x:v>0.1383069233270362</x:v>
      </x:c>
      <x:c r="H374" s="1" t="str">
        <x:f>IF(D374=0,C374,"")</x:f>
      </x:c>
      <x:c r="I374" s="1" t="n">
        <x:f>SQRT(1-F374^2)</x:f>
        <x:v>0.9134270264552506</x:v>
      </x:c>
      <x:c r="J374" s="34"/>
      <x:c r="K374" s="34"/>
      <x:c r="L374" s="34"/>
      <x:c r="M374" s="34"/>
      <x:c r="N374" s="34"/>
      <x:c r="O374" s="34"/>
      <x:c r="P374" s="34"/>
      <x:c r="Q374" s="10" t="n">
        <x:f>PI()</x:f>
        <x:v>3.141592653589793</x:v>
      </x:c>
      <x:c r="S374" s="10" t="n">
        <x:v>0.40700253972318023</x:v>
      </x:c>
      <x:c r="T374" s="10" t="n">
        <x:v>0.1383069233270362</x:v>
      </x:c>
      <x:c r="U374" s="10" t="n">
        <x:v>0.7993746082981227</x:v>
      </x:c>
      <x:c r="V374" s="10" t="n">
        <x:v>0.05108005265784188</x:v>
      </x:c>
      <x:c r="W374" s="10" t="n">
        <x:v>0.6730558456855484</x:v>
      </x:c>
      <x:c r="X374" s="10" t="n">
        <x:v>0.48712098983726804</x:v>
      </x:c>
    </x:row>
    <x:row r="375">
      <x:c r="A375" s="34" t="n">
        <x:v>351</x:v>
      </x:c>
      <x:c r="B375" s="11" t="n">
        <x:f>CHOOSE(MIN(3,MAX(1,$B$9)),S375,U375,W375)</x:f>
        <x:v>0.5674251316813752</x:v>
      </x:c>
      <x:c r="C375" s="11" t="n">
        <x:f>CHOOSE(MIN(3,MAX(1,$B$9)),T375,V375,X375)</x:f>
        <x:v>0.5531861378112808</x:v>
      </x:c>
      <x:c r="D375" s="1" t="n">
        <x:f>IF(B375^2+C375^2&lt;=1,1,0)</x:f>
        <x:v>1</x:v>
      </x:c>
      <x:c r="E375" s="9" t="n">
        <x:f>4*AVERAGE($D$25:D375)</x:f>
        <x:v>3.1225071225071224</x:v>
      </x:c>
      <x:c r="F375" s="1" t="n">
        <x:f>B375</x:f>
        <x:v>0.5674251316813752</x:v>
      </x:c>
      <x:c r="G375" s="1" t="n">
        <x:f>IF(D375=1,C375,"")</x:f>
        <x:v>0.5531861378112808</x:v>
      </x:c>
      <x:c r="H375" s="1" t="str">
        <x:f>IF(D375=0,C375,"")</x:f>
      </x:c>
      <x:c r="I375" s="1" t="n">
        <x:f>SQRT(1-F375^2)</x:f>
        <x:v>0.8234249935096541</x:v>
      </x:c>
      <x:c r="J375" s="34"/>
      <x:c r="K375" s="34"/>
      <x:c r="L375" s="34"/>
      <x:c r="M375" s="34"/>
      <x:c r="N375" s="34"/>
      <x:c r="O375" s="34"/>
      <x:c r="P375" s="34"/>
      <x:c r="Q375" s="10" t="n">
        <x:f>PI()</x:f>
        <x:v>3.141592653589793</x:v>
      </x:c>
      <x:c r="S375" s="10" t="n">
        <x:v>0.5674251316813752</x:v>
      </x:c>
      <x:c r="T375" s="10" t="n">
        <x:v>0.5531861378112808</x:v>
      </x:c>
      <x:c r="U375" s="10" t="n">
        <x:v>0.9048852895573599</x:v>
      </x:c>
      <x:c r="V375" s="10" t="n">
        <x:v>0.15781522776539825</x:v>
      </x:c>
      <x:c r="W375" s="10" t="n">
        <x:v>0.3571658654616737</x:v>
      </x:c>
      <x:c r="X375" s="10" t="n">
        <x:v>0.7611144017193145</x:v>
      </x:c>
    </x:row>
    <x:row r="376">
      <x:c r="A376" s="34" t="n">
        <x:v>352</x:v>
      </x:c>
      <x:c r="B376" s="11" t="n">
        <x:f>CHOOSE(MIN(3,MAX(1,$B$9)),S376,U376,W376)</x:f>
        <x:v>0.3919145188992843</x:v>
      </x:c>
      <x:c r="C376" s="11" t="n">
        <x:f>CHOOSE(MIN(3,MAX(1,$B$9)),T376,V376,X376)</x:f>
        <x:v>0.7504450279520825</x:v>
      </x:c>
      <x:c r="D376" s="1" t="n">
        <x:f>IF(B376^2+C376^2&lt;=1,1,0)</x:f>
        <x:v>1</x:v>
      </x:c>
      <x:c r="E376" s="9" t="n">
        <x:f>4*AVERAGE($D$25:D376)</x:f>
        <x:v>3.125</x:v>
      </x:c>
      <x:c r="F376" s="1" t="n">
        <x:f>B376</x:f>
        <x:v>0.3919145188992843</x:v>
      </x:c>
      <x:c r="G376" s="1" t="n">
        <x:f>IF(D376=1,C376,"")</x:f>
        <x:v>0.7504450279520825</x:v>
      </x:c>
      <x:c r="H376" s="1" t="str">
        <x:f>IF(D376=0,C376,"")</x:f>
      </x:c>
      <x:c r="I376" s="1" t="n">
        <x:f>SQRT(1-F376^2)</x:f>
        <x:v>0.9200016358006884</x:v>
      </x:c>
      <x:c r="J376" s="34"/>
      <x:c r="K376" s="34"/>
      <x:c r="L376" s="34"/>
      <x:c r="M376" s="34"/>
      <x:c r="N376" s="34"/>
      <x:c r="O376" s="34"/>
      <x:c r="P376" s="34"/>
      <x:c r="Q376" s="10" t="n">
        <x:f>PI()</x:f>
        <x:v>3.141592653589793</x:v>
      </x:c>
      <x:c r="S376" s="10" t="n">
        <x:v>0.3919145188992843</x:v>
      </x:c>
      <x:c r="T376" s="10" t="n">
        <x:v>0.7504450279520825</x:v>
      </x:c>
      <x:c r="U376" s="10" t="n">
        <x:v>0.036471381471731235</x:v>
      </x:c>
      <x:c r="V376" s="10" t="n">
        <x:v>0.4646441365302587</x:v>
      </x:c>
      <x:c r="W376" s="10" t="n">
        <x:v>0.14198452586720967</x:v>
      </x:c>
      <x:c r="X376" s="10" t="n">
        <x:v>0.3675158321100829</x:v>
      </x:c>
    </x:row>
    <x:row r="377">
      <x:c r="A377" s="34" t="n">
        <x:v>353</x:v>
      </x:c>
      <x:c r="B377" s="11" t="n">
        <x:f>CHOOSE(MIN(3,MAX(1,$B$9)),S377,U377,W377)</x:f>
        <x:v>0.7460261367959902</x:v>
      </x:c>
      <x:c r="C377" s="11" t="n">
        <x:f>CHOOSE(MIN(3,MAX(1,$B$9)),T377,V377,X377)</x:f>
        <x:v>0.39122454228345305</x:v>
      </x:c>
      <x:c r="D377" s="1" t="n">
        <x:f>IF(B377^2+C377^2&lt;=1,1,0)</x:f>
        <x:v>1</x:v>
      </x:c>
      <x:c r="E377" s="9" t="n">
        <x:f>4*AVERAGE($D$25:D377)</x:f>
        <x:v>3.1274787535410766</x:v>
      </x:c>
      <x:c r="F377" s="1" t="n">
        <x:f>B377</x:f>
        <x:v>0.7460261367959902</x:v>
      </x:c>
      <x:c r="G377" s="1" t="n">
        <x:f>IF(D377=1,C377,"")</x:f>
        <x:v>0.39122454228345305</x:v>
      </x:c>
      <x:c r="H377" s="1" t="str">
        <x:f>IF(D377=0,C377,"")</x:f>
      </x:c>
      <x:c r="I377" s="1" t="n">
        <x:f>SQRT(1-F377^2)</x:f>
        <x:v>0.6659166638681229</x:v>
      </x:c>
      <x:c r="J377" s="34"/>
      <x:c r="K377" s="34"/>
      <x:c r="L377" s="34"/>
      <x:c r="M377" s="34"/>
      <x:c r="N377" s="34"/>
      <x:c r="O377" s="34"/>
      <x:c r="P377" s="34"/>
      <x:c r="Q377" s="10" t="n">
        <x:f>PI()</x:f>
        <x:v>3.141592653589793</x:v>
      </x:c>
      <x:c r="S377" s="10" t="n">
        <x:v>0.7460261367959902</x:v>
      </x:c>
      <x:c r="T377" s="10" t="n">
        <x:v>0.39122454228345305</x:v>
      </x:c>
      <x:c r="U377" s="10" t="n">
        <x:v>0.42396700845807844</x:v>
      </x:c>
      <x:c r="V377" s="10" t="n">
        <x:v>0.513938018734563</x:v>
      </x:c>
      <x:c r="W377" s="10" t="n">
        <x:v>0.9065570125738345</x:v>
      </x:c>
      <x:c r="X377" s="10" t="n">
        <x:v>0.6353116611848778</x:v>
      </x:c>
    </x:row>
    <x:row r="378">
      <x:c r="A378" s="34" t="n">
        <x:v>354</x:v>
      </x:c>
      <x:c r="B378" s="11" t="n">
        <x:f>CHOOSE(MIN(3,MAX(1,$B$9)),S378,U378,W378)</x:f>
        <x:v>0.26711856143083423</x:v>
      </x:c>
      <x:c r="C378" s="11" t="n">
        <x:f>CHOOSE(MIN(3,MAX(1,$B$9)),T378,V378,X378)</x:f>
        <x:v>0.7593398561002687</x:v>
      </x:c>
      <x:c r="D378" s="1" t="n">
        <x:f>IF(B378^2+C378^2&lt;=1,1,0)</x:f>
        <x:v>1</x:v>
      </x:c>
      <x:c r="E378" s="9" t="n">
        <x:f>4*AVERAGE($D$25:D378)</x:f>
        <x:v>3.1299435028248586</x:v>
      </x:c>
      <x:c r="F378" s="1" t="n">
        <x:f>B378</x:f>
        <x:v>0.26711856143083423</x:v>
      </x:c>
      <x:c r="G378" s="1" t="n">
        <x:f>IF(D378=1,C378,"")</x:f>
        <x:v>0.7593398561002687</x:v>
      </x:c>
      <x:c r="H378" s="1" t="str">
        <x:f>IF(D378=0,C378,"")</x:f>
      </x:c>
      <x:c r="I378" s="1" t="n">
        <x:f>SQRT(1-F378^2)</x:f>
        <x:v>0.9636636727298179</x:v>
      </x:c>
      <x:c r="J378" s="34"/>
      <x:c r="K378" s="34"/>
      <x:c r="L378" s="34"/>
      <x:c r="M378" s="34"/>
      <x:c r="N378" s="34"/>
      <x:c r="O378" s="34"/>
      <x:c r="P378" s="34"/>
      <x:c r="Q378" s="10" t="n">
        <x:f>PI()</x:f>
        <x:v>3.141592653589793</x:v>
      </x:c>
      <x:c r="S378" s="10" t="n">
        <x:v>0.26711856143083423</x:v>
      </x:c>
      <x:c r="T378" s="10" t="n">
        <x:v>0.7593398561002687</x:v>
      </x:c>
      <x:c r="U378" s="10" t="n">
        <x:v>0.5160675064384905</x:v>
      </x:c>
      <x:c r="V378" s="10" t="n">
        <x:v>0.11462258782325596</x:v>
      </x:c>
      <x:c r="W378" s="10" t="n">
        <x:v>0.5867192074656686</x:v>
      </x:c>
      <x:c r="X378" s="10" t="n">
        <x:v>0.7910363941567193</x:v>
      </x:c>
    </x:row>
    <x:row r="379">
      <x:c r="A379" s="34" t="n">
        <x:v>355</x:v>
      </x:c>
      <x:c r="B379" s="11" t="n">
        <x:f>CHOOSE(MIN(3,MAX(1,$B$9)),S379,U379,W379)</x:f>
        <x:v>0.4098494964418933</x:v>
      </x:c>
      <x:c r="C379" s="11" t="n">
        <x:f>CHOOSE(MIN(3,MAX(1,$B$9)),T379,V379,X379)</x:f>
        <x:v>0.968939139158465</x:v>
      </x:c>
      <x:c r="D379" s="1" t="n">
        <x:f>IF(B379^2+C379^2&lt;=1,1,0)</x:f>
        <x:v>0</x:v>
      </x:c>
      <x:c r="E379" s="9" t="n">
        <x:f>4*AVERAGE($D$25:D379)</x:f>
        <x:v>3.12112676056338</x:v>
      </x:c>
      <x:c r="F379" s="1" t="n">
        <x:f>B379</x:f>
        <x:v>0.4098494964418933</x:v>
      </x:c>
      <x:c r="G379" s="1" t="str">
        <x:f>IF(D379=1,C379,"")</x:f>
      </x:c>
      <x:c r="H379" s="1" t="n">
        <x:f>IF(D379=0,C379,"")</x:f>
        <x:v>0.968939139158465</x:v>
      </x:c>
      <x:c r="I379" s="1" t="n">
        <x:f>SQRT(1-F379^2)</x:f>
        <x:v>0.9121531616271067</x:v>
      </x:c>
      <x:c r="J379" s="34"/>
      <x:c r="K379" s="34"/>
      <x:c r="L379" s="34"/>
      <x:c r="M379" s="34"/>
      <x:c r="N379" s="34"/>
      <x:c r="O379" s="34"/>
      <x:c r="P379" s="34"/>
      <x:c r="Q379" s="10" t="n">
        <x:f>PI()</x:f>
        <x:v>3.141592653589793</x:v>
      </x:c>
      <x:c r="S379" s="10" t="n">
        <x:v>0.4098494964418933</x:v>
      </x:c>
      <x:c r="T379" s="10" t="n">
        <x:v>0.968939139158465</x:v>
      </x:c>
      <x:c r="U379" s="10" t="n">
        <x:v>0.43169601848684036</x:v>
      </x:c>
      <x:c r="V379" s="10" t="n">
        <x:v>0.7858905010191002</x:v>
      </x:c>
      <x:c r="W379" s="10" t="n">
        <x:v>0.4322924296507574</x:v>
      </x:c>
      <x:c r="X379" s="10" t="n">
        <x:v>0.5868125832585479</x:v>
      </x:c>
    </x:row>
    <x:row r="380">
      <x:c r="A380" s="34" t="n">
        <x:v>356</x:v>
      </x:c>
      <x:c r="B380" s="11" t="n">
        <x:f>CHOOSE(MIN(3,MAX(1,$B$9)),S380,U380,W380)</x:f>
        <x:v>0.6564819406485185</x:v>
      </x:c>
      <x:c r="C380" s="11" t="n">
        <x:f>CHOOSE(MIN(3,MAX(1,$B$9)),T380,V380,X380)</x:f>
        <x:v>0.838132172008045</x:v>
      </x:c>
      <x:c r="D380" s="1" t="n">
        <x:f>IF(B380^2+C380^2&lt;=1,1,0)</x:f>
        <x:v>0</x:v>
      </x:c>
      <x:c r="E380" s="9" t="n">
        <x:f>4*AVERAGE($D$25:D380)</x:f>
        <x:v>3.1123595505617976</x:v>
      </x:c>
      <x:c r="F380" s="1" t="n">
        <x:f>B380</x:f>
        <x:v>0.6564819406485185</x:v>
      </x:c>
      <x:c r="G380" s="1" t="str">
        <x:f>IF(D380=1,C380,"")</x:f>
      </x:c>
      <x:c r="H380" s="1" t="n">
        <x:f>IF(D380=0,C380,"")</x:f>
        <x:v>0.838132172008045</x:v>
      </x:c>
      <x:c r="I380" s="1" t="n">
        <x:f>SQRT(1-F380^2)</x:f>
        <x:v>0.7543417405939797</x:v>
      </x:c>
      <x:c r="J380" s="34"/>
      <x:c r="K380" s="34"/>
      <x:c r="L380" s="34"/>
      <x:c r="M380" s="34"/>
      <x:c r="N380" s="34"/>
      <x:c r="O380" s="34"/>
      <x:c r="P380" s="34"/>
      <x:c r="Q380" s="10" t="n">
        <x:f>PI()</x:f>
        <x:v>3.141592653589793</x:v>
      </x:c>
      <x:c r="S380" s="10" t="n">
        <x:v>0.6564819406485185</x:v>
      </x:c>
      <x:c r="T380" s="10" t="n">
        <x:v>0.838132172008045</x:v>
      </x:c>
      <x:c r="U380" s="10" t="n">
        <x:v>0.5735328031781002</x:v>
      </x:c>
      <x:c r="V380" s="10" t="n">
        <x:v>0.4078203464823762</x:v>
      </x:c>
      <x:c r="W380" s="10" t="n">
        <x:v>0.5140605952134475</x:v>
      </x:c>
      <x:c r="X380" s="10" t="n">
        <x:v>0.5868233209172246</x:v>
      </x:c>
    </x:row>
    <x:row r="381">
      <x:c r="A381" s="34" t="n">
        <x:v>357</x:v>
      </x:c>
      <x:c r="B381" s="11" t="n">
        <x:f>CHOOSE(MIN(3,MAX(1,$B$9)),S381,U381,W381)</x:f>
        <x:v>0.18948588788043708</x:v>
      </x:c>
      <x:c r="C381" s="11" t="n">
        <x:f>CHOOSE(MIN(3,MAX(1,$B$9)),T381,V381,X381)</x:f>
        <x:v>0.23339838127139956</x:v>
      </x:c>
      <x:c r="D381" s="1" t="n">
        <x:f>IF(B381^2+C381^2&lt;=1,1,0)</x:f>
        <x:v>1</x:v>
      </x:c>
      <x:c r="E381" s="9" t="n">
        <x:f>4*AVERAGE($D$25:D381)</x:f>
        <x:v>3.11484593837535</x:v>
      </x:c>
      <x:c r="F381" s="1" t="n">
        <x:f>B381</x:f>
        <x:v>0.18948588788043708</x:v>
      </x:c>
      <x:c r="G381" s="1" t="n">
        <x:f>IF(D381=1,C381,"")</x:f>
        <x:v>0.23339838127139956</x:v>
      </x:c>
      <x:c r="H381" s="1" t="str">
        <x:f>IF(D381=0,C381,"")</x:f>
      </x:c>
      <x:c r="I381" s="1" t="n">
        <x:f>SQRT(1-F381^2)</x:f>
        <x:v>0.9818834443528226</x:v>
      </x:c>
      <x:c r="J381" s="34"/>
      <x:c r="K381" s="34"/>
      <x:c r="L381" s="34"/>
      <x:c r="M381" s="34"/>
      <x:c r="N381" s="34"/>
      <x:c r="O381" s="34"/>
      <x:c r="P381" s="34"/>
      <x:c r="Q381" s="10" t="n">
        <x:f>PI()</x:f>
        <x:v>3.141592653589793</x:v>
      </x:c>
      <x:c r="S381" s="10" t="n">
        <x:v>0.18948588788043708</x:v>
      </x:c>
      <x:c r="T381" s="10" t="n">
        <x:v>0.23339838127139956</x:v>
      </x:c>
      <x:c r="U381" s="10" t="n">
        <x:v>0.4593515702616683</x:v>
      </x:c>
      <x:c r="V381" s="10" t="n">
        <x:v>0.9177658956631812</x:v>
      </x:c>
      <x:c r="W381" s="10" t="n">
        <x:v>0.4648834182870366</x:v>
      </x:c>
      <x:c r="X381" s="10" t="n">
        <x:v>0.008099548727057981</x:v>
      </x:c>
    </x:row>
    <x:row r="382">
      <x:c r="A382" s="34" t="n">
        <x:v>358</x:v>
      </x:c>
      <x:c r="B382" s="11" t="n">
        <x:f>CHOOSE(MIN(3,MAX(1,$B$9)),S382,U382,W382)</x:f>
        <x:v>0.6764599730959162</x:v>
      </x:c>
      <x:c r="C382" s="11" t="n">
        <x:f>CHOOSE(MIN(3,MAX(1,$B$9)),T382,V382,X382)</x:f>
        <x:v>0.7725916766794398</x:v>
      </x:c>
      <x:c r="D382" s="1" t="n">
        <x:f>IF(B382^2+C382^2&lt;=1,1,0)</x:f>
        <x:v>0</x:v>
      </x:c>
      <x:c r="E382" s="9" t="n">
        <x:f>4*AVERAGE($D$25:D382)</x:f>
        <x:v>3.106145251396648</x:v>
      </x:c>
      <x:c r="F382" s="1" t="n">
        <x:f>B382</x:f>
        <x:v>0.6764599730959162</x:v>
      </x:c>
      <x:c r="G382" s="1" t="str">
        <x:f>IF(D382=1,C382,"")</x:f>
      </x:c>
      <x:c r="H382" s="1" t="n">
        <x:f>IF(D382=0,C382,"")</x:f>
        <x:v>0.7725916766794398</x:v>
      </x:c>
      <x:c r="I382" s="1" t="n">
        <x:f>SQRT(1-F382^2)</x:f>
        <x:v>0.7364793987608019</x:v>
      </x:c>
      <x:c r="J382" s="34"/>
      <x:c r="K382" s="34"/>
      <x:c r="L382" s="34"/>
      <x:c r="M382" s="34"/>
      <x:c r="N382" s="34"/>
      <x:c r="O382" s="34"/>
      <x:c r="P382" s="34"/>
      <x:c r="Q382" s="10" t="n">
        <x:f>PI()</x:f>
        <x:v>3.141592653589793</x:v>
      </x:c>
      <x:c r="S382" s="10" t="n">
        <x:v>0.6764599730959162</x:v>
      </x:c>
      <x:c r="T382" s="10" t="n">
        <x:v>0.7725916766794398</x:v>
      </x:c>
      <x:c r="U382" s="10" t="n">
        <x:v>0.3343560473736077</x:v>
      </x:c>
      <x:c r="V382" s="10" t="n">
        <x:v>0.6145539035102712</x:v>
      </x:c>
      <x:c r="W382" s="10" t="n">
        <x:v>0.714993454950189</x:v>
      </x:c>
      <x:c r="X382" s="10" t="n">
        <x:v>0.2879548960516801</x:v>
      </x:c>
    </x:row>
    <x:row r="383">
      <x:c r="A383" s="34" t="n">
        <x:v>359</x:v>
      </x:c>
      <x:c r="B383" s="11" t="n">
        <x:f>CHOOSE(MIN(3,MAX(1,$B$9)),S383,U383,W383)</x:f>
        <x:v>0.3964990413514897</x:v>
      </x:c>
      <x:c r="C383" s="11" t="n">
        <x:f>CHOOSE(MIN(3,MAX(1,$B$9)),T383,V383,X383)</x:f>
        <x:v>0.802679785178043</x:v>
      </x:c>
      <x:c r="D383" s="1" t="n">
        <x:f>IF(B383^2+C383^2&lt;=1,1,0)</x:f>
        <x:v>1</x:v>
      </x:c>
      <x:c r="E383" s="9" t="n">
        <x:f>4*AVERAGE($D$25:D383)</x:f>
        <x:v>3.1086350974930363</x:v>
      </x:c>
      <x:c r="F383" s="1" t="n">
        <x:f>B383</x:f>
        <x:v>0.3964990413514897</x:v>
      </x:c>
      <x:c r="G383" s="1" t="n">
        <x:f>IF(D383=1,C383,"")</x:f>
        <x:v>0.802679785178043</x:v>
      </x:c>
      <x:c r="H383" s="1" t="str">
        <x:f>IF(D383=0,C383,"")</x:f>
      </x:c>
      <x:c r="I383" s="1" t="n">
        <x:f>SQRT(1-F383^2)</x:f>
        <x:v>0.9180351356061214</x:v>
      </x:c>
      <x:c r="J383" s="34"/>
      <x:c r="K383" s="34"/>
      <x:c r="L383" s="34"/>
      <x:c r="M383" s="34"/>
      <x:c r="N383" s="34"/>
      <x:c r="O383" s="34"/>
      <x:c r="P383" s="34"/>
      <x:c r="Q383" s="10" t="n">
        <x:f>PI()</x:f>
        <x:v>3.141592653589793</x:v>
      </x:c>
      <x:c r="S383" s="10" t="n">
        <x:v>0.3964990413514897</x:v>
      </x:c>
      <x:c r="T383" s="10" t="n">
        <x:v>0.802679785178043</x:v>
      </x:c>
      <x:c r="U383" s="10" t="n">
        <x:v>0.6108696439850453</x:v>
      </x:c>
      <x:c r="V383" s="10" t="n">
        <x:v>0.011628390783945841</x:v>
      </x:c>
      <x:c r="W383" s="10" t="n">
        <x:v>0.92679742505979</x:v>
      </x:c>
      <x:c r="X383" s="10" t="n">
        <x:v>0.17499954768664838</x:v>
      </x:c>
    </x:row>
    <x:row r="384">
      <x:c r="A384" s="34" t="n">
        <x:v>360</x:v>
      </x:c>
      <x:c r="B384" s="11" t="n">
        <x:f>CHOOSE(MIN(3,MAX(1,$B$9)),S384,U384,W384)</x:f>
        <x:v>0.8052976786857471</x:v>
      </x:c>
      <x:c r="C384" s="11" t="n">
        <x:f>CHOOSE(MIN(3,MAX(1,$B$9)),T384,V384,X384)</x:f>
        <x:v>0.3544885899173096</x:v>
      </x:c>
      <x:c r="D384" s="1" t="n">
        <x:f>IF(B384^2+C384^2&lt;=1,1,0)</x:f>
        <x:v>1</x:v>
      </x:c>
      <x:c r="E384" s="9" t="n">
        <x:f>4*AVERAGE($D$25:D384)</x:f>
        <x:v>3.111111111111111</x:v>
      </x:c>
      <x:c r="F384" s="1" t="n">
        <x:f>B384</x:f>
        <x:v>0.8052976786857471</x:v>
      </x:c>
      <x:c r="G384" s="1" t="n">
        <x:f>IF(D384=1,C384,"")</x:f>
        <x:v>0.3544885899173096</x:v>
      </x:c>
      <x:c r="H384" s="1" t="str">
        <x:f>IF(D384=0,C384,"")</x:f>
      </x:c>
      <x:c r="I384" s="1" t="n">
        <x:f>SQRT(1-F384^2)</x:f>
        <x:v>0.5928706846381825</x:v>
      </x:c>
      <x:c r="J384" s="34"/>
      <x:c r="K384" s="34"/>
      <x:c r="L384" s="34"/>
      <x:c r="M384" s="34"/>
      <x:c r="N384" s="34"/>
      <x:c r="O384" s="34"/>
      <x:c r="P384" s="34"/>
      <x:c r="Q384" s="10" t="n">
        <x:f>PI()</x:f>
        <x:v>3.141592653589793</x:v>
      </x:c>
      <x:c r="S384" s="10" t="n">
        <x:v>0.8052976786857471</x:v>
      </x:c>
      <x:c r="T384" s="10" t="n">
        <x:v>0.3544885899173096</x:v>
      </x:c>
      <x:c r="U384" s="10" t="n">
        <x:v>0.8151520264973533</x:v>
      </x:c>
      <x:c r="V384" s="10" t="n">
        <x:v>0.2822940946555421</x:v>
      </x:c>
      <x:c r="W384" s="10" t="n">
        <x:v>0.3434626267823342</x:v>
      </x:c>
      <x:c r="X384" s="10" t="n">
        <x:v>0.16835666063972032</x:v>
      </x:c>
    </x:row>
    <x:row r="385">
      <x:c r="A385" s="34" t="n">
        <x:v>361</x:v>
      </x:c>
      <x:c r="B385" s="11" t="n">
        <x:f>CHOOSE(MIN(3,MAX(1,$B$9)),S385,U385,W385)</x:f>
        <x:v>0.356006306479685</x:v>
      </x:c>
      <x:c r="C385" s="11" t="n">
        <x:f>CHOOSE(MIN(3,MAX(1,$B$9)),T385,V385,X385)</x:f>
        <x:v>0.6331672944361344</x:v>
      </x:c>
      <x:c r="D385" s="1" t="n">
        <x:f>IF(B385^2+C385^2&lt;=1,1,0)</x:f>
        <x:v>1</x:v>
      </x:c>
      <x:c r="E385" s="9" t="n">
        <x:f>4*AVERAGE($D$25:D385)</x:f>
        <x:v>3.113573407202216</x:v>
      </x:c>
      <x:c r="F385" s="1" t="n">
        <x:f>B385</x:f>
        <x:v>0.356006306479685</x:v>
      </x:c>
      <x:c r="G385" s="1" t="n">
        <x:f>IF(D385=1,C385,"")</x:f>
        <x:v>0.6331672944361344</x:v>
      </x:c>
      <x:c r="H385" s="1" t="str">
        <x:f>IF(D385=0,C385,"")</x:f>
      </x:c>
      <x:c r="I385" s="1" t="n">
        <x:f>SQRT(1-F385^2)</x:f>
        <x:v>0.9344835524217067</x:v>
      </x:c>
      <x:c r="J385" s="34"/>
      <x:c r="K385" s="34"/>
      <x:c r="L385" s="34"/>
      <x:c r="M385" s="34"/>
      <x:c r="N385" s="34"/>
      <x:c r="O385" s="34"/>
      <x:c r="P385" s="34"/>
      <x:c r="Q385" s="10" t="n">
        <x:f>PI()</x:f>
        <x:v>3.141592653589793</x:v>
      </x:c>
      <x:c r="S385" s="10" t="n">
        <x:v>0.356006306479685</x:v>
      </x:c>
      <x:c r="T385" s="10" t="n">
        <x:v>0.6331672944361344</x:v>
      </x:c>
      <x:c r="U385" s="10" t="n">
        <x:v>0.46834121467845535</x:v>
      </x:c>
      <x:c r="V385" s="10" t="n">
        <x:v>0.6195530153703706</x:v>
      </x:c>
      <x:c r="W385" s="10" t="n">
        <x:v>0.155355601071402</x:v>
      </x:c>
      <x:c r="X385" s="10" t="n">
        <x:v>0.08516537024480075</x:v>
      </x:c>
    </x:row>
    <x:row r="386">
      <x:c r="A386" s="34" t="n">
        <x:v>362</x:v>
      </x:c>
      <x:c r="B386" s="11" t="n">
        <x:f>CHOOSE(MIN(3,MAX(1,$B$9)),S386,U386,W386)</x:f>
        <x:v>0.02664550335612148</x:v>
      </x:c>
      <x:c r="C386" s="11" t="n">
        <x:f>CHOOSE(MIN(3,MAX(1,$B$9)),T386,V386,X386)</x:f>
        <x:v>0.3423480448545888</x:v>
      </x:c>
      <x:c r="D386" s="1" t="n">
        <x:f>IF(B386^2+C386^2&lt;=1,1,0)</x:f>
        <x:v>1</x:v>
      </x:c>
      <x:c r="E386" s="9" t="n">
        <x:f>4*AVERAGE($D$25:D386)</x:f>
        <x:v>3.116022099447514</x:v>
      </x:c>
      <x:c r="F386" s="1" t="n">
        <x:f>B386</x:f>
        <x:v>0.02664550335612148</x:v>
      </x:c>
      <x:c r="G386" s="1" t="n">
        <x:f>IF(D386=1,C386,"")</x:f>
        <x:v>0.3423480448545888</x:v>
      </x:c>
      <x:c r="H386" s="1" t="str">
        <x:f>IF(D386=0,C386,"")</x:f>
      </x:c>
      <x:c r="I386" s="1" t="n">
        <x:f>SQRT(1-F386^2)</x:f>
        <x:v>0.9996449455436159</x:v>
      </x:c>
      <x:c r="J386" s="34"/>
      <x:c r="K386" s="34"/>
      <x:c r="L386" s="34"/>
      <x:c r="M386" s="34"/>
      <x:c r="N386" s="34"/>
      <x:c r="O386" s="34"/>
      <x:c r="P386" s="34"/>
      <x:c r="Q386" s="10" t="n">
        <x:f>PI()</x:f>
        <x:v>3.141592653589793</x:v>
      </x:c>
      <x:c r="S386" s="10" t="n">
        <x:v>0.02664550335612148</x:v>
      </x:c>
      <x:c r="T386" s="10" t="n">
        <x:v>0.3423480448545888</x:v>
      </x:c>
      <x:c r="U386" s="10" t="n">
        <x:v>0.003354967937009734</x:v>
      </x:c>
      <x:c r="V386" s="10" t="n">
        <x:v>0.6723550882430301</x:v>
      </x:c>
      <x:c r="W386" s="10" t="n">
        <x:v>0.38736253192165016</x:v>
      </x:c>
      <x:c r="X386" s="10" t="n">
        <x:v>0.7480713600000782</x:v>
      </x:c>
    </x:row>
    <x:row r="387">
      <x:c r="A387" s="34" t="n">
        <x:v>363</x:v>
      </x:c>
      <x:c r="B387" s="11" t="n">
        <x:f>CHOOSE(MIN(3,MAX(1,$B$9)),S387,U387,W387)</x:f>
        <x:v>0.11523578118067235</x:v>
      </x:c>
      <x:c r="C387" s="11" t="n">
        <x:f>CHOOSE(MIN(3,MAX(1,$B$9)),T387,V387,X387)</x:f>
        <x:v>0.07454395538661629</x:v>
      </x:c>
      <x:c r="D387" s="1" t="n">
        <x:f>IF(B387^2+C387^2&lt;=1,1,0)</x:f>
        <x:v>1</x:v>
      </x:c>
      <x:c r="E387" s="9" t="n">
        <x:f>4*AVERAGE($D$25:D387)</x:f>
        <x:v>3.118457300275482</x:v>
      </x:c>
      <x:c r="F387" s="1" t="n">
        <x:f>B387</x:f>
        <x:v>0.11523578118067235</x:v>
      </x:c>
      <x:c r="G387" s="1" t="n">
        <x:f>IF(D387=1,C387,"")</x:f>
        <x:v>0.07454395538661629</x:v>
      </x:c>
      <x:c r="H387" s="1" t="str">
        <x:f>IF(D387=0,C387,"")</x:f>
      </x:c>
      <x:c r="I387" s="1" t="n">
        <x:f>SQRT(1-F387^2)</x:f>
        <x:v>0.9933381673607836</x:v>
      </x:c>
      <x:c r="J387" s="34"/>
      <x:c r="K387" s="34"/>
      <x:c r="L387" s="34"/>
      <x:c r="M387" s="34"/>
      <x:c r="N387" s="34"/>
      <x:c r="O387" s="34"/>
      <x:c r="P387" s="34"/>
      <x:c r="Q387" s="10" t="n">
        <x:f>PI()</x:f>
        <x:v>3.141592653589793</x:v>
      </x:c>
      <x:c r="S387" s="10" t="n">
        <x:v>0.11523578118067235</x:v>
      </x:c>
      <x:c r="T387" s="10" t="n">
        <x:v>0.07454395538661629</x:v>
      </x:c>
      <x:c r="U387" s="10" t="n">
        <x:v>0.7425647679088918</x:v>
      </x:c>
      <x:c r="V387" s="10" t="n">
        <x:v>0.20875497806308296</x:v>
      </x:c>
      <x:c r="W387" s="10" t="n">
        <x:v>0.7390538379063117</x:v>
      </x:c>
      <x:c r="X387" s="10" t="n">
        <x:v>0.8901171852630859</x:v>
      </x:c>
    </x:row>
    <x:row r="388">
      <x:c r="A388" s="34" t="n">
        <x:v>364</x:v>
      </x:c>
      <x:c r="B388" s="11" t="n">
        <x:f>CHOOSE(MIN(3,MAX(1,$B$9)),S388,U388,W388)</x:f>
        <x:v>0.5132141042267904</x:v>
      </x:c>
      <x:c r="C388" s="11" t="n">
        <x:f>CHOOSE(MIN(3,MAX(1,$B$9)),T388,V388,X388)</x:f>
        <x:v>0.9427122949855402</x:v>
      </x:c>
      <x:c r="D388" s="1" t="n">
        <x:f>IF(B388^2+C388^2&lt;=1,1,0)</x:f>
        <x:v>0</x:v>
      </x:c>
      <x:c r="E388" s="9" t="n">
        <x:f>4*AVERAGE($D$25:D388)</x:f>
        <x:v>3.10989010989011</x:v>
      </x:c>
      <x:c r="F388" s="1" t="n">
        <x:f>B388</x:f>
        <x:v>0.5132141042267904</x:v>
      </x:c>
      <x:c r="G388" s="1" t="str">
        <x:f>IF(D388=1,C388,"")</x:f>
      </x:c>
      <x:c r="H388" s="1" t="n">
        <x:f>IF(D388=0,C388,"")</x:f>
        <x:v>0.9427122949855402</x:v>
      </x:c>
      <x:c r="I388" s="1" t="n">
        <x:f>SQRT(1-F388^2)</x:f>
        <x:v>0.8582606149781622</x:v>
      </x:c>
      <x:c r="J388" s="34"/>
      <x:c r="K388" s="34"/>
      <x:c r="L388" s="34"/>
      <x:c r="M388" s="34"/>
      <x:c r="N388" s="34"/>
      <x:c r="O388" s="34"/>
      <x:c r="P388" s="34"/>
      <x:c r="Q388" s="10" t="n">
        <x:f>PI()</x:f>
        <x:v>3.141592653589793</x:v>
      </x:c>
      <x:c r="S388" s="10" t="n">
        <x:v>0.5132141042267904</x:v>
      </x:c>
      <x:c r="T388" s="10" t="n">
        <x:v>0.9427122949855402</x:v>
      </x:c>
      <x:c r="U388" s="10" t="n">
        <x:v>0.027085755501813136</x:v>
      </x:c>
      <x:c r="V388" s="10" t="n">
        <x:v>0.14158490048584926</x:v>
      </x:c>
      <x:c r="W388" s="10" t="n">
        <x:v>0.02447565350835601</x:v>
      </x:c>
      <x:c r="X388" s="10" t="n">
        <x:v>0.8639062172486434</x:v>
      </x:c>
    </x:row>
    <x:row r="389">
      <x:c r="A389" s="34" t="n">
        <x:v>365</x:v>
      </x:c>
      <x:c r="B389" s="11" t="n">
        <x:f>CHOOSE(MIN(3,MAX(1,$B$9)),S389,U389,W389)</x:f>
        <x:v>0.4186850030673668</x:v>
      </x:c>
      <x:c r="C389" s="11" t="n">
        <x:f>CHOOSE(MIN(3,MAX(1,$B$9)),T389,V389,X389)</x:f>
        <x:v>0.8906049054348841</x:v>
      </x:c>
      <x:c r="D389" s="1" t="n">
        <x:f>IF(B389^2+C389^2&lt;=1,1,0)</x:f>
        <x:v>1</x:v>
      </x:c>
      <x:c r="E389" s="9" t="n">
        <x:f>4*AVERAGE($D$25:D389)</x:f>
        <x:v>3.1123287671232878</x:v>
      </x:c>
      <x:c r="F389" s="1" t="n">
        <x:f>B389</x:f>
        <x:v>0.4186850030673668</x:v>
      </x:c>
      <x:c r="G389" s="1" t="n">
        <x:f>IF(D389=1,C389,"")</x:f>
        <x:v>0.8906049054348841</x:v>
      </x:c>
      <x:c r="H389" s="1" t="str">
        <x:f>IF(D389=0,C389,"")</x:f>
      </x:c>
      <x:c r="I389" s="1" t="n">
        <x:f>SQRT(1-F389^2)</x:f>
        <x:v>0.9081315258300854</x:v>
      </x:c>
      <x:c r="J389" s="34"/>
      <x:c r="K389" s="34"/>
      <x:c r="L389" s="34"/>
      <x:c r="M389" s="34"/>
      <x:c r="N389" s="34"/>
      <x:c r="O389" s="34"/>
      <x:c r="P389" s="34"/>
      <x:c r="Q389" s="10" t="n">
        <x:f>PI()</x:f>
        <x:v>3.141592653589793</x:v>
      </x:c>
      <x:c r="S389" s="10" t="n">
        <x:v>0.4186850030673668</x:v>
      </x:c>
      <x:c r="T389" s="10" t="n">
        <x:v>0.8906049054348841</x:v>
      </x:c>
      <x:c r="U389" s="10" t="n">
        <x:v>0.7768399563313609</x:v>
      </x:c>
      <x:c r="V389" s="10" t="n">
        <x:v>0.8402616240937802</x:v>
      </x:c>
      <x:c r="W389" s="10" t="n">
        <x:v>0.14908875111612574</x:v>
      </x:c>
      <x:c r="X389" s="10" t="n">
        <x:v>0.5732197087148555</x:v>
      </x:c>
    </x:row>
    <x:row r="390">
      <x:c r="A390" s="34" t="n">
        <x:v>366</x:v>
      </x:c>
      <x:c r="B390" s="11" t="n">
        <x:f>CHOOSE(MIN(3,MAX(1,$B$9)),S390,U390,W390)</x:f>
        <x:v>0.36609319725539535</x:v>
      </x:c>
      <x:c r="C390" s="11" t="n">
        <x:f>CHOOSE(MIN(3,MAX(1,$B$9)),T390,V390,X390)</x:f>
        <x:v>0.5150357336970046</x:v>
      </x:c>
      <x:c r="D390" s="1" t="n">
        <x:f>IF(B390^2+C390^2&lt;=1,1,0)</x:f>
        <x:v>1</x:v>
      </x:c>
      <x:c r="E390" s="9" t="n">
        <x:f>4*AVERAGE($D$25:D390)</x:f>
        <x:v>3.1147540983606556</x:v>
      </x:c>
      <x:c r="F390" s="1" t="n">
        <x:f>B390</x:f>
        <x:v>0.36609319725539535</x:v>
      </x:c>
      <x:c r="G390" s="1" t="n">
        <x:f>IF(D390=1,C390,"")</x:f>
        <x:v>0.5150357336970046</x:v>
      </x:c>
      <x:c r="H390" s="1" t="str">
        <x:f>IF(D390=0,C390,"")</x:f>
      </x:c>
      <x:c r="I390" s="1" t="n">
        <x:f>SQRT(1-F390^2)</x:f>
        <x:v>0.9305781917299171</x:v>
      </x:c>
      <x:c r="J390" s="34"/>
      <x:c r="K390" s="34"/>
      <x:c r="L390" s="34"/>
      <x:c r="M390" s="34"/>
      <x:c r="N390" s="34"/>
      <x:c r="O390" s="34"/>
      <x:c r="P390" s="34"/>
      <x:c r="Q390" s="10" t="n">
        <x:f>PI()</x:f>
        <x:v>3.141592653589793</x:v>
      </x:c>
      <x:c r="S390" s="10" t="n">
        <x:v>0.36609319725539535</x:v>
      </x:c>
      <x:c r="T390" s="10" t="n">
        <x:v>0.5150357336970046</x:v>
      </x:c>
      <x:c r="U390" s="10" t="n">
        <x:v>0.6987320480558372</x:v>
      </x:c>
      <x:c r="V390" s="10" t="n">
        <x:v>0.4921287942793976</x:v>
      </x:c>
      <x:c r="W390" s="10" t="n">
        <x:v>0.6373554342782511</x:v>
      </x:c>
      <x:c r="X390" s="10" t="n">
        <x:v>0.09141274154524737</x:v>
      </x:c>
    </x:row>
    <x:row r="391">
      <x:c r="A391" s="34" t="n">
        <x:v>367</x:v>
      </x:c>
      <x:c r="B391" s="11" t="n">
        <x:f>CHOOSE(MIN(3,MAX(1,$B$9)),S391,U391,W391)</x:f>
        <x:v>0.09050620335619897</x:v>
      </x:c>
      <x:c r="C391" s="11" t="n">
        <x:f>CHOOSE(MIN(3,MAX(1,$B$9)),T391,V391,X391)</x:f>
        <x:v>0.07401567383203655</x:v>
      </x:c>
      <x:c r="D391" s="1" t="n">
        <x:f>IF(B391^2+C391^2&lt;=1,1,0)</x:f>
        <x:v>1</x:v>
      </x:c>
      <x:c r="E391" s="9" t="n">
        <x:f>4*AVERAGE($D$25:D391)</x:f>
        <x:v>3.11716621253406</x:v>
      </x:c>
      <x:c r="F391" s="1" t="n">
        <x:f>B391</x:f>
        <x:v>0.09050620335619897</x:v>
      </x:c>
      <x:c r="G391" s="1" t="n">
        <x:f>IF(D391=1,C391,"")</x:f>
        <x:v>0.07401567383203655</x:v>
      </x:c>
      <x:c r="H391" s="1" t="str">
        <x:f>IF(D391=0,C391,"")</x:f>
      </x:c>
      <x:c r="I391" s="1" t="n">
        <x:f>SQRT(1-F391^2)</x:f>
        <x:v>0.9958958917246553</x:v>
      </x:c>
      <x:c r="J391" s="34"/>
      <x:c r="K391" s="34"/>
      <x:c r="L391" s="34"/>
      <x:c r="M391" s="34"/>
      <x:c r="N391" s="34"/>
      <x:c r="O391" s="34"/>
      <x:c r="P391" s="34"/>
      <x:c r="Q391" s="10" t="n">
        <x:f>PI()</x:f>
        <x:v>3.141592653589793</x:v>
      </x:c>
      <x:c r="S391" s="10" t="n">
        <x:v>0.09050620335619897</x:v>
      </x:c>
      <x:c r="T391" s="10" t="n">
        <x:v>0.07401567383203655</x:v>
      </x:c>
      <x:c r="U391" s="10" t="n">
        <x:v>0.2588165433753482</x:v>
      </x:c>
      <x:c r="V391" s="10" t="n">
        <x:v>0.2757391509538484</x:v>
      </x:c>
      <x:c r="W391" s="10" t="n">
        <x:v>0.5642314651941667</x:v>
      </x:c>
      <x:c r="X391" s="10" t="n">
        <x:v>0.8761841409898056</x:v>
      </x:c>
    </x:row>
    <x:row r="392">
      <x:c r="A392" s="34" t="n">
        <x:v>368</x:v>
      </x:c>
      <x:c r="B392" s="11" t="n">
        <x:f>CHOOSE(MIN(3,MAX(1,$B$9)),S392,U392,W392)</x:f>
        <x:v>0.17535946739371866</x:v>
      </x:c>
      <x:c r="C392" s="11" t="n">
        <x:f>CHOOSE(MIN(3,MAX(1,$B$9)),T392,V392,X392)</x:f>
        <x:v>0.45333772629965097</x:v>
      </x:c>
      <x:c r="D392" s="1" t="n">
        <x:f>IF(B392^2+C392^2&lt;=1,1,0)</x:f>
        <x:v>1</x:v>
      </x:c>
      <x:c r="E392" s="9" t="n">
        <x:f>4*AVERAGE($D$25:D392)</x:f>
        <x:v>3.119565217391304</x:v>
      </x:c>
      <x:c r="F392" s="1" t="n">
        <x:f>B392</x:f>
        <x:v>0.17535946739371866</x:v>
      </x:c>
      <x:c r="G392" s="1" t="n">
        <x:f>IF(D392=1,C392,"")</x:f>
        <x:v>0.45333772629965097</x:v>
      </x:c>
      <x:c r="H392" s="1" t="str">
        <x:f>IF(D392=0,C392,"")</x:f>
      </x:c>
      <x:c r="I392" s="1" t="n">
        <x:f>SQRT(1-F392^2)</x:f>
        <x:v>0.98450447291792</x:v>
      </x:c>
      <x:c r="J392" s="34"/>
      <x:c r="K392" s="34"/>
      <x:c r="L392" s="34"/>
      <x:c r="M392" s="34"/>
      <x:c r="N392" s="34"/>
      <x:c r="O392" s="34"/>
      <x:c r="P392" s="34"/>
      <x:c r="Q392" s="10" t="n">
        <x:f>PI()</x:f>
        <x:v>3.141592653589793</x:v>
      </x:c>
      <x:c r="S392" s="10" t="n">
        <x:v>0.17535946739371866</x:v>
      </x:c>
      <x:c r="T392" s="10" t="n">
        <x:v>0.45333772629965097</x:v>
      </x:c>
      <x:c r="U392" s="10" t="n">
        <x:v>0.4320108883626953</x:v>
      </x:c>
      <x:c r="V392" s="10" t="n">
        <x:v>0.05113692369771827</x:v>
      </x:c>
      <x:c r="W392" s="10" t="n">
        <x:v>0.6884564766605865</x:v>
      </x:c>
      <x:c r="X392" s="10" t="n">
        <x:v>0.6036753621891726</x:v>
      </x:c>
    </x:row>
    <x:row r="393">
      <x:c r="A393" s="34" t="n">
        <x:v>369</x:v>
      </x:c>
      <x:c r="B393" s="11" t="n">
        <x:f>CHOOSE(MIN(3,MAX(1,$B$9)),S393,U393,W393)</x:f>
        <x:v>0.2147431232733652</x:v>
      </x:c>
      <x:c r="C393" s="11" t="n">
        <x:f>CHOOSE(MIN(3,MAX(1,$B$9)),T393,V393,X393)</x:f>
        <x:v>0.5331407949561253</x:v>
      </x:c>
      <x:c r="D393" s="1" t="n">
        <x:f>IF(B393^2+C393^2&lt;=1,1,0)</x:f>
        <x:v>1</x:v>
      </x:c>
      <x:c r="E393" s="9" t="n">
        <x:f>4*AVERAGE($D$25:D393)</x:f>
        <x:v>3.1219512195121952</x:v>
      </x:c>
      <x:c r="F393" s="1" t="n">
        <x:f>B393</x:f>
        <x:v>0.2147431232733652</x:v>
      </x:c>
      <x:c r="G393" s="1" t="n">
        <x:f>IF(D393=1,C393,"")</x:f>
        <x:v>0.5331407949561253</x:v>
      </x:c>
      <x:c r="H393" s="1" t="str">
        <x:f>IF(D393=0,C393,"")</x:f>
      </x:c>
      <x:c r="I393" s="1" t="n">
        <x:f>SQRT(1-F393^2)</x:f>
        <x:v>0.9766705642164097</x:v>
      </x:c>
      <x:c r="J393" s="34"/>
      <x:c r="K393" s="34"/>
      <x:c r="L393" s="34"/>
      <x:c r="M393" s="34"/>
      <x:c r="N393" s="34"/>
      <x:c r="O393" s="34"/>
      <x:c r="P393" s="34"/>
      <x:c r="Q393" s="10" t="n">
        <x:f>PI()</x:f>
        <x:v>3.141592653589793</x:v>
      </x:c>
      <x:c r="S393" s="10" t="n">
        <x:v>0.2147431232733652</x:v>
      </x:c>
      <x:c r="T393" s="10" t="n">
        <x:v>0.5331407949561253</x:v>
      </x:c>
      <x:c r="U393" s="10" t="n">
        <x:v>0.46352644695587397</x:v>
      </x:c>
      <x:c r="V393" s="10" t="n">
        <x:v>0.7830383171565269</x:v>
      </x:c>
      <x:c r="W393" s="10" t="n">
        <x:v>0.9504091958324312</x:v>
      </x:c>
      <x:c r="X393" s="10" t="n">
        <x:v>0.5714784054554218</x:v>
      </x:c>
    </x:row>
    <x:row r="394">
      <x:c r="A394" s="34" t="n">
        <x:v>370</x:v>
      </x:c>
      <x:c r="B394" s="11" t="n">
        <x:f>CHOOSE(MIN(3,MAX(1,$B$9)),S394,U394,W394)</x:f>
        <x:v>0.41759854124393314</x:v>
      </x:c>
      <x:c r="C394" s="11" t="n">
        <x:f>CHOOSE(MIN(3,MAX(1,$B$9)),T394,V394,X394)</x:f>
        <x:v>0.44773825455922633</x:v>
      </x:c>
      <x:c r="D394" s="1" t="n">
        <x:f>IF(B394^2+C394^2&lt;=1,1,0)</x:f>
        <x:v>1</x:v>
      </x:c>
      <x:c r="E394" s="9" t="n">
        <x:f>4*AVERAGE($D$25:D394)</x:f>
        <x:v>3.1243243243243244</x:v>
      </x:c>
      <x:c r="F394" s="1" t="n">
        <x:f>B394</x:f>
        <x:v>0.41759854124393314</x:v>
      </x:c>
      <x:c r="G394" s="1" t="n">
        <x:f>IF(D394=1,C394,"")</x:f>
        <x:v>0.44773825455922633</x:v>
      </x:c>
      <x:c r="H394" s="1" t="str">
        <x:f>IF(D394=0,C394,"")</x:f>
      </x:c>
      <x:c r="I394" s="1" t="n">
        <x:f>SQRT(1-F394^2)</x:f>
        <x:v>0.9086316406283347</x:v>
      </x:c>
      <x:c r="J394" s="34"/>
      <x:c r="K394" s="34"/>
      <x:c r="L394" s="34"/>
      <x:c r="M394" s="34"/>
      <x:c r="N394" s="34"/>
      <x:c r="O394" s="34"/>
      <x:c r="P394" s="34"/>
      <x:c r="Q394" s="10" t="n">
        <x:f>PI()</x:f>
        <x:v>3.141592653589793</x:v>
      </x:c>
      <x:c r="S394" s="10" t="n">
        <x:v>0.41759854124393314</x:v>
      </x:c>
      <x:c r="T394" s="10" t="n">
        <x:v>0.44773825455922633</x:v>
      </x:c>
      <x:c r="U394" s="10" t="n">
        <x:v>0.5695658167383265</x:v>
      </x:c>
      <x:c r="V394" s="10" t="n">
        <x:v>0.45697890255790086</x:v>
      </x:c>
      <x:c r="W394" s="10" t="n">
        <x:v>0.7838155341397809</x:v>
      </x:c>
      <x:c r="X394" s="10" t="n">
        <x:v>0.04478689412300729</x:v>
      </x:c>
    </x:row>
    <x:row r="395">
      <x:c r="A395" s="34" t="n">
        <x:v>371</x:v>
      </x:c>
      <x:c r="B395" s="11" t="n">
        <x:f>CHOOSE(MIN(3,MAX(1,$B$9)),S395,U395,W395)</x:f>
        <x:v>0.7540443929610774</x:v>
      </x:c>
      <x:c r="C395" s="11" t="n">
        <x:f>CHOOSE(MIN(3,MAX(1,$B$9)),T395,V395,X395)</x:f>
        <x:v>0.9790677340934053</x:v>
      </x:c>
      <x:c r="D395" s="1" t="n">
        <x:f>IF(B395^2+C395^2&lt;=1,1,0)</x:f>
        <x:v>0</x:v>
      </x:c>
      <x:c r="E395" s="9" t="n">
        <x:f>4*AVERAGE($D$25:D395)</x:f>
        <x:v>3.115902964959569</x:v>
      </x:c>
      <x:c r="F395" s="1" t="n">
        <x:f>B395</x:f>
        <x:v>0.7540443929610774</x:v>
      </x:c>
      <x:c r="G395" s="1" t="str">
        <x:f>IF(D395=1,C395,"")</x:f>
      </x:c>
      <x:c r="H395" s="1" t="n">
        <x:f>IF(D395=0,C395,"")</x:f>
        <x:v>0.9790677340934053</x:v>
      </x:c>
      <x:c r="I395" s="1" t="n">
        <x:f>SQRT(1-F395^2)</x:f>
        <x:v>0.6568234568314079</x:v>
      </x:c>
      <x:c r="J395" s="34"/>
      <x:c r="K395" s="34"/>
      <x:c r="L395" s="34"/>
      <x:c r="M395" s="34"/>
      <x:c r="N395" s="34"/>
      <x:c r="O395" s="34"/>
      <x:c r="P395" s="34"/>
      <x:c r="Q395" s="10" t="n">
        <x:f>PI()</x:f>
        <x:v>3.141592653589793</x:v>
      </x:c>
      <x:c r="S395" s="10" t="n">
        <x:v>0.7540443929610774</x:v>
      </x:c>
      <x:c r="T395" s="10" t="n">
        <x:v>0.9790677340934053</x:v>
      </x:c>
      <x:c r="U395" s="10" t="n">
        <x:v>0.6247577503873069</x:v>
      </x:c>
      <x:c r="V395" s="10" t="n">
        <x:v>0.2227442198442211</x:v>
      </x:c>
      <x:c r="W395" s="10" t="n">
        <x:v>0.6066821186372807</x:v>
      </x:c>
      <x:c r="X395" s="10" t="n">
        <x:v>0.9241103925975824</x:v>
      </x:c>
    </x:row>
    <x:row r="396">
      <x:c r="A396" s="34" t="n">
        <x:v>372</x:v>
      </x:c>
      <x:c r="B396" s="11" t="n">
        <x:f>CHOOSE(MIN(3,MAX(1,$B$9)),S396,U396,W396)</x:f>
        <x:v>0.9559660222148523</x:v>
      </x:c>
      <x:c r="C396" s="11" t="n">
        <x:f>CHOOSE(MIN(3,MAX(1,$B$9)),T396,V396,X396)</x:f>
        <x:v>0.5790013737278059</x:v>
      </x:c>
      <x:c r="D396" s="1" t="n">
        <x:f>IF(B396^2+C396^2&lt;=1,1,0)</x:f>
        <x:v>0</x:v>
      </x:c>
      <x:c r="E396" s="9" t="n">
        <x:f>4*AVERAGE($D$25:D396)</x:f>
        <x:v>3.10752688172043</x:v>
      </x:c>
      <x:c r="F396" s="1" t="n">
        <x:f>B396</x:f>
        <x:v>0.9559660222148523</x:v>
      </x:c>
      <x:c r="G396" s="1" t="str">
        <x:f>IF(D396=1,C396,"")</x:f>
      </x:c>
      <x:c r="H396" s="1" t="n">
        <x:f>IF(D396=0,C396,"")</x:f>
        <x:v>0.5790013737278059</x:v>
      </x:c>
      <x:c r="I396" s="1" t="n">
        <x:f>SQRT(1-F396^2)</x:f>
        <x:v>0.29347736602796576</x:v>
      </x:c>
      <x:c r="J396" s="34"/>
      <x:c r="K396" s="34"/>
      <x:c r="L396" s="34"/>
      <x:c r="M396" s="34"/>
      <x:c r="N396" s="34"/>
      <x:c r="O396" s="34"/>
      <x:c r="P396" s="34"/>
      <x:c r="Q396" s="10" t="n">
        <x:f>PI()</x:f>
        <x:v>3.141592653589793</x:v>
      </x:c>
      <x:c r="S396" s="10" t="n">
        <x:v>0.9559660222148523</x:v>
      </x:c>
      <x:c r="T396" s="10" t="n">
        <x:v>0.5790013737278059</x:v>
      </x:c>
      <x:c r="U396" s="10" t="n">
        <x:v>0.5780427464700778</x:v>
      </x:c>
      <x:c r="V396" s="10" t="n">
        <x:v>0.16701886697261414</x:v>
      </x:c>
      <x:c r="W396" s="10" t="n">
        <x:v>0.9653576686926816</x:v>
      </x:c>
      <x:c r="X396" s="10" t="n">
        <x:v>0.2570549750615557</x:v>
      </x:c>
    </x:row>
    <x:row r="397">
      <x:c r="A397" s="34" t="n">
        <x:v>373</x:v>
      </x:c>
      <x:c r="B397" s="11" t="n">
        <x:f>CHOOSE(MIN(3,MAX(1,$B$9)),S397,U397,W397)</x:f>
        <x:v>0.4974784728838131</x:v>
      </x:c>
      <x:c r="C397" s="11" t="n">
        <x:f>CHOOSE(MIN(3,MAX(1,$B$9)),T397,V397,X397)</x:f>
        <x:v>0.5909511257195845</x:v>
      </x:c>
      <x:c r="D397" s="1" t="n">
        <x:f>IF(B397^2+C397^2&lt;=1,1,0)</x:f>
        <x:v>1</x:v>
      </x:c>
      <x:c r="E397" s="9" t="n">
        <x:f>4*AVERAGE($D$25:D397)</x:f>
        <x:v>3.1099195710455763</x:v>
      </x:c>
      <x:c r="F397" s="1" t="n">
        <x:f>B397</x:f>
        <x:v>0.4974784728838131</x:v>
      </x:c>
      <x:c r="G397" s="1" t="n">
        <x:f>IF(D397=1,C397,"")</x:f>
        <x:v>0.5909511257195845</x:v>
      </x:c>
      <x:c r="H397" s="1" t="str">
        <x:f>IF(D397=0,C397,"")</x:f>
      </x:c>
      <x:c r="I397" s="1" t="n">
        <x:f>SQRT(1-F397^2)</x:f>
        <x:v>0.8674763218769659</x:v>
      </x:c>
      <x:c r="J397" s="34"/>
      <x:c r="K397" s="34"/>
      <x:c r="L397" s="34"/>
      <x:c r="M397" s="34"/>
      <x:c r="N397" s="34"/>
      <x:c r="O397" s="34"/>
      <x:c r="P397" s="34"/>
      <x:c r="Q397" s="10" t="n">
        <x:f>PI()</x:f>
        <x:v>3.141592653589793</x:v>
      </x:c>
      <x:c r="S397" s="10" t="n">
        <x:v>0.4974784728838131</x:v>
      </x:c>
      <x:c r="T397" s="10" t="n">
        <x:v>0.5909511257195845</x:v>
      </x:c>
      <x:c r="U397" s="10" t="n">
        <x:v>0.5301055323940405</x:v>
      </x:c>
      <x:c r="V397" s="10" t="n">
        <x:v>0.3823390426346378</x:v>
      </x:c>
      <x:c r="W397" s="10" t="n">
        <x:v>0.8235786341608977</x:v>
      </x:c>
      <x:c r="X397" s="10" t="n">
        <x:v>0.03870480912412788</x:v>
      </x:c>
    </x:row>
    <x:row r="398">
      <x:c r="A398" s="34" t="n">
        <x:v>374</x:v>
      </x:c>
      <x:c r="B398" s="11" t="n">
        <x:f>CHOOSE(MIN(3,MAX(1,$B$9)),S398,U398,W398)</x:f>
        <x:v>0.15841258817818016</x:v>
      </x:c>
      <x:c r="C398" s="11" t="n">
        <x:f>CHOOSE(MIN(3,MAX(1,$B$9)),T398,V398,X398)</x:f>
        <x:v>0.949211482075043</x:v>
      </x:c>
      <x:c r="D398" s="1" t="n">
        <x:f>IF(B398^2+C398^2&lt;=1,1,0)</x:f>
        <x:v>1</x:v>
      </x:c>
      <x:c r="E398" s="9" t="n">
        <x:f>4*AVERAGE($D$25:D398)</x:f>
        <x:v>3.1122994652406417</x:v>
      </x:c>
      <x:c r="F398" s="1" t="n">
        <x:f>B398</x:f>
        <x:v>0.15841258817818016</x:v>
      </x:c>
      <x:c r="G398" s="1" t="n">
        <x:f>IF(D398=1,C398,"")</x:f>
        <x:v>0.949211482075043</x:v>
      </x:c>
      <x:c r="H398" s="1" t="str">
        <x:f>IF(D398=0,C398,"")</x:f>
      </x:c>
      <x:c r="I398" s="1" t="n">
        <x:f>SQRT(1-F398^2)</x:f>
        <x:v>0.9873730054577603</x:v>
      </x:c>
      <x:c r="J398" s="34"/>
      <x:c r="K398" s="34"/>
      <x:c r="L398" s="34"/>
      <x:c r="M398" s="34"/>
      <x:c r="N398" s="34"/>
      <x:c r="O398" s="34"/>
      <x:c r="P398" s="34"/>
      <x:c r="Q398" s="10" t="n">
        <x:f>PI()</x:f>
        <x:v>3.141592653589793</x:v>
      </x:c>
      <x:c r="S398" s="10" t="n">
        <x:v>0.15841258817818016</x:v>
      </x:c>
      <x:c r="T398" s="10" t="n">
        <x:v>0.949211482075043</x:v>
      </x:c>
      <x:c r="U398" s="10" t="n">
        <x:v>0.382884762888102</x:v>
      </x:c>
      <x:c r="V398" s="10" t="n">
        <x:v>0.5086515563262027</x:v>
      </x:c>
      <x:c r="W398" s="10" t="n">
        <x:v>0.7268266634534707</x:v>
      </x:c>
      <x:c r="X398" s="10" t="n">
        <x:v>0.21241316330338122</x:v>
      </x:c>
    </x:row>
    <x:row r="399">
      <x:c r="A399" s="34" t="n">
        <x:v>375</x:v>
      </x:c>
      <x:c r="B399" s="11" t="n">
        <x:f>CHOOSE(MIN(3,MAX(1,$B$9)),S399,U399,W399)</x:f>
        <x:v>0.47807515773456544</x:v>
      </x:c>
      <x:c r="C399" s="11" t="n">
        <x:f>CHOOSE(MIN(3,MAX(1,$B$9)),T399,V399,X399)</x:f>
        <x:v>0.2878023242810741</x:v>
      </x:c>
      <x:c r="D399" s="1" t="n">
        <x:f>IF(B399^2+C399^2&lt;=1,1,0)</x:f>
        <x:v>1</x:v>
      </x:c>
      <x:c r="E399" s="9" t="n">
        <x:f>4*AVERAGE($D$25:D399)</x:f>
        <x:v>3.1146666666666665</x:v>
      </x:c>
      <x:c r="F399" s="1" t="n">
        <x:f>B399</x:f>
        <x:v>0.47807515773456544</x:v>
      </x:c>
      <x:c r="G399" s="1" t="n">
        <x:f>IF(D399=1,C399,"")</x:f>
        <x:v>0.2878023242810741</x:v>
      </x:c>
      <x:c r="H399" s="1" t="str">
        <x:f>IF(D399=0,C399,"")</x:f>
      </x:c>
      <x:c r="I399" s="1" t="n">
        <x:f>SQRT(1-F399^2)</x:f>
        <x:v>0.8783189304330576</x:v>
      </x:c>
      <x:c r="J399" s="34"/>
      <x:c r="K399" s="34"/>
      <x:c r="L399" s="34"/>
      <x:c r="M399" s="34"/>
      <x:c r="N399" s="34"/>
      <x:c r="O399" s="34"/>
      <x:c r="P399" s="34"/>
      <x:c r="Q399" s="10" t="n">
        <x:f>PI()</x:f>
        <x:v>3.141592653589793</x:v>
      </x:c>
      <x:c r="S399" s="10" t="n">
        <x:v>0.47807515773456544</x:v>
      </x:c>
      <x:c r="T399" s="10" t="n">
        <x:v>0.2878023242810741</x:v>
      </x:c>
      <x:c r="U399" s="10" t="n">
        <x:v>0.4595477600631983</x:v>
      </x:c>
      <x:c r="V399" s="10" t="n">
        <x:v>0.001604750847546521</x:v>
      </x:c>
      <x:c r="W399" s="10" t="n">
        <x:v>0.5714888719420416</x:v>
      </x:c>
      <x:c r="X399" s="10" t="n">
        <x:v>0.6887595247614077</x:v>
      </x:c>
    </x:row>
    <x:row r="400">
      <x:c r="A400" s="34" t="n">
        <x:v>376</x:v>
      </x:c>
      <x:c r="B400" s="11" t="n">
        <x:f>CHOOSE(MIN(3,MAX(1,$B$9)),S400,U400,W400)</x:f>
        <x:v>0.3996981516247615</x:v>
      </x:c>
      <x:c r="C400" s="11" t="n">
        <x:f>CHOOSE(MIN(3,MAX(1,$B$9)),T400,V400,X400)</x:f>
        <x:v>0.8017074029194191</x:v>
      </x:c>
      <x:c r="D400" s="1" t="n">
        <x:f>IF(B400^2+C400^2&lt;=1,1,0)</x:f>
        <x:v>1</x:v>
      </x:c>
      <x:c r="E400" s="9" t="n">
        <x:f>4*AVERAGE($D$25:D400)</x:f>
        <x:v>3.117021276595745</x:v>
      </x:c>
      <x:c r="F400" s="1" t="n">
        <x:f>B400</x:f>
        <x:v>0.3996981516247615</x:v>
      </x:c>
      <x:c r="G400" s="1" t="n">
        <x:f>IF(D400=1,C400,"")</x:f>
        <x:v>0.8017074029194191</x:v>
      </x:c>
      <x:c r="H400" s="1" t="str">
        <x:f>IF(D400=0,C400,"")</x:f>
      </x:c>
      <x:c r="I400" s="1" t="n">
        <x:f>SQRT(1-F400^2)</x:f>
        <x:v>0.916646817257197</x:v>
      </x:c>
      <x:c r="J400" s="34"/>
      <x:c r="K400" s="34"/>
      <x:c r="L400" s="34"/>
      <x:c r="M400" s="34"/>
      <x:c r="N400" s="34"/>
      <x:c r="O400" s="34"/>
      <x:c r="P400" s="34"/>
      <x:c r="Q400" s="10" t="n">
        <x:f>PI()</x:f>
        <x:v>3.141592653589793</x:v>
      </x:c>
      <x:c r="S400" s="10" t="n">
        <x:v>0.3996981516247615</x:v>
      </x:c>
      <x:c r="T400" s="10" t="n">
        <x:v>0.8017074029194191</x:v>
      </x:c>
      <x:c r="U400" s="10" t="n">
        <x:v>0.9578448622607991</x:v>
      </x:c>
      <x:c r="V400" s="10" t="n">
        <x:v>0.8517713750016442</x:v>
      </x:c>
      <x:c r="W400" s="10" t="n">
        <x:v>0.11388676904648931</x:v>
      </x:c>
      <x:c r="X400" s="10" t="n">
        <x:v>0.5257040858456102</x:v>
      </x:c>
    </x:row>
    <x:row r="401">
      <x:c r="A401" s="34" t="n">
        <x:v>377</x:v>
      </x:c>
      <x:c r="B401" s="11" t="n">
        <x:f>CHOOSE(MIN(3,MAX(1,$B$9)),S401,U401,W401)</x:f>
        <x:v>0.25071864284109324</x:v>
      </x:c>
      <x:c r="C401" s="11" t="n">
        <x:f>CHOOSE(MIN(3,MAX(1,$B$9)),T401,V401,X401)</x:f>
        <x:v>0.6848492674762383</x:v>
      </x:c>
      <x:c r="D401" s="1" t="n">
        <x:f>IF(B401^2+C401^2&lt;=1,1,0)</x:f>
        <x:v>1</x:v>
      </x:c>
      <x:c r="E401" s="9" t="n">
        <x:f>4*AVERAGE($D$25:D401)</x:f>
        <x:v>3.1193633952254642</x:v>
      </x:c>
      <x:c r="F401" s="1" t="n">
        <x:f>B401</x:f>
        <x:v>0.25071864284109324</x:v>
      </x:c>
      <x:c r="G401" s="1" t="n">
        <x:f>IF(D401=1,C401,"")</x:f>
        <x:v>0.6848492674762383</x:v>
      </x:c>
      <x:c r="H401" s="1" t="str">
        <x:f>IF(D401=0,C401,"")</x:f>
      </x:c>
      <x:c r="I401" s="1" t="n">
        <x:f>SQRT(1-F401^2)</x:f>
        <x:v>0.9680599992417414</x:v>
      </x:c>
      <x:c r="J401" s="34"/>
      <x:c r="K401" s="34"/>
      <x:c r="L401" s="34"/>
      <x:c r="M401" s="34"/>
      <x:c r="N401" s="34"/>
      <x:c r="O401" s="34"/>
      <x:c r="P401" s="34"/>
      <x:c r="Q401" s="10" t="n">
        <x:f>PI()</x:f>
        <x:v>3.141592653589793</x:v>
      </x:c>
      <x:c r="S401" s="10" t="n">
        <x:v>0.25071864284109324</x:v>
      </x:c>
      <x:c r="T401" s="10" t="n">
        <x:v>0.6848492674762383</x:v>
      </x:c>
      <x:c r="U401" s="10" t="n">
        <x:v>0.23222509136320335</x:v>
      </x:c>
      <x:c r="V401" s="10" t="n">
        <x:v>0.12888736406481371</x:v>
      </x:c>
      <x:c r="W401" s="10" t="n">
        <x:v>0.2586031243800021</x:v>
      </x:c>
      <x:c r="X401" s="10" t="n">
        <x:v>0.776455696423922</x:v>
      </x:c>
    </x:row>
    <x:row r="402">
      <x:c r="A402" s="34" t="n">
        <x:v>378</x:v>
      </x:c>
      <x:c r="B402" s="11" t="n">
        <x:f>CHOOSE(MIN(3,MAX(1,$B$9)),S402,U402,W402)</x:f>
        <x:v>0.9628200823208317</x:v>
      </x:c>
      <x:c r="C402" s="11" t="n">
        <x:f>CHOOSE(MIN(3,MAX(1,$B$9)),T402,V402,X402)</x:f>
        <x:v>0.33339927915949374</x:v>
      </x:c>
      <x:c r="D402" s="1" t="n">
        <x:f>IF(B402^2+C402^2&lt;=1,1,0)</x:f>
        <x:v>0</x:v>
      </x:c>
      <x:c r="E402" s="9" t="n">
        <x:f>4*AVERAGE($D$25:D402)</x:f>
        <x:v>3.111111111111111</x:v>
      </x:c>
      <x:c r="F402" s="1" t="n">
        <x:f>B402</x:f>
        <x:v>0.9628200823208317</x:v>
      </x:c>
      <x:c r="G402" s="1" t="str">
        <x:f>IF(D402=1,C402,"")</x:f>
      </x:c>
      <x:c r="H402" s="1" t="n">
        <x:f>IF(D402=0,C402,"")</x:f>
        <x:v>0.33339927915949374</x:v>
      </x:c>
      <x:c r="I402" s="1" t="n">
        <x:f>SQRT(1-F402^2)</x:f>
        <x:v>0.270143460183116</x:v>
      </x:c>
      <x:c r="J402" s="34"/>
      <x:c r="K402" s="34"/>
      <x:c r="L402" s="34"/>
      <x:c r="M402" s="34"/>
      <x:c r="N402" s="34"/>
      <x:c r="O402" s="34"/>
      <x:c r="P402" s="34"/>
      <x:c r="Q402" s="10" t="n">
        <x:f>PI()</x:f>
        <x:v>3.141592653589793</x:v>
      </x:c>
      <x:c r="S402" s="10" t="n">
        <x:v>0.9628200823208317</x:v>
      </x:c>
      <x:c r="T402" s="10" t="n">
        <x:v>0.33339927915949374</x:v>
      </x:c>
      <x:c r="U402" s="10" t="n">
        <x:v>0.9508530726347986</x:v>
      </x:c>
      <x:c r="V402" s="10" t="n">
        <x:v>0.29667812388974535</x:v>
      </x:c>
      <x:c r="W402" s="10" t="n">
        <x:v>0.6639968641218591</x:v>
      </x:c>
      <x:c r="X402" s="10" t="n">
        <x:v>0.361685321250805</x:v>
      </x:c>
    </x:row>
    <x:row r="403">
      <x:c r="A403" s="34" t="n">
        <x:v>379</x:v>
      </x:c>
      <x:c r="B403" s="11" t="n">
        <x:f>CHOOSE(MIN(3,MAX(1,$B$9)),S403,U403,W403)</x:f>
        <x:v>0.6710171530721709</x:v>
      </x:c>
      <x:c r="C403" s="11" t="n">
        <x:f>CHOOSE(MIN(3,MAX(1,$B$9)),T403,V403,X403)</x:f>
        <x:v>0.06259165203664452</x:v>
      </x:c>
      <x:c r="D403" s="1" t="n">
        <x:f>IF(B403^2+C403^2&lt;=1,1,0)</x:f>
        <x:v>1</x:v>
      </x:c>
      <x:c r="E403" s="9" t="n">
        <x:f>4*AVERAGE($D$25:D403)</x:f>
        <x:v>3.113456464379947</x:v>
      </x:c>
      <x:c r="F403" s="1" t="n">
        <x:f>B403</x:f>
        <x:v>0.6710171530721709</x:v>
      </x:c>
      <x:c r="G403" s="1" t="n">
        <x:f>IF(D403=1,C403,"")</x:f>
        <x:v>0.06259165203664452</x:v>
      </x:c>
      <x:c r="H403" s="1" t="str">
        <x:f>IF(D403=0,C403,"")</x:f>
      </x:c>
      <x:c r="I403" s="1" t="n">
        <x:f>SQRT(1-F403^2)</x:f>
        <x:v>0.7414418252856516</x:v>
      </x:c>
      <x:c r="J403" s="34"/>
      <x:c r="K403" s="34"/>
      <x:c r="L403" s="34"/>
      <x:c r="M403" s="34"/>
      <x:c r="N403" s="34"/>
      <x:c r="O403" s="34"/>
      <x:c r="P403" s="34"/>
      <x:c r="Q403" s="10" t="n">
        <x:f>PI()</x:f>
        <x:v>3.141592653589793</x:v>
      </x:c>
      <x:c r="S403" s="10" t="n">
        <x:v>0.6710171530721709</x:v>
      </x:c>
      <x:c r="T403" s="10" t="n">
        <x:v>0.06259165203664452</x:v>
      </x:c>
      <x:c r="U403" s="10" t="n">
        <x:v>0.7316992850671119</x:v>
      </x:c>
      <x:c r="V403" s="10" t="n">
        <x:v>0.3192790808649618</x:v>
      </x:c>
      <x:c r="W403" s="10" t="n">
        <x:v>0.8682283517629579</x:v>
      </x:c>
      <x:c r="X403" s="10" t="n">
        <x:v>0.3631061922559282</x:v>
      </x:c>
    </x:row>
    <x:row r="404">
      <x:c r="A404" s="34" t="n">
        <x:v>380</x:v>
      </x:c>
      <x:c r="B404" s="11" t="n">
        <x:f>CHOOSE(MIN(3,MAX(1,$B$9)),S404,U404,W404)</x:f>
        <x:v>0.6054804924642667</x:v>
      </x:c>
      <x:c r="C404" s="11" t="n">
        <x:f>CHOOSE(MIN(3,MAX(1,$B$9)),T404,V404,X404)</x:f>
        <x:v>0.6525932803051546</x:v>
      </x:c>
      <x:c r="D404" s="1" t="n">
        <x:f>IF(B404^2+C404^2&lt;=1,1,0)</x:f>
        <x:v>1</x:v>
      </x:c>
      <x:c r="E404" s="9" t="n">
        <x:f>4*AVERAGE($D$25:D404)</x:f>
        <x:v>3.1157894736842104</x:v>
      </x:c>
      <x:c r="F404" s="1" t="n">
        <x:f>B404</x:f>
        <x:v>0.6054804924642667</x:v>
      </x:c>
      <x:c r="G404" s="1" t="n">
        <x:f>IF(D404=1,C404,"")</x:f>
        <x:v>0.6525932803051546</x:v>
      </x:c>
      <x:c r="H404" s="1" t="str">
        <x:f>IF(D404=0,C404,"")</x:f>
      </x:c>
      <x:c r="I404" s="1" t="n">
        <x:f>SQRT(1-F404^2)</x:f>
        <x:v>0.795860146787882</x:v>
      </x:c>
      <x:c r="J404" s="34"/>
      <x:c r="K404" s="34"/>
      <x:c r="L404" s="34"/>
      <x:c r="M404" s="34"/>
      <x:c r="N404" s="34"/>
      <x:c r="O404" s="34"/>
      <x:c r="P404" s="34"/>
      <x:c r="Q404" s="10" t="n">
        <x:f>PI()</x:f>
        <x:v>3.141592653589793</x:v>
      </x:c>
      <x:c r="S404" s="10" t="n">
        <x:v>0.6054804924642667</x:v>
      </x:c>
      <x:c r="T404" s="10" t="n">
        <x:v>0.6525932803051546</x:v>
      </x:c>
      <x:c r="U404" s="10" t="n">
        <x:v>0.5685260914125544</x:v>
      </x:c>
      <x:c r="V404" s="10" t="n">
        <x:v>0.4617915169790966</x:v>
      </x:c>
      <x:c r="W404" s="10" t="n">
        <x:v>0.3440475636392437</x:v>
      </x:c>
      <x:c r="X404" s="10" t="n">
        <x:v>0.9209299502389207</x:v>
      </x:c>
    </x:row>
    <x:row r="405">
      <x:c r="A405" s="34" t="n">
        <x:v>381</x:v>
      </x:c>
      <x:c r="B405" s="11" t="n">
        <x:f>CHOOSE(MIN(3,MAX(1,$B$9)),S405,U405,W405)</x:f>
        <x:v>0.06577413424383849</x:v>
      </x:c>
      <x:c r="C405" s="11" t="n">
        <x:f>CHOOSE(MIN(3,MAX(1,$B$9)),T405,V405,X405)</x:f>
        <x:v>0.9266764220083132</x:v>
      </x:c>
      <x:c r="D405" s="1" t="n">
        <x:f>IF(B405^2+C405^2&lt;=1,1,0)</x:f>
        <x:v>1</x:v>
      </x:c>
      <x:c r="E405" s="9" t="n">
        <x:f>4*AVERAGE($D$25:D405)</x:f>
        <x:v>3.1181102362204722</x:v>
      </x:c>
      <x:c r="F405" s="1" t="n">
        <x:f>B405</x:f>
        <x:v>0.06577413424383849</x:v>
      </x:c>
      <x:c r="G405" s="1" t="n">
        <x:f>IF(D405=1,C405,"")</x:f>
        <x:v>0.9266764220083132</x:v>
      </x:c>
      <x:c r="H405" s="1" t="str">
        <x:f>IF(D405=0,C405,"")</x:f>
      </x:c>
      <x:c r="I405" s="1" t="n">
        <x:f>SQRT(1-F405^2)</x:f>
        <x:v>0.997834537017272</x:v>
      </x:c>
      <x:c r="J405" s="34"/>
      <x:c r="K405" s="34"/>
      <x:c r="L405" s="34"/>
      <x:c r="M405" s="34"/>
      <x:c r="N405" s="34"/>
      <x:c r="O405" s="34"/>
      <x:c r="P405" s="34"/>
      <x:c r="Q405" s="10" t="n">
        <x:f>PI()</x:f>
        <x:v>3.141592653589793</x:v>
      </x:c>
      <x:c r="S405" s="10" t="n">
        <x:v>0.06577413424383849</x:v>
      </x:c>
      <x:c r="T405" s="10" t="n">
        <x:v>0.9266764220083132</x:v>
      </x:c>
      <x:c r="U405" s="10" t="n">
        <x:v>0.18760304325561816</x:v>
      </x:c>
      <x:c r="V405" s="10" t="n">
        <x:v>0.14690004199276963</x:v>
      </x:c>
      <x:c r="W405" s="10" t="n">
        <x:v>0.08592888357656248</x:v>
      </x:c>
      <x:c r="X405" s="10" t="n">
        <x:v>0.6456924374771504</x:v>
      </x:c>
    </x:row>
    <x:row r="406">
      <x:c r="A406" s="34" t="n">
        <x:v>382</x:v>
      </x:c>
      <x:c r="B406" s="11" t="n">
        <x:f>CHOOSE(MIN(3,MAX(1,$B$9)),S406,U406,W406)</x:f>
        <x:v>0.3072175843408331</x:v>
      </x:c>
      <x:c r="C406" s="11" t="n">
        <x:f>CHOOSE(MIN(3,MAX(1,$B$9)),T406,V406,X406)</x:f>
        <x:v>0.5854491220088676</x:v>
      </x:c>
      <x:c r="D406" s="1" t="n">
        <x:f>IF(B406^2+C406^2&lt;=1,1,0)</x:f>
        <x:v>1</x:v>
      </x:c>
      <x:c r="E406" s="9" t="n">
        <x:f>4*AVERAGE($D$25:D406)</x:f>
        <x:v>3.1204188481675392</x:v>
      </x:c>
      <x:c r="F406" s="1" t="n">
        <x:f>B406</x:f>
        <x:v>0.3072175843408331</x:v>
      </x:c>
      <x:c r="G406" s="1" t="n">
        <x:f>IF(D406=1,C406,"")</x:f>
        <x:v>0.5854491220088676</x:v>
      </x:c>
      <x:c r="H406" s="1" t="str">
        <x:f>IF(D406=0,C406,"")</x:f>
      </x:c>
      <x:c r="I406" s="1" t="n">
        <x:f>SQRT(1-F406^2)</x:f>
        <x:v>0.9516392992472427</x:v>
      </x:c>
      <x:c r="J406" s="34"/>
      <x:c r="K406" s="34"/>
      <x:c r="L406" s="34"/>
      <x:c r="M406" s="34"/>
      <x:c r="N406" s="34"/>
      <x:c r="O406" s="34"/>
      <x:c r="P406" s="34"/>
      <x:c r="Q406" s="10" t="n">
        <x:f>PI()</x:f>
        <x:v>3.141592653589793</x:v>
      </x:c>
      <x:c r="S406" s="10" t="n">
        <x:v>0.3072175843408331</x:v>
      </x:c>
      <x:c r="T406" s="10" t="n">
        <x:v>0.5854491220088676</x:v>
      </x:c>
      <x:c r="U406" s="10" t="n">
        <x:v>0.9190619015942781</x:v>
      </x:c>
      <x:c r="V406" s="10" t="n">
        <x:v>0.7905858513211718</x:v>
      </x:c>
      <x:c r="W406" s="10" t="n">
        <x:v>0.8547057984216869</x:v>
      </x:c>
      <x:c r="X406" s="10" t="n">
        <x:v>0.029008038488188115</x:v>
      </x:c>
    </x:row>
    <x:row r="407">
      <x:c r="A407" s="34" t="n">
        <x:v>383</x:v>
      </x:c>
      <x:c r="B407" s="11" t="n">
        <x:f>CHOOSE(MIN(3,MAX(1,$B$9)),S407,U407,W407)</x:f>
        <x:v>0.9356860070256516</x:v>
      </x:c>
      <x:c r="C407" s="11" t="n">
        <x:f>CHOOSE(MIN(3,MAX(1,$B$9)),T407,V407,X407)</x:f>
        <x:v>0.9867185695329681</x:v>
      </x:c>
      <x:c r="D407" s="1" t="n">
        <x:f>IF(B407^2+C407^2&lt;=1,1,0)</x:f>
        <x:v>0</x:v>
      </x:c>
      <x:c r="E407" s="9" t="n">
        <x:f>4*AVERAGE($D$25:D407)</x:f>
        <x:v>3.112271540469974</x:v>
      </x:c>
      <x:c r="F407" s="1" t="n">
        <x:f>B407</x:f>
        <x:v>0.9356860070256516</x:v>
      </x:c>
      <x:c r="G407" s="1" t="str">
        <x:f>IF(D407=1,C407,"")</x:f>
      </x:c>
      <x:c r="H407" s="1" t="n">
        <x:f>IF(D407=0,C407,"")</x:f>
        <x:v>0.9867185695329681</x:v>
      </x:c>
      <x:c r="I407" s="1" t="n">
        <x:f>SQRT(1-F407^2)</x:f>
        <x:v>0.3528338082672807</x:v>
      </x:c>
      <x:c r="J407" s="34"/>
      <x:c r="K407" s="34"/>
      <x:c r="L407" s="34"/>
      <x:c r="M407" s="34"/>
      <x:c r="N407" s="34"/>
      <x:c r="O407" s="34"/>
      <x:c r="P407" s="34"/>
      <x:c r="Q407" s="10" t="n">
        <x:f>PI()</x:f>
        <x:v>3.141592653589793</x:v>
      </x:c>
      <x:c r="S407" s="10" t="n">
        <x:v>0.9356860070256516</x:v>
      </x:c>
      <x:c r="T407" s="10" t="n">
        <x:v>0.9867185695329681</x:v>
      </x:c>
      <x:c r="U407" s="10" t="n">
        <x:v>0.31692446655533235</x:v>
      </x:c>
      <x:c r="V407" s="10" t="n">
        <x:v>0.24211711028177518</x:v>
      </x:c>
      <x:c r="W407" s="10" t="n">
        <x:v>0.061737633435655526</x:v>
      </x:c>
      <x:c r="X407" s="10" t="n">
        <x:v>0.4661565122845426</x:v>
      </x:c>
    </x:row>
    <x:row r="408">
      <x:c r="A408" s="34" t="n">
        <x:v>384</x:v>
      </x:c>
      <x:c r="B408" s="11" t="n">
        <x:f>CHOOSE(MIN(3,MAX(1,$B$9)),S408,U408,W408)</x:f>
        <x:v>0.9628260604804382</x:v>
      </x:c>
      <x:c r="C408" s="11" t="n">
        <x:f>CHOOSE(MIN(3,MAX(1,$B$9)),T408,V408,X408)</x:f>
        <x:v>0.2841953980969265</x:v>
      </x:c>
      <x:c r="D408" s="1" t="n">
        <x:f>IF(B408^2+C408^2&lt;=1,1,0)</x:f>
        <x:v>0</x:v>
      </x:c>
      <x:c r="E408" s="9" t="n">
        <x:f>4*AVERAGE($D$25:D408)</x:f>
        <x:v>3.1041666666666665</x:v>
      </x:c>
      <x:c r="F408" s="1" t="n">
        <x:f>B408</x:f>
        <x:v>0.9628260604804382</x:v>
      </x:c>
      <x:c r="G408" s="1" t="str">
        <x:f>IF(D408=1,C408,"")</x:f>
      </x:c>
      <x:c r="H408" s="1" t="n">
        <x:f>IF(D408=0,C408,"")</x:f>
        <x:v>0.2841953980969265</x:v>
      </x:c>
      <x:c r="I408" s="1" t="n">
        <x:f>SQRT(1-F408^2)</x:f>
        <x:v>0.27012215247868815</x:v>
      </x:c>
      <x:c r="J408" s="34"/>
      <x:c r="K408" s="34"/>
      <x:c r="L408" s="34"/>
      <x:c r="M408" s="34"/>
      <x:c r="N408" s="34"/>
      <x:c r="O408" s="34"/>
      <x:c r="P408" s="34"/>
      <x:c r="Q408" s="10" t="n">
        <x:f>PI()</x:f>
        <x:v>3.141592653589793</x:v>
      </x:c>
      <x:c r="S408" s="10" t="n">
        <x:v>0.9628260604804382</x:v>
      </x:c>
      <x:c r="T408" s="10" t="n">
        <x:v>0.2841953980969265</x:v>
      </x:c>
      <x:c r="U408" s="10" t="n">
        <x:v>0.8818092505581484</x:v>
      </x:c>
      <x:c r="V408" s="10" t="n">
        <x:v>0.8184866947364096</x:v>
      </x:c>
      <x:c r="W408" s="10" t="n">
        <x:v>0.8737376000614772</x:v>
      </x:c>
      <x:c r="X408" s="10" t="n">
        <x:v>0.06023261400290714</x:v>
      </x:c>
    </x:row>
    <x:row r="409">
      <x:c r="A409" s="34" t="n">
        <x:v>385</x:v>
      </x:c>
      <x:c r="B409" s="11" t="n">
        <x:f>CHOOSE(MIN(3,MAX(1,$B$9)),S409,U409,W409)</x:f>
        <x:v>0.5808914833469316</x:v>
      </x:c>
      <x:c r="C409" s="11" t="n">
        <x:f>CHOOSE(MIN(3,MAX(1,$B$9)),T409,V409,X409)</x:f>
        <x:v>0.6321922481292859</x:v>
      </x:c>
      <x:c r="D409" s="1" t="n">
        <x:f>IF(B409^2+C409^2&lt;=1,1,0)</x:f>
        <x:v>1</x:v>
      </x:c>
      <x:c r="E409" s="9" t="n">
        <x:f>4*AVERAGE($D$25:D409)</x:f>
        <x:v>3.1064935064935066</x:v>
      </x:c>
      <x:c r="F409" s="1" t="n">
        <x:f>B409</x:f>
        <x:v>0.5808914833469316</x:v>
      </x:c>
      <x:c r="G409" s="1" t="n">
        <x:f>IF(D409=1,C409,"")</x:f>
        <x:v>0.6321922481292859</x:v>
      </x:c>
      <x:c r="H409" s="1" t="str">
        <x:f>IF(D409=0,C409,"")</x:f>
      </x:c>
      <x:c r="I409" s="1" t="n">
        <x:f>SQRT(1-F409^2)</x:f>
        <x:v>0.8139810099596928</x:v>
      </x:c>
      <x:c r="J409" s="34"/>
      <x:c r="K409" s="34"/>
      <x:c r="L409" s="34"/>
      <x:c r="M409" s="34"/>
      <x:c r="N409" s="34"/>
      <x:c r="O409" s="34"/>
      <x:c r="P409" s="34"/>
      <x:c r="Q409" s="10" t="n">
        <x:f>PI()</x:f>
        <x:v>3.141592653589793</x:v>
      </x:c>
      <x:c r="S409" s="10" t="n">
        <x:v>0.5808914833469316</x:v>
      </x:c>
      <x:c r="T409" s="10" t="n">
        <x:v>0.6321922481292859</x:v>
      </x:c>
      <x:c r="U409" s="10" t="n">
        <x:v>0.89714706468735</x:v>
      </x:c>
      <x:c r="V409" s="10" t="n">
        <x:v>0.07770919836683743</x:v>
      </x:c>
      <x:c r="W409" s="10" t="n">
        <x:v>0.7245072309471641</x:v>
      </x:c>
      <x:c r="X409" s="10" t="n">
        <x:v>0.13030819189498677</x:v>
      </x:c>
    </x:row>
    <x:row r="410">
      <x:c r="A410" s="34" t="n">
        <x:v>386</x:v>
      </x:c>
      <x:c r="B410" s="11" t="n">
        <x:f>CHOOSE(MIN(3,MAX(1,$B$9)),S410,U410,W410)</x:f>
        <x:v>0.037691596313379705</x:v>
      </x:c>
      <x:c r="C410" s="11" t="n">
        <x:f>CHOOSE(MIN(3,MAX(1,$B$9)),T410,V410,X410)</x:f>
        <x:v>0.8402277251007035</x:v>
      </x:c>
      <x:c r="D410" s="1" t="n">
        <x:f>IF(B410^2+C410^2&lt;=1,1,0)</x:f>
        <x:v>1</x:v>
      </x:c>
      <x:c r="E410" s="9" t="n">
        <x:f>4*AVERAGE($D$25:D410)</x:f>
        <x:v>3.1088082901554404</x:v>
      </x:c>
      <x:c r="F410" s="1" t="n">
        <x:f>B410</x:f>
        <x:v>0.037691596313379705</x:v>
      </x:c>
      <x:c r="G410" s="1" t="n">
        <x:f>IF(D410=1,C410,"")</x:f>
        <x:v>0.8402277251007035</x:v>
      </x:c>
      <x:c r="H410" s="1" t="str">
        <x:f>IF(D410=0,C410,"")</x:f>
      </x:c>
      <x:c r="I410" s="1" t="n">
        <x:f>SQRT(1-F410^2)</x:f>
        <x:v>0.9992894193212241</x:v>
      </x:c>
      <x:c r="J410" s="34"/>
      <x:c r="K410" s="34"/>
      <x:c r="L410" s="34"/>
      <x:c r="M410" s="34"/>
      <x:c r="N410" s="34"/>
      <x:c r="O410" s="34"/>
      <x:c r="P410" s="34"/>
      <x:c r="Q410" s="10" t="n">
        <x:f>PI()</x:f>
        <x:v>3.141592653589793</x:v>
      </x:c>
      <x:c r="S410" s="10" t="n">
        <x:v>0.037691596313379705</x:v>
      </x:c>
      <x:c r="T410" s="10" t="n">
        <x:v>0.8402277251007035</x:v>
      </x:c>
      <x:c r="U410" s="10" t="n">
        <x:v>0.574056603254482</x:v>
      </x:c>
      <x:c r="V410" s="10" t="n">
        <x:v>0.6409067337908025</x:v>
      </x:c>
      <x:c r="W410" s="10" t="n">
        <x:v>0.7597850705104198</x:v>
      </x:c>
      <x:c r="X410" s="10" t="n">
        <x:v>0.7923990368245184</x:v>
      </x:c>
    </x:row>
    <x:row r="411">
      <x:c r="A411" s="34" t="n">
        <x:v>387</x:v>
      </x:c>
      <x:c r="B411" s="11" t="n">
        <x:f>CHOOSE(MIN(3,MAX(1,$B$9)),S411,U411,W411)</x:f>
        <x:v>0.2899974453030154</x:v>
      </x:c>
      <x:c r="C411" s="11" t="n">
        <x:f>CHOOSE(MIN(3,MAX(1,$B$9)),T411,V411,X411)</x:f>
        <x:v>0.23351719847414643</x:v>
      </x:c>
      <x:c r="D411" s="1" t="n">
        <x:f>IF(B411^2+C411^2&lt;=1,1,0)</x:f>
        <x:v>1</x:v>
      </x:c>
      <x:c r="E411" s="9" t="n">
        <x:f>4*AVERAGE($D$25:D411)</x:f>
        <x:v>3.111111111111111</x:v>
      </x:c>
      <x:c r="F411" s="1" t="n">
        <x:f>B411</x:f>
        <x:v>0.2899974453030154</x:v>
      </x:c>
      <x:c r="G411" s="1" t="n">
        <x:f>IF(D411=1,C411,"")</x:f>
        <x:v>0.23351719847414643</x:v>
      </x:c>
      <x:c r="H411" s="1" t="str">
        <x:f>IF(D411=0,C411,"")</x:f>
      </x:c>
      <x:c r="I411" s="1" t="n">
        <x:f>SQRT(1-F411^2)</x:f>
        <x:v>0.9570274195224109</x:v>
      </x:c>
      <x:c r="J411" s="34"/>
      <x:c r="K411" s="34"/>
      <x:c r="L411" s="34"/>
      <x:c r="M411" s="34"/>
      <x:c r="N411" s="34"/>
      <x:c r="O411" s="34"/>
      <x:c r="P411" s="34"/>
      <x:c r="Q411" s="10" t="n">
        <x:f>PI()</x:f>
        <x:v>3.141592653589793</x:v>
      </x:c>
      <x:c r="S411" s="10" t="n">
        <x:v>0.2899974453030154</x:v>
      </x:c>
      <x:c r="T411" s="10" t="n">
        <x:v>0.23351719847414643</x:v>
      </x:c>
      <x:c r="U411" s="10" t="n">
        <x:v>0.17746009006215224</x:v>
      </x:c>
      <x:c r="V411" s="10" t="n">
        <x:v>0.6246004243032862</x:v>
      </x:c>
      <x:c r="W411" s="10" t="n">
        <x:v>0.21930203853598107</x:v>
      </x:c>
      <x:c r="X411" s="10" t="n">
        <x:v>0.45754398454554635</x:v>
      </x:c>
    </x:row>
    <x:row r="412">
      <x:c r="A412" s="34" t="n">
        <x:v>388</x:v>
      </x:c>
      <x:c r="B412" s="11" t="n">
        <x:f>CHOOSE(MIN(3,MAX(1,$B$9)),S412,U412,W412)</x:f>
        <x:v>0.4506643753265962</x:v>
      </x:c>
      <x:c r="C412" s="11" t="n">
        <x:f>CHOOSE(MIN(3,MAX(1,$B$9)),T412,V412,X412)</x:f>
        <x:v>0.35521469928789884</x:v>
      </x:c>
      <x:c r="D412" s="1" t="n">
        <x:f>IF(B412^2+C412^2&lt;=1,1,0)</x:f>
        <x:v>1</x:v>
      </x:c>
      <x:c r="E412" s="9" t="n">
        <x:f>4*AVERAGE($D$25:D412)</x:f>
        <x:v>3.11340206185567</x:v>
      </x:c>
      <x:c r="F412" s="1" t="n">
        <x:f>B412</x:f>
        <x:v>0.4506643753265962</x:v>
      </x:c>
      <x:c r="G412" s="1" t="n">
        <x:f>IF(D412=1,C412,"")</x:f>
        <x:v>0.35521469928789884</x:v>
      </x:c>
      <x:c r="H412" s="1" t="str">
        <x:f>IF(D412=0,C412,"")</x:f>
      </x:c>
      <x:c r="I412" s="1" t="n">
        <x:f>SQRT(1-F412^2)</x:f>
        <x:v>0.8926934640801897</x:v>
      </x:c>
      <x:c r="J412" s="34"/>
      <x:c r="K412" s="34"/>
      <x:c r="L412" s="34"/>
      <x:c r="M412" s="34"/>
      <x:c r="N412" s="34"/>
      <x:c r="O412" s="34"/>
      <x:c r="P412" s="34"/>
      <x:c r="Q412" s="10" t="n">
        <x:f>PI()</x:f>
        <x:v>3.141592653589793</x:v>
      </x:c>
      <x:c r="S412" s="10" t="n">
        <x:v>0.4506643753265962</x:v>
      </x:c>
      <x:c r="T412" s="10" t="n">
        <x:v>0.35521469928789884</x:v>
      </x:c>
      <x:c r="U412" s="10" t="n">
        <x:v>0.5594648834061924</x:v>
      </x:c>
      <x:c r="V412" s="10" t="n">
        <x:v>0.16396056267977033</x:v>
      </x:c>
      <x:c r="W412" s="10" t="n">
        <x:v>0.5298358631285618</x:v>
      </x:c>
      <x:c r="X412" s="10" t="n">
        <x:v>0.6510362706184102</x:v>
      </x:c>
    </x:row>
    <x:row r="413">
      <x:c r="A413" s="34" t="n">
        <x:v>389</x:v>
      </x:c>
      <x:c r="B413" s="11" t="n">
        <x:f>CHOOSE(MIN(3,MAX(1,$B$9)),S413,U413,W413)</x:f>
        <x:v>0.9832063865615055</x:v>
      </x:c>
      <x:c r="C413" s="11" t="n">
        <x:f>CHOOSE(MIN(3,MAX(1,$B$9)),T413,V413,X413)</x:f>
        <x:v>0.8464654866838828</x:v>
      </x:c>
      <x:c r="D413" s="1" t="n">
        <x:f>IF(B413^2+C413^2&lt;=1,1,0)</x:f>
        <x:v>0</x:v>
      </x:c>
      <x:c r="E413" s="9" t="n">
        <x:f>4*AVERAGE($D$25:D413)</x:f>
        <x:v>3.1053984575835476</x:v>
      </x:c>
      <x:c r="F413" s="1" t="n">
        <x:f>B413</x:f>
        <x:v>0.9832063865615055</x:v>
      </x:c>
      <x:c r="G413" s="1" t="str">
        <x:f>IF(D413=1,C413,"")</x:f>
      </x:c>
      <x:c r="H413" s="1" t="n">
        <x:f>IF(D413=0,C413,"")</x:f>
        <x:v>0.8464654866838828</x:v>
      </x:c>
      <x:c r="I413" s="1" t="n">
        <x:f>SQRT(1-F413^2)</x:f>
        <x:v>0.18249712716825825</x:v>
      </x:c>
      <x:c r="J413" s="34"/>
      <x:c r="K413" s="34"/>
      <x:c r="L413" s="34"/>
      <x:c r="M413" s="34"/>
      <x:c r="N413" s="34"/>
      <x:c r="O413" s="34"/>
      <x:c r="P413" s="34"/>
      <x:c r="Q413" s="10" t="n">
        <x:f>PI()</x:f>
        <x:v>3.141592653589793</x:v>
      </x:c>
      <x:c r="S413" s="10" t="n">
        <x:v>0.9832063865615055</x:v>
      </x:c>
      <x:c r="T413" s="10" t="n">
        <x:v>0.8464654866838828</x:v>
      </x:c>
      <x:c r="U413" s="10" t="n">
        <x:v>0.6398448481893556</x:v>
      </x:c>
      <x:c r="V413" s="10" t="n">
        <x:v>0.6964653125077487</x:v>
      </x:c>
      <x:c r="W413" s="10" t="n">
        <x:v>0.42283511607475477</x:v>
      </x:c>
      <x:c r="X413" s="10" t="n">
        <x:v>0.8622328647316205</x:v>
      </x:c>
    </x:row>
    <x:row r="414">
      <x:c r="A414" s="34" t="n">
        <x:v>390</x:v>
      </x:c>
      <x:c r="B414" s="11" t="n">
        <x:f>CHOOSE(MIN(3,MAX(1,$B$9)),S414,U414,W414)</x:f>
        <x:v>0.20009668671991676</x:v>
      </x:c>
      <x:c r="C414" s="11" t="n">
        <x:f>CHOOSE(MIN(3,MAX(1,$B$9)),T414,V414,X414)</x:f>
        <x:v>0.17333666619379073</x:v>
      </x:c>
      <x:c r="D414" s="1" t="n">
        <x:f>IF(B414^2+C414^2&lt;=1,1,0)</x:f>
        <x:v>1</x:v>
      </x:c>
      <x:c r="E414" s="9" t="n">
        <x:f>4*AVERAGE($D$25:D414)</x:f>
        <x:v>3.1076923076923078</x:v>
      </x:c>
      <x:c r="F414" s="1" t="n">
        <x:f>B414</x:f>
        <x:v>0.20009668671991676</x:v>
      </x:c>
      <x:c r="G414" s="1" t="n">
        <x:f>IF(D414=1,C414,"")</x:f>
        <x:v>0.17333666619379073</x:v>
      </x:c>
      <x:c r="H414" s="1" t="str">
        <x:f>IF(D414=0,C414,"")</x:f>
      </x:c>
      <x:c r="I414" s="1" t="n">
        <x:f>SQRT(1-F414^2)</x:f>
        <x:v>0.9797761560497946</x:v>
      </x:c>
      <x:c r="J414" s="34"/>
      <x:c r="K414" s="34"/>
      <x:c r="L414" s="34"/>
      <x:c r="M414" s="34"/>
      <x:c r="N414" s="34"/>
      <x:c r="O414" s="34"/>
      <x:c r="P414" s="34"/>
      <x:c r="Q414" s="10" t="n">
        <x:f>PI()</x:f>
        <x:v>3.141592653589793</x:v>
      </x:c>
      <x:c r="S414" s="10" t="n">
        <x:v>0.20009668671991676</x:v>
      </x:c>
      <x:c r="T414" s="10" t="n">
        <x:v>0.17333666619379073</x:v>
      </x:c>
      <x:c r="U414" s="10" t="n">
        <x:v>0.3462292855143885</x:v>
      </x:c>
      <x:c r="V414" s="10" t="n">
        <x:v>0.7496268354460373</x:v>
      </x:c>
      <x:c r="W414" s="10" t="n">
        <x:v>0.9001864163646166</x:v>
      </x:c>
      <x:c r="X414" s="10" t="n">
        <x:v>0.20719079230400472</x:v>
      </x:c>
    </x:row>
    <x:row r="415">
      <x:c r="A415" s="34" t="n">
        <x:v>391</x:v>
      </x:c>
      <x:c r="B415" s="11" t="n">
        <x:f>CHOOSE(MIN(3,MAX(1,$B$9)),S415,U415,W415)</x:f>
        <x:v>0.45017041626852006</x:v>
      </x:c>
      <x:c r="C415" s="11" t="n">
        <x:f>CHOOSE(MIN(3,MAX(1,$B$9)),T415,V415,X415)</x:f>
        <x:v>0.14801355509553105</x:v>
      </x:c>
      <x:c r="D415" s="1" t="n">
        <x:f>IF(B415^2+C415^2&lt;=1,1,0)</x:f>
        <x:v>1</x:v>
      </x:c>
      <x:c r="E415" s="9" t="n">
        <x:f>4*AVERAGE($D$25:D415)</x:f>
        <x:v>3.1099744245524295</x:v>
      </x:c>
      <x:c r="F415" s="1" t="n">
        <x:f>B415</x:f>
        <x:v>0.45017041626852006</x:v>
      </x:c>
      <x:c r="G415" s="1" t="n">
        <x:f>IF(D415=1,C415,"")</x:f>
        <x:v>0.14801355509553105</x:v>
      </x:c>
      <x:c r="H415" s="1" t="str">
        <x:f>IF(D415=0,C415,"")</x:f>
      </x:c>
      <x:c r="I415" s="1" t="n">
        <x:f>SQRT(1-F415^2)</x:f>
        <x:v>0.8929426612703794</x:v>
      </x:c>
      <x:c r="J415" s="34"/>
      <x:c r="K415" s="34"/>
      <x:c r="L415" s="34"/>
      <x:c r="M415" s="34"/>
      <x:c r="N415" s="34"/>
      <x:c r="O415" s="34"/>
      <x:c r="P415" s="34"/>
      <x:c r="Q415" s="10" t="n">
        <x:f>PI()</x:f>
        <x:v>3.141592653589793</x:v>
      </x:c>
      <x:c r="S415" s="10" t="n">
        <x:v>0.45017041626852006</x:v>
      </x:c>
      <x:c r="T415" s="10" t="n">
        <x:v>0.14801355509553105</x:v>
      </x:c>
      <x:c r="U415" s="10" t="n">
        <x:v>0.16768402959921103</x:v>
      </x:c>
      <x:c r="V415" s="10" t="n">
        <x:v>0.7668908399429435</x:v>
      </x:c>
      <x:c r="W415" s="10" t="n">
        <x:v>0.6438495467786378</x:v>
      </x:c>
      <x:c r="X415" s="10" t="n">
        <x:v>0.12494943407079817</x:v>
      </x:c>
    </x:row>
    <x:row r="416">
      <x:c r="A416" s="34" t="n">
        <x:v>392</x:v>
      </x:c>
      <x:c r="B416" s="11" t="n">
        <x:f>CHOOSE(MIN(3,MAX(1,$B$9)),S416,U416,W416)</x:f>
        <x:v>0.4986695855623111</x:v>
      </x:c>
      <x:c r="C416" s="11" t="n">
        <x:f>CHOOSE(MIN(3,MAX(1,$B$9)),T416,V416,X416)</x:f>
        <x:v>0.22778230265248567</x:v>
      </x:c>
      <x:c r="D416" s="1" t="n">
        <x:f>IF(B416^2+C416^2&lt;=1,1,0)</x:f>
        <x:v>1</x:v>
      </x:c>
      <x:c r="E416" s="9" t="n">
        <x:f>4*AVERAGE($D$25:D416)</x:f>
        <x:v>3.1122448979591835</x:v>
      </x:c>
      <x:c r="F416" s="1" t="n">
        <x:f>B416</x:f>
        <x:v>0.4986695855623111</x:v>
      </x:c>
      <x:c r="G416" s="1" t="n">
        <x:f>IF(D416=1,C416,"")</x:f>
        <x:v>0.22778230265248567</x:v>
      </x:c>
      <x:c r="H416" s="1" t="str">
        <x:f>IF(D416=0,C416,"")</x:f>
      </x:c>
      <x:c r="I416" s="1" t="n">
        <x:f>SQRT(1-F416^2)</x:f>
        <x:v>0.8667921575759167</x:v>
      </x:c>
      <x:c r="J416" s="34"/>
      <x:c r="K416" s="34"/>
      <x:c r="L416" s="34"/>
      <x:c r="M416" s="34"/>
      <x:c r="N416" s="34"/>
      <x:c r="O416" s="34"/>
      <x:c r="P416" s="34"/>
      <x:c r="Q416" s="10" t="n">
        <x:f>PI()</x:f>
        <x:v>3.141592653589793</x:v>
      </x:c>
      <x:c r="S416" s="10" t="n">
        <x:v>0.4986695855623111</x:v>
      </x:c>
      <x:c r="T416" s="10" t="n">
        <x:v>0.22778230265248567</x:v>
      </x:c>
      <x:c r="U416" s="10" t="n">
        <x:v>0.15159544355697874</x:v>
      </x:c>
      <x:c r="V416" s="10" t="n">
        <x:v>0.3334300500138393</x:v>
      </x:c>
      <x:c r="W416" s="10" t="n">
        <x:v>0.42651029697793286</x:v>
      </x:c>
      <x:c r="X416" s="10" t="n">
        <x:v>0.5405193239723735</x:v>
      </x:c>
    </x:row>
    <x:row r="417">
      <x:c r="A417" s="34" t="n">
        <x:v>393</x:v>
      </x:c>
      <x:c r="B417" s="11" t="n">
        <x:f>CHOOSE(MIN(3,MAX(1,$B$9)),S417,U417,W417)</x:f>
        <x:v>0.5731968254549429</x:v>
      </x:c>
      <x:c r="C417" s="11" t="n">
        <x:f>CHOOSE(MIN(3,MAX(1,$B$9)),T417,V417,X417)</x:f>
        <x:v>0.6817645855480805</x:v>
      </x:c>
      <x:c r="D417" s="1" t="n">
        <x:f>IF(B417^2+C417^2&lt;=1,1,0)</x:f>
        <x:v>1</x:v>
      </x:c>
      <x:c r="E417" s="9" t="n">
        <x:f>4*AVERAGE($D$25:D417)</x:f>
        <x:v>3.114503816793893</x:v>
      </x:c>
      <x:c r="F417" s="1" t="n">
        <x:f>B417</x:f>
        <x:v>0.5731968254549429</x:v>
      </x:c>
      <x:c r="G417" s="1" t="n">
        <x:f>IF(D417=1,C417,"")</x:f>
        <x:v>0.6817645855480805</x:v>
      </x:c>
      <x:c r="H417" s="1" t="str">
        <x:f>IF(D417=0,C417,"")</x:f>
      </x:c>
      <x:c r="I417" s="1" t="n">
        <x:f>SQRT(1-F417^2)</x:f>
        <x:v>0.8194177196573038</x:v>
      </x:c>
      <x:c r="J417" s="34"/>
      <x:c r="K417" s="34"/>
      <x:c r="L417" s="34"/>
      <x:c r="M417" s="34"/>
      <x:c r="N417" s="34"/>
      <x:c r="O417" s="34"/>
      <x:c r="P417" s="34"/>
      <x:c r="Q417" s="10" t="n">
        <x:f>PI()</x:f>
        <x:v>3.141592653589793</x:v>
      </x:c>
      <x:c r="S417" s="10" t="n">
        <x:v>0.5731968254549429</x:v>
      </x:c>
      <x:c r="T417" s="10" t="n">
        <x:v>0.6817645855480805</x:v>
      </x:c>
      <x:c r="U417" s="10" t="n">
        <x:v>0.04616043777227041</x:v>
      </x:c>
      <x:c r="V417" s="10" t="n">
        <x:v>0.3932846984102827</x:v>
      </x:c>
      <x:c r="W417" s="10" t="n">
        <x:v>0.31138494153141116</x:v>
      </x:c>
      <x:c r="X417" s="10" t="n">
        <x:v>0.45862746179010494</x:v>
      </x:c>
    </x:row>
    <x:row r="418">
      <x:c r="A418" s="34" t="n">
        <x:v>394</x:v>
      </x:c>
      <x:c r="B418" s="11" t="n">
        <x:f>CHOOSE(MIN(3,MAX(1,$B$9)),S418,U418,W418)</x:f>
        <x:v>0.4326336154481396</x:v>
      </x:c>
      <x:c r="C418" s="11" t="n">
        <x:f>CHOOSE(MIN(3,MAX(1,$B$9)),T418,V418,X418)</x:f>
        <x:v>0.7046280113281682</x:v>
      </x:c>
      <x:c r="D418" s="1" t="n">
        <x:f>IF(B418^2+C418^2&lt;=1,1,0)</x:f>
        <x:v>1</x:v>
      </x:c>
      <x:c r="E418" s="9" t="n">
        <x:f>4*AVERAGE($D$25:D418)</x:f>
        <x:v>3.116751269035533</x:v>
      </x:c>
      <x:c r="F418" s="1" t="n">
        <x:f>B418</x:f>
        <x:v>0.4326336154481396</x:v>
      </x:c>
      <x:c r="G418" s="1" t="n">
        <x:f>IF(D418=1,C418,"")</x:f>
        <x:v>0.7046280113281682</x:v>
      </x:c>
      <x:c r="H418" s="1" t="str">
        <x:f>IF(D418=0,C418,"")</x:f>
      </x:c>
      <x:c r="I418" s="1" t="n">
        <x:f>SQRT(1-F418^2)</x:f>
        <x:v>0.9015698280134885</x:v>
      </x:c>
      <x:c r="J418" s="34"/>
      <x:c r="K418" s="34"/>
      <x:c r="L418" s="34"/>
      <x:c r="M418" s="34"/>
      <x:c r="N418" s="34"/>
      <x:c r="O418" s="34"/>
      <x:c r="P418" s="34"/>
      <x:c r="Q418" s="10" t="n">
        <x:f>PI()</x:f>
        <x:v>3.141592653589793</x:v>
      </x:c>
      <x:c r="S418" s="10" t="n">
        <x:v>0.4326336154481396</x:v>
      </x:c>
      <x:c r="T418" s="10" t="n">
        <x:v>0.7046280113281682</x:v>
      </x:c>
      <x:c r="U418" s="10" t="n">
        <x:v>0.45502059479585577</x:v>
      </x:c>
      <x:c r="V418" s="10" t="n">
        <x:v>0.9378211314380014</x:v>
      </x:c>
      <x:c r="W418" s="10" t="n">
        <x:v>0.4907418441705863</x:v>
      </x:c>
      <x:c r="X418" s="10" t="n">
        <x:v>0.7424038777118416</x:v>
      </x:c>
    </x:row>
    <x:row r="419">
      <x:c r="A419" s="34" t="n">
        <x:v>395</x:v>
      </x:c>
      <x:c r="B419" s="11" t="n">
        <x:f>CHOOSE(MIN(3,MAX(1,$B$9)),S419,U419,W419)</x:f>
        <x:v>0.17643021594267339</x:v>
      </x:c>
      <x:c r="C419" s="11" t="n">
        <x:f>CHOOSE(MIN(3,MAX(1,$B$9)),T419,V419,X419)</x:f>
        <x:v>0.7410661751637235</x:v>
      </x:c>
      <x:c r="D419" s="1" t="n">
        <x:f>IF(B419^2+C419^2&lt;=1,1,0)</x:f>
        <x:v>1</x:v>
      </x:c>
      <x:c r="E419" s="9" t="n">
        <x:f>4*AVERAGE($D$25:D419)</x:f>
        <x:v>3.118987341772152</x:v>
      </x:c>
      <x:c r="F419" s="1" t="n">
        <x:f>B419</x:f>
        <x:v>0.17643021594267339</x:v>
      </x:c>
      <x:c r="G419" s="1" t="n">
        <x:f>IF(D419=1,C419,"")</x:f>
        <x:v>0.7410661751637235</x:v>
      </x:c>
      <x:c r="H419" s="1" t="str">
        <x:f>IF(D419=0,C419,"")</x:f>
      </x:c>
      <x:c r="I419" s="1" t="n">
        <x:f>SQRT(1-F419^2)</x:f>
        <x:v>0.9843131508328138</x:v>
      </x:c>
      <x:c r="J419" s="34"/>
      <x:c r="K419" s="34"/>
      <x:c r="L419" s="34"/>
      <x:c r="M419" s="34"/>
      <x:c r="N419" s="34"/>
      <x:c r="O419" s="34"/>
      <x:c r="P419" s="34"/>
      <x:c r="Q419" s="10" t="n">
        <x:f>PI()</x:f>
        <x:v>3.141592653589793</x:v>
      </x:c>
      <x:c r="S419" s="10" t="n">
        <x:v>0.17643021594267339</x:v>
      </x:c>
      <x:c r="T419" s="10" t="n">
        <x:v>0.7410661751637235</x:v>
      </x:c>
      <x:c r="U419" s="10" t="n">
        <x:v>0.5157674789758323</x:v>
      </x:c>
      <x:c r="V419" s="10" t="n">
        <x:v>0.6076101925000661</x:v>
      </x:c>
      <x:c r="W419" s="10" t="n">
        <x:v>0.3731780376176882</x:v>
      </x:c>
      <x:c r="X419" s="10" t="n">
        <x:v>0.5052597675640684</x:v>
      </x:c>
    </x:row>
    <x:row r="420">
      <x:c r="A420" s="34" t="n">
        <x:v>396</x:v>
      </x:c>
      <x:c r="B420" s="11" t="n">
        <x:f>CHOOSE(MIN(3,MAX(1,$B$9)),S420,U420,W420)</x:f>
        <x:v>0.4110885936534032</x:v>
      </x:c>
      <x:c r="C420" s="11" t="n">
        <x:f>CHOOSE(MIN(3,MAX(1,$B$9)),T420,V420,X420)</x:f>
        <x:v>0.47722512774635106</x:v>
      </x:c>
      <x:c r="D420" s="1" t="n">
        <x:f>IF(B420^2+C420^2&lt;=1,1,0)</x:f>
        <x:v>1</x:v>
      </x:c>
      <x:c r="E420" s="9" t="n">
        <x:f>4*AVERAGE($D$25:D420)</x:f>
        <x:v>3.121212121212121</x:v>
      </x:c>
      <x:c r="F420" s="1" t="n">
        <x:f>B420</x:f>
        <x:v>0.4110885936534032</x:v>
      </x:c>
      <x:c r="G420" s="1" t="n">
        <x:f>IF(D420=1,C420,"")</x:f>
        <x:v>0.47722512774635106</x:v>
      </x:c>
      <x:c r="H420" s="1" t="str">
        <x:f>IF(D420=0,C420,"")</x:f>
      </x:c>
      <x:c r="I420" s="1" t="n">
        <x:f>SQRT(1-F420^2)</x:f>
        <x:v>0.9115953971845553</x:v>
      </x:c>
      <x:c r="J420" s="34"/>
      <x:c r="K420" s="34"/>
      <x:c r="L420" s="34"/>
      <x:c r="M420" s="34"/>
      <x:c r="N420" s="34"/>
      <x:c r="O420" s="34"/>
      <x:c r="P420" s="34"/>
      <x:c r="Q420" s="10" t="n">
        <x:f>PI()</x:f>
        <x:v>3.141592653589793</x:v>
      </x:c>
      <x:c r="S420" s="10" t="n">
        <x:v>0.4110885936534032</x:v>
      </x:c>
      <x:c r="T420" s="10" t="n">
        <x:v>0.47722512774635106</x:v>
      </x:c>
      <x:c r="U420" s="10" t="n">
        <x:v>0.3814715203840062</x:v>
      </x:c>
      <x:c r="V420" s="10" t="n">
        <x:v>0.3640975459253688</x:v>
      </x:c>
      <x:c r="W420" s="10" t="n">
        <x:v>0.8194660511117565</x:v>
      </x:c>
      <x:c r="X420" s="10" t="n">
        <x:v>0.3286664618182217</x:v>
      </x:c>
    </x:row>
    <x:row r="421">
      <x:c r="A421" s="34" t="n">
        <x:v>397</x:v>
      </x:c>
      <x:c r="B421" s="11" t="n">
        <x:f>CHOOSE(MIN(3,MAX(1,$B$9)),S421,U421,W421)</x:f>
        <x:v>0.3916361917508766</x:v>
      </x:c>
      <x:c r="C421" s="11" t="n">
        <x:f>CHOOSE(MIN(3,MAX(1,$B$9)),T421,V421,X421)</x:f>
        <x:v>0.4679483246291056</x:v>
      </x:c>
      <x:c r="D421" s="1" t="n">
        <x:f>IF(B421^2+C421^2&lt;=1,1,0)</x:f>
        <x:v>1</x:v>
      </x:c>
      <x:c r="E421" s="9" t="n">
        <x:f>4*AVERAGE($D$25:D421)</x:f>
        <x:v>3.123425692695214</x:v>
      </x:c>
      <x:c r="F421" s="1" t="n">
        <x:f>B421</x:f>
        <x:v>0.3916361917508766</x:v>
      </x:c>
      <x:c r="G421" s="1" t="n">
        <x:f>IF(D421=1,C421,"")</x:f>
        <x:v>0.4679483246291056</x:v>
      </x:c>
      <x:c r="H421" s="1" t="str">
        <x:f>IF(D421=0,C421,"")</x:f>
      </x:c>
      <x:c r="I421" s="1" t="n">
        <x:f>SQRT(1-F421^2)</x:f>
        <x:v>0.9201201515622135</x:v>
      </x:c>
      <x:c r="J421" s="34"/>
      <x:c r="K421" s="34"/>
      <x:c r="L421" s="34"/>
      <x:c r="M421" s="34"/>
      <x:c r="N421" s="34"/>
      <x:c r="O421" s="34"/>
      <x:c r="P421" s="34"/>
      <x:c r="Q421" s="10" t="n">
        <x:f>PI()</x:f>
        <x:v>3.141592653589793</x:v>
      </x:c>
      <x:c r="S421" s="10" t="n">
        <x:v>0.3916361917508766</x:v>
      </x:c>
      <x:c r="T421" s="10" t="n">
        <x:v>0.4679483246291056</x:v>
      </x:c>
      <x:c r="U421" s="10" t="n">
        <x:v>0.12826633130562826</x:v>
      </x:c>
      <x:c r="V421" s="10" t="n">
        <x:v>0.08746355625252888</x:v>
      </x:c>
      <x:c r="W421" s="10" t="n">
        <x:v>0.9999041358149451</x:v>
      </x:c>
      <x:c r="X421" s="10" t="n">
        <x:v>0.3995294654472208</x:v>
      </x:c>
    </x:row>
    <x:row r="422">
      <x:c r="A422" s="34" t="n">
        <x:v>398</x:v>
      </x:c>
      <x:c r="B422" s="11" t="n">
        <x:f>CHOOSE(MIN(3,MAX(1,$B$9)),S422,U422,W422)</x:f>
        <x:v>0.9209274587919936</x:v>
      </x:c>
      <x:c r="C422" s="11" t="n">
        <x:f>CHOOSE(MIN(3,MAX(1,$B$9)),T422,V422,X422)</x:f>
        <x:v>0.014219939825125039</x:v>
      </x:c>
      <x:c r="D422" s="1" t="n">
        <x:f>IF(B422^2+C422^2&lt;=1,1,0)</x:f>
        <x:v>1</x:v>
      </x:c>
      <x:c r="E422" s="9" t="n">
        <x:f>4*AVERAGE($D$25:D422)</x:f>
        <x:v>3.1256281407035176</x:v>
      </x:c>
      <x:c r="F422" s="1" t="n">
        <x:f>B422</x:f>
        <x:v>0.9209274587919936</x:v>
      </x:c>
      <x:c r="G422" s="1" t="n">
        <x:f>IF(D422=1,C422,"")</x:f>
        <x:v>0.014219939825125039</x:v>
      </x:c>
      <x:c r="H422" s="1" t="str">
        <x:f>IF(D422=0,C422,"")</x:f>
      </x:c>
      <x:c r="I422" s="1" t="n">
        <x:f>SQRT(1-F422^2)</x:f>
        <x:v>0.38973403192808426</x:v>
      </x:c>
      <x:c r="J422" s="34"/>
      <x:c r="K422" s="34"/>
      <x:c r="L422" s="34"/>
      <x:c r="M422" s="34"/>
      <x:c r="N422" s="34"/>
      <x:c r="O422" s="34"/>
      <x:c r="P422" s="34"/>
      <x:c r="Q422" s="10" t="n">
        <x:f>PI()</x:f>
        <x:v>3.141592653589793</x:v>
      </x:c>
      <x:c r="S422" s="10" t="n">
        <x:v>0.9209274587919936</x:v>
      </x:c>
      <x:c r="T422" s="10" t="n">
        <x:v>0.014219939825125039</x:v>
      </x:c>
      <x:c r="U422" s="10" t="n">
        <x:v>0.18523071094734345</x:v>
      </x:c>
      <x:c r="V422" s="10" t="n">
        <x:v>0.5120334866654118</x:v>
      </x:c>
      <x:c r="W422" s="10" t="n">
        <x:v>0.15497310826255517</x:v>
      </x:c>
      <x:c r="X422" s="10" t="n">
        <x:v>0.5234796611475321</x:v>
      </x:c>
    </x:row>
    <x:row r="423">
      <x:c r="A423" s="34" t="n">
        <x:v>399</x:v>
      </x:c>
      <x:c r="B423" s="11" t="n">
        <x:f>CHOOSE(MIN(3,MAX(1,$B$9)),S423,U423,W423)</x:f>
        <x:v>0.6812116130022332</x:v>
      </x:c>
      <x:c r="C423" s="11" t="n">
        <x:f>CHOOSE(MIN(3,MAX(1,$B$9)),T423,V423,X423)</x:f>
        <x:v>0.9960067389765754</x:v>
      </x:c>
      <x:c r="D423" s="1" t="n">
        <x:f>IF(B423^2+C423^2&lt;=1,1,0)</x:f>
        <x:v>0</x:v>
      </x:c>
      <x:c r="E423" s="9" t="n">
        <x:f>4*AVERAGE($D$25:D423)</x:f>
        <x:v>3.117794486215539</x:v>
      </x:c>
      <x:c r="F423" s="1" t="n">
        <x:f>B423</x:f>
        <x:v>0.6812116130022332</x:v>
      </x:c>
      <x:c r="G423" s="1" t="str">
        <x:f>IF(D423=1,C423,"")</x:f>
      </x:c>
      <x:c r="H423" s="1" t="n">
        <x:f>IF(D423=0,C423,"")</x:f>
        <x:v>0.9960067389765754</x:v>
      </x:c>
      <x:c r="I423" s="1" t="n">
        <x:f>SQRT(1-F423^2)</x:f>
        <x:v>0.7320865647660089</x:v>
      </x:c>
      <x:c r="J423" s="34"/>
      <x:c r="K423" s="34"/>
      <x:c r="L423" s="34"/>
      <x:c r="M423" s="34"/>
      <x:c r="N423" s="34"/>
      <x:c r="O423" s="34"/>
      <x:c r="P423" s="34"/>
      <x:c r="Q423" s="10" t="n">
        <x:f>PI()</x:f>
        <x:v>3.141592653589793</x:v>
      </x:c>
      <x:c r="S423" s="10" t="n">
        <x:v>0.6812116130022332</x:v>
      </x:c>
      <x:c r="T423" s="10" t="n">
        <x:v>0.9960067389765754</x:v>
      </x:c>
      <x:c r="U423" s="10" t="n">
        <x:v>0.06170540640862421</x:v>
      </x:c>
      <x:c r="V423" s="10" t="n">
        <x:v>0.2873285096181464</x:v>
      </x:c>
      <x:c r="W423" s="10" t="n">
        <x:v>0.6068902324037894</x:v>
      </x:c>
      <x:c r="X423" s="10" t="n">
        <x:v>0.2535386283020049</x:v>
      </x:c>
    </x:row>
    <x:row r="424">
      <x:c r="A424" s="34" t="n">
        <x:v>400</x:v>
      </x:c>
      <x:c r="B424" s="11" t="n">
        <x:f>CHOOSE(MIN(3,MAX(1,$B$9)),S424,U424,W424)</x:f>
        <x:v>0.35306918097194284</x:v>
      </x:c>
      <x:c r="C424" s="11" t="n">
        <x:f>CHOOSE(MIN(3,MAX(1,$B$9)),T424,V424,X424)</x:f>
        <x:v>0.7143315199064091</x:v>
      </x:c>
      <x:c r="D424" s="1" t="n">
        <x:f>IF(B424^2+C424^2&lt;=1,1,0)</x:f>
        <x:v>1</x:v>
      </x:c>
      <x:c r="E424" s="9" t="n">
        <x:f>4*AVERAGE($D$25:D424)</x:f>
        <x:v>3.12</x:v>
      </x:c>
      <x:c r="F424" s="1" t="n">
        <x:f>B424</x:f>
        <x:v>0.35306918097194284</x:v>
      </x:c>
      <x:c r="G424" s="1" t="n">
        <x:f>IF(D424=1,C424,"")</x:f>
        <x:v>0.7143315199064091</x:v>
      </x:c>
      <x:c r="H424" s="1" t="str">
        <x:f>IF(D424=0,C424,"")</x:f>
      </x:c>
      <x:c r="I424" s="1" t="n">
        <x:f>SQRT(1-F424^2)</x:f>
        <x:v>0.9355972175288901</x:v>
      </x:c>
      <x:c r="J424" s="34"/>
      <x:c r="K424" s="34"/>
      <x:c r="L424" s="34"/>
      <x:c r="M424" s="34"/>
      <x:c r="N424" s="34"/>
      <x:c r="O424" s="34"/>
      <x:c r="P424" s="34"/>
      <x:c r="Q424" s="10" t="n">
        <x:f>PI()</x:f>
        <x:v>3.141592653589793</x:v>
      </x:c>
      <x:c r="S424" s="10" t="n">
        <x:v>0.35306918097194284</x:v>
      </x:c>
      <x:c r="T424" s="10" t="n">
        <x:v>0.7143315199064091</x:v>
      </x:c>
      <x:c r="U424" s="10" t="n">
        <x:v>0.2800329561703152</x:v>
      </x:c>
      <x:c r="V424" s="10" t="n">
        <x:v>0.7710080213059192</x:v>
      </x:c>
      <x:c r="W424" s="10" t="n">
        <x:v>0.10604872866876824</x:v>
      </x:c>
      <x:c r="X424" s="10" t="n">
        <x:v>0.18863649028188556</x:v>
      </x:c>
    </x:row>
    <x:row r="425">
      <x:c r="A425" s="34" t="n">
        <x:v>401</x:v>
      </x:c>
      <x:c r="B425" s="11" t="n">
        <x:f>CHOOSE(MIN(3,MAX(1,$B$9)),S425,U425,W425)</x:f>
        <x:v>0.9090464123291895</x:v>
      </x:c>
      <x:c r="C425" s="11" t="n">
        <x:f>CHOOSE(MIN(3,MAX(1,$B$9)),T425,V425,X425)</x:f>
        <x:v>0.7153564408654347</x:v>
      </x:c>
      <x:c r="D425" s="1" t="n">
        <x:f>IF(B425^2+C425^2&lt;=1,1,0)</x:f>
        <x:v>0</x:v>
      </x:c>
      <x:c r="E425" s="9" t="n">
        <x:f>4*AVERAGE($D$25:D425)</x:f>
        <x:v>3.112219451371571</x:v>
      </x:c>
      <x:c r="F425" s="1" t="n">
        <x:f>B425</x:f>
        <x:v>0.9090464123291895</x:v>
      </x:c>
      <x:c r="G425" s="1" t="str">
        <x:f>IF(D425=1,C425,"")</x:f>
      </x:c>
      <x:c r="H425" s="1" t="n">
        <x:f>IF(D425=0,C425,"")</x:f>
        <x:v>0.7153564408654347</x:v>
      </x:c>
      <x:c r="I425" s="1" t="n">
        <x:f>SQRT(1-F425^2)</x:f>
        <x:v>0.4166948766560841</x:v>
      </x:c>
      <x:c r="J425" s="34"/>
      <x:c r="K425" s="34"/>
      <x:c r="L425" s="34"/>
      <x:c r="M425" s="34"/>
      <x:c r="N425" s="34"/>
      <x:c r="O425" s="34"/>
      <x:c r="P425" s="34"/>
      <x:c r="Q425" s="10" t="n">
        <x:f>PI()</x:f>
        <x:v>3.141592653589793</x:v>
      </x:c>
      <x:c r="S425" s="10" t="n">
        <x:v>0.9090464123291895</x:v>
      </x:c>
      <x:c r="T425" s="10" t="n">
        <x:v>0.7153564408654347</x:v>
      </x:c>
      <x:c r="U425" s="10" t="n">
        <x:v>0.9595421542069941</x:v>
      </x:c>
      <x:c r="V425" s="10" t="n">
        <x:v>0.8360096399734289</x:v>
      </x:c>
      <x:c r="W425" s="10" t="n">
        <x:v>0.02815555937288805</x:v>
      </x:c>
      <x:c r="X425" s="10" t="n">
        <x:v>0.24865757360968</x:v>
      </x:c>
    </x:row>
    <x:row r="426">
      <x:c r="A426" s="34" t="n">
        <x:v>402</x:v>
      </x:c>
      <x:c r="B426" s="11" t="n">
        <x:f>CHOOSE(MIN(3,MAX(1,$B$9)),S426,U426,W426)</x:f>
        <x:v>0.9156057344516739</x:v>
      </x:c>
      <x:c r="C426" s="11" t="n">
        <x:f>CHOOSE(MIN(3,MAX(1,$B$9)),T426,V426,X426)</x:f>
        <x:v>0.8710123692872003</x:v>
      </x:c>
      <x:c r="D426" s="1" t="n">
        <x:f>IF(B426^2+C426^2&lt;=1,1,0)</x:f>
        <x:v>0</x:v>
      </x:c>
      <x:c r="E426" s="9" t="n">
        <x:f>4*AVERAGE($D$25:D426)</x:f>
        <x:v>3.1044776119402986</x:v>
      </x:c>
      <x:c r="F426" s="1" t="n">
        <x:f>B426</x:f>
        <x:v>0.9156057344516739</x:v>
      </x:c>
      <x:c r="G426" s="1" t="str">
        <x:f>IF(D426=1,C426,"")</x:f>
      </x:c>
      <x:c r="H426" s="1" t="n">
        <x:f>IF(D426=0,C426,"")</x:f>
        <x:v>0.8710123692872003</x:v>
      </x:c>
      <x:c r="I426" s="1" t="n">
        <x:f>SQRT(1-F426^2)</x:f>
        <x:v>0.4020772799341077</x:v>
      </x:c>
      <x:c r="J426" s="34"/>
      <x:c r="K426" s="34"/>
      <x:c r="L426" s="34"/>
      <x:c r="M426" s="34"/>
      <x:c r="N426" s="34"/>
      <x:c r="O426" s="34"/>
      <x:c r="P426" s="34"/>
      <x:c r="Q426" s="10" t="n">
        <x:f>PI()</x:f>
        <x:v>3.141592653589793</x:v>
      </x:c>
      <x:c r="S426" s="10" t="n">
        <x:v>0.9156057344516739</x:v>
      </x:c>
      <x:c r="T426" s="10" t="n">
        <x:v>0.8710123692872003</x:v>
      </x:c>
      <x:c r="U426" s="10" t="n">
        <x:v>0.6682830123318426</x:v>
      </x:c>
      <x:c r="V426" s="10" t="n">
        <x:v>0.13759665079576833</x:v>
      </x:c>
      <x:c r="W426" s="10" t="n">
        <x:v>0.9762268946237456</x:v>
      </x:c>
      <x:c r="X426" s="10" t="n">
        <x:v>0.38600831139837666</x:v>
      </x:c>
    </x:row>
    <x:row r="427">
      <x:c r="A427" s="34" t="n">
        <x:v>403</x:v>
      </x:c>
      <x:c r="B427" s="11" t="n">
        <x:f>CHOOSE(MIN(3,MAX(1,$B$9)),S427,U427,W427)</x:f>
        <x:v>0.09986197378020734</x:v>
      </x:c>
      <x:c r="C427" s="11" t="n">
        <x:f>CHOOSE(MIN(3,MAX(1,$B$9)),T427,V427,X427)</x:f>
        <x:v>0.9877806963631883</x:v>
      </x:c>
      <x:c r="D427" s="1" t="n">
        <x:f>IF(B427^2+C427^2&lt;=1,1,0)</x:f>
        <x:v>1</x:v>
      </x:c>
      <x:c r="E427" s="9" t="n">
        <x:f>4*AVERAGE($D$25:D427)</x:f>
        <x:v>3.106699751861042</x:v>
      </x:c>
      <x:c r="F427" s="1" t="n">
        <x:f>B427</x:f>
        <x:v>0.09986197378020734</x:v>
      </x:c>
      <x:c r="G427" s="1" t="n">
        <x:f>IF(D427=1,C427,"")</x:f>
        <x:v>0.9877806963631883</x:v>
      </x:c>
      <x:c r="H427" s="1" t="str">
        <x:f>IF(D427=0,C427,"")</x:f>
      </x:c>
      <x:c r="I427" s="1" t="n">
        <x:f>SQRT(1-F427^2)</x:f>
        <x:v>0.9950012995934835</x:v>
      </x:c>
      <x:c r="J427" s="34"/>
      <x:c r="K427" s="34"/>
      <x:c r="L427" s="34"/>
      <x:c r="M427" s="34"/>
      <x:c r="N427" s="34"/>
      <x:c r="O427" s="34"/>
      <x:c r="P427" s="34"/>
      <x:c r="Q427" s="10" t="n">
        <x:f>PI()</x:f>
        <x:v>3.141592653589793</x:v>
      </x:c>
      <x:c r="S427" s="10" t="n">
        <x:v>0.09986197378020734</x:v>
      </x:c>
      <x:c r="T427" s="10" t="n">
        <x:v>0.9877806963631883</x:v>
      </x:c>
      <x:c r="U427" s="10" t="n">
        <x:v>0.04393775840942793</x:v>
      </x:c>
      <x:c r="V427" s="10" t="n">
        <x:v>0.8735983423619627</x:v>
      </x:c>
      <x:c r="W427" s="10" t="n">
        <x:v>0.5807495736689824</x:v>
      </x:c>
      <x:c r="X427" s="10" t="n">
        <x:v>0.6403030361900739</x:v>
      </x:c>
    </x:row>
    <x:row r="428">
      <x:c r="A428" s="34" t="n">
        <x:v>404</x:v>
      </x:c>
      <x:c r="B428" s="11" t="n">
        <x:f>CHOOSE(MIN(3,MAX(1,$B$9)),S428,U428,W428)</x:f>
        <x:v>0.8994881327962503</x:v>
      </x:c>
      <x:c r="C428" s="11" t="n">
        <x:f>CHOOSE(MIN(3,MAX(1,$B$9)),T428,V428,X428)</x:f>
        <x:v>0.7201168752508238</x:v>
      </x:c>
      <x:c r="D428" s="1" t="n">
        <x:f>IF(B428^2+C428^2&lt;=1,1,0)</x:f>
        <x:v>0</x:v>
      </x:c>
      <x:c r="E428" s="9" t="n">
        <x:f>4*AVERAGE($D$25:D428)</x:f>
        <x:v>3.099009900990099</x:v>
      </x:c>
      <x:c r="F428" s="1" t="n">
        <x:f>B428</x:f>
        <x:v>0.8994881327962503</x:v>
      </x:c>
      <x:c r="G428" s="1" t="str">
        <x:f>IF(D428=1,C428,"")</x:f>
      </x:c>
      <x:c r="H428" s="1" t="n">
        <x:f>IF(D428=0,C428,"")</x:f>
        <x:v>0.7201168752508238</x:v>
      </x:c>
      <x:c r="I428" s="1" t="n">
        <x:f>SQRT(1-F428^2)</x:f>
        <x:v>0.43694518987936604</x:v>
      </x:c>
      <x:c r="J428" s="34"/>
      <x:c r="K428" s="34"/>
      <x:c r="L428" s="34"/>
      <x:c r="M428" s="34"/>
      <x:c r="N428" s="34"/>
      <x:c r="O428" s="34"/>
      <x:c r="P428" s="34"/>
      <x:c r="Q428" s="10" t="n">
        <x:f>PI()</x:f>
        <x:v>3.141592653589793</x:v>
      </x:c>
      <x:c r="S428" s="10" t="n">
        <x:v>0.8994881327962503</x:v>
      </x:c>
      <x:c r="T428" s="10" t="n">
        <x:v>0.7201168752508238</x:v>
      </x:c>
      <x:c r="U428" s="10" t="n">
        <x:v>0.9606803030358665</x:v>
      </x:c>
      <x:c r="V428" s="10" t="n">
        <x:v>0.9073578209404707</x:v>
      </x:c>
      <x:c r="W428" s="10" t="n">
        <x:v>0.24024599305801264</x:v>
      </x:c>
      <x:c r="X428" s="10" t="n">
        <x:v>0.4742317939658647</x:v>
      </x:c>
    </x:row>
    <x:row r="429">
      <x:c r="A429" s="34" t="n">
        <x:v>405</x:v>
      </x:c>
      <x:c r="B429" s="11" t="n">
        <x:f>CHOOSE(MIN(3,MAX(1,$B$9)),S429,U429,W429)</x:f>
        <x:v>0.7776510742260143</x:v>
      </x:c>
      <x:c r="C429" s="11" t="n">
        <x:f>CHOOSE(MIN(3,MAX(1,$B$9)),T429,V429,X429)</x:f>
        <x:v>0.8902002532267943</x:v>
      </x:c>
      <x:c r="D429" s="1" t="n">
        <x:f>IF(B429^2+C429^2&lt;=1,1,0)</x:f>
        <x:v>0</x:v>
      </x:c>
      <x:c r="E429" s="9" t="n">
        <x:f>4*AVERAGE($D$25:D429)</x:f>
        <x:v>3.091358024691358</x:v>
      </x:c>
      <x:c r="F429" s="1" t="n">
        <x:f>B429</x:f>
        <x:v>0.7776510742260143</x:v>
      </x:c>
      <x:c r="G429" s="1" t="str">
        <x:f>IF(D429=1,C429,"")</x:f>
      </x:c>
      <x:c r="H429" s="1" t="n">
        <x:f>IF(D429=0,C429,"")</x:f>
        <x:v>0.8902002532267943</x:v>
      </x:c>
      <x:c r="I429" s="1" t="n">
        <x:f>SQRT(1-F429^2)</x:f>
        <x:v>0.6286961163830471</x:v>
      </x:c>
      <x:c r="J429" s="34"/>
      <x:c r="K429" s="34"/>
      <x:c r="L429" s="34"/>
      <x:c r="M429" s="34"/>
      <x:c r="N429" s="34"/>
      <x:c r="O429" s="34"/>
      <x:c r="P429" s="34"/>
      <x:c r="Q429" s="10" t="n">
        <x:f>PI()</x:f>
        <x:v>3.141592653589793</x:v>
      </x:c>
      <x:c r="S429" s="10" t="n">
        <x:v>0.7776510742260143</x:v>
      </x:c>
      <x:c r="T429" s="10" t="n">
        <x:v>0.8902002532267943</x:v>
      </x:c>
      <x:c r="U429" s="10" t="n">
        <x:v>0.8204337984952986</x:v>
      </x:c>
      <x:c r="V429" s="10" t="n">
        <x:v>0.5766342362343786</x:v>
      </x:c>
      <x:c r="W429" s="10" t="n">
        <x:v>0.6874450913404939</x:v>
      </x:c>
      <x:c r="X429" s="10" t="n">
        <x:v>0.39372848387352166</x:v>
      </x:c>
    </x:row>
    <x:row r="430">
      <x:c r="A430" s="34" t="n">
        <x:v>406</x:v>
      </x:c>
      <x:c r="B430" s="11" t="n">
        <x:f>CHOOSE(MIN(3,MAX(1,$B$9)),S430,U430,W430)</x:f>
        <x:v>0.812376526533626</x:v>
      </x:c>
      <x:c r="C430" s="11" t="n">
        <x:f>CHOOSE(MIN(3,MAX(1,$B$9)),T430,V430,X430)</x:f>
        <x:v>0.273702580598183</x:v>
      </x:c>
      <x:c r="D430" s="1" t="n">
        <x:f>IF(B430^2+C430^2&lt;=1,1,0)</x:f>
        <x:v>1</x:v>
      </x:c>
      <x:c r="E430" s="9" t="n">
        <x:f>4*AVERAGE($D$25:D430)</x:f>
        <x:v>3.0935960591133007</x:v>
      </x:c>
      <x:c r="F430" s="1" t="n">
        <x:f>B430</x:f>
        <x:v>0.812376526533626</x:v>
      </x:c>
      <x:c r="G430" s="1" t="n">
        <x:f>IF(D430=1,C430,"")</x:f>
        <x:v>0.273702580598183</x:v>
      </x:c>
      <x:c r="H430" s="1" t="str">
        <x:f>IF(D430=0,C430,"")</x:f>
      </x:c>
      <x:c r="I430" s="1" t="n">
        <x:f>SQRT(1-F430^2)</x:f>
        <x:v>0.5831332430389823</x:v>
      </x:c>
      <x:c r="J430" s="34"/>
      <x:c r="K430" s="34"/>
      <x:c r="L430" s="34"/>
      <x:c r="M430" s="34"/>
      <x:c r="N430" s="34"/>
      <x:c r="O430" s="34"/>
      <x:c r="P430" s="34"/>
      <x:c r="Q430" s="10" t="n">
        <x:f>PI()</x:f>
        <x:v>3.141592653589793</x:v>
      </x:c>
      <x:c r="S430" s="10" t="n">
        <x:v>0.812376526533626</x:v>
      </x:c>
      <x:c r="T430" s="10" t="n">
        <x:v>0.273702580598183</x:v>
      </x:c>
      <x:c r="U430" s="10" t="n">
        <x:v>0.022130417719020135</x:v>
      </x:c>
      <x:c r="V430" s="10" t="n">
        <x:v>0.7413098013181046</x:v>
      </x:c>
      <x:c r="W430" s="10" t="n">
        <x:v>0.5685324605269755</x:v>
      </x:c>
      <x:c r="X430" s="10" t="n">
        <x:v>0.42532561400425495</x:v>
      </x:c>
    </x:row>
    <x:row r="431">
      <x:c r="A431" s="34" t="n">
        <x:v>407</x:v>
      </x:c>
      <x:c r="B431" s="11" t="n">
        <x:f>CHOOSE(MIN(3,MAX(1,$B$9)),S431,U431,W431)</x:f>
        <x:v>0.023844387265853584</x:v>
      </x:c>
      <x:c r="C431" s="11" t="n">
        <x:f>CHOOSE(MIN(3,MAX(1,$B$9)),T431,V431,X431)</x:f>
        <x:v>0.8145878916839138</x:v>
      </x:c>
      <x:c r="D431" s="1" t="n">
        <x:f>IF(B431^2+C431^2&lt;=1,1,0)</x:f>
        <x:v>1</x:v>
      </x:c>
      <x:c r="E431" s="9" t="n">
        <x:f>4*AVERAGE($D$25:D431)</x:f>
        <x:v>3.095823095823096</x:v>
      </x:c>
      <x:c r="F431" s="1" t="n">
        <x:f>B431</x:f>
        <x:v>0.023844387265853584</x:v>
      </x:c>
      <x:c r="G431" s="1" t="n">
        <x:f>IF(D431=1,C431,"")</x:f>
        <x:v>0.8145878916839138</x:v>
      </x:c>
      <x:c r="H431" s="1" t="str">
        <x:f>IF(D431=0,C431,"")</x:f>
      </x:c>
      <x:c r="I431" s="1" t="n">
        <x:f>SQRT(1-F431^2)</x:f>
        <x:v>0.9997156821796465</x:v>
      </x:c>
      <x:c r="J431" s="34"/>
      <x:c r="K431" s="34"/>
      <x:c r="L431" s="34"/>
      <x:c r="M431" s="34"/>
      <x:c r="N431" s="34"/>
      <x:c r="O431" s="34"/>
      <x:c r="P431" s="34"/>
      <x:c r="Q431" s="10" t="n">
        <x:f>PI()</x:f>
        <x:v>3.141592653589793</x:v>
      </x:c>
      <x:c r="S431" s="10" t="n">
        <x:v>0.023844387265853584</x:v>
      </x:c>
      <x:c r="T431" s="10" t="n">
        <x:v>0.8145878916839138</x:v>
      </x:c>
      <x:c r="U431" s="10" t="n">
        <x:v>0.9493850192005459</x:v>
      </x:c>
      <x:c r="V431" s="10" t="n">
        <x:v>0.8277994678102241</x:v>
      </x:c>
      <x:c r="W431" s="10" t="n">
        <x:v>0.25080600731677694</x:v>
      </x:c>
      <x:c r="X431" s="10" t="n">
        <x:v>0.7605499183434257</x:v>
      </x:c>
    </x:row>
    <x:row r="432">
      <x:c r="A432" s="34" t="n">
        <x:v>408</x:v>
      </x:c>
      <x:c r="B432" s="11" t="n">
        <x:f>CHOOSE(MIN(3,MAX(1,$B$9)),S432,U432,W432)</x:f>
        <x:v>0.14627936331089586</x:v>
      </x:c>
      <x:c r="C432" s="11" t="n">
        <x:f>CHOOSE(MIN(3,MAX(1,$B$9)),T432,V432,X432)</x:f>
        <x:v>0.8930892656790093</x:v>
      </x:c>
      <x:c r="D432" s="1" t="n">
        <x:f>IF(B432^2+C432^2&lt;=1,1,0)</x:f>
        <x:v>1</x:v>
      </x:c>
      <x:c r="E432" s="9" t="n">
        <x:f>4*AVERAGE($D$25:D432)</x:f>
        <x:v>3.0980392156862746</x:v>
      </x:c>
      <x:c r="F432" s="1" t="n">
        <x:f>B432</x:f>
        <x:v>0.14627936331089586</x:v>
      </x:c>
      <x:c r="G432" s="1" t="n">
        <x:f>IF(D432=1,C432,"")</x:f>
        <x:v>0.8930892656790093</x:v>
      </x:c>
      <x:c r="H432" s="1" t="str">
        <x:f>IF(D432=0,C432,"")</x:f>
      </x:c>
      <x:c r="I432" s="1" t="n">
        <x:f>SQRT(1-F432^2)</x:f>
        <x:v>0.9892433208616366</x:v>
      </x:c>
      <x:c r="J432" s="34"/>
      <x:c r="K432" s="34"/>
      <x:c r="L432" s="34"/>
      <x:c r="M432" s="34"/>
      <x:c r="N432" s="34"/>
      <x:c r="O432" s="34"/>
      <x:c r="P432" s="34"/>
      <x:c r="Q432" s="10" t="n">
        <x:f>PI()</x:f>
        <x:v>3.141592653589793</x:v>
      </x:c>
      <x:c r="S432" s="10" t="n">
        <x:v>0.14627936331089586</x:v>
      </x:c>
      <x:c r="T432" s="10" t="n">
        <x:v>0.8930892656790093</x:v>
      </x:c>
      <x:c r="U432" s="10" t="n">
        <x:v>0.10812671761011261</x:v>
      </x:c>
      <x:c r="V432" s="10" t="n">
        <x:v>0.11063552794069986</x:v>
      </x:c>
      <x:c r="W432" s="10" t="n">
        <x:v>0.2595962082689832</x:v>
      </x:c>
      <x:c r="X432" s="10" t="n">
        <x:v>0.9716472602793196</x:v>
      </x:c>
    </x:row>
    <x:row r="433">
      <x:c r="A433" s="34" t="n">
        <x:v>409</x:v>
      </x:c>
      <x:c r="B433" s="11" t="n">
        <x:f>CHOOSE(MIN(3,MAX(1,$B$9)),S433,U433,W433)</x:f>
        <x:v>0.6458285496337339</x:v>
      </x:c>
      <x:c r="C433" s="11" t="n">
        <x:f>CHOOSE(MIN(3,MAX(1,$B$9)),T433,V433,X433)</x:f>
        <x:v>0.002453287714160979</x:v>
      </x:c>
      <x:c r="D433" s="1" t="n">
        <x:f>IF(B433^2+C433^2&lt;=1,1,0)</x:f>
        <x:v>1</x:v>
      </x:c>
      <x:c r="E433" s="9" t="n">
        <x:f>4*AVERAGE($D$25:D433)</x:f>
        <x:v>3.100244498777506</x:v>
      </x:c>
      <x:c r="F433" s="1" t="n">
        <x:f>B433</x:f>
        <x:v>0.6458285496337339</x:v>
      </x:c>
      <x:c r="G433" s="1" t="n">
        <x:f>IF(D433=1,C433,"")</x:f>
        <x:v>0.002453287714160979</x:v>
      </x:c>
      <x:c r="H433" s="1" t="str">
        <x:f>IF(D433=0,C433,"")</x:f>
      </x:c>
      <x:c r="I433" s="1" t="n">
        <x:f>SQRT(1-F433^2)</x:f>
        <x:v>0.7634824716245866</x:v>
      </x:c>
      <x:c r="J433" s="34"/>
      <x:c r="K433" s="34"/>
      <x:c r="L433" s="34"/>
      <x:c r="M433" s="34"/>
      <x:c r="N433" s="34"/>
      <x:c r="O433" s="34"/>
      <x:c r="P433" s="34"/>
      <x:c r="Q433" s="10" t="n">
        <x:f>PI()</x:f>
        <x:v>3.141592653589793</x:v>
      </x:c>
      <x:c r="S433" s="10" t="n">
        <x:v>0.6458285496337339</x:v>
      </x:c>
      <x:c r="T433" s="10" t="n">
        <x:v>0.002453287714160979</x:v>
      </x:c>
      <x:c r="U433" s="10" t="n">
        <x:v>0.8636964057426395</x:v>
      </x:c>
      <x:c r="V433" s="10" t="n">
        <x:v>0.14241021487313366</x:v>
      </x:c>
      <x:c r="W433" s="10" t="n">
        <x:v>0.45108826943026237</x:v>
      </x:c>
      <x:c r="X433" s="10" t="n">
        <x:v>0.22610564161248103</x:v>
      </x:c>
    </x:row>
    <x:row r="434">
      <x:c r="A434" s="34" t="n">
        <x:v>410</x:v>
      </x:c>
      <x:c r="B434" s="11" t="n">
        <x:f>CHOOSE(MIN(3,MAX(1,$B$9)),S434,U434,W434)</x:f>
        <x:v>0.7946066105505452</x:v>
      </x:c>
      <x:c r="C434" s="11" t="n">
        <x:f>CHOOSE(MIN(3,MAX(1,$B$9)),T434,V434,X434)</x:f>
        <x:v>0.8043008429231122</x:v>
      </x:c>
      <x:c r="D434" s="1" t="n">
        <x:f>IF(B434^2+C434^2&lt;=1,1,0)</x:f>
        <x:v>0</x:v>
      </x:c>
      <x:c r="E434" s="9" t="n">
        <x:f>4*AVERAGE($D$25:D434)</x:f>
        <x:v>3.0926829268292684</x:v>
      </x:c>
      <x:c r="F434" s="1" t="n">
        <x:f>B434</x:f>
        <x:v>0.7946066105505452</x:v>
      </x:c>
      <x:c r="G434" s="1" t="str">
        <x:f>IF(D434=1,C434,"")</x:f>
      </x:c>
      <x:c r="H434" s="1" t="n">
        <x:f>IF(D434=0,C434,"")</x:f>
        <x:v>0.8043008429231122</x:v>
      </x:c>
      <x:c r="I434" s="1" t="n">
        <x:f>SQRT(1-F434^2)</x:f>
        <x:v>0.6071246449201138</x:v>
      </x:c>
      <x:c r="J434" s="34"/>
      <x:c r="K434" s="34"/>
      <x:c r="L434" s="34"/>
      <x:c r="M434" s="34"/>
      <x:c r="N434" s="34"/>
      <x:c r="O434" s="34"/>
      <x:c r="P434" s="34"/>
      <x:c r="Q434" s="10" t="n">
        <x:f>PI()</x:f>
        <x:v>3.141592653589793</x:v>
      </x:c>
      <x:c r="S434" s="10" t="n">
        <x:v>0.7946066105505452</x:v>
      </x:c>
      <x:c r="T434" s="10" t="n">
        <x:v>0.8043008429231122</x:v>
      </x:c>
      <x:c r="U434" s="10" t="n">
        <x:v>0.22966012582523043</x:v>
      </x:c>
      <x:c r="V434" s="10" t="n">
        <x:v>0.4190794965867035</x:v>
      </x:c>
      <x:c r="W434" s="10" t="n">
        <x:v>0.026778262063510083</x:v>
      </x:c>
      <x:c r="X434" s="10" t="n">
        <x:v>0.2393099383349898</x:v>
      </x:c>
    </x:row>
    <x:row r="435">
      <x:c r="A435" s="34" t="n">
        <x:v>411</x:v>
      </x:c>
      <x:c r="B435" s="11" t="n">
        <x:f>CHOOSE(MIN(3,MAX(1,$B$9)),S435,U435,W435)</x:f>
        <x:v>0.09644079010467976</x:v>
      </x:c>
      <x:c r="C435" s="11" t="n">
        <x:f>CHOOSE(MIN(3,MAX(1,$B$9)),T435,V435,X435)</x:f>
        <x:v>0.3420231888303533</x:v>
      </x:c>
      <x:c r="D435" s="1" t="n">
        <x:f>IF(B435^2+C435^2&lt;=1,1,0)</x:f>
        <x:v>1</x:v>
      </x:c>
      <x:c r="E435" s="9" t="n">
        <x:f>4*AVERAGE($D$25:D435)</x:f>
        <x:v>3.0948905109489053</x:v>
      </x:c>
      <x:c r="F435" s="1" t="n">
        <x:f>B435</x:f>
        <x:v>0.09644079010467976</x:v>
      </x:c>
      <x:c r="G435" s="1" t="n">
        <x:f>IF(D435=1,C435,"")</x:f>
        <x:v>0.3420231888303533</x:v>
      </x:c>
      <x:c r="H435" s="1" t="str">
        <x:f>IF(D435=0,C435,"")</x:f>
      </x:c>
      <x:c r="I435" s="1" t="n">
        <x:f>SQRT(1-F435^2)</x:f>
        <x:v>0.9953387232515296</x:v>
      </x:c>
      <x:c r="J435" s="34"/>
      <x:c r="K435" s="34"/>
      <x:c r="L435" s="34"/>
      <x:c r="M435" s="34"/>
      <x:c r="N435" s="34"/>
      <x:c r="O435" s="34"/>
      <x:c r="P435" s="34"/>
      <x:c r="Q435" s="10" t="n">
        <x:f>PI()</x:f>
        <x:v>3.141592653589793</x:v>
      </x:c>
      <x:c r="S435" s="10" t="n">
        <x:v>0.09644079010467976</x:v>
      </x:c>
      <x:c r="T435" s="10" t="n">
        <x:v>0.3420231888303533</x:v>
      </x:c>
      <x:c r="U435" s="10" t="n">
        <x:v>0.4884035920498221</x:v>
      </x:c>
      <x:c r="V435" s="10" t="n">
        <x:v>0.345162834680104</x:v>
      </x:c>
      <x:c r="W435" s="10" t="n">
        <x:v>0.4174450070927742</x:v>
      </x:c>
      <x:c r="X435" s="10" t="n">
        <x:v>0.7409426306781713</x:v>
      </x:c>
    </x:row>
    <x:row r="436">
      <x:c r="A436" s="34" t="n">
        <x:v>412</x:v>
      </x:c>
      <x:c r="B436" s="11" t="n">
        <x:f>CHOOSE(MIN(3,MAX(1,$B$9)),S436,U436,W436)</x:f>
        <x:v>0.3842620406066999</x:v>
      </x:c>
      <x:c r="C436" s="11" t="n">
        <x:f>CHOOSE(MIN(3,MAX(1,$B$9)),T436,V436,X436)</x:f>
        <x:v>0.009015063871629536</x:v>
      </x:c>
      <x:c r="D436" s="1" t="n">
        <x:f>IF(B436^2+C436^2&lt;=1,1,0)</x:f>
        <x:v>1</x:v>
      </x:c>
      <x:c r="E436" s="9" t="n">
        <x:f>4*AVERAGE($D$25:D436)</x:f>
        <x:v>3.0970873786407767</x:v>
      </x:c>
      <x:c r="F436" s="1" t="n">
        <x:f>B436</x:f>
        <x:v>0.3842620406066999</x:v>
      </x:c>
      <x:c r="G436" s="1" t="n">
        <x:f>IF(D436=1,C436,"")</x:f>
        <x:v>0.009015063871629536</x:v>
      </x:c>
      <x:c r="H436" s="1" t="str">
        <x:f>IF(D436=0,C436,"")</x:f>
      </x:c>
      <x:c r="I436" s="1" t="n">
        <x:f>SQRT(1-F436^2)</x:f>
        <x:v>0.9232240703907014</x:v>
      </x:c>
      <x:c r="J436" s="34"/>
      <x:c r="K436" s="34"/>
      <x:c r="L436" s="34"/>
      <x:c r="M436" s="34"/>
      <x:c r="N436" s="34"/>
      <x:c r="O436" s="34"/>
      <x:c r="P436" s="34"/>
      <x:c r="Q436" s="10" t="n">
        <x:f>PI()</x:f>
        <x:v>3.141592653589793</x:v>
      </x:c>
      <x:c r="S436" s="10" t="n">
        <x:v>0.3842620406066999</x:v>
      </x:c>
      <x:c r="T436" s="10" t="n">
        <x:v>0.009015063871629536</x:v>
      </x:c>
      <x:c r="U436" s="10" t="n">
        <x:v>0.31865107074869425</x:v>
      </x:c>
      <x:c r="V436" s="10" t="n">
        <x:v>0.7703866217252661</x:v>
      </x:c>
      <x:c r="W436" s="10" t="n">
        <x:v>0.5599638834487792</x:v>
      </x:c>
      <x:c r="X436" s="10" t="n">
        <x:v>0.08176189288833557</x:v>
      </x:c>
    </x:row>
    <x:row r="437">
      <x:c r="A437" s="34" t="n">
        <x:v>413</x:v>
      </x:c>
      <x:c r="B437" s="11" t="n">
        <x:f>CHOOSE(MIN(3,MAX(1,$B$9)),S437,U437,W437)</x:f>
        <x:v>0.03506512090098113</x:v>
      </x:c>
      <x:c r="C437" s="11" t="n">
        <x:f>CHOOSE(MIN(3,MAX(1,$B$9)),T437,V437,X437)</x:f>
        <x:v>0.006241902359761298</x:v>
      </x:c>
      <x:c r="D437" s="1" t="n">
        <x:f>IF(B437^2+C437^2&lt;=1,1,0)</x:f>
        <x:v>1</x:v>
      </x:c>
      <x:c r="E437" s="9" t="n">
        <x:f>4*AVERAGE($D$25:D437)</x:f>
        <x:v>3.099273607748184</x:v>
      </x:c>
      <x:c r="F437" s="1" t="n">
        <x:f>B437</x:f>
        <x:v>0.03506512090098113</x:v>
      </x:c>
      <x:c r="G437" s="1" t="n">
        <x:f>IF(D437=1,C437,"")</x:f>
        <x:v>0.006241902359761298</x:v>
      </x:c>
      <x:c r="H437" s="1" t="str">
        <x:f>IF(D437=0,C437,"")</x:f>
      </x:c>
      <x:c r="I437" s="1" t="n">
        <x:f>SQRT(1-F437^2)</x:f>
        <x:v>0.999385029553775</x:v>
      </x:c>
      <x:c r="J437" s="34"/>
      <x:c r="K437" s="34"/>
      <x:c r="L437" s="34"/>
      <x:c r="M437" s="34"/>
      <x:c r="N437" s="34"/>
      <x:c r="O437" s="34"/>
      <x:c r="P437" s="34"/>
      <x:c r="Q437" s="10" t="n">
        <x:f>PI()</x:f>
        <x:v>3.141592653589793</x:v>
      </x:c>
      <x:c r="S437" s="10" t="n">
        <x:v>0.03506512090098113</x:v>
      </x:c>
      <x:c r="T437" s="10" t="n">
        <x:v>0.006241902359761298</x:v>
      </x:c>
      <x:c r="U437" s="10" t="n">
        <x:v>0.5498166054919618</x:v>
      </x:c>
      <x:c r="V437" s="10" t="n">
        <x:v>0.5408704921708837</x:v>
      </x:c>
      <x:c r="W437" s="10" t="n">
        <x:v>0.12005763317336104</x:v>
      </x:c>
      <x:c r="X437" s="10" t="n">
        <x:v>0.47153156782468386</x:v>
      </x:c>
    </x:row>
    <x:row r="438">
      <x:c r="A438" s="34" t="n">
        <x:v>414</x:v>
      </x:c>
      <x:c r="B438" s="11" t="n">
        <x:f>CHOOSE(MIN(3,MAX(1,$B$9)),S438,U438,W438)</x:f>
        <x:v>0.038399578421376646</x:v>
      </x:c>
      <x:c r="C438" s="11" t="n">
        <x:f>CHOOSE(MIN(3,MAX(1,$B$9)),T438,V438,X438)</x:f>
        <x:v>0.29414603870827705</x:v>
      </x:c>
      <x:c r="D438" s="1" t="n">
        <x:f>IF(B438^2+C438^2&lt;=1,1,0)</x:f>
        <x:v>1</x:v>
      </x:c>
      <x:c r="E438" s="9" t="n">
        <x:f>4*AVERAGE($D$25:D438)</x:f>
        <x:v>3.101449275362319</x:v>
      </x:c>
      <x:c r="F438" s="1" t="n">
        <x:f>B438</x:f>
        <x:v>0.038399578421376646</x:v>
      </x:c>
      <x:c r="G438" s="1" t="n">
        <x:f>IF(D438=1,C438,"")</x:f>
        <x:v>0.29414603870827705</x:v>
      </x:c>
      <x:c r="H438" s="1" t="str">
        <x:f>IF(D438=0,C438,"")</x:f>
      </x:c>
      <x:c r="I438" s="1" t="n">
        <x:f>SQRT(1-F438^2)</x:f>
        <x:v>0.9992624642090088</x:v>
      </x:c>
      <x:c r="J438" s="34"/>
      <x:c r="K438" s="34"/>
      <x:c r="L438" s="34"/>
      <x:c r="M438" s="34"/>
      <x:c r="N438" s="34"/>
      <x:c r="O438" s="34"/>
      <x:c r="P438" s="34"/>
      <x:c r="Q438" s="10" t="n">
        <x:f>PI()</x:f>
        <x:v>3.141592653589793</x:v>
      </x:c>
      <x:c r="S438" s="10" t="n">
        <x:v>0.038399578421376646</x:v>
      </x:c>
      <x:c r="T438" s="10" t="n">
        <x:v>0.29414603870827705</x:v>
      </x:c>
      <x:c r="U438" s="10" t="n">
        <x:v>0.07438219731927553</x:v>
      </x:c>
      <x:c r="V438" s="10" t="n">
        <x:v>0.97753119318097</x:v>
      </x:c>
      <x:c r="W438" s="10" t="n">
        <x:v>0.9215056596602677</x:v>
      </x:c>
      <x:c r="X438" s="10" t="n">
        <x:v>0.7814450791165508</x:v>
      </x:c>
    </x:row>
    <x:row r="439">
      <x:c r="A439" s="34" t="n">
        <x:v>415</x:v>
      </x:c>
      <x:c r="B439" s="11" t="n">
        <x:f>CHOOSE(MIN(3,MAX(1,$B$9)),S439,U439,W439)</x:f>
        <x:v>0.6709550915984437</x:v>
      </x:c>
      <x:c r="C439" s="11" t="n">
        <x:f>CHOOSE(MIN(3,MAX(1,$B$9)),T439,V439,X439)</x:f>
        <x:v>0.7597170962253585</x:v>
      </x:c>
      <x:c r="D439" s="1" t="n">
        <x:f>IF(B439^2+C439^2&lt;=1,1,0)</x:f>
        <x:v>0</x:v>
      </x:c>
      <x:c r="E439" s="9" t="n">
        <x:f>4*AVERAGE($D$25:D439)</x:f>
        <x:v>3.093975903614458</x:v>
      </x:c>
      <x:c r="F439" s="1" t="n">
        <x:f>B439</x:f>
        <x:v>0.6709550915984437</x:v>
      </x:c>
      <x:c r="G439" s="1" t="str">
        <x:f>IF(D439=1,C439,"")</x:f>
      </x:c>
      <x:c r="H439" s="1" t="n">
        <x:f>IF(D439=0,C439,"")</x:f>
        <x:v>0.7597170962253585</x:v>
      </x:c>
      <x:c r="I439" s="1" t="n">
        <x:f>SQRT(1-F439^2)</x:f>
        <x:v>0.7414979872245939</x:v>
      </x:c>
      <x:c r="J439" s="34"/>
      <x:c r="K439" s="34"/>
      <x:c r="L439" s="34"/>
      <x:c r="M439" s="34"/>
      <x:c r="N439" s="34"/>
      <x:c r="O439" s="34"/>
      <x:c r="P439" s="34"/>
      <x:c r="Q439" s="10" t="n">
        <x:f>PI()</x:f>
        <x:v>3.141592653589793</x:v>
      </x:c>
      <x:c r="S439" s="10" t="n">
        <x:v>0.6709550915984437</x:v>
      </x:c>
      <x:c r="T439" s="10" t="n">
        <x:v>0.7597170962253585</x:v>
      </x:c>
      <x:c r="U439" s="10" t="n">
        <x:v>0.17020034271091888</x:v>
      </x:c>
      <x:c r="V439" s="10" t="n">
        <x:v>0.49320542336886763</x:v>
      </x:c>
      <x:c r="W439" s="10" t="n">
        <x:v>0.15928416961956793</x:v>
      </x:c>
      <x:c r="X439" s="10" t="n">
        <x:v>0.3784444573372232</x:v>
      </x:c>
    </x:row>
    <x:row r="440">
      <x:c r="A440" s="34" t="n">
        <x:v>416</x:v>
      </x:c>
      <x:c r="B440" s="11" t="n">
        <x:f>CHOOSE(MIN(3,MAX(1,$B$9)),S440,U440,W440)</x:f>
        <x:v>0.33546871168073267</x:v>
      </x:c>
      <x:c r="C440" s="11" t="n">
        <x:f>CHOOSE(MIN(3,MAX(1,$B$9)),T440,V440,X440)</x:f>
        <x:v>0.2931845682905987</x:v>
      </x:c>
      <x:c r="D440" s="1" t="n">
        <x:f>IF(B440^2+C440^2&lt;=1,1,0)</x:f>
        <x:v>1</x:v>
      </x:c>
      <x:c r="E440" s="9" t="n">
        <x:f>4*AVERAGE($D$25:D440)</x:f>
        <x:v>3.0961538461538463</x:v>
      </x:c>
      <x:c r="F440" s="1" t="n">
        <x:f>B440</x:f>
        <x:v>0.33546871168073267</x:v>
      </x:c>
      <x:c r="G440" s="1" t="n">
        <x:f>IF(D440=1,C440,"")</x:f>
        <x:v>0.2931845682905987</x:v>
      </x:c>
      <x:c r="H440" s="1" t="str">
        <x:f>IF(D440=0,C440,"")</x:f>
      </x:c>
      <x:c r="I440" s="1" t="n">
        <x:f>SQRT(1-F440^2)</x:f>
        <x:v>0.9420513486446848</x:v>
      </x:c>
      <x:c r="J440" s="34"/>
      <x:c r="K440" s="34"/>
      <x:c r="L440" s="34"/>
      <x:c r="M440" s="34"/>
      <x:c r="N440" s="34"/>
      <x:c r="O440" s="34"/>
      <x:c r="P440" s="34"/>
      <x:c r="Q440" s="10" t="n">
        <x:f>PI()</x:f>
        <x:v>3.141592653589793</x:v>
      </x:c>
      <x:c r="S440" s="10" t="n">
        <x:v>0.33546871168073267</x:v>
      </x:c>
      <x:c r="T440" s="10" t="n">
        <x:v>0.2931845682905987</x:v>
      </x:c>
      <x:c r="U440" s="10" t="n">
        <x:v>0.6972205305314758</x:v>
      </x:c>
      <x:c r="V440" s="10" t="n">
        <x:v>0.856860175449794</x:v>
      </x:c>
      <x:c r="W440" s="10" t="n">
        <x:v>0.04884366502026727</x:v>
      </x:c>
      <x:c r="X440" s="10" t="n">
        <x:v>0.768386869653322</x:v>
      </x:c>
    </x:row>
    <x:row r="441">
      <x:c r="A441" s="34" t="n">
        <x:v>417</x:v>
      </x:c>
      <x:c r="B441" s="11" t="n">
        <x:f>CHOOSE(MIN(3,MAX(1,$B$9)),S441,U441,W441)</x:f>
        <x:v>0.27940810553263873</x:v>
      </x:c>
      <x:c r="C441" s="11" t="n">
        <x:f>CHOOSE(MIN(3,MAX(1,$B$9)),T441,V441,X441)</x:f>
        <x:v>0.012735912227071822</x:v>
      </x:c>
      <x:c r="D441" s="1" t="n">
        <x:f>IF(B441^2+C441^2&lt;=1,1,0)</x:f>
        <x:v>1</x:v>
      </x:c>
      <x:c r="E441" s="9" t="n">
        <x:f>4*AVERAGE($D$25:D441)</x:f>
        <x:v>3.0983213429256593</x:v>
      </x:c>
      <x:c r="F441" s="1" t="n">
        <x:f>B441</x:f>
        <x:v>0.27940810553263873</x:v>
      </x:c>
      <x:c r="G441" s="1" t="n">
        <x:f>IF(D441=1,C441,"")</x:f>
        <x:v>0.012735912227071822</x:v>
      </x:c>
      <x:c r="H441" s="1" t="str">
        <x:f>IF(D441=0,C441,"")</x:f>
      </x:c>
      <x:c r="I441" s="1" t="n">
        <x:f>SQRT(1-F441^2)</x:f>
        <x:v>0.9601724379311571</x:v>
      </x:c>
      <x:c r="J441" s="34"/>
      <x:c r="K441" s="34"/>
      <x:c r="L441" s="34"/>
      <x:c r="M441" s="34"/>
      <x:c r="N441" s="34"/>
      <x:c r="O441" s="34"/>
      <x:c r="P441" s="34"/>
      <x:c r="Q441" s="10" t="n">
        <x:f>PI()</x:f>
        <x:v>3.141592653589793</x:v>
      </x:c>
      <x:c r="S441" s="10" t="n">
        <x:v>0.27940810553263873</x:v>
      </x:c>
      <x:c r="T441" s="10" t="n">
        <x:v>0.012735912227071822</x:v>
      </x:c>
      <x:c r="U441" s="10" t="n">
        <x:v>0.08767677186525136</x:v>
      </x:c>
      <x:c r="V441" s="10" t="n">
        <x:v>0.29562667590033354</x:v>
      </x:c>
      <x:c r="W441" s="10" t="n">
        <x:v>0.14305397768899142</x:v>
      </x:c>
      <x:c r="X441" s="10" t="n">
        <x:v>0.7517286762572352</x:v>
      </x:c>
    </x:row>
    <x:row r="442">
      <x:c r="A442" s="34" t="n">
        <x:v>418</x:v>
      </x:c>
      <x:c r="B442" s="11" t="n">
        <x:f>CHOOSE(MIN(3,MAX(1,$B$9)),S442,U442,W442)</x:f>
        <x:v>0.4801739634713158</x:v>
      </x:c>
      <x:c r="C442" s="11" t="n">
        <x:f>CHOOSE(MIN(3,MAX(1,$B$9)),T442,V442,X442)</x:f>
        <x:v>0.8024212886812165</x:v>
      </x:c>
      <x:c r="D442" s="1" t="n">
        <x:f>IF(B442^2+C442^2&lt;=1,1,0)</x:f>
        <x:v>1</x:v>
      </x:c>
      <x:c r="E442" s="9" t="n">
        <x:f>4*AVERAGE($D$25:D442)</x:f>
        <x:v>3.1004784688995217</x:v>
      </x:c>
      <x:c r="F442" s="1" t="n">
        <x:f>B442</x:f>
        <x:v>0.4801739634713158</x:v>
      </x:c>
      <x:c r="G442" s="1" t="n">
        <x:f>IF(D442=1,C442,"")</x:f>
        <x:v>0.8024212886812165</x:v>
      </x:c>
      <x:c r="H442" s="1" t="str">
        <x:f>IF(D442=0,C442,"")</x:f>
      </x:c>
      <x:c r="I442" s="1" t="n">
        <x:f>SQRT(1-F442^2)</x:f>
        <x:v>0.877173280945246</x:v>
      </x:c>
      <x:c r="J442" s="34"/>
      <x:c r="K442" s="34"/>
      <x:c r="L442" s="34"/>
      <x:c r="M442" s="34"/>
      <x:c r="N442" s="34"/>
      <x:c r="O442" s="34"/>
      <x:c r="P442" s="34"/>
      <x:c r="Q442" s="10" t="n">
        <x:f>PI()</x:f>
        <x:v>3.141592653589793</x:v>
      </x:c>
      <x:c r="S442" s="10" t="n">
        <x:v>0.4801739634713158</x:v>
      </x:c>
      <x:c r="T442" s="10" t="n">
        <x:v>0.8024212886812165</x:v>
      </x:c>
      <x:c r="U442" s="10" t="n">
        <x:v>0.3131743392691173</x:v>
      </x:c>
      <x:c r="V442" s="10" t="n">
        <x:v>0.9263061335182283</x:v>
      </x:c>
      <x:c r="W442" s="10" t="n">
        <x:v>0.3291898066632061</x:v>
      </x:c>
      <x:c r="X442" s="10" t="n">
        <x:v>0.14056668246858373</x:v>
      </x:c>
    </x:row>
    <x:row r="443">
      <x:c r="A443" s="34" t="n">
        <x:v>419</x:v>
      </x:c>
      <x:c r="B443" s="11" t="n">
        <x:f>CHOOSE(MIN(3,MAX(1,$B$9)),S443,U443,W443)</x:f>
        <x:v>0.5314162987051532</x:v>
      </x:c>
      <x:c r="C443" s="11" t="n">
        <x:f>CHOOSE(MIN(3,MAX(1,$B$9)),T443,V443,X443)</x:f>
        <x:v>0.950476391823031</x:v>
      </x:c>
      <x:c r="D443" s="1" t="n">
        <x:f>IF(B443^2+C443^2&lt;=1,1,0)</x:f>
        <x:v>0</x:v>
      </x:c>
      <x:c r="E443" s="9" t="n">
        <x:f>4*AVERAGE($D$25:D443)</x:f>
        <x:v>3.0930787589498805</x:v>
      </x:c>
      <x:c r="F443" s="1" t="n">
        <x:f>B443</x:f>
        <x:v>0.5314162987051532</x:v>
      </x:c>
      <x:c r="G443" s="1" t="str">
        <x:f>IF(D443=1,C443,"")</x:f>
      </x:c>
      <x:c r="H443" s="1" t="n">
        <x:f>IF(D443=0,C443,"")</x:f>
        <x:v>0.950476391823031</x:v>
      </x:c>
      <x:c r="I443" s="1" t="n">
        <x:f>SQRT(1-F443^2)</x:f>
        <x:v>0.8471108058988005</x:v>
      </x:c>
      <x:c r="J443" s="34"/>
      <x:c r="K443" s="34"/>
      <x:c r="L443" s="34"/>
      <x:c r="M443" s="34"/>
      <x:c r="N443" s="34"/>
      <x:c r="O443" s="34"/>
      <x:c r="P443" s="34"/>
      <x:c r="Q443" s="10" t="n">
        <x:f>PI()</x:f>
        <x:v>3.141592653589793</x:v>
      </x:c>
      <x:c r="S443" s="10" t="n">
        <x:v>0.5314162987051532</x:v>
      </x:c>
      <x:c r="T443" s="10" t="n">
        <x:v>0.950476391823031</x:v>
      </x:c>
      <x:c r="U443" s="10" t="n">
        <x:v>0.06972408077446612</x:v>
      </x:c>
      <x:c r="V443" s="10" t="n">
        <x:v>0.911142813569193</x:v>
      </x:c>
      <x:c r="W443" s="10" t="n">
        <x:v>0.18986551704806964</x:v>
      </x:c>
      <x:c r="X443" s="10" t="n">
        <x:v>0.7144909146174824</x:v>
      </x:c>
    </x:row>
    <x:row r="444">
      <x:c r="A444" s="34" t="n">
        <x:v>420</x:v>
      </x:c>
      <x:c r="B444" s="11" t="n">
        <x:f>CHOOSE(MIN(3,MAX(1,$B$9)),S444,U444,W444)</x:f>
        <x:v>0.9519734274363145</x:v>
      </x:c>
      <x:c r="C444" s="11" t="n">
        <x:f>CHOOSE(MIN(3,MAX(1,$B$9)),T444,V444,X444)</x:f>
        <x:v>0.8051776281790808</x:v>
      </x:c>
      <x:c r="D444" s="1" t="n">
        <x:f>IF(B444^2+C444^2&lt;=1,1,0)</x:f>
        <x:v>0</x:v>
      </x:c>
      <x:c r="E444" s="9" t="n">
        <x:f>4*AVERAGE($D$25:D444)</x:f>
        <x:v>3.085714285714286</x:v>
      </x:c>
      <x:c r="F444" s="1" t="n">
        <x:f>B444</x:f>
        <x:v>0.9519734274363145</x:v>
      </x:c>
      <x:c r="G444" s="1" t="str">
        <x:f>IF(D444=1,C444,"")</x:f>
      </x:c>
      <x:c r="H444" s="1" t="n">
        <x:f>IF(D444=0,C444,"")</x:f>
        <x:v>0.8051776281790808</x:v>
      </x:c>
      <x:c r="I444" s="1" t="n">
        <x:f>SQRT(1-F444^2)</x:f>
        <x:v>0.30618065493292684</x:v>
      </x:c>
      <x:c r="J444" s="34"/>
      <x:c r="K444" s="34"/>
      <x:c r="L444" s="34"/>
      <x:c r="M444" s="34"/>
      <x:c r="N444" s="34"/>
      <x:c r="O444" s="34"/>
      <x:c r="P444" s="34"/>
      <x:c r="Q444" s="10" t="n">
        <x:f>PI()</x:f>
        <x:v>3.141592653589793</x:v>
      </x:c>
      <x:c r="S444" s="10" t="n">
        <x:v>0.9519734274363145</x:v>
      </x:c>
      <x:c r="T444" s="10" t="n">
        <x:v>0.8051776281790808</x:v>
      </x:c>
      <x:c r="U444" s="10" t="n">
        <x:v>0.4443319529292937</x:v>
      </x:c>
      <x:c r="V444" s="10" t="n">
        <x:v>0.6330699278412194</x:v>
      </x:c>
      <x:c r="W444" s="10" t="n">
        <x:v>0.36799417404580936</x:v>
      </x:c>
      <x:c r="X444" s="10" t="n">
        <x:v>0.47848378770978106</x:v>
      </x:c>
    </x:row>
    <x:row r="445">
      <x:c r="A445" s="34" t="n">
        <x:v>421</x:v>
      </x:c>
      <x:c r="B445" s="11" t="n">
        <x:f>CHOOSE(MIN(3,MAX(1,$B$9)),S445,U445,W445)</x:f>
        <x:v>0.5274189811898395</x:v>
      </x:c>
      <x:c r="C445" s="11" t="n">
        <x:f>CHOOSE(MIN(3,MAX(1,$B$9)),T445,V445,X445)</x:f>
        <x:v>0.3155392144108191</x:v>
      </x:c>
      <x:c r="D445" s="1" t="n">
        <x:f>IF(B445^2+C445^2&lt;=1,1,0)</x:f>
        <x:v>1</x:v>
      </x:c>
      <x:c r="E445" s="9" t="n">
        <x:f>4*AVERAGE($D$25:D445)</x:f>
        <x:v>3.0878859857482186</x:v>
      </x:c>
      <x:c r="F445" s="1" t="n">
        <x:f>B445</x:f>
        <x:v>0.5274189811898395</x:v>
      </x:c>
      <x:c r="G445" s="1" t="n">
        <x:f>IF(D445=1,C445,"")</x:f>
        <x:v>0.3155392144108191</x:v>
      </x:c>
      <x:c r="H445" s="1" t="str">
        <x:f>IF(D445=0,C445,"")</x:f>
      </x:c>
      <x:c r="I445" s="1" t="n">
        <x:f>SQRT(1-F445^2)</x:f>
        <x:v>0.8496053308923336</x:v>
      </x:c>
      <x:c r="J445" s="34"/>
      <x:c r="K445" s="34"/>
      <x:c r="L445" s="34"/>
      <x:c r="M445" s="34"/>
      <x:c r="N445" s="34"/>
      <x:c r="O445" s="34"/>
      <x:c r="P445" s="34"/>
      <x:c r="Q445" s="10" t="n">
        <x:f>PI()</x:f>
        <x:v>3.141592653589793</x:v>
      </x:c>
      <x:c r="S445" s="10" t="n">
        <x:v>0.5274189811898395</x:v>
      </x:c>
      <x:c r="T445" s="10" t="n">
        <x:v>0.3155392144108191</x:v>
      </x:c>
      <x:c r="U445" s="10" t="n">
        <x:v>0.7398102654783496</x:v>
      </x:c>
      <x:c r="V445" s="10" t="n">
        <x:v>0.612622945883991</x:v>
      </x:c>
      <x:c r="W445" s="10" t="n">
        <x:v>0.873607474333098</x:v>
      </x:c>
      <x:c r="X445" s="10" t="n">
        <x:v>0.9058662586374806</x:v>
      </x:c>
    </x:row>
    <x:row r="446">
      <x:c r="A446" s="34" t="n">
        <x:v>422</x:v>
      </x:c>
      <x:c r="B446" s="11" t="n">
        <x:f>CHOOSE(MIN(3,MAX(1,$B$9)),S446,U446,W446)</x:f>
        <x:v>0.14674136543180794</x:v>
      </x:c>
      <x:c r="C446" s="11" t="n">
        <x:f>CHOOSE(MIN(3,MAX(1,$B$9)),T446,V446,X446)</x:f>
        <x:v>0.9071695768507197</x:v>
      </x:c>
      <x:c r="D446" s="1" t="n">
        <x:f>IF(B446^2+C446^2&lt;=1,1,0)</x:f>
        <x:v>1</x:v>
      </x:c>
      <x:c r="E446" s="9" t="n">
        <x:f>4*AVERAGE($D$25:D446)</x:f>
        <x:v>3.090047393364929</x:v>
      </x:c>
      <x:c r="F446" s="1" t="n">
        <x:f>B446</x:f>
        <x:v>0.14674136543180794</x:v>
      </x:c>
      <x:c r="G446" s="1" t="n">
        <x:f>IF(D446=1,C446,"")</x:f>
        <x:v>0.9071695768507197</x:v>
      </x:c>
      <x:c r="H446" s="1" t="str">
        <x:f>IF(D446=0,C446,"")</x:f>
      </x:c>
      <x:c r="I446" s="1" t="n">
        <x:f>SQRT(1-F446^2)</x:f>
        <x:v>0.9891748943797596</x:v>
      </x:c>
      <x:c r="J446" s="34"/>
      <x:c r="K446" s="34"/>
      <x:c r="L446" s="34"/>
      <x:c r="M446" s="34"/>
      <x:c r="N446" s="34"/>
      <x:c r="O446" s="34"/>
      <x:c r="P446" s="34"/>
      <x:c r="Q446" s="10" t="n">
        <x:f>PI()</x:f>
        <x:v>3.141592653589793</x:v>
      </x:c>
      <x:c r="S446" s="10" t="n">
        <x:v>0.14674136543180794</x:v>
      </x:c>
      <x:c r="T446" s="10" t="n">
        <x:v>0.9071695768507197</x:v>
      </x:c>
      <x:c r="U446" s="10" t="n">
        <x:v>0.14407248025111485</x:v>
      </x:c>
      <x:c r="V446" s="10" t="n">
        <x:v>0.1884636990760994</x:v>
      </x:c>
      <x:c r="W446" s="10" t="n">
        <x:v>0.7371318282966561</x:v>
      </x:c>
      <x:c r="X446" s="10" t="n">
        <x:v>0.6038806713857163</x:v>
      </x:c>
    </x:row>
    <x:row r="447">
      <x:c r="A447" s="34" t="n">
        <x:v>423</x:v>
      </x:c>
      <x:c r="B447" s="11" t="n">
        <x:f>CHOOSE(MIN(3,MAX(1,$B$9)),S447,U447,W447)</x:f>
        <x:v>0.675781641039066</x:v>
      </x:c>
      <x:c r="C447" s="11" t="n">
        <x:f>CHOOSE(MIN(3,MAX(1,$B$9)),T447,V447,X447)</x:f>
        <x:v>0.6719247481087223</x:v>
      </x:c>
      <x:c r="D447" s="1" t="n">
        <x:f>IF(B447^2+C447^2&lt;=1,1,0)</x:f>
        <x:v>1</x:v>
      </x:c>
      <x:c r="E447" s="9" t="n">
        <x:f>4*AVERAGE($D$25:D447)</x:f>
        <x:v>3.0921985815602837</x:v>
      </x:c>
      <x:c r="F447" s="1" t="n">
        <x:f>B447</x:f>
        <x:v>0.675781641039066</x:v>
      </x:c>
      <x:c r="G447" s="1" t="n">
        <x:f>IF(D447=1,C447,"")</x:f>
        <x:v>0.6719247481087223</x:v>
      </x:c>
      <x:c r="H447" s="1" t="str">
        <x:f>IF(D447=0,C447,"")</x:f>
      </x:c>
      <x:c r="I447" s="1" t="n">
        <x:f>SQRT(1-F447^2)</x:f>
        <x:v>0.737101874664925</x:v>
      </x:c>
      <x:c r="J447" s="34"/>
      <x:c r="K447" s="34"/>
      <x:c r="L447" s="34"/>
      <x:c r="M447" s="34"/>
      <x:c r="N447" s="34"/>
      <x:c r="O447" s="34"/>
      <x:c r="P447" s="34"/>
      <x:c r="Q447" s="10" t="n">
        <x:f>PI()</x:f>
        <x:v>3.141592653589793</x:v>
      </x:c>
      <x:c r="S447" s="10" t="n">
        <x:v>0.675781641039066</x:v>
      </x:c>
      <x:c r="T447" s="10" t="n">
        <x:v>0.6719247481087223</x:v>
      </x:c>
      <x:c r="U447" s="10" t="n">
        <x:v>0.6295938908696873</x:v>
      </x:c>
      <x:c r="V447" s="10" t="n">
        <x:v>0.5415399618671952</x:v>
      </x:c>
      <x:c r="W447" s="10" t="n">
        <x:v>0.3886083956427655</x:v>
      </x:c>
      <x:c r="X447" s="10" t="n">
        <x:v>0.3174624481262781</x:v>
      </x:c>
    </x:row>
    <x:row r="448">
      <x:c r="A448" s="34" t="n">
        <x:v>424</x:v>
      </x:c>
      <x:c r="B448" s="11" t="n">
        <x:f>CHOOSE(MIN(3,MAX(1,$B$9)),S448,U448,W448)</x:f>
        <x:v>0.7772198676830158</x:v>
      </x:c>
      <x:c r="C448" s="11" t="n">
        <x:f>CHOOSE(MIN(3,MAX(1,$B$9)),T448,V448,X448)</x:f>
        <x:v>0.13612926856148988</x:v>
      </x:c>
      <x:c r="D448" s="1" t="n">
        <x:f>IF(B448^2+C448^2&lt;=1,1,0)</x:f>
        <x:v>1</x:v>
      </x:c>
      <x:c r="E448" s="9" t="n">
        <x:f>4*AVERAGE($D$25:D448)</x:f>
        <x:v>3.0943396226415096</x:v>
      </x:c>
      <x:c r="F448" s="1" t="n">
        <x:f>B448</x:f>
        <x:v>0.7772198676830158</x:v>
      </x:c>
      <x:c r="G448" s="1" t="n">
        <x:f>IF(D448=1,C448,"")</x:f>
        <x:v>0.13612926856148988</x:v>
      </x:c>
      <x:c r="H448" s="1" t="str">
        <x:f>IF(D448=0,C448,"")</x:f>
      </x:c>
      <x:c r="I448" s="1" t="n">
        <x:f>SQRT(1-F448^2)</x:f>
        <x:v>0.6292291135022247</x:v>
      </x:c>
      <x:c r="J448" s="34"/>
      <x:c r="K448" s="34"/>
      <x:c r="L448" s="34"/>
      <x:c r="M448" s="34"/>
      <x:c r="N448" s="34"/>
      <x:c r="O448" s="34"/>
      <x:c r="P448" s="34"/>
      <x:c r="Q448" s="10" t="n">
        <x:f>PI()</x:f>
        <x:v>3.141592653589793</x:v>
      </x:c>
      <x:c r="S448" s="10" t="n">
        <x:v>0.7772198676830158</x:v>
      </x:c>
      <x:c r="T448" s="10" t="n">
        <x:v>0.13612926856148988</x:v>
      </x:c>
      <x:c r="U448" s="10" t="n">
        <x:v>0.39980122181847666</x:v>
      </x:c>
      <x:c r="V448" s="10" t="n">
        <x:v>0.0632767980241411</x:v>
      </x:c>
      <x:c r="W448" s="10" t="n">
        <x:v>0.9156867988715706</x:v>
      </x:c>
      <x:c r="X448" s="10" t="n">
        <x:v>0.10929358643220644</x:v>
      </x:c>
    </x:row>
    <x:row r="449">
      <x:c r="A449" s="34" t="n">
        <x:v>425</x:v>
      </x:c>
      <x:c r="B449" s="11" t="n">
        <x:f>CHOOSE(MIN(3,MAX(1,$B$9)),S449,U449,W449)</x:f>
        <x:v>0.8066265106899664</x:v>
      </x:c>
      <x:c r="C449" s="11" t="n">
        <x:f>CHOOSE(MIN(3,MAX(1,$B$9)),T449,V449,X449)</x:f>
        <x:v>0.22858041303697973</x:v>
      </x:c>
      <x:c r="D449" s="1" t="n">
        <x:f>IF(B449^2+C449^2&lt;=1,1,0)</x:f>
        <x:v>1</x:v>
      </x:c>
      <x:c r="E449" s="9" t="n">
        <x:f>4*AVERAGE($D$25:D449)</x:f>
        <x:v>3.0964705882352943</x:v>
      </x:c>
      <x:c r="F449" s="1" t="n">
        <x:f>B449</x:f>
        <x:v>0.8066265106899664</x:v>
      </x:c>
      <x:c r="G449" s="1" t="n">
        <x:f>IF(D449=1,C449,"")</x:f>
        <x:v>0.22858041303697973</x:v>
      </x:c>
      <x:c r="H449" s="1" t="str">
        <x:f>IF(D449=0,C449,"")</x:f>
      </x:c>
      <x:c r="I449" s="1" t="n">
        <x:f>SQRT(1-F449^2)</x:f>
        <x:v>0.591061479249096</x:v>
      </x:c>
      <x:c r="J449" s="34"/>
      <x:c r="K449" s="34"/>
      <x:c r="L449" s="34"/>
      <x:c r="M449" s="34"/>
      <x:c r="N449" s="34"/>
      <x:c r="O449" s="34"/>
      <x:c r="P449" s="34"/>
      <x:c r="Q449" s="10" t="n">
        <x:f>PI()</x:f>
        <x:v>3.141592653589793</x:v>
      </x:c>
      <x:c r="S449" s="10" t="n">
        <x:v>0.8066265106899664</x:v>
      </x:c>
      <x:c r="T449" s="10" t="n">
        <x:v>0.22858041303697973</x:v>
      </x:c>
      <x:c r="U449" s="10" t="n">
        <x:v>0.20083040301135702</x:v>
      </x:c>
      <x:c r="V449" s="10" t="n">
        <x:v>0.4248671975650603</x:v>
      </x:c>
      <x:c r="W449" s="10" t="n">
        <x:v>0.971244584492316</x:v>
      </x:c>
      <x:c r="X449" s="10" t="n">
        <x:v>0.3185436637502538</x:v>
      </x:c>
    </x:row>
    <x:row r="450">
      <x:c r="A450" s="34" t="n">
        <x:v>426</x:v>
      </x:c>
      <x:c r="B450" s="11" t="n">
        <x:f>CHOOSE(MIN(3,MAX(1,$B$9)),S450,U450,W450)</x:f>
        <x:v>0.04788457544054836</x:v>
      </x:c>
      <x:c r="C450" s="11" t="n">
        <x:f>CHOOSE(MIN(3,MAX(1,$B$9)),T450,V450,X450)</x:f>
        <x:v>0.30880937550682575</x:v>
      </x:c>
      <x:c r="D450" s="1" t="n">
        <x:f>IF(B450^2+C450^2&lt;=1,1,0)</x:f>
        <x:v>1</x:v>
      </x:c>
      <x:c r="E450" s="9" t="n">
        <x:f>4*AVERAGE($D$25:D450)</x:f>
        <x:v>3.0985915492957745</x:v>
      </x:c>
      <x:c r="F450" s="1" t="n">
        <x:f>B450</x:f>
        <x:v>0.04788457544054836</x:v>
      </x:c>
      <x:c r="G450" s="1" t="n">
        <x:f>IF(D450=1,C450,"")</x:f>
        <x:v>0.30880937550682575</x:v>
      </x:c>
      <x:c r="H450" s="1" t="str">
        <x:f>IF(D450=0,C450,"")</x:f>
      </x:c>
      <x:c r="I450" s="1" t="n">
        <x:f>SQRT(1-F450^2)</x:f>
        <x:v>0.9988528757704402</x:v>
      </x:c>
      <x:c r="J450" s="34"/>
      <x:c r="K450" s="34"/>
      <x:c r="L450" s="34"/>
      <x:c r="M450" s="34"/>
      <x:c r="N450" s="34"/>
      <x:c r="O450" s="34"/>
      <x:c r="P450" s="34"/>
      <x:c r="Q450" s="10" t="n">
        <x:f>PI()</x:f>
        <x:v>3.141592653589793</x:v>
      </x:c>
      <x:c r="S450" s="10" t="n">
        <x:v>0.04788457544054836</x:v>
      </x:c>
      <x:c r="T450" s="10" t="n">
        <x:v>0.30880937550682575</x:v>
      </x:c>
      <x:c r="U450" s="10" t="n">
        <x:v>0.19599381143676742</x:v>
      </x:c>
      <x:c r="V450" s="10" t="n">
        <x:v>0.821536732560384</x:v>
      </x:c>
      <x:c r="W450" s="10" t="n">
        <x:v>0.33941487030657147</x:v>
      </x:c>
      <x:c r="X450" s="10" t="n">
        <x:v>0.7512679833333523</x:v>
      </x:c>
    </x:row>
    <x:row r="451">
      <x:c r="A451" s="34" t="n">
        <x:v>427</x:v>
      </x:c>
      <x:c r="B451" s="11" t="n">
        <x:f>CHOOSE(MIN(3,MAX(1,$B$9)),S451,U451,W451)</x:f>
        <x:v>0.16163969587069005</x:v>
      </x:c>
      <x:c r="C451" s="11" t="n">
        <x:f>CHOOSE(MIN(3,MAX(1,$B$9)),T451,V451,X451)</x:f>
        <x:v>0.5506433570990339</x:v>
      </x:c>
      <x:c r="D451" s="1" t="n">
        <x:f>IF(B451^2+C451^2&lt;=1,1,0)</x:f>
        <x:v>1</x:v>
      </x:c>
      <x:c r="E451" s="9" t="n">
        <x:f>4*AVERAGE($D$25:D451)</x:f>
        <x:v>3.100702576112412</x:v>
      </x:c>
      <x:c r="F451" s="1" t="n">
        <x:f>B451</x:f>
        <x:v>0.16163969587069005</x:v>
      </x:c>
      <x:c r="G451" s="1" t="n">
        <x:f>IF(D451=1,C451,"")</x:f>
        <x:v>0.5506433570990339</x:v>
      </x:c>
      <x:c r="H451" s="1" t="str">
        <x:f>IF(D451=0,C451,"")</x:f>
      </x:c>
      <x:c r="I451" s="1" t="n">
        <x:f>SQRT(1-F451^2)</x:f>
        <x:v>0.9868498410188</x:v>
      </x:c>
      <x:c r="J451" s="34"/>
      <x:c r="K451" s="34"/>
      <x:c r="L451" s="34"/>
      <x:c r="M451" s="34"/>
      <x:c r="N451" s="34"/>
      <x:c r="O451" s="34"/>
      <x:c r="P451" s="34"/>
      <x:c r="Q451" s="10" t="n">
        <x:f>PI()</x:f>
        <x:v>3.141592653589793</x:v>
      </x:c>
      <x:c r="S451" s="10" t="n">
        <x:v>0.16163969587069005</x:v>
      </x:c>
      <x:c r="T451" s="10" t="n">
        <x:v>0.5506433570990339</x:v>
      </x:c>
      <x:c r="U451" s="10" t="n">
        <x:v>0.9516278680654534</x:v>
      </x:c>
      <x:c r="V451" s="10" t="n">
        <x:v>0.8482789176966435</x:v>
      </x:c>
      <x:c r="W451" s="10" t="n">
        <x:v>0.4293052501560327</x:v>
      </x:c>
      <x:c r="X451" s="10" t="n">
        <x:v>0.26519408089737984</x:v>
      </x:c>
    </x:row>
    <x:row r="452">
      <x:c r="A452" s="34" t="n">
        <x:v>428</x:v>
      </x:c>
      <x:c r="B452" s="11" t="n">
        <x:f>CHOOSE(MIN(3,MAX(1,$B$9)),S452,U452,W452)</x:f>
        <x:v>0.8698494661366567</x:v>
      </x:c>
      <x:c r="C452" s="11" t="n">
        <x:f>CHOOSE(MIN(3,MAX(1,$B$9)),T452,V452,X452)</x:f>
        <x:v>0.41849531524349004</x:v>
      </x:c>
      <x:c r="D452" s="1" t="n">
        <x:f>IF(B452^2+C452^2&lt;=1,1,0)</x:f>
        <x:v>1</x:v>
      </x:c>
      <x:c r="E452" s="9" t="n">
        <x:f>4*AVERAGE($D$25:D452)</x:f>
        <x:v>3.102803738317757</x:v>
      </x:c>
      <x:c r="F452" s="1" t="n">
        <x:f>B452</x:f>
        <x:v>0.8698494661366567</x:v>
      </x:c>
      <x:c r="G452" s="1" t="n">
        <x:f>IF(D452=1,C452,"")</x:f>
        <x:v>0.41849531524349004</x:v>
      </x:c>
      <x:c r="H452" s="1" t="str">
        <x:f>IF(D452=0,C452,"")</x:f>
      </x:c>
      <x:c r="I452" s="1" t="n">
        <x:f>SQRT(1-F452^2)</x:f>
        <x:v>0.4933172470751183</x:v>
      </x:c>
      <x:c r="J452" s="34"/>
      <x:c r="K452" s="34"/>
      <x:c r="L452" s="34"/>
      <x:c r="M452" s="34"/>
      <x:c r="N452" s="34"/>
      <x:c r="O452" s="34"/>
      <x:c r="P452" s="34"/>
      <x:c r="Q452" s="10" t="n">
        <x:f>PI()</x:f>
        <x:v>3.141592653589793</x:v>
      </x:c>
      <x:c r="S452" s="10" t="n">
        <x:v>0.8698494661366567</x:v>
      </x:c>
      <x:c r="T452" s="10" t="n">
        <x:v>0.41849531524349004</x:v>
      </x:c>
      <x:c r="U452" s="10" t="n">
        <x:v>0.3628308091917287</x:v>
      </x:c>
      <x:c r="V452" s="10" t="n">
        <x:v>0.915891424949429</x:v>
      </x:c>
      <x:c r="W452" s="10" t="n">
        <x:v>0.6958090384907673</x:v>
      </x:c>
      <x:c r="X452" s="10" t="n">
        <x:v>0.9329964681365158</x:v>
      </x:c>
    </x:row>
    <x:row r="453">
      <x:c r="A453" s="34" t="n">
        <x:v>429</x:v>
      </x:c>
      <x:c r="B453" s="11" t="n">
        <x:f>CHOOSE(MIN(3,MAX(1,$B$9)),S453,U453,W453)</x:f>
        <x:v>0.15047986700665206</x:v>
      </x:c>
      <x:c r="C453" s="11" t="n">
        <x:f>CHOOSE(MIN(3,MAX(1,$B$9)),T453,V453,X453)</x:f>
        <x:v>0.7365034442627802</x:v>
      </x:c>
      <x:c r="D453" s="1" t="n">
        <x:f>IF(B453^2+C453^2&lt;=1,1,0)</x:f>
        <x:v>1</x:v>
      </x:c>
      <x:c r="E453" s="9" t="n">
        <x:f>4*AVERAGE($D$25:D453)</x:f>
        <x:v>3.104895104895105</x:v>
      </x:c>
      <x:c r="F453" s="1" t="n">
        <x:f>B453</x:f>
        <x:v>0.15047986700665206</x:v>
      </x:c>
      <x:c r="G453" s="1" t="n">
        <x:f>IF(D453=1,C453,"")</x:f>
        <x:v>0.7365034442627802</x:v>
      </x:c>
      <x:c r="H453" s="1" t="str">
        <x:f>IF(D453=0,C453,"")</x:f>
      </x:c>
      <x:c r="I453" s="1" t="n">
        <x:f>SQRT(1-F453^2)</x:f>
        <x:v>0.9886130737683274</x:v>
      </x:c>
      <x:c r="J453" s="34"/>
      <x:c r="K453" s="34"/>
      <x:c r="L453" s="34"/>
      <x:c r="M453" s="34"/>
      <x:c r="N453" s="34"/>
      <x:c r="O453" s="34"/>
      <x:c r="P453" s="34"/>
      <x:c r="Q453" s="10" t="n">
        <x:f>PI()</x:f>
        <x:v>3.141592653589793</x:v>
      </x:c>
      <x:c r="S453" s="10" t="n">
        <x:v>0.15047986700665206</x:v>
      </x:c>
      <x:c r="T453" s="10" t="n">
        <x:v>0.7365034442627802</x:v>
      </x:c>
      <x:c r="U453" s="10" t="n">
        <x:v>0.47866313818845796</x:v>
      </x:c>
      <x:c r="V453" s="10" t="n">
        <x:v>0.7766039700425577</x:v>
      </x:c>
      <x:c r="W453" s="10" t="n">
        <x:v>0.36748502478677847</x:v>
      </x:c>
      <x:c r="X453" s="10" t="n">
        <x:v>0.7480332688224088</x:v>
      </x:c>
    </x:row>
    <x:row r="454">
      <x:c r="A454" s="34" t="n">
        <x:v>430</x:v>
      </x:c>
      <x:c r="B454" s="11" t="n">
        <x:f>CHOOSE(MIN(3,MAX(1,$B$9)),S454,U454,W454)</x:f>
        <x:v>0.6314357010414824</x:v>
      </x:c>
      <x:c r="C454" s="11" t="n">
        <x:f>CHOOSE(MIN(3,MAX(1,$B$9)),T454,V454,X454)</x:f>
        <x:v>0.7461502702208236</x:v>
      </x:c>
      <x:c r="D454" s="1" t="n">
        <x:f>IF(B454^2+C454^2&lt;=1,1,0)</x:f>
        <x:v>1</x:v>
      </x:c>
      <x:c r="E454" s="9" t="n">
        <x:f>4*AVERAGE($D$25:D454)</x:f>
        <x:v>3.1069767441860465</x:v>
      </x:c>
      <x:c r="F454" s="1" t="n">
        <x:f>B454</x:f>
        <x:v>0.6314357010414824</x:v>
      </x:c>
      <x:c r="G454" s="1" t="n">
        <x:f>IF(D454=1,C454,"")</x:f>
        <x:v>0.7461502702208236</x:v>
      </x:c>
      <x:c r="H454" s="1" t="str">
        <x:f>IF(D454=0,C454,"")</x:f>
      </x:c>
      <x:c r="I454" s="1" t="n">
        <x:f>SQRT(1-F454^2)</x:f>
        <x:v>0.7754282400391745</x:v>
      </x:c>
      <x:c r="J454" s="34"/>
      <x:c r="K454" s="34"/>
      <x:c r="L454" s="34"/>
      <x:c r="M454" s="34"/>
      <x:c r="N454" s="34"/>
      <x:c r="O454" s="34"/>
      <x:c r="P454" s="34"/>
      <x:c r="Q454" s="10" t="n">
        <x:f>PI()</x:f>
        <x:v>3.141592653589793</x:v>
      </x:c>
      <x:c r="S454" s="10" t="n">
        <x:v>0.6314357010414824</x:v>
      </x:c>
      <x:c r="T454" s="10" t="n">
        <x:v>0.7461502702208236</x:v>
      </x:c>
      <x:c r="U454" s="10" t="n">
        <x:v>0.9511427004548354</x:v>
      </x:c>
      <x:c r="V454" s="10" t="n">
        <x:v>0.8360629455870109</x:v>
      </x:c>
      <x:c r="W454" s="10" t="n">
        <x:v>0.4899593085233117</x:v>
      </x:c>
      <x:c r="X454" s="10" t="n">
        <x:v>0.8172080143536034</x:v>
      </x:c>
    </x:row>
    <x:row r="455">
      <x:c r="A455" s="34" t="n">
        <x:v>431</x:v>
      </x:c>
      <x:c r="B455" s="11" t="n">
        <x:f>CHOOSE(MIN(3,MAX(1,$B$9)),S455,U455,W455)</x:f>
        <x:v>0.014413513126783073</x:v>
      </x:c>
      <x:c r="C455" s="11" t="n">
        <x:f>CHOOSE(MIN(3,MAX(1,$B$9)),T455,V455,X455)</x:f>
        <x:v>0.8888115553418174</x:v>
      </x:c>
      <x:c r="D455" s="1" t="n">
        <x:f>IF(B455^2+C455^2&lt;=1,1,0)</x:f>
        <x:v>1</x:v>
      </x:c>
      <x:c r="E455" s="9" t="n">
        <x:f>4*AVERAGE($D$25:D455)</x:f>
        <x:v>3.109048723897912</x:v>
      </x:c>
      <x:c r="F455" s="1" t="n">
        <x:f>B455</x:f>
        <x:v>0.014413513126783073</x:v>
      </x:c>
      <x:c r="G455" s="1" t="n">
        <x:f>IF(D455=1,C455,"")</x:f>
        <x:v>0.8888115553418174</x:v>
      </x:c>
      <x:c r="H455" s="1" t="str">
        <x:f>IF(D455=0,C455,"")</x:f>
      </x:c>
      <x:c r="I455" s="1" t="n">
        <x:f>SQRT(1-F455^2)</x:f>
        <x:v>0.999896119924137</x:v>
      </x:c>
      <x:c r="J455" s="34"/>
      <x:c r="K455" s="34"/>
      <x:c r="L455" s="34"/>
      <x:c r="M455" s="34"/>
      <x:c r="N455" s="34"/>
      <x:c r="O455" s="34"/>
      <x:c r="P455" s="34"/>
      <x:c r="Q455" s="10" t="n">
        <x:f>PI()</x:f>
        <x:v>3.141592653589793</x:v>
      </x:c>
      <x:c r="S455" s="10" t="n">
        <x:v>0.014413513126783073</x:v>
      </x:c>
      <x:c r="T455" s="10" t="n">
        <x:v>0.8888115553418174</x:v>
      </x:c>
      <x:c r="U455" s="10" t="n">
        <x:v>0.392907495380452</x:v>
      </x:c>
      <x:c r="V455" s="10" t="n">
        <x:v>0.5010734988435476</x:v>
      </x:c>
      <x:c r="W455" s="10" t="n">
        <x:v>0.6118191660738872</x:v>
      </x:c>
      <x:c r="X455" s="10" t="n">
        <x:v>0.6421546888117105</x:v>
      </x:c>
    </x:row>
    <x:row r="456">
      <x:c r="A456" s="34" t="n">
        <x:v>432</x:v>
      </x:c>
      <x:c r="B456" s="11" t="n">
        <x:f>CHOOSE(MIN(3,MAX(1,$B$9)),S456,U456,W456)</x:f>
        <x:v>0.29002953541930765</x:v>
      </x:c>
      <x:c r="C456" s="11" t="n">
        <x:f>CHOOSE(MIN(3,MAX(1,$B$9)),T456,V456,X456)</x:f>
        <x:v>0.6483180198119953</x:v>
      </x:c>
      <x:c r="D456" s="1" t="n">
        <x:f>IF(B456^2+C456^2&lt;=1,1,0)</x:f>
        <x:v>1</x:v>
      </x:c>
      <x:c r="E456" s="9" t="n">
        <x:f>4*AVERAGE($D$25:D456)</x:f>
        <x:v>3.111111111111111</x:v>
      </x:c>
      <x:c r="F456" s="1" t="n">
        <x:f>B456</x:f>
        <x:v>0.29002953541930765</x:v>
      </x:c>
      <x:c r="G456" s="1" t="n">
        <x:f>IF(D456=1,C456,"")</x:f>
        <x:v>0.6483180198119953</x:v>
      </x:c>
      <x:c r="H456" s="1" t="str">
        <x:f>IF(D456=0,C456,"")</x:f>
      </x:c>
      <x:c r="I456" s="1" t="n">
        <x:f>SQRT(1-F456^2)</x:f>
        <x:v>0.9570176950216023</x:v>
      </x:c>
      <x:c r="J456" s="34"/>
      <x:c r="K456" s="34"/>
      <x:c r="L456" s="34"/>
      <x:c r="M456" s="34"/>
      <x:c r="N456" s="34"/>
      <x:c r="O456" s="34"/>
      <x:c r="P456" s="34"/>
      <x:c r="Q456" s="10" t="n">
        <x:f>PI()</x:f>
        <x:v>3.141592653589793</x:v>
      </x:c>
      <x:c r="S456" s="10" t="n">
        <x:v>0.29002953541930765</x:v>
      </x:c>
      <x:c r="T456" s="10" t="n">
        <x:v>0.6483180198119953</x:v>
      </x:c>
      <x:c r="U456" s="10" t="n">
        <x:v>0.5310886541344002</x:v>
      </x:c>
      <x:c r="V456" s="10" t="n">
        <x:v>0.30119650012162213</x:v>
      </x:c>
      <x:c r="W456" s="10" t="n">
        <x:v>0.048305703436981595</x:v>
      </x:c>
      <x:c r="X456" s="10" t="n">
        <x:v>0.855550167885154</x:v>
      </x:c>
    </x:row>
    <x:row r="457">
      <x:c r="A457" s="34" t="n">
        <x:v>433</x:v>
      </x:c>
      <x:c r="B457" s="11" t="n">
        <x:f>CHOOSE(MIN(3,MAX(1,$B$9)),S457,U457,W457)</x:f>
        <x:v>0.7878017582697794</x:v>
      </x:c>
      <x:c r="C457" s="11" t="n">
        <x:f>CHOOSE(MIN(3,MAX(1,$B$9)),T457,V457,X457)</x:f>
        <x:v>0.9575582012766972</x:v>
      </x:c>
      <x:c r="D457" s="1" t="n">
        <x:f>IF(B457^2+C457^2&lt;=1,1,0)</x:f>
        <x:v>0</x:v>
      </x:c>
      <x:c r="E457" s="9" t="n">
        <x:f>4*AVERAGE($D$25:D457)</x:f>
        <x:v>3.1039260969976907</x:v>
      </x:c>
      <x:c r="F457" s="1" t="n">
        <x:f>B457</x:f>
        <x:v>0.7878017582697794</x:v>
      </x:c>
      <x:c r="G457" s="1" t="str">
        <x:f>IF(D457=1,C457,"")</x:f>
      </x:c>
      <x:c r="H457" s="1" t="n">
        <x:f>IF(D457=0,C457,"")</x:f>
        <x:v>0.9575582012766972</x:v>
      </x:c>
      <x:c r="I457" s="1" t="n">
        <x:f>SQRT(1-F457^2)</x:f>
        <x:v>0.6159288836116099</x:v>
      </x:c>
      <x:c r="J457" s="34"/>
      <x:c r="K457" s="34"/>
      <x:c r="L457" s="34"/>
      <x:c r="M457" s="34"/>
      <x:c r="N457" s="34"/>
      <x:c r="O457" s="34"/>
      <x:c r="P457" s="34"/>
      <x:c r="Q457" s="10" t="n">
        <x:f>PI()</x:f>
        <x:v>3.141592653589793</x:v>
      </x:c>
      <x:c r="S457" s="10" t="n">
        <x:v>0.7878017582697794</x:v>
      </x:c>
      <x:c r="T457" s="10" t="n">
        <x:v>0.9575582012766972</x:v>
      </x:c>
      <x:c r="U457" s="10" t="n">
        <x:v>0.6405014413562401</x:v>
      </x:c>
      <x:c r="V457" s="10" t="n">
        <x:v>0.6518680922698662</x:v>
      </x:c>
      <x:c r="W457" s="10" t="n">
        <x:v>0.7047098773057477</x:v>
      </x:c>
      <x:c r="X457" s="10" t="n">
        <x:v>0.9894044066002043</x:v>
      </x:c>
    </x:row>
    <x:row r="458">
      <x:c r="A458" s="34" t="n">
        <x:v>434</x:v>
      </x:c>
      <x:c r="B458" s="11" t="n">
        <x:f>CHOOSE(MIN(3,MAX(1,$B$9)),S458,U458,W458)</x:f>
        <x:v>0.8008542911848053</x:v>
      </x:c>
      <x:c r="C458" s="11" t="n">
        <x:f>CHOOSE(MIN(3,MAX(1,$B$9)),T458,V458,X458)</x:f>
        <x:v>0.22490858484525234</x:v>
      </x:c>
      <x:c r="D458" s="1" t="n">
        <x:f>IF(B458^2+C458^2&lt;=1,1,0)</x:f>
        <x:v>1</x:v>
      </x:c>
      <x:c r="E458" s="9" t="n">
        <x:f>4*AVERAGE($D$25:D458)</x:f>
        <x:v>3.1059907834101383</x:v>
      </x:c>
      <x:c r="F458" s="1" t="n">
        <x:f>B458</x:f>
        <x:v>0.8008542911848053</x:v>
      </x:c>
      <x:c r="G458" s="1" t="n">
        <x:f>IF(D458=1,C458,"")</x:f>
        <x:v>0.22490858484525234</x:v>
      </x:c>
      <x:c r="H458" s="1" t="str">
        <x:f>IF(D458=0,C458,"")</x:f>
      </x:c>
      <x:c r="I458" s="1" t="n">
        <x:f>SQRT(1-F458^2)</x:f>
        <x:v>0.5988592524883314</x:v>
      </x:c>
      <x:c r="J458" s="34"/>
      <x:c r="K458" s="34"/>
      <x:c r="L458" s="34"/>
      <x:c r="M458" s="34"/>
      <x:c r="N458" s="34"/>
      <x:c r="O458" s="34"/>
      <x:c r="P458" s="34"/>
      <x:c r="Q458" s="10" t="n">
        <x:f>PI()</x:f>
        <x:v>3.141592653589793</x:v>
      </x:c>
      <x:c r="S458" s="10" t="n">
        <x:v>0.8008542911848053</x:v>
      </x:c>
      <x:c r="T458" s="10" t="n">
        <x:v>0.22490858484525234</x:v>
      </x:c>
      <x:c r="U458" s="10" t="n">
        <x:v>0.6327291216669249</x:v>
      </x:c>
      <x:c r="V458" s="10" t="n">
        <x:v>0.7913316374814217</x:v>
      </x:c>
      <x:c r="W458" s="10" t="n">
        <x:v>0.39098069627248777</x:v>
      </x:c>
      <x:c r="X458" s="10" t="n">
        <x:v>0.5048362240929591</x:v>
      </x:c>
    </x:row>
    <x:row r="459">
      <x:c r="A459" s="34" t="n">
        <x:v>435</x:v>
      </x:c>
      <x:c r="B459" s="11" t="n">
        <x:f>CHOOSE(MIN(3,MAX(1,$B$9)),S459,U459,W459)</x:f>
        <x:v>0.1980637403903529</x:v>
      </x:c>
      <x:c r="C459" s="11" t="n">
        <x:f>CHOOSE(MIN(3,MAX(1,$B$9)),T459,V459,X459)</x:f>
        <x:v>0.28334744891617447</x:v>
      </x:c>
      <x:c r="D459" s="1" t="n">
        <x:f>IF(B459^2+C459^2&lt;=1,1,0)</x:f>
        <x:v>1</x:v>
      </x:c>
      <x:c r="E459" s="9" t="n">
        <x:f>4*AVERAGE($D$25:D459)</x:f>
        <x:v>3.108045977011494</x:v>
      </x:c>
      <x:c r="F459" s="1" t="n">
        <x:f>B459</x:f>
        <x:v>0.1980637403903529</x:v>
      </x:c>
      <x:c r="G459" s="1" t="n">
        <x:f>IF(D459=1,C459,"")</x:f>
        <x:v>0.28334744891617447</x:v>
      </x:c>
      <x:c r="H459" s="1" t="str">
        <x:f>IF(D459=0,C459,"")</x:f>
      </x:c>
      <x:c r="I459" s="1" t="n">
        <x:f>SQRT(1-F459^2)</x:f>
        <x:v>0.9801891423304907</x:v>
      </x:c>
      <x:c r="J459" s="34"/>
      <x:c r="K459" s="34"/>
      <x:c r="L459" s="34"/>
      <x:c r="M459" s="34"/>
      <x:c r="N459" s="34"/>
      <x:c r="O459" s="34"/>
      <x:c r="P459" s="34"/>
      <x:c r="Q459" s="10" t="n">
        <x:f>PI()</x:f>
        <x:v>3.141592653589793</x:v>
      </x:c>
      <x:c r="S459" s="10" t="n">
        <x:v>0.1980637403903529</x:v>
      </x:c>
      <x:c r="T459" s="10" t="n">
        <x:v>0.28334744891617447</x:v>
      </x:c>
      <x:c r="U459" s="10" t="n">
        <x:v>0.861742679909794</x:v>
      </x:c>
      <x:c r="V459" s="10" t="n">
        <x:v>0.9322312585686461</x:v>
      </x:c>
      <x:c r="W459" s="10" t="n">
        <x:v>0.5959821284873704</x:v>
      </x:c>
      <x:c r="X459" s="10" t="n">
        <x:v>0.8024018372983672</x:v>
      </x:c>
    </x:row>
    <x:row r="460">
      <x:c r="A460" s="34" t="n">
        <x:v>436</x:v>
      </x:c>
      <x:c r="B460" s="11" t="n">
        <x:f>CHOOSE(MIN(3,MAX(1,$B$9)),S460,U460,W460)</x:f>
        <x:v>0.14828139205928892</x:v>
      </x:c>
      <x:c r="C460" s="11" t="n">
        <x:f>CHOOSE(MIN(3,MAX(1,$B$9)),T460,V460,X460)</x:f>
        <x:v>0.3199916846351698</x:v>
      </x:c>
      <x:c r="D460" s="1" t="n">
        <x:f>IF(B460^2+C460^2&lt;=1,1,0)</x:f>
        <x:v>1</x:v>
      </x:c>
      <x:c r="E460" s="9" t="n">
        <x:f>4*AVERAGE($D$25:D460)</x:f>
        <x:v>3.110091743119266</x:v>
      </x:c>
      <x:c r="F460" s="1" t="n">
        <x:f>B460</x:f>
        <x:v>0.14828139205928892</x:v>
      </x:c>
      <x:c r="G460" s="1" t="n">
        <x:f>IF(D460=1,C460,"")</x:f>
        <x:v>0.3199916846351698</x:v>
      </x:c>
      <x:c r="H460" s="1" t="str">
        <x:f>IF(D460=0,C460,"")</x:f>
      </x:c>
      <x:c r="I460" s="1" t="n">
        <x:f>SQRT(1-F460^2)</x:f>
        <x:v>0.9889452101956707</x:v>
      </x:c>
      <x:c r="J460" s="34"/>
      <x:c r="K460" s="34"/>
      <x:c r="L460" s="34"/>
      <x:c r="M460" s="34"/>
      <x:c r="N460" s="34"/>
      <x:c r="O460" s="34"/>
      <x:c r="P460" s="34"/>
      <x:c r="Q460" s="10" t="n">
        <x:f>PI()</x:f>
        <x:v>3.141592653589793</x:v>
      </x:c>
      <x:c r="S460" s="10" t="n">
        <x:v>0.14828139205928892</x:v>
      </x:c>
      <x:c r="T460" s="10" t="n">
        <x:v>0.3199916846351698</x:v>
      </x:c>
      <x:c r="U460" s="10" t="n">
        <x:v>0.7995856641081766</x:v>
      </x:c>
      <x:c r="V460" s="10" t="n">
        <x:v>0.6887363989580805</x:v>
      </x:c>
      <x:c r="W460" s="10" t="n">
        <x:v>0.03268085992302461</x:v>
      </x:c>
      <x:c r="X460" s="10" t="n">
        <x:v>0.8196274871231986</x:v>
      </x:c>
    </x:row>
    <x:row r="461">
      <x:c r="A461" s="34" t="n">
        <x:v>437</x:v>
      </x:c>
      <x:c r="B461" s="11" t="n">
        <x:f>CHOOSE(MIN(3,MAX(1,$B$9)),S461,U461,W461)</x:f>
        <x:v>0.3947415527654812</x:v>
      </x:c>
      <x:c r="C461" s="11" t="n">
        <x:f>CHOOSE(MIN(3,MAX(1,$B$9)),T461,V461,X461)</x:f>
        <x:v>0.4189911592984572</x:v>
      </x:c>
      <x:c r="D461" s="1" t="n">
        <x:f>IF(B461^2+C461^2&lt;=1,1,0)</x:f>
        <x:v>1</x:v>
      </x:c>
      <x:c r="E461" s="9" t="n">
        <x:f>4*AVERAGE($D$25:D461)</x:f>
        <x:v>3.1121281464530894</x:v>
      </x:c>
      <x:c r="F461" s="1" t="n">
        <x:f>B461</x:f>
        <x:v>0.3947415527654812</x:v>
      </x:c>
      <x:c r="G461" s="1" t="n">
        <x:f>IF(D461=1,C461,"")</x:f>
        <x:v>0.4189911592984572</x:v>
      </x:c>
      <x:c r="H461" s="1" t="str">
        <x:f>IF(D461=0,C461,"")</x:f>
      </x:c>
      <x:c r="I461" s="1" t="n">
        <x:f>SQRT(1-F461^2)</x:f>
        <x:v>0.9187921998582143</x:v>
      </x:c>
      <x:c r="J461" s="34"/>
      <x:c r="K461" s="34"/>
      <x:c r="L461" s="34"/>
      <x:c r="M461" s="34"/>
      <x:c r="N461" s="34"/>
      <x:c r="O461" s="34"/>
      <x:c r="P461" s="34"/>
      <x:c r="Q461" s="10" t="n">
        <x:f>PI()</x:f>
        <x:v>3.141592653589793</x:v>
      </x:c>
      <x:c r="S461" s="10" t="n">
        <x:v>0.3947415527654812</x:v>
      </x:c>
      <x:c r="T461" s="10" t="n">
        <x:v>0.4189911592984572</x:v>
      </x:c>
      <x:c r="U461" s="10" t="n">
        <x:v>0.1781282615540507</x:v>
      </x:c>
      <x:c r="V461" s="10" t="n">
        <x:v>0.07417708248497379</x:v>
      </x:c>
      <x:c r="W461" s="10" t="n">
        <x:v>0.24403687497398796</x:v>
      </x:c>
      <x:c r="X461" s="10" t="n">
        <x:v>0.4481854259670417</x:v>
      </x:c>
    </x:row>
    <x:row r="462">
      <x:c r="A462" s="34" t="n">
        <x:v>438</x:v>
      </x:c>
      <x:c r="B462" s="11" t="n">
        <x:f>CHOOSE(MIN(3,MAX(1,$B$9)),S462,U462,W462)</x:f>
        <x:v>0.4953054612269625</x:v>
      </x:c>
      <x:c r="C462" s="11" t="n">
        <x:f>CHOOSE(MIN(3,MAX(1,$B$9)),T462,V462,X462)</x:f>
        <x:v>0.558723006513901</x:v>
      </x:c>
      <x:c r="D462" s="1" t="n">
        <x:f>IF(B462^2+C462^2&lt;=1,1,0)</x:f>
        <x:v>1</x:v>
      </x:c>
      <x:c r="E462" s="9" t="n">
        <x:f>4*AVERAGE($D$25:D462)</x:f>
        <x:v>3.1141552511415527</x:v>
      </x:c>
      <x:c r="F462" s="1" t="n">
        <x:f>B462</x:f>
        <x:v>0.4953054612269625</x:v>
      </x:c>
      <x:c r="G462" s="1" t="n">
        <x:f>IF(D462=1,C462,"")</x:f>
        <x:v>0.558723006513901</x:v>
      </x:c>
      <x:c r="H462" s="1" t="str">
        <x:f>IF(D462=0,C462,"")</x:f>
      </x:c>
      <x:c r="I462" s="1" t="n">
        <x:f>SQRT(1-F462^2)</x:f>
        <x:v>0.8687188843801809</x:v>
      </x:c>
      <x:c r="J462" s="34"/>
      <x:c r="K462" s="34"/>
      <x:c r="L462" s="34"/>
      <x:c r="M462" s="34"/>
      <x:c r="N462" s="34"/>
      <x:c r="O462" s="34"/>
      <x:c r="P462" s="34"/>
      <x:c r="Q462" s="10" t="n">
        <x:f>PI()</x:f>
        <x:v>3.141592653589793</x:v>
      </x:c>
      <x:c r="S462" s="10" t="n">
        <x:v>0.4953054612269625</x:v>
      </x:c>
      <x:c r="T462" s="10" t="n">
        <x:v>0.558723006513901</x:v>
      </x:c>
      <x:c r="U462" s="10" t="n">
        <x:v>0.6820675702397113</x:v>
      </x:c>
      <x:c r="V462" s="10" t="n">
        <x:v>0.4662750742216577</x:v>
      </x:c>
      <x:c r="W462" s="10" t="n">
        <x:v>0.1038053772024472</x:v>
      </x:c>
      <x:c r="X462" s="10" t="n">
        <x:v>0.4282679695214442</x:v>
      </x:c>
    </x:row>
    <x:row r="463">
      <x:c r="A463" s="34" t="n">
        <x:v>439</x:v>
      </x:c>
      <x:c r="B463" s="11" t="n">
        <x:f>CHOOSE(MIN(3,MAX(1,$B$9)),S463,U463,W463)</x:f>
        <x:v>0.6482917479006574</x:v>
      </x:c>
      <x:c r="C463" s="11" t="n">
        <x:f>CHOOSE(MIN(3,MAX(1,$B$9)),T463,V463,X463)</x:f>
        <x:v>0.05754853843245655</x:v>
      </x:c>
      <x:c r="D463" s="1" t="n">
        <x:f>IF(B463^2+C463^2&lt;=1,1,0)</x:f>
        <x:v>1</x:v>
      </x:c>
      <x:c r="E463" s="9" t="n">
        <x:f>4*AVERAGE($D$25:D463)</x:f>
        <x:v>3.1161731207289294</x:v>
      </x:c>
      <x:c r="F463" s="1" t="n">
        <x:f>B463</x:f>
        <x:v>0.6482917479006574</x:v>
      </x:c>
      <x:c r="G463" s="1" t="n">
        <x:f>IF(D463=1,C463,"")</x:f>
        <x:v>0.05754853843245655</x:v>
      </x:c>
      <x:c r="H463" s="1" t="str">
        <x:f>IF(D463=0,C463,"")</x:f>
      </x:c>
      <x:c r="I463" s="1" t="n">
        <x:f>SQRT(1-F463^2)</x:f>
        <x:v>0.761392020974682</x:v>
      </x:c>
      <x:c r="J463" s="34"/>
      <x:c r="K463" s="34"/>
      <x:c r="L463" s="34"/>
      <x:c r="M463" s="34"/>
      <x:c r="N463" s="34"/>
      <x:c r="O463" s="34"/>
      <x:c r="P463" s="34"/>
      <x:c r="Q463" s="10" t="n">
        <x:f>PI()</x:f>
        <x:v>3.141592653589793</x:v>
      </x:c>
      <x:c r="S463" s="10" t="n">
        <x:v>0.6482917479006574</x:v>
      </x:c>
      <x:c r="T463" s="10" t="n">
        <x:v>0.05754853843245655</x:v>
      </x:c>
      <x:c r="U463" s="10" t="n">
        <x:v>0.5806830200121024</x:v>
      </x:c>
      <x:c r="V463" s="10" t="n">
        <x:v>0.1157668497752874</x:v>
      </x:c>
      <x:c r="W463" s="10" t="n">
        <x:v>0.3155986932749074</x:v>
      </x:c>
      <x:c r="X463" s="10" t="n">
        <x:v>0.9163248854547846</x:v>
      </x:c>
    </x:row>
    <x:row r="464">
      <x:c r="A464" s="34" t="n">
        <x:v>440</x:v>
      </x:c>
      <x:c r="B464" s="11" t="n">
        <x:f>CHOOSE(MIN(3,MAX(1,$B$9)),S464,U464,W464)</x:f>
        <x:v>0.21680848149117082</x:v>
      </x:c>
      <x:c r="C464" s="11" t="n">
        <x:f>CHOOSE(MIN(3,MAX(1,$B$9)),T464,V464,X464)</x:f>
        <x:v>0.37352828786242753</x:v>
      </x:c>
      <x:c r="D464" s="1" t="n">
        <x:f>IF(B464^2+C464^2&lt;=1,1,0)</x:f>
        <x:v>1</x:v>
      </x:c>
      <x:c r="E464" s="9" t="n">
        <x:f>4*AVERAGE($D$25:D464)</x:f>
        <x:v>3.118181818181818</x:v>
      </x:c>
      <x:c r="F464" s="1" t="n">
        <x:f>B464</x:f>
        <x:v>0.21680848149117082</x:v>
      </x:c>
      <x:c r="G464" s="1" t="n">
        <x:f>IF(D464=1,C464,"")</x:f>
        <x:v>0.37352828786242753</x:v>
      </x:c>
      <x:c r="H464" s="1" t="str">
        <x:f>IF(D464=0,C464,"")</x:f>
      </x:c>
      <x:c r="I464" s="1" t="n">
        <x:f>SQRT(1-F464^2)</x:f>
        <x:v>0.9762141580378214</x:v>
      </x:c>
      <x:c r="J464" s="34"/>
      <x:c r="K464" s="34"/>
      <x:c r="L464" s="34"/>
      <x:c r="M464" s="34"/>
      <x:c r="N464" s="34"/>
      <x:c r="O464" s="34"/>
      <x:c r="P464" s="34"/>
      <x:c r="Q464" s="10" t="n">
        <x:f>PI()</x:f>
        <x:v>3.141592653589793</x:v>
      </x:c>
      <x:c r="S464" s="10" t="n">
        <x:v>0.21680848149117082</x:v>
      </x:c>
      <x:c r="T464" s="10" t="n">
        <x:v>0.37352828786242753</x:v>
      </x:c>
      <x:c r="U464" s="10" t="n">
        <x:v>0.8435010815956253</x:v>
      </x:c>
      <x:c r="V464" s="10" t="n">
        <x:v>0.5881259158971234</x:v>
      </x:c>
      <x:c r="W464" s="10" t="n">
        <x:v>0.07442261227942881</x:v>
      </x:c>
      <x:c r="X464" s="10" t="n">
        <x:v>0.8785797869883769</x:v>
      </x:c>
    </x:row>
    <x:row r="465">
      <x:c r="A465" s="34" t="n">
        <x:v>441</x:v>
      </x:c>
      <x:c r="B465" s="11" t="n">
        <x:f>CHOOSE(MIN(3,MAX(1,$B$9)),S465,U465,W465)</x:f>
        <x:v>0.40922840393614024</x:v>
      </x:c>
      <x:c r="C465" s="11" t="n">
        <x:f>CHOOSE(MIN(3,MAX(1,$B$9)),T465,V465,X465)</x:f>
        <x:v>0.14493600057903677</x:v>
      </x:c>
      <x:c r="D465" s="1" t="n">
        <x:f>IF(B465^2+C465^2&lt;=1,1,0)</x:f>
        <x:v>1</x:v>
      </x:c>
      <x:c r="E465" s="9" t="n">
        <x:f>4*AVERAGE($D$25:D465)</x:f>
        <x:v>3.120181405895692</x:v>
      </x:c>
      <x:c r="F465" s="1" t="n">
        <x:f>B465</x:f>
        <x:v>0.40922840393614024</x:v>
      </x:c>
      <x:c r="G465" s="1" t="n">
        <x:f>IF(D465=1,C465,"")</x:f>
        <x:v>0.14493600057903677</x:v>
      </x:c>
      <x:c r="H465" s="1" t="str">
        <x:f>IF(D465=0,C465,"")</x:f>
      </x:c>
      <x:c r="I465" s="1" t="n">
        <x:f>SQRT(1-F465^2)</x:f>
        <x:v>0.9124319774163329</x:v>
      </x:c>
      <x:c r="J465" s="34"/>
      <x:c r="K465" s="34"/>
      <x:c r="L465" s="34"/>
      <x:c r="M465" s="34"/>
      <x:c r="N465" s="34"/>
      <x:c r="O465" s="34"/>
      <x:c r="P465" s="34"/>
      <x:c r="Q465" s="10" t="n">
        <x:f>PI()</x:f>
        <x:v>3.141592653589793</x:v>
      </x:c>
      <x:c r="S465" s="10" t="n">
        <x:v>0.40922840393614024</x:v>
      </x:c>
      <x:c r="T465" s="10" t="n">
        <x:v>0.14493600057903677</x:v>
      </x:c>
      <x:c r="U465" s="10" t="n">
        <x:v>0.34738766064691096</x:v>
      </x:c>
      <x:c r="V465" s="10" t="n">
        <x:v>0.4661566139624562</x:v>
      </x:c>
      <x:c r="W465" s="10" t="n">
        <x:v>0.5124993406001163</x:v>
      </x:c>
      <x:c r="X465" s="10" t="n">
        <x:v>0.5291376154334649</x:v>
      </x:c>
    </x:row>
    <x:row r="466">
      <x:c r="A466" s="34" t="n">
        <x:v>442</x:v>
      </x:c>
      <x:c r="B466" s="11" t="n">
        <x:f>CHOOSE(MIN(3,MAX(1,$B$9)),S466,U466,W466)</x:f>
        <x:v>0.8322380179306492</x:v>
      </x:c>
      <x:c r="C466" s="11" t="n">
        <x:f>CHOOSE(MIN(3,MAX(1,$B$9)),T466,V466,X466)</x:f>
        <x:v>0.2226702106418088</x:v>
      </x:c>
      <x:c r="D466" s="1" t="n">
        <x:f>IF(B466^2+C466^2&lt;=1,1,0)</x:f>
        <x:v>1</x:v>
      </x:c>
      <x:c r="E466" s="9" t="n">
        <x:f>4*AVERAGE($D$25:D466)</x:f>
        <x:v>3.1221719457013575</x:v>
      </x:c>
      <x:c r="F466" s="1" t="n">
        <x:f>B466</x:f>
        <x:v>0.8322380179306492</x:v>
      </x:c>
      <x:c r="G466" s="1" t="n">
        <x:f>IF(D466=1,C466,"")</x:f>
        <x:v>0.2226702106418088</x:v>
      </x:c>
      <x:c r="H466" s="1" t="str">
        <x:f>IF(D466=0,C466,"")</x:f>
      </x:c>
      <x:c r="I466" s="1" t="n">
        <x:f>SQRT(1-F466^2)</x:f>
        <x:v>0.5544185075471998</x:v>
      </x:c>
      <x:c r="J466" s="34"/>
      <x:c r="K466" s="34"/>
      <x:c r="L466" s="34"/>
      <x:c r="M466" s="34"/>
      <x:c r="N466" s="34"/>
      <x:c r="O466" s="34"/>
      <x:c r="P466" s="34"/>
      <x:c r="Q466" s="10" t="n">
        <x:f>PI()</x:f>
        <x:v>3.141592653589793</x:v>
      </x:c>
      <x:c r="S466" s="10" t="n">
        <x:v>0.8322380179306492</x:v>
      </x:c>
      <x:c r="T466" s="10" t="n">
        <x:v>0.2226702106418088</x:v>
      </x:c>
      <x:c r="U466" s="10" t="n">
        <x:v>0.8307233707252644</x:v>
      </x:c>
      <x:c r="V466" s="10" t="n">
        <x:v>0.8025440644447166</x:v>
      </x:c>
      <x:c r="W466" s="10" t="n">
        <x:v>0.006699758729695193</x:v>
      </x:c>
      <x:c r="X466" s="10" t="n">
        <x:v>0.29552986837991335</x:v>
      </x:c>
    </x:row>
    <x:row r="467">
      <x:c r="A467" s="34" t="n">
        <x:v>443</x:v>
      </x:c>
      <x:c r="B467" s="11" t="n">
        <x:f>CHOOSE(MIN(3,MAX(1,$B$9)),S467,U467,W467)</x:f>
        <x:v>0.36824275355320424</x:v>
      </x:c>
      <x:c r="C467" s="11" t="n">
        <x:f>CHOOSE(MIN(3,MAX(1,$B$9)),T467,V467,X467)</x:f>
        <x:v>0.5052323440322652</x:v>
      </x:c>
      <x:c r="D467" s="1" t="n">
        <x:f>IF(B467^2+C467^2&lt;=1,1,0)</x:f>
        <x:v>1</x:v>
      </x:c>
      <x:c r="E467" s="9" t="n">
        <x:f>4*AVERAGE($D$25:D467)</x:f>
        <x:v>3.124153498871332</x:v>
      </x:c>
      <x:c r="F467" s="1" t="n">
        <x:f>B467</x:f>
        <x:v>0.36824275355320424</x:v>
      </x:c>
      <x:c r="G467" s="1" t="n">
        <x:f>IF(D467=1,C467,"")</x:f>
        <x:v>0.5052323440322652</x:v>
      </x:c>
      <x:c r="H467" s="1" t="str">
        <x:f>IF(D467=0,C467,"")</x:f>
      </x:c>
      <x:c r="I467" s="1" t="n">
        <x:f>SQRT(1-F467^2)</x:f>
        <x:v>0.9297296781621818</x:v>
      </x:c>
      <x:c r="J467" s="34"/>
      <x:c r="K467" s="34"/>
      <x:c r="L467" s="34"/>
      <x:c r="M467" s="34"/>
      <x:c r="N467" s="34"/>
      <x:c r="O467" s="34"/>
      <x:c r="P467" s="34"/>
      <x:c r="Q467" s="10" t="n">
        <x:f>PI()</x:f>
        <x:v>3.141592653589793</x:v>
      </x:c>
      <x:c r="S467" s="10" t="n">
        <x:v>0.36824275355320424</x:v>
      </x:c>
      <x:c r="T467" s="10" t="n">
        <x:v>0.5052323440322652</x:v>
      </x:c>
      <x:c r="U467" s="10" t="n">
        <x:v>0.17521312251446397</x:v>
      </x:c>
      <x:c r="V467" s="10" t="n">
        <x:v>0.7904998283022789</x:v>
      </x:c>
      <x:c r="W467" s="10" t="n">
        <x:v>0.9981278588761169</x:v>
      </x:c>
      <x:c r="X467" s="10" t="n">
        <x:v>0.46440383095399584</x:v>
      </x:c>
    </x:row>
    <x:row r="468">
      <x:c r="A468" s="34" t="n">
        <x:v>444</x:v>
      </x:c>
      <x:c r="B468" s="11" t="n">
        <x:f>CHOOSE(MIN(3,MAX(1,$B$9)),S468,U468,W468)</x:f>
        <x:v>0.10332450305577368</x:v>
      </x:c>
      <x:c r="C468" s="11" t="n">
        <x:f>CHOOSE(MIN(3,MAX(1,$B$9)),T468,V468,X468)</x:f>
        <x:v>0.4543231084244326</x:v>
      </x:c>
      <x:c r="D468" s="1" t="n">
        <x:f>IF(B468^2+C468^2&lt;=1,1,0)</x:f>
        <x:v>1</x:v>
      </x:c>
      <x:c r="E468" s="9" t="n">
        <x:f>4*AVERAGE($D$25:D468)</x:f>
        <x:v>3.126126126126126</x:v>
      </x:c>
      <x:c r="F468" s="1" t="n">
        <x:f>B468</x:f>
        <x:v>0.10332450305577368</x:v>
      </x:c>
      <x:c r="G468" s="1" t="n">
        <x:f>IF(D468=1,C468,"")</x:f>
        <x:v>0.4543231084244326</x:v>
      </x:c>
      <x:c r="H468" s="1" t="str">
        <x:f>IF(D468=0,C468,"")</x:f>
      </x:c>
      <x:c r="I468" s="1" t="n">
        <x:f>SQRT(1-F468^2)</x:f>
        <x:v>0.9946476999763672</x:v>
      </x:c>
      <x:c r="J468" s="34"/>
      <x:c r="K468" s="34"/>
      <x:c r="L468" s="34"/>
      <x:c r="M468" s="34"/>
      <x:c r="N468" s="34"/>
      <x:c r="O468" s="34"/>
      <x:c r="P468" s="34"/>
      <x:c r="Q468" s="10" t="n">
        <x:f>PI()</x:f>
        <x:v>3.141592653589793</x:v>
      </x:c>
      <x:c r="S468" s="10" t="n">
        <x:v>0.10332450305577368</x:v>
      </x:c>
      <x:c r="T468" s="10" t="n">
        <x:v>0.4543231084244326</x:v>
      </x:c>
      <x:c r="U468" s="10" t="n">
        <x:v>0.8944883862066508</x:v>
      </x:c>
      <x:c r="V468" s="10" t="n">
        <x:v>0.4481174794387255</x:v>
      </x:c>
      <x:c r="W468" s="10" t="n">
        <x:v>0.10208678952596828</x:v>
      </x:c>
      <x:c r="X468" s="10" t="n">
        <x:v>0.0247821060894039</x:v>
      </x:c>
    </x:row>
    <x:row r="469">
      <x:c r="A469" s="34" t="n">
        <x:v>445</x:v>
      </x:c>
      <x:c r="B469" s="11" t="n">
        <x:f>CHOOSE(MIN(3,MAX(1,$B$9)),S469,U469,W469)</x:f>
        <x:v>0.4079243753803894</x:v>
      </x:c>
      <x:c r="C469" s="11" t="n">
        <x:f>CHOOSE(MIN(3,MAX(1,$B$9)),T469,V469,X469)</x:f>
        <x:v>0.5568042394006625</x:v>
      </x:c>
      <x:c r="D469" s="1" t="n">
        <x:f>IF(B469^2+C469^2&lt;=1,1,0)</x:f>
        <x:v>1</x:v>
      </x:c>
      <x:c r="E469" s="9" t="n">
        <x:f>4*AVERAGE($D$25:D469)</x:f>
        <x:v>3.1280898876404493</x:v>
      </x:c>
      <x:c r="F469" s="1" t="n">
        <x:f>B469</x:f>
        <x:v>0.4079243753803894</x:v>
      </x:c>
      <x:c r="G469" s="1" t="n">
        <x:f>IF(D469=1,C469,"")</x:f>
        <x:v>0.5568042394006625</x:v>
      </x:c>
      <x:c r="H469" s="1" t="str">
        <x:f>IF(D469=0,C469,"")</x:f>
      </x:c>
      <x:c r="I469" s="1" t="n">
        <x:f>SQRT(1-F469^2)</x:f>
        <x:v>0.9130157194542267</x:v>
      </x:c>
      <x:c r="J469" s="34"/>
      <x:c r="K469" s="34"/>
      <x:c r="L469" s="34"/>
      <x:c r="M469" s="34"/>
      <x:c r="N469" s="34"/>
      <x:c r="O469" s="34"/>
      <x:c r="P469" s="34"/>
      <x:c r="Q469" s="10" t="n">
        <x:f>PI()</x:f>
        <x:v>3.141592653589793</x:v>
      </x:c>
      <x:c r="S469" s="10" t="n">
        <x:v>0.4079243753803894</x:v>
      </x:c>
      <x:c r="T469" s="10" t="n">
        <x:v>0.5568042394006625</x:v>
      </x:c>
      <x:c r="U469" s="10" t="n">
        <x:v>0.9172395168703988</x:v>
      </x:c>
      <x:c r="V469" s="10" t="n">
        <x:v>0.3125608599620213</x:v>
      </x:c>
      <x:c r="W469" s="10" t="n">
        <x:v>0.2641880888246462</x:v>
      </x:c>
      <x:c r="X469" s="10" t="n">
        <x:v>0.8021114105845664</x:v>
      </x:c>
    </x:row>
    <x:row r="470">
      <x:c r="A470" s="34" t="n">
        <x:v>446</x:v>
      </x:c>
      <x:c r="B470" s="11" t="n">
        <x:f>CHOOSE(MIN(3,MAX(1,$B$9)),S470,U470,W470)</x:f>
        <x:v>0.8124625844648108</x:v>
      </x:c>
      <x:c r="C470" s="11" t="n">
        <x:f>CHOOSE(MIN(3,MAX(1,$B$9)),T470,V470,X470)</x:f>
        <x:v>0.5192804859252647</x:v>
      </x:c>
      <x:c r="D470" s="1" t="n">
        <x:f>IF(B470^2+C470^2&lt;=1,1,0)</x:f>
        <x:v>1</x:v>
      </x:c>
      <x:c r="E470" s="9" t="n">
        <x:f>4*AVERAGE($D$25:D470)</x:f>
        <x:v>3.1300448430493275</x:v>
      </x:c>
      <x:c r="F470" s="1" t="n">
        <x:f>B470</x:f>
        <x:v>0.8124625844648108</x:v>
      </x:c>
      <x:c r="G470" s="1" t="n">
        <x:f>IF(D470=1,C470,"")</x:f>
        <x:v>0.5192804859252647</x:v>
      </x:c>
      <x:c r="H470" s="1" t="str">
        <x:f>IF(D470=0,C470,"")</x:f>
      </x:c>
      <x:c r="I470" s="1" t="n">
        <x:f>SQRT(1-F470^2)</x:f>
        <x:v>0.5830133350488308</x:v>
      </x:c>
      <x:c r="J470" s="34"/>
      <x:c r="K470" s="34"/>
      <x:c r="L470" s="34"/>
      <x:c r="M470" s="34"/>
      <x:c r="N470" s="34"/>
      <x:c r="O470" s="34"/>
      <x:c r="P470" s="34"/>
      <x:c r="Q470" s="10" t="n">
        <x:f>PI()</x:f>
        <x:v>3.141592653589793</x:v>
      </x:c>
      <x:c r="S470" s="10" t="n">
        <x:v>0.8124625844648108</x:v>
      </x:c>
      <x:c r="T470" s="10" t="n">
        <x:v>0.5192804859252647</x:v>
      </x:c>
      <x:c r="U470" s="10" t="n">
        <x:v>0.42958225552008966</x:v>
      </x:c>
      <x:c r="V470" s="10" t="n">
        <x:v>0.5013629799773663</x:v>
      </x:c>
      <x:c r="W470" s="10" t="n">
        <x:v>0.9442167906540763</x:v>
      </x:c>
      <x:c r="X470" s="10" t="n">
        <x:v>0.6841176663451919</x:v>
      </x:c>
    </x:row>
    <x:row r="471">
      <x:c r="A471" s="34" t="n">
        <x:v>447</x:v>
      </x:c>
      <x:c r="B471" s="11" t="n">
        <x:f>CHOOSE(MIN(3,MAX(1,$B$9)),S471,U471,W471)</x:f>
        <x:v>0.5867089478997514</x:v>
      </x:c>
      <x:c r="C471" s="11" t="n">
        <x:f>CHOOSE(MIN(3,MAX(1,$B$9)),T471,V471,X471)</x:f>
        <x:v>0.9473770303884521</x:v>
      </x:c>
      <x:c r="D471" s="1" t="n">
        <x:f>IF(B471^2+C471^2&lt;=1,1,0)</x:f>
        <x:v>0</x:v>
      </x:c>
      <x:c r="E471" s="9" t="n">
        <x:f>4*AVERAGE($D$25:D471)</x:f>
        <x:v>3.1230425055928412</x:v>
      </x:c>
      <x:c r="F471" s="1" t="n">
        <x:f>B471</x:f>
        <x:v>0.5867089478997514</x:v>
      </x:c>
      <x:c r="G471" s="1" t="str">
        <x:f>IF(D471=1,C471,"")</x:f>
      </x:c>
      <x:c r="H471" s="1" t="n">
        <x:f>IF(D471=0,C471,"")</x:f>
        <x:v>0.9473770303884521</x:v>
      </x:c>
      <x:c r="I471" s="1" t="n">
        <x:f>SQRT(1-F471^2)</x:f>
        <x:v>0.8097978824709082</x:v>
      </x:c>
      <x:c r="J471" s="34"/>
      <x:c r="K471" s="34"/>
      <x:c r="L471" s="34"/>
      <x:c r="M471" s="34"/>
      <x:c r="N471" s="34"/>
      <x:c r="O471" s="34"/>
      <x:c r="P471" s="34"/>
      <x:c r="Q471" s="10" t="n">
        <x:f>PI()</x:f>
        <x:v>3.141592653589793</x:v>
      </x:c>
      <x:c r="S471" s="10" t="n">
        <x:v>0.5867089478997514</x:v>
      </x:c>
      <x:c r="T471" s="10" t="n">
        <x:v>0.9473770303884521</x:v>
      </x:c>
      <x:c r="U471" s="10" t="n">
        <x:v>0.944515966779755</x:v>
      </x:c>
      <x:c r="V471" s="10" t="n">
        <x:v>0.6625408844257684</x:v>
      </x:c>
      <x:c r="W471" s="10" t="n">
        <x:v>0.5504570083178252</x:v>
      </x:c>
      <x:c r="X471" s="10" t="n">
        <x:v>0.08269158123113962</x:v>
      </x:c>
    </x:row>
    <x:row r="472">
      <x:c r="A472" s="34" t="n">
        <x:v>448</x:v>
      </x:c>
      <x:c r="B472" s="11" t="n">
        <x:f>CHOOSE(MIN(3,MAX(1,$B$9)),S472,U472,W472)</x:f>
        <x:v>0.9873815350001678</x:v>
      </x:c>
      <x:c r="C472" s="11" t="n">
        <x:f>CHOOSE(MIN(3,MAX(1,$B$9)),T472,V472,X472)</x:f>
        <x:v>0.485420351033099</x:v>
      </x:c>
      <x:c r="D472" s="1" t="n">
        <x:f>IF(B472^2+C472^2&lt;=1,1,0)</x:f>
        <x:v>0</x:v>
      </x:c>
      <x:c r="E472" s="9" t="n">
        <x:f>4*AVERAGE($D$25:D472)</x:f>
        <x:v>3.1160714285714284</x:v>
      </x:c>
      <x:c r="F472" s="1" t="n">
        <x:f>B472</x:f>
        <x:v>0.9873815350001678</x:v>
      </x:c>
      <x:c r="G472" s="1" t="str">
        <x:f>IF(D472=1,C472,"")</x:f>
      </x:c>
      <x:c r="H472" s="1" t="n">
        <x:f>IF(D472=0,C472,"")</x:f>
        <x:v>0.485420351033099</x:v>
      </x:c>
      <x:c r="I472" s="1" t="n">
        <x:f>SQRT(1-F472^2)</x:f>
        <x:v>0.15835941506810525</x:v>
      </x:c>
      <x:c r="J472" s="34"/>
      <x:c r="K472" s="34"/>
      <x:c r="L472" s="34"/>
      <x:c r="M472" s="34"/>
      <x:c r="N472" s="34"/>
      <x:c r="O472" s="34"/>
      <x:c r="P472" s="34"/>
      <x:c r="Q472" s="10" t="n">
        <x:f>PI()</x:f>
        <x:v>3.141592653589793</x:v>
      </x:c>
      <x:c r="S472" s="10" t="n">
        <x:v>0.9873815350001678</x:v>
      </x:c>
      <x:c r="T472" s="10" t="n">
        <x:v>0.485420351033099</x:v>
      </x:c>
      <x:c r="U472" s="10" t="n">
        <x:v>0.2970843505049452</x:v>
      </x:c>
      <x:c r="V472" s="10" t="n">
        <x:v>0.878344902756412</x:v>
      </x:c>
      <x:c r="W472" s="10" t="n">
        <x:v>0.6179965771364447</x:v>
      </x:c>
      <x:c r="X472" s="10" t="n">
        <x:v>0.43139777240007626</x:v>
      </x:c>
    </x:row>
    <x:row r="473">
      <x:c r="A473" s="34" t="n">
        <x:v>449</x:v>
      </x:c>
      <x:c r="B473" s="11" t="n">
        <x:f>CHOOSE(MIN(3,MAX(1,$B$9)),S473,U473,W473)</x:f>
        <x:v>0.5456775658531114</x:v>
      </x:c>
      <x:c r="C473" s="11" t="n">
        <x:f>CHOOSE(MIN(3,MAX(1,$B$9)),T473,V473,X473)</x:f>
        <x:v>0.1861758470768109</x:v>
      </x:c>
      <x:c r="D473" s="1" t="n">
        <x:f>IF(B473^2+C473^2&lt;=1,1,0)</x:f>
        <x:v>1</x:v>
      </x:c>
      <x:c r="E473" s="9" t="n">
        <x:f>4*AVERAGE($D$25:D473)</x:f>
        <x:v>3.11804008908686</x:v>
      </x:c>
      <x:c r="F473" s="1" t="n">
        <x:f>B473</x:f>
        <x:v>0.5456775658531114</x:v>
      </x:c>
      <x:c r="G473" s="1" t="n">
        <x:f>IF(D473=1,C473,"")</x:f>
        <x:v>0.1861758470768109</x:v>
      </x:c>
      <x:c r="H473" s="1" t="str">
        <x:f>IF(D473=0,C473,"")</x:f>
      </x:c>
      <x:c r="I473" s="1" t="n">
        <x:f>SQRT(1-F473^2)</x:f>
        <x:v>0.8379952232111011</x:v>
      </x:c>
      <x:c r="J473" s="34"/>
      <x:c r="K473" s="34"/>
      <x:c r="L473" s="34"/>
      <x:c r="M473" s="34"/>
      <x:c r="N473" s="34"/>
      <x:c r="O473" s="34"/>
      <x:c r="P473" s="34"/>
      <x:c r="Q473" s="10" t="n">
        <x:f>PI()</x:f>
        <x:v>3.141592653589793</x:v>
      </x:c>
      <x:c r="S473" s="10" t="n">
        <x:v>0.5456775658531114</x:v>
      </x:c>
      <x:c r="T473" s="10" t="n">
        <x:v>0.1861758470768109</x:v>
      </x:c>
      <x:c r="U473" s="10" t="n">
        <x:v>0.311096106841786</x:v>
      </x:c>
      <x:c r="V473" s="10" t="n">
        <x:v>0.11095837243549544</x:v>
      </x:c>
      <x:c r="W473" s="10" t="n">
        <x:v>0.14480497040488938</x:v>
      </x:c>
      <x:c r="X473" s="10" t="n">
        <x:v>0.11863353705818469</x:v>
      </x:c>
    </x:row>
    <x:row r="474">
      <x:c r="A474" s="34" t="n">
        <x:v>450</x:v>
      </x:c>
      <x:c r="B474" s="11" t="n">
        <x:f>CHOOSE(MIN(3,MAX(1,$B$9)),S474,U474,W474)</x:f>
        <x:v>0.5877297254046425</x:v>
      </x:c>
      <x:c r="C474" s="11" t="n">
        <x:f>CHOOSE(MIN(3,MAX(1,$B$9)),T474,V474,X474)</x:f>
        <x:v>0.05705335934180766</x:v>
      </x:c>
      <x:c r="D474" s="1" t="n">
        <x:f>IF(B474^2+C474^2&lt;=1,1,0)</x:f>
        <x:v>1</x:v>
      </x:c>
      <x:c r="E474" s="9" t="n">
        <x:f>4*AVERAGE($D$25:D474)</x:f>
        <x:v>3.12</x:v>
      </x:c>
      <x:c r="F474" s="1" t="n">
        <x:f>B474</x:f>
        <x:v>0.5877297254046425</x:v>
      </x:c>
      <x:c r="G474" s="1" t="n">
        <x:f>IF(D474=1,C474,"")</x:f>
        <x:v>0.05705335934180766</x:v>
      </x:c>
      <x:c r="H474" s="1" t="str">
        <x:f>IF(D474=0,C474,"")</x:f>
      </x:c>
      <x:c r="I474" s="1" t="n">
        <x:f>SQRT(1-F474^2)</x:f>
        <x:v>0.8090573341091368</x:v>
      </x:c>
      <x:c r="J474" s="34"/>
      <x:c r="K474" s="34"/>
      <x:c r="L474" s="34"/>
      <x:c r="M474" s="34"/>
      <x:c r="N474" s="34"/>
      <x:c r="O474" s="34"/>
      <x:c r="P474" s="34"/>
      <x:c r="Q474" s="10" t="n">
        <x:f>PI()</x:f>
        <x:v>3.141592653589793</x:v>
      </x:c>
      <x:c r="S474" s="10" t="n">
        <x:v>0.5877297254046425</x:v>
      </x:c>
      <x:c r="T474" s="10" t="n">
        <x:v>0.05705335934180766</x:v>
      </x:c>
      <x:c r="U474" s="10" t="n">
        <x:v>0.024437350622088294</x:v>
      </x:c>
      <x:c r="V474" s="10" t="n">
        <x:v>0.011865365631459346</x:v>
      </x:c>
      <x:c r="W474" s="10" t="n">
        <x:v>0.7811904615541827</x:v>
      </x:c>
      <x:c r="X474" s="10" t="n">
        <x:v>0.6979779471029952</x:v>
      </x:c>
    </x:row>
    <x:row r="475">
      <x:c r="A475" s="34" t="n">
        <x:v>451</x:v>
      </x:c>
      <x:c r="B475" s="11" t="n">
        <x:f>CHOOSE(MIN(3,MAX(1,$B$9)),S475,U475,W475)</x:f>
        <x:v>0.9788326191483065</x:v>
      </x:c>
      <x:c r="C475" s="11" t="n">
        <x:f>CHOOSE(MIN(3,MAX(1,$B$9)),T475,V475,X475)</x:f>
        <x:v>0.6012620317051187</x:v>
      </x:c>
      <x:c r="D475" s="1" t="n">
        <x:f>IF(B475^2+C475^2&lt;=1,1,0)</x:f>
        <x:v>0</x:v>
      </x:c>
      <x:c r="E475" s="9" t="n">
        <x:f>4*AVERAGE($D$25:D475)</x:f>
        <x:v>3.1130820399113084</x:v>
      </x:c>
      <x:c r="F475" s="1" t="n">
        <x:f>B475</x:f>
        <x:v>0.9788326191483065</x:v>
      </x:c>
      <x:c r="G475" s="1" t="str">
        <x:f>IF(D475=1,C475,"")</x:f>
      </x:c>
      <x:c r="H475" s="1" t="n">
        <x:f>IF(D475=0,C475,"")</x:f>
        <x:v>0.6012620317051187</x:v>
      </x:c>
      <x:c r="I475" s="1" t="n">
        <x:f>SQRT(1-F475^2)</x:f>
        <x:v>0.20466241396813983</x:v>
      </x:c>
      <x:c r="J475" s="34"/>
      <x:c r="K475" s="34"/>
      <x:c r="L475" s="34"/>
      <x:c r="M475" s="34"/>
      <x:c r="N475" s="34"/>
      <x:c r="O475" s="34"/>
      <x:c r="P475" s="34"/>
      <x:c r="Q475" s="10" t="n">
        <x:f>PI()</x:f>
        <x:v>3.141592653589793</x:v>
      </x:c>
      <x:c r="S475" s="10" t="n">
        <x:v>0.9788326191483065</x:v>
      </x:c>
      <x:c r="T475" s="10" t="n">
        <x:v>0.6012620317051187</x:v>
      </x:c>
      <x:c r="U475" s="10" t="n">
        <x:v>0.10503630436545075</x:v>
      </x:c>
      <x:c r="V475" s="10" t="n">
        <x:v>0.7561899841273434</x:v>
      </x:c>
      <x:c r="W475" s="10" t="n">
        <x:v>0.16441948947232943</x:v>
      </x:c>
      <x:c r="X475" s="10" t="n">
        <x:v>0.5610904135642939</x:v>
      </x:c>
    </x:row>
    <x:row r="476">
      <x:c r="A476" s="34" t="n">
        <x:v>452</x:v>
      </x:c>
      <x:c r="B476" s="11" t="n">
        <x:f>CHOOSE(MIN(3,MAX(1,$B$9)),S476,U476,W476)</x:f>
        <x:v>0.9191981594776735</x:v>
      </x:c>
      <x:c r="C476" s="11" t="n">
        <x:f>CHOOSE(MIN(3,MAX(1,$B$9)),T476,V476,X476)</x:f>
        <x:v>0.5522787711815909</x:v>
      </x:c>
      <x:c r="D476" s="1" t="n">
        <x:f>IF(B476^2+C476^2&lt;=1,1,0)</x:f>
        <x:v>0</x:v>
      </x:c>
      <x:c r="E476" s="9" t="n">
        <x:f>4*AVERAGE($D$25:D476)</x:f>
        <x:v>3.106194690265487</x:v>
      </x:c>
      <x:c r="F476" s="1" t="n">
        <x:f>B476</x:f>
        <x:v>0.9191981594776735</x:v>
      </x:c>
      <x:c r="G476" s="1" t="str">
        <x:f>IF(D476=1,C476,"")</x:f>
      </x:c>
      <x:c r="H476" s="1" t="n">
        <x:f>IF(D476=0,C476,"")</x:f>
        <x:v>0.5522787711815909</x:v>
      </x:c>
      <x:c r="I476" s="1" t="n">
        <x:f>SQRT(1-F476^2)</x:f>
        <x:v>0.39379530674305596</x:v>
      </x:c>
      <x:c r="J476" s="34"/>
      <x:c r="K476" s="34"/>
      <x:c r="L476" s="34"/>
      <x:c r="M476" s="34"/>
      <x:c r="N476" s="34"/>
      <x:c r="O476" s="34"/>
      <x:c r="P476" s="34"/>
      <x:c r="Q476" s="10" t="n">
        <x:f>PI()</x:f>
        <x:v>3.141592653589793</x:v>
      </x:c>
      <x:c r="S476" s="10" t="n">
        <x:v>0.9191981594776735</x:v>
      </x:c>
      <x:c r="T476" s="10" t="n">
        <x:v>0.5522787711815909</x:v>
      </x:c>
      <x:c r="U476" s="10" t="n">
        <x:v>0.7426701862461491</x:v>
      </x:c>
      <x:c r="V476" s="10" t="n">
        <x:v>0.6484376038945204</x:v>
      </x:c>
      <x:c r="W476" s="10" t="n">
        <x:v>0.587946891235263</x:v>
      </x:c>
      <x:c r="X476" s="10" t="n">
        <x:v>0.3357290246312251</x:v>
      </x:c>
    </x:row>
    <x:row r="477">
      <x:c r="A477" s="34" t="n">
        <x:v>453</x:v>
      </x:c>
      <x:c r="B477" s="11" t="n">
        <x:f>CHOOSE(MIN(3,MAX(1,$B$9)),S477,U477,W477)</x:f>
        <x:v>0.05747523426543921</x:v>
      </x:c>
      <x:c r="C477" s="11" t="n">
        <x:f>CHOOSE(MIN(3,MAX(1,$B$9)),T477,V477,X477)</x:f>
        <x:v>0.20018987695220858</x:v>
      </x:c>
      <x:c r="D477" s="1" t="n">
        <x:f>IF(B477^2+C477^2&lt;=1,1,0)</x:f>
        <x:v>1</x:v>
      </x:c>
      <x:c r="E477" s="9" t="n">
        <x:f>4*AVERAGE($D$25:D477)</x:f>
        <x:v>3.108167770419426</x:v>
      </x:c>
      <x:c r="F477" s="1" t="n">
        <x:f>B477</x:f>
        <x:v>0.05747523426543921</x:v>
      </x:c>
      <x:c r="G477" s="1" t="n">
        <x:f>IF(D477=1,C477,"")</x:f>
        <x:v>0.20018987695220858</x:v>
      </x:c>
      <x:c r="H477" s="1" t="str">
        <x:f>IF(D477=0,C477,"")</x:f>
      </x:c>
      <x:c r="I477" s="1" t="n">
        <x:f>SQRT(1-F477^2)</x:f>
        <x:v>0.9983469324068327</x:v>
      </x:c>
      <x:c r="J477" s="34"/>
      <x:c r="K477" s="34"/>
      <x:c r="L477" s="34"/>
      <x:c r="M477" s="34"/>
      <x:c r="N477" s="34"/>
      <x:c r="O477" s="34"/>
      <x:c r="P477" s="34"/>
      <x:c r="Q477" s="10" t="n">
        <x:f>PI()</x:f>
        <x:v>3.141592653589793</x:v>
      </x:c>
      <x:c r="S477" s="10" t="n">
        <x:v>0.05747523426543921</x:v>
      </x:c>
      <x:c r="T477" s="10" t="n">
        <x:v>0.20018987695220858</x:v>
      </x:c>
      <x:c r="U477" s="10" t="n">
        <x:v>0.5538705298865158</x:v>
      </x:c>
      <x:c r="V477" s="10" t="n">
        <x:v>0.1432353674077741</x:v>
      </x:c>
      <x:c r="W477" s="10" t="n">
        <x:v>0.7630981698473137</x:v>
      </x:c>
      <x:c r="X477" s="10" t="n">
        <x:v>0.6865444900620058</x:v>
      </x:c>
    </x:row>
    <x:row r="478">
      <x:c r="A478" s="34" t="n">
        <x:v>454</x:v>
      </x:c>
      <x:c r="B478" s="11" t="n">
        <x:f>CHOOSE(MIN(3,MAX(1,$B$9)),S478,U478,W478)</x:f>
        <x:v>0.29080807173158973</x:v>
      </x:c>
      <x:c r="C478" s="11" t="n">
        <x:f>CHOOSE(MIN(3,MAX(1,$B$9)),T478,V478,X478)</x:f>
        <x:v>0.5414732211502269</x:v>
      </x:c>
      <x:c r="D478" s="1" t="n">
        <x:f>IF(B478^2+C478^2&lt;=1,1,0)</x:f>
        <x:v>1</x:v>
      </x:c>
      <x:c r="E478" s="9" t="n">
        <x:f>4*AVERAGE($D$25:D478)</x:f>
        <x:v>3.1101321585903086</x:v>
      </x:c>
      <x:c r="F478" s="1" t="n">
        <x:f>B478</x:f>
        <x:v>0.29080807173158973</x:v>
      </x:c>
      <x:c r="G478" s="1" t="n">
        <x:f>IF(D478=1,C478,"")</x:f>
        <x:v>0.5414732211502269</x:v>
      </x:c>
      <x:c r="H478" s="1" t="str">
        <x:f>IF(D478=0,C478,"")</x:f>
      </x:c>
      <x:c r="I478" s="1" t="n">
        <x:f>SQRT(1-F478^2)</x:f>
        <x:v>0.9567814094221075</x:v>
      </x:c>
      <x:c r="J478" s="34"/>
      <x:c r="K478" s="34"/>
      <x:c r="L478" s="34"/>
      <x:c r="M478" s="34"/>
      <x:c r="N478" s="34"/>
      <x:c r="O478" s="34"/>
      <x:c r="P478" s="34"/>
      <x:c r="Q478" s="10" t="n">
        <x:f>PI()</x:f>
        <x:v>3.141592653589793</x:v>
      </x:c>
      <x:c r="S478" s="10" t="n">
        <x:v>0.29080807173158973</x:v>
      </x:c>
      <x:c r="T478" s="10" t="n">
        <x:v>0.5414732211502269</x:v>
      </x:c>
      <x:c r="U478" s="10" t="n">
        <x:v>0.9288767166772414</x:v>
      </x:c>
      <x:c r="V478" s="10" t="n">
        <x:v>0.6376923872501923</x:v>
      </x:c>
      <x:c r="W478" s="10" t="n">
        <x:v>0.15550354074503447</x:v>
      </x:c>
      <x:c r="X478" s="10" t="n">
        <x:v>0.38396551827810377</x:v>
      </x:c>
    </x:row>
    <x:row r="479">
      <x:c r="A479" s="34" t="n">
        <x:v>455</x:v>
      </x:c>
      <x:c r="B479" s="11" t="n">
        <x:f>CHOOSE(MIN(3,MAX(1,$B$9)),S479,U479,W479)</x:f>
        <x:v>0.9493092781631276</x:v>
      </x:c>
      <x:c r="C479" s="11" t="n">
        <x:f>CHOOSE(MIN(3,MAX(1,$B$9)),T479,V479,X479)</x:f>
        <x:v>0.2621086767176166</x:v>
      </x:c>
      <x:c r="D479" s="1" t="n">
        <x:f>IF(B479^2+C479^2&lt;=1,1,0)</x:f>
        <x:v>1</x:v>
      </x:c>
      <x:c r="E479" s="9" t="n">
        <x:f>4*AVERAGE($D$25:D479)</x:f>
        <x:v>3.112087912087912</x:v>
      </x:c>
      <x:c r="F479" s="1" t="n">
        <x:f>B479</x:f>
        <x:v>0.9493092781631276</x:v>
      </x:c>
      <x:c r="G479" s="1" t="n">
        <x:f>IF(D479=1,C479,"")</x:f>
        <x:v>0.2621086767176166</x:v>
      </x:c>
      <x:c r="H479" s="1" t="str">
        <x:f>IF(D479=0,C479,"")</x:f>
      </x:c>
      <x:c r="I479" s="1" t="n">
        <x:f>SQRT(1-F479^2)</x:f>
        <x:v>0.31434359289382957</x:v>
      </x:c>
      <x:c r="J479" s="34"/>
      <x:c r="K479" s="34"/>
      <x:c r="L479" s="34"/>
      <x:c r="M479" s="34"/>
      <x:c r="N479" s="34"/>
      <x:c r="O479" s="34"/>
      <x:c r="P479" s="34"/>
      <x:c r="Q479" s="10" t="n">
        <x:f>PI()</x:f>
        <x:v>3.141592653589793</x:v>
      </x:c>
      <x:c r="S479" s="10" t="n">
        <x:v>0.9493092781631276</x:v>
      </x:c>
      <x:c r="T479" s="10" t="n">
        <x:v>0.2621086767176166</x:v>
      </x:c>
      <x:c r="U479" s="10" t="n">
        <x:v>0.9909777773422148</x:v>
      </x:c>
      <x:c r="V479" s="10" t="n">
        <x:v>0.5852843008521847</x:v>
      </x:c>
      <x:c r="W479" s="10" t="n">
        <x:v>0.2651069182192636</x:v>
      </x:c>
      <x:c r="X479" s="10" t="n">
        <x:v>0.7715199086983855</x:v>
      </x:c>
    </x:row>
    <x:row r="480">
      <x:c r="A480" s="34" t="n">
        <x:v>456</x:v>
      </x:c>
      <x:c r="B480" s="11" t="n">
        <x:f>CHOOSE(MIN(3,MAX(1,$B$9)),S480,U480,W480)</x:f>
        <x:v>0.680987587547861</x:v>
      </x:c>
      <x:c r="C480" s="11" t="n">
        <x:f>CHOOSE(MIN(3,MAX(1,$B$9)),T480,V480,X480)</x:f>
        <x:v>0.10003730014432222</x:v>
      </x:c>
      <x:c r="D480" s="1" t="n">
        <x:f>IF(B480^2+C480^2&lt;=1,1,0)</x:f>
        <x:v>1</x:v>
      </x:c>
      <x:c r="E480" s="9" t="n">
        <x:f>4*AVERAGE($D$25:D480)</x:f>
        <x:v>3.1140350877192984</x:v>
      </x:c>
      <x:c r="F480" s="1" t="n">
        <x:f>B480</x:f>
        <x:v>0.680987587547861</x:v>
      </x:c>
      <x:c r="G480" s="1" t="n">
        <x:f>IF(D480=1,C480,"")</x:f>
        <x:v>0.10003730014432222</x:v>
      </x:c>
      <x:c r="H480" s="1" t="str">
        <x:f>IF(D480=0,C480,"")</x:f>
      </x:c>
      <x:c r="I480" s="1" t="n">
        <x:f>SQRT(1-F480^2)</x:f>
        <x:v>0.7322949580638558</x:v>
      </x:c>
      <x:c r="J480" s="34"/>
      <x:c r="K480" s="34"/>
      <x:c r="L480" s="34"/>
      <x:c r="M480" s="34"/>
      <x:c r="N480" s="34"/>
      <x:c r="O480" s="34"/>
      <x:c r="P480" s="34"/>
      <x:c r="Q480" s="10" t="n">
        <x:f>PI()</x:f>
        <x:v>3.141592653589793</x:v>
      </x:c>
      <x:c r="S480" s="10" t="n">
        <x:v>0.680987587547861</x:v>
      </x:c>
      <x:c r="T480" s="10" t="n">
        <x:v>0.10003730014432222</x:v>
      </x:c>
      <x:c r="U480" s="10" t="n">
        <x:v>0.5387068353134279</x:v>
      </x:c>
      <x:c r="V480" s="10" t="n">
        <x:v>0.7251240381956939</x:v>
      </x:c>
      <x:c r="W480" s="10" t="n">
        <x:v>0.7619672902624715</x:v>
      </x:c>
      <x:c r="X480" s="10" t="n">
        <x:v>0.5492481653535639</x:v>
      </x:c>
    </x:row>
    <x:row r="481">
      <x:c r="A481" s="34" t="n">
        <x:v>457</x:v>
      </x:c>
      <x:c r="B481" s="11" t="n">
        <x:f>CHOOSE(MIN(3,MAX(1,$B$9)),S481,U481,W481)</x:f>
        <x:v>0.8228969246847555</x:v>
      </x:c>
      <x:c r="C481" s="11" t="n">
        <x:f>CHOOSE(MIN(3,MAX(1,$B$9)),T481,V481,X481)</x:f>
        <x:v>0.7394350894028321</x:v>
      </x:c>
      <x:c r="D481" s="1" t="n">
        <x:f>IF(B481^2+C481^2&lt;=1,1,0)</x:f>
        <x:v>0</x:v>
      </x:c>
      <x:c r="E481" s="9" t="n">
        <x:f>4*AVERAGE($D$25:D481)</x:f>
        <x:v>3.1072210065645516</x:v>
      </x:c>
      <x:c r="F481" s="1" t="n">
        <x:f>B481</x:f>
        <x:v>0.8228969246847555</x:v>
      </x:c>
      <x:c r="G481" s="1" t="str">
        <x:f>IF(D481=1,C481,"")</x:f>
      </x:c>
      <x:c r="H481" s="1" t="n">
        <x:f>IF(D481=0,C481,"")</x:f>
        <x:v>0.7394350894028321</x:v>
      </x:c>
      <x:c r="I481" s="1" t="n">
        <x:f>SQRT(1-F481^2)</x:f>
        <x:v>0.5681906822048138</x:v>
      </x:c>
      <x:c r="J481" s="34"/>
      <x:c r="K481" s="34"/>
      <x:c r="L481" s="34"/>
      <x:c r="M481" s="34"/>
      <x:c r="N481" s="34"/>
      <x:c r="O481" s="34"/>
      <x:c r="P481" s="34"/>
      <x:c r="Q481" s="10" t="n">
        <x:f>PI()</x:f>
        <x:v>3.141592653589793</x:v>
      </x:c>
      <x:c r="S481" s="10" t="n">
        <x:v>0.8228969246847555</x:v>
      </x:c>
      <x:c r="T481" s="10" t="n">
        <x:v>0.7394350894028321</x:v>
      </x:c>
      <x:c r="U481" s="10" t="n">
        <x:v>0.38255034816058364</x:v>
      </x:c>
      <x:c r="V481" s="10" t="n">
        <x:v>0.3574005265345541</x:v>
      </x:c>
      <x:c r="W481" s="10" t="n">
        <x:v>0.7895362274602724</x:v>
      </x:c>
      <x:c r="X481" s="10" t="n">
        <x:v>0.9806244059631435</x:v>
      </x:c>
    </x:row>
    <x:row r="482">
      <x:c r="A482" s="34" t="n">
        <x:v>458</x:v>
      </x:c>
      <x:c r="B482" s="11" t="n">
        <x:f>CHOOSE(MIN(3,MAX(1,$B$9)),S482,U482,W482)</x:f>
        <x:v>0.42806244583334774</x:v>
      </x:c>
      <x:c r="C482" s="11" t="n">
        <x:f>CHOOSE(MIN(3,MAX(1,$B$9)),T482,V482,X482)</x:f>
        <x:v>0.8785249498905614</x:v>
      </x:c>
      <x:c r="D482" s="1" t="n">
        <x:f>IF(B482^2+C482^2&lt;=1,1,0)</x:f>
        <x:v>1</x:v>
      </x:c>
      <x:c r="E482" s="9" t="n">
        <x:f>4*AVERAGE($D$25:D482)</x:f>
        <x:v>3.109170305676856</x:v>
      </x:c>
      <x:c r="F482" s="1" t="n">
        <x:f>B482</x:f>
        <x:v>0.42806244583334774</x:v>
      </x:c>
      <x:c r="G482" s="1" t="n">
        <x:f>IF(D482=1,C482,"")</x:f>
        <x:v>0.8785249498905614</x:v>
      </x:c>
      <x:c r="H482" s="1" t="str">
        <x:f>IF(D482=0,C482,"")</x:f>
      </x:c>
      <x:c r="I482" s="1" t="n">
        <x:f>SQRT(1-F482^2)</x:f>
        <x:v>0.9037491590409212</x:v>
      </x:c>
      <x:c r="J482" s="34"/>
      <x:c r="K482" s="34"/>
      <x:c r="L482" s="34"/>
      <x:c r="M482" s="34"/>
      <x:c r="N482" s="34"/>
      <x:c r="O482" s="34"/>
      <x:c r="P482" s="34"/>
      <x:c r="Q482" s="10" t="n">
        <x:f>PI()</x:f>
        <x:v>3.141592653589793</x:v>
      </x:c>
      <x:c r="S482" s="10" t="n">
        <x:v>0.42806244583334774</x:v>
      </x:c>
      <x:c r="T482" s="10" t="n">
        <x:v>0.8785249498905614</x:v>
      </x:c>
      <x:c r="U482" s="10" t="n">
        <x:v>0.8378681589796377</x:v>
      </x:c>
      <x:c r="V482" s="10" t="n">
        <x:v>0.3498904124587535</x:v>
      </x:c>
      <x:c r="W482" s="10" t="n">
        <x:v>0.8956597729532626</x:v>
      </x:c>
      <x:c r="X482" s="10" t="n">
        <x:v>0.3435345105191435</x:v>
      </x:c>
    </x:row>
    <x:row r="483">
      <x:c r="A483" s="34" t="n">
        <x:v>459</x:v>
      </x:c>
      <x:c r="B483" s="11" t="n">
        <x:f>CHOOSE(MIN(3,MAX(1,$B$9)),S483,U483,W483)</x:f>
        <x:v>0.9780907834647223</x:v>
      </x:c>
      <x:c r="C483" s="11" t="n">
        <x:f>CHOOSE(MIN(3,MAX(1,$B$9)),T483,V483,X483)</x:f>
        <x:v>0.7972208136925474</x:v>
      </x:c>
      <x:c r="D483" s="1" t="n">
        <x:f>IF(B483^2+C483^2&lt;=1,1,0)</x:f>
        <x:v>0</x:v>
      </x:c>
      <x:c r="E483" s="9" t="n">
        <x:f>4*AVERAGE($D$25:D483)</x:f>
        <x:v>3.10239651416122</x:v>
      </x:c>
      <x:c r="F483" s="1" t="n">
        <x:f>B483</x:f>
        <x:v>0.9780907834647223</x:v>
      </x:c>
      <x:c r="G483" s="1" t="str">
        <x:f>IF(D483=1,C483,"")</x:f>
      </x:c>
      <x:c r="H483" s="1" t="n">
        <x:f>IF(D483=0,C483,"")</x:f>
        <x:v>0.7972208136925474</x:v>
      </x:c>
      <x:c r="I483" s="1" t="n">
        <x:f>SQRT(1-F483^2)</x:f>
        <x:v>0.2081788156882578</x:v>
      </x:c>
      <x:c r="J483" s="34"/>
      <x:c r="K483" s="34"/>
      <x:c r="L483" s="34"/>
      <x:c r="M483" s="34"/>
      <x:c r="N483" s="34"/>
      <x:c r="O483" s="34"/>
      <x:c r="P483" s="34"/>
      <x:c r="Q483" s="10" t="n">
        <x:f>PI()</x:f>
        <x:v>3.141592653589793</x:v>
      </x:c>
      <x:c r="S483" s="10" t="n">
        <x:v>0.9780907834647223</x:v>
      </x:c>
      <x:c r="T483" s="10" t="n">
        <x:v>0.7972208136925474</x:v>
      </x:c>
      <x:c r="U483" s="10" t="n">
        <x:v>0.6974423776656223</x:v>
      </x:c>
      <x:c r="V483" s="10" t="n">
        <x:v>0.01598573694301364</x:v>
      </x:c>
      <x:c r="W483" s="10" t="n">
        <x:v>0.5830073812395916</x:v>
      </x:c>
      <x:c r="X483" s="10" t="n">
        <x:v>0.6092040140905136</x:v>
      </x:c>
    </x:row>
    <x:row r="484">
      <x:c r="A484" s="34" t="n">
        <x:v>460</x:v>
      </x:c>
      <x:c r="B484" s="11" t="n">
        <x:f>CHOOSE(MIN(3,MAX(1,$B$9)),S484,U484,W484)</x:f>
        <x:v>0.2107857841765508</x:v>
      </x:c>
      <x:c r="C484" s="11" t="n">
        <x:f>CHOOSE(MIN(3,MAX(1,$B$9)),T484,V484,X484)</x:f>
        <x:v>0.44328066997695714</x:v>
      </x:c>
      <x:c r="D484" s="1" t="n">
        <x:f>IF(B484^2+C484^2&lt;=1,1,0)</x:f>
        <x:v>1</x:v>
      </x:c>
      <x:c r="E484" s="9" t="n">
        <x:f>4*AVERAGE($D$25:D484)</x:f>
        <x:v>3.1043478260869564</x:v>
      </x:c>
      <x:c r="F484" s="1" t="n">
        <x:f>B484</x:f>
        <x:v>0.2107857841765508</x:v>
      </x:c>
      <x:c r="G484" s="1" t="n">
        <x:f>IF(D484=1,C484,"")</x:f>
        <x:v>0.44328066997695714</x:v>
      </x:c>
      <x:c r="H484" s="1" t="str">
        <x:f>IF(D484=0,C484,"")</x:f>
      </x:c>
      <x:c r="I484" s="1" t="n">
        <x:f>SQRT(1-F484^2)</x:f>
        <x:v>0.9775322773131722</x:v>
      </x:c>
      <x:c r="J484" s="34"/>
      <x:c r="K484" s="34"/>
      <x:c r="L484" s="34"/>
      <x:c r="M484" s="34"/>
      <x:c r="N484" s="34"/>
      <x:c r="O484" s="34"/>
      <x:c r="P484" s="34"/>
      <x:c r="Q484" s="10" t="n">
        <x:f>PI()</x:f>
        <x:v>3.141592653589793</x:v>
      </x:c>
      <x:c r="S484" s="10" t="n">
        <x:v>0.2107857841765508</x:v>
      </x:c>
      <x:c r="T484" s="10" t="n">
        <x:v>0.44328066997695714</x:v>
      </x:c>
      <x:c r="U484" s="10" t="n">
        <x:v>0.5234480526636774</x:v>
      </x:c>
      <x:c r="V484" s="10" t="n">
        <x:v>0.8312558411906907</x:v>
      </x:c>
      <x:c r="W484" s="10" t="n">
        <x:v>0.06323893976960981</x:v>
      </x:c>
      <x:c r="X484" s="10" t="n">
        <x:v>0.7395593588079112</x:v>
      </x:c>
    </x:row>
    <x:row r="485">
      <x:c r="A485" s="34" t="n">
        <x:v>461</x:v>
      </x:c>
      <x:c r="B485" s="11" t="n">
        <x:f>CHOOSE(MIN(3,MAX(1,$B$9)),S485,U485,W485)</x:f>
        <x:v>0.9930675913346931</x:v>
      </x:c>
      <x:c r="C485" s="11" t="n">
        <x:f>CHOOSE(MIN(3,MAX(1,$B$9)),T485,V485,X485)</x:f>
        <x:v>0.068340576835908</x:v>
      </x:c>
      <x:c r="D485" s="1" t="n">
        <x:f>IF(B485^2+C485^2&lt;=1,1,0)</x:f>
        <x:v>1</x:v>
      </x:c>
      <x:c r="E485" s="9" t="n">
        <x:f>4*AVERAGE($D$25:D485)</x:f>
        <x:v>3.106290672451193</x:v>
      </x:c>
      <x:c r="F485" s="1" t="n">
        <x:f>B485</x:f>
        <x:v>0.9930675913346931</x:v>
      </x:c>
      <x:c r="G485" s="1" t="n">
        <x:f>IF(D485=1,C485,"")</x:f>
        <x:v>0.068340576835908</x:v>
      </x:c>
      <x:c r="H485" s="1" t="str">
        <x:f>IF(D485=0,C485,"")</x:f>
      </x:c>
      <x:c r="I485" s="1" t="n">
        <x:f>SQRT(1-F485^2)</x:f>
        <x:v>0.11754471081554836</x:v>
      </x:c>
      <x:c r="J485" s="34"/>
      <x:c r="K485" s="34"/>
      <x:c r="L485" s="34"/>
      <x:c r="M485" s="34"/>
      <x:c r="N485" s="34"/>
      <x:c r="O485" s="34"/>
      <x:c r="P485" s="34"/>
      <x:c r="Q485" s="10" t="n">
        <x:f>PI()</x:f>
        <x:v>3.141592653589793</x:v>
      </x:c>
      <x:c r="S485" s="10" t="n">
        <x:v>0.9930675913346931</x:v>
      </x:c>
      <x:c r="T485" s="10" t="n">
        <x:v>0.068340576835908</x:v>
      </x:c>
      <x:c r="U485" s="10" t="n">
        <x:v>0.907087966691231</x:v>
      </x:c>
      <x:c r="V485" s="10" t="n">
        <x:v>0.8008268616602247</x:v>
      </x:c>
      <x:c r="W485" s="10" t="n">
        <x:v>0.297428224535798</x:v>
      </x:c>
      <x:c r="X485" s="10" t="n">
        <x:v>0.6103967815654435</x:v>
      </x:c>
    </x:row>
    <x:row r="486">
      <x:c r="A486" s="34" t="n">
        <x:v>462</x:v>
      </x:c>
      <x:c r="B486" s="11" t="n">
        <x:f>CHOOSE(MIN(3,MAX(1,$B$9)),S486,U486,W486)</x:f>
        <x:v>0.8345319865038618</x:v>
      </x:c>
      <x:c r="C486" s="11" t="n">
        <x:f>CHOOSE(MIN(3,MAX(1,$B$9)),T486,V486,X486)</x:f>
        <x:v>0.5907095373841003</x:v>
      </x:c>
      <x:c r="D486" s="1" t="n">
        <x:f>IF(B486^2+C486^2&lt;=1,1,0)</x:f>
        <x:v>0</x:v>
      </x:c>
      <x:c r="E486" s="9" t="n">
        <x:f>4*AVERAGE($D$25:D486)</x:f>
        <x:v>3.0995670995670994</x:v>
      </x:c>
      <x:c r="F486" s="1" t="n">
        <x:f>B486</x:f>
        <x:v>0.8345319865038618</x:v>
      </x:c>
      <x:c r="G486" s="1" t="str">
        <x:f>IF(D486=1,C486,"")</x:f>
      </x:c>
      <x:c r="H486" s="1" t="n">
        <x:f>IF(D486=0,C486,"")</x:f>
        <x:v>0.5907095373841003</x:v>
      </x:c>
      <x:c r="I486" s="1" t="n">
        <x:f>SQRT(1-F486^2)</x:f>
        <x:v>0.5509594935219088</x:v>
      </x:c>
      <x:c r="J486" s="34"/>
      <x:c r="K486" s="34"/>
      <x:c r="L486" s="34"/>
      <x:c r="M486" s="34"/>
      <x:c r="N486" s="34"/>
      <x:c r="O486" s="34"/>
      <x:c r="P486" s="34"/>
      <x:c r="Q486" s="10" t="n">
        <x:f>PI()</x:f>
        <x:v>3.141592653589793</x:v>
      </x:c>
      <x:c r="S486" s="10" t="n">
        <x:v>0.8345319865038618</x:v>
      </x:c>
      <x:c r="T486" s="10" t="n">
        <x:v>0.5907095373841003</x:v>
      </x:c>
      <x:c r="U486" s="10" t="n">
        <x:v>0.7907022047109833</x:v>
      </x:c>
      <x:c r="V486" s="10" t="n">
        <x:v>0.8742827787441648</x:v>
      </x:c>
      <x:c r="W486" s="10" t="n">
        <x:v>0.901506164964078</x:v>
      </x:c>
      <x:c r="X486" s="10" t="n">
        <x:v>0.30066385537802975</x:v>
      </x:c>
    </x:row>
    <x:row r="487">
      <x:c r="A487" s="34" t="n">
        <x:v>463</x:v>
      </x:c>
      <x:c r="B487" s="11" t="n">
        <x:f>CHOOSE(MIN(3,MAX(1,$B$9)),S487,U487,W487)</x:f>
        <x:v>0.028588466229848564</x:v>
      </x:c>
      <x:c r="C487" s="11" t="n">
        <x:f>CHOOSE(MIN(3,MAX(1,$B$9)),T487,V487,X487)</x:f>
        <x:v>0.45262543542776257</x:v>
      </x:c>
      <x:c r="D487" s="1" t="n">
        <x:f>IF(B487^2+C487^2&lt;=1,1,0)</x:f>
        <x:v>1</x:v>
      </x:c>
      <x:c r="E487" s="9" t="n">
        <x:f>4*AVERAGE($D$25:D487)</x:f>
        <x:v>3.101511879049676</x:v>
      </x:c>
      <x:c r="F487" s="1" t="n">
        <x:f>B487</x:f>
        <x:v>0.028588466229848564</x:v>
      </x:c>
      <x:c r="G487" s="1" t="n">
        <x:f>IF(D487=1,C487,"")</x:f>
        <x:v>0.45262543542776257</x:v>
      </x:c>
      <x:c r="H487" s="1" t="str">
        <x:f>IF(D487=0,C487,"")</x:f>
      </x:c>
      <x:c r="I487" s="1" t="n">
        <x:f>SQRT(1-F487^2)</x:f>
        <x:v>0.9995912662676805</x:v>
      </x:c>
      <x:c r="J487" s="34"/>
      <x:c r="K487" s="34"/>
      <x:c r="L487" s="34"/>
      <x:c r="M487" s="34"/>
      <x:c r="N487" s="34"/>
      <x:c r="O487" s="34"/>
      <x:c r="P487" s="34"/>
      <x:c r="Q487" s="10" t="n">
        <x:f>PI()</x:f>
        <x:v>3.141592653589793</x:v>
      </x:c>
      <x:c r="S487" s="10" t="n">
        <x:v>0.028588466229848564</x:v>
      </x:c>
      <x:c r="T487" s="10" t="n">
        <x:v>0.45262543542776257</x:v>
      </x:c>
      <x:c r="U487" s="10" t="n">
        <x:v>0.11069050748353049</x:v>
      </x:c>
      <x:c r="V487" s="10" t="n">
        <x:v>0.17730430937932562</x:v>
      </x:c>
      <x:c r="W487" s="10" t="n">
        <x:v>0.34286200655705334</x:v>
      </x:c>
      <x:c r="X487" s="10" t="n">
        <x:v>0.213753333016648</x:v>
      </x:c>
    </x:row>
    <x:row r="488">
      <x:c r="A488" s="34" t="n">
        <x:v>464</x:v>
      </x:c>
      <x:c r="B488" s="11" t="n">
        <x:f>CHOOSE(MIN(3,MAX(1,$B$9)),S488,U488,W488)</x:f>
        <x:v>0.5887795932358131</x:v>
      </x:c>
      <x:c r="C488" s="11" t="n">
        <x:f>CHOOSE(MIN(3,MAX(1,$B$9)),T488,V488,X488)</x:f>
        <x:v>0.5883050385164097</x:v>
      </x:c>
      <x:c r="D488" s="1" t="n">
        <x:f>IF(B488^2+C488^2&lt;=1,1,0)</x:f>
        <x:v>1</x:v>
      </x:c>
      <x:c r="E488" s="9" t="n">
        <x:f>4*AVERAGE($D$25:D488)</x:f>
        <x:v>3.103448275862069</x:v>
      </x:c>
      <x:c r="F488" s="1" t="n">
        <x:f>B488</x:f>
        <x:v>0.5887795932358131</x:v>
      </x:c>
      <x:c r="G488" s="1" t="n">
        <x:f>IF(D488=1,C488,"")</x:f>
        <x:v>0.5883050385164097</x:v>
      </x:c>
      <x:c r="H488" s="1" t="str">
        <x:f>IF(D488=0,C488,"")</x:f>
      </x:c>
      <x:c r="I488" s="1" t="n">
        <x:f>SQRT(1-F488^2)</x:f>
        <x:v>0.8082936289425214</x:v>
      </x:c>
      <x:c r="J488" s="34"/>
      <x:c r="K488" s="34"/>
      <x:c r="L488" s="34"/>
      <x:c r="M488" s="34"/>
      <x:c r="N488" s="34"/>
      <x:c r="O488" s="34"/>
      <x:c r="P488" s="34"/>
      <x:c r="Q488" s="10" t="n">
        <x:f>PI()</x:f>
        <x:v>3.141592653589793</x:v>
      </x:c>
      <x:c r="S488" s="10" t="n">
        <x:v>0.5887795932358131</x:v>
      </x:c>
      <x:c r="T488" s="10" t="n">
        <x:v>0.5883050385164097</x:v>
      </x:c>
      <x:c r="U488" s="10" t="n">
        <x:v>0.5007017512941775</x:v>
      </x:c>
      <x:c r="V488" s="10" t="n">
        <x:v>0.8720200964784172</x:v>
      </x:c>
      <x:c r="W488" s="10" t="n">
        <x:v>0.8396262579198378</x:v>
      </x:c>
      <x:c r="X488" s="10" t="n">
        <x:v>0.3122830521316713</x:v>
      </x:c>
    </x:row>
    <x:row r="489">
      <x:c r="A489" s="34" t="n">
        <x:v>465</x:v>
      </x:c>
      <x:c r="B489" s="11" t="n">
        <x:f>CHOOSE(MIN(3,MAX(1,$B$9)),S489,U489,W489)</x:f>
        <x:v>0.6801107235951349</x:v>
      </x:c>
      <x:c r="C489" s="11" t="n">
        <x:f>CHOOSE(MIN(3,MAX(1,$B$9)),T489,V489,X489)</x:f>
        <x:v>0.5380663886899129</x:v>
      </x:c>
      <x:c r="D489" s="1" t="n">
        <x:f>IF(B489^2+C489^2&lt;=1,1,0)</x:f>
        <x:v>1</x:v>
      </x:c>
      <x:c r="E489" s="9" t="n">
        <x:f>4*AVERAGE($D$25:D489)</x:f>
        <x:v>3.1053763440860216</x:v>
      </x:c>
      <x:c r="F489" s="1" t="n">
        <x:f>B489</x:f>
        <x:v>0.6801107235951349</x:v>
      </x:c>
      <x:c r="G489" s="1" t="n">
        <x:f>IF(D489=1,C489,"")</x:f>
        <x:v>0.5380663886899129</x:v>
      </x:c>
      <x:c r="H489" s="1" t="str">
        <x:f>IF(D489=0,C489,"")</x:f>
      </x:c>
      <x:c r="I489" s="1" t="n">
        <x:f>SQRT(1-F489^2)</x:f>
        <x:v>0.733109407694992</x:v>
      </x:c>
      <x:c r="J489" s="34"/>
      <x:c r="K489" s="34"/>
      <x:c r="L489" s="34"/>
      <x:c r="M489" s="34"/>
      <x:c r="N489" s="34"/>
      <x:c r="O489" s="34"/>
      <x:c r="P489" s="34"/>
      <x:c r="Q489" s="10" t="n">
        <x:f>PI()</x:f>
        <x:v>3.141592653589793</x:v>
      </x:c>
      <x:c r="S489" s="10" t="n">
        <x:v>0.6801107235951349</x:v>
      </x:c>
      <x:c r="T489" s="10" t="n">
        <x:v>0.5380663886899129</x:v>
      </x:c>
      <x:c r="U489" s="10" t="n">
        <x:v>0.12680781122725615</x:v>
      </x:c>
      <x:c r="V489" s="10" t="n">
        <x:v>0.7156853864262019</x:v>
      </x:c>
      <x:c r="W489" s="10" t="n">
        <x:v>0.1343629045220518</x:v>
      </x:c>
      <x:c r="X489" s="10" t="n">
        <x:v>0.09434394991415795</x:v>
      </x:c>
    </x:row>
    <x:row r="490">
      <x:c r="A490" s="34" t="n">
        <x:v>466</x:v>
      </x:c>
      <x:c r="B490" s="11" t="n">
        <x:f>CHOOSE(MIN(3,MAX(1,$B$9)),S490,U490,W490)</x:f>
        <x:v>0.19150827394332737</x:v>
      </x:c>
      <x:c r="C490" s="11" t="n">
        <x:f>CHOOSE(MIN(3,MAX(1,$B$9)),T490,V490,X490)</x:f>
        <x:v>0.5455597137333825</x:v>
      </x:c>
      <x:c r="D490" s="1" t="n">
        <x:f>IF(B490^2+C490^2&lt;=1,1,0)</x:f>
        <x:v>1</x:v>
      </x:c>
      <x:c r="E490" s="9" t="n">
        <x:f>4*AVERAGE($D$25:D490)</x:f>
        <x:v>3.107296137339056</x:v>
      </x:c>
      <x:c r="F490" s="1" t="n">
        <x:f>B490</x:f>
        <x:v>0.19150827394332737</x:v>
      </x:c>
      <x:c r="G490" s="1" t="n">
        <x:f>IF(D490=1,C490,"")</x:f>
        <x:v>0.5455597137333825</x:v>
      </x:c>
      <x:c r="H490" s="1" t="str">
        <x:f>IF(D490=0,C490,"")</x:f>
      </x:c>
      <x:c r="I490" s="1" t="n">
        <x:f>SQRT(1-F490^2)</x:f>
        <x:v>0.981490998945608</x:v>
      </x:c>
      <x:c r="J490" s="34"/>
      <x:c r="K490" s="34"/>
      <x:c r="L490" s="34"/>
      <x:c r="M490" s="34"/>
      <x:c r="N490" s="34"/>
      <x:c r="O490" s="34"/>
      <x:c r="P490" s="34"/>
      <x:c r="Q490" s="10" t="n">
        <x:f>PI()</x:f>
        <x:v>3.141592653589793</x:v>
      </x:c>
      <x:c r="S490" s="10" t="n">
        <x:v>0.19150827394332737</x:v>
      </x:c>
      <x:c r="T490" s="10" t="n">
        <x:v>0.5455597137333825</x:v>
      </x:c>
      <x:c r="U490" s="10" t="n">
        <x:v>0.9373700749734855</x:v>
      </x:c>
      <x:c r="V490" s="10" t="n">
        <x:v>0.49508511173161296</x:v>
      </x:c>
      <x:c r="W490" s="10" t="n">
        <x:v>0.805295982859724</x:v>
      </x:c>
      <x:c r="X490" s="10" t="n">
        <x:v>0.7081016876869435</x:v>
      </x:c>
    </x:row>
    <x:row r="491">
      <x:c r="A491" s="34" t="n">
        <x:v>467</x:v>
      </x:c>
      <x:c r="B491" s="11" t="n">
        <x:f>CHOOSE(MIN(3,MAX(1,$B$9)),S491,U491,W491)</x:f>
        <x:v>0.0183762552915141</x:v>
      </x:c>
      <x:c r="C491" s="11" t="n">
        <x:f>CHOOSE(MIN(3,MAX(1,$B$9)),T491,V491,X491)</x:f>
        <x:v>0.9722133042523637</x:v>
      </x:c>
      <x:c r="D491" s="1" t="n">
        <x:f>IF(B491^2+C491^2&lt;=1,1,0)</x:f>
        <x:v>1</x:v>
      </x:c>
      <x:c r="E491" s="9" t="n">
        <x:f>4*AVERAGE($D$25:D491)</x:f>
        <x:v>3.109207708779443</x:v>
      </x:c>
      <x:c r="F491" s="1" t="n">
        <x:f>B491</x:f>
        <x:v>0.0183762552915141</x:v>
      </x:c>
      <x:c r="G491" s="1" t="n">
        <x:f>IF(D491=1,C491,"")</x:f>
        <x:v>0.9722133042523637</x:v>
      </x:c>
      <x:c r="H491" s="1" t="str">
        <x:f>IF(D491=0,C491,"")</x:f>
      </x:c>
      <x:c r="I491" s="1" t="n">
        <x:f>SQRT(1-F491^2)</x:f>
        <x:v>0.9998311423642801</x:v>
      </x:c>
      <x:c r="J491" s="34"/>
      <x:c r="K491" s="34"/>
      <x:c r="L491" s="34"/>
      <x:c r="M491" s="34"/>
      <x:c r="N491" s="34"/>
      <x:c r="O491" s="34"/>
      <x:c r="P491" s="34"/>
      <x:c r="Q491" s="10" t="n">
        <x:f>PI()</x:f>
        <x:v>3.141592653589793</x:v>
      </x:c>
      <x:c r="S491" s="10" t="n">
        <x:v>0.0183762552915141</x:v>
      </x:c>
      <x:c r="T491" s="10" t="n">
        <x:v>0.9722133042523637</x:v>
      </x:c>
      <x:c r="U491" s="10" t="n">
        <x:v>0.3109422181769961</x:v>
      </x:c>
      <x:c r="V491" s="10" t="n">
        <x:v>0.9104833263822528</x:v>
      </x:c>
      <x:c r="W491" s="10" t="n">
        <x:v>0.7610500294934432</x:v>
      </x:c>
      <x:c r="X491" s="10" t="n">
        <x:v>0.5150621393654601</x:v>
      </x:c>
    </x:row>
    <x:row r="492">
      <x:c r="A492" s="34" t="n">
        <x:v>468</x:v>
      </x:c>
      <x:c r="B492" s="11" t="n">
        <x:f>CHOOSE(MIN(3,MAX(1,$B$9)),S492,U492,W492)</x:f>
        <x:v>0.5861348625039682</x:v>
      </x:c>
      <x:c r="C492" s="11" t="n">
        <x:f>CHOOSE(MIN(3,MAX(1,$B$9)),T492,V492,X492)</x:f>
        <x:v>0.36788361438084394</x:v>
      </x:c>
      <x:c r="D492" s="1" t="n">
        <x:f>IF(B492^2+C492^2&lt;=1,1,0)</x:f>
        <x:v>1</x:v>
      </x:c>
      <x:c r="E492" s="9" t="n">
        <x:f>4*AVERAGE($D$25:D492)</x:f>
        <x:v>3.111111111111111</x:v>
      </x:c>
      <x:c r="F492" s="1" t="n">
        <x:f>B492</x:f>
        <x:v>0.5861348625039682</x:v>
      </x:c>
      <x:c r="G492" s="1" t="n">
        <x:f>IF(D492=1,C492,"")</x:f>
        <x:v>0.36788361438084394</x:v>
      </x:c>
      <x:c r="H492" s="1" t="str">
        <x:f>IF(D492=0,C492,"")</x:f>
      </x:c>
      <x:c r="I492" s="1" t="n">
        <x:f>SQRT(1-F492^2)</x:f>
        <x:v>0.8102135045513956</x:v>
      </x:c>
      <x:c r="J492" s="34"/>
      <x:c r="K492" s="34"/>
      <x:c r="L492" s="34"/>
      <x:c r="M492" s="34"/>
      <x:c r="N492" s="34"/>
      <x:c r="O492" s="34"/>
      <x:c r="P492" s="34"/>
      <x:c r="Q492" s="10" t="n">
        <x:f>PI()</x:f>
        <x:v>3.141592653589793</x:v>
      </x:c>
      <x:c r="S492" s="10" t="n">
        <x:v>0.5861348625039682</x:v>
      </x:c>
      <x:c r="T492" s="10" t="n">
        <x:v>0.36788361438084394</x:v>
      </x:c>
      <x:c r="U492" s="10" t="n">
        <x:v>0.45922176413791604</x:v>
      </x:c>
      <x:c r="V492" s="10" t="n">
        <x:v>0.8184812328679134</x:v>
      </x:c>
      <x:c r="W492" s="10" t="n">
        <x:v>0.5998323914827127</x:v>
      </x:c>
      <x:c r="X492" s="10" t="n">
        <x:v>0.36713398558843924</x:v>
      </x:c>
    </x:row>
    <x:row r="493">
      <x:c r="A493" s="34" t="n">
        <x:v>469</x:v>
      </x:c>
      <x:c r="B493" s="11" t="n">
        <x:f>CHOOSE(MIN(3,MAX(1,$B$9)),S493,U493,W493)</x:f>
        <x:v>0.7091014710022137</x:v>
      </x:c>
      <x:c r="C493" s="11" t="n">
        <x:f>CHOOSE(MIN(3,MAX(1,$B$9)),T493,V493,X493)</x:f>
        <x:v>0.36189415643457323</x:v>
      </x:c>
      <x:c r="D493" s="1" t="n">
        <x:f>IF(B493^2+C493^2&lt;=1,1,0)</x:f>
        <x:v>1</x:v>
      </x:c>
      <x:c r="E493" s="9" t="n">
        <x:f>4*AVERAGE($D$25:D493)</x:f>
        <x:v>3.113006396588486</x:v>
      </x:c>
      <x:c r="F493" s="1" t="n">
        <x:f>B493</x:f>
        <x:v>0.7091014710022137</x:v>
      </x:c>
      <x:c r="G493" s="1" t="n">
        <x:f>IF(D493=1,C493,"")</x:f>
        <x:v>0.36189415643457323</x:v>
      </x:c>
      <x:c r="H493" s="1" t="str">
        <x:f>IF(D493=0,C493,"")</x:f>
      </x:c>
      <x:c r="I493" s="1" t="n">
        <x:f>SQRT(1-F493^2)</x:f>
        <x:v>0.7051064485753175</x:v>
      </x:c>
      <x:c r="J493" s="34"/>
      <x:c r="K493" s="34"/>
      <x:c r="L493" s="34"/>
      <x:c r="M493" s="34"/>
      <x:c r="N493" s="34"/>
      <x:c r="O493" s="34"/>
      <x:c r="P493" s="34"/>
      <x:c r="Q493" s="10" t="n">
        <x:f>PI()</x:f>
        <x:v>3.141592653589793</x:v>
      </x:c>
      <x:c r="S493" s="10" t="n">
        <x:v>0.7091014710022137</x:v>
      </x:c>
      <x:c r="T493" s="10" t="n">
        <x:v>0.36189415643457323</x:v>
      </x:c>
      <x:c r="U493" s="10" t="n">
        <x:v>0.384105305258731</x:v>
      </x:c>
      <x:c r="V493" s="10" t="n">
        <x:v>0.18658985071064427</x:v>
      </x:c>
      <x:c r="W493" s="10" t="n">
        <x:v>0.3333073253034745</x:v>
      </x:c>
      <x:c r="X493" s="10" t="n">
        <x:v>0.2702830152117225</x:v>
      </x:c>
    </x:row>
    <x:row r="494">
      <x:c r="A494" s="34" t="n">
        <x:v>470</x:v>
      </x:c>
      <x:c r="B494" s="11" t="n">
        <x:f>CHOOSE(MIN(3,MAX(1,$B$9)),S494,U494,W494)</x:f>
        <x:v>0.10661345475818962</x:v>
      </x:c>
      <x:c r="C494" s="11" t="n">
        <x:f>CHOOSE(MIN(3,MAX(1,$B$9)),T494,V494,X494)</x:f>
        <x:v>0.9966555723221973</x:v>
      </x:c>
      <x:c r="D494" s="1" t="n">
        <x:f>IF(B494^2+C494^2&lt;=1,1,0)</x:f>
        <x:v>0</x:v>
      </x:c>
      <x:c r="E494" s="9" t="n">
        <x:f>4*AVERAGE($D$25:D494)</x:f>
        <x:v>3.106382978723404</x:v>
      </x:c>
      <x:c r="F494" s="1" t="n">
        <x:f>B494</x:f>
        <x:v>0.10661345475818962</x:v>
      </x:c>
      <x:c r="G494" s="1" t="str">
        <x:f>IF(D494=1,C494,"")</x:f>
      </x:c>
      <x:c r="H494" s="1" t="n">
        <x:f>IF(D494=0,C494,"")</x:f>
        <x:v>0.9966555723221973</x:v>
      </x:c>
      <x:c r="I494" s="1" t="n">
        <x:f>SQRT(1-F494^2)</x:f>
        <x:v>0.9943005437313828</x:v>
      </x:c>
      <x:c r="J494" s="34"/>
      <x:c r="K494" s="34"/>
      <x:c r="L494" s="34"/>
      <x:c r="M494" s="34"/>
      <x:c r="N494" s="34"/>
      <x:c r="O494" s="34"/>
      <x:c r="P494" s="34"/>
      <x:c r="Q494" s="10" t="n">
        <x:f>PI()</x:f>
        <x:v>3.141592653589793</x:v>
      </x:c>
      <x:c r="S494" s="10" t="n">
        <x:v>0.10661345475818962</x:v>
      </x:c>
      <x:c r="T494" s="10" t="n">
        <x:v>0.9966555723221973</x:v>
      </x:c>
      <x:c r="U494" s="10" t="n">
        <x:v>0.4958457640740269</x:v>
      </x:c>
      <x:c r="V494" s="10" t="n">
        <x:v>0.8242341725365434</x:v>
      </x:c>
      <x:c r="W494" s="10" t="n">
        <x:v>0.7277922255372892</x:v>
      </x:c>
      <x:c r="X494" s="10" t="n">
        <x:v>0.5576735984168523</x:v>
      </x:c>
    </x:row>
    <x:row r="495">
      <x:c r="A495" s="34" t="n">
        <x:v>471</x:v>
      </x:c>
      <x:c r="B495" s="11" t="n">
        <x:f>CHOOSE(MIN(3,MAX(1,$B$9)),S495,U495,W495)</x:f>
        <x:v>0.35239380213897675</x:v>
      </x:c>
      <x:c r="C495" s="11" t="n">
        <x:f>CHOOSE(MIN(3,MAX(1,$B$9)),T495,V495,X495)</x:f>
        <x:v>0.5293795770267025</x:v>
      </x:c>
      <x:c r="D495" s="1" t="n">
        <x:f>IF(B495^2+C495^2&lt;=1,1,0)</x:f>
        <x:v>1</x:v>
      </x:c>
      <x:c r="E495" s="9" t="n">
        <x:f>4*AVERAGE($D$25:D495)</x:f>
        <x:v>3.1082802547770703</x:v>
      </x:c>
      <x:c r="F495" s="1" t="n">
        <x:f>B495</x:f>
        <x:v>0.35239380213897675</x:v>
      </x:c>
      <x:c r="G495" s="1" t="n">
        <x:f>IF(D495=1,C495,"")</x:f>
        <x:v>0.5293795770267025</x:v>
      </x:c>
      <x:c r="H495" s="1" t="str">
        <x:f>IF(D495=0,C495,"")</x:f>
      </x:c>
      <x:c r="I495" s="1" t="n">
        <x:f>SQRT(1-F495^2)</x:f>
        <x:v>0.9358518088960643</x:v>
      </x:c>
      <x:c r="J495" s="34"/>
      <x:c r="K495" s="34"/>
      <x:c r="L495" s="34"/>
      <x:c r="M495" s="34"/>
      <x:c r="N495" s="34"/>
      <x:c r="O495" s="34"/>
      <x:c r="P495" s="34"/>
      <x:c r="Q495" s="10" t="n">
        <x:f>PI()</x:f>
        <x:v>3.141592653589793</x:v>
      </x:c>
      <x:c r="S495" s="10" t="n">
        <x:v>0.35239380213897675</x:v>
      </x:c>
      <x:c r="T495" s="10" t="n">
        <x:v>0.5293795770267025</x:v>
      </x:c>
      <x:c r="U495" s="10" t="n">
        <x:v>0.22677194206402063</x:v>
      </x:c>
      <x:c r="V495" s="10" t="n">
        <x:v>0.35498889068431305</x:v>
      </x:c>
      <x:c r="W495" s="10" t="n">
        <x:v>0.519880669769614</x:v>
      </x:c>
      <x:c r="X495" s="10" t="n">
        <x:v>0.629252521131994</x:v>
      </x:c>
    </x:row>
    <x:row r="496">
      <x:c r="A496" s="34" t="n">
        <x:v>472</x:v>
      </x:c>
      <x:c r="B496" s="11" t="n">
        <x:f>CHOOSE(MIN(3,MAX(1,$B$9)),S496,U496,W496)</x:f>
        <x:v>0.7763245686655864</x:v>
      </x:c>
      <x:c r="C496" s="11" t="n">
        <x:f>CHOOSE(MIN(3,MAX(1,$B$9)),T496,V496,X496)</x:f>
        <x:v>0.8885322819696739</x:v>
      </x:c>
      <x:c r="D496" s="1" t="n">
        <x:f>IF(B496^2+C496^2&lt;=1,1,0)</x:f>
        <x:v>0</x:v>
      </x:c>
      <x:c r="E496" s="9" t="n">
        <x:f>4*AVERAGE($D$25:D496)</x:f>
        <x:v>3.1016949152542375</x:v>
      </x:c>
      <x:c r="F496" s="1" t="n">
        <x:f>B496</x:f>
        <x:v>0.7763245686655864</x:v>
      </x:c>
      <x:c r="G496" s="1" t="str">
        <x:f>IF(D496=1,C496,"")</x:f>
      </x:c>
      <x:c r="H496" s="1" t="n">
        <x:f>IF(D496=0,C496,"")</x:f>
        <x:v>0.8885322819696739</x:v>
      </x:c>
      <x:c r="I496" s="1" t="n">
        <x:f>SQRT(1-F496^2)</x:f>
        <x:v>0.6303333753548127</x:v>
      </x:c>
      <x:c r="J496" s="34"/>
      <x:c r="K496" s="34"/>
      <x:c r="L496" s="34"/>
      <x:c r="M496" s="34"/>
      <x:c r="N496" s="34"/>
      <x:c r="O496" s="34"/>
      <x:c r="P496" s="34"/>
      <x:c r="Q496" s="10" t="n">
        <x:f>PI()</x:f>
        <x:v>3.141592653589793</x:v>
      </x:c>
      <x:c r="S496" s="10" t="n">
        <x:v>0.7763245686655864</x:v>
      </x:c>
      <x:c r="T496" s="10" t="n">
        <x:v>0.8885322819696739</x:v>
      </x:c>
      <x:c r="U496" s="10" t="n">
        <x:v>0.41498595606505606</x:v>
      </x:c>
      <x:c r="V496" s="10" t="n">
        <x:v>0.05435295251884342</x:v>
      </x:c>
      <x:c r="W496" s="10" t="n">
        <x:v>0.9438154311016017</x:v>
      </x:c>
      <x:c r="X496" s="10" t="n">
        <x:v>0.08317607210116773</x:v>
      </x:c>
    </x:row>
    <x:row r="497">
      <x:c r="A497" s="34" t="n">
        <x:v>473</x:v>
      </x:c>
      <x:c r="B497" s="11" t="n">
        <x:f>CHOOSE(MIN(3,MAX(1,$B$9)),S497,U497,W497)</x:f>
        <x:v>0.4325197682483122</x:v>
      </x:c>
      <x:c r="C497" s="11" t="n">
        <x:f>CHOOSE(MIN(3,MAX(1,$B$9)),T497,V497,X497)</x:f>
        <x:v>0.2031177185708657</x:v>
      </x:c>
      <x:c r="D497" s="1" t="n">
        <x:f>IF(B497^2+C497^2&lt;=1,1,0)</x:f>
        <x:v>1</x:v>
      </x:c>
      <x:c r="E497" s="9" t="n">
        <x:f>4*AVERAGE($D$25:D497)</x:f>
        <x:v>3.1035940803382664</x:v>
      </x:c>
      <x:c r="F497" s="1" t="n">
        <x:f>B497</x:f>
        <x:v>0.4325197682483122</x:v>
      </x:c>
      <x:c r="G497" s="1" t="n">
        <x:f>IF(D497=1,C497,"")</x:f>
        <x:v>0.2031177185708657</x:v>
      </x:c>
      <x:c r="H497" s="1" t="str">
        <x:f>IF(D497=0,C497,"")</x:f>
      </x:c>
      <x:c r="I497" s="1" t="n">
        <x:f>SQRT(1-F497^2)</x:f>
        <x:v>0.9016244506857755</x:v>
      </x:c>
      <x:c r="J497" s="34"/>
      <x:c r="K497" s="34"/>
      <x:c r="L497" s="34"/>
      <x:c r="M497" s="34"/>
      <x:c r="N497" s="34"/>
      <x:c r="O497" s="34"/>
      <x:c r="P497" s="34"/>
      <x:c r="Q497" s="10" t="n">
        <x:f>PI()</x:f>
        <x:v>3.141592653589793</x:v>
      </x:c>
      <x:c r="S497" s="10" t="n">
        <x:v>0.4325197682483122</x:v>
      </x:c>
      <x:c r="T497" s="10" t="n">
        <x:v>0.2031177185708657</x:v>
      </x:c>
      <x:c r="U497" s="10" t="n">
        <x:v>0.5806124118125616</x:v>
      </x:c>
      <x:c r="V497" s="10" t="n">
        <x:v>0.8661824098850264</x:v>
      </x:c>
      <x:c r="W497" s="10" t="n">
        <x:v>0.5175560939175372</x:v>
      </x:c>
      <x:c r="X497" s="10" t="n">
        <x:v>0.7092783795032507</x:v>
      </x:c>
    </x:row>
    <x:row r="498">
      <x:c r="A498" s="34" t="n">
        <x:v>474</x:v>
      </x:c>
      <x:c r="B498" s="11" t="n">
        <x:f>CHOOSE(MIN(3,MAX(1,$B$9)),S498,U498,W498)</x:f>
        <x:v>0.7563783669611439</x:v>
      </x:c>
      <x:c r="C498" s="11" t="n">
        <x:f>CHOOSE(MIN(3,MAX(1,$B$9)),T498,V498,X498)</x:f>
        <x:v>0.9371401948155835</x:v>
      </x:c>
      <x:c r="D498" s="1" t="n">
        <x:f>IF(B498^2+C498^2&lt;=1,1,0)</x:f>
        <x:v>0</x:v>
      </x:c>
      <x:c r="E498" s="9" t="n">
        <x:f>4*AVERAGE($D$25:D498)</x:f>
        <x:v>3.0970464135021096</x:v>
      </x:c>
      <x:c r="F498" s="1" t="n">
        <x:f>B498</x:f>
        <x:v>0.7563783669611439</x:v>
      </x:c>
      <x:c r="G498" s="1" t="str">
        <x:f>IF(D498=1,C498,"")</x:f>
      </x:c>
      <x:c r="H498" s="1" t="n">
        <x:f>IF(D498=0,C498,"")</x:f>
        <x:v>0.9371401948155835</x:v>
      </x:c>
      <x:c r="I498" s="1" t="n">
        <x:f>SQRT(1-F498^2)</x:f>
        <x:v>0.6541343638681529</x:v>
      </x:c>
      <x:c r="J498" s="34"/>
      <x:c r="K498" s="34"/>
      <x:c r="L498" s="34"/>
      <x:c r="M498" s="34"/>
      <x:c r="N498" s="34"/>
      <x:c r="O498" s="34"/>
      <x:c r="P498" s="34"/>
      <x:c r="Q498" s="10" t="n">
        <x:f>PI()</x:f>
        <x:v>3.141592653589793</x:v>
      </x:c>
      <x:c r="S498" s="10" t="n">
        <x:v>0.7563783669611439</x:v>
      </x:c>
      <x:c r="T498" s="10" t="n">
        <x:v>0.9371401948155835</x:v>
      </x:c>
      <x:c r="U498" s="10" t="n">
        <x:v>0.8578883345490692</x:v>
      </x:c>
      <x:c r="V498" s="10" t="n">
        <x:v>0.14214130867434216</x:v>
      </x:c>
      <x:c r="W498" s="10" t="n">
        <x:v>0.41204233748356</x:v>
      </x:c>
      <x:c r="X498" s="10" t="n">
        <x:v>0.9891527305372302</x:v>
      </x:c>
    </x:row>
    <x:row r="499">
      <x:c r="A499" s="34" t="n">
        <x:v>475</x:v>
      </x:c>
      <x:c r="B499" s="11" t="n">
        <x:f>CHOOSE(MIN(3,MAX(1,$B$9)),S499,U499,W499)</x:f>
        <x:v>0.5186496059177443</x:v>
      </x:c>
      <x:c r="C499" s="11" t="n">
        <x:f>CHOOSE(MIN(3,MAX(1,$B$9)),T499,V499,X499)</x:f>
        <x:v>0.4711644301423803</x:v>
      </x:c>
      <x:c r="D499" s="1" t="n">
        <x:f>IF(B499^2+C499^2&lt;=1,1,0)</x:f>
        <x:v>1</x:v>
      </x:c>
      <x:c r="E499" s="9" t="n">
        <x:f>4*AVERAGE($D$25:D499)</x:f>
        <x:v>3.0989473684210527</x:v>
      </x:c>
      <x:c r="F499" s="1" t="n">
        <x:f>B499</x:f>
        <x:v>0.5186496059177443</x:v>
      </x:c>
      <x:c r="G499" s="1" t="n">
        <x:f>IF(D499=1,C499,"")</x:f>
        <x:v>0.4711644301423803</x:v>
      </x:c>
      <x:c r="H499" s="1" t="str">
        <x:f>IF(D499=0,C499,"")</x:f>
      </x:c>
      <x:c r="I499" s="1" t="n">
        <x:f>SQRT(1-F499^2)</x:f>
        <x:v>0.8549868924617315</x:v>
      </x:c>
      <x:c r="J499" s="34"/>
      <x:c r="K499" s="34"/>
      <x:c r="L499" s="34"/>
      <x:c r="M499" s="34"/>
      <x:c r="N499" s="34"/>
      <x:c r="O499" s="34"/>
      <x:c r="P499" s="34"/>
      <x:c r="Q499" s="10" t="n">
        <x:f>PI()</x:f>
        <x:v>3.141592653589793</x:v>
      </x:c>
      <x:c r="S499" s="10" t="n">
        <x:v>0.5186496059177443</x:v>
      </x:c>
      <x:c r="T499" s="10" t="n">
        <x:v>0.4711644301423803</x:v>
      </x:c>
      <x:c r="U499" s="10" t="n">
        <x:v>0.38624000791928803</x:v>
      </x:c>
      <x:c r="V499" s="10" t="n">
        <x:v>0.20752378869072008</x:v>
      </x:c>
      <x:c r="W499" s="10" t="n">
        <x:v>0.9077742744028103</x:v>
      </x:c>
      <x:c r="X499" s="10" t="n">
        <x:v>0.3029680875067935</x:v>
      </x:c>
    </x:row>
    <x:row r="500">
      <x:c r="A500" s="34" t="n">
        <x:v>476</x:v>
      </x:c>
      <x:c r="B500" s="11" t="n">
        <x:f>CHOOSE(MIN(3,MAX(1,$B$9)),S500,U500,W500)</x:f>
        <x:v>0.2089569423114881</x:v>
      </x:c>
      <x:c r="C500" s="11" t="n">
        <x:f>CHOOSE(MIN(3,MAX(1,$B$9)),T500,V500,X500)</x:f>
        <x:v>0.29027522646356374</x:v>
      </x:c>
      <x:c r="D500" s="1" t="n">
        <x:f>IF(B500^2+C500^2&lt;=1,1,0)</x:f>
        <x:v>1</x:v>
      </x:c>
      <x:c r="E500" s="9" t="n">
        <x:f>4*AVERAGE($D$25:D500)</x:f>
        <x:v>3.100840336134454</x:v>
      </x:c>
      <x:c r="F500" s="1" t="n">
        <x:f>B500</x:f>
        <x:v>0.2089569423114881</x:v>
      </x:c>
      <x:c r="G500" s="1" t="n">
        <x:f>IF(D500=1,C500,"")</x:f>
        <x:v>0.29027522646356374</x:v>
      </x:c>
      <x:c r="H500" s="1" t="str">
        <x:f>IF(D500=0,C500,"")</x:f>
      </x:c>
      <x:c r="I500" s="1" t="n">
        <x:f>SQRT(1-F500^2)</x:f>
        <x:v>0.9779248418257067</x:v>
      </x:c>
      <x:c r="J500" s="34"/>
      <x:c r="K500" s="34"/>
      <x:c r="L500" s="34"/>
      <x:c r="M500" s="34"/>
      <x:c r="N500" s="34"/>
      <x:c r="O500" s="34"/>
      <x:c r="P500" s="34"/>
      <x:c r="Q500" s="10" t="n">
        <x:f>PI()</x:f>
        <x:v>3.141592653589793</x:v>
      </x:c>
      <x:c r="S500" s="10" t="n">
        <x:v>0.2089569423114881</x:v>
      </x:c>
      <x:c r="T500" s="10" t="n">
        <x:v>0.29027522646356374</x:v>
      </x:c>
      <x:c r="U500" s="10" t="n">
        <x:v>0.09055668677037976</x:v>
      </x:c>
      <x:c r="V500" s="10" t="n">
        <x:v>0.60230830736853</x:v>
      </x:c>
      <x:c r="W500" s="10" t="n">
        <x:v>0.707121101637577</x:v>
      </x:c>
      <x:c r="X500" s="10" t="n">
        <x:v>0.27650046774152637</x:v>
      </x:c>
    </x:row>
    <x:row r="501">
      <x:c r="A501" s="34" t="n">
        <x:v>477</x:v>
      </x:c>
      <x:c r="B501" s="11" t="n">
        <x:f>CHOOSE(MIN(3,MAX(1,$B$9)),S501,U501,W501)</x:f>
        <x:v>0.6072034601820633</x:v>
      </x:c>
      <x:c r="C501" s="11" t="n">
        <x:f>CHOOSE(MIN(3,MAX(1,$B$9)),T501,V501,X501)</x:f>
        <x:v>0.5754337456310168</x:v>
      </x:c>
      <x:c r="D501" s="1" t="n">
        <x:f>IF(B501^2+C501^2&lt;=1,1,0)</x:f>
        <x:v>1</x:v>
      </x:c>
      <x:c r="E501" s="9" t="n">
        <x:f>4*AVERAGE($D$25:D501)</x:f>
        <x:v>3.10272536687631</x:v>
      </x:c>
      <x:c r="F501" s="1" t="n">
        <x:f>B501</x:f>
        <x:v>0.6072034601820633</x:v>
      </x:c>
      <x:c r="G501" s="1" t="n">
        <x:f>IF(D501=1,C501,"")</x:f>
        <x:v>0.5754337456310168</x:v>
      </x:c>
      <x:c r="H501" s="1" t="str">
        <x:f>IF(D501=0,C501,"")</x:f>
      </x:c>
      <x:c r="I501" s="1" t="n">
        <x:f>SQRT(1-F501^2)</x:f>
        <x:v>0.7945463850165889</x:v>
      </x:c>
      <x:c r="J501" s="34"/>
      <x:c r="K501" s="34"/>
      <x:c r="L501" s="34"/>
      <x:c r="M501" s="34"/>
      <x:c r="N501" s="34"/>
      <x:c r="O501" s="34"/>
      <x:c r="P501" s="34"/>
      <x:c r="Q501" s="10" t="n">
        <x:f>PI()</x:f>
        <x:v>3.141592653589793</x:v>
      </x:c>
      <x:c r="S501" s="10" t="n">
        <x:v>0.6072034601820633</x:v>
      </x:c>
      <x:c r="T501" s="10" t="n">
        <x:v>0.5754337456310168</x:v>
      </x:c>
      <x:c r="U501" s="10" t="n">
        <x:v>0.22537976464568177</x:v>
      </x:c>
      <x:c r="V501" s="10" t="n">
        <x:v>0.3190581237034247</x:v>
      </x:c>
      <x:c r="W501" s="10" t="n">
        <x:v>0.23998901351865298</x:v>
      </x:c>
      <x:c r="X501" s="10" t="n">
        <x:v>0.9553278783496719</x:v>
      </x:c>
    </x:row>
    <x:row r="502">
      <x:c r="A502" s="34" t="n">
        <x:v>478</x:v>
      </x:c>
      <x:c r="B502" s="11" t="n">
        <x:f>CHOOSE(MIN(3,MAX(1,$B$9)),S502,U502,W502)</x:f>
        <x:v>0.09132066497113556</x:v>
      </x:c>
      <x:c r="C502" s="11" t="n">
        <x:f>CHOOSE(MIN(3,MAX(1,$B$9)),T502,V502,X502)</x:f>
        <x:v>0.7657352761598304</x:v>
      </x:c>
      <x:c r="D502" s="1" t="n">
        <x:f>IF(B502^2+C502^2&lt;=1,1,0)</x:f>
        <x:v>1</x:v>
      </x:c>
      <x:c r="E502" s="9" t="n">
        <x:f>4*AVERAGE($D$25:D502)</x:f>
        <x:v>3.1046025104602513</x:v>
      </x:c>
      <x:c r="F502" s="1" t="n">
        <x:f>B502</x:f>
        <x:v>0.09132066497113556</x:v>
      </x:c>
      <x:c r="G502" s="1" t="n">
        <x:f>IF(D502=1,C502,"")</x:f>
        <x:v>0.7657352761598304</x:v>
      </x:c>
      <x:c r="H502" s="1" t="str">
        <x:f>IF(D502=0,C502,"")</x:f>
      </x:c>
      <x:c r="I502" s="1" t="n">
        <x:f>SQRT(1-F502^2)</x:f>
        <x:v>0.9958215383035405</x:v>
      </x:c>
      <x:c r="J502" s="34"/>
      <x:c r="K502" s="34"/>
      <x:c r="L502" s="34"/>
      <x:c r="M502" s="34"/>
      <x:c r="N502" s="34"/>
      <x:c r="O502" s="34"/>
      <x:c r="P502" s="34"/>
      <x:c r="Q502" s="10" t="n">
        <x:f>PI()</x:f>
        <x:v>3.141592653589793</x:v>
      </x:c>
      <x:c r="S502" s="10" t="n">
        <x:v>0.09132066497113556</x:v>
      </x:c>
      <x:c r="T502" s="10" t="n">
        <x:v>0.7657352761598304</x:v>
      </x:c>
      <x:c r="U502" s="10" t="n">
        <x:v>0.31661575549597165</x:v>
      </x:c>
      <x:c r="V502" s="10" t="n">
        <x:v>0.9410679506764523</x:v>
      </x:c>
      <x:c r="W502" s="10" t="n">
        <x:v>0.30159967043183156</x:v>
      </x:c>
      <x:c r="X502" s="10" t="n">
        <x:v>0.05972218710032984</x:v>
      </x:c>
    </x:row>
    <x:row r="503">
      <x:c r="A503" s="34" t="n">
        <x:v>479</x:v>
      </x:c>
      <x:c r="B503" s="11" t="n">
        <x:f>CHOOSE(MIN(3,MAX(1,$B$9)),S503,U503,W503)</x:f>
        <x:v>0.7464241384295747</x:v>
      </x:c>
      <x:c r="C503" s="11" t="n">
        <x:f>CHOOSE(MIN(3,MAX(1,$B$9)),T503,V503,X503)</x:f>
        <x:v>0.8748936845222488</x:v>
      </x:c>
      <x:c r="D503" s="1" t="n">
        <x:f>IF(B503^2+C503^2&lt;=1,1,0)</x:f>
        <x:v>0</x:v>
      </x:c>
      <x:c r="E503" s="9" t="n">
        <x:f>4*AVERAGE($D$25:D503)</x:f>
        <x:v>3.0981210855949897</x:v>
      </x:c>
      <x:c r="F503" s="1" t="n">
        <x:f>B503</x:f>
        <x:v>0.7464241384295747</x:v>
      </x:c>
      <x:c r="G503" s="1" t="str">
        <x:f>IF(D503=1,C503,"")</x:f>
      </x:c>
      <x:c r="H503" s="1" t="n">
        <x:f>IF(D503=0,C503,"")</x:f>
        <x:v>0.8748936845222488</x:v>
      </x:c>
      <x:c r="I503" s="1" t="n">
        <x:f>SQRT(1-F503^2)</x:f>
        <x:v>0.6654705144254456</x:v>
      </x:c>
      <x:c r="J503" s="34"/>
      <x:c r="K503" s="34"/>
      <x:c r="L503" s="34"/>
      <x:c r="M503" s="34"/>
      <x:c r="N503" s="34"/>
      <x:c r="O503" s="34"/>
      <x:c r="P503" s="34"/>
      <x:c r="Q503" s="10" t="n">
        <x:f>PI()</x:f>
        <x:v>3.141592653589793</x:v>
      </x:c>
      <x:c r="S503" s="10" t="n">
        <x:v>0.7464241384295747</x:v>
      </x:c>
      <x:c r="T503" s="10" t="n">
        <x:v>0.8748936845222488</x:v>
      </x:c>
      <x:c r="U503" s="10" t="n">
        <x:v>0.524700603791602</x:v>
      </x:c>
      <x:c r="V503" s="10" t="n">
        <x:v>0.3875881996207553</x:v>
      </x:c>
      <x:c r="W503" s="10" t="n">
        <x:v>0.2582646527950815</x:v>
      </x:c>
      <x:c r="X503" s="10" t="n">
        <x:v>0.69602843634005</x:v>
      </x:c>
    </x:row>
    <x:row r="504">
      <x:c r="A504" s="34" t="n">
        <x:v>480</x:v>
      </x:c>
      <x:c r="B504" s="11" t="n">
        <x:f>CHOOSE(MIN(3,MAX(1,$B$9)),S504,U504,W504)</x:f>
        <x:v>0.6461035929387435</x:v>
      </x:c>
      <x:c r="C504" s="11" t="n">
        <x:f>CHOOSE(MIN(3,MAX(1,$B$9)),T504,V504,X504)</x:f>
        <x:v>0.8189105588244274</x:v>
      </x:c>
      <x:c r="D504" s="1" t="n">
        <x:f>IF(B504^2+C504^2&lt;=1,1,0)</x:f>
        <x:v>0</x:v>
      </x:c>
      <x:c r="E504" s="9" t="n">
        <x:f>4*AVERAGE($D$25:D504)</x:f>
        <x:v>3.091666666666667</x:v>
      </x:c>
      <x:c r="F504" s="1" t="n">
        <x:f>B504</x:f>
        <x:v>0.6461035929387435</x:v>
      </x:c>
      <x:c r="G504" s="1" t="str">
        <x:f>IF(D504=1,C504,"")</x:f>
      </x:c>
      <x:c r="H504" s="1" t="n">
        <x:f>IF(D504=0,C504,"")</x:f>
        <x:v>0.8189105588244274</x:v>
      </x:c>
      <x:c r="I504" s="1" t="n">
        <x:f>SQRT(1-F504^2)</x:f>
        <x:v>0.7632497279342105</x:v>
      </x:c>
      <x:c r="J504" s="34"/>
      <x:c r="K504" s="34"/>
      <x:c r="L504" s="34"/>
      <x:c r="M504" s="34"/>
      <x:c r="N504" s="34"/>
      <x:c r="O504" s="34"/>
      <x:c r="P504" s="34"/>
      <x:c r="Q504" s="10" t="n">
        <x:f>PI()</x:f>
        <x:v>3.141592653589793</x:v>
      </x:c>
      <x:c r="S504" s="10" t="n">
        <x:v>0.6461035929387435</x:v>
      </x:c>
      <x:c r="T504" s="10" t="n">
        <x:v>0.8189105588244274</x:v>
      </x:c>
      <x:c r="U504" s="10" t="n">
        <x:v>0.055484574261190245</x:v>
      </x:c>
      <x:c r="V504" s="10" t="n">
        <x:v>0.9144442057519151</x:v>
      </x:c>
      <x:c r="W504" s="10" t="n">
        <x:v>0.3609897863728152</x:v>
      </x:c>
      <x:c r="X504" s="10" t="n">
        <x:v>0.8002208375874457</x:v>
      </x:c>
    </x:row>
    <x:row r="505">
      <x:c r="A505" s="34" t="n">
        <x:v>481</x:v>
      </x:c>
      <x:c r="B505" s="11" t="n">
        <x:f>CHOOSE(MIN(3,MAX(1,$B$9)),S505,U505,W505)</x:f>
        <x:v>0.3338014268083498</x:v>
      </x:c>
      <x:c r="C505" s="11" t="n">
        <x:f>CHOOSE(MIN(3,MAX(1,$B$9)),T505,V505,X505)</x:f>
        <x:v>0.055832365178503096</x:v>
      </x:c>
      <x:c r="D505" s="1" t="n">
        <x:f>IF(B505^2+C505^2&lt;=1,1,0)</x:f>
        <x:v>1</x:v>
      </x:c>
      <x:c r="E505" s="9" t="n">
        <x:f>4*AVERAGE($D$25:D505)</x:f>
        <x:v>3.0935550935550937</x:v>
      </x:c>
      <x:c r="F505" s="1" t="n">
        <x:f>B505</x:f>
        <x:v>0.3338014268083498</x:v>
      </x:c>
      <x:c r="G505" s="1" t="n">
        <x:f>IF(D505=1,C505,"")</x:f>
        <x:v>0.055832365178503096</x:v>
      </x:c>
      <x:c r="H505" s="1" t="str">
        <x:f>IF(D505=0,C505,"")</x:f>
      </x:c>
      <x:c r="I505" s="1" t="n">
        <x:f>SQRT(1-F505^2)</x:f>
        <x:v>0.9426434147972975</x:v>
      </x:c>
      <x:c r="J505" s="34"/>
      <x:c r="K505" s="34"/>
      <x:c r="L505" s="34"/>
      <x:c r="M505" s="34"/>
      <x:c r="N505" s="34"/>
      <x:c r="O505" s="34"/>
      <x:c r="P505" s="34"/>
      <x:c r="Q505" s="10" t="n">
        <x:f>PI()</x:f>
        <x:v>3.141592653589793</x:v>
      </x:c>
      <x:c r="S505" s="10" t="n">
        <x:v>0.3338014268083498</x:v>
      </x:c>
      <x:c r="T505" s="10" t="n">
        <x:v>0.055832365178503096</x:v>
      </x:c>
      <x:c r="U505" s="10" t="n">
        <x:v>0.8758694547465644</x:v>
      </x:c>
      <x:c r="V505" s="10" t="n">
        <x:v>0.11674216659684766</x:v>
      </x:c>
      <x:c r="W505" s="10" t="n">
        <x:v>0.1286971741343631</x:v>
      </x:c>
      <x:c r="X505" s="10" t="n">
        <x:v>0.6493686934766354</x:v>
      </x:c>
    </x:row>
    <x:row r="506">
      <x:c r="A506" s="34" t="n">
        <x:v>482</x:v>
      </x:c>
      <x:c r="B506" s="11" t="n">
        <x:f>CHOOSE(MIN(3,MAX(1,$B$9)),S506,U506,W506)</x:f>
        <x:v>0.6035229446133599</x:v>
      </x:c>
      <x:c r="C506" s="11" t="n">
        <x:f>CHOOSE(MIN(3,MAX(1,$B$9)),T506,V506,X506)</x:f>
        <x:v>0.2652567495824769</x:v>
      </x:c>
      <x:c r="D506" s="1" t="n">
        <x:f>IF(B506^2+C506^2&lt;=1,1,0)</x:f>
        <x:v>1</x:v>
      </x:c>
      <x:c r="E506" s="9" t="n">
        <x:f>4*AVERAGE($D$25:D506)</x:f>
        <x:v>3.095435684647303</x:v>
      </x:c>
      <x:c r="F506" s="1" t="n">
        <x:f>B506</x:f>
        <x:v>0.6035229446133599</x:v>
      </x:c>
      <x:c r="G506" s="1" t="n">
        <x:f>IF(D506=1,C506,"")</x:f>
        <x:v>0.2652567495824769</x:v>
      </x:c>
      <x:c r="H506" s="1" t="str">
        <x:f>IF(D506=0,C506,"")</x:f>
      </x:c>
      <x:c r="I506" s="1" t="n">
        <x:f>SQRT(1-F506^2)</x:f>
        <x:v>0.7973456310316245</x:v>
      </x:c>
      <x:c r="J506" s="34"/>
      <x:c r="K506" s="34"/>
      <x:c r="L506" s="34"/>
      <x:c r="M506" s="34"/>
      <x:c r="N506" s="34"/>
      <x:c r="O506" s="34"/>
      <x:c r="P506" s="34"/>
      <x:c r="Q506" s="10" t="n">
        <x:f>PI()</x:f>
        <x:v>3.141592653589793</x:v>
      </x:c>
      <x:c r="S506" s="10" t="n">
        <x:v>0.6035229446133599</x:v>
      </x:c>
      <x:c r="T506" s="10" t="n">
        <x:v>0.2652567495824769</x:v>
      </x:c>
      <x:c r="U506" s="10" t="n">
        <x:v>0.05862896937932138</x:v>
      </x:c>
      <x:c r="V506" s="10" t="n">
        <x:v>0.7996981222712874</x:v>
      </x:c>
      <x:c r="W506" s="10" t="n">
        <x:v>0.8319600596706439</x:v>
      </x:c>
      <x:c r="X506" s="10" t="n">
        <x:v>0.43932940499095263</x:v>
      </x:c>
    </x:row>
    <x:row r="507">
      <x:c r="A507" s="34" t="n">
        <x:v>483</x:v>
      </x:c>
      <x:c r="B507" s="11" t="n">
        <x:f>CHOOSE(MIN(3,MAX(1,$B$9)),S507,U507,W507)</x:f>
        <x:v>0.7269729691324756</x:v>
      </x:c>
      <x:c r="C507" s="11" t="n">
        <x:f>CHOOSE(MIN(3,MAX(1,$B$9)),T507,V507,X507)</x:f>
        <x:v>0.9173194306204095</x:v>
      </x:c>
      <x:c r="D507" s="1" t="n">
        <x:f>IF(B507^2+C507^2&lt;=1,1,0)</x:f>
        <x:v>0</x:v>
      </x:c>
      <x:c r="E507" s="9" t="n">
        <x:f>4*AVERAGE($D$25:D507)</x:f>
        <x:v>3.089026915113872</x:v>
      </x:c>
      <x:c r="F507" s="1" t="n">
        <x:f>B507</x:f>
        <x:v>0.7269729691324756</x:v>
      </x:c>
      <x:c r="G507" s="1" t="str">
        <x:f>IF(D507=1,C507,"")</x:f>
      </x:c>
      <x:c r="H507" s="1" t="n">
        <x:f>IF(D507=0,C507,"")</x:f>
        <x:v>0.9173194306204095</x:v>
      </x:c>
      <x:c r="I507" s="1" t="n">
        <x:f>SQRT(1-F507^2)</x:f>
        <x:v>0.6866660776175803</x:v>
      </x:c>
      <x:c r="J507" s="34"/>
      <x:c r="K507" s="34"/>
      <x:c r="L507" s="34"/>
      <x:c r="M507" s="34"/>
      <x:c r="N507" s="34"/>
      <x:c r="O507" s="34"/>
      <x:c r="P507" s="34"/>
      <x:c r="Q507" s="10" t="n">
        <x:f>PI()</x:f>
        <x:v>3.141592653589793</x:v>
      </x:c>
      <x:c r="S507" s="10" t="n">
        <x:v>0.7269729691324756</x:v>
      </x:c>
      <x:c r="T507" s="10" t="n">
        <x:v>0.9173194306204095</x:v>
      </x:c>
      <x:c r="U507" s="10" t="n">
        <x:v>0.689402792075861</x:v>
      </x:c>
      <x:c r="V507" s="10" t="n">
        <x:v>0.9791512423187092</x:v>
      </x:c>
      <x:c r="W507" s="10" t="n">
        <x:v>0.3089866678869877</x:v>
      </x:c>
      <x:c r="X507" s="10" t="n">
        <x:v>0.25248857704242833</x:v>
      </x:c>
    </x:row>
    <x:row r="508">
      <x:c r="A508" s="34" t="n">
        <x:v>484</x:v>
      </x:c>
      <x:c r="B508" s="11" t="n">
        <x:f>CHOOSE(MIN(3,MAX(1,$B$9)),S508,U508,W508)</x:f>
        <x:v>0.36112763395067304</x:v>
      </x:c>
      <x:c r="C508" s="11" t="n">
        <x:f>CHOOSE(MIN(3,MAX(1,$B$9)),T508,V508,X508)</x:f>
        <x:v>0.21077594079542905</x:v>
      </x:c>
      <x:c r="D508" s="1" t="n">
        <x:f>IF(B508^2+C508^2&lt;=1,1,0)</x:f>
        <x:v>1</x:v>
      </x:c>
      <x:c r="E508" s="9" t="n">
        <x:f>4*AVERAGE($D$25:D508)</x:f>
        <x:v>3.090909090909091</x:v>
      </x:c>
      <x:c r="F508" s="1" t="n">
        <x:f>B508</x:f>
        <x:v>0.36112763395067304</x:v>
      </x:c>
      <x:c r="G508" s="1" t="n">
        <x:f>IF(D508=1,C508,"")</x:f>
        <x:v>0.21077594079542905</x:v>
      </x:c>
      <x:c r="H508" s="1" t="str">
        <x:f>IF(D508=0,C508,"")</x:f>
      </x:c>
      <x:c r="I508" s="1" t="n">
        <x:f>SQRT(1-F508^2)</x:f>
        <x:v>0.9325163977095463</x:v>
      </x:c>
      <x:c r="J508" s="34"/>
      <x:c r="K508" s="34"/>
      <x:c r="L508" s="34"/>
      <x:c r="M508" s="34"/>
      <x:c r="N508" s="34"/>
      <x:c r="O508" s="34"/>
      <x:c r="P508" s="34"/>
      <x:c r="Q508" s="10" t="n">
        <x:f>PI()</x:f>
        <x:v>3.141592653589793</x:v>
      </x:c>
      <x:c r="S508" s="10" t="n">
        <x:v>0.36112763395067304</x:v>
      </x:c>
      <x:c r="T508" s="10" t="n">
        <x:v>0.21077594079542905</x:v>
      </x:c>
      <x:c r="U508" s="10" t="n">
        <x:v>0.5589880474897976</x:v>
      </x:c>
      <x:c r="V508" s="10" t="n">
        <x:v>0.4117738023174472</x:v>
      </x:c>
      <x:c r="W508" s="10" t="n">
        <x:v>0.024597382177609872</x:v>
      </x:c>
      <x:c r="X508" s="10" t="n">
        <x:v>0.5601740147792477</x:v>
      </x:c>
    </x:row>
    <x:row r="509">
      <x:c r="A509" s="34" t="n">
        <x:v>485</x:v>
      </x:c>
      <x:c r="B509" s="11" t="n">
        <x:f>CHOOSE(MIN(3,MAX(1,$B$9)),S509,U509,W509)</x:f>
        <x:v>0.05872670828830451</x:v>
      </x:c>
      <x:c r="C509" s="11" t="n">
        <x:f>CHOOSE(MIN(3,MAX(1,$B$9)),T509,V509,X509)</x:f>
        <x:v>0.30998778680805117</x:v>
      </x:c>
      <x:c r="D509" s="1" t="n">
        <x:f>IF(B509^2+C509^2&lt;=1,1,0)</x:f>
        <x:v>1</x:v>
      </x:c>
      <x:c r="E509" s="9" t="n">
        <x:f>4*AVERAGE($D$25:D509)</x:f>
        <x:v>3.0927835051546393</x:v>
      </x:c>
      <x:c r="F509" s="1" t="n">
        <x:f>B509</x:f>
        <x:v>0.05872670828830451</x:v>
      </x:c>
      <x:c r="G509" s="1" t="n">
        <x:f>IF(D509=1,C509,"")</x:f>
        <x:v>0.30998778680805117</x:v>
      </x:c>
      <x:c r="H509" s="1" t="str">
        <x:f>IF(D509=0,C509,"")</x:f>
      </x:c>
      <x:c r="I509" s="1" t="n">
        <x:f>SQRT(1-F509^2)</x:f>
        <x:v>0.9982740974970854</x:v>
      </x:c>
      <x:c r="J509" s="34"/>
      <x:c r="K509" s="34"/>
      <x:c r="L509" s="34"/>
      <x:c r="M509" s="34"/>
      <x:c r="N509" s="34"/>
      <x:c r="O509" s="34"/>
      <x:c r="P509" s="34"/>
      <x:c r="Q509" s="10" t="n">
        <x:f>PI()</x:f>
        <x:v>3.141592653589793</x:v>
      </x:c>
      <x:c r="S509" s="10" t="n">
        <x:v>0.05872670828830451</x:v>
      </x:c>
      <x:c r="T509" s="10" t="n">
        <x:v>0.30998778680805117</x:v>
      </x:c>
      <x:c r="U509" s="10" t="n">
        <x:v>0.1763769992212888</x:v>
      </x:c>
      <x:c r="V509" s="10" t="n">
        <x:v>0.9384370288653778</x:v>
      </x:c>
      <x:c r="W509" s="10" t="n">
        <x:v>0.9838707383693016</x:v>
      </x:c>
      <x:c r="X509" s="10" t="n">
        <x:v>0.0014122404029701663</x:v>
      </x:c>
    </x:row>
    <x:row r="510">
      <x:c r="A510" s="34" t="n">
        <x:v>486</x:v>
      </x:c>
      <x:c r="B510" s="11" t="n">
        <x:f>CHOOSE(MIN(3,MAX(1,$B$9)),S510,U510,W510)</x:f>
        <x:v>0.6567108681192622</x:v>
      </x:c>
      <x:c r="C510" s="11" t="n">
        <x:f>CHOOSE(MIN(3,MAX(1,$B$9)),T510,V510,X510)</x:f>
        <x:v>0.8936304115923122</x:v>
      </x:c>
      <x:c r="D510" s="1" t="n">
        <x:f>IF(B510^2+C510^2&lt;=1,1,0)</x:f>
        <x:v>0</x:v>
      </x:c>
      <x:c r="E510" s="9" t="n">
        <x:f>4*AVERAGE($D$25:D510)</x:f>
        <x:v>3.0864197530864197</x:v>
      </x:c>
      <x:c r="F510" s="1" t="n">
        <x:f>B510</x:f>
        <x:v>0.6567108681192622</x:v>
      </x:c>
      <x:c r="G510" s="1" t="str">
        <x:f>IF(D510=1,C510,"")</x:f>
      </x:c>
      <x:c r="H510" s="1" t="n">
        <x:f>IF(D510=0,C510,"")</x:f>
        <x:v>0.8936304115923122</x:v>
      </x:c>
      <x:c r="I510" s="1" t="n">
        <x:f>SQRT(1-F510^2)</x:f>
        <x:v>0.754142450531758</x:v>
      </x:c>
      <x:c r="J510" s="34"/>
      <x:c r="K510" s="34"/>
      <x:c r="L510" s="34"/>
      <x:c r="M510" s="34"/>
      <x:c r="N510" s="34"/>
      <x:c r="O510" s="34"/>
      <x:c r="P510" s="34"/>
      <x:c r="Q510" s="10" t="n">
        <x:f>PI()</x:f>
        <x:v>3.141592653589793</x:v>
      </x:c>
      <x:c r="S510" s="10" t="n">
        <x:v>0.6567108681192622</x:v>
      </x:c>
      <x:c r="T510" s="10" t="n">
        <x:v>0.8936304115923122</x:v>
      </x:c>
      <x:c r="U510" s="10" t="n">
        <x:v>0.7507874849182863</x:v>
      </x:c>
      <x:c r="V510" s="10" t="n">
        <x:v>0.857326784311424</x:v>
      </x:c>
      <x:c r="W510" s="10" t="n">
        <x:v>0.21761405844694937</x:v>
      </x:c>
      <x:c r="X510" s="10" t="n">
        <x:v>0.24796221857526912</x:v>
      </x:c>
    </x:row>
    <x:row r="511">
      <x:c r="A511" s="34" t="n">
        <x:v>487</x:v>
      </x:c>
      <x:c r="B511" s="11" t="n">
        <x:f>CHOOSE(MIN(3,MAX(1,$B$9)),S511,U511,W511)</x:f>
        <x:v>0.3967298901407048</x:v>
      </x:c>
      <x:c r="C511" s="11" t="n">
        <x:f>CHOOSE(MIN(3,MAX(1,$B$9)),T511,V511,X511)</x:f>
        <x:v>0.05626065342221409</x:v>
      </x:c>
      <x:c r="D511" s="1" t="n">
        <x:f>IF(B511^2+C511^2&lt;=1,1,0)</x:f>
        <x:v>1</x:v>
      </x:c>
      <x:c r="E511" s="9" t="n">
        <x:f>4*AVERAGE($D$25:D511)</x:f>
        <x:v>3.0882956878850103</x:v>
      </x:c>
      <x:c r="F511" s="1" t="n">
        <x:f>B511</x:f>
        <x:v>0.3967298901407048</x:v>
      </x:c>
      <x:c r="G511" s="1" t="n">
        <x:f>IF(D511=1,C511,"")</x:f>
        <x:v>0.05626065342221409</x:v>
      </x:c>
      <x:c r="H511" s="1" t="str">
        <x:f>IF(D511=0,C511,"")</x:f>
      </x:c>
      <x:c r="I511" s="1" t="n">
        <x:f>SQRT(1-F511^2)</x:f>
        <x:v>0.9179353976554909</x:v>
      </x:c>
      <x:c r="J511" s="34"/>
      <x:c r="K511" s="34"/>
      <x:c r="L511" s="34"/>
      <x:c r="M511" s="34"/>
      <x:c r="N511" s="34"/>
      <x:c r="O511" s="34"/>
      <x:c r="P511" s="34"/>
      <x:c r="Q511" s="10" t="n">
        <x:f>PI()</x:f>
        <x:v>3.141592653589793</x:v>
      </x:c>
      <x:c r="S511" s="10" t="n">
        <x:v>0.3967298901407048</x:v>
      </x:c>
      <x:c r="T511" s="10" t="n">
        <x:v>0.05626065342221409</x:v>
      </x:c>
      <x:c r="U511" s="10" t="n">
        <x:v>0.3130782116795434</x:v>
      </x:c>
      <x:c r="V511" s="10" t="n">
        <x:v>0.9473662177210429</x:v>
      </x:c>
      <x:c r="W511" s="10" t="n">
        <x:v>0.2787480290129717</x:v>
      </x:c>
      <x:c r="X511" s="10" t="n">
        <x:v>0.5614941780790357</x:v>
      </x:c>
    </x:row>
    <x:row r="512">
      <x:c r="A512" s="34" t="n">
        <x:v>488</x:v>
      </x:c>
      <x:c r="B512" s="11" t="n">
        <x:f>CHOOSE(MIN(3,MAX(1,$B$9)),S512,U512,W512)</x:f>
        <x:v>0.5000118076568469</x:v>
      </x:c>
      <x:c r="C512" s="11" t="n">
        <x:f>CHOOSE(MIN(3,MAX(1,$B$9)),T512,V512,X512)</x:f>
        <x:v>0.3900142099009827</x:v>
      </x:c>
      <x:c r="D512" s="1" t="n">
        <x:f>IF(B512^2+C512^2&lt;=1,1,0)</x:f>
        <x:v>1</x:v>
      </x:c>
      <x:c r="E512" s="9" t="n">
        <x:f>4*AVERAGE($D$25:D512)</x:f>
        <x:v>3.0901639344262297</x:v>
      </x:c>
      <x:c r="F512" s="1" t="n">
        <x:f>B512</x:f>
        <x:v>0.5000118076568469</x:v>
      </x:c>
      <x:c r="G512" s="1" t="n">
        <x:f>IF(D512=1,C512,"")</x:f>
        <x:v>0.3900142099009827</x:v>
      </x:c>
      <x:c r="H512" s="1" t="str">
        <x:f>IF(D512=0,C512,"")</x:f>
      </x:c>
      <x:c r="I512" s="1" t="n">
        <x:f>SQRT(1-F512^2)</x:f>
        <x:v>0.8660185865232526</x:v>
      </x:c>
      <x:c r="J512" s="34"/>
      <x:c r="K512" s="34"/>
      <x:c r="L512" s="34"/>
      <x:c r="M512" s="34"/>
      <x:c r="N512" s="34"/>
      <x:c r="O512" s="34"/>
      <x:c r="P512" s="34"/>
      <x:c r="Q512" s="10" t="n">
        <x:f>PI()</x:f>
        <x:v>3.141592653589793</x:v>
      </x:c>
      <x:c r="S512" s="10" t="n">
        <x:v>0.5000118076568469</x:v>
      </x:c>
      <x:c r="T512" s="10" t="n">
        <x:v>0.3900142099009827</x:v>
      </x:c>
      <x:c r="U512" s="10" t="n">
        <x:v>0.8640584219095924</x:v>
      </x:c>
      <x:c r="V512" s="10" t="n">
        <x:v>0.0901107371893285</x:v>
      </x:c>
      <x:c r="W512" s="10" t="n">
        <x:v>0.4507753028831729</x:v>
      </x:c>
      <x:c r="X512" s="10" t="n">
        <x:v>0.7163395190836341</x:v>
      </x:c>
    </x:row>
    <x:row r="513">
      <x:c r="A513" s="34" t="n">
        <x:v>489</x:v>
      </x:c>
      <x:c r="B513" s="11" t="n">
        <x:f>CHOOSE(MIN(3,MAX(1,$B$9)),S513,U513,W513)</x:f>
        <x:v>0.6386096299393103</x:v>
      </x:c>
      <x:c r="C513" s="11" t="n">
        <x:f>CHOOSE(MIN(3,MAX(1,$B$9)),T513,V513,X513)</x:f>
        <x:v>0.9301489271456376</x:v>
      </x:c>
      <x:c r="D513" s="1" t="n">
        <x:f>IF(B513^2+C513^2&lt;=1,1,0)</x:f>
        <x:v>0</x:v>
      </x:c>
      <x:c r="E513" s="9" t="n">
        <x:f>4*AVERAGE($D$25:D513)</x:f>
        <x:v>3.0838445807770962</x:v>
      </x:c>
      <x:c r="F513" s="1" t="n">
        <x:f>B513</x:f>
        <x:v>0.6386096299393103</x:v>
      </x:c>
      <x:c r="G513" s="1" t="str">
        <x:f>IF(D513=1,C513,"")</x:f>
      </x:c>
      <x:c r="H513" s="1" t="n">
        <x:f>IF(D513=0,C513,"")</x:f>
        <x:v>0.9301489271456376</x:v>
      </x:c>
      <x:c r="I513" s="1" t="n">
        <x:f>SQRT(1-F513^2)</x:f>
        <x:v>0.769530857437684</x:v>
      </x:c>
      <x:c r="J513" s="34"/>
      <x:c r="K513" s="34"/>
      <x:c r="L513" s="34"/>
      <x:c r="M513" s="34"/>
      <x:c r="N513" s="34"/>
      <x:c r="O513" s="34"/>
      <x:c r="P513" s="34"/>
      <x:c r="Q513" s="10" t="n">
        <x:f>PI()</x:f>
        <x:v>3.141592653589793</x:v>
      </x:c>
      <x:c r="S513" s="10" t="n">
        <x:v>0.6386096299393103</x:v>
      </x:c>
      <x:c r="T513" s="10" t="n">
        <x:v>0.9301489271456376</x:v>
      </x:c>
      <x:c r="U513" s="10" t="n">
        <x:v>0.18181435487497222</x:v>
      </x:c>
      <x:c r="V513" s="10" t="n">
        <x:v>0.9214388893016413</x:v>
      </x:c>
      <x:c r="W513" s="10" t="n">
        <x:v>0.9313806680851483</x:v>
      </x:c>
      <x:c r="X513" s="10" t="n">
        <x:v>0.8947465108977439</x:v>
      </x:c>
    </x:row>
    <x:row r="514">
      <x:c r="A514" s="34" t="n">
        <x:v>490</x:v>
      </x:c>
      <x:c r="B514" s="11" t="n">
        <x:f>CHOOSE(MIN(3,MAX(1,$B$9)),S514,U514,W514)</x:f>
        <x:v>0.37883128912653774</x:v>
      </x:c>
      <x:c r="C514" s="11" t="n">
        <x:f>CHOOSE(MIN(3,MAX(1,$B$9)),T514,V514,X514)</x:f>
        <x:v>0.3874075469793752</x:v>
      </x:c>
      <x:c r="D514" s="1" t="n">
        <x:f>IF(B514^2+C514^2&lt;=1,1,0)</x:f>
        <x:v>1</x:v>
      </x:c>
      <x:c r="E514" s="9" t="n">
        <x:f>4*AVERAGE($D$25:D514)</x:f>
        <x:v>3.085714285714286</x:v>
      </x:c>
      <x:c r="F514" s="1" t="n">
        <x:f>B514</x:f>
        <x:v>0.37883128912653774</x:v>
      </x:c>
      <x:c r="G514" s="1" t="n">
        <x:f>IF(D514=1,C514,"")</x:f>
        <x:v>0.3874075469793752</x:v>
      </x:c>
      <x:c r="H514" s="1" t="str">
        <x:f>IF(D514=0,C514,"")</x:f>
      </x:c>
      <x:c r="I514" s="1" t="n">
        <x:f>SQRT(1-F514^2)</x:f>
        <x:v>0.9254657499760461</x:v>
      </x:c>
      <x:c r="J514" s="34"/>
      <x:c r="K514" s="34"/>
      <x:c r="L514" s="34"/>
      <x:c r="M514" s="34"/>
      <x:c r="N514" s="34"/>
      <x:c r="O514" s="34"/>
      <x:c r="P514" s="34"/>
      <x:c r="Q514" s="10" t="n">
        <x:f>PI()</x:f>
        <x:v>3.141592653589793</x:v>
      </x:c>
      <x:c r="S514" s="10" t="n">
        <x:v>0.37883128912653774</x:v>
      </x:c>
      <x:c r="T514" s="10" t="n">
        <x:v>0.3874075469793752</x:v>
      </x:c>
      <x:c r="U514" s="10" t="n">
        <x:v>0.85459839194377</x:v>
      </x:c>
      <x:c r="V514" s="10" t="n">
        <x:v>0.4611406836466516</x:v>
      </x:c>
      <x:c r="W514" s="10" t="n">
        <x:v>0.9630647071936217</x:v>
      </x:c>
      <x:c r="X514" s="10" t="n">
        <x:v>0.9867377348955692</x:v>
      </x:c>
    </x:row>
    <x:row r="515">
      <x:c r="A515" s="34" t="n">
        <x:v>491</x:v>
      </x:c>
      <x:c r="B515" s="11" t="n">
        <x:f>CHOOSE(MIN(3,MAX(1,$B$9)),S515,U515,W515)</x:f>
        <x:v>0.7830100412247702</x:v>
      </x:c>
      <x:c r="C515" s="11" t="n">
        <x:f>CHOOSE(MIN(3,MAX(1,$B$9)),T515,V515,X515)</x:f>
        <x:v>0.024743857444263995</x:v>
      </x:c>
      <x:c r="D515" s="1" t="n">
        <x:f>IF(B515^2+C515^2&lt;=1,1,0)</x:f>
        <x:v>1</x:v>
      </x:c>
      <x:c r="E515" s="9" t="n">
        <x:f>4*AVERAGE($D$25:D515)</x:f>
        <x:v>3.0875763747454177</x:v>
      </x:c>
      <x:c r="F515" s="1" t="n">
        <x:f>B515</x:f>
        <x:v>0.7830100412247702</x:v>
      </x:c>
      <x:c r="G515" s="1" t="n">
        <x:f>IF(D515=1,C515,"")</x:f>
        <x:v>0.024743857444263995</x:v>
      </x:c>
      <x:c r="H515" s="1" t="str">
        <x:f>IF(D515=0,C515,"")</x:f>
      </x:c>
      <x:c r="I515" s="1" t="n">
        <x:f>SQRT(1-F515^2)</x:f>
        <x:v>0.6220090637130488</x:v>
      </x:c>
      <x:c r="J515" s="34"/>
      <x:c r="K515" s="34"/>
      <x:c r="L515" s="34"/>
      <x:c r="M515" s="34"/>
      <x:c r="N515" s="34"/>
      <x:c r="O515" s="34"/>
      <x:c r="P515" s="34"/>
      <x:c r="Q515" s="10" t="n">
        <x:f>PI()</x:f>
        <x:v>3.141592653589793</x:v>
      </x:c>
      <x:c r="S515" s="10" t="n">
        <x:v>0.7830100412247702</x:v>
      </x:c>
      <x:c r="T515" s="10" t="n">
        <x:v>0.024743857444263995</x:v>
      </x:c>
      <x:c r="U515" s="10" t="n">
        <x:v>0.2572085796690232</x:v>
      </x:c>
      <x:c r="V515" s="10" t="n">
        <x:v>0.3489912407618472</x:v>
      </x:c>
      <x:c r="W515" s="10" t="n">
        <x:v>0.8052647784970618</x:v>
      </x:c>
      <x:c r="X515" s="10" t="n">
        <x:v>0.8742913849652771</x:v>
      </x:c>
    </x:row>
    <x:row r="516">
      <x:c r="A516" s="34" t="n">
        <x:v>492</x:v>
      </x:c>
      <x:c r="B516" s="11" t="n">
        <x:f>CHOOSE(MIN(3,MAX(1,$B$9)),S516,U516,W516)</x:f>
        <x:v>0.005186610273085535</x:v>
      </x:c>
      <x:c r="C516" s="11" t="n">
        <x:f>CHOOSE(MIN(3,MAX(1,$B$9)),T516,V516,X516)</x:f>
        <x:v>0.47833900444675237</x:v>
      </x:c>
      <x:c r="D516" s="1" t="n">
        <x:f>IF(B516^2+C516^2&lt;=1,1,0)</x:f>
        <x:v>1</x:v>
      </x:c>
      <x:c r="E516" s="9" t="n">
        <x:f>4*AVERAGE($D$25:D516)</x:f>
        <x:v>3.089430894308943</x:v>
      </x:c>
      <x:c r="F516" s="1" t="n">
        <x:f>B516</x:f>
        <x:v>0.005186610273085535</x:v>
      </x:c>
      <x:c r="G516" s="1" t="n">
        <x:f>IF(D516=1,C516,"")</x:f>
        <x:v>0.47833900444675237</x:v>
      </x:c>
      <x:c r="H516" s="1" t="str">
        <x:f>IF(D516=0,C516,"")</x:f>
      </x:c>
      <x:c r="I516" s="1" t="n">
        <x:f>SQRT(1-F516^2)</x:f>
        <x:v>0.9999865494464789</x:v>
      </x:c>
      <x:c r="J516" s="34"/>
      <x:c r="K516" s="34"/>
      <x:c r="L516" s="34"/>
      <x:c r="M516" s="34"/>
      <x:c r="N516" s="34"/>
      <x:c r="O516" s="34"/>
      <x:c r="P516" s="34"/>
      <x:c r="Q516" s="10" t="n">
        <x:f>PI()</x:f>
        <x:v>3.141592653589793</x:v>
      </x:c>
      <x:c r="S516" s="10" t="n">
        <x:v>0.005186610273085535</x:v>
      </x:c>
      <x:c r="T516" s="10" t="n">
        <x:v>0.47833900444675237</x:v>
      </x:c>
      <x:c r="U516" s="10" t="n">
        <x:v>0.10895386246402339</x:v>
      </x:c>
      <x:c r="V516" s="10" t="n">
        <x:v>0.020612732155689484</x:v>
      </x:c>
      <x:c r="W516" s="10" t="n">
        <x:v>0.0718527842665948</x:v>
      </x:c>
      <x:c r="X516" s="10" t="n">
        <x:v>0.7933768258799623</x:v>
      </x:c>
    </x:row>
    <x:row r="517">
      <x:c r="A517" s="34" t="n">
        <x:v>493</x:v>
      </x:c>
      <x:c r="B517" s="11" t="n">
        <x:f>CHOOSE(MIN(3,MAX(1,$B$9)),S517,U517,W517)</x:f>
        <x:v>0.46725092723499984</x:v>
      </x:c>
      <x:c r="C517" s="11" t="n">
        <x:f>CHOOSE(MIN(3,MAX(1,$B$9)),T517,V517,X517)</x:f>
        <x:v>0.08553003484848887</x:v>
      </x:c>
      <x:c r="D517" s="1" t="n">
        <x:f>IF(B517^2+C517^2&lt;=1,1,0)</x:f>
        <x:v>1</x:v>
      </x:c>
      <x:c r="E517" s="9" t="n">
        <x:f>4*AVERAGE($D$25:D517)</x:f>
        <x:v>3.0912778904665315</x:v>
      </x:c>
      <x:c r="F517" s="1" t="n">
        <x:f>B517</x:f>
        <x:v>0.46725092723499984</x:v>
      </x:c>
      <x:c r="G517" s="1" t="n">
        <x:f>IF(D517=1,C517,"")</x:f>
        <x:v>0.08553003484848887</x:v>
      </x:c>
      <x:c r="H517" s="1" t="str">
        <x:f>IF(D517=0,C517,"")</x:f>
      </x:c>
      <x:c r="I517" s="1" t="n">
        <x:f>SQRT(1-F517^2)</x:f>
        <x:v>0.8841247485496788</x:v>
      </x:c>
      <x:c r="J517" s="34"/>
      <x:c r="K517" s="34"/>
      <x:c r="L517" s="34"/>
      <x:c r="M517" s="34"/>
      <x:c r="N517" s="34"/>
      <x:c r="O517" s="34"/>
      <x:c r="P517" s="34"/>
      <x:c r="Q517" s="10" t="n">
        <x:f>PI()</x:f>
        <x:v>3.141592653589793</x:v>
      </x:c>
      <x:c r="S517" s="10" t="n">
        <x:v>0.46725092723499984</x:v>
      </x:c>
      <x:c r="T517" s="10" t="n">
        <x:v>0.08553003484848887</x:v>
      </x:c>
      <x:c r="U517" s="10" t="n">
        <x:v>0.7819155825836003</x:v>
      </x:c>
      <x:c r="V517" s="10" t="n">
        <x:v>0.3897830465744868</x:v>
      </x:c>
      <x:c r="W517" s="10" t="n">
        <x:v>0.9331299858648144</x:v>
      </x:c>
      <x:c r="X517" s="10" t="n">
        <x:v>0.46812473709476565</x:v>
      </x:c>
    </x:row>
    <x:row r="518">
      <x:c r="A518" s="34" t="n">
        <x:v>494</x:v>
      </x:c>
      <x:c r="B518" s="11" t="n">
        <x:f>CHOOSE(MIN(3,MAX(1,$B$9)),S518,U518,W518)</x:f>
        <x:v>0.11713037767913193</x:v>
      </x:c>
      <x:c r="C518" s="11" t="n">
        <x:f>CHOOSE(MIN(3,MAX(1,$B$9)),T518,V518,X518)</x:f>
        <x:v>0.6777805538149551</x:v>
      </x:c>
      <x:c r="D518" s="1" t="n">
        <x:f>IF(B518^2+C518^2&lt;=1,1,0)</x:f>
        <x:v>1</x:v>
      </x:c>
      <x:c r="E518" s="9" t="n">
        <x:f>4*AVERAGE($D$25:D518)</x:f>
        <x:v>3.0931174089068825</x:v>
      </x:c>
      <x:c r="F518" s="1" t="n">
        <x:f>B518</x:f>
        <x:v>0.11713037767913193</x:v>
      </x:c>
      <x:c r="G518" s="1" t="n">
        <x:f>IF(D518=1,C518,"")</x:f>
        <x:v>0.6777805538149551</x:v>
      </x:c>
      <x:c r="H518" s="1" t="str">
        <x:f>IF(D518=0,C518,"")</x:f>
      </x:c>
      <x:c r="I518" s="1" t="n">
        <x:f>SQRT(1-F518^2)</x:f>
        <x:v>0.9931165463452635</x:v>
      </x:c>
      <x:c r="J518" s="34"/>
      <x:c r="K518" s="34"/>
      <x:c r="L518" s="34"/>
      <x:c r="M518" s="34"/>
      <x:c r="N518" s="34"/>
      <x:c r="O518" s="34"/>
      <x:c r="P518" s="34"/>
      <x:c r="Q518" s="10" t="n">
        <x:f>PI()</x:f>
        <x:v>3.141592653589793</x:v>
      </x:c>
      <x:c r="S518" s="10" t="n">
        <x:v>0.11713037767913193</x:v>
      </x:c>
      <x:c r="T518" s="10" t="n">
        <x:v>0.6777805538149551</x:v>
      </x:c>
      <x:c r="U518" s="10" t="n">
        <x:v>0.48411352774603944</x:v>
      </x:c>
      <x:c r="V518" s="10" t="n">
        <x:v>0.284428078682443</x:v>
      </x:c>
      <x:c r="W518" s="10" t="n">
        <x:v>0.5756094970300134</x:v>
      </x:c>
      <x:c r="X518" s="10" t="n">
        <x:v>0.805917158885346</x:v>
      </x:c>
    </x:row>
    <x:row r="519">
      <x:c r="A519" s="34" t="n">
        <x:v>495</x:v>
      </x:c>
      <x:c r="B519" s="11" t="n">
        <x:f>CHOOSE(MIN(3,MAX(1,$B$9)),S519,U519,W519)</x:f>
        <x:v>0.9122130348114297</x:v>
      </x:c>
      <x:c r="C519" s="11" t="n">
        <x:f>CHOOSE(MIN(3,MAX(1,$B$9)),T519,V519,X519)</x:f>
        <x:v>0.6376436917344108</x:v>
      </x:c>
      <x:c r="D519" s="1" t="n">
        <x:f>IF(B519^2+C519^2&lt;=1,1,0)</x:f>
        <x:v>0</x:v>
      </x:c>
      <x:c r="E519" s="9" t="n">
        <x:f>4*AVERAGE($D$25:D519)</x:f>
        <x:v>3.0868686868686868</x:v>
      </x:c>
      <x:c r="F519" s="1" t="n">
        <x:f>B519</x:f>
        <x:v>0.9122130348114297</x:v>
      </x:c>
      <x:c r="G519" s="1" t="str">
        <x:f>IF(D519=1,C519,"")</x:f>
      </x:c>
      <x:c r="H519" s="1" t="n">
        <x:f>IF(D519=0,C519,"")</x:f>
        <x:v>0.6376436917344108</x:v>
      </x:c>
      <x:c r="I519" s="1" t="n">
        <x:f>SQRT(1-F519^2)</x:f>
        <x:v>0.40971621778997397</x:v>
      </x:c>
      <x:c r="J519" s="34"/>
      <x:c r="K519" s="34"/>
      <x:c r="L519" s="34"/>
      <x:c r="M519" s="34"/>
      <x:c r="N519" s="34"/>
      <x:c r="O519" s="34"/>
      <x:c r="P519" s="34"/>
      <x:c r="Q519" s="10" t="n">
        <x:f>PI()</x:f>
        <x:v>3.141592653589793</x:v>
      </x:c>
      <x:c r="S519" s="10" t="n">
        <x:v>0.9122130348114297</x:v>
      </x:c>
      <x:c r="T519" s="10" t="n">
        <x:v>0.6376436917344108</x:v>
      </x:c>
      <x:c r="U519" s="10" t="n">
        <x:v>0.9986026860038943</x:v>
      </x:c>
      <x:c r="V519" s="10" t="n">
        <x:v>0.48172993190572366</x:v>
      </x:c>
      <x:c r="W519" s="10" t="n">
        <x:v>0.9943901059849164</x:v>
      </x:c>
      <x:c r="X519" s="10" t="n">
        <x:v>0.7986252082090172</x:v>
      </x:c>
    </x:row>
    <x:row r="520">
      <x:c r="A520" s="34" t="n">
        <x:v>496</x:v>
      </x:c>
      <x:c r="B520" s="11" t="n">
        <x:f>CHOOSE(MIN(3,MAX(1,$B$9)),S520,U520,W520)</x:f>
        <x:v>0.10185841692145914</x:v>
      </x:c>
      <x:c r="C520" s="11" t="n">
        <x:f>CHOOSE(MIN(3,MAX(1,$B$9)),T520,V520,X520)</x:f>
        <x:v>0.11730038851965219</x:v>
      </x:c>
      <x:c r="D520" s="1" t="n">
        <x:f>IF(B520^2+C520^2&lt;=1,1,0)</x:f>
        <x:v>1</x:v>
      </x:c>
      <x:c r="E520" s="9" t="n">
        <x:f>4*AVERAGE($D$25:D520)</x:f>
        <x:v>3.088709677419355</x:v>
      </x:c>
      <x:c r="F520" s="1" t="n">
        <x:f>B520</x:f>
        <x:v>0.10185841692145914</x:v>
      </x:c>
      <x:c r="G520" s="1" t="n">
        <x:f>IF(D520=1,C520,"")</x:f>
        <x:v>0.11730038851965219</x:v>
      </x:c>
      <x:c r="H520" s="1" t="str">
        <x:f>IF(D520=0,C520,"")</x:f>
      </x:c>
      <x:c r="I520" s="1" t="n">
        <x:f>SQRT(1-F520^2)</x:f>
        <x:v>0.9947989057604829</x:v>
      </x:c>
      <x:c r="J520" s="34"/>
      <x:c r="K520" s="34"/>
      <x:c r="L520" s="34"/>
      <x:c r="M520" s="34"/>
      <x:c r="N520" s="34"/>
      <x:c r="O520" s="34"/>
      <x:c r="P520" s="34"/>
      <x:c r="Q520" s="10" t="n">
        <x:f>PI()</x:f>
        <x:v>3.141592653589793</x:v>
      </x:c>
      <x:c r="S520" s="10" t="n">
        <x:v>0.10185841692145914</x:v>
      </x:c>
      <x:c r="T520" s="10" t="n">
        <x:v>0.11730038851965219</x:v>
      </x:c>
      <x:c r="U520" s="10" t="n">
        <x:v>0.5282295164575955</x:v>
      </x:c>
      <x:c r="V520" s="10" t="n">
        <x:v>0.32045775485153616</x:v>
      </x:c>
      <x:c r="W520" s="10" t="n">
        <x:v>0.5647794405046609</x:v>
      </x:c>
      <x:c r="X520" s="10" t="n">
        <x:v>0.3335226368702573</x:v>
      </x:c>
    </x:row>
    <x:row r="521">
      <x:c r="A521" s="34" t="n">
        <x:v>497</x:v>
      </x:c>
      <x:c r="B521" s="11" t="n">
        <x:f>CHOOSE(MIN(3,MAX(1,$B$9)),S521,U521,W521)</x:f>
        <x:v>0.6650748708052561</x:v>
      </x:c>
      <x:c r="C521" s="11" t="n">
        <x:f>CHOOSE(MIN(3,MAX(1,$B$9)),T521,V521,X521)</x:f>
        <x:v>0.9852013156050816</x:v>
      </x:c>
      <x:c r="D521" s="1" t="n">
        <x:f>IF(B521^2+C521^2&lt;=1,1,0)</x:f>
        <x:v>0</x:v>
      </x:c>
      <x:c r="E521" s="9" t="n">
        <x:f>4*AVERAGE($D$25:D521)</x:f>
        <x:v>3.0824949698189137</x:v>
      </x:c>
      <x:c r="F521" s="1" t="n">
        <x:f>B521</x:f>
        <x:v>0.6650748708052561</x:v>
      </x:c>
      <x:c r="G521" s="1" t="str">
        <x:f>IF(D521=1,C521,"")</x:f>
      </x:c>
      <x:c r="H521" s="1" t="n">
        <x:f>IF(D521=0,C521,"")</x:f>
        <x:v>0.9852013156050816</x:v>
      </x:c>
      <x:c r="I521" s="1" t="n">
        <x:f>SQRT(1-F521^2)</x:f>
        <x:v>0.7467766843062067</x:v>
      </x:c>
      <x:c r="J521" s="34"/>
      <x:c r="K521" s="34"/>
      <x:c r="L521" s="34"/>
      <x:c r="M521" s="34"/>
      <x:c r="N521" s="34"/>
      <x:c r="O521" s="34"/>
      <x:c r="P521" s="34"/>
      <x:c r="Q521" s="10" t="n">
        <x:f>PI()</x:f>
        <x:v>3.141592653589793</x:v>
      </x:c>
      <x:c r="S521" s="10" t="n">
        <x:v>0.6650748708052561</x:v>
      </x:c>
      <x:c r="T521" s="10" t="n">
        <x:v>0.9852013156050816</x:v>
      </x:c>
      <x:c r="U521" s="10" t="n">
        <x:v>0.20076584802164688</x:v>
      </x:c>
      <x:c r="V521" s="10" t="n">
        <x:v>0.10164756680028753</x:v>
      </x:c>
      <x:c r="W521" s="10" t="n">
        <x:v>0.9764006353842354</x:v>
      </x:c>
      <x:c r="X521" s="10" t="n">
        <x:v>0.5965351134316104</x:v>
      </x:c>
    </x:row>
    <x:row r="522">
      <x:c r="A522" s="34" t="n">
        <x:v>498</x:v>
      </x:c>
      <x:c r="B522" s="11" t="n">
        <x:f>CHOOSE(MIN(3,MAX(1,$B$9)),S522,U522,W522)</x:f>
        <x:v>0.45573174522724</x:v>
      </x:c>
      <x:c r="C522" s="11" t="n">
        <x:f>CHOOSE(MIN(3,MAX(1,$B$9)),T522,V522,X522)</x:f>
        <x:v>0.11909856845159084</x:v>
      </x:c>
      <x:c r="D522" s="1" t="n">
        <x:f>IF(B522^2+C522^2&lt;=1,1,0)</x:f>
        <x:v>1</x:v>
      </x:c>
      <x:c r="E522" s="9" t="n">
        <x:f>4*AVERAGE($D$25:D522)</x:f>
        <x:v>3.0843373493975905</x:v>
      </x:c>
      <x:c r="F522" s="1" t="n">
        <x:f>B522</x:f>
        <x:v>0.45573174522724</x:v>
      </x:c>
      <x:c r="G522" s="1" t="n">
        <x:f>IF(D522=1,C522,"")</x:f>
        <x:v>0.11909856845159084</x:v>
      </x:c>
      <x:c r="H522" s="1" t="str">
        <x:f>IF(D522=0,C522,"")</x:f>
      </x:c>
      <x:c r="I522" s="1" t="n">
        <x:f>SQRT(1-F522^2)</x:f>
        <x:v>0.8901171700355712</x:v>
      </x:c>
      <x:c r="J522" s="34"/>
      <x:c r="K522" s="34"/>
      <x:c r="L522" s="34"/>
      <x:c r="M522" s="34"/>
      <x:c r="N522" s="34"/>
      <x:c r="O522" s="34"/>
      <x:c r="P522" s="34"/>
      <x:c r="Q522" s="10" t="n">
        <x:f>PI()</x:f>
        <x:v>3.141592653589793</x:v>
      </x:c>
      <x:c r="S522" s="10" t="n">
        <x:v>0.45573174522724</x:v>
      </x:c>
      <x:c r="T522" s="10" t="n">
        <x:v>0.11909856845159084</x:v>
      </x:c>
      <x:c r="U522" s="10" t="n">
        <x:v>0.8579812180520083</x:v>
      </x:c>
      <x:c r="V522" s="10" t="n">
        <x:v>0.6092632420473063</x:v>
      </x:c>
      <x:c r="W522" s="10" t="n">
        <x:v>0.04960070772570302</x:v>
      </x:c>
      <x:c r="X522" s="10" t="n">
        <x:v>0.6518937507684878</x:v>
      </x:c>
    </x:row>
    <x:row r="523">
      <x:c r="A523" s="34" t="n">
        <x:v>499</x:v>
      </x:c>
      <x:c r="B523" s="11" t="n">
        <x:f>CHOOSE(MIN(3,MAX(1,$B$9)),S523,U523,W523)</x:f>
        <x:v>0.7805260809836909</x:v>
      </x:c>
      <x:c r="C523" s="11" t="n">
        <x:f>CHOOSE(MIN(3,MAX(1,$B$9)),T523,V523,X523)</x:f>
        <x:v>0.41082357487175614</x:v>
      </x:c>
      <x:c r="D523" s="1" t="n">
        <x:f>IF(B523^2+C523^2&lt;=1,1,0)</x:f>
        <x:v>1</x:v>
      </x:c>
      <x:c r="E523" s="9" t="n">
        <x:f>4*AVERAGE($D$25:D523)</x:f>
        <x:v>3.0861723446893787</x:v>
      </x:c>
      <x:c r="F523" s="1" t="n">
        <x:f>B523</x:f>
        <x:v>0.7805260809836909</x:v>
      </x:c>
      <x:c r="G523" s="1" t="n">
        <x:f>IF(D523=1,C523,"")</x:f>
        <x:v>0.41082357487175614</x:v>
      </x:c>
      <x:c r="H523" s="1" t="str">
        <x:f>IF(D523=0,C523,"")</x:f>
      </x:c>
      <x:c r="I523" s="1" t="n">
        <x:f>SQRT(1-F523^2)</x:f>
        <x:v>0.625123217377375</x:v>
      </x:c>
      <x:c r="J523" s="34"/>
      <x:c r="K523" s="34"/>
      <x:c r="L523" s="34"/>
      <x:c r="M523" s="34"/>
      <x:c r="N523" s="34"/>
      <x:c r="O523" s="34"/>
      <x:c r="P523" s="34"/>
      <x:c r="Q523" s="10" t="n">
        <x:f>PI()</x:f>
        <x:v>3.141592653589793</x:v>
      </x:c>
      <x:c r="S523" s="10" t="n">
        <x:v>0.7805260809836909</x:v>
      </x:c>
      <x:c r="T523" s="10" t="n">
        <x:v>0.41082357487175614</x:v>
      </x:c>
      <x:c r="U523" s="10" t="n">
        <x:v>0.5709380607816156</x:v>
      </x:c>
      <x:c r="V523" s="10" t="n">
        <x:v>0.22873303443610982</x:v>
      </x:c>
      <x:c r="W523" s="10" t="n">
        <x:v>0.5611411479514475</x:v>
      </x:c>
      <x:c r="X523" s="10" t="n">
        <x:v>0.04262525520905491</x:v>
      </x:c>
    </x:row>
    <x:row r="524">
      <x:c r="A524" s="34" t="n">
        <x:v>500</x:v>
      </x:c>
      <x:c r="B524" s="11" t="n">
        <x:f>CHOOSE(MIN(3,MAX(1,$B$9)),S524,U524,W524)</x:f>
        <x:v>0.34683760663028806</x:v>
      </x:c>
      <x:c r="C524" s="11" t="n">
        <x:f>CHOOSE(MIN(3,MAX(1,$B$9)),T524,V524,X524)</x:f>
        <x:v>0.1030504769878462</x:v>
      </x:c>
      <x:c r="D524" s="1" t="n">
        <x:f>IF(B524^2+C524^2&lt;=1,1,0)</x:f>
        <x:v>1</x:v>
      </x:c>
      <x:c r="E524" s="9" t="n">
        <x:f>4*AVERAGE($D$25:D524)</x:f>
        <x:v>3.088</x:v>
      </x:c>
      <x:c r="F524" s="1" t="n">
        <x:f>B524</x:f>
        <x:v>0.34683760663028806</x:v>
      </x:c>
      <x:c r="G524" s="1" t="n">
        <x:f>IF(D524=1,C524,"")</x:f>
        <x:v>0.1030504769878462</x:v>
      </x:c>
      <x:c r="H524" s="1" t="str">
        <x:f>IF(D524=0,C524,"")</x:f>
      </x:c>
      <x:c r="I524" s="1" t="n">
        <x:f>SQRT(1-F524^2)</x:f>
        <x:v>0.9379251967118558</x:v>
      </x:c>
      <x:c r="J524" s="34"/>
      <x:c r="K524" s="34"/>
      <x:c r="L524" s="34"/>
      <x:c r="M524" s="34"/>
      <x:c r="N524" s="34"/>
      <x:c r="O524" s="34"/>
      <x:c r="P524" s="34"/>
      <x:c r="Q524" s="10" t="n">
        <x:f>PI()</x:f>
        <x:v>3.141592653589793</x:v>
      </x:c>
      <x:c r="S524" s="10" t="n">
        <x:v>0.34683760663028806</x:v>
      </x:c>
      <x:c r="T524" s="10" t="n">
        <x:v>0.1030504769878462</x:v>
      </x:c>
      <x:c r="U524" s="10" t="n">
        <x:v>0.2881182459078404</x:v>
      </x:c>
      <x:c r="V524" s="10" t="n">
        <x:v>0.6304760006170553</x:v>
      </x:c>
      <x:c r="W524" s="10" t="n">
        <x:v>0.7983218109251468</x:v>
      </x:c>
      <x:c r="X524" s="10" t="n">
        <x:v>0.7245558543482671</x:v>
      </x:c>
    </x:row>
    <x:row r="525">
      <x:c r="A525" s="34" t="n">
        <x:v>501</x:v>
      </x:c>
      <x:c r="B525" s="11" t="n">
        <x:f>CHOOSE(MIN(3,MAX(1,$B$9)),S525,U525,W525)</x:f>
        <x:v>0.33108239143621176</x:v>
      </x:c>
      <x:c r="C525" s="11" t="n">
        <x:f>CHOOSE(MIN(3,MAX(1,$B$9)),T525,V525,X525)</x:f>
        <x:v>0.15347955713514239</x:v>
      </x:c>
      <x:c r="D525" s="1" t="n">
        <x:f>IF(B525^2+C525^2&lt;=1,1,0)</x:f>
        <x:v>1</x:v>
      </x:c>
      <x:c r="E525" s="9" t="n">
        <x:f>4*AVERAGE($D$25:D525)</x:f>
        <x:v>3.089820359281437</x:v>
      </x:c>
      <x:c r="F525" s="1" t="n">
        <x:f>B525</x:f>
        <x:v>0.33108239143621176</x:v>
      </x:c>
      <x:c r="G525" s="1" t="n">
        <x:f>IF(D525=1,C525,"")</x:f>
        <x:v>0.15347955713514239</x:v>
      </x:c>
      <x:c r="H525" s="1" t="str">
        <x:f>IF(D525=0,C525,"")</x:f>
      </x:c>
      <x:c r="I525" s="1" t="n">
        <x:f>SQRT(1-F525^2)</x:f>
        <x:v>0.9436018493415955</x:v>
      </x:c>
      <x:c r="J525" s="34"/>
      <x:c r="K525" s="34"/>
      <x:c r="L525" s="34"/>
      <x:c r="M525" s="34"/>
      <x:c r="N525" s="34"/>
      <x:c r="O525" s="34"/>
      <x:c r="P525" s="34"/>
      <x:c r="Q525" s="10" t="n">
        <x:f>PI()</x:f>
        <x:v>3.141592653589793</x:v>
      </x:c>
      <x:c r="S525" s="10" t="n">
        <x:v>0.33108239143621176</x:v>
      </x:c>
      <x:c r="T525" s="10" t="n">
        <x:v>0.15347955713514239</x:v>
      </x:c>
      <x:c r="U525" s="10" t="n">
        <x:v>0.08667945703838831</x:v>
      </x:c>
      <x:c r="V525" s="10" t="n">
        <x:v>0.912367786542625</x:v>
      </x:c>
      <x:c r="W525" s="10" t="n">
        <x:v>0.23120256779021575</x:v>
      </x:c>
      <x:c r="X525" s="10" t="n">
        <x:v>0.1315869249008771</x:v>
      </x:c>
    </x:row>
    <x:row r="526">
      <x:c r="A526" s="34" t="n">
        <x:v>502</x:v>
      </x:c>
      <x:c r="B526" s="11" t="n">
        <x:f>CHOOSE(MIN(3,MAX(1,$B$9)),S526,U526,W526)</x:f>
        <x:v>0.7957145696273074</x:v>
      </x:c>
      <x:c r="C526" s="11" t="n">
        <x:f>CHOOSE(MIN(3,MAX(1,$B$9)),T526,V526,X526)</x:f>
        <x:v>0.029883090523071587</x:v>
      </x:c>
      <x:c r="D526" s="1" t="n">
        <x:f>IF(B526^2+C526^2&lt;=1,1,0)</x:f>
        <x:v>1</x:v>
      </x:c>
      <x:c r="E526" s="9" t="n">
        <x:f>4*AVERAGE($D$25:D526)</x:f>
        <x:v>3.091633466135458</x:v>
      </x:c>
      <x:c r="F526" s="1" t="n">
        <x:f>B526</x:f>
        <x:v>0.7957145696273074</x:v>
      </x:c>
      <x:c r="G526" s="1" t="n">
        <x:f>IF(D526=1,C526,"")</x:f>
        <x:v>0.029883090523071587</x:v>
      </x:c>
      <x:c r="H526" s="1" t="str">
        <x:f>IF(D526=0,C526,"")</x:f>
      </x:c>
      <x:c r="I526" s="1" t="n">
        <x:f>SQRT(1-F526^2)</x:f>
        <x:v>0.6056717953502779</x:v>
      </x:c>
      <x:c r="J526" s="34"/>
      <x:c r="K526" s="34"/>
      <x:c r="L526" s="34"/>
      <x:c r="M526" s="34"/>
      <x:c r="N526" s="34"/>
      <x:c r="O526" s="34"/>
      <x:c r="P526" s="34"/>
      <x:c r="Q526" s="10" t="n">
        <x:f>PI()</x:f>
        <x:v>3.141592653589793</x:v>
      </x:c>
      <x:c r="S526" s="10" t="n">
        <x:v>0.7957145696273074</x:v>
      </x:c>
      <x:c r="T526" s="10" t="n">
        <x:v>0.029883090523071587</x:v>
      </x:c>
      <x:c r="U526" s="10" t="n">
        <x:v>0.14391027882866791</x:v>
      </x:c>
      <x:c r="V526" s="10" t="n">
        <x:v>0.8682734595226087</x:v>
      </x:c>
      <x:c r="W526" s="10" t="n">
        <x:v>0.5863315705995541</x:v>
      </x:c>
      <x:c r="X526" s="10" t="n">
        <x:v>0.15407547568955193</x:v>
      </x:c>
    </x:row>
    <x:row r="527">
      <x:c r="A527" s="34" t="n">
        <x:v>503</x:v>
      </x:c>
      <x:c r="B527" s="11" t="n">
        <x:f>CHOOSE(MIN(3,MAX(1,$B$9)),S527,U527,W527)</x:f>
        <x:v>0.3871271124808118</x:v>
      </x:c>
      <x:c r="C527" s="11" t="n">
        <x:f>CHOOSE(MIN(3,MAX(1,$B$9)),T527,V527,X527)</x:f>
        <x:v>0.9927763199666515</x:v>
      </x:c>
      <x:c r="D527" s="1" t="n">
        <x:f>IF(B527^2+C527^2&lt;=1,1,0)</x:f>
        <x:v>0</x:v>
      </x:c>
      <x:c r="E527" s="9" t="n">
        <x:f>4*AVERAGE($D$25:D527)</x:f>
        <x:v>3.085487077534791</x:v>
      </x:c>
      <x:c r="F527" s="1" t="n">
        <x:f>B527</x:f>
        <x:v>0.3871271124808118</x:v>
      </x:c>
      <x:c r="G527" s="1" t="str">
        <x:f>IF(D527=1,C527,"")</x:f>
      </x:c>
      <x:c r="H527" s="1" t="n">
        <x:f>IF(D527=0,C527,"")</x:f>
        <x:v>0.9927763199666515</x:v>
      </x:c>
      <x:c r="I527" s="1" t="n">
        <x:f>SQRT(1-F527^2)</x:f>
        <x:v>0.922026354711333</x:v>
      </x:c>
      <x:c r="J527" s="34"/>
      <x:c r="K527" s="34"/>
      <x:c r="L527" s="34"/>
      <x:c r="M527" s="34"/>
      <x:c r="N527" s="34"/>
      <x:c r="O527" s="34"/>
      <x:c r="P527" s="34"/>
      <x:c r="Q527" s="10" t="n">
        <x:f>PI()</x:f>
        <x:v>3.141592653589793</x:v>
      </x:c>
      <x:c r="S527" s="10" t="n">
        <x:v>0.3871271124808118</x:v>
      </x:c>
      <x:c r="T527" s="10" t="n">
        <x:v>0.9927763199666515</x:v>
      </x:c>
      <x:c r="U527" s="10" t="n">
        <x:v>0.9816051508442504</x:v>
      </x:c>
      <x:c r="V527" s="10" t="n">
        <x:v>0.03393067248512571</x:v>
      </x:c>
      <x:c r="W527" s="10" t="n">
        <x:v>0.44117530938444727</x:v>
      </x:c>
      <x:c r="X527" s="10" t="n">
        <x:v>0.8168135561227674</x:v>
      </x:c>
    </x:row>
    <x:row r="528">
      <x:c r="A528" s="34" t="n">
        <x:v>504</x:v>
      </x:c>
      <x:c r="B528" s="11" t="n">
        <x:f>CHOOSE(MIN(3,MAX(1,$B$9)),S528,U528,W528)</x:f>
        <x:v>0.23986668733414263</x:v>
      </x:c>
      <x:c r="C528" s="11" t="n">
        <x:f>CHOOSE(MIN(3,MAX(1,$B$9)),T528,V528,X528)</x:f>
        <x:v>0.33360906050074846</x:v>
      </x:c>
      <x:c r="D528" s="1" t="n">
        <x:f>IF(B528^2+C528^2&lt;=1,1,0)</x:f>
        <x:v>1</x:v>
      </x:c>
      <x:c r="E528" s="9" t="n">
        <x:f>4*AVERAGE($D$25:D528)</x:f>
        <x:v>3.0873015873015874</x:v>
      </x:c>
      <x:c r="F528" s="1" t="n">
        <x:f>B528</x:f>
        <x:v>0.23986668733414263</x:v>
      </x:c>
      <x:c r="G528" s="1" t="n">
        <x:f>IF(D528=1,C528,"")</x:f>
        <x:v>0.33360906050074846</x:v>
      </x:c>
      <x:c r="H528" s="1" t="str">
        <x:f>IF(D528=0,C528,"")</x:f>
      </x:c>
      <x:c r="I528" s="1" t="n">
        <x:f>SQRT(1-F528^2)</x:f>
        <x:v>0.9708058365643176</x:v>
      </x:c>
      <x:c r="J528" s="34"/>
      <x:c r="K528" s="34"/>
      <x:c r="L528" s="34"/>
      <x:c r="M528" s="34"/>
      <x:c r="N528" s="34"/>
      <x:c r="O528" s="34"/>
      <x:c r="P528" s="34"/>
      <x:c r="Q528" s="10" t="n">
        <x:f>PI()</x:f>
        <x:v>3.141592653589793</x:v>
      </x:c>
      <x:c r="S528" s="10" t="n">
        <x:v>0.23986668733414263</x:v>
      </x:c>
      <x:c r="T528" s="10" t="n">
        <x:v>0.33360906050074846</x:v>
      </x:c>
      <x:c r="U528" s="10" t="n">
        <x:v>0.19750659246312918</x:v>
      </x:c>
      <x:c r="V528" s="10" t="n">
        <x:v>0.42508679461068366</x:v>
      </x:c>
      <x:c r="W528" s="10" t="n">
        <x:v>0.6966612836205317</x:v>
      </x:c>
      <x:c r="X528" s="10" t="n">
        <x:v>0.6332015002378543</x:v>
      </x:c>
    </x:row>
    <x:row r="529">
      <x:c r="A529" s="34" t="n">
        <x:v>505</x:v>
      </x:c>
      <x:c r="B529" s="11" t="n">
        <x:f>CHOOSE(MIN(3,MAX(1,$B$9)),S529,U529,W529)</x:f>
        <x:v>0.8573042050702497</x:v>
      </x:c>
      <x:c r="C529" s="11" t="n">
        <x:f>CHOOSE(MIN(3,MAX(1,$B$9)),T529,V529,X529)</x:f>
        <x:v>0.5178187541896477</x:v>
      </x:c>
      <x:c r="D529" s="1" t="n">
        <x:f>IF(B529^2+C529^2&lt;=1,1,0)</x:f>
        <x:v>0</x:v>
      </x:c>
      <x:c r="E529" s="9" t="n">
        <x:f>4*AVERAGE($D$25:D529)</x:f>
        <x:v>3.0811881188118813</x:v>
      </x:c>
      <x:c r="F529" s="1" t="n">
        <x:f>B529</x:f>
        <x:v>0.8573042050702497</x:v>
      </x:c>
      <x:c r="G529" s="1" t="str">
        <x:f>IF(D529=1,C529,"")</x:f>
      </x:c>
      <x:c r="H529" s="1" t="n">
        <x:f>IF(D529=0,C529,"")</x:f>
        <x:v>0.5178187541896477</x:v>
      </x:c>
      <x:c r="I529" s="1" t="n">
        <x:f>SQRT(1-F529^2)</x:f>
        <x:v>0.5148101591546802</x:v>
      </x:c>
      <x:c r="J529" s="34"/>
      <x:c r="K529" s="34"/>
      <x:c r="L529" s="34"/>
      <x:c r="M529" s="34"/>
      <x:c r="N529" s="34"/>
      <x:c r="O529" s="34"/>
      <x:c r="P529" s="34"/>
      <x:c r="Q529" s="10" t="n">
        <x:f>PI()</x:f>
        <x:v>3.141592653589793</x:v>
      </x:c>
      <x:c r="S529" s="10" t="n">
        <x:v>0.8573042050702497</x:v>
      </x:c>
      <x:c r="T529" s="10" t="n">
        <x:v>0.5178187541896477</x:v>
      </x:c>
      <x:c r="U529" s="10" t="n">
        <x:v>0.10336522220023514</x:v>
      </x:c>
      <x:c r="V529" s="10" t="n">
        <x:v>0.26951067217248503</x:v>
      </x:c>
      <x:c r="W529" s="10" t="n">
        <x:v>0.14205161460705895</x:v>
      </x:c>
      <x:c r="X529" s="10" t="n">
        <x:v>0.30047792293663567</x:v>
      </x:c>
    </x:row>
    <x:row r="530">
      <x:c r="A530" s="34" t="n">
        <x:v>506</x:v>
      </x:c>
      <x:c r="B530" s="11" t="n">
        <x:f>CHOOSE(MIN(3,MAX(1,$B$9)),S530,U530,W530)</x:f>
        <x:v>0.4976917201420292</x:v>
      </x:c>
      <x:c r="C530" s="11" t="n">
        <x:f>CHOOSE(MIN(3,MAX(1,$B$9)),T530,V530,X530)</x:f>
        <x:v>0.5463436079444364</x:v>
      </x:c>
      <x:c r="D530" s="1" t="n">
        <x:f>IF(B530^2+C530^2&lt;=1,1,0)</x:f>
        <x:v>1</x:v>
      </x:c>
      <x:c r="E530" s="9" t="n">
        <x:f>4*AVERAGE($D$25:D530)</x:f>
        <x:v>3.08300395256917</x:v>
      </x:c>
      <x:c r="F530" s="1" t="n">
        <x:f>B530</x:f>
        <x:v>0.4976917201420292</x:v>
      </x:c>
      <x:c r="G530" s="1" t="n">
        <x:f>IF(D530=1,C530,"")</x:f>
        <x:v>0.5463436079444364</x:v>
      </x:c>
      <x:c r="H530" s="1" t="str">
        <x:f>IF(D530=0,C530,"")</x:f>
      </x:c>
      <x:c r="I530" s="1" t="n">
        <x:f>SQRT(1-F530^2)</x:f>
        <x:v>0.8673539944578961</x:v>
      </x:c>
      <x:c r="J530" s="34"/>
      <x:c r="K530" s="34"/>
      <x:c r="L530" s="34"/>
      <x:c r="M530" s="34"/>
      <x:c r="N530" s="34"/>
      <x:c r="O530" s="34"/>
      <x:c r="P530" s="34"/>
      <x:c r="Q530" s="10" t="n">
        <x:f>PI()</x:f>
        <x:v>3.141592653589793</x:v>
      </x:c>
      <x:c r="S530" s="10" t="n">
        <x:v>0.4976917201420292</x:v>
      </x:c>
      <x:c r="T530" s="10" t="n">
        <x:v>0.5463436079444364</x:v>
      </x:c>
      <x:c r="U530" s="10" t="n">
        <x:v>0.8374207523364087</x:v>
      </x:c>
      <x:c r="V530" s="10" t="n">
        <x:v>0.4941968955628995</x:v>
      </x:c>
      <x:c r="W530" s="10" t="n">
        <x:v>0.0715258937404234</x:v>
      </x:c>
      <x:c r="X530" s="10" t="n">
        <x:v>0.7717154402741221</x:v>
      </x:c>
    </x:row>
    <x:row r="531">
      <x:c r="A531" s="34" t="n">
        <x:v>507</x:v>
      </x:c>
      <x:c r="B531" s="11" t="n">
        <x:f>CHOOSE(MIN(3,MAX(1,$B$9)),S531,U531,W531)</x:f>
        <x:v>0.8298879096983001</x:v>
      </x:c>
      <x:c r="C531" s="11" t="n">
        <x:f>CHOOSE(MIN(3,MAX(1,$B$9)),T531,V531,X531)</x:f>
        <x:v>0.4087647596606985</x:v>
      </x:c>
      <x:c r="D531" s="1" t="n">
        <x:f>IF(B531^2+C531^2&lt;=1,1,0)</x:f>
        <x:v>1</x:v>
      </x:c>
      <x:c r="E531" s="9" t="n">
        <x:f>4*AVERAGE($D$25:D531)</x:f>
        <x:v>3.084812623274162</x:v>
      </x:c>
      <x:c r="F531" s="1" t="n">
        <x:f>B531</x:f>
        <x:v>0.8298879096983001</x:v>
      </x:c>
      <x:c r="G531" s="1" t="n">
        <x:f>IF(D531=1,C531,"")</x:f>
        <x:v>0.4087647596606985</x:v>
      </x:c>
      <x:c r="H531" s="1" t="str">
        <x:f>IF(D531=0,C531,"")</x:f>
      </x:c>
      <x:c r="I531" s="1" t="n">
        <x:f>SQRT(1-F531^2)</x:f>
        <x:v>0.5579301545324344</x:v>
      </x:c>
      <x:c r="J531" s="34"/>
      <x:c r="K531" s="34"/>
      <x:c r="L531" s="34"/>
      <x:c r="M531" s="34"/>
      <x:c r="N531" s="34"/>
      <x:c r="O531" s="34"/>
      <x:c r="P531" s="34"/>
      <x:c r="Q531" s="10" t="n">
        <x:f>PI()</x:f>
        <x:v>3.141592653589793</x:v>
      </x:c>
      <x:c r="S531" s="10" t="n">
        <x:v>0.8298879096983001</x:v>
      </x:c>
      <x:c r="T531" s="10" t="n">
        <x:v>0.4087647596606985</x:v>
      </x:c>
      <x:c r="U531" s="10" t="n">
        <x:v>0.8812664364332589</x:v>
      </x:c>
      <x:c r="V531" s="10" t="n">
        <x:v>0.5832051108376537</x:v>
      </x:c>
      <x:c r="W531" s="10" t="n">
        <x:v>0.1967714744942114</x:v>
      </x:c>
      <x:c r="X531" s="10" t="n">
        <x:v>0.2055994547116703</x:v>
      </x:c>
    </x:row>
    <x:row r="532">
      <x:c r="A532" s="34" t="n">
        <x:v>508</x:v>
      </x:c>
      <x:c r="B532" s="11" t="n">
        <x:f>CHOOSE(MIN(3,MAX(1,$B$9)),S532,U532,W532)</x:f>
        <x:v>0.39744842087384313</x:v>
      </x:c>
      <x:c r="C532" s="11" t="n">
        <x:f>CHOOSE(MIN(3,MAX(1,$B$9)),T532,V532,X532)</x:f>
        <x:v>0.06862923048902303</x:v>
      </x:c>
      <x:c r="D532" s="1" t="n">
        <x:f>IF(B532^2+C532^2&lt;=1,1,0)</x:f>
        <x:v>1</x:v>
      </x:c>
      <x:c r="E532" s="9" t="n">
        <x:f>4*AVERAGE($D$25:D532)</x:f>
        <x:v>3.0866141732283463</x:v>
      </x:c>
      <x:c r="F532" s="1" t="n">
        <x:f>B532</x:f>
        <x:v>0.39744842087384313</x:v>
      </x:c>
      <x:c r="G532" s="1" t="n">
        <x:f>IF(D532=1,C532,"")</x:f>
        <x:v>0.06862923048902303</x:v>
      </x:c>
      <x:c r="H532" s="1" t="str">
        <x:f>IF(D532=0,C532,"")</x:f>
      </x:c>
      <x:c r="I532" s="1" t="n">
        <x:f>SQRT(1-F532^2)</x:f>
        <x:v>0.9176245162074128</x:v>
      </x:c>
      <x:c r="J532" s="34"/>
      <x:c r="K532" s="34"/>
      <x:c r="L532" s="34"/>
      <x:c r="M532" s="34"/>
      <x:c r="N532" s="34"/>
      <x:c r="O532" s="34"/>
      <x:c r="P532" s="34"/>
      <x:c r="Q532" s="10" t="n">
        <x:f>PI()</x:f>
        <x:v>3.141592653589793</x:v>
      </x:c>
      <x:c r="S532" s="10" t="n">
        <x:v>0.39744842087384313</x:v>
      </x:c>
      <x:c r="T532" s="10" t="n">
        <x:v>0.06862923048902303</x:v>
      </x:c>
      <x:c r="U532" s="10" t="n">
        <x:v>0.6824704009516763</x:v>
      </x:c>
      <x:c r="V532" s="10" t="n">
        <x:v>0.6663209587040564</x:v>
      </x:c>
      <x:c r="W532" s="10" t="n">
        <x:v>0.10664767731893887</x:v>
      </x:c>
      <x:c r="X532" s="10" t="n">
        <x:v>0.30624462861622503</x:v>
      </x:c>
    </x:row>
    <x:row r="533">
      <x:c r="A533" s="34" t="n">
        <x:v>509</x:v>
      </x:c>
      <x:c r="B533" s="11" t="n">
        <x:f>CHOOSE(MIN(3,MAX(1,$B$9)),S533,U533,W533)</x:f>
        <x:v>0.3057539378060028</x:v>
      </x:c>
      <x:c r="C533" s="11" t="n">
        <x:f>CHOOSE(MIN(3,MAX(1,$B$9)),T533,V533,X533)</x:f>
        <x:v>0.3092007335508242</x:v>
      </x:c>
      <x:c r="D533" s="1" t="n">
        <x:f>IF(B533^2+C533^2&lt;=1,1,0)</x:f>
        <x:v>1</x:v>
      </x:c>
      <x:c r="E533" s="9" t="n">
        <x:f>4*AVERAGE($D$25:D533)</x:f>
        <x:v>3.088408644400786</x:v>
      </x:c>
      <x:c r="F533" s="1" t="n">
        <x:f>B533</x:f>
        <x:v>0.3057539378060028</x:v>
      </x:c>
      <x:c r="G533" s="1" t="n">
        <x:f>IF(D533=1,C533,"")</x:f>
        <x:v>0.3092007335508242</x:v>
      </x:c>
      <x:c r="H533" s="1" t="str">
        <x:f>IF(D533=0,C533,"")</x:f>
      </x:c>
      <x:c r="I533" s="1" t="n">
        <x:f>SQRT(1-F533^2)</x:f>
        <x:v>0.9521105658042678</x:v>
      </x:c>
      <x:c r="J533" s="34"/>
      <x:c r="K533" s="34"/>
      <x:c r="L533" s="34"/>
      <x:c r="M533" s="34"/>
      <x:c r="N533" s="34"/>
      <x:c r="O533" s="34"/>
      <x:c r="P533" s="34"/>
      <x:c r="Q533" s="10" t="n">
        <x:f>PI()</x:f>
        <x:v>3.141592653589793</x:v>
      </x:c>
      <x:c r="S533" s="10" t="n">
        <x:v>0.3057539378060028</x:v>
      </x:c>
      <x:c r="T533" s="10" t="n">
        <x:v>0.3092007335508242</x:v>
      </x:c>
      <x:c r="U533" s="10" t="n">
        <x:v>0.7457912542356051</x:v>
      </x:c>
      <x:c r="V533" s="10" t="n">
        <x:v>0.16573501202264684</x:v>
      </x:c>
      <x:c r="W533" s="10" t="n">
        <x:v>0.6907694815979842</x:v>
      </x:c>
      <x:c r="X533" s="10" t="n">
        <x:v>0.9075789275754687</x:v>
      </x:c>
    </x:row>
    <x:row r="534">
      <x:c r="A534" s="34" t="n">
        <x:v>510</x:v>
      </x:c>
      <x:c r="B534" s="11" t="n">
        <x:f>CHOOSE(MIN(3,MAX(1,$B$9)),S534,U534,W534)</x:f>
        <x:v>0.586887882440351</x:v>
      </x:c>
      <x:c r="C534" s="11" t="n">
        <x:f>CHOOSE(MIN(3,MAX(1,$B$9)),T534,V534,X534)</x:f>
        <x:v>0.7883932219119743</x:v>
      </x:c>
      <x:c r="D534" s="1" t="n">
        <x:f>IF(B534^2+C534^2&lt;=1,1,0)</x:f>
        <x:v>1</x:v>
      </x:c>
      <x:c r="E534" s="9" t="n">
        <x:f>4*AVERAGE($D$25:D534)</x:f>
        <x:v>3.0901960784313727</x:v>
      </x:c>
      <x:c r="F534" s="1" t="n">
        <x:f>B534</x:f>
        <x:v>0.586887882440351</x:v>
      </x:c>
      <x:c r="G534" s="1" t="n">
        <x:f>IF(D534=1,C534,"")</x:f>
        <x:v>0.7883932219119743</x:v>
      </x:c>
      <x:c r="H534" s="1" t="str">
        <x:f>IF(D534=0,C534,"")</x:f>
      </x:c>
      <x:c r="I534" s="1" t="n">
        <x:f>SQRT(1-F534^2)</x:f>
        <x:v>0.809668211951464</x:v>
      </x:c>
      <x:c r="J534" s="34"/>
      <x:c r="K534" s="34"/>
      <x:c r="L534" s="34"/>
      <x:c r="M534" s="34"/>
      <x:c r="N534" s="34"/>
      <x:c r="O534" s="34"/>
      <x:c r="P534" s="34"/>
      <x:c r="Q534" s="10" t="n">
        <x:f>PI()</x:f>
        <x:v>3.141592653589793</x:v>
      </x:c>
      <x:c r="S534" s="10" t="n">
        <x:v>0.586887882440351</x:v>
      </x:c>
      <x:c r="T534" s="10" t="n">
        <x:v>0.7883932219119743</x:v>
      </x:c>
      <x:c r="U534" s="10" t="n">
        <x:v>0.35150454930910546</x:v>
      </x:c>
      <x:c r="V534" s="10" t="n">
        <x:v>0.13466218747264802</x:v>
      </x:c>
      <x:c r="W534" s="10" t="n">
        <x:v>0.03793403991260824</x:v>
      </x:c>
      <x:c r="X534" s="10" t="n">
        <x:v>0.20840047146417073</x:v>
      </x:c>
    </x:row>
    <x:row r="535">
      <x:c r="A535" s="34" t="n">
        <x:v>511</x:v>
      </x:c>
      <x:c r="B535" s="11" t="n">
        <x:f>CHOOSE(MIN(3,MAX(1,$B$9)),S535,U535,W535)</x:f>
        <x:v>0.4635772256879136</x:v>
      </x:c>
      <x:c r="C535" s="11" t="n">
        <x:f>CHOOSE(MIN(3,MAX(1,$B$9)),T535,V535,X535)</x:f>
        <x:v>0.11746237112674862</x:v>
      </x:c>
      <x:c r="D535" s="1" t="n">
        <x:f>IF(B535^2+C535^2&lt;=1,1,0)</x:f>
        <x:v>1</x:v>
      </x:c>
      <x:c r="E535" s="9" t="n">
        <x:f>4*AVERAGE($D$25:D535)</x:f>
        <x:v>3.091976516634051</x:v>
      </x:c>
      <x:c r="F535" s="1" t="n">
        <x:f>B535</x:f>
        <x:v>0.4635772256879136</x:v>
      </x:c>
      <x:c r="G535" s="1" t="n">
        <x:f>IF(D535=1,C535,"")</x:f>
        <x:v>0.11746237112674862</x:v>
      </x:c>
      <x:c r="H535" s="1" t="str">
        <x:f>IF(D535=0,C535,"")</x:f>
      </x:c>
      <x:c r="I535" s="1" t="n">
        <x:f>SQRT(1-F535^2)</x:f>
        <x:v>0.8860565195423468</x:v>
      </x:c>
      <x:c r="J535" s="34"/>
      <x:c r="K535" s="34"/>
      <x:c r="L535" s="34"/>
      <x:c r="M535" s="34"/>
      <x:c r="N535" s="34"/>
      <x:c r="O535" s="34"/>
      <x:c r="P535" s="34"/>
      <x:c r="Q535" s="10" t="n">
        <x:f>PI()</x:f>
        <x:v>3.141592653589793</x:v>
      </x:c>
      <x:c r="S535" s="10" t="n">
        <x:v>0.4635772256879136</x:v>
      </x:c>
      <x:c r="T535" s="10" t="n">
        <x:v>0.11746237112674862</x:v>
      </x:c>
      <x:c r="U535" s="10" t="n">
        <x:v>0.13858748458548853</x:v>
      </x:c>
      <x:c r="V535" s="10" t="n">
        <x:v>0.9542903277661894</x:v>
      </x:c>
      <x:c r="W535" s="10" t="n">
        <x:v>0.2548538974832293</x:v>
      </x:c>
      <x:c r="X535" s="10" t="n">
        <x:v>0.7785292987195359</x:v>
      </x:c>
    </x:row>
    <x:row r="536">
      <x:c r="A536" s="34" t="n">
        <x:v>512</x:v>
      </x:c>
      <x:c r="B536" s="11" t="n">
        <x:f>CHOOSE(MIN(3,MAX(1,$B$9)),S536,U536,W536)</x:f>
        <x:v>0.2891739479964599</x:v>
      </x:c>
      <x:c r="C536" s="11" t="n">
        <x:f>CHOOSE(MIN(3,MAX(1,$B$9)),T536,V536,X536)</x:f>
        <x:v>0.501663004164584</x:v>
      </x:c>
      <x:c r="D536" s="1" t="n">
        <x:f>IF(B536^2+C536^2&lt;=1,1,0)</x:f>
        <x:v>1</x:v>
      </x:c>
      <x:c r="E536" s="9" t="n">
        <x:f>4*AVERAGE($D$25:D536)</x:f>
        <x:v>3.09375</x:v>
      </x:c>
      <x:c r="F536" s="1" t="n">
        <x:f>B536</x:f>
        <x:v>0.2891739479964599</x:v>
      </x:c>
      <x:c r="G536" s="1" t="n">
        <x:f>IF(D536=1,C536,"")</x:f>
        <x:v>0.501663004164584</x:v>
      </x:c>
      <x:c r="H536" s="1" t="str">
        <x:f>IF(D536=0,C536,"")</x:f>
      </x:c>
      <x:c r="I536" s="1" t="n">
        <x:f>SQRT(1-F536^2)</x:f>
        <x:v>0.9572765680826731</x:v>
      </x:c>
      <x:c r="J536" s="34"/>
      <x:c r="K536" s="34"/>
      <x:c r="L536" s="34"/>
      <x:c r="M536" s="34"/>
      <x:c r="N536" s="34"/>
      <x:c r="O536" s="34"/>
      <x:c r="P536" s="34"/>
      <x:c r="Q536" s="10" t="n">
        <x:f>PI()</x:f>
        <x:v>3.141592653589793</x:v>
      </x:c>
      <x:c r="S536" s="10" t="n">
        <x:v>0.2891739479964599</x:v>
      </x:c>
      <x:c r="T536" s="10" t="n">
        <x:v>0.501663004164584</x:v>
      </x:c>
      <x:c r="U536" s="10" t="n">
        <x:v>0.8118278875789524</x:v>
      </x:c>
      <x:c r="V536" s="10" t="n">
        <x:v>0.3837804252096466</x:v>
      </x:c>
      <x:c r="W536" s="10" t="n">
        <x:v>0.20973649705420527</x:v>
      </x:c>
      <x:c r="X536" s="10" t="n">
        <x:v>0.6341217418586058</x:v>
      </x:c>
    </x:row>
    <x:row r="537">
      <x:c r="A537" s="34" t="n">
        <x:v>513</x:v>
      </x:c>
      <x:c r="B537" s="11" t="n">
        <x:f>CHOOSE(MIN(3,MAX(1,$B$9)),S537,U537,W537)</x:f>
        <x:v>0.8478812508983538</x:v>
      </x:c>
      <x:c r="C537" s="11" t="n">
        <x:f>CHOOSE(MIN(3,MAX(1,$B$9)),T537,V537,X537)</x:f>
        <x:v>0.7750257790321484</x:v>
      </x:c>
      <x:c r="D537" s="1" t="n">
        <x:f>IF(B537^2+C537^2&lt;=1,1,0)</x:f>
        <x:v>0</x:v>
      </x:c>
      <x:c r="E537" s="9" t="n">
        <x:f>4*AVERAGE($D$25:D537)</x:f>
        <x:v>3.087719298245614</x:v>
      </x:c>
      <x:c r="F537" s="1" t="n">
        <x:f>B537</x:f>
        <x:v>0.8478812508983538</x:v>
      </x:c>
      <x:c r="G537" s="1" t="str">
        <x:f>IF(D537=1,C537,"")</x:f>
      </x:c>
      <x:c r="H537" s="1" t="n">
        <x:f>IF(D537=0,C537,"")</x:f>
        <x:v>0.7750257790321484</x:v>
      </x:c>
      <x:c r="I537" s="1" t="n">
        <x:f>SQRT(1-F537^2)</x:f>
        <x:v>0.5301861789739929</x:v>
      </x:c>
      <x:c r="J537" s="34"/>
      <x:c r="K537" s="34"/>
      <x:c r="L537" s="34"/>
      <x:c r="M537" s="34"/>
      <x:c r="N537" s="34"/>
      <x:c r="O537" s="34"/>
      <x:c r="P537" s="34"/>
      <x:c r="Q537" s="10" t="n">
        <x:f>PI()</x:f>
        <x:v>3.141592653589793</x:v>
      </x:c>
      <x:c r="S537" s="10" t="n">
        <x:v>0.8478812508983538</x:v>
      </x:c>
      <x:c r="T537" s="10" t="n">
        <x:v>0.7750257790321484</x:v>
      </x:c>
      <x:c r="U537" s="10" t="n">
        <x:v>0.31651015986123543</x:v>
      </x:c>
      <x:c r="V537" s="10" t="n">
        <x:v>0.7397733559040738</x:v>
      </x:c>
      <x:c r="W537" s="10" t="n">
        <x:v>0.9545330989777551</x:v>
      </x:c>
      <x:c r="X537" s="10" t="n">
        <x:v>0.9181119398438399</x:v>
      </x:c>
    </x:row>
    <x:row r="538">
      <x:c r="A538" s="34" t="n">
        <x:v>514</x:v>
      </x:c>
      <x:c r="B538" s="11" t="n">
        <x:f>CHOOSE(MIN(3,MAX(1,$B$9)),S538,U538,W538)</x:f>
        <x:v>0.02071768359746784</x:v>
      </x:c>
      <x:c r="C538" s="11" t="n">
        <x:f>CHOOSE(MIN(3,MAX(1,$B$9)),T538,V538,X538)</x:f>
        <x:v>0.3381642719032243</x:v>
      </x:c>
      <x:c r="D538" s="1" t="n">
        <x:f>IF(B538^2+C538^2&lt;=1,1,0)</x:f>
        <x:v>1</x:v>
      </x:c>
      <x:c r="E538" s="9" t="n">
        <x:f>4*AVERAGE($D$25:D538)</x:f>
        <x:v>3.0894941634241246</x:v>
      </x:c>
      <x:c r="F538" s="1" t="n">
        <x:f>B538</x:f>
        <x:v>0.02071768359746784</x:v>
      </x:c>
      <x:c r="G538" s="1" t="n">
        <x:f>IF(D538=1,C538,"")</x:f>
        <x:v>0.3381642719032243</x:v>
      </x:c>
      <x:c r="H538" s="1" t="str">
        <x:f>IF(D538=0,C538,"")</x:f>
      </x:c>
      <x:c r="I538" s="1" t="n">
        <x:f>SQRT(1-F538^2)</x:f>
        <x:v>0.999785365759249</x:v>
      </x:c>
      <x:c r="J538" s="34"/>
      <x:c r="K538" s="34"/>
      <x:c r="L538" s="34"/>
      <x:c r="M538" s="34"/>
      <x:c r="N538" s="34"/>
      <x:c r="O538" s="34"/>
      <x:c r="P538" s="34"/>
      <x:c r="Q538" s="10" t="n">
        <x:f>PI()</x:f>
        <x:v>3.141592653589793</x:v>
      </x:c>
      <x:c r="S538" s="10" t="n">
        <x:v>0.02071768359746784</x:v>
      </x:c>
      <x:c r="T538" s="10" t="n">
        <x:v>0.3381642719032243</x:v>
      </x:c>
      <x:c r="U538" s="10" t="n">
        <x:v>0.04169399573538968</x:v>
      </x:c>
      <x:c r="V538" s="10" t="n">
        <x:v>0.11358424169798054</x:v>
      </x:c>
      <x:c r="W538" s="10" t="n">
        <x:v>0.8428797655827371</x:v>
      </x:c>
      <x:c r="X538" s="10" t="n">
        <x:v>0.2876504823533803</x:v>
      </x:c>
    </x:row>
    <x:row r="539">
      <x:c r="A539" s="34" t="n">
        <x:v>515</x:v>
      </x:c>
      <x:c r="B539" s="11" t="n">
        <x:f>CHOOSE(MIN(3,MAX(1,$B$9)),S539,U539,W539)</x:f>
        <x:v>0.12056391115766019</x:v>
      </x:c>
      <x:c r="C539" s="11" t="n">
        <x:f>CHOOSE(MIN(3,MAX(1,$B$9)),T539,V539,X539)</x:f>
        <x:v>0.8800939010689035</x:v>
      </x:c>
      <x:c r="D539" s="1" t="n">
        <x:f>IF(B539^2+C539^2&lt;=1,1,0)</x:f>
        <x:v>1</x:v>
      </x:c>
      <x:c r="E539" s="9" t="n">
        <x:f>4*AVERAGE($D$25:D539)</x:f>
        <x:v>3.0912621359223302</x:v>
      </x:c>
      <x:c r="F539" s="1" t="n">
        <x:f>B539</x:f>
        <x:v>0.12056391115766019</x:v>
      </x:c>
      <x:c r="G539" s="1" t="n">
        <x:f>IF(D539=1,C539,"")</x:f>
        <x:v>0.8800939010689035</x:v>
      </x:c>
      <x:c r="H539" s="1" t="str">
        <x:f>IF(D539=0,C539,"")</x:f>
      </x:c>
      <x:c r="I539" s="1" t="n">
        <x:f>SQRT(1-F539^2)</x:f>
        <x:v>0.9927055672888955</x:v>
      </x:c>
      <x:c r="J539" s="34"/>
      <x:c r="K539" s="34"/>
      <x:c r="L539" s="34"/>
      <x:c r="M539" s="34"/>
      <x:c r="N539" s="34"/>
      <x:c r="O539" s="34"/>
      <x:c r="P539" s="34"/>
      <x:c r="Q539" s="10" t="n">
        <x:f>PI()</x:f>
        <x:v>3.141592653589793</x:v>
      </x:c>
      <x:c r="S539" s="10" t="n">
        <x:v>0.12056391115766019</x:v>
      </x:c>
      <x:c r="T539" s="10" t="n">
        <x:v>0.8800939010689035</x:v>
      </x:c>
      <x:c r="U539" s="10" t="n">
        <x:v>0.9828896783624438</x:v>
      </x:c>
      <x:c r="V539" s="10" t="n">
        <x:v>0.41125254203311234</x:v>
      </x:c>
      <x:c r="W539" s="10" t="n">
        <x:v>0.8173723899302895</x:v>
      </x:c>
      <x:c r="X539" s="10" t="n">
        <x:v>0.38536955924491845</x:v>
      </x:c>
    </x:row>
    <x:row r="540">
      <x:c r="A540" s="34" t="n">
        <x:v>516</x:v>
      </x:c>
      <x:c r="B540" s="11" t="n">
        <x:f>CHOOSE(MIN(3,MAX(1,$B$9)),S540,U540,W540)</x:f>
        <x:v>0.5365509133553132</x:v>
      </x:c>
      <x:c r="C540" s="11" t="n">
        <x:f>CHOOSE(MIN(3,MAX(1,$B$9)),T540,V540,X540)</x:f>
        <x:v>0.6449269495205954</x:v>
      </x:c>
      <x:c r="D540" s="1" t="n">
        <x:f>IF(B540^2+C540^2&lt;=1,1,0)</x:f>
        <x:v>1</x:v>
      </x:c>
      <x:c r="E540" s="9" t="n">
        <x:f>4*AVERAGE($D$25:D540)</x:f>
        <x:v>3.0930232558139537</x:v>
      </x:c>
      <x:c r="F540" s="1" t="n">
        <x:f>B540</x:f>
        <x:v>0.5365509133553132</x:v>
      </x:c>
      <x:c r="G540" s="1" t="n">
        <x:f>IF(D540=1,C540,"")</x:f>
        <x:v>0.6449269495205954</x:v>
      </x:c>
      <x:c r="H540" s="1" t="str">
        <x:f>IF(D540=0,C540,"")</x:f>
      </x:c>
      <x:c r="I540" s="1" t="n">
        <x:f>SQRT(1-F540^2)</x:f>
        <x:v>0.8438679502016765</x:v>
      </x:c>
      <x:c r="J540" s="34"/>
      <x:c r="K540" s="34"/>
      <x:c r="L540" s="34"/>
      <x:c r="M540" s="34"/>
      <x:c r="N540" s="34"/>
      <x:c r="O540" s="34"/>
      <x:c r="P540" s="34"/>
      <x:c r="Q540" s="10" t="n">
        <x:f>PI()</x:f>
        <x:v>3.141592653589793</x:v>
      </x:c>
      <x:c r="S540" s="10" t="n">
        <x:v>0.5365509133553132</x:v>
      </x:c>
      <x:c r="T540" s="10" t="n">
        <x:v>0.6449269495205954</x:v>
      </x:c>
      <x:c r="U540" s="10" t="n">
        <x:v>0.9229937470069665</x:v>
      </x:c>
      <x:c r="V540" s="10" t="n">
        <x:v>0.8896017853783843</x:v>
      </x:c>
      <x:c r="W540" s="10" t="n">
        <x:v>0.6243364136041919</x:v>
      </x:c>
      <x:c r="X540" s="10" t="n">
        <x:v>0.8716132636673731</x:v>
      </x:c>
    </x:row>
    <x:row r="541">
      <x:c r="A541" s="34" t="n">
        <x:v>517</x:v>
      </x:c>
      <x:c r="B541" s="11" t="n">
        <x:f>CHOOSE(MIN(3,MAX(1,$B$9)),S541,U541,W541)</x:f>
        <x:v>0.26652496575843543</x:v>
      </x:c>
      <x:c r="C541" s="11" t="n">
        <x:f>CHOOSE(MIN(3,MAX(1,$B$9)),T541,V541,X541)</x:f>
        <x:v>0.7045032564783469</x:v>
      </x:c>
      <x:c r="D541" s="1" t="n">
        <x:f>IF(B541^2+C541^2&lt;=1,1,0)</x:f>
        <x:v>1</x:v>
      </x:c>
      <x:c r="E541" s="9" t="n">
        <x:f>4*AVERAGE($D$25:D541)</x:f>
        <x:v>3.094777562862669</x:v>
      </x:c>
      <x:c r="F541" s="1" t="n">
        <x:f>B541</x:f>
        <x:v>0.26652496575843543</x:v>
      </x:c>
      <x:c r="G541" s="1" t="n">
        <x:f>IF(D541=1,C541,"")</x:f>
        <x:v>0.7045032564783469</x:v>
      </x:c>
      <x:c r="H541" s="1" t="str">
        <x:f>IF(D541=0,C541,"")</x:f>
      </x:c>
      <x:c r="I541" s="1" t="n">
        <x:f>SQRT(1-F541^2)</x:f>
        <x:v>0.9638280150667259</x:v>
      </x:c>
      <x:c r="J541" s="34"/>
      <x:c r="K541" s="34"/>
      <x:c r="L541" s="34"/>
      <x:c r="M541" s="34"/>
      <x:c r="N541" s="34"/>
      <x:c r="O541" s="34"/>
      <x:c r="P541" s="34"/>
      <x:c r="Q541" s="10" t="n">
        <x:f>PI()</x:f>
        <x:v>3.141592653589793</x:v>
      </x:c>
      <x:c r="S541" s="10" t="n">
        <x:v>0.26652496575843543</x:v>
      </x:c>
      <x:c r="T541" s="10" t="n">
        <x:v>0.7045032564783469</x:v>
      </x:c>
      <x:c r="U541" s="10" t="n">
        <x:v>0.01353482546721596</x:v>
      </x:c>
      <x:c r="V541" s="10" t="n">
        <x:v>0.2983042762796896</x:v>
      </x:c>
      <x:c r="W541" s="10" t="n">
        <x:v>0.394079856956124</x:v>
      </x:c>
      <x:c r="X541" s="10" t="n">
        <x:v>0.5579416210463326</x:v>
      </x:c>
    </x:row>
    <x:row r="542">
      <x:c r="A542" s="34" t="n">
        <x:v>518</x:v>
      </x:c>
      <x:c r="B542" s="11" t="n">
        <x:f>CHOOSE(MIN(3,MAX(1,$B$9)),S542,U542,W542)</x:f>
        <x:v>0.5188638170948252</x:v>
      </x:c>
      <x:c r="C542" s="11" t="n">
        <x:f>CHOOSE(MIN(3,MAX(1,$B$9)),T542,V542,X542)</x:f>
        <x:v>0.03102396067697555</x:v>
      </x:c>
      <x:c r="D542" s="1" t="n">
        <x:f>IF(B542^2+C542^2&lt;=1,1,0)</x:f>
        <x:v>1</x:v>
      </x:c>
      <x:c r="E542" s="9" t="n">
        <x:f>4*AVERAGE($D$25:D542)</x:f>
        <x:v>3.0965250965250966</x:v>
      </x:c>
      <x:c r="F542" s="1" t="n">
        <x:f>B542</x:f>
        <x:v>0.5188638170948252</x:v>
      </x:c>
      <x:c r="G542" s="1" t="n">
        <x:f>IF(D542=1,C542,"")</x:f>
        <x:v>0.03102396067697555</x:v>
      </x:c>
      <x:c r="H542" s="1" t="str">
        <x:f>IF(D542=0,C542,"")</x:f>
      </x:c>
      <x:c r="I542" s="1" t="n">
        <x:f>SQRT(1-F542^2)</x:f>
        <x:v>0.8548569115997061</x:v>
      </x:c>
      <x:c r="J542" s="34"/>
      <x:c r="K542" s="34"/>
      <x:c r="L542" s="34"/>
      <x:c r="M542" s="34"/>
      <x:c r="N542" s="34"/>
      <x:c r="O542" s="34"/>
      <x:c r="P542" s="34"/>
      <x:c r="Q542" s="10" t="n">
        <x:f>PI()</x:f>
        <x:v>3.141592653589793</x:v>
      </x:c>
      <x:c r="S542" s="10" t="n">
        <x:v>0.5188638170948252</x:v>
      </x:c>
      <x:c r="T542" s="10" t="n">
        <x:v>0.03102396067697555</x:v>
      </x:c>
      <x:c r="U542" s="10" t="n">
        <x:v>0.6227335524880658</x:v>
      </x:c>
      <x:c r="V542" s="10" t="n">
        <x:v>0.09044757659039171</x:v>
      </x:c>
      <x:c r="W542" s="10" t="n">
        <x:v>0.9588427754956044</x:v>
      </x:c>
      <x:c r="X542" s="10" t="n">
        <x:v>0.3076125341430026</x:v>
      </x:c>
    </x:row>
    <x:row r="543">
      <x:c r="A543" s="34" t="n">
        <x:v>519</x:v>
      </x:c>
      <x:c r="B543" s="11" t="n">
        <x:f>CHOOSE(MIN(3,MAX(1,$B$9)),S543,U543,W543)</x:f>
        <x:v>0.39402003947179765</x:v>
      </x:c>
      <x:c r="C543" s="11" t="n">
        <x:f>CHOOSE(MIN(3,MAX(1,$B$9)),T543,V543,X543)</x:f>
        <x:v>0.4420759907225147</x:v>
      </x:c>
      <x:c r="D543" s="1" t="n">
        <x:f>IF(B543^2+C543^2&lt;=1,1,0)</x:f>
        <x:v>1</x:v>
      </x:c>
      <x:c r="E543" s="9" t="n">
        <x:f>4*AVERAGE($D$25:D543)</x:f>
        <x:v>3.098265895953757</x:v>
      </x:c>
      <x:c r="F543" s="1" t="n">
        <x:f>B543</x:f>
        <x:v>0.39402003947179765</x:v>
      </x:c>
      <x:c r="G543" s="1" t="n">
        <x:f>IF(D543=1,C543,"")</x:f>
        <x:v>0.4420759907225147</x:v>
      </x:c>
      <x:c r="H543" s="1" t="str">
        <x:f>IF(D543=0,C543,"")</x:f>
      </x:c>
      <x:c r="I543" s="1" t="n">
        <x:f>SQRT(1-F543^2)</x:f>
        <x:v>0.9191018488147236</x:v>
      </x:c>
      <x:c r="J543" s="34"/>
      <x:c r="K543" s="34"/>
      <x:c r="L543" s="34"/>
      <x:c r="M543" s="34"/>
      <x:c r="N543" s="34"/>
      <x:c r="O543" s="34"/>
      <x:c r="P543" s="34"/>
      <x:c r="Q543" s="10" t="n">
        <x:f>PI()</x:f>
        <x:v>3.141592653589793</x:v>
      </x:c>
      <x:c r="S543" s="10" t="n">
        <x:v>0.39402003947179765</x:v>
      </x:c>
      <x:c r="T543" s="10" t="n">
        <x:v>0.4420759907225147</x:v>
      </x:c>
      <x:c r="U543" s="10" t="n">
        <x:v>0.8551143032736253</x:v>
      </x:c>
      <x:c r="V543" s="10" t="n">
        <x:v>0.7708940980680791</x:v>
      </x:c>
      <x:c r="W543" s="10" t="n">
        <x:v>0.6605535961633696</x:v>
      </x:c>
      <x:c r="X543" s="10" t="n">
        <x:v>0.21009902006978143</x:v>
      </x:c>
    </x:row>
    <x:row r="544">
      <x:c r="A544" s="34" t="n">
        <x:v>520</x:v>
      </x:c>
      <x:c r="B544" s="11" t="n">
        <x:f>CHOOSE(MIN(3,MAX(1,$B$9)),S544,U544,W544)</x:f>
        <x:v>0.7743315905099735</x:v>
      </x:c>
      <x:c r="C544" s="11" t="n">
        <x:f>CHOOSE(MIN(3,MAX(1,$B$9)),T544,V544,X544)</x:f>
        <x:v>0.5265678103314713</x:v>
      </x:c>
      <x:c r="D544" s="1" t="n">
        <x:f>IF(B544^2+C544^2&lt;=1,1,0)</x:f>
        <x:v>1</x:v>
      </x:c>
      <x:c r="E544" s="9" t="n">
        <x:f>4*AVERAGE($D$25:D544)</x:f>
        <x:v>3.1</x:v>
      </x:c>
      <x:c r="F544" s="1" t="n">
        <x:f>B544</x:f>
        <x:v>0.7743315905099735</x:v>
      </x:c>
      <x:c r="G544" s="1" t="n">
        <x:f>IF(D544=1,C544,"")</x:f>
        <x:v>0.5265678103314713</x:v>
      </x:c>
      <x:c r="H544" s="1" t="str">
        <x:f>IF(D544=0,C544,"")</x:f>
      </x:c>
      <x:c r="I544" s="1" t="n">
        <x:f>SQRT(1-F544^2)</x:f>
        <x:v>0.6327800470450177</x:v>
      </x:c>
      <x:c r="J544" s="34"/>
      <x:c r="K544" s="34"/>
      <x:c r="L544" s="34"/>
      <x:c r="M544" s="34"/>
      <x:c r="N544" s="34"/>
      <x:c r="O544" s="34"/>
      <x:c r="P544" s="34"/>
      <x:c r="Q544" s="10" t="n">
        <x:f>PI()</x:f>
        <x:v>3.141592653589793</x:v>
      </x:c>
      <x:c r="S544" s="10" t="n">
        <x:v>0.7743315905099735</x:v>
      </x:c>
      <x:c r="T544" s="10" t="n">
        <x:v>0.5265678103314713</x:v>
      </x:c>
      <x:c r="U544" s="10" t="n">
        <x:v>0.2483450472321017</x:v>
      </x:c>
      <x:c r="V544" s="10" t="n">
        <x:v>0.27491276452545166</x:v>
      </x:c>
      <x:c r="W544" s="10" t="n">
        <x:v>0.7565284360569926</x:v>
      </x:c>
      <x:c r="X544" s="10" t="n">
        <x:v>0.7642359097448095</x:v>
      </x:c>
    </x:row>
    <x:row r="545">
      <x:c r="A545" s="34" t="n">
        <x:v>521</x:v>
      </x:c>
      <x:c r="B545" s="11" t="n">
        <x:f>CHOOSE(MIN(3,MAX(1,$B$9)),S545,U545,W545)</x:f>
        <x:v>0.5203661889536306</x:v>
      </x:c>
      <x:c r="C545" s="11" t="n">
        <x:f>CHOOSE(MIN(3,MAX(1,$B$9)),T545,V545,X545)</x:f>
        <x:v>0.7665422387653962</x:v>
      </x:c>
      <x:c r="D545" s="1" t="n">
        <x:f>IF(B545^2+C545^2&lt;=1,1,0)</x:f>
        <x:v>1</x:v>
      </x:c>
      <x:c r="E545" s="9" t="n">
        <x:f>4*AVERAGE($D$25:D545)</x:f>
        <x:v>3.1017274472168905</x:v>
      </x:c>
      <x:c r="F545" s="1" t="n">
        <x:f>B545</x:f>
        <x:v>0.5203661889536306</x:v>
      </x:c>
      <x:c r="G545" s="1" t="n">
        <x:f>IF(D545=1,C545,"")</x:f>
        <x:v>0.7665422387653962</x:v>
      </x:c>
      <x:c r="H545" s="1" t="str">
        <x:f>IF(D545=0,C545,"")</x:f>
      </x:c>
      <x:c r="I545" s="1" t="n">
        <x:f>SQRT(1-F545^2)</x:f>
        <x:v>0.8539432237531219</x:v>
      </x:c>
      <x:c r="J545" s="34"/>
      <x:c r="K545" s="34"/>
      <x:c r="L545" s="34"/>
      <x:c r="M545" s="34"/>
      <x:c r="N545" s="34"/>
      <x:c r="O545" s="34"/>
      <x:c r="P545" s="34"/>
      <x:c r="Q545" s="10" t="n">
        <x:f>PI()</x:f>
        <x:v>3.141592653589793</x:v>
      </x:c>
      <x:c r="S545" s="10" t="n">
        <x:v>0.5203661889536306</x:v>
      </x:c>
      <x:c r="T545" s="10" t="n">
        <x:v>0.7665422387653962</x:v>
      </x:c>
      <x:c r="U545" s="10" t="n">
        <x:v>0.03830256843262747</x:v>
      </x:c>
      <x:c r="V545" s="10" t="n">
        <x:v>0.2815118077127544</x:v>
      </x:c>
      <x:c r="W545" s="10" t="n">
        <x:v>0.9854660706638833</x:v>
      </x:c>
      <x:c r="X545" s="10" t="n">
        <x:v>0.44976938349991624</x:v>
      </x:c>
    </x:row>
    <x:row r="546">
      <x:c r="A546" s="34" t="n">
        <x:v>522</x:v>
      </x:c>
      <x:c r="B546" s="11" t="n">
        <x:f>CHOOSE(MIN(3,MAX(1,$B$9)),S546,U546,W546)</x:f>
        <x:v>0.9558551678201184</x:v>
      </x:c>
      <x:c r="C546" s="11" t="n">
        <x:f>CHOOSE(MIN(3,MAX(1,$B$9)),T546,V546,X546)</x:f>
        <x:v>0.05908997927326709</x:v>
      </x:c>
      <x:c r="D546" s="1" t="n">
        <x:f>IF(B546^2+C546^2&lt;=1,1,0)</x:f>
        <x:v>1</x:v>
      </x:c>
      <x:c r="E546" s="9" t="n">
        <x:f>4*AVERAGE($D$25:D546)</x:f>
        <x:v>3.103448275862069</x:v>
      </x:c>
      <x:c r="F546" s="1" t="n">
        <x:f>B546</x:f>
        <x:v>0.9558551678201184</x:v>
      </x:c>
      <x:c r="G546" s="1" t="n">
        <x:f>IF(D546=1,C546,"")</x:f>
        <x:v>0.05908997927326709</x:v>
      </x:c>
      <x:c r="H546" s="1" t="str">
        <x:f>IF(D546=0,C546,"")</x:f>
      </x:c>
      <x:c r="I546" s="1" t="n">
        <x:f>SQRT(1-F546^2)</x:f>
        <x:v>0.29383821764973544</x:v>
      </x:c>
      <x:c r="J546" s="34"/>
      <x:c r="K546" s="34"/>
      <x:c r="L546" s="34"/>
      <x:c r="M546" s="34"/>
      <x:c r="N546" s="34"/>
      <x:c r="O546" s="34"/>
      <x:c r="P546" s="34"/>
      <x:c r="Q546" s="10" t="n">
        <x:f>PI()</x:f>
        <x:v>3.141592653589793</x:v>
      </x:c>
      <x:c r="S546" s="10" t="n">
        <x:v>0.9558551678201184</x:v>
      </x:c>
      <x:c r="T546" s="10" t="n">
        <x:v>0.05908997927326709</x:v>
      </x:c>
      <x:c r="U546" s="10" t="n">
        <x:v>0.4899591315439503</x:v>
      </x:c>
      <x:c r="V546" s="10" t="n">
        <x:v>0.4790590726303132</x:v>
      </x:c>
      <x:c r="W546" s="10" t="n">
        <x:v>0.9044891421704474</x:v>
      </x:c>
      <x:c r="X546" s="10" t="n">
        <x:v>0.61231380988828</x:v>
      </x:c>
    </x:row>
    <x:row r="547">
      <x:c r="A547" s="34" t="n">
        <x:v>523</x:v>
      </x:c>
      <x:c r="B547" s="11" t="n">
        <x:f>CHOOSE(MIN(3,MAX(1,$B$9)),S547,U547,W547)</x:f>
        <x:v>0.9836240316508338</x:v>
      </x:c>
      <x:c r="C547" s="11" t="n">
        <x:f>CHOOSE(MIN(3,MAX(1,$B$9)),T547,V547,X547)</x:f>
        <x:v>0.027157800854183733</x:v>
      </x:c>
      <x:c r="D547" s="1" t="n">
        <x:f>IF(B547^2+C547^2&lt;=1,1,0)</x:f>
        <x:v>1</x:v>
      </x:c>
      <x:c r="E547" s="9" t="n">
        <x:f>4*AVERAGE($D$25:D547)</x:f>
        <x:v>3.1051625239005736</x:v>
      </x:c>
      <x:c r="F547" s="1" t="n">
        <x:f>B547</x:f>
        <x:v>0.9836240316508338</x:v>
      </x:c>
      <x:c r="G547" s="1" t="n">
        <x:f>IF(D547=1,C547,"")</x:f>
        <x:v>0.027157800854183733</x:v>
      </x:c>
      <x:c r="H547" s="1" t="str">
        <x:f>IF(D547=0,C547,"")</x:f>
      </x:c>
      <x:c r="I547" s="1" t="n">
        <x:f>SQRT(1-F547^2)</x:f>
        <x:v>0.18023252858171718</x:v>
      </x:c>
      <x:c r="J547" s="34"/>
      <x:c r="K547" s="34"/>
      <x:c r="L547" s="34"/>
      <x:c r="M547" s="34"/>
      <x:c r="N547" s="34"/>
      <x:c r="O547" s="34"/>
      <x:c r="P547" s="34"/>
      <x:c r="Q547" s="10" t="n">
        <x:f>PI()</x:f>
        <x:v>3.141592653589793</x:v>
      </x:c>
      <x:c r="S547" s="10" t="n">
        <x:v>0.9836240316508338</x:v>
      </x:c>
      <x:c r="T547" s="10" t="n">
        <x:v>0.027157800854183733</x:v>
      </x:c>
      <x:c r="U547" s="10" t="n">
        <x:v>0.7974252267758235</x:v>
      </x:c>
      <x:c r="V547" s="10" t="n">
        <x:v>0.528074054321159</x:v>
      </x:c>
      <x:c r="W547" s="10" t="n">
        <x:v>0.43077246758182797</x:v>
      </x:c>
      <x:c r="X547" s="10" t="n">
        <x:v>0.8305731457695527</x:v>
      </x:c>
    </x:row>
    <x:row r="548">
      <x:c r="A548" s="34" t="n">
        <x:v>524</x:v>
      </x:c>
      <x:c r="B548" s="11" t="n">
        <x:f>CHOOSE(MIN(3,MAX(1,$B$9)),S548,U548,W548)</x:f>
        <x:v>0.07434100692626089</x:v>
      </x:c>
      <x:c r="C548" s="11" t="n">
        <x:f>CHOOSE(MIN(3,MAX(1,$B$9)),T548,V548,X548)</x:f>
        <x:v>0.7004281311528757</x:v>
      </x:c>
      <x:c r="D548" s="1" t="n">
        <x:f>IF(B548^2+C548^2&lt;=1,1,0)</x:f>
        <x:v>1</x:v>
      </x:c>
      <x:c r="E548" s="9" t="n">
        <x:f>4*AVERAGE($D$25:D548)</x:f>
        <x:v>3.1068702290076335</x:v>
      </x:c>
      <x:c r="F548" s="1" t="n">
        <x:f>B548</x:f>
        <x:v>0.07434100692626089</x:v>
      </x:c>
      <x:c r="G548" s="1" t="n">
        <x:f>IF(D548=1,C548,"")</x:f>
        <x:v>0.7004281311528757</x:v>
      </x:c>
      <x:c r="H548" s="1" t="str">
        <x:f>IF(D548=0,C548,"")</x:f>
      </x:c>
      <x:c r="I548" s="1" t="n">
        <x:f>SQRT(1-F548^2)</x:f>
        <x:v>0.9972328788649066</x:v>
      </x:c>
      <x:c r="J548" s="34"/>
      <x:c r="K548" s="34"/>
      <x:c r="L548" s="34"/>
      <x:c r="M548" s="34"/>
      <x:c r="N548" s="34"/>
      <x:c r="O548" s="34"/>
      <x:c r="P548" s="34"/>
      <x:c r="Q548" s="10" t="n">
        <x:f>PI()</x:f>
        <x:v>3.141592653589793</x:v>
      </x:c>
      <x:c r="S548" s="10" t="n">
        <x:v>0.07434100692626089</x:v>
      </x:c>
      <x:c r="T548" s="10" t="n">
        <x:v>0.7004281311528757</x:v>
      </x:c>
      <x:c r="U548" s="10" t="n">
        <x:v>0.39301269529967275</x:v>
      </x:c>
      <x:c r="V548" s="10" t="n">
        <x:v>0.018531853911030738</x:v>
      </x:c>
      <x:c r="W548" s="10" t="n">
        <x:v>0.7044912630580523</x:v>
      </x:c>
      <x:c r="X548" s="10" t="n">
        <x:v>0.7071761293886447</x:v>
      </x:c>
    </x:row>
    <x:row r="549">
      <x:c r="A549" s="34" t="n">
        <x:v>525</x:v>
      </x:c>
      <x:c r="B549" s="11" t="n">
        <x:f>CHOOSE(MIN(3,MAX(1,$B$9)),S549,U549,W549)</x:f>
        <x:v>0.37088143720757216</x:v>
      </x:c>
      <x:c r="C549" s="11" t="n">
        <x:f>CHOOSE(MIN(3,MAX(1,$B$9)),T549,V549,X549)</x:f>
        <x:v>0.6601421308005229</x:v>
      </x:c>
      <x:c r="D549" s="1" t="n">
        <x:f>IF(B549^2+C549^2&lt;=1,1,0)</x:f>
        <x:v>1</x:v>
      </x:c>
      <x:c r="E549" s="9" t="n">
        <x:f>4*AVERAGE($D$25:D549)</x:f>
        <x:v>3.1085714285714285</x:v>
      </x:c>
      <x:c r="F549" s="1" t="n">
        <x:f>B549</x:f>
        <x:v>0.37088143720757216</x:v>
      </x:c>
      <x:c r="G549" s="1" t="n">
        <x:f>IF(D549=1,C549,"")</x:f>
        <x:v>0.6601421308005229</x:v>
      </x:c>
      <x:c r="H549" s="1" t="str">
        <x:f>IF(D549=0,C549,"")</x:f>
      </x:c>
      <x:c r="I549" s="1" t="n">
        <x:f>SQRT(1-F549^2)</x:f>
        <x:v>0.9286802245847845</x:v>
      </x:c>
      <x:c r="J549" s="34"/>
      <x:c r="K549" s="34"/>
      <x:c r="L549" s="34"/>
      <x:c r="M549" s="34"/>
      <x:c r="N549" s="34"/>
      <x:c r="O549" s="34"/>
      <x:c r="P549" s="34"/>
      <x:c r="Q549" s="10" t="n">
        <x:f>PI()</x:f>
        <x:v>3.141592653589793</x:v>
      </x:c>
      <x:c r="S549" s="10" t="n">
        <x:v>0.37088143720757216</x:v>
      </x:c>
      <x:c r="T549" s="10" t="n">
        <x:v>0.6601421308005229</x:v>
      </x:c>
      <x:c r="U549" s="10" t="n">
        <x:v>0.7026398485846108</x:v>
      </x:c>
      <x:c r="V549" s="10" t="n">
        <x:v>0.767956329535715</x:v>
      </x:c>
      <x:c r="W549" s="10" t="n">
        <x:v>0.1656357901839195</x:v>
      </x:c>
      <x:c r="X549" s="10" t="n">
        <x:v>0.19691085338528214</x:v>
      </x:c>
    </x:row>
    <x:row r="550">
      <x:c r="A550" s="34" t="n">
        <x:v>526</x:v>
      </x:c>
      <x:c r="B550" s="11" t="n">
        <x:f>CHOOSE(MIN(3,MAX(1,$B$9)),S550,U550,W550)</x:f>
        <x:v>0.31614493706729263</x:v>
      </x:c>
      <x:c r="C550" s="11" t="n">
        <x:f>CHOOSE(MIN(3,MAX(1,$B$9)),T550,V550,X550)</x:f>
        <x:v>0.387246132013388</x:v>
      </x:c>
      <x:c r="D550" s="1" t="n">
        <x:f>IF(B550^2+C550^2&lt;=1,1,0)</x:f>
        <x:v>1</x:v>
      </x:c>
      <x:c r="E550" s="9" t="n">
        <x:f>4*AVERAGE($D$25:D550)</x:f>
        <x:v>3.1102661596958177</x:v>
      </x:c>
      <x:c r="F550" s="1" t="n">
        <x:f>B550</x:f>
        <x:v>0.31614493706729263</x:v>
      </x:c>
      <x:c r="G550" s="1" t="n">
        <x:f>IF(D550=1,C550,"")</x:f>
        <x:v>0.387246132013388</x:v>
      </x:c>
      <x:c r="H550" s="1" t="str">
        <x:f>IF(D550=0,C550,"")</x:f>
      </x:c>
      <x:c r="I550" s="1" t="n">
        <x:f>SQRT(1-F550^2)</x:f>
        <x:v>0.9487109036828435</x:v>
      </x:c>
      <x:c r="J550" s="34"/>
      <x:c r="K550" s="34"/>
      <x:c r="L550" s="34"/>
      <x:c r="M550" s="34"/>
      <x:c r="N550" s="34"/>
      <x:c r="O550" s="34"/>
      <x:c r="P550" s="34"/>
      <x:c r="Q550" s="10" t="n">
        <x:f>PI()</x:f>
        <x:v>3.141592653589793</x:v>
      </x:c>
      <x:c r="S550" s="10" t="n">
        <x:v>0.31614493706729263</x:v>
      </x:c>
      <x:c r="T550" s="10" t="n">
        <x:v>0.387246132013388</x:v>
      </x:c>
      <x:c r="U550" s="10" t="n">
        <x:v>0.5472451310089631</x:v>
      </x:c>
      <x:c r="V550" s="10" t="n">
        <x:v>0.8681891655283558</x:v>
      </x:c>
      <x:c r="W550" s="10" t="n">
        <x:v>0.896620432923771</x:v>
      </x:c>
      <x:c r="X550" s="10" t="n">
        <x:v>0.07681865172439217</x:v>
      </x:c>
    </x:row>
    <x:row r="551">
      <x:c r="A551" s="34" t="n">
        <x:v>527</x:v>
      </x:c>
      <x:c r="B551" s="11" t="n">
        <x:f>CHOOSE(MIN(3,MAX(1,$B$9)),S551,U551,W551)</x:f>
        <x:v>0.10376378137152642</x:v>
      </x:c>
      <x:c r="C551" s="11" t="n">
        <x:f>CHOOSE(MIN(3,MAX(1,$B$9)),T551,V551,X551)</x:f>
        <x:v>0.6440616367617622</x:v>
      </x:c>
      <x:c r="D551" s="1" t="n">
        <x:f>IF(B551^2+C551^2&lt;=1,1,0)</x:f>
        <x:v>1</x:v>
      </x:c>
      <x:c r="E551" s="9" t="n">
        <x:f>4*AVERAGE($D$25:D551)</x:f>
        <x:v>3.111954459203036</x:v>
      </x:c>
      <x:c r="F551" s="1" t="n">
        <x:f>B551</x:f>
        <x:v>0.10376378137152642</x:v>
      </x:c>
      <x:c r="G551" s="1" t="n">
        <x:f>IF(D551=1,C551,"")</x:f>
        <x:v>0.6440616367617622</x:v>
      </x:c>
      <x:c r="H551" s="1" t="str">
        <x:f>IF(D551=0,C551,"")</x:f>
      </x:c>
      <x:c r="I551" s="1" t="n">
        <x:f>SQRT(1-F551^2)</x:f>
        <x:v>0.9946019694709447</x:v>
      </x:c>
      <x:c r="J551" s="34"/>
      <x:c r="K551" s="34"/>
      <x:c r="L551" s="34"/>
      <x:c r="M551" s="34"/>
      <x:c r="N551" s="34"/>
      <x:c r="O551" s="34"/>
      <x:c r="P551" s="34"/>
      <x:c r="Q551" s="10" t="n">
        <x:f>PI()</x:f>
        <x:v>3.141592653589793</x:v>
      </x:c>
      <x:c r="S551" s="10" t="n">
        <x:v>0.10376378137152642</x:v>
      </x:c>
      <x:c r="T551" s="10" t="n">
        <x:v>0.6440616367617622</x:v>
      </x:c>
      <x:c r="U551" s="10" t="n">
        <x:v>0.9123281517223113</x:v>
      </x:c>
      <x:c r="V551" s="10" t="n">
        <x:v>0.14775925279282853</x:v>
      </x:c>
      <x:c r="W551" s="10" t="n">
        <x:v>0.7263444559258508</x:v>
      </x:c>
      <x:c r="X551" s="10" t="n">
        <x:v>0.084936212865096</x:v>
      </x:c>
    </x:row>
    <x:row r="552">
      <x:c r="A552" s="34" t="n">
        <x:v>528</x:v>
      </x:c>
      <x:c r="B552" s="11" t="n">
        <x:f>CHOOSE(MIN(3,MAX(1,$B$9)),S552,U552,W552)</x:f>
        <x:v>0.9318050689762458</x:v>
      </x:c>
      <x:c r="C552" s="11" t="n">
        <x:f>CHOOSE(MIN(3,MAX(1,$B$9)),T552,V552,X552)</x:f>
        <x:v>0.0683118823217228</x:v>
      </x:c>
      <x:c r="D552" s="1" t="n">
        <x:f>IF(B552^2+C552^2&lt;=1,1,0)</x:f>
        <x:v>1</x:v>
      </x:c>
      <x:c r="E552" s="9" t="n">
        <x:f>4*AVERAGE($D$25:D552)</x:f>
        <x:v>3.1136363636363638</x:v>
      </x:c>
      <x:c r="F552" s="1" t="n">
        <x:f>B552</x:f>
        <x:v>0.9318050689762458</x:v>
      </x:c>
      <x:c r="G552" s="1" t="n">
        <x:f>IF(D552=1,C552,"")</x:f>
        <x:v>0.0683118823217228</x:v>
      </x:c>
      <x:c r="H552" s="1" t="str">
        <x:f>IF(D552=0,C552,"")</x:f>
      </x:c>
      <x:c r="I552" s="1" t="n">
        <x:f>SQRT(1-F552^2)</x:f>
        <x:v>0.36295910710460727</x:v>
      </x:c>
      <x:c r="J552" s="34"/>
      <x:c r="K552" s="34"/>
      <x:c r="L552" s="34"/>
      <x:c r="M552" s="34"/>
      <x:c r="N552" s="34"/>
      <x:c r="O552" s="34"/>
      <x:c r="P552" s="34"/>
      <x:c r="Q552" s="10" t="n">
        <x:f>PI()</x:f>
        <x:v>3.141592653589793</x:v>
      </x:c>
      <x:c r="S552" s="10" t="n">
        <x:v>0.9318050689762458</x:v>
      </x:c>
      <x:c r="T552" s="10" t="n">
        <x:v>0.0683118823217228</x:v>
      </x:c>
      <x:c r="U552" s="10" t="n">
        <x:v>0.5315215667372776</x:v>
      </x:c>
      <x:c r="V552" s="10" t="n">
        <x:v>0.3561656951927532</x:v>
      </x:c>
      <x:c r="W552" s="10" t="n">
        <x:v>0.6722742104824457</x:v>
      </x:c>
      <x:c r="X552" s="10" t="n">
        <x:v>0.4970902416368157</x:v>
      </x:c>
    </x:row>
    <x:row r="553">
      <x:c r="A553" s="34" t="n">
        <x:v>529</x:v>
      </x:c>
      <x:c r="B553" s="11" t="n">
        <x:f>CHOOSE(MIN(3,MAX(1,$B$9)),S553,U553,W553)</x:f>
        <x:v>0.07179576240014285</x:v>
      </x:c>
      <x:c r="C553" s="11" t="n">
        <x:f>CHOOSE(MIN(3,MAX(1,$B$9)),T553,V553,X553)</x:f>
        <x:v>0.0772832945222035</x:v>
      </x:c>
      <x:c r="D553" s="1" t="n">
        <x:f>IF(B553^2+C553^2&lt;=1,1,0)</x:f>
        <x:v>1</x:v>
      </x:c>
      <x:c r="E553" s="9" t="n">
        <x:f>4*AVERAGE($D$25:D553)</x:f>
        <x:v>3.11531190926276</x:v>
      </x:c>
      <x:c r="F553" s="1" t="n">
        <x:f>B553</x:f>
        <x:v>0.07179576240014285</x:v>
      </x:c>
      <x:c r="G553" s="1" t="n">
        <x:f>IF(D553=1,C553,"")</x:f>
        <x:v>0.0772832945222035</x:v>
      </x:c>
      <x:c r="H553" s="1" t="str">
        <x:f>IF(D553=0,C553,"")</x:f>
      </x:c>
      <x:c r="I553" s="1" t="n">
        <x:f>SQRT(1-F553^2)</x:f>
        <x:v>0.9974193543847955</x:v>
      </x:c>
      <x:c r="J553" s="34"/>
      <x:c r="K553" s="34"/>
      <x:c r="L553" s="34"/>
      <x:c r="M553" s="34"/>
      <x:c r="N553" s="34"/>
      <x:c r="O553" s="34"/>
      <x:c r="P553" s="34"/>
      <x:c r="Q553" s="10" t="n">
        <x:f>PI()</x:f>
        <x:v>3.141592653589793</x:v>
      </x:c>
      <x:c r="S553" s="10" t="n">
        <x:v>0.07179576240014285</x:v>
      </x:c>
      <x:c r="T553" s="10" t="n">
        <x:v>0.0772832945222035</x:v>
      </x:c>
      <x:c r="U553" s="10" t="n">
        <x:v>0.8058020406202904</x:v>
      </x:c>
      <x:c r="V553" s="10" t="n">
        <x:v>0.2861166251158974</x:v>
      </x:c>
      <x:c r="W553" s="10" t="n">
        <x:v>0.04272557188532511</x:v>
      </x:c>
      <x:c r="X553" s="10" t="n">
        <x:v>0.2032476747479932</x:v>
      </x:c>
    </x:row>
    <x:row r="554">
      <x:c r="A554" s="34" t="n">
        <x:v>530</x:v>
      </x:c>
      <x:c r="B554" s="11" t="n">
        <x:f>CHOOSE(MIN(3,MAX(1,$B$9)),S554,U554,W554)</x:f>
        <x:v>0.2116887675365433</x:v>
      </x:c>
      <x:c r="C554" s="11" t="n">
        <x:f>CHOOSE(MIN(3,MAX(1,$B$9)),T554,V554,X554)</x:f>
        <x:v>0.4816579614998773</x:v>
      </x:c>
      <x:c r="D554" s="1" t="n">
        <x:f>IF(B554^2+C554^2&lt;=1,1,0)</x:f>
        <x:v>1</x:v>
      </x:c>
      <x:c r="E554" s="9" t="n">
        <x:f>4*AVERAGE($D$25:D554)</x:f>
        <x:v>3.116981132075472</x:v>
      </x:c>
      <x:c r="F554" s="1" t="n">
        <x:f>B554</x:f>
        <x:v>0.2116887675365433</x:v>
      </x:c>
      <x:c r="G554" s="1" t="n">
        <x:f>IF(D554=1,C554,"")</x:f>
        <x:v>0.4816579614998773</x:v>
      </x:c>
      <x:c r="H554" s="1" t="str">
        <x:f>IF(D554=0,C554,"")</x:f>
      </x:c>
      <x:c r="I554" s="1" t="n">
        <x:f>SQRT(1-F554^2)</x:f>
        <x:v>0.9773371300113688</x:v>
      </x:c>
      <x:c r="J554" s="34"/>
      <x:c r="K554" s="34"/>
      <x:c r="L554" s="34"/>
      <x:c r="M554" s="34"/>
      <x:c r="N554" s="34"/>
      <x:c r="O554" s="34"/>
      <x:c r="P554" s="34"/>
      <x:c r="Q554" s="10" t="n">
        <x:f>PI()</x:f>
        <x:v>3.141592653589793</x:v>
      </x:c>
      <x:c r="S554" s="10" t="n">
        <x:v>0.2116887675365433</x:v>
      </x:c>
      <x:c r="T554" s="10" t="n">
        <x:v>0.4816579614998773</x:v>
      </x:c>
      <x:c r="U554" s="10" t="n">
        <x:v>0.8973096705252122</x:v>
      </x:c>
      <x:c r="V554" s="10" t="n">
        <x:v>0.7077567332205706</x:v>
      </x:c>
      <x:c r="W554" s="10" t="n">
        <x:v>0.9551966870329843</x:v>
      </x:c>
      <x:c r="X554" s="10" t="n">
        <x:v>0.9756912228384277</x:v>
      </x:c>
    </x:row>
    <x:row r="555">
      <x:c r="A555" s="34" t="n">
        <x:v>531</x:v>
      </x:c>
      <x:c r="B555" s="11" t="n">
        <x:f>CHOOSE(MIN(3,MAX(1,$B$9)),S555,U555,W555)</x:f>
        <x:v>0.9542397799668834</x:v>
      </x:c>
      <x:c r="C555" s="11" t="n">
        <x:f>CHOOSE(MIN(3,MAX(1,$B$9)),T555,V555,X555)</x:f>
        <x:v>0.20562357327435166</x:v>
      </x:c>
      <x:c r="D555" s="1" t="n">
        <x:f>IF(B555^2+C555^2&lt;=1,1,0)</x:f>
        <x:v>1</x:v>
      </x:c>
      <x:c r="E555" s="9" t="n">
        <x:f>4*AVERAGE($D$25:D555)</x:f>
        <x:v>3.1186440677966103</x:v>
      </x:c>
      <x:c r="F555" s="1" t="n">
        <x:f>B555</x:f>
        <x:v>0.9542397799668834</x:v>
      </x:c>
      <x:c r="G555" s="1" t="n">
        <x:f>IF(D555=1,C555,"")</x:f>
        <x:v>0.20562357327435166</x:v>
      </x:c>
      <x:c r="H555" s="1" t="str">
        <x:f>IF(D555=0,C555,"")</x:f>
      </x:c>
      <x:c r="I555" s="1" t="n">
        <x:f>SQRT(1-F555^2)</x:f>
        <x:v>0.299042542673704</x:v>
      </x:c>
      <x:c r="J555" s="34"/>
      <x:c r="K555" s="34"/>
      <x:c r="L555" s="34"/>
      <x:c r="M555" s="34"/>
      <x:c r="N555" s="34"/>
      <x:c r="O555" s="34"/>
      <x:c r="P555" s="34"/>
      <x:c r="Q555" s="10" t="n">
        <x:f>PI()</x:f>
        <x:v>3.141592653589793</x:v>
      </x:c>
      <x:c r="S555" s="10" t="n">
        <x:v>0.9542397799668834</x:v>
      </x:c>
      <x:c r="T555" s="10" t="n">
        <x:v>0.20562357327435166</x:v>
      </x:c>
      <x:c r="U555" s="10" t="n">
        <x:v>0.8018939362386325</x:v>
      </x:c>
      <x:c r="V555" s="10" t="n">
        <x:v>0.00013216017316919348</x:v>
      </x:c>
      <x:c r="W555" s="10" t="n">
        <x:v>0.20273434394732814</x:v>
      </x:c>
      <x:c r="X555" s="10" t="n">
        <x:v>0.15274524982414495</x:v>
      </x:c>
    </x:row>
    <x:row r="556">
      <x:c r="A556" s="34" t="n">
        <x:v>532</x:v>
      </x:c>
      <x:c r="B556" s="11" t="n">
        <x:f>CHOOSE(MIN(3,MAX(1,$B$9)),S556,U556,W556)</x:f>
        <x:v>0.8141786869382486</x:v>
      </x:c>
      <x:c r="C556" s="11" t="n">
        <x:f>CHOOSE(MIN(3,MAX(1,$B$9)),T556,V556,X556)</x:f>
        <x:v>0.014750084956176579</x:v>
      </x:c>
      <x:c r="D556" s="1" t="n">
        <x:f>IF(B556^2+C556^2&lt;=1,1,0)</x:f>
        <x:v>1</x:v>
      </x:c>
      <x:c r="E556" s="9" t="n">
        <x:f>4*AVERAGE($D$25:D556)</x:f>
        <x:v>3.1203007518796992</x:v>
      </x:c>
      <x:c r="F556" s="1" t="n">
        <x:f>B556</x:f>
        <x:v>0.8141786869382486</x:v>
      </x:c>
      <x:c r="G556" s="1" t="n">
        <x:f>IF(D556=1,C556,"")</x:f>
        <x:v>0.014750084956176579</x:v>
      </x:c>
      <x:c r="H556" s="1" t="str">
        <x:f>IF(D556=0,C556,"")</x:f>
      </x:c>
      <x:c r="I556" s="1" t="n">
        <x:f>SQRT(1-F556^2)</x:f>
        <x:v>0.5806143864351876</x:v>
      </x:c>
      <x:c r="J556" s="34"/>
      <x:c r="K556" s="34"/>
      <x:c r="L556" s="34"/>
      <x:c r="M556" s="34"/>
      <x:c r="N556" s="34"/>
      <x:c r="O556" s="34"/>
      <x:c r="P556" s="34"/>
      <x:c r="Q556" s="10" t="n">
        <x:f>PI()</x:f>
        <x:v>3.141592653589793</x:v>
      </x:c>
      <x:c r="S556" s="10" t="n">
        <x:v>0.8141786869382486</x:v>
      </x:c>
      <x:c r="T556" s="10" t="n">
        <x:v>0.014750084956176579</x:v>
      </x:c>
      <x:c r="U556" s="10" t="n">
        <x:v>0.8812430528761461</x:v>
      </x:c>
      <x:c r="V556" s="10" t="n">
        <x:v>0.999045754741543</x:v>
      </x:c>
      <x:c r="W556" s="10" t="n">
        <x:v>0.8899767282935692</x:v>
      </x:c>
      <x:c r="X556" s="10" t="n">
        <x:v>0.04053818371840823</x:v>
      </x:c>
    </x:row>
    <x:row r="557">
      <x:c r="A557" s="34" t="n">
        <x:v>533</x:v>
      </x:c>
      <x:c r="B557" s="11" t="n">
        <x:f>CHOOSE(MIN(3,MAX(1,$B$9)),S557,U557,W557)</x:f>
        <x:v>0.1210358765674755</x:v>
      </x:c>
      <x:c r="C557" s="11" t="n">
        <x:f>CHOOSE(MIN(3,MAX(1,$B$9)),T557,V557,X557)</x:f>
        <x:v>0.47831767390016466</x:v>
      </x:c>
      <x:c r="D557" s="1" t="n">
        <x:f>IF(B557^2+C557^2&lt;=1,1,0)</x:f>
        <x:v>1</x:v>
      </x:c>
      <x:c r="E557" s="9" t="n">
        <x:f>4*AVERAGE($D$25:D557)</x:f>
        <x:v>3.1219512195121952</x:v>
      </x:c>
      <x:c r="F557" s="1" t="n">
        <x:f>B557</x:f>
        <x:v>0.1210358765674755</x:v>
      </x:c>
      <x:c r="G557" s="1" t="n">
        <x:f>IF(D557=1,C557,"")</x:f>
        <x:v>0.47831767390016466</x:v>
      </x:c>
      <x:c r="H557" s="1" t="str">
        <x:f>IF(D557=0,C557,"")</x:f>
      </x:c>
      <x:c r="I557" s="1" t="n">
        <x:f>SQRT(1-F557^2)</x:f>
        <x:v>0.9926481333199307</x:v>
      </x:c>
      <x:c r="J557" s="34"/>
      <x:c r="K557" s="34"/>
      <x:c r="L557" s="34"/>
      <x:c r="M557" s="34"/>
      <x:c r="N557" s="34"/>
      <x:c r="O557" s="34"/>
      <x:c r="P557" s="34"/>
      <x:c r="Q557" s="10" t="n">
        <x:f>PI()</x:f>
        <x:v>3.141592653589793</x:v>
      </x:c>
      <x:c r="S557" s="10" t="n">
        <x:v>0.1210358765674755</x:v>
      </x:c>
      <x:c r="T557" s="10" t="n">
        <x:v>0.47831767390016466</x:v>
      </x:c>
      <x:c r="U557" s="10" t="n">
        <x:v>0.019981004003651992</x:v>
      </x:c>
      <x:c r="V557" s="10" t="n">
        <x:v>0.11547840192459669</x:v>
      </x:c>
      <x:c r="W557" s="10" t="n">
        <x:v>0.4197195019542853</x:v>
      </x:c>
      <x:c r="X557" s="10" t="n">
        <x:v>0.0643308618196623</x:v>
      </x:c>
    </x:row>
    <x:row r="558">
      <x:c r="A558" s="34" t="n">
        <x:v>534</x:v>
      </x:c>
      <x:c r="B558" s="11" t="n">
        <x:f>CHOOSE(MIN(3,MAX(1,$B$9)),S558,U558,W558)</x:f>
        <x:v>0.9620228683343157</x:v>
      </x:c>
      <x:c r="C558" s="11" t="n">
        <x:f>CHOOSE(MIN(3,MAX(1,$B$9)),T558,V558,X558)</x:f>
        <x:v>0.35078837361652404</x:v>
      </x:c>
      <x:c r="D558" s="1" t="n">
        <x:f>IF(B558^2+C558^2&lt;=1,1,0)</x:f>
        <x:v>0</x:v>
      </x:c>
      <x:c r="E558" s="9" t="n">
        <x:f>4*AVERAGE($D$25:D558)</x:f>
        <x:v>3.1161048689138577</x:v>
      </x:c>
      <x:c r="F558" s="1" t="n">
        <x:f>B558</x:f>
        <x:v>0.9620228683343157</x:v>
      </x:c>
      <x:c r="G558" s="1" t="str">
        <x:f>IF(D558=1,C558,"")</x:f>
      </x:c>
      <x:c r="H558" s="1" t="n">
        <x:f>IF(D558=0,C558,"")</x:f>
        <x:v>0.35078837361652404</x:v>
      </x:c>
      <x:c r="I558" s="1" t="n">
        <x:f>SQRT(1-F558^2)</x:f>
        <x:v>0.2729688641618598</x:v>
      </x:c>
      <x:c r="J558" s="34"/>
      <x:c r="K558" s="34"/>
      <x:c r="L558" s="34"/>
      <x:c r="M558" s="34"/>
      <x:c r="N558" s="34"/>
      <x:c r="O558" s="34"/>
      <x:c r="P558" s="34"/>
      <x:c r="Q558" s="10" t="n">
        <x:f>PI()</x:f>
        <x:v>3.141592653589793</x:v>
      </x:c>
      <x:c r="S558" s="10" t="n">
        <x:v>0.9620228683343157</x:v>
      </x:c>
      <x:c r="T558" s="10" t="n">
        <x:v>0.35078837361652404</x:v>
      </x:c>
      <x:c r="U558" s="10" t="n">
        <x:v>0.48420730879132046</x:v>
      </x:c>
      <x:c r="V558" s="10" t="n">
        <x:v>0.48376854838014294</x:v>
      </x:c>
      <x:c r="W558" s="10" t="n">
        <x:v>0.765958589612768</x:v>
      </x:c>
      <x:c r="X558" s="10" t="n">
        <x:v>0.5759293293364466</x:v>
      </x:c>
    </x:row>
    <x:row r="559">
      <x:c r="A559" s="34" t="n">
        <x:v>535</x:v>
      </x:c>
      <x:c r="B559" s="11" t="n">
        <x:f>CHOOSE(MIN(3,MAX(1,$B$9)),S559,U559,W559)</x:f>
        <x:v>0.2534682414261624</x:v>
      </x:c>
      <x:c r="C559" s="11" t="n">
        <x:f>CHOOSE(MIN(3,MAX(1,$B$9)),T559,V559,X559)</x:f>
        <x:v>0.46043407975230366</x:v>
      </x:c>
      <x:c r="D559" s="1" t="n">
        <x:f>IF(B559^2+C559^2&lt;=1,1,0)</x:f>
        <x:v>1</x:v>
      </x:c>
      <x:c r="E559" s="9" t="n">
        <x:f>4*AVERAGE($D$25:D559)</x:f>
        <x:v>3.1177570093457945</x:v>
      </x:c>
      <x:c r="F559" s="1" t="n">
        <x:f>B559</x:f>
        <x:v>0.2534682414261624</x:v>
      </x:c>
      <x:c r="G559" s="1" t="n">
        <x:f>IF(D559=1,C559,"")</x:f>
        <x:v>0.46043407975230366</x:v>
      </x:c>
      <x:c r="H559" s="1" t="str">
        <x:f>IF(D559=0,C559,"")</x:f>
      </x:c>
      <x:c r="I559" s="1" t="n">
        <x:f>SQRT(1-F559^2)</x:f>
        <x:v>0.9673437086105066</x:v>
      </x:c>
      <x:c r="J559" s="34"/>
      <x:c r="K559" s="34"/>
      <x:c r="L559" s="34"/>
      <x:c r="M559" s="34"/>
      <x:c r="N559" s="34"/>
      <x:c r="O559" s="34"/>
      <x:c r="P559" s="34"/>
      <x:c r="Q559" s="10" t="n">
        <x:f>PI()</x:f>
        <x:v>3.141592653589793</x:v>
      </x:c>
      <x:c r="S559" s="10" t="n">
        <x:v>0.2534682414261624</x:v>
      </x:c>
      <x:c r="T559" s="10" t="n">
        <x:v>0.46043407975230366</x:v>
      </x:c>
      <x:c r="U559" s="10" t="n">
        <x:v>0.3223694257041354</x:v>
      </x:c>
      <x:c r="V559" s="10" t="n">
        <x:v>0.6407770219946054</x:v>
      </x:c>
      <x:c r="W559" s="10" t="n">
        <x:v>0.7743111918937373</x:v>
      </x:c>
      <x:c r="X559" s="10" t="n">
        <x:v>0.7404486979599542</x:v>
      </x:c>
    </x:row>
    <x:row r="560">
      <x:c r="A560" s="34" t="n">
        <x:v>536</x:v>
      </x:c>
      <x:c r="B560" s="11" t="n">
        <x:f>CHOOSE(MIN(3,MAX(1,$B$9)),S560,U560,W560)</x:f>
        <x:v>0.27247389999683946</x:v>
      </x:c>
      <x:c r="C560" s="11" t="n">
        <x:f>CHOOSE(MIN(3,MAX(1,$B$9)),T560,V560,X560)</x:f>
        <x:v>0.8542664359556511</x:v>
      </x:c>
      <x:c r="D560" s="1" t="n">
        <x:f>IF(B560^2+C560^2&lt;=1,1,0)</x:f>
        <x:v>1</x:v>
      </x:c>
      <x:c r="E560" s="9" t="n">
        <x:f>4*AVERAGE($D$25:D560)</x:f>
        <x:v>3.1194029850746268</x:v>
      </x:c>
      <x:c r="F560" s="1" t="n">
        <x:f>B560</x:f>
        <x:v>0.27247389999683946</x:v>
      </x:c>
      <x:c r="G560" s="1" t="n">
        <x:f>IF(D560=1,C560,"")</x:f>
        <x:v>0.8542664359556511</x:v>
      </x:c>
      <x:c r="H560" s="1" t="str">
        <x:f>IF(D560=0,C560,"")</x:f>
      </x:c>
      <x:c r="I560" s="1" t="n">
        <x:f>SQRT(1-F560^2)</x:f>
        <x:v>0.9621631742176128</x:v>
      </x:c>
      <x:c r="J560" s="34"/>
      <x:c r="K560" s="34"/>
      <x:c r="L560" s="34"/>
      <x:c r="M560" s="34"/>
      <x:c r="N560" s="34"/>
      <x:c r="O560" s="34"/>
      <x:c r="P560" s="34"/>
      <x:c r="Q560" s="10" t="n">
        <x:f>PI()</x:f>
        <x:v>3.141592653589793</x:v>
      </x:c>
      <x:c r="S560" s="10" t="n">
        <x:v>0.27247389999683946</x:v>
      </x:c>
      <x:c r="T560" s="10" t="n">
        <x:v>0.8542664359556511</x:v>
      </x:c>
      <x:c r="U560" s="10" t="n">
        <x:v>0.11617810956783425</x:v>
      </x:c>
      <x:c r="V560" s="10" t="n">
        <x:v>0.9231528797991974</x:v>
      </x:c>
      <x:c r="W560" s="10" t="n">
        <x:v>0.8514844155487789</x:v>
      </x:c>
      <x:c r="X560" s="10" t="n">
        <x:v>0.5919304724156952</x:v>
      </x:c>
    </x:row>
    <x:row r="561">
      <x:c r="A561" s="34" t="n">
        <x:v>537</x:v>
      </x:c>
      <x:c r="B561" s="11" t="n">
        <x:f>CHOOSE(MIN(3,MAX(1,$B$9)),S561,U561,W561)</x:f>
        <x:v>0.07518327690195292</x:v>
      </x:c>
      <x:c r="C561" s="11" t="n">
        <x:f>CHOOSE(MIN(3,MAX(1,$B$9)),T561,V561,X561)</x:f>
        <x:v>0.6798594199353829</x:v>
      </x:c>
      <x:c r="D561" s="1" t="n">
        <x:f>IF(B561^2+C561^2&lt;=1,1,0)</x:f>
        <x:v>1</x:v>
      </x:c>
      <x:c r="E561" s="9" t="n">
        <x:f>4*AVERAGE($D$25:D561)</x:f>
        <x:v>3.1210428305400373</x:v>
      </x:c>
      <x:c r="F561" s="1" t="n">
        <x:f>B561</x:f>
        <x:v>0.07518327690195292</x:v>
      </x:c>
      <x:c r="G561" s="1" t="n">
        <x:f>IF(D561=1,C561,"")</x:f>
        <x:v>0.6798594199353829</x:v>
      </x:c>
      <x:c r="H561" s="1" t="str">
        <x:f>IF(D561=0,C561,"")</x:f>
      </x:c>
      <x:c r="I561" s="1" t="n">
        <x:f>SQRT(1-F561^2)</x:f>
        <x:v>0.9971697322293153</x:v>
      </x:c>
      <x:c r="J561" s="34"/>
      <x:c r="K561" s="34"/>
      <x:c r="L561" s="34"/>
      <x:c r="M561" s="34"/>
      <x:c r="N561" s="34"/>
      <x:c r="O561" s="34"/>
      <x:c r="P561" s="34"/>
      <x:c r="Q561" s="10" t="n">
        <x:f>PI()</x:f>
        <x:v>3.141592653589793</x:v>
      </x:c>
      <x:c r="S561" s="10" t="n">
        <x:v>0.07518327690195292</x:v>
      </x:c>
      <x:c r="T561" s="10" t="n">
        <x:v>0.6798594199353829</x:v>
      </x:c>
      <x:c r="U561" s="10" t="n">
        <x:v>0.47367999828326224</x:v>
      </x:c>
      <x:c r="V561" s="10" t="n">
        <x:v>0.043479729967537906</x:v>
      </x:c>
      <x:c r="W561" s="10" t="n">
        <x:v>0.850513053929238</x:v>
      </x:c>
      <x:c r="X561" s="10" t="n">
        <x:v>0.3759003718819617</x:v>
      </x:c>
    </x:row>
    <x:row r="562">
      <x:c r="A562" s="34" t="n">
        <x:v>538</x:v>
      </x:c>
      <x:c r="B562" s="11" t="n">
        <x:f>CHOOSE(MIN(3,MAX(1,$B$9)),S562,U562,W562)</x:f>
        <x:v>0.23684213997330517</x:v>
      </x:c>
      <x:c r="C562" s="11" t="n">
        <x:f>CHOOSE(MIN(3,MAX(1,$B$9)),T562,V562,X562)</x:f>
        <x:v>0.8989132625283673</x:v>
      </x:c>
      <x:c r="D562" s="1" t="n">
        <x:f>IF(B562^2+C562^2&lt;=1,1,0)</x:f>
        <x:v>1</x:v>
      </x:c>
      <x:c r="E562" s="9" t="n">
        <x:f>4*AVERAGE($D$25:D562)</x:f>
        <x:v>3.1226765799256504</x:v>
      </x:c>
      <x:c r="F562" s="1" t="n">
        <x:f>B562</x:f>
        <x:v>0.23684213997330517</x:v>
      </x:c>
      <x:c r="G562" s="1" t="n">
        <x:f>IF(D562=1,C562,"")</x:f>
        <x:v>0.8989132625283673</x:v>
      </x:c>
      <x:c r="H562" s="1" t="str">
        <x:f>IF(D562=0,C562,"")</x:f>
      </x:c>
      <x:c r="I562" s="1" t="n">
        <x:f>SQRT(1-F562^2)</x:f>
        <x:v>0.9715481463792031</x:v>
      </x:c>
      <x:c r="J562" s="34"/>
      <x:c r="K562" s="34"/>
      <x:c r="L562" s="34"/>
      <x:c r="M562" s="34"/>
      <x:c r="N562" s="34"/>
      <x:c r="O562" s="34"/>
      <x:c r="P562" s="34"/>
      <x:c r="Q562" s="10" t="n">
        <x:f>PI()</x:f>
        <x:v>3.141592653589793</x:v>
      </x:c>
      <x:c r="S562" s="10" t="n">
        <x:v>0.23684213997330517</x:v>
      </x:c>
      <x:c r="T562" s="10" t="n">
        <x:v>0.8989132625283673</x:v>
      </x:c>
      <x:c r="U562" s="10" t="n">
        <x:v>0.9163023272347396</x:v>
      </x:c>
      <x:c r="V562" s="10" t="n">
        <x:v>0.5940726926128561</x:v>
      </x:c>
      <x:c r="W562" s="10" t="n">
        <x:v>0.12458732255804195</x:v>
      </x:c>
      <x:c r="X562" s="10" t="n">
        <x:v>0.12796832638107025</x:v>
      </x:c>
    </x:row>
    <x:row r="563">
      <x:c r="A563" s="34" t="n">
        <x:v>539</x:v>
      </x:c>
      <x:c r="B563" s="11" t="n">
        <x:f>CHOOSE(MIN(3,MAX(1,$B$9)),S563,U563,W563)</x:f>
        <x:v>0.8341842273948714</x:v>
      </x:c>
      <x:c r="C563" s="11" t="n">
        <x:f>CHOOSE(MIN(3,MAX(1,$B$9)),T563,V563,X563)</x:f>
        <x:v>0.7369786450872198</x:v>
      </x:c>
      <x:c r="D563" s="1" t="n">
        <x:f>IF(B563^2+C563^2&lt;=1,1,0)</x:f>
        <x:v>0</x:v>
      </x:c>
      <x:c r="E563" s="9" t="n">
        <x:f>4*AVERAGE($D$25:D563)</x:f>
        <x:v>3.116883116883117</x:v>
      </x:c>
      <x:c r="F563" s="1" t="n">
        <x:f>B563</x:f>
        <x:v>0.8341842273948714</x:v>
      </x:c>
      <x:c r="G563" s="1" t="str">
        <x:f>IF(D563=1,C563,"")</x:f>
      </x:c>
      <x:c r="H563" s="1" t="n">
        <x:f>IF(D563=0,C563,"")</x:f>
        <x:v>0.7369786450872198</x:v>
      </x:c>
      <x:c r="I563" s="1" t="n">
        <x:f>SQRT(1-F563^2)</x:f>
        <x:v>0.5514858790264909</x:v>
      </x:c>
      <x:c r="J563" s="34"/>
      <x:c r="K563" s="34"/>
      <x:c r="L563" s="34"/>
      <x:c r="M563" s="34"/>
      <x:c r="N563" s="34"/>
      <x:c r="O563" s="34"/>
      <x:c r="P563" s="34"/>
      <x:c r="Q563" s="10" t="n">
        <x:f>PI()</x:f>
        <x:v>3.141592653589793</x:v>
      </x:c>
      <x:c r="S563" s="10" t="n">
        <x:v>0.8341842273948714</x:v>
      </x:c>
      <x:c r="T563" s="10" t="n">
        <x:v>0.7369786450872198</x:v>
      </x:c>
      <x:c r="U563" s="10" t="n">
        <x:v>0.6241502537402952</x:v>
      </x:c>
      <x:c r="V563" s="10" t="n">
        <x:v>0.5266657198125181</x:v>
      </x:c>
      <x:c r="W563" s="10" t="n">
        <x:v>0.9088602175502315</x:v>
      </x:c>
      <x:c r="X563" s="10" t="n">
        <x:v>0.9502366213750923</x:v>
      </x:c>
    </x:row>
    <x:row r="564">
      <x:c r="A564" s="34" t="n">
        <x:v>540</x:v>
      </x:c>
      <x:c r="B564" s="11" t="n">
        <x:f>CHOOSE(MIN(3,MAX(1,$B$9)),S564,U564,W564)</x:f>
        <x:v>0.6150880012428388</x:v>
      </x:c>
      <x:c r="C564" s="11" t="n">
        <x:f>CHOOSE(MIN(3,MAX(1,$B$9)),T564,V564,X564)</x:f>
        <x:v>0.5911429330008104</x:v>
      </x:c>
      <x:c r="D564" s="1" t="n">
        <x:f>IF(B564^2+C564^2&lt;=1,1,0)</x:f>
        <x:v>1</x:v>
      </x:c>
      <x:c r="E564" s="9" t="n">
        <x:f>4*AVERAGE($D$25:D564)</x:f>
        <x:v>3.1185185185185187</x:v>
      </x:c>
      <x:c r="F564" s="1" t="n">
        <x:f>B564</x:f>
        <x:v>0.6150880012428388</x:v>
      </x:c>
      <x:c r="G564" s="1" t="n">
        <x:f>IF(D564=1,C564,"")</x:f>
        <x:v>0.5911429330008104</x:v>
      </x:c>
      <x:c r="H564" s="1" t="str">
        <x:f>IF(D564=0,C564,"")</x:f>
      </x:c>
      <x:c r="I564" s="1" t="n">
        <x:f>SQRT(1-F564^2)</x:f>
        <x:v>0.7884584648078107</x:v>
      </x:c>
      <x:c r="J564" s="34"/>
      <x:c r="K564" s="34"/>
      <x:c r="L564" s="34"/>
      <x:c r="M564" s="34"/>
      <x:c r="N564" s="34"/>
      <x:c r="O564" s="34"/>
      <x:c r="P564" s="34"/>
      <x:c r="Q564" s="10" t="n">
        <x:f>PI()</x:f>
        <x:v>3.141592653589793</x:v>
      </x:c>
      <x:c r="S564" s="10" t="n">
        <x:v>0.6150880012428388</x:v>
      </x:c>
      <x:c r="T564" s="10" t="n">
        <x:v>0.5911429330008104</x:v>
      </x:c>
      <x:c r="U564" s="10" t="n">
        <x:v>0.2549389137053557</x:v>
      </x:c>
      <x:c r="V564" s="10" t="n">
        <x:v>0.4929774581880111</x:v>
      </x:c>
      <x:c r="W564" s="10" t="n">
        <x:v>0.975222162537722</x:v>
      </x:c>
      <x:c r="X564" s="10" t="n">
        <x:v>0.6847253987606158</x:v>
      </x:c>
    </x:row>
    <x:row r="565">
      <x:c r="A565" s="34" t="n">
        <x:v>541</x:v>
      </x:c>
      <x:c r="B565" s="11" t="n">
        <x:f>CHOOSE(MIN(3,MAX(1,$B$9)),S565,U565,W565)</x:f>
        <x:v>0.42642737075220793</x:v>
      </x:c>
      <x:c r="C565" s="11" t="n">
        <x:f>CHOOSE(MIN(3,MAX(1,$B$9)),T565,V565,X565)</x:f>
        <x:v>0.2551755156600848</x:v>
      </x:c>
      <x:c r="D565" s="1" t="n">
        <x:f>IF(B565^2+C565^2&lt;=1,1,0)</x:f>
        <x:v>1</x:v>
      </x:c>
      <x:c r="E565" s="9" t="n">
        <x:f>4*AVERAGE($D$25:D565)</x:f>
        <x:v>3.120147874306839</x:v>
      </x:c>
      <x:c r="F565" s="1" t="n">
        <x:f>B565</x:f>
        <x:v>0.42642737075220793</x:v>
      </x:c>
      <x:c r="G565" s="1" t="n">
        <x:f>IF(D565=1,C565,"")</x:f>
        <x:v>0.2551755156600848</x:v>
      </x:c>
      <x:c r="H565" s="1" t="str">
        <x:f>IF(D565=0,C565,"")</x:f>
      </x:c>
      <x:c r="I565" s="1" t="n">
        <x:f>SQRT(1-F565^2)</x:f>
        <x:v>0.9045218059689656</x:v>
      </x:c>
      <x:c r="J565" s="34"/>
      <x:c r="K565" s="34"/>
      <x:c r="L565" s="34"/>
      <x:c r="M565" s="34"/>
      <x:c r="N565" s="34"/>
      <x:c r="O565" s="34"/>
      <x:c r="P565" s="34"/>
      <x:c r="Q565" s="10" t="n">
        <x:f>PI()</x:f>
        <x:v>3.141592653589793</x:v>
      </x:c>
      <x:c r="S565" s="10" t="n">
        <x:v>0.42642737075220793</x:v>
      </x:c>
      <x:c r="T565" s="10" t="n">
        <x:v>0.2551755156600848</x:v>
      </x:c>
      <x:c r="U565" s="10" t="n">
        <x:v>0.42248323560908174</x:v>
      </x:c>
      <x:c r="V565" s="10" t="n">
        <x:v>0.14591811126693977</x:v>
      </x:c>
      <x:c r="W565" s="10" t="n">
        <x:v>0.8918768979530328</x:v>
      </x:c>
      <x:c r="X565" s="10" t="n">
        <x:v>0.8984498215410763</x:v>
      </x:c>
    </x:row>
    <x:row r="566">
      <x:c r="A566" s="34" t="n">
        <x:v>542</x:v>
      </x:c>
      <x:c r="B566" s="11" t="n">
        <x:f>CHOOSE(MIN(3,MAX(1,$B$9)),S566,U566,W566)</x:f>
        <x:v>0.26107829937245697</x:v>
      </x:c>
      <x:c r="C566" s="11" t="n">
        <x:f>CHOOSE(MIN(3,MAX(1,$B$9)),T566,V566,X566)</x:f>
        <x:v>0.5921371356816962</x:v>
      </x:c>
      <x:c r="D566" s="1" t="n">
        <x:f>IF(B566^2+C566^2&lt;=1,1,0)</x:f>
        <x:v>1</x:v>
      </x:c>
      <x:c r="E566" s="9" t="n">
        <x:f>4*AVERAGE($D$25:D566)</x:f>
        <x:v>3.121771217712177</x:v>
      </x:c>
      <x:c r="F566" s="1" t="n">
        <x:f>B566</x:f>
        <x:v>0.26107829937245697</x:v>
      </x:c>
      <x:c r="G566" s="1" t="n">
        <x:f>IF(D566=1,C566,"")</x:f>
        <x:v>0.5921371356816962</x:v>
      </x:c>
      <x:c r="H566" s="1" t="str">
        <x:f>IF(D566=0,C566,"")</x:f>
      </x:c>
      <x:c r="I566" s="1" t="n">
        <x:f>SQRT(1-F566^2)</x:f>
        <x:v>0.9653176273107136</x:v>
      </x:c>
      <x:c r="J566" s="34"/>
      <x:c r="K566" s="34"/>
      <x:c r="L566" s="34"/>
      <x:c r="M566" s="34"/>
      <x:c r="N566" s="34"/>
      <x:c r="O566" s="34"/>
      <x:c r="P566" s="34"/>
      <x:c r="Q566" s="10" t="n">
        <x:f>PI()</x:f>
        <x:v>3.141592653589793</x:v>
      </x:c>
      <x:c r="S566" s="10" t="n">
        <x:v>0.26107829937245697</x:v>
      </x:c>
      <x:c r="T566" s="10" t="n">
        <x:v>0.5921371356816962</x:v>
      </x:c>
      <x:c r="U566" s="10" t="n">
        <x:v>0.727004912969758</x:v>
      </x:c>
      <x:c r="V566" s="10" t="n">
        <x:v>0.18478965010328485</x:v>
      </x:c>
      <x:c r="W566" s="10" t="n">
        <x:v>0.7654302835517891</x:v>
      </x:c>
      <x:c r="X566" s="10" t="n">
        <x:v>0.5636167158130534</x:v>
      </x:c>
    </x:row>
    <x:row r="567">
      <x:c r="A567" s="34" t="n">
        <x:v>543</x:v>
      </x:c>
      <x:c r="B567" s="11" t="n">
        <x:f>CHOOSE(MIN(3,MAX(1,$B$9)),S567,U567,W567)</x:f>
        <x:v>0.30164477217476815</x:v>
      </x:c>
      <x:c r="C567" s="11" t="n">
        <x:f>CHOOSE(MIN(3,MAX(1,$B$9)),T567,V567,X567)</x:f>
        <x:v>0.5002784027019516</x:v>
      </x:c>
      <x:c r="D567" s="1" t="n">
        <x:f>IF(B567^2+C567^2&lt;=1,1,0)</x:f>
        <x:v>1</x:v>
      </x:c>
      <x:c r="E567" s="9" t="n">
        <x:f>4*AVERAGE($D$25:D567)</x:f>
        <x:v>3.123388581952118</x:v>
      </x:c>
      <x:c r="F567" s="1" t="n">
        <x:f>B567</x:f>
        <x:v>0.30164477217476815</x:v>
      </x:c>
      <x:c r="G567" s="1" t="n">
        <x:f>IF(D567=1,C567,"")</x:f>
        <x:v>0.5002784027019516</x:v>
      </x:c>
      <x:c r="H567" s="1" t="str">
        <x:f>IF(D567=0,C567,"")</x:f>
      </x:c>
      <x:c r="I567" s="1" t="n">
        <x:f>SQRT(1-F567^2)</x:f>
        <x:v>0.953420385464687</x:v>
      </x:c>
      <x:c r="J567" s="34"/>
      <x:c r="K567" s="34"/>
      <x:c r="L567" s="34"/>
      <x:c r="M567" s="34"/>
      <x:c r="N567" s="34"/>
      <x:c r="O567" s="34"/>
      <x:c r="P567" s="34"/>
      <x:c r="Q567" s="10" t="n">
        <x:f>PI()</x:f>
        <x:v>3.141592653589793</x:v>
      </x:c>
      <x:c r="S567" s="10" t="n">
        <x:v>0.30164477217476815</x:v>
      </x:c>
      <x:c r="T567" s="10" t="n">
        <x:v>0.5002784027019516</x:v>
      </x:c>
      <x:c r="U567" s="10" t="n">
        <x:v>0.16894186512580356</x:v>
      </x:c>
      <x:c r="V567" s="10" t="n">
        <x:v>0.39508746495719893</x:v>
      </x:c>
      <x:c r="W567" s="10" t="n">
        <x:v>0.8345096821897316</x:v>
      </x:c>
      <x:c r="X567" s="10" t="n">
        <x:v>0.633710961166523</x:v>
      </x:c>
    </x:row>
    <x:row r="568">
      <x:c r="A568" s="34" t="n">
        <x:v>544</x:v>
      </x:c>
      <x:c r="B568" s="11" t="n">
        <x:f>CHOOSE(MIN(3,MAX(1,$B$9)),S568,U568,W568)</x:f>
        <x:v>0.1441316626733169</x:v>
      </x:c>
      <x:c r="C568" s="11" t="n">
        <x:f>CHOOSE(MIN(3,MAX(1,$B$9)),T568,V568,X568)</x:f>
        <x:v>0.9916854995535687</x:v>
      </x:c>
      <x:c r="D568" s="1" t="n">
        <x:f>IF(B568^2+C568^2&lt;=1,1,0)</x:f>
        <x:v>0</x:v>
      </x:c>
      <x:c r="E568" s="9" t="n">
        <x:f>4*AVERAGE($D$25:D568)</x:f>
        <x:v>3.1176470588235294</x:v>
      </x:c>
      <x:c r="F568" s="1" t="n">
        <x:f>B568</x:f>
        <x:v>0.1441316626733169</x:v>
      </x:c>
      <x:c r="G568" s="1" t="str">
        <x:f>IF(D568=1,C568,"")</x:f>
      </x:c>
      <x:c r="H568" s="1" t="n">
        <x:f>IF(D568=0,C568,"")</x:f>
        <x:v>0.9916854995535687</x:v>
      </x:c>
      <x:c r="I568" s="1" t="n">
        <x:f>SQRT(1-F568^2)</x:f>
        <x:v>0.9895585196515794</x:v>
      </x:c>
      <x:c r="J568" s="34"/>
      <x:c r="K568" s="34"/>
      <x:c r="L568" s="34"/>
      <x:c r="M568" s="34"/>
      <x:c r="N568" s="34"/>
      <x:c r="O568" s="34"/>
      <x:c r="P568" s="34"/>
      <x:c r="Q568" s="10" t="n">
        <x:f>PI()</x:f>
        <x:v>3.141592653589793</x:v>
      </x:c>
      <x:c r="S568" s="10" t="n">
        <x:v>0.1441316626733169</x:v>
      </x:c>
      <x:c r="T568" s="10" t="n">
        <x:v>0.9916854995535687</x:v>
      </x:c>
      <x:c r="U568" s="10" t="n">
        <x:v>0.09937050028853955</x:v>
      </x:c>
      <x:c r="V568" s="10" t="n">
        <x:v>0.5209972588660142</x:v>
      </x:c>
      <x:c r="W568" s="10" t="n">
        <x:v>0.5875604260709667</x:v>
      </x:c>
      <x:c r="X568" s="10" t="n">
        <x:v>0.928935188314258</x:v>
      </x:c>
    </x:row>
    <x:row r="569">
      <x:c r="A569" s="34" t="n">
        <x:v>545</x:v>
      </x:c>
      <x:c r="B569" s="11" t="n">
        <x:f>CHOOSE(MIN(3,MAX(1,$B$9)),S569,U569,W569)</x:f>
        <x:v>0.5420186006231233</x:v>
      </x:c>
      <x:c r="C569" s="11" t="n">
        <x:f>CHOOSE(MIN(3,MAX(1,$B$9)),T569,V569,X569)</x:f>
        <x:v>0.7470764011377469</x:v>
      </x:c>
      <x:c r="D569" s="1" t="n">
        <x:f>IF(B569^2+C569^2&lt;=1,1,0)</x:f>
        <x:v>1</x:v>
      </x:c>
      <x:c r="E569" s="9" t="n">
        <x:f>4*AVERAGE($D$25:D569)</x:f>
        <x:v>3.1192660550458715</x:v>
      </x:c>
      <x:c r="F569" s="1" t="n">
        <x:f>B569</x:f>
        <x:v>0.5420186006231233</x:v>
      </x:c>
      <x:c r="G569" s="1" t="n">
        <x:f>IF(D569=1,C569,"")</x:f>
        <x:v>0.7470764011377469</x:v>
      </x:c>
      <x:c r="H569" s="1" t="str">
        <x:f>IF(D569=0,C569,"")</x:f>
      </x:c>
      <x:c r="I569" s="1" t="n">
        <x:f>SQRT(1-F569^2)</x:f>
        <x:v>0.8403664894428806</x:v>
      </x:c>
      <x:c r="J569" s="34"/>
      <x:c r="K569" s="34"/>
      <x:c r="L569" s="34"/>
      <x:c r="M569" s="34"/>
      <x:c r="N569" s="34"/>
      <x:c r="O569" s="34"/>
      <x:c r="P569" s="34"/>
      <x:c r="Q569" s="10" t="n">
        <x:f>PI()</x:f>
        <x:v>3.141592653589793</x:v>
      </x:c>
      <x:c r="S569" s="10" t="n">
        <x:v>0.5420186006231233</x:v>
      </x:c>
      <x:c r="T569" s="10" t="n">
        <x:v>0.7470764011377469</x:v>
      </x:c>
      <x:c r="U569" s="10" t="n">
        <x:v>0.6980131419180177</x:v>
      </x:c>
      <x:c r="V569" s="10" t="n">
        <x:v>0.4927706917081175</x:v>
      </x:c>
      <x:c r="W569" s="10" t="n">
        <x:v>0.09492217501669131</x:v>
      </x:c>
      <x:c r="X569" s="10" t="n">
        <x:v>0.07092822972763346</x:v>
      </x:c>
    </x:row>
    <x:row r="570">
      <x:c r="A570" s="34" t="n">
        <x:v>546</x:v>
      </x:c>
      <x:c r="B570" s="11" t="n">
        <x:f>CHOOSE(MIN(3,MAX(1,$B$9)),S570,U570,W570)</x:f>
        <x:v>0.5824780048569664</x:v>
      </x:c>
      <x:c r="C570" s="11" t="n">
        <x:f>CHOOSE(MIN(3,MAX(1,$B$9)),T570,V570,X570)</x:f>
        <x:v>0.4369087388040498</x:v>
      </x:c>
      <x:c r="D570" s="1" t="n">
        <x:f>IF(B570^2+C570^2&lt;=1,1,0)</x:f>
        <x:v>1</x:v>
      </x:c>
      <x:c r="E570" s="9" t="n">
        <x:f>4*AVERAGE($D$25:D570)</x:f>
        <x:v>3.120879120879121</x:v>
      </x:c>
      <x:c r="F570" s="1" t="n">
        <x:f>B570</x:f>
        <x:v>0.5824780048569664</x:v>
      </x:c>
      <x:c r="G570" s="1" t="n">
        <x:f>IF(D570=1,C570,"")</x:f>
        <x:v>0.4369087388040498</x:v>
      </x:c>
      <x:c r="H570" s="1" t="str">
        <x:f>IF(D570=0,C570,"")</x:f>
      </x:c>
      <x:c r="I570" s="1" t="n">
        <x:f>SQRT(1-F570^2)</x:f>
        <x:v>0.8128464638896129</x:v>
      </x:c>
      <x:c r="J570" s="34"/>
      <x:c r="K570" s="34"/>
      <x:c r="L570" s="34"/>
      <x:c r="M570" s="34"/>
      <x:c r="N570" s="34"/>
      <x:c r="O570" s="34"/>
      <x:c r="P570" s="34"/>
      <x:c r="Q570" s="10" t="n">
        <x:f>PI()</x:f>
        <x:v>3.141592653589793</x:v>
      </x:c>
      <x:c r="S570" s="10" t="n">
        <x:v>0.5824780048569664</x:v>
      </x:c>
      <x:c r="T570" s="10" t="n">
        <x:v>0.4369087388040498</x:v>
      </x:c>
      <x:c r="U570" s="10" t="n">
        <x:v>0.3826430634345275</x:v>
      </x:c>
      <x:c r="V570" s="10" t="n">
        <x:v>0.9228817129291232</x:v>
      </x:c>
      <x:c r="W570" s="10" t="n">
        <x:v>0.9345490036696947</x:v>
      </x:c>
      <x:c r="X570" s="10" t="n">
        <x:v>0.16534252547355788</x:v>
      </x:c>
    </x:row>
    <x:row r="571">
      <x:c r="A571" s="34" t="n">
        <x:v>547</x:v>
      </x:c>
      <x:c r="B571" s="11" t="n">
        <x:f>CHOOSE(MIN(3,MAX(1,$B$9)),S571,U571,W571)</x:f>
        <x:v>0.7543320077238604</x:v>
      </x:c>
      <x:c r="C571" s="11" t="n">
        <x:f>CHOOSE(MIN(3,MAX(1,$B$9)),T571,V571,X571)</x:f>
        <x:v>0.7210307555506006</x:v>
      </x:c>
      <x:c r="D571" s="1" t="n">
        <x:f>IF(B571^2+C571^2&lt;=1,1,0)</x:f>
        <x:v>0</x:v>
      </x:c>
      <x:c r="E571" s="9" t="n">
        <x:f>4*AVERAGE($D$25:D571)</x:f>
        <x:v>3.1151736745886653</x:v>
      </x:c>
      <x:c r="F571" s="1" t="n">
        <x:f>B571</x:f>
        <x:v>0.7543320077238604</x:v>
      </x:c>
      <x:c r="G571" s="1" t="str">
        <x:f>IF(D571=1,C571,"")</x:f>
      </x:c>
      <x:c r="H571" s="1" t="n">
        <x:f>IF(D571=0,C571,"")</x:f>
        <x:v>0.7210307555506006</x:v>
      </x:c>
      <x:c r="I571" s="1" t="n">
        <x:f>SQRT(1-F571^2)</x:f>
        <x:v>0.6564931242010763</x:v>
      </x:c>
      <x:c r="J571" s="34"/>
      <x:c r="K571" s="34"/>
      <x:c r="L571" s="34"/>
      <x:c r="M571" s="34"/>
      <x:c r="N571" s="34"/>
      <x:c r="O571" s="34"/>
      <x:c r="P571" s="34"/>
      <x:c r="Q571" s="10" t="n">
        <x:f>PI()</x:f>
        <x:v>3.141592653589793</x:v>
      </x:c>
      <x:c r="S571" s="10" t="n">
        <x:v>0.7543320077238604</x:v>
      </x:c>
      <x:c r="T571" s="10" t="n">
        <x:v>0.7210307555506006</x:v>
      </x:c>
      <x:c r="U571" s="10" t="n">
        <x:v>0.664729722747434</x:v>
      </x:c>
      <x:c r="V571" s="10" t="n">
        <x:v>0.01634154189071979</x:v>
      </x:c>
      <x:c r="W571" s="10" t="n">
        <x:v>0.6882011573314478</x:v>
      </x:c>
      <x:c r="X571" s="10" t="n">
        <x:v>0.5762624213805273</x:v>
      </x:c>
    </x:row>
    <x:row r="572">
      <x:c r="A572" s="34" t="n">
        <x:v>548</x:v>
      </x:c>
      <x:c r="B572" s="11" t="n">
        <x:f>CHOOSE(MIN(3,MAX(1,$B$9)),S572,U572,W572)</x:f>
        <x:v>0.9542570601915941</x:v>
      </x:c>
      <x:c r="C572" s="11" t="n">
        <x:f>CHOOSE(MIN(3,MAX(1,$B$9)),T572,V572,X572)</x:f>
        <x:v>0.9689896098570898</x:v>
      </x:c>
      <x:c r="D572" s="1" t="n">
        <x:f>IF(B572^2+C572^2&lt;=1,1,0)</x:f>
        <x:v>0</x:v>
      </x:c>
      <x:c r="E572" s="9" t="n">
        <x:f>4*AVERAGE($D$25:D572)</x:f>
        <x:v>3.1094890510948905</x:v>
      </x:c>
      <x:c r="F572" s="1" t="n">
        <x:f>B572</x:f>
        <x:v>0.9542570601915941</x:v>
      </x:c>
      <x:c r="G572" s="1" t="str">
        <x:f>IF(D572=1,C572,"")</x:f>
      </x:c>
      <x:c r="H572" s="1" t="n">
        <x:f>IF(D572=0,C572,"")</x:f>
        <x:v>0.9689896098570898</x:v>
      </x:c>
      <x:c r="I572" s="1" t="n">
        <x:f>SQRT(1-F572^2)</x:f>
        <x:v>0.2989873961800003</x:v>
      </x:c>
      <x:c r="J572" s="34"/>
      <x:c r="K572" s="34"/>
      <x:c r="L572" s="34"/>
      <x:c r="M572" s="34"/>
      <x:c r="N572" s="34"/>
      <x:c r="O572" s="34"/>
      <x:c r="P572" s="34"/>
      <x:c r="Q572" s="10" t="n">
        <x:f>PI()</x:f>
        <x:v>3.141592653589793</x:v>
      </x:c>
      <x:c r="S572" s="10" t="n">
        <x:v>0.9542570601915941</x:v>
      </x:c>
      <x:c r="T572" s="10" t="n">
        <x:v>0.9689896098570898</x:v>
      </x:c>
      <x:c r="U572" s="10" t="n">
        <x:v>0.4885846437360464</x:v>
      </x:c>
      <x:c r="V572" s="10" t="n">
        <x:v>0.30952628783849645</x:v>
      </x:c>
      <x:c r="W572" s="10" t="n">
        <x:v>0.42935528837204073</x:v>
      </x:c>
      <x:c r="X572" s="10" t="n">
        <x:v>0.9291710095525213</x:v>
      </x:c>
    </x:row>
    <x:row r="573">
      <x:c r="A573" s="34" t="n">
        <x:v>549</x:v>
      </x:c>
      <x:c r="B573" s="11" t="n">
        <x:f>CHOOSE(MIN(3,MAX(1,$B$9)),S573,U573,W573)</x:f>
        <x:v>0.666221569175832</x:v>
      </x:c>
      <x:c r="C573" s="11" t="n">
        <x:f>CHOOSE(MIN(3,MAX(1,$B$9)),T573,V573,X573)</x:f>
        <x:v>0.6933065984630957</x:v>
      </x:c>
      <x:c r="D573" s="1" t="n">
        <x:f>IF(B573^2+C573^2&lt;=1,1,0)</x:f>
        <x:v>1</x:v>
      </x:c>
      <x:c r="E573" s="9" t="n">
        <x:f>4*AVERAGE($D$25:D573)</x:f>
        <x:v>3.111111111111111</x:v>
      </x:c>
      <x:c r="F573" s="1" t="n">
        <x:f>B573</x:f>
        <x:v>0.666221569175832</x:v>
      </x:c>
      <x:c r="G573" s="1" t="n">
        <x:f>IF(D573=1,C573,"")</x:f>
        <x:v>0.6933065984630957</x:v>
      </x:c>
      <x:c r="H573" s="1" t="str">
        <x:f>IF(D573=0,C573,"")</x:f>
      </x:c>
      <x:c r="I573" s="1" t="n">
        <x:f>SQRT(1-F573^2)</x:f>
        <x:v>0.7457538607106853</x:v>
      </x:c>
      <x:c r="J573" s="34"/>
      <x:c r="K573" s="34"/>
      <x:c r="L573" s="34"/>
      <x:c r="M573" s="34"/>
      <x:c r="N573" s="34"/>
      <x:c r="O573" s="34"/>
      <x:c r="P573" s="34"/>
      <x:c r="Q573" s="10" t="n">
        <x:f>PI()</x:f>
        <x:v>3.141592653589793</x:v>
      </x:c>
      <x:c r="S573" s="10" t="n">
        <x:v>0.666221569175832</x:v>
      </x:c>
      <x:c r="T573" s="10" t="n">
        <x:v>0.6933065984630957</x:v>
      </x:c>
      <x:c r="U573" s="10" t="n">
        <x:v>0.17292675975624694</x:v>
      </x:c>
      <x:c r="V573" s="10" t="n">
        <x:v>0.9704347952182928</x:v>
      </x:c>
      <x:c r="W573" s="10" t="n">
        <x:v>0.15962224745417253</x:v>
      </x:c>
      <x:c r="X573" s="10" t="n">
        <x:v>0.0774646818396244</x:v>
      </x:c>
    </x:row>
    <x:row r="574">
      <x:c r="A574" s="34" t="n">
        <x:v>550</x:v>
      </x:c>
      <x:c r="B574" s="11" t="n">
        <x:f>CHOOSE(MIN(3,MAX(1,$B$9)),S574,U574,W574)</x:f>
        <x:v>0.4016809811582789</x:v>
      </x:c>
      <x:c r="C574" s="11" t="n">
        <x:f>CHOOSE(MIN(3,MAX(1,$B$9)),T574,V574,X574)</x:f>
        <x:v>0.27103668090421706</x:v>
      </x:c>
      <x:c r="D574" s="1" t="n">
        <x:f>IF(B574^2+C574^2&lt;=1,1,0)</x:f>
        <x:v>1</x:v>
      </x:c>
      <x:c r="E574" s="9" t="n">
        <x:f>4*AVERAGE($D$25:D574)</x:f>
        <x:v>3.112727272727273</x:v>
      </x:c>
      <x:c r="F574" s="1" t="n">
        <x:f>B574</x:f>
        <x:v>0.4016809811582789</x:v>
      </x:c>
      <x:c r="G574" s="1" t="n">
        <x:f>IF(D574=1,C574,"")</x:f>
        <x:v>0.27103668090421706</x:v>
      </x:c>
      <x:c r="H574" s="1" t="str">
        <x:f>IF(D574=0,C574,"")</x:f>
      </x:c>
      <x:c r="I574" s="1" t="n">
        <x:f>SQRT(1-F574^2)</x:f>
        <x:v>0.9157796620234162</x:v>
      </x:c>
      <x:c r="J574" s="34"/>
      <x:c r="K574" s="34"/>
      <x:c r="L574" s="34"/>
      <x:c r="M574" s="34"/>
      <x:c r="N574" s="34"/>
      <x:c r="O574" s="34"/>
      <x:c r="P574" s="34"/>
      <x:c r="Q574" s="10" t="n">
        <x:f>PI()</x:f>
        <x:v>3.141592653589793</x:v>
      </x:c>
      <x:c r="S574" s="10" t="n">
        <x:v>0.4016809811582789</x:v>
      </x:c>
      <x:c r="T574" s="10" t="n">
        <x:v>0.27103668090421706</x:v>
      </x:c>
      <x:c r="U574" s="10" t="n">
        <x:v>0.014735345200403871</x:v>
      </x:c>
      <x:c r="V574" s="10" t="n">
        <x:v>0.16558777104032862</x:v>
      </x:c>
      <x:c r="W574" s="10" t="n">
        <x:v>0.5884853535444476</x:v>
      </x:c>
      <x:c r="X574" s="10" t="n">
        <x:v>0.9947860827564159</x:v>
      </x:c>
    </x:row>
    <x:row r="575">
      <x:c r="A575" s="34" t="n">
        <x:v>551</x:v>
      </x:c>
      <x:c r="B575" s="11" t="n">
        <x:f>CHOOSE(MIN(3,MAX(1,$B$9)),S575,U575,W575)</x:f>
        <x:v>0.5671562886564061</x:v>
      </x:c>
      <x:c r="C575" s="11" t="n">
        <x:f>CHOOSE(MIN(3,MAX(1,$B$9)),T575,V575,X575)</x:f>
        <x:v>0.05725000111851841</x:v>
      </x:c>
      <x:c r="D575" s="1" t="n">
        <x:f>IF(B575^2+C575^2&lt;=1,1,0)</x:f>
        <x:v>1</x:v>
      </x:c>
      <x:c r="E575" s="9" t="n">
        <x:f>4*AVERAGE($D$25:D575)</x:f>
        <x:v>3.114337568058076</x:v>
      </x:c>
      <x:c r="F575" s="1" t="n">
        <x:f>B575</x:f>
        <x:v>0.5671562886564061</x:v>
      </x:c>
      <x:c r="G575" s="1" t="n">
        <x:f>IF(D575=1,C575,"")</x:f>
        <x:v>0.05725000111851841</x:v>
      </x:c>
      <x:c r="H575" s="1" t="str">
        <x:f>IF(D575=0,C575,"")</x:f>
      </x:c>
      <x:c r="I575" s="1" t="n">
        <x:f>SQRT(1-F575^2)</x:f>
        <x:v>0.8236101894934832</x:v>
      </x:c>
      <x:c r="J575" s="34"/>
      <x:c r="K575" s="34"/>
      <x:c r="L575" s="34"/>
      <x:c r="M575" s="34"/>
      <x:c r="N575" s="34"/>
      <x:c r="O575" s="34"/>
      <x:c r="P575" s="34"/>
      <x:c r="Q575" s="10" t="n">
        <x:f>PI()</x:f>
        <x:v>3.141592653589793</x:v>
      </x:c>
      <x:c r="S575" s="10" t="n">
        <x:v>0.5671562886564061</x:v>
      </x:c>
      <x:c r="T575" s="10" t="n">
        <x:v>0.05725000111851841</x:v>
      </x:c>
      <x:c r="U575" s="10" t="n">
        <x:v>0.9495351874061884</x:v>
      </x:c>
      <x:c r="V575" s="10" t="n">
        <x:v>0.22136968368538257</x:v>
      </x:c>
      <x:c r="W575" s="10" t="n">
        <x:v>0.5137022115897257</x:v>
      </x:c>
      <x:c r="X575" s="10" t="n">
        <x:v>0.46525679198956094</x:v>
      </x:c>
    </x:row>
    <x:row r="576">
      <x:c r="A576" s="34" t="n">
        <x:v>552</x:v>
      </x:c>
      <x:c r="B576" s="11" t="n">
        <x:f>CHOOSE(MIN(3,MAX(1,$B$9)),S576,U576,W576)</x:f>
        <x:v>0.2939859986072406</x:v>
      </x:c>
      <x:c r="C576" s="11" t="n">
        <x:f>CHOOSE(MIN(3,MAX(1,$B$9)),T576,V576,X576)</x:f>
        <x:v>0.280205913935788</x:v>
      </x:c>
      <x:c r="D576" s="1" t="n">
        <x:f>IF(B576^2+C576^2&lt;=1,1,0)</x:f>
        <x:v>1</x:v>
      </x:c>
      <x:c r="E576" s="9" t="n">
        <x:f>4*AVERAGE($D$25:D576)</x:f>
        <x:v>3.1159420289855073</x:v>
      </x:c>
      <x:c r="F576" s="1" t="n">
        <x:f>B576</x:f>
        <x:v>0.2939859986072406</x:v>
      </x:c>
      <x:c r="G576" s="1" t="n">
        <x:f>IF(D576=1,C576,"")</x:f>
        <x:v>0.280205913935788</x:v>
      </x:c>
      <x:c r="H576" s="1" t="str">
        <x:f>IF(D576=0,C576,"")</x:f>
      </x:c>
      <x:c r="I576" s="1" t="n">
        <x:f>SQRT(1-F576^2)</x:f>
        <x:v>0.9558097261604444</x:v>
      </x:c>
      <x:c r="J576" s="34"/>
      <x:c r="K576" s="34"/>
      <x:c r="L576" s="34"/>
      <x:c r="M576" s="34"/>
      <x:c r="N576" s="34"/>
      <x:c r="O576" s="34"/>
      <x:c r="P576" s="34"/>
      <x:c r="Q576" s="10" t="n">
        <x:f>PI()</x:f>
        <x:v>3.141592653589793</x:v>
      </x:c>
      <x:c r="S576" s="10" t="n">
        <x:v>0.2939859986072406</x:v>
      </x:c>
      <x:c r="T576" s="10" t="n">
        <x:v>0.280205913935788</x:v>
      </x:c>
      <x:c r="U576" s="10" t="n">
        <x:v>0.4665474083867803</x:v>
      </x:c>
      <x:c r="V576" s="10" t="n">
        <x:v>0.5200655111932551</x:v>
      </x:c>
      <x:c r="W576" s="10" t="n">
        <x:v>0.6949387954130836</x:v>
      </x:c>
      <x:c r="X576" s="10" t="n">
        <x:v>0.8734423256429605</x:v>
      </x:c>
    </x:row>
    <x:row r="577">
      <x:c r="A577" s="34" t="n">
        <x:v>553</x:v>
      </x:c>
      <x:c r="B577" s="11" t="n">
        <x:f>CHOOSE(MIN(3,MAX(1,$B$9)),S577,U577,W577)</x:f>
        <x:v>0.9847681642277166</x:v>
      </x:c>
      <x:c r="C577" s="11" t="n">
        <x:f>CHOOSE(MIN(3,MAX(1,$B$9)),T577,V577,X577)</x:f>
        <x:v>0.4644353367621079</x:v>
      </x:c>
      <x:c r="D577" s="1" t="n">
        <x:f>IF(B577^2+C577^2&lt;=1,1,0)</x:f>
        <x:v>0</x:v>
      </x:c>
      <x:c r="E577" s="9" t="n">
        <x:f>4*AVERAGE($D$25:D577)</x:f>
        <x:v>3.1103074141048825</x:v>
      </x:c>
      <x:c r="F577" s="1" t="n">
        <x:f>B577</x:f>
        <x:v>0.9847681642277166</x:v>
      </x:c>
      <x:c r="G577" s="1" t="str">
        <x:f>IF(D577=1,C577,"")</x:f>
      </x:c>
      <x:c r="H577" s="1" t="n">
        <x:f>IF(D577=0,C577,"")</x:f>
        <x:v>0.4644353367621079</x:v>
      </x:c>
      <x:c r="I577" s="1" t="n">
        <x:f>SQRT(1-F577^2)</x:f>
        <x:v>0.1738725473545865</x:v>
      </x:c>
      <x:c r="J577" s="34"/>
      <x:c r="K577" s="34"/>
      <x:c r="L577" s="34"/>
      <x:c r="M577" s="34"/>
      <x:c r="N577" s="34"/>
      <x:c r="O577" s="34"/>
      <x:c r="P577" s="34"/>
      <x:c r="Q577" s="10" t="n">
        <x:f>PI()</x:f>
        <x:v>3.141592653589793</x:v>
      </x:c>
      <x:c r="S577" s="10" t="n">
        <x:v>0.9847681642277166</x:v>
      </x:c>
      <x:c r="T577" s="10" t="n">
        <x:v>0.4644353367621079</x:v>
      </x:c>
      <x:c r="U577" s="10" t="n">
        <x:v>0.3354160201014871</x:v>
      </x:c>
      <x:c r="V577" s="10" t="n">
        <x:v>0.24833380640723912</x:v>
      </x:c>
      <x:c r="W577" s="10" t="n">
        <x:v>0.7348431088175824</x:v>
      </x:c>
      <x:c r="X577" s="10" t="n">
        <x:v>0.07509760465310744</x:v>
      </x:c>
    </x:row>
    <x:row r="578">
      <x:c r="A578" s="34" t="n">
        <x:v>554</x:v>
      </x:c>
      <x:c r="B578" s="11" t="n">
        <x:f>CHOOSE(MIN(3,MAX(1,$B$9)),S578,U578,W578)</x:f>
        <x:v>0.4647981444140896</x:v>
      </x:c>
      <x:c r="C578" s="11" t="n">
        <x:f>CHOOSE(MIN(3,MAX(1,$B$9)),T578,V578,X578)</x:f>
        <x:v>0.3672050592722371</x:v>
      </x:c>
      <x:c r="D578" s="1" t="n">
        <x:f>IF(B578^2+C578^2&lt;=1,1,0)</x:f>
        <x:v>1</x:v>
      </x:c>
      <x:c r="E578" s="9" t="n">
        <x:f>4*AVERAGE($D$25:D578)</x:f>
        <x:v>3.111913357400722</x:v>
      </x:c>
      <x:c r="F578" s="1" t="n">
        <x:f>B578</x:f>
        <x:v>0.4647981444140896</x:v>
      </x:c>
      <x:c r="G578" s="1" t="n">
        <x:f>IF(D578=1,C578,"")</x:f>
        <x:v>0.3672050592722371</x:v>
      </x:c>
      <x:c r="H578" s="1" t="str">
        <x:f>IF(D578=0,C578,"")</x:f>
      </x:c>
      <x:c r="I578" s="1" t="n">
        <x:f>SQRT(1-F578^2)</x:f>
        <x:v>0.8854166730693629</x:v>
      </x:c>
      <x:c r="J578" s="34"/>
      <x:c r="K578" s="34"/>
      <x:c r="L578" s="34"/>
      <x:c r="M578" s="34"/>
      <x:c r="N578" s="34"/>
      <x:c r="O578" s="34"/>
      <x:c r="P578" s="34"/>
      <x:c r="Q578" s="10" t="n">
        <x:f>PI()</x:f>
        <x:v>3.141592653589793</x:v>
      </x:c>
      <x:c r="S578" s="10" t="n">
        <x:v>0.4647981444140896</x:v>
      </x:c>
      <x:c r="T578" s="10" t="n">
        <x:v>0.3672050592722371</x:v>
      </x:c>
      <x:c r="U578" s="10" t="n">
        <x:v>0.20948323683175252</x:v>
      </x:c>
      <x:c r="V578" s="10" t="n">
        <x:v>0.016254084204894714</x:v>
      </x:c>
      <x:c r="W578" s="10" t="n">
        <x:v>0.6676035289854441</x:v>
      </x:c>
      <x:c r="X578" s="10" t="n">
        <x:v>0.41431198020895377</x:v>
      </x:c>
    </x:row>
    <x:row r="579">
      <x:c r="A579" s="34" t="n">
        <x:v>555</x:v>
      </x:c>
      <x:c r="B579" s="11" t="n">
        <x:f>CHOOSE(MIN(3,MAX(1,$B$9)),S579,U579,W579)</x:f>
        <x:v>0.23715931724291295</x:v>
      </x:c>
      <x:c r="C579" s="11" t="n">
        <x:f>CHOOSE(MIN(3,MAX(1,$B$9)),T579,V579,X579)</x:f>
        <x:v>0.8484079564223066</x:v>
      </x:c>
      <x:c r="D579" s="1" t="n">
        <x:f>IF(B579^2+C579^2&lt;=1,1,0)</x:f>
        <x:v>1</x:v>
      </x:c>
      <x:c r="E579" s="9" t="n">
        <x:f>4*AVERAGE($D$25:D579)</x:f>
        <x:v>3.1135135135135137</x:v>
      </x:c>
      <x:c r="F579" s="1" t="n">
        <x:f>B579</x:f>
        <x:v>0.23715931724291295</x:v>
      </x:c>
      <x:c r="G579" s="1" t="n">
        <x:f>IF(D579=1,C579,"")</x:f>
        <x:v>0.8484079564223066</x:v>
      </x:c>
      <x:c r="H579" s="1" t="str">
        <x:f>IF(D579=0,C579,"")</x:f>
      </x:c>
      <x:c r="I579" s="1" t="n">
        <x:f>SQRT(1-F579^2)</x:f>
        <x:v>0.9714707706590432</x:v>
      </x:c>
      <x:c r="J579" s="34"/>
      <x:c r="K579" s="34"/>
      <x:c r="L579" s="34"/>
      <x:c r="M579" s="34"/>
      <x:c r="N579" s="34"/>
      <x:c r="O579" s="34"/>
      <x:c r="P579" s="34"/>
      <x:c r="Q579" s="10" t="n">
        <x:f>PI()</x:f>
        <x:v>3.141592653589793</x:v>
      </x:c>
      <x:c r="S579" s="10" t="n">
        <x:v>0.23715931724291295</x:v>
      </x:c>
      <x:c r="T579" s="10" t="n">
        <x:v>0.8484079564223066</x:v>
      </x:c>
      <x:c r="U579" s="10" t="n">
        <x:v>0.2209011606401995</x:v>
      </x:c>
      <x:c r="V579" s="10" t="n">
        <x:v>0.06442935867634436</x:v>
      </x:c>
      <x:c r="W579" s="10" t="n">
        <x:v>0.1521142105154687</x:v>
      </x:c>
      <x:c r="X579" s="10" t="n">
        <x:v>0.3206854152608706</x:v>
      </x:c>
    </x:row>
    <x:row r="580">
      <x:c r="A580" s="34" t="n">
        <x:v>556</x:v>
      </x:c>
      <x:c r="B580" s="11" t="n">
        <x:f>CHOOSE(MIN(3,MAX(1,$B$9)),S580,U580,W580)</x:f>
        <x:v>0.48953803663607687</x:v>
      </x:c>
      <x:c r="C580" s="11" t="n">
        <x:f>CHOOSE(MIN(3,MAX(1,$B$9)),T580,V580,X580)</x:f>
        <x:v>0.5363058625953272</x:v>
      </x:c>
      <x:c r="D580" s="1" t="n">
        <x:f>IF(B580^2+C580^2&lt;=1,1,0)</x:f>
        <x:v>1</x:v>
      </x:c>
      <x:c r="E580" s="9" t="n">
        <x:f>4*AVERAGE($D$25:D580)</x:f>
        <x:v>3.115107913669065</x:v>
      </x:c>
      <x:c r="F580" s="1" t="n">
        <x:f>B580</x:f>
        <x:v>0.48953803663607687</x:v>
      </x:c>
      <x:c r="G580" s="1" t="n">
        <x:f>IF(D580=1,C580,"")</x:f>
        <x:v>0.5363058625953272</x:v>
      </x:c>
      <x:c r="H580" s="1" t="str">
        <x:f>IF(D580=0,C580,"")</x:f>
      </x:c>
      <x:c r="I580" s="1" t="n">
        <x:f>SQRT(1-F580^2)</x:f>
        <x:v>0.8719819440140346</x:v>
      </x:c>
      <x:c r="J580" s="34"/>
      <x:c r="K580" s="34"/>
      <x:c r="L580" s="34"/>
      <x:c r="M580" s="34"/>
      <x:c r="N580" s="34"/>
      <x:c r="O580" s="34"/>
      <x:c r="P580" s="34"/>
      <x:c r="Q580" s="10" t="n">
        <x:f>PI()</x:f>
        <x:v>3.141592653589793</x:v>
      </x:c>
      <x:c r="S580" s="10" t="n">
        <x:v>0.48953803663607687</x:v>
      </x:c>
      <x:c r="T580" s="10" t="n">
        <x:v>0.5363058625953272</x:v>
      </x:c>
      <x:c r="U580" s="10" t="n">
        <x:v>0.7420866420357538</x:v>
      </x:c>
      <x:c r="V580" s="10" t="n">
        <x:v>0.46591639910726135</x:v>
      </x:c>
      <x:c r="W580" s="10" t="n">
        <x:v>0.5049246252835018</x:v>
      </x:c>
      <x:c r="X580" s="10" t="n">
        <x:v>0.9092019511950815</x:v>
      </x:c>
    </x:row>
    <x:row r="581">
      <x:c r="A581" s="34" t="n">
        <x:v>557</x:v>
      </x:c>
      <x:c r="B581" s="11" t="n">
        <x:f>CHOOSE(MIN(3,MAX(1,$B$9)),S581,U581,W581)</x:f>
        <x:v>0.7518106837524101</x:v>
      </x:c>
      <x:c r="C581" s="11" t="n">
        <x:f>CHOOSE(MIN(3,MAX(1,$B$9)),T581,V581,X581)</x:f>
        <x:v>0.91424717719201</x:v>
      </x:c>
      <x:c r="D581" s="1" t="n">
        <x:f>IF(B581^2+C581^2&lt;=1,1,0)</x:f>
        <x:v>0</x:v>
      </x:c>
      <x:c r="E581" s="9" t="n">
        <x:f>4*AVERAGE($D$25:D581)</x:f>
        <x:v>3.10951526032316</x:v>
      </x:c>
      <x:c r="F581" s="1" t="n">
        <x:f>B581</x:f>
        <x:v>0.7518106837524101</x:v>
      </x:c>
      <x:c r="G581" s="1" t="str">
        <x:f>IF(D581=1,C581,"")</x:f>
      </x:c>
      <x:c r="H581" s="1" t="n">
        <x:f>IF(D581=0,C581,"")</x:f>
        <x:v>0.91424717719201</x:v>
      </x:c>
      <x:c r="I581" s="1" t="n">
        <x:f>SQRT(1-F581^2)</x:f>
        <x:v>0.6593790228660096</x:v>
      </x:c>
      <x:c r="J581" s="34"/>
      <x:c r="K581" s="34"/>
      <x:c r="L581" s="34"/>
      <x:c r="M581" s="34"/>
      <x:c r="N581" s="34"/>
      <x:c r="O581" s="34"/>
      <x:c r="P581" s="34"/>
      <x:c r="Q581" s="10" t="n">
        <x:f>PI()</x:f>
        <x:v>3.141592653589793</x:v>
      </x:c>
      <x:c r="S581" s="10" t="n">
        <x:v>0.7518106837524101</x:v>
      </x:c>
      <x:c r="T581" s="10" t="n">
        <x:v>0.91424717719201</x:v>
      </x:c>
      <x:c r="U581" s="10" t="n">
        <x:v>0.665601390514368</x:v>
      </x:c>
      <x:c r="V581" s="10" t="n">
        <x:v>0.2426911098653679</x:v>
      </x:c>
      <x:c r="W581" s="10" t="n">
        <x:v>0.20728879575624115</x:v>
      </x:c>
      <x:c r="X581" s="10" t="n">
        <x:v>0.9137109362349971</x:v>
      </x:c>
    </x:row>
    <x:row r="582">
      <x:c r="A582" s="34" t="n">
        <x:v>558</x:v>
      </x:c>
      <x:c r="B582" s="11" t="n">
        <x:f>CHOOSE(MIN(3,MAX(1,$B$9)),S582,U582,W582)</x:f>
        <x:v>0.518489727168344</x:v>
      </x:c>
      <x:c r="C582" s="11" t="n">
        <x:f>CHOOSE(MIN(3,MAX(1,$B$9)),T582,V582,X582)</x:f>
        <x:v>0.348989084479399</x:v>
      </x:c>
      <x:c r="D582" s="1" t="n">
        <x:f>IF(B582^2+C582^2&lt;=1,1,0)</x:f>
        <x:v>1</x:v>
      </x:c>
      <x:c r="E582" s="9" t="n">
        <x:f>4*AVERAGE($D$25:D582)</x:f>
        <x:v>3.111111111111111</x:v>
      </x:c>
      <x:c r="F582" s="1" t="n">
        <x:f>B582</x:f>
        <x:v>0.518489727168344</x:v>
      </x:c>
      <x:c r="G582" s="1" t="n">
        <x:f>IF(D582=1,C582,"")</x:f>
        <x:v>0.348989084479399</x:v>
      </x:c>
      <x:c r="H582" s="1" t="str">
        <x:f>IF(D582=0,C582,"")</x:f>
      </x:c>
      <x:c r="I582" s="1" t="n">
        <x:f>SQRT(1-F582^2)</x:f>
        <x:v>0.8550838571864728</x:v>
      </x:c>
      <x:c r="J582" s="34"/>
      <x:c r="K582" s="34"/>
      <x:c r="L582" s="34"/>
      <x:c r="M582" s="34"/>
      <x:c r="N582" s="34"/>
      <x:c r="O582" s="34"/>
      <x:c r="P582" s="34"/>
      <x:c r="Q582" s="10" t="n">
        <x:f>PI()</x:f>
        <x:v>3.141592653589793</x:v>
      </x:c>
      <x:c r="S582" s="10" t="n">
        <x:v>0.518489727168344</x:v>
      </x:c>
      <x:c r="T582" s="10" t="n">
        <x:v>0.348989084479399</x:v>
      </x:c>
      <x:c r="U582" s="10" t="n">
        <x:v>0.44845096407591556</x:v>
      </x:c>
      <x:c r="V582" s="10" t="n">
        <x:v>0.6081622750536422</x:v>
      </x:c>
      <x:c r="W582" s="10" t="n">
        <x:v>0.9232587811027197</x:v>
      </x:c>
      <x:c r="X582" s="10" t="n">
        <x:v>0.6685227602167455</x:v>
      </x:c>
    </x:row>
    <x:row r="583">
      <x:c r="A583" s="34" t="n">
        <x:v>559</x:v>
      </x:c>
      <x:c r="B583" s="11" t="n">
        <x:f>CHOOSE(MIN(3,MAX(1,$B$9)),S583,U583,W583)</x:f>
        <x:v>0.2917172684101388</x:v>
      </x:c>
      <x:c r="C583" s="11" t="n">
        <x:f>CHOOSE(MIN(3,MAX(1,$B$9)),T583,V583,X583)</x:f>
        <x:v>0.9220745830098167</x:v>
      </x:c>
      <x:c r="D583" s="1" t="n">
        <x:f>IF(B583^2+C583^2&lt;=1,1,0)</x:f>
        <x:v>1</x:v>
      </x:c>
      <x:c r="E583" s="9" t="n">
        <x:f>4*AVERAGE($D$25:D583)</x:f>
        <x:v>3.112701252236136</x:v>
      </x:c>
      <x:c r="F583" s="1" t="n">
        <x:f>B583</x:f>
        <x:v>0.2917172684101388</x:v>
      </x:c>
      <x:c r="G583" s="1" t="n">
        <x:f>IF(D583=1,C583,"")</x:f>
        <x:v>0.9220745830098167</x:v>
      </x:c>
      <x:c r="H583" s="1" t="str">
        <x:f>IF(D583=0,C583,"")</x:f>
      </x:c>
      <x:c r="I583" s="1" t="n">
        <x:f>SQRT(1-F583^2)</x:f>
        <x:v>0.9565045924151787</x:v>
      </x:c>
      <x:c r="J583" s="34"/>
      <x:c r="K583" s="34"/>
      <x:c r="L583" s="34"/>
      <x:c r="M583" s="34"/>
      <x:c r="N583" s="34"/>
      <x:c r="O583" s="34"/>
      <x:c r="P583" s="34"/>
      <x:c r="Q583" s="10" t="n">
        <x:f>PI()</x:f>
        <x:v>3.141592653589793</x:v>
      </x:c>
      <x:c r="S583" s="10" t="n">
        <x:v>0.2917172684101388</x:v>
      </x:c>
      <x:c r="T583" s="10" t="n">
        <x:v>0.9220745830098167</x:v>
      </x:c>
      <x:c r="U583" s="10" t="n">
        <x:v>0.3134232749505277</x:v>
      </x:c>
      <x:c r="V583" s="10" t="n">
        <x:v>0.6342131341194313</x:v>
      </x:c>
      <x:c r="W583" s="10" t="n">
        <x:v>0.4439129870282298</x:v>
      </x:c>
      <x:c r="X583" s="10" t="n">
        <x:v>0.9330188298515276</x:v>
      </x:c>
    </x:row>
    <x:row r="584">
      <x:c r="A584" s="34" t="n">
        <x:v>560</x:v>
      </x:c>
      <x:c r="B584" s="11" t="n">
        <x:f>CHOOSE(MIN(3,MAX(1,$B$9)),S584,U584,W584)</x:f>
        <x:v>0.4311586119001731</x:v>
      </x:c>
      <x:c r="C584" s="11" t="n">
        <x:f>CHOOSE(MIN(3,MAX(1,$B$9)),T584,V584,X584)</x:f>
        <x:v>0.5243473324226215</x:v>
      </x:c>
      <x:c r="D584" s="1" t="n">
        <x:f>IF(B584^2+C584^2&lt;=1,1,0)</x:f>
        <x:v>1</x:v>
      </x:c>
      <x:c r="E584" s="9" t="n">
        <x:f>4*AVERAGE($D$25:D584)</x:f>
        <x:v>3.1142857142857143</x:v>
      </x:c>
      <x:c r="F584" s="1" t="n">
        <x:f>B584</x:f>
        <x:v>0.4311586119001731</x:v>
      </x:c>
      <x:c r="G584" s="1" t="n">
        <x:f>IF(D584=1,C584,"")</x:f>
        <x:v>0.5243473324226215</x:v>
      </x:c>
      <x:c r="H584" s="1" t="str">
        <x:f>IF(D584=0,C584,"")</x:f>
      </x:c>
      <x:c r="I584" s="1" t="n">
        <x:f>SQRT(1-F584^2)</x:f>
        <x:v>0.9022761502912043</x:v>
      </x:c>
      <x:c r="J584" s="34"/>
      <x:c r="K584" s="34"/>
      <x:c r="L584" s="34"/>
      <x:c r="M584" s="34"/>
      <x:c r="N584" s="34"/>
      <x:c r="O584" s="34"/>
      <x:c r="P584" s="34"/>
      <x:c r="Q584" s="10" t="n">
        <x:f>PI()</x:f>
        <x:v>3.141592653589793</x:v>
      </x:c>
      <x:c r="S584" s="10" t="n">
        <x:v>0.4311586119001731</x:v>
      </x:c>
      <x:c r="T584" s="10" t="n">
        <x:v>0.5243473324226215</x:v>
      </x:c>
      <x:c r="U584" s="10" t="n">
        <x:v>0.8626661803823008</x:v>
      </x:c>
      <x:c r="V584" s="10" t="n">
        <x:v>0.6401579714066982</x:v>
      </x:c>
      <x:c r="W584" s="10" t="n">
        <x:v>0.3051774210436664</x:v>
      </x:c>
      <x:c r="X584" s="10" t="n">
        <x:v>0.40526179676348995</x:v>
      </x:c>
    </x:row>
    <x:row r="585">
      <x:c r="A585" s="34" t="n">
        <x:v>561</x:v>
      </x:c>
      <x:c r="B585" s="11" t="n">
        <x:f>CHOOSE(MIN(3,MAX(1,$B$9)),S585,U585,W585)</x:f>
        <x:v>0.47937496087979525</x:v>
      </x:c>
      <x:c r="C585" s="11" t="n">
        <x:f>CHOOSE(MIN(3,MAX(1,$B$9)),T585,V585,X585)</x:f>
        <x:v>0.8426326379412785</x:v>
      </x:c>
      <x:c r="D585" s="1" t="n">
        <x:f>IF(B585^2+C585^2&lt;=1,1,0)</x:f>
        <x:v>1</x:v>
      </x:c>
      <x:c r="E585" s="9" t="n">
        <x:f>4*AVERAGE($D$25:D585)</x:f>
        <x:v>3.1158645276292334</x:v>
      </x:c>
      <x:c r="F585" s="1" t="n">
        <x:f>B585</x:f>
        <x:v>0.47937496087979525</x:v>
      </x:c>
      <x:c r="G585" s="1" t="n">
        <x:f>IF(D585=1,C585,"")</x:f>
        <x:v>0.8426326379412785</x:v>
      </x:c>
      <x:c r="H585" s="1" t="str">
        <x:f>IF(D585=0,C585,"")</x:f>
      </x:c>
      <x:c r="I585" s="1" t="n">
        <x:f>SQRT(1-F585^2)</x:f>
        <x:v>0.877610190734756</x:v>
      </x:c>
      <x:c r="J585" s="34"/>
      <x:c r="K585" s="34"/>
      <x:c r="L585" s="34"/>
      <x:c r="M585" s="34"/>
      <x:c r="N585" s="34"/>
      <x:c r="O585" s="34"/>
      <x:c r="P585" s="34"/>
      <x:c r="Q585" s="10" t="n">
        <x:f>PI()</x:f>
        <x:v>3.141592653589793</x:v>
      </x:c>
      <x:c r="S585" s="10" t="n">
        <x:v>0.47937496087979525</x:v>
      </x:c>
      <x:c r="T585" s="10" t="n">
        <x:v>0.8426326379412785</x:v>
      </x:c>
      <x:c r="U585" s="10" t="n">
        <x:v>0.43327411585451014</x:v>
      </x:c>
      <x:c r="V585" s="10" t="n">
        <x:v>0.7630786394706006</x:v>
      </x:c>
      <x:c r="W585" s="10" t="n">
        <x:v>0.7751633758371616</x:v>
      </x:c>
      <x:c r="X585" s="10" t="n">
        <x:v>0.12481325458619619</x:v>
      </x:c>
    </x:row>
    <x:row r="586">
      <x:c r="A586" s="34" t="n">
        <x:v>562</x:v>
      </x:c>
      <x:c r="B586" s="11" t="n">
        <x:f>CHOOSE(MIN(3,MAX(1,$B$9)),S586,U586,W586)</x:f>
        <x:v>0.3275434033712372</x:v>
      </x:c>
      <x:c r="C586" s="11" t="n">
        <x:f>CHOOSE(MIN(3,MAX(1,$B$9)),T586,V586,X586)</x:f>
        <x:v>0.41937070537824184</x:v>
      </x:c>
      <x:c r="D586" s="1" t="n">
        <x:f>IF(B586^2+C586^2&lt;=1,1,0)</x:f>
        <x:v>1</x:v>
      </x:c>
      <x:c r="E586" s="9" t="n">
        <x:f>4*AVERAGE($D$25:D586)</x:f>
        <x:v>3.117437722419929</x:v>
      </x:c>
      <x:c r="F586" s="1" t="n">
        <x:f>B586</x:f>
        <x:v>0.3275434033712372</x:v>
      </x:c>
      <x:c r="G586" s="1" t="n">
        <x:f>IF(D586=1,C586,"")</x:f>
        <x:v>0.41937070537824184</x:v>
      </x:c>
      <x:c r="H586" s="1" t="str">
        <x:f>IF(D586=0,C586,"")</x:f>
      </x:c>
      <x:c r="I586" s="1" t="n">
        <x:f>SQRT(1-F586^2)</x:f>
        <x:v>0.9448361333628107</x:v>
      </x:c>
      <x:c r="J586" s="34"/>
      <x:c r="K586" s="34"/>
      <x:c r="L586" s="34"/>
      <x:c r="M586" s="34"/>
      <x:c r="N586" s="34"/>
      <x:c r="O586" s="34"/>
      <x:c r="P586" s="34"/>
      <x:c r="Q586" s="10" t="n">
        <x:f>PI()</x:f>
        <x:v>3.141592653589793</x:v>
      </x:c>
      <x:c r="S586" s="10" t="n">
        <x:v>0.3275434033712372</x:v>
      </x:c>
      <x:c r="T586" s="10" t="n">
        <x:v>0.41937070537824184</x:v>
      </x:c>
      <x:c r="U586" s="10" t="n">
        <x:v>0.5265161358584934</x:v>
      </x:c>
      <x:c r="V586" s="10" t="n">
        <x:v>0.9401590433402409</x:v>
      </x:c>
      <x:c r="W586" s="10" t="n">
        <x:v>0.5083933984507063</x:v>
      </x:c>
      <x:c r="X586" s="10" t="n">
        <x:v>0.2670493836609491</x:v>
      </x:c>
    </x:row>
    <x:row r="587">
      <x:c r="A587" s="34" t="n">
        <x:v>563</x:v>
      </x:c>
      <x:c r="B587" s="11" t="n">
        <x:f>CHOOSE(MIN(3,MAX(1,$B$9)),S587,U587,W587)</x:f>
        <x:v>0.25924391474109143</x:v>
      </x:c>
      <x:c r="C587" s="11" t="n">
        <x:f>CHOOSE(MIN(3,MAX(1,$B$9)),T587,V587,X587)</x:f>
        <x:v>0.2130586119601503</x:v>
      </x:c>
      <x:c r="D587" s="1" t="n">
        <x:f>IF(B587^2+C587^2&lt;=1,1,0)</x:f>
        <x:v>1</x:v>
      </x:c>
      <x:c r="E587" s="9" t="n">
        <x:f>4*AVERAGE($D$25:D587)</x:f>
        <x:v>3.1190053285968027</x:v>
      </x:c>
      <x:c r="F587" s="1" t="n">
        <x:f>B587</x:f>
        <x:v>0.25924391474109143</x:v>
      </x:c>
      <x:c r="G587" s="1" t="n">
        <x:f>IF(D587=1,C587,"")</x:f>
        <x:v>0.2130586119601503</x:v>
      </x:c>
      <x:c r="H587" s="1" t="str">
        <x:f>IF(D587=0,C587,"")</x:f>
      </x:c>
      <x:c r="I587" s="1" t="n">
        <x:f>SQRT(1-F587^2)</x:f>
        <x:v>0.9658118826509197</x:v>
      </x:c>
      <x:c r="J587" s="34"/>
      <x:c r="K587" s="34"/>
      <x:c r="L587" s="34"/>
      <x:c r="M587" s="34"/>
      <x:c r="N587" s="34"/>
      <x:c r="O587" s="34"/>
      <x:c r="P587" s="34"/>
      <x:c r="Q587" s="10" t="n">
        <x:f>PI()</x:f>
        <x:v>3.141592653589793</x:v>
      </x:c>
      <x:c r="S587" s="10" t="n">
        <x:v>0.25924391474109143</x:v>
      </x:c>
      <x:c r="T587" s="10" t="n">
        <x:v>0.2130586119601503</x:v>
      </x:c>
      <x:c r="U587" s="10" t="n">
        <x:v>0.9842075106411261</x:v>
      </x:c>
      <x:c r="V587" s="10" t="n">
        <x:v>0.6682438468347109</x:v>
      </x:c>
      <x:c r="W587" s="10" t="n">
        <x:v>0.9949106868487329</x:v>
      </x:c>
      <x:c r="X587" s="10" t="n">
        <x:v>0.6309641359116601</x:v>
      </x:c>
    </x:row>
    <x:row r="588">
      <x:c r="A588" s="34" t="n">
        <x:v>564</x:v>
      </x:c>
      <x:c r="B588" s="11" t="n">
        <x:f>CHOOSE(MIN(3,MAX(1,$B$9)),S588,U588,W588)</x:f>
        <x:v>0.6219471659278497</x:v>
      </x:c>
      <x:c r="C588" s="11" t="n">
        <x:f>CHOOSE(MIN(3,MAX(1,$B$9)),T588,V588,X588)</x:f>
        <x:v>0.8422402507858351</x:v>
      </x:c>
      <x:c r="D588" s="1" t="n">
        <x:f>IF(B588^2+C588^2&lt;=1,1,0)</x:f>
        <x:v>0</x:v>
      </x:c>
      <x:c r="E588" s="9" t="n">
        <x:f>4*AVERAGE($D$25:D588)</x:f>
        <x:v>3.1134751773049647</x:v>
      </x:c>
      <x:c r="F588" s="1" t="n">
        <x:f>B588</x:f>
        <x:v>0.6219471659278497</x:v>
      </x:c>
      <x:c r="G588" s="1" t="str">
        <x:f>IF(D588=1,C588,"")</x:f>
      </x:c>
      <x:c r="H588" s="1" t="n">
        <x:f>IF(D588=0,C588,"")</x:f>
        <x:v>0.8422402507858351</x:v>
      </x:c>
      <x:c r="I588" s="1" t="n">
        <x:f>SQRT(1-F588^2)</x:f>
        <x:v>0.7830592077195158</x:v>
      </x:c>
      <x:c r="J588" s="34"/>
      <x:c r="K588" s="34"/>
      <x:c r="L588" s="34"/>
      <x:c r="M588" s="34"/>
      <x:c r="N588" s="34"/>
      <x:c r="O588" s="34"/>
      <x:c r="P588" s="34"/>
      <x:c r="Q588" s="10" t="n">
        <x:f>PI()</x:f>
        <x:v>3.141592653589793</x:v>
      </x:c>
      <x:c r="S588" s="10" t="n">
        <x:v>0.6219471659278497</x:v>
      </x:c>
      <x:c r="T588" s="10" t="n">
        <x:v>0.8422402507858351</x:v>
      </x:c>
      <x:c r="U588" s="10" t="n">
        <x:v>0.28218173061348695</x:v>
      </x:c>
      <x:c r="V588" s="10" t="n">
        <x:v>0.31463421282050763</x:v>
      </x:c>
      <x:c r="W588" s="10" t="n">
        <x:v>0.0136711556710849</x:v>
      </x:c>
      <x:c r="X588" s="10" t="n">
        <x:v>0.5964564715572004</x:v>
      </x:c>
    </x:row>
    <x:row r="589">
      <x:c r="A589" s="34" t="n">
        <x:v>565</x:v>
      </x:c>
      <x:c r="B589" s="11" t="n">
        <x:f>CHOOSE(MIN(3,MAX(1,$B$9)),S589,U589,W589)</x:f>
        <x:v>0.18931348889600486</x:v>
      </x:c>
      <x:c r="C589" s="11" t="n">
        <x:f>CHOOSE(MIN(3,MAX(1,$B$9)),T589,V589,X589)</x:f>
        <x:v>0.27097881922964007</x:v>
      </x:c>
      <x:c r="D589" s="1" t="n">
        <x:f>IF(B589^2+C589^2&lt;=1,1,0)</x:f>
        <x:v>1</x:v>
      </x:c>
      <x:c r="E589" s="9" t="n">
        <x:f>4*AVERAGE($D$25:D589)</x:f>
        <x:v>3.1150442477876106</x:v>
      </x:c>
      <x:c r="F589" s="1" t="n">
        <x:f>B589</x:f>
        <x:v>0.18931348889600486</x:v>
      </x:c>
      <x:c r="G589" s="1" t="n">
        <x:f>IF(D589=1,C589,"")</x:f>
        <x:v>0.27097881922964007</x:v>
      </x:c>
      <x:c r="H589" s="1" t="str">
        <x:f>IF(D589=0,C589,"")</x:f>
      </x:c>
      <x:c r="I589" s="1" t="n">
        <x:f>SQRT(1-F589^2)</x:f>
        <x:v>0.9819166985656279</x:v>
      </x:c>
      <x:c r="J589" s="34"/>
      <x:c r="K589" s="34"/>
      <x:c r="L589" s="34"/>
      <x:c r="M589" s="34"/>
      <x:c r="N589" s="34"/>
      <x:c r="O589" s="34"/>
      <x:c r="P589" s="34"/>
      <x:c r="Q589" s="10" t="n">
        <x:f>PI()</x:f>
        <x:v>3.141592653589793</x:v>
      </x:c>
      <x:c r="S589" s="10" t="n">
        <x:v>0.18931348889600486</x:v>
      </x:c>
      <x:c r="T589" s="10" t="n">
        <x:v>0.27097881922964007</x:v>
      </x:c>
      <x:c r="U589" s="10" t="n">
        <x:v>0.9365486244887224</x:v>
      </x:c>
      <x:c r="V589" s="10" t="n">
        <x:v>0.8559045858249551</x:v>
      </x:c>
      <x:c r="W589" s="10" t="n">
        <x:v>0.8856663308354555</x:v>
      </x:c>
      <x:c r="X589" s="10" t="n">
        <x:v>0.3072227572131383</x:v>
      </x:c>
    </x:row>
    <x:row r="590">
      <x:c r="A590" s="34" t="n">
        <x:v>566</x:v>
      </x:c>
      <x:c r="B590" s="11" t="n">
        <x:f>CHOOSE(MIN(3,MAX(1,$B$9)),S590,U590,W590)</x:f>
        <x:v>0.2549524133792147</x:v>
      </x:c>
      <x:c r="C590" s="11" t="n">
        <x:f>CHOOSE(MIN(3,MAX(1,$B$9)),T590,V590,X590)</x:f>
        <x:v>0.9017542341025546</x:v>
      </x:c>
      <x:c r="D590" s="1" t="n">
        <x:f>IF(B590^2+C590^2&lt;=1,1,0)</x:f>
        <x:v>1</x:v>
      </x:c>
      <x:c r="E590" s="9" t="n">
        <x:f>4*AVERAGE($D$25:D590)</x:f>
        <x:v>3.11660777385159</x:v>
      </x:c>
      <x:c r="F590" s="1" t="n">
        <x:f>B590</x:f>
        <x:v>0.2549524133792147</x:v>
      </x:c>
      <x:c r="G590" s="1" t="n">
        <x:f>IF(D590=1,C590,"")</x:f>
        <x:v>0.9017542341025546</x:v>
      </x:c>
      <x:c r="H590" s="1" t="str">
        <x:f>IF(D590=0,C590,"")</x:f>
      </x:c>
      <x:c r="I590" s="1" t="n">
        <x:f>SQRT(1-F590^2)</x:f>
        <x:v>0.9669536012198899</x:v>
      </x:c>
      <x:c r="J590" s="34"/>
      <x:c r="K590" s="34"/>
      <x:c r="L590" s="34"/>
      <x:c r="M590" s="34"/>
      <x:c r="N590" s="34"/>
      <x:c r="O590" s="34"/>
      <x:c r="P590" s="34"/>
      <x:c r="Q590" s="10" t="n">
        <x:f>PI()</x:f>
        <x:v>3.141592653589793</x:v>
      </x:c>
      <x:c r="S590" s="10" t="n">
        <x:v>0.2549524133792147</x:v>
      </x:c>
      <x:c r="T590" s="10" t="n">
        <x:v>0.9017542341025546</x:v>
      </x:c>
      <x:c r="U590" s="10" t="n">
        <x:v>0.9095287620172949</x:v>
      </x:c>
      <x:c r="V590" s="10" t="n">
        <x:v>0.13068858214120094</x:v>
      </x:c>
      <x:c r="W590" s="10" t="n">
        <x:v>0.5247478561447153</x:v>
      </x:c>
      <x:c r="X590" s="10" t="n">
        <x:v>0.07222530468029387</x:v>
      </x:c>
    </x:row>
    <x:row r="591">
      <x:c r="A591" s="34" t="n">
        <x:v>567</x:v>
      </x:c>
      <x:c r="B591" s="11" t="n">
        <x:f>CHOOSE(MIN(3,MAX(1,$B$9)),S591,U591,W591)</x:f>
        <x:v>0.7023937514750287</x:v>
      </x:c>
      <x:c r="C591" s="11" t="n">
        <x:f>CHOOSE(MIN(3,MAX(1,$B$9)),T591,V591,X591)</x:f>
        <x:v>0.19504816888365895</x:v>
      </x:c>
      <x:c r="D591" s="1" t="n">
        <x:f>IF(B591^2+C591^2&lt;=1,1,0)</x:f>
        <x:v>1</x:v>
      </x:c>
      <x:c r="E591" s="9" t="n">
        <x:f>4*AVERAGE($D$25:D591)</x:f>
        <x:v>3.1181657848324513</x:v>
      </x:c>
      <x:c r="F591" s="1" t="n">
        <x:f>B591</x:f>
        <x:v>0.7023937514750287</x:v>
      </x:c>
      <x:c r="G591" s="1" t="n">
        <x:f>IF(D591=1,C591,"")</x:f>
        <x:v>0.19504816888365895</x:v>
      </x:c>
      <x:c r="H591" s="1" t="str">
        <x:f>IF(D591=0,C591,"")</x:f>
      </x:c>
      <x:c r="I591" s="1" t="n">
        <x:f>SQRT(1-F591^2)</x:f>
        <x:v>0.7117886047759093</x:v>
      </x:c>
      <x:c r="J591" s="34"/>
      <x:c r="K591" s="34"/>
      <x:c r="L591" s="34"/>
      <x:c r="M591" s="34"/>
      <x:c r="N591" s="34"/>
      <x:c r="O591" s="34"/>
      <x:c r="P591" s="34"/>
      <x:c r="Q591" s="10" t="n">
        <x:f>PI()</x:f>
        <x:v>3.141592653589793</x:v>
      </x:c>
      <x:c r="S591" s="10" t="n">
        <x:v>0.7023937514750287</x:v>
      </x:c>
      <x:c r="T591" s="10" t="n">
        <x:v>0.19504816888365895</x:v>
      </x:c>
      <x:c r="U591" s="10" t="n">
        <x:v>0.9181304277060762</x:v>
      </x:c>
      <x:c r="V591" s="10" t="n">
        <x:v>0.41651979097226777</x:v>
      </x:c>
      <x:c r="W591" s="10" t="n">
        <x:v>0.3706890030471083</x:v>
      </x:c>
      <x:c r="X591" s="10" t="n">
        <x:v>0.444645669714525</x:v>
      </x:c>
    </x:row>
    <x:row r="592">
      <x:c r="A592" s="34" t="n">
        <x:v>568</x:v>
      </x:c>
      <x:c r="B592" s="11" t="n">
        <x:f>CHOOSE(MIN(3,MAX(1,$B$9)),S592,U592,W592)</x:f>
        <x:v>0.7891852691536769</x:v>
      </x:c>
      <x:c r="C592" s="11" t="n">
        <x:f>CHOOSE(MIN(3,MAX(1,$B$9)),T592,V592,X592)</x:f>
        <x:v>0.8460122208343819</x:v>
      </x:c>
      <x:c r="D592" s="1" t="n">
        <x:f>IF(B592^2+C592^2&lt;=1,1,0)</x:f>
        <x:v>0</x:v>
      </x:c>
      <x:c r="E592" s="9" t="n">
        <x:f>4*AVERAGE($D$25:D592)</x:f>
        <x:v>3.112676056338028</x:v>
      </x:c>
      <x:c r="F592" s="1" t="n">
        <x:f>B592</x:f>
        <x:v>0.7891852691536769</x:v>
      </x:c>
      <x:c r="G592" s="1" t="str">
        <x:f>IF(D592=1,C592,"")</x:f>
      </x:c>
      <x:c r="H592" s="1" t="n">
        <x:f>IF(D592=0,C592,"")</x:f>
        <x:v>0.8460122208343819</x:v>
      </x:c>
      <x:c r="I592" s="1" t="n">
        <x:f>SQRT(1-F592^2)</x:f>
        <x:v>0.6141552010288918</x:v>
      </x:c>
      <x:c r="J592" s="34"/>
      <x:c r="K592" s="34"/>
      <x:c r="L592" s="34"/>
      <x:c r="M592" s="34"/>
      <x:c r="N592" s="34"/>
      <x:c r="O592" s="34"/>
      <x:c r="P592" s="34"/>
      <x:c r="Q592" s="10" t="n">
        <x:f>PI()</x:f>
        <x:v>3.141592653589793</x:v>
      </x:c>
      <x:c r="S592" s="10" t="n">
        <x:v>0.7891852691536769</x:v>
      </x:c>
      <x:c r="T592" s="10" t="n">
        <x:v>0.8460122208343819</x:v>
      </x:c>
      <x:c r="U592" s="10" t="n">
        <x:v>0.9149703674911643</x:v>
      </x:c>
      <x:c r="V592" s="10" t="n">
        <x:v>0.1592911576418472</x:v>
      </x:c>
      <x:c r="W592" s="10" t="n">
        <x:v>0.06381498459027846</x:v>
      </x:c>
      <x:c r="X592" s="10" t="n">
        <x:v>0.30293518845307954</x:v>
      </x:c>
    </x:row>
    <x:row r="593">
      <x:c r="A593" s="34" t="n">
        <x:v>569</x:v>
      </x:c>
      <x:c r="B593" s="11" t="n">
        <x:f>CHOOSE(MIN(3,MAX(1,$B$9)),S593,U593,W593)</x:f>
        <x:v>0.7277585462434217</x:v>
      </x:c>
      <x:c r="C593" s="11" t="n">
        <x:f>CHOOSE(MIN(3,MAX(1,$B$9)),T593,V593,X593)</x:f>
        <x:v>0.5300600283080712</x:v>
      </x:c>
      <x:c r="D593" s="1" t="n">
        <x:f>IF(B593^2+C593^2&lt;=1,1,0)</x:f>
        <x:v>1</x:v>
      </x:c>
      <x:c r="E593" s="9" t="n">
        <x:f>4*AVERAGE($D$25:D593)</x:f>
        <x:v>3.114235500878735</x:v>
      </x:c>
      <x:c r="F593" s="1" t="n">
        <x:f>B593</x:f>
        <x:v>0.7277585462434217</x:v>
      </x:c>
      <x:c r="G593" s="1" t="n">
        <x:f>IF(D593=1,C593,"")</x:f>
        <x:v>0.5300600283080712</x:v>
      </x:c>
      <x:c r="H593" s="1" t="str">
        <x:f>IF(D593=0,C593,"")</x:f>
      </x:c>
      <x:c r="I593" s="1" t="n">
        <x:f>SQRT(1-F593^2)</x:f>
        <x:v>0.6858334334003129</x:v>
      </x:c>
      <x:c r="J593" s="34"/>
      <x:c r="K593" s="34"/>
      <x:c r="L593" s="34"/>
      <x:c r="M593" s="34"/>
      <x:c r="N593" s="34"/>
      <x:c r="O593" s="34"/>
      <x:c r="P593" s="34"/>
      <x:c r="Q593" s="10" t="n">
        <x:f>PI()</x:f>
        <x:v>3.141592653589793</x:v>
      </x:c>
      <x:c r="S593" s="10" t="n">
        <x:v>0.7277585462434217</x:v>
      </x:c>
      <x:c r="T593" s="10" t="n">
        <x:v>0.5300600283080712</x:v>
      </x:c>
      <x:c r="U593" s="10" t="n">
        <x:v>0.5870837196862422</x:v>
      </x:c>
      <x:c r="V593" s="10" t="n">
        <x:v>0.3948051640086514</x:v>
      </x:c>
      <x:c r="W593" s="10" t="n">
        <x:v>0.05406695138574369</x:v>
      </x:c>
      <x:c r="X593" s="10" t="n">
        <x:v>0.17014012478785978</x:v>
      </x:c>
    </x:row>
    <x:row r="594">
      <x:c r="A594" s="34" t="n">
        <x:v>570</x:v>
      </x:c>
      <x:c r="B594" s="11" t="n">
        <x:f>CHOOSE(MIN(3,MAX(1,$B$9)),S594,U594,W594)</x:f>
        <x:v>0.40449368895497173</x:v>
      </x:c>
      <x:c r="C594" s="11" t="n">
        <x:f>CHOOSE(MIN(3,MAX(1,$B$9)),T594,V594,X594)</x:f>
        <x:v>0.09348197106737643</x:v>
      </x:c>
      <x:c r="D594" s="1" t="n">
        <x:f>IF(B594^2+C594^2&lt;=1,1,0)</x:f>
        <x:v>1</x:v>
      </x:c>
      <x:c r="E594" s="9" t="n">
        <x:f>4*AVERAGE($D$25:D594)</x:f>
        <x:v>3.1157894736842104</x:v>
      </x:c>
      <x:c r="F594" s="1" t="n">
        <x:f>B594</x:f>
        <x:v>0.40449368895497173</x:v>
      </x:c>
      <x:c r="G594" s="1" t="n">
        <x:f>IF(D594=1,C594,"")</x:f>
        <x:v>0.09348197106737643</x:v>
      </x:c>
      <x:c r="H594" s="1" t="str">
        <x:f>IF(D594=0,C594,"")</x:f>
      </x:c>
      <x:c r="I594" s="1" t="n">
        <x:f>SQRT(1-F594^2)</x:f>
        <x:v>0.9145407894651821</x:v>
      </x:c>
      <x:c r="J594" s="34"/>
      <x:c r="K594" s="34"/>
      <x:c r="L594" s="34"/>
      <x:c r="M594" s="34"/>
      <x:c r="N594" s="34"/>
      <x:c r="O594" s="34"/>
      <x:c r="P594" s="34"/>
      <x:c r="Q594" s="10" t="n">
        <x:f>PI()</x:f>
        <x:v>3.141592653589793</x:v>
      </x:c>
      <x:c r="S594" s="10" t="n">
        <x:v>0.40449368895497173</x:v>
      </x:c>
      <x:c r="T594" s="10" t="n">
        <x:v>0.09348197106737643</x:v>
      </x:c>
      <x:c r="U594" s="10" t="n">
        <x:v>0.5353532277815933</x:v>
      </x:c>
      <x:c r="V594" s="10" t="n">
        <x:v>0.42205558187771064</x:v>
      </x:c>
      <x:c r="W594" s="10" t="n">
        <x:v>0.37597755533908406</x:v>
      </x:c>
      <x:c r="X594" s="10" t="n">
        <x:v>0.08218013596105422</x:v>
      </x:c>
    </x:row>
    <x:row r="595">
      <x:c r="A595" s="34" t="n">
        <x:v>571</x:v>
      </x:c>
      <x:c r="B595" s="11" t="n">
        <x:f>CHOOSE(MIN(3,MAX(1,$B$9)),S595,U595,W595)</x:f>
        <x:v>0.3137651215074584</x:v>
      </x:c>
      <x:c r="C595" s="11" t="n">
        <x:f>CHOOSE(MIN(3,MAX(1,$B$9)),T595,V595,X595)</x:f>
        <x:v>0.1247513989219442</x:v>
      </x:c>
      <x:c r="D595" s="1" t="n">
        <x:f>IF(B595^2+C595^2&lt;=1,1,0)</x:f>
        <x:v>1</x:v>
      </x:c>
      <x:c r="E595" s="9" t="n">
        <x:f>4*AVERAGE($D$25:D595)</x:f>
        <x:v>3.117338003502627</x:v>
      </x:c>
      <x:c r="F595" s="1" t="n">
        <x:f>B595</x:f>
        <x:v>0.3137651215074584</x:v>
      </x:c>
      <x:c r="G595" s="1" t="n">
        <x:f>IF(D595=1,C595,"")</x:f>
        <x:v>0.1247513989219442</x:v>
      </x:c>
      <x:c r="H595" s="1" t="str">
        <x:f>IF(D595=0,C595,"")</x:f>
      </x:c>
      <x:c r="I595" s="1" t="n">
        <x:f>SQRT(1-F595^2)</x:f>
        <x:v>0.9495006311348139</x:v>
      </x:c>
      <x:c r="J595" s="34"/>
      <x:c r="K595" s="34"/>
      <x:c r="L595" s="34"/>
      <x:c r="M595" s="34"/>
      <x:c r="N595" s="34"/>
      <x:c r="O595" s="34"/>
      <x:c r="P595" s="34"/>
      <x:c r="Q595" s="10" t="n">
        <x:f>PI()</x:f>
        <x:v>3.141592653589793</x:v>
      </x:c>
      <x:c r="S595" s="10" t="n">
        <x:v>0.3137651215074584</x:v>
      </x:c>
      <x:c r="T595" s="10" t="n">
        <x:v>0.1247513989219442</x:v>
      </x:c>
      <x:c r="U595" s="10" t="n">
        <x:v>0.5944763972808952</x:v>
      </x:c>
      <x:c r="V595" s="10" t="n">
        <x:v>0.5922800806494963</x:v>
      </x:c>
      <x:c r="W595" s="10" t="n">
        <x:v>0.9715103358865596</x:v>
      </x:c>
      <x:c r="X595" s="10" t="n">
        <x:v>0.9350462374573792</x:v>
      </x:c>
    </x:row>
    <x:row r="596">
      <x:c r="A596" s="34" t="n">
        <x:v>572</x:v>
      </x:c>
      <x:c r="B596" s="11" t="n">
        <x:f>CHOOSE(MIN(3,MAX(1,$B$9)),S596,U596,W596)</x:f>
        <x:v>0.05816474591847509</x:v>
      </x:c>
      <x:c r="C596" s="11" t="n">
        <x:f>CHOOSE(MIN(3,MAX(1,$B$9)),T596,V596,X596)</x:f>
        <x:v>0.909574146498926</x:v>
      </x:c>
      <x:c r="D596" s="1" t="n">
        <x:f>IF(B596^2+C596^2&lt;=1,1,0)</x:f>
        <x:v>1</x:v>
      </x:c>
      <x:c r="E596" s="9" t="n">
        <x:f>4*AVERAGE($D$25:D596)</x:f>
        <x:v>3.1188811188811187</x:v>
      </x:c>
      <x:c r="F596" s="1" t="n">
        <x:f>B596</x:f>
        <x:v>0.05816474591847509</x:v>
      </x:c>
      <x:c r="G596" s="1" t="n">
        <x:f>IF(D596=1,C596,"")</x:f>
        <x:v>0.909574146498926</x:v>
      </x:c>
      <x:c r="H596" s="1" t="str">
        <x:f>IF(D596=0,C596,"")</x:f>
      </x:c>
      <x:c r="I596" s="1" t="n">
        <x:f>SQRT(1-F596^2)</x:f>
        <x:v>0.9983069980382985</x:v>
      </x:c>
      <x:c r="J596" s="34"/>
      <x:c r="K596" s="34"/>
      <x:c r="L596" s="34"/>
      <x:c r="M596" s="34"/>
      <x:c r="N596" s="34"/>
      <x:c r="O596" s="34"/>
      <x:c r="P596" s="34"/>
      <x:c r="Q596" s="10" t="n">
        <x:f>PI()</x:f>
        <x:v>3.141592653589793</x:v>
      </x:c>
      <x:c r="S596" s="10" t="n">
        <x:v>0.05816474591847509</x:v>
      </x:c>
      <x:c r="T596" s="10" t="n">
        <x:v>0.909574146498926</x:v>
      </x:c>
      <x:c r="U596" s="10" t="n">
        <x:v>0.4800058068538803</x:v>
      </x:c>
      <x:c r="V596" s="10" t="n">
        <x:v>0.14278204657965166</x:v>
      </x:c>
      <x:c r="W596" s="10" t="n">
        <x:v>0.05885789178069478</x:v>
      </x:c>
      <x:c r="X596" s="10" t="n">
        <x:v>0.2991516434020075</x:v>
      </x:c>
    </x:row>
    <x:row r="597">
      <x:c r="A597" s="34" t="n">
        <x:v>573</x:v>
      </x:c>
      <x:c r="B597" s="11" t="n">
        <x:f>CHOOSE(MIN(3,MAX(1,$B$9)),S597,U597,W597)</x:f>
        <x:v>0.1420753215206787</x:v>
      </x:c>
      <x:c r="C597" s="11" t="n">
        <x:f>CHOOSE(MIN(3,MAX(1,$B$9)),T597,V597,X597)</x:f>
        <x:v>0.16042840445879847</x:v>
      </x:c>
      <x:c r="D597" s="1" t="n">
        <x:f>IF(B597^2+C597^2&lt;=1,1,0)</x:f>
        <x:v>1</x:v>
      </x:c>
      <x:c r="E597" s="9" t="n">
        <x:f>4*AVERAGE($D$25:D597)</x:f>
        <x:v>3.1204188481675392</x:v>
      </x:c>
      <x:c r="F597" s="1" t="n">
        <x:f>B597</x:f>
        <x:v>0.1420753215206787</x:v>
      </x:c>
      <x:c r="G597" s="1" t="n">
        <x:f>IF(D597=1,C597,"")</x:f>
        <x:v>0.16042840445879847</x:v>
      </x:c>
      <x:c r="H597" s="1" t="str">
        <x:f>IF(D597=0,C597,"")</x:f>
      </x:c>
      <x:c r="I597" s="1" t="n">
        <x:f>SQRT(1-F597^2)</x:f>
        <x:v>0.9898558496138696</x:v>
      </x:c>
      <x:c r="J597" s="34"/>
      <x:c r="K597" s="34"/>
      <x:c r="L597" s="34"/>
      <x:c r="M597" s="34"/>
      <x:c r="N597" s="34"/>
      <x:c r="O597" s="34"/>
      <x:c r="P597" s="34"/>
      <x:c r="Q597" s="10" t="n">
        <x:f>PI()</x:f>
        <x:v>3.141592653589793</x:v>
      </x:c>
      <x:c r="S597" s="10" t="n">
        <x:v>0.1420753215206787</x:v>
      </x:c>
      <x:c r="T597" s="10" t="n">
        <x:v>0.16042840445879847</x:v>
      </x:c>
      <x:c r="U597" s="10" t="n">
        <x:v>0.23172479662879975</x:v>
      </x:c>
      <x:c r="V597" s="10" t="n">
        <x:v>0.06810951476357496</x:v>
      </x:c>
      <x:c r="W597" s="10" t="n">
        <x:v>0.1938157462909451</x:v>
      </x:c>
      <x:c r="X597" s="10" t="n">
        <x:v>0.946936762801245</x:v>
      </x:c>
    </x:row>
    <x:row r="598">
      <x:c r="A598" s="34" t="n">
        <x:v>574</x:v>
      </x:c>
      <x:c r="B598" s="11" t="n">
        <x:f>CHOOSE(MIN(3,MAX(1,$B$9)),S598,U598,W598)</x:f>
        <x:v>0.3258059782674536</x:v>
      </x:c>
      <x:c r="C598" s="11" t="n">
        <x:f>CHOOSE(MIN(3,MAX(1,$B$9)),T598,V598,X598)</x:f>
        <x:v>0.43184982996899635</x:v>
      </x:c>
      <x:c r="D598" s="1" t="n">
        <x:f>IF(B598^2+C598^2&lt;=1,1,0)</x:f>
        <x:v>1</x:v>
      </x:c>
      <x:c r="E598" s="9" t="n">
        <x:f>4*AVERAGE($D$25:D598)</x:f>
        <x:v>3.1219512195121952</x:v>
      </x:c>
      <x:c r="F598" s="1" t="n">
        <x:f>B598</x:f>
        <x:v>0.3258059782674536</x:v>
      </x:c>
      <x:c r="G598" s="1" t="n">
        <x:f>IF(D598=1,C598,"")</x:f>
        <x:v>0.43184982996899635</x:v>
      </x:c>
      <x:c r="H598" s="1" t="str">
        <x:f>IF(D598=0,C598,"")</x:f>
      </x:c>
      <x:c r="I598" s="1" t="n">
        <x:f>SQRT(1-F598^2)</x:f>
        <x:v>0.9454366528357083</x:v>
      </x:c>
      <x:c r="J598" s="34"/>
      <x:c r="K598" s="34"/>
      <x:c r="L598" s="34"/>
      <x:c r="M598" s="34"/>
      <x:c r="N598" s="34"/>
      <x:c r="O598" s="34"/>
      <x:c r="P598" s="34"/>
      <x:c r="Q598" s="10" t="n">
        <x:f>PI()</x:f>
        <x:v>3.141592653589793</x:v>
      </x:c>
      <x:c r="S598" s="10" t="n">
        <x:v>0.3258059782674536</x:v>
      </x:c>
      <x:c r="T598" s="10" t="n">
        <x:v>0.43184982996899635</x:v>
      </x:c>
      <x:c r="U598" s="10" t="n">
        <x:v>0.6934240808821709</x:v>
      </x:c>
      <x:c r="V598" s="10" t="n">
        <x:v>0.4494636545100409</x:v>
      </x:c>
      <x:c r="W598" s="10" t="n">
        <x:v>0.6370090452053991</x:v>
      </x:c>
      <x:c r="X598" s="10" t="n">
        <x:v>0.5811007976652524</x:v>
      </x:c>
    </x:row>
    <x:row r="599">
      <x:c r="A599" s="34" t="n">
        <x:v>575</x:v>
      </x:c>
      <x:c r="B599" s="11" t="n">
        <x:f>CHOOSE(MIN(3,MAX(1,$B$9)),S599,U599,W599)</x:f>
        <x:v>0.07410334039013833</x:v>
      </x:c>
      <x:c r="C599" s="11" t="n">
        <x:f>CHOOSE(MIN(3,MAX(1,$B$9)),T599,V599,X599)</x:f>
        <x:v>0.09853709174785763</x:v>
      </x:c>
      <x:c r="D599" s="1" t="n">
        <x:f>IF(B599^2+C599^2&lt;=1,1,0)</x:f>
        <x:v>1</x:v>
      </x:c>
      <x:c r="E599" s="9" t="n">
        <x:f>4*AVERAGE($D$25:D599)</x:f>
        <x:v>3.123478260869565</x:v>
      </x:c>
      <x:c r="F599" s="1" t="n">
        <x:f>B599</x:f>
        <x:v>0.07410334039013833</x:v>
      </x:c>
      <x:c r="G599" s="1" t="n">
        <x:f>IF(D599=1,C599,"")</x:f>
        <x:v>0.09853709174785763</x:v>
      </x:c>
      <x:c r="H599" s="1" t="str">
        <x:f>IF(D599=0,C599,"")</x:f>
      </x:c>
      <x:c r="I599" s="1" t="n">
        <x:f>SQRT(1-F599^2)</x:f>
        <x:v>0.997250567782753</x:v>
      </x:c>
      <x:c r="J599" s="34"/>
      <x:c r="K599" s="34"/>
      <x:c r="L599" s="34"/>
      <x:c r="M599" s="34"/>
      <x:c r="N599" s="34"/>
      <x:c r="O599" s="34"/>
      <x:c r="P599" s="34"/>
      <x:c r="Q599" s="10" t="n">
        <x:f>PI()</x:f>
        <x:v>3.141592653589793</x:v>
      </x:c>
      <x:c r="S599" s="10" t="n">
        <x:v>0.07410334039013833</x:v>
      </x:c>
      <x:c r="T599" s="10" t="n">
        <x:v>0.09853709174785763</x:v>
      </x:c>
      <x:c r="U599" s="10" t="n">
        <x:v>0.5842780322682068</x:v>
      </x:c>
      <x:c r="V599" s="10" t="n">
        <x:v>0.9431830811777285</x:v>
      </x:c>
      <x:c r="W599" s="10" t="n">
        <x:v>0.8910515505267591</x:v>
      </x:c>
      <x:c r="X599" s="10" t="n">
        <x:v>0.11868198202756786</x:v>
      </x:c>
    </x:row>
    <x:row r="600">
      <x:c r="A600" s="34" t="n">
        <x:v>576</x:v>
      </x:c>
      <x:c r="B600" s="11" t="n">
        <x:f>CHOOSE(MIN(3,MAX(1,$B$9)),S600,U600,W600)</x:f>
        <x:v>0.6885157994693145</x:v>
      </x:c>
      <x:c r="C600" s="11" t="n">
        <x:f>CHOOSE(MIN(3,MAX(1,$B$9)),T600,V600,X600)</x:f>
        <x:v>0.9969858574913815</x:v>
      </x:c>
      <x:c r="D600" s="1" t="n">
        <x:f>IF(B600^2+C600^2&lt;=1,1,0)</x:f>
        <x:v>0</x:v>
      </x:c>
      <x:c r="E600" s="9" t="n">
        <x:f>4*AVERAGE($D$25:D600)</x:f>
        <x:v>3.1180555555555554</x:v>
      </x:c>
      <x:c r="F600" s="1" t="n">
        <x:f>B600</x:f>
        <x:v>0.6885157994693145</x:v>
      </x:c>
      <x:c r="G600" s="1" t="str">
        <x:f>IF(D600=1,C600,"")</x:f>
      </x:c>
      <x:c r="H600" s="1" t="n">
        <x:f>IF(D600=0,C600,"")</x:f>
        <x:v>0.9969858574913815</x:v>
      </x:c>
      <x:c r="I600" s="1" t="n">
        <x:f>SQRT(1-F600^2)</x:f>
        <x:v>0.7252213413028678</x:v>
      </x:c>
      <x:c r="J600" s="34"/>
      <x:c r="K600" s="34"/>
      <x:c r="L600" s="34"/>
      <x:c r="M600" s="34"/>
      <x:c r="N600" s="34"/>
      <x:c r="O600" s="34"/>
      <x:c r="P600" s="34"/>
      <x:c r="Q600" s="10" t="n">
        <x:f>PI()</x:f>
        <x:v>3.141592653589793</x:v>
      </x:c>
      <x:c r="S600" s="10" t="n">
        <x:v>0.6885157994693145</x:v>
      </x:c>
      <x:c r="T600" s="10" t="n">
        <x:v>0.9969858574913815</x:v>
      </x:c>
      <x:c r="U600" s="10" t="n">
        <x:v>0.3623315808634576</x:v>
      </x:c>
      <x:c r="V600" s="10" t="n">
        <x:v>0.3667948852352356</x:v>
      </x:c>
      <x:c r="W600" s="10" t="n">
        <x:v>0.3418275889859852</x:v>
      </x:c>
      <x:c r="X600" s="10" t="n">
        <x:v>0.47863018747053343</x:v>
      </x:c>
    </x:row>
    <x:row r="601">
      <x:c r="A601" s="34" t="n">
        <x:v>577</x:v>
      </x:c>
      <x:c r="B601" s="11" t="n">
        <x:f>CHOOSE(MIN(3,MAX(1,$B$9)),S601,U601,W601)</x:f>
        <x:v>0.12031503848265857</x:v>
      </x:c>
      <x:c r="C601" s="11" t="n">
        <x:f>CHOOSE(MIN(3,MAX(1,$B$9)),T601,V601,X601)</x:f>
        <x:v>0.6253045439952984</x:v>
      </x:c>
      <x:c r="D601" s="1" t="n">
        <x:f>IF(B601^2+C601^2&lt;=1,1,0)</x:f>
        <x:v>1</x:v>
      </x:c>
      <x:c r="E601" s="9" t="n">
        <x:f>4*AVERAGE($D$25:D601)</x:f>
        <x:v>3.119584055459272</x:v>
      </x:c>
      <x:c r="F601" s="1" t="n">
        <x:f>B601</x:f>
        <x:v>0.12031503848265857</x:v>
      </x:c>
      <x:c r="G601" s="1" t="n">
        <x:f>IF(D601=1,C601,"")</x:f>
        <x:v>0.6253045439952984</x:v>
      </x:c>
      <x:c r="H601" s="1" t="str">
        <x:f>IF(D601=0,C601,"")</x:f>
      </x:c>
      <x:c r="I601" s="1" t="n">
        <x:f>SQRT(1-F601^2)</x:f>
        <x:v>0.9927357611746019</x:v>
      </x:c>
      <x:c r="J601" s="34"/>
      <x:c r="K601" s="34"/>
      <x:c r="L601" s="34"/>
      <x:c r="M601" s="34"/>
      <x:c r="N601" s="34"/>
      <x:c r="O601" s="34"/>
      <x:c r="P601" s="34"/>
      <x:c r="Q601" s="10" t="n">
        <x:f>PI()</x:f>
        <x:v>3.141592653589793</x:v>
      </x:c>
      <x:c r="S601" s="10" t="n">
        <x:v>0.12031503848265857</x:v>
      </x:c>
      <x:c r="T601" s="10" t="n">
        <x:v>0.6253045439952984</x:v>
      </x:c>
      <x:c r="U601" s="10" t="n">
        <x:v>0.1473144412731624</x:v>
      </x:c>
      <x:c r="V601" s="10" t="n">
        <x:v>0.45200235038633063</x:v>
      </x:c>
      <x:c r="W601" s="10" t="n">
        <x:v>0.9466473379549182</x:v>
      </x:c>
      <x:c r="X601" s="10" t="n">
        <x:v>0.4403022400900629</x:v>
      </x:c>
    </x:row>
    <x:row r="602">
      <x:c r="A602" s="34" t="n">
        <x:v>578</x:v>
      </x:c>
      <x:c r="B602" s="11" t="n">
        <x:f>CHOOSE(MIN(3,MAX(1,$B$9)),S602,U602,W602)</x:f>
        <x:v>0.28196797089185566</x:v>
      </x:c>
      <x:c r="C602" s="11" t="n">
        <x:f>CHOOSE(MIN(3,MAX(1,$B$9)),T602,V602,X602)</x:f>
        <x:v>0.9726229627849534</x:v>
      </x:c>
      <x:c r="D602" s="1" t="n">
        <x:f>IF(B602^2+C602^2&lt;=1,1,0)</x:f>
        <x:v>0</x:v>
      </x:c>
      <x:c r="E602" s="9" t="n">
        <x:f>4*AVERAGE($D$25:D602)</x:f>
        <x:v>3.114186851211073</x:v>
      </x:c>
      <x:c r="F602" s="1" t="n">
        <x:f>B602</x:f>
        <x:v>0.28196797089185566</x:v>
      </x:c>
      <x:c r="G602" s="1" t="str">
        <x:f>IF(D602=1,C602,"")</x:f>
      </x:c>
      <x:c r="H602" s="1" t="n">
        <x:f>IF(D602=0,C602,"")</x:f>
        <x:v>0.9726229627849534</x:v>
      </x:c>
      <x:c r="I602" s="1" t="n">
        <x:f>SQRT(1-F602^2)</x:f>
        <x:v>0.9594238184405939</x:v>
      </x:c>
      <x:c r="J602" s="34"/>
      <x:c r="K602" s="34"/>
      <x:c r="L602" s="34"/>
      <x:c r="M602" s="34"/>
      <x:c r="N602" s="34"/>
      <x:c r="O602" s="34"/>
      <x:c r="P602" s="34"/>
      <x:c r="Q602" s="10" t="n">
        <x:f>PI()</x:f>
        <x:v>3.141592653589793</x:v>
      </x:c>
      <x:c r="S602" s="10" t="n">
        <x:v>0.28196797089185566</x:v>
      </x:c>
      <x:c r="T602" s="10" t="n">
        <x:v>0.9726229627849534</x:v>
      </x:c>
      <x:c r="U602" s="10" t="n">
        <x:v>0.02502013909542311</x:v>
      </x:c>
      <x:c r="V602" s="10" t="n">
        <x:v>0.07225222989017432</x:v>
      </x:c>
      <x:c r="W602" s="10" t="n">
        <x:v>0.7814820411604074</x:v>
      </x:c>
      <x:c r="X602" s="10" t="n">
        <x:v>0.9473392182064289</x:v>
      </x:c>
    </x:row>
    <x:row r="603">
      <x:c r="A603" s="34" t="n">
        <x:v>579</x:v>
      </x:c>
      <x:c r="B603" s="11" t="n">
        <x:f>CHOOSE(MIN(3,MAX(1,$B$9)),S603,U603,W603)</x:f>
        <x:v>0.4730038213310763</x:v>
      </x:c>
      <x:c r="C603" s="11" t="n">
        <x:f>CHOOSE(MIN(3,MAX(1,$B$9)),T603,V603,X603)</x:f>
        <x:v>0.9215753065655008</x:v>
      </x:c>
      <x:c r="D603" s="1" t="n">
        <x:f>IF(B603^2+C603^2&lt;=1,1,0)</x:f>
        <x:v>0</x:v>
      </x:c>
      <x:c r="E603" s="9" t="n">
        <x:f>4*AVERAGE($D$25:D603)</x:f>
        <x:v>3.1088082901554404</x:v>
      </x:c>
      <x:c r="F603" s="1" t="n">
        <x:f>B603</x:f>
        <x:v>0.4730038213310763</x:v>
      </x:c>
      <x:c r="G603" s="1" t="str">
        <x:f>IF(D603=1,C603,"")</x:f>
      </x:c>
      <x:c r="H603" s="1" t="n">
        <x:f>IF(D603=0,C603,"")</x:f>
        <x:v>0.9215753065655008</x:v>
      </x:c>
      <x:c r="I603" s="1" t="n">
        <x:f>SQRT(1-F603^2)</x:f>
        <x:v>0.8810603753467745</x:v>
      </x:c>
      <x:c r="J603" s="34"/>
      <x:c r="K603" s="34"/>
      <x:c r="L603" s="34"/>
      <x:c r="M603" s="34"/>
      <x:c r="N603" s="34"/>
      <x:c r="O603" s="34"/>
      <x:c r="P603" s="34"/>
      <x:c r="Q603" s="10" t="n">
        <x:f>PI()</x:f>
        <x:v>3.141592653589793</x:v>
      </x:c>
      <x:c r="S603" s="10" t="n">
        <x:v>0.4730038213310763</x:v>
      </x:c>
      <x:c r="T603" s="10" t="n">
        <x:v>0.9215753065655008</x:v>
      </x:c>
      <x:c r="U603" s="10" t="n">
        <x:v>0.8803801521740411</x:v>
      </x:c>
      <x:c r="V603" s="10" t="n">
        <x:v>0.16618924696600945</x:v>
      </x:c>
      <x:c r="W603" s="10" t="n">
        <x:v>0.9027524206958198</x:v>
      </x:c>
      <x:c r="X603" s="10" t="n">
        <x:v>0.42100289555960324</x:v>
      </x:c>
    </x:row>
    <x:row r="604">
      <x:c r="A604" s="34" t="n">
        <x:v>580</x:v>
      </x:c>
      <x:c r="B604" s="11" t="n">
        <x:f>CHOOSE(MIN(3,MAX(1,$B$9)),S604,U604,W604)</x:f>
        <x:v>0.3730351369595155</x:v>
      </x:c>
      <x:c r="C604" s="11" t="n">
        <x:f>CHOOSE(MIN(3,MAX(1,$B$9)),T604,V604,X604)</x:f>
        <x:v>0.5472217343049124</x:v>
      </x:c>
      <x:c r="D604" s="1" t="n">
        <x:f>IF(B604^2+C604^2&lt;=1,1,0)</x:f>
        <x:v>1</x:v>
      </x:c>
      <x:c r="E604" s="9" t="n">
        <x:f>4*AVERAGE($D$25:D604)</x:f>
        <x:v>3.110344827586207</x:v>
      </x:c>
      <x:c r="F604" s="1" t="n">
        <x:f>B604</x:f>
        <x:v>0.3730351369595155</x:v>
      </x:c>
      <x:c r="G604" s="1" t="n">
        <x:f>IF(D604=1,C604,"")</x:f>
        <x:v>0.5472217343049124</x:v>
      </x:c>
      <x:c r="H604" s="1" t="str">
        <x:f>IF(D604=0,C604,"")</x:f>
      </x:c>
      <x:c r="I604" s="1" t="n">
        <x:f>SQRT(1-F604^2)</x:f>
        <x:v>0.92781721615499</x:v>
      </x:c>
      <x:c r="J604" s="34"/>
      <x:c r="K604" s="34"/>
      <x:c r="L604" s="34"/>
      <x:c r="M604" s="34"/>
      <x:c r="N604" s="34"/>
      <x:c r="O604" s="34"/>
      <x:c r="P604" s="34"/>
      <x:c r="Q604" s="10" t="n">
        <x:f>PI()</x:f>
        <x:v>3.141592653589793</x:v>
      </x:c>
      <x:c r="S604" s="10" t="n">
        <x:v>0.3730351369595155</x:v>
      </x:c>
      <x:c r="T604" s="10" t="n">
        <x:v>0.5472217343049124</x:v>
      </x:c>
      <x:c r="U604" s="10" t="n">
        <x:v>0.004332118493262427</x:v>
      </x:c>
      <x:c r="V604" s="10" t="n">
        <x:v>0.061030356282335885</x:v>
      </x:c>
      <x:c r="W604" s="10" t="n">
        <x:v>0.6237463106971064</x:v>
      </x:c>
      <x:c r="X604" s="10" t="n">
        <x:v>0.6659177139548226</x:v>
      </x:c>
    </x:row>
    <x:row r="605">
      <x:c r="A605" s="34" t="n">
        <x:v>581</x:v>
      </x:c>
      <x:c r="B605" s="11" t="n">
        <x:f>CHOOSE(MIN(3,MAX(1,$B$9)),S605,U605,W605)</x:f>
        <x:v>0.49316808104049414</x:v>
      </x:c>
      <x:c r="C605" s="11" t="n">
        <x:f>CHOOSE(MIN(3,MAX(1,$B$9)),T605,V605,X605)</x:f>
        <x:v>0.8359681252622977</x:v>
      </x:c>
      <x:c r="D605" s="1" t="n">
        <x:f>IF(B605^2+C605^2&lt;=1,1,0)</x:f>
        <x:v>1</x:v>
      </x:c>
      <x:c r="E605" s="9" t="n">
        <x:f>4*AVERAGE($D$25:D605)</x:f>
        <x:v>3.1118760757314976</x:v>
      </x:c>
      <x:c r="F605" s="1" t="n">
        <x:f>B605</x:f>
        <x:v>0.49316808104049414</x:v>
      </x:c>
      <x:c r="G605" s="1" t="n">
        <x:f>IF(D605=1,C605,"")</x:f>
        <x:v>0.8359681252622977</x:v>
      </x:c>
      <x:c r="H605" s="1" t="str">
        <x:f>IF(D605=0,C605,"")</x:f>
      </x:c>
      <x:c r="I605" s="1" t="n">
        <x:f>SQRT(1-F605^2)</x:f>
        <x:v>0.8699340456855547</x:v>
      </x:c>
      <x:c r="J605" s="34"/>
      <x:c r="K605" s="34"/>
      <x:c r="L605" s="34"/>
      <x:c r="M605" s="34"/>
      <x:c r="N605" s="34"/>
      <x:c r="O605" s="34"/>
      <x:c r="P605" s="34"/>
      <x:c r="Q605" s="10" t="n">
        <x:f>PI()</x:f>
        <x:v>3.141592653589793</x:v>
      </x:c>
      <x:c r="S605" s="10" t="n">
        <x:v>0.49316808104049414</x:v>
      </x:c>
      <x:c r="T605" s="10" t="n">
        <x:v>0.8359681252622977</x:v>
      </x:c>
      <x:c r="U605" s="10" t="n">
        <x:v>0.35176065027789216</x:v>
      </x:c>
      <x:c r="V605" s="10" t="n">
        <x:v>0.5848403418082546</x:v>
      </x:c>
      <x:c r="W605" s="10" t="n">
        <x:v>0.36354092339895927</x:v>
      </x:c>
      <x:c r="X605" s="10" t="n">
        <x:v>0.5046139034795653</x:v>
      </x:c>
    </x:row>
    <x:row r="606">
      <x:c r="A606" s="34" t="n">
        <x:v>582</x:v>
      </x:c>
      <x:c r="B606" s="11" t="n">
        <x:f>CHOOSE(MIN(3,MAX(1,$B$9)),S606,U606,W606)</x:f>
        <x:v>0.07957642280962318</x:v>
      </x:c>
      <x:c r="C606" s="11" t="n">
        <x:f>CHOOSE(MIN(3,MAX(1,$B$9)),T606,V606,X606)</x:f>
        <x:v>0.1810513847740367</x:v>
      </x:c>
      <x:c r="D606" s="1" t="n">
        <x:f>IF(B606^2+C606^2&lt;=1,1,0)</x:f>
        <x:v>1</x:v>
      </x:c>
      <x:c r="E606" s="9" t="n">
        <x:f>4*AVERAGE($D$25:D606)</x:f>
        <x:v>3.11340206185567</x:v>
      </x:c>
      <x:c r="F606" s="1" t="n">
        <x:f>B606</x:f>
        <x:v>0.07957642280962318</x:v>
      </x:c>
      <x:c r="G606" s="1" t="n">
        <x:f>IF(D606=1,C606,"")</x:f>
        <x:v>0.1810513847740367</x:v>
      </x:c>
      <x:c r="H606" s="1" t="str">
        <x:f>IF(D606=0,C606,"")</x:f>
      </x:c>
      <x:c r="I606" s="1" t="n">
        <x:f>SQRT(1-F606^2)</x:f>
        <x:v>0.9968287681105638</x:v>
      </x:c>
      <x:c r="J606" s="34"/>
      <x:c r="K606" s="34"/>
      <x:c r="L606" s="34"/>
      <x:c r="M606" s="34"/>
      <x:c r="N606" s="34"/>
      <x:c r="O606" s="34"/>
      <x:c r="P606" s="34"/>
      <x:c r="Q606" s="10" t="n">
        <x:f>PI()</x:f>
        <x:v>3.141592653589793</x:v>
      </x:c>
      <x:c r="S606" s="10" t="n">
        <x:v>0.07957642280962318</x:v>
      </x:c>
      <x:c r="T606" s="10" t="n">
        <x:v>0.1810513847740367</x:v>
      </x:c>
      <x:c r="U606" s="10" t="n">
        <x:v>0.34179978626673013</x:v>
      </x:c>
      <x:c r="V606" s="10" t="n">
        <x:v>0.1356634787524843</x:v>
      </x:c>
      <x:c r="W606" s="10" t="n">
        <x:v>0.8101343911905454</x:v>
      </x:c>
      <x:c r="X606" s="10" t="n">
        <x:v>0.8520451291795793</x:v>
      </x:c>
    </x:row>
    <x:row r="607">
      <x:c r="A607" s="34" t="n">
        <x:v>583</x:v>
      </x:c>
      <x:c r="B607" s="11" t="n">
        <x:f>CHOOSE(MIN(3,MAX(1,$B$9)),S607,U607,W607)</x:f>
        <x:v>0.7921152001945302</x:v>
      </x:c>
      <x:c r="C607" s="11" t="n">
        <x:f>CHOOSE(MIN(3,MAX(1,$B$9)),T607,V607,X607)</x:f>
        <x:v>0.7894779971102253</x:v>
      </x:c>
      <x:c r="D607" s="1" t="n">
        <x:f>IF(B607^2+C607^2&lt;=1,1,0)</x:f>
        <x:v>0</x:v>
      </x:c>
      <x:c r="E607" s="9" t="n">
        <x:f>4*AVERAGE($D$25:D607)</x:f>
        <x:v>3.1080617495711835</x:v>
      </x:c>
      <x:c r="F607" s="1" t="n">
        <x:f>B607</x:f>
        <x:v>0.7921152001945302</x:v>
      </x:c>
      <x:c r="G607" s="1" t="str">
        <x:f>IF(D607=1,C607,"")</x:f>
      </x:c>
      <x:c r="H607" s="1" t="n">
        <x:f>IF(D607=0,C607,"")</x:f>
        <x:v>0.7894779971102253</x:v>
      </x:c>
      <x:c r="I607" s="1" t="n">
        <x:f>SQRT(1-F607^2)</x:f>
        <x:v>0.6103716160019069</x:v>
      </x:c>
      <x:c r="J607" s="34"/>
      <x:c r="K607" s="34"/>
      <x:c r="L607" s="34"/>
      <x:c r="M607" s="34"/>
      <x:c r="N607" s="34"/>
      <x:c r="O607" s="34"/>
      <x:c r="P607" s="34"/>
      <x:c r="Q607" s="10" t="n">
        <x:f>PI()</x:f>
        <x:v>3.141592653589793</x:v>
      </x:c>
      <x:c r="S607" s="10" t="n">
        <x:v>0.7921152001945302</x:v>
      </x:c>
      <x:c r="T607" s="10" t="n">
        <x:v>0.7894779971102253</x:v>
      </x:c>
      <x:c r="U607" s="10" t="n">
        <x:v>0.9364634774058166</x:v>
      </x:c>
      <x:c r="V607" s="10" t="n">
        <x:v>0.35159951017411695</x:v>
      </x:c>
      <x:c r="W607" s="10" t="n">
        <x:v>0.8088532024002878</x:v>
      </x:c>
      <x:c r="X607" s="10" t="n">
        <x:v>0.6469700976337331</x:v>
      </x:c>
    </x:row>
    <x:row r="608">
      <x:c r="A608" s="34" t="n">
        <x:v>584</x:v>
      </x:c>
      <x:c r="B608" s="11" t="n">
        <x:f>CHOOSE(MIN(3,MAX(1,$B$9)),S608,U608,W608)</x:f>
        <x:v>0.0990140944486484</x:v>
      </x:c>
      <x:c r="C608" s="11" t="n">
        <x:f>CHOOSE(MIN(3,MAX(1,$B$9)),T608,V608,X608)</x:f>
        <x:v>0.6714363332139328</x:v>
      </x:c>
      <x:c r="D608" s="1" t="n">
        <x:f>IF(B608^2+C608^2&lt;=1,1,0)</x:f>
        <x:v>1</x:v>
      </x:c>
      <x:c r="E608" s="9" t="n">
        <x:f>4*AVERAGE($D$25:D608)</x:f>
        <x:v>3.1095890410958904</x:v>
      </x:c>
      <x:c r="F608" s="1" t="n">
        <x:f>B608</x:f>
        <x:v>0.0990140944486484</x:v>
      </x:c>
      <x:c r="G608" s="1" t="n">
        <x:f>IF(D608=1,C608,"")</x:f>
        <x:v>0.6714363332139328</x:v>
      </x:c>
      <x:c r="H608" s="1" t="str">
        <x:f>IF(D608=0,C608,"")</x:f>
      </x:c>
      <x:c r="I608" s="1" t="n">
        <x:f>SQRT(1-F608^2)</x:f>
        <x:v>0.9950860310046132</x:v>
      </x:c>
      <x:c r="J608" s="34"/>
      <x:c r="K608" s="34"/>
      <x:c r="L608" s="34"/>
      <x:c r="M608" s="34"/>
      <x:c r="N608" s="34"/>
      <x:c r="O608" s="34"/>
      <x:c r="P608" s="34"/>
      <x:c r="Q608" s="10" t="n">
        <x:f>PI()</x:f>
        <x:v>3.141592653589793</x:v>
      </x:c>
      <x:c r="S608" s="10" t="n">
        <x:v>0.0990140944486484</x:v>
      </x:c>
      <x:c r="T608" s="10" t="n">
        <x:v>0.6714363332139328</x:v>
      </x:c>
      <x:c r="U608" s="10" t="n">
        <x:v>0.7319955557755333</x:v>
      </x:c>
      <x:c r="V608" s="10" t="n">
        <x:v>0.24429484673000534</x:v>
      </x:c>
      <x:c r="W608" s="10" t="n">
        <x:v>0.40703347307138515</x:v>
      </x:c>
      <x:c r="X608" s="10" t="n">
        <x:v>0.48412591953366635</x:v>
      </x:c>
    </x:row>
    <x:row r="609">
      <x:c r="A609" s="34" t="n">
        <x:v>585</x:v>
      </x:c>
      <x:c r="B609" s="11" t="n">
        <x:f>CHOOSE(MIN(3,MAX(1,$B$9)),S609,U609,W609)</x:f>
        <x:v>0.7984171182615682</x:v>
      </x:c>
      <x:c r="C609" s="11" t="n">
        <x:f>CHOOSE(MIN(3,MAX(1,$B$9)),T609,V609,X609)</x:f>
        <x:v>0.48964853363577276</x:v>
      </x:c>
      <x:c r="D609" s="1" t="n">
        <x:f>IF(B609^2+C609^2&lt;=1,1,0)</x:f>
        <x:v>1</x:v>
      </x:c>
      <x:c r="E609" s="9" t="n">
        <x:f>4*AVERAGE($D$25:D609)</x:f>
        <x:v>3.111111111111111</x:v>
      </x:c>
      <x:c r="F609" s="1" t="n">
        <x:f>B609</x:f>
        <x:v>0.7984171182615682</x:v>
      </x:c>
      <x:c r="G609" s="1" t="n">
        <x:f>IF(D609=1,C609,"")</x:f>
        <x:v>0.48964853363577276</x:v>
      </x:c>
      <x:c r="H609" s="1" t="str">
        <x:f>IF(D609=0,C609,"")</x:f>
      </x:c>
      <x:c r="I609" s="1" t="n">
        <x:f>SQRT(1-F609^2)</x:f>
        <x:v>0.6021047294839104</x:v>
      </x:c>
      <x:c r="J609" s="34"/>
      <x:c r="K609" s="34"/>
      <x:c r="L609" s="34"/>
      <x:c r="M609" s="34"/>
      <x:c r="N609" s="34"/>
      <x:c r="O609" s="34"/>
      <x:c r="P609" s="34"/>
      <x:c r="Q609" s="10" t="n">
        <x:f>PI()</x:f>
        <x:v>3.141592653589793</x:v>
      </x:c>
      <x:c r="S609" s="10" t="n">
        <x:v>0.7984171182615682</x:v>
      </x:c>
      <x:c r="T609" s="10" t="n">
        <x:v>0.48964853363577276</x:v>
      </x:c>
      <x:c r="U609" s="10" t="n">
        <x:v>0.8981190251010941</x:v>
      </x:c>
      <x:c r="V609" s="10" t="n">
        <x:v>0.641178018366885</x:v>
      </x:c>
      <x:c r="W609" s="10" t="n">
        <x:v>0.6761089040734872</x:v>
      </x:c>
      <x:c r="X609" s="10" t="n">
        <x:v>0.38956975800796967</x:v>
      </x:c>
    </x:row>
    <x:row r="610">
      <x:c r="A610" s="34" t="n">
        <x:v>586</x:v>
      </x:c>
      <x:c r="B610" s="11" t="n">
        <x:f>CHOOSE(MIN(3,MAX(1,$B$9)),S610,U610,W610)</x:f>
        <x:v>0.4613242814084515</x:v>
      </x:c>
      <x:c r="C610" s="11" t="n">
        <x:f>CHOOSE(MIN(3,MAX(1,$B$9)),T610,V610,X610)</x:f>
        <x:v>0.03538559947628528</x:v>
      </x:c>
      <x:c r="D610" s="1" t="n">
        <x:f>IF(B610^2+C610^2&lt;=1,1,0)</x:f>
        <x:v>1</x:v>
      </x:c>
      <x:c r="E610" s="9" t="n">
        <x:f>4*AVERAGE($D$25:D610)</x:f>
        <x:v>3.112627986348123</x:v>
      </x:c>
      <x:c r="F610" s="1" t="n">
        <x:f>B610</x:f>
        <x:v>0.4613242814084515</x:v>
      </x:c>
      <x:c r="G610" s="1" t="n">
        <x:f>IF(D610=1,C610,"")</x:f>
        <x:v>0.03538559947628528</x:v>
      </x:c>
      <x:c r="H610" s="1" t="str">
        <x:f>IF(D610=0,C610,"")</x:f>
      </x:c>
      <x:c r="I610" s="1" t="n">
        <x:f>SQRT(1-F610^2)</x:f>
        <x:v>0.8872315973763423</x:v>
      </x:c>
      <x:c r="J610" s="34"/>
      <x:c r="K610" s="34"/>
      <x:c r="L610" s="34"/>
      <x:c r="M610" s="34"/>
      <x:c r="N610" s="34"/>
      <x:c r="O610" s="34"/>
      <x:c r="P610" s="34"/>
      <x:c r="Q610" s="10" t="n">
        <x:f>PI()</x:f>
        <x:v>3.141592653589793</x:v>
      </x:c>
      <x:c r="S610" s="10" t="n">
        <x:v>0.4613242814084515</x:v>
      </x:c>
      <x:c r="T610" s="10" t="n">
        <x:v>0.03538559947628528</x:v>
      </x:c>
      <x:c r="U610" s="10" t="n">
        <x:v>0.36469512939406323</x:v>
      </x:c>
      <x:c r="V610" s="10" t="n">
        <x:v>0.025633426555815686</x:v>
      </x:c>
      <x:c r="W610" s="10" t="n">
        <x:v>0.6802386192919272</x:v>
      </x:c>
      <x:c r="X610" s="10" t="n">
        <x:v>0.8704306069676415</x:v>
      </x:c>
    </x:row>
    <x:row r="611">
      <x:c r="A611" s="34" t="n">
        <x:v>587</x:v>
      </x:c>
      <x:c r="B611" s="11" t="n">
        <x:f>CHOOSE(MIN(3,MAX(1,$B$9)),S611,U611,W611)</x:f>
        <x:v>0.45084246050100774</x:v>
      </x:c>
      <x:c r="C611" s="11" t="n">
        <x:f>CHOOSE(MIN(3,MAX(1,$B$9)),T611,V611,X611)</x:f>
        <x:v>0.7824396366486326</x:v>
      </x:c>
      <x:c r="D611" s="1" t="n">
        <x:f>IF(B611^2+C611^2&lt;=1,1,0)</x:f>
        <x:v>1</x:v>
      </x:c>
      <x:c r="E611" s="9" t="n">
        <x:f>4*AVERAGE($D$25:D611)</x:f>
        <x:v>3.114139693356048</x:v>
      </x:c>
      <x:c r="F611" s="1" t="n">
        <x:f>B611</x:f>
        <x:v>0.45084246050100774</x:v>
      </x:c>
      <x:c r="G611" s="1" t="n">
        <x:f>IF(D611=1,C611,"")</x:f>
        <x:v>0.7824396366486326</x:v>
      </x:c>
      <x:c r="H611" s="1" t="str">
        <x:f>IF(D611=0,C611,"")</x:f>
      </x:c>
      <x:c r="I611" s="1" t="n">
        <x:f>SQRT(1-F611^2)</x:f>
        <x:v>0.8926035378651584</x:v>
      </x:c>
      <x:c r="J611" s="34"/>
      <x:c r="K611" s="34"/>
      <x:c r="L611" s="34"/>
      <x:c r="M611" s="34"/>
      <x:c r="N611" s="34"/>
      <x:c r="O611" s="34"/>
      <x:c r="P611" s="34"/>
      <x:c r="Q611" s="10" t="n">
        <x:f>PI()</x:f>
        <x:v>3.141592653589793</x:v>
      </x:c>
      <x:c r="S611" s="10" t="n">
        <x:v>0.45084246050100774</x:v>
      </x:c>
      <x:c r="T611" s="10" t="n">
        <x:v>0.7824396366486326</x:v>
      </x:c>
      <x:c r="U611" s="10" t="n">
        <x:v>0.4141841004534449</x:v>
      </x:c>
      <x:c r="V611" s="10" t="n">
        <x:v>0.8480415900765713</x:v>
      </x:c>
      <x:c r="W611" s="10" t="n">
        <x:v>0.672391898146913</x:v>
      </x:c>
      <x:c r="X611" s="10" t="n">
        <x:v>0.2772429971213596</x:v>
      </x:c>
    </x:row>
    <x:row r="612">
      <x:c r="A612" s="34" t="n">
        <x:v>588</x:v>
      </x:c>
      <x:c r="B612" s="11" t="n">
        <x:f>CHOOSE(MIN(3,MAX(1,$B$9)),S612,U612,W612)</x:f>
        <x:v>0.5720667619025335</x:v>
      </x:c>
      <x:c r="C612" s="11" t="n">
        <x:f>CHOOSE(MIN(3,MAX(1,$B$9)),T612,V612,X612)</x:f>
        <x:v>0.6627300112741068</x:v>
      </x:c>
      <x:c r="D612" s="1" t="n">
        <x:f>IF(B612^2+C612^2&lt;=1,1,0)</x:f>
        <x:v>1</x:v>
      </x:c>
      <x:c r="E612" s="9" t="n">
        <x:f>4*AVERAGE($D$25:D612)</x:f>
        <x:v>3.1156462585034013</x:v>
      </x:c>
      <x:c r="F612" s="1" t="n">
        <x:f>B612</x:f>
        <x:v>0.5720667619025335</x:v>
      </x:c>
      <x:c r="G612" s="1" t="n">
        <x:f>IF(D612=1,C612,"")</x:f>
        <x:v>0.6627300112741068</x:v>
      </x:c>
      <x:c r="H612" s="1" t="str">
        <x:f>IF(D612=0,C612,"")</x:f>
      </x:c>
      <x:c r="I612" s="1" t="n">
        <x:f>SQRT(1-F612^2)</x:f>
        <x:v>0.820207059178565</x:v>
      </x:c>
      <x:c r="J612" s="34"/>
      <x:c r="K612" s="34"/>
      <x:c r="L612" s="34"/>
      <x:c r="M612" s="34"/>
      <x:c r="N612" s="34"/>
      <x:c r="O612" s="34"/>
      <x:c r="P612" s="34"/>
      <x:c r="Q612" s="10" t="n">
        <x:f>PI()</x:f>
        <x:v>3.141592653589793</x:v>
      </x:c>
      <x:c r="S612" s="10" t="n">
        <x:v>0.5720667619025335</x:v>
      </x:c>
      <x:c r="T612" s="10" t="n">
        <x:v>0.6627300112741068</x:v>
      </x:c>
      <x:c r="U612" s="10" t="n">
        <x:v>0.051792117827752726</x:v>
      </x:c>
      <x:c r="V612" s="10" t="n">
        <x:v>0.440811073373107</x:v>
      </x:c>
      <x:c r="W612" s="10" t="n">
        <x:v>0.7752443702595362</x:v>
      </x:c>
      <x:c r="X612" s="10" t="n">
        <x:v>0.8915541682757969</x:v>
      </x:c>
    </x:row>
    <x:row r="613">
      <x:c r="A613" s="34" t="n">
        <x:v>589</x:v>
      </x:c>
      <x:c r="B613" s="11" t="n">
        <x:f>CHOOSE(MIN(3,MAX(1,$B$9)),S613,U613,W613)</x:f>
        <x:v>0.9078902293695137</x:v>
      </x:c>
      <x:c r="C613" s="11" t="n">
        <x:f>CHOOSE(MIN(3,MAX(1,$B$9)),T613,V613,X613)</x:f>
        <x:v>0.21991548652295023</x:v>
      </x:c>
      <x:c r="D613" s="1" t="n">
        <x:f>IF(B613^2+C613^2&lt;=1,1,0)</x:f>
        <x:v>1</x:v>
      </x:c>
      <x:c r="E613" s="9" t="n">
        <x:f>4*AVERAGE($D$25:D613)</x:f>
        <x:v>3.1171477079796266</x:v>
      </x:c>
      <x:c r="F613" s="1" t="n">
        <x:f>B613</x:f>
        <x:v>0.9078902293695137</x:v>
      </x:c>
      <x:c r="G613" s="1" t="n">
        <x:f>IF(D613=1,C613,"")</x:f>
        <x:v>0.21991548652295023</x:v>
      </x:c>
      <x:c r="H613" s="1" t="str">
        <x:f>IF(D613=0,C613,"")</x:f>
      </x:c>
      <x:c r="I613" s="1" t="n">
        <x:f>SQRT(1-F613^2)</x:f>
        <x:v>0.41920798109693924</x:v>
      </x:c>
      <x:c r="J613" s="34"/>
      <x:c r="K613" s="34"/>
      <x:c r="L613" s="34"/>
      <x:c r="M613" s="34"/>
      <x:c r="N613" s="34"/>
      <x:c r="O613" s="34"/>
      <x:c r="P613" s="34"/>
      <x:c r="Q613" s="10" t="n">
        <x:f>PI()</x:f>
        <x:v>3.141592653589793</x:v>
      </x:c>
      <x:c r="S613" s="10" t="n">
        <x:v>0.9078902293695137</x:v>
      </x:c>
      <x:c r="T613" s="10" t="n">
        <x:v>0.21991548652295023</x:v>
      </x:c>
      <x:c r="U613" s="10" t="n">
        <x:v>0.2224977136796601</x:v>
      </x:c>
      <x:c r="V613" s="10" t="n">
        <x:v>0.20426501169254785</x:v>
      </x:c>
      <x:c r="W613" s="10" t="n">
        <x:v>0.6580855352707711</x:v>
      </x:c>
      <x:c r="X613" s="10" t="n">
        <x:v>0.22571031940898922</x:v>
      </x:c>
    </x:row>
    <x:row r="614">
      <x:c r="A614" s="34" t="n">
        <x:v>590</x:v>
      </x:c>
      <x:c r="B614" s="11" t="n">
        <x:f>CHOOSE(MIN(3,MAX(1,$B$9)),S614,U614,W614)</x:f>
        <x:v>0.06107881048228592</x:v>
      </x:c>
      <x:c r="C614" s="11" t="n">
        <x:f>CHOOSE(MIN(3,MAX(1,$B$9)),T614,V614,X614)</x:f>
        <x:v>0.4428922237129882</x:v>
      </x:c>
      <x:c r="D614" s="1" t="n">
        <x:f>IF(B614^2+C614^2&lt;=1,1,0)</x:f>
        <x:v>1</x:v>
      </x:c>
      <x:c r="E614" s="9" t="n">
        <x:f>4*AVERAGE($D$25:D614)</x:f>
        <x:v>3.1186440677966103</x:v>
      </x:c>
      <x:c r="F614" s="1" t="n">
        <x:f>B614</x:f>
        <x:v>0.06107881048228592</x:v>
      </x:c>
      <x:c r="G614" s="1" t="n">
        <x:f>IF(D614=1,C614,"")</x:f>
        <x:v>0.4428922237129882</x:v>
      </x:c>
      <x:c r="H614" s="1" t="str">
        <x:f>IF(D614=0,C614,"")</x:f>
      </x:c>
      <x:c r="I614" s="1" t="n">
        <x:f>SQRT(1-F614^2)</x:f>
        <x:v>0.9981329465106684</x:v>
      </x:c>
      <x:c r="J614" s="34"/>
      <x:c r="K614" s="34"/>
      <x:c r="L614" s="34"/>
      <x:c r="M614" s="34"/>
      <x:c r="N614" s="34"/>
      <x:c r="O614" s="34"/>
      <x:c r="P614" s="34"/>
      <x:c r="Q614" s="10" t="n">
        <x:f>PI()</x:f>
        <x:v>3.141592653589793</x:v>
      </x:c>
      <x:c r="S614" s="10" t="n">
        <x:v>0.06107881048228592</x:v>
      </x:c>
      <x:c r="T614" s="10" t="n">
        <x:v>0.4428922237129882</x:v>
      </x:c>
      <x:c r="U614" s="10" t="n">
        <x:v>0.33519662985595056</x:v>
      </x:c>
      <x:c r="V614" s="10" t="n">
        <x:v>0.9731276474191071</x:v>
      </x:c>
      <x:c r="W614" s="10" t="n">
        <x:v>0.07021336856662475</x:v>
      </x:c>
      <x:c r="X614" s="10" t="n">
        <x:v>0.20834036856339055</x:v>
      </x:c>
    </x:row>
    <x:row r="615">
      <x:c r="A615" s="34" t="n">
        <x:v>591</x:v>
      </x:c>
      <x:c r="B615" s="11" t="n">
        <x:f>CHOOSE(MIN(3,MAX(1,$B$9)),S615,U615,W615)</x:f>
        <x:v>0.4145500584272668</x:v>
      </x:c>
      <x:c r="C615" s="11" t="n">
        <x:f>CHOOSE(MIN(3,MAX(1,$B$9)),T615,V615,X615)</x:f>
        <x:v>0.17187784297857434</x:v>
      </x:c>
      <x:c r="D615" s="1" t="n">
        <x:f>IF(B615^2+C615^2&lt;=1,1,0)</x:f>
        <x:v>1</x:v>
      </x:c>
      <x:c r="E615" s="9" t="n">
        <x:f>4*AVERAGE($D$25:D615)</x:f>
        <x:v>3.1201353637901863</x:v>
      </x:c>
      <x:c r="F615" s="1" t="n">
        <x:f>B615</x:f>
        <x:v>0.4145500584272668</x:v>
      </x:c>
      <x:c r="G615" s="1" t="n">
        <x:f>IF(D615=1,C615,"")</x:f>
        <x:v>0.17187784297857434</x:v>
      </x:c>
      <x:c r="H615" s="1" t="str">
        <x:f>IF(D615=0,C615,"")</x:f>
      </x:c>
      <x:c r="I615" s="1" t="n">
        <x:f>SQRT(1-F615^2)</x:f>
        <x:v>0.9100265100852556</x:v>
      </x:c>
      <x:c r="J615" s="34"/>
      <x:c r="K615" s="34"/>
      <x:c r="L615" s="34"/>
      <x:c r="M615" s="34"/>
      <x:c r="N615" s="34"/>
      <x:c r="O615" s="34"/>
      <x:c r="P615" s="34"/>
      <x:c r="Q615" s="10" t="n">
        <x:f>PI()</x:f>
        <x:v>3.141592653589793</x:v>
      </x:c>
      <x:c r="S615" s="10" t="n">
        <x:v>0.4145500584272668</x:v>
      </x:c>
      <x:c r="T615" s="10" t="n">
        <x:v>0.17187784297857434</x:v>
      </x:c>
      <x:c r="U615" s="10" t="n">
        <x:v>0.04204720694947073</x:v>
      </x:c>
      <x:c r="V615" s="10" t="n">
        <x:v>0.07076006941101665</x:v>
      </x:c>
      <x:c r="W615" s="10" t="n">
        <x:v>0.6188387286895726</x:v>
      </x:c>
      <x:c r="X615" s="10" t="n">
        <x:v>0.2660809265875429</x:v>
      </x:c>
    </x:row>
    <x:row r="616">
      <x:c r="A616" s="34" t="n">
        <x:v>592</x:v>
      </x:c>
      <x:c r="B616" s="11" t="n">
        <x:f>CHOOSE(MIN(3,MAX(1,$B$9)),S616,U616,W616)</x:f>
        <x:v>0.20245810819324106</x:v>
      </x:c>
      <x:c r="C616" s="11" t="n">
        <x:f>CHOOSE(MIN(3,MAX(1,$B$9)),T616,V616,X616)</x:f>
        <x:v>0.8184145513223484</x:v>
      </x:c>
      <x:c r="D616" s="1" t="n">
        <x:f>IF(B616^2+C616^2&lt;=1,1,0)</x:f>
        <x:v>1</x:v>
      </x:c>
      <x:c r="E616" s="9" t="n">
        <x:f>4*AVERAGE($D$25:D616)</x:f>
        <x:v>3.1216216216216215</x:v>
      </x:c>
      <x:c r="F616" s="1" t="n">
        <x:f>B616</x:f>
        <x:v>0.20245810819324106</x:v>
      </x:c>
      <x:c r="G616" s="1" t="n">
        <x:f>IF(D616=1,C616,"")</x:f>
        <x:v>0.8184145513223484</x:v>
      </x:c>
      <x:c r="H616" s="1" t="str">
        <x:f>IF(D616=0,C616,"")</x:f>
      </x:c>
      <x:c r="I616" s="1" t="n">
        <x:f>SQRT(1-F616^2)</x:f>
        <x:v>0.9792909243053434</x:v>
      </x:c>
      <x:c r="J616" s="34"/>
      <x:c r="K616" s="34"/>
      <x:c r="L616" s="34"/>
      <x:c r="M616" s="34"/>
      <x:c r="N616" s="34"/>
      <x:c r="O616" s="34"/>
      <x:c r="P616" s="34"/>
      <x:c r="Q616" s="10" t="n">
        <x:f>PI()</x:f>
        <x:v>3.141592653589793</x:v>
      </x:c>
      <x:c r="S616" s="10" t="n">
        <x:v>0.20245810819324106</x:v>
      </x:c>
      <x:c r="T616" s="10" t="n">
        <x:v>0.8184145513223484</x:v>
      </x:c>
      <x:c r="U616" s="10" t="n">
        <x:v>0.2708104302599986</x:v>
      </x:c>
      <x:c r="V616" s="10" t="n">
        <x:v>0.846090624331406</x:v>
      </x:c>
      <x:c r="W616" s="10" t="n">
        <x:v>0.0351746747771472</x:v>
      </x:c>
      <x:c r="X616" s="10" t="n">
        <x:v>0.23261086081964433</x:v>
      </x:c>
    </x:row>
    <x:row r="617">
      <x:c r="A617" s="34" t="n">
        <x:v>593</x:v>
      </x:c>
      <x:c r="B617" s="11" t="n">
        <x:f>CHOOSE(MIN(3,MAX(1,$B$9)),S617,U617,W617)</x:f>
        <x:v>0.7169140287442133</x:v>
      </x:c>
      <x:c r="C617" s="11" t="n">
        <x:f>CHOOSE(MIN(3,MAX(1,$B$9)),T617,V617,X617)</x:f>
        <x:v>0.5595696583623067</x:v>
      </x:c>
      <x:c r="D617" s="1" t="n">
        <x:f>IF(B617^2+C617^2&lt;=1,1,0)</x:f>
        <x:v>1</x:v>
      </x:c>
      <x:c r="E617" s="9" t="n">
        <x:f>4*AVERAGE($D$25:D617)</x:f>
        <x:v>3.123102866779089</x:v>
      </x:c>
      <x:c r="F617" s="1" t="n">
        <x:f>B617</x:f>
        <x:v>0.7169140287442133</x:v>
      </x:c>
      <x:c r="G617" s="1" t="n">
        <x:f>IF(D617=1,C617,"")</x:f>
        <x:v>0.5595696583623067</x:v>
      </x:c>
      <x:c r="H617" s="1" t="str">
        <x:f>IF(D617=0,C617,"")</x:f>
      </x:c>
      <x:c r="I617" s="1" t="n">
        <x:f>SQRT(1-F617^2)</x:f>
        <x:v>0.6971615848494102</x:v>
      </x:c>
      <x:c r="J617" s="34"/>
      <x:c r="K617" s="34"/>
      <x:c r="L617" s="34"/>
      <x:c r="M617" s="34"/>
      <x:c r="N617" s="34"/>
      <x:c r="O617" s="34"/>
      <x:c r="P617" s="34"/>
      <x:c r="Q617" s="10" t="n">
        <x:f>PI()</x:f>
        <x:v>3.141592653589793</x:v>
      </x:c>
      <x:c r="S617" s="10" t="n">
        <x:v>0.7169140287442133</x:v>
      </x:c>
      <x:c r="T617" s="10" t="n">
        <x:v>0.5595696583623067</x:v>
      </x:c>
      <x:c r="U617" s="10" t="n">
        <x:v>0.3960118915270381</x:v>
      </x:c>
      <x:c r="V617" s="10" t="n">
        <x:v>0.3290253292901807</x:v>
      </x:c>
      <x:c r="W617" s="10" t="n">
        <x:v>0.30776113832300933</x:v>
      </x:c>
      <x:c r="X617" s="10" t="n">
        <x:v>0.9945677681400464</x:v>
      </x:c>
    </x:row>
    <x:row r="618">
      <x:c r="A618" s="34" t="n">
        <x:v>594</x:v>
      </x:c>
      <x:c r="B618" s="11" t="n">
        <x:f>CHOOSE(MIN(3,MAX(1,$B$9)),S618,U618,W618)</x:f>
        <x:v>0.9214597152313218</x:v>
      </x:c>
      <x:c r="C618" s="11" t="n">
        <x:f>CHOOSE(MIN(3,MAX(1,$B$9)),T618,V618,X618)</x:f>
        <x:v>0.9683696125866845</x:v>
      </x:c>
      <x:c r="D618" s="1" t="n">
        <x:f>IF(B618^2+C618^2&lt;=1,1,0)</x:f>
        <x:v>0</x:v>
      </x:c>
      <x:c r="E618" s="9" t="n">
        <x:f>4*AVERAGE($D$25:D618)</x:f>
        <x:v>3.1178451178451176</x:v>
      </x:c>
      <x:c r="F618" s="1" t="n">
        <x:f>B618</x:f>
        <x:v>0.9214597152313218</x:v>
      </x:c>
      <x:c r="G618" s="1" t="str">
        <x:f>IF(D618=1,C618,"")</x:f>
      </x:c>
      <x:c r="H618" s="1" t="n">
        <x:f>IF(D618=0,C618,"")</x:f>
        <x:v>0.9683696125866845</x:v>
      </x:c>
      <x:c r="I618" s="1" t="n">
        <x:f>SQRT(1-F618^2)</x:f>
        <x:v>0.3884739286050113</x:v>
      </x:c>
      <x:c r="J618" s="34"/>
      <x:c r="K618" s="34"/>
      <x:c r="L618" s="34"/>
      <x:c r="M618" s="34"/>
      <x:c r="N618" s="34"/>
      <x:c r="O618" s="34"/>
      <x:c r="P618" s="34"/>
      <x:c r="Q618" s="10" t="n">
        <x:f>PI()</x:f>
        <x:v>3.141592653589793</x:v>
      </x:c>
      <x:c r="S618" s="10" t="n">
        <x:v>0.9214597152313218</x:v>
      </x:c>
      <x:c r="T618" s="10" t="n">
        <x:v>0.9683696125866845</x:v>
      </x:c>
      <x:c r="U618" s="10" t="n">
        <x:v>0.5979125276019499</x:v>
      </x:c>
      <x:c r="V618" s="10" t="n">
        <x:v>0.9832537774333665</x:v>
      </x:c>
      <x:c r="W618" s="10" t="n">
        <x:v>0.16692559573314225</x:v>
      </x:c>
      <x:c r="X618" s="10" t="n">
        <x:v>0.18680597843767588</x:v>
      </x:c>
    </x:row>
    <x:row r="619">
      <x:c r="A619" s="34" t="n">
        <x:v>595</x:v>
      </x:c>
      <x:c r="B619" s="11" t="n">
        <x:f>CHOOSE(MIN(3,MAX(1,$B$9)),S619,U619,W619)</x:f>
        <x:v>0.6652650478063151</x:v>
      </x:c>
      <x:c r="C619" s="11" t="n">
        <x:f>CHOOSE(MIN(3,MAX(1,$B$9)),T619,V619,X619)</x:f>
        <x:v>0.5395740034291521</x:v>
      </x:c>
      <x:c r="D619" s="1" t="n">
        <x:f>IF(B619^2+C619^2&lt;=1,1,0)</x:f>
        <x:v>1</x:v>
      </x:c>
      <x:c r="E619" s="9" t="n">
        <x:f>4*AVERAGE($D$25:D619)</x:f>
        <x:v>3.119327731092437</x:v>
      </x:c>
      <x:c r="F619" s="1" t="n">
        <x:f>B619</x:f>
        <x:v>0.6652650478063151</x:v>
      </x:c>
      <x:c r="G619" s="1" t="n">
        <x:f>IF(D619=1,C619,"")</x:f>
        <x:v>0.5395740034291521</x:v>
      </x:c>
      <x:c r="H619" s="1" t="str">
        <x:f>IF(D619=0,C619,"")</x:f>
      </x:c>
      <x:c r="I619" s="1" t="n">
        <x:f>SQRT(1-F619^2)</x:f>
        <x:v>0.7466072703686063</x:v>
      </x:c>
      <x:c r="J619" s="34"/>
      <x:c r="K619" s="34"/>
      <x:c r="L619" s="34"/>
      <x:c r="M619" s="34"/>
      <x:c r="N619" s="34"/>
      <x:c r="O619" s="34"/>
      <x:c r="P619" s="34"/>
      <x:c r="Q619" s="10" t="n">
        <x:f>PI()</x:f>
        <x:v>3.141592653589793</x:v>
      </x:c>
      <x:c r="S619" s="10" t="n">
        <x:v>0.6652650478063151</x:v>
      </x:c>
      <x:c r="T619" s="10" t="n">
        <x:v>0.5395740034291521</x:v>
      </x:c>
      <x:c r="U619" s="10" t="n">
        <x:v>0.7387894768195393</x:v>
      </x:c>
      <x:c r="V619" s="10" t="n">
        <x:v>0.16569403865844434</x:v>
      </x:c>
      <x:c r="W619" s="10" t="n">
        <x:v>0.11273858514644175</x:v>
      </x:c>
      <x:c r="X619" s="10" t="n">
        <x:v>0.31810213949895805</x:v>
      </x:c>
    </x:row>
    <x:row r="620">
      <x:c r="A620" s="34" t="n">
        <x:v>596</x:v>
      </x:c>
      <x:c r="B620" s="11" t="n">
        <x:f>CHOOSE(MIN(3,MAX(1,$B$9)),S620,U620,W620)</x:f>
        <x:v>0.6539321060990915</x:v>
      </x:c>
      <x:c r="C620" s="11" t="n">
        <x:f>CHOOSE(MIN(3,MAX(1,$B$9)),T620,V620,X620)</x:f>
        <x:v>0.5747787869768217</x:v>
      </x:c>
      <x:c r="D620" s="1" t="n">
        <x:f>IF(B620^2+C620^2&lt;=1,1,0)</x:f>
        <x:v>1</x:v>
      </x:c>
      <x:c r="E620" s="9" t="n">
        <x:f>4*AVERAGE($D$25:D620)</x:f>
        <x:v>3.120805369127517</x:v>
      </x:c>
      <x:c r="F620" s="1" t="n">
        <x:f>B620</x:f>
        <x:v>0.6539321060990915</x:v>
      </x:c>
      <x:c r="G620" s="1" t="n">
        <x:f>IF(D620=1,C620,"")</x:f>
        <x:v>0.5747787869768217</x:v>
      </x:c>
      <x:c r="H620" s="1" t="str">
        <x:f>IF(D620=0,C620,"")</x:f>
      </x:c>
      <x:c r="I620" s="1" t="n">
        <x:f>SQRT(1-F620^2)</x:f>
        <x:v>0.7565532371306111</x:v>
      </x:c>
      <x:c r="J620" s="34"/>
      <x:c r="K620" s="34"/>
      <x:c r="L620" s="34"/>
      <x:c r="M620" s="34"/>
      <x:c r="N620" s="34"/>
      <x:c r="O620" s="34"/>
      <x:c r="P620" s="34"/>
      <x:c r="Q620" s="10" t="n">
        <x:f>PI()</x:f>
        <x:v>3.141592653589793</x:v>
      </x:c>
      <x:c r="S620" s="10" t="n">
        <x:v>0.6539321060990915</x:v>
      </x:c>
      <x:c r="T620" s="10" t="n">
        <x:v>0.5747787869768217</x:v>
      </x:c>
      <x:c r="U620" s="10" t="n">
        <x:v>0.7451465814018003</x:v>
      </x:c>
      <x:c r="V620" s="10" t="n">
        <x:v>0.6841218450308763</x:v>
      </x:c>
      <x:c r="W620" s="10" t="n">
        <x:v>0.9963854504807836</x:v>
      </x:c>
      <x:c r="X620" s="10" t="n">
        <x:v>0.9877324994163711</x:v>
      </x:c>
    </x:row>
    <x:row r="621">
      <x:c r="A621" s="34" t="n">
        <x:v>597</x:v>
      </x:c>
      <x:c r="B621" s="11" t="n">
        <x:f>CHOOSE(MIN(3,MAX(1,$B$9)),S621,U621,W621)</x:f>
        <x:v>0.8962667909217998</x:v>
      </x:c>
      <x:c r="C621" s="11" t="n">
        <x:f>CHOOSE(MIN(3,MAX(1,$B$9)),T621,V621,X621)</x:f>
        <x:v>0.7160333056235686</x:v>
      </x:c>
      <x:c r="D621" s="1" t="n">
        <x:f>IF(B621^2+C621^2&lt;=1,1,0)</x:f>
        <x:v>0</x:v>
      </x:c>
      <x:c r="E621" s="9" t="n">
        <x:f>4*AVERAGE($D$25:D621)</x:f>
        <x:v>3.1155778894472363</x:v>
      </x:c>
      <x:c r="F621" s="1" t="n">
        <x:f>B621</x:f>
        <x:v>0.8962667909217998</x:v>
      </x:c>
      <x:c r="G621" s="1" t="str">
        <x:f>IF(D621=1,C621,"")</x:f>
      </x:c>
      <x:c r="H621" s="1" t="n">
        <x:f>IF(D621=0,C621,"")</x:f>
        <x:v>0.7160333056235686</x:v>
      </x:c>
      <x:c r="I621" s="1" t="n">
        <x:f>SQRT(1-F621^2)</x:f>
        <x:v>0.44351532046902137</x:v>
      </x:c>
      <x:c r="J621" s="34"/>
      <x:c r="K621" s="34"/>
      <x:c r="L621" s="34"/>
      <x:c r="M621" s="34"/>
      <x:c r="N621" s="34"/>
      <x:c r="O621" s="34"/>
      <x:c r="P621" s="34"/>
      <x:c r="Q621" s="10" t="n">
        <x:f>PI()</x:f>
        <x:v>3.141592653589793</x:v>
      </x:c>
      <x:c r="S621" s="10" t="n">
        <x:v>0.8962667909217998</x:v>
      </x:c>
      <x:c r="T621" s="10" t="n">
        <x:v>0.7160333056235686</x:v>
      </x:c>
      <x:c r="U621" s="10" t="n">
        <x:v>0.6933706080389854</x:v>
      </x:c>
      <x:c r="V621" s="10" t="n">
        <x:v>0.2332434284943986</x:v>
      </x:c>
      <x:c r="W621" s="10" t="n">
        <x:v>0.13675615571898925</x:v>
      </x:c>
      <x:c r="X621" s="10" t="n">
        <x:v>0.4349281815753274</x:v>
      </x:c>
    </x:row>
    <x:row r="622">
      <x:c r="A622" s="34" t="n">
        <x:v>598</x:v>
      </x:c>
      <x:c r="B622" s="11" t="n">
        <x:f>CHOOSE(MIN(3,MAX(1,$B$9)),S622,U622,W622)</x:f>
        <x:v>0.5739172672620043</x:v>
      </x:c>
      <x:c r="C622" s="11" t="n">
        <x:f>CHOOSE(MIN(3,MAX(1,$B$9)),T622,V622,X622)</x:f>
        <x:v>0.8751634844811633</x:v>
      </x:c>
      <x:c r="D622" s="1" t="n">
        <x:f>IF(B622^2+C622^2&lt;=1,1,0)</x:f>
        <x:v>0</x:v>
      </x:c>
      <x:c r="E622" s="9" t="n">
        <x:f>4*AVERAGE($D$25:D622)</x:f>
        <x:v>3.1103678929765888</x:v>
      </x:c>
      <x:c r="F622" s="1" t="n">
        <x:f>B622</x:f>
        <x:v>0.5739172672620043</x:v>
      </x:c>
      <x:c r="G622" s="1" t="str">
        <x:f>IF(D622=1,C622,"")</x:f>
      </x:c>
      <x:c r="H622" s="1" t="n">
        <x:f>IF(D622=0,C622,"")</x:f>
        <x:v>0.8751634844811633</x:v>
      </x:c>
      <x:c r="I622" s="1" t="n">
        <x:f>SQRT(1-F622^2)</x:f>
        <x:v>0.8189132862144276</x:v>
      </x:c>
      <x:c r="J622" s="34"/>
      <x:c r="K622" s="34"/>
      <x:c r="L622" s="34"/>
      <x:c r="M622" s="34"/>
      <x:c r="N622" s="34"/>
      <x:c r="O622" s="34"/>
      <x:c r="P622" s="34"/>
      <x:c r="Q622" s="10" t="n">
        <x:f>PI()</x:f>
        <x:v>3.141592653589793</x:v>
      </x:c>
      <x:c r="S622" s="10" t="n">
        <x:v>0.5739172672620043</x:v>
      </x:c>
      <x:c r="T622" s="10" t="n">
        <x:v>0.8751634844811633</x:v>
      </x:c>
      <x:c r="U622" s="10" t="n">
        <x:v>0.5812855320680896</x:v>
      </x:c>
      <x:c r="V622" s="10" t="n">
        <x:v>0.466768831871633</x:v>
      </x:c>
      <x:c r="W622" s="10" t="n">
        <x:v>0.5308127407717502</x:v>
      </x:c>
      <x:c r="X622" s="10" t="n">
        <x:v>0.7738762176513924</x:v>
      </x:c>
    </x:row>
    <x:row r="623">
      <x:c r="A623" s="34" t="n">
        <x:v>599</x:v>
      </x:c>
      <x:c r="B623" s="11" t="n">
        <x:f>CHOOSE(MIN(3,MAX(1,$B$9)),S623,U623,W623)</x:f>
        <x:v>0.7348802051274106</x:v>
      </x:c>
      <x:c r="C623" s="11" t="n">
        <x:f>CHOOSE(MIN(3,MAX(1,$B$9)),T623,V623,X623)</x:f>
        <x:v>0.7093138998607174</x:v>
      </x:c>
      <x:c r="D623" s="1" t="n">
        <x:f>IF(B623^2+C623^2&lt;=1,1,0)</x:f>
        <x:v>0</x:v>
      </x:c>
      <x:c r="E623" s="9" t="n">
        <x:f>4*AVERAGE($D$25:D623)</x:f>
        <x:v>3.1051752921535893</x:v>
      </x:c>
      <x:c r="F623" s="1" t="n">
        <x:f>B623</x:f>
        <x:v>0.7348802051274106</x:v>
      </x:c>
      <x:c r="G623" s="1" t="str">
        <x:f>IF(D623=1,C623,"")</x:f>
      </x:c>
      <x:c r="H623" s="1" t="n">
        <x:f>IF(D623=0,C623,"")</x:f>
        <x:v>0.7093138998607174</x:v>
      </x:c>
      <x:c r="I623" s="1" t="n">
        <x:f>SQRT(1-F623^2)</x:f>
        <x:v>0.6781969360826506</x:v>
      </x:c>
      <x:c r="J623" s="34"/>
      <x:c r="K623" s="34"/>
      <x:c r="L623" s="34"/>
      <x:c r="M623" s="34"/>
      <x:c r="N623" s="34"/>
      <x:c r="O623" s="34"/>
      <x:c r="P623" s="34"/>
      <x:c r="Q623" s="10" t="n">
        <x:f>PI()</x:f>
        <x:v>3.141592653589793</x:v>
      </x:c>
      <x:c r="S623" s="10" t="n">
        <x:v>0.7348802051274106</x:v>
      </x:c>
      <x:c r="T623" s="10" t="n">
        <x:v>0.7093138998607174</x:v>
      </x:c>
      <x:c r="U623" s="10" t="n">
        <x:v>0.15379520403546776</x:v>
      </x:c>
      <x:c r="V623" s="10" t="n">
        <x:v>0.1990437217806017</x:v>
      </x:c>
      <x:c r="W623" s="10" t="n">
        <x:v>0.5037786210292667</x:v>
      </x:c>
      <x:c r="X623" s="10" t="n">
        <x:v>0.9324615724094928</x:v>
      </x:c>
    </x:row>
    <x:row r="624">
      <x:c r="A624" s="34" t="n">
        <x:v>600</x:v>
      </x:c>
      <x:c r="B624" s="11" t="n">
        <x:f>CHOOSE(MIN(3,MAX(1,$B$9)),S624,U624,W624)</x:f>
        <x:v>0.955039857304655</x:v>
      </x:c>
      <x:c r="C624" s="11" t="n">
        <x:f>CHOOSE(MIN(3,MAX(1,$B$9)),T624,V624,X624)</x:f>
        <x:v>0.9543542276369408</x:v>
      </x:c>
      <x:c r="D624" s="1" t="n">
        <x:f>IF(B624^2+C624^2&lt;=1,1,0)</x:f>
        <x:v>0</x:v>
      </x:c>
      <x:c r="E624" s="9" t="n">
        <x:f>4*AVERAGE($D$25:D624)</x:f>
        <x:v>3.1</x:v>
      </x:c>
      <x:c r="F624" s="1" t="n">
        <x:f>B624</x:f>
        <x:v>0.955039857304655</x:v>
      </x:c>
      <x:c r="G624" s="1" t="str">
        <x:f>IF(D624=1,C624,"")</x:f>
      </x:c>
      <x:c r="H624" s="1" t="n">
        <x:f>IF(D624=0,C624,"")</x:f>
        <x:v>0.9543542276369408</x:v>
      </x:c>
      <x:c r="I624" s="1" t="n">
        <x:f>SQRT(1-F624^2)</x:f>
        <x:v>0.2964774375218192</x:v>
      </x:c>
      <x:c r="J624" s="34"/>
      <x:c r="K624" s="34"/>
      <x:c r="L624" s="34"/>
      <x:c r="M624" s="34"/>
      <x:c r="N624" s="34"/>
      <x:c r="O624" s="34"/>
      <x:c r="P624" s="34"/>
      <x:c r="Q624" s="10" t="n">
        <x:f>PI()</x:f>
        <x:v>3.141592653589793</x:v>
      </x:c>
      <x:c r="S624" s="10" t="n">
        <x:v>0.955039857304655</x:v>
      </x:c>
      <x:c r="T624" s="10" t="n">
        <x:v>0.9543542276369408</x:v>
      </x:c>
      <x:c r="U624" s="10" t="n">
        <x:v>0.2936609798937774</x:v>
      </x:c>
      <x:c r="V624" s="10" t="n">
        <x:v>0.4516255443352192</x:v>
      </x:c>
      <x:c r="W624" s="10" t="n">
        <x:v>0.043195132749137555</x:v>
      </x:c>
      <x:c r="X624" s="10" t="n">
        <x:v>0.17391361064983424</x:v>
      </x:c>
    </x:row>
    <x:row r="625">
      <x:c r="A625" s="34" t="n">
        <x:v>601</x:v>
      </x:c>
      <x:c r="B625" s="11" t="n">
        <x:f>CHOOSE(MIN(3,MAX(1,$B$9)),S625,U625,W625)</x:f>
        <x:v>0.7066315755946562</x:v>
      </x:c>
      <x:c r="C625" s="11" t="n">
        <x:f>CHOOSE(MIN(3,MAX(1,$B$9)),T625,V625,X625)</x:f>
        <x:v>0.15924089180771261</x:v>
      </x:c>
      <x:c r="D625" s="1" t="n">
        <x:f>IF(B625^2+C625^2&lt;=1,1,0)</x:f>
        <x:v>1</x:v>
      </x:c>
      <x:c r="E625" s="9" t="n">
        <x:f>4*AVERAGE($D$25:D625)</x:f>
        <x:v>3.1014975041597337</x:v>
      </x:c>
      <x:c r="F625" s="1" t="n">
        <x:f>B625</x:f>
        <x:v>0.7066315755946562</x:v>
      </x:c>
      <x:c r="G625" s="1" t="n">
        <x:f>IF(D625=1,C625,"")</x:f>
        <x:v>0.15924089180771261</x:v>
      </x:c>
      <x:c r="H625" s="1" t="str">
        <x:f>IF(D625=0,C625,"")</x:f>
      </x:c>
      <x:c r="I625" s="1" t="n">
        <x:f>SQRT(1-F625^2)</x:f>
        <x:v>0.7075816676346368</x:v>
      </x:c>
      <x:c r="J625" s="34"/>
      <x:c r="K625" s="34"/>
      <x:c r="L625" s="34"/>
      <x:c r="M625" s="34"/>
      <x:c r="N625" s="34"/>
      <x:c r="O625" s="34"/>
      <x:c r="P625" s="34"/>
      <x:c r="Q625" s="10" t="n">
        <x:f>PI()</x:f>
        <x:v>3.141592653589793</x:v>
      </x:c>
      <x:c r="S625" s="10" t="n">
        <x:v>0.7066315755946562</x:v>
      </x:c>
      <x:c r="T625" s="10" t="n">
        <x:v>0.15924089180771261</x:v>
      </x:c>
      <x:c r="U625" s="10" t="n">
        <x:v>0.06627267299253603</x:v>
      </x:c>
      <x:c r="V625" s="10" t="n">
        <x:v>0.601811570133271</x:v>
      </x:c>
      <x:c r="W625" s="10" t="n">
        <x:v>0.19077995525076064</x:v>
      </x:c>
      <x:c r="X625" s="10" t="n">
        <x:v>0.9165874928023867</x:v>
      </x:c>
    </x:row>
    <x:row r="626">
      <x:c r="A626" s="34" t="n">
        <x:v>602</x:v>
      </x:c>
      <x:c r="B626" s="11" t="n">
        <x:f>CHOOSE(MIN(3,MAX(1,$B$9)),S626,U626,W626)</x:f>
        <x:v>0.6813104295870289</x:v>
      </x:c>
      <x:c r="C626" s="11" t="n">
        <x:f>CHOOSE(MIN(3,MAX(1,$B$9)),T626,V626,X626)</x:f>
        <x:v>0.47868254606146365</x:v>
      </x:c>
      <x:c r="D626" s="1" t="n">
        <x:f>IF(B626^2+C626^2&lt;=1,1,0)</x:f>
        <x:v>1</x:v>
      </x:c>
      <x:c r="E626" s="9" t="n">
        <x:f>4*AVERAGE($D$25:D626)</x:f>
        <x:v>3.1029900332225915</x:v>
      </x:c>
      <x:c r="F626" s="1" t="n">
        <x:f>B626</x:f>
        <x:v>0.6813104295870289</x:v>
      </x:c>
      <x:c r="G626" s="1" t="n">
        <x:f>IF(D626=1,C626,"")</x:f>
        <x:v>0.47868254606146365</x:v>
      </x:c>
      <x:c r="H626" s="1" t="str">
        <x:f>IF(D626=0,C626,"")</x:f>
      </x:c>
      <x:c r="I626" s="1" t="n">
        <x:f>SQRT(1-F626^2)</x:f>
        <x:v>0.731994602805197</x:v>
      </x:c>
      <x:c r="J626" s="34"/>
      <x:c r="K626" s="34"/>
      <x:c r="L626" s="34"/>
      <x:c r="M626" s="34"/>
      <x:c r="N626" s="34"/>
      <x:c r="O626" s="34"/>
      <x:c r="P626" s="34"/>
      <x:c r="Q626" s="10" t="n">
        <x:f>PI()</x:f>
        <x:v>3.141592653589793</x:v>
      </x:c>
      <x:c r="S626" s="10" t="n">
        <x:v>0.6813104295870289</x:v>
      </x:c>
      <x:c r="T626" s="10" t="n">
        <x:v>0.47868254606146365</x:v>
      </x:c>
      <x:c r="U626" s="10" t="n">
        <x:v>0.09901128573380646</x:v>
      </x:c>
      <x:c r="V626" s="10" t="n">
        <x:v>0.33169265437543194</x:v>
      </x:c>
      <x:c r="W626" s="10" t="n">
        <x:v>0.40445650248065323</x:v>
      </x:c>
      <x:c r="X626" s="10" t="n">
        <x:v>0.10919169694850239</x:v>
      </x:c>
    </x:row>
    <x:row r="627">
      <x:c r="A627" s="34" t="n">
        <x:v>603</x:v>
      </x:c>
      <x:c r="B627" s="11" t="n">
        <x:f>CHOOSE(MIN(3,MAX(1,$B$9)),S627,U627,W627)</x:f>
        <x:v>0.300857154536061</x:v>
      </x:c>
      <x:c r="C627" s="11" t="n">
        <x:f>CHOOSE(MIN(3,MAX(1,$B$9)),T627,V627,X627)</x:f>
        <x:v>0.49102833366487175</x:v>
      </x:c>
      <x:c r="D627" s="1" t="n">
        <x:f>IF(B627^2+C627^2&lt;=1,1,0)</x:f>
        <x:v>1</x:v>
      </x:c>
      <x:c r="E627" s="9" t="n">
        <x:f>4*AVERAGE($D$25:D627)</x:f>
        <x:v>3.1044776119402986</x:v>
      </x:c>
      <x:c r="F627" s="1" t="n">
        <x:f>B627</x:f>
        <x:v>0.300857154536061</x:v>
      </x:c>
      <x:c r="G627" s="1" t="n">
        <x:f>IF(D627=1,C627,"")</x:f>
        <x:v>0.49102833366487175</x:v>
      </x:c>
      <x:c r="H627" s="1" t="str">
        <x:f>IF(D627=0,C627,"")</x:f>
      </x:c>
      <x:c r="I627" s="1" t="n">
        <x:f>SQRT(1-F627^2)</x:f>
        <x:v>0.9536692154853614</x:v>
      </x:c>
      <x:c r="J627" s="34"/>
      <x:c r="K627" s="34"/>
      <x:c r="L627" s="34"/>
      <x:c r="M627" s="34"/>
      <x:c r="N627" s="34"/>
      <x:c r="O627" s="34"/>
      <x:c r="P627" s="34"/>
      <x:c r="Q627" s="10" t="n">
        <x:f>PI()</x:f>
        <x:v>3.141592653589793</x:v>
      </x:c>
      <x:c r="S627" s="10" t="n">
        <x:v>0.300857154536061</x:v>
      </x:c>
      <x:c r="T627" s="10" t="n">
        <x:v>0.49102833366487175</x:v>
      </x:c>
      <x:c r="U627" s="10" t="n">
        <x:v>0.9852321147022802</x:v>
      </x:c>
      <x:c r="V627" s="10" t="n">
        <x:v>0.895787239349784</x:v>
      </x:c>
      <x:c r="W627" s="10" t="n">
        <x:v>0.11210493890598616</x:v>
      </x:c>
      <x:c r="X627" s="10" t="n">
        <x:v>0.0470077294382214</x:v>
      </x:c>
    </x:row>
    <x:row r="628">
      <x:c r="A628" s="34" t="n">
        <x:v>604</x:v>
      </x:c>
      <x:c r="B628" s="11" t="n">
        <x:f>CHOOSE(MIN(3,MAX(1,$B$9)),S628,U628,W628)</x:f>
        <x:v>0.172967717400752</x:v>
      </x:c>
      <x:c r="C628" s="11" t="n">
        <x:f>CHOOSE(MIN(3,MAX(1,$B$9)),T628,V628,X628)</x:f>
        <x:v>0.32568068348336965</x:v>
      </x:c>
      <x:c r="D628" s="1" t="n">
        <x:f>IF(B628^2+C628^2&lt;=1,1,0)</x:f>
        <x:v>1</x:v>
      </x:c>
      <x:c r="E628" s="9" t="n">
        <x:f>4*AVERAGE($D$25:D628)</x:f>
        <x:v>3.1059602649006623</x:v>
      </x:c>
      <x:c r="F628" s="1" t="n">
        <x:f>B628</x:f>
        <x:v>0.172967717400752</x:v>
      </x:c>
      <x:c r="G628" s="1" t="n">
        <x:f>IF(D628=1,C628,"")</x:f>
        <x:v>0.32568068348336965</x:v>
      </x:c>
      <x:c r="H628" s="1" t="str">
        <x:f>IF(D628=0,C628,"")</x:f>
      </x:c>
      <x:c r="I628" s="1" t="n">
        <x:f>SQRT(1-F628^2)</x:f>
        <x:v>0.9849274941523226</x:v>
      </x:c>
      <x:c r="J628" s="34"/>
      <x:c r="K628" s="34"/>
      <x:c r="L628" s="34"/>
      <x:c r="M628" s="34"/>
      <x:c r="N628" s="34"/>
      <x:c r="O628" s="34"/>
      <x:c r="P628" s="34"/>
      <x:c r="Q628" s="10" t="n">
        <x:f>PI()</x:f>
        <x:v>3.141592653589793</x:v>
      </x:c>
      <x:c r="S628" s="10" t="n">
        <x:v>0.172967717400752</x:v>
      </x:c>
      <x:c r="T628" s="10" t="n">
        <x:v>0.32568068348336965</x:v>
      </x:c>
      <x:c r="U628" s="10" t="n">
        <x:v>0.045053217696624515</x:v>
      </x:c>
      <x:c r="V628" s="10" t="n">
        <x:v>0.8808800580919984</x:v>
      </x:c>
      <x:c r="W628" s="10" t="n">
        <x:v>0.9461287396722537</x:v>
      </x:c>
      <x:c r="X628" s="10" t="n">
        <x:v>0.2503011675699114</x:v>
      </x:c>
    </x:row>
    <x:row r="629">
      <x:c r="A629" s="34" t="n">
        <x:v>605</x:v>
      </x:c>
      <x:c r="B629" s="11" t="n">
        <x:f>CHOOSE(MIN(3,MAX(1,$B$9)),S629,U629,W629)</x:f>
        <x:v>0.8755493526114151</x:v>
      </x:c>
      <x:c r="C629" s="11" t="n">
        <x:f>CHOOSE(MIN(3,MAX(1,$B$9)),T629,V629,X629)</x:f>
        <x:v>0.022029712446965277</x:v>
      </x:c>
      <x:c r="D629" s="1" t="n">
        <x:f>IF(B629^2+C629^2&lt;=1,1,0)</x:f>
        <x:v>1</x:v>
      </x:c>
      <x:c r="E629" s="9" t="n">
        <x:f>4*AVERAGE($D$25:D629)</x:f>
        <x:v>3.1074380165289255</x:v>
      </x:c>
      <x:c r="F629" s="1" t="n">
        <x:f>B629</x:f>
        <x:v>0.8755493526114151</x:v>
      </x:c>
      <x:c r="G629" s="1" t="n">
        <x:f>IF(D629=1,C629,"")</x:f>
        <x:v>0.022029712446965277</x:v>
      </x:c>
      <x:c r="H629" s="1" t="str">
        <x:f>IF(D629=0,C629,"")</x:f>
      </x:c>
      <x:c r="I629" s="1" t="n">
        <x:f>SQRT(1-F629^2)</x:f>
        <x:v>0.4831286900420341</x:v>
      </x:c>
      <x:c r="J629" s="34"/>
      <x:c r="K629" s="34"/>
      <x:c r="L629" s="34"/>
      <x:c r="M629" s="34"/>
      <x:c r="N629" s="34"/>
      <x:c r="O629" s="34"/>
      <x:c r="P629" s="34"/>
      <x:c r="Q629" s="10" t="n">
        <x:f>PI()</x:f>
        <x:v>3.141592653589793</x:v>
      </x:c>
      <x:c r="S629" s="10" t="n">
        <x:v>0.8755493526114151</x:v>
      </x:c>
      <x:c r="T629" s="10" t="n">
        <x:v>0.022029712446965277</x:v>
      </x:c>
      <x:c r="U629" s="10" t="n">
        <x:v>0.7470621958635671</x:v>
      </x:c>
      <x:c r="V629" s="10" t="n">
        <x:v>0.25072619968409215</x:v>
      </x:c>
      <x:c r="W629" s="10" t="n">
        <x:v>0.848012102768477</x:v>
      </x:c>
      <x:c r="X629" s="10" t="n">
        <x:v>0.8618752044963278</x:v>
      </x:c>
    </x:row>
    <x:row r="630">
      <x:c r="A630" s="34" t="n">
        <x:v>606</x:v>
      </x:c>
      <x:c r="B630" s="11" t="n">
        <x:f>CHOOSE(MIN(3,MAX(1,$B$9)),S630,U630,W630)</x:f>
        <x:v>0.24298498162534088</x:v>
      </x:c>
      <x:c r="C630" s="11" t="n">
        <x:f>CHOOSE(MIN(3,MAX(1,$B$9)),T630,V630,X630)</x:f>
        <x:v>0.8124141172738746</x:v>
      </x:c>
      <x:c r="D630" s="1" t="n">
        <x:f>IF(B630^2+C630^2&lt;=1,1,0)</x:f>
        <x:v>1</x:v>
      </x:c>
      <x:c r="E630" s="9" t="n">
        <x:f>4*AVERAGE($D$25:D630)</x:f>
        <x:v>3.108910891089109</x:v>
      </x:c>
      <x:c r="F630" s="1" t="n">
        <x:f>B630</x:f>
        <x:v>0.24298498162534088</x:v>
      </x:c>
      <x:c r="G630" s="1" t="n">
        <x:f>IF(D630=1,C630,"")</x:f>
        <x:v>0.8124141172738746</x:v>
      </x:c>
      <x:c r="H630" s="1" t="str">
        <x:f>IF(D630=0,C630,"")</x:f>
      </x:c>
      <x:c r="I630" s="1" t="n">
        <x:f>SQRT(1-F630^2)</x:f>
        <x:v>0.9700300504131472</x:v>
      </x:c>
      <x:c r="J630" s="34"/>
      <x:c r="K630" s="34"/>
      <x:c r="L630" s="34"/>
      <x:c r="M630" s="34"/>
      <x:c r="N630" s="34"/>
      <x:c r="O630" s="34"/>
      <x:c r="P630" s="34"/>
      <x:c r="Q630" s="10" t="n">
        <x:f>PI()</x:f>
        <x:v>3.141592653589793</x:v>
      </x:c>
      <x:c r="S630" s="10" t="n">
        <x:v>0.24298498162534088</x:v>
      </x:c>
      <x:c r="T630" s="10" t="n">
        <x:v>0.8124141172738746</x:v>
      </x:c>
      <x:c r="U630" s="10" t="n">
        <x:v>0.6116357853464697</x:v>
      </x:c>
      <x:c r="V630" s="10" t="n">
        <x:v>0.5388697650503541</x:v>
      </x:c>
      <x:c r="W630" s="10" t="n">
        <x:v>0.9813751789252488</x:v>
      </x:c>
      <x:c r="X630" s="10" t="n">
        <x:v>0.24077946208423895</x:v>
      </x:c>
    </x:row>
    <x:row r="631">
      <x:c r="A631" s="34" t="n">
        <x:v>607</x:v>
      </x:c>
      <x:c r="B631" s="11" t="n">
        <x:f>CHOOSE(MIN(3,MAX(1,$B$9)),S631,U631,W631)</x:f>
        <x:v>0.8444294928340241</x:v>
      </x:c>
      <x:c r="C631" s="11" t="n">
        <x:f>CHOOSE(MIN(3,MAX(1,$B$9)),T631,V631,X631)</x:f>
        <x:v>0.23743375076446682</x:v>
      </x:c>
      <x:c r="D631" s="1" t="n">
        <x:f>IF(B631^2+C631^2&lt;=1,1,0)</x:f>
        <x:v>1</x:v>
      </x:c>
      <x:c r="E631" s="9" t="n">
        <x:f>4*AVERAGE($D$25:D631)</x:f>
        <x:v>3.110378912685338</x:v>
      </x:c>
      <x:c r="F631" s="1" t="n">
        <x:f>B631</x:f>
        <x:v>0.8444294928340241</x:v>
      </x:c>
      <x:c r="G631" s="1" t="n">
        <x:f>IF(D631=1,C631,"")</x:f>
        <x:v>0.23743375076446682</x:v>
      </x:c>
      <x:c r="H631" s="1" t="str">
        <x:f>IF(D631=0,C631,"")</x:f>
      </x:c>
      <x:c r="I631" s="1" t="n">
        <x:f>SQRT(1-F631^2)</x:f>
        <x:v>0.5356667169351413</x:v>
      </x:c>
      <x:c r="J631" s="34"/>
      <x:c r="K631" s="34"/>
      <x:c r="L631" s="34"/>
      <x:c r="M631" s="34"/>
      <x:c r="N631" s="34"/>
      <x:c r="O631" s="34"/>
      <x:c r="P631" s="34"/>
      <x:c r="Q631" s="10" t="n">
        <x:f>PI()</x:f>
        <x:v>3.141592653589793</x:v>
      </x:c>
      <x:c r="S631" s="10" t="n">
        <x:v>0.8444294928340241</x:v>
      </x:c>
      <x:c r="T631" s="10" t="n">
        <x:v>0.23743375076446682</x:v>
      </x:c>
      <x:c r="U631" s="10" t="n">
        <x:v>0.8662799007120306</x:v>
      </x:c>
      <x:c r="V631" s="10" t="n">
        <x:v>0.07831370440868557</x:v>
      </x:c>
      <x:c r="W631" s="10" t="n">
        <x:v>0.2723855985967505</x:v>
      </x:c>
      <x:c r="X631" s="10" t="n">
        <x:v>0.7517161268522002</x:v>
      </x:c>
    </x:row>
    <x:row r="632">
      <x:c r="A632" s="34" t="n">
        <x:v>608</x:v>
      </x:c>
      <x:c r="B632" s="11" t="n">
        <x:f>CHOOSE(MIN(3,MAX(1,$B$9)),S632,U632,W632)</x:f>
        <x:v>0.6498654208844528</x:v>
      </x:c>
      <x:c r="C632" s="11" t="n">
        <x:f>CHOOSE(MIN(3,MAX(1,$B$9)),T632,V632,X632)</x:f>
        <x:v>0.4755718904780224</x:v>
      </x:c>
      <x:c r="D632" s="1" t="n">
        <x:f>IF(B632^2+C632^2&lt;=1,1,0)</x:f>
        <x:v>1</x:v>
      </x:c>
      <x:c r="E632" s="9" t="n">
        <x:f>4*AVERAGE($D$25:D632)</x:f>
        <x:v>3.111842105263158</x:v>
      </x:c>
      <x:c r="F632" s="1" t="n">
        <x:f>B632</x:f>
        <x:v>0.6498654208844528</x:v>
      </x:c>
      <x:c r="G632" s="1" t="n">
        <x:f>IF(D632=1,C632,"")</x:f>
        <x:v>0.4755718904780224</x:v>
      </x:c>
      <x:c r="H632" s="1" t="str">
        <x:f>IF(D632=0,C632,"")</x:f>
      </x:c>
      <x:c r="I632" s="1" t="n">
        <x:f>SQRT(1-F632^2)</x:f>
        <x:v>0.7600492975713307</x:v>
      </x:c>
      <x:c r="J632" s="34"/>
      <x:c r="K632" s="34"/>
      <x:c r="L632" s="34"/>
      <x:c r="M632" s="34"/>
      <x:c r="N632" s="34"/>
      <x:c r="O632" s="34"/>
      <x:c r="P632" s="34"/>
      <x:c r="Q632" s="10" t="n">
        <x:f>PI()</x:f>
        <x:v>3.141592653589793</x:v>
      </x:c>
      <x:c r="S632" s="10" t="n">
        <x:v>0.6498654208844528</x:v>
      </x:c>
      <x:c r="T632" s="10" t="n">
        <x:v>0.4755718904780224</x:v>
      </x:c>
      <x:c r="U632" s="10" t="n">
        <x:v>0.13078358760852882</x:v>
      </x:c>
      <x:c r="V632" s="10" t="n">
        <x:v>0.7207368253640116</x:v>
      </x:c>
      <x:c r="W632" s="10" t="n">
        <x:v>0.5320829398163092</x:v>
      </x:c>
      <x:c r="X632" s="10" t="n">
        <x:v>0.19912137689392162</x:v>
      </x:c>
    </x:row>
    <x:row r="633">
      <x:c r="A633" s="34" t="n">
        <x:v>609</x:v>
      </x:c>
      <x:c r="B633" s="11" t="n">
        <x:f>CHOOSE(MIN(3,MAX(1,$B$9)),S633,U633,W633)</x:f>
        <x:v>0.5368721269769594</x:v>
      </x:c>
      <x:c r="C633" s="11" t="n">
        <x:f>CHOOSE(MIN(3,MAX(1,$B$9)),T633,V633,X633)</x:f>
        <x:v>0.31303052010480314</x:v>
      </x:c>
      <x:c r="D633" s="1" t="n">
        <x:f>IF(B633^2+C633^2&lt;=1,1,0)</x:f>
        <x:v>1</x:v>
      </x:c>
      <x:c r="E633" s="9" t="n">
        <x:f>4*AVERAGE($D$25:D633)</x:f>
        <x:v>3.1133004926108376</x:v>
      </x:c>
      <x:c r="F633" s="1" t="n">
        <x:f>B633</x:f>
        <x:v>0.5368721269769594</x:v>
      </x:c>
      <x:c r="G633" s="1" t="n">
        <x:f>IF(D633=1,C633,"")</x:f>
        <x:v>0.31303052010480314</x:v>
      </x:c>
      <x:c r="H633" s="1" t="str">
        <x:f>IF(D633=0,C633,"")</x:f>
      </x:c>
      <x:c r="I633" s="1" t="n">
        <x:f>SQRT(1-F633^2)</x:f>
        <x:v>0.843663629223896</x:v>
      </x:c>
      <x:c r="J633" s="34"/>
      <x:c r="K633" s="34"/>
      <x:c r="L633" s="34"/>
      <x:c r="M633" s="34"/>
      <x:c r="N633" s="34"/>
      <x:c r="O633" s="34"/>
      <x:c r="P633" s="34"/>
      <x:c r="Q633" s="10" t="n">
        <x:f>PI()</x:f>
        <x:v>3.141592653589793</x:v>
      </x:c>
      <x:c r="S633" s="10" t="n">
        <x:v>0.5368721269769594</x:v>
      </x:c>
      <x:c r="T633" s="10" t="n">
        <x:v>0.31303052010480314</x:v>
      </x:c>
      <x:c r="U633" s="10" t="n">
        <x:v>0.2457590719883228</x:v>
      </x:c>
      <x:c r="V633" s="10" t="n">
        <x:v>0.12393910591035406</x:v>
      </x:c>
      <x:c r="W633" s="10" t="n">
        <x:v>0.32018109511394455</x:v>
      </x:c>
      <x:c r="X633" s="10" t="n">
        <x:v>0.10346698370044971</x:v>
      </x:c>
    </x:row>
    <x:row r="634">
      <x:c r="A634" s="34" t="n">
        <x:v>610</x:v>
      </x:c>
      <x:c r="B634" s="11" t="n">
        <x:f>CHOOSE(MIN(3,MAX(1,$B$9)),S634,U634,W634)</x:f>
        <x:v>0.3623516442021355</x:v>
      </x:c>
      <x:c r="C634" s="11" t="n">
        <x:f>CHOOSE(MIN(3,MAX(1,$B$9)),T634,V634,X634)</x:f>
        <x:v>0.6064397563459352</x:v>
      </x:c>
      <x:c r="D634" s="1" t="n">
        <x:f>IF(B634^2+C634^2&lt;=1,1,0)</x:f>
        <x:v>1</x:v>
      </x:c>
      <x:c r="E634" s="9" t="n">
        <x:f>4*AVERAGE($D$25:D634)</x:f>
        <x:v>3.1147540983606556</x:v>
      </x:c>
      <x:c r="F634" s="1" t="n">
        <x:f>B634</x:f>
        <x:v>0.3623516442021355</x:v>
      </x:c>
      <x:c r="G634" s="1" t="n">
        <x:f>IF(D634=1,C634,"")</x:f>
        <x:v>0.6064397563459352</x:v>
      </x:c>
      <x:c r="H634" s="1" t="str">
        <x:f>IF(D634=0,C634,"")</x:f>
      </x:c>
      <x:c r="I634" s="1" t="n">
        <x:f>SQRT(1-F634^2)</x:f>
        <x:v>0.9320414614940737</x:v>
      </x:c>
      <x:c r="J634" s="34"/>
      <x:c r="K634" s="34"/>
      <x:c r="L634" s="34"/>
      <x:c r="M634" s="34"/>
      <x:c r="N634" s="34"/>
      <x:c r="O634" s="34"/>
      <x:c r="P634" s="34"/>
      <x:c r="Q634" s="10" t="n">
        <x:f>PI()</x:f>
        <x:v>3.141592653589793</x:v>
      </x:c>
      <x:c r="S634" s="10" t="n">
        <x:v>0.3623516442021355</x:v>
      </x:c>
      <x:c r="T634" s="10" t="n">
        <x:v>0.6064397563459352</x:v>
      </x:c>
      <x:c r="U634" s="10" t="n">
        <x:v>0.2936210411132417</x:v>
      </x:c>
      <x:c r="V634" s="10" t="n">
        <x:v>0.6378971971439475</x:v>
      </x:c>
      <x:c r="W634" s="10" t="n">
        <x:v>0.04338420541477672</x:v>
      </x:c>
      <x:c r="X634" s="10" t="n">
        <x:v>0.4535586067191508</x:v>
      </x:c>
    </x:row>
    <x:row r="635">
      <x:c r="A635" s="34" t="n">
        <x:v>611</x:v>
      </x:c>
      <x:c r="B635" s="11" t="n">
        <x:f>CHOOSE(MIN(3,MAX(1,$B$9)),S635,U635,W635)</x:f>
        <x:v>0.37130591447930783</x:v>
      </x:c>
      <x:c r="C635" s="11" t="n">
        <x:f>CHOOSE(MIN(3,MAX(1,$B$9)),T635,V635,X635)</x:f>
        <x:v>0.21317286661360413</x:v>
      </x:c>
      <x:c r="D635" s="1" t="n">
        <x:f>IF(B635^2+C635^2&lt;=1,1,0)</x:f>
        <x:v>1</x:v>
      </x:c>
      <x:c r="E635" s="9" t="n">
        <x:f>4*AVERAGE($D$25:D635)</x:f>
        <x:v>3.11620294599018</x:v>
      </x:c>
      <x:c r="F635" s="1" t="n">
        <x:f>B635</x:f>
        <x:v>0.37130591447930783</x:v>
      </x:c>
      <x:c r="G635" s="1" t="n">
        <x:f>IF(D635=1,C635,"")</x:f>
        <x:v>0.21317286661360413</x:v>
      </x:c>
      <x:c r="H635" s="1" t="str">
        <x:f>IF(D635=0,C635,"")</x:f>
      </x:c>
      <x:c r="I635" s="1" t="n">
        <x:f>SQRT(1-F635^2)</x:f>
        <x:v>0.9285105911472873</x:v>
      </x:c>
      <x:c r="J635" s="34"/>
      <x:c r="K635" s="34"/>
      <x:c r="L635" s="34"/>
      <x:c r="M635" s="34"/>
      <x:c r="N635" s="34"/>
      <x:c r="O635" s="34"/>
      <x:c r="P635" s="34"/>
      <x:c r="Q635" s="10" t="n">
        <x:f>PI()</x:f>
        <x:v>3.141592653589793</x:v>
      </x:c>
      <x:c r="S635" s="10" t="n">
        <x:v>0.37130591447930783</x:v>
      </x:c>
      <x:c r="T635" s="10" t="n">
        <x:v>0.21317286661360413</x:v>
      </x:c>
      <x:c r="U635" s="10" t="n">
        <x:v>0.0940021914235255</x:v>
      </x:c>
      <x:c r="V635" s="10" t="n">
        <x:v>0.48709670562157326</x:v>
      </x:c>
      <x:c r="W635" s="10" t="n">
        <x:v>0.6389457544314626</x:v>
      </x:c>
      <x:c r="X635" s="10" t="n">
        <x:v>0.04841636529962523</x:v>
      </x:c>
    </x:row>
    <x:row r="636">
      <x:c r="A636" s="34" t="n">
        <x:v>612</x:v>
      </x:c>
      <x:c r="B636" s="11" t="n">
        <x:f>CHOOSE(MIN(3,MAX(1,$B$9)),S636,U636,W636)</x:f>
        <x:v>0.8016742061590776</x:v>
      </x:c>
      <x:c r="C636" s="11" t="n">
        <x:f>CHOOSE(MIN(3,MAX(1,$B$9)),T636,V636,X636)</x:f>
        <x:v>0.9938811353640631</x:v>
      </x:c>
      <x:c r="D636" s="1" t="n">
        <x:f>IF(B636^2+C636^2&lt;=1,1,0)</x:f>
        <x:v>0</x:v>
      </x:c>
      <x:c r="E636" s="9" t="n">
        <x:f>4*AVERAGE($D$25:D636)</x:f>
        <x:v>3.111111111111111</x:v>
      </x:c>
      <x:c r="F636" s="1" t="n">
        <x:f>B636</x:f>
        <x:v>0.8016742061590776</x:v>
      </x:c>
      <x:c r="G636" s="1" t="str">
        <x:f>IF(D636=1,C636,"")</x:f>
      </x:c>
      <x:c r="H636" s="1" t="n">
        <x:f>IF(D636=0,C636,"")</x:f>
        <x:v>0.9938811353640631</x:v>
      </x:c>
      <x:c r="I636" s="1" t="n">
        <x:f>SQRT(1-F636^2)</x:f>
        <x:v>0.5977612125081493</x:v>
      </x:c>
      <x:c r="J636" s="34"/>
      <x:c r="K636" s="34"/>
      <x:c r="L636" s="34"/>
      <x:c r="M636" s="34"/>
      <x:c r="N636" s="34"/>
      <x:c r="O636" s="34"/>
      <x:c r="P636" s="34"/>
      <x:c r="Q636" s="10" t="n">
        <x:f>PI()</x:f>
        <x:v>3.141592653589793</x:v>
      </x:c>
      <x:c r="S636" s="10" t="n">
        <x:v>0.8016742061590776</x:v>
      </x:c>
      <x:c r="T636" s="10" t="n">
        <x:v>0.9938811353640631</x:v>
      </x:c>
      <x:c r="U636" s="10" t="n">
        <x:v>0.703341615412146</x:v>
      </x:c>
      <x:c r="V636" s="10" t="n">
        <x:v>0.31400095923814464</x:v>
      </x:c>
      <x:c r="W636" s="10" t="n">
        <x:v>0.8089337717844631</x:v>
      </x:c>
      <x:c r="X636" s="10" t="n">
        <x:v>0.054570295136051494</x:v>
      </x:c>
    </x:row>
    <x:row r="637">
      <x:c r="A637" s="34" t="n">
        <x:v>613</x:v>
      </x:c>
      <x:c r="B637" s="11" t="n">
        <x:f>CHOOSE(MIN(3,MAX(1,$B$9)),S637,U637,W637)</x:f>
        <x:v>0.23271606385242194</x:v>
      </x:c>
      <x:c r="C637" s="11" t="n">
        <x:f>CHOOSE(MIN(3,MAX(1,$B$9)),T637,V637,X637)</x:f>
        <x:v>0.9420581493759528</x:v>
      </x:c>
      <x:c r="D637" s="1" t="n">
        <x:f>IF(B637^2+C637^2&lt;=1,1,0)</x:f>
        <x:v>1</x:v>
      </x:c>
      <x:c r="E637" s="9" t="n">
        <x:f>4*AVERAGE($D$25:D637)</x:f>
        <x:v>3.1125611745513866</x:v>
      </x:c>
      <x:c r="F637" s="1" t="n">
        <x:f>B637</x:f>
        <x:v>0.23271606385242194</x:v>
      </x:c>
      <x:c r="G637" s="1" t="n">
        <x:f>IF(D637=1,C637,"")</x:f>
        <x:v>0.9420581493759528</x:v>
      </x:c>
      <x:c r="H637" s="1" t="str">
        <x:f>IF(D637=0,C637,"")</x:f>
      </x:c>
      <x:c r="I637" s="1" t="n">
        <x:f>SQRT(1-F637^2)</x:f>
        <x:v>0.9725447206298719</x:v>
      </x:c>
      <x:c r="J637" s="34"/>
      <x:c r="K637" s="34"/>
      <x:c r="L637" s="34"/>
      <x:c r="M637" s="34"/>
      <x:c r="N637" s="34"/>
      <x:c r="O637" s="34"/>
      <x:c r="P637" s="34"/>
      <x:c r="Q637" s="10" t="n">
        <x:f>PI()</x:f>
        <x:v>3.141592653589793</x:v>
      </x:c>
      <x:c r="S637" s="10" t="n">
        <x:v>0.23271606385242194</x:v>
      </x:c>
      <x:c r="T637" s="10" t="n">
        <x:v>0.9420581493759528</x:v>
      </x:c>
      <x:c r="U637" s="10" t="n">
        <x:v>0.21815442543288988</x:v>
      </x:c>
      <x:c r="V637" s="10" t="n">
        <x:v>0.362377817694579</x:v>
      </x:c>
      <x:c r="W637" s="10" t="n">
        <x:v>0.08720924724770218</x:v>
      </x:c>
      <x:c r="X637" s="10" t="n">
        <x:v>0.2583121180253578</x:v>
      </x:c>
    </x:row>
    <x:row r="638">
      <x:c r="A638" s="34" t="n">
        <x:v>614</x:v>
      </x:c>
      <x:c r="B638" s="11" t="n">
        <x:f>CHOOSE(MIN(3,MAX(1,$B$9)),S638,U638,W638)</x:f>
        <x:v>0.5769642045488581</x:v>
      </x:c>
      <x:c r="C638" s="11" t="n">
        <x:f>CHOOSE(MIN(3,MAX(1,$B$9)),T638,V638,X638)</x:f>
        <x:v>0.5784508847864345</x:v>
      </x:c>
      <x:c r="D638" s="1" t="n">
        <x:f>IF(B638^2+C638^2&lt;=1,1,0)</x:f>
        <x:v>1</x:v>
      </x:c>
      <x:c r="E638" s="9" t="n">
        <x:f>4*AVERAGE($D$25:D638)</x:f>
        <x:v>3.1140065146579805</x:v>
      </x:c>
      <x:c r="F638" s="1" t="n">
        <x:f>B638</x:f>
        <x:v>0.5769642045488581</x:v>
      </x:c>
      <x:c r="G638" s="1" t="n">
        <x:f>IF(D638=1,C638,"")</x:f>
        <x:v>0.5784508847864345</x:v>
      </x:c>
      <x:c r="H638" s="1" t="str">
        <x:f>IF(D638=0,C638,"")</x:f>
      </x:c>
      <x:c r="I638" s="1" t="n">
        <x:f>SQRT(1-F638^2)</x:f>
        <x:v>0.8167694329915288</x:v>
      </x:c>
      <x:c r="J638" s="34"/>
      <x:c r="K638" s="34"/>
      <x:c r="L638" s="34"/>
      <x:c r="M638" s="34"/>
      <x:c r="N638" s="34"/>
      <x:c r="O638" s="34"/>
      <x:c r="P638" s="34"/>
      <x:c r="Q638" s="10" t="n">
        <x:f>PI()</x:f>
        <x:v>3.141592653589793</x:v>
      </x:c>
      <x:c r="S638" s="10" t="n">
        <x:v>0.5769642045488581</x:v>
      </x:c>
      <x:c r="T638" s="10" t="n">
        <x:v>0.5784508847864345</x:v>
      </x:c>
      <x:c r="U638" s="10" t="n">
        <x:v>0.05908306727782631</x:v>
      </x:c>
      <x:c r="V638" s="10" t="n">
        <x:v>0.48016914552202394</x:v>
      </x:c>
      <x:c r="W638" s="10" t="n">
        <x:v>0.6360855641986232</x:v>
      </x:c>
      <x:c r="X638" s="10" t="n">
        <x:v>0.383815255400086</x:v>
      </x:c>
    </x:row>
    <x:row r="639">
      <x:c r="A639" s="34" t="n">
        <x:v>615</x:v>
      </x:c>
      <x:c r="B639" s="11" t="n">
        <x:f>CHOOSE(MIN(3,MAX(1,$B$9)),S639,U639,W639)</x:f>
        <x:v>0.1948733365861699</x:v>
      </x:c>
      <x:c r="C639" s="11" t="n">
        <x:f>CHOOSE(MIN(3,MAX(1,$B$9)),T639,V639,X639)</x:f>
        <x:v>0.7764552911976352</x:v>
      </x:c>
      <x:c r="D639" s="1" t="n">
        <x:f>IF(B639^2+C639^2&lt;=1,1,0)</x:f>
        <x:v>1</x:v>
      </x:c>
      <x:c r="E639" s="9" t="n">
        <x:f>4*AVERAGE($D$25:D639)</x:f>
        <x:v>3.1154471544715445</x:v>
      </x:c>
      <x:c r="F639" s="1" t="n">
        <x:f>B639</x:f>
        <x:v>0.1948733365861699</x:v>
      </x:c>
      <x:c r="G639" s="1" t="n">
        <x:f>IF(D639=1,C639,"")</x:f>
        <x:v>0.7764552911976352</x:v>
      </x:c>
      <x:c r="H639" s="1" t="str">
        <x:f>IF(D639=0,C639,"")</x:f>
      </x:c>
      <x:c r="I639" s="1" t="n">
        <x:f>SQRT(1-F639^2)</x:f>
        <x:v>0.98082841653766</x:v>
      </x:c>
      <x:c r="J639" s="34"/>
      <x:c r="K639" s="34"/>
      <x:c r="L639" s="34"/>
      <x:c r="M639" s="34"/>
      <x:c r="N639" s="34"/>
      <x:c r="O639" s="34"/>
      <x:c r="P639" s="34"/>
      <x:c r="Q639" s="10" t="n">
        <x:f>PI()</x:f>
        <x:v>3.141592653589793</x:v>
      </x:c>
      <x:c r="S639" s="10" t="n">
        <x:v>0.1948733365861699</x:v>
      </x:c>
      <x:c r="T639" s="10" t="n">
        <x:v>0.7764552911976352</x:v>
      </x:c>
      <x:c r="U639" s="10" t="n">
        <x:v>0.8450036897280602</x:v>
      </x:c>
      <x:c r="V639" s="10" t="n">
        <x:v>0.4472710964189148</x:v>
      </x:c>
      <x:c r="W639" s="10" t="n">
        <x:v>0.7559071110856371</x:v>
      </x:c>
      <x:c r="X639" s="10" t="n">
        <x:v>0.43560687466910064</x:v>
      </x:c>
    </x:row>
    <x:row r="640">
      <x:c r="A640" s="34" t="n">
        <x:v>616</x:v>
      </x:c>
      <x:c r="B640" s="11" t="n">
        <x:f>CHOOSE(MIN(3,MAX(1,$B$9)),S640,U640,W640)</x:f>
        <x:v>0.4794549405341968</x:v>
      </x:c>
      <x:c r="C640" s="11" t="n">
        <x:f>CHOOSE(MIN(3,MAX(1,$B$9)),T640,V640,X640)</x:f>
        <x:v>0.9707668806659058</x:v>
      </x:c>
      <x:c r="D640" s="1" t="n">
        <x:f>IF(B640^2+C640^2&lt;=1,1,0)</x:f>
        <x:v>0</x:v>
      </x:c>
      <x:c r="E640" s="9" t="n">
        <x:f>4*AVERAGE($D$25:D640)</x:f>
        <x:v>3.1103896103896105</x:v>
      </x:c>
      <x:c r="F640" s="1" t="n">
        <x:f>B640</x:f>
        <x:v>0.4794549405341968</x:v>
      </x:c>
      <x:c r="G640" s="1" t="str">
        <x:f>IF(D640=1,C640,"")</x:f>
      </x:c>
      <x:c r="H640" s="1" t="n">
        <x:f>IF(D640=0,C640,"")</x:f>
        <x:v>0.9707668806659058</x:v>
      </x:c>
      <x:c r="I640" s="1" t="n">
        <x:f>SQRT(1-F640^2)</x:f>
        <x:v>0.8775664989032739</x:v>
      </x:c>
      <x:c r="J640" s="34"/>
      <x:c r="K640" s="34"/>
      <x:c r="L640" s="34"/>
      <x:c r="M640" s="34"/>
      <x:c r="N640" s="34"/>
      <x:c r="O640" s="34"/>
      <x:c r="P640" s="34"/>
      <x:c r="Q640" s="10" t="n">
        <x:f>PI()</x:f>
        <x:v>3.141592653589793</x:v>
      </x:c>
      <x:c r="S640" s="10" t="n">
        <x:v>0.4794549405341968</x:v>
      </x:c>
      <x:c r="T640" s="10" t="n">
        <x:v>0.9707668806659058</x:v>
      </x:c>
      <x:c r="U640" s="10" t="n">
        <x:v>0.8290467563903914</x:v>
      </x:c>
      <x:c r="V640" s="10" t="n">
        <x:v>0.7258549502954612</x:v>
      </x:c>
      <x:c r="W640" s="10" t="n">
        <x:v>0.45759512670892477</x:v>
      </x:c>
      <x:c r="X640" s="10" t="n">
        <x:v>0.6511108896170383</x:v>
      </x:c>
    </x:row>
    <x:row r="641">
      <x:c r="A641" s="34" t="n">
        <x:v>617</x:v>
      </x:c>
      <x:c r="B641" s="11" t="n">
        <x:f>CHOOSE(MIN(3,MAX(1,$B$9)),S641,U641,W641)</x:f>
        <x:v>0.9779146135551855</x:v>
      </x:c>
      <x:c r="C641" s="11" t="n">
        <x:f>CHOOSE(MIN(3,MAX(1,$B$9)),T641,V641,X641)</x:f>
        <x:v>0.5580021418863907</x:v>
      </x:c>
      <x:c r="D641" s="1" t="n">
        <x:f>IF(B641^2+C641^2&lt;=1,1,0)</x:f>
        <x:v>0</x:v>
      </x:c>
      <x:c r="E641" s="9" t="n">
        <x:f>4*AVERAGE($D$25:D641)</x:f>
        <x:v>3.1053484602917343</x:v>
      </x:c>
      <x:c r="F641" s="1" t="n">
        <x:f>B641</x:f>
        <x:v>0.9779146135551855</x:v>
      </x:c>
      <x:c r="G641" s="1" t="str">
        <x:f>IF(D641=1,C641,"")</x:f>
      </x:c>
      <x:c r="H641" s="1" t="n">
        <x:f>IF(D641=0,C641,"")</x:f>
        <x:v>0.5580021418863907</x:v>
      </x:c>
      <x:c r="I641" s="1" t="n">
        <x:f>SQRT(1-F641^2)</x:f>
        <x:v>0.2090048051964649</x:v>
      </x:c>
      <x:c r="J641" s="34"/>
      <x:c r="K641" s="34"/>
      <x:c r="L641" s="34"/>
      <x:c r="M641" s="34"/>
      <x:c r="N641" s="34"/>
      <x:c r="O641" s="34"/>
      <x:c r="P641" s="34"/>
      <x:c r="Q641" s="10" t="n">
        <x:f>PI()</x:f>
        <x:v>3.141592653589793</x:v>
      </x:c>
      <x:c r="S641" s="10" t="n">
        <x:v>0.9779146135551855</x:v>
      </x:c>
      <x:c r="T641" s="10" t="n">
        <x:v>0.5580021418863907</x:v>
      </x:c>
      <x:c r="U641" s="10" t="n">
        <x:v>0.8672424936120566</x:v>
      </x:c>
      <x:c r="V641" s="10" t="n">
        <x:v>0.9450210546022053</x:v>
      </x:c>
      <x:c r="W641" s="10" t="n">
        <x:v>0.732513179904636</x:v>
      </x:c>
      <x:c r="X641" s="10" t="n">
        <x:v>0.7346576617083745</x:v>
      </x:c>
    </x:row>
    <x:row r="642">
      <x:c r="A642" s="34" t="n">
        <x:v>618</x:v>
      </x:c>
      <x:c r="B642" s="11" t="n">
        <x:f>CHOOSE(MIN(3,MAX(1,$B$9)),S642,U642,W642)</x:f>
        <x:v>0.751097641303204</x:v>
      </x:c>
      <x:c r="C642" s="11" t="n">
        <x:f>CHOOSE(MIN(3,MAX(1,$B$9)),T642,V642,X642)</x:f>
        <x:v>0.03726441238541156</x:v>
      </x:c>
      <x:c r="D642" s="1" t="n">
        <x:f>IF(B642^2+C642^2&lt;=1,1,0)</x:f>
        <x:v>1</x:v>
      </x:c>
      <x:c r="E642" s="9" t="n">
        <x:f>4*AVERAGE($D$25:D642)</x:f>
        <x:v>3.1067961165048543</x:v>
      </x:c>
      <x:c r="F642" s="1" t="n">
        <x:f>B642</x:f>
        <x:v>0.751097641303204</x:v>
      </x:c>
      <x:c r="G642" s="1" t="n">
        <x:f>IF(D642=1,C642,"")</x:f>
        <x:v>0.03726441238541156</x:v>
      </x:c>
      <x:c r="H642" s="1" t="str">
        <x:f>IF(D642=0,C642,"")</x:f>
      </x:c>
      <x:c r="I642" s="1" t="n">
        <x:f>SQRT(1-F642^2)</x:f>
        <x:v>0.6601911338610686</x:v>
      </x:c>
      <x:c r="J642" s="34"/>
      <x:c r="K642" s="34"/>
      <x:c r="L642" s="34"/>
      <x:c r="M642" s="34"/>
      <x:c r="N642" s="34"/>
      <x:c r="O642" s="34"/>
      <x:c r="P642" s="34"/>
      <x:c r="Q642" s="10" t="n">
        <x:f>PI()</x:f>
        <x:v>3.141592653589793</x:v>
      </x:c>
      <x:c r="S642" s="10" t="n">
        <x:v>0.751097641303204</x:v>
      </x:c>
      <x:c r="T642" s="10" t="n">
        <x:v>0.03726441238541156</x:v>
      </x:c>
      <x:c r="U642" s="10" t="n">
        <x:v>0.8929497129932865</x:v>
      </x:c>
      <x:c r="V642" s="10" t="n">
        <x:v>0.5828454825930671</x:v>
      </x:c>
      <x:c r="W642" s="10" t="n">
        <x:v>0.0024898749370454443</x:v>
      </x:c>
      <x:c r="X642" s="10" t="n">
        <x:v>0.6042837171971507</x:v>
      </x:c>
    </x:row>
    <x:row r="643">
      <x:c r="A643" s="34" t="n">
        <x:v>619</x:v>
      </x:c>
      <x:c r="B643" s="11" t="n">
        <x:f>CHOOSE(MIN(3,MAX(1,$B$9)),S643,U643,W643)</x:f>
        <x:v>0.7819000239251181</x:v>
      </x:c>
      <x:c r="C643" s="11" t="n">
        <x:f>CHOOSE(MIN(3,MAX(1,$B$9)),T643,V643,X643)</x:f>
        <x:v>0.3731981540331617</x:v>
      </x:c>
      <x:c r="D643" s="1" t="n">
        <x:f>IF(B643^2+C643^2&lt;=1,1,0)</x:f>
        <x:v>1</x:v>
      </x:c>
      <x:c r="E643" s="9" t="n">
        <x:f>4*AVERAGE($D$25:D643)</x:f>
        <x:v>3.108239095315024</x:v>
      </x:c>
      <x:c r="F643" s="1" t="n">
        <x:f>B643</x:f>
        <x:v>0.7819000239251181</x:v>
      </x:c>
      <x:c r="G643" s="1" t="n">
        <x:f>IF(D643=1,C643,"")</x:f>
        <x:v>0.3731981540331617</x:v>
      </x:c>
      <x:c r="H643" s="1" t="str">
        <x:f>IF(D643=0,C643,"")</x:f>
      </x:c>
      <x:c r="I643" s="1" t="n">
        <x:f>SQRT(1-F643^2)</x:f>
        <x:v>0.6234038438972763</x:v>
      </x:c>
      <x:c r="J643" s="34"/>
      <x:c r="K643" s="34"/>
      <x:c r="L643" s="34"/>
      <x:c r="M643" s="34"/>
      <x:c r="N643" s="34"/>
      <x:c r="O643" s="34"/>
      <x:c r="P643" s="34"/>
      <x:c r="Q643" s="10" t="n">
        <x:f>PI()</x:f>
        <x:v>3.141592653589793</x:v>
      </x:c>
      <x:c r="S643" s="10" t="n">
        <x:v>0.7819000239251181</x:v>
      </x:c>
      <x:c r="T643" s="10" t="n">
        <x:v>0.3731981540331617</x:v>
      </x:c>
      <x:c r="U643" s="10" t="n">
        <x:v>0.2080029887635697</x:v>
      </x:c>
      <x:c r="V643" s="10" t="n">
        <x:v>0.7863012362831637</x:v>
      </x:c>
      <x:c r="W643" s="10" t="n">
        <x:v>0.5071999812327608</x:v>
      </x:c>
      <x:c r="X643" s="10" t="n">
        <x:v>0.9349850908471468</x:v>
      </x:c>
    </x:row>
    <x:row r="644">
      <x:c r="A644" s="34" t="n">
        <x:v>620</x:v>
      </x:c>
      <x:c r="B644" s="11" t="n">
        <x:f>CHOOSE(MIN(3,MAX(1,$B$9)),S644,U644,W644)</x:f>
        <x:v>0.8932162452256307</x:v>
      </x:c>
      <x:c r="C644" s="11" t="n">
        <x:f>CHOOSE(MIN(3,MAX(1,$B$9)),T644,V644,X644)</x:f>
        <x:v>0.006458389689214528</x:v>
      </x:c>
      <x:c r="D644" s="1" t="n">
        <x:f>IF(B644^2+C644^2&lt;=1,1,0)</x:f>
        <x:v>1</x:v>
      </x:c>
      <x:c r="E644" s="9" t="n">
        <x:f>4*AVERAGE($D$25:D644)</x:f>
        <x:v>3.109677419354839</x:v>
      </x:c>
      <x:c r="F644" s="1" t="n">
        <x:f>B644</x:f>
        <x:v>0.8932162452256307</x:v>
      </x:c>
      <x:c r="G644" s="1" t="n">
        <x:f>IF(D644=1,C644,"")</x:f>
        <x:v>0.006458389689214528</x:v>
      </x:c>
      <x:c r="H644" s="1" t="str">
        <x:f>IF(D644=0,C644,"")</x:f>
      </x:c>
      <x:c r="I644" s="1" t="n">
        <x:f>SQRT(1-F644^2)</x:f>
        <x:v>0.44962733376100034</x:v>
      </x:c>
      <x:c r="J644" s="34"/>
      <x:c r="K644" s="34"/>
      <x:c r="L644" s="34"/>
      <x:c r="M644" s="34"/>
      <x:c r="N644" s="34"/>
      <x:c r="O644" s="34"/>
      <x:c r="P644" s="34"/>
      <x:c r="Q644" s="10" t="n">
        <x:f>PI()</x:f>
        <x:v>3.141592653589793</x:v>
      </x:c>
      <x:c r="S644" s="10" t="n">
        <x:v>0.8932162452256307</x:v>
      </x:c>
      <x:c r="T644" s="10" t="n">
        <x:v>0.006458389689214528</x:v>
      </x:c>
      <x:c r="U644" s="10" t="n">
        <x:v>0.5203311672376171</x:v>
      </x:c>
      <x:c r="V644" s="10" t="n">
        <x:v>0.08977948892783305</x:v>
      </x:c>
      <x:c r="W644" s="10" t="n">
        <x:v>0.7105081134382173</x:v>
      </x:c>
      <x:c r="X644" s="10" t="n">
        <x:v>0.8664857930605666</x:v>
      </x:c>
    </x:row>
    <x:row r="645">
      <x:c r="A645" s="34" t="n">
        <x:v>621</x:v>
      </x:c>
      <x:c r="B645" s="11" t="n">
        <x:f>CHOOSE(MIN(3,MAX(1,$B$9)),S645,U645,W645)</x:f>
        <x:v>0.3869716365588829</x:v>
      </x:c>
      <x:c r="C645" s="11" t="n">
        <x:f>CHOOSE(MIN(3,MAX(1,$B$9)),T645,V645,X645)</x:f>
        <x:v>0.1992173712933436</x:v>
      </x:c>
      <x:c r="D645" s="1" t="n">
        <x:f>IF(B645^2+C645^2&lt;=1,1,0)</x:f>
        <x:v>1</x:v>
      </x:c>
      <x:c r="E645" s="9" t="n">
        <x:f>4*AVERAGE($D$25:D645)</x:f>
        <x:v>3.111111111111111</x:v>
      </x:c>
      <x:c r="F645" s="1" t="n">
        <x:f>B645</x:f>
        <x:v>0.3869716365588829</x:v>
      </x:c>
      <x:c r="G645" s="1" t="n">
        <x:f>IF(D645=1,C645,"")</x:f>
        <x:v>0.1992173712933436</x:v>
      </x:c>
      <x:c r="H645" s="1" t="str">
        <x:f>IF(D645=0,C645,"")</x:f>
      </x:c>
      <x:c r="I645" s="1" t="n">
        <x:f>SQRT(1-F645^2)</x:f>
        <x:v>0.9220916182782164</x:v>
      </x:c>
      <x:c r="J645" s="34"/>
      <x:c r="K645" s="34"/>
      <x:c r="L645" s="34"/>
      <x:c r="M645" s="34"/>
      <x:c r="N645" s="34"/>
      <x:c r="O645" s="34"/>
      <x:c r="P645" s="34"/>
      <x:c r="Q645" s="10" t="n">
        <x:f>PI()</x:f>
        <x:v>3.141592653589793</x:v>
      </x:c>
      <x:c r="S645" s="10" t="n">
        <x:v>0.3869716365588829</x:v>
      </x:c>
      <x:c r="T645" s="10" t="n">
        <x:v>0.1992173712933436</x:v>
      </x:c>
      <x:c r="U645" s="10" t="n">
        <x:v>0.8113552017654769</x:v>
      </x:c>
      <x:c r="V645" s="10" t="n">
        <x:v>0.9459095284600177</x:v>
      </x:c>
      <x:c r="W645" s="10" t="n">
        <x:v>0.1942927323059478</x:v>
      </x:c>
      <x:c r="X645" s="10" t="n">
        <x:v>0.6048618032749093</x:v>
      </x:c>
    </x:row>
    <x:row r="646">
      <x:c r="A646" s="34" t="n">
        <x:v>622</x:v>
      </x:c>
      <x:c r="B646" s="11" t="n">
        <x:f>CHOOSE(MIN(3,MAX(1,$B$9)),S646,U646,W646)</x:f>
        <x:v>0.5308262495091185</x:v>
      </x:c>
      <x:c r="C646" s="11" t="n">
        <x:f>CHOOSE(MIN(3,MAX(1,$B$9)),T646,V646,X646)</x:f>
        <x:v>0.7988383622141555</x:v>
      </x:c>
      <x:c r="D646" s="1" t="n">
        <x:f>IF(B646^2+C646^2&lt;=1,1,0)</x:f>
        <x:v>1</x:v>
      </x:c>
      <x:c r="E646" s="9" t="n">
        <x:f>4*AVERAGE($D$25:D646)</x:f>
        <x:v>3.112540192926045</x:v>
      </x:c>
      <x:c r="F646" s="1" t="n">
        <x:f>B646</x:f>
        <x:v>0.5308262495091185</x:v>
      </x:c>
      <x:c r="G646" s="1" t="n">
        <x:f>IF(D646=1,C646,"")</x:f>
        <x:v>0.7988383622141555</x:v>
      </x:c>
      <x:c r="H646" s="1" t="str">
        <x:f>IF(D646=0,C646,"")</x:f>
      </x:c>
      <x:c r="I646" s="1" t="n">
        <x:f>SQRT(1-F646^2)</x:f>
        <x:v>0.8474806740168669</x:v>
      </x:c>
      <x:c r="J646" s="34"/>
      <x:c r="K646" s="34"/>
      <x:c r="L646" s="34"/>
      <x:c r="M646" s="34"/>
      <x:c r="N646" s="34"/>
      <x:c r="O646" s="34"/>
      <x:c r="P646" s="34"/>
      <x:c r="Q646" s="10" t="n">
        <x:f>PI()</x:f>
        <x:v>3.141592653589793</x:v>
      </x:c>
      <x:c r="S646" s="10" t="n">
        <x:v>0.5308262495091185</x:v>
      </x:c>
      <x:c r="T646" s="10" t="n">
        <x:v>0.7988383622141555</x:v>
      </x:c>
      <x:c r="U646" s="10" t="n">
        <x:v>0.5781460107578171</x:v>
      </x:c>
      <x:c r="V646" s="10" t="n">
        <x:v>0.16469328760026292</x:v>
      </x:c>
      <x:c r="W646" s="10" t="n">
        <x:v>0.045169576850000004</x:v>
      </x:c>
      <x:c r="X646" s="10" t="n">
        <x:v>0.8530670569311236</x:v>
      </x:c>
    </x:row>
    <x:row r="647">
      <x:c r="A647" s="34" t="n">
        <x:v>623</x:v>
      </x:c>
      <x:c r="B647" s="11" t="n">
        <x:f>CHOOSE(MIN(3,MAX(1,$B$9)),S647,U647,W647)</x:f>
        <x:v>0.6607387139229104</x:v>
      </x:c>
      <x:c r="C647" s="11" t="n">
        <x:f>CHOOSE(MIN(3,MAX(1,$B$9)),T647,V647,X647)</x:f>
        <x:v>0.3436667291680351</x:v>
      </x:c>
      <x:c r="D647" s="1" t="n">
        <x:f>IF(B647^2+C647^2&lt;=1,1,0)</x:f>
        <x:v>1</x:v>
      </x:c>
      <x:c r="E647" s="9" t="n">
        <x:f>4*AVERAGE($D$25:D647)</x:f>
        <x:v>3.113964686998395</x:v>
      </x:c>
      <x:c r="F647" s="1" t="n">
        <x:f>B647</x:f>
        <x:v>0.6607387139229104</x:v>
      </x:c>
      <x:c r="G647" s="1" t="n">
        <x:f>IF(D647=1,C647,"")</x:f>
        <x:v>0.3436667291680351</x:v>
      </x:c>
      <x:c r="H647" s="1" t="str">
        <x:f>IF(D647=0,C647,"")</x:f>
      </x:c>
      <x:c r="I647" s="1" t="n">
        <x:f>SQRT(1-F647^2)</x:f>
        <x:v>0.7506159816600619</x:v>
      </x:c>
      <x:c r="J647" s="34"/>
      <x:c r="K647" s="34"/>
      <x:c r="L647" s="34"/>
      <x:c r="M647" s="34"/>
      <x:c r="N647" s="34"/>
      <x:c r="O647" s="34"/>
      <x:c r="P647" s="34"/>
      <x:c r="Q647" s="10" t="n">
        <x:f>PI()</x:f>
        <x:v>3.141592653589793</x:v>
      </x:c>
      <x:c r="S647" s="10" t="n">
        <x:v>0.6607387139229104</x:v>
      </x:c>
      <x:c r="T647" s="10" t="n">
        <x:v>0.3436667291680351</x:v>
      </x:c>
      <x:c r="U647" s="10" t="n">
        <x:v>0.6763685895470031</x:v>
      </x:c>
      <x:c r="V647" s="10" t="n">
        <x:v>0.12695271278478404</x:v>
      </x:c>
      <x:c r="W647" s="10" t="n">
        <x:v>0.008438742063455296</x:v>
      </x:c>
      <x:c r="X647" s="10" t="n">
        <x:v>0.2535487616321155</x:v>
      </x:c>
    </x:row>
    <x:row r="648">
      <x:c r="A648" s="34" t="n">
        <x:v>624</x:v>
      </x:c>
      <x:c r="B648" s="11" t="n">
        <x:f>CHOOSE(MIN(3,MAX(1,$B$9)),S648,U648,W648)</x:f>
        <x:v>0.09824262035544962</x:v>
      </x:c>
      <x:c r="C648" s="11" t="n">
        <x:f>CHOOSE(MIN(3,MAX(1,$B$9)),T648,V648,X648)</x:f>
        <x:v>0.5335213515209034</x:v>
      </x:c>
      <x:c r="D648" s="1" t="n">
        <x:f>IF(B648^2+C648^2&lt;=1,1,0)</x:f>
        <x:v>1</x:v>
      </x:c>
      <x:c r="E648" s="9" t="n">
        <x:f>4*AVERAGE($D$25:D648)</x:f>
        <x:v>3.1153846153846154</x:v>
      </x:c>
      <x:c r="F648" s="1" t="n">
        <x:f>B648</x:f>
        <x:v>0.09824262035544962</x:v>
      </x:c>
      <x:c r="G648" s="1" t="n">
        <x:f>IF(D648=1,C648,"")</x:f>
        <x:v>0.5335213515209034</x:v>
      </x:c>
      <x:c r="H648" s="1" t="str">
        <x:f>IF(D648=0,C648,"")</x:f>
      </x:c>
      <x:c r="I648" s="1" t="n">
        <x:f>SQRT(1-F648^2)</x:f>
        <x:v>0.9951624930360343</x:v>
      </x:c>
      <x:c r="J648" s="34"/>
      <x:c r="K648" s="34"/>
      <x:c r="L648" s="34"/>
      <x:c r="M648" s="34"/>
      <x:c r="N648" s="34"/>
      <x:c r="O648" s="34"/>
      <x:c r="P648" s="34"/>
      <x:c r="Q648" s="10" t="n">
        <x:f>PI()</x:f>
        <x:v>3.141592653589793</x:v>
      </x:c>
      <x:c r="S648" s="10" t="n">
        <x:v>0.09824262035544962</x:v>
      </x:c>
      <x:c r="T648" s="10" t="n">
        <x:v>0.5335213515209034</x:v>
      </x:c>
      <x:c r="U648" s="10" t="n">
        <x:v>0.34253372192936404</x:v>
      </x:c>
      <x:c r="V648" s="10" t="n">
        <x:v>0.1002510038480493</x:v>
      </x:c>
      <x:c r="W648" s="10" t="n">
        <x:v>0.5275390937128055</x:v>
      </x:c>
      <x:c r="X648" s="10" t="n">
        <x:v>0.5086755684128211</x:v>
      </x:c>
    </x:row>
    <x:row r="649">
      <x:c r="A649" s="34" t="n">
        <x:v>625</x:v>
      </x:c>
      <x:c r="B649" s="11" t="n">
        <x:f>CHOOSE(MIN(3,MAX(1,$B$9)),S649,U649,W649)</x:f>
        <x:v>0.8635145284933969</x:v>
      </x:c>
      <x:c r="C649" s="11" t="n">
        <x:f>CHOOSE(MIN(3,MAX(1,$B$9)),T649,V649,X649)</x:f>
        <x:v>0.7564146682852879</x:v>
      </x:c>
      <x:c r="D649" s="1" t="n">
        <x:f>IF(B649^2+C649^2&lt;=1,1,0)</x:f>
        <x:v>0</x:v>
      </x:c>
      <x:c r="E649" s="9" t="n">
        <x:f>4*AVERAGE($D$25:D649)</x:f>
        <x:v>3.1104</x:v>
      </x:c>
      <x:c r="F649" s="1" t="n">
        <x:f>B649</x:f>
        <x:v>0.8635145284933969</x:v>
      </x:c>
      <x:c r="G649" s="1" t="str">
        <x:f>IF(D649=1,C649,"")</x:f>
      </x:c>
      <x:c r="H649" s="1" t="n">
        <x:f>IF(D649=0,C649,"")</x:f>
        <x:v>0.7564146682852879</x:v>
      </x:c>
      <x:c r="I649" s="1" t="n">
        <x:f>SQRT(1-F649^2)</x:f>
        <x:v>0.5043239624297325</x:v>
      </x:c>
      <x:c r="J649" s="34"/>
      <x:c r="K649" s="34"/>
      <x:c r="L649" s="34"/>
      <x:c r="M649" s="34"/>
      <x:c r="N649" s="34"/>
      <x:c r="O649" s="34"/>
      <x:c r="P649" s="34"/>
      <x:c r="Q649" s="10" t="n">
        <x:f>PI()</x:f>
        <x:v>3.141592653589793</x:v>
      </x:c>
      <x:c r="S649" s="10" t="n">
        <x:v>0.8635145284933969</x:v>
      </x:c>
      <x:c r="T649" s="10" t="n">
        <x:v>0.7564146682852879</x:v>
      </x:c>
      <x:c r="U649" s="10" t="n">
        <x:v>0.8903368363223083</x:v>
      </x:c>
      <x:c r="V649" s="10" t="n">
        <x:v>0.31337554647885046</x:v>
      </x:c>
      <x:c r="W649" s="10" t="n">
        <x:v>0.6342020863036678</x:v>
      </x:c>
      <x:c r="X649" s="10" t="n">
        <x:v>0.42866283324062526</x:v>
      </x:c>
    </x:row>
    <x:row r="650">
      <x:c r="A650" s="34" t="n">
        <x:v>626</x:v>
      </x:c>
      <x:c r="B650" s="11" t="n">
        <x:f>CHOOSE(MIN(3,MAX(1,$B$9)),S650,U650,W650)</x:f>
        <x:v>0.3616017656167969</x:v>
      </x:c>
      <x:c r="C650" s="11" t="n">
        <x:f>CHOOSE(MIN(3,MAX(1,$B$9)),T650,V650,X650)</x:f>
        <x:v>0.41478749562520534</x:v>
      </x:c>
      <x:c r="D650" s="1" t="n">
        <x:f>IF(B650^2+C650^2&lt;=1,1,0)</x:f>
        <x:v>1</x:v>
      </x:c>
      <x:c r="E650" s="9" t="n">
        <x:f>4*AVERAGE($D$25:D650)</x:f>
        <x:v>3.1118210862619806</x:v>
      </x:c>
      <x:c r="F650" s="1" t="n">
        <x:f>B650</x:f>
        <x:v>0.3616017656167969</x:v>
      </x:c>
      <x:c r="G650" s="1" t="n">
        <x:f>IF(D650=1,C650,"")</x:f>
        <x:v>0.41478749562520534</x:v>
      </x:c>
      <x:c r="H650" s="1" t="str">
        <x:f>IF(D650=0,C650,"")</x:f>
      </x:c>
      <x:c r="I650" s="1" t="n">
        <x:f>SQRT(1-F650^2)</x:f>
        <x:v>0.9323326461638115</x:v>
      </x:c>
      <x:c r="J650" s="34"/>
      <x:c r="K650" s="34"/>
      <x:c r="L650" s="34"/>
      <x:c r="M650" s="34"/>
      <x:c r="N650" s="34"/>
      <x:c r="O650" s="34"/>
      <x:c r="P650" s="34"/>
      <x:c r="Q650" s="10" t="n">
        <x:f>PI()</x:f>
        <x:v>3.141592653589793</x:v>
      </x:c>
      <x:c r="S650" s="10" t="n">
        <x:v>0.3616017656167969</x:v>
      </x:c>
      <x:c r="T650" s="10" t="n">
        <x:v>0.41478749562520534</x:v>
      </x:c>
      <x:c r="U650" s="10" t="n">
        <x:v>0.19920338526718473</x:v>
      </x:c>
      <x:c r="V650" s="10" t="n">
        <x:v>0.3235005539407595</x:v>
      </x:c>
      <x:c r="W650" s="10" t="n">
        <x:v>0.1698816490592432</x:v>
      </x:c>
      <x:c r="X650" s="10" t="n">
        <x:v>0.22955420874733112</x:v>
      </x:c>
    </x:row>
    <x:row r="651">
      <x:c r="A651" s="34" t="n">
        <x:v>627</x:v>
      </x:c>
      <x:c r="B651" s="11" t="n">
        <x:f>CHOOSE(MIN(3,MAX(1,$B$9)),S651,U651,W651)</x:f>
        <x:v>0.39202974166255444</x:v>
      </x:c>
      <x:c r="C651" s="11" t="n">
        <x:f>CHOOSE(MIN(3,MAX(1,$B$9)),T651,V651,X651)</x:f>
        <x:v>0.541615060181357</x:v>
      </x:c>
      <x:c r="D651" s="1" t="n">
        <x:f>IF(B651^2+C651^2&lt;=1,1,0)</x:f>
        <x:v>1</x:v>
      </x:c>
      <x:c r="E651" s="9" t="n">
        <x:f>4*AVERAGE($D$25:D651)</x:f>
        <x:v>3.113237639553429</x:v>
      </x:c>
      <x:c r="F651" s="1" t="n">
        <x:f>B651</x:f>
        <x:v>0.39202974166255444</x:v>
      </x:c>
      <x:c r="G651" s="1" t="n">
        <x:f>IF(D651=1,C651,"")</x:f>
        <x:v>0.541615060181357</x:v>
      </x:c>
      <x:c r="H651" s="1" t="str">
        <x:f>IF(D651=0,C651,"")</x:f>
      </x:c>
      <x:c r="I651" s="1" t="n">
        <x:f>SQRT(1-F651^2)</x:f>
        <x:v>0.9199525431520861</x:v>
      </x:c>
      <x:c r="J651" s="34"/>
      <x:c r="K651" s="34"/>
      <x:c r="L651" s="34"/>
      <x:c r="M651" s="34"/>
      <x:c r="N651" s="34"/>
      <x:c r="O651" s="34"/>
      <x:c r="P651" s="34"/>
      <x:c r="Q651" s="10" t="n">
        <x:f>PI()</x:f>
        <x:v>3.141592653589793</x:v>
      </x:c>
      <x:c r="S651" s="10" t="n">
        <x:v>0.39202974166255444</x:v>
      </x:c>
      <x:c r="T651" s="10" t="n">
        <x:v>0.541615060181357</x:v>
      </x:c>
      <x:c r="U651" s="10" t="n">
        <x:v>0.019691705072722332</x:v>
      </x:c>
      <x:c r="V651" s="10" t="n">
        <x:v>0.6934852269292888</x:v>
      </x:c>
      <x:c r="W651" s="10" t="n">
        <x:v>0.3306406794390906</x:v>
      </x:c>
      <x:c r="X651" s="10" t="n">
        <x:v>0.8399568567286337</x:v>
      </x:c>
    </x:row>
    <x:row r="652">
      <x:c r="A652" s="34" t="n">
        <x:v>628</x:v>
      </x:c>
      <x:c r="B652" s="11" t="n">
        <x:f>CHOOSE(MIN(3,MAX(1,$B$9)),S652,U652,W652)</x:f>
        <x:v>0.043922569951973855</x:v>
      </x:c>
      <x:c r="C652" s="11" t="n">
        <x:f>CHOOSE(MIN(3,MAX(1,$B$9)),T652,V652,X652)</x:f>
        <x:v>0.4516235060291365</x:v>
      </x:c>
      <x:c r="D652" s="1" t="n">
        <x:f>IF(B652^2+C652^2&lt;=1,1,0)</x:f>
        <x:v>1</x:v>
      </x:c>
      <x:c r="E652" s="9" t="n">
        <x:f>4*AVERAGE($D$25:D652)</x:f>
        <x:v>3.1146496815286624</x:v>
      </x:c>
      <x:c r="F652" s="1" t="n">
        <x:f>B652</x:f>
        <x:v>0.043922569951973855</x:v>
      </x:c>
      <x:c r="G652" s="1" t="n">
        <x:f>IF(D652=1,C652,"")</x:f>
        <x:v>0.4516235060291365</x:v>
      </x:c>
      <x:c r="H652" s="1" t="str">
        <x:f>IF(D652=0,C652,"")</x:f>
      </x:c>
      <x:c r="I652" s="1" t="n">
        <x:f>SQRT(1-F652^2)</x:f>
        <x:v>0.9990349382523186</x:v>
      </x:c>
      <x:c r="J652" s="34"/>
      <x:c r="K652" s="34"/>
      <x:c r="L652" s="34"/>
      <x:c r="M652" s="34"/>
      <x:c r="N652" s="34"/>
      <x:c r="O652" s="34"/>
      <x:c r="P652" s="34"/>
      <x:c r="Q652" s="10" t="n">
        <x:f>PI()</x:f>
        <x:v>3.141592653589793</x:v>
      </x:c>
      <x:c r="S652" s="10" t="n">
        <x:v>0.043922569951973855</x:v>
      </x:c>
      <x:c r="T652" s="10" t="n">
        <x:v>0.4516235060291365</x:v>
      </x:c>
      <x:c r="U652" s="10" t="n">
        <x:v>0.2792046661113564</x:v>
      </x:c>
      <x:c r="V652" s="10" t="n">
        <x:v>0.4983467543856569</x:v>
      </x:c>
      <x:c r="W652" s="10" t="n">
        <x:v>0.529499988450439</x:v>
      </x:c>
      <x:c r="X652" s="10" t="n">
        <x:v>0.8584451592510826</x:v>
      </x:c>
    </x:row>
    <x:row r="653">
      <x:c r="A653" s="34" t="n">
        <x:v>629</x:v>
      </x:c>
      <x:c r="B653" s="11" t="n">
        <x:f>CHOOSE(MIN(3,MAX(1,$B$9)),S653,U653,W653)</x:f>
        <x:v>0.8522473451448604</x:v>
      </x:c>
      <x:c r="C653" s="11" t="n">
        <x:f>CHOOSE(MIN(3,MAX(1,$B$9)),T653,V653,X653)</x:f>
        <x:v>0.24805144558195025</x:v>
      </x:c>
      <x:c r="D653" s="1" t="n">
        <x:f>IF(B653^2+C653^2&lt;=1,1,0)</x:f>
        <x:v>1</x:v>
      </x:c>
      <x:c r="E653" s="9" t="n">
        <x:f>4*AVERAGE($D$25:D653)</x:f>
        <x:v>3.1160572337042924</x:v>
      </x:c>
      <x:c r="F653" s="1" t="n">
        <x:f>B653</x:f>
        <x:v>0.8522473451448604</x:v>
      </x:c>
      <x:c r="G653" s="1" t="n">
        <x:f>IF(D653=1,C653,"")</x:f>
        <x:v>0.24805144558195025</x:v>
      </x:c>
      <x:c r="H653" s="1" t="str">
        <x:f>IF(D653=0,C653,"")</x:f>
      </x:c>
      <x:c r="I653" s="1" t="n">
        <x:f>SQRT(1-F653^2)</x:f>
        <x:v>0.5231390471887346</x:v>
      </x:c>
      <x:c r="J653" s="34"/>
      <x:c r="K653" s="34"/>
      <x:c r="L653" s="34"/>
      <x:c r="M653" s="34"/>
      <x:c r="N653" s="34"/>
      <x:c r="O653" s="34"/>
      <x:c r="P653" s="34"/>
      <x:c r="Q653" s="10" t="n">
        <x:f>PI()</x:f>
        <x:v>3.141592653589793</x:v>
      </x:c>
      <x:c r="S653" s="10" t="n">
        <x:v>0.8522473451448604</x:v>
      </x:c>
      <x:c r="T653" s="10" t="n">
        <x:v>0.24805144558195025</x:v>
      </x:c>
      <x:c r="U653" s="10" t="n">
        <x:v>0.47639222673265624</x:v>
      </x:c>
      <x:c r="V653" s="10" t="n">
        <x:v>0.9926914304665325</x:v>
      </x:c>
      <x:c r="W653" s="10" t="n">
        <x:v>0.9757929960572373</x:v>
      </x:c>
      <x:c r="X653" s="10" t="n">
        <x:v>0.8986525215023747</x:v>
      </x:c>
    </x:row>
    <x:row r="654">
      <x:c r="A654" s="34" t="n">
        <x:v>630</x:v>
      </x:c>
      <x:c r="B654" s="11" t="n">
        <x:f>CHOOSE(MIN(3,MAX(1,$B$9)),S654,U654,W654)</x:f>
        <x:v>0.06833149248268455</x:v>
      </x:c>
      <x:c r="C654" s="11" t="n">
        <x:f>CHOOSE(MIN(3,MAX(1,$B$9)),T654,V654,X654)</x:f>
        <x:v>0.7133989372523502</x:v>
      </x:c>
      <x:c r="D654" s="1" t="n">
        <x:f>IF(B654^2+C654^2&lt;=1,1,0)</x:f>
        <x:v>1</x:v>
      </x:c>
      <x:c r="E654" s="9" t="n">
        <x:f>4*AVERAGE($D$25:D654)</x:f>
        <x:v>3.1174603174603175</x:v>
      </x:c>
      <x:c r="F654" s="1" t="n">
        <x:f>B654</x:f>
        <x:v>0.06833149248268455</x:v>
      </x:c>
      <x:c r="G654" s="1" t="n">
        <x:f>IF(D654=1,C654,"")</x:f>
        <x:v>0.7133989372523502</x:v>
      </x:c>
      <x:c r="H654" s="1" t="str">
        <x:f>IF(D654=0,C654,"")</x:f>
      </x:c>
      <x:c r="I654" s="1" t="n">
        <x:f>SQRT(1-F654^2)</x:f>
        <x:v>0.9976626720164932</x:v>
      </x:c>
      <x:c r="J654" s="34"/>
      <x:c r="K654" s="34"/>
      <x:c r="L654" s="34"/>
      <x:c r="M654" s="34"/>
      <x:c r="N654" s="34"/>
      <x:c r="O654" s="34"/>
      <x:c r="P654" s="34"/>
      <x:c r="Q654" s="10" t="n">
        <x:f>PI()</x:f>
        <x:v>3.141592653589793</x:v>
      </x:c>
      <x:c r="S654" s="10" t="n">
        <x:v>0.06833149248268455</x:v>
      </x:c>
      <x:c r="T654" s="10" t="n">
        <x:v>0.7133989372523502</x:v>
      </x:c>
      <x:c r="U654" s="10" t="n">
        <x:v>0.9269582315376153</x:v>
      </x:c>
      <x:c r="V654" s="10" t="n">
        <x:v>0.9577810597752052</x:v>
      </x:c>
      <x:c r="W654" s="10" t="n">
        <x:v>0.38969588000930455</x:v>
      </x:c>
      <x:c r="X654" s="10" t="n">
        <x:v>0.16714635335903683</x:v>
      </x:c>
    </x:row>
    <x:row r="655">
      <x:c r="A655" s="34" t="n">
        <x:v>631</x:v>
      </x:c>
      <x:c r="B655" s="11" t="n">
        <x:f>CHOOSE(MIN(3,MAX(1,$B$9)),S655,U655,W655)</x:f>
        <x:v>0.6019041648833081</x:v>
      </x:c>
      <x:c r="C655" s="11" t="n">
        <x:f>CHOOSE(MIN(3,MAX(1,$B$9)),T655,V655,X655)</x:f>
        <x:v>0.7659265851834789</x:v>
      </x:c>
      <x:c r="D655" s="1" t="n">
        <x:f>IF(B655^2+C655^2&lt;=1,1,0)</x:f>
        <x:v>1</x:v>
      </x:c>
      <x:c r="E655" s="9" t="n">
        <x:f>4*AVERAGE($D$25:D655)</x:f>
        <x:v>3.1188589540412046</x:v>
      </x:c>
      <x:c r="F655" s="1" t="n">
        <x:f>B655</x:f>
        <x:v>0.6019041648833081</x:v>
      </x:c>
      <x:c r="G655" s="1" t="n">
        <x:f>IF(D655=1,C655,"")</x:f>
        <x:v>0.7659265851834789</x:v>
      </x:c>
      <x:c r="H655" s="1" t="str">
        <x:f>IF(D655=0,C655,"")</x:f>
      </x:c>
      <x:c r="I655" s="1" t="n">
        <x:f>SQRT(1-F655^2)</x:f>
        <x:v>0.7985683291341621</x:v>
      </x:c>
      <x:c r="J655" s="34"/>
      <x:c r="K655" s="34"/>
      <x:c r="L655" s="34"/>
      <x:c r="M655" s="34"/>
      <x:c r="N655" s="34"/>
      <x:c r="O655" s="34"/>
      <x:c r="P655" s="34"/>
      <x:c r="Q655" s="10" t="n">
        <x:f>PI()</x:f>
        <x:v>3.141592653589793</x:v>
      </x:c>
      <x:c r="S655" s="10" t="n">
        <x:v>0.6019041648833081</x:v>
      </x:c>
      <x:c r="T655" s="10" t="n">
        <x:v>0.7659265851834789</x:v>
      </x:c>
      <x:c r="U655" s="10" t="n">
        <x:v>0.46022810310991313</x:v>
      </x:c>
      <x:c r="V655" s="10" t="n">
        <x:v>0.7491409477748913</x:v>
      </x:c>
      <x:c r="W655" s="10" t="n">
        <x:v>0.5914357599305201</x:v>
      </x:c>
      <x:c r="X655" s="10" t="n">
        <x:v>0.017900871439736954</x:v>
      </x:c>
    </x:row>
    <x:row r="656">
      <x:c r="A656" s="34" t="n">
        <x:v>632</x:v>
      </x:c>
      <x:c r="B656" s="11" t="n">
        <x:f>CHOOSE(MIN(3,MAX(1,$B$9)),S656,U656,W656)</x:f>
        <x:v>0.18507672694977373</x:v>
      </x:c>
      <x:c r="C656" s="11" t="n">
        <x:f>CHOOSE(MIN(3,MAX(1,$B$9)),T656,V656,X656)</x:f>
        <x:v>0.0748002688633278</x:v>
      </x:c>
      <x:c r="D656" s="1" t="n">
        <x:f>IF(B656^2+C656^2&lt;=1,1,0)</x:f>
        <x:v>1</x:v>
      </x:c>
      <x:c r="E656" s="9" t="n">
        <x:f>4*AVERAGE($D$25:D656)</x:f>
        <x:v>3.1202531645569622</x:v>
      </x:c>
      <x:c r="F656" s="1" t="n">
        <x:f>B656</x:f>
        <x:v>0.18507672694977373</x:v>
      </x:c>
      <x:c r="G656" s="1" t="n">
        <x:f>IF(D656=1,C656,"")</x:f>
        <x:v>0.0748002688633278</x:v>
      </x:c>
      <x:c r="H656" s="1" t="str">
        <x:f>IF(D656=0,C656,"")</x:f>
      </x:c>
      <x:c r="I656" s="1" t="n">
        <x:f>SQRT(1-F656^2)</x:f>
        <x:v>0.9827240737570027</x:v>
      </x:c>
      <x:c r="J656" s="34"/>
      <x:c r="K656" s="34"/>
      <x:c r="L656" s="34"/>
      <x:c r="M656" s="34"/>
      <x:c r="N656" s="34"/>
      <x:c r="O656" s="34"/>
      <x:c r="P656" s="34"/>
      <x:c r="Q656" s="10" t="n">
        <x:f>PI()</x:f>
        <x:v>3.141592653589793</x:v>
      </x:c>
      <x:c r="S656" s="10" t="n">
        <x:v>0.18507672694977373</x:v>
      </x:c>
      <x:c r="T656" s="10" t="n">
        <x:v>0.0748002688633278</x:v>
      </x:c>
      <x:c r="U656" s="10" t="n">
        <x:v>0.5618467900456463</x:v>
      </x:c>
      <x:c r="V656" s="10" t="n">
        <x:v>0.42697866950895913</x:v>
      </x:c>
      <x:c r="W656" s="10" t="n">
        <x:v>0.9950388463049495</x:v>
      </x:c>
      <x:c r="X656" s="10" t="n">
        <x:v>0.3843037228269994</x:v>
      </x:c>
    </x:row>
    <x:row r="657">
      <x:c r="A657" s="34" t="n">
        <x:v>633</x:v>
      </x:c>
      <x:c r="B657" s="11" t="n">
        <x:f>CHOOSE(MIN(3,MAX(1,$B$9)),S657,U657,W657)</x:f>
        <x:v>0.15340392745565623</x:v>
      </x:c>
      <x:c r="C657" s="11" t="n">
        <x:f>CHOOSE(MIN(3,MAX(1,$B$9)),T657,V657,X657)</x:f>
        <x:v>0.9082223229343072</x:v>
      </x:c>
      <x:c r="D657" s="1" t="n">
        <x:f>IF(B657^2+C657^2&lt;=1,1,0)</x:f>
        <x:v>1</x:v>
      </x:c>
      <x:c r="E657" s="9" t="n">
        <x:f>4*AVERAGE($D$25:D657)</x:f>
        <x:v>3.1216429699842023</x:v>
      </x:c>
      <x:c r="F657" s="1" t="n">
        <x:f>B657</x:f>
        <x:v>0.15340392745565623</x:v>
      </x:c>
      <x:c r="G657" s="1" t="n">
        <x:f>IF(D657=1,C657,"")</x:f>
        <x:v>0.9082223229343072</x:v>
      </x:c>
      <x:c r="H657" s="1" t="str">
        <x:f>IF(D657=0,C657,"")</x:f>
      </x:c>
      <x:c r="I657" s="1" t="n">
        <x:f>SQRT(1-F657^2)</x:f>
        <x:v>0.9881635669468793</x:v>
      </x:c>
      <x:c r="J657" s="34"/>
      <x:c r="K657" s="34"/>
      <x:c r="L657" s="34"/>
      <x:c r="M657" s="34"/>
      <x:c r="N657" s="34"/>
      <x:c r="O657" s="34"/>
      <x:c r="P657" s="34"/>
      <x:c r="Q657" s="10" t="n">
        <x:f>PI()</x:f>
        <x:v>3.141592653589793</x:v>
      </x:c>
      <x:c r="S657" s="10" t="n">
        <x:v>0.15340392745565623</x:v>
      </x:c>
      <x:c r="T657" s="10" t="n">
        <x:v>0.9082223229343072</x:v>
      </x:c>
      <x:c r="U657" s="10" t="n">
        <x:v>0.4152110906891048</x:v>
      </x:c>
      <x:c r="V657" s="10" t="n">
        <x:v>0.015896598736834133</x:v>
      </x:c>
      <x:c r="W657" s="10" t="n">
        <x:v>0.3548168799414989</x:v>
      </x:c>
      <x:c r="X657" s="10" t="n">
        <x:v>0.9461695276801967</x:v>
      </x:c>
    </x:row>
    <x:row r="658">
      <x:c r="A658" s="34" t="n">
        <x:v>634</x:v>
      </x:c>
      <x:c r="B658" s="11" t="n">
        <x:f>CHOOSE(MIN(3,MAX(1,$B$9)),S658,U658,W658)</x:f>
        <x:v>0.9979564243694767</x:v>
      </x:c>
      <x:c r="C658" s="11" t="n">
        <x:f>CHOOSE(MIN(3,MAX(1,$B$9)),T658,V658,X658)</x:f>
        <x:v>0.653147800010629</x:v>
      </x:c>
      <x:c r="D658" s="1" t="n">
        <x:f>IF(B658^2+C658^2&lt;=1,1,0)</x:f>
        <x:v>0</x:v>
      </x:c>
      <x:c r="E658" s="9" t="n">
        <x:f>4*AVERAGE($D$25:D658)</x:f>
        <x:v>3.1167192429022084</x:v>
      </x:c>
      <x:c r="F658" s="1" t="n">
        <x:f>B658</x:f>
        <x:v>0.9979564243694767</x:v>
      </x:c>
      <x:c r="G658" s="1" t="str">
        <x:f>IF(D658=1,C658,"")</x:f>
      </x:c>
      <x:c r="H658" s="1" t="n">
        <x:f>IF(D658=0,C658,"")</x:f>
        <x:v>0.653147800010629</x:v>
      </x:c>
      <x:c r="I658" s="1" t="n">
        <x:f>SQRT(1-F658^2)</x:f>
        <x:v>0.06389816162996326</x:v>
      </x:c>
      <x:c r="J658" s="34"/>
      <x:c r="K658" s="34"/>
      <x:c r="L658" s="34"/>
      <x:c r="M658" s="34"/>
      <x:c r="N658" s="34"/>
      <x:c r="O658" s="34"/>
      <x:c r="P658" s="34"/>
      <x:c r="Q658" s="10" t="n">
        <x:f>PI()</x:f>
        <x:v>3.141592653589793</x:v>
      </x:c>
      <x:c r="S658" s="10" t="n">
        <x:v>0.9979564243694767</x:v>
      </x:c>
      <x:c r="T658" s="10" t="n">
        <x:v>0.653147800010629</x:v>
      </x:c>
      <x:c r="U658" s="10" t="n">
        <x:v>0.5976131058314954</x:v>
      </x:c>
      <x:c r="V658" s="10" t="n">
        <x:v>0.19477628250537293</x:v>
      </x:c>
      <x:c r="W658" s="10" t="n">
        <x:v>0.6034486728237989</x:v>
      </x:c>
      <x:c r="X658" s="10" t="n">
        <x:v>0.20136763304719596</x:v>
      </x:c>
    </x:row>
    <x:row r="659">
      <x:c r="A659" s="34" t="n">
        <x:v>635</x:v>
      </x:c>
      <x:c r="B659" s="11" t="n">
        <x:f>CHOOSE(MIN(3,MAX(1,$B$9)),S659,U659,W659)</x:f>
        <x:v>0.07768688898067921</x:v>
      </x:c>
      <x:c r="C659" s="11" t="n">
        <x:f>CHOOSE(MIN(3,MAX(1,$B$9)),T659,V659,X659)</x:f>
        <x:v>0.0047547618160024285</x:v>
      </x:c>
      <x:c r="D659" s="1" t="n">
        <x:f>IF(B659^2+C659^2&lt;=1,1,0)</x:f>
        <x:v>1</x:v>
      </x:c>
      <x:c r="E659" s="9" t="n">
        <x:f>4*AVERAGE($D$25:D659)</x:f>
        <x:v>3.1181102362204722</x:v>
      </x:c>
      <x:c r="F659" s="1" t="n">
        <x:f>B659</x:f>
        <x:v>0.07768688898067921</x:v>
      </x:c>
      <x:c r="G659" s="1" t="n">
        <x:f>IF(D659=1,C659,"")</x:f>
        <x:v>0.0047547618160024285</x:v>
      </x:c>
      <x:c r="H659" s="1" t="str">
        <x:f>IF(D659=0,C659,"")</x:f>
      </x:c>
      <x:c r="I659" s="1" t="n">
        <x:f>SQRT(1-F659^2)</x:f>
        <x:v>0.9969778068144264</x:v>
      </x:c>
      <x:c r="J659" s="34"/>
      <x:c r="K659" s="34"/>
      <x:c r="L659" s="34"/>
      <x:c r="M659" s="34"/>
      <x:c r="N659" s="34"/>
      <x:c r="O659" s="34"/>
      <x:c r="P659" s="34"/>
      <x:c r="Q659" s="10" t="n">
        <x:f>PI()</x:f>
        <x:v>3.141592653589793</x:v>
      </x:c>
      <x:c r="S659" s="10" t="n">
        <x:v>0.07768688898067921</x:v>
      </x:c>
      <x:c r="T659" s="10" t="n">
        <x:v>0.0047547618160024285</x:v>
      </x:c>
      <x:c r="U659" s="10" t="n">
        <x:v>0.4790156185787636</x:v>
      </x:c>
      <x:c r="V659" s="10" t="n">
        <x:v>0.3461715169265098</x:v>
      </x:c>
      <x:c r="W659" s="10" t="n">
        <x:v>0.16935537762783148</x:v>
      </x:c>
      <x:c r="X659" s="10" t="n">
        <x:v>0.7620805371889807</x:v>
      </x:c>
    </x:row>
    <x:row r="660">
      <x:c r="A660" s="34" t="n">
        <x:v>636</x:v>
      </x:c>
      <x:c r="B660" s="11" t="n">
        <x:f>CHOOSE(MIN(3,MAX(1,$B$9)),S660,U660,W660)</x:f>
        <x:v>0.6557859781896695</x:v>
      </x:c>
      <x:c r="C660" s="11" t="n">
        <x:f>CHOOSE(MIN(3,MAX(1,$B$9)),T660,V660,X660)</x:f>
        <x:v>0.39122035645414144</x:v>
      </x:c>
      <x:c r="D660" s="1" t="n">
        <x:f>IF(B660^2+C660^2&lt;=1,1,0)</x:f>
        <x:v>1</x:v>
      </x:c>
      <x:c r="E660" s="9" t="n">
        <x:f>4*AVERAGE($D$25:D660)</x:f>
        <x:v>3.119496855345912</x:v>
      </x:c>
      <x:c r="F660" s="1" t="n">
        <x:f>B660</x:f>
        <x:v>0.6557859781896695</x:v>
      </x:c>
      <x:c r="G660" s="1" t="n">
        <x:f>IF(D660=1,C660,"")</x:f>
        <x:v>0.39122035645414144</x:v>
      </x:c>
      <x:c r="H660" s="1" t="str">
        <x:f>IF(D660=0,C660,"")</x:f>
      </x:c>
      <x:c r="I660" s="1" t="n">
        <x:f>SQRT(1-F660^2)</x:f>
        <x:v>0.7549468529703388</x:v>
      </x:c>
      <x:c r="J660" s="34"/>
      <x:c r="K660" s="34"/>
      <x:c r="L660" s="34"/>
      <x:c r="M660" s="34"/>
      <x:c r="N660" s="34"/>
      <x:c r="O660" s="34"/>
      <x:c r="P660" s="34"/>
      <x:c r="Q660" s="10" t="n">
        <x:f>PI()</x:f>
        <x:v>3.141592653589793</x:v>
      </x:c>
      <x:c r="S660" s="10" t="n">
        <x:v>0.6557859781896695</x:v>
      </x:c>
      <x:c r="T660" s="10" t="n">
        <x:v>0.39122035645414144</x:v>
      </x:c>
      <x:c r="U660" s="10" t="n">
        <x:v>0.2625659967387881</x:v>
      </x:c>
      <x:c r="V660" s="10" t="n">
        <x:v>0.3761432443405184</x:v>
      </x:c>
      <x:c r="W660" s="10" t="n">
        <x:v>0.854537060928316</x:v>
      </x:c>
      <x:c r="X660" s="10" t="n">
        <x:v>0.7868175683104305</x:v>
      </x:c>
    </x:row>
    <x:row r="661">
      <x:c r="A661" s="34" t="n">
        <x:v>637</x:v>
      </x:c>
      <x:c r="B661" s="11" t="n">
        <x:f>CHOOSE(MIN(3,MAX(1,$B$9)),S661,U661,W661)</x:f>
        <x:v>0.2997010265244171</x:v>
      </x:c>
      <x:c r="C661" s="11" t="n">
        <x:f>CHOOSE(MIN(3,MAX(1,$B$9)),T661,V661,X661)</x:f>
        <x:v>0.08704975212458521</x:v>
      </x:c>
      <x:c r="D661" s="1" t="n">
        <x:f>IF(B661^2+C661^2&lt;=1,1,0)</x:f>
        <x:v>1</x:v>
      </x:c>
      <x:c r="E661" s="9" t="n">
        <x:f>4*AVERAGE($D$25:D661)</x:f>
        <x:v>3.120879120879121</x:v>
      </x:c>
      <x:c r="F661" s="1" t="n">
        <x:f>B661</x:f>
        <x:v>0.2997010265244171</x:v>
      </x:c>
      <x:c r="G661" s="1" t="n">
        <x:f>IF(D661=1,C661,"")</x:f>
        <x:v>0.08704975212458521</x:v>
      </x:c>
      <x:c r="H661" s="1" t="str">
        <x:f>IF(D661=0,C661,"")</x:f>
      </x:c>
      <x:c r="I661" s="1" t="n">
        <x:f>SQRT(1-F661^2)</x:f>
        <x:v>0.9540331727462157</x:v>
      </x:c>
      <x:c r="J661" s="34"/>
      <x:c r="K661" s="34"/>
      <x:c r="L661" s="34"/>
      <x:c r="M661" s="34"/>
      <x:c r="N661" s="34"/>
      <x:c r="O661" s="34"/>
      <x:c r="P661" s="34"/>
      <x:c r="Q661" s="10" t="n">
        <x:f>PI()</x:f>
        <x:v>3.141592653589793</x:v>
      </x:c>
      <x:c r="S661" s="10" t="n">
        <x:v>0.2997010265244171</x:v>
      </x:c>
      <x:c r="T661" s="10" t="n">
        <x:v>0.08704975212458521</x:v>
      </x:c>
      <x:c r="U661" s="10" t="n">
        <x:v>0.11071545265248439</x:v>
      </x:c>
      <x:c r="V661" s="10" t="n">
        <x:v>0.01821512646289991</x:v>
      </x:c>
      <x:c r="W661" s="10" t="n">
        <x:v>0.19173676908231685</x:v>
      </x:c>
      <x:c r="X661" s="10" t="n">
        <x:v>0.9547128730404131</x:v>
      </x:c>
    </x:row>
    <x:row r="662">
      <x:c r="A662" s="34" t="n">
        <x:v>638</x:v>
      </x:c>
      <x:c r="B662" s="11" t="n">
        <x:f>CHOOSE(MIN(3,MAX(1,$B$9)),S662,U662,W662)</x:f>
        <x:v>0.7245293719461188</x:v>
      </x:c>
      <x:c r="C662" s="11" t="n">
        <x:f>CHOOSE(MIN(3,MAX(1,$B$9)),T662,V662,X662)</x:f>
        <x:v>0.48871281009633094</x:v>
      </x:c>
      <x:c r="D662" s="1" t="n">
        <x:f>IF(B662^2+C662^2&lt;=1,1,0)</x:f>
        <x:v>1</x:v>
      </x:c>
      <x:c r="E662" s="9" t="n">
        <x:f>4*AVERAGE($D$25:D662)</x:f>
        <x:v>3.122257053291536</x:v>
      </x:c>
      <x:c r="F662" s="1" t="n">
        <x:f>B662</x:f>
        <x:v>0.7245293719461188</x:v>
      </x:c>
      <x:c r="G662" s="1" t="n">
        <x:f>IF(D662=1,C662,"")</x:f>
        <x:v>0.48871281009633094</x:v>
      </x:c>
      <x:c r="H662" s="1" t="str">
        <x:f>IF(D662=0,C662,"")</x:f>
      </x:c>
      <x:c r="I662" s="1" t="n">
        <x:f>SQRT(1-F662^2)</x:f>
        <x:v>0.6892439257529679</x:v>
      </x:c>
      <x:c r="J662" s="34"/>
      <x:c r="K662" s="34"/>
      <x:c r="L662" s="34"/>
      <x:c r="M662" s="34"/>
      <x:c r="N662" s="34"/>
      <x:c r="O662" s="34"/>
      <x:c r="P662" s="34"/>
      <x:c r="Q662" s="10" t="n">
        <x:f>PI()</x:f>
        <x:v>3.141592653589793</x:v>
      </x:c>
      <x:c r="S662" s="10" t="n">
        <x:v>0.7245293719461188</x:v>
      </x:c>
      <x:c r="T662" s="10" t="n">
        <x:v>0.48871281009633094</x:v>
      </x:c>
      <x:c r="U662" s="10" t="n">
        <x:v>0.8054720932362365</x:v>
      </x:c>
      <x:c r="V662" s="10" t="n">
        <x:v>0.8252764323310237</x:v>
      </x:c>
      <x:c r="W662" s="10" t="n">
        <x:v>0.5156964277156335</x:v>
      </x:c>
      <x:c r="X662" s="10" t="n">
        <x:v>0.6670806811841242</x:v>
      </x:c>
    </x:row>
    <x:row r="663">
      <x:c r="A663" s="34" t="n">
        <x:v>639</x:v>
      </x:c>
      <x:c r="B663" s="11" t="n">
        <x:f>CHOOSE(MIN(3,MAX(1,$B$9)),S663,U663,W663)</x:f>
        <x:v>0.9260997920064256</x:v>
      </x:c>
      <x:c r="C663" s="11" t="n">
        <x:f>CHOOSE(MIN(3,MAX(1,$B$9)),T663,V663,X663)</x:f>
        <x:v>0.49216369225177914</x:v>
      </x:c>
      <x:c r="D663" s="1" t="n">
        <x:f>IF(B663^2+C663^2&lt;=1,1,0)</x:f>
        <x:v>0</x:v>
      </x:c>
      <x:c r="E663" s="9" t="n">
        <x:f>4*AVERAGE($D$25:D663)</x:f>
        <x:v>3.1173708920187795</x:v>
      </x:c>
      <x:c r="F663" s="1" t="n">
        <x:f>B663</x:f>
        <x:v>0.9260997920064256</x:v>
      </x:c>
      <x:c r="G663" s="1" t="str">
        <x:f>IF(D663=1,C663,"")</x:f>
      </x:c>
      <x:c r="H663" s="1" t="n">
        <x:f>IF(D663=0,C663,"")</x:f>
        <x:v>0.49216369225177914</x:v>
      </x:c>
      <x:c r="I663" s="1" t="n">
        <x:f>SQRT(1-F663^2)</x:f>
        <x:v>0.3772786440360166</x:v>
      </x:c>
      <x:c r="J663" s="34"/>
      <x:c r="K663" s="34"/>
      <x:c r="L663" s="34"/>
      <x:c r="M663" s="34"/>
      <x:c r="N663" s="34"/>
      <x:c r="O663" s="34"/>
      <x:c r="P663" s="34"/>
      <x:c r="Q663" s="10" t="n">
        <x:f>PI()</x:f>
        <x:v>3.141592653589793</x:v>
      </x:c>
      <x:c r="S663" s="10" t="n">
        <x:v>0.9260997920064256</x:v>
      </x:c>
      <x:c r="T663" s="10" t="n">
        <x:v>0.49216369225177914</x:v>
      </x:c>
      <x:c r="U663" s="10" t="n">
        <x:v>0.9914278427592181</x:v>
      </x:c>
      <x:c r="V663" s="10" t="n">
        <x:v>0.08657150188606566</x:v>
      </x:c>
      <x:c r="W663" s="10" t="n">
        <x:v>0.4996212587403125</x:v>
      </x:c>
      <x:c r="X663" s="10" t="n">
        <x:v>0.7374018475783767</x:v>
      </x:c>
    </x:row>
    <x:row r="664">
      <x:c r="A664" s="34" t="n">
        <x:v>640</x:v>
      </x:c>
      <x:c r="B664" s="11" t="n">
        <x:f>CHOOSE(MIN(3,MAX(1,$B$9)),S664,U664,W664)</x:f>
        <x:v>0.00571958941873163</x:v>
      </x:c>
      <x:c r="C664" s="11" t="n">
        <x:f>CHOOSE(MIN(3,MAX(1,$B$9)),T664,V664,X664)</x:f>
        <x:v>0.6354514110134915</x:v>
      </x:c>
      <x:c r="D664" s="1" t="n">
        <x:f>IF(B664^2+C664^2&lt;=1,1,0)</x:f>
        <x:v>1</x:v>
      </x:c>
      <x:c r="E664" s="9" t="n">
        <x:f>4*AVERAGE($D$25:D664)</x:f>
        <x:v>3.11875</x:v>
      </x:c>
      <x:c r="F664" s="1" t="n">
        <x:f>B664</x:f>
        <x:v>0.00571958941873163</x:v>
      </x:c>
      <x:c r="G664" s="1" t="n">
        <x:f>IF(D664=1,C664,"")</x:f>
        <x:v>0.6354514110134915</x:v>
      </x:c>
      <x:c r="H664" s="1" t="str">
        <x:f>IF(D664=0,C664,"")</x:f>
      </x:c>
      <x:c r="I664" s="1" t="n">
        <x:f>SQRT(1-F664^2)</x:f>
        <x:v>0.9999836430146651</x:v>
      </x:c>
      <x:c r="J664" s="34"/>
      <x:c r="K664" s="34"/>
      <x:c r="L664" s="34"/>
      <x:c r="M664" s="34"/>
      <x:c r="N664" s="34"/>
      <x:c r="O664" s="34"/>
      <x:c r="P664" s="34"/>
      <x:c r="Q664" s="10" t="n">
        <x:f>PI()</x:f>
        <x:v>3.141592653589793</x:v>
      </x:c>
      <x:c r="S664" s="10" t="n">
        <x:v>0.00571958941873163</x:v>
      </x:c>
      <x:c r="T664" s="10" t="n">
        <x:v>0.6354514110134915</x:v>
      </x:c>
      <x:c r="U664" s="10" t="n">
        <x:v>0.6146075594667282</x:v>
      </x:c>
      <x:c r="V664" s="10" t="n">
        <x:v>0.903649043065746</x:v>
      </x:c>
      <x:c r="W664" s="10" t="n">
        <x:v>0.740334234635791</x:v>
      </x:c>
      <x:c r="X664" s="10" t="n">
        <x:v>0.4580860531797719</x:v>
      </x:c>
    </x:row>
    <x:row r="665">
      <x:c r="A665" s="34" t="n">
        <x:v>641</x:v>
      </x:c>
      <x:c r="B665" s="11" t="n">
        <x:f>CHOOSE(MIN(3,MAX(1,$B$9)),S665,U665,W665)</x:f>
        <x:v>0.9957914286060259</x:v>
      </x:c>
      <x:c r="C665" s="11" t="n">
        <x:f>CHOOSE(MIN(3,MAX(1,$B$9)),T665,V665,X665)</x:f>
        <x:v>0.963574641966261</x:v>
      </x:c>
      <x:c r="D665" s="1" t="n">
        <x:f>IF(B665^2+C665^2&lt;=1,1,0)</x:f>
        <x:v>0</x:v>
      </x:c>
      <x:c r="E665" s="9" t="n">
        <x:f>4*AVERAGE($D$25:D665)</x:f>
        <x:v>3.1138845553822154</x:v>
      </x:c>
      <x:c r="F665" s="1" t="n">
        <x:f>B665</x:f>
        <x:v>0.9957914286060259</x:v>
      </x:c>
      <x:c r="G665" s="1" t="str">
        <x:f>IF(D665=1,C665,"")</x:f>
      </x:c>
      <x:c r="H665" s="1" t="n">
        <x:f>IF(D665=0,C665,"")</x:f>
        <x:v>0.963574641966261</x:v>
      </x:c>
      <x:c r="I665" s="1" t="n">
        <x:f>SQRT(1-F665^2)</x:f>
        <x:v>0.09164840814094982</x:v>
      </x:c>
      <x:c r="J665" s="34"/>
      <x:c r="K665" s="34"/>
      <x:c r="L665" s="34"/>
      <x:c r="M665" s="34"/>
      <x:c r="N665" s="34"/>
      <x:c r="O665" s="34"/>
      <x:c r="P665" s="34"/>
      <x:c r="Q665" s="10" t="n">
        <x:f>PI()</x:f>
        <x:v>3.141592653589793</x:v>
      </x:c>
      <x:c r="S665" s="10" t="n">
        <x:v>0.9957914286060259</x:v>
      </x:c>
      <x:c r="T665" s="10" t="n">
        <x:v>0.963574641966261</x:v>
      </x:c>
      <x:c r="U665" s="10" t="n">
        <x:v>0.9010417608655452</x:v>
      </x:c>
      <x:c r="V665" s="10" t="n">
        <x:v>0.35002557939284396</x:v>
      </x:c>
      <x:c r="W665" s="10" t="n">
        <x:v>0.4068993650393937</x:v>
      </x:c>
      <x:c r="X665" s="10" t="n">
        <x:v>0.8950732592840469</x:v>
      </x:c>
    </x:row>
    <x:row r="666">
      <x:c r="A666" s="34" t="n">
        <x:v>642</x:v>
      </x:c>
      <x:c r="B666" s="11" t="n">
        <x:f>CHOOSE(MIN(3,MAX(1,$B$9)),S666,U666,W666)</x:f>
        <x:v>0.316793087287806</x:v>
      </x:c>
      <x:c r="C666" s="11" t="n">
        <x:f>CHOOSE(MIN(3,MAX(1,$B$9)),T666,V666,X666)</x:f>
        <x:v>0.24949193198699504</x:v>
      </x:c>
      <x:c r="D666" s="1" t="n">
        <x:f>IF(B666^2+C666^2&lt;=1,1,0)</x:f>
        <x:v>1</x:v>
      </x:c>
      <x:c r="E666" s="9" t="n">
        <x:f>4*AVERAGE($D$25:D666)</x:f>
        <x:v>3.115264797507788</x:v>
      </x:c>
      <x:c r="F666" s="1" t="n">
        <x:f>B666</x:f>
        <x:v>0.316793087287806</x:v>
      </x:c>
      <x:c r="G666" s="1" t="n">
        <x:f>IF(D666=1,C666,"")</x:f>
        <x:v>0.24949193198699504</x:v>
      </x:c>
      <x:c r="H666" s="1" t="str">
        <x:f>IF(D666=0,C666,"")</x:f>
      </x:c>
      <x:c r="I666" s="1" t="n">
        <x:f>SQRT(1-F666^2)</x:f>
        <x:v>0.9484946704366137</x:v>
      </x:c>
      <x:c r="J666" s="34"/>
      <x:c r="K666" s="34"/>
      <x:c r="L666" s="34"/>
      <x:c r="M666" s="34"/>
      <x:c r="N666" s="34"/>
      <x:c r="O666" s="34"/>
      <x:c r="P666" s="34"/>
      <x:c r="Q666" s="10" t="n">
        <x:f>PI()</x:f>
        <x:v>3.141592653589793</x:v>
      </x:c>
      <x:c r="S666" s="10" t="n">
        <x:v>0.316793087287806</x:v>
      </x:c>
      <x:c r="T666" s="10" t="n">
        <x:v>0.24949193198699504</x:v>
      </x:c>
      <x:c r="U666" s="10" t="n">
        <x:v>0.47482610218412613</x:v>
      </x:c>
      <x:c r="V666" s="10" t="n">
        <x:v>0.7707535360921883</x:v>
      </x:c>
      <x:c r="W666" s="10" t="n">
        <x:v>0.37903886830261424</x:v>
      </x:c>
      <x:c r="X666" s="10" t="n">
        <x:v>0.4610745888941299</x:v>
      </x:c>
    </x:row>
    <x:row r="667">
      <x:c r="A667" s="34" t="n">
        <x:v>643</x:v>
      </x:c>
      <x:c r="B667" s="11" t="n">
        <x:f>CHOOSE(MIN(3,MAX(1,$B$9)),S667,U667,W667)</x:f>
        <x:v>0.793964849668555</x:v>
      </x:c>
      <x:c r="C667" s="11" t="n">
        <x:f>CHOOSE(MIN(3,MAX(1,$B$9)),T667,V667,X667)</x:f>
        <x:v>0.5772687481949106</x:v>
      </x:c>
      <x:c r="D667" s="1" t="n">
        <x:f>IF(B667^2+C667^2&lt;=1,1,0)</x:f>
        <x:v>1</x:v>
      </x:c>
      <x:c r="E667" s="9" t="n">
        <x:f>4*AVERAGE($D$25:D667)</x:f>
        <x:v>3.1166407465007775</x:v>
      </x:c>
      <x:c r="F667" s="1" t="n">
        <x:f>B667</x:f>
        <x:v>0.793964849668555</x:v>
      </x:c>
      <x:c r="G667" s="1" t="n">
        <x:f>IF(D667=1,C667,"")</x:f>
        <x:v>0.5772687481949106</x:v>
      </x:c>
      <x:c r="H667" s="1" t="str">
        <x:f>IF(D667=0,C667,"")</x:f>
      </x:c>
      <x:c r="I667" s="1" t="n">
        <x:f>SQRT(1-F667^2)</x:f>
        <x:v>0.6079636646139215</x:v>
      </x:c>
      <x:c r="J667" s="34"/>
      <x:c r="K667" s="34"/>
      <x:c r="L667" s="34"/>
      <x:c r="M667" s="34"/>
      <x:c r="N667" s="34"/>
      <x:c r="O667" s="34"/>
      <x:c r="P667" s="34"/>
      <x:c r="Q667" s="10" t="n">
        <x:f>PI()</x:f>
        <x:v>3.141592653589793</x:v>
      </x:c>
      <x:c r="S667" s="10" t="n">
        <x:v>0.793964849668555</x:v>
      </x:c>
      <x:c r="T667" s="10" t="n">
        <x:v>0.5772687481949106</x:v>
      </x:c>
      <x:c r="U667" s="10" t="n">
        <x:v>0.031911467723205966</x:v>
      </x:c>
      <x:c r="V667" s="10" t="n">
        <x:v>0.6343584634018055</x:v>
      </x:c>
      <x:c r="W667" s="10" t="n">
        <x:v>0.5226601976391237</x:v>
      </x:c>
      <x:c r="X667" s="10" t="n">
        <x:v>0.09437892548155813</x:v>
      </x:c>
    </x:row>
    <x:row r="668">
      <x:c r="A668" s="34" t="n">
        <x:v>644</x:v>
      </x:c>
      <x:c r="B668" s="11" t="n">
        <x:f>CHOOSE(MIN(3,MAX(1,$B$9)),S668,U668,W668)</x:f>
        <x:v>0.4989633302902803</x:v>
      </x:c>
      <x:c r="C668" s="11" t="n">
        <x:f>CHOOSE(MIN(3,MAX(1,$B$9)),T668,V668,X668)</x:f>
        <x:v>0.1732256255345419</x:v>
      </x:c>
      <x:c r="D668" s="1" t="n">
        <x:f>IF(B668^2+C668^2&lt;=1,1,0)</x:f>
        <x:v>1</x:v>
      </x:c>
      <x:c r="E668" s="9" t="n">
        <x:f>4*AVERAGE($D$25:D668)</x:f>
        <x:v>3.1180124223602483</x:v>
      </x:c>
      <x:c r="F668" s="1" t="n">
        <x:f>B668</x:f>
        <x:v>0.4989633302902803</x:v>
      </x:c>
      <x:c r="G668" s="1" t="n">
        <x:f>IF(D668=1,C668,"")</x:f>
        <x:v>0.1732256255345419</x:v>
      </x:c>
      <x:c r="H668" s="1" t="str">
        <x:f>IF(D668=0,C668,"")</x:f>
      </x:c>
      <x:c r="I668" s="1" t="n">
        <x:f>SQRT(1-F668^2)</x:f>
        <x:v>0.8666230985991734</x:v>
      </x:c>
      <x:c r="J668" s="34"/>
      <x:c r="K668" s="34"/>
      <x:c r="L668" s="34"/>
      <x:c r="M668" s="34"/>
      <x:c r="N668" s="34"/>
      <x:c r="O668" s="34"/>
      <x:c r="P668" s="34"/>
      <x:c r="Q668" s="10" t="n">
        <x:f>PI()</x:f>
        <x:v>3.141592653589793</x:v>
      </x:c>
      <x:c r="S668" s="10" t="n">
        <x:v>0.4989633302902803</x:v>
      </x:c>
      <x:c r="T668" s="10" t="n">
        <x:v>0.1732256255345419</x:v>
      </x:c>
      <x:c r="U668" s="10" t="n">
        <x:v>0.5666592207406265</x:v>
      </x:c>
      <x:c r="V668" s="10" t="n">
        <x:v>0.7603380021055298</x:v>
      </x:c>
      <x:c r="W668" s="10" t="n">
        <x:v>0.26120373152024645</x:v>
      </x:c>
      <x:c r="X668" s="10" t="n">
        <x:v>0.6890080041222876</x:v>
      </x:c>
    </x:row>
    <x:row r="669">
      <x:c r="A669" s="34" t="n">
        <x:v>645</x:v>
      </x:c>
      <x:c r="B669" s="11" t="n">
        <x:f>CHOOSE(MIN(3,MAX(1,$B$9)),S669,U669,W669)</x:f>
        <x:v>0.6202170801116154</x:v>
      </x:c>
      <x:c r="C669" s="11" t="n">
        <x:f>CHOOSE(MIN(3,MAX(1,$B$9)),T669,V669,X669)</x:f>
        <x:v>0.071146983304061</x:v>
      </x:c>
      <x:c r="D669" s="1" t="n">
        <x:f>IF(B669^2+C669^2&lt;=1,1,0)</x:f>
        <x:v>1</x:v>
      </x:c>
      <x:c r="E669" s="9" t="n">
        <x:f>4*AVERAGE($D$25:D669)</x:f>
        <x:v>3.1193798449612404</x:v>
      </x:c>
      <x:c r="F669" s="1" t="n">
        <x:f>B669</x:f>
        <x:v>0.6202170801116154</x:v>
      </x:c>
      <x:c r="G669" s="1" t="n">
        <x:f>IF(D669=1,C669,"")</x:f>
        <x:v>0.071146983304061</x:v>
      </x:c>
      <x:c r="H669" s="1" t="str">
        <x:f>IF(D669=0,C669,"")</x:f>
      </x:c>
      <x:c r="I669" s="1" t="n">
        <x:f>SQRT(1-F669^2)</x:f>
        <x:v>0.7844302222236355</x:v>
      </x:c>
      <x:c r="J669" s="34"/>
      <x:c r="K669" s="34"/>
      <x:c r="L669" s="34"/>
      <x:c r="M669" s="34"/>
      <x:c r="N669" s="34"/>
      <x:c r="O669" s="34"/>
      <x:c r="P669" s="34"/>
      <x:c r="Q669" s="10" t="n">
        <x:f>PI()</x:f>
        <x:v>3.141592653589793</x:v>
      </x:c>
      <x:c r="S669" s="10" t="n">
        <x:v>0.6202170801116154</x:v>
      </x:c>
      <x:c r="T669" s="10" t="n">
        <x:v>0.071146983304061</x:v>
      </x:c>
      <x:c r="U669" s="10" t="n">
        <x:v>0.3788884185524879</x:v>
      </x:c>
      <x:c r="V669" s="10" t="n">
        <x:v>0.12048055255222057</x:v>
      </x:c>
      <x:c r="W669" s="10" t="n">
        <x:v>0.1864190321090421</x:v>
      </x:c>
      <x:c r="X669" s="10" t="n">
        <x:v>0.38834277681474594</x:v>
      </x:c>
    </x:row>
    <x:row r="670">
      <x:c r="A670" s="34" t="n">
        <x:v>646</x:v>
      </x:c>
      <x:c r="B670" s="11" t="n">
        <x:f>CHOOSE(MIN(3,MAX(1,$B$9)),S670,U670,W670)</x:f>
        <x:v>0.16825838887598366</x:v>
      </x:c>
      <x:c r="C670" s="11" t="n">
        <x:f>CHOOSE(MIN(3,MAX(1,$B$9)),T670,V670,X670)</x:f>
        <x:v>0.5306179934414104</x:v>
      </x:c>
      <x:c r="D670" s="1" t="n">
        <x:f>IF(B670^2+C670^2&lt;=1,1,0)</x:f>
        <x:v>1</x:v>
      </x:c>
      <x:c r="E670" s="9" t="n">
        <x:f>4*AVERAGE($D$25:D670)</x:f>
        <x:v>3.1207430340557276</x:v>
      </x:c>
      <x:c r="F670" s="1" t="n">
        <x:f>B670</x:f>
        <x:v>0.16825838887598366</x:v>
      </x:c>
      <x:c r="G670" s="1" t="n">
        <x:f>IF(D670=1,C670,"")</x:f>
        <x:v>0.5306179934414104</x:v>
      </x:c>
      <x:c r="H670" s="1" t="str">
        <x:f>IF(D670=0,C670,"")</x:f>
      </x:c>
      <x:c r="I670" s="1" t="n">
        <x:f>SQRT(1-F670^2)</x:f>
        <x:v>0.9857429251954377</x:v>
      </x:c>
      <x:c r="J670" s="34"/>
      <x:c r="K670" s="34"/>
      <x:c r="L670" s="34"/>
      <x:c r="M670" s="34"/>
      <x:c r="N670" s="34"/>
      <x:c r="O670" s="34"/>
      <x:c r="P670" s="34"/>
      <x:c r="Q670" s="10" t="n">
        <x:f>PI()</x:f>
        <x:v>3.141592653589793</x:v>
      </x:c>
      <x:c r="S670" s="10" t="n">
        <x:v>0.16825838887598366</x:v>
      </x:c>
      <x:c r="T670" s="10" t="n">
        <x:v>0.5306179934414104</x:v>
      </x:c>
      <x:c r="U670" s="10" t="n">
        <x:v>0.4527830068893416</x:v>
      </x:c>
      <x:c r="V670" s="10" t="n">
        <x:v>0.08649128451210963</x:v>
      </x:c>
      <x:c r="W670" s="10" t="n">
        <x:v>0.27423740418732845</x:v>
      </x:c>
      <x:c r="X670" s="10" t="n">
        <x:v>0.7302977576949862</x:v>
      </x:c>
    </x:row>
    <x:row r="671">
      <x:c r="A671" s="34" t="n">
        <x:v>647</x:v>
      </x:c>
      <x:c r="B671" s="11" t="n">
        <x:f>CHOOSE(MIN(3,MAX(1,$B$9)),S671,U671,W671)</x:f>
        <x:v>0.15140726033132523</x:v>
      </x:c>
      <x:c r="C671" s="11" t="n">
        <x:f>CHOOSE(MIN(3,MAX(1,$B$9)),T671,V671,X671)</x:f>
        <x:v>0.40587719588074833</x:v>
      </x:c>
      <x:c r="D671" s="1" t="n">
        <x:f>IF(B671^2+C671^2&lt;=1,1,0)</x:f>
        <x:v>1</x:v>
      </x:c>
      <x:c r="E671" s="9" t="n">
        <x:f>4*AVERAGE($D$25:D671)</x:f>
        <x:v>3.1221020092735703</x:v>
      </x:c>
      <x:c r="F671" s="1" t="n">
        <x:f>B671</x:f>
        <x:v>0.15140726033132523</x:v>
      </x:c>
      <x:c r="G671" s="1" t="n">
        <x:f>IF(D671=1,C671,"")</x:f>
        <x:v>0.40587719588074833</x:v>
      </x:c>
      <x:c r="H671" s="1" t="str">
        <x:f>IF(D671=0,C671,"")</x:f>
      </x:c>
      <x:c r="I671" s="1" t="n">
        <x:f>SQRT(1-F671^2)</x:f>
        <x:v>0.9884714672255149</x:v>
      </x:c>
      <x:c r="J671" s="34"/>
      <x:c r="K671" s="34"/>
      <x:c r="L671" s="34"/>
      <x:c r="M671" s="34"/>
      <x:c r="N671" s="34"/>
      <x:c r="O671" s="34"/>
      <x:c r="P671" s="34"/>
      <x:c r="Q671" s="10" t="n">
        <x:f>PI()</x:f>
        <x:v>3.141592653589793</x:v>
      </x:c>
      <x:c r="S671" s="10" t="n">
        <x:v>0.15140726033132523</x:v>
      </x:c>
      <x:c r="T671" s="10" t="n">
        <x:v>0.40587719588074833</x:v>
      </x:c>
      <x:c r="U671" s="10" t="n">
        <x:v>0.6796260445368618</x:v>
      </x:c>
      <x:c r="V671" s="10" t="n">
        <x:v>0.8590296875431012</x:v>
      </x:c>
      <x:c r="W671" s="10" t="n">
        <x:v>0.46613461715376503</x:v>
      </x:c>
      <x:c r="X671" s="10" t="n">
        <x:v>0.0810301776469623</x:v>
      </x:c>
    </x:row>
    <x:row r="672">
      <x:c r="A672" s="34" t="n">
        <x:v>648</x:v>
      </x:c>
      <x:c r="B672" s="11" t="n">
        <x:f>CHOOSE(MIN(3,MAX(1,$B$9)),S672,U672,W672)</x:f>
        <x:v>0.9753475993638858</x:v>
      </x:c>
      <x:c r="C672" s="11" t="n">
        <x:f>CHOOSE(MIN(3,MAX(1,$B$9)),T672,V672,X672)</x:f>
        <x:v>0.6987053687917069</x:v>
      </x:c>
      <x:c r="D672" s="1" t="n">
        <x:f>IF(B672^2+C672^2&lt;=1,1,0)</x:f>
        <x:v>0</x:v>
      </x:c>
      <x:c r="E672" s="9" t="n">
        <x:f>4*AVERAGE($D$25:D672)</x:f>
        <x:v>3.117283950617284</x:v>
      </x:c>
      <x:c r="F672" s="1" t="n">
        <x:f>B672</x:f>
        <x:v>0.9753475993638858</x:v>
      </x:c>
      <x:c r="G672" s="1" t="str">
        <x:f>IF(D672=1,C672,"")</x:f>
      </x:c>
      <x:c r="H672" s="1" t="n">
        <x:f>IF(D672=0,C672,"")</x:f>
        <x:v>0.6987053687917069</x:v>
      </x:c>
      <x:c r="I672" s="1" t="n">
        <x:f>SQRT(1-F672^2)</x:f>
        <x:v>0.2206741045413007</x:v>
      </x:c>
      <x:c r="J672" s="34"/>
      <x:c r="K672" s="34"/>
      <x:c r="L672" s="34"/>
      <x:c r="M672" s="34"/>
      <x:c r="N672" s="34"/>
      <x:c r="O672" s="34"/>
      <x:c r="P672" s="34"/>
      <x:c r="Q672" s="10" t="n">
        <x:f>PI()</x:f>
        <x:v>3.141592653589793</x:v>
      </x:c>
      <x:c r="S672" s="10" t="n">
        <x:v>0.9753475993638858</x:v>
      </x:c>
      <x:c r="T672" s="10" t="n">
        <x:v>0.6987053687917069</x:v>
      </x:c>
      <x:c r="U672" s="10" t="n">
        <x:v>0.3573749498312825</x:v>
      </x:c>
      <x:c r="V672" s="10" t="n">
        <x:v>0.276275374508802</x:v>
      </x:c>
      <x:c r="W672" s="10" t="n">
        <x:v>0.8467182958511752</x:v>
      </x:c>
      <x:c r="X672" s="10" t="n">
        <x:v>0.2802095217149819</x:v>
      </x:c>
    </x:row>
    <x:row r="673">
      <x:c r="A673" s="34" t="n">
        <x:v>649</x:v>
      </x:c>
      <x:c r="B673" s="11" t="n">
        <x:f>CHOOSE(MIN(3,MAX(1,$B$9)),S673,U673,W673)</x:f>
        <x:v>0.7898622126085684</x:v>
      </x:c>
      <x:c r="C673" s="11" t="n">
        <x:f>CHOOSE(MIN(3,MAX(1,$B$9)),T673,V673,X673)</x:f>
        <x:v>0.6353164740139619</x:v>
      </x:c>
      <x:c r="D673" s="1" t="n">
        <x:f>IF(B673^2+C673^2&lt;=1,1,0)</x:f>
        <x:v>0</x:v>
      </x:c>
      <x:c r="E673" s="9" t="n">
        <x:f>4*AVERAGE($D$25:D673)</x:f>
        <x:v>3.1124807395993837</x:v>
      </x:c>
      <x:c r="F673" s="1" t="n">
        <x:f>B673</x:f>
        <x:v>0.7898622126085684</x:v>
      </x:c>
      <x:c r="G673" s="1" t="str">
        <x:f>IF(D673=1,C673,"")</x:f>
      </x:c>
      <x:c r="H673" s="1" t="n">
        <x:f>IF(D673=0,C673,"")</x:f>
        <x:v>0.6353164740139619</x:v>
      </x:c>
      <x:c r="I673" s="1" t="n">
        <x:f>SQRT(1-F673^2)</x:f>
        <x:v>0.6132843427751085</x:v>
      </x:c>
      <x:c r="J673" s="34"/>
      <x:c r="K673" s="34"/>
      <x:c r="L673" s="34"/>
      <x:c r="M673" s="34"/>
      <x:c r="N673" s="34"/>
      <x:c r="O673" s="34"/>
      <x:c r="P673" s="34"/>
      <x:c r="Q673" s="10" t="n">
        <x:f>PI()</x:f>
        <x:v>3.141592653589793</x:v>
      </x:c>
      <x:c r="S673" s="10" t="n">
        <x:v>0.7898622126085684</x:v>
      </x:c>
      <x:c r="T673" s="10" t="n">
        <x:v>0.6353164740139619</x:v>
      </x:c>
      <x:c r="U673" s="10" t="n">
        <x:v>0.7053404580759289</x:v>
      </x:c>
      <x:c r="V673" s="10" t="n">
        <x:v>0.8520984594928296</x:v>
      </x:c>
      <x:c r="W673" s="10" t="n">
        <x:v>0.5304418060281803</x:v>
      </x:c>
      <x:c r="X673" s="10" t="n">
        <x:v>0.853107628396622</x:v>
      </x:c>
    </x:row>
    <x:row r="674">
      <x:c r="A674" s="34" t="n">
        <x:v>650</x:v>
      </x:c>
      <x:c r="B674" s="11" t="n">
        <x:f>CHOOSE(MIN(3,MAX(1,$B$9)),S674,U674,W674)</x:f>
        <x:v>0.3897822865983471</x:v>
      </x:c>
      <x:c r="C674" s="11" t="n">
        <x:f>CHOOSE(MIN(3,MAX(1,$B$9)),T674,V674,X674)</x:f>
        <x:v>0.596474310499616</x:v>
      </x:c>
      <x:c r="D674" s="1" t="n">
        <x:f>IF(B674^2+C674^2&lt;=1,1,0)</x:f>
        <x:v>1</x:v>
      </x:c>
      <x:c r="E674" s="9" t="n">
        <x:f>4*AVERAGE($D$25:D674)</x:f>
        <x:v>3.1138461538461537</x:v>
      </x:c>
      <x:c r="F674" s="1" t="n">
        <x:f>B674</x:f>
        <x:v>0.3897822865983471</x:v>
      </x:c>
      <x:c r="G674" s="1" t="n">
        <x:f>IF(D674=1,C674,"")</x:f>
        <x:v>0.596474310499616</x:v>
      </x:c>
      <x:c r="H674" s="1" t="str">
        <x:f>IF(D674=0,C674,"")</x:f>
      </x:c>
      <x:c r="I674" s="1" t="n">
        <x:f>SQRT(1-F674^2)</x:f>
        <x:v>0.9209070360542175</x:v>
      </x:c>
      <x:c r="J674" s="34"/>
      <x:c r="K674" s="34"/>
      <x:c r="L674" s="34"/>
      <x:c r="M674" s="34"/>
      <x:c r="N674" s="34"/>
      <x:c r="O674" s="34"/>
      <x:c r="P674" s="34"/>
      <x:c r="Q674" s="10" t="n">
        <x:f>PI()</x:f>
        <x:v>3.141592653589793</x:v>
      </x:c>
      <x:c r="S674" s="10" t="n">
        <x:v>0.3897822865983471</x:v>
      </x:c>
      <x:c r="T674" s="10" t="n">
        <x:v>0.596474310499616</x:v>
      </x:c>
      <x:c r="U674" s="10" t="n">
        <x:v>0.8306695440542342</x:v>
      </x:c>
      <x:c r="V674" s="10" t="n">
        <x:v>0.8616383442825147</x:v>
      </x:c>
      <x:c r="W674" s="10" t="n">
        <x:v>0.5911237904109503</x:v>
      </x:c>
      <x:c r="X674" s="10" t="n">
        <x:v>0.551522112090516</x:v>
      </x:c>
    </x:row>
    <x:row r="675">
      <x:c r="A675" s="34" t="n">
        <x:v>651</x:v>
      </x:c>
      <x:c r="B675" s="11" t="n">
        <x:f>CHOOSE(MIN(3,MAX(1,$B$9)),S675,U675,W675)</x:f>
        <x:v>0.6375585700152442</x:v>
      </x:c>
      <x:c r="C675" s="11" t="n">
        <x:f>CHOOSE(MIN(3,MAX(1,$B$9)),T675,V675,X675)</x:f>
        <x:v>0.41462882107589394</x:v>
      </x:c>
      <x:c r="D675" s="1" t="n">
        <x:f>IF(B675^2+C675^2&lt;=1,1,0)</x:f>
        <x:v>1</x:v>
      </x:c>
      <x:c r="E675" s="9" t="n">
        <x:f>4*AVERAGE($D$25:D675)</x:f>
        <x:v>3.1152073732718892</x:v>
      </x:c>
      <x:c r="F675" s="1" t="n">
        <x:f>B675</x:f>
        <x:v>0.6375585700152442</x:v>
      </x:c>
      <x:c r="G675" s="1" t="n">
        <x:f>IF(D675=1,C675,"")</x:f>
        <x:v>0.41462882107589394</x:v>
      </x:c>
      <x:c r="H675" s="1" t="str">
        <x:f>IF(D675=0,C675,"")</x:f>
      </x:c>
      <x:c r="I675" s="1" t="n">
        <x:f>SQRT(1-F675^2)</x:f>
        <x:v>0.770401888497242</x:v>
      </x:c>
      <x:c r="J675" s="34"/>
      <x:c r="K675" s="34"/>
      <x:c r="L675" s="34"/>
      <x:c r="M675" s="34"/>
      <x:c r="N675" s="34"/>
      <x:c r="O675" s="34"/>
      <x:c r="P675" s="34"/>
      <x:c r="Q675" s="10" t="n">
        <x:f>PI()</x:f>
        <x:v>3.141592653589793</x:v>
      </x:c>
      <x:c r="S675" s="10" t="n">
        <x:v>0.6375585700152442</x:v>
      </x:c>
      <x:c r="T675" s="10" t="n">
        <x:v>0.41462882107589394</x:v>
      </x:c>
      <x:c r="U675" s="10" t="n">
        <x:v>0.7434187059644451</x:v>
      </x:c>
      <x:c r="V675" s="10" t="n">
        <x:v>0.3221195493092338</x:v>
      </x:c>
      <x:c r="W675" s="10" t="n">
        <x:v>0.3821177243605677</x:v>
      </x:c>
      <x:c r="X675" s="10" t="n">
        <x:v>0.9469678821253129</x:v>
      </x:c>
    </x:row>
    <x:row r="676">
      <x:c r="A676" s="34" t="n">
        <x:v>652</x:v>
      </x:c>
      <x:c r="B676" s="11" t="n">
        <x:f>CHOOSE(MIN(3,MAX(1,$B$9)),S676,U676,W676)</x:f>
        <x:v>0.27427554910536855</x:v>
      </x:c>
      <x:c r="C676" s="11" t="n">
        <x:f>CHOOSE(MIN(3,MAX(1,$B$9)),T676,V676,X676)</x:f>
        <x:v>0.7442488103406504</x:v>
      </x:c>
      <x:c r="D676" s="1" t="n">
        <x:f>IF(B676^2+C676^2&lt;=1,1,0)</x:f>
        <x:v>1</x:v>
      </x:c>
      <x:c r="E676" s="9" t="n">
        <x:f>4*AVERAGE($D$25:D676)</x:f>
        <x:v>3.1165644171779143</x:v>
      </x:c>
      <x:c r="F676" s="1" t="n">
        <x:f>B676</x:f>
        <x:v>0.27427554910536855</x:v>
      </x:c>
      <x:c r="G676" s="1" t="n">
        <x:f>IF(D676=1,C676,"")</x:f>
        <x:v>0.7442488103406504</x:v>
      </x:c>
      <x:c r="H676" s="1" t="str">
        <x:f>IF(D676=0,C676,"")</x:f>
      </x:c>
      <x:c r="I676" s="1" t="n">
        <x:f>SQRT(1-F676^2)</x:f>
        <x:v>0.9616511442113239</x:v>
      </x:c>
      <x:c r="J676" s="34"/>
      <x:c r="K676" s="34"/>
      <x:c r="L676" s="34"/>
      <x:c r="M676" s="34"/>
      <x:c r="N676" s="34"/>
      <x:c r="O676" s="34"/>
      <x:c r="P676" s="34"/>
      <x:c r="Q676" s="10" t="n">
        <x:f>PI()</x:f>
        <x:v>3.141592653589793</x:v>
      </x:c>
      <x:c r="S676" s="10" t="n">
        <x:v>0.27427554910536855</x:v>
      </x:c>
      <x:c r="T676" s="10" t="n">
        <x:v>0.7442488103406504</x:v>
      </x:c>
      <x:c r="U676" s="10" t="n">
        <x:v>0.09009189202992252</x:v>
      </x:c>
      <x:c r="V676" s="10" t="n">
        <x:v>0.09157038788054117</x:v>
      </x:c>
      <x:c r="W676" s="10" t="n">
        <x:v>0.12705581215430228</x:v>
      </x:c>
      <x:c r="X676" s="10" t="n">
        <x:v>0.20291872612330009</x:v>
      </x:c>
    </x:row>
    <x:row r="677">
      <x:c r="A677" s="34" t="n">
        <x:v>653</x:v>
      </x:c>
      <x:c r="B677" s="11" t="n">
        <x:f>CHOOSE(MIN(3,MAX(1,$B$9)),S677,U677,W677)</x:f>
        <x:v>0.9869064678205177</x:v>
      </x:c>
      <x:c r="C677" s="11" t="n">
        <x:f>CHOOSE(MIN(3,MAX(1,$B$9)),T677,V677,X677)</x:f>
        <x:v>0.7242231440031901</x:v>
      </x:c>
      <x:c r="D677" s="1" t="n">
        <x:f>IF(B677^2+C677^2&lt;=1,1,0)</x:f>
        <x:v>0</x:v>
      </x:c>
      <x:c r="E677" s="9" t="n">
        <x:f>4*AVERAGE($D$25:D677)</x:f>
        <x:v>3.111791730474732</x:v>
      </x:c>
      <x:c r="F677" s="1" t="n">
        <x:f>B677</x:f>
        <x:v>0.9869064678205177</x:v>
      </x:c>
      <x:c r="G677" s="1" t="str">
        <x:f>IF(D677=1,C677,"")</x:f>
      </x:c>
      <x:c r="H677" s="1" t="n">
        <x:f>IF(D677=0,C677,"")</x:f>
        <x:v>0.7242231440031901</x:v>
      </x:c>
      <x:c r="I677" s="1" t="n">
        <x:f>SQRT(1-F677^2)</x:f>
        <x:v>0.16129359495661766</x:v>
      </x:c>
      <x:c r="J677" s="34"/>
      <x:c r="K677" s="34"/>
      <x:c r="L677" s="34"/>
      <x:c r="M677" s="34"/>
      <x:c r="N677" s="34"/>
      <x:c r="O677" s="34"/>
      <x:c r="P677" s="34"/>
      <x:c r="Q677" s="10" t="n">
        <x:f>PI()</x:f>
        <x:v>3.141592653589793</x:v>
      </x:c>
      <x:c r="S677" s="10" t="n">
        <x:v>0.9869064678205177</x:v>
      </x:c>
      <x:c r="T677" s="10" t="n">
        <x:v>0.7242231440031901</x:v>
      </x:c>
      <x:c r="U677" s="10" t="n">
        <x:v>0.7678439877964586</x:v>
      </x:c>
      <x:c r="V677" s="10" t="n">
        <x:v>0.7479718454401395</x:v>
      </x:c>
      <x:c r="W677" s="10" t="n">
        <x:v>0.716095828179704</x:v>
      </x:c>
      <x:c r="X677" s="10" t="n">
        <x:v>0.837486674626509</x:v>
      </x:c>
    </x:row>
    <x:row r="678">
      <x:c r="A678" s="34" t="n">
        <x:v>654</x:v>
      </x:c>
      <x:c r="B678" s="11" t="n">
        <x:f>CHOOSE(MIN(3,MAX(1,$B$9)),S678,U678,W678)</x:f>
        <x:v>0.7646461067488417</x:v>
      </x:c>
      <x:c r="C678" s="11" t="n">
        <x:f>CHOOSE(MIN(3,MAX(1,$B$9)),T678,V678,X678)</x:f>
        <x:v>0.7967103124829009</x:v>
      </x:c>
      <x:c r="D678" s="1" t="n">
        <x:f>IF(B678^2+C678^2&lt;=1,1,0)</x:f>
        <x:v>0</x:v>
      </x:c>
      <x:c r="E678" s="9" t="n">
        <x:f>4*AVERAGE($D$25:D678)</x:f>
        <x:v>3.1070336391437308</x:v>
      </x:c>
      <x:c r="F678" s="1" t="n">
        <x:f>B678</x:f>
        <x:v>0.7646461067488417</x:v>
      </x:c>
      <x:c r="G678" s="1" t="str">
        <x:f>IF(D678=1,C678,"")</x:f>
      </x:c>
      <x:c r="H678" s="1" t="n">
        <x:f>IF(D678=0,C678,"")</x:f>
        <x:v>0.7967103124829009</x:v>
      </x:c>
      <x:c r="I678" s="1" t="n">
        <x:f>SQRT(1-F678^2)</x:f>
        <x:v>0.6444504103760342</x:v>
      </x:c>
      <x:c r="J678" s="34"/>
      <x:c r="K678" s="34"/>
      <x:c r="L678" s="34"/>
      <x:c r="M678" s="34"/>
      <x:c r="N678" s="34"/>
      <x:c r="O678" s="34"/>
      <x:c r="P678" s="34"/>
      <x:c r="Q678" s="10" t="n">
        <x:f>PI()</x:f>
        <x:v>3.141592653589793</x:v>
      </x:c>
      <x:c r="S678" s="10" t="n">
        <x:v>0.7646461067488417</x:v>
      </x:c>
      <x:c r="T678" s="10" t="n">
        <x:v>0.7967103124829009</x:v>
      </x:c>
      <x:c r="U678" s="10" t="n">
        <x:v>0.8454131483090555</x:v>
      </x:c>
      <x:c r="V678" s="10" t="n">
        <x:v>0.22677704759458484</x:v>
      </x:c>
      <x:c r="W678" s="10" t="n">
        <x:v>0.16354272668134218</x:v>
      </x:c>
      <x:c r="X678" s="10" t="n">
        <x:v>0.2641788712211083</x:v>
      </x:c>
    </x:row>
    <x:row r="679">
      <x:c r="A679" s="34" t="n">
        <x:v>655</x:v>
      </x:c>
      <x:c r="B679" s="11" t="n">
        <x:f>CHOOSE(MIN(3,MAX(1,$B$9)),S679,U679,W679)</x:f>
        <x:v>0.46875979739706963</x:v>
      </x:c>
      <x:c r="C679" s="11" t="n">
        <x:f>CHOOSE(MIN(3,MAX(1,$B$9)),T679,V679,X679)</x:f>
        <x:v>0.637636554078199</x:v>
      </x:c>
      <x:c r="D679" s="1" t="n">
        <x:f>IF(B679^2+C679^2&lt;=1,1,0)</x:f>
        <x:v>1</x:v>
      </x:c>
      <x:c r="E679" s="9" t="n">
        <x:f>4*AVERAGE($D$25:D679)</x:f>
        <x:v>3.1083969465648855</x:v>
      </x:c>
      <x:c r="F679" s="1" t="n">
        <x:f>B679</x:f>
        <x:v>0.46875979739706963</x:v>
      </x:c>
      <x:c r="G679" s="1" t="n">
        <x:f>IF(D679=1,C679,"")</x:f>
        <x:v>0.637636554078199</x:v>
      </x:c>
      <x:c r="H679" s="1" t="str">
        <x:f>IF(D679=0,C679,"")</x:f>
      </x:c>
      <x:c r="I679" s="1" t="n">
        <x:f>SQRT(1-F679^2)</x:f>
        <x:v>0.8833256773943902</x:v>
      </x:c>
      <x:c r="J679" s="34"/>
      <x:c r="K679" s="34"/>
      <x:c r="L679" s="34"/>
      <x:c r="M679" s="34"/>
      <x:c r="N679" s="34"/>
      <x:c r="O679" s="34"/>
      <x:c r="P679" s="34"/>
      <x:c r="Q679" s="10" t="n">
        <x:f>PI()</x:f>
        <x:v>3.141592653589793</x:v>
      </x:c>
      <x:c r="S679" s="10" t="n">
        <x:v>0.46875979739706963</x:v>
      </x:c>
      <x:c r="T679" s="10" t="n">
        <x:v>0.637636554078199</x:v>
      </x:c>
      <x:c r="U679" s="10" t="n">
        <x:v>0.46767853023914985</x:v>
      </x:c>
      <x:c r="V679" s="10" t="n">
        <x:v>0.7072218697614924</x:v>
      </x:c>
      <x:c r="W679" s="10" t="n">
        <x:v>0.8899610830036433</x:v>
      </x:c>
      <x:c r="X679" s="10" t="n">
        <x:v>0.9651926577934573</x:v>
      </x:c>
    </x:row>
    <x:row r="680">
      <x:c r="A680" s="34" t="n">
        <x:v>656</x:v>
      </x:c>
      <x:c r="B680" s="11" t="n">
        <x:f>CHOOSE(MIN(3,MAX(1,$B$9)),S680,U680,W680)</x:f>
        <x:v>0.2210512108867988</x:v>
      </x:c>
      <x:c r="C680" s="11" t="n">
        <x:f>CHOOSE(MIN(3,MAX(1,$B$9)),T680,V680,X680)</x:f>
        <x:v>0.5026755455182865</x:v>
      </x:c>
      <x:c r="D680" s="1" t="n">
        <x:f>IF(B680^2+C680^2&lt;=1,1,0)</x:f>
        <x:v>1</x:v>
      </x:c>
      <x:c r="E680" s="9" t="n">
        <x:f>4*AVERAGE($D$25:D680)</x:f>
        <x:v>3.1097560975609757</x:v>
      </x:c>
      <x:c r="F680" s="1" t="n">
        <x:f>B680</x:f>
        <x:v>0.2210512108867988</x:v>
      </x:c>
      <x:c r="G680" s="1" t="n">
        <x:f>IF(D680=1,C680,"")</x:f>
        <x:v>0.5026755455182865</x:v>
      </x:c>
      <x:c r="H680" s="1" t="str">
        <x:f>IF(D680=0,C680,"")</x:f>
      </x:c>
      <x:c r="I680" s="1" t="n">
        <x:f>SQRT(1-F680^2)</x:f>
        <x:v>0.975262201751652</x:v>
      </x:c>
      <x:c r="J680" s="34"/>
      <x:c r="K680" s="34"/>
      <x:c r="L680" s="34"/>
      <x:c r="M680" s="34"/>
      <x:c r="N680" s="34"/>
      <x:c r="O680" s="34"/>
      <x:c r="P680" s="34"/>
      <x:c r="Q680" s="10" t="n">
        <x:f>PI()</x:f>
        <x:v>3.141592653589793</x:v>
      </x:c>
      <x:c r="S680" s="10" t="n">
        <x:v>0.2210512108867988</x:v>
      </x:c>
      <x:c r="T680" s="10" t="n">
        <x:v>0.5026755455182865</x:v>
      </x:c>
      <x:c r="U680" s="10" t="n">
        <x:v>0.36370825871197177</x:v>
      </x:c>
      <x:c r="V680" s="10" t="n">
        <x:v>0.38296492081613986</x:v>
      </x:c>
      <x:c r="W680" s="10" t="n">
        <x:v>0.2648650820846199</x:v>
      </x:c>
      <x:c r="X680" s="10" t="n">
        <x:v>0.8091278747877862</x:v>
      </x:c>
    </x:row>
    <x:row r="681">
      <x:c r="A681" s="34" t="n">
        <x:v>657</x:v>
      </x:c>
      <x:c r="B681" s="11" t="n">
        <x:f>CHOOSE(MIN(3,MAX(1,$B$9)),S681,U681,W681)</x:f>
        <x:v>0.24827802262734622</x:v>
      </x:c>
      <x:c r="C681" s="11" t="n">
        <x:f>CHOOSE(MIN(3,MAX(1,$B$9)),T681,V681,X681)</x:f>
        <x:v>0.2114879802102223</x:v>
      </x:c>
      <x:c r="D681" s="1" t="n">
        <x:f>IF(B681^2+C681^2&lt;=1,1,0)</x:f>
        <x:v>1</x:v>
      </x:c>
      <x:c r="E681" s="9" t="n">
        <x:f>4*AVERAGE($D$25:D681)</x:f>
        <x:v>3.111111111111111</x:v>
      </x:c>
      <x:c r="F681" s="1" t="n">
        <x:f>B681</x:f>
        <x:v>0.24827802262734622</x:v>
      </x:c>
      <x:c r="G681" s="1" t="n">
        <x:f>IF(D681=1,C681,"")</x:f>
        <x:v>0.2114879802102223</x:v>
      </x:c>
      <x:c r="H681" s="1" t="str">
        <x:f>IF(D681=0,C681,"")</x:f>
      </x:c>
      <x:c r="I681" s="1" t="n">
        <x:f>SQRT(1-F681^2)</x:f>
        <x:v>0.9686888166383748</x:v>
      </x:c>
      <x:c r="J681" s="34"/>
      <x:c r="K681" s="34"/>
      <x:c r="L681" s="34"/>
      <x:c r="M681" s="34"/>
      <x:c r="N681" s="34"/>
      <x:c r="O681" s="34"/>
      <x:c r="P681" s="34"/>
      <x:c r="Q681" s="10" t="n">
        <x:f>PI()</x:f>
        <x:v>3.141592653589793</x:v>
      </x:c>
      <x:c r="S681" s="10" t="n">
        <x:v>0.24827802262734622</x:v>
      </x:c>
      <x:c r="T681" s="10" t="n">
        <x:v>0.2114879802102223</x:v>
      </x:c>
      <x:c r="U681" s="10" t="n">
        <x:v>0.6358408185640438</x:v>
      </x:c>
      <x:c r="V681" s="10" t="n">
        <x:v>0.9947404584348851</x:v>
      </x:c>
      <x:c r="W681" s="10" t="n">
        <x:v>0.37669822147087895</x:v>
      </x:c>
      <x:c r="X681" s="10" t="n">
        <x:v>0.013211092413663583</x:v>
      </x:c>
    </x:row>
    <x:row r="682">
      <x:c r="A682" s="34" t="n">
        <x:v>658</x:v>
      </x:c>
      <x:c r="B682" s="11" t="n">
        <x:f>CHOOSE(MIN(3,MAX(1,$B$9)),S682,U682,W682)</x:f>
        <x:v>0.2661336170276627</x:v>
      </x:c>
      <x:c r="C682" s="11" t="n">
        <x:f>CHOOSE(MIN(3,MAX(1,$B$9)),T682,V682,X682)</x:f>
        <x:v>0.2947571669938043</x:v>
      </x:c>
      <x:c r="D682" s="1" t="n">
        <x:f>IF(B682^2+C682^2&lt;=1,1,0)</x:f>
        <x:v>1</x:v>
      </x:c>
      <x:c r="E682" s="9" t="n">
        <x:f>4*AVERAGE($D$25:D682)</x:f>
        <x:v>3.1124620060790273</x:v>
      </x:c>
      <x:c r="F682" s="1" t="n">
        <x:f>B682</x:f>
        <x:v>0.2661336170276627</x:v>
      </x:c>
      <x:c r="G682" s="1" t="n">
        <x:f>IF(D682=1,C682,"")</x:f>
        <x:v>0.2947571669938043</x:v>
      </x:c>
      <x:c r="H682" s="1" t="str">
        <x:f>IF(D682=0,C682,"")</x:f>
      </x:c>
      <x:c r="I682" s="1" t="n">
        <x:f>SQRT(1-F682^2)</x:f>
        <x:v>0.963936148242078</x:v>
      </x:c>
      <x:c r="J682" s="34"/>
      <x:c r="K682" s="34"/>
      <x:c r="L682" s="34"/>
      <x:c r="M682" s="34"/>
      <x:c r="N682" s="34"/>
      <x:c r="O682" s="34"/>
      <x:c r="P682" s="34"/>
      <x:c r="Q682" s="10" t="n">
        <x:f>PI()</x:f>
        <x:v>3.141592653589793</x:v>
      </x:c>
      <x:c r="S682" s="10" t="n">
        <x:v>0.2661336170276627</x:v>
      </x:c>
      <x:c r="T682" s="10" t="n">
        <x:v>0.2947571669938043</x:v>
      </x:c>
      <x:c r="U682" s="10" t="n">
        <x:v>0.25944886077916596</x:v>
      </x:c>
      <x:c r="V682" s="10" t="n">
        <x:v>0.48256442410846956</x:v>
      </x:c>
      <x:c r="W682" s="10" t="n">
        <x:v>0.9713585181559234</x:v>
      </x:c>
      <x:c r="X682" s="10" t="n">
        <x:v>0.4533124666709316</x:v>
      </x:c>
    </x:row>
    <x:row r="683">
      <x:c r="A683" s="34" t="n">
        <x:v>659</x:v>
      </x:c>
      <x:c r="B683" s="11" t="n">
        <x:f>CHOOSE(MIN(3,MAX(1,$B$9)),S683,U683,W683)</x:f>
        <x:v>0.9092645588098094</x:v>
      </x:c>
      <x:c r="C683" s="11" t="n">
        <x:f>CHOOSE(MIN(3,MAX(1,$B$9)),T683,V683,X683)</x:f>
        <x:v>0.825627094716765</x:v>
      </x:c>
      <x:c r="D683" s="1" t="n">
        <x:f>IF(B683^2+C683^2&lt;=1,1,0)</x:f>
        <x:v>0</x:v>
      </x:c>
      <x:c r="E683" s="9" t="n">
        <x:f>4*AVERAGE($D$25:D683)</x:f>
        <x:v>3.1077389984825494</x:v>
      </x:c>
      <x:c r="F683" s="1" t="n">
        <x:f>B683</x:f>
        <x:v>0.9092645588098094</x:v>
      </x:c>
      <x:c r="G683" s="1" t="str">
        <x:f>IF(D683=1,C683,"")</x:f>
      </x:c>
      <x:c r="H683" s="1" t="n">
        <x:f>IF(D683=0,C683,"")</x:f>
        <x:v>0.825627094716765</x:v>
      </x:c>
      <x:c r="I683" s="1" t="n">
        <x:f>SQRT(1-F683^2)</x:f>
        <x:v>0.4162186469782471</x:v>
      </x:c>
      <x:c r="J683" s="34"/>
      <x:c r="K683" s="34"/>
      <x:c r="L683" s="34"/>
      <x:c r="M683" s="34"/>
      <x:c r="N683" s="34"/>
      <x:c r="O683" s="34"/>
      <x:c r="P683" s="34"/>
      <x:c r="Q683" s="10" t="n">
        <x:f>PI()</x:f>
        <x:v>3.141592653589793</x:v>
      </x:c>
      <x:c r="S683" s="10" t="n">
        <x:v>0.9092645588098094</x:v>
      </x:c>
      <x:c r="T683" s="10" t="n">
        <x:v>0.825627094716765</x:v>
      </x:c>
      <x:c r="U683" s="10" t="n">
        <x:v>0.6449154551436841</x:v>
      </x:c>
      <x:c r="V683" s="10" t="n">
        <x:v>0.19230396570136699</x:v>
      </x:c>
      <x:c r="W683" s="10" t="n">
        <x:v>0.7608564893432159</x:v>
      </x:c>
      <x:c r="X683" s="10" t="n">
        <x:v>0.6275466320328236</x:v>
      </x:c>
    </x:row>
    <x:row r="684">
      <x:c r="A684" s="34" t="n">
        <x:v>660</x:v>
      </x:c>
      <x:c r="B684" s="11" t="n">
        <x:f>CHOOSE(MIN(3,MAX(1,$B$9)),S684,U684,W684)</x:f>
        <x:v>0.17570761998649687</x:v>
      </x:c>
      <x:c r="C684" s="11" t="n">
        <x:f>CHOOSE(MIN(3,MAX(1,$B$9)),T684,V684,X684)</x:f>
        <x:v>0.9620322204427794</x:v>
      </x:c>
      <x:c r="D684" s="1" t="n">
        <x:f>IF(B684^2+C684^2&lt;=1,1,0)</x:f>
        <x:v>1</x:v>
      </x:c>
      <x:c r="E684" s="9" t="n">
        <x:f>4*AVERAGE($D$25:D684)</x:f>
        <x:v>3.109090909090909</x:v>
      </x:c>
      <x:c r="F684" s="1" t="n">
        <x:f>B684</x:f>
        <x:v>0.17570761998649687</x:v>
      </x:c>
      <x:c r="G684" s="1" t="n">
        <x:f>IF(D684=1,C684,"")</x:f>
        <x:v>0.9620322204427794</x:v>
      </x:c>
      <x:c r="H684" s="1" t="str">
        <x:f>IF(D684=0,C684,"")</x:f>
      </x:c>
      <x:c r="I684" s="1" t="n">
        <x:f>SQRT(1-F684^2)</x:f>
        <x:v>0.9844423966280001</x:v>
      </x:c>
      <x:c r="J684" s="34"/>
      <x:c r="K684" s="34"/>
      <x:c r="L684" s="34"/>
      <x:c r="M684" s="34"/>
      <x:c r="N684" s="34"/>
      <x:c r="O684" s="34"/>
      <x:c r="P684" s="34"/>
      <x:c r="Q684" s="10" t="n">
        <x:f>PI()</x:f>
        <x:v>3.141592653589793</x:v>
      </x:c>
      <x:c r="S684" s="10" t="n">
        <x:v>0.17570761998649687</x:v>
      </x:c>
      <x:c r="T684" s="10" t="n">
        <x:v>0.9620322204427794</x:v>
      </x:c>
      <x:c r="U684" s="10" t="n">
        <x:v>0.3970084099600346</x:v>
      </x:c>
      <x:c r="V684" s="10" t="n">
        <x:v>0.21603233135412026</x:v>
      </x:c>
      <x:c r="W684" s="10" t="n">
        <x:v>0.2892091460894045</x:v>
      </x:c>
      <x:c r="X684" s="10" t="n">
        <x:v>0.6245365743419911</x:v>
      </x:c>
    </x:row>
    <x:row r="685">
      <x:c r="A685" s="34" t="n">
        <x:v>661</x:v>
      </x:c>
      <x:c r="B685" s="11" t="n">
        <x:f>CHOOSE(MIN(3,MAX(1,$B$9)),S685,U685,W685)</x:f>
        <x:v>0.9176067140651867</x:v>
      </x:c>
      <x:c r="C685" s="11" t="n">
        <x:f>CHOOSE(MIN(3,MAX(1,$B$9)),T685,V685,X685)</x:f>
        <x:v>0.551603551604785</x:v>
      </x:c>
      <x:c r="D685" s="1" t="n">
        <x:f>IF(B685^2+C685^2&lt;=1,1,0)</x:f>
        <x:v>0</x:v>
      </x:c>
      <x:c r="E685" s="9" t="n">
        <x:f>4*AVERAGE($D$25:D685)</x:f>
        <x:v>3.104387291981846</x:v>
      </x:c>
      <x:c r="F685" s="1" t="n">
        <x:f>B685</x:f>
        <x:v>0.9176067140651867</x:v>
      </x:c>
      <x:c r="G685" s="1" t="str">
        <x:f>IF(D685=1,C685,"")</x:f>
      </x:c>
      <x:c r="H685" s="1" t="n">
        <x:f>IF(D685=0,C685,"")</x:f>
        <x:v>0.551603551604785</x:v>
      </x:c>
      <x:c r="I685" s="1" t="n">
        <x:f>SQRT(1-F685^2)</x:f>
        <x:v>0.39748951973918856</x:v>
      </x:c>
      <x:c r="J685" s="34"/>
      <x:c r="K685" s="34"/>
      <x:c r="L685" s="34"/>
      <x:c r="M685" s="34"/>
      <x:c r="N685" s="34"/>
      <x:c r="O685" s="34"/>
      <x:c r="P685" s="34"/>
      <x:c r="Q685" s="10" t="n">
        <x:f>PI()</x:f>
        <x:v>3.141592653589793</x:v>
      </x:c>
      <x:c r="S685" s="10" t="n">
        <x:v>0.9176067140651867</x:v>
      </x:c>
      <x:c r="T685" s="10" t="n">
        <x:v>0.551603551604785</x:v>
      </x:c>
      <x:c r="U685" s="10" t="n">
        <x:v>0.23843209387218545</x:v>
      </x:c>
      <x:c r="V685" s="10" t="n">
        <x:v>0.07638076414592576</x:v>
      </x:c>
      <x:c r="W685" s="10" t="n">
        <x:v>0.22192539932439326</x:v>
      </x:c>
      <x:c r="X685" s="10" t="n">
        <x:v>0.004735808838001843</x:v>
      </x:c>
    </x:row>
    <x:row r="686">
      <x:c r="A686" s="34" t="n">
        <x:v>662</x:v>
      </x:c>
      <x:c r="B686" s="11" t="n">
        <x:f>CHOOSE(MIN(3,MAX(1,$B$9)),S686,U686,W686)</x:f>
        <x:v>0.13760915154125541</x:v>
      </x:c>
      <x:c r="C686" s="11" t="n">
        <x:f>CHOOSE(MIN(3,MAX(1,$B$9)),T686,V686,X686)</x:f>
        <x:v>0.1088434049161151</x:v>
      </x:c>
      <x:c r="D686" s="1" t="n">
        <x:f>IF(B686^2+C686^2&lt;=1,1,0)</x:f>
        <x:v>1</x:v>
      </x:c>
      <x:c r="E686" s="9" t="n">
        <x:f>4*AVERAGE($D$25:D686)</x:f>
        <x:v>3.105740181268882</x:v>
      </x:c>
      <x:c r="F686" s="1" t="n">
        <x:f>B686</x:f>
        <x:v>0.13760915154125541</x:v>
      </x:c>
      <x:c r="G686" s="1" t="n">
        <x:f>IF(D686=1,C686,"")</x:f>
        <x:v>0.1088434049161151</x:v>
      </x:c>
      <x:c r="H686" s="1" t="str">
        <x:f>IF(D686=0,C686,"")</x:f>
      </x:c>
      <x:c r="I686" s="1" t="n">
        <x:f>SQRT(1-F686^2)</x:f>
        <x:v>0.9904866083961438</x:v>
      </x:c>
      <x:c r="J686" s="34"/>
      <x:c r="K686" s="34"/>
      <x:c r="L686" s="34"/>
      <x:c r="M686" s="34"/>
      <x:c r="N686" s="34"/>
      <x:c r="O686" s="34"/>
      <x:c r="P686" s="34"/>
      <x:c r="Q686" s="10" t="n">
        <x:f>PI()</x:f>
        <x:v>3.141592653589793</x:v>
      </x:c>
      <x:c r="S686" s="10" t="n">
        <x:v>0.13760915154125541</x:v>
      </x:c>
      <x:c r="T686" s="10" t="n">
        <x:v>0.1088434049161151</x:v>
      </x:c>
      <x:c r="U686" s="10" t="n">
        <x:v>0.4440041284109931</x:v>
      </x:c>
      <x:c r="V686" s="10" t="n">
        <x:v>0.1427240904884144</x:v>
      </x:c>
      <x:c r="W686" s="10" t="n">
        <x:v>0.7983403851691911</x:v>
      </x:c>
      <x:c r="X686" s="10" t="n">
        <x:v>0.9578555752843875</x:v>
      </x:c>
    </x:row>
    <x:row r="687">
      <x:c r="A687" s="34" t="n">
        <x:v>663</x:v>
      </x:c>
      <x:c r="B687" s="11" t="n">
        <x:f>CHOOSE(MIN(3,MAX(1,$B$9)),S687,U687,W687)</x:f>
        <x:v>0.8044421932427213</x:v>
      </x:c>
      <x:c r="C687" s="11" t="n">
        <x:f>CHOOSE(MIN(3,MAX(1,$B$9)),T687,V687,X687)</x:f>
        <x:v>0.37758153735194355</x:v>
      </x:c>
      <x:c r="D687" s="1" t="n">
        <x:f>IF(B687^2+C687^2&lt;=1,1,0)</x:f>
        <x:v>1</x:v>
      </x:c>
      <x:c r="E687" s="9" t="n">
        <x:f>4*AVERAGE($D$25:D687)</x:f>
        <x:v>3.1070889894419307</x:v>
      </x:c>
      <x:c r="F687" s="1" t="n">
        <x:f>B687</x:f>
        <x:v>0.8044421932427213</x:v>
      </x:c>
      <x:c r="G687" s="1" t="n">
        <x:f>IF(D687=1,C687,"")</x:f>
        <x:v>0.37758153735194355</x:v>
      </x:c>
      <x:c r="H687" s="1" t="str">
        <x:f>IF(D687=0,C687,"")</x:f>
      </x:c>
      <x:c r="I687" s="1" t="n">
        <x:f>SQRT(1-F687^2)</x:f>
        <x:v>0.5940309400450791</x:v>
      </x:c>
      <x:c r="J687" s="34"/>
      <x:c r="K687" s="34"/>
      <x:c r="L687" s="34"/>
      <x:c r="M687" s="34"/>
      <x:c r="N687" s="34"/>
      <x:c r="O687" s="34"/>
      <x:c r="P687" s="34"/>
      <x:c r="Q687" s="10" t="n">
        <x:f>PI()</x:f>
        <x:v>3.141592653589793</x:v>
      </x:c>
      <x:c r="S687" s="10" t="n">
        <x:v>0.8044421932427213</x:v>
      </x:c>
      <x:c r="T687" s="10" t="n">
        <x:v>0.37758153735194355</x:v>
      </x:c>
      <x:c r="U687" s="10" t="n">
        <x:v>0.4651166330392016</x:v>
      </x:c>
      <x:c r="V687" s="10" t="n">
        <x:v>0.09912317957222672</x:v>
      </x:c>
      <x:c r="W687" s="10" t="n">
        <x:v>0.7691496957296783</x:v>
      </x:c>
      <x:c r="X687" s="10" t="n">
        <x:v>0.854812018811905</x:v>
      </x:c>
    </x:row>
    <x:row r="688">
      <x:c r="A688" s="34" t="n">
        <x:v>664</x:v>
      </x:c>
      <x:c r="B688" s="11" t="n">
        <x:f>CHOOSE(MIN(3,MAX(1,$B$9)),S688,U688,W688)</x:f>
        <x:v>0.14433494058903307</x:v>
      </x:c>
      <x:c r="C688" s="11" t="n">
        <x:f>CHOOSE(MIN(3,MAX(1,$B$9)),T688,V688,X688)</x:f>
        <x:v>0.35285815701354295</x:v>
      </x:c>
      <x:c r="D688" s="1" t="n">
        <x:f>IF(B688^2+C688^2&lt;=1,1,0)</x:f>
        <x:v>1</x:v>
      </x:c>
      <x:c r="E688" s="9" t="n">
        <x:f>4*AVERAGE($D$25:D688)</x:f>
        <x:v>3.108433734939759</x:v>
      </x:c>
      <x:c r="F688" s="1" t="n">
        <x:f>B688</x:f>
        <x:v>0.14433494058903307</x:v>
      </x:c>
      <x:c r="G688" s="1" t="n">
        <x:f>IF(D688=1,C688,"")</x:f>
        <x:v>0.35285815701354295</x:v>
      </x:c>
      <x:c r="H688" s="1" t="str">
        <x:f>IF(D688=0,C688,"")</x:f>
      </x:c>
      <x:c r="I688" s="1" t="n">
        <x:f>SQRT(1-F688^2)</x:f>
        <x:v>0.9895288903943938</x:v>
      </x:c>
      <x:c r="J688" s="34"/>
      <x:c r="K688" s="34"/>
      <x:c r="L688" s="34"/>
      <x:c r="M688" s="34"/>
      <x:c r="N688" s="34"/>
      <x:c r="O688" s="34"/>
      <x:c r="P688" s="34"/>
      <x:c r="Q688" s="10" t="n">
        <x:f>PI()</x:f>
        <x:v>3.141592653589793</x:v>
      </x:c>
      <x:c r="S688" s="10" t="n">
        <x:v>0.14433494058903307</x:v>
      </x:c>
      <x:c r="T688" s="10" t="n">
        <x:v>0.35285815701354295</x:v>
      </x:c>
      <x:c r="U688" s="10" t="n">
        <x:v>0.13716765023043398</x:v>
      </x:c>
      <x:c r="V688" s="10" t="n">
        <x:v>0.45681225600697783</x:v>
      </x:c>
      <x:c r="W688" s="10" t="n">
        <x:v>0.021959399679135738</x:v>
      </x:c>
      <x:c r="X688" s="10" t="n">
        <x:v>0.7837399142489997</x:v>
      </x:c>
    </x:row>
    <x:row r="689">
      <x:c r="A689" s="34" t="n">
        <x:v>665</x:v>
      </x:c>
      <x:c r="B689" s="11" t="n">
        <x:f>CHOOSE(MIN(3,MAX(1,$B$9)),S689,U689,W689)</x:f>
        <x:v>0.4596771643264219</x:v>
      </x:c>
      <x:c r="C689" s="11" t="n">
        <x:f>CHOOSE(MIN(3,MAX(1,$B$9)),T689,V689,X689)</x:f>
        <x:v>0.3678246341878548</x:v>
      </x:c>
      <x:c r="D689" s="1" t="n">
        <x:f>IF(B689^2+C689^2&lt;=1,1,0)</x:f>
        <x:v>1</x:v>
      </x:c>
      <x:c r="E689" s="9" t="n">
        <x:f>4*AVERAGE($D$25:D689)</x:f>
        <x:v>3.1097744360902255</x:v>
      </x:c>
      <x:c r="F689" s="1" t="n">
        <x:f>B689</x:f>
        <x:v>0.4596771643264219</x:v>
      </x:c>
      <x:c r="G689" s="1" t="n">
        <x:f>IF(D689=1,C689,"")</x:f>
        <x:v>0.3678246341878548</x:v>
      </x:c>
      <x:c r="H689" s="1" t="str">
        <x:f>IF(D689=0,C689,"")</x:f>
      </x:c>
      <x:c r="I689" s="1" t="n">
        <x:f>SQRT(1-F689^2)</x:f>
        <x:v>0.8880860907574332</x:v>
      </x:c>
      <x:c r="J689" s="34"/>
      <x:c r="K689" s="34"/>
      <x:c r="L689" s="34"/>
      <x:c r="M689" s="34"/>
      <x:c r="N689" s="34"/>
      <x:c r="O689" s="34"/>
      <x:c r="P689" s="34"/>
      <x:c r="Q689" s="10" t="n">
        <x:f>PI()</x:f>
        <x:v>3.141592653589793</x:v>
      </x:c>
      <x:c r="S689" s="10" t="n">
        <x:v>0.4596771643264219</x:v>
      </x:c>
      <x:c r="T689" s="10" t="n">
        <x:v>0.3678246341878548</x:v>
      </x:c>
      <x:c r="U689" s="10" t="n">
        <x:v>0.15760714426637457</x:v>
      </x:c>
      <x:c r="V689" s="10" t="n">
        <x:v>0.9636601545592293</x:v>
      </x:c>
      <x:c r="W689" s="10" t="n">
        <x:v>0.7601723092391787</x:v>
      </x:c>
      <x:c r="X689" s="10" t="n">
        <x:v>0.09591337362952068</x:v>
      </x:c>
    </x:row>
    <x:row r="690">
      <x:c r="A690" s="34" t="n">
        <x:v>666</x:v>
      </x:c>
      <x:c r="B690" s="11" t="n">
        <x:f>CHOOSE(MIN(3,MAX(1,$B$9)),S690,U690,W690)</x:f>
        <x:v>0.5350957358023152</x:v>
      </x:c>
      <x:c r="C690" s="11" t="n">
        <x:f>CHOOSE(MIN(3,MAX(1,$B$9)),T690,V690,X690)</x:f>
        <x:v>0.46551054541487247</x:v>
      </x:c>
      <x:c r="D690" s="1" t="n">
        <x:f>IF(B690^2+C690^2&lt;=1,1,0)</x:f>
        <x:v>1</x:v>
      </x:c>
      <x:c r="E690" s="9" t="n">
        <x:f>4*AVERAGE($D$25:D690)</x:f>
        <x:v>3.111111111111111</x:v>
      </x:c>
      <x:c r="F690" s="1" t="n">
        <x:f>B690</x:f>
        <x:v>0.5350957358023152</x:v>
      </x:c>
      <x:c r="G690" s="1" t="n">
        <x:f>IF(D690=1,C690,"")</x:f>
        <x:v>0.46551054541487247</x:v>
      </x:c>
      <x:c r="H690" s="1" t="str">
        <x:f>IF(D690=0,C690,"")</x:f>
      </x:c>
      <x:c r="I690" s="1" t="n">
        <x:f>SQRT(1-F690^2)</x:f>
        <x:v>0.8447914260491634</x:v>
      </x:c>
      <x:c r="J690" s="34"/>
      <x:c r="K690" s="34"/>
      <x:c r="L690" s="34"/>
      <x:c r="M690" s="34"/>
      <x:c r="N690" s="34"/>
      <x:c r="O690" s="34"/>
      <x:c r="P690" s="34"/>
      <x:c r="Q690" s="10" t="n">
        <x:f>PI()</x:f>
        <x:v>3.141592653589793</x:v>
      </x:c>
      <x:c r="S690" s="10" t="n">
        <x:v>0.5350957358023152</x:v>
      </x:c>
      <x:c r="T690" s="10" t="n">
        <x:v>0.46551054541487247</x:v>
      </x:c>
      <x:c r="U690" s="10" t="n">
        <x:v>0.48715288811351</x:v>
      </x:c>
      <x:c r="V690" s="10" t="n">
        <x:v>0.9331109701480981</x:v>
      </x:c>
      <x:c r="W690" s="10" t="n">
        <x:v>0.9016962122155373</x:v>
      </x:c>
      <x:c r="X690" s="10" t="n">
        <x:v>0.5295873242631638</x:v>
      </x:c>
    </x:row>
    <x:row r="691">
      <x:c r="A691" s="34" t="n">
        <x:v>667</x:v>
      </x:c>
      <x:c r="B691" s="11" t="n">
        <x:f>CHOOSE(MIN(3,MAX(1,$B$9)),S691,U691,W691)</x:f>
        <x:v>0.17648088734131306</x:v>
      </x:c>
      <x:c r="C691" s="11" t="n">
        <x:f>CHOOSE(MIN(3,MAX(1,$B$9)),T691,V691,X691)</x:f>
        <x:v>0.08487599587533623</x:v>
      </x:c>
      <x:c r="D691" s="1" t="n">
        <x:f>IF(B691^2+C691^2&lt;=1,1,0)</x:f>
        <x:v>1</x:v>
      </x:c>
      <x:c r="E691" s="9" t="n">
        <x:f>4*AVERAGE($D$25:D691)</x:f>
        <x:v>3.1124437781109444</x:v>
      </x:c>
      <x:c r="F691" s="1" t="n">
        <x:f>B691</x:f>
        <x:v>0.17648088734131306</x:v>
      </x:c>
      <x:c r="G691" s="1" t="n">
        <x:f>IF(D691=1,C691,"")</x:f>
        <x:v>0.08487599587533623</x:v>
      </x:c>
      <x:c r="H691" s="1" t="str">
        <x:f>IF(D691=0,C691,"")</x:f>
      </x:c>
      <x:c r="I691" s="1" t="n">
        <x:f>SQRT(1-F691^2)</x:f>
        <x:v>0.9843040670459625</x:v>
      </x:c>
      <x:c r="J691" s="34"/>
      <x:c r="K691" s="34"/>
      <x:c r="L691" s="34"/>
      <x:c r="M691" s="34"/>
      <x:c r="N691" s="34"/>
      <x:c r="O691" s="34"/>
      <x:c r="P691" s="34"/>
      <x:c r="Q691" s="10" t="n">
        <x:f>PI()</x:f>
        <x:v>3.141592653589793</x:v>
      </x:c>
      <x:c r="S691" s="10" t="n">
        <x:v>0.17648088734131306</x:v>
      </x:c>
      <x:c r="T691" s="10" t="n">
        <x:v>0.08487599587533623</x:v>
      </x:c>
      <x:c r="U691" s="10" t="n">
        <x:v>0.16133064739071823</x:v>
      </x:c>
      <x:c r="V691" s="10" t="n">
        <x:v>0.8937224523567552</x:v>
      </x:c>
      <x:c r="W691" s="10" t="n">
        <x:v>0.6329747225974738</x:v>
      </x:c>
      <x:c r="X691" s="10" t="n">
        <x:v>0.9893463338796682</x:v>
      </x:c>
    </x:row>
    <x:row r="692">
      <x:c r="A692" s="34" t="n">
        <x:v>668</x:v>
      </x:c>
      <x:c r="B692" s="11" t="n">
        <x:f>CHOOSE(MIN(3,MAX(1,$B$9)),S692,U692,W692)</x:f>
        <x:v>0.4529085907852277</x:v>
      </x:c>
      <x:c r="C692" s="11" t="n">
        <x:f>CHOOSE(MIN(3,MAX(1,$B$9)),T692,V692,X692)</x:f>
        <x:v>0.9079509779112414</x:v>
      </x:c>
      <x:c r="D692" s="1" t="n">
        <x:f>IF(B692^2+C692^2&lt;=1,1,0)</x:f>
        <x:v>0</x:v>
      </x:c>
      <x:c r="E692" s="9" t="n">
        <x:f>4*AVERAGE($D$25:D692)</x:f>
        <x:v>3.1077844311377247</x:v>
      </x:c>
      <x:c r="F692" s="1" t="n">
        <x:f>B692</x:f>
        <x:v>0.4529085907852277</x:v>
      </x:c>
      <x:c r="G692" s="1" t="str">
        <x:f>IF(D692=1,C692,"")</x:f>
      </x:c>
      <x:c r="H692" s="1" t="n">
        <x:f>IF(D692=0,C692,"")</x:f>
        <x:v>0.9079509779112414</x:v>
      </x:c>
      <x:c r="I692" s="1" t="n">
        <x:f>SQRT(1-F692^2)</x:f>
        <x:v>0.8915569574586579</x:v>
      </x:c>
      <x:c r="J692" s="34"/>
      <x:c r="K692" s="34"/>
      <x:c r="L692" s="34"/>
      <x:c r="M692" s="34"/>
      <x:c r="N692" s="34"/>
      <x:c r="O692" s="34"/>
      <x:c r="P692" s="34"/>
      <x:c r="Q692" s="10" t="n">
        <x:f>PI()</x:f>
        <x:v>3.141592653589793</x:v>
      </x:c>
      <x:c r="S692" s="10" t="n">
        <x:v>0.4529085907852277</x:v>
      </x:c>
      <x:c r="T692" s="10" t="n">
        <x:v>0.9079509779112414</x:v>
      </x:c>
      <x:c r="U692" s="10" t="n">
        <x:v>0.0018374148696970183</x:v>
      </x:c>
      <x:c r="V692" s="10" t="n">
        <x:v>0.9090214032480215</x:v>
      </x:c>
      <x:c r="W692" s="10" t="n">
        <x:v>0.8858074979325872</x:v>
      </x:c>
      <x:c r="X692" s="10" t="n">
        <x:v>0.7380399006341809</x:v>
      </x:c>
    </x:row>
    <x:row r="693">
      <x:c r="A693" s="34" t="n">
        <x:v>669</x:v>
      </x:c>
      <x:c r="B693" s="11" t="n">
        <x:f>CHOOSE(MIN(3,MAX(1,$B$9)),S693,U693,W693)</x:f>
        <x:v>0.33738190575968474</x:v>
      </x:c>
      <x:c r="C693" s="11" t="n">
        <x:f>CHOOSE(MIN(3,MAX(1,$B$9)),T693,V693,X693)</x:f>
        <x:v>0.8525588359916583</x:v>
      </x:c>
      <x:c r="D693" s="1" t="n">
        <x:f>IF(B693^2+C693^2&lt;=1,1,0)</x:f>
        <x:v>1</x:v>
      </x:c>
      <x:c r="E693" s="9" t="n">
        <x:f>4*AVERAGE($D$25:D693)</x:f>
        <x:v>3.109118086696562</x:v>
      </x:c>
      <x:c r="F693" s="1" t="n">
        <x:f>B693</x:f>
        <x:v>0.33738190575968474</x:v>
      </x:c>
      <x:c r="G693" s="1" t="n">
        <x:f>IF(D693=1,C693,"")</x:f>
        <x:v>0.8525588359916583</x:v>
      </x:c>
      <x:c r="H693" s="1" t="str">
        <x:f>IF(D693=0,C693,"")</x:f>
      </x:c>
      <x:c r="I693" s="1" t="n">
        <x:f>SQRT(1-F693^2)</x:f>
        <x:v>0.9413678609693255</x:v>
      </x:c>
      <x:c r="J693" s="34"/>
      <x:c r="K693" s="34"/>
      <x:c r="L693" s="34"/>
      <x:c r="M693" s="34"/>
      <x:c r="N693" s="34"/>
      <x:c r="O693" s="34"/>
      <x:c r="P693" s="34"/>
      <x:c r="Q693" s="10" t="n">
        <x:f>PI()</x:f>
        <x:v>3.141592653589793</x:v>
      </x:c>
      <x:c r="S693" s="10" t="n">
        <x:v>0.33738190575968474</x:v>
      </x:c>
      <x:c r="T693" s="10" t="n">
        <x:v>0.8525588359916583</x:v>
      </x:c>
      <x:c r="U693" s="10" t="n">
        <x:v>0.22548330557085638</x:v>
      </x:c>
      <x:c r="V693" s="10" t="n">
        <x:v>0.42236856260939015</x:v>
      </x:c>
      <x:c r="W693" s="10" t="n">
        <x:v>0.31868700889435964</x:v>
      </x:c>
      <x:c r="X693" s="10" t="n">
        <x:v>0.3139146559786059</x:v>
      </x:c>
    </x:row>
    <x:row r="694">
      <x:c r="A694" s="34" t="n">
        <x:v>670</x:v>
      </x:c>
      <x:c r="B694" s="11" t="n">
        <x:f>CHOOSE(MIN(3,MAX(1,$B$9)),S694,U694,W694)</x:f>
        <x:v>0.7323532117297873</x:v>
      </x:c>
      <x:c r="C694" s="11" t="n">
        <x:f>CHOOSE(MIN(3,MAX(1,$B$9)),T694,V694,X694)</x:f>
        <x:v>0.4656287209363654</x:v>
      </x:c>
      <x:c r="D694" s="1" t="n">
        <x:f>IF(B694^2+C694^2&lt;=1,1,0)</x:f>
        <x:v>1</x:v>
      </x:c>
      <x:c r="E694" s="9" t="n">
        <x:f>4*AVERAGE($D$25:D694)</x:f>
        <x:v>3.1104477611940298</x:v>
      </x:c>
      <x:c r="F694" s="1" t="n">
        <x:f>B694</x:f>
        <x:v>0.7323532117297873</x:v>
      </x:c>
      <x:c r="G694" s="1" t="n">
        <x:f>IF(D694=1,C694,"")</x:f>
        <x:v>0.4656287209363654</x:v>
      </x:c>
      <x:c r="H694" s="1" t="str">
        <x:f>IF(D694=0,C694,"")</x:f>
      </x:c>
      <x:c r="I694" s="1" t="n">
        <x:f>SQRT(1-F694^2)</x:f>
        <x:v>0.6809249395264249</x:v>
      </x:c>
      <x:c r="J694" s="34"/>
      <x:c r="K694" s="34"/>
      <x:c r="L694" s="34"/>
      <x:c r="M694" s="34"/>
      <x:c r="N694" s="34"/>
      <x:c r="O694" s="34"/>
      <x:c r="P694" s="34"/>
      <x:c r="Q694" s="10" t="n">
        <x:f>PI()</x:f>
        <x:v>3.141592653589793</x:v>
      </x:c>
      <x:c r="S694" s="10" t="n">
        <x:v>0.7323532117297873</x:v>
      </x:c>
      <x:c r="T694" s="10" t="n">
        <x:v>0.4656287209363654</x:v>
      </x:c>
      <x:c r="U694" s="10" t="n">
        <x:v>0.7077890936665114</x:v>
      </x:c>
      <x:c r="V694" s="10" t="n">
        <x:v>0.1100489481963105</x:v>
      </x:c>
      <x:c r="W694" s="10" t="n">
        <x:v>0.5040053952126493</x:v>
      </x:c>
      <x:c r="X694" s="10" t="n">
        <x:v>0.6365608960820703</x:v>
      </x:c>
    </x:row>
    <x:row r="695">
      <x:c r="A695" s="34" t="n">
        <x:v>671</x:v>
      </x:c>
      <x:c r="B695" s="11" t="n">
        <x:f>CHOOSE(MIN(3,MAX(1,$B$9)),S695,U695,W695)</x:f>
        <x:v>0.8825908004073426</x:v>
      </x:c>
      <x:c r="C695" s="11" t="n">
        <x:f>CHOOSE(MIN(3,MAX(1,$B$9)),T695,V695,X695)</x:f>
        <x:v>0.6879222287097946</x:v>
      </x:c>
      <x:c r="D695" s="1" t="n">
        <x:f>IF(B695^2+C695^2&lt;=1,1,0)</x:f>
        <x:v>0</x:v>
      </x:c>
      <x:c r="E695" s="9" t="n">
        <x:f>4*AVERAGE($D$25:D695)</x:f>
        <x:v>3.105812220566319</x:v>
      </x:c>
      <x:c r="F695" s="1" t="n">
        <x:f>B695</x:f>
        <x:v>0.8825908004073426</x:v>
      </x:c>
      <x:c r="G695" s="1" t="str">
        <x:f>IF(D695=1,C695,"")</x:f>
      </x:c>
      <x:c r="H695" s="1" t="n">
        <x:f>IF(D695=0,C695,"")</x:f>
        <x:v>0.6879222287097946</x:v>
      </x:c>
      <x:c r="I695" s="1" t="n">
        <x:f>SQRT(1-F695^2)</x:f>
        <x:v>0.4701419775305395</x:v>
      </x:c>
      <x:c r="J695" s="34"/>
      <x:c r="K695" s="34"/>
      <x:c r="L695" s="34"/>
      <x:c r="M695" s="34"/>
      <x:c r="N695" s="34"/>
      <x:c r="O695" s="34"/>
      <x:c r="P695" s="34"/>
      <x:c r="Q695" s="10" t="n">
        <x:f>PI()</x:f>
        <x:v>3.141592653589793</x:v>
      </x:c>
      <x:c r="S695" s="10" t="n">
        <x:v>0.8825908004073426</x:v>
      </x:c>
      <x:c r="T695" s="10" t="n">
        <x:v>0.6879222287097946</x:v>
      </x:c>
      <x:c r="U695" s="10" t="n">
        <x:v>0.2307325419789822</x:v>
      </x:c>
      <x:c r="V695" s="10" t="n">
        <x:v>0.36049064648822005</x:v>
      </x:c>
      <x:c r="W695" s="10" t="n">
        <x:v>0.2693471131870989</x:v>
      </x:c>
      <x:c r="X695" s="10" t="n">
        <x:v>0.9384269337317374</x:v>
      </x:c>
    </x:row>
    <x:row r="696">
      <x:c r="A696" s="34" t="n">
        <x:v>672</x:v>
      </x:c>
      <x:c r="B696" s="11" t="n">
        <x:f>CHOOSE(MIN(3,MAX(1,$B$9)),S696,U696,W696)</x:f>
        <x:v>0.9836173675721511</x:v>
      </x:c>
      <x:c r="C696" s="11" t="n">
        <x:f>CHOOSE(MIN(3,MAX(1,$B$9)),T696,V696,X696)</x:f>
        <x:v>0.9346322315977886</x:v>
      </x:c>
      <x:c r="D696" s="1" t="n">
        <x:f>IF(B696^2+C696^2&lt;=1,1,0)</x:f>
        <x:v>0</x:v>
      </x:c>
      <x:c r="E696" s="9" t="n">
        <x:f>4*AVERAGE($D$25:D696)</x:f>
        <x:v>3.1011904761904763</x:v>
      </x:c>
      <x:c r="F696" s="1" t="n">
        <x:f>B696</x:f>
        <x:v>0.9836173675721511</x:v>
      </x:c>
      <x:c r="G696" s="1" t="str">
        <x:f>IF(D696=1,C696,"")</x:f>
      </x:c>
      <x:c r="H696" s="1" t="n">
        <x:f>IF(D696=0,C696,"")</x:f>
        <x:v>0.9346322315977886</x:v>
      </x:c>
      <x:c r="I696" s="1" t="n">
        <x:f>SQRT(1-F696^2)</x:f>
        <x:v>0.180268894184304</x:v>
      </x:c>
      <x:c r="J696" s="34"/>
      <x:c r="K696" s="34"/>
      <x:c r="L696" s="34"/>
      <x:c r="M696" s="34"/>
      <x:c r="N696" s="34"/>
      <x:c r="O696" s="34"/>
      <x:c r="P696" s="34"/>
      <x:c r="Q696" s="10" t="n">
        <x:f>PI()</x:f>
        <x:v>3.141592653589793</x:v>
      </x:c>
      <x:c r="S696" s="10" t="n">
        <x:v>0.9836173675721511</x:v>
      </x:c>
      <x:c r="T696" s="10" t="n">
        <x:v>0.9346322315977886</x:v>
      </x:c>
      <x:c r="U696" s="10" t="n">
        <x:v>0.22264819412731263</x:v>
      </x:c>
      <x:c r="V696" s="10" t="n">
        <x:v>0.17407944099194772</x:v>
      </x:c>
      <x:c r="W696" s="10" t="n">
        <x:v>0.35411487606110714</x:v>
      </x:c>
      <x:c r="X696" s="10" t="n">
        <x:v>0.7006145311219396</x:v>
      </x:c>
    </x:row>
    <x:row r="697">
      <x:c r="A697" s="34" t="n">
        <x:v>673</x:v>
      </x:c>
      <x:c r="B697" s="11" t="n">
        <x:f>CHOOSE(MIN(3,MAX(1,$B$9)),S697,U697,W697)</x:f>
        <x:v>0.951174505869858</x:v>
      </x:c>
      <x:c r="C697" s="11" t="n">
        <x:f>CHOOSE(MIN(3,MAX(1,$B$9)),T697,V697,X697)</x:f>
        <x:v>0.9802572220796719</x:v>
      </x:c>
      <x:c r="D697" s="1" t="n">
        <x:f>IF(B697^2+C697^2&lt;=1,1,0)</x:f>
        <x:v>0</x:v>
      </x:c>
      <x:c r="E697" s="9" t="n">
        <x:f>4*AVERAGE($D$25:D697)</x:f>
        <x:v>3.096582466567608</x:v>
      </x:c>
      <x:c r="F697" s="1" t="n">
        <x:f>B697</x:f>
        <x:v>0.951174505869858</x:v>
      </x:c>
      <x:c r="G697" s="1" t="str">
        <x:f>IF(D697=1,C697,"")</x:f>
      </x:c>
      <x:c r="H697" s="1" t="n">
        <x:f>IF(D697=0,C697,"")</x:f>
        <x:v>0.9802572220796719</x:v>
      </x:c>
      <x:c r="I697" s="1" t="n">
        <x:f>SQRT(1-F697^2)</x:f>
        <x:v>0.3086536236353488</x:v>
      </x:c>
      <x:c r="J697" s="34"/>
      <x:c r="K697" s="34"/>
      <x:c r="L697" s="34"/>
      <x:c r="M697" s="34"/>
      <x:c r="N697" s="34"/>
      <x:c r="O697" s="34"/>
      <x:c r="P697" s="34"/>
      <x:c r="Q697" s="10" t="n">
        <x:f>PI()</x:f>
        <x:v>3.141592653589793</x:v>
      </x:c>
      <x:c r="S697" s="10" t="n">
        <x:v>0.951174505869858</x:v>
      </x:c>
      <x:c r="T697" s="10" t="n">
        <x:v>0.9802572220796719</x:v>
      </x:c>
      <x:c r="U697" s="10" t="n">
        <x:v>0.9907039413789949</x:v>
      </x:c>
      <x:c r="V697" s="10" t="n">
        <x:v>0.7913488288880435</x:v>
      </x:c>
      <x:c r="W697" s="10" t="n">
        <x:v>0.2443044000399789</x:v>
      </x:c>
      <x:c r="X697" s="10" t="n">
        <x:v>0.017145028796144435</x:v>
      </x:c>
    </x:row>
    <x:row r="698">
      <x:c r="A698" s="34" t="n">
        <x:v>674</x:v>
      </x:c>
      <x:c r="B698" s="11" t="n">
        <x:f>CHOOSE(MIN(3,MAX(1,$B$9)),S698,U698,W698)</x:f>
        <x:v>0.8884563626488671</x:v>
      </x:c>
      <x:c r="C698" s="11" t="n">
        <x:f>CHOOSE(MIN(3,MAX(1,$B$9)),T698,V698,X698)</x:f>
        <x:v>0.06291230220813304</x:v>
      </x:c>
      <x:c r="D698" s="1" t="n">
        <x:f>IF(B698^2+C698^2&lt;=1,1,0)</x:f>
        <x:v>1</x:v>
      </x:c>
      <x:c r="E698" s="9" t="n">
        <x:f>4*AVERAGE($D$25:D698)</x:f>
        <x:v>3.0979228486646884</x:v>
      </x:c>
      <x:c r="F698" s="1" t="n">
        <x:f>B698</x:f>
        <x:v>0.8884563626488671</x:v>
      </x:c>
      <x:c r="G698" s="1" t="n">
        <x:f>IF(D698=1,C698,"")</x:f>
        <x:v>0.06291230220813304</x:v>
      </x:c>
      <x:c r="H698" s="1" t="str">
        <x:f>IF(D698=0,C698,"")</x:f>
      </x:c>
      <x:c r="I698" s="1" t="n">
        <x:f>SQRT(1-F698^2)</x:f>
        <x:v>0.4589611003873256</x:v>
      </x:c>
      <x:c r="J698" s="34"/>
      <x:c r="K698" s="34"/>
      <x:c r="L698" s="34"/>
      <x:c r="M698" s="34"/>
      <x:c r="N698" s="34"/>
      <x:c r="O698" s="34"/>
      <x:c r="P698" s="34"/>
      <x:c r="Q698" s="10" t="n">
        <x:f>PI()</x:f>
        <x:v>3.141592653589793</x:v>
      </x:c>
      <x:c r="S698" s="10" t="n">
        <x:v>0.8884563626488671</x:v>
      </x:c>
      <x:c r="T698" s="10" t="n">
        <x:v>0.06291230220813304</x:v>
      </x:c>
      <x:c r="U698" s="10" t="n">
        <x:v>0.5423518263843321</x:v>
      </x:c>
      <x:c r="V698" s="10" t="n">
        <x:v>0.19482034312845975</x:v>
      </x:c>
      <x:c r="W698" s="10" t="n">
        <x:v>0.3292418442005087</x:v>
      </x:c>
      <x:c r="X698" s="10" t="n">
        <x:v>0.15084983723286882</x:v>
      </x:c>
    </x:row>
    <x:row r="699">
      <x:c r="A699" s="34" t="n">
        <x:v>675</x:v>
      </x:c>
      <x:c r="B699" s="11" t="n">
        <x:f>CHOOSE(MIN(3,MAX(1,$B$9)),S699,U699,W699)</x:f>
        <x:v>0.3357071893988177</x:v>
      </x:c>
      <x:c r="C699" s="11" t="n">
        <x:f>CHOOSE(MIN(3,MAX(1,$B$9)),T699,V699,X699)</x:f>
        <x:v>0.24530826380942017</x:v>
      </x:c>
      <x:c r="D699" s="1" t="n">
        <x:f>IF(B699^2+C699^2&lt;=1,1,0)</x:f>
        <x:v>1</x:v>
      </x:c>
      <x:c r="E699" s="9" t="n">
        <x:f>4*AVERAGE($D$25:D699)</x:f>
        <x:v>3.0992592592592594</x:v>
      </x:c>
      <x:c r="F699" s="1" t="n">
        <x:f>B699</x:f>
        <x:v>0.3357071893988177</x:v>
      </x:c>
      <x:c r="G699" s="1" t="n">
        <x:f>IF(D699=1,C699,"")</x:f>
        <x:v>0.24530826380942017</x:v>
      </x:c>
      <x:c r="H699" s="1" t="str">
        <x:f>IF(D699=0,C699,"")</x:f>
      </x:c>
      <x:c r="I699" s="1" t="n">
        <x:f>SQRT(1-F699^2)</x:f>
        <x:v>0.9419663916435376</x:v>
      </x:c>
      <x:c r="J699" s="34"/>
      <x:c r="K699" s="34"/>
      <x:c r="L699" s="34"/>
      <x:c r="M699" s="34"/>
      <x:c r="N699" s="34"/>
      <x:c r="O699" s="34"/>
      <x:c r="P699" s="34"/>
      <x:c r="Q699" s="10" t="n">
        <x:f>PI()</x:f>
        <x:v>3.141592653589793</x:v>
      </x:c>
      <x:c r="S699" s="10" t="n">
        <x:v>0.3357071893988177</x:v>
      </x:c>
      <x:c r="T699" s="10" t="n">
        <x:v>0.24530826380942017</x:v>
      </x:c>
      <x:c r="U699" s="10" t="n">
        <x:v>0.9789133510570619</x:v>
      </x:c>
      <x:c r="V699" s="10" t="n">
        <x:v>0.42315818837405406</x:v>
      </x:c>
      <x:c r="W699" s="10" t="n">
        <x:v>0.9883718987463108</x:v>
      </x:c>
      <x:c r="X699" s="10" t="n">
        <x:v>0.5810335093800888</x:v>
      </x:c>
    </x:row>
    <x:row r="700">
      <x:c r="A700" s="34" t="n">
        <x:v>676</x:v>
      </x:c>
      <x:c r="B700" s="11" t="n">
        <x:f>CHOOSE(MIN(3,MAX(1,$B$9)),S700,U700,W700)</x:f>
        <x:v>0.9736915718531236</x:v>
      </x:c>
      <x:c r="C700" s="11" t="n">
        <x:f>CHOOSE(MIN(3,MAX(1,$B$9)),T700,V700,X700)</x:f>
        <x:v>0.19951301731634885</x:v>
      </x:c>
      <x:c r="D700" s="1" t="n">
        <x:f>IF(B700^2+C700^2&lt;=1,1,0)</x:f>
        <x:v>1</x:v>
      </x:c>
      <x:c r="E700" s="9" t="n">
        <x:f>4*AVERAGE($D$25:D700)</x:f>
        <x:v>3.100591715976331</x:v>
      </x:c>
      <x:c r="F700" s="1" t="n">
        <x:f>B700</x:f>
        <x:v>0.9736915718531236</x:v>
      </x:c>
      <x:c r="G700" s="1" t="n">
        <x:f>IF(D700=1,C700,"")</x:f>
        <x:v>0.19951301731634885</x:v>
      </x:c>
      <x:c r="H700" s="1" t="str">
        <x:f>IF(D700=0,C700,"")</x:f>
      </x:c>
      <x:c r="I700" s="1" t="n">
        <x:f>SQRT(1-F700^2)</x:f>
        <x:v>0.227869969285541</x:v>
      </x:c>
      <x:c r="J700" s="34"/>
      <x:c r="K700" s="34"/>
      <x:c r="L700" s="34"/>
      <x:c r="M700" s="34"/>
      <x:c r="N700" s="34"/>
      <x:c r="O700" s="34"/>
      <x:c r="P700" s="34"/>
      <x:c r="Q700" s="10" t="n">
        <x:f>PI()</x:f>
        <x:v>3.141592653589793</x:v>
      </x:c>
      <x:c r="S700" s="10" t="n">
        <x:v>0.9736915718531236</x:v>
      </x:c>
      <x:c r="T700" s="10" t="n">
        <x:v>0.19951301731634885</x:v>
      </x:c>
      <x:c r="U700" s="10" t="n">
        <x:v>0.5434226510892136</x:v>
      </x:c>
      <x:c r="V700" s="10" t="n">
        <x:v>0.9953683996973001</x:v>
      </x:c>
      <x:c r="W700" s="10" t="n">
        <x:v>0.5275660345964113</x:v>
      </x:c>
      <x:c r="X700" s="10" t="n">
        <x:v>0.6427112963088101</x:v>
      </x:c>
    </x:row>
    <x:row r="701">
      <x:c r="A701" s="34" t="n">
        <x:v>677</x:v>
      </x:c>
      <x:c r="B701" s="11" t="n">
        <x:f>CHOOSE(MIN(3,MAX(1,$B$9)),S701,U701,W701)</x:f>
        <x:v>0.6410226923180744</x:v>
      </x:c>
      <x:c r="C701" s="11" t="n">
        <x:f>CHOOSE(MIN(3,MAX(1,$B$9)),T701,V701,X701)</x:f>
        <x:v>0.5328049395466223</x:v>
      </x:c>
      <x:c r="D701" s="1" t="n">
        <x:f>IF(B701^2+C701^2&lt;=1,1,0)</x:f>
        <x:v>1</x:v>
      </x:c>
      <x:c r="E701" s="9" t="n">
        <x:f>4*AVERAGE($D$25:D701)</x:f>
        <x:v>3.1019202363367797</x:v>
      </x:c>
      <x:c r="F701" s="1" t="n">
        <x:f>B701</x:f>
        <x:v>0.6410226923180744</x:v>
      </x:c>
      <x:c r="G701" s="1" t="n">
        <x:f>IF(D701=1,C701,"")</x:f>
        <x:v>0.5328049395466223</x:v>
      </x:c>
      <x:c r="H701" s="1" t="str">
        <x:f>IF(D701=0,C701,"")</x:f>
      </x:c>
      <x:c r="I701" s="1" t="n">
        <x:f>SQRT(1-F701^2)</x:f>
        <x:v>0.7675219266791583</x:v>
      </x:c>
      <x:c r="J701" s="34"/>
      <x:c r="K701" s="34"/>
      <x:c r="L701" s="34"/>
      <x:c r="M701" s="34"/>
      <x:c r="N701" s="34"/>
      <x:c r="O701" s="34"/>
      <x:c r="P701" s="34"/>
      <x:c r="Q701" s="10" t="n">
        <x:f>PI()</x:f>
        <x:v>3.141592653589793</x:v>
      </x:c>
      <x:c r="S701" s="10" t="n">
        <x:v>0.6410226923180744</x:v>
      </x:c>
      <x:c r="T701" s="10" t="n">
        <x:v>0.5328049395466223</x:v>
      </x:c>
      <x:c r="U701" s="10" t="n">
        <x:v>0.005878369413031548</x:v>
      </x:c>
      <x:c r="V701" s="10" t="n">
        <x:v>0.9029461671127732</x:v>
      </x:c>
      <x:c r="W701" s="10" t="n">
        <x:v>0.2518183753944603</x:v>
      </x:c>
      <x:c r="X701" s="10" t="n">
        <x:v>0.317263224286924</x:v>
      </x:c>
    </x:row>
    <x:row r="702">
      <x:c r="A702" s="34" t="n">
        <x:v>678</x:v>
      </x:c>
      <x:c r="B702" s="11" t="n">
        <x:f>CHOOSE(MIN(3,MAX(1,$B$9)),S702,U702,W702)</x:f>
        <x:v>0.37787303829099983</x:v>
      </x:c>
      <x:c r="C702" s="11" t="n">
        <x:f>CHOOSE(MIN(3,MAX(1,$B$9)),T702,V702,X702)</x:f>
        <x:v>0.3549355232389644</x:v>
      </x:c>
      <x:c r="D702" s="1" t="n">
        <x:f>IF(B702^2+C702^2&lt;=1,1,0)</x:f>
        <x:v>1</x:v>
      </x:c>
      <x:c r="E702" s="9" t="n">
        <x:f>4*AVERAGE($D$25:D702)</x:f>
        <x:v>3.103244837758112</x:v>
      </x:c>
      <x:c r="F702" s="1" t="n">
        <x:f>B702</x:f>
        <x:v>0.37787303829099983</x:v>
      </x:c>
      <x:c r="G702" s="1" t="n">
        <x:f>IF(D702=1,C702,"")</x:f>
        <x:v>0.3549355232389644</x:v>
      </x:c>
      <x:c r="H702" s="1" t="str">
        <x:f>IF(D702=0,C702,"")</x:f>
      </x:c>
      <x:c r="I702" s="1" t="n">
        <x:f>SQRT(1-F702^2)</x:f>
        <x:v>0.9258574225725733</x:v>
      </x:c>
      <x:c r="J702" s="34"/>
      <x:c r="K702" s="34"/>
      <x:c r="L702" s="34"/>
      <x:c r="M702" s="34"/>
      <x:c r="N702" s="34"/>
      <x:c r="O702" s="34"/>
      <x:c r="P702" s="34"/>
      <x:c r="Q702" s="10" t="n">
        <x:f>PI()</x:f>
        <x:v>3.141592653589793</x:v>
      </x:c>
      <x:c r="S702" s="10" t="n">
        <x:v>0.37787303829099983</x:v>
      </x:c>
      <x:c r="T702" s="10" t="n">
        <x:v>0.3549355232389644</x:v>
      </x:c>
      <x:c r="U702" s="10" t="n">
        <x:v>0.7355113831493019</x:v>
      </x:c>
      <x:c r="V702" s="10" t="n">
        <x:v>0.4464372433238909</x:v>
      </x:c>
      <x:c r="W702" s="10" t="n">
        <x:v>0.6063593731723822</x:v>
      </x:c>
      <x:c r="X702" s="10" t="n">
        <x:v>0.1731737295111635</x:v>
      </x:c>
    </x:row>
    <x:row r="703">
      <x:c r="A703" s="34" t="n">
        <x:v>679</x:v>
      </x:c>
      <x:c r="B703" s="11" t="n">
        <x:f>CHOOSE(MIN(3,MAX(1,$B$9)),S703,U703,W703)</x:f>
        <x:v>0.2876935339299962</x:v>
      </x:c>
      <x:c r="C703" s="11" t="n">
        <x:f>CHOOSE(MIN(3,MAX(1,$B$9)),T703,V703,X703)</x:f>
        <x:v>0.31543902365956455</x:v>
      </x:c>
      <x:c r="D703" s="1" t="n">
        <x:f>IF(B703^2+C703^2&lt;=1,1,0)</x:f>
        <x:v>1</x:v>
      </x:c>
      <x:c r="E703" s="9" t="n">
        <x:f>4*AVERAGE($D$25:D703)</x:f>
        <x:v>3.1045655375552283</x:v>
      </x:c>
      <x:c r="F703" s="1" t="n">
        <x:f>B703</x:f>
        <x:v>0.2876935339299962</x:v>
      </x:c>
      <x:c r="G703" s="1" t="n">
        <x:f>IF(D703=1,C703,"")</x:f>
        <x:v>0.31543902365956455</x:v>
      </x:c>
      <x:c r="H703" s="1" t="str">
        <x:f>IF(D703=0,C703,"")</x:f>
      </x:c>
      <x:c r="I703" s="1" t="n">
        <x:f>SQRT(1-F703^2)</x:f>
        <x:v>0.9577225227250689</x:v>
      </x:c>
      <x:c r="J703" s="34"/>
      <x:c r="K703" s="34"/>
      <x:c r="L703" s="34"/>
      <x:c r="M703" s="34"/>
      <x:c r="N703" s="34"/>
      <x:c r="O703" s="34"/>
      <x:c r="P703" s="34"/>
      <x:c r="Q703" s="10" t="n">
        <x:f>PI()</x:f>
        <x:v>3.141592653589793</x:v>
      </x:c>
      <x:c r="S703" s="10" t="n">
        <x:v>0.2876935339299962</x:v>
      </x:c>
      <x:c r="T703" s="10" t="n">
        <x:v>0.31543902365956455</x:v>
      </x:c>
      <x:c r="U703" s="10" t="n">
        <x:v>0.7919131935274484</x:v>
      </x:c>
      <x:c r="V703" s="10" t="n">
        <x:v>0.6408815153987346</x:v>
      </x:c>
      <x:c r="W703" s="10" t="n">
        <x:v>0.625339998154977</x:v>
      </x:c>
      <x:c r="X703" s="10" t="n">
        <x:v>0.2249216532876872</x:v>
      </x:c>
    </x:row>
    <x:row r="704">
      <x:c r="A704" s="34" t="n">
        <x:v>680</x:v>
      </x:c>
      <x:c r="B704" s="11" t="n">
        <x:f>CHOOSE(MIN(3,MAX(1,$B$9)),S704,U704,W704)</x:f>
        <x:v>0.37673113343771547</x:v>
      </x:c>
      <x:c r="C704" s="11" t="n">
        <x:f>CHOOSE(MIN(3,MAX(1,$B$9)),T704,V704,X704)</x:f>
        <x:v>0.6257596100913361</x:v>
      </x:c>
      <x:c r="D704" s="1" t="n">
        <x:f>IF(B704^2+C704^2&lt;=1,1,0)</x:f>
        <x:v>1</x:v>
      </x:c>
      <x:c r="E704" s="9" t="n">
        <x:f>4*AVERAGE($D$25:D704)</x:f>
        <x:v>3.1058823529411765</x:v>
      </x:c>
      <x:c r="F704" s="1" t="n">
        <x:f>B704</x:f>
        <x:v>0.37673113343771547</x:v>
      </x:c>
      <x:c r="G704" s="1" t="n">
        <x:f>IF(D704=1,C704,"")</x:f>
        <x:v>0.6257596100913361</x:v>
      </x:c>
      <x:c r="H704" s="1" t="str">
        <x:f>IF(D704=0,C704,"")</x:f>
      </x:c>
      <x:c r="I704" s="1" t="n">
        <x:f>SQRT(1-F704^2)</x:f>
        <x:v>0.9263226506454078</x:v>
      </x:c>
      <x:c r="J704" s="34"/>
      <x:c r="K704" s="34"/>
      <x:c r="L704" s="34"/>
      <x:c r="M704" s="34"/>
      <x:c r="N704" s="34"/>
      <x:c r="O704" s="34"/>
      <x:c r="P704" s="34"/>
      <x:c r="Q704" s="10" t="n">
        <x:f>PI()</x:f>
        <x:v>3.141592653589793</x:v>
      </x:c>
      <x:c r="S704" s="10" t="n">
        <x:v>0.37673113343771547</x:v>
      </x:c>
      <x:c r="T704" s="10" t="n">
        <x:v>0.6257596100913361</x:v>
      </x:c>
      <x:c r="U704" s="10" t="n">
        <x:v>0.1710939855769359</x:v>
      </x:c>
      <x:c r="V704" s="10" t="n">
        <x:v>0.5062196323153897</x:v>
      </x:c>
      <x:c r="W704" s="10" t="n">
        <x:v>0.33766130809604333</x:v>
      </x:c>
      <x:c r="X704" s="10" t="n">
        <x:v>0.4994738143038101</x:v>
      </x:c>
    </x:row>
    <x:row r="705">
      <x:c r="A705" s="34" t="n">
        <x:v>681</x:v>
      </x:c>
      <x:c r="B705" s="11" t="n">
        <x:f>CHOOSE(MIN(3,MAX(1,$B$9)),S705,U705,W705)</x:f>
        <x:v>0.7508614779217169</x:v>
      </x:c>
      <x:c r="C705" s="11" t="n">
        <x:f>CHOOSE(MIN(3,MAX(1,$B$9)),T705,V705,X705)</x:f>
        <x:v>0.9374118425184861</x:v>
      </x:c>
      <x:c r="D705" s="1" t="n">
        <x:f>IF(B705^2+C705^2&lt;=1,1,0)</x:f>
        <x:v>0</x:v>
      </x:c>
      <x:c r="E705" s="9" t="n">
        <x:f>4*AVERAGE($D$25:D705)</x:f>
        <x:v>3.101321585903084</x:v>
      </x:c>
      <x:c r="F705" s="1" t="n">
        <x:f>B705</x:f>
        <x:v>0.7508614779217169</x:v>
      </x:c>
      <x:c r="G705" s="1" t="str">
        <x:f>IF(D705=1,C705,"")</x:f>
      </x:c>
      <x:c r="H705" s="1" t="n">
        <x:f>IF(D705=0,C705,"")</x:f>
        <x:v>0.9374118425184861</x:v>
      </x:c>
      <x:c r="I705" s="1" t="n">
        <x:f>SQRT(1-F705^2)</x:f>
        <x:v>0.6604597194176304</x:v>
      </x:c>
      <x:c r="J705" s="34"/>
      <x:c r="K705" s="34"/>
      <x:c r="L705" s="34"/>
      <x:c r="M705" s="34"/>
      <x:c r="N705" s="34"/>
      <x:c r="O705" s="34"/>
      <x:c r="P705" s="34"/>
      <x:c r="Q705" s="10" t="n">
        <x:f>PI()</x:f>
        <x:v>3.141592653589793</x:v>
      </x:c>
      <x:c r="S705" s="10" t="n">
        <x:v>0.7508614779217169</x:v>
      </x:c>
      <x:c r="T705" s="10" t="n">
        <x:v>0.9374118425184861</x:v>
      </x:c>
      <x:c r="U705" s="10" t="n">
        <x:v>0.6258121454274819</x:v>
      </x:c>
      <x:c r="V705" s="10" t="n">
        <x:v>0.7439104820651111</x:v>
      </x:c>
      <x:c r="W705" s="10" t="n">
        <x:v>0.06982696094992913</x:v>
      </x:c>
      <x:c r="X705" s="10" t="n">
        <x:v>0.5505834870533949</x:v>
      </x:c>
    </x:row>
    <x:row r="706">
      <x:c r="A706" s="34" t="n">
        <x:v>682</x:v>
      </x:c>
      <x:c r="B706" s="11" t="n">
        <x:f>CHOOSE(MIN(3,MAX(1,$B$9)),S706,U706,W706)</x:f>
        <x:v>0.6830422797938809</x:v>
      </x:c>
      <x:c r="C706" s="11" t="n">
        <x:f>CHOOSE(MIN(3,MAX(1,$B$9)),T706,V706,X706)</x:f>
        <x:v>0.1866481063188985</x:v>
      </x:c>
      <x:c r="D706" s="1" t="n">
        <x:f>IF(B706^2+C706^2&lt;=1,1,0)</x:f>
        <x:v>1</x:v>
      </x:c>
      <x:c r="E706" s="9" t="n">
        <x:f>4*AVERAGE($D$25:D706)</x:f>
        <x:v>3.102639296187683</x:v>
      </x:c>
      <x:c r="F706" s="1" t="n">
        <x:f>B706</x:f>
        <x:v>0.6830422797938809</x:v>
      </x:c>
      <x:c r="G706" s="1" t="n">
        <x:f>IF(D706=1,C706,"")</x:f>
        <x:v>0.1866481063188985</x:v>
      </x:c>
      <x:c r="H706" s="1" t="str">
        <x:f>IF(D706=0,C706,"")</x:f>
      </x:c>
      <x:c r="I706" s="1" t="n">
        <x:f>SQRT(1-F706^2)</x:f>
        <x:v>0.7303788359570517</x:v>
      </x:c>
      <x:c r="J706" s="34"/>
      <x:c r="K706" s="34"/>
      <x:c r="L706" s="34"/>
      <x:c r="M706" s="34"/>
      <x:c r="N706" s="34"/>
      <x:c r="O706" s="34"/>
      <x:c r="P706" s="34"/>
      <x:c r="Q706" s="10" t="n">
        <x:f>PI()</x:f>
        <x:v>3.141592653589793</x:v>
      </x:c>
      <x:c r="S706" s="10" t="n">
        <x:v>0.6830422797938809</x:v>
      </x:c>
      <x:c r="T706" s="10" t="n">
        <x:v>0.1866481063188985</x:v>
      </x:c>
      <x:c r="U706" s="10" t="n">
        <x:v>0.23313808724764817</x:v>
      </x:c>
      <x:c r="V706" s="10" t="n">
        <x:v>0.24016906217369238</x:v>
      </x:c>
      <x:c r="W706" s="10" t="n">
        <x:v>0.7129389575708655</x:v>
      </x:c>
      <x:c r="X706" s="10" t="n">
        <x:v>0.9909301241275151</x:v>
      </x:c>
    </x:row>
    <x:row r="707">
      <x:c r="A707" s="34" t="n">
        <x:v>683</x:v>
      </x:c>
      <x:c r="B707" s="11" t="n">
        <x:f>CHOOSE(MIN(3,MAX(1,$B$9)),S707,U707,W707)</x:f>
        <x:v>0.6750446612713858</x:v>
      </x:c>
      <x:c r="C707" s="11" t="n">
        <x:f>CHOOSE(MIN(3,MAX(1,$B$9)),T707,V707,X707)</x:f>
        <x:v>0.9506769502768293</x:v>
      </x:c>
      <x:c r="D707" s="1" t="n">
        <x:f>IF(B707^2+C707^2&lt;=1,1,0)</x:f>
        <x:v>0</x:v>
      </x:c>
      <x:c r="E707" s="9" t="n">
        <x:f>4*AVERAGE($D$25:D707)</x:f>
        <x:v>3.0980966325036605</x:v>
      </x:c>
      <x:c r="F707" s="1" t="n">
        <x:f>B707</x:f>
        <x:v>0.6750446612713858</x:v>
      </x:c>
      <x:c r="G707" s="1" t="str">
        <x:f>IF(D707=1,C707,"")</x:f>
      </x:c>
      <x:c r="H707" s="1" t="n">
        <x:f>IF(D707=0,C707,"")</x:f>
        <x:v>0.9506769502768293</x:v>
      </x:c>
      <x:c r="I707" s="1" t="n">
        <x:f>SQRT(1-F707^2)</x:f>
        <x:v>0.7377768668703295</x:v>
      </x:c>
      <x:c r="J707" s="34"/>
      <x:c r="K707" s="34"/>
      <x:c r="L707" s="34"/>
      <x:c r="M707" s="34"/>
      <x:c r="N707" s="34"/>
      <x:c r="O707" s="34"/>
      <x:c r="P707" s="34"/>
      <x:c r="Q707" s="10" t="n">
        <x:f>PI()</x:f>
        <x:v>3.141592653589793</x:v>
      </x:c>
      <x:c r="S707" s="10" t="n">
        <x:v>0.6750446612713858</x:v>
      </x:c>
      <x:c r="T707" s="10" t="n">
        <x:v>0.9506769502768293</x:v>
      </x:c>
      <x:c r="U707" s="10" t="n">
        <x:v>0.3455683064896099</x:v>
      </x:c>
      <x:c r="V707" s="10" t="n">
        <x:v>0.6132430109814346</x:v>
      </x:c>
      <x:c r="W707" s="10" t="n">
        <x:v>0.4550268048356986</x:v>
      </x:c>
      <x:c r="X707" s="10" t="n">
        <x:v>0.47728610129561255</x:v>
      </x:c>
    </x:row>
    <x:row r="708">
      <x:c r="A708" s="34" t="n">
        <x:v>684</x:v>
      </x:c>
      <x:c r="B708" s="11" t="n">
        <x:f>CHOOSE(MIN(3,MAX(1,$B$9)),S708,U708,W708)</x:f>
        <x:v>0.786533736041747</x:v>
      </x:c>
      <x:c r="C708" s="11" t="n">
        <x:f>CHOOSE(MIN(3,MAX(1,$B$9)),T708,V708,X708)</x:f>
        <x:v>0.30285908572841436</x:v>
      </x:c>
      <x:c r="D708" s="1" t="n">
        <x:f>IF(B708^2+C708^2&lt;=1,1,0)</x:f>
        <x:v>1</x:v>
      </x:c>
      <x:c r="E708" s="9" t="n">
        <x:f>4*AVERAGE($D$25:D708)</x:f>
        <x:v>3.0994152046783627</x:v>
      </x:c>
      <x:c r="F708" s="1" t="n">
        <x:f>B708</x:f>
        <x:v>0.786533736041747</x:v>
      </x:c>
      <x:c r="G708" s="1" t="n">
        <x:f>IF(D708=1,C708,"")</x:f>
        <x:v>0.30285908572841436</x:v>
      </x:c>
      <x:c r="H708" s="1" t="str">
        <x:f>IF(D708=0,C708,"")</x:f>
      </x:c>
      <x:c r="I708" s="1" t="n">
        <x:f>SQRT(1-F708^2)</x:f>
        <x:v>0.6175473116030961</x:v>
      </x:c>
      <x:c r="J708" s="34"/>
      <x:c r="K708" s="34"/>
      <x:c r="L708" s="34"/>
      <x:c r="M708" s="34"/>
      <x:c r="N708" s="34"/>
      <x:c r="O708" s="34"/>
      <x:c r="P708" s="34"/>
      <x:c r="Q708" s="10" t="n">
        <x:f>PI()</x:f>
        <x:v>3.141592653589793</x:v>
      </x:c>
      <x:c r="S708" s="10" t="n">
        <x:v>0.786533736041747</x:v>
      </x:c>
      <x:c r="T708" s="10" t="n">
        <x:v>0.30285908572841436</x:v>
      </x:c>
      <x:c r="U708" s="10" t="n">
        <x:v>0.06796164481386002</x:v>
      </x:c>
      <x:c r="V708" s="10" t="n">
        <x:v>0.5931138855426277</x:v>
      </x:c>
      <x:c r="W708" s="10" t="n">
        <x:v>0.765957252883659</x:v>
      </x:c>
      <x:c r="X708" s="10" t="n">
        <x:v>0.26767005175607406</x:v>
      </x:c>
    </x:row>
    <x:row r="709">
      <x:c r="A709" s="34" t="n">
        <x:v>685</x:v>
      </x:c>
      <x:c r="B709" s="11" t="n">
        <x:f>CHOOSE(MIN(3,MAX(1,$B$9)),S709,U709,W709)</x:f>
        <x:v>0.7555462856544182</x:v>
      </x:c>
      <x:c r="C709" s="11" t="n">
        <x:f>CHOOSE(MIN(3,MAX(1,$B$9)),T709,V709,X709)</x:f>
        <x:v>0.9170031171524897</x:v>
      </x:c>
      <x:c r="D709" s="1" t="n">
        <x:f>IF(B709^2+C709^2&lt;=1,1,0)</x:f>
        <x:v>0</x:v>
      </x:c>
      <x:c r="E709" s="9" t="n">
        <x:f>4*AVERAGE($D$25:D709)</x:f>
        <x:v>3.0948905109489053</x:v>
      </x:c>
      <x:c r="F709" s="1" t="n">
        <x:f>B709</x:f>
        <x:v>0.7555462856544182</x:v>
      </x:c>
      <x:c r="G709" s="1" t="str">
        <x:f>IF(D709=1,C709,"")</x:f>
      </x:c>
      <x:c r="H709" s="1" t="n">
        <x:f>IF(D709=0,C709,"")</x:f>
        <x:v>0.9170031171524897</x:v>
      </x:c>
      <x:c r="I709" s="1" t="n">
        <x:f>SQRT(1-F709^2)</x:f>
        <x:v>0.6550952680593963</x:v>
      </x:c>
      <x:c r="J709" s="34"/>
      <x:c r="K709" s="34"/>
      <x:c r="L709" s="34"/>
      <x:c r="M709" s="34"/>
      <x:c r="N709" s="34"/>
      <x:c r="O709" s="34"/>
      <x:c r="P709" s="34"/>
      <x:c r="Q709" s="10" t="n">
        <x:f>PI()</x:f>
        <x:v>3.141592653589793</x:v>
      </x:c>
      <x:c r="S709" s="10" t="n">
        <x:v>0.7555462856544182</x:v>
      </x:c>
      <x:c r="T709" s="10" t="n">
        <x:v>0.9170031171524897</x:v>
      </x:c>
      <x:c r="U709" s="10" t="n">
        <x:v>0.6256693326081979</x:v>
      </x:c>
      <x:c r="V709" s="10" t="n">
        <x:v>0.5194423678481892</x:v>
      </x:c>
      <x:c r="W709" s="10" t="n">
        <x:v>0.13986984965973392</x:v>
      </x:c>
      <x:c r="X709" s="10" t="n">
        <x:v>0.065532311329637</x:v>
      </x:c>
    </x:row>
    <x:row r="710">
      <x:c r="A710" s="34" t="n">
        <x:v>686</x:v>
      </x:c>
      <x:c r="B710" s="11" t="n">
        <x:f>CHOOSE(MIN(3,MAX(1,$B$9)),S710,U710,W710)</x:f>
        <x:v>0.8494524447014555</x:v>
      </x:c>
      <x:c r="C710" s="11" t="n">
        <x:f>CHOOSE(MIN(3,MAX(1,$B$9)),T710,V710,X710)</x:f>
        <x:v>0.06639088701922446</x:v>
      </x:c>
      <x:c r="D710" s="1" t="n">
        <x:f>IF(B710^2+C710^2&lt;=1,1,0)</x:f>
        <x:v>1</x:v>
      </x:c>
      <x:c r="E710" s="9" t="n">
        <x:f>4*AVERAGE($D$25:D710)</x:f>
        <x:v>3.0962099125364433</x:v>
      </x:c>
      <x:c r="F710" s="1" t="n">
        <x:f>B710</x:f>
        <x:v>0.8494524447014555</x:v>
      </x:c>
      <x:c r="G710" s="1" t="n">
        <x:f>IF(D710=1,C710,"")</x:f>
        <x:v>0.06639088701922446</x:v>
      </x:c>
      <x:c r="H710" s="1" t="str">
        <x:f>IF(D710=0,C710,"")</x:f>
      </x:c>
      <x:c r="I710" s="1" t="n">
        <x:f>SQRT(1-F710^2)</x:f>
        <x:v>0.5276651819010997</x:v>
      </x:c>
      <x:c r="J710" s="34"/>
      <x:c r="K710" s="34"/>
      <x:c r="L710" s="34"/>
      <x:c r="M710" s="34"/>
      <x:c r="N710" s="34"/>
      <x:c r="O710" s="34"/>
      <x:c r="P710" s="34"/>
      <x:c r="Q710" s="10" t="n">
        <x:f>PI()</x:f>
        <x:v>3.141592653589793</x:v>
      </x:c>
      <x:c r="S710" s="10" t="n">
        <x:v>0.8494524447014555</x:v>
      </x:c>
      <x:c r="T710" s="10" t="n">
        <x:v>0.06639088701922446</x:v>
      </x:c>
      <x:c r="U710" s="10" t="n">
        <x:v>0.9634152174136315</x:v>
      </x:c>
      <x:c r="V710" s="10" t="n">
        <x:v>0.8625090918554514</x:v>
      </x:c>
      <x:c r="W710" s="10" t="n">
        <x:v>0.03333228554225709</x:v>
      </x:c>
      <x:c r="X710" s="10" t="n">
        <x:v>0.8898655459013286</x:v>
      </x:c>
    </x:row>
    <x:row r="711">
      <x:c r="A711" s="34" t="n">
        <x:v>687</x:v>
      </x:c>
      <x:c r="B711" s="11" t="n">
        <x:f>CHOOSE(MIN(3,MAX(1,$B$9)),S711,U711,W711)</x:f>
        <x:v>0.5270898713497445</x:v>
      </x:c>
      <x:c r="C711" s="11" t="n">
        <x:f>CHOOSE(MIN(3,MAX(1,$B$9)),T711,V711,X711)</x:f>
        <x:v>0.503982630209066</x:v>
      </x:c>
      <x:c r="D711" s="1" t="n">
        <x:f>IF(B711^2+C711^2&lt;=1,1,0)</x:f>
        <x:v>1</x:v>
      </x:c>
      <x:c r="E711" s="9" t="n">
        <x:f>4*AVERAGE($D$25:D711)</x:f>
        <x:v>3.0975254730713244</x:v>
      </x:c>
      <x:c r="F711" s="1" t="n">
        <x:f>B711</x:f>
        <x:v>0.5270898713497445</x:v>
      </x:c>
      <x:c r="G711" s="1" t="n">
        <x:f>IF(D711=1,C711,"")</x:f>
        <x:v>0.503982630209066</x:v>
      </x:c>
      <x:c r="H711" s="1" t="str">
        <x:f>IF(D711=0,C711,"")</x:f>
      </x:c>
      <x:c r="I711" s="1" t="n">
        <x:f>SQRT(1-F711^2)</x:f>
        <x:v>0.8498095477932157</x:v>
      </x:c>
      <x:c r="J711" s="34"/>
      <x:c r="K711" s="34"/>
      <x:c r="L711" s="34"/>
      <x:c r="M711" s="34"/>
      <x:c r="N711" s="34"/>
      <x:c r="O711" s="34"/>
      <x:c r="P711" s="34"/>
      <x:c r="Q711" s="10" t="n">
        <x:f>PI()</x:f>
        <x:v>3.141592653589793</x:v>
      </x:c>
      <x:c r="S711" s="10" t="n">
        <x:v>0.5270898713497445</x:v>
      </x:c>
      <x:c r="T711" s="10" t="n">
        <x:v>0.503982630209066</x:v>
      </x:c>
      <x:c r="U711" s="10" t="n">
        <x:v>0.32815582660099585</x:v>
      </x:c>
      <x:c r="V711" s="10" t="n">
        <x:v>0.9703285750091011</x:v>
      </x:c>
      <x:c r="W711" s="10" t="n">
        <x:v>0.0573167494024015</x:v>
      </x:c>
      <x:c r="X711" s="10" t="n">
        <x:v>0.06521790624885315</x:v>
      </x:c>
    </x:row>
    <x:row r="712">
      <x:c r="A712" s="34" t="n">
        <x:v>688</x:v>
      </x:c>
      <x:c r="B712" s="11" t="n">
        <x:f>CHOOSE(MIN(3,MAX(1,$B$9)),S712,U712,W712)</x:f>
        <x:v>0.9234229422872886</x:v>
      </x:c>
      <x:c r="C712" s="11" t="n">
        <x:f>CHOOSE(MIN(3,MAX(1,$B$9)),T712,V712,X712)</x:f>
        <x:v>0.8088849458144978</x:v>
      </x:c>
      <x:c r="D712" s="1" t="n">
        <x:f>IF(B712^2+C712^2&lt;=1,1,0)</x:f>
        <x:v>0</x:v>
      </x:c>
      <x:c r="E712" s="9" t="n">
        <x:f>4*AVERAGE($D$25:D712)</x:f>
        <x:v>3.0930232558139537</x:v>
      </x:c>
      <x:c r="F712" s="1" t="n">
        <x:f>B712</x:f>
        <x:v>0.9234229422872886</x:v>
      </x:c>
      <x:c r="G712" s="1" t="str">
        <x:f>IF(D712=1,C712,"")</x:f>
      </x:c>
      <x:c r="H712" s="1" t="n">
        <x:f>IF(D712=0,C712,"")</x:f>
        <x:v>0.8088849458144978</x:v>
      </x:c>
      <x:c r="I712" s="1" t="n">
        <x:f>SQRT(1-F712^2)</x:f>
        <x:v>0.3837838840512806</x:v>
      </x:c>
      <x:c r="J712" s="34"/>
      <x:c r="K712" s="34"/>
      <x:c r="L712" s="34"/>
      <x:c r="M712" s="34"/>
      <x:c r="N712" s="34"/>
      <x:c r="O712" s="34"/>
      <x:c r="P712" s="34"/>
      <x:c r="Q712" s="10" t="n">
        <x:f>PI()</x:f>
        <x:v>3.141592653589793</x:v>
      </x:c>
      <x:c r="S712" s="10" t="n">
        <x:v>0.9234229422872886</x:v>
      </x:c>
      <x:c r="T712" s="10" t="n">
        <x:v>0.8088849458144978</x:v>
      </x:c>
      <x:c r="U712" s="10" t="n">
        <x:v>0.162896393784134</x:v>
      </x:c>
      <x:c r="V712" s="10" t="n">
        <x:v>0.5974596081886249</x:v>
      </x:c>
      <x:c r="W712" s="10" t="n">
        <x:v>0.3938112153452368</x:v>
      </x:c>
      <x:c r="X712" s="10" t="n">
        <x:v>0.24866741640875756</x:v>
      </x:c>
    </x:row>
    <x:row r="713">
      <x:c r="A713" s="34" t="n">
        <x:v>689</x:v>
      </x:c>
      <x:c r="B713" s="11" t="n">
        <x:f>CHOOSE(MIN(3,MAX(1,$B$9)),S713,U713,W713)</x:f>
        <x:v>0.4503060736460611</x:v>
      </x:c>
      <x:c r="C713" s="11" t="n">
        <x:f>CHOOSE(MIN(3,MAX(1,$B$9)),T713,V713,X713)</x:f>
        <x:v>0.9531099066371098</x:v>
      </x:c>
      <x:c r="D713" s="1" t="n">
        <x:f>IF(B713^2+C713^2&lt;=1,1,0)</x:f>
        <x:v>0</x:v>
      </x:c>
      <x:c r="E713" s="9" t="n">
        <x:f>4*AVERAGE($D$25:D713)</x:f>
        <x:v>3.088534107402032</x:v>
      </x:c>
      <x:c r="F713" s="1" t="n">
        <x:f>B713</x:f>
        <x:v>0.4503060736460611</x:v>
      </x:c>
      <x:c r="G713" s="1" t="str">
        <x:f>IF(D713=1,C713,"")</x:f>
      </x:c>
      <x:c r="H713" s="1" t="n">
        <x:f>IF(D713=0,C713,"")</x:f>
        <x:v>0.9531099066371098</x:v>
      </x:c>
      <x:c r="I713" s="1" t="n">
        <x:f>SQRT(1-F713^2)</x:f>
        <x:v>0.8928742576855199</x:v>
      </x:c>
      <x:c r="J713" s="34"/>
      <x:c r="K713" s="34"/>
      <x:c r="L713" s="34"/>
      <x:c r="M713" s="34"/>
      <x:c r="N713" s="34"/>
      <x:c r="O713" s="34"/>
      <x:c r="P713" s="34"/>
      <x:c r="Q713" s="10" t="n">
        <x:f>PI()</x:f>
        <x:v>3.141592653589793</x:v>
      </x:c>
      <x:c r="S713" s="10" t="n">
        <x:v>0.4503060736460611</x:v>
      </x:c>
      <x:c r="T713" s="10" t="n">
        <x:v>0.9531099066371098</x:v>
      </x:c>
      <x:c r="U713" s="10" t="n">
        <x:v>0.6804652909376623</x:v>
      </x:c>
      <x:c r="V713" s="10" t="n">
        <x:v>0.8152044456468072</x:v>
      </x:c>
      <x:c r="W713" s="10" t="n">
        <x:v>0.8771594693496153</x:v>
      </x:c>
      <x:c r="X713" s="10" t="n">
        <x:v>0.06493383167622313</x:v>
      </x:c>
    </x:row>
    <x:row r="714">
      <x:c r="A714" s="34" t="n">
        <x:v>690</x:v>
      </x:c>
      <x:c r="B714" s="11" t="n">
        <x:f>CHOOSE(MIN(3,MAX(1,$B$9)),S714,U714,W714)</x:f>
        <x:v>0.5032193319639191</x:v>
      </x:c>
      <x:c r="C714" s="11" t="n">
        <x:f>CHOOSE(MIN(3,MAX(1,$B$9)),T714,V714,X714)</x:f>
        <x:v>0.39441143919248134</x:v>
      </x:c>
      <x:c r="D714" s="1" t="n">
        <x:f>IF(B714^2+C714^2&lt;=1,1,0)</x:f>
        <x:v>1</x:v>
      </x:c>
      <x:c r="E714" s="9" t="n">
        <x:f>4*AVERAGE($D$25:D714)</x:f>
        <x:v>3.0898550724637683</x:v>
      </x:c>
      <x:c r="F714" s="1" t="n">
        <x:f>B714</x:f>
        <x:v>0.5032193319639191</x:v>
      </x:c>
      <x:c r="G714" s="1" t="n">
        <x:f>IF(D714=1,C714,"")</x:f>
        <x:v>0.39441143919248134</x:v>
      </x:c>
      <x:c r="H714" s="1" t="str">
        <x:f>IF(D714=0,C714,"")</x:f>
      </x:c>
      <x:c r="I714" s="1" t="n">
        <x:f>SQRT(1-F714^2)</x:f>
        <x:v>0.8641587261248868</x:v>
      </x:c>
      <x:c r="J714" s="34"/>
      <x:c r="K714" s="34"/>
      <x:c r="L714" s="34"/>
      <x:c r="M714" s="34"/>
      <x:c r="N714" s="34"/>
      <x:c r="O714" s="34"/>
      <x:c r="P714" s="34"/>
      <x:c r="Q714" s="10" t="n">
        <x:f>PI()</x:f>
        <x:v>3.141592653589793</x:v>
      </x:c>
      <x:c r="S714" s="10" t="n">
        <x:v>0.5032193319639191</x:v>
      </x:c>
      <x:c r="T714" s="10" t="n">
        <x:v>0.39441143919248134</x:v>
      </x:c>
      <x:c r="U714" s="10" t="n">
        <x:v>0.4797141480992726</x:v>
      </x:c>
      <x:c r="V714" s="10" t="n">
        <x:v>0.9075561369871133</x:v>
      </x:c>
      <x:c r="W714" s="10" t="n">
        <x:v>0.41959129200975787</x:v>
      </x:c>
      <x:c r="X714" s="10" t="n">
        <x:v>0.9321459490041415</x:v>
      </x:c>
    </x:row>
    <x:row r="715">
      <x:c r="A715" s="34" t="n">
        <x:v>691</x:v>
      </x:c>
      <x:c r="B715" s="11" t="n">
        <x:f>CHOOSE(MIN(3,MAX(1,$B$9)),S715,U715,W715)</x:f>
        <x:v>0.93669606174808</x:v>
      </x:c>
      <x:c r="C715" s="11" t="n">
        <x:f>CHOOSE(MIN(3,MAX(1,$B$9)),T715,V715,X715)</x:f>
        <x:v>0.24805541953537613</x:v>
      </x:c>
      <x:c r="D715" s="1" t="n">
        <x:f>IF(B715^2+C715^2&lt;=1,1,0)</x:f>
        <x:v>1</x:v>
      </x:c>
      <x:c r="E715" s="9" t="n">
        <x:f>4*AVERAGE($D$25:D715)</x:f>
        <x:v>3.0911722141823446</x:v>
      </x:c>
      <x:c r="F715" s="1" t="n">
        <x:f>B715</x:f>
        <x:v>0.93669606174808</x:v>
      </x:c>
      <x:c r="G715" s="1" t="n">
        <x:f>IF(D715=1,C715,"")</x:f>
        <x:v>0.24805541953537613</x:v>
      </x:c>
      <x:c r="H715" s="1" t="str">
        <x:f>IF(D715=0,C715,"")</x:f>
      </x:c>
      <x:c r="I715" s="1" t="n">
        <x:f>SQRT(1-F715^2)</x:f>
        <x:v>0.3501435247232728</x:v>
      </x:c>
      <x:c r="J715" s="34"/>
      <x:c r="K715" s="34"/>
      <x:c r="L715" s="34"/>
      <x:c r="M715" s="34"/>
      <x:c r="N715" s="34"/>
      <x:c r="O715" s="34"/>
      <x:c r="P715" s="34"/>
      <x:c r="Q715" s="10" t="n">
        <x:f>PI()</x:f>
        <x:v>3.141592653589793</x:v>
      </x:c>
      <x:c r="S715" s="10" t="n">
        <x:v>0.93669606174808</x:v>
      </x:c>
      <x:c r="T715" s="10" t="n">
        <x:v>0.24805541953537613</x:v>
      </x:c>
      <x:c r="U715" s="10" t="n">
        <x:v>0.07653779551084361</x:v>
      </x:c>
      <x:c r="V715" s="10" t="n">
        <x:v>0.4951649679117416</x:v>
      </x:c>
      <x:c r="W715" s="10" t="n">
        <x:v>0.5698617780951966</x:v>
      </x:c>
      <x:c r="X715" s="10" t="n">
        <x:v>0.9515409754848504</x:v>
      </x:c>
    </x:row>
    <x:row r="716">
      <x:c r="A716" s="34" t="n">
        <x:v>692</x:v>
      </x:c>
      <x:c r="B716" s="11" t="n">
        <x:f>CHOOSE(MIN(3,MAX(1,$B$9)),S716,U716,W716)</x:f>
        <x:v>0.6830763187026605</x:v>
      </x:c>
      <x:c r="C716" s="11" t="n">
        <x:f>CHOOSE(MIN(3,MAX(1,$B$9)),T716,V716,X716)</x:f>
        <x:v>0.8452627427177504</x:v>
      </x:c>
      <x:c r="D716" s="1" t="n">
        <x:f>IF(B716^2+C716^2&lt;=1,1,0)</x:f>
        <x:v>0</x:v>
      </x:c>
      <x:c r="E716" s="9" t="n">
        <x:f>4*AVERAGE($D$25:D716)</x:f>
        <x:v>3.086705202312139</x:v>
      </x:c>
      <x:c r="F716" s="1" t="n">
        <x:f>B716</x:f>
        <x:v>0.6830763187026605</x:v>
      </x:c>
      <x:c r="G716" s="1" t="str">
        <x:f>IF(D716=1,C716,"")</x:f>
      </x:c>
      <x:c r="H716" s="1" t="n">
        <x:f>IF(D716=0,C716,"")</x:f>
        <x:v>0.8452627427177504</x:v>
      </x:c>
      <x:c r="I716" s="1" t="n">
        <x:f>SQRT(1-F716^2)</x:f>
        <x:v>0.730347001655803</x:v>
      </x:c>
      <x:c r="J716" s="34"/>
      <x:c r="K716" s="34"/>
      <x:c r="L716" s="34"/>
      <x:c r="M716" s="34"/>
      <x:c r="N716" s="34"/>
      <x:c r="O716" s="34"/>
      <x:c r="P716" s="34"/>
      <x:c r="Q716" s="10" t="n">
        <x:f>PI()</x:f>
        <x:v>3.141592653589793</x:v>
      </x:c>
      <x:c r="S716" s="10" t="n">
        <x:v>0.6830763187026605</x:v>
      </x:c>
      <x:c r="T716" s="10" t="n">
        <x:v>0.8452627427177504</x:v>
      </x:c>
      <x:c r="U716" s="10" t="n">
        <x:v>0.07659336842188058</x:v>
      </x:c>
      <x:c r="V716" s="10" t="n">
        <x:v>0.15232020195126794</x:v>
      </x:c>
      <x:c r="W716" s="10" t="n">
        <x:v>0.022446079297974708</x:v>
      </x:c>
      <x:c r="X716" s="10" t="n">
        <x:v>0.3852674188173213</x:v>
      </x:c>
    </x:row>
    <x:row r="717">
      <x:c r="A717" s="34" t="n">
        <x:v>693</x:v>
      </x:c>
      <x:c r="B717" s="11" t="n">
        <x:f>CHOOSE(MIN(3,MAX(1,$B$9)),S717,U717,W717)</x:f>
        <x:v>0.20269646018277854</x:v>
      </x:c>
      <x:c r="C717" s="11" t="n">
        <x:f>CHOOSE(MIN(3,MAX(1,$B$9)),T717,V717,X717)</x:f>
        <x:v>0.5612599361920729</x:v>
      </x:c>
      <x:c r="D717" s="1" t="n">
        <x:f>IF(B717^2+C717^2&lt;=1,1,0)</x:f>
        <x:v>1</x:v>
      </x:c>
      <x:c r="E717" s="9" t="n">
        <x:f>4*AVERAGE($D$25:D717)</x:f>
        <x:v>3.088023088023088</x:v>
      </x:c>
      <x:c r="F717" s="1" t="n">
        <x:f>B717</x:f>
        <x:v>0.20269646018277854</x:v>
      </x:c>
      <x:c r="G717" s="1" t="n">
        <x:f>IF(D717=1,C717,"")</x:f>
        <x:v>0.5612599361920729</x:v>
      </x:c>
      <x:c r="H717" s="1" t="str">
        <x:f>IF(D717=0,C717,"")</x:f>
      </x:c>
      <x:c r="I717" s="1" t="n">
        <x:f>SQRT(1-F717^2)</x:f>
        <x:v>0.9792416172882825</x:v>
      </x:c>
      <x:c r="J717" s="34"/>
      <x:c r="K717" s="34"/>
      <x:c r="L717" s="34"/>
      <x:c r="M717" s="34"/>
      <x:c r="N717" s="34"/>
      <x:c r="O717" s="34"/>
      <x:c r="P717" s="34"/>
      <x:c r="Q717" s="10" t="n">
        <x:f>PI()</x:f>
        <x:v>3.141592653589793</x:v>
      </x:c>
      <x:c r="S717" s="10" t="n">
        <x:v>0.20269646018277854</x:v>
      </x:c>
      <x:c r="T717" s="10" t="n">
        <x:v>0.5612599361920729</x:v>
      </x:c>
      <x:c r="U717" s="10" t="n">
        <x:v>0.04809984715458793</x:v>
      </x:c>
      <x:c r="V717" s="10" t="n">
        <x:v>0.00986227629625136</x:v>
      </x:c>
      <x:c r="W717" s="10" t="n">
        <x:v>0.7618545246261762</x:v>
      </x:c>
      <x:c r="X717" s="10" t="n">
        <x:v>0.4037207617837886</x:v>
      </x:c>
    </x:row>
    <x:row r="718">
      <x:c r="A718" s="34" t="n">
        <x:v>694</x:v>
      </x:c>
      <x:c r="B718" s="11" t="n">
        <x:f>CHOOSE(MIN(3,MAX(1,$B$9)),S718,U718,W718)</x:f>
        <x:v>0.4311643069377169</x:v>
      </x:c>
      <x:c r="C718" s="11" t="n">
        <x:f>CHOOSE(MIN(3,MAX(1,$B$9)),T718,V718,X718)</x:f>
        <x:v>0.0038796999724581838</x:v>
      </x:c>
      <x:c r="D718" s="1" t="n">
        <x:f>IF(B718^2+C718^2&lt;=1,1,0)</x:f>
        <x:v>1</x:v>
      </x:c>
      <x:c r="E718" s="9" t="n">
        <x:f>4*AVERAGE($D$25:D718)</x:f>
        <x:v>3.089337175792507</x:v>
      </x:c>
      <x:c r="F718" s="1" t="n">
        <x:f>B718</x:f>
        <x:v>0.4311643069377169</x:v>
      </x:c>
      <x:c r="G718" s="1" t="n">
        <x:f>IF(D718=1,C718,"")</x:f>
        <x:v>0.0038796999724581838</x:v>
      </x:c>
      <x:c r="H718" s="1" t="str">
        <x:f>IF(D718=0,C718,"")</x:f>
      </x:c>
      <x:c r="I718" s="1" t="n">
        <x:f>SQRT(1-F718^2)</x:f>
        <x:v>0.9022734288578592</x:v>
      </x:c>
      <x:c r="J718" s="34"/>
      <x:c r="K718" s="34"/>
      <x:c r="L718" s="34"/>
      <x:c r="M718" s="34"/>
      <x:c r="N718" s="34"/>
      <x:c r="O718" s="34"/>
      <x:c r="P718" s="34"/>
      <x:c r="Q718" s="10" t="n">
        <x:f>PI()</x:f>
        <x:v>3.141592653589793</x:v>
      </x:c>
      <x:c r="S718" s="10" t="n">
        <x:v>0.4311643069377169</x:v>
      </x:c>
      <x:c r="T718" s="10" t="n">
        <x:v>0.0038796999724581838</x:v>
      </x:c>
      <x:c r="U718" s="10" t="n">
        <x:v>0.30517011439521446</x:v>
      </x:c>
      <x:c r="V718" s="10" t="n">
        <x:v>0.09802059524877038</x:v>
      </x:c>
      <x:c r="W718" s="10" t="n">
        <x:v>0.3616160925162164</x:v>
      </x:c>
      <x:c r="X718" s="10" t="n">
        <x:v>0.19614420135685184</x:v>
      </x:c>
    </x:row>
    <x:row r="719">
      <x:c r="A719" s="34" t="n">
        <x:v>695</x:v>
      </x:c>
      <x:c r="B719" s="11" t="n">
        <x:f>CHOOSE(MIN(3,MAX(1,$B$9)),S719,U719,W719)</x:f>
        <x:v>0.09347085270565003</x:v>
      </x:c>
      <x:c r="C719" s="11" t="n">
        <x:f>CHOOSE(MIN(3,MAX(1,$B$9)),T719,V719,X719)</x:f>
        <x:v>0.8069740688661113</x:v>
      </x:c>
      <x:c r="D719" s="1" t="n">
        <x:f>IF(B719^2+C719^2&lt;=1,1,0)</x:f>
        <x:v>1</x:v>
      </x:c>
      <x:c r="E719" s="9" t="n">
        <x:f>4*AVERAGE($D$25:D719)</x:f>
        <x:v>3.0906474820143885</x:v>
      </x:c>
      <x:c r="F719" s="1" t="n">
        <x:f>B719</x:f>
        <x:v>0.09347085270565003</x:v>
      </x:c>
      <x:c r="G719" s="1" t="n">
        <x:f>IF(D719=1,C719,"")</x:f>
        <x:v>0.8069740688661113</x:v>
      </x:c>
      <x:c r="H719" s="1" t="str">
        <x:f>IF(D719=0,C719,"")</x:f>
      </x:c>
      <x:c r="I719" s="1" t="n">
        <x:f>SQRT(1-F719^2)</x:f>
        <x:v>0.9956220164773771</x:v>
      </x:c>
      <x:c r="J719" s="34"/>
      <x:c r="K719" s="34"/>
      <x:c r="L719" s="34"/>
      <x:c r="M719" s="34"/>
      <x:c r="N719" s="34"/>
      <x:c r="O719" s="34"/>
      <x:c r="P719" s="34"/>
      <x:c r="Q719" s="10" t="n">
        <x:f>PI()</x:f>
        <x:v>3.141592653589793</x:v>
      </x:c>
      <x:c r="S719" s="10" t="n">
        <x:v>0.09347085270565003</x:v>
      </x:c>
      <x:c r="T719" s="10" t="n">
        <x:v>0.8069740688661113</x:v>
      </x:c>
      <x:c r="U719" s="10" t="n">
        <x:v>0.1177700965105799</x:v>
      </x:c>
      <x:c r="V719" s="10" t="n">
        <x:v>0.8668377551693129</x:v>
      </x:c>
      <x:c r="W719" s="10" t="n">
        <x:v>0.18394509444944007</x:v>
      </x:c>
      <x:c r="X719" s="10" t="n">
        <x:v>0.3580121475435354</x:v>
      </x:c>
    </x:row>
    <x:row r="720">
      <x:c r="A720" s="34" t="n">
        <x:v>696</x:v>
      </x:c>
      <x:c r="B720" s="11" t="n">
        <x:f>CHOOSE(MIN(3,MAX(1,$B$9)),S720,U720,W720)</x:f>
        <x:v>0.747853560722433</x:v>
      </x:c>
      <x:c r="C720" s="11" t="n">
        <x:f>CHOOSE(MIN(3,MAX(1,$B$9)),T720,V720,X720)</x:f>
        <x:v>0.18403570458758622</x:v>
      </x:c>
      <x:c r="D720" s="1" t="n">
        <x:f>IF(B720^2+C720^2&lt;=1,1,0)</x:f>
        <x:v>1</x:v>
      </x:c>
      <x:c r="E720" s="9" t="n">
        <x:f>4*AVERAGE($D$25:D720)</x:f>
        <x:v>3.0919540229885056</x:v>
      </x:c>
      <x:c r="F720" s="1" t="n">
        <x:f>B720</x:f>
        <x:v>0.747853560722433</x:v>
      </x:c>
      <x:c r="G720" s="1" t="n">
        <x:f>IF(D720=1,C720,"")</x:f>
        <x:v>0.18403570458758622</x:v>
      </x:c>
      <x:c r="H720" s="1" t="str">
        <x:f>IF(D720=0,C720,"")</x:f>
      </x:c>
      <x:c r="I720" s="1" t="n">
        <x:f>SQRT(1-F720^2)</x:f>
        <x:v>0.6638637297780157</x:v>
      </x:c>
      <x:c r="J720" s="34"/>
      <x:c r="K720" s="34"/>
      <x:c r="L720" s="34"/>
      <x:c r="M720" s="34"/>
      <x:c r="N720" s="34"/>
      <x:c r="O720" s="34"/>
      <x:c r="P720" s="34"/>
      <x:c r="Q720" s="10" t="n">
        <x:f>PI()</x:f>
        <x:v>3.141592653589793</x:v>
      </x:c>
      <x:c r="S720" s="10" t="n">
        <x:v>0.747853560722433</x:v>
      </x:c>
      <x:c r="T720" s="10" t="n">
        <x:v>0.18403570458758622</x:v>
      </x:c>
      <x:c r="U720" s="10" t="n">
        <x:v>0.33730528980816443</x:v>
      </x:c>
      <x:c r="V720" s="10" t="n">
        <x:v>0.6676317548083559</x:v>
      </x:c>
      <x:c r="W720" s="10" t="n">
        <x:v>0.961200812488416</x:v>
      </x:c>
      <x:c r="X720" s="10" t="n">
        <x:v>0.32967653965557775</x:v>
      </x:c>
    </x:row>
    <x:row r="721">
      <x:c r="A721" s="34" t="n">
        <x:v>697</x:v>
      </x:c>
      <x:c r="B721" s="11" t="n">
        <x:f>CHOOSE(MIN(3,MAX(1,$B$9)),S721,U721,W721)</x:f>
        <x:v>0.2670528487069532</x:v>
      </x:c>
      <x:c r="C721" s="11" t="n">
        <x:f>CHOOSE(MIN(3,MAX(1,$B$9)),T721,V721,X721)</x:f>
        <x:v>0.3788681380683556</x:v>
      </x:c>
      <x:c r="D721" s="1" t="n">
        <x:f>IF(B721^2+C721^2&lt;=1,1,0)</x:f>
        <x:v>1</x:v>
      </x:c>
      <x:c r="E721" s="9" t="n">
        <x:f>4*AVERAGE($D$25:D721)</x:f>
        <x:v>3.0932568149210904</x:v>
      </x:c>
      <x:c r="F721" s="1" t="n">
        <x:f>B721</x:f>
        <x:v>0.2670528487069532</x:v>
      </x:c>
      <x:c r="G721" s="1" t="n">
        <x:f>IF(D721=1,C721,"")</x:f>
        <x:v>0.3788681380683556</x:v>
      </x:c>
      <x:c r="H721" s="1" t="str">
        <x:f>IF(D721=0,C721,"")</x:f>
      </x:c>
      <x:c r="I721" s="1" t="n">
        <x:f>SQRT(1-F721^2)</x:f>
        <x:v>0.9636818852699791</x:v>
      </x:c>
      <x:c r="J721" s="34"/>
      <x:c r="K721" s="34"/>
      <x:c r="L721" s="34"/>
      <x:c r="M721" s="34"/>
      <x:c r="N721" s="34"/>
      <x:c r="O721" s="34"/>
      <x:c r="P721" s="34"/>
      <x:c r="Q721" s="10" t="n">
        <x:f>PI()</x:f>
        <x:v>3.141592653589793</x:v>
      </x:c>
      <x:c r="S721" s="10" t="n">
        <x:v>0.2670528487069532</x:v>
      </x:c>
      <x:c r="T721" s="10" t="n">
        <x:v>0.3788681380683556</x:v>
      </x:c>
      <x:c r="U721" s="10" t="n">
        <x:v>0.4714256526027034</x:v>
      </x:c>
      <x:c r="V721" s="10" t="n">
        <x:v>0.4901554317392679</x:v>
      </x:c>
      <x:c r="W721" s="10" t="n">
        <x:v>0.49041250553045035</x:v>
      </x:c>
      <x:c r="X721" s="10" t="n">
        <x:v>0.15578482247850545</x:v>
      </x:c>
    </x:row>
    <x:row r="722">
      <x:c r="A722" s="34" t="n">
        <x:v>698</x:v>
      </x:c>
      <x:c r="B722" s="11" t="n">
        <x:f>CHOOSE(MIN(3,MAX(1,$B$9)),S722,U722,W722)</x:f>
        <x:v>0.7233924263855442</x:v>
      </x:c>
      <x:c r="C722" s="11" t="n">
        <x:f>CHOOSE(MIN(3,MAX(1,$B$9)),T722,V722,X722)</x:f>
        <x:v>0.014403594774194062</x:v>
      </x:c>
      <x:c r="D722" s="1" t="n">
        <x:f>IF(B722^2+C722^2&lt;=1,1,0)</x:f>
        <x:v>1</x:v>
      </x:c>
      <x:c r="E722" s="9" t="n">
        <x:f>4*AVERAGE($D$25:D722)</x:f>
        <x:v>3.0945558739255015</x:v>
      </x:c>
      <x:c r="F722" s="1" t="n">
        <x:f>B722</x:f>
        <x:v>0.7233924263855442</x:v>
      </x:c>
      <x:c r="G722" s="1" t="n">
        <x:f>IF(D722=1,C722,"")</x:f>
        <x:v>0.014403594774194062</x:v>
      </x:c>
      <x:c r="H722" s="1" t="str">
        <x:f>IF(D722=0,C722,"")</x:f>
      </x:c>
      <x:c r="I722" s="1" t="n">
        <x:f>SQRT(1-F722^2)</x:f>
        <x:v>0.6904371060770379</x:v>
      </x:c>
      <x:c r="J722" s="34"/>
      <x:c r="K722" s="34"/>
      <x:c r="L722" s="34"/>
      <x:c r="M722" s="34"/>
      <x:c r="N722" s="34"/>
      <x:c r="O722" s="34"/>
      <x:c r="P722" s="34"/>
      <x:c r="Q722" s="10" t="n">
        <x:f>PI()</x:f>
        <x:v>3.141592653589793</x:v>
      </x:c>
      <x:c r="S722" s="10" t="n">
        <x:v>0.7233924263855442</x:v>
      </x:c>
      <x:c r="T722" s="10" t="n">
        <x:v>0.014403594774194062</x:v>
      </x:c>
      <x:c r="U722" s="10" t="n">
        <x:v>0.11081165288607564</x:v>
      </x:c>
      <x:c r="V722" s="10" t="n">
        <x:v>0.06465252997045312</x:v>
      </x:c>
      <x:c r="W722" s="10" t="n">
        <x:v>0.8901348012362579</x:v>
      </x:c>
      <x:c r="X722" s="10" t="n">
        <x:v>0.2862681539138736</x:v>
      </x:c>
    </x:row>
    <x:row r="723">
      <x:c r="A723" s="34" t="n">
        <x:v>699</x:v>
      </x:c>
      <x:c r="B723" s="11" t="n">
        <x:f>CHOOSE(MIN(3,MAX(1,$B$9)),S723,U723,W723)</x:f>
        <x:v>0.37946571211796254</x:v>
      </x:c>
      <x:c r="C723" s="11" t="n">
        <x:f>CHOOSE(MIN(3,MAX(1,$B$9)),T723,V723,X723)</x:f>
        <x:v>0.40033734834287316</x:v>
      </x:c>
      <x:c r="D723" s="1" t="n">
        <x:f>IF(B723^2+C723^2&lt;=1,1,0)</x:f>
        <x:v>1</x:v>
      </x:c>
      <x:c r="E723" s="9" t="n">
        <x:f>4*AVERAGE($D$25:D723)</x:f>
        <x:v>3.09585121602289</x:v>
      </x:c>
      <x:c r="F723" s="1" t="n">
        <x:f>B723</x:f>
        <x:v>0.37946571211796254</x:v>
      </x:c>
      <x:c r="G723" s="1" t="n">
        <x:f>IF(D723=1,C723,"")</x:f>
        <x:v>0.40033734834287316</x:v>
      </x:c>
      <x:c r="H723" s="1" t="str">
        <x:f>IF(D723=0,C723,"")</x:f>
      </x:c>
      <x:c r="I723" s="1" t="n">
        <x:f>SQRT(1-F723^2)</x:f>
        <x:v>0.9252058005259195</x:v>
      </x:c>
      <x:c r="J723" s="34"/>
      <x:c r="K723" s="34"/>
      <x:c r="L723" s="34"/>
      <x:c r="M723" s="34"/>
      <x:c r="N723" s="34"/>
      <x:c r="O723" s="34"/>
      <x:c r="P723" s="34"/>
      <x:c r="Q723" s="10" t="n">
        <x:f>PI()</x:f>
        <x:v>3.141592653589793</x:v>
      </x:c>
      <x:c r="S723" s="10" t="n">
        <x:v>0.37946571211796254</x:v>
      </x:c>
      <x:c r="T723" s="10" t="n">
        <x:v>0.40033734834287316</x:v>
      </x:c>
      <x:c r="U723" s="10" t="n">
        <x:v>0.1659336228166547</x:v>
      </x:c>
      <x:c r="V723" s="10" t="n">
        <x:v>0.2761993555097412</x:v>
      </x:c>
      <x:c r="W723" s="10" t="n">
        <x:v>0.5171631235254202</x:v>
      </x:c>
      <x:c r="X723" s="10" t="n">
        <x:v>0.7593992707567175</x:v>
      </x:c>
    </x:row>
    <x:row r="724">
      <x:c r="A724" s="34" t="n">
        <x:v>700</x:v>
      </x:c>
      <x:c r="B724" s="11" t="n">
        <x:f>CHOOSE(MIN(3,MAX(1,$B$9)),S724,U724,W724)</x:f>
        <x:v>0.7606246176874265</x:v>
      </x:c>
      <x:c r="C724" s="11" t="n">
        <x:f>CHOOSE(MIN(3,MAX(1,$B$9)),T724,V724,X724)</x:f>
        <x:v>0.9276303603546694</x:v>
      </x:c>
      <x:c r="D724" s="1" t="n">
        <x:f>IF(B724^2+C724^2&lt;=1,1,0)</x:f>
        <x:v>0</x:v>
      </x:c>
      <x:c r="E724" s="9" t="n">
        <x:f>4*AVERAGE($D$25:D724)</x:f>
        <x:v>3.0914285714285716</x:v>
      </x:c>
      <x:c r="F724" s="1" t="n">
        <x:f>B724</x:f>
        <x:v>0.7606246176874265</x:v>
      </x:c>
      <x:c r="G724" s="1" t="str">
        <x:f>IF(D724=1,C724,"")</x:f>
      </x:c>
      <x:c r="H724" s="1" t="n">
        <x:f>IF(D724=0,C724,"")</x:f>
        <x:v>0.9276303603546694</x:v>
      </x:c>
      <x:c r="I724" s="1" t="n">
        <x:f>SQRT(1-F724^2)</x:f>
        <x:v>0.6491919523283205</x:v>
      </x:c>
      <x:c r="J724" s="34"/>
      <x:c r="K724" s="34"/>
      <x:c r="L724" s="34"/>
      <x:c r="M724" s="34"/>
      <x:c r="N724" s="34"/>
      <x:c r="O724" s="34"/>
      <x:c r="P724" s="34"/>
      <x:c r="Q724" s="10" t="n">
        <x:f>PI()</x:f>
        <x:v>3.141592653589793</x:v>
      </x:c>
      <x:c r="S724" s="10" t="n">
        <x:v>0.7606246176874265</x:v>
      </x:c>
      <x:c r="T724" s="10" t="n">
        <x:v>0.9276303603546694</x:v>
      </x:c>
      <x:c r="U724" s="10" t="n">
        <x:v>0.5644231340064817</x:v>
      </x:c>
      <x:c r="V724" s="10" t="n">
        <x:v>0.5749243349791087</x:v>
      </x:c>
      <x:c r="W724" s="10" t="n">
        <x:v>0.1934803718326119</x:v>
      </x:c>
      <x:c r="X724" s="10" t="n">
        <x:v>0.8385922512391538</x:v>
      </x:c>
    </x:row>
    <x:row r="725">
      <x:c r="A725" s="34" t="n">
        <x:v>701</x:v>
      </x:c>
      <x:c r="B725" s="11" t="n">
        <x:f>CHOOSE(MIN(3,MAX(1,$B$9)),S725,U725,W725)</x:f>
        <x:v>0.161443552817218</x:v>
      </x:c>
      <x:c r="C725" s="11" t="n">
        <x:f>CHOOSE(MIN(3,MAX(1,$B$9)),T725,V725,X725)</x:f>
        <x:v>0.06562727654818445</x:v>
      </x:c>
      <x:c r="D725" s="1" t="n">
        <x:f>IF(B725^2+C725^2&lt;=1,1,0)</x:f>
        <x:v>1</x:v>
      </x:c>
      <x:c r="E725" s="9" t="n">
        <x:f>4*AVERAGE($D$25:D725)</x:f>
        <x:v>3.092724679029957</x:v>
      </x:c>
      <x:c r="F725" s="1" t="n">
        <x:f>B725</x:f>
        <x:v>0.161443552817218</x:v>
      </x:c>
      <x:c r="G725" s="1" t="n">
        <x:f>IF(D725=1,C725,"")</x:f>
        <x:v>0.06562727654818445</x:v>
      </x:c>
      <x:c r="H725" s="1" t="str">
        <x:f>IF(D725=0,C725,"")</x:f>
      </x:c>
      <x:c r="I725" s="1" t="n">
        <x:f>SQRT(1-F725^2)</x:f>
        <x:v>0.9868819479825103</x:v>
      </x:c>
      <x:c r="J725" s="34"/>
      <x:c r="K725" s="34"/>
      <x:c r="L725" s="34"/>
      <x:c r="M725" s="34"/>
      <x:c r="N725" s="34"/>
      <x:c r="O725" s="34"/>
      <x:c r="P725" s="34"/>
      <x:c r="Q725" s="10" t="n">
        <x:f>PI()</x:f>
        <x:v>3.141592653589793</x:v>
      </x:c>
      <x:c r="S725" s="10" t="n">
        <x:v>0.161443552817218</x:v>
      </x:c>
      <x:c r="T725" s="10" t="n">
        <x:v>0.06562727654818445</x:v>
      </x:c>
      <x:c r="U725" s="10" t="n">
        <x:v>0.9337222173406002</x:v>
      </x:c>
      <x:c r="V725" s="10" t="n">
        <x:v>0.21222604619425456</x:v>
      </x:c>
      <x:c r="W725" s="10" t="n">
        <x:v>0.2995698680355886</x:v>
      </x:c>
      <x:c r="X725" s="10" t="n">
        <x:v>0.3700405920300063</x:v>
      </x:c>
    </x:row>
    <x:row r="726">
      <x:c r="A726" s="34" t="n">
        <x:v>702</x:v>
      </x:c>
      <x:c r="B726" s="11" t="n">
        <x:f>CHOOSE(MIN(3,MAX(1,$B$9)),S726,U726,W726)</x:f>
        <x:v>0.47837056347634643</x:v>
      </x:c>
      <x:c r="C726" s="11" t="n">
        <x:f>CHOOSE(MIN(3,MAX(1,$B$9)),T726,V726,X726)</x:f>
        <x:v>0.998044662293978</x:v>
      </x:c>
      <x:c r="D726" s="1" t="n">
        <x:f>IF(B726^2+C726^2&lt;=1,1,0)</x:f>
        <x:v>0</x:v>
      </x:c>
      <x:c r="E726" s="9" t="n">
        <x:f>4*AVERAGE($D$25:D726)</x:f>
        <x:v>3.0883190883190883</x:v>
      </x:c>
      <x:c r="F726" s="1" t="n">
        <x:f>B726</x:f>
        <x:v>0.47837056347634643</x:v>
      </x:c>
      <x:c r="G726" s="1" t="str">
        <x:f>IF(D726=1,C726,"")</x:f>
      </x:c>
      <x:c r="H726" s="1" t="n">
        <x:f>IF(D726=0,C726,"")</x:f>
        <x:v>0.998044662293978</x:v>
      </x:c>
      <x:c r="I726" s="1" t="n">
        <x:f>SQRT(1-F726^2)</x:f>
        <x:v>0.878158074608053</x:v>
      </x:c>
      <x:c r="J726" s="34"/>
      <x:c r="K726" s="34"/>
      <x:c r="L726" s="34"/>
      <x:c r="M726" s="34"/>
      <x:c r="N726" s="34"/>
      <x:c r="O726" s="34"/>
      <x:c r="P726" s="34"/>
      <x:c r="Q726" s="10" t="n">
        <x:f>PI()</x:f>
        <x:v>3.141592653589793</x:v>
      </x:c>
      <x:c r="S726" s="10" t="n">
        <x:v>0.47837056347634643</x:v>
      </x:c>
      <x:c r="T726" s="10" t="n">
        <x:v>0.998044662293978</x:v>
      </x:c>
      <x:c r="U726" s="10" t="n">
        <x:v>0.7500956939911524</x:v>
      </x:c>
      <x:c r="V726" s="10" t="n">
        <x:v>0.910596289934682</x:v>
      </x:c>
      <x:c r="W726" s="10" t="n">
        <x:v>0.5134769996772011</x:v>
      </x:c>
      <x:c r="X726" s="10" t="n">
        <x:v>0.01247281889789309</x:v>
      </x:c>
    </x:row>
    <x:row r="727">
      <x:c r="A727" s="34" t="n">
        <x:v>703</x:v>
      </x:c>
      <x:c r="B727" s="11" t="n">
        <x:f>CHOOSE(MIN(3,MAX(1,$B$9)),S727,U727,W727)</x:f>
        <x:v>0.5273790805367753</x:v>
      </x:c>
      <x:c r="C727" s="11" t="n">
        <x:f>CHOOSE(MIN(3,MAX(1,$B$9)),T727,V727,X727)</x:f>
        <x:v>0.8999046726385131</x:v>
      </x:c>
      <x:c r="D727" s="1" t="n">
        <x:f>IF(B727^2+C727^2&lt;=1,1,0)</x:f>
        <x:v>0</x:v>
      </x:c>
      <x:c r="E727" s="9" t="n">
        <x:f>4*AVERAGE($D$25:D727)</x:f>
        <x:v>3.0839260312944523</x:v>
      </x:c>
      <x:c r="F727" s="1" t="n">
        <x:f>B727</x:f>
        <x:v>0.5273790805367753</x:v>
      </x:c>
      <x:c r="G727" s="1" t="str">
        <x:f>IF(D727=1,C727,"")</x:f>
      </x:c>
      <x:c r="H727" s="1" t="n">
        <x:f>IF(D727=0,C727,"")</x:f>
        <x:v>0.8999046726385131</x:v>
      </x:c>
      <x:c r="I727" s="1" t="n">
        <x:f>SQRT(1-F727^2)</x:f>
        <x:v>0.8496300991679764</x:v>
      </x:c>
      <x:c r="J727" s="34"/>
      <x:c r="K727" s="34"/>
      <x:c r="L727" s="34"/>
      <x:c r="M727" s="34"/>
      <x:c r="N727" s="34"/>
      <x:c r="O727" s="34"/>
      <x:c r="P727" s="34"/>
      <x:c r="Q727" s="10" t="n">
        <x:f>PI()</x:f>
        <x:v>3.141592653589793</x:v>
      </x:c>
      <x:c r="S727" s="10" t="n">
        <x:v>0.5273790805367753</x:v>
      </x:c>
      <x:c r="T727" s="10" t="n">
        <x:v>0.8999046726385131</x:v>
      </x:c>
      <x:c r="U727" s="10" t="n">
        <x:v>0.2846770987082933</x:v>
      </x:c>
      <x:c r="V727" s="10" t="n">
        <x:v>0.20671888878873124</x:v>
      </x:c>
      <x:c r="W727" s="10" t="n">
        <x:v>0.4250763280488896</x:v>
      </x:c>
      <x:c r="X727" s="10" t="n">
        <x:v>0.7071109758879617</x:v>
      </x:c>
    </x:row>
    <x:row r="728">
      <x:c r="A728" s="34" t="n">
        <x:v>704</x:v>
      </x:c>
      <x:c r="B728" s="11" t="n">
        <x:f>CHOOSE(MIN(3,MAX(1,$B$9)),S728,U728,W728)</x:f>
        <x:v>0.061097817844711244</x:v>
      </x:c>
      <x:c r="C728" s="11" t="n">
        <x:f>CHOOSE(MIN(3,MAX(1,$B$9)),T728,V728,X728)</x:f>
        <x:v>0.08112216473091394</x:v>
      </x:c>
      <x:c r="D728" s="1" t="n">
        <x:f>IF(B728^2+C728^2&lt;=1,1,0)</x:f>
        <x:v>1</x:v>
      </x:c>
      <x:c r="E728" s="9" t="n">
        <x:f>4*AVERAGE($D$25:D728)</x:f>
        <x:v>3.085227272727273</x:v>
      </x:c>
      <x:c r="F728" s="1" t="n">
        <x:f>B728</x:f>
        <x:v>0.061097817844711244</x:v>
      </x:c>
      <x:c r="G728" s="1" t="n">
        <x:f>IF(D728=1,C728,"")</x:f>
        <x:v>0.08112216473091394</x:v>
      </x:c>
      <x:c r="H728" s="1" t="str">
        <x:f>IF(D728=0,C728,"")</x:f>
      </x:c>
      <x:c r="I728" s="1" t="n">
        <x:f>SQRT(1-F728^2)</x:f>
        <x:v>0.9981317832103206</x:v>
      </x:c>
      <x:c r="J728" s="34"/>
      <x:c r="K728" s="34"/>
      <x:c r="L728" s="34"/>
      <x:c r="M728" s="34"/>
      <x:c r="N728" s="34"/>
      <x:c r="O728" s="34"/>
      <x:c r="P728" s="34"/>
      <x:c r="Q728" s="10" t="n">
        <x:f>PI()</x:f>
        <x:v>3.141592653589793</x:v>
      </x:c>
      <x:c r="S728" s="10" t="n">
        <x:v>0.061097817844711244</x:v>
      </x:c>
      <x:c r="T728" s="10" t="n">
        <x:v>0.08112216473091394</x:v>
      </x:c>
      <x:c r="U728" s="10" t="n">
        <x:v>0.7222735066146311</x:v>
      </x:c>
      <x:c r="V728" s="10" t="n">
        <x:v>0.9193894880835771</x:v>
      </x:c>
      <x:c r="W728" s="10" t="n">
        <x:v>0.38515565725007106</x:v>
      </x:c>
      <x:c r="X728" s="10" t="n">
        <x:v>0.209411737082699</x:v>
      </x:c>
    </x:row>
    <x:row r="729">
      <x:c r="A729" s="34" t="n">
        <x:v>705</x:v>
      </x:c>
      <x:c r="B729" s="11" t="n">
        <x:f>CHOOSE(MIN(3,MAX(1,$B$9)),S729,U729,W729)</x:f>
        <x:v>0.10712292126845568</x:v>
      </x:c>
      <x:c r="C729" s="11" t="n">
        <x:f>CHOOSE(MIN(3,MAX(1,$B$9)),T729,V729,X729)</x:f>
        <x:v>0.016398572945035994</x:v>
      </x:c>
      <x:c r="D729" s="1" t="n">
        <x:f>IF(B729^2+C729^2&lt;=1,1,0)</x:f>
        <x:v>1</x:v>
      </x:c>
      <x:c r="E729" s="9" t="n">
        <x:f>4*AVERAGE($D$25:D729)</x:f>
        <x:v>3.0865248226950355</x:v>
      </x:c>
      <x:c r="F729" s="1" t="n">
        <x:f>B729</x:f>
        <x:v>0.10712292126845568</x:v>
      </x:c>
      <x:c r="G729" s="1" t="n">
        <x:f>IF(D729=1,C729,"")</x:f>
        <x:v>0.016398572945035994</x:v>
      </x:c>
      <x:c r="H729" s="1" t="str">
        <x:f>IF(D729=0,C729,"")</x:f>
      </x:c>
      <x:c r="I729" s="1" t="n">
        <x:f>SQRT(1-F729^2)</x:f>
        <x:v>0.9942457843707019</x:v>
      </x:c>
      <x:c r="J729" s="34"/>
      <x:c r="K729" s="34"/>
      <x:c r="L729" s="34"/>
      <x:c r="M729" s="34"/>
      <x:c r="N729" s="34"/>
      <x:c r="O729" s="34"/>
      <x:c r="P729" s="34"/>
      <x:c r="Q729" s="10" t="n">
        <x:f>PI()</x:f>
        <x:v>3.141592653589793</x:v>
      </x:c>
      <x:c r="S729" s="10" t="n">
        <x:v>0.10712292126845568</x:v>
      </x:c>
      <x:c r="T729" s="10" t="n">
        <x:v>0.016398572945035994</x:v>
      </x:c>
      <x:c r="U729" s="10" t="n">
        <x:v>0.7021683792831268</x:v>
      </x:c>
      <x:c r="V729" s="10" t="n">
        <x:v>0.9292665867092955</x:v>
      </x:c>
      <x:c r="W729" s="10" t="n">
        <x:v>0.02892183960957717</x:v>
      </x:c>
      <x:c r="X729" s="10" t="n">
        <x:v>0.2961940865588235</x:v>
      </x:c>
    </x:row>
    <x:row r="730">
      <x:c r="A730" s="34" t="n">
        <x:v>706</x:v>
      </x:c>
      <x:c r="B730" s="11" t="n">
        <x:f>CHOOSE(MIN(3,MAX(1,$B$9)),S730,U730,W730)</x:f>
        <x:v>0.07050553278531879</x:v>
      </x:c>
      <x:c r="C730" s="11" t="n">
        <x:f>CHOOSE(MIN(3,MAX(1,$B$9)),T730,V730,X730)</x:f>
        <x:v>0.45783367950934917</x:v>
      </x:c>
      <x:c r="D730" s="1" t="n">
        <x:f>IF(B730^2+C730^2&lt;=1,1,0)</x:f>
        <x:v>1</x:v>
      </x:c>
      <x:c r="E730" s="9" t="n">
        <x:f>4*AVERAGE($D$25:D730)</x:f>
        <x:v>3.087818696883853</x:v>
      </x:c>
      <x:c r="F730" s="1" t="n">
        <x:f>B730</x:f>
        <x:v>0.07050553278531879</x:v>
      </x:c>
      <x:c r="G730" s="1" t="n">
        <x:f>IF(D730=1,C730,"")</x:f>
        <x:v>0.45783367950934917</x:v>
      </x:c>
      <x:c r="H730" s="1" t="str">
        <x:f>IF(D730=0,C730,"")</x:f>
      </x:c>
      <x:c r="I730" s="1" t="n">
        <x:f>SQRT(1-F730^2)</x:f>
        <x:v>0.9975113883293054</x:v>
      </x:c>
      <x:c r="J730" s="34"/>
      <x:c r="K730" s="34"/>
      <x:c r="L730" s="34"/>
      <x:c r="M730" s="34"/>
      <x:c r="N730" s="34"/>
      <x:c r="O730" s="34"/>
      <x:c r="P730" s="34"/>
      <x:c r="Q730" s="10" t="n">
        <x:f>PI()</x:f>
        <x:v>3.141592653589793</x:v>
      </x:c>
      <x:c r="S730" s="10" t="n">
        <x:v>0.07050553278531879</x:v>
      </x:c>
      <x:c r="T730" s="10" t="n">
        <x:v>0.45783367950934917</x:v>
      </x:c>
      <x:c r="U730" s="10" t="n">
        <x:v>0.809086489904469</x:v>
      </x:c>
      <x:c r="V730" s="10" t="n">
        <x:v>0.5229877930181173</x:v>
      </x:c>
      <x:c r="W730" s="10" t="n">
        <x:v>0.12580351326737205</x:v>
      </x:c>
      <x:c r="X730" s="10" t="n">
        <x:v>0.3873675883398955</x:v>
      </x:c>
    </x:row>
    <x:row r="731">
      <x:c r="A731" s="34" t="n">
        <x:v>707</x:v>
      </x:c>
      <x:c r="B731" s="11" t="n">
        <x:f>CHOOSE(MIN(3,MAX(1,$B$9)),S731,U731,W731)</x:f>
        <x:v>0.8412594961700961</x:v>
      </x:c>
      <x:c r="C731" s="11" t="n">
        <x:f>CHOOSE(MIN(3,MAX(1,$B$9)),T731,V731,X731)</x:f>
        <x:v>0.6987367259571329</x:v>
      </x:c>
      <x:c r="D731" s="1" t="n">
        <x:f>IF(B731^2+C731^2&lt;=1,1,0)</x:f>
        <x:v>0</x:v>
      </x:c>
      <x:c r="E731" s="9" t="n">
        <x:f>4*AVERAGE($D$25:D731)</x:f>
        <x:v>3.0834512022630833</x:v>
      </x:c>
      <x:c r="F731" s="1" t="n">
        <x:f>B731</x:f>
        <x:v>0.8412594961700961</x:v>
      </x:c>
      <x:c r="G731" s="1" t="str">
        <x:f>IF(D731=1,C731,"")</x:f>
      </x:c>
      <x:c r="H731" s="1" t="n">
        <x:f>IF(D731=0,C731,"")</x:f>
        <x:v>0.6987367259571329</x:v>
      </x:c>
      <x:c r="I731" s="1" t="n">
        <x:f>SQRT(1-F731^2)</x:f>
        <x:v>0.5406315382066016</x:v>
      </x:c>
      <x:c r="J731" s="34"/>
      <x:c r="K731" s="34"/>
      <x:c r="L731" s="34"/>
      <x:c r="M731" s="34"/>
      <x:c r="N731" s="34"/>
      <x:c r="O731" s="34"/>
      <x:c r="P731" s="34"/>
      <x:c r="Q731" s="10" t="n">
        <x:f>PI()</x:f>
        <x:v>3.141592653589793</x:v>
      </x:c>
      <x:c r="S731" s="10" t="n">
        <x:v>0.8412594961700961</x:v>
      </x:c>
      <x:c r="T731" s="10" t="n">
        <x:v>0.6987367259571329</x:v>
      </x:c>
      <x:c r="U731" s="10" t="n">
        <x:v>0.022797353050730274</x:v>
      </x:c>
      <x:c r="V731" s="10" t="n">
        <x:v>0.9406882103636698</x:v>
      </x:c>
      <x:c r="W731" s="10" t="n">
        <x:v>0.27843135936106633</x:v>
      </x:c>
      <x:c r="X731" s="10" t="n">
        <x:v>0.7955448999362581</x:v>
      </x:c>
    </x:row>
    <x:row r="732">
      <x:c r="A732" s="34" t="n">
        <x:v>708</x:v>
      </x:c>
      <x:c r="B732" s="11" t="n">
        <x:f>CHOOSE(MIN(3,MAX(1,$B$9)),S732,U732,W732)</x:f>
        <x:v>0.9846479933476076</x:v>
      </x:c>
      <x:c r="C732" s="11" t="n">
        <x:f>CHOOSE(MIN(3,MAX(1,$B$9)),T732,V732,X732)</x:f>
        <x:v>0.4370011232094839</x:v>
      </x:c>
      <x:c r="D732" s="1" t="n">
        <x:f>IF(B732^2+C732^2&lt;=1,1,0)</x:f>
        <x:v>0</x:v>
      </x:c>
      <x:c r="E732" s="9" t="n">
        <x:f>4*AVERAGE($D$25:D732)</x:f>
        <x:v>3.07909604519774</x:v>
      </x:c>
      <x:c r="F732" s="1" t="n">
        <x:f>B732</x:f>
        <x:v>0.9846479933476076</x:v>
      </x:c>
      <x:c r="G732" s="1" t="str">
        <x:f>IF(D732=1,C732,"")</x:f>
      </x:c>
      <x:c r="H732" s="1" t="n">
        <x:f>IF(D732=0,C732,"")</x:f>
        <x:v>0.4370011232094839</x:v>
      </x:c>
      <x:c r="I732" s="1" t="n">
        <x:f>SQRT(1-F732^2)</x:f>
        <x:v>0.1745517951684535</x:v>
      </x:c>
      <x:c r="J732" s="34"/>
      <x:c r="K732" s="34"/>
      <x:c r="L732" s="34"/>
      <x:c r="M732" s="34"/>
      <x:c r="N732" s="34"/>
      <x:c r="O732" s="34"/>
      <x:c r="P732" s="34"/>
      <x:c r="Q732" s="10" t="n">
        <x:f>PI()</x:f>
        <x:v>3.141592653589793</x:v>
      </x:c>
      <x:c r="S732" s="10" t="n">
        <x:v>0.9846479933476076</x:v>
      </x:c>
      <x:c r="T732" s="10" t="n">
        <x:v>0.4370011232094839</x:v>
      </x:c>
      <x:c r="U732" s="10" t="n">
        <x:v>0.6748853388764315</x:v>
      </x:c>
      <x:c r="V732" s="10" t="n">
        <x:v>0.3957119098172217</x:v>
      </x:c>
      <x:c r="W732" s="10" t="n">
        <x:v>0.6766030350866789</x:v>
      </x:c>
      <x:c r="X732" s="10" t="n">
        <x:v>0.31602206678349287</x:v>
      </x:c>
    </x:row>
    <x:row r="733">
      <x:c r="A733" s="34" t="n">
        <x:v>709</x:v>
      </x:c>
      <x:c r="B733" s="11" t="n">
        <x:f>CHOOSE(MIN(3,MAX(1,$B$9)),S733,U733,W733)</x:f>
        <x:v>0.5304844629717991</x:v>
      </x:c>
      <x:c r="C733" s="11" t="n">
        <x:f>CHOOSE(MIN(3,MAX(1,$B$9)),T733,V733,X733)</x:f>
        <x:v>0.8866023306036368</x:v>
      </x:c>
      <x:c r="D733" s="1" t="n">
        <x:f>IF(B733^2+C733^2&lt;=1,1,0)</x:f>
        <x:v>0</x:v>
      </x:c>
      <x:c r="E733" s="9" t="n">
        <x:f>4*AVERAGE($D$25:D733)</x:f>
        <x:v>3.07475317348378</x:v>
      </x:c>
      <x:c r="F733" s="1" t="n">
        <x:f>B733</x:f>
        <x:v>0.5304844629717991</x:v>
      </x:c>
      <x:c r="G733" s="1" t="str">
        <x:f>IF(D733=1,C733,"")</x:f>
      </x:c>
      <x:c r="H733" s="1" t="n">
        <x:f>IF(D733=0,C733,"")</x:f>
        <x:v>0.8866023306036368</x:v>
      </x:c>
      <x:c r="I733" s="1" t="n">
        <x:f>SQRT(1-F733^2)</x:f>
        <x:v>0.8476946587926114</x:v>
      </x:c>
      <x:c r="J733" s="34"/>
      <x:c r="K733" s="34"/>
      <x:c r="L733" s="34"/>
      <x:c r="M733" s="34"/>
      <x:c r="N733" s="34"/>
      <x:c r="O733" s="34"/>
      <x:c r="P733" s="34"/>
      <x:c r="Q733" s="10" t="n">
        <x:f>PI()</x:f>
        <x:v>3.141592653589793</x:v>
      </x:c>
      <x:c r="S733" s="10" t="n">
        <x:v>0.5304844629717991</x:v>
      </x:c>
      <x:c r="T733" s="10" t="n">
        <x:v>0.8866023306036368</x:v>
      </x:c>
      <x:c r="U733" s="10" t="n">
        <x:v>0.5335412289341227</x:v>
      </x:c>
      <x:c r="V733" s="10" t="n">
        <x:v>0.7445010053683278</x:v>
      </x:c>
      <x:c r="W733" s="10" t="n">
        <x:v>0.572351319609551</x:v>
      </x:c>
      <x:c r="X733" s="10" t="n">
        <x:v>0.25486230643622754</x:v>
      </x:c>
    </x:row>
    <x:row r="734">
      <x:c r="A734" s="34" t="n">
        <x:v>710</x:v>
      </x:c>
      <x:c r="B734" s="11" t="n">
        <x:f>CHOOSE(MIN(3,MAX(1,$B$9)),S734,U734,W734)</x:f>
        <x:v>0.9802222152939066</x:v>
      </x:c>
      <x:c r="C734" s="11" t="n">
        <x:f>CHOOSE(MIN(3,MAX(1,$B$9)),T734,V734,X734)</x:f>
        <x:v>0.6187862866790965</x:v>
      </x:c>
      <x:c r="D734" s="1" t="n">
        <x:f>IF(B734^2+C734^2&lt;=1,1,0)</x:f>
        <x:v>0</x:v>
      </x:c>
      <x:c r="E734" s="9" t="n">
        <x:f>4*AVERAGE($D$25:D734)</x:f>
        <x:v>3.0704225352112675</x:v>
      </x:c>
      <x:c r="F734" s="1" t="n">
        <x:f>B734</x:f>
        <x:v>0.9802222152939066</x:v>
      </x:c>
      <x:c r="G734" s="1" t="str">
        <x:f>IF(D734=1,C734,"")</x:f>
      </x:c>
      <x:c r="H734" s="1" t="n">
        <x:f>IF(D734=0,C734,"")</x:f>
        <x:v>0.6187862866790965</x:v>
      </x:c>
      <x:c r="I734" s="1" t="n">
        <x:f>SQRT(1-F734^2)</x:f>
        <x:v>0.19789999657480076</x:v>
      </x:c>
      <x:c r="J734" s="34"/>
      <x:c r="K734" s="34"/>
      <x:c r="L734" s="34"/>
      <x:c r="M734" s="34"/>
      <x:c r="N734" s="34"/>
      <x:c r="O734" s="34"/>
      <x:c r="P734" s="34"/>
      <x:c r="Q734" s="10" t="n">
        <x:f>PI()</x:f>
        <x:v>3.141592653589793</x:v>
      </x:c>
      <x:c r="S734" s="10" t="n">
        <x:v>0.9802222152939066</x:v>
      </x:c>
      <x:c r="T734" s="10" t="n">
        <x:v>0.6187862866790965</x:v>
      </x:c>
      <x:c r="U734" s="10" t="n">
        <x:v>0.12239793231852025</x:v>
      </x:c>
      <x:c r="V734" s="10" t="n">
        <x:v>0.46669959559255647</x:v>
      </x:c>
      <x:c r="W734" s="10" t="n">
        <x:v>0.8554603703108444</x:v>
      </x:c>
      <x:c r="X734" s="10" t="n">
        <x:v>0.979456012953377</x:v>
      </x:c>
    </x:row>
    <x:row r="735">
      <x:c r="A735" s="34" t="n">
        <x:v>711</x:v>
      </x:c>
      <x:c r="B735" s="11" t="n">
        <x:f>CHOOSE(MIN(3,MAX(1,$B$9)),S735,U735,W735)</x:f>
        <x:v>0.4797087198821828</x:v>
      </x:c>
      <x:c r="C735" s="11" t="n">
        <x:f>CHOOSE(MIN(3,MAX(1,$B$9)),T735,V735,X735)</x:f>
        <x:v>0.3928360870340839</x:v>
      </x:c>
      <x:c r="D735" s="1" t="n">
        <x:f>IF(B735^2+C735^2&lt;=1,1,0)</x:f>
        <x:v>1</x:v>
      </x:c>
      <x:c r="E735" s="9" t="n">
        <x:f>4*AVERAGE($D$25:D735)</x:f>
        <x:v>3.071729957805907</x:v>
      </x:c>
      <x:c r="F735" s="1" t="n">
        <x:f>B735</x:f>
        <x:v>0.4797087198821828</x:v>
      </x:c>
      <x:c r="G735" s="1" t="n">
        <x:f>IF(D735=1,C735,"")</x:f>
        <x:v>0.3928360870340839</x:v>
      </x:c>
      <x:c r="H735" s="1" t="str">
        <x:f>IF(D735=0,C735,"")</x:f>
      </x:c>
      <x:c r="I735" s="1" t="n">
        <x:f>SQRT(1-F735^2)</x:f>
        <x:v>0.8774277999180318</x:v>
      </x:c>
      <x:c r="J735" s="34"/>
      <x:c r="K735" s="34"/>
      <x:c r="L735" s="34"/>
      <x:c r="M735" s="34"/>
      <x:c r="N735" s="34"/>
      <x:c r="O735" s="34"/>
      <x:c r="P735" s="34"/>
      <x:c r="Q735" s="10" t="n">
        <x:f>PI()</x:f>
        <x:v>3.141592653589793</x:v>
      </x:c>
      <x:c r="S735" s="10" t="n">
        <x:v>0.4797087198821828</x:v>
      </x:c>
      <x:c r="T735" s="10" t="n">
        <x:v>0.3928360870340839</x:v>
      </x:c>
      <x:c r="U735" s="10" t="n">
        <x:v>0.6833962404912584</x:v>
      </x:c>
      <x:c r="V735" s="10" t="n">
        <x:v>0.009432147502005161</x:v>
      </x:c>
      <x:c r="W735" s="10" t="n">
        <x:v>0.5939569854073539</x:v>
      </x:c>
      <x:c r="X735" s="10" t="n">
        <x:v>0.9255560046144318</x:v>
      </x:c>
    </x:row>
    <x:row r="736">
      <x:c r="A736" s="34" t="n">
        <x:v>712</x:v>
      </x:c>
      <x:c r="B736" s="11" t="n">
        <x:f>CHOOSE(MIN(3,MAX(1,$B$9)),S736,U736,W736)</x:f>
        <x:v>0.7236446052556857</x:v>
      </x:c>
      <x:c r="C736" s="11" t="n">
        <x:f>CHOOSE(MIN(3,MAX(1,$B$9)),T736,V736,X736)</x:f>
        <x:v>0.7724374170647934</x:v>
      </x:c>
      <x:c r="D736" s="1" t="n">
        <x:f>IF(B736^2+C736^2&lt;=1,1,0)</x:f>
        <x:v>0</x:v>
      </x:c>
      <x:c r="E736" s="9" t="n">
        <x:f>4*AVERAGE($D$25:D736)</x:f>
        <x:v>3.067415730337079</x:v>
      </x:c>
      <x:c r="F736" s="1" t="n">
        <x:f>B736</x:f>
        <x:v>0.7236446052556857</x:v>
      </x:c>
      <x:c r="G736" s="1" t="str">
        <x:f>IF(D736=1,C736,"")</x:f>
      </x:c>
      <x:c r="H736" s="1" t="n">
        <x:f>IF(D736=0,C736,"")</x:f>
        <x:v>0.7724374170647934</x:v>
      </x:c>
      <x:c r="I736" s="1" t="n">
        <x:f>SQRT(1-F736^2)</x:f>
        <x:v>0.6901727937874274</x:v>
      </x:c>
      <x:c r="J736" s="34"/>
      <x:c r="K736" s="34"/>
      <x:c r="L736" s="34"/>
      <x:c r="M736" s="34"/>
      <x:c r="N736" s="34"/>
      <x:c r="O736" s="34"/>
      <x:c r="P736" s="34"/>
      <x:c r="Q736" s="10" t="n">
        <x:f>PI()</x:f>
        <x:v>3.141592653589793</x:v>
      </x:c>
      <x:c r="S736" s="10" t="n">
        <x:v>0.7236446052556857</x:v>
      </x:c>
      <x:c r="T736" s="10" t="n">
        <x:v>0.7724374170647934</x:v>
      </x:c>
      <x:c r="U736" s="10" t="n">
        <x:v>0.26348071110208093</x:v>
      </x:c>
      <x:c r="V736" s="10" t="n">
        <x:v>0.23369050081846876</x:v>
      </x:c>
      <x:c r="W736" s="10" t="n">
        <x:v>0.09094622945400932</x:v>
      </x:c>
      <x:c r="X736" s="10" t="n">
        <x:v>0.6222105858053898</x:v>
      </x:c>
    </x:row>
    <x:row r="737">
      <x:c r="A737" s="34" t="n">
        <x:v>713</x:v>
      </x:c>
      <x:c r="B737" s="11" t="n">
        <x:f>CHOOSE(MIN(3,MAX(1,$B$9)),S737,U737,W737)</x:f>
        <x:v>0.627513971994631</x:v>
      </x:c>
      <x:c r="C737" s="11" t="n">
        <x:f>CHOOSE(MIN(3,MAX(1,$B$9)),T737,V737,X737)</x:f>
        <x:v>0.9301085598999634</x:v>
      </x:c>
      <x:c r="D737" s="1" t="n">
        <x:f>IF(B737^2+C737^2&lt;=1,1,0)</x:f>
        <x:v>0</x:v>
      </x:c>
      <x:c r="E737" s="9" t="n">
        <x:f>4*AVERAGE($D$25:D737)</x:f>
        <x:v>3.0631136044880787</x:v>
      </x:c>
      <x:c r="F737" s="1" t="n">
        <x:f>B737</x:f>
        <x:v>0.627513971994631</x:v>
      </x:c>
      <x:c r="G737" s="1" t="str">
        <x:f>IF(D737=1,C737,"")</x:f>
      </x:c>
      <x:c r="H737" s="1" t="n">
        <x:f>IF(D737=0,C737,"")</x:f>
        <x:v>0.9301085598999634</x:v>
      </x:c>
      <x:c r="I737" s="1" t="n">
        <x:f>SQRT(1-F737^2)</x:f>
        <x:v>0.7786053011324297</x:v>
      </x:c>
      <x:c r="J737" s="34"/>
      <x:c r="K737" s="34"/>
      <x:c r="L737" s="34"/>
      <x:c r="M737" s="34"/>
      <x:c r="N737" s="34"/>
      <x:c r="O737" s="34"/>
      <x:c r="P737" s="34"/>
      <x:c r="Q737" s="10" t="n">
        <x:f>PI()</x:f>
        <x:v>3.141592653589793</x:v>
      </x:c>
      <x:c r="S737" s="10" t="n">
        <x:v>0.627513971994631</x:v>
      </x:c>
      <x:c r="T737" s="10" t="n">
        <x:v>0.9301085598999634</x:v>
      </x:c>
      <x:c r="U737" s="10" t="n">
        <x:v>0.8182016214706607</x:v>
      </x:c>
      <x:c r="V737" s="10" t="n">
        <x:v>0.5794696676186474</x:v>
      </x:c>
      <x:c r="W737" s="10" t="n">
        <x:v>0.8520214265952606</x:v>
      </x:c>
      <x:c r="X737" s="10" t="n">
        <x:v>0.21209830208886882</x:v>
      </x:c>
    </x:row>
    <x:row r="738">
      <x:c r="A738" s="34" t="n">
        <x:v>714</x:v>
      </x:c>
      <x:c r="B738" s="11" t="n">
        <x:f>CHOOSE(MIN(3,MAX(1,$B$9)),S738,U738,W738)</x:f>
        <x:v>0.18654168338980526</x:v>
      </x:c>
      <x:c r="C738" s="11" t="n">
        <x:f>CHOOSE(MIN(3,MAX(1,$B$9)),T738,V738,X738)</x:f>
        <x:v>0.5314186123432592</x:v>
      </x:c>
      <x:c r="D738" s="1" t="n">
        <x:f>IF(B738^2+C738^2&lt;=1,1,0)</x:f>
        <x:v>1</x:v>
      </x:c>
      <x:c r="E738" s="9" t="n">
        <x:f>4*AVERAGE($D$25:D738)</x:f>
        <x:v>3.0644257703081235</x:v>
      </x:c>
      <x:c r="F738" s="1" t="n">
        <x:f>B738</x:f>
        <x:v>0.18654168338980526</x:v>
      </x:c>
      <x:c r="G738" s="1" t="n">
        <x:f>IF(D738=1,C738,"")</x:f>
        <x:v>0.5314186123432592</x:v>
      </x:c>
      <x:c r="H738" s="1" t="str">
        <x:f>IF(D738=0,C738,"")</x:f>
      </x:c>
      <x:c r="I738" s="1" t="n">
        <x:f>SQRT(1-F738^2)</x:f>
        <x:v>0.9824470471013171</x:v>
      </x:c>
      <x:c r="J738" s="34"/>
      <x:c r="K738" s="34"/>
      <x:c r="L738" s="34"/>
      <x:c r="M738" s="34"/>
      <x:c r="N738" s="34"/>
      <x:c r="O738" s="34"/>
      <x:c r="P738" s="34"/>
      <x:c r="Q738" s="10" t="n">
        <x:f>PI()</x:f>
        <x:v>3.141592653589793</x:v>
      </x:c>
      <x:c r="S738" s="10" t="n">
        <x:v>0.18654168338980526</x:v>
      </x:c>
      <x:c r="T738" s="10" t="n">
        <x:v>0.5314186123432592</x:v>
      </x:c>
      <x:c r="U738" s="10" t="n">
        <x:v>0.747915660837984</x:v>
      </x:c>
      <x:c r="V738" s="10" t="n">
        <x:v>0.09135824824885319</x:v>
      </x:c>
      <x:c r="W738" s="10" t="n">
        <x:v>0.476334341044385</x:v>
      </x:c>
      <x:c r="X738" s="10" t="n">
        <x:v>0.689261850229679</x:v>
      </x:c>
    </x:row>
    <x:row r="739">
      <x:c r="A739" s="34" t="n">
        <x:v>715</x:v>
      </x:c>
      <x:c r="B739" s="11" t="n">
        <x:f>CHOOSE(MIN(3,MAX(1,$B$9)),S739,U739,W739)</x:f>
        <x:v>0.8015848601935431</x:v>
      </x:c>
      <x:c r="C739" s="11" t="n">
        <x:f>CHOOSE(MIN(3,MAX(1,$B$9)),T739,V739,X739)</x:f>
        <x:v>0.2752878541359678</x:v>
      </x:c>
      <x:c r="D739" s="1" t="n">
        <x:f>IF(B739^2+C739^2&lt;=1,1,0)</x:f>
        <x:v>1</x:v>
      </x:c>
      <x:c r="E739" s="9" t="n">
        <x:f>4*AVERAGE($D$25:D739)</x:f>
        <x:v>3.0657342657342657</x:v>
      </x:c>
      <x:c r="F739" s="1" t="n">
        <x:f>B739</x:f>
        <x:v>0.8015848601935431</x:v>
      </x:c>
      <x:c r="G739" s="1" t="n">
        <x:f>IF(D739=1,C739,"")</x:f>
        <x:v>0.2752878541359678</x:v>
      </x:c>
      <x:c r="H739" s="1" t="str">
        <x:f>IF(D739=0,C739,"")</x:f>
      </x:c>
      <x:c r="I739" s="1" t="n">
        <x:f>SQRT(1-F739^2)</x:f>
        <x:v>0.5978810181871457</x:v>
      </x:c>
      <x:c r="J739" s="34"/>
      <x:c r="K739" s="34"/>
      <x:c r="L739" s="34"/>
      <x:c r="M739" s="34"/>
      <x:c r="N739" s="34"/>
      <x:c r="O739" s="34"/>
      <x:c r="P739" s="34"/>
      <x:c r="Q739" s="10" t="n">
        <x:f>PI()</x:f>
        <x:v>3.141592653589793</x:v>
      </x:c>
      <x:c r="S739" s="10" t="n">
        <x:v>0.8015848601935431</x:v>
      </x:c>
      <x:c r="T739" s="10" t="n">
        <x:v>0.2752878541359678</x:v>
      </x:c>
      <x:c r="U739" s="10" t="n">
        <x:v>0.6763652693120974</x:v>
      </x:c>
      <x:c r="V739" s="10" t="n">
        <x:v>0.8819897445288771</x:v>
      </x:c>
      <x:c r="W739" s="10" t="n">
        <x:v>0.2410517007368158</x:v>
      </x:c>
      <x:c r="X739" s="10" t="n">
        <x:v>0.3711923553997847</x:v>
      </x:c>
    </x:row>
    <x:row r="740">
      <x:c r="A740" s="34" t="n">
        <x:v>716</x:v>
      </x:c>
      <x:c r="B740" s="11" t="n">
        <x:f>CHOOSE(MIN(3,MAX(1,$B$9)),S740,U740,W740)</x:f>
        <x:v>0.7512798685347661</x:v>
      </x:c>
      <x:c r="C740" s="11" t="n">
        <x:f>CHOOSE(MIN(3,MAX(1,$B$9)),T740,V740,X740)</x:f>
        <x:v>0.35904702835250646</x:v>
      </x:c>
      <x:c r="D740" s="1" t="n">
        <x:f>IF(B740^2+C740^2&lt;=1,1,0)</x:f>
        <x:v>1</x:v>
      </x:c>
      <x:c r="E740" s="9" t="n">
        <x:f>4*AVERAGE($D$25:D740)</x:f>
        <x:v>3.0670391061452515</x:v>
      </x:c>
      <x:c r="F740" s="1" t="n">
        <x:f>B740</x:f>
        <x:v>0.7512798685347661</x:v>
      </x:c>
      <x:c r="G740" s="1" t="n">
        <x:f>IF(D740=1,C740,"")</x:f>
        <x:v>0.35904702835250646</x:v>
      </x:c>
      <x:c r="H740" s="1" t="str">
        <x:f>IF(D740=0,C740,"")</x:f>
      </x:c>
      <x:c r="I740" s="1" t="n">
        <x:f>SQRT(1-F740^2)</x:f>
        <x:v>0.6599837567201063</x:v>
      </x:c>
      <x:c r="J740" s="34"/>
      <x:c r="K740" s="34"/>
      <x:c r="L740" s="34"/>
      <x:c r="M740" s="34"/>
      <x:c r="N740" s="34"/>
      <x:c r="O740" s="34"/>
      <x:c r="P740" s="34"/>
      <x:c r="Q740" s="10" t="n">
        <x:f>PI()</x:f>
        <x:v>3.141592653589793</x:v>
      </x:c>
      <x:c r="S740" s="10" t="n">
        <x:v>0.7512798685347661</x:v>
      </x:c>
      <x:c r="T740" s="10" t="n">
        <x:v>0.35904702835250646</x:v>
      </x:c>
      <x:c r="U740" s="10" t="n">
        <x:v>0.9235434140247031</x:v>
      </x:c>
      <x:c r="V740" s="10" t="n">
        <x:v>0.7743738380154334</x:v>
      </x:c>
      <x:c r="W740" s="10" t="n">
        <x:v>0.052418207782438775</x:v>
      </x:c>
      <x:c r="X740" s="10" t="n">
        <x:v>0.6196101421594709</x:v>
      </x:c>
    </x:row>
    <x:row r="741">
      <x:c r="A741" s="34" t="n">
        <x:v>717</x:v>
      </x:c>
      <x:c r="B741" s="11" t="n">
        <x:f>CHOOSE(MIN(3,MAX(1,$B$9)),S741,U741,W741)</x:f>
        <x:v>0.9907426525605842</x:v>
      </x:c>
      <x:c r="C741" s="11" t="n">
        <x:f>CHOOSE(MIN(3,MAX(1,$B$9)),T741,V741,X741)</x:f>
        <x:v>0.14962760324124247</x:v>
      </x:c>
      <x:c r="D741" s="1" t="n">
        <x:f>IF(B741^2+C741^2&lt;=1,1,0)</x:f>
        <x:v>0</x:v>
      </x:c>
      <x:c r="E741" s="9" t="n">
        <x:f>4*AVERAGE($D$25:D741)</x:f>
        <x:v>3.062761506276151</x:v>
      </x:c>
      <x:c r="F741" s="1" t="n">
        <x:f>B741</x:f>
        <x:v>0.9907426525605842</x:v>
      </x:c>
      <x:c r="G741" s="1" t="str">
        <x:f>IF(D741=1,C741,"")</x:f>
      </x:c>
      <x:c r="H741" s="1" t="n">
        <x:f>IF(D741=0,C741,"")</x:f>
        <x:v>0.14962760324124247</x:v>
      </x:c>
      <x:c r="I741" s="1" t="n">
        <x:f>SQRT(1-F741^2)</x:f>
        <x:v>0.1357534397251775</x:v>
      </x:c>
      <x:c r="J741" s="34"/>
      <x:c r="K741" s="34"/>
      <x:c r="L741" s="34"/>
      <x:c r="M741" s="34"/>
      <x:c r="N741" s="34"/>
      <x:c r="O741" s="34"/>
      <x:c r="P741" s="34"/>
      <x:c r="Q741" s="10" t="n">
        <x:f>PI()</x:f>
        <x:v>3.141592653589793</x:v>
      </x:c>
      <x:c r="S741" s="10" t="n">
        <x:v>0.9907426525605842</x:v>
      </x:c>
      <x:c r="T741" s="10" t="n">
        <x:v>0.14962760324124247</x:v>
      </x:c>
      <x:c r="U741" s="10" t="n">
        <x:v>0.675465003659665</x:v>
      </x:c>
      <x:c r="V741" s="10" t="n">
        <x:v>0.2677087137193471</x:v>
      </x:c>
      <x:c r="W741" s="10" t="n">
        <x:v>0.6102237563491477</x:v>
      </x:c>
      <x:c r="X741" s="10" t="n">
        <x:v>0.8506020577350273</x:v>
      </x:c>
    </x:row>
    <x:row r="742">
      <x:c r="A742" s="34" t="n">
        <x:v>718</x:v>
      </x:c>
      <x:c r="B742" s="11" t="n">
        <x:f>CHOOSE(MIN(3,MAX(1,$B$9)),S742,U742,W742)</x:f>
        <x:v>0.12215932586695999</x:v>
      </x:c>
      <x:c r="C742" s="11" t="n">
        <x:f>CHOOSE(MIN(3,MAX(1,$B$9)),T742,V742,X742)</x:f>
        <x:v>0.48776289832312614</x:v>
      </x:c>
      <x:c r="D742" s="1" t="n">
        <x:f>IF(B742^2+C742^2&lt;=1,1,0)</x:f>
        <x:v>1</x:v>
      </x:c>
      <x:c r="E742" s="9" t="n">
        <x:f>4*AVERAGE($D$25:D742)</x:f>
        <x:v>3.064066852367688</x:v>
      </x:c>
      <x:c r="F742" s="1" t="n">
        <x:f>B742</x:f>
        <x:v>0.12215932586695999</x:v>
      </x:c>
      <x:c r="G742" s="1" t="n">
        <x:f>IF(D742=1,C742,"")</x:f>
        <x:v>0.48776289832312614</x:v>
      </x:c>
      <x:c r="H742" s="1" t="str">
        <x:f>IF(D742=0,C742,"")</x:f>
      </x:c>
      <x:c r="I742" s="1" t="n">
        <x:f>SQRT(1-F742^2)</x:f>
        <x:v>0.9925105032712399</x:v>
      </x:c>
      <x:c r="J742" s="34"/>
      <x:c r="K742" s="34"/>
      <x:c r="L742" s="34"/>
      <x:c r="M742" s="34"/>
      <x:c r="N742" s="34"/>
      <x:c r="O742" s="34"/>
      <x:c r="P742" s="34"/>
      <x:c r="Q742" s="10" t="n">
        <x:f>PI()</x:f>
        <x:v>3.141592653589793</x:v>
      </x:c>
      <x:c r="S742" s="10" t="n">
        <x:v>0.12215932586695999</x:v>
      </x:c>
      <x:c r="T742" s="10" t="n">
        <x:v>0.48776289832312614</x:v>
      </x:c>
      <x:c r="U742" s="10" t="n">
        <x:v>0.3894951754058025</x:v>
      </x:c>
      <x:c r="V742" s="10" t="n">
        <x:v>0.1571291918055</x:v>
      </x:c>
      <x:c r="W742" s="10" t="n">
        <x:v>0.09258109750351262</x:v>
      </x:c>
      <x:c r="X742" s="10" t="n">
        <x:v>0.24960005922374295</x:v>
      </x:c>
    </x:row>
    <x:row r="743">
      <x:c r="A743" s="34" t="n">
        <x:v>719</x:v>
      </x:c>
      <x:c r="B743" s="11" t="n">
        <x:f>CHOOSE(MIN(3,MAX(1,$B$9)),S743,U743,W743)</x:f>
        <x:v>0.774205498280935</x:v>
      </x:c>
      <x:c r="C743" s="11" t="n">
        <x:f>CHOOSE(MIN(3,MAX(1,$B$9)),T743,V743,X743)</x:f>
        <x:v>0.6429002700606361</x:v>
      </x:c>
      <x:c r="D743" s="1" t="n">
        <x:f>IF(B743^2+C743^2&lt;=1,1,0)</x:f>
        <x:v>0</x:v>
      </x:c>
      <x:c r="E743" s="9" t="n">
        <x:f>4*AVERAGE($D$25:D743)</x:f>
        <x:v>3.0598052851182196</x:v>
      </x:c>
      <x:c r="F743" s="1" t="n">
        <x:f>B743</x:f>
        <x:v>0.774205498280935</x:v>
      </x:c>
      <x:c r="G743" s="1" t="str">
        <x:f>IF(D743=1,C743,"")</x:f>
      </x:c>
      <x:c r="H743" s="1" t="n">
        <x:f>IF(D743=0,C743,"")</x:f>
        <x:v>0.6429002700606361</x:v>
      </x:c>
      <x:c r="I743" s="1" t="n">
        <x:f>SQRT(1-F743^2)</x:f>
        <x:v>0.6329343144683887</x:v>
      </x:c>
      <x:c r="J743" s="34"/>
      <x:c r="K743" s="34"/>
      <x:c r="L743" s="34"/>
      <x:c r="M743" s="34"/>
      <x:c r="N743" s="34"/>
      <x:c r="O743" s="34"/>
      <x:c r="P743" s="34"/>
      <x:c r="Q743" s="10" t="n">
        <x:f>PI()</x:f>
        <x:v>3.141592653589793</x:v>
      </x:c>
      <x:c r="S743" s="10" t="n">
        <x:v>0.774205498280935</x:v>
      </x:c>
      <x:c r="T743" s="10" t="n">
        <x:v>0.6429002700606361</x:v>
      </x:c>
      <x:c r="U743" s="10" t="n">
        <x:v>0.8496502679990005</x:v>
      </x:c>
      <x:c r="V743" s="10" t="n">
        <x:v>0.16597291118473778</x:v>
      </x:c>
      <x:c r="W743" s="10" t="n">
        <x:v>0.26781969337714906</x:v>
      </x:c>
      <x:c r="X743" s="10" t="n">
        <x:v>0.33011602944424234</x:v>
      </x:c>
    </x:row>
    <x:row r="744">
      <x:c r="A744" s="34" t="n">
        <x:v>720</x:v>
      </x:c>
      <x:c r="B744" s="11" t="n">
        <x:f>CHOOSE(MIN(3,MAX(1,$B$9)),S744,U744,W744)</x:f>
        <x:v>0.807896877056919</x:v>
      </x:c>
      <x:c r="C744" s="11" t="n">
        <x:f>CHOOSE(MIN(3,MAX(1,$B$9)),T744,V744,X744)</x:f>
        <x:v>0.7851573649095371</x:v>
      </x:c>
      <x:c r="D744" s="1" t="n">
        <x:f>IF(B744^2+C744^2&lt;=1,1,0)</x:f>
        <x:v>0</x:v>
      </x:c>
      <x:c r="E744" s="9" t="n">
        <x:f>4*AVERAGE($D$25:D744)</x:f>
        <x:v>3.0555555555555554</x:v>
      </x:c>
      <x:c r="F744" s="1" t="n">
        <x:f>B744</x:f>
        <x:v>0.807896877056919</x:v>
      </x:c>
      <x:c r="G744" s="1" t="str">
        <x:f>IF(D744=1,C744,"")</x:f>
      </x:c>
      <x:c r="H744" s="1" t="n">
        <x:f>IF(D744=0,C744,"")</x:f>
        <x:v>0.7851573649095371</x:v>
      </x:c>
      <x:c r="I744" s="1" t="n">
        <x:f>SQRT(1-F744^2)</x:f>
        <x:v>0.5893238804271191</x:v>
      </x:c>
      <x:c r="J744" s="34"/>
      <x:c r="K744" s="34"/>
      <x:c r="L744" s="34"/>
      <x:c r="M744" s="34"/>
      <x:c r="N744" s="34"/>
      <x:c r="O744" s="34"/>
      <x:c r="P744" s="34"/>
      <x:c r="Q744" s="10" t="n">
        <x:f>PI()</x:f>
        <x:v>3.141592653589793</x:v>
      </x:c>
      <x:c r="S744" s="10" t="n">
        <x:v>0.807896877056919</x:v>
      </x:c>
      <x:c r="T744" s="10" t="n">
        <x:v>0.7851573649095371</x:v>
      </x:c>
      <x:c r="U744" s="10" t="n">
        <x:v>0.7027902341220864</x:v>
      </x:c>
      <x:c r="V744" s="10" t="n">
        <x:v>0.44619870992758415</x:v>
      </x:c>
      <x:c r="W744" s="10" t="n">
        <x:v>0.6358282438560072</x:v>
      </x:c>
      <x:c r="X744" s="10" t="n">
        <x:v>0.3864474542502455</x:v>
      </x:c>
    </x:row>
    <x:row r="745">
      <x:c r="A745" s="34" t="n">
        <x:v>721</x:v>
      </x:c>
      <x:c r="B745" s="11" t="n">
        <x:f>CHOOSE(MIN(3,MAX(1,$B$9)),S745,U745,W745)</x:f>
        <x:v>0.29870024404954165</x:v>
      </x:c>
      <x:c r="C745" s="11" t="n">
        <x:f>CHOOSE(MIN(3,MAX(1,$B$9)),T745,V745,X745)</x:f>
        <x:v>0.25960076006595045</x:v>
      </x:c>
      <x:c r="D745" s="1" t="n">
        <x:f>IF(B745^2+C745^2&lt;=1,1,0)</x:f>
        <x:v>1</x:v>
      </x:c>
      <x:c r="E745" s="9" t="n">
        <x:f>4*AVERAGE($D$25:D745)</x:f>
        <x:v>3.056865464632455</x:v>
      </x:c>
      <x:c r="F745" s="1" t="n">
        <x:f>B745</x:f>
        <x:v>0.29870024404954165</x:v>
      </x:c>
      <x:c r="G745" s="1" t="n">
        <x:f>IF(D745=1,C745,"")</x:f>
        <x:v>0.25960076006595045</x:v>
      </x:c>
      <x:c r="H745" s="1" t="str">
        <x:f>IF(D745=0,C745,"")</x:f>
      </x:c>
      <x:c r="I745" s="1" t="n">
        <x:f>SQRT(1-F745^2)</x:f>
        <x:v>0.9543469831275961</x:v>
      </x:c>
      <x:c r="J745" s="34"/>
      <x:c r="K745" s="34"/>
      <x:c r="L745" s="34"/>
      <x:c r="M745" s="34"/>
      <x:c r="N745" s="34"/>
      <x:c r="O745" s="34"/>
      <x:c r="P745" s="34"/>
      <x:c r="Q745" s="10" t="n">
        <x:f>PI()</x:f>
        <x:v>3.141592653589793</x:v>
      </x:c>
      <x:c r="S745" s="10" t="n">
        <x:v>0.29870024404954165</x:v>
      </x:c>
      <x:c r="T745" s="10" t="n">
        <x:v>0.25960076006595045</x:v>
      </x:c>
      <x:c r="U745" s="10" t="n">
        <x:v>0.8667300450443937</x:v>
      </x:c>
      <x:c r="V745" s="10" t="n">
        <x:v>0.305265726376879</x:v>
      </x:c>
      <x:c r="W745" s="10" t="n">
        <x:v>0.9703340529514553</x:v>
      </x:c>
      <x:c r="X745" s="10" t="n">
        <x:v>0.5949400732744716</x:v>
      </x:c>
    </x:row>
    <x:row r="746">
      <x:c r="A746" s="34" t="n">
        <x:v>722</x:v>
      </x:c>
      <x:c r="B746" s="11" t="n">
        <x:f>CHOOSE(MIN(3,MAX(1,$B$9)),S746,U746,W746)</x:f>
        <x:v>0.19102297292556614</x:v>
      </x:c>
      <x:c r="C746" s="11" t="n">
        <x:f>CHOOSE(MIN(3,MAX(1,$B$9)),T746,V746,X746)</x:f>
        <x:v>0.7498831247212365</x:v>
      </x:c>
      <x:c r="D746" s="1" t="n">
        <x:f>IF(B746^2+C746^2&lt;=1,1,0)</x:f>
        <x:v>1</x:v>
      </x:c>
      <x:c r="E746" s="9" t="n">
        <x:f>4*AVERAGE($D$25:D746)</x:f>
        <x:v>3.0581717451523547</x:v>
      </x:c>
      <x:c r="F746" s="1" t="n">
        <x:f>B746</x:f>
        <x:v>0.19102297292556614</x:v>
      </x:c>
      <x:c r="G746" s="1" t="n">
        <x:f>IF(D746=1,C746,"")</x:f>
        <x:v>0.7498831247212365</x:v>
      </x:c>
      <x:c r="H746" s="1" t="str">
        <x:f>IF(D746=0,C746,"")</x:f>
      </x:c>
      <x:c r="I746" s="1" t="n">
        <x:f>SQRT(1-F746^2)</x:f>
        <x:v>0.9815855662216506</x:v>
      </x:c>
      <x:c r="J746" s="34"/>
      <x:c r="K746" s="34"/>
      <x:c r="L746" s="34"/>
      <x:c r="M746" s="34"/>
      <x:c r="N746" s="34"/>
      <x:c r="O746" s="34"/>
      <x:c r="P746" s="34"/>
      <x:c r="Q746" s="10" t="n">
        <x:f>PI()</x:f>
        <x:v>3.141592653589793</x:v>
      </x:c>
      <x:c r="S746" s="10" t="n">
        <x:v>0.19102297292556614</x:v>
      </x:c>
      <x:c r="T746" s="10" t="n">
        <x:v>0.7498831247212365</x:v>
      </x:c>
      <x:c r="U746" s="10" t="n">
        <x:v>0.13737101115372374</x:v>
      </x:c>
      <x:c r="V746" s="10" t="n">
        <x:v>0.3336615759248507</x:v>
      </x:c>
      <x:c r="W746" s="10" t="n">
        <x:v>0.6657760013188009</x:v>
      </x:c>
      <x:c r="X746" s="10" t="n">
        <x:v>0.6965130545911615</x:v>
      </x:c>
    </x:row>
    <x:row r="747">
      <x:c r="A747" s="34" t="n">
        <x:v>723</x:v>
      </x:c>
      <x:c r="B747" s="11" t="n">
        <x:f>CHOOSE(MIN(3,MAX(1,$B$9)),S747,U747,W747)</x:f>
        <x:v>0.44405081297736615</x:v>
      </x:c>
      <x:c r="C747" s="11" t="n">
        <x:f>CHOOSE(MIN(3,MAX(1,$B$9)),T747,V747,X747)</x:f>
        <x:v>0.9153453471371904</x:v>
      </x:c>
      <x:c r="D747" s="1" t="n">
        <x:f>IF(B747^2+C747^2&lt;=1,1,0)</x:f>
        <x:v>0</x:v>
      </x:c>
      <x:c r="E747" s="9" t="n">
        <x:f>4*AVERAGE($D$25:D747)</x:f>
        <x:v>3.0539419087136928</x:v>
      </x:c>
      <x:c r="F747" s="1" t="n">
        <x:f>B747</x:f>
        <x:v>0.44405081297736615</x:v>
      </x:c>
      <x:c r="G747" s="1" t="str">
        <x:f>IF(D747=1,C747,"")</x:f>
      </x:c>
      <x:c r="H747" s="1" t="n">
        <x:f>IF(D747=0,C747,"")</x:f>
        <x:v>0.9153453471371904</x:v>
      </x:c>
      <x:c r="I747" s="1" t="n">
        <x:f>SQRT(1-F747^2)</x:f>
        <x:v>0.8960016046269896</x:v>
      </x:c>
      <x:c r="J747" s="34"/>
      <x:c r="K747" s="34"/>
      <x:c r="L747" s="34"/>
      <x:c r="M747" s="34"/>
      <x:c r="N747" s="34"/>
      <x:c r="O747" s="34"/>
      <x:c r="P747" s="34"/>
      <x:c r="Q747" s="10" t="n">
        <x:f>PI()</x:f>
        <x:v>3.141592653589793</x:v>
      </x:c>
      <x:c r="S747" s="10" t="n">
        <x:v>0.44405081297736615</x:v>
      </x:c>
      <x:c r="T747" s="10" t="n">
        <x:v>0.9153453471371904</x:v>
      </x:c>
      <x:c r="U747" s="10" t="n">
        <x:v>0.19359482258551497</x:v>
      </x:c>
      <x:c r="V747" s="10" t="n">
        <x:v>0.07193414156620648</x:v>
      </x:c>
      <x:c r="W747" s="10" t="n">
        <x:v>0.13062709874881162</x:v>
      </x:c>
      <x:c r="X747" s="10" t="n">
        <x:v>0.4877997181026903</x:v>
      </x:c>
    </x:row>
    <x:row r="748">
      <x:c r="A748" s="34" t="n">
        <x:v>724</x:v>
      </x:c>
      <x:c r="B748" s="11" t="n">
        <x:f>CHOOSE(MIN(3,MAX(1,$B$9)),S748,U748,W748)</x:f>
        <x:v>0.44981772860046476</x:v>
      </x:c>
      <x:c r="C748" s="11" t="n">
        <x:f>CHOOSE(MIN(3,MAX(1,$B$9)),T748,V748,X748)</x:f>
        <x:v>0.0905728853540495</x:v>
      </x:c>
      <x:c r="D748" s="1" t="n">
        <x:f>IF(B748^2+C748^2&lt;=1,1,0)</x:f>
        <x:v>1</x:v>
      </x:c>
      <x:c r="E748" s="9" t="n">
        <x:f>4*AVERAGE($D$25:D748)</x:f>
        <x:v>3.0552486187845305</x:v>
      </x:c>
      <x:c r="F748" s="1" t="n">
        <x:f>B748</x:f>
        <x:v>0.44981772860046476</x:v>
      </x:c>
      <x:c r="G748" s="1" t="n">
        <x:f>IF(D748=1,C748,"")</x:f>
        <x:v>0.0905728853540495</x:v>
      </x:c>
      <x:c r="H748" s="1" t="str">
        <x:f>IF(D748=0,C748,"")</x:f>
      </x:c>
      <x:c r="I748" s="1" t="n">
        <x:f>SQRT(1-F748^2)</x:f>
        <x:v>0.8931203788049619</x:v>
      </x:c>
      <x:c r="J748" s="34"/>
      <x:c r="K748" s="34"/>
      <x:c r="L748" s="34"/>
      <x:c r="M748" s="34"/>
      <x:c r="N748" s="34"/>
      <x:c r="O748" s="34"/>
      <x:c r="P748" s="34"/>
      <x:c r="Q748" s="10" t="n">
        <x:f>PI()</x:f>
        <x:v>3.141592653589793</x:v>
      </x:c>
      <x:c r="S748" s="10" t="n">
        <x:v>0.44981772860046476</x:v>
      </x:c>
      <x:c r="T748" s="10" t="n">
        <x:v>0.0905728853540495</x:v>
      </x:c>
      <x:c r="U748" s="10" t="n">
        <x:v>0.3549818647193108</x:v>
      </x:c>
      <x:c r="V748" s="10" t="n">
        <x:v>0.7055913699531251</x:v>
      </x:c>
      <x:c r="W748" s="10" t="n">
        <x:v>0.21755053979323713</x:v>
      </x:c>
      <x:c r="X748" s="10" t="n">
        <x:v>0.6849321402995936</x:v>
      </x:c>
    </x:row>
    <x:row r="749">
      <x:c r="A749" s="34" t="n">
        <x:v>725</x:v>
      </x:c>
      <x:c r="B749" s="11" t="n">
        <x:f>CHOOSE(MIN(3,MAX(1,$B$9)),S749,U749,W749)</x:f>
        <x:v>0.06786814599763602</x:v>
      </x:c>
      <x:c r="C749" s="11" t="n">
        <x:f>CHOOSE(MIN(3,MAX(1,$B$9)),T749,V749,X749)</x:f>
        <x:v>0.46159091184381396</x:v>
      </x:c>
      <x:c r="D749" s="1" t="n">
        <x:f>IF(B749^2+C749^2&lt;=1,1,0)</x:f>
        <x:v>1</x:v>
      </x:c>
      <x:c r="E749" s="9" t="n">
        <x:f>4*AVERAGE($D$25:D749)</x:f>
        <x:v>3.056551724137931</x:v>
      </x:c>
      <x:c r="F749" s="1" t="n">
        <x:f>B749</x:f>
        <x:v>0.06786814599763602</x:v>
      </x:c>
      <x:c r="G749" s="1" t="n">
        <x:f>IF(D749=1,C749,"")</x:f>
        <x:v>0.46159091184381396</x:v>
      </x:c>
      <x:c r="H749" s="1" t="str">
        <x:f>IF(D749=0,C749,"")</x:f>
      </x:c>
      <x:c r="I749" s="1" t="n">
        <x:f>SQRT(1-F749^2)</x:f>
        <x:v>0.9976942992514508</x:v>
      </x:c>
      <x:c r="J749" s="34"/>
      <x:c r="K749" s="34"/>
      <x:c r="L749" s="34"/>
      <x:c r="M749" s="34"/>
      <x:c r="N749" s="34"/>
      <x:c r="O749" s="34"/>
      <x:c r="P749" s="34"/>
      <x:c r="Q749" s="10" t="n">
        <x:f>PI()</x:f>
        <x:v>3.141592653589793</x:v>
      </x:c>
      <x:c r="S749" s="10" t="n">
        <x:v>0.06786814599763602</x:v>
      </x:c>
      <x:c r="T749" s="10" t="n">
        <x:v>0.46159091184381396</x:v>
      </x:c>
      <x:c r="U749" s="10" t="n">
        <x:v>0.521948519264088</x:v>
      </x:c>
      <x:c r="V749" s="10" t="n">
        <x:v>0.8405750583901691</x:v>
      </x:c>
      <x:c r="W749" s="10" t="n">
        <x:v>0.939705470752895</x:v>
      </x:c>
      <x:c r="X749" s="10" t="n">
        <x:v>0.6689903698631786</x:v>
      </x:c>
    </x:row>
    <x:row r="750">
      <x:c r="A750" s="34" t="n">
        <x:v>726</x:v>
      </x:c>
      <x:c r="B750" s="11" t="n">
        <x:f>CHOOSE(MIN(3,MAX(1,$B$9)),S750,U750,W750)</x:f>
        <x:v>0.848411021172069</x:v>
      </x:c>
      <x:c r="C750" s="11" t="n">
        <x:f>CHOOSE(MIN(3,MAX(1,$B$9)),T750,V750,X750)</x:f>
        <x:v>0.5908906349213794</x:v>
      </x:c>
      <x:c r="D750" s="1" t="n">
        <x:f>IF(B750^2+C750^2&lt;=1,1,0)</x:f>
        <x:v>0</x:v>
      </x:c>
      <x:c r="E750" s="9" t="n">
        <x:f>4*AVERAGE($D$25:D750)</x:f>
        <x:v>3.0523415977961434</x:v>
      </x:c>
      <x:c r="F750" s="1" t="n">
        <x:f>B750</x:f>
        <x:v>0.848411021172069</x:v>
      </x:c>
      <x:c r="G750" s="1" t="str">
        <x:f>IF(D750=1,C750,"")</x:f>
      </x:c>
      <x:c r="H750" s="1" t="n">
        <x:f>IF(D750=0,C750,"")</x:f>
        <x:v>0.5908906349213794</x:v>
      </x:c>
      <x:c r="I750" s="1" t="n">
        <x:f>SQRT(1-F750^2)</x:f>
        <x:v>0.5293380197508649</x:v>
      </x:c>
      <x:c r="J750" s="34"/>
      <x:c r="K750" s="34"/>
      <x:c r="L750" s="34"/>
      <x:c r="M750" s="34"/>
      <x:c r="N750" s="34"/>
      <x:c r="O750" s="34"/>
      <x:c r="P750" s="34"/>
      <x:c r="Q750" s="10" t="n">
        <x:f>PI()</x:f>
        <x:v>3.141592653589793</x:v>
      </x:c>
      <x:c r="S750" s="10" t="n">
        <x:v>0.848411021172069</x:v>
      </x:c>
      <x:c r="T750" s="10" t="n">
        <x:v>0.5908906349213794</x:v>
      </x:c>
      <x:c r="U750" s="10" t="n">
        <x:v>0.5785178588526052</x:v>
      </x:c>
      <x:c r="V750" s="10" t="n">
        <x:v>0.6441642631739704</x:v>
      </x:c>
      <x:c r="W750" s="10" t="n">
        <x:v>0.9068937061662483</x:v>
      </x:c>
      <x:c r="X750" s="10" t="n">
        <x:v>0.6028220763031398</x:v>
      </x:c>
    </x:row>
    <x:row r="751">
      <x:c r="A751" s="34" t="n">
        <x:v>727</x:v>
      </x:c>
      <x:c r="B751" s="11" t="n">
        <x:f>CHOOSE(MIN(3,MAX(1,$B$9)),S751,U751,W751)</x:f>
        <x:v>0.46996670577209443</x:v>
      </x:c>
      <x:c r="C751" s="11" t="n">
        <x:f>CHOOSE(MIN(3,MAX(1,$B$9)),T751,V751,X751)</x:f>
        <x:v>0.5667994922259822</x:v>
      </x:c>
      <x:c r="D751" s="1" t="n">
        <x:f>IF(B751^2+C751^2&lt;=1,1,0)</x:f>
        <x:v>1</x:v>
      </x:c>
      <x:c r="E751" s="9" t="n">
        <x:f>4*AVERAGE($D$25:D751)</x:f>
        <x:v>3.0536451169188448</x:v>
      </x:c>
      <x:c r="F751" s="1" t="n">
        <x:f>B751</x:f>
        <x:v>0.46996670577209443</x:v>
      </x:c>
      <x:c r="G751" s="1" t="n">
        <x:f>IF(D751=1,C751,"")</x:f>
        <x:v>0.5667994922259822</x:v>
      </x:c>
      <x:c r="H751" s="1" t="str">
        <x:f>IF(D751=0,C751,"")</x:f>
      </x:c>
      <x:c r="I751" s="1" t="n">
        <x:f>SQRT(1-F751^2)</x:f>
        <x:v>0.8826841425253575</x:v>
      </x:c>
      <x:c r="J751" s="34"/>
      <x:c r="K751" s="34"/>
      <x:c r="L751" s="34"/>
      <x:c r="M751" s="34"/>
      <x:c r="N751" s="34"/>
      <x:c r="O751" s="34"/>
      <x:c r="P751" s="34"/>
      <x:c r="Q751" s="10" t="n">
        <x:f>PI()</x:f>
        <x:v>3.141592653589793</x:v>
      </x:c>
      <x:c r="S751" s="10" t="n">
        <x:v>0.46996670577209443</x:v>
      </x:c>
      <x:c r="T751" s="10" t="n">
        <x:v>0.5667994922259822</x:v>
      </x:c>
      <x:c r="U751" s="10" t="n">
        <x:v>0.8384830491057559</x:v>
      </x:c>
      <x:c r="V751" s="10" t="n">
        <x:v>0.45539394967723434</x:v>
      </x:c>
      <x:c r="W751" s="10" t="n">
        <x:v>0.2511887790909717</x:v>
      </x:c>
      <x:c r="X751" s="10" t="n">
        <x:v>0.38047119958564857</x:v>
      </x:c>
    </x:row>
    <x:row r="752">
      <x:c r="A752" s="34" t="n">
        <x:v>728</x:v>
      </x:c>
      <x:c r="B752" s="11" t="n">
        <x:f>CHOOSE(MIN(3,MAX(1,$B$9)),S752,U752,W752)</x:f>
        <x:v>0.16067164984997362</x:v>
      </x:c>
      <x:c r="C752" s="11" t="n">
        <x:f>CHOOSE(MIN(3,MAX(1,$B$9)),T752,V752,X752)</x:f>
        <x:v>0.21384072408545762</x:v>
      </x:c>
      <x:c r="D752" s="1" t="n">
        <x:f>IF(B752^2+C752^2&lt;=1,1,0)</x:f>
        <x:v>1</x:v>
      </x:c>
      <x:c r="E752" s="9" t="n">
        <x:f>4*AVERAGE($D$25:D752)</x:f>
        <x:v>3.0549450549450547</x:v>
      </x:c>
      <x:c r="F752" s="1" t="n">
        <x:f>B752</x:f>
        <x:v>0.16067164984997362</x:v>
      </x:c>
      <x:c r="G752" s="1" t="n">
        <x:f>IF(D752=1,C752,"")</x:f>
        <x:v>0.21384072408545762</x:v>
      </x:c>
      <x:c r="H752" s="1" t="str">
        <x:f>IF(D752=0,C752,"")</x:f>
      </x:c>
      <x:c r="I752" s="1" t="n">
        <x:f>SQRT(1-F752^2)</x:f>
        <x:v>0.9870079133089499</x:v>
      </x:c>
      <x:c r="J752" s="34"/>
      <x:c r="K752" s="34"/>
      <x:c r="L752" s="34"/>
      <x:c r="M752" s="34"/>
      <x:c r="N752" s="34"/>
      <x:c r="O752" s="34"/>
      <x:c r="P752" s="34"/>
      <x:c r="Q752" s="10" t="n">
        <x:f>PI()</x:f>
        <x:v>3.141592653589793</x:v>
      </x:c>
      <x:c r="S752" s="10" t="n">
        <x:v>0.16067164984997362</x:v>
      </x:c>
      <x:c r="T752" s="10" t="n">
        <x:v>0.21384072408545762</x:v>
      </x:c>
      <x:c r="U752" s="10" t="n">
        <x:v>0.6776418756833678</x:v>
      </x:c>
      <x:c r="V752" s="10" t="n">
        <x:v>0.5616624803437872</x:v>
      </x:c>
      <x:c r="W752" s="10" t="n">
        <x:v>0.11406386694413306</x:v>
      </x:c>
      <x:c r="X752" s="10" t="n">
        <x:v>0.04081324534411046</x:v>
      </x:c>
    </x:row>
    <x:row r="753">
      <x:c r="A753" s="34" t="n">
        <x:v>729</x:v>
      </x:c>
      <x:c r="B753" s="11" t="n">
        <x:f>CHOOSE(MIN(3,MAX(1,$B$9)),S753,U753,W753)</x:f>
        <x:v>0.46713254309725016</x:v>
      </x:c>
      <x:c r="C753" s="11" t="n">
        <x:f>CHOOSE(MIN(3,MAX(1,$B$9)),T753,V753,X753)</x:f>
        <x:v>0.03217314707580954</x:v>
      </x:c>
      <x:c r="D753" s="1" t="n">
        <x:f>IF(B753^2+C753^2&lt;=1,1,0)</x:f>
        <x:v>1</x:v>
      </x:c>
      <x:c r="E753" s="9" t="n">
        <x:f>4*AVERAGE($D$25:D753)</x:f>
        <x:v>3.056241426611797</x:v>
      </x:c>
      <x:c r="F753" s="1" t="n">
        <x:f>B753</x:f>
        <x:v>0.46713254309725016</x:v>
      </x:c>
      <x:c r="G753" s="1" t="n">
        <x:f>IF(D753=1,C753,"")</x:f>
        <x:v>0.03217314707580954</x:v>
      </x:c>
      <x:c r="H753" s="1" t="str">
        <x:f>IF(D753=0,C753,"")</x:f>
      </x:c>
      <x:c r="I753" s="1" t="n">
        <x:f>SQRT(1-F753^2)</x:f>
        <x:v>0.8841873032222843</x:v>
      </x:c>
      <x:c r="J753" s="34"/>
      <x:c r="K753" s="34"/>
      <x:c r="L753" s="34"/>
      <x:c r="M753" s="34"/>
      <x:c r="N753" s="34"/>
      <x:c r="O753" s="34"/>
      <x:c r="P753" s="34"/>
      <x:c r="Q753" s="10" t="n">
        <x:f>PI()</x:f>
        <x:v>3.141592653589793</x:v>
      </x:c>
      <x:c r="S753" s="10" t="n">
        <x:v>0.46713254309725016</x:v>
      </x:c>
      <x:c r="T753" s="10" t="n">
        <x:v>0.03217314707580954</x:v>
      </x:c>
      <x:c r="U753" s="10" t="n">
        <x:v>0.6810964215050436</x:v>
      </x:c>
      <x:c r="V753" s="10" t="n">
        <x:v>0.3927898893017936</x:v>
      </x:c>
      <x:c r="W753" s="10" t="n">
        <x:v>0.15560620748386655</x:v>
      </x:c>
      <x:c r="X753" s="10" t="n">
        <x:v>0.16330912909308126</x:v>
      </x:c>
    </x:row>
    <x:row r="754">
      <x:c r="A754" s="34" t="n">
        <x:v>730</x:v>
      </x:c>
      <x:c r="B754" s="11" t="n">
        <x:f>CHOOSE(MIN(3,MAX(1,$B$9)),S754,U754,W754)</x:f>
        <x:v>0.24351055861916393</x:v>
      </x:c>
      <x:c r="C754" s="11" t="n">
        <x:f>CHOOSE(MIN(3,MAX(1,$B$9)),T754,V754,X754)</x:f>
        <x:v>0.6484597605885938</x:v>
      </x:c>
      <x:c r="D754" s="1" t="n">
        <x:f>IF(B754^2+C754^2&lt;=1,1,0)</x:f>
        <x:v>1</x:v>
      </x:c>
      <x:c r="E754" s="9" t="n">
        <x:f>4*AVERAGE($D$25:D754)</x:f>
        <x:v>3.0575342465753423</x:v>
      </x:c>
      <x:c r="F754" s="1" t="n">
        <x:f>B754</x:f>
        <x:v>0.24351055861916393</x:v>
      </x:c>
      <x:c r="G754" s="1" t="n">
        <x:f>IF(D754=1,C754,"")</x:f>
        <x:v>0.6484597605885938</x:v>
      </x:c>
      <x:c r="H754" s="1" t="str">
        <x:f>IF(D754=0,C754,"")</x:f>
      </x:c>
      <x:c r="I754" s="1" t="n">
        <x:f>SQRT(1-F754^2)</x:f>
        <x:v>0.9698982461273877</x:v>
      </x:c>
      <x:c r="J754" s="34"/>
      <x:c r="K754" s="34"/>
      <x:c r="L754" s="34"/>
      <x:c r="M754" s="34"/>
      <x:c r="N754" s="34"/>
      <x:c r="O754" s="34"/>
      <x:c r="P754" s="34"/>
      <x:c r="Q754" s="10" t="n">
        <x:f>PI()</x:f>
        <x:v>3.141592653589793</x:v>
      </x:c>
      <x:c r="S754" s="10" t="n">
        <x:v>0.24351055861916393</x:v>
      </x:c>
      <x:c r="T754" s="10" t="n">
        <x:v>0.6484597605885938</x:v>
      </x:c>
      <x:c r="U754" s="10" t="n">
        <x:v>0.38833190228845726</x:v>
      </x:c>
      <x:c r="V754" s="10" t="n">
        <x:v>0.6041740263991325</x:v>
      </x:c>
      <x:c r="W754" s="10" t="n">
        <x:v>0.6533302377692879</x:v>
      </x:c>
      <x:c r="X754" s="10" t="n">
        <x:v>0.1431746591693347</x:v>
      </x:c>
    </x:row>
    <x:row r="755">
      <x:c r="A755" s="34" t="n">
        <x:v>731</x:v>
      </x:c>
      <x:c r="B755" s="11" t="n">
        <x:f>CHOOSE(MIN(3,MAX(1,$B$9)),S755,U755,W755)</x:f>
        <x:v>0.7188679258106276</x:v>
      </x:c>
      <x:c r="C755" s="11" t="n">
        <x:f>CHOOSE(MIN(3,MAX(1,$B$9)),T755,V755,X755)</x:f>
        <x:v>0.8700841317186132</x:v>
      </x:c>
      <x:c r="D755" s="1" t="n">
        <x:f>IF(B755^2+C755^2&lt;=1,1,0)</x:f>
        <x:v>0</x:v>
      </x:c>
      <x:c r="E755" s="9" t="n">
        <x:f>4*AVERAGE($D$25:D755)</x:f>
        <x:v>3.0533515731874146</x:v>
      </x:c>
      <x:c r="F755" s="1" t="n">
        <x:f>B755</x:f>
        <x:v>0.7188679258106276</x:v>
      </x:c>
      <x:c r="G755" s="1" t="str">
        <x:f>IF(D755=1,C755,"")</x:f>
      </x:c>
      <x:c r="H755" s="1" t="n">
        <x:f>IF(D755=0,C755,"")</x:f>
        <x:v>0.8700841317186132</x:v>
      </x:c>
      <x:c r="I755" s="1" t="n">
        <x:f>SQRT(1-F755^2)</x:f>
        <x:v>0.6951466789395788</x:v>
      </x:c>
      <x:c r="J755" s="34"/>
      <x:c r="K755" s="34"/>
      <x:c r="L755" s="34"/>
      <x:c r="M755" s="34"/>
      <x:c r="N755" s="34"/>
      <x:c r="O755" s="34"/>
      <x:c r="P755" s="34"/>
      <x:c r="Q755" s="10" t="n">
        <x:f>PI()</x:f>
        <x:v>3.141592653589793</x:v>
      </x:c>
      <x:c r="S755" s="10" t="n">
        <x:v>0.7188679258106276</x:v>
      </x:c>
      <x:c r="T755" s="10" t="n">
        <x:v>0.8700841317186132</x:v>
      </x:c>
      <x:c r="U755" s="10" t="n">
        <x:v>0.06862894060122626</x:v>
      </x:c>
      <x:c r="V755" s="10" t="n">
        <x:v>0.21093566803177677</x:v>
      </x:c>
      <x:c r="W755" s="10" t="n">
        <x:v>0.4892952598869913</x:v>
      </x:c>
      <x:c r="X755" s="10" t="n">
        <x:v>0.35135905291757497</x:v>
      </x:c>
    </x:row>
    <x:row r="756">
      <x:c r="A756" s="34" t="n">
        <x:v>732</x:v>
      </x:c>
      <x:c r="B756" s="11" t="n">
        <x:f>CHOOSE(MIN(3,MAX(1,$B$9)),S756,U756,W756)</x:f>
        <x:v>0.025223121396265924</x:v>
      </x:c>
      <x:c r="C756" s="11" t="n">
        <x:f>CHOOSE(MIN(3,MAX(1,$B$9)),T756,V756,X756)</x:f>
        <x:v>0.7520163162844256</x:v>
      </x:c>
      <x:c r="D756" s="1" t="n">
        <x:f>IF(B756^2+C756^2&lt;=1,1,0)</x:f>
        <x:v>1</x:v>
      </x:c>
      <x:c r="E756" s="9" t="n">
        <x:f>4*AVERAGE($D$25:D756)</x:f>
        <x:v>3.0546448087431695</x:v>
      </x:c>
      <x:c r="F756" s="1" t="n">
        <x:f>B756</x:f>
        <x:v>0.025223121396265924</x:v>
      </x:c>
      <x:c r="G756" s="1" t="n">
        <x:f>IF(D756=1,C756,"")</x:f>
        <x:v>0.7520163162844256</x:v>
      </x:c>
      <x:c r="H756" s="1" t="str">
        <x:f>IF(D756=0,C756,"")</x:f>
      </x:c>
      <x:c r="I756" s="1" t="n">
        <x:f>SQRT(1-F756^2)</x:f>
        <x:v>0.999681846462678</x:v>
      </x:c>
      <x:c r="J756" s="34"/>
      <x:c r="K756" s="34"/>
      <x:c r="L756" s="34"/>
      <x:c r="M756" s="34"/>
      <x:c r="N756" s="34"/>
      <x:c r="O756" s="34"/>
      <x:c r="P756" s="34"/>
      <x:c r="Q756" s="10" t="n">
        <x:f>PI()</x:f>
        <x:v>3.141592653589793</x:v>
      </x:c>
      <x:c r="S756" s="10" t="n">
        <x:v>0.025223121396265924</x:v>
      </x:c>
      <x:c r="T756" s="10" t="n">
        <x:v>0.7520163162844256</x:v>
      </x:c>
      <x:c r="U756" s="10" t="n">
        <x:v>0.6127697186684999</x:v>
      </x:c>
      <x:c r="V756" s="10" t="n">
        <x:v>0.5110655492182568</x:v>
      </x:c>
      <x:c r="W756" s="10" t="n">
        <x:v>0.040852377039826804</x:v>
      </x:c>
      <x:c r="X756" s="10" t="n">
        <x:v>0.8441347144476503</x:v>
      </x:c>
    </x:row>
    <x:row r="757">
      <x:c r="A757" s="34" t="n">
        <x:v>733</x:v>
      </x:c>
      <x:c r="B757" s="11" t="n">
        <x:f>CHOOSE(MIN(3,MAX(1,$B$9)),S757,U757,W757)</x:f>
        <x:v>0.1947375301970169</x:v>
      </x:c>
      <x:c r="C757" s="11" t="n">
        <x:f>CHOOSE(MIN(3,MAX(1,$B$9)),T757,V757,X757)</x:f>
        <x:v>0.7233253862941638</x:v>
      </x:c>
      <x:c r="D757" s="1" t="n">
        <x:f>IF(B757^2+C757^2&lt;=1,1,0)</x:f>
        <x:v>1</x:v>
      </x:c>
      <x:c r="E757" s="9" t="n">
        <x:f>4*AVERAGE($D$25:D757)</x:f>
        <x:v>3.0559345156889495</x:v>
      </x:c>
      <x:c r="F757" s="1" t="n">
        <x:f>B757</x:f>
        <x:v>0.1947375301970169</x:v>
      </x:c>
      <x:c r="G757" s="1" t="n">
        <x:f>IF(D757=1,C757,"")</x:f>
        <x:v>0.7233253862941638</x:v>
      </x:c>
      <x:c r="H757" s="1" t="str">
        <x:f>IF(D757=0,C757,"")</x:f>
      </x:c>
      <x:c r="I757" s="1" t="n">
        <x:f>SQRT(1-F757^2)</x:f>
        <x:v>0.9808553891031878</x:v>
      </x:c>
      <x:c r="J757" s="34"/>
      <x:c r="K757" s="34"/>
      <x:c r="L757" s="34"/>
      <x:c r="M757" s="34"/>
      <x:c r="N757" s="34"/>
      <x:c r="O757" s="34"/>
      <x:c r="P757" s="34"/>
      <x:c r="Q757" s="10" t="n">
        <x:f>PI()</x:f>
        <x:v>3.141592653589793</x:v>
      </x:c>
      <x:c r="S757" s="10" t="n">
        <x:v>0.1947375301970169</x:v>
      </x:c>
      <x:c r="T757" s="10" t="n">
        <x:v>0.7233253862941638</x:v>
      </x:c>
      <x:c r="U757" s="10" t="n">
        <x:v>0.706684239189569</x:v>
      </x:c>
      <x:c r="V757" s="10" t="n">
        <x:v>0.9541044988512858</x:v>
      </x:c>
      <x:c r="W757" s="10" t="n">
        <x:v>0.8181934384964827</x:v>
      </x:c>
      <x:c r="X757" s="10" t="n">
        <x:v>0.823917605152052</x:v>
      </x:c>
    </x:row>
    <x:row r="758">
      <x:c r="A758" s="34" t="n">
        <x:v>734</x:v>
      </x:c>
      <x:c r="B758" s="11" t="n">
        <x:f>CHOOSE(MIN(3,MAX(1,$B$9)),S758,U758,W758)</x:f>
        <x:v>0.4244954896857962</x:v>
      </x:c>
      <x:c r="C758" s="11" t="n">
        <x:f>CHOOSE(MIN(3,MAX(1,$B$9)),T758,V758,X758)</x:f>
        <x:v>0.5908434466691688</x:v>
      </x:c>
      <x:c r="D758" s="1" t="n">
        <x:f>IF(B758^2+C758^2&lt;=1,1,0)</x:f>
        <x:v>1</x:v>
      </x:c>
      <x:c r="E758" s="9" t="n">
        <x:f>4*AVERAGE($D$25:D758)</x:f>
        <x:v>3.0572207084468666</x:v>
      </x:c>
      <x:c r="F758" s="1" t="n">
        <x:f>B758</x:f>
        <x:v>0.4244954896857962</x:v>
      </x:c>
      <x:c r="G758" s="1" t="n">
        <x:f>IF(D758=1,C758,"")</x:f>
        <x:v>0.5908434466691688</x:v>
      </x:c>
      <x:c r="H758" s="1" t="str">
        <x:f>IF(D758=0,C758,"")</x:f>
      </x:c>
      <x:c r="I758" s="1" t="n">
        <x:f>SQRT(1-F758^2)</x:f>
        <x:v>0.9054300520948132</x:v>
      </x:c>
      <x:c r="J758" s="34"/>
      <x:c r="K758" s="34"/>
      <x:c r="L758" s="34"/>
      <x:c r="M758" s="34"/>
      <x:c r="N758" s="34"/>
      <x:c r="O758" s="34"/>
      <x:c r="P758" s="34"/>
      <x:c r="Q758" s="10" t="n">
        <x:f>PI()</x:f>
        <x:v>3.141592653589793</x:v>
      </x:c>
      <x:c r="S758" s="10" t="n">
        <x:v>0.4244954896857962</x:v>
      </x:c>
      <x:c r="T758" s="10" t="n">
        <x:v>0.5908434466691688</x:v>
      </x:c>
      <x:c r="U758" s="10" t="n">
        <x:v>0.8862207928973405</x:v>
      </x:c>
      <x:c r="V758" s="10" t="n">
        <x:v>0.5349465213235908</x:v>
      </x:c>
      <x:c r="W758" s="10" t="n">
        <x:v>0.9226551999534391</x:v>
      </x:c>
      <x:c r="X758" s="10" t="n">
        <x:v>0.4753664998609951</x:v>
      </x:c>
    </x:row>
    <x:row r="759">
      <x:c r="A759" s="34" t="n">
        <x:v>735</x:v>
      </x:c>
      <x:c r="B759" s="11" t="n">
        <x:f>CHOOSE(MIN(3,MAX(1,$B$9)),S759,U759,W759)</x:f>
        <x:v>0.9239411948947236</x:v>
      </x:c>
      <x:c r="C759" s="11" t="n">
        <x:f>CHOOSE(MIN(3,MAX(1,$B$9)),T759,V759,X759)</x:f>
        <x:v>0.45330633653793484</x:v>
      </x:c>
      <x:c r="D759" s="1" t="n">
        <x:f>IF(B759^2+C759^2&lt;=1,1,0)</x:f>
        <x:v>0</x:v>
      </x:c>
      <x:c r="E759" s="9" t="n">
        <x:f>4*AVERAGE($D$25:D759)</x:f>
        <x:v>3.053061224489796</x:v>
      </x:c>
      <x:c r="F759" s="1" t="n">
        <x:f>B759</x:f>
        <x:v>0.9239411948947236</x:v>
      </x:c>
      <x:c r="G759" s="1" t="str">
        <x:f>IF(D759=1,C759,"")</x:f>
      </x:c>
      <x:c r="H759" s="1" t="n">
        <x:f>IF(D759=0,C759,"")</x:f>
        <x:v>0.45330633653793484</x:v>
      </x:c>
      <x:c r="I759" s="1" t="n">
        <x:f>SQRT(1-F759^2)</x:f>
        <x:v>0.3825345322667097</x:v>
      </x:c>
      <x:c r="J759" s="34"/>
      <x:c r="K759" s="34"/>
      <x:c r="L759" s="34"/>
      <x:c r="M759" s="34"/>
      <x:c r="N759" s="34"/>
      <x:c r="O759" s="34"/>
      <x:c r="P759" s="34"/>
      <x:c r="Q759" s="10" t="n">
        <x:f>PI()</x:f>
        <x:v>3.141592653589793</x:v>
      </x:c>
      <x:c r="S759" s="10" t="n">
        <x:v>0.9239411948947236</x:v>
      </x:c>
      <x:c r="T759" s="10" t="n">
        <x:v>0.45330633653793484</x:v>
      </x:c>
      <x:c r="U759" s="10" t="n">
        <x:v>0.9141791010823079</x:v>
      </x:c>
      <x:c r="V759" s="10" t="n">
        <x:v>0.23143724934884613</x:v>
      </x:c>
      <x:c r="W759" s="10" t="n">
        <x:v>0.5121090925571031</x:v>
      </x:c>
      <x:c r="X759" s="10" t="n">
        <x:v>0.12749727348701456</x:v>
      </x:c>
    </x:row>
    <x:row r="760">
      <x:c r="A760" s="34" t="n">
        <x:v>736</x:v>
      </x:c>
      <x:c r="B760" s="11" t="n">
        <x:f>CHOOSE(MIN(3,MAX(1,$B$9)),S760,U760,W760)</x:f>
        <x:v>0.965700002736412</x:v>
      </x:c>
      <x:c r="C760" s="11" t="n">
        <x:f>CHOOSE(MIN(3,MAX(1,$B$9)),T760,V760,X760)</x:f>
        <x:v>0.03292902291286737</x:v>
      </x:c>
      <x:c r="D760" s="1" t="n">
        <x:f>IF(B760^2+C760^2&lt;=1,1,0)</x:f>
        <x:v>1</x:v>
      </x:c>
      <x:c r="E760" s="9" t="n">
        <x:f>4*AVERAGE($D$25:D760)</x:f>
        <x:v>3.0543478260869565</x:v>
      </x:c>
      <x:c r="F760" s="1" t="n">
        <x:f>B760</x:f>
        <x:v>0.965700002736412</x:v>
      </x:c>
      <x:c r="G760" s="1" t="n">
        <x:f>IF(D760=1,C760,"")</x:f>
        <x:v>0.03292902291286737</x:v>
      </x:c>
      <x:c r="H760" s="1" t="str">
        <x:f>IF(D760=0,C760,"")</x:f>
      </x:c>
      <x:c r="I760" s="1" t="n">
        <x:f>SQRT(1-F760^2)</x:f>
        <x:v>0.2596603641584404</x:v>
      </x:c>
      <x:c r="J760" s="34"/>
      <x:c r="K760" s="34"/>
      <x:c r="L760" s="34"/>
      <x:c r="M760" s="34"/>
      <x:c r="N760" s="34"/>
      <x:c r="O760" s="34"/>
      <x:c r="P760" s="34"/>
      <x:c r="Q760" s="10" t="n">
        <x:f>PI()</x:f>
        <x:v>3.141592653589793</x:v>
      </x:c>
      <x:c r="S760" s="10" t="n">
        <x:v>0.965700002736412</x:v>
      </x:c>
      <x:c r="T760" s="10" t="n">
        <x:v>0.03292902291286737</x:v>
      </x:c>
      <x:c r="U760" s="10" t="n">
        <x:v>0.6800240550084586</x:v>
      </x:c>
      <x:c r="V760" s="10" t="n">
        <x:v>0.5650445838451617</x:v>
      </x:c>
      <x:c r="W760" s="10" t="n">
        <x:v>0.6719753988857249</x:v>
      </x:c>
      <x:c r="X760" s="10" t="n">
        <x:v>0.38803141752354453</x:v>
      </x:c>
    </x:row>
    <x:row r="761">
      <x:c r="A761" s="34" t="n">
        <x:v>737</x:v>
      </x:c>
      <x:c r="B761" s="11" t="n">
        <x:f>CHOOSE(MIN(3,MAX(1,$B$9)),S761,U761,W761)</x:f>
        <x:v>0.417738237301819</x:v>
      </x:c>
      <x:c r="C761" s="11" t="n">
        <x:f>CHOOSE(MIN(3,MAX(1,$B$9)),T761,V761,X761)</x:f>
        <x:v>0.9753190070623532</x:v>
      </x:c>
      <x:c r="D761" s="1" t="n">
        <x:f>IF(B761^2+C761^2&lt;=1,1,0)</x:f>
        <x:v>0</x:v>
      </x:c>
      <x:c r="E761" s="9" t="n">
        <x:f>4*AVERAGE($D$25:D761)</x:f>
        <x:v>3.050203527815468</x:v>
      </x:c>
      <x:c r="F761" s="1" t="n">
        <x:f>B761</x:f>
        <x:v>0.417738237301819</x:v>
      </x:c>
      <x:c r="G761" s="1" t="str">
        <x:f>IF(D761=1,C761,"")</x:f>
      </x:c>
      <x:c r="H761" s="1" t="n">
        <x:f>IF(D761=0,C761,"")</x:f>
        <x:v>0.9753190070623532</x:v>
      </x:c>
      <x:c r="I761" s="1" t="n">
        <x:f>SQRT(1-F761^2)</x:f>
        <x:v>0.9085674246284473</x:v>
      </x:c>
      <x:c r="J761" s="34"/>
      <x:c r="K761" s="34"/>
      <x:c r="L761" s="34"/>
      <x:c r="M761" s="34"/>
      <x:c r="N761" s="34"/>
      <x:c r="O761" s="34"/>
      <x:c r="P761" s="34"/>
      <x:c r="Q761" s="10" t="n">
        <x:f>PI()</x:f>
        <x:v>3.141592653589793</x:v>
      </x:c>
      <x:c r="S761" s="10" t="n">
        <x:v>0.417738237301819</x:v>
      </x:c>
      <x:c r="T761" s="10" t="n">
        <x:v>0.9753190070623532</x:v>
      </x:c>
      <x:c r="U761" s="10" t="n">
        <x:v>0.021314887047438447</x:v>
      </x:c>
      <x:c r="V761" s="10" t="n">
        <x:v>0.9096573927673454</x:v>
      </x:c>
      <x:c r="W761" s="10" t="n">
        <x:v>0.06400840088399617</x:v>
      </x:c>
      <x:c r="X761" s="10" t="n">
        <x:v>0.6895538578259081</x:v>
      </x:c>
    </x:row>
    <x:row r="762">
      <x:c r="A762" s="34" t="n">
        <x:v>738</x:v>
      </x:c>
      <x:c r="B762" s="11" t="n">
        <x:f>CHOOSE(MIN(3,MAX(1,$B$9)),S762,U762,W762)</x:f>
        <x:v>0.10610466019716114</x:v>
      </x:c>
      <x:c r="C762" s="11" t="n">
        <x:f>CHOOSE(MIN(3,MAX(1,$B$9)),T762,V762,X762)</x:f>
        <x:v>0.09538887639064342</x:v>
      </x:c>
      <x:c r="D762" s="1" t="n">
        <x:f>IF(B762^2+C762^2&lt;=1,1,0)</x:f>
        <x:v>1</x:v>
      </x:c>
      <x:c r="E762" s="9" t="n">
        <x:f>4*AVERAGE($D$25:D762)</x:f>
        <x:v>3.051490514905149</x:v>
      </x:c>
      <x:c r="F762" s="1" t="n">
        <x:f>B762</x:f>
        <x:v>0.10610466019716114</x:v>
      </x:c>
      <x:c r="G762" s="1" t="n">
        <x:f>IF(D762=1,C762,"")</x:f>
        <x:v>0.09538887639064342</x:v>
      </x:c>
      <x:c r="H762" s="1" t="str">
        <x:f>IF(D762=0,C762,"")</x:f>
      </x:c>
      <x:c r="I762" s="1" t="n">
        <x:f>SQRT(1-F762^2)</x:f>
        <x:v>0.9943549673453866</x:v>
      </x:c>
      <x:c r="J762" s="34"/>
      <x:c r="K762" s="34"/>
      <x:c r="L762" s="34"/>
      <x:c r="M762" s="34"/>
      <x:c r="N762" s="34"/>
      <x:c r="O762" s="34"/>
      <x:c r="P762" s="34"/>
      <x:c r="Q762" s="10" t="n">
        <x:f>PI()</x:f>
        <x:v>3.141592653589793</x:v>
      </x:c>
      <x:c r="S762" s="10" t="n">
        <x:v>0.10610466019716114</x:v>
      </x:c>
      <x:c r="T762" s="10" t="n">
        <x:v>0.09538887639064342</x:v>
      </x:c>
      <x:c r="U762" s="10" t="n">
        <x:v>0.3969440213653427</x:v>
      </x:c>
      <x:c r="V762" s="10" t="n">
        <x:v>0.4120026327738421</x:v>
      </x:c>
      <x:c r="W762" s="10" t="n">
        <x:v>0.7133270239870668</x:v>
      </x:c>
      <x:c r="X762" s="10" t="n">
        <x:v>0.8780363447187705</x:v>
      </x:c>
    </x:row>
    <x:row r="763">
      <x:c r="A763" s="34" t="n">
        <x:v>739</x:v>
      </x:c>
      <x:c r="B763" s="11" t="n">
        <x:f>CHOOSE(MIN(3,MAX(1,$B$9)),S763,U763,W763)</x:f>
        <x:v>0.4053483324823901</x:v>
      </x:c>
      <x:c r="C763" s="11" t="n">
        <x:f>CHOOSE(MIN(3,MAX(1,$B$9)),T763,V763,X763)</x:f>
        <x:v>0.6689994471380487</x:v>
      </x:c>
      <x:c r="D763" s="1" t="n">
        <x:f>IF(B763^2+C763^2&lt;=1,1,0)</x:f>
        <x:v>1</x:v>
      </x:c>
      <x:c r="E763" s="9" t="n">
        <x:f>4*AVERAGE($D$25:D763)</x:f>
        <x:v>3.0527740189445196</x:v>
      </x:c>
      <x:c r="F763" s="1" t="n">
        <x:f>B763</x:f>
        <x:v>0.4053483324823901</x:v>
      </x:c>
      <x:c r="G763" s="1" t="n">
        <x:f>IF(D763=1,C763,"")</x:f>
        <x:v>0.6689994471380487</x:v>
      </x:c>
      <x:c r="H763" s="1" t="str">
        <x:f>IF(D763=0,C763,"")</x:f>
      </x:c>
      <x:c r="I763" s="1" t="n">
        <x:f>SQRT(1-F763^2)</x:f>
        <x:v>0.9141623101800608</x:v>
      </x:c>
      <x:c r="J763" s="34"/>
      <x:c r="K763" s="34"/>
      <x:c r="L763" s="34"/>
      <x:c r="M763" s="34"/>
      <x:c r="N763" s="34"/>
      <x:c r="O763" s="34"/>
      <x:c r="P763" s="34"/>
      <x:c r="Q763" s="10" t="n">
        <x:f>PI()</x:f>
        <x:v>3.141592653589793</x:v>
      </x:c>
      <x:c r="S763" s="10" t="n">
        <x:v>0.4053483324823901</x:v>
      </x:c>
      <x:c r="T763" s="10" t="n">
        <x:v>0.6689994471380487</x:v>
      </x:c>
      <x:c r="U763" s="10" t="n">
        <x:v>0.4997869964795184</x:v>
      </x:c>
      <x:c r="V763" s="10" t="n">
        <x:v>0.8856146525998955</x:v>
      </x:c>
      <x:c r="W763" s="10" t="n">
        <x:v>0.4346894860059345</x:v>
      </x:c>
      <x:c r="X763" s="10" t="n">
        <x:v>0.6924894240162299</x:v>
      </x:c>
    </x:row>
    <x:row r="764">
      <x:c r="A764" s="34" t="n">
        <x:v>740</x:v>
      </x:c>
      <x:c r="B764" s="11" t="n">
        <x:f>CHOOSE(MIN(3,MAX(1,$B$9)),S764,U764,W764)</x:f>
        <x:v>0.5406216572737321</x:v>
      </x:c>
      <x:c r="C764" s="11" t="n">
        <x:f>CHOOSE(MIN(3,MAX(1,$B$9)),T764,V764,X764)</x:f>
        <x:v>0.4999477557139471</x:v>
      </x:c>
      <x:c r="D764" s="1" t="n">
        <x:f>IF(B764^2+C764^2&lt;=1,1,0)</x:f>
        <x:v>1</x:v>
      </x:c>
      <x:c r="E764" s="9" t="n">
        <x:f>4*AVERAGE($D$25:D764)</x:f>
        <x:v>3.054054054054054</x:v>
      </x:c>
      <x:c r="F764" s="1" t="n">
        <x:f>B764</x:f>
        <x:v>0.5406216572737321</x:v>
      </x:c>
      <x:c r="G764" s="1" t="n">
        <x:f>IF(D764=1,C764,"")</x:f>
        <x:v>0.4999477557139471</x:v>
      </x:c>
      <x:c r="H764" s="1" t="str">
        <x:f>IF(D764=0,C764,"")</x:f>
      </x:c>
      <x:c r="I764" s="1" t="n">
        <x:f>SQRT(1-F764^2)</x:f>
        <x:v>0.8412658460240754</x:v>
      </x:c>
      <x:c r="J764" s="34"/>
      <x:c r="K764" s="34"/>
      <x:c r="L764" s="34"/>
      <x:c r="M764" s="34"/>
      <x:c r="N764" s="34"/>
      <x:c r="O764" s="34"/>
      <x:c r="P764" s="34"/>
      <x:c r="Q764" s="10" t="n">
        <x:f>PI()</x:f>
        <x:v>3.141592653589793</x:v>
      </x:c>
      <x:c r="S764" s="10" t="n">
        <x:v>0.5406216572737321</x:v>
      </x:c>
      <x:c r="T764" s="10" t="n">
        <x:v>0.4999477557139471</x:v>
      </x:c>
      <x:c r="U764" s="10" t="n">
        <x:v>0.4784822127360713</x:v>
      </x:c>
      <x:c r="V764" s="10" t="n">
        <x:v>0.49450458382243057</x:v>
      </x:c>
      <x:c r="W764" s="10" t="n">
        <x:v>0.566183205398822</x:v>
      </x:c>
      <x:c r="X764" s="10" t="n">
        <x:v>0.36826333011429613</x:v>
      </x:c>
    </x:row>
    <x:row r="765">
      <x:c r="A765" s="34" t="n">
        <x:v>741</x:v>
      </x:c>
      <x:c r="B765" s="11" t="n">
        <x:f>CHOOSE(MIN(3,MAX(1,$B$9)),S765,U765,W765)</x:f>
        <x:v>0.7739539545727894</x:v>
      </x:c>
      <x:c r="C765" s="11" t="n">
        <x:f>CHOOSE(MIN(3,MAX(1,$B$9)),T765,V765,X765)</x:f>
        <x:v>0.9421094689751044</x:v>
      </x:c>
      <x:c r="D765" s="1" t="n">
        <x:f>IF(B765^2+C765^2&lt;=1,1,0)</x:f>
        <x:v>0</x:v>
      </x:c>
      <x:c r="E765" s="9" t="n">
        <x:f>4*AVERAGE($D$25:D765)</x:f>
        <x:v>3.049932523616734</x:v>
      </x:c>
      <x:c r="F765" s="1" t="n">
        <x:f>B765</x:f>
        <x:v>0.7739539545727894</x:v>
      </x:c>
      <x:c r="G765" s="1" t="str">
        <x:f>IF(D765=1,C765,"")</x:f>
      </x:c>
      <x:c r="H765" s="1" t="n">
        <x:f>IF(D765=0,C765,"")</x:f>
        <x:v>0.9421094689751044</x:v>
      </x:c>
      <x:c r="I765" s="1" t="n">
        <x:f>SQRT(1-F765^2)</x:f>
        <x:v>0.6332418781169963</x:v>
      </x:c>
      <x:c r="J765" s="34"/>
      <x:c r="K765" s="34"/>
      <x:c r="L765" s="34"/>
      <x:c r="M765" s="34"/>
      <x:c r="N765" s="34"/>
      <x:c r="O765" s="34"/>
      <x:c r="P765" s="34"/>
      <x:c r="Q765" s="10" t="n">
        <x:f>PI()</x:f>
        <x:v>3.141592653589793</x:v>
      </x:c>
      <x:c r="S765" s="10" t="n">
        <x:v>0.7739539545727894</x:v>
      </x:c>
      <x:c r="T765" s="10" t="n">
        <x:v>0.9421094689751044</x:v>
      </x:c>
      <x:c r="U765" s="10" t="n">
        <x:v>0.752125888017258</x:v>
      </x:c>
      <x:c r="V765" s="10" t="n">
        <x:v>0.8350653013496775</x:v>
      </x:c>
      <x:c r="W765" s="10" t="n">
        <x:v>0.8765143361060113</x:v>
      </x:c>
      <x:c r="X765" s="10" t="n">
        <x:v>0.8992746105595006</x:v>
      </x:c>
    </x:row>
    <x:row r="766">
      <x:c r="A766" s="34" t="n">
        <x:v>742</x:v>
      </x:c>
      <x:c r="B766" s="11" t="n">
        <x:f>CHOOSE(MIN(3,MAX(1,$B$9)),S766,U766,W766)</x:f>
        <x:v>0.999719982384704</x:v>
      </x:c>
      <x:c r="C766" s="11" t="n">
        <x:f>CHOOSE(MIN(3,MAX(1,$B$9)),T766,V766,X766)</x:f>
        <x:v>0.13955309626180679</x:v>
      </x:c>
      <x:c r="D766" s="1" t="n">
        <x:f>IF(B766^2+C766^2&lt;=1,1,0)</x:f>
        <x:v>0</x:v>
      </x:c>
      <x:c r="E766" s="9" t="n">
        <x:f>4*AVERAGE($D$25:D766)</x:f>
        <x:v>3.045822102425876</x:v>
      </x:c>
      <x:c r="F766" s="1" t="n">
        <x:f>B766</x:f>
        <x:v>0.999719982384704</x:v>
      </x:c>
      <x:c r="G766" s="1" t="str">
        <x:f>IF(D766=1,C766,"")</x:f>
      </x:c>
      <x:c r="H766" s="1" t="n">
        <x:f>IF(D766=0,C766,"")</x:f>
        <x:v>0.13955309626180679</x:v>
      </x:c>
      <x:c r="I766" s="1" t="n">
        <x:f>SQRT(1-F766^2)</x:f>
        <x:v>0.023663406786155496</x:v>
      </x:c>
      <x:c r="J766" s="34"/>
      <x:c r="K766" s="34"/>
      <x:c r="L766" s="34"/>
      <x:c r="M766" s="34"/>
      <x:c r="N766" s="34"/>
      <x:c r="O766" s="34"/>
      <x:c r="P766" s="34"/>
      <x:c r="Q766" s="10" t="n">
        <x:f>PI()</x:f>
        <x:v>3.141592653589793</x:v>
      </x:c>
      <x:c r="S766" s="10" t="n">
        <x:v>0.999719982384704</x:v>
      </x:c>
      <x:c r="T766" s="10" t="n">
        <x:v>0.13955309626180679</x:v>
      </x:c>
      <x:c r="U766" s="10" t="n">
        <x:v>0.62458043309287</x:v>
      </x:c>
      <x:c r="V766" s="10" t="n">
        <x:v>0.25084926125855034</x:v>
      </x:c>
      <x:c r="W766" s="10" t="n">
        <x:v>0.12265302965335012</x:v>
      </x:c>
      <x:c r="X766" s="10" t="n">
        <x:v>0.04459533288396844</x:v>
      </x:c>
    </x:row>
    <x:row r="767">
      <x:c r="A767" s="34" t="n">
        <x:v>743</x:v>
      </x:c>
      <x:c r="B767" s="11" t="n">
        <x:f>CHOOSE(MIN(3,MAX(1,$B$9)),S767,U767,W767)</x:f>
        <x:v>0.853429380687885</x:v>
      </x:c>
      <x:c r="C767" s="11" t="n">
        <x:f>CHOOSE(MIN(3,MAX(1,$B$9)),T767,V767,X767)</x:f>
        <x:v>0.7757636985043064</x:v>
      </x:c>
      <x:c r="D767" s="1" t="n">
        <x:f>IF(B767^2+C767^2&lt;=1,1,0)</x:f>
        <x:v>0</x:v>
      </x:c>
      <x:c r="E767" s="9" t="n">
        <x:f>4*AVERAGE($D$25:D767)</x:f>
        <x:v>3.041722745625841</x:v>
      </x:c>
      <x:c r="F767" s="1" t="n">
        <x:f>B767</x:f>
        <x:v>0.853429380687885</x:v>
      </x:c>
      <x:c r="G767" s="1" t="str">
        <x:f>IF(D767=1,C767,"")</x:f>
      </x:c>
      <x:c r="H767" s="1" t="n">
        <x:f>IF(D767=0,C767,"")</x:f>
        <x:v>0.7757636985043064</x:v>
      </x:c>
      <x:c r="I767" s="1" t="n">
        <x:f>SQRT(1-F767^2)</x:f>
        <x:v>0.5212084920439162</x:v>
      </x:c>
      <x:c r="J767" s="34"/>
      <x:c r="K767" s="34"/>
      <x:c r="L767" s="34"/>
      <x:c r="M767" s="34"/>
      <x:c r="N767" s="34"/>
      <x:c r="O767" s="34"/>
      <x:c r="P767" s="34"/>
      <x:c r="Q767" s="10" t="n">
        <x:f>PI()</x:f>
        <x:v>3.141592653589793</x:v>
      </x:c>
      <x:c r="S767" s="10" t="n">
        <x:v>0.853429380687885</x:v>
      </x:c>
      <x:c r="T767" s="10" t="n">
        <x:v>0.7757636985043064</x:v>
      </x:c>
      <x:c r="U767" s="10" t="n">
        <x:v>0.3833478754827718</x:v>
      </x:c>
      <x:c r="V767" s="10" t="n">
        <x:v>0.2052903892716038</x:v>
      </x:c>
      <x:c r="W767" s="10" t="n">
        <x:v>0.9296448380108594</x:v>
      </x:c>
      <x:c r="X767" s="10" t="n">
        <x:v>0.3206757550293863</x:v>
      </x:c>
    </x:row>
    <x:row r="768">
      <x:c r="A768" s="34" t="n">
        <x:v>744</x:v>
      </x:c>
      <x:c r="B768" s="11" t="n">
        <x:f>CHOOSE(MIN(3,MAX(1,$B$9)),S768,U768,W768)</x:f>
        <x:v>0.30612707731779665</x:v>
      </x:c>
      <x:c r="C768" s="11" t="n">
        <x:f>CHOOSE(MIN(3,MAX(1,$B$9)),T768,V768,X768)</x:f>
        <x:v>0.40924660221207887</x:v>
      </x:c>
      <x:c r="D768" s="1" t="n">
        <x:f>IF(B768^2+C768^2&lt;=1,1,0)</x:f>
        <x:v>1</x:v>
      </x:c>
      <x:c r="E768" s="9" t="n">
        <x:f>4*AVERAGE($D$25:D768)</x:f>
        <x:v>3.043010752688172</x:v>
      </x:c>
      <x:c r="F768" s="1" t="n">
        <x:f>B768</x:f>
        <x:v>0.30612707731779665</x:v>
      </x:c>
      <x:c r="G768" s="1" t="n">
        <x:f>IF(D768=1,C768,"")</x:f>
        <x:v>0.40924660221207887</x:v>
      </x:c>
      <x:c r="H768" s="1" t="str">
        <x:f>IF(D768=0,C768,"")</x:f>
      </x:c>
      <x:c r="I768" s="1" t="n">
        <x:f>SQRT(1-F768^2)</x:f>
        <x:v>0.951990657797052</x:v>
      </x:c>
      <x:c r="J768" s="34"/>
      <x:c r="K768" s="34"/>
      <x:c r="L768" s="34"/>
      <x:c r="M768" s="34"/>
      <x:c r="N768" s="34"/>
      <x:c r="O768" s="34"/>
      <x:c r="P768" s="34"/>
      <x:c r="Q768" s="10" t="n">
        <x:f>PI()</x:f>
        <x:v>3.141592653589793</x:v>
      </x:c>
      <x:c r="S768" s="10" t="n">
        <x:v>0.30612707731779665</x:v>
      </x:c>
      <x:c r="T768" s="10" t="n">
        <x:v>0.40924660221207887</x:v>
      </x:c>
      <x:c r="U768" s="10" t="n">
        <x:v>0.20850885459673596</x:v>
      </x:c>
      <x:c r="V768" s="10" t="n">
        <x:v>0.4130401627234106</x:v>
      </x:c>
      <x:c r="W768" s="10" t="n">
        <x:v>0.10569816410611443</x:v>
      </x:c>
      <x:c r="X768" s="10" t="n">
        <x:v>0.9282090873015237</x:v>
      </x:c>
    </x:row>
    <x:row r="769">
      <x:c r="A769" s="34" t="n">
        <x:v>745</x:v>
      </x:c>
      <x:c r="B769" s="11" t="n">
        <x:f>CHOOSE(MIN(3,MAX(1,$B$9)),S769,U769,W769)</x:f>
        <x:v>0.43642125732731074</x:v>
      </x:c>
      <x:c r="C769" s="11" t="n">
        <x:f>CHOOSE(MIN(3,MAX(1,$B$9)),T769,V769,X769)</x:f>
        <x:v>0.3292269386583939</x:v>
      </x:c>
      <x:c r="D769" s="1" t="n">
        <x:f>IF(B769^2+C769^2&lt;=1,1,0)</x:f>
        <x:v>1</x:v>
      </x:c>
      <x:c r="E769" s="9" t="n">
        <x:f>4*AVERAGE($D$25:D769)</x:f>
        <x:v>3.0442953020134227</x:v>
      </x:c>
      <x:c r="F769" s="1" t="n">
        <x:f>B769</x:f>
        <x:v>0.43642125732731074</x:v>
      </x:c>
      <x:c r="G769" s="1" t="n">
        <x:f>IF(D769=1,C769,"")</x:f>
        <x:v>0.3292269386583939</x:v>
      </x:c>
      <x:c r="H769" s="1" t="str">
        <x:f>IF(D769=0,C769,"")</x:f>
      </x:c>
      <x:c r="I769" s="1" t="n">
        <x:f>SQRT(1-F769^2)</x:f>
        <x:v>0.8997424554575877</x:v>
      </x:c>
      <x:c r="J769" s="34"/>
      <x:c r="K769" s="34"/>
      <x:c r="L769" s="34"/>
      <x:c r="M769" s="34"/>
      <x:c r="N769" s="34"/>
      <x:c r="O769" s="34"/>
      <x:c r="P769" s="34"/>
      <x:c r="Q769" s="10" t="n">
        <x:f>PI()</x:f>
        <x:v>3.141592653589793</x:v>
      </x:c>
      <x:c r="S769" s="10" t="n">
        <x:v>0.43642125732731074</x:v>
      </x:c>
      <x:c r="T769" s="10" t="n">
        <x:v>0.3292269386583939</x:v>
      </x:c>
      <x:c r="U769" s="10" t="n">
        <x:v>0.036803882788315256</x:v>
      </x:c>
      <x:c r="V769" s="10" t="n">
        <x:v>0.3314835839657436</x:v>
      </x:c>
      <x:c r="W769" s="10" t="n">
        <x:v>0.5985763862062371</x:v>
      </x:c>
      <x:c r="X769" s="10" t="n">
        <x:v>0.8025407041418077</x:v>
      </x:c>
    </x:row>
    <x:row r="770">
      <x:c r="A770" s="34" t="n">
        <x:v>746</x:v>
      </x:c>
      <x:c r="B770" s="11" t="n">
        <x:f>CHOOSE(MIN(3,MAX(1,$B$9)),S770,U770,W770)</x:f>
        <x:v>0.7059445598861203</x:v>
      </x:c>
      <x:c r="C770" s="11" t="n">
        <x:f>CHOOSE(MIN(3,MAX(1,$B$9)),T770,V770,X770)</x:f>
        <x:v>0.6044186410726979</x:v>
      </x:c>
      <x:c r="D770" s="1" t="n">
        <x:f>IF(B770^2+C770^2&lt;=1,1,0)</x:f>
        <x:v>1</x:v>
      </x:c>
      <x:c r="E770" s="9" t="n">
        <x:f>4*AVERAGE($D$25:D770)</x:f>
        <x:v>3.045576407506702</x:v>
      </x:c>
      <x:c r="F770" s="1" t="n">
        <x:f>B770</x:f>
        <x:v>0.7059445598861203</x:v>
      </x:c>
      <x:c r="G770" s="1" t="n">
        <x:f>IF(D770=1,C770,"")</x:f>
        <x:v>0.6044186410726979</x:v>
      </x:c>
      <x:c r="H770" s="1" t="str">
        <x:f>IF(D770=0,C770,"")</x:f>
      </x:c>
      <x:c r="I770" s="1" t="n">
        <x:f>SQRT(1-F770^2)</x:f>
        <x:v>0.7082670953582355</x:v>
      </x:c>
      <x:c r="J770" s="34"/>
      <x:c r="K770" s="34"/>
      <x:c r="L770" s="34"/>
      <x:c r="M770" s="34"/>
      <x:c r="N770" s="34"/>
      <x:c r="O770" s="34"/>
      <x:c r="P770" s="34"/>
      <x:c r="Q770" s="10" t="n">
        <x:f>PI()</x:f>
        <x:v>3.141592653589793</x:v>
      </x:c>
      <x:c r="S770" s="10" t="n">
        <x:v>0.7059445598861203</x:v>
      </x:c>
      <x:c r="T770" s="10" t="n">
        <x:v>0.6044186410726979</x:v>
      </x:c>
      <x:c r="U770" s="10" t="n">
        <x:v>0.3877169113632416</x:v>
      </x:c>
      <x:c r="V770" s="10" t="n">
        <x:v>0.20806729084335318</x:v>
      </x:c>
      <x:c r="W770" s="10" t="n">
        <x:v>0.3129430919189624</x:v>
      </x:c>
      <x:c r="X770" s="10" t="n">
        <x:v>0.33548860625471777</x:v>
      </x:c>
    </x:row>
    <x:row r="771">
      <x:c r="A771" s="34" t="n">
        <x:v>747</x:v>
      </x:c>
      <x:c r="B771" s="11" t="n">
        <x:f>CHOOSE(MIN(3,MAX(1,$B$9)),S771,U771,W771)</x:f>
        <x:v>0.17440572928171605</x:v>
      </x:c>
      <x:c r="C771" s="11" t="n">
        <x:f>CHOOSE(MIN(3,MAX(1,$B$9)),T771,V771,X771)</x:f>
        <x:v>0.9324068451533094</x:v>
      </x:c>
      <x:c r="D771" s="1" t="n">
        <x:f>IF(B771^2+C771^2&lt;=1,1,0)</x:f>
        <x:v>1</x:v>
      </x:c>
      <x:c r="E771" s="9" t="n">
        <x:f>4*AVERAGE($D$25:D771)</x:f>
        <x:v>3.0468540829986615</x:v>
      </x:c>
      <x:c r="F771" s="1" t="n">
        <x:f>B771</x:f>
        <x:v>0.17440572928171605</x:v>
      </x:c>
      <x:c r="G771" s="1" t="n">
        <x:f>IF(D771=1,C771,"")</x:f>
        <x:v>0.9324068451533094</x:v>
      </x:c>
      <x:c r="H771" s="1" t="str">
        <x:f>IF(D771=0,C771,"")</x:f>
      </x:c>
      <x:c r="I771" s="1" t="n">
        <x:f>SQRT(1-F771^2)</x:f>
        <x:v>0.9846738757546647</x:v>
      </x:c>
      <x:c r="J771" s="34"/>
      <x:c r="K771" s="34"/>
      <x:c r="L771" s="34"/>
      <x:c r="M771" s="34"/>
      <x:c r="N771" s="34"/>
      <x:c r="O771" s="34"/>
      <x:c r="P771" s="34"/>
      <x:c r="Q771" s="10" t="n">
        <x:f>PI()</x:f>
        <x:v>3.141592653589793</x:v>
      </x:c>
      <x:c r="S771" s="10" t="n">
        <x:v>0.17440572928171605</x:v>
      </x:c>
      <x:c r="T771" s="10" t="n">
        <x:v>0.9324068451533094</x:v>
      </x:c>
      <x:c r="U771" s="10" t="n">
        <x:v>0.33972459142419353</x:v>
      </x:c>
      <x:c r="V771" s="10" t="n">
        <x:v>0.828316070444122</x:v>
      </x:c>
      <x:c r="W771" s="10" t="n">
        <x:v>0.6578237124800188</x:v>
      </x:c>
      <x:c r="X771" s="10" t="n">
        <x:v>0.06004346974941588</x:v>
      </x:c>
    </x:row>
    <x:row r="772">
      <x:c r="A772" s="34" t="n">
        <x:v>748</x:v>
      </x:c>
      <x:c r="B772" s="11" t="n">
        <x:f>CHOOSE(MIN(3,MAX(1,$B$9)),S772,U772,W772)</x:f>
        <x:v>0.7398030090844259</x:v>
      </x:c>
      <x:c r="C772" s="11" t="n">
        <x:f>CHOOSE(MIN(3,MAX(1,$B$9)),T772,V772,X772)</x:f>
        <x:v>0.8395704507129267</x:v>
      </x:c>
      <x:c r="D772" s="1" t="n">
        <x:f>IF(B772^2+C772^2&lt;=1,1,0)</x:f>
        <x:v>0</x:v>
      </x:c>
      <x:c r="E772" s="9" t="n">
        <x:f>4*AVERAGE($D$25:D772)</x:f>
        <x:v>3.0427807486631018</x:v>
      </x:c>
      <x:c r="F772" s="1" t="n">
        <x:f>B772</x:f>
        <x:v>0.7398030090844259</x:v>
      </x:c>
      <x:c r="G772" s="1" t="str">
        <x:f>IF(D772=1,C772,"")</x:f>
      </x:c>
      <x:c r="H772" s="1" t="n">
        <x:f>IF(D772=0,C772,"")</x:f>
        <x:v>0.8395704507129267</x:v>
      </x:c>
      <x:c r="I772" s="1" t="n">
        <x:f>SQRT(1-F772^2)</x:f>
        <x:v>0.672823533885096</x:v>
      </x:c>
      <x:c r="J772" s="34"/>
      <x:c r="K772" s="34"/>
      <x:c r="L772" s="34"/>
      <x:c r="M772" s="34"/>
      <x:c r="N772" s="34"/>
      <x:c r="O772" s="34"/>
      <x:c r="P772" s="34"/>
      <x:c r="Q772" s="10" t="n">
        <x:f>PI()</x:f>
        <x:v>3.141592653589793</x:v>
      </x:c>
      <x:c r="S772" s="10" t="n">
        <x:v>0.7398030090844259</x:v>
      </x:c>
      <x:c r="T772" s="10" t="n">
        <x:v>0.8395704507129267</x:v>
      </x:c>
      <x:c r="U772" s="10" t="n">
        <x:v>0.03491170261123322</x:v>
      </x:c>
      <x:c r="V772" s="10" t="n">
        <x:v>0.9266586467302745</x:v>
      </x:c>
      <x:c r="W772" s="10" t="n">
        <x:v>0.3572424550881551</x:v>
      </x:c>
      <x:c r="X772" s="10" t="n">
        <x:v>0.5733906806597068</x:v>
      </x:c>
    </x:row>
    <x:row r="773">
      <x:c r="A773" s="34" t="n">
        <x:v>749</x:v>
      </x:c>
      <x:c r="B773" s="11" t="n">
        <x:f>CHOOSE(MIN(3,MAX(1,$B$9)),S773,U773,W773)</x:f>
        <x:v>0.24034713103901595</x:v>
      </x:c>
      <x:c r="C773" s="11" t="n">
        <x:f>CHOOSE(MIN(3,MAX(1,$B$9)),T773,V773,X773)</x:f>
        <x:v>0.04416691476944834</x:v>
      </x:c>
      <x:c r="D773" s="1" t="n">
        <x:f>IF(B773^2+C773^2&lt;=1,1,0)</x:f>
        <x:v>1</x:v>
      </x:c>
      <x:c r="E773" s="9" t="n">
        <x:f>4*AVERAGE($D$25:D773)</x:f>
        <x:v>3.0440587449933245</x:v>
      </x:c>
      <x:c r="F773" s="1" t="n">
        <x:f>B773</x:f>
        <x:v>0.24034713103901595</x:v>
      </x:c>
      <x:c r="G773" s="1" t="n">
        <x:f>IF(D773=1,C773,"")</x:f>
        <x:v>0.04416691476944834</x:v>
      </x:c>
      <x:c r="H773" s="1" t="str">
        <x:f>IF(D773=0,C773,"")</x:f>
      </x:c>
      <x:c r="I773" s="1" t="n">
        <x:f>SQRT(1-F773^2)</x:f>
        <x:v>0.9706870023861008</x:v>
      </x:c>
      <x:c r="J773" s="34"/>
      <x:c r="K773" s="34"/>
      <x:c r="L773" s="34"/>
      <x:c r="M773" s="34"/>
      <x:c r="N773" s="34"/>
      <x:c r="O773" s="34"/>
      <x:c r="P773" s="34"/>
      <x:c r="Q773" s="10" t="n">
        <x:f>PI()</x:f>
        <x:v>3.141592653589793</x:v>
      </x:c>
      <x:c r="S773" s="10" t="n">
        <x:v>0.24034713103901595</x:v>
      </x:c>
      <x:c r="T773" s="10" t="n">
        <x:v>0.04416691476944834</x:v>
      </x:c>
      <x:c r="U773" s="10" t="n">
        <x:v>0.5923731678998848</x:v>
      </x:c>
      <x:c r="V773" s="10" t="n">
        <x:v>0.0917587648337318</x:v>
      </x:c>
      <x:c r="W773" s="10" t="n">
        <x:v>0.42970936192751985</x:v>
      </x:c>
      <x:c r="X773" s="10" t="n">
        <x:v>0.6523055543327049</x:v>
      </x:c>
    </x:row>
    <x:row r="774">
      <x:c r="A774" s="34" t="n">
        <x:v>750</x:v>
      </x:c>
      <x:c r="B774" s="11" t="n">
        <x:f>CHOOSE(MIN(3,MAX(1,$B$9)),S774,U774,W774)</x:f>
        <x:v>0.16968081274535507</x:v>
      </x:c>
      <x:c r="C774" s="11" t="n">
        <x:f>CHOOSE(MIN(3,MAX(1,$B$9)),T774,V774,X774)</x:f>
        <x:v>0.19070915889460593</x:v>
      </x:c>
      <x:c r="D774" s="1" t="n">
        <x:f>IF(B774^2+C774^2&lt;=1,1,0)</x:f>
        <x:v>1</x:v>
      </x:c>
      <x:c r="E774" s="9" t="n">
        <x:f>4*AVERAGE($D$25:D774)</x:f>
        <x:v>3.0453333333333332</x:v>
      </x:c>
      <x:c r="F774" s="1" t="n">
        <x:f>B774</x:f>
        <x:v>0.16968081274535507</x:v>
      </x:c>
      <x:c r="G774" s="1" t="n">
        <x:f>IF(D774=1,C774,"")</x:f>
        <x:v>0.19070915889460593</x:v>
      </x:c>
      <x:c r="H774" s="1" t="str">
        <x:f>IF(D774=0,C774,"")</x:f>
      </x:c>
      <x:c r="I774" s="1" t="n">
        <x:f>SQRT(1-F774^2)</x:f>
        <x:v>0.9854990724430316</x:v>
      </x:c>
      <x:c r="J774" s="34"/>
      <x:c r="K774" s="34"/>
      <x:c r="L774" s="34"/>
      <x:c r="M774" s="34"/>
      <x:c r="N774" s="34"/>
      <x:c r="O774" s="34"/>
      <x:c r="P774" s="34"/>
      <x:c r="Q774" s="10" t="n">
        <x:f>PI()</x:f>
        <x:v>3.141592653589793</x:v>
      </x:c>
      <x:c r="S774" s="10" t="n">
        <x:v>0.16968081274535507</x:v>
      </x:c>
      <x:c r="T774" s="10" t="n">
        <x:v>0.19070915889460593</x:v>
      </x:c>
      <x:c r="U774" s="10" t="n">
        <x:v>0.7287594228838721</x:v>
      </x:c>
      <x:c r="V774" s="10" t="n">
        <x:v>0.9959909201391856</x:v>
      </x:c>
      <x:c r="W774" s="10" t="n">
        <x:v>0.2076789672081485</x:v>
      </x:c>
      <x:c r="X774" s="10" t="n">
        <x:v>0.03882080811521815</x:v>
      </x:c>
    </x:row>
    <x:row r="775">
      <x:c r="A775" s="34" t="n">
        <x:v>751</x:v>
      </x:c>
      <x:c r="B775" s="11" t="n">
        <x:f>CHOOSE(MIN(3,MAX(1,$B$9)),S775,U775,W775)</x:f>
        <x:v>0.3985832406906411</x:v>
      </x:c>
      <x:c r="C775" s="11" t="n">
        <x:f>CHOOSE(MIN(3,MAX(1,$B$9)),T775,V775,X775)</x:f>
        <x:v>0.0045847861329093575</x:v>
      </x:c>
      <x:c r="D775" s="1" t="n">
        <x:f>IF(B775^2+C775^2&lt;=1,1,0)</x:f>
        <x:v>1</x:v>
      </x:c>
      <x:c r="E775" s="9" t="n">
        <x:f>4*AVERAGE($D$25:D775)</x:f>
        <x:v>3.0466045272969375</x:v>
      </x:c>
      <x:c r="F775" s="1" t="n">
        <x:f>B775</x:f>
        <x:v>0.3985832406906411</x:v>
      </x:c>
      <x:c r="G775" s="1" t="n">
        <x:f>IF(D775=1,C775,"")</x:f>
        <x:v>0.0045847861329093575</x:v>
      </x:c>
      <x:c r="H775" s="1" t="str">
        <x:f>IF(D775=0,C775,"")</x:f>
      </x:c>
      <x:c r="I775" s="1" t="n">
        <x:f>SQRT(1-F775^2)</x:f>
        <x:v>0.9171321607274202</x:v>
      </x:c>
      <x:c r="J775" s="34"/>
      <x:c r="K775" s="34"/>
      <x:c r="L775" s="34"/>
      <x:c r="M775" s="34"/>
      <x:c r="N775" s="34"/>
      <x:c r="O775" s="34"/>
      <x:c r="P775" s="34"/>
      <x:c r="Q775" s="10" t="n">
        <x:f>PI()</x:f>
        <x:v>3.141592653589793</x:v>
      </x:c>
      <x:c r="S775" s="10" t="n">
        <x:v>0.3985832406906411</x:v>
      </x:c>
      <x:c r="T775" s="10" t="n">
        <x:v>0.0045847861329093575</x:v>
      </x:c>
      <x:c r="U775" s="10" t="n">
        <x:v>0.3324621783283125</x:v>
      </x:c>
      <x:c r="V775" s="10" t="n">
        <x:v>0.8992638938853995</x:v>
      </x:c>
      <x:c r="W775" s="10" t="n">
        <x:v>0.6574044023884684</x:v>
      </x:c>
      <x:c r="X775" s="10" t="n">
        <x:v>0.8390017562923298</x:v>
      </x:c>
    </x:row>
    <x:row r="776">
      <x:c r="A776" s="34" t="n">
        <x:v>752</x:v>
      </x:c>
      <x:c r="B776" s="11" t="n">
        <x:f>CHOOSE(MIN(3,MAX(1,$B$9)),S776,U776,W776)</x:f>
        <x:v>0.7270120776956901</x:v>
      </x:c>
      <x:c r="C776" s="11" t="n">
        <x:f>CHOOSE(MIN(3,MAX(1,$B$9)),T776,V776,X776)</x:f>
        <x:v>0.01450061530340463</x:v>
      </x:c>
      <x:c r="D776" s="1" t="n">
        <x:f>IF(B776^2+C776^2&lt;=1,1,0)</x:f>
        <x:v>1</x:v>
      </x:c>
      <x:c r="E776" s="9" t="n">
        <x:f>4*AVERAGE($D$25:D776)</x:f>
        <x:v>3.047872340425532</x:v>
      </x:c>
      <x:c r="F776" s="1" t="n">
        <x:f>B776</x:f>
        <x:v>0.7270120776956901</x:v>
      </x:c>
      <x:c r="G776" s="1" t="n">
        <x:f>IF(D776=1,C776,"")</x:f>
        <x:v>0.01450061530340463</x:v>
      </x:c>
      <x:c r="H776" s="1" t="str">
        <x:f>IF(D776=0,C776,"")</x:f>
      </x:c>
      <x:c r="I776" s="1" t="n">
        <x:f>SQRT(1-F776^2)</x:f>
        <x:v>0.6866246710427728</x:v>
      </x:c>
      <x:c r="J776" s="34"/>
      <x:c r="K776" s="34"/>
      <x:c r="L776" s="34"/>
      <x:c r="M776" s="34"/>
      <x:c r="N776" s="34"/>
      <x:c r="O776" s="34"/>
      <x:c r="P776" s="34"/>
      <x:c r="Q776" s="10" t="n">
        <x:f>PI()</x:f>
        <x:v>3.141592653589793</x:v>
      </x:c>
      <x:c r="S776" s="10" t="n">
        <x:v>0.7270120776956901</x:v>
      </x:c>
      <x:c r="T776" s="10" t="n">
        <x:v>0.01450061530340463</x:v>
      </x:c>
      <x:c r="U776" s="10" t="n">
        <x:v>0.5641187788152221</x:v>
      </x:c>
      <x:c r="V776" s="10" t="n">
        <x:v>0.9965175581813176</x:v>
      </x:c>
      <x:c r="W776" s="10" t="n">
        <x:v>0.8979453669628672</x:v>
      </x:c>
      <x:c r="X776" s="10" t="n">
        <x:v>0.019880752940644508</x:v>
      </x:c>
    </x:row>
    <x:row r="777">
      <x:c r="A777" s="34" t="n">
        <x:v>753</x:v>
      </x:c>
      <x:c r="B777" s="11" t="n">
        <x:f>CHOOSE(MIN(3,MAX(1,$B$9)),S777,U777,W777)</x:f>
        <x:v>0.8725620963377878</x:v>
      </x:c>
      <x:c r="C777" s="11" t="n">
        <x:f>CHOOSE(MIN(3,MAX(1,$B$9)),T777,V777,X777)</x:f>
        <x:v>0.6592808529967442</x:v>
      </x:c>
      <x:c r="D777" s="1" t="n">
        <x:f>IF(B777^2+C777^2&lt;=1,1,0)</x:f>
        <x:v>0</x:v>
      </x:c>
      <x:c r="E777" s="9" t="n">
        <x:f>4*AVERAGE($D$25:D777)</x:f>
        <x:v>3.043824701195219</x:v>
      </x:c>
      <x:c r="F777" s="1" t="n">
        <x:f>B777</x:f>
        <x:v>0.8725620963377878</x:v>
      </x:c>
      <x:c r="G777" s="1" t="str">
        <x:f>IF(D777=1,C777,"")</x:f>
      </x:c>
      <x:c r="H777" s="1" t="n">
        <x:f>IF(D777=0,C777,"")</x:f>
        <x:v>0.6592808529967442</x:v>
      </x:c>
      <x:c r="I777" s="1" t="n">
        <x:f>SQRT(1-F777^2)</x:f>
        <x:v>0.48850321189794155</x:v>
      </x:c>
      <x:c r="J777" s="34"/>
      <x:c r="K777" s="34"/>
      <x:c r="L777" s="34"/>
      <x:c r="M777" s="34"/>
      <x:c r="N777" s="34"/>
      <x:c r="O777" s="34"/>
      <x:c r="P777" s="34"/>
      <x:c r="Q777" s="10" t="n">
        <x:f>PI()</x:f>
        <x:v>3.141592653589793</x:v>
      </x:c>
      <x:c r="S777" s="10" t="n">
        <x:v>0.8725620963377878</x:v>
      </x:c>
      <x:c r="T777" s="10" t="n">
        <x:v>0.6592808529967442</x:v>
      </x:c>
      <x:c r="U777" s="10" t="n">
        <x:v>0.31808747411144833</x:v>
      </x:c>
      <x:c r="V777" s="10" t="n">
        <x:v>0.6376020079231651</x:v>
      </x:c>
      <x:c r="W777" s="10" t="n">
        <x:v>0.9238963455665147</x:v>
      </x:c>
      <x:c r="X777" s="10" t="n">
        <x:v>0.3527489007855993</x:v>
      </x:c>
    </x:row>
    <x:row r="778">
      <x:c r="A778" s="34" t="n">
        <x:v>754</x:v>
      </x:c>
      <x:c r="B778" s="11" t="n">
        <x:f>CHOOSE(MIN(3,MAX(1,$B$9)),S778,U778,W778)</x:f>
        <x:v>0.6977086024126038</x:v>
      </x:c>
      <x:c r="C778" s="11" t="n">
        <x:f>CHOOSE(MIN(3,MAX(1,$B$9)),T778,V778,X778)</x:f>
        <x:v>0.6473050360800698</x:v>
      </x:c>
      <x:c r="D778" s="1" t="n">
        <x:f>IF(B778^2+C778^2&lt;=1,1,0)</x:f>
        <x:v>1</x:v>
      </x:c>
      <x:c r="E778" s="9" t="n">
        <x:f>4*AVERAGE($D$25:D778)</x:f>
        <x:v>3.0450928381962865</x:v>
      </x:c>
      <x:c r="F778" s="1" t="n">
        <x:f>B778</x:f>
        <x:v>0.6977086024126038</x:v>
      </x:c>
      <x:c r="G778" s="1" t="n">
        <x:f>IF(D778=1,C778,"")</x:f>
        <x:v>0.6473050360800698</x:v>
      </x:c>
      <x:c r="H778" s="1" t="str">
        <x:f>IF(D778=0,C778,"")</x:f>
      </x:c>
      <x:c r="I778" s="1" t="n">
        <x:f>SQRT(1-F778^2)</x:f>
        <x:v>0.7163816762867761</x:v>
      </x:c>
      <x:c r="J778" s="34"/>
      <x:c r="K778" s="34"/>
      <x:c r="L778" s="34"/>
      <x:c r="M778" s="34"/>
      <x:c r="N778" s="34"/>
      <x:c r="O778" s="34"/>
      <x:c r="P778" s="34"/>
      <x:c r="Q778" s="10" t="n">
        <x:f>PI()</x:f>
        <x:v>3.141592653589793</x:v>
      </x:c>
      <x:c r="S778" s="10" t="n">
        <x:v>0.6977086024126038</x:v>
      </x:c>
      <x:c r="T778" s="10" t="n">
        <x:v>0.6473050360800698</x:v>
      </x:c>
      <x:c r="U778" s="10" t="n">
        <x:v>0.74625427682226</x:v>
      </x:c>
      <x:c r="V778" s="10" t="n">
        <x:v>0.7951114258746114</x:v>
      </x:c>
      <x:c r="W778" s="10" t="n">
        <x:v>0.06274846178688986</x:v>
      </x:c>
      <x:c r="X778" s="10" t="n">
        <x:v>0.5252550886950094</x:v>
      </x:c>
    </x:row>
    <x:row r="779">
      <x:c r="A779" s="34" t="n">
        <x:v>755</x:v>
      </x:c>
      <x:c r="B779" s="11" t="n">
        <x:f>CHOOSE(MIN(3,MAX(1,$B$9)),S779,U779,W779)</x:f>
        <x:v>0.651055374997668</x:v>
      </x:c>
      <x:c r="C779" s="11" t="n">
        <x:f>CHOOSE(MIN(3,MAX(1,$B$9)),T779,V779,X779)</x:f>
        <x:v>0.1839421900222078</x:v>
      </x:c>
      <x:c r="D779" s="1" t="n">
        <x:f>IF(B779^2+C779^2&lt;=1,1,0)</x:f>
        <x:v>1</x:v>
      </x:c>
      <x:c r="E779" s="9" t="n">
        <x:f>4*AVERAGE($D$25:D779)</x:f>
        <x:v>3.0463576158940397</x:v>
      </x:c>
      <x:c r="F779" s="1" t="n">
        <x:f>B779</x:f>
        <x:v>0.651055374997668</x:v>
      </x:c>
      <x:c r="G779" s="1" t="n">
        <x:f>IF(D779=1,C779,"")</x:f>
        <x:v>0.1839421900222078</x:v>
      </x:c>
      <x:c r="H779" s="1" t="str">
        <x:f>IF(D779=0,C779,"")</x:f>
      </x:c>
      <x:c r="I779" s="1" t="n">
        <x:f>SQRT(1-F779^2)</x:f>
        <x:v>0.7590302356867255</x:v>
      </x:c>
      <x:c r="J779" s="34"/>
      <x:c r="K779" s="34"/>
      <x:c r="L779" s="34"/>
      <x:c r="M779" s="34"/>
      <x:c r="N779" s="34"/>
      <x:c r="O779" s="34"/>
      <x:c r="P779" s="34"/>
      <x:c r="Q779" s="10" t="n">
        <x:f>PI()</x:f>
        <x:v>3.141592653589793</x:v>
      </x:c>
      <x:c r="S779" s="10" t="n">
        <x:v>0.651055374997668</x:v>
      </x:c>
      <x:c r="T779" s="10" t="n">
        <x:v>0.1839421900222078</x:v>
      </x:c>
      <x:c r="U779" s="10" t="n">
        <x:v>0.27951000525956327</x:v>
      </x:c>
      <x:c r="V779" s="10" t="n">
        <x:v>0.34752001454539816</x:v>
      </x:c>
      <x:c r="W779" s="10" t="n">
        <x:v>0.9527291529267777</x:v>
      </x:c>
      <x:c r="X779" s="10" t="n">
        <x:v>0.014686002938611775</x:v>
      </x:c>
    </x:row>
    <x:row r="780">
      <x:c r="A780" s="34" t="n">
        <x:v>756</x:v>
      </x:c>
      <x:c r="B780" s="11" t="n">
        <x:f>CHOOSE(MIN(3,MAX(1,$B$9)),S780,U780,W780)</x:f>
        <x:v>0.6097209121799096</x:v>
      </x:c>
      <x:c r="C780" s="11" t="n">
        <x:f>CHOOSE(MIN(3,MAX(1,$B$9)),T780,V780,X780)</x:f>
        <x:v>0.9372204608516768</x:v>
      </x:c>
      <x:c r="D780" s="1" t="n">
        <x:f>IF(B780^2+C780^2&lt;=1,1,0)</x:f>
        <x:v>0</x:v>
      </x:c>
      <x:c r="E780" s="9" t="n">
        <x:f>4*AVERAGE($D$25:D780)</x:f>
        <x:v>3.0423280423280423</x:v>
      </x:c>
      <x:c r="F780" s="1" t="n">
        <x:f>B780</x:f>
        <x:v>0.6097209121799096</x:v>
      </x:c>
      <x:c r="G780" s="1" t="str">
        <x:f>IF(D780=1,C780,"")</x:f>
      </x:c>
      <x:c r="H780" s="1" t="n">
        <x:f>IF(D780=0,C780,"")</x:f>
        <x:v>0.9372204608516768</x:v>
      </x:c>
      <x:c r="I780" s="1" t="n">
        <x:f>SQRT(1-F780^2)</x:f>
        <x:v>0.7926161802855775</x:v>
      </x:c>
      <x:c r="J780" s="34"/>
      <x:c r="K780" s="34"/>
      <x:c r="L780" s="34"/>
      <x:c r="M780" s="34"/>
      <x:c r="N780" s="34"/>
      <x:c r="O780" s="34"/>
      <x:c r="P780" s="34"/>
      <x:c r="Q780" s="10" t="n">
        <x:f>PI()</x:f>
        <x:v>3.141592653589793</x:v>
      </x:c>
      <x:c r="S780" s="10" t="n">
        <x:v>0.6097209121799096</x:v>
      </x:c>
      <x:c r="T780" s="10" t="n">
        <x:v>0.9372204608516768</x:v>
      </x:c>
      <x:c r="U780" s="10" t="n">
        <x:v>0.692707111188665</x:v>
      </x:c>
      <x:c r="V780" s="10" t="n">
        <x:v>0.48122756320074755</x:v>
      </x:c>
      <x:c r="W780" s="10" t="n">
        <x:v>0.013856894732835356</x:v>
      </x:c>
      <x:c r="X780" s="10" t="n">
        <x:v>0.6338862262147167</x:v>
      </x:c>
    </x:row>
    <x:row r="781">
      <x:c r="A781" s="34" t="n">
        <x:v>757</x:v>
      </x:c>
      <x:c r="B781" s="11" t="n">
        <x:f>CHOOSE(MIN(3,MAX(1,$B$9)),S781,U781,W781)</x:f>
        <x:v>0.12347333400975913</x:v>
      </x:c>
      <x:c r="C781" s="11" t="n">
        <x:f>CHOOSE(MIN(3,MAX(1,$B$9)),T781,V781,X781)</x:f>
        <x:v>0.6871667910600081</x:v>
      </x:c>
      <x:c r="D781" s="1" t="n">
        <x:f>IF(B781^2+C781^2&lt;=1,1,0)</x:f>
        <x:v>1</x:v>
      </x:c>
      <x:c r="E781" s="9" t="n">
        <x:f>4*AVERAGE($D$25:D781)</x:f>
        <x:v>3.043593130779392</x:v>
      </x:c>
      <x:c r="F781" s="1" t="n">
        <x:f>B781</x:f>
        <x:v>0.12347333400975913</x:v>
      </x:c>
      <x:c r="G781" s="1" t="n">
        <x:f>IF(D781=1,C781,"")</x:f>
        <x:v>0.6871667910600081</x:v>
      </x:c>
      <x:c r="H781" s="1" t="str">
        <x:f>IF(D781=0,C781,"")</x:f>
      </x:c>
      <x:c r="I781" s="1" t="n">
        <x:f>SQRT(1-F781^2)</x:f>
        <x:v>0.9923478905043909</x:v>
      </x:c>
      <x:c r="J781" s="34"/>
      <x:c r="K781" s="34"/>
      <x:c r="L781" s="34"/>
      <x:c r="M781" s="34"/>
      <x:c r="N781" s="34"/>
      <x:c r="O781" s="34"/>
      <x:c r="P781" s="34"/>
      <x:c r="Q781" s="10" t="n">
        <x:f>PI()</x:f>
        <x:v>3.141592653589793</x:v>
      </x:c>
      <x:c r="S781" s="10" t="n">
        <x:v>0.12347333400975913</x:v>
      </x:c>
      <x:c r="T781" s="10" t="n">
        <x:v>0.6871667910600081</x:v>
      </x:c>
      <x:c r="U781" s="10" t="n">
        <x:v>0.1467568368873946</x:v>
      </x:c>
      <x:c r="V781" s="10" t="n">
        <x:v>0.9393428743648684</x:v>
      </x:c>
      <x:c r="W781" s="10" t="n">
        <x:v>0.9471759375079879</x:v>
      </x:c>
      <x:c r="X781" s="10" t="n">
        <x:v>0.3608746737771481</x:v>
      </x:c>
    </x:row>
    <x:row r="782">
      <x:c r="A782" s="34" t="n">
        <x:v>758</x:v>
      </x:c>
      <x:c r="B782" s="11" t="n">
        <x:f>CHOOSE(MIN(3,MAX(1,$B$9)),S782,U782,W782)</x:f>
        <x:v>0.5387633567443117</x:v>
      </x:c>
      <x:c r="C782" s="11" t="n">
        <x:f>CHOOSE(MIN(3,MAX(1,$B$9)),T782,V782,X782)</x:f>
        <x:v>0.3122590222628787</x:v>
      </x:c>
      <x:c r="D782" s="1" t="n">
        <x:f>IF(B782^2+C782^2&lt;=1,1,0)</x:f>
        <x:v>1</x:v>
      </x:c>
      <x:c r="E782" s="9" t="n">
        <x:f>4*AVERAGE($D$25:D782)</x:f>
        <x:v>3.044854881266491</x:v>
      </x:c>
      <x:c r="F782" s="1" t="n">
        <x:f>B782</x:f>
        <x:v>0.5387633567443117</x:v>
      </x:c>
      <x:c r="G782" s="1" t="n">
        <x:f>IF(D782=1,C782,"")</x:f>
        <x:v>0.3122590222628787</x:v>
      </x:c>
      <x:c r="H782" s="1" t="str">
        <x:f>IF(D782=0,C782,"")</x:f>
      </x:c>
      <x:c r="I782" s="1" t="n">
        <x:f>SQRT(1-F782^2)</x:f>
        <x:v>0.8424571475330965</x:v>
      </x:c>
      <x:c r="J782" s="34"/>
      <x:c r="K782" s="34"/>
      <x:c r="L782" s="34"/>
      <x:c r="M782" s="34"/>
      <x:c r="N782" s="34"/>
      <x:c r="O782" s="34"/>
      <x:c r="P782" s="34"/>
      <x:c r="Q782" s="10" t="n">
        <x:f>PI()</x:f>
        <x:v>3.141592653589793</x:v>
      </x:c>
      <x:c r="S782" s="10" t="n">
        <x:v>0.5387633567443117</x:v>
      </x:c>
      <x:c r="T782" s="10" t="n">
        <x:v>0.3122590222628787</x:v>
      </x:c>
      <x:c r="U782" s="10" t="n">
        <x:v>0.23924149881073176</x:v>
      </x:c>
      <x:c r="V782" s="10" t="n">
        <x:v>0.572404405826794</x:v>
      </x:c>
      <x:c r="W782" s="10" t="n">
        <x:v>0.7523187001297805</x:v>
      </x:c>
      <x:c r="X782" s="10" t="n">
        <x:v>0.5321054592407413</x:v>
      </x:c>
    </x:row>
    <x:row r="783">
      <x:c r="A783" s="34" t="n">
        <x:v>759</x:v>
      </x:c>
      <x:c r="B783" s="11" t="n">
        <x:f>CHOOSE(MIN(3,MAX(1,$B$9)),S783,U783,W783)</x:f>
        <x:v>0.18490631494205445</x:v>
      </x:c>
      <x:c r="C783" s="11" t="n">
        <x:f>CHOOSE(MIN(3,MAX(1,$B$9)),T783,V783,X783)</x:f>
        <x:v>0.4197531199315563</x:v>
      </x:c>
      <x:c r="D783" s="1" t="n">
        <x:f>IF(B783^2+C783^2&lt;=1,1,0)</x:f>
        <x:v>1</x:v>
      </x:c>
      <x:c r="E783" s="9" t="n">
        <x:f>4*AVERAGE($D$25:D783)</x:f>
        <x:v>3.046113306982872</x:v>
      </x:c>
      <x:c r="F783" s="1" t="n">
        <x:f>B783</x:f>
        <x:v>0.18490631494205445</x:v>
      </x:c>
      <x:c r="G783" s="1" t="n">
        <x:f>IF(D783=1,C783,"")</x:f>
        <x:v>0.4197531199315563</x:v>
      </x:c>
      <x:c r="H783" s="1" t="str">
        <x:f>IF(D783=0,C783,"")</x:f>
      </x:c>
      <x:c r="I783" s="1" t="n">
        <x:f>SQRT(1-F783^2)</x:f>
        <x:v>0.9827561522038668</x:v>
      </x:c>
      <x:c r="J783" s="34"/>
      <x:c r="K783" s="34"/>
      <x:c r="L783" s="34"/>
      <x:c r="M783" s="34"/>
      <x:c r="N783" s="34"/>
      <x:c r="O783" s="34"/>
      <x:c r="P783" s="34"/>
      <x:c r="Q783" s="10" t="n">
        <x:f>PI()</x:f>
        <x:v>3.141592653589793</x:v>
      </x:c>
      <x:c r="S783" s="10" t="n">
        <x:v>0.18490631494205445</x:v>
      </x:c>
      <x:c r="T783" s="10" t="n">
        <x:v>0.4197531199315563</x:v>
      </x:c>
      <x:c r="U783" s="10" t="n">
        <x:v>0.6776858083701021</x:v>
      </x:c>
      <x:c r="V783" s="10" t="n">
        <x:v>0.06740978061483116</x:v>
      </x:c>
      <x:c r="W783" s="10" t="n">
        <x:v>0.6244828332144107</x:v>
      </x:c>
      <x:c r="X783" s="10" t="n">
        <x:v>0.06519490153627383</x:v>
      </x:c>
    </x:row>
    <x:row r="784">
      <x:c r="A784" s="34" t="n">
        <x:v>760</x:v>
      </x:c>
      <x:c r="B784" s="11" t="n">
        <x:f>CHOOSE(MIN(3,MAX(1,$B$9)),S784,U784,W784)</x:f>
        <x:v>0.7978282704716548</x:v>
      </x:c>
      <x:c r="C784" s="11" t="n">
        <x:f>CHOOSE(MIN(3,MAX(1,$B$9)),T784,V784,X784)</x:f>
        <x:v>0.33778102800715715</x:v>
      </x:c>
      <x:c r="D784" s="1" t="n">
        <x:f>IF(B784^2+C784^2&lt;=1,1,0)</x:f>
        <x:v>1</x:v>
      </x:c>
      <x:c r="E784" s="9" t="n">
        <x:f>4*AVERAGE($D$25:D784)</x:f>
        <x:v>3.0473684210526315</x:v>
      </x:c>
      <x:c r="F784" s="1" t="n">
        <x:f>B784</x:f>
        <x:v>0.7978282704716548</x:v>
      </x:c>
      <x:c r="G784" s="1" t="n">
        <x:f>IF(D784=1,C784,"")</x:f>
        <x:v>0.33778102800715715</x:v>
      </x:c>
      <x:c r="H784" s="1" t="str">
        <x:f>IF(D784=0,C784,"")</x:f>
      </x:c>
      <x:c r="I784" s="1" t="n">
        <x:f>SQRT(1-F784^2)</x:f>
        <x:v>0.6028847740955214</x:v>
      </x:c>
      <x:c r="J784" s="34"/>
      <x:c r="K784" s="34"/>
      <x:c r="L784" s="34"/>
      <x:c r="M784" s="34"/>
      <x:c r="N784" s="34"/>
      <x:c r="O784" s="34"/>
      <x:c r="P784" s="34"/>
      <x:c r="Q784" s="10" t="n">
        <x:f>PI()</x:f>
        <x:v>3.141592653589793</x:v>
      </x:c>
      <x:c r="S784" s="10" t="n">
        <x:v>0.7978282704716548</x:v>
      </x:c>
      <x:c r="T784" s="10" t="n">
        <x:v>0.33778102800715715</x:v>
      </x:c>
      <x:c r="U784" s="10" t="n">
        <x:v>0.6950107770801391</x:v>
      </x:c>
      <x:c r="V784" s="10" t="n">
        <x:v>0.8030100380572338</x:v>
      </x:c>
      <x:c r="W784" s="10" t="n">
        <x:v>0.6703642750798466</x:v>
      </x:c>
      <x:c r="X784" s="10" t="n">
        <x:v>0.7750691352621367</x:v>
      </x:c>
    </x:row>
    <x:row r="785">
      <x:c r="A785" s="34" t="n">
        <x:v>761</x:v>
      </x:c>
      <x:c r="B785" s="11" t="n">
        <x:f>CHOOSE(MIN(3,MAX(1,$B$9)),S785,U785,W785)</x:f>
        <x:v>0.20151780999731272</x:v>
      </x:c>
      <x:c r="C785" s="11" t="n">
        <x:f>CHOOSE(MIN(3,MAX(1,$B$9)),T785,V785,X785)</x:f>
        <x:v>0.6685599737102166</x:v>
      </x:c>
      <x:c r="D785" s="1" t="n">
        <x:f>IF(B785^2+C785^2&lt;=1,1,0)</x:f>
        <x:v>1</x:v>
      </x:c>
      <x:c r="E785" s="9" t="n">
        <x:f>4*AVERAGE($D$25:D785)</x:f>
        <x:v>3.0486202365308803</x:v>
      </x:c>
      <x:c r="F785" s="1" t="n">
        <x:f>B785</x:f>
        <x:v>0.20151780999731272</x:v>
      </x:c>
      <x:c r="G785" s="1" t="n">
        <x:f>IF(D785=1,C785,"")</x:f>
        <x:v>0.6685599737102166</x:v>
      </x:c>
      <x:c r="H785" s="1" t="str">
        <x:f>IF(D785=0,C785,"")</x:f>
      </x:c>
      <x:c r="I785" s="1" t="n">
        <x:f>SQRT(1-F785^2)</x:f>
        <x:v>0.9794848504463389</x:v>
      </x:c>
      <x:c r="J785" s="34"/>
      <x:c r="K785" s="34"/>
      <x:c r="L785" s="34"/>
      <x:c r="M785" s="34"/>
      <x:c r="N785" s="34"/>
      <x:c r="O785" s="34"/>
      <x:c r="P785" s="34"/>
      <x:c r="Q785" s="10" t="n">
        <x:f>PI()</x:f>
        <x:v>3.141592653589793</x:v>
      </x:c>
      <x:c r="S785" s="10" t="n">
        <x:v>0.20151780999731272</x:v>
      </x:c>
      <x:c r="T785" s="10" t="n">
        <x:v>0.6685599737102166</x:v>
      </x:c>
      <x:c r="U785" s="10" t="n">
        <x:v>0.20097760762600603</x:v>
      </x:c>
      <x:c r="V785" s="10" t="n">
        <x:v>0.5942090622846918</x:v>
      </x:c>
      <x:c r="W785" s="10" t="n">
        <x:v>0.35668812167823505</x:v>
      </x:c>
      <x:c r="X785" s="10" t="n">
        <x:v>0.583780377821244</x:v>
      </x:c>
    </x:row>
    <x:row r="786">
      <x:c r="A786" s="34" t="n">
        <x:v>762</x:v>
      </x:c>
      <x:c r="B786" s="11" t="n">
        <x:f>CHOOSE(MIN(3,MAX(1,$B$9)),S786,U786,W786)</x:f>
        <x:v>0.026114195003174245</x:v>
      </x:c>
      <x:c r="C786" s="11" t="n">
        <x:f>CHOOSE(MIN(3,MAX(1,$B$9)),T786,V786,X786)</x:f>
        <x:v>0.9663118553580716</x:v>
      </x:c>
      <x:c r="D786" s="1" t="n">
        <x:f>IF(B786^2+C786^2&lt;=1,1,0)</x:f>
        <x:v>1</x:v>
      </x:c>
      <x:c r="E786" s="9" t="n">
        <x:f>4*AVERAGE($D$25:D786)</x:f>
        <x:v>3.0498687664041997</x:v>
      </x:c>
      <x:c r="F786" s="1" t="n">
        <x:f>B786</x:f>
        <x:v>0.026114195003174245</x:v>
      </x:c>
      <x:c r="G786" s="1" t="n">
        <x:f>IF(D786=1,C786,"")</x:f>
        <x:v>0.9663118553580716</x:v>
      </x:c>
      <x:c r="H786" s="1" t="str">
        <x:f>IF(D786=0,C786,"")</x:f>
      </x:c>
      <x:c r="I786" s="1" t="n">
        <x:f>SQRT(1-F786^2)</x:f>
        <x:v>0.9996589662576614</x:v>
      </x:c>
      <x:c r="J786" s="34"/>
      <x:c r="K786" s="34"/>
      <x:c r="L786" s="34"/>
      <x:c r="M786" s="34"/>
      <x:c r="N786" s="34"/>
      <x:c r="O786" s="34"/>
      <x:c r="P786" s="34"/>
      <x:c r="Q786" s="10" t="n">
        <x:f>PI()</x:f>
        <x:v>3.141592653589793</x:v>
      </x:c>
      <x:c r="S786" s="10" t="n">
        <x:v>0.026114195003174245</x:v>
      </x:c>
      <x:c r="T786" s="10" t="n">
        <x:v>0.9663118553580716</x:v>
      </x:c>
      <x:c r="U786" s="10" t="n">
        <x:v>0.623599550026895</x:v>
      </x:c>
      <x:c r="V786" s="10" t="n">
        <x:v>0.5563987209478605</x:v>
      </x:c>
      <x:c r="W786" s="10" t="n">
        <x:v>0.7606910728342934</x:v>
      </x:c>
      <x:c r="X786" s="10" t="n">
        <x:v>0.39399549306213577</x:v>
      </x:c>
    </x:row>
    <x:row r="787">
      <x:c r="A787" s="34" t="n">
        <x:v>763</x:v>
      </x:c>
      <x:c r="B787" s="11" t="n">
        <x:f>CHOOSE(MIN(3,MAX(1,$B$9)),S787,U787,W787)</x:f>
        <x:v>0.47691409091930836</x:v>
      </x:c>
      <x:c r="C787" s="11" t="n">
        <x:f>CHOOSE(MIN(3,MAX(1,$B$9)),T787,V787,X787)</x:f>
        <x:v>0.6630616585025564</x:v>
      </x:c>
      <x:c r="D787" s="1" t="n">
        <x:f>IF(B787^2+C787^2&lt;=1,1,0)</x:f>
        <x:v>1</x:v>
      </x:c>
      <x:c r="E787" s="9" t="n">
        <x:f>4*AVERAGE($D$25:D787)</x:f>
        <x:v>3.051114023591088</x:v>
      </x:c>
      <x:c r="F787" s="1" t="n">
        <x:f>B787</x:f>
        <x:v>0.47691409091930836</x:v>
      </x:c>
      <x:c r="G787" s="1" t="n">
        <x:f>IF(D787=1,C787,"")</x:f>
        <x:v>0.6630616585025564</x:v>
      </x:c>
      <x:c r="H787" s="1" t="str">
        <x:f>IF(D787=0,C787,"")</x:f>
      </x:c>
      <x:c r="I787" s="1" t="n">
        <x:f>SQRT(1-F787^2)</x:f>
        <x:v>0.8789499131819797</x:v>
      </x:c>
      <x:c r="J787" s="34"/>
      <x:c r="K787" s="34"/>
      <x:c r="L787" s="34"/>
      <x:c r="M787" s="34"/>
      <x:c r="N787" s="34"/>
      <x:c r="O787" s="34"/>
      <x:c r="P787" s="34"/>
      <x:c r="Q787" s="10" t="n">
        <x:f>PI()</x:f>
        <x:v>3.141592653589793</x:v>
      </x:c>
      <x:c r="S787" s="10" t="n">
        <x:v>0.47691409091930836</x:v>
      </x:c>
      <x:c r="T787" s="10" t="n">
        <x:v>0.6630616585025564</x:v>
      </x:c>
      <x:c r="U787" s="10" t="n">
        <x:v>0.872697968356498</x:v>
      </x:c>
      <x:c r="V787" s="10" t="n">
        <x:v>0.6588035195347167</x:v>
      </x:c>
      <x:c r="W787" s="10" t="n">
        <x:v>0.09263034261061676</x:v>
      </x:c>
      <x:c r="X787" s="10" t="n">
        <x:v>0.23511373380230605</x:v>
      </x:c>
    </x:row>
    <x:row r="788">
      <x:c r="A788" s="34" t="n">
        <x:v>764</x:v>
      </x:c>
      <x:c r="B788" s="11" t="n">
        <x:f>CHOOSE(MIN(3,MAX(1,$B$9)),S788,U788,W788)</x:f>
        <x:v>0.942993164411746</x:v>
      </x:c>
      <x:c r="C788" s="11" t="n">
        <x:f>CHOOSE(MIN(3,MAX(1,$B$9)),T788,V788,X788)</x:f>
        <x:v>0.9328666582005098</x:v>
      </x:c>
      <x:c r="D788" s="1" t="n">
        <x:f>IF(B788^2+C788^2&lt;=1,1,0)</x:f>
        <x:v>0</x:v>
      </x:c>
      <x:c r="E788" s="9" t="n">
        <x:f>4*AVERAGE($D$25:D788)</x:f>
        <x:v>3.0471204188481678</x:v>
      </x:c>
      <x:c r="F788" s="1" t="n">
        <x:f>B788</x:f>
        <x:v>0.942993164411746</x:v>
      </x:c>
      <x:c r="G788" s="1" t="str">
        <x:f>IF(D788=1,C788,"")</x:f>
      </x:c>
      <x:c r="H788" s="1" t="n">
        <x:f>IF(D788=0,C788,"")</x:f>
        <x:v>0.9328666582005098</x:v>
      </x:c>
      <x:c r="I788" s="1" t="n">
        <x:f>SQRT(1-F788^2)</x:f>
        <x:v>0.33281209694469016</x:v>
      </x:c>
      <x:c r="J788" s="34"/>
      <x:c r="K788" s="34"/>
      <x:c r="L788" s="34"/>
      <x:c r="M788" s="34"/>
      <x:c r="N788" s="34"/>
      <x:c r="O788" s="34"/>
      <x:c r="P788" s="34"/>
      <x:c r="Q788" s="10" t="n">
        <x:f>PI()</x:f>
        <x:v>3.141592653589793</x:v>
      </x:c>
      <x:c r="S788" s="10" t="n">
        <x:v>0.942993164411746</x:v>
      </x:c>
      <x:c r="T788" s="10" t="n">
        <x:v>0.9328666582005098</x:v>
      </x:c>
      <x:c r="U788" s="10" t="n">
        <x:v>0.3446269786113111</x:v>
      </x:c>
      <x:c r="V788" s="10" t="n">
        <x:v>0.30913203272948997</x:v>
      </x:c>
      <x:c r="W788" s="10" t="n">
        <x:v>0.4880759640405644</x:v>
      </x:c>
      <x:c r="X788" s="10" t="n">
        <x:v>0.34405836046462146</x:v>
      </x:c>
    </x:row>
    <x:row r="789">
      <x:c r="A789" s="34" t="n">
        <x:v>765</x:v>
      </x:c>
      <x:c r="B789" s="11" t="n">
        <x:f>CHOOSE(MIN(3,MAX(1,$B$9)),S789,U789,W789)</x:f>
        <x:v>0.11011540039908141</x:v>
      </x:c>
      <x:c r="C789" s="11" t="n">
        <x:f>CHOOSE(MIN(3,MAX(1,$B$9)),T789,V789,X789)</x:f>
        <x:v>0.0727234777295962</x:v>
      </x:c>
      <x:c r="D789" s="1" t="n">
        <x:f>IF(B789^2+C789^2&lt;=1,1,0)</x:f>
        <x:v>1</x:v>
      </x:c>
      <x:c r="E789" s="9" t="n">
        <x:f>4*AVERAGE($D$25:D789)</x:f>
        <x:v>3.0483660130718953</x:v>
      </x:c>
      <x:c r="F789" s="1" t="n">
        <x:f>B789</x:f>
        <x:v>0.11011540039908141</x:v>
      </x:c>
      <x:c r="G789" s="1" t="n">
        <x:f>IF(D789=1,C789,"")</x:f>
        <x:v>0.0727234777295962</x:v>
      </x:c>
      <x:c r="H789" s="1" t="str">
        <x:f>IF(D789=0,C789,"")</x:f>
      </x:c>
      <x:c r="I789" s="1" t="n">
        <x:f>SQRT(1-F789^2)</x:f>
        <x:v>0.9939188088546016</x:v>
      </x:c>
      <x:c r="J789" s="34"/>
      <x:c r="K789" s="34"/>
      <x:c r="L789" s="34"/>
      <x:c r="M789" s="34"/>
      <x:c r="N789" s="34"/>
      <x:c r="O789" s="34"/>
      <x:c r="P789" s="34"/>
      <x:c r="Q789" s="10" t="n">
        <x:f>PI()</x:f>
        <x:v>3.141592653589793</x:v>
      </x:c>
      <x:c r="S789" s="10" t="n">
        <x:v>0.11011540039908141</x:v>
      </x:c>
      <x:c r="T789" s="10" t="n">
        <x:v>0.0727234777295962</x:v>
      </x:c>
      <x:c r="U789" s="10" t="n">
        <x:v>0.3339129730228646</x:v>
      </x:c>
      <x:c r="V789" s="10" t="n">
        <x:v>0.2406231203403757</x:v>
      </x:c>
      <x:c r="W789" s="10" t="n">
        <x:v>0.21362492028276991</x:v>
      </x:c>
      <x:c r="X789" s="10" t="n">
        <x:v>0.28335696936111554</x:v>
      </x:c>
    </x:row>
    <x:row r="790">
      <x:c r="A790" s="34" t="n">
        <x:v>766</x:v>
      </x:c>
      <x:c r="B790" s="11" t="n">
        <x:f>CHOOSE(MIN(3,MAX(1,$B$9)),S790,U790,W790)</x:f>
        <x:v>0.2826420528581366</x:v>
      </x:c>
      <x:c r="C790" s="11" t="n">
        <x:f>CHOOSE(MIN(3,MAX(1,$B$9)),T790,V790,X790)</x:f>
        <x:v>0.9989078865619376</x:v>
      </x:c>
      <x:c r="D790" s="1" t="n">
        <x:f>IF(B790^2+C790^2&lt;=1,1,0)</x:f>
        <x:v>0</x:v>
      </x:c>
      <x:c r="E790" s="9" t="n">
        <x:f>4*AVERAGE($D$25:D790)</x:f>
        <x:v>3.044386422976501</x:v>
      </x:c>
      <x:c r="F790" s="1" t="n">
        <x:f>B790</x:f>
        <x:v>0.2826420528581366</x:v>
      </x:c>
      <x:c r="G790" s="1" t="str">
        <x:f>IF(D790=1,C790,"")</x:f>
      </x:c>
      <x:c r="H790" s="1" t="n">
        <x:f>IF(D790=0,C790,"")</x:f>
        <x:v>0.9989078865619376</x:v>
      </x:c>
      <x:c r="I790" s="1" t="n">
        <x:f>SQRT(1-F790^2)</x:f>
        <x:v>0.9592254531423456</x:v>
      </x:c>
      <x:c r="J790" s="34"/>
      <x:c r="K790" s="34"/>
      <x:c r="L790" s="34"/>
      <x:c r="M790" s="34"/>
      <x:c r="N790" s="34"/>
      <x:c r="O790" s="34"/>
      <x:c r="P790" s="34"/>
      <x:c r="Q790" s="10" t="n">
        <x:f>PI()</x:f>
        <x:v>3.141592653589793</x:v>
      </x:c>
      <x:c r="S790" s="10" t="n">
        <x:v>0.2826420528581366</x:v>
      </x:c>
      <x:c r="T790" s="10" t="n">
        <x:v>0.9989078865619376</x:v>
      </x:c>
      <x:c r="U790" s="10" t="n">
        <x:v>0.726429101789916</x:v>
      </x:c>
      <x:c r="V790" s="10" t="n">
        <x:v>0.39534890047111804</x:v>
      </x:c>
      <x:c r="W790" s="10" t="n">
        <x:v>0.5977194937939267</x:v>
      </x:c>
      <x:c r="X790" s="10" t="n">
        <x:v>0.9839274656429968</x:v>
      </x:c>
    </x:row>
    <x:row r="791">
      <x:c r="A791" s="34" t="n">
        <x:v>767</x:v>
      </x:c>
      <x:c r="B791" s="11" t="n">
        <x:f>CHOOSE(MIN(3,MAX(1,$B$9)),S791,U791,W791)</x:f>
        <x:v>0.3857537059811875</x:v>
      </x:c>
      <x:c r="C791" s="11" t="n">
        <x:f>CHOOSE(MIN(3,MAX(1,$B$9)),T791,V791,X791)</x:f>
        <x:v>0.9233225329080597</x:v>
      </x:c>
      <x:c r="D791" s="1" t="n">
        <x:f>IF(B791^2+C791^2&lt;=1,1,0)</x:f>
        <x:v>0</x:v>
      </x:c>
      <x:c r="E791" s="9" t="n">
        <x:f>4*AVERAGE($D$25:D791)</x:f>
        <x:v>3.0404172099087354</x:v>
      </x:c>
      <x:c r="F791" s="1" t="n">
        <x:f>B791</x:f>
        <x:v>0.3857537059811875</x:v>
      </x:c>
      <x:c r="G791" s="1" t="str">
        <x:f>IF(D791=1,C791,"")</x:f>
      </x:c>
      <x:c r="H791" s="1" t="n">
        <x:f>IF(D791=0,C791,"")</x:f>
        <x:v>0.9233225329080597</x:v>
      </x:c>
      <x:c r="I791" s="1" t="n">
        <x:f>SQRT(1-F791^2)</x:f>
        <x:v>0.9226017983516939</x:v>
      </x:c>
      <x:c r="J791" s="34"/>
      <x:c r="K791" s="34"/>
      <x:c r="L791" s="34"/>
      <x:c r="M791" s="34"/>
      <x:c r="N791" s="34"/>
      <x:c r="O791" s="34"/>
      <x:c r="P791" s="34"/>
      <x:c r="Q791" s="10" t="n">
        <x:f>PI()</x:f>
        <x:v>3.141592653589793</x:v>
      </x:c>
      <x:c r="S791" s="10" t="n">
        <x:v>0.3857537059811875</x:v>
      </x:c>
      <x:c r="T791" s="10" t="n">
        <x:v>0.9233225329080597</x:v>
      </x:c>
      <x:c r="U791" s="10" t="n">
        <x:v>0.9970089588298677</x:v>
      </x:c>
      <x:c r="V791" s="10" t="n">
        <x:v>0.4559668419276198</x:v>
      </x:c>
      <x:c r="W791" s="10" t="n">
        <x:v>0.016356944376938243</x:v>
      </x:c>
      <x:c r="X791" s="10" t="n">
        <x:v>0.799194286706769</x:v>
      </x:c>
    </x:row>
    <x:row r="792">
      <x:c r="A792" s="34" t="n">
        <x:v>768</x:v>
      </x:c>
      <x:c r="B792" s="11" t="n">
        <x:f>CHOOSE(MIN(3,MAX(1,$B$9)),S792,U792,W792)</x:f>
        <x:v>0.6749629847472534</x:v>
      </x:c>
      <x:c r="C792" s="11" t="n">
        <x:f>CHOOSE(MIN(3,MAX(1,$B$9)),T792,V792,X792)</x:f>
        <x:v>0.9980606186436489</x:v>
      </x:c>
      <x:c r="D792" s="1" t="n">
        <x:f>IF(B792^2+C792^2&lt;=1,1,0)</x:f>
        <x:v>0</x:v>
      </x:c>
      <x:c r="E792" s="9" t="n">
        <x:f>4*AVERAGE($D$25:D792)</x:f>
        <x:v>3.0364583333333335</x:v>
      </x:c>
      <x:c r="F792" s="1" t="n">
        <x:f>B792</x:f>
        <x:v>0.6749629847472534</x:v>
      </x:c>
      <x:c r="G792" s="1" t="str">
        <x:f>IF(D792=1,C792,"")</x:f>
      </x:c>
      <x:c r="H792" s="1" t="n">
        <x:f>IF(D792=0,C792,"")</x:f>
        <x:v>0.9980606186436489</x:v>
      </x:c>
      <x:c r="I792" s="1" t="n">
        <x:f>SQRT(1-F792^2)</x:f>
        <x:v>0.7378515902409366</x:v>
      </x:c>
      <x:c r="J792" s="34"/>
      <x:c r="K792" s="34"/>
      <x:c r="L792" s="34"/>
      <x:c r="M792" s="34"/>
      <x:c r="N792" s="34"/>
      <x:c r="O792" s="34"/>
      <x:c r="P792" s="34"/>
      <x:c r="Q792" s="10" t="n">
        <x:f>PI()</x:f>
        <x:v>3.141592653589793</x:v>
      </x:c>
      <x:c r="S792" s="10" t="n">
        <x:v>0.6749629847472534</x:v>
      </x:c>
      <x:c r="T792" s="10" t="n">
        <x:v>0.9980606186436489</x:v>
      </x:c>
      <x:c r="U792" s="10" t="n">
        <x:v>0.3316542694398572</x:v>
      </x:c>
      <x:c r="V792" s="10" t="n">
        <x:v>0.5855723638840136</x:v>
      </x:c>
      <x:c r="W792" s="10" t="n">
        <x:v>0.5034040272538037</x:v>
      </x:c>
      <x:c r="X792" s="10" t="n">
        <x:v>0.2912706513192834</x:v>
      </x:c>
    </x:row>
    <x:row r="793">
      <x:c r="A793" s="34" t="n">
        <x:v>769</x:v>
      </x:c>
      <x:c r="B793" s="11" t="n">
        <x:f>CHOOSE(MIN(3,MAX(1,$B$9)),S793,U793,W793)</x:f>
        <x:v>0.087122016469948</x:v>
      </x:c>
      <x:c r="C793" s="11" t="n">
        <x:f>CHOOSE(MIN(3,MAX(1,$B$9)),T793,V793,X793)</x:f>
        <x:v>0.010338836931623518</x:v>
      </x:c>
      <x:c r="D793" s="1" t="n">
        <x:f>IF(B793^2+C793^2&lt;=1,1,0)</x:f>
        <x:v>1</x:v>
      </x:c>
      <x:c r="E793" s="9" t="n">
        <x:f>4*AVERAGE($D$25:D793)</x:f>
        <x:v>3.037711313394018</x:v>
      </x:c>
      <x:c r="F793" s="1" t="n">
        <x:f>B793</x:f>
        <x:v>0.087122016469948</x:v>
      </x:c>
      <x:c r="G793" s="1" t="n">
        <x:f>IF(D793=1,C793,"")</x:f>
        <x:v>0.010338836931623518</x:v>
      </x:c>
      <x:c r="H793" s="1" t="str">
        <x:f>IF(D793=0,C793,"")</x:f>
      </x:c>
      <x:c r="I793" s="1" t="n">
        <x:f>SQRT(1-F793^2)</x:f>
        <x:v>0.9961976481834366</x:v>
      </x:c>
      <x:c r="J793" s="34"/>
      <x:c r="K793" s="34"/>
      <x:c r="L793" s="34"/>
      <x:c r="M793" s="34"/>
      <x:c r="N793" s="34"/>
      <x:c r="O793" s="34"/>
      <x:c r="P793" s="34"/>
      <x:c r="Q793" s="10" t="n">
        <x:f>PI()</x:f>
        <x:v>3.141592653589793</x:v>
      </x:c>
      <x:c r="S793" s="10" t="n">
        <x:v>0.087122016469948</x:v>
      </x:c>
      <x:c r="T793" s="10" t="n">
        <x:v>0.010338836931623518</x:v>
      </x:c>
      <x:c r="U793" s="10" t="n">
        <x:v>0.06469807894699708</x:v>
      </x:c>
      <x:c r="V793" s="10" t="n">
        <x:v>0.6101961229377605</x:v>
      </x:c>
      <x:c r="W793" s="10" t="n">
        <x:v>0.03617813752600341</x:v>
      </x:c>
      <x:c r="X793" s="10" t="n">
        <x:v>0.2860334740327293</x:v>
      </x:c>
    </x:row>
    <x:row r="794">
      <x:c r="A794" s="34" t="n">
        <x:v>770</x:v>
      </x:c>
      <x:c r="B794" s="11" t="n">
        <x:f>CHOOSE(MIN(3,MAX(1,$B$9)),S794,U794,W794)</x:f>
        <x:v>0.4884178073843941</x:v>
      </x:c>
      <x:c r="C794" s="11" t="n">
        <x:f>CHOOSE(MIN(3,MAX(1,$B$9)),T794,V794,X794)</x:f>
        <x:v>0.8867107053520158</x:v>
      </x:c>
      <x:c r="D794" s="1" t="n">
        <x:f>IF(B794^2+C794^2&lt;=1,1,0)</x:f>
        <x:v>0</x:v>
      </x:c>
      <x:c r="E794" s="9" t="n">
        <x:f>4*AVERAGE($D$25:D794)</x:f>
        <x:v>3.033766233766234</x:v>
      </x:c>
      <x:c r="F794" s="1" t="n">
        <x:f>B794</x:f>
        <x:v>0.4884178073843941</x:v>
      </x:c>
      <x:c r="G794" s="1" t="str">
        <x:f>IF(D794=1,C794,"")</x:f>
      </x:c>
      <x:c r="H794" s="1" t="n">
        <x:f>IF(D794=0,C794,"")</x:f>
        <x:v>0.8867107053520158</x:v>
      </x:c>
      <x:c r="I794" s="1" t="n">
        <x:f>SQRT(1-F794^2)</x:f>
        <x:v>0.8726099044990384</x:v>
      </x:c>
      <x:c r="J794" s="34"/>
      <x:c r="K794" s="34"/>
      <x:c r="L794" s="34"/>
      <x:c r="M794" s="34"/>
      <x:c r="N794" s="34"/>
      <x:c r="O794" s="34"/>
      <x:c r="P794" s="34"/>
      <x:c r="Q794" s="10" t="n">
        <x:f>PI()</x:f>
        <x:v>3.141592653589793</x:v>
      </x:c>
      <x:c r="S794" s="10" t="n">
        <x:v>0.4884178073843941</x:v>
      </x:c>
      <x:c r="T794" s="10" t="n">
        <x:v>0.8867107053520158</x:v>
      </x:c>
      <x:c r="U794" s="10" t="n">
        <x:v>0.5461906585008205</x:v>
      </x:c>
      <x:c r="V794" s="10" t="n">
        <x:v>0.05620526909664858</x:v>
      </x:c>
      <x:c r="W794" s="10" t="n">
        <x:v>0.3736810921331919</x:v>
      </x:c>
      <x:c r="X794" s="10" t="n">
        <x:v>0.4331374762432957</x:v>
      </x:c>
    </x:row>
    <x:row r="795">
      <x:c r="A795" s="34" t="n">
        <x:v>771</x:v>
      </x:c>
      <x:c r="B795" s="11" t="n">
        <x:f>CHOOSE(MIN(3,MAX(1,$B$9)),S795,U795,W795)</x:f>
        <x:v>0.37270026083569974</x:v>
      </x:c>
      <x:c r="C795" s="11" t="n">
        <x:f>CHOOSE(MIN(3,MAX(1,$B$9)),T795,V795,X795)</x:f>
        <x:v>0.13754173985216767</x:v>
      </x:c>
      <x:c r="D795" s="1" t="n">
        <x:f>IF(B795^2+C795^2&lt;=1,1,0)</x:f>
        <x:v>1</x:v>
      </x:c>
      <x:c r="E795" s="9" t="n">
        <x:f>4*AVERAGE($D$25:D795)</x:f>
        <x:v>3.035019455252918</x:v>
      </x:c>
      <x:c r="F795" s="1" t="n">
        <x:f>B795</x:f>
        <x:v>0.37270026083569974</x:v>
      </x:c>
      <x:c r="G795" s="1" t="n">
        <x:f>IF(D795=1,C795,"")</x:f>
        <x:v>0.13754173985216767</x:v>
      </x:c>
      <x:c r="H795" s="1" t="str">
        <x:f>IF(D795=0,C795,"")</x:f>
      </x:c>
      <x:c r="I795" s="1" t="n">
        <x:f>SQRT(1-F795^2)</x:f>
        <x:v>0.9279517851553503</x:v>
      </x:c>
      <x:c r="J795" s="34"/>
      <x:c r="K795" s="34"/>
      <x:c r="L795" s="34"/>
      <x:c r="M795" s="34"/>
      <x:c r="N795" s="34"/>
      <x:c r="O795" s="34"/>
      <x:c r="P795" s="34"/>
      <x:c r="Q795" s="10" t="n">
        <x:f>PI()</x:f>
        <x:v>3.141592653589793</x:v>
      </x:c>
      <x:c r="S795" s="10" t="n">
        <x:v>0.37270026083569974</x:v>
      </x:c>
      <x:c r="T795" s="10" t="n">
        <x:v>0.13754173985216767</x:v>
      </x:c>
      <x:c r="U795" s="10" t="n">
        <x:v>0.08876121740117737</x:v>
      </x:c>
      <x:c r="V795" s="10" t="n">
        <x:v>0.19231708001092152</x:v>
      </x:c>
      <x:c r="W795" s="10" t="n">
        <x:v>0.11475069584847053</x:v>
      </x:c>
      <x:c r="X795" s="10" t="n">
        <x:v>0.7499572567129498</x:v>
      </x:c>
    </x:row>
    <x:row r="796">
      <x:c r="A796" s="34" t="n">
        <x:v>772</x:v>
      </x:c>
      <x:c r="B796" s="11" t="n">
        <x:f>CHOOSE(MIN(3,MAX(1,$B$9)),S796,U796,W796)</x:f>
        <x:v>0.9004016261314973</x:v>
      </x:c>
      <x:c r="C796" s="11" t="n">
        <x:f>CHOOSE(MIN(3,MAX(1,$B$9)),T796,V796,X796)</x:f>
        <x:v>0.25261072732973844</x:v>
      </x:c>
      <x:c r="D796" s="1" t="n">
        <x:f>IF(B796^2+C796^2&lt;=1,1,0)</x:f>
        <x:v>1</x:v>
      </x:c>
      <x:c r="E796" s="9" t="n">
        <x:f>4*AVERAGE($D$25:D796)</x:f>
        <x:v>3.0362694300518136</x:v>
      </x:c>
      <x:c r="F796" s="1" t="n">
        <x:f>B796</x:f>
        <x:v>0.9004016261314973</x:v>
      </x:c>
      <x:c r="G796" s="1" t="n">
        <x:f>IF(D796=1,C796,"")</x:f>
        <x:v>0.25261072732973844</x:v>
      </x:c>
      <x:c r="H796" s="1" t="str">
        <x:f>IF(D796=0,C796,"")</x:f>
      </x:c>
      <x:c r="I796" s="1" t="n">
        <x:f>SQRT(1-F796^2)</x:f>
        <x:v>0.43505966448264927</x:v>
      </x:c>
      <x:c r="J796" s="34"/>
      <x:c r="K796" s="34"/>
      <x:c r="L796" s="34"/>
      <x:c r="M796" s="34"/>
      <x:c r="N796" s="34"/>
      <x:c r="O796" s="34"/>
      <x:c r="P796" s="34"/>
      <x:c r="Q796" s="10" t="n">
        <x:f>PI()</x:f>
        <x:v>3.141592653589793</x:v>
      </x:c>
      <x:c r="S796" s="10" t="n">
        <x:v>0.9004016261314973</x:v>
      </x:c>
      <x:c r="T796" s="10" t="n">
        <x:v>0.25261072732973844</x:v>
      </x:c>
      <x:c r="U796" s="10" t="n">
        <x:v>0.3015549428213923</x:v>
      </x:c>
      <x:c r="V796" s="10" t="n">
        <x:v>0.008472591304988342</x:v>
      </x:c>
      <x:c r="W796" s="10" t="n">
        <x:v>0.7331957242789756</x:v>
      </x:c>
      <x:c r="X796" s="10" t="n">
        <x:v>0.2805488275221213</x:v>
      </x:c>
    </x:row>
    <x:row r="797">
      <x:c r="A797" s="34" t="n">
        <x:v>773</x:v>
      </x:c>
      <x:c r="B797" s="11" t="n">
        <x:f>CHOOSE(MIN(3,MAX(1,$B$9)),S797,U797,W797)</x:f>
        <x:v>0.10678272962104529</x:v>
      </x:c>
      <x:c r="C797" s="11" t="n">
        <x:f>CHOOSE(MIN(3,MAX(1,$B$9)),T797,V797,X797)</x:f>
        <x:v>0.7588966671610251</x:v>
      </x:c>
      <x:c r="D797" s="1" t="n">
        <x:f>IF(B797^2+C797^2&lt;=1,1,0)</x:f>
        <x:v>1</x:v>
      </x:c>
      <x:c r="E797" s="9" t="n">
        <x:f>4*AVERAGE($D$25:D797)</x:f>
        <x:v>3.03751617076326</x:v>
      </x:c>
      <x:c r="F797" s="1" t="n">
        <x:f>B797</x:f>
        <x:v>0.10678272962104529</x:v>
      </x:c>
      <x:c r="G797" s="1" t="n">
        <x:f>IF(D797=1,C797,"")</x:f>
        <x:v>0.7588966671610251</x:v>
      </x:c>
      <x:c r="H797" s="1" t="str">
        <x:f>IF(D797=0,C797,"")</x:f>
      </x:c>
      <x:c r="I797" s="1" t="n">
        <x:f>SQRT(1-F797^2)</x:f>
        <x:v>0.9942823787308507</x:v>
      </x:c>
      <x:c r="J797" s="34"/>
      <x:c r="K797" s="34"/>
      <x:c r="L797" s="34"/>
      <x:c r="M797" s="34"/>
      <x:c r="N797" s="34"/>
      <x:c r="O797" s="34"/>
      <x:c r="P797" s="34"/>
      <x:c r="Q797" s="10" t="n">
        <x:f>PI()</x:f>
        <x:v>3.141592653589793</x:v>
      </x:c>
      <x:c r="S797" s="10" t="n">
        <x:v>0.10678272962104529</x:v>
      </x:c>
      <x:c r="T797" s="10" t="n">
        <x:v>0.7588966671610251</x:v>
      </x:c>
      <x:c r="U797" s="10" t="n">
        <x:v>0.0077130687661950414</x:v>
      </x:c>
      <x:c r="V797" s="10" t="n">
        <x:v>0.5774134126614084</x:v>
      </x:c>
      <x:c r="W797" s="10" t="n">
        <x:v>0.4828306282018269</x:v>
      </x:c>
      <x:c r="X797" s="10" t="n">
        <x:v>0.6249375874417278</x:v>
      </x:c>
    </x:row>
    <x:row r="798">
      <x:c r="A798" s="34" t="n">
        <x:v>774</x:v>
      </x:c>
      <x:c r="B798" s="11" t="n">
        <x:f>CHOOSE(MIN(3,MAX(1,$B$9)),S798,U798,W798)</x:f>
        <x:v>0.7107804020633921</x:v>
      </x:c>
      <x:c r="C798" s="11" t="n">
        <x:f>CHOOSE(MIN(3,MAX(1,$B$9)),T798,V798,X798)</x:f>
        <x:v>0.9846187644870952</x:v>
      </x:c>
      <x:c r="D798" s="1" t="n">
        <x:f>IF(B798^2+C798^2&lt;=1,1,0)</x:f>
        <x:v>0</x:v>
      </x:c>
      <x:c r="E798" s="9" t="n">
        <x:f>4*AVERAGE($D$25:D798)</x:f>
        <x:v>3.03359173126615</x:v>
      </x:c>
      <x:c r="F798" s="1" t="n">
        <x:f>B798</x:f>
        <x:v>0.7107804020633921</x:v>
      </x:c>
      <x:c r="G798" s="1" t="str">
        <x:f>IF(D798=1,C798,"")</x:f>
      </x:c>
      <x:c r="H798" s="1" t="n">
        <x:f>IF(D798=0,C798,"")</x:f>
        <x:v>0.9846187644870952</x:v>
      </x:c>
      <x:c r="I798" s="1" t="n">
        <x:f>SQRT(1-F798^2)</x:f>
        <x:v>0.7034139748701348</x:v>
      </x:c>
      <x:c r="J798" s="34"/>
      <x:c r="K798" s="34"/>
      <x:c r="L798" s="34"/>
      <x:c r="M798" s="34"/>
      <x:c r="N798" s="34"/>
      <x:c r="O798" s="34"/>
      <x:c r="P798" s="34"/>
      <x:c r="Q798" s="10" t="n">
        <x:f>PI()</x:f>
        <x:v>3.141592653589793</x:v>
      </x:c>
      <x:c r="S798" s="10" t="n">
        <x:v>0.7107804020633921</x:v>
      </x:c>
      <x:c r="T798" s="10" t="n">
        <x:v>0.9846187644870952</x:v>
      </x:c>
      <x:c r="U798" s="10" t="n">
        <x:v>0.6453672328806691</x:v>
      </x:c>
      <x:c r="V798" s="10" t="n">
        <x:v>0.7125238797692868</x:v>
      </x:c>
      <x:c r="W798" s="10" t="n">
        <x:v>0.49032594593826984</x:v>
      </x:c>
      <x:c r="X798" s="10" t="n">
        <x:v>0.3771248522479772</x:v>
      </x:c>
    </x:row>
    <x:row r="799">
      <x:c r="A799" s="34" t="n">
        <x:v>775</x:v>
      </x:c>
      <x:c r="B799" s="11" t="n">
        <x:f>CHOOSE(MIN(3,MAX(1,$B$9)),S799,U799,W799)</x:f>
        <x:v>0.7848320788471028</x:v>
      </x:c>
      <x:c r="C799" s="11" t="n">
        <x:f>CHOOSE(MIN(3,MAX(1,$B$9)),T799,V799,X799)</x:f>
        <x:v>0.851917170570232</x:v>
      </x:c>
      <x:c r="D799" s="1" t="n">
        <x:f>IF(B799^2+C799^2&lt;=1,1,0)</x:f>
        <x:v>0</x:v>
      </x:c>
      <x:c r="E799" s="9" t="n">
        <x:f>4*AVERAGE($D$25:D799)</x:f>
        <x:v>3.029677419354839</x:v>
      </x:c>
      <x:c r="F799" s="1" t="n">
        <x:f>B799</x:f>
        <x:v>0.7848320788471028</x:v>
      </x:c>
      <x:c r="G799" s="1" t="str">
        <x:f>IF(D799=1,C799,"")</x:f>
      </x:c>
      <x:c r="H799" s="1" t="n">
        <x:f>IF(D799=0,C799,"")</x:f>
        <x:v>0.851917170570232</x:v>
      </x:c>
      <x:c r="I799" s="1" t="n">
        <x:f>SQRT(1-F799^2)</x:f>
        <x:v>0.6197084863163768</x:v>
      </x:c>
      <x:c r="J799" s="34"/>
      <x:c r="K799" s="34"/>
      <x:c r="L799" s="34"/>
      <x:c r="M799" s="34"/>
      <x:c r="N799" s="34"/>
      <x:c r="O799" s="34"/>
      <x:c r="P799" s="34"/>
      <x:c r="Q799" s="10" t="n">
        <x:f>PI()</x:f>
        <x:v>3.141592653589793</x:v>
      </x:c>
      <x:c r="S799" s="10" t="n">
        <x:v>0.7848320788471028</x:v>
      </x:c>
      <x:c r="T799" s="10" t="n">
        <x:v>0.851917170570232</x:v>
      </x:c>
      <x:c r="U799" s="10" t="n">
        <x:v>0.609685035567142</x:v>
      </x:c>
      <x:c r="V799" s="10" t="n">
        <x:v>0.9772880615400027</x:v>
      </x:c>
      <x:c r="W799" s="10" t="n">
        <x:v>0.213997588652726</x:v>
      </x:c>
      <x:c r="X799" s="10" t="n">
        <x:v>0.6295654489640359</x:v>
      </x:c>
    </x:row>
    <x:row r="800">
      <x:c r="A800" s="34" t="n">
        <x:v>776</x:v>
      </x:c>
      <x:c r="B800" s="11" t="n">
        <x:f>CHOOSE(MIN(3,MAX(1,$B$9)),S800,U800,W800)</x:f>
        <x:v>0.6642176121240482</x:v>
      </x:c>
      <x:c r="C800" s="11" t="n">
        <x:f>CHOOSE(MIN(3,MAX(1,$B$9)),T800,V800,X800)</x:f>
        <x:v>0.056694978033192456</x:v>
      </x:c>
      <x:c r="D800" s="1" t="n">
        <x:f>IF(B800^2+C800^2&lt;=1,1,0)</x:f>
        <x:v>1</x:v>
      </x:c>
      <x:c r="E800" s="9" t="n">
        <x:f>4*AVERAGE($D$25:D800)</x:f>
        <x:v>3.0309278350515463</x:v>
      </x:c>
      <x:c r="F800" s="1" t="n">
        <x:f>B800</x:f>
        <x:v>0.6642176121240482</x:v>
      </x:c>
      <x:c r="G800" s="1" t="n">
        <x:f>IF(D800=1,C800,"")</x:f>
        <x:v>0.056694978033192456</x:v>
      </x:c>
      <x:c r="H800" s="1" t="str">
        <x:f>IF(D800=0,C800,"")</x:f>
      </x:c>
      <x:c r="I800" s="1" t="n">
        <x:f>SQRT(1-F800^2)</x:f>
        <x:v>0.7475392723758582</x:v>
      </x:c>
      <x:c r="J800" s="34"/>
      <x:c r="K800" s="34"/>
      <x:c r="L800" s="34"/>
      <x:c r="M800" s="34"/>
      <x:c r="N800" s="34"/>
      <x:c r="O800" s="34"/>
      <x:c r="P800" s="34"/>
      <x:c r="Q800" s="10" t="n">
        <x:f>PI()</x:f>
        <x:v>3.141592653589793</x:v>
      </x:c>
      <x:c r="S800" s="10" t="n">
        <x:v>0.6642176121240482</x:v>
      </x:c>
      <x:c r="T800" s="10" t="n">
        <x:v>0.056694978033192456</x:v>
      </x:c>
      <x:c r="U800" s="10" t="n">
        <x:v>0.2942343566285114</x:v>
      </x:c>
      <x:c r="V800" s="10" t="n">
        <x:v>0.3567122594745896</x:v>
      </x:c>
      <x:c r="W800" s="10" t="n">
        <x:v>0.8229917568249723</x:v>
      </x:c>
      <x:c r="X800" s="10" t="n">
        <x:v>0.23022232822423272</x:v>
      </x:c>
    </x:row>
    <x:row r="801">
      <x:c r="A801" s="34" t="n">
        <x:v>777</x:v>
      </x:c>
      <x:c r="B801" s="11" t="n">
        <x:f>CHOOSE(MIN(3,MAX(1,$B$9)),S801,U801,W801)</x:f>
        <x:v>0.4441848964197561</x:v>
      </x:c>
      <x:c r="C801" s="11" t="n">
        <x:f>CHOOSE(MIN(3,MAX(1,$B$9)),T801,V801,X801)</x:f>
        <x:v>0.10058729129377753</x:v>
      </x:c>
      <x:c r="D801" s="1" t="n">
        <x:f>IF(B801^2+C801^2&lt;=1,1,0)</x:f>
        <x:v>1</x:v>
      </x:c>
      <x:c r="E801" s="9" t="n">
        <x:f>4*AVERAGE($D$25:D801)</x:f>
        <x:v>3.032175032175032</x:v>
      </x:c>
      <x:c r="F801" s="1" t="n">
        <x:f>B801</x:f>
        <x:v>0.4441848964197561</x:v>
      </x:c>
      <x:c r="G801" s="1" t="n">
        <x:f>IF(D801=1,C801,"")</x:f>
        <x:v>0.10058729129377753</x:v>
      </x:c>
      <x:c r="H801" s="1" t="str">
        <x:f>IF(D801=0,C801,"")</x:f>
      </x:c>
      <x:c r="I801" s="1" t="n">
        <x:f>SQRT(1-F801^2)</x:f>
        <x:v>0.895935141510015</x:v>
      </x:c>
      <x:c r="J801" s="34"/>
      <x:c r="K801" s="34"/>
      <x:c r="L801" s="34"/>
      <x:c r="M801" s="34"/>
      <x:c r="N801" s="34"/>
      <x:c r="O801" s="34"/>
      <x:c r="P801" s="34"/>
      <x:c r="Q801" s="10" t="n">
        <x:f>PI()</x:f>
        <x:v>3.141592653589793</x:v>
      </x:c>
      <x:c r="S801" s="10" t="n">
        <x:v>0.4441848964197561</x:v>
      </x:c>
      <x:c r="T801" s="10" t="n">
        <x:v>0.10058729129377753</x:v>
      </x:c>
      <x:c r="U801" s="10" t="n">
        <x:v>0.25434557912730726</x:v>
      </x:c>
      <x:c r="V801" s="10" t="n">
        <x:v>0.022495949292569928</x:v>
      </x:c>
      <x:c r="W801" s="10" t="n">
        <x:v>0.38797918023289213</x:v>
      </x:c>
      <x:c r="X801" s="10" t="n">
        <x:v>0.04013839863225932</x:v>
      </x:c>
    </x:row>
    <x:row r="802">
      <x:c r="A802" s="34" t="n">
        <x:v>778</x:v>
      </x:c>
      <x:c r="B802" s="11" t="n">
        <x:f>CHOOSE(MIN(3,MAX(1,$B$9)),S802,U802,W802)</x:f>
        <x:v>0.2969149717828259</x:v>
      </x:c>
      <x:c r="C802" s="11" t="n">
        <x:f>CHOOSE(MIN(3,MAX(1,$B$9)),T802,V802,X802)</x:f>
        <x:v>0.6292810050072148</x:v>
      </x:c>
      <x:c r="D802" s="1" t="n">
        <x:f>IF(B802^2+C802^2&lt;=1,1,0)</x:f>
        <x:v>1</x:v>
      </x:c>
      <x:c r="E802" s="9" t="n">
        <x:f>4*AVERAGE($D$25:D802)</x:f>
        <x:v>3.033419023136247</x:v>
      </x:c>
      <x:c r="F802" s="1" t="n">
        <x:f>B802</x:f>
        <x:v>0.2969149717828259</x:v>
      </x:c>
      <x:c r="G802" s="1" t="n">
        <x:f>IF(D802=1,C802,"")</x:f>
        <x:v>0.6292810050072148</x:v>
      </x:c>
      <x:c r="H802" s="1" t="str">
        <x:f>IF(D802=0,C802,"")</x:f>
      </x:c>
      <x:c r="I802" s="1" t="n">
        <x:f>SQRT(1-F802^2)</x:f>
        <x:v>0.9549039216231148</x:v>
      </x:c>
      <x:c r="J802" s="34"/>
      <x:c r="K802" s="34"/>
      <x:c r="L802" s="34"/>
      <x:c r="M802" s="34"/>
      <x:c r="N802" s="34"/>
      <x:c r="O802" s="34"/>
      <x:c r="P802" s="34"/>
      <x:c r="Q802" s="10" t="n">
        <x:f>PI()</x:f>
        <x:v>3.141592653589793</x:v>
      </x:c>
      <x:c r="S802" s="10" t="n">
        <x:v>0.2969149717828259</x:v>
      </x:c>
      <x:c r="T802" s="10" t="n">
        <x:v>0.6292810050072148</x:v>
      </x:c>
      <x:c r="U802" s="10" t="n">
        <x:v>0.895348598345792</x:v>
      </x:c>
      <x:c r="V802" s="10" t="n">
        <x:v>0.7192194576396995</x:v>
      </x:c>
      <x:c r="W802" s="10" t="n">
        <x:v>0.5119100915355559</x:v>
      </x:c>
      <x:c r="X802" s="10" t="n">
        <x:v>0.6906998832281698</x:v>
      </x:c>
    </x:row>
    <x:row r="803">
      <x:c r="A803" s="34" t="n">
        <x:v>779</x:v>
      </x:c>
      <x:c r="B803" s="11" t="n">
        <x:f>CHOOSE(MIN(3,MAX(1,$B$9)),S803,U803,W803)</x:f>
        <x:v>0.2007338310359046</x:v>
      </x:c>
      <x:c r="C803" s="11" t="n">
        <x:f>CHOOSE(MIN(3,MAX(1,$B$9)),T803,V803,X803)</x:f>
        <x:v>0.7159792358288541</x:v>
      </x:c>
      <x:c r="D803" s="1" t="n">
        <x:f>IF(B803^2+C803^2&lt;=1,1,0)</x:f>
        <x:v>1</x:v>
      </x:c>
      <x:c r="E803" s="9" t="n">
        <x:f>4*AVERAGE($D$25:D803)</x:f>
        <x:v>3.0346598202824135</x:v>
      </x:c>
      <x:c r="F803" s="1" t="n">
        <x:f>B803</x:f>
        <x:v>0.2007338310359046</x:v>
      </x:c>
      <x:c r="G803" s="1" t="n">
        <x:f>IF(D803=1,C803,"")</x:f>
        <x:v>0.7159792358288541</x:v>
      </x:c>
      <x:c r="H803" s="1" t="str">
        <x:f>IF(D803=0,C803,"")</x:f>
      </x:c>
      <x:c r="I803" s="1" t="n">
        <x:f>SQRT(1-F803^2)</x:f>
        <x:v>0.9796458181800446</x:v>
      </x:c>
      <x:c r="J803" s="34"/>
      <x:c r="K803" s="34"/>
      <x:c r="L803" s="34"/>
      <x:c r="M803" s="34"/>
      <x:c r="N803" s="34"/>
      <x:c r="O803" s="34"/>
      <x:c r="P803" s="34"/>
      <x:c r="Q803" s="10" t="n">
        <x:f>PI()</x:f>
        <x:v>3.141592653589793</x:v>
      </x:c>
      <x:c r="S803" s="10" t="n">
        <x:v>0.2007338310359046</x:v>
      </x:c>
      <x:c r="T803" s="10" t="n">
        <x:v>0.7159792358288541</x:v>
      </x:c>
      <x:c r="U803" s="10" t="n">
        <x:v>0.2971715834251898</x:v>
      </x:c>
      <x:c r="V803" s="10" t="n">
        <x:v>0.23849638751764068</x:v>
      </x:c>
      <x:c r="W803" s="10" t="n">
        <x:v>0.678286701365736</x:v>
      </x:c>
      <x:c r="X803" s="10" t="n">
        <x:v>0.9114658243251194</x:v>
      </x:c>
    </x:row>
    <x:row r="804">
      <x:c r="A804" s="34" t="n">
        <x:v>780</x:v>
      </x:c>
      <x:c r="B804" s="11" t="n">
        <x:f>CHOOSE(MIN(3,MAX(1,$B$9)),S804,U804,W804)</x:f>
        <x:v>0.5733922201907262</x:v>
      </x:c>
      <x:c r="C804" s="11" t="n">
        <x:f>CHOOSE(MIN(3,MAX(1,$B$9)),T804,V804,X804)</x:f>
        <x:v>0.921187165309675</x:v>
      </x:c>
      <x:c r="D804" s="1" t="n">
        <x:f>IF(B804^2+C804^2&lt;=1,1,0)</x:f>
        <x:v>0</x:v>
      </x:c>
      <x:c r="E804" s="9" t="n">
        <x:f>4*AVERAGE($D$25:D804)</x:f>
        <x:v>3.0307692307692307</x:v>
      </x:c>
      <x:c r="F804" s="1" t="n">
        <x:f>B804</x:f>
        <x:v>0.5733922201907262</x:v>
      </x:c>
      <x:c r="G804" s="1" t="str">
        <x:f>IF(D804=1,C804,"")</x:f>
      </x:c>
      <x:c r="H804" s="1" t="n">
        <x:f>IF(D804=0,C804,"")</x:f>
        <x:v>0.921187165309675</x:v>
      </x:c>
      <x:c r="I804" s="1" t="n">
        <x:f>SQRT(1-F804^2)</x:f>
        <x:v>0.8192810029683038</x:v>
      </x:c>
      <x:c r="J804" s="34"/>
      <x:c r="K804" s="34"/>
      <x:c r="L804" s="34"/>
      <x:c r="M804" s="34"/>
      <x:c r="N804" s="34"/>
      <x:c r="O804" s="34"/>
      <x:c r="P804" s="34"/>
      <x:c r="Q804" s="10" t="n">
        <x:f>PI()</x:f>
        <x:v>3.141592653589793</x:v>
      </x:c>
      <x:c r="S804" s="10" t="n">
        <x:v>0.5733922201907262</x:v>
      </x:c>
      <x:c r="T804" s="10" t="n">
        <x:v>0.921187165309675</x:v>
      </x:c>
      <x:c r="U804" s="10" t="n">
        <x:v>0.24842800638750406</x:v>
      </x:c>
      <x:c r="V804" s="10" t="n">
        <x:v>0.8959517913625192</x:v>
      </x:c>
      <x:c r="W804" s="10" t="n">
        <x:v>0.9904764333043958</x:v>
      </x:c>
      <x:c r="X804" s="10" t="n">
        <x:v>0.4880559189622502</x:v>
      </x:c>
    </x:row>
    <x:row r="805">
      <x:c r="A805" s="34" t="n">
        <x:v>781</x:v>
      </x:c>
      <x:c r="B805" s="11" t="n">
        <x:f>CHOOSE(MIN(3,MAX(1,$B$9)),S805,U805,W805)</x:f>
        <x:v>0.3022112835897133</x:v>
      </x:c>
      <x:c r="C805" s="11" t="n">
        <x:f>CHOOSE(MIN(3,MAX(1,$B$9)),T805,V805,X805)</x:f>
        <x:v>0.47269136423710734</x:v>
      </x:c>
      <x:c r="D805" s="1" t="n">
        <x:f>IF(B805^2+C805^2&lt;=1,1,0)</x:f>
        <x:v>1</x:v>
      </x:c>
      <x:c r="E805" s="9" t="n">
        <x:f>4*AVERAGE($D$25:D805)</x:f>
        <x:v>3.032010243277849</x:v>
      </x:c>
      <x:c r="F805" s="1" t="n">
        <x:f>B805</x:f>
        <x:v>0.3022112835897133</x:v>
      </x:c>
      <x:c r="G805" s="1" t="n">
        <x:f>IF(D805=1,C805,"")</x:f>
        <x:v>0.47269136423710734</x:v>
      </x:c>
      <x:c r="H805" s="1" t="str">
        <x:f>IF(D805=0,C805,"")</x:f>
      </x:c>
      <x:c r="I805" s="1" t="n">
        <x:f>SQRT(1-F805^2)</x:f>
        <x:v>0.9532409664250996</x:v>
      </x:c>
      <x:c r="J805" s="34"/>
      <x:c r="K805" s="34"/>
      <x:c r="L805" s="34"/>
      <x:c r="M805" s="34"/>
      <x:c r="N805" s="34"/>
      <x:c r="O805" s="34"/>
      <x:c r="P805" s="34"/>
      <x:c r="Q805" s="10" t="n">
        <x:f>PI()</x:f>
        <x:v>3.141592653589793</x:v>
      </x:c>
      <x:c r="S805" s="10" t="n">
        <x:v>0.3022112835897133</x:v>
      </x:c>
      <x:c r="T805" s="10" t="n">
        <x:v>0.47269136423710734</x:v>
      </x:c>
      <x:c r="U805" s="10" t="n">
        <x:v>0.5118440982801509</x:v>
      </x:c>
      <x:c r="V805" s="10" t="n">
        <x:v>0.2200565610240891</x:v>
      </x:c>
      <x:c r="W805" s="10" t="n">
        <x:v>0.8656732039500701</x:v>
      </x:c>
      <x:c r="X805" s="10" t="n">
        <x:v>0.30682011887853666</x:v>
      </x:c>
    </x:row>
    <x:row r="806">
      <x:c r="A806" s="34" t="n">
        <x:v>782</x:v>
      </x:c>
      <x:c r="B806" s="11" t="n">
        <x:f>CHOOSE(MIN(3,MAX(1,$B$9)),S806,U806,W806)</x:f>
        <x:v>0.8289309678366408</x:v>
      </x:c>
      <x:c r="C806" s="11" t="n">
        <x:f>CHOOSE(MIN(3,MAX(1,$B$9)),T806,V806,X806)</x:f>
        <x:v>0.5551124812336639</x:v>
      </x:c>
      <x:c r="D806" s="1" t="n">
        <x:f>IF(B806^2+C806^2&lt;=1,1,0)</x:f>
        <x:v>1</x:v>
      </x:c>
      <x:c r="E806" s="9" t="n">
        <x:f>4*AVERAGE($D$25:D806)</x:f>
        <x:v>3.0332480818414322</x:v>
      </x:c>
      <x:c r="F806" s="1" t="n">
        <x:f>B806</x:f>
        <x:v>0.8289309678366408</x:v>
      </x:c>
      <x:c r="G806" s="1" t="n">
        <x:f>IF(D806=1,C806,"")</x:f>
        <x:v>0.5551124812336639</x:v>
      </x:c>
      <x:c r="H806" s="1" t="str">
        <x:f>IF(D806=0,C806,"")</x:f>
      </x:c>
      <x:c r="I806" s="1" t="n">
        <x:f>SQRT(1-F806^2)</x:f>
        <x:v>0.55935091897789</x:v>
      </x:c>
      <x:c r="J806" s="34"/>
      <x:c r="K806" s="34"/>
      <x:c r="L806" s="34"/>
      <x:c r="M806" s="34"/>
      <x:c r="N806" s="34"/>
      <x:c r="O806" s="34"/>
      <x:c r="P806" s="34"/>
      <x:c r="Q806" s="10" t="n">
        <x:f>PI()</x:f>
        <x:v>3.141592653589793</x:v>
      </x:c>
      <x:c r="S806" s="10" t="n">
        <x:v>0.8289309678366408</x:v>
      </x:c>
      <x:c r="T806" s="10" t="n">
        <x:v>0.5551124812336639</x:v>
      </x:c>
      <x:c r="U806" s="10" t="n">
        <x:v>0.8527156097689551</x:v>
      </x:c>
      <x:c r="V806" s="10" t="n">
        <x:v>0.37672421286705005</x:v>
      </x:c>
      <x:c r="W806" s="10" t="n">
        <x:v>0.8267654315388188</x:v>
      </x:c>
      <x:c r="X806" s="10" t="n">
        <x:v>0.040420344963602584</x:v>
      </x:c>
    </x:row>
    <x:row r="807">
      <x:c r="A807" s="34" t="n">
        <x:v>783</x:v>
      </x:c>
      <x:c r="B807" s="11" t="n">
        <x:f>CHOOSE(MIN(3,MAX(1,$B$9)),S807,U807,W807)</x:f>
        <x:v>0.8386996610788628</x:v>
      </x:c>
      <x:c r="C807" s="11" t="n">
        <x:f>CHOOSE(MIN(3,MAX(1,$B$9)),T807,V807,X807)</x:f>
        <x:v>0.7892314909258857</x:v>
      </x:c>
      <x:c r="D807" s="1" t="n">
        <x:f>IF(B807^2+C807^2&lt;=1,1,0)</x:f>
        <x:v>0</x:v>
      </x:c>
      <x:c r="E807" s="9" t="n">
        <x:f>4*AVERAGE($D$25:D807)</x:f>
        <x:v>3.029374201787995</x:v>
      </x:c>
      <x:c r="F807" s="1" t="n">
        <x:f>B807</x:f>
        <x:v>0.8386996610788628</x:v>
      </x:c>
      <x:c r="G807" s="1" t="str">
        <x:f>IF(D807=1,C807,"")</x:f>
      </x:c>
      <x:c r="H807" s="1" t="n">
        <x:f>IF(D807=0,C807,"")</x:f>
        <x:v>0.7892314909258857</x:v>
      </x:c>
      <x:c r="I807" s="1" t="n">
        <x:f>SQRT(1-F807^2)</x:f>
        <x:v>0.5445942328984035</x:v>
      </x:c>
      <x:c r="J807" s="34"/>
      <x:c r="K807" s="34"/>
      <x:c r="L807" s="34"/>
      <x:c r="M807" s="34"/>
      <x:c r="N807" s="34"/>
      <x:c r="O807" s="34"/>
      <x:c r="P807" s="34"/>
      <x:c r="Q807" s="10" t="n">
        <x:f>PI()</x:f>
        <x:v>3.141592653589793</x:v>
      </x:c>
      <x:c r="S807" s="10" t="n">
        <x:v>0.8386996610788628</x:v>
      </x:c>
      <x:c r="T807" s="10" t="n">
        <x:v>0.7892314909258857</x:v>
      </x:c>
      <x:c r="U807" s="10" t="n">
        <x:v>0.8857076941714921</x:v>
      </x:c>
      <x:c r="V807" s="10" t="n">
        <x:v>0.5261404369620888</x:v>
      </x:c>
      <x:c r="W807" s="10" t="n">
        <x:v>0.5953468592473445</x:v>
      </x:c>
      <x:c r="X807" s="10" t="n">
        <x:v>0.5705844384994638</x:v>
      </x:c>
    </x:row>
    <x:row r="808">
      <x:c r="A808" s="34" t="n">
        <x:v>784</x:v>
      </x:c>
      <x:c r="B808" s="11" t="n">
        <x:f>CHOOSE(MIN(3,MAX(1,$B$9)),S808,U808,W808)</x:f>
        <x:v>0.7833076067036018</x:v>
      </x:c>
      <x:c r="C808" s="11" t="n">
        <x:f>CHOOSE(MIN(3,MAX(1,$B$9)),T808,V808,X808)</x:f>
        <x:v>0.32992250949610025</x:v>
      </x:c>
      <x:c r="D808" s="1" t="n">
        <x:f>IF(B808^2+C808^2&lt;=1,1,0)</x:f>
        <x:v>1</x:v>
      </x:c>
      <x:c r="E808" s="9" t="n">
        <x:f>4*AVERAGE($D$25:D808)</x:f>
        <x:v>3.0306122448979593</x:v>
      </x:c>
      <x:c r="F808" s="1" t="n">
        <x:f>B808</x:f>
        <x:v>0.7833076067036018</x:v>
      </x:c>
      <x:c r="G808" s="1" t="n">
        <x:f>IF(D808=1,C808,"")</x:f>
        <x:v>0.32992250949610025</x:v>
      </x:c>
      <x:c r="H808" s="1" t="str">
        <x:f>IF(D808=0,C808,"")</x:f>
      </x:c>
      <x:c r="I808" s="1" t="n">
        <x:f>SQRT(1-F808^2)</x:f>
        <x:v>0.6216342922332032</x:v>
      </x:c>
      <x:c r="J808" s="34"/>
      <x:c r="K808" s="34"/>
      <x:c r="L808" s="34"/>
      <x:c r="M808" s="34"/>
      <x:c r="N808" s="34"/>
      <x:c r="O808" s="34"/>
      <x:c r="P808" s="34"/>
      <x:c r="Q808" s="10" t="n">
        <x:f>PI()</x:f>
        <x:v>3.141592653589793</x:v>
      </x:c>
      <x:c r="S808" s="10" t="n">
        <x:v>0.7833076067036018</x:v>
      </x:c>
      <x:c r="T808" s="10" t="n">
        <x:v>0.32992250949610025</x:v>
      </x:c>
      <x:c r="U808" s="10" t="n">
        <x:v>0.5273788591900355</x:v>
      </x:c>
      <x:c r="V808" s="10" t="n">
        <x:v>0.46755895779441403</x:v>
      </x:c>
      <x:c r="W808" s="10" t="n">
        <x:v>0.7523517074080283</x:v>
      </x:c>
      <x:c r="X808" s="10" t="n">
        <x:v>0.22590510993614665</x:v>
      </x:c>
    </x:row>
    <x:row r="809">
      <x:c r="A809" s="34" t="n">
        <x:v>785</x:v>
      </x:c>
      <x:c r="B809" s="11" t="n">
        <x:f>CHOOSE(MIN(3,MAX(1,$B$9)),S809,U809,W809)</x:f>
        <x:v>0.5009931930107996</x:v>
      </x:c>
      <x:c r="C809" s="11" t="n">
        <x:f>CHOOSE(MIN(3,MAX(1,$B$9)),T809,V809,X809)</x:f>
        <x:v>0.9304704979294911</x:v>
      </x:c>
      <x:c r="D809" s="1" t="n">
        <x:f>IF(B809^2+C809^2&lt;=1,1,0)</x:f>
        <x:v>0</x:v>
      </x:c>
      <x:c r="E809" s="9" t="n">
        <x:f>4*AVERAGE($D$25:D809)</x:f>
        <x:v>3.026751592356688</x:v>
      </x:c>
      <x:c r="F809" s="1" t="n">
        <x:f>B809</x:f>
        <x:v>0.5009931930107996</x:v>
      </x:c>
      <x:c r="G809" s="1" t="str">
        <x:f>IF(D809=1,C809,"")</x:f>
      </x:c>
      <x:c r="H809" s="1" t="n">
        <x:f>IF(D809=0,C809,"")</x:f>
        <x:v>0.9304704979294911</x:v>
      </x:c>
      <x:c r="I809" s="1" t="n">
        <x:f>SQRT(1-F809^2)</x:f>
        <x:v>0.865451223672856</x:v>
      </x:c>
      <x:c r="J809" s="34"/>
      <x:c r="K809" s="34"/>
      <x:c r="L809" s="34"/>
      <x:c r="M809" s="34"/>
      <x:c r="N809" s="34"/>
      <x:c r="O809" s="34"/>
      <x:c r="P809" s="34"/>
      <x:c r="Q809" s="10" t="n">
        <x:f>PI()</x:f>
        <x:v>3.141592653589793</x:v>
      </x:c>
      <x:c r="S809" s="10" t="n">
        <x:v>0.5009931930107996</x:v>
      </x:c>
      <x:c r="T809" s="10" t="n">
        <x:v>0.9304704979294911</x:v>
      </x:c>
      <x:c r="U809" s="10" t="n">
        <x:v>0.010104075326713757</x:v>
      </x:c>
      <x:c r="V809" s="10" t="n">
        <x:v>0.8564853065130175</x:v>
      </x:c>
      <x:c r="W809" s="10" t="n">
        <x:v>0.5412279136050168</x:v>
      </x:c>
      <x:c r="X809" s="10" t="n">
        <x:v>0.574830405174738</x:v>
      </x:c>
    </x:row>
    <x:row r="810">
      <x:c r="A810" s="34" t="n">
        <x:v>786</x:v>
      </x:c>
      <x:c r="B810" s="11" t="n">
        <x:f>CHOOSE(MIN(3,MAX(1,$B$9)),S810,U810,W810)</x:f>
        <x:v>0.6414402829250321</x:v>
      </x:c>
      <x:c r="C810" s="11" t="n">
        <x:f>CHOOSE(MIN(3,MAX(1,$B$9)),T810,V810,X810)</x:f>
        <x:v>0.6228099857689813</x:v>
      </x:c>
      <x:c r="D810" s="1" t="n">
        <x:f>IF(B810^2+C810^2&lt;=1,1,0)</x:f>
        <x:v>1</x:v>
      </x:c>
      <x:c r="E810" s="9" t="n">
        <x:f>4*AVERAGE($D$25:D810)</x:f>
        <x:v>3.0279898218829517</x:v>
      </x:c>
      <x:c r="F810" s="1" t="n">
        <x:f>B810</x:f>
        <x:v>0.6414402829250321</x:v>
      </x:c>
      <x:c r="G810" s="1" t="n">
        <x:f>IF(D810=1,C810,"")</x:f>
        <x:v>0.6228099857689813</x:v>
      </x:c>
      <x:c r="H810" s="1" t="str">
        <x:f>IF(D810=0,C810,"")</x:f>
      </x:c>
      <x:c r="I810" s="1" t="n">
        <x:f>SQRT(1-F810^2)</x:f>
        <x:v>0.7671729683982973</x:v>
      </x:c>
      <x:c r="J810" s="34"/>
      <x:c r="K810" s="34"/>
      <x:c r="L810" s="34"/>
      <x:c r="M810" s="34"/>
      <x:c r="N810" s="34"/>
      <x:c r="O810" s="34"/>
      <x:c r="P810" s="34"/>
      <x:c r="Q810" s="10" t="n">
        <x:f>PI()</x:f>
        <x:v>3.141592653589793</x:v>
      </x:c>
      <x:c r="S810" s="10" t="n">
        <x:v>0.6414402829250321</x:v>
      </x:c>
      <x:c r="T810" s="10" t="n">
        <x:v>0.6228099857689813</x:v>
      </x:c>
      <x:c r="U810" s="10" t="n">
        <x:v>0.6666263921390984</x:v>
      </x:c>
      <x:c r="V810" s="10" t="n">
        <x:v>0.24311844903344448</x:v>
      </x:c>
      <x:c r="W810" s="10" t="n">
        <x:v>0.2655812507539902</x:v>
      </x:c>
      <x:c r="X810" s="10" t="n">
        <x:v>0.981227106015885</x:v>
      </x:c>
    </x:row>
    <x:row r="811">
      <x:c r="A811" s="34" t="n">
        <x:v>787</x:v>
      </x:c>
      <x:c r="B811" s="11" t="n">
        <x:f>CHOOSE(MIN(3,MAX(1,$B$9)),S811,U811,W811)</x:f>
        <x:v>0.027436310308985412</x:v>
      </x:c>
      <x:c r="C811" s="11" t="n">
        <x:f>CHOOSE(MIN(3,MAX(1,$B$9)),T811,V811,X811)</x:f>
        <x:v>0.6602912606904283</x:v>
      </x:c>
      <x:c r="D811" s="1" t="n">
        <x:f>IF(B811^2+C811^2&lt;=1,1,0)</x:f>
        <x:v>1</x:v>
      </x:c>
      <x:c r="E811" s="9" t="n">
        <x:f>4*AVERAGE($D$25:D811)</x:f>
        <x:v>3.0292249047013975</x:v>
      </x:c>
      <x:c r="F811" s="1" t="n">
        <x:f>B811</x:f>
        <x:v>0.027436310308985412</x:v>
      </x:c>
      <x:c r="G811" s="1" t="n">
        <x:f>IF(D811=1,C811,"")</x:f>
        <x:v>0.6602912606904283</x:v>
      </x:c>
      <x:c r="H811" s="1" t="str">
        <x:f>IF(D811=0,C811,"")</x:f>
      </x:c>
      <x:c r="I811" s="1" t="n">
        <x:f>SQRT(1-F811^2)</x:f>
        <x:v>0.9996235535823619</x:v>
      </x:c>
      <x:c r="J811" s="34"/>
      <x:c r="K811" s="34"/>
      <x:c r="L811" s="34"/>
      <x:c r="M811" s="34"/>
      <x:c r="N811" s="34"/>
      <x:c r="O811" s="34"/>
      <x:c r="P811" s="34"/>
      <x:c r="Q811" s="10" t="n">
        <x:f>PI()</x:f>
        <x:v>3.141592653589793</x:v>
      </x:c>
      <x:c r="S811" s="10" t="n">
        <x:v>0.027436310308985412</x:v>
      </x:c>
      <x:c r="T811" s="10" t="n">
        <x:v>0.6602912606904283</x:v>
      </x:c>
      <x:c r="U811" s="10" t="n">
        <x:v>0.13554866368948448</x:v>
      </x:c>
      <x:c r="V811" s="10" t="n">
        <x:v>0.4051332556135234</x:v>
      </x:c>
      <x:c r="W811" s="10" t="n">
        <x:v>0.2276090335746881</x:v>
      </x:c>
      <x:c r="X811" s="10" t="n">
        <x:v>0.5697753866854686</x:v>
      </x:c>
    </x:row>
    <x:row r="812">
      <x:c r="A812" s="34" t="n">
        <x:v>788</x:v>
      </x:c>
      <x:c r="B812" s="11" t="n">
        <x:f>CHOOSE(MIN(3,MAX(1,$B$9)),S812,U812,W812)</x:f>
        <x:v>0.5465749319409952</x:v>
      </x:c>
      <x:c r="C812" s="11" t="n">
        <x:f>CHOOSE(MIN(3,MAX(1,$B$9)),T812,V812,X812)</x:f>
        <x:v>0.8744632817106321</x:v>
      </x:c>
      <x:c r="D812" s="1" t="n">
        <x:f>IF(B812^2+C812^2&lt;=1,1,0)</x:f>
        <x:v>0</x:v>
      </x:c>
      <x:c r="E812" s="9" t="n">
        <x:f>4*AVERAGE($D$25:D812)</x:f>
        <x:v>3.0253807106598987</x:v>
      </x:c>
      <x:c r="F812" s="1" t="n">
        <x:f>B812</x:f>
        <x:v>0.5465749319409952</x:v>
      </x:c>
      <x:c r="G812" s="1" t="str">
        <x:f>IF(D812=1,C812,"")</x:f>
      </x:c>
      <x:c r="H812" s="1" t="n">
        <x:f>IF(D812=0,C812,"")</x:f>
        <x:v>0.8744632817106321</x:v>
      </x:c>
      <x:c r="I812" s="1" t="n">
        <x:f>SQRT(1-F812^2)</x:f>
        <x:v>0.8374102004237209</x:v>
      </x:c>
      <x:c r="J812" s="34"/>
      <x:c r="K812" s="34"/>
      <x:c r="L812" s="34"/>
      <x:c r="M812" s="34"/>
      <x:c r="N812" s="34"/>
      <x:c r="O812" s="34"/>
      <x:c r="P812" s="34"/>
      <x:c r="Q812" s="10" t="n">
        <x:f>PI()</x:f>
        <x:v>3.141592653589793</x:v>
      </x:c>
      <x:c r="S812" s="10" t="n">
        <x:v>0.5465749319409952</x:v>
      </x:c>
      <x:c r="T812" s="10" t="n">
        <x:v>0.8744632817106321</x:v>
      </x:c>
      <x:c r="U812" s="10" t="n">
        <x:v>0.9818786241396544</x:v>
      </x:c>
      <x:c r="V812" s="10" t="n">
        <x:v>0.6299177627341512</x:v>
      </x:c>
      <x:c r="W812" s="10" t="n">
        <x:v>0.986749605618741</x:v>
      </x:c>
      <x:c r="X812" s="10" t="n">
        <x:v>0.032271719947638444</x:v>
      </x:c>
    </x:row>
    <x:row r="813">
      <x:c r="A813" s="34" t="n">
        <x:v>789</x:v>
      </x:c>
      <x:c r="B813" s="11" t="n">
        <x:f>CHOOSE(MIN(3,MAX(1,$B$9)),S813,U813,W813)</x:f>
        <x:v>0.22986358671914786</x:v>
      </x:c>
      <x:c r="C813" s="11" t="n">
        <x:f>CHOOSE(MIN(3,MAX(1,$B$9)),T813,V813,X813)</x:f>
        <x:v>0.9225578863406554</x:v>
      </x:c>
      <x:c r="D813" s="1" t="n">
        <x:f>IF(B813^2+C813^2&lt;=1,1,0)</x:f>
        <x:v>1</x:v>
      </x:c>
      <x:c r="E813" s="9" t="n">
        <x:f>4*AVERAGE($D$25:D813)</x:f>
        <x:v>3.026615969581749</x:v>
      </x:c>
      <x:c r="F813" s="1" t="n">
        <x:f>B813</x:f>
        <x:v>0.22986358671914786</x:v>
      </x:c>
      <x:c r="G813" s="1" t="n">
        <x:f>IF(D813=1,C813,"")</x:f>
        <x:v>0.9225578863406554</x:v>
      </x:c>
      <x:c r="H813" s="1" t="str">
        <x:f>IF(D813=0,C813,"")</x:f>
      </x:c>
      <x:c r="I813" s="1" t="n">
        <x:f>SQRT(1-F813^2)</x:f>
        <x:v>0.9732228580857566</x:v>
      </x:c>
      <x:c r="J813" s="34"/>
      <x:c r="K813" s="34"/>
      <x:c r="L813" s="34"/>
      <x:c r="M813" s="34"/>
      <x:c r="N813" s="34"/>
      <x:c r="O813" s="34"/>
      <x:c r="P813" s="34"/>
      <x:c r="Q813" s="10" t="n">
        <x:f>PI()</x:f>
        <x:v>3.141592653589793</x:v>
      </x:c>
      <x:c r="S813" s="10" t="n">
        <x:v>0.22986358671914786</x:v>
      </x:c>
      <x:c r="T813" s="10" t="n">
        <x:v>0.9225578863406554</x:v>
      </x:c>
      <x:c r="U813" s="10" t="n">
        <x:v>0.665130851491556</x:v>
      </x:c>
      <x:c r="V813" s="10" t="n">
        <x:v>0.21608137853700282</x:v>
      </x:c>
      <x:c r="W813" s="10" t="n">
        <x:v>0.7620632300490124</x:v>
      </x:c>
      <x:c r="X813" s="10" t="n">
        <x:v>0.31939231243963717</x:v>
      </x:c>
    </x:row>
    <x:row r="814">
      <x:c r="A814" s="34" t="n">
        <x:v>790</x:v>
      </x:c>
      <x:c r="B814" s="11" t="n">
        <x:f>CHOOSE(MIN(3,MAX(1,$B$9)),S814,U814,W814)</x:f>
        <x:v>0.9016353761544451</x:v>
      </x:c>
      <x:c r="C814" s="11" t="n">
        <x:f>CHOOSE(MIN(3,MAX(1,$B$9)),T814,V814,X814)</x:f>
        <x:v>0.8603676744969562</x:v>
      </x:c>
      <x:c r="D814" s="1" t="n">
        <x:f>IF(B814^2+C814^2&lt;=1,1,0)</x:f>
        <x:v>0</x:v>
      </x:c>
      <x:c r="E814" s="9" t="n">
        <x:f>4*AVERAGE($D$25:D814)</x:f>
        <x:v>3.0227848101265824</x:v>
      </x:c>
      <x:c r="F814" s="1" t="n">
        <x:f>B814</x:f>
        <x:v>0.9016353761544451</x:v>
      </x:c>
      <x:c r="G814" s="1" t="str">
        <x:f>IF(D814=1,C814,"")</x:f>
      </x:c>
      <x:c r="H814" s="1" t="n">
        <x:f>IF(D814=0,C814,"")</x:f>
        <x:v>0.8603676744969562</x:v>
      </x:c>
      <x:c r="I814" s="1" t="n">
        <x:f>SQRT(1-F814^2)</x:f>
        <x:v>0.4324969924367478</x:v>
      </x:c>
      <x:c r="J814" s="34"/>
      <x:c r="K814" s="34"/>
      <x:c r="L814" s="34"/>
      <x:c r="M814" s="34"/>
      <x:c r="N814" s="34"/>
      <x:c r="O814" s="34"/>
      <x:c r="P814" s="34"/>
      <x:c r="Q814" s="10" t="n">
        <x:f>PI()</x:f>
        <x:v>3.141592653589793</x:v>
      </x:c>
      <x:c r="S814" s="10" t="n">
        <x:v>0.9016353761544451</x:v>
      </x:c>
      <x:c r="T814" s="10" t="n">
        <x:v>0.8603676744969562</x:v>
      </x:c>
      <x:c r="U814" s="10" t="n">
        <x:v>0.8751764036588278</x:v>
      </x:c>
      <x:c r="V814" s="10" t="n">
        <x:v>0.5332394149693268</x:v>
      </x:c>
      <x:c r="W814" s="10" t="n">
        <x:v>0.12599484122514704</x:v>
      </x:c>
      <x:c r="X814" s="10" t="n">
        <x:v>0.24886833900879157</x:v>
      </x:c>
    </x:row>
    <x:row r="815">
      <x:c r="A815" s="34" t="n">
        <x:v>791</x:v>
      </x:c>
      <x:c r="B815" s="11" t="n">
        <x:f>CHOOSE(MIN(3,MAX(1,$B$9)),S815,U815,W815)</x:f>
        <x:v>0.7392662427155301</x:v>
      </x:c>
      <x:c r="C815" s="11" t="n">
        <x:f>CHOOSE(MIN(3,MAX(1,$B$9)),T815,V815,X815)</x:f>
        <x:v>0.37853026448283345</x:v>
      </x:c>
      <x:c r="D815" s="1" t="n">
        <x:f>IF(B815^2+C815^2&lt;=1,1,0)</x:f>
        <x:v>1</x:v>
      </x:c>
      <x:c r="E815" s="9" t="n">
        <x:f>4*AVERAGE($D$25:D815)</x:f>
        <x:v>3.0240202275600505</x:v>
      </x:c>
      <x:c r="F815" s="1" t="n">
        <x:f>B815</x:f>
        <x:v>0.7392662427155301</x:v>
      </x:c>
      <x:c r="G815" s="1" t="n">
        <x:f>IF(D815=1,C815,"")</x:f>
        <x:v>0.37853026448283345</x:v>
      </x:c>
      <x:c r="H815" s="1" t="str">
        <x:f>IF(D815=0,C815,"")</x:f>
      </x:c>
      <x:c r="I815" s="1" t="n">
        <x:f>SQRT(1-F815^2)</x:f>
        <x:v>0.6734132627007453</x:v>
      </x:c>
      <x:c r="J815" s="34"/>
      <x:c r="K815" s="34"/>
      <x:c r="L815" s="34"/>
      <x:c r="M815" s="34"/>
      <x:c r="N815" s="34"/>
      <x:c r="O815" s="34"/>
      <x:c r="P815" s="34"/>
      <x:c r="Q815" s="10" t="n">
        <x:f>PI()</x:f>
        <x:v>3.141592653589793</x:v>
      </x:c>
      <x:c r="S815" s="10" t="n">
        <x:v>0.7392662427155301</x:v>
      </x:c>
      <x:c r="T815" s="10" t="n">
        <x:v>0.37853026448283345</x:v>
      </x:c>
      <x:c r="U815" s="10" t="n">
        <x:v>0.13094780061607658</x:v>
      </x:c>
      <x:c r="V815" s="10" t="n">
        <x:v>0.8815036843659158</x:v>
      </x:c>
      <x:c r="W815" s="10" t="n">
        <x:v>0.5809869364350018</x:v>
      </x:c>
      <x:c r="X815" s="10" t="n">
        <x:v>0.21031549071423628</x:v>
      </x:c>
    </x:row>
    <x:row r="816">
      <x:c r="A816" s="34" t="n">
        <x:v>792</x:v>
      </x:c>
      <x:c r="B816" s="11" t="n">
        <x:f>CHOOSE(MIN(3,MAX(1,$B$9)),S816,U816,W816)</x:f>
        <x:v>0.32436248508747667</x:v>
      </x:c>
      <x:c r="C816" s="11" t="n">
        <x:f>CHOOSE(MIN(3,MAX(1,$B$9)),T816,V816,X816)</x:f>
        <x:v>0.7013644288526848</x:v>
      </x:c>
      <x:c r="D816" s="1" t="n">
        <x:f>IF(B816^2+C816^2&lt;=1,1,0)</x:f>
        <x:v>1</x:v>
      </x:c>
      <x:c r="E816" s="9" t="n">
        <x:f>4*AVERAGE($D$25:D816)</x:f>
        <x:v>3.025252525252525</x:v>
      </x:c>
      <x:c r="F816" s="1" t="n">
        <x:f>B816</x:f>
        <x:v>0.32436248508747667</x:v>
      </x:c>
      <x:c r="G816" s="1" t="n">
        <x:f>IF(D816=1,C816,"")</x:f>
        <x:v>0.7013644288526848</x:v>
      </x:c>
      <x:c r="H816" s="1" t="str">
        <x:f>IF(D816=0,C816,"")</x:f>
      </x:c>
      <x:c r="I816" s="1" t="n">
        <x:f>SQRT(1-F816^2)</x:f>
        <x:v>0.9459328613954991</x:v>
      </x:c>
      <x:c r="J816" s="34"/>
      <x:c r="K816" s="34"/>
      <x:c r="L816" s="34"/>
      <x:c r="M816" s="34"/>
      <x:c r="N816" s="34"/>
      <x:c r="O816" s="34"/>
      <x:c r="P816" s="34"/>
      <x:c r="Q816" s="10" t="n">
        <x:f>PI()</x:f>
        <x:v>3.141592653589793</x:v>
      </x:c>
      <x:c r="S816" s="10" t="n">
        <x:v>0.32436248508747667</x:v>
      </x:c>
      <x:c r="T816" s="10" t="n">
        <x:v>0.7013644288526848</x:v>
      </x:c>
      <x:c r="U816" s="10" t="n">
        <x:v>0.5771873692785284</x:v>
      </x:c>
      <x:c r="V816" s="10" t="n">
        <x:v>0.12767023391039156</x:v>
      </x:c>
      <x:c r="W816" s="10" t="n">
        <x:v>0.32560087410537875</x:v>
      </x:c>
      <x:c r="X816" s="10" t="n">
        <x:v>0.2588461760729027</x:v>
      </x:c>
    </x:row>
    <x:row r="817">
      <x:c r="A817" s="34" t="n">
        <x:v>793</x:v>
      </x:c>
      <x:c r="B817" s="11" t="n">
        <x:f>CHOOSE(MIN(3,MAX(1,$B$9)),S817,U817,W817)</x:f>
        <x:v>0.8618102119071409</x:v>
      </x:c>
      <x:c r="C817" s="11" t="n">
        <x:f>CHOOSE(MIN(3,MAX(1,$B$9)),T817,V817,X817)</x:f>
        <x:v>0.8788489304715768</x:v>
      </x:c>
      <x:c r="D817" s="1" t="n">
        <x:f>IF(B817^2+C817^2&lt;=1,1,0)</x:f>
        <x:v>0</x:v>
      </x:c>
      <x:c r="E817" s="9" t="n">
        <x:f>4*AVERAGE($D$25:D817)</x:f>
        <x:v>3.021437578814628</x:v>
      </x:c>
      <x:c r="F817" s="1" t="n">
        <x:f>B817</x:f>
        <x:v>0.8618102119071409</x:v>
      </x:c>
      <x:c r="G817" s="1" t="str">
        <x:f>IF(D817=1,C817,"")</x:f>
      </x:c>
      <x:c r="H817" s="1" t="n">
        <x:f>IF(D817=0,C817,"")</x:f>
        <x:v>0.8788489304715768</x:v>
      </x:c>
      <x:c r="I817" s="1" t="n">
        <x:f>SQRT(1-F817^2)</x:f>
        <x:v>0.5072308731263988</x:v>
      </x:c>
      <x:c r="J817" s="34"/>
      <x:c r="K817" s="34"/>
      <x:c r="L817" s="34"/>
      <x:c r="M817" s="34"/>
      <x:c r="N817" s="34"/>
      <x:c r="O817" s="34"/>
      <x:c r="P817" s="34"/>
      <x:c r="Q817" s="10" t="n">
        <x:f>PI()</x:f>
        <x:v>3.141592653589793</x:v>
      </x:c>
      <x:c r="S817" s="10" t="n">
        <x:v>0.8618102119071409</x:v>
      </x:c>
      <x:c r="T817" s="10" t="n">
        <x:v>0.8788489304715768</x:v>
      </x:c>
      <x:c r="U817" s="10" t="n">
        <x:v>0.8623706881172503</x:v>
      </x:c>
      <x:c r="V817" s="10" t="n">
        <x:v>0.30645798966152615</x:v>
      </x:c>
      <x:c r="W817" s="10" t="n">
        <x:v>0.6151015787765087</x:v>
      </x:c>
      <x:c r="X817" s="10" t="n">
        <x:v>0.2320730155543872</x:v>
      </x:c>
    </x:row>
    <x:row r="818">
      <x:c r="A818" s="34" t="n">
        <x:v>794</x:v>
      </x:c>
      <x:c r="B818" s="11" t="n">
        <x:f>CHOOSE(MIN(3,MAX(1,$B$9)),S818,U818,W818)</x:f>
        <x:v>0.2518673980375752</x:v>
      </x:c>
      <x:c r="C818" s="11" t="n">
        <x:f>CHOOSE(MIN(3,MAX(1,$B$9)),T818,V818,X818)</x:f>
        <x:v>0.8165926915826276</x:v>
      </x:c>
      <x:c r="D818" s="1" t="n">
        <x:f>IF(B818^2+C818^2&lt;=1,1,0)</x:f>
        <x:v>1</x:v>
      </x:c>
      <x:c r="E818" s="9" t="n">
        <x:f>4*AVERAGE($D$25:D818)</x:f>
        <x:v>3.022670025188917</x:v>
      </x:c>
      <x:c r="F818" s="1" t="n">
        <x:f>B818</x:f>
        <x:v>0.2518673980375752</x:v>
      </x:c>
      <x:c r="G818" s="1" t="n">
        <x:f>IF(D818=1,C818,"")</x:f>
        <x:v>0.8165926915826276</x:v>
      </x:c>
      <x:c r="H818" s="1" t="str">
        <x:f>IF(D818=0,C818,"")</x:f>
      </x:c>
      <x:c r="I818" s="1" t="n">
        <x:f>SQRT(1-F818^2)</x:f>
        <x:v>0.9677617546719759</x:v>
      </x:c>
      <x:c r="J818" s="34"/>
      <x:c r="K818" s="34"/>
      <x:c r="L818" s="34"/>
      <x:c r="M818" s="34"/>
      <x:c r="N818" s="34"/>
      <x:c r="O818" s="34"/>
      <x:c r="P818" s="34"/>
      <x:c r="Q818" s="10" t="n">
        <x:f>PI()</x:f>
        <x:v>3.141592653589793</x:v>
      </x:c>
      <x:c r="S818" s="10" t="n">
        <x:v>0.2518673980375752</x:v>
      </x:c>
      <x:c r="T818" s="10" t="n">
        <x:v>0.8165926915826276</x:v>
      </x:c>
      <x:c r="U818" s="10" t="n">
        <x:v>0.2843207613989267</x:v>
      </x:c>
      <x:c r="V818" s="10" t="n">
        <x:v>0.3497445646229336</x:v>
      </x:c>
      <x:c r="W818" s="10" t="n">
        <x:v>0.41483907032142364</x:v>
      </x:c>
      <x:c r="X818" s="10" t="n">
        <x:v>0.4022294210884868</x:v>
      </x:c>
    </x:row>
    <x:row r="819">
      <x:c r="A819" s="34" t="n">
        <x:v>795</x:v>
      </x:c>
      <x:c r="B819" s="11" t="n">
        <x:f>CHOOSE(MIN(3,MAX(1,$B$9)),S819,U819,W819)</x:f>
        <x:v>0.18583076994400471</x:v>
      </x:c>
      <x:c r="C819" s="11" t="n">
        <x:f>CHOOSE(MIN(3,MAX(1,$B$9)),T819,V819,X819)</x:f>
        <x:v>0.19821524119470268</x:v>
      </x:c>
      <x:c r="D819" s="1" t="n">
        <x:f>IF(B819^2+C819^2&lt;=1,1,0)</x:f>
        <x:v>1</x:v>
      </x:c>
      <x:c r="E819" s="9" t="n">
        <x:f>4*AVERAGE($D$25:D819)</x:f>
        <x:v>3.0238993710691826</x:v>
      </x:c>
      <x:c r="F819" s="1" t="n">
        <x:f>B819</x:f>
        <x:v>0.18583076994400471</x:v>
      </x:c>
      <x:c r="G819" s="1" t="n">
        <x:f>IF(D819=1,C819,"")</x:f>
        <x:v>0.19821524119470268</x:v>
      </x:c>
      <x:c r="H819" s="1" t="str">
        <x:f>IF(D819=0,C819,"")</x:f>
      </x:c>
      <x:c r="I819" s="1" t="n">
        <x:f>SQRT(1-F819^2)</x:f>
        <x:v>0.9825817650160308</x:v>
      </x:c>
      <x:c r="J819" s="34"/>
      <x:c r="K819" s="34"/>
      <x:c r="L819" s="34"/>
      <x:c r="M819" s="34"/>
      <x:c r="N819" s="34"/>
      <x:c r="O819" s="34"/>
      <x:c r="P819" s="34"/>
      <x:c r="Q819" s="10" t="n">
        <x:f>PI()</x:f>
        <x:v>3.141592653589793</x:v>
      </x:c>
      <x:c r="S819" s="10" t="n">
        <x:v>0.18583076994400471</x:v>
      </x:c>
      <x:c r="T819" s="10" t="n">
        <x:v>0.19821524119470268</x:v>
      </x:c>
      <x:c r="U819" s="10" t="n">
        <x:v>0.8041602237760621</x:v>
      </x:c>
      <x:c r="V819" s="10" t="n">
        <x:v>0.026066337160355668</x:v>
      </x:c>
      <x:c r="W819" s="10" t="n">
        <x:v>0.5834037861138369</x:v>
      </x:c>
      <x:c r="X819" s="10" t="n">
        <x:v>0.5190273226422119</x:v>
      </x:c>
    </x:row>
    <x:row r="820">
      <x:c r="A820" s="34" t="n">
        <x:v>796</x:v>
      </x:c>
      <x:c r="B820" s="11" t="n">
        <x:f>CHOOSE(MIN(3,MAX(1,$B$9)),S820,U820,W820)</x:f>
        <x:v>0.46022380923386663</x:v>
      </x:c>
      <x:c r="C820" s="11" t="n">
        <x:f>CHOOSE(MIN(3,MAX(1,$B$9)),T820,V820,X820)</x:f>
        <x:v>0.27193919860292226</x:v>
      </x:c>
      <x:c r="D820" s="1" t="n">
        <x:f>IF(B820^2+C820^2&lt;=1,1,0)</x:f>
        <x:v>1</x:v>
      </x:c>
      <x:c r="E820" s="9" t="n">
        <x:f>4*AVERAGE($D$25:D820)</x:f>
        <x:v>3.0251256281407035</x:v>
      </x:c>
      <x:c r="F820" s="1" t="n">
        <x:f>B820</x:f>
        <x:v>0.46022380923386663</x:v>
      </x:c>
      <x:c r="G820" s="1" t="n">
        <x:f>IF(D820=1,C820,"")</x:f>
        <x:v>0.27193919860292226</x:v>
      </x:c>
      <x:c r="H820" s="1" t="str">
        <x:f>IF(D820=0,C820,"")</x:f>
      </x:c>
      <x:c r="I820" s="1" t="n">
        <x:f>SQRT(1-F820^2)</x:f>
        <x:v>0.8878029316319413</x:v>
      </x:c>
      <x:c r="J820" s="34"/>
      <x:c r="K820" s="34"/>
      <x:c r="L820" s="34"/>
      <x:c r="M820" s="34"/>
      <x:c r="N820" s="34"/>
      <x:c r="O820" s="34"/>
      <x:c r="P820" s="34"/>
      <x:c r="Q820" s="10" t="n">
        <x:f>PI()</x:f>
        <x:v>3.141592653589793</x:v>
      </x:c>
      <x:c r="S820" s="10" t="n">
        <x:v>0.46022380923386663</x:v>
      </x:c>
      <x:c r="T820" s="10" t="n">
        <x:v>0.27193919860292226</x:v>
      </x:c>
      <x:c r="U820" s="10" t="n">
        <x:v>0.04602971962983782</x:v>
      </x:c>
      <x:c r="V820" s="10" t="n">
        <x:v>0.44393235715710144</x:v>
      </x:c>
      <x:c r="W820" s="10" t="n">
        <x:v>0.5908141432509024</x:v>
      </x:c>
      <x:c r="X820" s="10" t="n">
        <x:v>0.20464963966292216</x:v>
      </x:c>
    </x:row>
    <x:row r="821">
      <x:c r="A821" s="34" t="n">
        <x:v>797</x:v>
      </x:c>
      <x:c r="B821" s="11" t="n">
        <x:f>CHOOSE(MIN(3,MAX(1,$B$9)),S821,U821,W821)</x:f>
        <x:v>0.8304287259234115</x:v>
      </x:c>
      <x:c r="C821" s="11" t="n">
        <x:f>CHOOSE(MIN(3,MAX(1,$B$9)),T821,V821,X821)</x:f>
        <x:v>0.6108918633544818</x:v>
      </x:c>
      <x:c r="D821" s="1" t="n">
        <x:f>IF(B821^2+C821^2&lt;=1,1,0)</x:f>
        <x:v>0</x:v>
      </x:c>
      <x:c r="E821" s="9" t="n">
        <x:f>4*AVERAGE($D$25:D821)</x:f>
        <x:v>3.0213299874529485</x:v>
      </x:c>
      <x:c r="F821" s="1" t="n">
        <x:f>B821</x:f>
        <x:v>0.8304287259234115</x:v>
      </x:c>
      <x:c r="G821" s="1" t="str">
        <x:f>IF(D821=1,C821,"")</x:f>
      </x:c>
      <x:c r="H821" s="1" t="n">
        <x:f>IF(D821=0,C821,"")</x:f>
        <x:v>0.6108918633544818</x:v>
      </x:c>
      <x:c r="I821" s="1" t="n">
        <x:f>SQRT(1-F821^2)</x:f>
        <x:v>0.5571248793234955</x:v>
      </x:c>
      <x:c r="J821" s="34"/>
      <x:c r="K821" s="34"/>
      <x:c r="L821" s="34"/>
      <x:c r="M821" s="34"/>
      <x:c r="N821" s="34"/>
      <x:c r="O821" s="34"/>
      <x:c r="P821" s="34"/>
      <x:c r="Q821" s="10" t="n">
        <x:f>PI()</x:f>
        <x:v>3.141592653589793</x:v>
      </x:c>
      <x:c r="S821" s="10" t="n">
        <x:v>0.8304287259234115</x:v>
      </x:c>
      <x:c r="T821" s="10" t="n">
        <x:v>0.6108918633544818</x:v>
      </x:c>
      <x:c r="U821" s="10" t="n">
        <x:v>0.5346300208159859</x:v>
      </x:c>
      <x:c r="V821" s="10" t="n">
        <x:v>0.5824004878294538</x:v>
      </x:c>
      <x:c r="W821" s="10" t="n">
        <x:v>0.9534622167091946</x:v>
      </x:c>
      <x:c r="X821" s="10" t="n">
        <x:v>0.7044377938954218</x:v>
      </x:c>
    </x:row>
    <x:row r="822">
      <x:c r="A822" s="34" t="n">
        <x:v>798</x:v>
      </x:c>
      <x:c r="B822" s="11" t="n">
        <x:f>CHOOSE(MIN(3,MAX(1,$B$9)),S822,U822,W822)</x:f>
        <x:v>0.014724315493367612</x:v>
      </x:c>
      <x:c r="C822" s="11" t="n">
        <x:f>CHOOSE(MIN(3,MAX(1,$B$9)),T822,V822,X822)</x:f>
        <x:v>0.22712079447228462</x:v>
      </x:c>
      <x:c r="D822" s="1" t="n">
        <x:f>IF(B822^2+C822^2&lt;=1,1,0)</x:f>
        <x:v>1</x:v>
      </x:c>
      <x:c r="E822" s="9" t="n">
        <x:f>4*AVERAGE($D$25:D822)</x:f>
        <x:v>3.0225563909774436</x:v>
      </x:c>
      <x:c r="F822" s="1" t="n">
        <x:f>B822</x:f>
        <x:v>0.014724315493367612</x:v>
      </x:c>
      <x:c r="G822" s="1" t="n">
        <x:f>IF(D822=1,C822,"")</x:f>
        <x:v>0.22712079447228462</x:v>
      </x:c>
      <x:c r="H822" s="1" t="str">
        <x:f>IF(D822=0,C822,"")</x:f>
      </x:c>
      <x:c r="I822" s="1" t="n">
        <x:f>SQRT(1-F822^2)</x:f>
        <x:v>0.9998915913904126</x:v>
      </x:c>
      <x:c r="J822" s="34"/>
      <x:c r="K822" s="34"/>
      <x:c r="L822" s="34"/>
      <x:c r="M822" s="34"/>
      <x:c r="N822" s="34"/>
      <x:c r="O822" s="34"/>
      <x:c r="P822" s="34"/>
      <x:c r="Q822" s="10" t="n">
        <x:f>PI()</x:f>
        <x:v>3.141592653589793</x:v>
      </x:c>
      <x:c r="S822" s="10" t="n">
        <x:v>0.014724315493367612</x:v>
      </x:c>
      <x:c r="T822" s="10" t="n">
        <x:v>0.22712079447228462</x:v>
      </x:c>
      <x:c r="U822" s="10" t="n">
        <x:v>0.08757978637803387</x:v>
      </x:c>
      <x:c r="V822" s="10" t="n">
        <x:v>0.22326248025556472</x:v>
      </x:c>
      <x:c r="W822" s="10" t="n">
        <x:v>0.9217462051406438</x:v>
      </x:c>
      <x:c r="X822" s="10" t="n">
        <x:v>0.3895501948947052</x:v>
      </x:c>
    </x:row>
    <x:row r="823">
      <x:c r="A823" s="34" t="n">
        <x:v>799</x:v>
      </x:c>
      <x:c r="B823" s="11" t="n">
        <x:f>CHOOSE(MIN(3,MAX(1,$B$9)),S823,U823,W823)</x:f>
        <x:v>0.4762931762961671</x:v>
      </x:c>
      <x:c r="C823" s="11" t="n">
        <x:f>CHOOSE(MIN(3,MAX(1,$B$9)),T823,V823,X823)</x:f>
        <x:v>0.1351485742488876</x:v>
      </x:c>
      <x:c r="D823" s="1" t="n">
        <x:f>IF(B823^2+C823^2&lt;=1,1,0)</x:f>
        <x:v>1</x:v>
      </x:c>
      <x:c r="E823" s="9" t="n">
        <x:f>4*AVERAGE($D$25:D823)</x:f>
        <x:v>3.0237797246558196</x:v>
      </x:c>
      <x:c r="F823" s="1" t="n">
        <x:f>B823</x:f>
        <x:v>0.4762931762961671</x:v>
      </x:c>
      <x:c r="G823" s="1" t="n">
        <x:f>IF(D823=1,C823,"")</x:f>
        <x:v>0.1351485742488876</x:v>
      </x:c>
      <x:c r="H823" s="1" t="str">
        <x:f>IF(D823=0,C823,"")</x:f>
      </x:c>
      <x:c r="I823" s="1" t="n">
        <x:f>SQRT(1-F823^2)</x:f>
        <x:v>0.8792865347619673</x:v>
      </x:c>
      <x:c r="J823" s="34"/>
      <x:c r="K823" s="34"/>
      <x:c r="L823" s="34"/>
      <x:c r="M823" s="34"/>
      <x:c r="N823" s="34"/>
      <x:c r="O823" s="34"/>
      <x:c r="P823" s="34"/>
      <x:c r="Q823" s="10" t="n">
        <x:f>PI()</x:f>
        <x:v>3.141592653589793</x:v>
      </x:c>
      <x:c r="S823" s="10" t="n">
        <x:v>0.4762931762961671</x:v>
      </x:c>
      <x:c r="T823" s="10" t="n">
        <x:v>0.1351485742488876</x:v>
      </x:c>
      <x:c r="U823" s="10" t="n">
        <x:v>0.36124664887987745</x:v>
      </x:c>
      <x:c r="V823" s="10" t="n">
        <x:v>0.10085940077139277</x:v>
      </x:c>
      <x:c r="W823" s="10" t="n">
        <x:v>0.87144445764531</x:v>
      </x:c>
      <x:c r="X823" s="10" t="n">
        <x:v>0.11390732647437851</x:v>
      </x:c>
    </x:row>
    <x:row r="824">
      <x:c r="A824" s="34" t="n">
        <x:v>800</x:v>
      </x:c>
      <x:c r="B824" s="11" t="n">
        <x:f>CHOOSE(MIN(3,MAX(1,$B$9)),S824,U824,W824)</x:f>
        <x:v>0.41642582637723535</x:v>
      </x:c>
      <x:c r="C824" s="11" t="n">
        <x:f>CHOOSE(MIN(3,MAX(1,$B$9)),T824,V824,X824)</x:f>
        <x:v>0.4345247644232586</x:v>
      </x:c>
      <x:c r="D824" s="1" t="n">
        <x:f>IF(B824^2+C824^2&lt;=1,1,0)</x:f>
        <x:v>1</x:v>
      </x:c>
      <x:c r="E824" s="9" t="n">
        <x:f>4*AVERAGE($D$25:D824)</x:f>
        <x:v>3.025</x:v>
      </x:c>
      <x:c r="F824" s="1" t="n">
        <x:f>B824</x:f>
        <x:v>0.41642582637723535</x:v>
      </x:c>
      <x:c r="G824" s="1" t="n">
        <x:f>IF(D824=1,C824,"")</x:f>
        <x:v>0.4345247644232586</x:v>
      </x:c>
      <x:c r="H824" s="1" t="str">
        <x:f>IF(D824=0,C824,"")</x:f>
      </x:c>
      <x:c r="I824" s="1" t="n">
        <x:f>SQRT(1-F824^2)</x:f>
        <x:v>0.9091696932509555</x:v>
      </x:c>
      <x:c r="J824" s="34"/>
      <x:c r="K824" s="34"/>
      <x:c r="L824" s="34"/>
      <x:c r="M824" s="34"/>
      <x:c r="N824" s="34"/>
      <x:c r="O824" s="34"/>
      <x:c r="P824" s="34"/>
      <x:c r="Q824" s="10" t="n">
        <x:f>PI()</x:f>
        <x:v>3.141592653589793</x:v>
      </x:c>
      <x:c r="S824" s="10" t="n">
        <x:v>0.41642582637723535</x:v>
      </x:c>
      <x:c r="T824" s="10" t="n">
        <x:v>0.4345247644232586</x:v>
      </x:c>
      <x:c r="U824" s="10" t="n">
        <x:v>0.3873695943665195</x:v>
      </x:c>
      <x:c r="V824" s="10" t="n">
        <x:v>0.07815279828412214</x:v>
      </x:c>
      <x:c r="W824" s="10" t="n">
        <x:v>0.3539745451266093</x:v>
      </x:c>
      <x:c r="X824" s="10" t="n">
        <x:v>0.6226621268110363</x:v>
      </x:c>
    </x:row>
    <x:row r="825">
      <x:c r="A825" s="34" t="n">
        <x:v>801</x:v>
      </x:c>
      <x:c r="B825" s="11" t="n">
        <x:f>CHOOSE(MIN(3,MAX(1,$B$9)),S825,U825,W825)</x:f>
        <x:v>0.5693758212728426</x:v>
      </x:c>
      <x:c r="C825" s="11" t="n">
        <x:f>CHOOSE(MIN(3,MAX(1,$B$9)),T825,V825,X825)</x:f>
        <x:v>0.524778375052847</x:v>
      </x:c>
      <x:c r="D825" s="1" t="n">
        <x:f>IF(B825^2+C825^2&lt;=1,1,0)</x:f>
        <x:v>1</x:v>
      </x:c>
      <x:c r="E825" s="9" t="n">
        <x:f>4*AVERAGE($D$25:D825)</x:f>
        <x:v>3.0262172284644193</x:v>
      </x:c>
      <x:c r="F825" s="1" t="n">
        <x:f>B825</x:f>
        <x:v>0.5693758212728426</x:v>
      </x:c>
      <x:c r="G825" s="1" t="n">
        <x:f>IF(D825=1,C825,"")</x:f>
        <x:v>0.524778375052847</x:v>
      </x:c>
      <x:c r="H825" s="1" t="str">
        <x:f>IF(D825=0,C825,"")</x:f>
      </x:c>
      <x:c r="I825" s="1" t="n">
        <x:f>SQRT(1-F825^2)</x:f>
        <x:v>0.8220773528992731</x:v>
      </x:c>
      <x:c r="J825" s="34"/>
      <x:c r="K825" s="34"/>
      <x:c r="L825" s="34"/>
      <x:c r="M825" s="34"/>
      <x:c r="N825" s="34"/>
      <x:c r="O825" s="34"/>
      <x:c r="P825" s="34"/>
      <x:c r="Q825" s="10" t="n">
        <x:f>PI()</x:f>
        <x:v>3.141592653589793</x:v>
      </x:c>
      <x:c r="S825" s="10" t="n">
        <x:v>0.5693758212728426</x:v>
      </x:c>
      <x:c r="T825" s="10" t="n">
        <x:v>0.524778375052847</x:v>
      </x:c>
      <x:c r="U825" s="10" t="n">
        <x:v>0.24889053197781208</x:v>
      </x:c>
      <x:c r="V825" s="10" t="n">
        <x:v>0.5379395036186045</x:v>
      </x:c>
      <x:c r="W825" s="10" t="n">
        <x:v>0.7210394023003698</x:v>
      </x:c>
      <x:c r="X825" s="10" t="n">
        <x:v>0.5688072838829055</x:v>
      </x:c>
    </x:row>
    <x:row r="826">
      <x:c r="A826" s="34" t="n">
        <x:v>802</x:v>
      </x:c>
      <x:c r="B826" s="11" t="n">
        <x:f>CHOOSE(MIN(3,MAX(1,$B$9)),S826,U826,W826)</x:f>
        <x:v>0.9606090368470177</x:v>
      </x:c>
      <x:c r="C826" s="11" t="n">
        <x:f>CHOOSE(MIN(3,MAX(1,$B$9)),T826,V826,X826)</x:f>
        <x:v>0.9929319788934663</x:v>
      </x:c>
      <x:c r="D826" s="1" t="n">
        <x:f>IF(B826^2+C826^2&lt;=1,1,0)</x:f>
        <x:v>0</x:v>
      </x:c>
      <x:c r="E826" s="9" t="n">
        <x:f>4*AVERAGE($D$25:D826)</x:f>
        <x:v>3.0224438902743143</x:v>
      </x:c>
      <x:c r="F826" s="1" t="n">
        <x:f>B826</x:f>
        <x:v>0.9606090368470177</x:v>
      </x:c>
      <x:c r="G826" s="1" t="str">
        <x:f>IF(D826=1,C826,"")</x:f>
      </x:c>
      <x:c r="H826" s="1" t="n">
        <x:f>IF(D826=0,C826,"")</x:f>
        <x:v>0.9929319788934663</x:v>
      </x:c>
      <x:c r="I826" s="1" t="n">
        <x:f>SQRT(1-F826^2)</x:f>
        <x:v>0.2779033614907258</x:v>
      </x:c>
      <x:c r="J826" s="34"/>
      <x:c r="K826" s="34"/>
      <x:c r="L826" s="34"/>
      <x:c r="M826" s="34"/>
      <x:c r="N826" s="34"/>
      <x:c r="O826" s="34"/>
      <x:c r="P826" s="34"/>
      <x:c r="Q826" s="10" t="n">
        <x:f>PI()</x:f>
        <x:v>3.141592653589793</x:v>
      </x:c>
      <x:c r="S826" s="10" t="n">
        <x:v>0.9606090368470177</x:v>
      </x:c>
      <x:c r="T826" s="10" t="n">
        <x:v>0.9929319788934663</x:v>
      </x:c>
      <x:c r="U826" s="10" t="n">
        <x:v>0.9355591651442329</x:v>
      </x:c>
      <x:c r="V826" s="10" t="n">
        <x:v>0.782820500181195</x:v>
      </x:c>
      <x:c r="W826" s="10" t="n">
        <x:v>0.7390204551478667</x:v>
      </x:c>
      <x:c r="X826" s="10" t="n">
        <x:v>0.7586861247418318</x:v>
      </x:c>
    </x:row>
    <x:row r="827">
      <x:c r="A827" s="34" t="n">
        <x:v>803</x:v>
      </x:c>
      <x:c r="B827" s="11" t="n">
        <x:f>CHOOSE(MIN(3,MAX(1,$B$9)),S827,U827,W827)</x:f>
        <x:v>0.338041843730025</x:v>
      </x:c>
      <x:c r="C827" s="11" t="n">
        <x:f>CHOOSE(MIN(3,MAX(1,$B$9)),T827,V827,X827)</x:f>
        <x:v>0.33580891659948975</x:v>
      </x:c>
      <x:c r="D827" s="1" t="n">
        <x:f>IF(B827^2+C827^2&lt;=1,1,0)</x:f>
        <x:v>1</x:v>
      </x:c>
      <x:c r="E827" s="9" t="n">
        <x:f>4*AVERAGE($D$25:D827)</x:f>
        <x:v>3.023661270236613</x:v>
      </x:c>
      <x:c r="F827" s="1" t="n">
        <x:f>B827</x:f>
        <x:v>0.338041843730025</x:v>
      </x:c>
      <x:c r="G827" s="1" t="n">
        <x:f>IF(D827=1,C827,"")</x:f>
        <x:v>0.33580891659948975</x:v>
      </x:c>
      <x:c r="H827" s="1" t="str">
        <x:f>IF(D827=0,C827,"")</x:f>
      </x:c>
      <x:c r="I827" s="1" t="n">
        <x:f>SQRT(1-F827^2)</x:f>
        <x:v>0.9411310811399257</x:v>
      </x:c>
      <x:c r="J827" s="34"/>
      <x:c r="K827" s="34"/>
      <x:c r="L827" s="34"/>
      <x:c r="M827" s="34"/>
      <x:c r="N827" s="34"/>
      <x:c r="O827" s="34"/>
      <x:c r="P827" s="34"/>
      <x:c r="Q827" s="10" t="n">
        <x:f>PI()</x:f>
        <x:v>3.141592653589793</x:v>
      </x:c>
      <x:c r="S827" s="10" t="n">
        <x:v>0.338041843730025</x:v>
      </x:c>
      <x:c r="T827" s="10" t="n">
        <x:v>0.33580891659948975</x:v>
      </x:c>
      <x:c r="U827" s="10" t="n">
        <x:v>0.4166306245675395</x:v>
      </x:c>
      <x:c r="V827" s="10" t="n">
        <x:v>0.5723118392898829</x:v>
      </x:c>
      <x:c r="W827" s="10" t="n">
        <x:v>0.03567193550240899</x:v>
      </x:c>
      <x:c r="X827" s="10" t="n">
        <x:v>0.19763022406980235</x:v>
      </x:c>
    </x:row>
    <x:row r="828">
      <x:c r="A828" s="34" t="n">
        <x:v>804</x:v>
      </x:c>
      <x:c r="B828" s="11" t="n">
        <x:f>CHOOSE(MIN(3,MAX(1,$B$9)),S828,U828,W828)</x:f>
        <x:v>0.5727769624209031</x:v>
      </x:c>
      <x:c r="C828" s="11" t="n">
        <x:f>CHOOSE(MIN(3,MAX(1,$B$9)),T828,V828,X828)</x:f>
        <x:v>0.8092478505568579</x:v>
      </x:c>
      <x:c r="D828" s="1" t="n">
        <x:f>IF(B828^2+C828^2&lt;=1,1,0)</x:f>
        <x:v>1</x:v>
      </x:c>
      <x:c r="E828" s="9" t="n">
        <x:f>4*AVERAGE($D$25:D828)</x:f>
        <x:v>3.0248756218905473</x:v>
      </x:c>
      <x:c r="F828" s="1" t="n">
        <x:f>B828</x:f>
        <x:v>0.5727769624209031</x:v>
      </x:c>
      <x:c r="G828" s="1" t="n">
        <x:f>IF(D828=1,C828,"")</x:f>
        <x:v>0.8092478505568579</x:v>
      </x:c>
      <x:c r="H828" s="1" t="str">
        <x:f>IF(D828=0,C828,"")</x:f>
      </x:c>
      <x:c r="I828" s="1" t="n">
        <x:f>SQRT(1-F828^2)</x:f>
        <x:v>0.8197112609449033</x:v>
      </x:c>
      <x:c r="J828" s="34"/>
      <x:c r="K828" s="34"/>
      <x:c r="L828" s="34"/>
      <x:c r="M828" s="34"/>
      <x:c r="N828" s="34"/>
      <x:c r="O828" s="34"/>
      <x:c r="P828" s="34"/>
      <x:c r="Q828" s="10" t="n">
        <x:f>PI()</x:f>
        <x:v>3.141592653589793</x:v>
      </x:c>
      <x:c r="S828" s="10" t="n">
        <x:v>0.5727769624209031</x:v>
      </x:c>
      <x:c r="T828" s="10" t="n">
        <x:v>0.8092478505568579</x:v>
      </x:c>
      <x:c r="U828" s="10" t="n">
        <x:v>0.5526284555122963</x:v>
      </x:c>
      <x:c r="V828" s="10" t="n">
        <x:v>0.9588869210907803</x:v>
      </x:c>
      <x:c r="W828" s="10" t="n">
        <x:v>0.730851035460534</x:v>
      </x:c>
      <x:c r="X828" s="10" t="n">
        <x:v>0.9386125307670576</x:v>
      </x:c>
    </x:row>
    <x:row r="829">
      <x:c r="A829" s="34" t="n">
        <x:v>805</x:v>
      </x:c>
      <x:c r="B829" s="11" t="n">
        <x:f>CHOOSE(MIN(3,MAX(1,$B$9)),S829,U829,W829)</x:f>
        <x:v>0.5143223506165668</x:v>
      </x:c>
      <x:c r="C829" s="11" t="n">
        <x:f>CHOOSE(MIN(3,MAX(1,$B$9)),T829,V829,X829)</x:f>
        <x:v>0.646534237661399</x:v>
      </x:c>
      <x:c r="D829" s="1" t="n">
        <x:f>IF(B829^2+C829^2&lt;=1,1,0)</x:f>
        <x:v>1</x:v>
      </x:c>
      <x:c r="E829" s="9" t="n">
        <x:f>4*AVERAGE($D$25:D829)</x:f>
        <x:v>3.026086956521739</x:v>
      </x:c>
      <x:c r="F829" s="1" t="n">
        <x:f>B829</x:f>
        <x:v>0.5143223506165668</x:v>
      </x:c>
      <x:c r="G829" s="1" t="n">
        <x:f>IF(D829=1,C829,"")</x:f>
        <x:v>0.646534237661399</x:v>
      </x:c>
      <x:c r="H829" s="1" t="str">
        <x:f>IF(D829=0,C829,"")</x:f>
      </x:c>
      <x:c r="I829" s="1" t="n">
        <x:f>SQRT(1-F829^2)</x:f>
        <x:v>0.85759694475683</x:v>
      </x:c>
      <x:c r="J829" s="34"/>
      <x:c r="K829" s="34"/>
      <x:c r="L829" s="34"/>
      <x:c r="M829" s="34"/>
      <x:c r="N829" s="34"/>
      <x:c r="O829" s="34"/>
      <x:c r="P829" s="34"/>
      <x:c r="Q829" s="10" t="n">
        <x:f>PI()</x:f>
        <x:v>3.141592653589793</x:v>
      </x:c>
      <x:c r="S829" s="10" t="n">
        <x:v>0.5143223506165668</x:v>
      </x:c>
      <x:c r="T829" s="10" t="n">
        <x:v>0.646534237661399</x:v>
      </x:c>
      <x:c r="U829" s="10" t="n">
        <x:v>0.6972585215225915</x:v>
      </x:c>
      <x:c r="V829" s="10" t="n">
        <x:v>0.8733393024632919</x:v>
      </x:c>
      <x:c r="W829" s="10" t="n">
        <x:v>0.31431687020631394</x:v>
      </x:c>
      <x:c r="X829" s="10" t="n">
        <x:v>0.12517734326929963</x:v>
      </x:c>
    </x:row>
    <x:row r="830">
      <x:c r="A830" s="34" t="n">
        <x:v>806</x:v>
      </x:c>
      <x:c r="B830" s="11" t="n">
        <x:f>CHOOSE(MIN(3,MAX(1,$B$9)),S830,U830,W830)</x:f>
        <x:v>0.6378175368299708</x:v>
      </x:c>
      <x:c r="C830" s="11" t="n">
        <x:f>CHOOSE(MIN(3,MAX(1,$B$9)),T830,V830,X830)</x:f>
        <x:v>0.4713661038549617</x:v>
      </x:c>
      <x:c r="D830" s="1" t="n">
        <x:f>IF(B830^2+C830^2&lt;=1,1,0)</x:f>
        <x:v>1</x:v>
      </x:c>
      <x:c r="E830" s="9" t="n">
        <x:f>4*AVERAGE($D$25:D830)</x:f>
        <x:v>3.0272952853598016</x:v>
      </x:c>
      <x:c r="F830" s="1" t="n">
        <x:f>B830</x:f>
        <x:v>0.6378175368299708</x:v>
      </x:c>
      <x:c r="G830" s="1" t="n">
        <x:f>IF(D830=1,C830,"")</x:f>
        <x:v>0.4713661038549617</x:v>
      </x:c>
      <x:c r="H830" s="1" t="str">
        <x:f>IF(D830=0,C830,"")</x:f>
      </x:c>
      <x:c r="I830" s="1" t="n">
        <x:f>SQRT(1-F830^2)</x:f>
        <x:v>0.7701875029576557</x:v>
      </x:c>
      <x:c r="J830" s="34"/>
      <x:c r="K830" s="34"/>
      <x:c r="L830" s="34"/>
      <x:c r="M830" s="34"/>
      <x:c r="N830" s="34"/>
      <x:c r="O830" s="34"/>
      <x:c r="P830" s="34"/>
      <x:c r="Q830" s="10" t="n">
        <x:f>PI()</x:f>
        <x:v>3.141592653589793</x:v>
      </x:c>
      <x:c r="S830" s="10" t="n">
        <x:v>0.6378175368299708</x:v>
      </x:c>
      <x:c r="T830" s="10" t="n">
        <x:v>0.4713661038549617</x:v>
      </x:c>
      <x:c r="U830" s="10" t="n">
        <x:v>0.8748104279220522</x:v>
      </x:c>
      <x:c r="V830" s="10" t="n">
        <x:v>0.6057475378511368</x:v>
      </x:c>
      <x:c r="W830" s="10" t="n">
        <x:v>0.18348180316194618</x:v>
      </x:c>
      <x:c r="X830" s="10" t="n">
        <x:v>0.050112500314942854</x:v>
      </x:c>
    </x:row>
    <x:row r="831">
      <x:c r="A831" s="34" t="n">
        <x:v>807</x:v>
      </x:c>
      <x:c r="B831" s="11" t="n">
        <x:f>CHOOSE(MIN(3,MAX(1,$B$9)),S831,U831,W831)</x:f>
        <x:v>0.8998933768598363</x:v>
      </x:c>
      <x:c r="C831" s="11" t="n">
        <x:f>CHOOSE(MIN(3,MAX(1,$B$9)),T831,V831,X831)</x:f>
        <x:v>0.2589918157318607</x:v>
      </x:c>
      <x:c r="D831" s="1" t="n">
        <x:f>IF(B831^2+C831^2&lt;=1,1,0)</x:f>
        <x:v>1</x:v>
      </x:c>
      <x:c r="E831" s="9" t="n">
        <x:f>4*AVERAGE($D$25:D831)</x:f>
        <x:v>3.0285006195786863</x:v>
      </x:c>
      <x:c r="F831" s="1" t="n">
        <x:f>B831</x:f>
        <x:v>0.8998933768598363</x:v>
      </x:c>
      <x:c r="G831" s="1" t="n">
        <x:f>IF(D831=1,C831,"")</x:f>
        <x:v>0.2589918157318607</x:v>
      </x:c>
      <x:c r="H831" s="1" t="str">
        <x:f>IF(D831=0,C831,"")</x:f>
      </x:c>
      <x:c r="I831" s="1" t="n">
        <x:f>SQRT(1-F831^2)</x:f>
        <x:v>0.4361099749877325</x:v>
      </x:c>
      <x:c r="J831" s="34"/>
      <x:c r="K831" s="34"/>
      <x:c r="L831" s="34"/>
      <x:c r="M831" s="34"/>
      <x:c r="N831" s="34"/>
      <x:c r="O831" s="34"/>
      <x:c r="P831" s="34"/>
      <x:c r="Q831" s="10" t="n">
        <x:f>PI()</x:f>
        <x:v>3.141592653589793</x:v>
      </x:c>
      <x:c r="S831" s="10" t="n">
        <x:v>0.8998933768598363</x:v>
      </x:c>
      <x:c r="T831" s="10" t="n">
        <x:v>0.2589918157318607</x:v>
      </x:c>
      <x:c r="U831" s="10" t="n">
        <x:v>0.8974262072492644</x:v>
      </x:c>
      <x:c r="V831" s="10" t="n">
        <x:v>0.8411329253061305</x:v>
      </x:c>
      <x:c r="W831" s="10" t="n">
        <x:v>0.8134414803313785</x:v>
      </x:c>
      <x:c r="X831" s="10" t="n">
        <x:v>0.3308212341251865</x:v>
      </x:c>
    </x:row>
    <x:row r="832">
      <x:c r="A832" s="34" t="n">
        <x:v>808</x:v>
      </x:c>
      <x:c r="B832" s="11" t="n">
        <x:f>CHOOSE(MIN(3,MAX(1,$B$9)),S832,U832,W832)</x:f>
        <x:v>0.5879552721744403</x:v>
      </x:c>
      <x:c r="C832" s="11" t="n">
        <x:f>CHOOSE(MIN(3,MAX(1,$B$9)),T832,V832,X832)</x:f>
        <x:v>0.48529035702813417</x:v>
      </x:c>
      <x:c r="D832" s="1" t="n">
        <x:f>IF(B832^2+C832^2&lt;=1,1,0)</x:f>
        <x:v>1</x:v>
      </x:c>
      <x:c r="E832" s="9" t="n">
        <x:f>4*AVERAGE($D$25:D832)</x:f>
        <x:v>3.0297029702970297</x:v>
      </x:c>
      <x:c r="F832" s="1" t="n">
        <x:f>B832</x:f>
        <x:v>0.5879552721744403</x:v>
      </x:c>
      <x:c r="G832" s="1" t="n">
        <x:f>IF(D832=1,C832,"")</x:f>
        <x:v>0.48529035702813417</x:v>
      </x:c>
      <x:c r="H832" s="1" t="str">
        <x:f>IF(D832=0,C832,"")</x:f>
      </x:c>
      <x:c r="I832" s="1" t="n">
        <x:f>SQRT(1-F832^2)</x:f>
        <x:v>0.8088934404000813</x:v>
      </x:c>
      <x:c r="J832" s="34"/>
      <x:c r="K832" s="34"/>
      <x:c r="L832" s="34"/>
      <x:c r="M832" s="34"/>
      <x:c r="N832" s="34"/>
      <x:c r="O832" s="34"/>
      <x:c r="P832" s="34"/>
      <x:c r="Q832" s="10" t="n">
        <x:f>PI()</x:f>
        <x:v>3.141592653589793</x:v>
      </x:c>
      <x:c r="S832" s="10" t="n">
        <x:v>0.5879552721744403</x:v>
      </x:c>
      <x:c r="T832" s="10" t="n">
        <x:v>0.48529035702813417</x:v>
      </x:c>
      <x:c r="U832" s="10" t="n">
        <x:v>0.43908973575150834</x:v>
      </x:c>
      <x:c r="V832" s="10" t="n">
        <x:v>0.07381267165328964</x:v>
      </x:c>
      <x:c r="W832" s="10" t="n">
        <x:v>0.04731393822810459</x:v>
      </x:c>
      <x:c r="X832" s="10" t="n">
        <x:v>0.6698577350714681</x:v>
      </x:c>
    </x:row>
    <x:row r="833">
      <x:c r="A833" s="34" t="n">
        <x:v>809</x:v>
      </x:c>
      <x:c r="B833" s="11" t="n">
        <x:f>CHOOSE(MIN(3,MAX(1,$B$9)),S833,U833,W833)</x:f>
        <x:v>0.1674064517719671</x:v>
      </x:c>
      <x:c r="C833" s="11" t="n">
        <x:f>CHOOSE(MIN(3,MAX(1,$B$9)),T833,V833,X833)</x:f>
        <x:v>0.46000993030611426</x:v>
      </x:c>
      <x:c r="D833" s="1" t="n">
        <x:f>IF(B833^2+C833^2&lt;=1,1,0)</x:f>
        <x:v>1</x:v>
      </x:c>
      <x:c r="E833" s="9" t="n">
        <x:f>4*AVERAGE($D$25:D833)</x:f>
        <x:v>3.030902348578492</x:v>
      </x:c>
      <x:c r="F833" s="1" t="n">
        <x:f>B833</x:f>
        <x:v>0.1674064517719671</x:v>
      </x:c>
      <x:c r="G833" s="1" t="n">
        <x:f>IF(D833=1,C833,"")</x:f>
        <x:v>0.46000993030611426</x:v>
      </x:c>
      <x:c r="H833" s="1" t="str">
        <x:f>IF(D833=0,C833,"")</x:f>
      </x:c>
      <x:c r="I833" s="1" t="n">
        <x:f>SQRT(1-F833^2)</x:f>
        <x:v>0.985887965189311</x:v>
      </x:c>
      <x:c r="J833" s="34"/>
      <x:c r="K833" s="34"/>
      <x:c r="L833" s="34"/>
      <x:c r="M833" s="34"/>
      <x:c r="N833" s="34"/>
      <x:c r="O833" s="34"/>
      <x:c r="P833" s="34"/>
      <x:c r="Q833" s="10" t="n">
        <x:f>PI()</x:f>
        <x:v>3.141592653589793</x:v>
      </x:c>
      <x:c r="S833" s="10" t="n">
        <x:v>0.1674064517719671</x:v>
      </x:c>
      <x:c r="T833" s="10" t="n">
        <x:v>0.46000993030611426</x:v>
      </x:c>
      <x:c r="U833" s="10" t="n">
        <x:v>0.7889764471315308</x:v>
      </x:c>
      <x:c r="V833" s="10" t="n">
        <x:v>0.4018293716860243</x:v>
      </x:c>
      <x:c r="W833" s="10" t="n">
        <x:v>0.46179695359686246</x:v>
      </x:c>
      <x:c r="X833" s="10" t="n">
        <x:v>0.9267263787794754</x:v>
      </x:c>
    </x:row>
    <x:row r="834">
      <x:c r="A834" s="34" t="n">
        <x:v>810</x:v>
      </x:c>
      <x:c r="B834" s="11" t="n">
        <x:f>CHOOSE(MIN(3,MAX(1,$B$9)),S834,U834,W834)</x:f>
        <x:v>0.26511698157992214</x:v>
      </x:c>
      <x:c r="C834" s="11" t="n">
        <x:f>CHOOSE(MIN(3,MAX(1,$B$9)),T834,V834,X834)</x:f>
        <x:v>0.07963851664680988</x:v>
      </x:c>
      <x:c r="D834" s="1" t="n">
        <x:f>IF(B834^2+C834^2&lt;=1,1,0)</x:f>
        <x:v>1</x:v>
      </x:c>
      <x:c r="E834" s="9" t="n">
        <x:f>4*AVERAGE($D$25:D834)</x:f>
        <x:v>3.0320987654320986</x:v>
      </x:c>
      <x:c r="F834" s="1" t="n">
        <x:f>B834</x:f>
        <x:v>0.26511698157992214</x:v>
      </x:c>
      <x:c r="G834" s="1" t="n">
        <x:f>IF(D834=1,C834,"")</x:f>
        <x:v>0.07963851664680988</x:v>
      </x:c>
      <x:c r="H834" s="1" t="str">
        <x:f>IF(D834=0,C834,"")</x:f>
      </x:c>
      <x:c r="I834" s="1" t="n">
        <x:f>SQRT(1-F834^2)</x:f>
        <x:v>0.9642162548297717</x:v>
      </x:c>
      <x:c r="J834" s="34"/>
      <x:c r="K834" s="34"/>
      <x:c r="L834" s="34"/>
      <x:c r="M834" s="34"/>
      <x:c r="N834" s="34"/>
      <x:c r="O834" s="34"/>
      <x:c r="P834" s="34"/>
      <x:c r="Q834" s="10" t="n">
        <x:f>PI()</x:f>
        <x:v>3.141592653589793</x:v>
      </x:c>
      <x:c r="S834" s="10" t="n">
        <x:v>0.26511698157992214</x:v>
      </x:c>
      <x:c r="T834" s="10" t="n">
        <x:v>0.07963851664680988</x:v>
      </x:c>
      <x:c r="U834" s="10" t="n">
        <x:v>0.9452386974442037</x:v>
      </x:c>
      <x:c r="V834" s="10" t="n">
        <x:v>0.4433901297251497</x:v>
      </x:c>
      <x:c r="W834" s="10" t="n">
        <x:v>0.13187308188673663</x:v>
      </x:c>
      <x:c r="X834" s="10" t="n">
        <x:v>0.2801733022274886</x:v>
      </x:c>
    </x:row>
    <x:row r="835">
      <x:c r="A835" s="34" t="n">
        <x:v>811</x:v>
      </x:c>
      <x:c r="B835" s="11" t="n">
        <x:f>CHOOSE(MIN(3,MAX(1,$B$9)),S835,U835,W835)</x:f>
        <x:v>0.5377957279561087</x:v>
      </x:c>
      <x:c r="C835" s="11" t="n">
        <x:f>CHOOSE(MIN(3,MAX(1,$B$9)),T835,V835,X835)</x:f>
        <x:v>0.669950338662602</x:v>
      </x:c>
      <x:c r="D835" s="1" t="n">
        <x:f>IF(B835^2+C835^2&lt;=1,1,0)</x:f>
        <x:v>1</x:v>
      </x:c>
      <x:c r="E835" s="9" t="n">
        <x:f>4*AVERAGE($D$25:D835)</x:f>
        <x:v>3.033292231812577</x:v>
      </x:c>
      <x:c r="F835" s="1" t="n">
        <x:f>B835</x:f>
        <x:v>0.5377957279561087</x:v>
      </x:c>
      <x:c r="G835" s="1" t="n">
        <x:f>IF(D835=1,C835,"")</x:f>
        <x:v>0.669950338662602</x:v>
      </x:c>
      <x:c r="H835" s="1" t="str">
        <x:f>IF(D835=0,C835,"")</x:f>
      </x:c>
      <x:c r="I835" s="1" t="n">
        <x:f>SQRT(1-F835^2)</x:f>
        <x:v>0.8430751775447781</x:v>
      </x:c>
      <x:c r="J835" s="34"/>
      <x:c r="K835" s="34"/>
      <x:c r="L835" s="34"/>
      <x:c r="M835" s="34"/>
      <x:c r="N835" s="34"/>
      <x:c r="O835" s="34"/>
      <x:c r="P835" s="34"/>
      <x:c r="Q835" s="10" t="n">
        <x:f>PI()</x:f>
        <x:v>3.141592653589793</x:v>
      </x:c>
      <x:c r="S835" s="10" t="n">
        <x:v>0.5377957279561087</x:v>
      </x:c>
      <x:c r="T835" s="10" t="n">
        <x:v>0.669950338662602</x:v>
      </x:c>
      <x:c r="U835" s="10" t="n">
        <x:v>0.776757294677682</x:v>
      </x:c>
      <x:c r="V835" s="10" t="n">
        <x:v>0.6305060941570407</x:v>
      </x:c>
      <x:c r="W835" s="10" t="n">
        <x:v>0.21178620728857367</x:v>
      </x:c>
      <x:c r="X835" s="10" t="n">
        <x:v>0.659194554410125</x:v>
      </x:c>
    </x:row>
    <x:row r="836">
      <x:c r="A836" s="34" t="n">
        <x:v>812</x:v>
      </x:c>
      <x:c r="B836" s="11" t="n">
        <x:f>CHOOSE(MIN(3,MAX(1,$B$9)),S836,U836,W836)</x:f>
        <x:v>0.3233365643536672</x:v>
      </x:c>
      <x:c r="C836" s="11" t="n">
        <x:f>CHOOSE(MIN(3,MAX(1,$B$9)),T836,V836,X836)</x:f>
        <x:v>0.030654984642751515</x:v>
      </x:c>
      <x:c r="D836" s="1" t="n">
        <x:f>IF(B836^2+C836^2&lt;=1,1,0)</x:f>
        <x:v>1</x:v>
      </x:c>
      <x:c r="E836" s="9" t="n">
        <x:f>4*AVERAGE($D$25:D836)</x:f>
        <x:v>3.0344827586206895</x:v>
      </x:c>
      <x:c r="F836" s="1" t="n">
        <x:f>B836</x:f>
        <x:v>0.3233365643536672</x:v>
      </x:c>
      <x:c r="G836" s="1" t="n">
        <x:f>IF(D836=1,C836,"")</x:f>
        <x:v>0.030654984642751515</x:v>
      </x:c>
      <x:c r="H836" s="1" t="str">
        <x:f>IF(D836=0,C836,"")</x:f>
      </x:c>
      <x:c r="I836" s="1" t="n">
        <x:f>SQRT(1-F836^2)</x:f>
        <x:v>0.946284030379868</x:v>
      </x:c>
      <x:c r="J836" s="34"/>
      <x:c r="K836" s="34"/>
      <x:c r="L836" s="34"/>
      <x:c r="M836" s="34"/>
      <x:c r="N836" s="34"/>
      <x:c r="O836" s="34"/>
      <x:c r="P836" s="34"/>
      <x:c r="Q836" s="10" t="n">
        <x:f>PI()</x:f>
        <x:v>3.141592653589793</x:v>
      </x:c>
      <x:c r="S836" s="10" t="n">
        <x:v>0.3233365643536672</x:v>
      </x:c>
      <x:c r="T836" s="10" t="n">
        <x:v>0.030654984642751515</x:v>
      </x:c>
      <x:c r="U836" s="10" t="n">
        <x:v>0.4495623562771677</x:v>
      </x:c>
      <x:c r="V836" s="10" t="n">
        <x:v>0.5000224769209372</x:v>
      </x:c>
      <x:c r="W836" s="10" t="n">
        <x:v>0.10057286408416721</x:v>
      </x:c>
      <x:c r="X836" s="10" t="n">
        <x:v>0.16090178621310613</x:v>
      </x:c>
    </x:row>
    <x:row r="837">
      <x:c r="A837" s="34" t="n">
        <x:v>813</x:v>
      </x:c>
      <x:c r="B837" s="11" t="n">
        <x:f>CHOOSE(MIN(3,MAX(1,$B$9)),S837,U837,W837)</x:f>
        <x:v>0.22418667271267623</x:v>
      </x:c>
      <x:c r="C837" s="11" t="n">
        <x:f>CHOOSE(MIN(3,MAX(1,$B$9)),T837,V837,X837)</x:f>
        <x:v>0.5572712641442195</x:v>
      </x:c>
      <x:c r="D837" s="1" t="n">
        <x:f>IF(B837^2+C837^2&lt;=1,1,0)</x:f>
        <x:v>1</x:v>
      </x:c>
      <x:c r="E837" s="9" t="n">
        <x:f>4*AVERAGE($D$25:D837)</x:f>
        <x:v>3.035670356703567</x:v>
      </x:c>
      <x:c r="F837" s="1" t="n">
        <x:f>B837</x:f>
        <x:v>0.22418667271267623</x:v>
      </x:c>
      <x:c r="G837" s="1" t="n">
        <x:f>IF(D837=1,C837,"")</x:f>
        <x:v>0.5572712641442195</x:v>
      </x:c>
      <x:c r="H837" s="1" t="str">
        <x:f>IF(D837=0,C837,"")</x:f>
      </x:c>
      <x:c r="I837" s="1" t="n">
        <x:f>SQRT(1-F837^2)</x:f>
        <x:v>0.9745462204421191</x:v>
      </x:c>
      <x:c r="J837" s="34"/>
      <x:c r="K837" s="34"/>
      <x:c r="L837" s="34"/>
      <x:c r="M837" s="34"/>
      <x:c r="N837" s="34"/>
      <x:c r="O837" s="34"/>
      <x:c r="P837" s="34"/>
      <x:c r="Q837" s="10" t="n">
        <x:f>PI()</x:f>
        <x:v>3.141592653589793</x:v>
      </x:c>
      <x:c r="S837" s="10" t="n">
        <x:v>0.22418667271267623</x:v>
      </x:c>
      <x:c r="T837" s="10" t="n">
        <x:v>0.5572712641442195</x:v>
      </x:c>
      <x:c r="U837" s="10" t="n">
        <x:v>0.8383141095572062</x:v>
      </x:c>
      <x:c r="V837" s="10" t="n">
        <x:v>0.2477175614936924</x:v>
      </x:c>
      <x:c r="W837" s="10" t="n">
        <x:v>0.06982426132611053</x:v>
      </x:c>
      <x:c r="X837" s="10" t="n">
        <x:v>0.27937718188521143</x:v>
      </x:c>
    </x:row>
    <x:row r="838">
      <x:c r="A838" s="34" t="n">
        <x:v>814</x:v>
      </x:c>
      <x:c r="B838" s="11" t="n">
        <x:f>CHOOSE(MIN(3,MAX(1,$B$9)),S838,U838,W838)</x:f>
        <x:v>0.1868238536408171</x:v>
      </x:c>
      <x:c r="C838" s="11" t="n">
        <x:f>CHOOSE(MIN(3,MAX(1,$B$9)),T838,V838,X838)</x:f>
        <x:v>0.2108556778402999</x:v>
      </x:c>
      <x:c r="D838" s="1" t="n">
        <x:f>IF(B838^2+C838^2&lt;=1,1,0)</x:f>
        <x:v>1</x:v>
      </x:c>
      <x:c r="E838" s="9" t="n">
        <x:f>4*AVERAGE($D$25:D838)</x:f>
        <x:v>3.036855036855037</x:v>
      </x:c>
      <x:c r="F838" s="1" t="n">
        <x:f>B838</x:f>
        <x:v>0.1868238536408171</x:v>
      </x:c>
      <x:c r="G838" s="1" t="n">
        <x:f>IF(D838=1,C838,"")</x:f>
        <x:v>0.2108556778402999</x:v>
      </x:c>
      <x:c r="H838" s="1" t="str">
        <x:f>IF(D838=0,C838,"")</x:f>
      </x:c>
      <x:c r="I838" s="1" t="n">
        <x:f>SQRT(1-F838^2)</x:f>
        <x:v>0.9823934281695875</x:v>
      </x:c>
      <x:c r="J838" s="34"/>
      <x:c r="K838" s="34"/>
      <x:c r="L838" s="34"/>
      <x:c r="M838" s="34"/>
      <x:c r="N838" s="34"/>
      <x:c r="O838" s="34"/>
      <x:c r="P838" s="34"/>
      <x:c r="Q838" s="10" t="n">
        <x:f>PI()</x:f>
        <x:v>3.141592653589793</x:v>
      </x:c>
      <x:c r="S838" s="10" t="n">
        <x:v>0.1868238536408171</x:v>
      </x:c>
      <x:c r="T838" s="10" t="n">
        <x:v>0.2108556778402999</x:v>
      </x:c>
      <x:c r="U838" s="10" t="n">
        <x:v>0.6538283192461337</x:v>
      </x:c>
      <x:c r="V838" s="10" t="n">
        <x:v>0.420073701245267</x:v>
      </x:c>
      <x:c r="W838" s="10" t="n">
        <x:v>0.42192786920830794</x:v>
      </x:c>
      <x:c r="X838" s="10" t="n">
        <x:v>0.5200538799172228</x:v>
      </x:c>
    </x:row>
    <x:row r="839">
      <x:c r="A839" s="34" t="n">
        <x:v>815</x:v>
      </x:c>
      <x:c r="B839" s="11" t="n">
        <x:f>CHOOSE(MIN(3,MAX(1,$B$9)),S839,U839,W839)</x:f>
        <x:v>0.7830313219456002</x:v>
      </x:c>
      <x:c r="C839" s="11" t="n">
        <x:f>CHOOSE(MIN(3,MAX(1,$B$9)),T839,V839,X839)</x:f>
        <x:v>0.44703569693956524</x:v>
      </x:c>
      <x:c r="D839" s="1" t="n">
        <x:f>IF(B839^2+C839^2&lt;=1,1,0)</x:f>
        <x:v>1</x:v>
      </x:c>
      <x:c r="E839" s="9" t="n">
        <x:f>4*AVERAGE($D$25:D839)</x:f>
        <x:v>3.0380368098159507</x:v>
      </x:c>
      <x:c r="F839" s="1" t="n">
        <x:f>B839</x:f>
        <x:v>0.7830313219456002</x:v>
      </x:c>
      <x:c r="G839" s="1" t="n">
        <x:f>IF(D839=1,C839,"")</x:f>
        <x:v>0.44703569693956524</x:v>
      </x:c>
      <x:c r="H839" s="1" t="str">
        <x:f>IF(D839=0,C839,"")</x:f>
      </x:c>
      <x:c r="I839" s="1" t="n">
        <x:f>SQRT(1-F839^2)</x:f>
        <x:v>0.6219822737442972</x:v>
      </x:c>
      <x:c r="J839" s="34"/>
      <x:c r="K839" s="34"/>
      <x:c r="L839" s="34"/>
      <x:c r="M839" s="34"/>
      <x:c r="N839" s="34"/>
      <x:c r="O839" s="34"/>
      <x:c r="P839" s="34"/>
      <x:c r="Q839" s="10" t="n">
        <x:f>PI()</x:f>
        <x:v>3.141592653589793</x:v>
      </x:c>
      <x:c r="S839" s="10" t="n">
        <x:v>0.7830313219456002</x:v>
      </x:c>
      <x:c r="T839" s="10" t="n">
        <x:v>0.44703569693956524</x:v>
      </x:c>
      <x:c r="U839" s="10" t="n">
        <x:v>0.5840135783864882</x:v>
      </x:c>
      <x:c r="V839" s="10" t="n">
        <x:v>0.00823752402255129</x:v>
      </x:c>
      <x:c r="W839" s="10" t="n">
        <x:v>0.20102927274718352</x:v>
      </x:c>
      <x:c r="X839" s="10" t="n">
        <x:v>0.12246271425517286</x:v>
      </x:c>
    </x:row>
    <x:row r="840">
      <x:c r="A840" s="34" t="n">
        <x:v>816</x:v>
      </x:c>
      <x:c r="B840" s="11" t="n">
        <x:f>CHOOSE(MIN(3,MAX(1,$B$9)),S840,U840,W840)</x:f>
        <x:v>0.3293225265806541</x:v>
      </x:c>
      <x:c r="C840" s="11" t="n">
        <x:f>CHOOSE(MIN(3,MAX(1,$B$9)),T840,V840,X840)</x:f>
        <x:v>0.814430859987624</x:v>
      </x:c>
      <x:c r="D840" s="1" t="n">
        <x:f>IF(B840^2+C840^2&lt;=1,1,0)</x:f>
        <x:v>1</x:v>
      </x:c>
      <x:c r="E840" s="9" t="n">
        <x:f>4*AVERAGE($D$25:D840)</x:f>
        <x:v>3.0392156862745097</x:v>
      </x:c>
      <x:c r="F840" s="1" t="n">
        <x:f>B840</x:f>
        <x:v>0.3293225265806541</x:v>
      </x:c>
      <x:c r="G840" s="1" t="n">
        <x:f>IF(D840=1,C840,"")</x:f>
        <x:v>0.814430859987624</x:v>
      </x:c>
      <x:c r="H840" s="1" t="str">
        <x:f>IF(D840=0,C840,"")</x:f>
      </x:c>
      <x:c r="I840" s="1" t="n">
        <x:f>SQRT(1-F840^2)</x:f>
        <x:v>0.9442174926819215</x:v>
      </x:c>
      <x:c r="J840" s="34"/>
      <x:c r="K840" s="34"/>
      <x:c r="L840" s="34"/>
      <x:c r="M840" s="34"/>
      <x:c r="N840" s="34"/>
      <x:c r="O840" s="34"/>
      <x:c r="P840" s="34"/>
      <x:c r="Q840" s="10" t="n">
        <x:f>PI()</x:f>
        <x:v>3.141592653589793</x:v>
      </x:c>
      <x:c r="S840" s="10" t="n">
        <x:v>0.3293225265806541</x:v>
      </x:c>
      <x:c r="T840" s="10" t="n">
        <x:v>0.814430859987624</x:v>
      </x:c>
      <x:c r="U840" s="10" t="n">
        <x:v>0.8724189935591843</x:v>
      </x:c>
      <x:c r="V840" s="10" t="n">
        <x:v>0.26160653404900225</x:v>
      </x:c>
      <x:c r="W840" s="10" t="n">
        <x:v>0.10637243924673401</x:v>
      </x:c>
      <x:c r="X840" s="10" t="n">
        <x:v>0.3609814670744361</x:v>
      </x:c>
    </x:row>
    <x:row r="841">
      <x:c r="A841" s="34" t="n">
        <x:v>817</x:v>
      </x:c>
      <x:c r="B841" s="11" t="n">
        <x:f>CHOOSE(MIN(3,MAX(1,$B$9)),S841,U841,W841)</x:f>
        <x:v>0.763095096568577</x:v>
      </x:c>
      <x:c r="C841" s="11" t="n">
        <x:f>CHOOSE(MIN(3,MAX(1,$B$9)),T841,V841,X841)</x:f>
        <x:v>0.10149000736419111</x:v>
      </x:c>
      <x:c r="D841" s="1" t="n">
        <x:f>IF(B841^2+C841^2&lt;=1,1,0)</x:f>
        <x:v>1</x:v>
      </x:c>
      <x:c r="E841" s="9" t="n">
        <x:f>4*AVERAGE($D$25:D841)</x:f>
        <x:v>3.040391676866585</x:v>
      </x:c>
      <x:c r="F841" s="1" t="n">
        <x:f>B841</x:f>
        <x:v>0.763095096568577</x:v>
      </x:c>
      <x:c r="G841" s="1" t="n">
        <x:f>IF(D841=1,C841,"")</x:f>
        <x:v>0.10149000736419111</x:v>
      </x:c>
      <x:c r="H841" s="1" t="str">
        <x:f>IF(D841=0,C841,"")</x:f>
      </x:c>
      <x:c r="I841" s="1" t="n">
        <x:f>SQRT(1-F841^2)</x:f>
        <x:v>0.6462862164652703</x:v>
      </x:c>
      <x:c r="J841" s="34"/>
      <x:c r="K841" s="34"/>
      <x:c r="L841" s="34"/>
      <x:c r="M841" s="34"/>
      <x:c r="N841" s="34"/>
      <x:c r="O841" s="34"/>
      <x:c r="P841" s="34"/>
      <x:c r="Q841" s="10" t="n">
        <x:f>PI()</x:f>
        <x:v>3.141592653589793</x:v>
      </x:c>
      <x:c r="S841" s="10" t="n">
        <x:v>0.763095096568577</x:v>
      </x:c>
      <x:c r="T841" s="10" t="n">
        <x:v>0.10149000736419111</x:v>
      </x:c>
      <x:c r="U841" s="10" t="n">
        <x:v>0.6903978528559175</x:v>
      </x:c>
      <x:c r="V841" s="10" t="n">
        <x:v>0.3389382632255743</x:v>
      </x:c>
      <x:c r="W841" s="10" t="n">
        <x:v>0.792249144191191</x:v>
      </x:c>
      <x:c r="X841" s="10" t="n">
        <x:v>0.11085901547844779</x:v>
      </x:c>
    </x:row>
    <x:row r="842">
      <x:c r="A842" s="34" t="n">
        <x:v>818</x:v>
      </x:c>
      <x:c r="B842" s="11" t="n">
        <x:f>CHOOSE(MIN(3,MAX(1,$B$9)),S842,U842,W842)</x:f>
        <x:v>0.890382076962851</x:v>
      </x:c>
      <x:c r="C842" s="11" t="n">
        <x:f>CHOOSE(MIN(3,MAX(1,$B$9)),T842,V842,X842)</x:f>
        <x:v>0.46253078628797084</x:v>
      </x:c>
      <x:c r="D842" s="1" t="n">
        <x:f>IF(B842^2+C842^2&lt;=1,1,0)</x:f>
        <x:v>0</x:v>
      </x:c>
      <x:c r="E842" s="9" t="n">
        <x:f>4*AVERAGE($D$25:D842)</x:f>
        <x:v>3.0366748166259168</x:v>
      </x:c>
      <x:c r="F842" s="1" t="n">
        <x:f>B842</x:f>
        <x:v>0.890382076962851</x:v>
      </x:c>
      <x:c r="G842" s="1" t="str">
        <x:f>IF(D842=1,C842,"")</x:f>
      </x:c>
      <x:c r="H842" s="1" t="n">
        <x:f>IF(D842=0,C842,"")</x:f>
        <x:v>0.46253078628797084</x:v>
      </x:c>
      <x:c r="I842" s="1" t="n">
        <x:f>SQRT(1-F842^2)</x:f>
        <x:v>0.455213968396533</x:v>
      </x:c>
      <x:c r="J842" s="34"/>
      <x:c r="K842" s="34"/>
      <x:c r="L842" s="34"/>
      <x:c r="M842" s="34"/>
      <x:c r="N842" s="34"/>
      <x:c r="O842" s="34"/>
      <x:c r="P842" s="34"/>
      <x:c r="Q842" s="10" t="n">
        <x:f>PI()</x:f>
        <x:v>3.141592653589793</x:v>
      </x:c>
      <x:c r="S842" s="10" t="n">
        <x:v>0.890382076962851</x:v>
      </x:c>
      <x:c r="T842" s="10" t="n">
        <x:v>0.46253078628797084</x:v>
      </x:c>
      <x:c r="U842" s="10" t="n">
        <x:v>0.2508965818047818</x:v>
      </x:c>
      <x:c r="V842" s="10" t="n">
        <x:v>0.07041776095314989</x:v>
      </x:c>
      <x:c r="W842" s="10" t="n">
        <x:v>0.4705502799017224</x:v>
      </x:c>
      <x:c r="X842" s="10" t="n">
        <x:v>0.518164560797605</x:v>
      </x:c>
    </x:row>
    <x:row r="843">
      <x:c r="A843" s="34" t="n">
        <x:v>819</x:v>
      </x:c>
      <x:c r="B843" s="11" t="n">
        <x:f>CHOOSE(MIN(3,MAX(1,$B$9)),S843,U843,W843)</x:f>
        <x:v>0.2929201814113185</x:v>
      </x:c>
      <x:c r="C843" s="11" t="n">
        <x:f>CHOOSE(MIN(3,MAX(1,$B$9)),T843,V843,X843)</x:f>
        <x:v>0.20083787164185196</x:v>
      </x:c>
      <x:c r="D843" s="1" t="n">
        <x:f>IF(B843^2+C843^2&lt;=1,1,0)</x:f>
        <x:v>1</x:v>
      </x:c>
      <x:c r="E843" s="9" t="n">
        <x:f>4*AVERAGE($D$25:D843)</x:f>
        <x:v>3.0378510378510377</x:v>
      </x:c>
      <x:c r="F843" s="1" t="n">
        <x:f>B843</x:f>
        <x:v>0.2929201814113185</x:v>
      </x:c>
      <x:c r="G843" s="1" t="n">
        <x:f>IF(D843=1,C843,"")</x:f>
        <x:v>0.20083787164185196</x:v>
      </x:c>
      <x:c r="H843" s="1" t="str">
        <x:f>IF(D843=0,C843,"")</x:f>
      </x:c>
      <x:c r="I843" s="1" t="n">
        <x:f>SQRT(1-F843^2)</x:f>
        <x:v>0.9561368977933862</x:v>
      </x:c>
      <x:c r="J843" s="34"/>
      <x:c r="K843" s="34"/>
      <x:c r="L843" s="34"/>
      <x:c r="M843" s="34"/>
      <x:c r="N843" s="34"/>
      <x:c r="O843" s="34"/>
      <x:c r="P843" s="34"/>
      <x:c r="Q843" s="10" t="n">
        <x:f>PI()</x:f>
        <x:v>3.141592653589793</x:v>
      </x:c>
      <x:c r="S843" s="10" t="n">
        <x:v>0.2929201814113185</x:v>
      </x:c>
      <x:c r="T843" s="10" t="n">
        <x:v>0.20083787164185196</x:v>
      </x:c>
      <x:c r="U843" s="10" t="n">
        <x:v>0.242551192637942</x:v>
      </x:c>
      <x:c r="V843" s="10" t="n">
        <x:v>0.5361125970625957</x:v>
      </x:c>
      <x:c r="W843" s="10" t="n">
        <x:v>0.1812566945929529</x:v>
      </x:c>
      <x:c r="X843" s="10" t="n">
        <x:v>0.20946958693961915</x:v>
      </x:c>
    </x:row>
    <x:row r="844">
      <x:c r="A844" s="34" t="n">
        <x:v>820</x:v>
      </x:c>
      <x:c r="B844" s="11" t="n">
        <x:f>CHOOSE(MIN(3,MAX(1,$B$9)),S844,U844,W844)</x:f>
        <x:v>0.8941688503837213</x:v>
      </x:c>
      <x:c r="C844" s="11" t="n">
        <x:f>CHOOSE(MIN(3,MAX(1,$B$9)),T844,V844,X844)</x:f>
        <x:v>0.6415591604309157</x:v>
      </x:c>
      <x:c r="D844" s="1" t="n">
        <x:f>IF(B844^2+C844^2&lt;=1,1,0)</x:f>
        <x:v>0</x:v>
      </x:c>
      <x:c r="E844" s="9" t="n">
        <x:f>4*AVERAGE($D$25:D844)</x:f>
        <x:v>3.0341463414634147</x:v>
      </x:c>
      <x:c r="F844" s="1" t="n">
        <x:f>B844</x:f>
        <x:v>0.8941688503837213</x:v>
      </x:c>
      <x:c r="G844" s="1" t="str">
        <x:f>IF(D844=1,C844,"")</x:f>
      </x:c>
      <x:c r="H844" s="1" t="n">
        <x:f>IF(D844=0,C844,"")</x:f>
        <x:v>0.6415591604309157</x:v>
      </x:c>
      <x:c r="I844" s="1" t="n">
        <x:f>SQRT(1-F844^2)</x:f>
        <x:v>0.44772990407549756</x:v>
      </x:c>
      <x:c r="J844" s="34"/>
      <x:c r="K844" s="34"/>
      <x:c r="L844" s="34"/>
      <x:c r="M844" s="34"/>
      <x:c r="N844" s="34"/>
      <x:c r="O844" s="34"/>
      <x:c r="P844" s="34"/>
      <x:c r="Q844" s="10" t="n">
        <x:f>PI()</x:f>
        <x:v>3.141592653589793</x:v>
      </x:c>
      <x:c r="S844" s="10" t="n">
        <x:v>0.8941688503837213</x:v>
      </x:c>
      <x:c r="T844" s="10" t="n">
        <x:v>0.6415591604309157</x:v>
      </x:c>
      <x:c r="U844" s="10" t="n">
        <x:v>0.8847327246847968</x:v>
      </x:c>
      <x:c r="V844" s="10" t="n">
        <x:v>0.3391073580847298</x:v>
      </x:c>
      <x:c r="W844" s="10" t="n">
        <x:v>0.1459718599587394</x:v>
      </x:c>
      <x:c r="X844" s="10" t="n">
        <x:v>0.9055004652062768</x:v>
      </x:c>
    </x:row>
    <x:row r="845">
      <x:c r="A845" s="34" t="n">
        <x:v>821</x:v>
      </x:c>
      <x:c r="B845" s="11" t="n">
        <x:f>CHOOSE(MIN(3,MAX(1,$B$9)),S845,U845,W845)</x:f>
        <x:v>0.4973904666258022</x:v>
      </x:c>
      <x:c r="C845" s="11" t="n">
        <x:f>CHOOSE(MIN(3,MAX(1,$B$9)),T845,V845,X845)</x:f>
        <x:v>0.10233451018575579</x:v>
      </x:c>
      <x:c r="D845" s="1" t="n">
        <x:f>IF(B845^2+C845^2&lt;=1,1,0)</x:f>
        <x:v>1</x:v>
      </x:c>
      <x:c r="E845" s="9" t="n">
        <x:f>4*AVERAGE($D$25:D845)</x:f>
        <x:v>3.035322777101096</x:v>
      </x:c>
      <x:c r="F845" s="1" t="n">
        <x:f>B845</x:f>
        <x:v>0.4973904666258022</x:v>
      </x:c>
      <x:c r="G845" s="1" t="n">
        <x:f>IF(D845=1,C845,"")</x:f>
        <x:v>0.10233451018575579</x:v>
      </x:c>
      <x:c r="H845" s="1" t="str">
        <x:f>IF(D845=0,C845,"")</x:f>
      </x:c>
      <x:c r="I845" s="1" t="n">
        <x:f>SQRT(1-F845^2)</x:f>
        <x:v>0.8675267855863396</x:v>
      </x:c>
      <x:c r="J845" s="34"/>
      <x:c r="K845" s="34"/>
      <x:c r="L845" s="34"/>
      <x:c r="M845" s="34"/>
      <x:c r="N845" s="34"/>
      <x:c r="O845" s="34"/>
      <x:c r="P845" s="34"/>
      <x:c r="Q845" s="10" t="n">
        <x:f>PI()</x:f>
        <x:v>3.141592653589793</x:v>
      </x:c>
      <x:c r="S845" s="10" t="n">
        <x:v>0.4973904666258022</x:v>
      </x:c>
      <x:c r="T845" s="10" t="n">
        <x:v>0.10233451018575579</x:v>
      </x:c>
      <x:c r="U845" s="10" t="n">
        <x:v>0.7591403425742539</x:v>
      </x:c>
      <x:c r="V845" s="10" t="n">
        <x:v>0.4125068226964147</x:v>
      </x:c>
      <x:c r="W845" s="10" t="n">
        <x:v>0.5732565517375785</x:v>
      </x:c>
      <x:c r="X845" s="10" t="n">
        <x:v>0.05680639552366118</x:v>
      </x:c>
    </x:row>
    <x:row r="846">
      <x:c r="A846" s="34" t="n">
        <x:v>822</x:v>
      </x:c>
      <x:c r="B846" s="11" t="n">
        <x:f>CHOOSE(MIN(3,MAX(1,$B$9)),S846,U846,W846)</x:f>
        <x:v>0.5864411419024691</x:v>
      </x:c>
      <x:c r="C846" s="11" t="n">
        <x:f>CHOOSE(MIN(3,MAX(1,$B$9)),T846,V846,X846)</x:f>
        <x:v>0.17759940412361175</x:v>
      </x:c>
      <x:c r="D846" s="1" t="n">
        <x:f>IF(B846^2+C846^2&lt;=1,1,0)</x:f>
        <x:v>1</x:v>
      </x:c>
      <x:c r="E846" s="9" t="n">
        <x:f>4*AVERAGE($D$25:D846)</x:f>
        <x:v>3.0364963503649633</x:v>
      </x:c>
      <x:c r="F846" s="1" t="n">
        <x:f>B846</x:f>
        <x:v>0.5864411419024691</x:v>
      </x:c>
      <x:c r="G846" s="1" t="n">
        <x:f>IF(D846=1,C846,"")</x:f>
        <x:v>0.17759940412361175</x:v>
      </x:c>
      <x:c r="H846" s="1" t="str">
        <x:f>IF(D846=0,C846,"")</x:f>
      </x:c>
      <x:c r="I846" s="1" t="n">
        <x:f>SQRT(1-F846^2)</x:f>
        <x:v>0.8099918438380278</x:v>
      </x:c>
      <x:c r="J846" s="34"/>
      <x:c r="K846" s="34"/>
      <x:c r="L846" s="34"/>
      <x:c r="M846" s="34"/>
      <x:c r="N846" s="34"/>
      <x:c r="O846" s="34"/>
      <x:c r="P846" s="34"/>
      <x:c r="Q846" s="10" t="n">
        <x:f>PI()</x:f>
        <x:v>3.141592653589793</x:v>
      </x:c>
      <x:c r="S846" s="10" t="n">
        <x:v>0.5864411419024691</x:v>
      </x:c>
      <x:c r="T846" s="10" t="n">
        <x:v>0.17759940412361175</x:v>
      </x:c>
      <x:c r="U846" s="10" t="n">
        <x:v>0.035563625143918864</x:v>
      </x:c>
      <x:c r="V846" s="10" t="n">
        <x:v>0.6542057632661382</x:v>
      </x:c>
      <x:c r="W846" s="10" t="n">
        <x:v>0.6977169731933802</x:v>
      </x:c>
      <x:c r="X846" s="10" t="n">
        <x:v>0.8242398422147268</x:v>
      </x:c>
    </x:row>
    <x:row r="847">
      <x:c r="A847" s="34" t="n">
        <x:v>823</x:v>
      </x:c>
      <x:c r="B847" s="11" t="n">
        <x:f>CHOOSE(MIN(3,MAX(1,$B$9)),S847,U847,W847)</x:f>
        <x:v>0.8840230515925214</x:v>
      </x:c>
      <x:c r="C847" s="11" t="n">
        <x:f>CHOOSE(MIN(3,MAX(1,$B$9)),T847,V847,X847)</x:f>
        <x:v>0.7058262383798137</x:v>
      </x:c>
      <x:c r="D847" s="1" t="n">
        <x:f>IF(B847^2+C847^2&lt;=1,1,0)</x:f>
        <x:v>0</x:v>
      </x:c>
      <x:c r="E847" s="9" t="n">
        <x:f>4*AVERAGE($D$25:D847)</x:f>
        <x:v>3.0328068043742404</x:v>
      </x:c>
      <x:c r="F847" s="1" t="n">
        <x:f>B847</x:f>
        <x:v>0.8840230515925214</x:v>
      </x:c>
      <x:c r="G847" s="1" t="str">
        <x:f>IF(D847=1,C847,"")</x:f>
      </x:c>
      <x:c r="H847" s="1" t="n">
        <x:f>IF(D847=0,C847,"")</x:f>
        <x:v>0.7058262383798137</x:v>
      </x:c>
      <x:c r="I847" s="1" t="n">
        <x:f>SQRT(1-F847^2)</x:f>
        <x:v>0.4674433059238803</x:v>
      </x:c>
      <x:c r="J847" s="34"/>
      <x:c r="K847" s="34"/>
      <x:c r="L847" s="34"/>
      <x:c r="M847" s="34"/>
      <x:c r="N847" s="34"/>
      <x:c r="O847" s="34"/>
      <x:c r="P847" s="34"/>
      <x:c r="Q847" s="10" t="n">
        <x:f>PI()</x:f>
        <x:v>3.141592653589793</x:v>
      </x:c>
      <x:c r="S847" s="10" t="n">
        <x:v>0.8840230515925214</x:v>
      </x:c>
      <x:c r="T847" s="10" t="n">
        <x:v>0.7058262383798137</x:v>
      </x:c>
      <x:c r="U847" s="10" t="n">
        <x:v>0.11823677616806194</x:v>
      </x:c>
      <x:c r="V847" s="10" t="n">
        <x:v>0.3463438021264983</x:v>
      </x:c>
      <x:c r="W847" s="10" t="n">
        <x:v>0.7958623578000428</x:v>
      </x:c>
      <x:c r="X847" s="10" t="n">
        <x:v>0.9754719126684596</x:v>
      </x:c>
    </x:row>
    <x:row r="848">
      <x:c r="A848" s="34" t="n">
        <x:v>824</x:v>
      </x:c>
      <x:c r="B848" s="11" t="n">
        <x:f>CHOOSE(MIN(3,MAX(1,$B$9)),S848,U848,W848)</x:f>
        <x:v>0.6553133561974391</x:v>
      </x:c>
      <x:c r="C848" s="11" t="n">
        <x:f>CHOOSE(MIN(3,MAX(1,$B$9)),T848,V848,X848)</x:f>
        <x:v>0.7000987391220406</x:v>
      </x:c>
      <x:c r="D848" s="1" t="n">
        <x:f>IF(B848^2+C848^2&lt;=1,1,0)</x:f>
        <x:v>1</x:v>
      </x:c>
      <x:c r="E848" s="9" t="n">
        <x:f>4*AVERAGE($D$25:D848)</x:f>
        <x:v>3.033980582524272</x:v>
      </x:c>
      <x:c r="F848" s="1" t="n">
        <x:f>B848</x:f>
        <x:v>0.6553133561974391</x:v>
      </x:c>
      <x:c r="G848" s="1" t="n">
        <x:f>IF(D848=1,C848,"")</x:f>
        <x:v>0.7000987391220406</x:v>
      </x:c>
      <x:c r="H848" s="1" t="str">
        <x:f>IF(D848=0,C848,"")</x:f>
      </x:c>
      <x:c r="I848" s="1" t="n">
        <x:f>SQRT(1-F848^2)</x:f>
        <x:v>0.7553571375112889</x:v>
      </x:c>
      <x:c r="J848" s="34"/>
      <x:c r="K848" s="34"/>
      <x:c r="L848" s="34"/>
      <x:c r="M848" s="34"/>
      <x:c r="N848" s="34"/>
      <x:c r="O848" s="34"/>
      <x:c r="P848" s="34"/>
      <x:c r="Q848" s="10" t="n">
        <x:f>PI()</x:f>
        <x:v>3.141592653589793</x:v>
      </x:c>
      <x:c r="S848" s="10" t="n">
        <x:v>0.6553133561974391</x:v>
      </x:c>
      <x:c r="T848" s="10" t="n">
        <x:v>0.7000987391220406</x:v>
      </x:c>
      <x:c r="U848" s="10" t="n">
        <x:v>0.6482535202782556</x:v>
      </x:c>
      <x:c r="V848" s="10" t="n">
        <x:v>0.9555559798138765</x:v>
      </x:c>
      <x:c r="W848" s="10" t="n">
        <x:v>0.3730729713392055</x:v>
      </x:c>
      <x:c r="X848" s="10" t="n">
        <x:v>0.44039277868806526</x:v>
      </x:c>
    </x:row>
    <x:row r="849">
      <x:c r="A849" s="34" t="n">
        <x:v>825</x:v>
      </x:c>
      <x:c r="B849" s="11" t="n">
        <x:f>CHOOSE(MIN(3,MAX(1,$B$9)),S849,U849,W849)</x:f>
        <x:v>0.08961131132673472</x:v>
      </x:c>
      <x:c r="C849" s="11" t="n">
        <x:f>CHOOSE(MIN(3,MAX(1,$B$9)),T849,V849,X849)</x:f>
        <x:v>0.50386032985989</x:v>
      </x:c>
      <x:c r="D849" s="1" t="n">
        <x:f>IF(B849^2+C849^2&lt;=1,1,0)</x:f>
        <x:v>1</x:v>
      </x:c>
      <x:c r="E849" s="9" t="n">
        <x:f>4*AVERAGE($D$25:D849)</x:f>
        <x:v>3.035151515151515</x:v>
      </x:c>
      <x:c r="F849" s="1" t="n">
        <x:f>B849</x:f>
        <x:v>0.08961131132673472</x:v>
      </x:c>
      <x:c r="G849" s="1" t="n">
        <x:f>IF(D849=1,C849,"")</x:f>
        <x:v>0.50386032985989</x:v>
      </x:c>
      <x:c r="H849" s="1" t="str">
        <x:f>IF(D849=0,C849,"")</x:f>
      </x:c>
      <x:c r="I849" s="1" t="n">
        <x:f>SQRT(1-F849^2)</x:f>
        <x:v>0.995976813426047</x:v>
      </x:c>
      <x:c r="J849" s="34"/>
      <x:c r="K849" s="34"/>
      <x:c r="L849" s="34"/>
      <x:c r="M849" s="34"/>
      <x:c r="N849" s="34"/>
      <x:c r="O849" s="34"/>
      <x:c r="P849" s="34"/>
      <x:c r="Q849" s="10" t="n">
        <x:f>PI()</x:f>
        <x:v>3.141592653589793</x:v>
      </x:c>
      <x:c r="S849" s="10" t="n">
        <x:v>0.08961131132673472</x:v>
      </x:c>
      <x:c r="T849" s="10" t="n">
        <x:v>0.50386032985989</x:v>
      </x:c>
      <x:c r="U849" s="10" t="n">
        <x:v>0.6444441154786745</x:v>
      </x:c>
      <x:c r="V849" s="10" t="n">
        <x:v>0.4627707536084562</x:v>
      </x:c>
      <x:c r="W849" s="10" t="n">
        <x:v>0.3724343694446389</x:v>
      </x:c>
      <x:c r="X849" s="10" t="n">
        <x:v>0.5197743250647181</x:v>
      </x:c>
    </x:row>
    <x:row r="850">
      <x:c r="A850" s="34" t="n">
        <x:v>826</x:v>
      </x:c>
      <x:c r="B850" s="11" t="n">
        <x:f>CHOOSE(MIN(3,MAX(1,$B$9)),S850,U850,W850)</x:f>
        <x:v>0.35143423022236675</x:v>
      </x:c>
      <x:c r="C850" s="11" t="n">
        <x:f>CHOOSE(MIN(3,MAX(1,$B$9)),T850,V850,X850)</x:f>
        <x:v>0.2979350817622617</x:v>
      </x:c>
      <x:c r="D850" s="1" t="n">
        <x:f>IF(B850^2+C850^2&lt;=1,1,0)</x:f>
        <x:v>1</x:v>
      </x:c>
      <x:c r="E850" s="9" t="n">
        <x:f>4*AVERAGE($D$25:D850)</x:f>
        <x:v>3.036319612590799</x:v>
      </x:c>
      <x:c r="F850" s="1" t="n">
        <x:f>B850</x:f>
        <x:v>0.35143423022236675</x:v>
      </x:c>
      <x:c r="G850" s="1" t="n">
        <x:f>IF(D850=1,C850,"")</x:f>
        <x:v>0.2979350817622617</x:v>
      </x:c>
      <x:c r="H850" s="1" t="str">
        <x:f>IF(D850=0,C850,"")</x:f>
      </x:c>
      <x:c r="I850" s="1" t="n">
        <x:f>SQRT(1-F850^2)</x:f>
        <x:v>0.936212572991846</x:v>
      </x:c>
      <x:c r="J850" s="34"/>
      <x:c r="K850" s="34"/>
      <x:c r="L850" s="34"/>
      <x:c r="M850" s="34"/>
      <x:c r="N850" s="34"/>
      <x:c r="O850" s="34"/>
      <x:c r="P850" s="34"/>
      <x:c r="Q850" s="10" t="n">
        <x:f>PI()</x:f>
        <x:v>3.141592653589793</x:v>
      </x:c>
      <x:c r="S850" s="10" t="n">
        <x:v>0.35143423022236675</x:v>
      </x:c>
      <x:c r="T850" s="10" t="n">
        <x:v>0.2979350817622617</x:v>
      </x:c>
      <x:c r="U850" s="10" t="n">
        <x:v>0.5517217085283761</x:v>
      </x:c>
      <x:c r="V850" s="10" t="n">
        <x:v>0.384715560808091</x:v>
      </x:c>
      <x:c r="W850" s="10" t="n">
        <x:v>0.5604487697684389</x:v>
      </x:c>
      <x:c r="X850" s="10" t="n">
        <x:v>0.9052002444174813</x:v>
      </x:c>
    </x:row>
    <x:row r="851">
      <x:c r="A851" s="34" t="n">
        <x:v>827</x:v>
      </x:c>
      <x:c r="B851" s="11" t="n">
        <x:f>CHOOSE(MIN(3,MAX(1,$B$9)),S851,U851,W851)</x:f>
        <x:v>0.6278445253847167</x:v>
      </x:c>
      <x:c r="C851" s="11" t="n">
        <x:f>CHOOSE(MIN(3,MAX(1,$B$9)),T851,V851,X851)</x:f>
        <x:v>0.1444901922950521</x:v>
      </x:c>
      <x:c r="D851" s="1" t="n">
        <x:f>IF(B851^2+C851^2&lt;=1,1,0)</x:f>
        <x:v>1</x:v>
      </x:c>
      <x:c r="E851" s="9" t="n">
        <x:f>4*AVERAGE($D$25:D851)</x:f>
        <x:v>3.037484885126965</x:v>
      </x:c>
      <x:c r="F851" s="1" t="n">
        <x:f>B851</x:f>
        <x:v>0.6278445253847167</x:v>
      </x:c>
      <x:c r="G851" s="1" t="n">
        <x:f>IF(D851=1,C851,"")</x:f>
        <x:v>0.1444901922950521</x:v>
      </x:c>
      <x:c r="H851" s="1" t="str">
        <x:f>IF(D851=0,C851,"")</x:f>
      </x:c>
      <x:c r="I851" s="1" t="n">
        <x:f>SQRT(1-F851^2)</x:f>
        <x:v>0.778338777104443</x:v>
      </x:c>
      <x:c r="J851" s="34"/>
      <x:c r="K851" s="34"/>
      <x:c r="L851" s="34"/>
      <x:c r="M851" s="34"/>
      <x:c r="N851" s="34"/>
      <x:c r="O851" s="34"/>
      <x:c r="P851" s="34"/>
      <x:c r="Q851" s="10" t="n">
        <x:f>PI()</x:f>
        <x:v>3.141592653589793</x:v>
      </x:c>
      <x:c r="S851" s="10" t="n">
        <x:v>0.6278445253847167</x:v>
      </x:c>
      <x:c r="T851" s="10" t="n">
        <x:v>0.1444901922950521</x:v>
      </x:c>
      <x:c r="U851" s="10" t="n">
        <x:v>0.6535075965162433</x:v>
      </x:c>
      <x:c r="V851" s="10" t="n">
        <x:v>0.8486965173056544</x:v>
      </x:c>
      <x:c r="W851" s="10" t="n">
        <x:v>0.041914420177915135</x:v>
      </x:c>
      <x:c r="X851" s="10" t="n">
        <x:v>0.060823700373340395</x:v>
      </x:c>
    </x:row>
    <x:row r="852">
      <x:c r="A852" s="34" t="n">
        <x:v>828</x:v>
      </x:c>
      <x:c r="B852" s="11" t="n">
        <x:f>CHOOSE(MIN(3,MAX(1,$B$9)),S852,U852,W852)</x:f>
        <x:v>0.7732041183626279</x:v>
      </x:c>
      <x:c r="C852" s="11" t="n">
        <x:f>CHOOSE(MIN(3,MAX(1,$B$9)),T852,V852,X852)</x:f>
        <x:v>0.8209917499916628</x:v>
      </x:c>
      <x:c r="D852" s="1" t="n">
        <x:f>IF(B852^2+C852^2&lt;=1,1,0)</x:f>
        <x:v>0</x:v>
      </x:c>
      <x:c r="E852" s="9" t="n">
        <x:f>4*AVERAGE($D$25:D852)</x:f>
        <x:v>3.033816425120773</x:v>
      </x:c>
      <x:c r="F852" s="1" t="n">
        <x:f>B852</x:f>
        <x:v>0.7732041183626279</x:v>
      </x:c>
      <x:c r="G852" s="1" t="str">
        <x:f>IF(D852=1,C852,"")</x:f>
      </x:c>
      <x:c r="H852" s="1" t="n">
        <x:f>IF(D852=0,C852,"")</x:f>
        <x:v>0.8209917499916628</x:v>
      </x:c>
      <x:c r="I852" s="1" t="n">
        <x:f>SQRT(1-F852^2)</x:f>
        <x:v>0.6341572292003548</x:v>
      </x:c>
      <x:c r="J852" s="34"/>
      <x:c r="K852" s="34"/>
      <x:c r="L852" s="34"/>
      <x:c r="M852" s="34"/>
      <x:c r="N852" s="34"/>
      <x:c r="O852" s="34"/>
      <x:c r="P852" s="34"/>
      <x:c r="Q852" s="10" t="n">
        <x:f>PI()</x:f>
        <x:v>3.141592653589793</x:v>
      </x:c>
      <x:c r="S852" s="10" t="n">
        <x:v>0.7732041183626279</x:v>
      </x:c>
      <x:c r="T852" s="10" t="n">
        <x:v>0.8209917499916628</x:v>
      </x:c>
      <x:c r="U852" s="10" t="n">
        <x:v>0.07118330276638485</x:v>
      </x:c>
      <x:c r="V852" s="10" t="n">
        <x:v>0.24123557379513128</x:v>
      </x:c>
      <x:c r="W852" s="10" t="n">
        <x:v>0.39019117113007284</x:v>
      </x:c>
      <x:c r="X852" s="10" t="n">
        <x:v>0.528070427887364</x:v>
      </x:c>
    </x:row>
    <x:row r="853">
      <x:c r="A853" s="34" t="n">
        <x:v>829</x:v>
      </x:c>
      <x:c r="B853" s="11" t="n">
        <x:f>CHOOSE(MIN(3,MAX(1,$B$9)),S853,U853,W853)</x:f>
        <x:v>0.5285290692700073</x:v>
      </x:c>
      <x:c r="C853" s="11" t="n">
        <x:f>CHOOSE(MIN(3,MAX(1,$B$9)),T853,V853,X853)</x:f>
        <x:v>0.08490085566882044</x:v>
      </x:c>
      <x:c r="D853" s="1" t="n">
        <x:f>IF(B853^2+C853^2&lt;=1,1,0)</x:f>
        <x:v>1</x:v>
      </x:c>
      <x:c r="E853" s="9" t="n">
        <x:f>4*AVERAGE($D$25:D853)</x:f>
        <x:v>3.034981905910736</x:v>
      </x:c>
      <x:c r="F853" s="1" t="n">
        <x:f>B853</x:f>
        <x:v>0.5285290692700073</x:v>
      </x:c>
      <x:c r="G853" s="1" t="n">
        <x:f>IF(D853=1,C853,"")</x:f>
        <x:v>0.08490085566882044</x:v>
      </x:c>
      <x:c r="H853" s="1" t="str">
        <x:f>IF(D853=0,C853,"")</x:f>
      </x:c>
      <x:c r="I853" s="1" t="n">
        <x:f>SQRT(1-F853^2)</x:f>
        <x:v>0.8489152036196429</x:v>
      </x:c>
      <x:c r="J853" s="34"/>
      <x:c r="K853" s="34"/>
      <x:c r="L853" s="34"/>
      <x:c r="M853" s="34"/>
      <x:c r="N853" s="34"/>
      <x:c r="O853" s="34"/>
      <x:c r="P853" s="34"/>
      <x:c r="Q853" s="10" t="n">
        <x:f>PI()</x:f>
        <x:v>3.141592653589793</x:v>
      </x:c>
      <x:c r="S853" s="10" t="n">
        <x:v>0.5285290692700073</x:v>
      </x:c>
      <x:c r="T853" s="10" t="n">
        <x:v>0.08490085566882044</x:v>
      </x:c>
      <x:c r="U853" s="10" t="n">
        <x:v>0.10574513710876565</x:v>
      </x:c>
      <x:c r="V853" s="10" t="n">
        <x:v>0.5845036688915283</x:v>
      </x:c>
      <x:c r="W853" s="10" t="n">
        <x:v>0.27833121432875463</x:v>
      </x:c>
      <x:c r="X853" s="10" t="n">
        <x:v>0.8398908236275144</x:v>
      </x:c>
    </x:row>
    <x:row r="854">
      <x:c r="A854" s="34" t="n">
        <x:v>830</x:v>
      </x:c>
      <x:c r="B854" s="11" t="n">
        <x:f>CHOOSE(MIN(3,MAX(1,$B$9)),S854,U854,W854)</x:f>
        <x:v>0.8326563400914893</x:v>
      </x:c>
      <x:c r="C854" s="11" t="n">
        <x:f>CHOOSE(MIN(3,MAX(1,$B$9)),T854,V854,X854)</x:f>
        <x:v>0.5303649829002097</x:v>
      </x:c>
      <x:c r="D854" s="1" t="n">
        <x:f>IF(B854^2+C854^2&lt;=1,1,0)</x:f>
        <x:v>1</x:v>
      </x:c>
      <x:c r="E854" s="9" t="n">
        <x:f>4*AVERAGE($D$25:D854)</x:f>
        <x:v>3.036144578313253</x:v>
      </x:c>
      <x:c r="F854" s="1" t="n">
        <x:f>B854</x:f>
        <x:v>0.8326563400914893</x:v>
      </x:c>
      <x:c r="G854" s="1" t="n">
        <x:f>IF(D854=1,C854,"")</x:f>
        <x:v>0.5303649829002097</x:v>
      </x:c>
      <x:c r="H854" s="1" t="str">
        <x:f>IF(D854=0,C854,"")</x:f>
      </x:c>
      <x:c r="I854" s="1" t="n">
        <x:f>SQRT(1-F854^2)</x:f>
        <x:v>0.5537900498433014</x:v>
      </x:c>
      <x:c r="J854" s="34"/>
      <x:c r="K854" s="34"/>
      <x:c r="L854" s="34"/>
      <x:c r="M854" s="34"/>
      <x:c r="N854" s="34"/>
      <x:c r="O854" s="34"/>
      <x:c r="P854" s="34"/>
      <x:c r="Q854" s="10" t="n">
        <x:f>PI()</x:f>
        <x:v>3.141592653589793</x:v>
      </x:c>
      <x:c r="S854" s="10" t="n">
        <x:v>0.8326563400914893</x:v>
      </x:c>
      <x:c r="T854" s="10" t="n">
        <x:v>0.5303649829002097</x:v>
      </x:c>
      <x:c r="U854" s="10" t="n">
        <x:v>0.5816360363013727</x:v>
      </x:c>
      <x:c r="V854" s="10" t="n">
        <x:v>0.11033478757296422</x:v>
      </x:c>
      <x:c r="W854" s="10" t="n">
        <x:v>0.6488333902046064</x:v>
      </x:c>
      <x:c r="X854" s="10" t="n">
        <x:v>0.11056898110473401</x:v>
      </x:c>
    </x:row>
    <x:row r="855">
      <x:c r="A855" s="34" t="n">
        <x:v>831</x:v>
      </x:c>
      <x:c r="B855" s="11" t="n">
        <x:f>CHOOSE(MIN(3,MAX(1,$B$9)),S855,U855,W855)</x:f>
        <x:v>0.009036168339662254</x:v>
      </x:c>
      <x:c r="C855" s="11" t="n">
        <x:f>CHOOSE(MIN(3,MAX(1,$B$9)),T855,V855,X855)</x:f>
        <x:v>0.16397977306041867</x:v>
      </x:c>
      <x:c r="D855" s="1" t="n">
        <x:f>IF(B855^2+C855^2&lt;=1,1,0)</x:f>
        <x:v>1</x:v>
      </x:c>
      <x:c r="E855" s="9" t="n">
        <x:f>4*AVERAGE($D$25:D855)</x:f>
        <x:v>3.0373044524669073</x:v>
      </x:c>
      <x:c r="F855" s="1" t="n">
        <x:f>B855</x:f>
        <x:v>0.009036168339662254</x:v>
      </x:c>
      <x:c r="G855" s="1" t="n">
        <x:f>IF(D855=1,C855,"")</x:f>
        <x:v>0.16397977306041867</x:v>
      </x:c>
      <x:c r="H855" s="1" t="str">
        <x:f>IF(D855=0,C855,"")</x:f>
      </x:c>
      <x:c r="I855" s="1" t="n">
        <x:f>SQRT(1-F855^2)</x:f>
        <x:v>0.9999591729974465</x:v>
      </x:c>
      <x:c r="J855" s="34"/>
      <x:c r="K855" s="34"/>
      <x:c r="L855" s="34"/>
      <x:c r="M855" s="34"/>
      <x:c r="N855" s="34"/>
      <x:c r="O855" s="34"/>
      <x:c r="P855" s="34"/>
      <x:c r="Q855" s="10" t="n">
        <x:f>PI()</x:f>
        <x:v>3.141592653589793</x:v>
      </x:c>
      <x:c r="S855" s="10" t="n">
        <x:v>0.009036168339662254</x:v>
      </x:c>
      <x:c r="T855" s="10" t="n">
        <x:v>0.16397977306041867</x:v>
      </x:c>
      <x:c r="U855" s="10" t="n">
        <x:v>0.3638503714853977</x:v>
      </x:c>
      <x:c r="V855" s="10" t="n">
        <x:v>0.4473365258512402</x:v>
      </x:c>
      <x:c r="W855" s="10" t="n">
        <x:v>0.2765799011850175</x:v>
      </x:c>
      <x:c r="X855" s="10" t="n">
        <x:v>0.33115296034590846</x:v>
      </x:c>
    </x:row>
    <x:row r="856">
      <x:c r="A856" s="34" t="n">
        <x:v>832</x:v>
      </x:c>
      <x:c r="B856" s="11" t="n">
        <x:f>CHOOSE(MIN(3,MAX(1,$B$9)),S856,U856,W856)</x:f>
        <x:v>0.667627590126358</x:v>
      </x:c>
      <x:c r="C856" s="11" t="n">
        <x:f>CHOOSE(MIN(3,MAX(1,$B$9)),T856,V856,X856)</x:f>
        <x:v>0.05032927275169641</x:v>
      </x:c>
      <x:c r="D856" s="1" t="n">
        <x:f>IF(B856^2+C856^2&lt;=1,1,0)</x:f>
        <x:v>1</x:v>
      </x:c>
      <x:c r="E856" s="9" t="n">
        <x:f>4*AVERAGE($D$25:D856)</x:f>
        <x:v>3.0384615384615383</x:v>
      </x:c>
      <x:c r="F856" s="1" t="n">
        <x:f>B856</x:f>
        <x:v>0.667627590126358</x:v>
      </x:c>
      <x:c r="G856" s="1" t="n">
        <x:f>IF(D856=1,C856,"")</x:f>
        <x:v>0.05032927275169641</x:v>
      </x:c>
      <x:c r="H856" s="1" t="str">
        <x:f>IF(D856=0,C856,"")</x:f>
      </x:c>
      <x:c r="I856" s="1" t="n">
        <x:f>SQRT(1-F856^2)</x:f>
        <x:v>0.7444954001886592</x:v>
      </x:c>
      <x:c r="J856" s="34"/>
      <x:c r="K856" s="34"/>
      <x:c r="L856" s="34"/>
      <x:c r="M856" s="34"/>
      <x:c r="N856" s="34"/>
      <x:c r="O856" s="34"/>
      <x:c r="P856" s="34"/>
      <x:c r="Q856" s="10" t="n">
        <x:f>PI()</x:f>
        <x:v>3.141592653589793</x:v>
      </x:c>
      <x:c r="S856" s="10" t="n">
        <x:v>0.667627590126358</x:v>
      </x:c>
      <x:c r="T856" s="10" t="n">
        <x:v>0.05032927275169641</x:v>
      </x:c>
      <x:c r="U856" s="10" t="n">
        <x:v>0.19021981404813315</x:v>
      </x:c>
      <x:c r="V856" s="10" t="n">
        <x:v>0.22614060654320134</x:v>
      </x:c>
      <x:c r="W856" s="10" t="n">
        <x:v>0.5337363767848924</x:v>
      </x:c>
      <x:c r="X856" s="10" t="n">
        <x:v>0.8886719174768738</x:v>
      </x:c>
    </x:row>
    <x:row r="857">
      <x:c r="A857" s="34" t="n">
        <x:v>833</x:v>
      </x:c>
      <x:c r="B857" s="11" t="n">
        <x:f>CHOOSE(MIN(3,MAX(1,$B$9)),S857,U857,W857)</x:f>
        <x:v>0.5686012142105028</x:v>
      </x:c>
      <x:c r="C857" s="11" t="n">
        <x:f>CHOOSE(MIN(3,MAX(1,$B$9)),T857,V857,X857)</x:f>
        <x:v>0.17195793392602354</x:v>
      </x:c>
      <x:c r="D857" s="1" t="n">
        <x:f>IF(B857^2+C857^2&lt;=1,1,0)</x:f>
        <x:v>1</x:v>
      </x:c>
      <x:c r="E857" s="9" t="n">
        <x:f>4*AVERAGE($D$25:D857)</x:f>
        <x:v>3.039615846338535</x:v>
      </x:c>
      <x:c r="F857" s="1" t="n">
        <x:f>B857</x:f>
        <x:v>0.5686012142105028</x:v>
      </x:c>
      <x:c r="G857" s="1" t="n">
        <x:f>IF(D857=1,C857,"")</x:f>
        <x:v>0.17195793392602354</x:v>
      </x:c>
      <x:c r="H857" s="1" t="str">
        <x:f>IF(D857=0,C857,"")</x:f>
      </x:c>
      <x:c r="I857" s="1" t="n">
        <x:f>SQRT(1-F857^2)</x:f>
        <x:v>0.82261331085653</x:v>
      </x:c>
      <x:c r="J857" s="34"/>
      <x:c r="K857" s="34"/>
      <x:c r="L857" s="34"/>
      <x:c r="M857" s="34"/>
      <x:c r="N857" s="34"/>
      <x:c r="O857" s="34"/>
      <x:c r="P857" s="34"/>
      <x:c r="Q857" s="10" t="n">
        <x:f>PI()</x:f>
        <x:v>3.141592653589793</x:v>
      </x:c>
      <x:c r="S857" s="10" t="n">
        <x:v>0.5686012142105028</x:v>
      </x:c>
      <x:c r="T857" s="10" t="n">
        <x:v>0.17195793392602354</x:v>
      </x:c>
      <x:c r="U857" s="10" t="n">
        <x:v>0.4413783324691696</x:v>
      </x:c>
      <x:c r="V857" s="10" t="n">
        <x:v>0.19495766392131486</x:v>
      </x:c>
      <x:c r="W857" s="10" t="n">
        <x:v>0.6950667766916033</x:v>
      </x:c>
      <x:c r="X857" s="10" t="n">
        <x:v>0.03359003317158338</x:v>
      </x:c>
    </x:row>
    <x:row r="858">
      <x:c r="A858" s="34" t="n">
        <x:v>834</x:v>
      </x:c>
      <x:c r="B858" s="11" t="n">
        <x:f>CHOOSE(MIN(3,MAX(1,$B$9)),S858,U858,W858)</x:f>
        <x:v>0.5158424110850319</x:v>
      </x:c>
      <x:c r="C858" s="11" t="n">
        <x:f>CHOOSE(MIN(3,MAX(1,$B$9)),T858,V858,X858)</x:f>
        <x:v>0.8251855095149949</x:v>
      </x:c>
      <x:c r="D858" s="1" t="n">
        <x:f>IF(B858^2+C858^2&lt;=1,1,0)</x:f>
        <x:v>1</x:v>
      </x:c>
      <x:c r="E858" s="9" t="n">
        <x:f>4*AVERAGE($D$25:D858)</x:f>
        <x:v>3.0407673860911273</x:v>
      </x:c>
      <x:c r="F858" s="1" t="n">
        <x:f>B858</x:f>
        <x:v>0.5158424110850319</x:v>
      </x:c>
      <x:c r="G858" s="1" t="n">
        <x:f>IF(D858=1,C858,"")</x:f>
        <x:v>0.8251855095149949</x:v>
      </x:c>
      <x:c r="H858" s="1" t="str">
        <x:f>IF(D858=0,C858,"")</x:f>
      </x:c>
      <x:c r="I858" s="1" t="n">
        <x:f>SQRT(1-F858^2)</x:f>
        <x:v>0.8566834928525126</x:v>
      </x:c>
      <x:c r="J858" s="34"/>
      <x:c r="K858" s="34"/>
      <x:c r="L858" s="34"/>
      <x:c r="M858" s="34"/>
      <x:c r="N858" s="34"/>
      <x:c r="O858" s="34"/>
      <x:c r="P858" s="34"/>
      <x:c r="Q858" s="10" t="n">
        <x:f>PI()</x:f>
        <x:v>3.141592653589793</x:v>
      </x:c>
      <x:c r="S858" s="10" t="n">
        <x:v>0.5158424110850319</x:v>
      </x:c>
      <x:c r="T858" s="10" t="n">
        <x:v>0.8251855095149949</x:v>
      </x:c>
      <x:c r="U858" s="10" t="n">
        <x:v>0.8118679648824098</x:v>
      </x:c>
      <x:c r="V858" s="10" t="n">
        <x:v>0.9480806976123005</x:v>
      </x:c>
      <x:c r="W858" s="10" t="n">
        <x:v>0.4859872417109964</x:v>
      </x:c>
      <x:c r="X858" s="10" t="n">
        <x:v>0.4347547295254208</x:v>
      </x:c>
    </x:row>
    <x:row r="859">
      <x:c r="A859" s="34" t="n">
        <x:v>835</x:v>
      </x:c>
      <x:c r="B859" s="11" t="n">
        <x:f>CHOOSE(MIN(3,MAX(1,$B$9)),S859,U859,W859)</x:f>
        <x:v>0.14609964366536587</x:v>
      </x:c>
      <x:c r="C859" s="11" t="n">
        <x:f>CHOOSE(MIN(3,MAX(1,$B$9)),T859,V859,X859)</x:f>
        <x:v>0.745246289880015</x:v>
      </x:c>
      <x:c r="D859" s="1" t="n">
        <x:f>IF(B859^2+C859^2&lt;=1,1,0)</x:f>
        <x:v>1</x:v>
      </x:c>
      <x:c r="E859" s="9" t="n">
        <x:f>4*AVERAGE($D$25:D859)</x:f>
        <x:v>3.0419161676646707</x:v>
      </x:c>
      <x:c r="F859" s="1" t="n">
        <x:f>B859</x:f>
        <x:v>0.14609964366536587</x:v>
      </x:c>
      <x:c r="G859" s="1" t="n">
        <x:f>IF(D859=1,C859,"")</x:f>
        <x:v>0.745246289880015</x:v>
      </x:c>
      <x:c r="H859" s="1" t="str">
        <x:f>IF(D859=0,C859,"")</x:f>
      </x:c>
      <x:c r="I859" s="1" t="n">
        <x:f>SQRT(1-F859^2)</x:f>
        <x:v>0.9892698793154744</x:v>
      </x:c>
      <x:c r="J859" s="34"/>
      <x:c r="K859" s="34"/>
      <x:c r="L859" s="34"/>
      <x:c r="M859" s="34"/>
      <x:c r="N859" s="34"/>
      <x:c r="O859" s="34"/>
      <x:c r="P859" s="34"/>
      <x:c r="Q859" s="10" t="n">
        <x:f>PI()</x:f>
        <x:v>3.141592653589793</x:v>
      </x:c>
      <x:c r="S859" s="10" t="n">
        <x:v>0.14609964366536587</x:v>
      </x:c>
      <x:c r="T859" s="10" t="n">
        <x:v>0.745246289880015</x:v>
      </x:c>
      <x:c r="U859" s="10" t="n">
        <x:v>0.45754507110906273</x:v>
      </x:c>
      <x:c r="V859" s="10" t="n">
        <x:v>0.6301028205393955</x:v>
      </x:c>
      <x:c r="W859" s="10" t="n">
        <x:v>0.7457725016178518</x:v>
      </x:c>
      <x:c r="X859" s="10" t="n">
        <x:v>0.7572534603919402</x:v>
      </x:c>
    </x:row>
    <x:row r="860">
      <x:c r="A860" s="34" t="n">
        <x:v>836</x:v>
      </x:c>
      <x:c r="B860" s="11" t="n">
        <x:f>CHOOSE(MIN(3,MAX(1,$B$9)),S860,U860,W860)</x:f>
        <x:v>0.3165367286419496</x:v>
      </x:c>
      <x:c r="C860" s="11" t="n">
        <x:f>CHOOSE(MIN(3,MAX(1,$B$9)),T860,V860,X860)</x:f>
        <x:v>0.5341169378953055</x:v>
      </x:c>
      <x:c r="D860" s="1" t="n">
        <x:f>IF(B860^2+C860^2&lt;=1,1,0)</x:f>
        <x:v>1</x:v>
      </x:c>
      <x:c r="E860" s="9" t="n">
        <x:f>4*AVERAGE($D$25:D860)</x:f>
        <x:v>3.0430622009569377</x:v>
      </x:c>
      <x:c r="F860" s="1" t="n">
        <x:f>B860</x:f>
        <x:v>0.3165367286419496</x:v>
      </x:c>
      <x:c r="G860" s="1" t="n">
        <x:f>IF(D860=1,C860,"")</x:f>
        <x:v>0.5341169378953055</x:v>
      </x:c>
      <x:c r="H860" s="1" t="str">
        <x:f>IF(D860=0,C860,"")</x:f>
      </x:c>
      <x:c r="I860" s="1" t="n">
        <x:f>SQRT(1-F860^2)</x:f>
        <x:v>0.948580254601925</x:v>
      </x:c>
      <x:c r="J860" s="34"/>
      <x:c r="K860" s="34"/>
      <x:c r="L860" s="34"/>
      <x:c r="M860" s="34"/>
      <x:c r="N860" s="34"/>
      <x:c r="O860" s="34"/>
      <x:c r="P860" s="34"/>
      <x:c r="Q860" s="10" t="n">
        <x:f>PI()</x:f>
        <x:v>3.141592653589793</x:v>
      </x:c>
      <x:c r="S860" s="10" t="n">
        <x:v>0.3165367286419496</x:v>
      </x:c>
      <x:c r="T860" s="10" t="n">
        <x:v>0.5341169378953055</x:v>
      </x:c>
      <x:c r="U860" s="10" t="n">
        <x:v>0.4151114564092777</x:v>
      </x:c>
      <x:c r="V860" s="10" t="n">
        <x:v>0.10170066895955077</x:v>
      </x:c>
      <x:c r="W860" s="10" t="n">
        <x:v>0.6079257920805581</x:v>
      </x:c>
      <x:c r="X860" s="10" t="n">
        <x:v>0.6686066741086831</x:v>
      </x:c>
    </x:row>
    <x:row r="861">
      <x:c r="A861" s="34" t="n">
        <x:v>837</x:v>
      </x:c>
      <x:c r="B861" s="11" t="n">
        <x:f>CHOOSE(MIN(3,MAX(1,$B$9)),S861,U861,W861)</x:f>
        <x:v>0.231924380059354</x:v>
      </x:c>
      <x:c r="C861" s="11" t="n">
        <x:f>CHOOSE(MIN(3,MAX(1,$B$9)),T861,V861,X861)</x:f>
        <x:v>0.1645924929762259</x:v>
      </x:c>
      <x:c r="D861" s="1" t="n">
        <x:f>IF(B861^2+C861^2&lt;=1,1,0)</x:f>
        <x:v>1</x:v>
      </x:c>
      <x:c r="E861" s="9" t="n">
        <x:f>4*AVERAGE($D$25:D861)</x:f>
        <x:v>3.044205495818399</x:v>
      </x:c>
      <x:c r="F861" s="1" t="n">
        <x:f>B861</x:f>
        <x:v>0.231924380059354</x:v>
      </x:c>
      <x:c r="G861" s="1" t="n">
        <x:f>IF(D861=1,C861,"")</x:f>
        <x:v>0.1645924929762259</x:v>
      </x:c>
      <x:c r="H861" s="1" t="str">
        <x:f>IF(D861=0,C861,"")</x:f>
      </x:c>
      <x:c r="I861" s="1" t="n">
        <x:f>SQRT(1-F861^2)</x:f>
        <x:v>0.9727338186441779</x:v>
      </x:c>
      <x:c r="J861" s="34"/>
      <x:c r="K861" s="34"/>
      <x:c r="L861" s="34"/>
      <x:c r="M861" s="34"/>
      <x:c r="N861" s="34"/>
      <x:c r="O861" s="34"/>
      <x:c r="P861" s="34"/>
      <x:c r="Q861" s="10" t="n">
        <x:f>PI()</x:f>
        <x:v>3.141592653589793</x:v>
      </x:c>
      <x:c r="S861" s="10" t="n">
        <x:v>0.231924380059354</x:v>
      </x:c>
      <x:c r="T861" s="10" t="n">
        <x:v>0.1645924929762259</x:v>
      </x:c>
      <x:c r="U861" s="10" t="n">
        <x:v>0.39648611891196306</x:v>
      </x:c>
      <x:c r="V861" s="10" t="n">
        <x:v>0.8168521941455349</x:v>
      </x:c>
      <x:c r="W861" s="10" t="n">
        <x:v>0.5754134266020575</x:v>
      </x:c>
      <x:c r="X861" s="10" t="n">
        <x:v>0.917820909648726</x:v>
      </x:c>
    </x:row>
    <x:row r="862">
      <x:c r="A862" s="34" t="n">
        <x:v>838</x:v>
      </x:c>
      <x:c r="B862" s="11" t="n">
        <x:f>CHOOSE(MIN(3,MAX(1,$B$9)),S862,U862,W862)</x:f>
        <x:v>0.5552454491844401</x:v>
      </x:c>
      <x:c r="C862" s="11" t="n">
        <x:f>CHOOSE(MIN(3,MAX(1,$B$9)),T862,V862,X862)</x:f>
        <x:v>0.16717792686540633</x:v>
      </x:c>
      <x:c r="D862" s="1" t="n">
        <x:f>IF(B862^2+C862^2&lt;=1,1,0)</x:f>
        <x:v>1</x:v>
      </x:c>
      <x:c r="E862" s="9" t="n">
        <x:f>4*AVERAGE($D$25:D862)</x:f>
        <x:v>3.045346062052506</x:v>
      </x:c>
      <x:c r="F862" s="1" t="n">
        <x:f>B862</x:f>
        <x:v>0.5552454491844401</x:v>
      </x:c>
      <x:c r="G862" s="1" t="n">
        <x:f>IF(D862=1,C862,"")</x:f>
        <x:v>0.16717792686540633</x:v>
      </x:c>
      <x:c r="H862" s="1" t="str">
        <x:f>IF(D862=0,C862,"")</x:f>
      </x:c>
      <x:c r="I862" s="1" t="n">
        <x:f>SQRT(1-F862^2)</x:f>
        <x:v>0.8316865341942056</x:v>
      </x:c>
      <x:c r="J862" s="34"/>
      <x:c r="K862" s="34"/>
      <x:c r="L862" s="34"/>
      <x:c r="M862" s="34"/>
      <x:c r="N862" s="34"/>
      <x:c r="O862" s="34"/>
      <x:c r="P862" s="34"/>
      <x:c r="Q862" s="10" t="n">
        <x:f>PI()</x:f>
        <x:v>3.141592653589793</x:v>
      </x:c>
      <x:c r="S862" s="10" t="n">
        <x:v>0.5552454491844401</x:v>
      </x:c>
      <x:c r="T862" s="10" t="n">
        <x:v>0.16717792686540633</x:v>
      </x:c>
      <x:c r="U862" s="10" t="n">
        <x:v>0.7102325827133189</x:v>
      </x:c>
      <x:c r="V862" s="10" t="n">
        <x:v>0.3810972364364513</x:v>
      </x:c>
      <x:c r="W862" s="10" t="n">
        <x:v>0.4689935548641576</x:v>
      </x:c>
      <x:c r="X862" s="10" t="n">
        <x:v>0.2625318341782411</x:v>
      </x:c>
    </x:row>
    <x:row r="863">
      <x:c r="A863" s="34" t="n">
        <x:v>839</x:v>
      </x:c>
      <x:c r="B863" s="11" t="n">
        <x:f>CHOOSE(MIN(3,MAX(1,$B$9)),S863,U863,W863)</x:f>
        <x:v>0.07458983722608536</x:v>
      </x:c>
      <x:c r="C863" s="11" t="n">
        <x:f>CHOOSE(MIN(3,MAX(1,$B$9)),T863,V863,X863)</x:f>
        <x:v>0.8846829464891925</x:v>
      </x:c>
      <x:c r="D863" s="1" t="n">
        <x:f>IF(B863^2+C863^2&lt;=1,1,0)</x:f>
        <x:v>1</x:v>
      </x:c>
      <x:c r="E863" s="9" t="n">
        <x:f>4*AVERAGE($D$25:D863)</x:f>
        <x:v>3.0464839094159712</x:v>
      </x:c>
      <x:c r="F863" s="1" t="n">
        <x:f>B863</x:f>
        <x:v>0.07458983722608536</x:v>
      </x:c>
      <x:c r="G863" s="1" t="n">
        <x:f>IF(D863=1,C863,"")</x:f>
        <x:v>0.8846829464891925</x:v>
      </x:c>
      <x:c r="H863" s="1" t="str">
        <x:f>IF(D863=0,C863,"")</x:f>
      </x:c>
      <x:c r="I863" s="1" t="n">
        <x:f>SQRT(1-F863^2)</x:f>
        <x:v>0.9972142980235422</x:v>
      </x:c>
      <x:c r="J863" s="34"/>
      <x:c r="K863" s="34"/>
      <x:c r="L863" s="34"/>
      <x:c r="M863" s="34"/>
      <x:c r="N863" s="34"/>
      <x:c r="O863" s="34"/>
      <x:c r="P863" s="34"/>
      <x:c r="Q863" s="10" t="n">
        <x:f>PI()</x:f>
        <x:v>3.141592653589793</x:v>
      </x:c>
      <x:c r="S863" s="10" t="n">
        <x:v>0.07458983722608536</x:v>
      </x:c>
      <x:c r="T863" s="10" t="n">
        <x:v>0.8846829464891925</x:v>
      </x:c>
      <x:c r="U863" s="10" t="n">
        <x:v>0.81780807318368</x:v>
      </x:c>
      <x:c r="V863" s="10" t="n">
        <x:v>0.897436951816044</x:v>
      </x:c>
      <x:c r="W863" s="10" t="n">
        <x:v>0.666240566510284</x:v>
      </x:c>
      <x:c r="X863" s="10" t="n">
        <x:v>0.8210889350475412</x:v>
      </x:c>
    </x:row>
    <x:row r="864">
      <x:c r="A864" s="34" t="n">
        <x:v>840</x:v>
      </x:c>
      <x:c r="B864" s="11" t="n">
        <x:f>CHOOSE(MIN(3,MAX(1,$B$9)),S864,U864,W864)</x:f>
        <x:v>0.1173791199689731</x:v>
      </x:c>
      <x:c r="C864" s="11" t="n">
        <x:f>CHOOSE(MIN(3,MAX(1,$B$9)),T864,V864,X864)</x:f>
        <x:v>0.715540551696904</x:v>
      </x:c>
      <x:c r="D864" s="1" t="n">
        <x:f>IF(B864^2+C864^2&lt;=1,1,0)</x:f>
        <x:v>1</x:v>
      </x:c>
      <x:c r="E864" s="9" t="n">
        <x:f>4*AVERAGE($D$25:D864)</x:f>
        <x:v>3.0476190476190474</x:v>
      </x:c>
      <x:c r="F864" s="1" t="n">
        <x:f>B864</x:f>
        <x:v>0.1173791199689731</x:v>
      </x:c>
      <x:c r="G864" s="1" t="n">
        <x:f>IF(D864=1,C864,"")</x:f>
        <x:v>0.715540551696904</x:v>
      </x:c>
      <x:c r="H864" s="1" t="str">
        <x:f>IF(D864=0,C864,"")</x:f>
      </x:c>
      <x:c r="I864" s="1" t="n">
        <x:f>SQRT(1-F864^2)</x:f>
        <x:v>0.9930871775404763</x:v>
      </x:c>
      <x:c r="J864" s="34"/>
      <x:c r="K864" s="34"/>
      <x:c r="L864" s="34"/>
      <x:c r="M864" s="34"/>
      <x:c r="N864" s="34"/>
      <x:c r="O864" s="34"/>
      <x:c r="P864" s="34"/>
      <x:c r="Q864" s="10" t="n">
        <x:f>PI()</x:f>
        <x:v>3.141592653589793</x:v>
      </x:c>
      <x:c r="S864" s="10" t="n">
        <x:v>0.1173791199689731</x:v>
      </x:c>
      <x:c r="T864" s="10" t="n">
        <x:v>0.715540551696904</x:v>
      </x:c>
      <x:c r="U864" s="10" t="n">
        <x:v>0.18045425631878298</x:v>
      </x:c>
      <x:c r="V864" s="10" t="n">
        <x:v>0.3848257230609421</x:v>
      </x:c>
      <x:c r="W864" s="10" t="n">
        <x:v>0.9401989932100637</x:v>
      </x:c>
      <x:c r="X864" s="10" t="n">
        <x:v>0.11376447241747278</x:v>
      </x:c>
    </x:row>
    <x:row r="865">
      <x:c r="A865" s="34" t="n">
        <x:v>841</x:v>
      </x:c>
      <x:c r="B865" s="11" t="n">
        <x:f>CHOOSE(MIN(3,MAX(1,$B$9)),S865,U865,W865)</x:f>
        <x:v>0.37268748588394374</x:v>
      </x:c>
      <x:c r="C865" s="11" t="n">
        <x:f>CHOOSE(MIN(3,MAX(1,$B$9)),T865,V865,X865)</x:f>
        <x:v>0.8733151681954041</x:v>
      </x:c>
      <x:c r="D865" s="1" t="n">
        <x:f>IF(B865^2+C865^2&lt;=1,1,0)</x:f>
        <x:v>1</x:v>
      </x:c>
      <x:c r="E865" s="9" t="n">
        <x:f>4*AVERAGE($D$25:D865)</x:f>
        <x:v>3.0487514863258025</x:v>
      </x:c>
      <x:c r="F865" s="1" t="n">
        <x:f>B865</x:f>
        <x:v>0.37268748588394374</x:v>
      </x:c>
      <x:c r="G865" s="1" t="n">
        <x:f>IF(D865=1,C865,"")</x:f>
        <x:v>0.8733151681954041</x:v>
      </x:c>
      <x:c r="H865" s="1" t="str">
        <x:f>IF(D865=0,C865,"")</x:f>
      </x:c>
      <x:c r="I865" s="1" t="n">
        <x:f>SQRT(1-F865^2)</x:f>
        <x:v>0.9279569159532706</x:v>
      </x:c>
      <x:c r="J865" s="34"/>
      <x:c r="K865" s="34"/>
      <x:c r="L865" s="34"/>
      <x:c r="M865" s="34"/>
      <x:c r="N865" s="34"/>
      <x:c r="O865" s="34"/>
      <x:c r="P865" s="34"/>
      <x:c r="Q865" s="10" t="n">
        <x:f>PI()</x:f>
        <x:v>3.141592653589793</x:v>
      </x:c>
      <x:c r="S865" s="10" t="n">
        <x:v>0.37268748588394374</x:v>
      </x:c>
      <x:c r="T865" s="10" t="n">
        <x:v>0.8733151681954041</x:v>
      </x:c>
      <x:c r="U865" s="10" t="n">
        <x:v>0.18135085105777127</x:v>
      </x:c>
      <x:c r="V865" s="10" t="n">
        <x:v>0.9337703087315642</x:v>
      </x:c>
      <x:c r="W865" s="10" t="n">
        <x:v>0.29712064363533697</x:v>
      </x:c>
      <x:c r="X865" s="10" t="n">
        <x:v>0.045854056342965355</x:v>
      </x:c>
    </x:row>
    <x:row r="866">
      <x:c r="A866" s="34" t="n">
        <x:v>842</x:v>
      </x:c>
      <x:c r="B866" s="11" t="n">
        <x:f>CHOOSE(MIN(3,MAX(1,$B$9)),S866,U866,W866)</x:f>
        <x:v>0.16621465177740902</x:v>
      </x:c>
      <x:c r="C866" s="11" t="n">
        <x:f>CHOOSE(MIN(3,MAX(1,$B$9)),T866,V866,X866)</x:f>
        <x:v>0.679123988491483</x:v>
      </x:c>
      <x:c r="D866" s="1" t="n">
        <x:f>IF(B866^2+C866^2&lt;=1,1,0)</x:f>
        <x:v>1</x:v>
      </x:c>
      <x:c r="E866" s="9" t="n">
        <x:f>4*AVERAGE($D$25:D866)</x:f>
        <x:v>3.0498812351543942</x:v>
      </x:c>
      <x:c r="F866" s="1" t="n">
        <x:f>B866</x:f>
        <x:v>0.16621465177740902</x:v>
      </x:c>
      <x:c r="G866" s="1" t="n">
        <x:f>IF(D866=1,C866,"")</x:f>
        <x:v>0.679123988491483</x:v>
      </x:c>
      <x:c r="H866" s="1" t="str">
        <x:f>IF(D866=0,C866,"")</x:f>
      </x:c>
      <x:c r="I866" s="1" t="n">
        <x:f>SQRT(1-F866^2)</x:f>
        <x:v>0.986089595084805</x:v>
      </x:c>
      <x:c r="J866" s="34"/>
      <x:c r="K866" s="34"/>
      <x:c r="L866" s="34"/>
      <x:c r="M866" s="34"/>
      <x:c r="N866" s="34"/>
      <x:c r="O866" s="34"/>
      <x:c r="P866" s="34"/>
      <x:c r="Q866" s="10" t="n">
        <x:f>PI()</x:f>
        <x:v>3.141592653589793</x:v>
      </x:c>
      <x:c r="S866" s="10" t="n">
        <x:v>0.16621465177740902</x:v>
      </x:c>
      <x:c r="T866" s="10" t="n">
        <x:v>0.679123988491483</x:v>
      </x:c>
      <x:c r="U866" s="10" t="n">
        <x:v>0.1405324613812694</x:v>
      </x:c>
      <x:c r="V866" s="10" t="n">
        <x:v>0.7736732055748621</x:v>
      </x:c>
      <x:c r="W866" s="10" t="n">
        <x:v>0.05879263807016788</x:v>
      </x:c>
      <x:c r="X866" s="10" t="n">
        <x:v>0.8187785336560919</x:v>
      </x:c>
    </x:row>
    <x:row r="867">
      <x:c r="A867" s="34" t="n">
        <x:v>843</x:v>
      </x:c>
      <x:c r="B867" s="11" t="n">
        <x:f>CHOOSE(MIN(3,MAX(1,$B$9)),S867,U867,W867)</x:f>
        <x:v>0.09281798254232854</x:v>
      </x:c>
      <x:c r="C867" s="11" t="n">
        <x:f>CHOOSE(MIN(3,MAX(1,$B$9)),T867,V867,X867)</x:f>
        <x:v>0.088265466154553</x:v>
      </x:c>
      <x:c r="D867" s="1" t="n">
        <x:f>IF(B867^2+C867^2&lt;=1,1,0)</x:f>
        <x:v>1</x:v>
      </x:c>
      <x:c r="E867" s="9" t="n">
        <x:f>4*AVERAGE($D$25:D867)</x:f>
        <x:v>3.0510083036773428</x:v>
      </x:c>
      <x:c r="F867" s="1" t="n">
        <x:f>B867</x:f>
        <x:v>0.09281798254232854</x:v>
      </x:c>
      <x:c r="G867" s="1" t="n">
        <x:f>IF(D867=1,C867,"")</x:f>
        <x:v>0.088265466154553</x:v>
      </x:c>
      <x:c r="H867" s="1" t="str">
        <x:f>IF(D867=0,C867,"")</x:f>
      </x:c>
      <x:c r="I867" s="1" t="n">
        <x:f>SQRT(1-F867^2)</x:f>
        <x:v>0.9956830932162964</x:v>
      </x:c>
      <x:c r="J867" s="34"/>
      <x:c r="K867" s="34"/>
      <x:c r="L867" s="34"/>
      <x:c r="M867" s="34"/>
      <x:c r="N867" s="34"/>
      <x:c r="O867" s="34"/>
      <x:c r="P867" s="34"/>
      <x:c r="Q867" s="10" t="n">
        <x:f>PI()</x:f>
        <x:v>3.141592653589793</x:v>
      </x:c>
      <x:c r="S867" s="10" t="n">
        <x:v>0.09281798254232854</x:v>
      </x:c>
      <x:c r="T867" s="10" t="n">
        <x:v>0.088265466154553</x:v>
      </x:c>
      <x:c r="U867" s="10" t="n">
        <x:v>0.5591662717023507</x:v>
      </x:c>
      <x:c r="V867" s="10" t="n">
        <x:v>0.7348427980792299</x:v>
      </x:c>
      <x:c r="W867" s="10" t="n">
        <x:v>0.353182938752045</x:v>
      </x:c>
      <x:c r="X867" s="10" t="n">
        <x:v>0.2502374091942059</x:v>
      </x:c>
    </x:row>
    <x:row r="868">
      <x:c r="A868" s="34" t="n">
        <x:v>844</x:v>
      </x:c>
      <x:c r="B868" s="11" t="n">
        <x:f>CHOOSE(MIN(3,MAX(1,$B$9)),S868,U868,W868)</x:f>
        <x:v>0.3109251040732488</x:v>
      </x:c>
      <x:c r="C868" s="11" t="n">
        <x:f>CHOOSE(MIN(3,MAX(1,$B$9)),T868,V868,X868)</x:f>
        <x:v>0.8447317212121561</x:v>
      </x:c>
      <x:c r="D868" s="1" t="n">
        <x:f>IF(B868^2+C868^2&lt;=1,1,0)</x:f>
        <x:v>1</x:v>
      </x:c>
      <x:c r="E868" s="9" t="n">
        <x:f>4*AVERAGE($D$25:D868)</x:f>
        <x:v>3.052132701421801</x:v>
      </x:c>
      <x:c r="F868" s="1" t="n">
        <x:f>B868</x:f>
        <x:v>0.3109251040732488</x:v>
      </x:c>
      <x:c r="G868" s="1" t="n">
        <x:f>IF(D868=1,C868,"")</x:f>
        <x:v>0.8447317212121561</x:v>
      </x:c>
      <x:c r="H868" s="1" t="str">
        <x:f>IF(D868=0,C868,"")</x:f>
      </x:c>
      <x:c r="I868" s="1" t="n">
        <x:f>SQRT(1-F868^2)</x:f>
        <x:v>0.950434416283964</x:v>
      </x:c>
      <x:c r="J868" s="34"/>
      <x:c r="K868" s="34"/>
      <x:c r="L868" s="34"/>
      <x:c r="M868" s="34"/>
      <x:c r="N868" s="34"/>
      <x:c r="O868" s="34"/>
      <x:c r="P868" s="34"/>
      <x:c r="Q868" s="10" t="n">
        <x:f>PI()</x:f>
        <x:v>3.141592653589793</x:v>
      </x:c>
      <x:c r="S868" s="10" t="n">
        <x:v>0.3109251040732488</x:v>
      </x:c>
      <x:c r="T868" s="10" t="n">
        <x:v>0.8447317212121561</x:v>
      </x:c>
      <x:c r="U868" s="10" t="n">
        <x:v>0.6975066106593336</x:v>
      </x:c>
      <x:c r="V868" s="10" t="n">
        <x:v>0.06088131333406277</x:v>
      </x:c>
      <x:c r="W868" s="10" t="n">
        <x:v>0.7442605123464134</x:v>
      </x:c>
      <x:c r="X868" s="10" t="n">
        <x:v>0.9654188595360451</x:v>
      </x:c>
    </x:row>
    <x:row r="869">
      <x:c r="A869" s="34" t="n">
        <x:v>845</x:v>
      </x:c>
      <x:c r="B869" s="11" t="n">
        <x:f>CHOOSE(MIN(3,MAX(1,$B$9)),S869,U869,W869)</x:f>
        <x:v>0.3041248609079048</x:v>
      </x:c>
      <x:c r="C869" s="11" t="n">
        <x:f>CHOOSE(MIN(3,MAX(1,$B$9)),T869,V869,X869)</x:f>
        <x:v>0.6699769269907847</x:v>
      </x:c>
      <x:c r="D869" s="1" t="n">
        <x:f>IF(B869^2+C869^2&lt;=1,1,0)</x:f>
        <x:v>1</x:v>
      </x:c>
      <x:c r="E869" s="9" t="n">
        <x:f>4*AVERAGE($D$25:D869)</x:f>
        <x:v>3.0532544378698225</x:v>
      </x:c>
      <x:c r="F869" s="1" t="n">
        <x:f>B869</x:f>
        <x:v>0.3041248609079048</x:v>
      </x:c>
      <x:c r="G869" s="1" t="n">
        <x:f>IF(D869=1,C869,"")</x:f>
        <x:v>0.6699769269907847</x:v>
      </x:c>
      <x:c r="H869" s="1" t="str">
        <x:f>IF(D869=0,C869,"")</x:f>
      </x:c>
      <x:c r="I869" s="1" t="n">
        <x:f>SQRT(1-F869^2)</x:f>
        <x:v>0.9526321792684455</x:v>
      </x:c>
      <x:c r="J869" s="34"/>
      <x:c r="K869" s="34"/>
      <x:c r="L869" s="34"/>
      <x:c r="M869" s="34"/>
      <x:c r="N869" s="34"/>
      <x:c r="O869" s="34"/>
      <x:c r="P869" s="34"/>
      <x:c r="Q869" s="10" t="n">
        <x:f>PI()</x:f>
        <x:v>3.141592653589793</x:v>
      </x:c>
      <x:c r="S869" s="10" t="n">
        <x:v>0.3041248609079048</x:v>
      </x:c>
      <x:c r="T869" s="10" t="n">
        <x:v>0.6699769269907847</x:v>
      </x:c>
      <x:c r="U869" s="10" t="n">
        <x:v>0.757370125882359</x:v>
      </x:c>
      <x:c r="V869" s="10" t="n">
        <x:v>0.9142121904984334</x:v>
      </x:c>
      <x:c r="W869" s="10" t="n">
        <x:v>0.7457785239718062</x:v>
      </x:c>
      <x:c r="X869" s="10" t="n">
        <x:v>0.9015175983275724</x:v>
      </x:c>
    </x:row>
    <x:row r="870">
      <x:c r="A870" s="34" t="n">
        <x:v>846</x:v>
      </x:c>
      <x:c r="B870" s="11" t="n">
        <x:f>CHOOSE(MIN(3,MAX(1,$B$9)),S870,U870,W870)</x:f>
        <x:v>0.5802735326578841</x:v>
      </x:c>
      <x:c r="C870" s="11" t="n">
        <x:f>CHOOSE(MIN(3,MAX(1,$B$9)),T870,V870,X870)</x:f>
        <x:v>0.03782156121451408</x:v>
      </x:c>
      <x:c r="D870" s="1" t="n">
        <x:f>IF(B870^2+C870^2&lt;=1,1,0)</x:f>
        <x:v>1</x:v>
      </x:c>
      <x:c r="E870" s="9" t="n">
        <x:f>4*AVERAGE($D$25:D870)</x:f>
        <x:v>3.054373522458629</x:v>
      </x:c>
      <x:c r="F870" s="1" t="n">
        <x:f>B870</x:f>
        <x:v>0.5802735326578841</x:v>
      </x:c>
      <x:c r="G870" s="1" t="n">
        <x:f>IF(D870=1,C870,"")</x:f>
        <x:v>0.03782156121451408</x:v>
      </x:c>
      <x:c r="H870" s="1" t="str">
        <x:f>IF(D870=0,C870,"")</x:f>
      </x:c>
      <x:c r="I870" s="1" t="n">
        <x:f>SQRT(1-F870^2)</x:f>
        <x:v>0.8144216520308996</x:v>
      </x:c>
      <x:c r="J870" s="34"/>
      <x:c r="K870" s="34"/>
      <x:c r="L870" s="34"/>
      <x:c r="M870" s="34"/>
      <x:c r="N870" s="34"/>
      <x:c r="O870" s="34"/>
      <x:c r="P870" s="34"/>
      <x:c r="Q870" s="10" t="n">
        <x:f>PI()</x:f>
        <x:v>3.141592653589793</x:v>
      </x:c>
      <x:c r="S870" s="10" t="n">
        <x:v>0.5802735326578841</x:v>
      </x:c>
      <x:c r="T870" s="10" t="n">
        <x:v>0.03782156121451408</x:v>
      </x:c>
      <x:c r="U870" s="10" t="n">
        <x:v>0.43853418205966377</x:v>
      </x:c>
      <x:c r="V870" s="10" t="n">
        <x:v>0.5180572931839053</x:v>
      </x:c>
      <x:c r="W870" s="10" t="n">
        <x:v>0.20838967784143247</x:v>
      </x:c>
      <x:c r="X870" s="10" t="n">
        <x:v>0.8347638916404081</x:v>
      </x:c>
    </x:row>
    <x:row r="871">
      <x:c r="A871" s="34" t="n">
        <x:v>847</x:v>
      </x:c>
      <x:c r="B871" s="11" t="n">
        <x:f>CHOOSE(MIN(3,MAX(1,$B$9)),S871,U871,W871)</x:f>
        <x:v>0.1700547857908532</x:v>
      </x:c>
      <x:c r="C871" s="11" t="n">
        <x:f>CHOOSE(MIN(3,MAX(1,$B$9)),T871,V871,X871)</x:f>
        <x:v>0.6781927166739479</x:v>
      </x:c>
      <x:c r="D871" s="1" t="n">
        <x:f>IF(B871^2+C871^2&lt;=1,1,0)</x:f>
        <x:v>1</x:v>
      </x:c>
      <x:c r="E871" s="9" t="n">
        <x:f>4*AVERAGE($D$25:D871)</x:f>
        <x:v>3.0554899645808735</x:v>
      </x:c>
      <x:c r="F871" s="1" t="n">
        <x:f>B871</x:f>
        <x:v>0.1700547857908532</x:v>
      </x:c>
      <x:c r="G871" s="1" t="n">
        <x:f>IF(D871=1,C871,"")</x:f>
        <x:v>0.6781927166739479</x:v>
      </x:c>
      <x:c r="H871" s="1" t="str">
        <x:f>IF(D871=0,C871,"")</x:f>
      </x:c>
      <x:c r="I871" s="1" t="n">
        <x:f>SQRT(1-F871^2)</x:f>
        <x:v>0.9854346096162987</x:v>
      </x:c>
      <x:c r="J871" s="34"/>
      <x:c r="K871" s="34"/>
      <x:c r="L871" s="34"/>
      <x:c r="M871" s="34"/>
      <x:c r="N871" s="34"/>
      <x:c r="O871" s="34"/>
      <x:c r="P871" s="34"/>
      <x:c r="Q871" s="10" t="n">
        <x:f>PI()</x:f>
        <x:v>3.141592653589793</x:v>
      </x:c>
      <x:c r="S871" s="10" t="n">
        <x:v>0.1700547857908532</x:v>
      </x:c>
      <x:c r="T871" s="10" t="n">
        <x:v>0.6781927166739479</x:v>
      </x:c>
      <x:c r="U871" s="10" t="n">
        <x:v>0.42053021805608193</x:v>
      </x:c>
      <x:c r="V871" s="10" t="n">
        <x:v>0.3376709841534826</x:v>
      </x:c>
      <x:c r="W871" s="10" t="n">
        <x:v>0.19074023085968117</x:v>
      </x:c>
      <x:c r="X871" s="10" t="n">
        <x:v>0.18729772725254235</x:v>
      </x:c>
    </x:row>
    <x:row r="872">
      <x:c r="A872" s="34" t="n">
        <x:v>848</x:v>
      </x:c>
      <x:c r="B872" s="11" t="n">
        <x:f>CHOOSE(MIN(3,MAX(1,$B$9)),S872,U872,W872)</x:f>
        <x:v>0.967595899826847</x:v>
      </x:c>
      <x:c r="C872" s="11" t="n">
        <x:f>CHOOSE(MIN(3,MAX(1,$B$9)),T872,V872,X872)</x:f>
        <x:v>0.8010334792779759</x:v>
      </x:c>
      <x:c r="D872" s="1" t="n">
        <x:f>IF(B872^2+C872^2&lt;=1,1,0)</x:f>
        <x:v>0</x:v>
      </x:c>
      <x:c r="E872" s="9" t="n">
        <x:f>4*AVERAGE($D$25:D872)</x:f>
        <x:v>3.05188679245283</x:v>
      </x:c>
      <x:c r="F872" s="1" t="n">
        <x:f>B872</x:f>
        <x:v>0.967595899826847</x:v>
      </x:c>
      <x:c r="G872" s="1" t="str">
        <x:f>IF(D872=1,C872,"")</x:f>
      </x:c>
      <x:c r="H872" s="1" t="n">
        <x:f>IF(D872=0,C872,"")</x:f>
        <x:v>0.8010334792779759</x:v>
      </x:c>
      <x:c r="I872" s="1" t="n">
        <x:f>SQRT(1-F872^2)</x:f>
        <x:v>0.2525038111361376</x:v>
      </x:c>
      <x:c r="J872" s="34"/>
      <x:c r="K872" s="34"/>
      <x:c r="L872" s="34"/>
      <x:c r="M872" s="34"/>
      <x:c r="N872" s="34"/>
      <x:c r="O872" s="34"/>
      <x:c r="P872" s="34"/>
      <x:c r="Q872" s="10" t="n">
        <x:f>PI()</x:f>
        <x:v>3.141592653589793</x:v>
      </x:c>
      <x:c r="S872" s="10" t="n">
        <x:v>0.967595899826847</x:v>
      </x:c>
      <x:c r="T872" s="10" t="n">
        <x:v>0.8010334792779759</x:v>
      </x:c>
      <x:c r="U872" s="10" t="n">
        <x:v>0.7578232545850655</x:v>
      </x:c>
      <x:c r="V872" s="10" t="n">
        <x:v>0.05778536186285299</x:v>
      </x:c>
      <x:c r="W872" s="10" t="n">
        <x:v>0.6328143342506236</x:v>
      </x:c>
      <x:c r="X872" s="10" t="n">
        <x:v>0.2239302945660383</x:v>
      </x:c>
    </x:row>
    <x:row r="873">
      <x:c r="A873" s="34" t="n">
        <x:v>849</x:v>
      </x:c>
      <x:c r="B873" s="11" t="n">
        <x:f>CHOOSE(MIN(3,MAX(1,$B$9)),S873,U873,W873)</x:f>
        <x:v>0.48796936951112</x:v>
      </x:c>
      <x:c r="C873" s="11" t="n">
        <x:f>CHOOSE(MIN(3,MAX(1,$B$9)),T873,V873,X873)</x:f>
        <x:v>0.45065969380084425</x:v>
      </x:c>
      <x:c r="D873" s="1" t="n">
        <x:f>IF(B873^2+C873^2&lt;=1,1,0)</x:f>
        <x:v>1</x:v>
      </x:c>
      <x:c r="E873" s="9" t="n">
        <x:f>4*AVERAGE($D$25:D873)</x:f>
        <x:v>3.0530035335689045</x:v>
      </x:c>
      <x:c r="F873" s="1" t="n">
        <x:f>B873</x:f>
        <x:v>0.48796936951112</x:v>
      </x:c>
      <x:c r="G873" s="1" t="n">
        <x:f>IF(D873=1,C873,"")</x:f>
        <x:v>0.45065969380084425</x:v>
      </x:c>
      <x:c r="H873" s="1" t="str">
        <x:f>IF(D873=0,C873,"")</x:f>
      </x:c>
      <x:c r="I873" s="1" t="n">
        <x:f>SQRT(1-F873^2)</x:f>
        <x:v>0.8728607531668038</x:v>
      </x:c>
      <x:c r="J873" s="34"/>
      <x:c r="K873" s="34"/>
      <x:c r="L873" s="34"/>
      <x:c r="M873" s="34"/>
      <x:c r="N873" s="34"/>
      <x:c r="O873" s="34"/>
      <x:c r="P873" s="34"/>
      <x:c r="Q873" s="10" t="n">
        <x:f>PI()</x:f>
        <x:v>3.141592653589793</x:v>
      </x:c>
      <x:c r="S873" s="10" t="n">
        <x:v>0.48796936951112</x:v>
      </x:c>
      <x:c r="T873" s="10" t="n">
        <x:v>0.45065969380084425</x:v>
      </x:c>
      <x:c r="U873" s="10" t="n">
        <x:v>0.8456043893133872</x:v>
      </x:c>
      <x:c r="V873" s="10" t="n">
        <x:v>0.08593298461965404</x:v>
      </x:c>
      <x:c r="W873" s="10" t="n">
        <x:v>0.1075118814347309</x:v>
      </x:c>
      <x:c r="X873" s="10" t="n">
        <x:v>0.3818587357123979</x:v>
      </x:c>
    </x:row>
    <x:row r="874">
      <x:c r="A874" s="34" t="n">
        <x:v>850</x:v>
      </x:c>
      <x:c r="B874" s="11" t="n">
        <x:f>CHOOSE(MIN(3,MAX(1,$B$9)),S874,U874,W874)</x:f>
        <x:v>0.5626980470260605</x:v>
      </x:c>
      <x:c r="C874" s="11" t="n">
        <x:f>CHOOSE(MIN(3,MAX(1,$B$9)),T874,V874,X874)</x:f>
        <x:v>0.20260025013703853</x:v>
      </x:c>
      <x:c r="D874" s="1" t="n">
        <x:f>IF(B874^2+C874^2&lt;=1,1,0)</x:f>
        <x:v>1</x:v>
      </x:c>
      <x:c r="E874" s="9" t="n">
        <x:f>4*AVERAGE($D$25:D874)</x:f>
        <x:v>3.0541176470588236</x:v>
      </x:c>
      <x:c r="F874" s="1" t="n">
        <x:f>B874</x:f>
        <x:v>0.5626980470260605</x:v>
      </x:c>
      <x:c r="G874" s="1" t="n">
        <x:f>IF(D874=1,C874,"")</x:f>
        <x:v>0.20260025013703853</x:v>
      </x:c>
      <x:c r="H874" s="1" t="str">
        <x:f>IF(D874=0,C874,"")</x:f>
      </x:c>
      <x:c r="I874" s="1" t="n">
        <x:f>SQRT(1-F874^2)</x:f>
        <x:v>0.826662511471917</x:v>
      </x:c>
      <x:c r="J874" s="34"/>
      <x:c r="K874" s="34"/>
      <x:c r="L874" s="34"/>
      <x:c r="M874" s="34"/>
      <x:c r="N874" s="34"/>
      <x:c r="O874" s="34"/>
      <x:c r="P874" s="34"/>
      <x:c r="Q874" s="10" t="n">
        <x:f>PI()</x:f>
        <x:v>3.141592653589793</x:v>
      </x:c>
      <x:c r="S874" s="10" t="n">
        <x:v>0.5626980470260605</x:v>
      </x:c>
      <x:c r="T874" s="10" t="n">
        <x:v>0.20260025013703853</x:v>
      </x:c>
      <x:c r="U874" s="10" t="n">
        <x:v>0.28258330558500655</x:v>
      </x:c>
      <x:c r="V874" s="10" t="n">
        <x:v>0.011023832127475819</x:v>
      </x:c>
      <x:c r="W874" s="10" t="n">
        <x:v>0.1653454806784742</x:v>
      </x:c>
      <x:c r="X874" s="10" t="n">
        <x:v>0.11644943233296456</x:v>
      </x:c>
    </x:row>
    <x:row r="875">
      <x:c r="A875" s="34" t="n">
        <x:v>851</x:v>
      </x:c>
      <x:c r="B875" s="11" t="n">
        <x:f>CHOOSE(MIN(3,MAX(1,$B$9)),S875,U875,W875)</x:f>
        <x:v>0.4172335508046672</x:v>
      </x:c>
      <x:c r="C875" s="11" t="n">
        <x:f>CHOOSE(MIN(3,MAX(1,$B$9)),T875,V875,X875)</x:f>
        <x:v>0.9120273353764787</x:v>
      </x:c>
      <x:c r="D875" s="1" t="n">
        <x:f>IF(B875^2+C875^2&lt;=1,1,0)</x:f>
        <x:v>0</x:v>
      </x:c>
      <x:c r="E875" s="9" t="n">
        <x:f>4*AVERAGE($D$25:D875)</x:f>
        <x:v>3.0505287896592246</x:v>
      </x:c>
      <x:c r="F875" s="1" t="n">
        <x:f>B875</x:f>
        <x:v>0.4172335508046672</x:v>
      </x:c>
      <x:c r="G875" s="1" t="str">
        <x:f>IF(D875=1,C875,"")</x:f>
      </x:c>
      <x:c r="H875" s="1" t="n">
        <x:f>IF(D875=0,C875,"")</x:f>
        <x:v>0.9120273353764787</x:v>
      </x:c>
      <x:c r="I875" s="1" t="n">
        <x:f>SQRT(1-F875^2)</x:f>
        <x:v>0.9087992980207067</x:v>
      </x:c>
      <x:c r="J875" s="34"/>
      <x:c r="K875" s="34"/>
      <x:c r="L875" s="34"/>
      <x:c r="M875" s="34"/>
      <x:c r="N875" s="34"/>
      <x:c r="O875" s="34"/>
      <x:c r="P875" s="34"/>
      <x:c r="Q875" s="10" t="n">
        <x:f>PI()</x:f>
        <x:v>3.141592653589793</x:v>
      </x:c>
      <x:c r="S875" s="10" t="n">
        <x:v>0.4172335508046672</x:v>
      </x:c>
      <x:c r="T875" s="10" t="n">
        <x:v>0.9120273353764787</x:v>
      </x:c>
      <x:c r="U875" s="10" t="n">
        <x:v>0.14337935731379137</x:v>
      </x:c>
      <x:c r="V875" s="10" t="n">
        <x:v>0.3277400242474844</x:v>
      </x:c>
      <x:c r="W875" s="10" t="n">
        <x:v>0.3441381195670986</x:v>
      </x:c>
      <x:c r="X875" s="10" t="n">
        <x:v>0.06809216513785965</x:v>
      </x:c>
    </x:row>
    <x:row r="876">
      <x:c r="A876" s="34" t="n">
        <x:v>852</x:v>
      </x:c>
      <x:c r="B876" s="11" t="n">
        <x:f>CHOOSE(MIN(3,MAX(1,$B$9)),S876,U876,W876)</x:f>
        <x:v>0.536291730008088</x:v>
      </x:c>
      <x:c r="C876" s="11" t="n">
        <x:f>CHOOSE(MIN(3,MAX(1,$B$9)),T876,V876,X876)</x:f>
        <x:v>0.2277659095125273</x:v>
      </x:c>
      <x:c r="D876" s="1" t="n">
        <x:f>IF(B876^2+C876^2&lt;=1,1,0)</x:f>
        <x:v>1</x:v>
      </x:c>
      <x:c r="E876" s="9" t="n">
        <x:f>4*AVERAGE($D$25:D876)</x:f>
        <x:v>3.051643192488263</x:v>
      </x:c>
      <x:c r="F876" s="1" t="n">
        <x:f>B876</x:f>
        <x:v>0.536291730008088</x:v>
      </x:c>
      <x:c r="G876" s="1" t="n">
        <x:f>IF(D876=1,C876,"")</x:f>
        <x:v>0.2277659095125273</x:v>
      </x:c>
      <x:c r="H876" s="1" t="str">
        <x:f>IF(D876=0,C876,"")</x:f>
      </x:c>
      <x:c r="I876" s="1" t="n">
        <x:f>SQRT(1-F876^2)</x:f>
        <x:v>0.8440326891329103</x:v>
      </x:c>
      <x:c r="J876" s="34"/>
      <x:c r="K876" s="34"/>
      <x:c r="L876" s="34"/>
      <x:c r="M876" s="34"/>
      <x:c r="N876" s="34"/>
      <x:c r="O876" s="34"/>
      <x:c r="P876" s="34"/>
      <x:c r="Q876" s="10" t="n">
        <x:f>PI()</x:f>
        <x:v>3.141592653589793</x:v>
      </x:c>
      <x:c r="S876" s="10" t="n">
        <x:v>0.536291730008088</x:v>
      </x:c>
      <x:c r="T876" s="10" t="n">
        <x:v>0.2277659095125273</x:v>
      </x:c>
      <x:c r="U876" s="10" t="n">
        <x:v>0.5990051769464168</x:v>
      </x:c>
      <x:c r="V876" s="10" t="n">
        <x:v>0.3802198857028962</x:v>
      </x:c>
      <x:c r="W876" s="10" t="n">
        <x:v>0.4116569530122609</x:v>
      </x:c>
      <x:c r="X876" s="10" t="n">
        <x:v>0.7474318690530815</x:v>
      </x:c>
    </x:row>
    <x:row r="877">
      <x:c r="A877" s="34" t="n">
        <x:v>853</x:v>
      </x:c>
      <x:c r="B877" s="11" t="n">
        <x:f>CHOOSE(MIN(3,MAX(1,$B$9)),S877,U877,W877)</x:f>
        <x:v>0.2864055362297222</x:v>
      </x:c>
      <x:c r="C877" s="11" t="n">
        <x:f>CHOOSE(MIN(3,MAX(1,$B$9)),T877,V877,X877)</x:f>
        <x:v>0.4110669750953093</x:v>
      </x:c>
      <x:c r="D877" s="1" t="n">
        <x:f>IF(B877^2+C877^2&lt;=1,1,0)</x:f>
        <x:v>1</x:v>
      </x:c>
      <x:c r="E877" s="9" t="n">
        <x:f>4*AVERAGE($D$25:D877)</x:f>
        <x:v>3.052754982415006</x:v>
      </x:c>
      <x:c r="F877" s="1" t="n">
        <x:f>B877</x:f>
        <x:v>0.2864055362297222</x:v>
      </x:c>
      <x:c r="G877" s="1" t="n">
        <x:f>IF(D877=1,C877,"")</x:f>
        <x:v>0.4110669750953093</x:v>
      </x:c>
      <x:c r="H877" s="1" t="str">
        <x:f>IF(D877=0,C877,"")</x:f>
      </x:c>
      <x:c r="I877" s="1" t="n">
        <x:f>SQRT(1-F877^2)</x:f>
        <x:v>0.9581084848893497</x:v>
      </x:c>
      <x:c r="J877" s="34"/>
      <x:c r="K877" s="34"/>
      <x:c r="L877" s="34"/>
      <x:c r="M877" s="34"/>
      <x:c r="N877" s="34"/>
      <x:c r="O877" s="34"/>
      <x:c r="P877" s="34"/>
      <x:c r="Q877" s="10" t="n">
        <x:f>PI()</x:f>
        <x:v>3.141592653589793</x:v>
      </x:c>
      <x:c r="S877" s="10" t="n">
        <x:v>0.2864055362297222</x:v>
      </x:c>
      <x:c r="T877" s="10" t="n">
        <x:v>0.4110669750953093</x:v>
      </x:c>
      <x:c r="U877" s="10" t="n">
        <x:v>0.8446901812386726</x:v>
      </x:c>
      <x:c r="V877" s="10" t="n">
        <x:v>0.5470715192165756</x:v>
      </x:c>
      <x:c r="W877" s="10" t="n">
        <x:v>0.19491591773023242</x:v>
      </x:c>
      <x:c r="X877" s="10" t="n">
        <x:v>0.115962318343098</x:v>
      </x:c>
    </x:row>
    <x:row r="878">
      <x:c r="A878" s="34" t="n">
        <x:v>854</x:v>
      </x:c>
      <x:c r="B878" s="11" t="n">
        <x:f>CHOOSE(MIN(3,MAX(1,$B$9)),S878,U878,W878)</x:f>
        <x:v>0.4925947164883837</x:v>
      </x:c>
      <x:c r="C878" s="11" t="n">
        <x:f>CHOOSE(MIN(3,MAX(1,$B$9)),T878,V878,X878)</x:f>
        <x:v>0.45633702364284545</x:v>
      </x:c>
      <x:c r="D878" s="1" t="n">
        <x:f>IF(B878^2+C878^2&lt;=1,1,0)</x:f>
        <x:v>1</x:v>
      </x:c>
      <x:c r="E878" s="9" t="n">
        <x:f>4*AVERAGE($D$25:D878)</x:f>
        <x:v>3.053864168618267</x:v>
      </x:c>
      <x:c r="F878" s="1" t="n">
        <x:f>B878</x:f>
        <x:v>0.4925947164883837</x:v>
      </x:c>
      <x:c r="G878" s="1" t="n">
        <x:f>IF(D878=1,C878,"")</x:f>
        <x:v>0.45633702364284545</x:v>
      </x:c>
      <x:c r="H878" s="1" t="str">
        <x:f>IF(D878=0,C878,"")</x:f>
      </x:c>
      <x:c r="I878" s="1" t="n">
        <x:f>SQRT(1-F878^2)</x:f>
        <x:v>0.8702588380980275</x:v>
      </x:c>
      <x:c r="J878" s="34"/>
      <x:c r="K878" s="34"/>
      <x:c r="L878" s="34"/>
      <x:c r="M878" s="34"/>
      <x:c r="N878" s="34"/>
      <x:c r="O878" s="34"/>
      <x:c r="P878" s="34"/>
      <x:c r="Q878" s="10" t="n">
        <x:f>PI()</x:f>
        <x:v>3.141592653589793</x:v>
      </x:c>
      <x:c r="S878" s="10" t="n">
        <x:v>0.4925947164883837</x:v>
      </x:c>
      <x:c r="T878" s="10" t="n">
        <x:v>0.45633702364284545</x:v>
      </x:c>
      <x:c r="U878" s="10" t="n">
        <x:v>0.33628014903685777</x:v>
      </x:c>
      <x:c r="V878" s="10" t="n">
        <x:v>0.7318730202060288</x:v>
      </x:c>
      <x:c r="W878" s="10" t="n">
        <x:v>0.5179991531875356</x:v>
      </x:c>
      <x:c r="X878" s="10" t="n">
        <x:v>0.7982757199703817</x:v>
      </x:c>
    </x:row>
    <x:row r="879">
      <x:c r="A879" s="34" t="n">
        <x:v>855</x:v>
      </x:c>
      <x:c r="B879" s="11" t="n">
        <x:f>CHOOSE(MIN(3,MAX(1,$B$9)),S879,U879,W879)</x:f>
        <x:v>0.6201533040730283</x:v>
      </x:c>
      <x:c r="C879" s="11" t="n">
        <x:f>CHOOSE(MIN(3,MAX(1,$B$9)),T879,V879,X879)</x:f>
        <x:v>0.9143363541224971</x:v>
      </x:c>
      <x:c r="D879" s="1" t="n">
        <x:f>IF(B879^2+C879^2&lt;=1,1,0)</x:f>
        <x:v>0</x:v>
      </x:c>
      <x:c r="E879" s="9" t="n">
        <x:f>4*AVERAGE($D$25:D879)</x:f>
        <x:v>3.0502923976608187</x:v>
      </x:c>
      <x:c r="F879" s="1" t="n">
        <x:f>B879</x:f>
        <x:v>0.6201533040730283</x:v>
      </x:c>
      <x:c r="G879" s="1" t="str">
        <x:f>IF(D879=1,C879,"")</x:f>
      </x:c>
      <x:c r="H879" s="1" t="n">
        <x:f>IF(D879=0,C879,"")</x:f>
        <x:v>0.9143363541224971</x:v>
      </x:c>
      <x:c r="I879" s="1" t="n">
        <x:f>SQRT(1-F879^2)</x:f>
        <x:v>0.7844806431310503</x:v>
      </x:c>
      <x:c r="J879" s="34"/>
      <x:c r="K879" s="34"/>
      <x:c r="L879" s="34"/>
      <x:c r="M879" s="34"/>
      <x:c r="N879" s="34"/>
      <x:c r="O879" s="34"/>
      <x:c r="P879" s="34"/>
      <x:c r="Q879" s="10" t="n">
        <x:f>PI()</x:f>
        <x:v>3.141592653589793</x:v>
      </x:c>
      <x:c r="S879" s="10" t="n">
        <x:v>0.6201533040730283</x:v>
      </x:c>
      <x:c r="T879" s="10" t="n">
        <x:v>0.9143363541224971</x:v>
      </x:c>
      <x:c r="U879" s="10" t="n">
        <x:v>0.08376441771633913</x:v>
      </x:c>
      <x:c r="V879" s="10" t="n">
        <x:v>0.7956586389361957</x:v>
      </x:c>
      <x:c r="W879" s="10" t="n">
        <x:v>0.15790706819094458</x:v>
      </x:c>
      <x:c r="X879" s="10" t="n">
        <x:v>0.25156512856961366</x:v>
      </x:c>
    </x:row>
    <x:row r="880">
      <x:c r="A880" s="34" t="n">
        <x:v>856</x:v>
      </x:c>
      <x:c r="B880" s="11" t="n">
        <x:f>CHOOSE(MIN(3,MAX(1,$B$9)),S880,U880,W880)</x:f>
        <x:v>0.9557199463015422</x:v>
      </x:c>
      <x:c r="C880" s="11" t="n">
        <x:f>CHOOSE(MIN(3,MAX(1,$B$9)),T880,V880,X880)</x:f>
        <x:v>0.9794917713152245</x:v>
      </x:c>
      <x:c r="D880" s="1" t="n">
        <x:f>IF(B880^2+C880^2&lt;=1,1,0)</x:f>
        <x:v>0</x:v>
      </x:c>
      <x:c r="E880" s="9" t="n">
        <x:f>4*AVERAGE($D$25:D880)</x:f>
        <x:v>3.046728971962617</x:v>
      </x:c>
      <x:c r="F880" s="1" t="n">
        <x:f>B880</x:f>
        <x:v>0.9557199463015422</x:v>
      </x:c>
      <x:c r="G880" s="1" t="str">
        <x:f>IF(D880=1,C880,"")</x:f>
      </x:c>
      <x:c r="H880" s="1" t="n">
        <x:f>IF(D880=0,C880,"")</x:f>
        <x:v>0.9794917713152245</x:v>
      </x:c>
      <x:c r="I880" s="1" t="n">
        <x:f>SQRT(1-F880^2)</x:f>
        <x:v>0.2942777331728944</x:v>
      </x:c>
      <x:c r="J880" s="34"/>
      <x:c r="K880" s="34"/>
      <x:c r="L880" s="34"/>
      <x:c r="M880" s="34"/>
      <x:c r="N880" s="34"/>
      <x:c r="O880" s="34"/>
      <x:c r="P880" s="34"/>
      <x:c r="Q880" s="10" t="n">
        <x:f>PI()</x:f>
        <x:v>3.141592653589793</x:v>
      </x:c>
      <x:c r="S880" s="10" t="n">
        <x:v>0.9557199463015422</x:v>
      </x:c>
      <x:c r="T880" s="10" t="n">
        <x:v>0.9794917713152245</x:v>
      </x:c>
      <x:c r="U880" s="10" t="n">
        <x:v>0.8602531154162842</x:v>
      </x:c>
      <x:c r="V880" s="10" t="n">
        <x:v>0.6354982023270407</x:v>
      </x:c>
      <x:c r="W880" s="10" t="n">
        <x:v>0.7469520595167228</x:v>
      </x:c>
      <x:c r="X880" s="10" t="n">
        <x:v>0.3703240854504334</x:v>
      </x:c>
    </x:row>
    <x:row r="881">
      <x:c r="A881" s="34" t="n">
        <x:v>857</x:v>
      </x:c>
      <x:c r="B881" s="11" t="n">
        <x:f>CHOOSE(MIN(3,MAX(1,$B$9)),S881,U881,W881)</x:f>
        <x:v>0.7765226707560942</x:v>
      </x:c>
      <x:c r="C881" s="11" t="n">
        <x:f>CHOOSE(MIN(3,MAX(1,$B$9)),T881,V881,X881)</x:f>
        <x:v>0.6344144843751565</x:v>
      </x:c>
      <x:c r="D881" s="1" t="n">
        <x:f>IF(B881^2+C881^2&lt;=1,1,0)</x:f>
        <x:v>0</x:v>
      </x:c>
      <x:c r="E881" s="9" t="n">
        <x:f>4*AVERAGE($D$25:D881)</x:f>
        <x:v>3.0431738623103852</x:v>
      </x:c>
      <x:c r="F881" s="1" t="n">
        <x:f>B881</x:f>
        <x:v>0.7765226707560942</x:v>
      </x:c>
      <x:c r="G881" s="1" t="str">
        <x:f>IF(D881=1,C881,"")</x:f>
      </x:c>
      <x:c r="H881" s="1" t="n">
        <x:f>IF(D881=0,C881,"")</x:f>
        <x:v>0.6344144843751565</x:v>
      </x:c>
      <x:c r="I881" s="1" t="n">
        <x:f>SQRT(1-F881^2)</x:f>
        <x:v>0.6300893125595947</x:v>
      </x:c>
      <x:c r="J881" s="34"/>
      <x:c r="K881" s="34"/>
      <x:c r="L881" s="34"/>
      <x:c r="M881" s="34"/>
      <x:c r="N881" s="34"/>
      <x:c r="O881" s="34"/>
      <x:c r="P881" s="34"/>
      <x:c r="Q881" s="10" t="n">
        <x:f>PI()</x:f>
        <x:v>3.141592653589793</x:v>
      </x:c>
      <x:c r="S881" s="10" t="n">
        <x:v>0.7765226707560942</x:v>
      </x:c>
      <x:c r="T881" s="10" t="n">
        <x:v>0.6344144843751565</x:v>
      </x:c>
      <x:c r="U881" s="10" t="n">
        <x:v>0.8863017013369224</x:v>
      </x:c>
      <x:c r="V881" s="10" t="n">
        <x:v>0.18716625012088262</x:v>
      </x:c>
      <x:c r="W881" s="10" t="n">
        <x:v>0.9770814139187035</x:v>
      </x:c>
      <x:c r="X881" s="10" t="n">
        <x:v>0.8462039273297618</x:v>
      </x:c>
    </x:row>
    <x:row r="882">
      <x:c r="A882" s="34" t="n">
        <x:v>858</x:v>
      </x:c>
      <x:c r="B882" s="11" t="n">
        <x:f>CHOOSE(MIN(3,MAX(1,$B$9)),S882,U882,W882)</x:f>
        <x:v>0.00547875405754894</x:v>
      </x:c>
      <x:c r="C882" s="11" t="n">
        <x:f>CHOOSE(MIN(3,MAX(1,$B$9)),T882,V882,X882)</x:f>
        <x:v>0.7589718383969739</x:v>
      </x:c>
      <x:c r="D882" s="1" t="n">
        <x:f>IF(B882^2+C882^2&lt;=1,1,0)</x:f>
        <x:v>1</x:v>
      </x:c>
      <x:c r="E882" s="9" t="n">
        <x:f>4*AVERAGE($D$25:D882)</x:f>
        <x:v>3.0442890442890445</x:v>
      </x:c>
      <x:c r="F882" s="1" t="n">
        <x:f>B882</x:f>
        <x:v>0.00547875405754894</x:v>
      </x:c>
      <x:c r="G882" s="1" t="n">
        <x:f>IF(D882=1,C882,"")</x:f>
        <x:v>0.7589718383969739</x:v>
      </x:c>
      <x:c r="H882" s="1" t="str">
        <x:f>IF(D882=0,C882,"")</x:f>
      </x:c>
      <x:c r="I882" s="1" t="n">
        <x:f>SQRT(1-F882^2)</x:f>
        <x:v>0.9999849915143612</x:v>
      </x:c>
      <x:c r="J882" s="34"/>
      <x:c r="K882" s="34"/>
      <x:c r="L882" s="34"/>
      <x:c r="M882" s="34"/>
      <x:c r="N882" s="34"/>
      <x:c r="O882" s="34"/>
      <x:c r="P882" s="34"/>
      <x:c r="Q882" s="10" t="n">
        <x:f>PI()</x:f>
        <x:v>3.141592653589793</x:v>
      </x:c>
      <x:c r="S882" s="10" t="n">
        <x:v>0.00547875405754894</x:v>
      </x:c>
      <x:c r="T882" s="10" t="n">
        <x:v>0.7589718383969739</x:v>
      </x:c>
      <x:c r="U882" s="10" t="n">
        <x:v>0.9676139588392283</x:v>
      </x:c>
      <x:c r="V882" s="10" t="n">
        <x:v>0.6471114501382318</x:v>
      </x:c>
      <x:c r="W882" s="10" t="n">
        <x:v>0.5363186774188664</x:v>
      </x:c>
      <x:c r="X882" s="10" t="n">
        <x:v>0.3098652439053463</x:v>
      </x:c>
    </x:row>
    <x:row r="883">
      <x:c r="A883" s="34" t="n">
        <x:v>859</x:v>
      </x:c>
      <x:c r="B883" s="11" t="n">
        <x:f>CHOOSE(MIN(3,MAX(1,$B$9)),S883,U883,W883)</x:f>
        <x:v>0.8351819197414443</x:v>
      </x:c>
      <x:c r="C883" s="11" t="n">
        <x:f>CHOOSE(MIN(3,MAX(1,$B$9)),T883,V883,X883)</x:f>
        <x:v>0.42083182430360466</x:v>
      </x:c>
      <x:c r="D883" s="1" t="n">
        <x:f>IF(B883^2+C883^2&lt;=1,1,0)</x:f>
        <x:v>1</x:v>
      </x:c>
      <x:c r="E883" s="9" t="n">
        <x:f>4*AVERAGE($D$25:D883)</x:f>
        <x:v>3.0454016298020954</x:v>
      </x:c>
      <x:c r="F883" s="1" t="n">
        <x:f>B883</x:f>
        <x:v>0.8351819197414443</x:v>
      </x:c>
      <x:c r="G883" s="1" t="n">
        <x:f>IF(D883=1,C883,"")</x:f>
        <x:v>0.42083182430360466</x:v>
      </x:c>
      <x:c r="H883" s="1" t="str">
        <x:f>IF(D883=0,C883,"")</x:f>
      </x:c>
      <x:c r="I883" s="1" t="n">
        <x:f>SQRT(1-F883^2)</x:f>
        <x:v>0.549973782045104</x:v>
      </x:c>
      <x:c r="J883" s="34"/>
      <x:c r="K883" s="34"/>
      <x:c r="L883" s="34"/>
      <x:c r="M883" s="34"/>
      <x:c r="N883" s="34"/>
      <x:c r="O883" s="34"/>
      <x:c r="P883" s="34"/>
      <x:c r="Q883" s="10" t="n">
        <x:f>PI()</x:f>
        <x:v>3.141592653589793</x:v>
      </x:c>
      <x:c r="S883" s="10" t="n">
        <x:v>0.8351819197414443</x:v>
      </x:c>
      <x:c r="T883" s="10" t="n">
        <x:v>0.42083182430360466</x:v>
      </x:c>
      <x:c r="U883" s="10" t="n">
        <x:v>0.3678708787032443</x:v>
      </x:c>
      <x:c r="V883" s="10" t="n">
        <x:v>0.5488117131565512</x:v>
      </x:c>
      <x:c r="W883" s="10" t="n">
        <x:v>0.8771490715314875</x:v>
      </x:c>
      <x:c r="X883" s="10" t="n">
        <x:v>0.6852195898586643</x:v>
      </x:c>
    </x:row>
    <x:row r="884">
      <x:c r="A884" s="34" t="n">
        <x:v>860</x:v>
      </x:c>
      <x:c r="B884" s="11" t="n">
        <x:f>CHOOSE(MIN(3,MAX(1,$B$9)),S884,U884,W884)</x:f>
        <x:v>0.32822315429802984</x:v>
      </x:c>
      <x:c r="C884" s="11" t="n">
        <x:f>CHOOSE(MIN(3,MAX(1,$B$9)),T884,V884,X884)</x:f>
        <x:v>0.8817821248667315</x:v>
      </x:c>
      <x:c r="D884" s="1" t="n">
        <x:f>IF(B884^2+C884^2&lt;=1,1,0)</x:f>
        <x:v>1</x:v>
      </x:c>
      <x:c r="E884" s="9" t="n">
        <x:f>4*AVERAGE($D$25:D884)</x:f>
        <x:v>3.046511627906977</x:v>
      </x:c>
      <x:c r="F884" s="1" t="n">
        <x:f>B884</x:f>
        <x:v>0.32822315429802984</x:v>
      </x:c>
      <x:c r="G884" s="1" t="n">
        <x:f>IF(D884=1,C884,"")</x:f>
        <x:v>0.8817821248667315</x:v>
      </x:c>
      <x:c r="H884" s="1" t="str">
        <x:f>IF(D884=0,C884,"")</x:f>
      </x:c>
      <x:c r="I884" s="1" t="n">
        <x:f>SQRT(1-F884^2)</x:f>
        <x:v>0.9446002122499506</x:v>
      </x:c>
      <x:c r="J884" s="34"/>
      <x:c r="K884" s="34"/>
      <x:c r="L884" s="34"/>
      <x:c r="M884" s="34"/>
      <x:c r="N884" s="34"/>
      <x:c r="O884" s="34"/>
      <x:c r="P884" s="34"/>
      <x:c r="Q884" s="10" t="n">
        <x:f>PI()</x:f>
        <x:v>3.141592653589793</x:v>
      </x:c>
      <x:c r="S884" s="10" t="n">
        <x:v>0.32822315429802984</x:v>
      </x:c>
      <x:c r="T884" s="10" t="n">
        <x:v>0.8817821248667315</x:v>
      </x:c>
      <x:c r="U884" s="10" t="n">
        <x:v>0.2561507596593965</x:v>
      </x:c>
      <x:c r="V884" s="10" t="n">
        <x:v>0.3704580288924135</x:v>
      </x:c>
      <x:c r="W884" s="10" t="n">
        <x:v>0.519472668725544</x:v>
      </x:c>
      <x:c r="X884" s="10" t="n">
        <x:v>0.4320145011622082</x:v>
      </x:c>
    </x:row>
    <x:row r="885">
      <x:c r="A885" s="34" t="n">
        <x:v>861</x:v>
      </x:c>
      <x:c r="B885" s="11" t="n">
        <x:f>CHOOSE(MIN(3,MAX(1,$B$9)),S885,U885,W885)</x:f>
        <x:v>0.6272679929388687</x:v>
      </x:c>
      <x:c r="C885" s="11" t="n">
        <x:f>CHOOSE(MIN(3,MAX(1,$B$9)),T885,V885,X885)</x:f>
        <x:v>0.49182076717261225</x:v>
      </x:c>
      <x:c r="D885" s="1" t="n">
        <x:f>IF(B885^2+C885^2&lt;=1,1,0)</x:f>
        <x:v>1</x:v>
      </x:c>
      <x:c r="E885" s="9" t="n">
        <x:f>4*AVERAGE($D$25:D885)</x:f>
        <x:v>3.0476190476190474</x:v>
      </x:c>
      <x:c r="F885" s="1" t="n">
        <x:f>B885</x:f>
        <x:v>0.6272679929388687</x:v>
      </x:c>
      <x:c r="G885" s="1" t="n">
        <x:f>IF(D885=1,C885,"")</x:f>
        <x:v>0.49182076717261225</x:v>
      </x:c>
      <x:c r="H885" s="1" t="str">
        <x:f>IF(D885=0,C885,"")</x:f>
      </x:c>
      <x:c r="I885" s="1" t="n">
        <x:f>SQRT(1-F885^2)</x:f>
        <x:v>0.7788034829367697</x:v>
      </x:c>
      <x:c r="J885" s="34"/>
      <x:c r="K885" s="34"/>
      <x:c r="L885" s="34"/>
      <x:c r="M885" s="34"/>
      <x:c r="N885" s="34"/>
      <x:c r="O885" s="34"/>
      <x:c r="P885" s="34"/>
      <x:c r="Q885" s="10" t="n">
        <x:f>PI()</x:f>
        <x:v>3.141592653589793</x:v>
      </x:c>
      <x:c r="S885" s="10" t="n">
        <x:v>0.6272679929388687</x:v>
      </x:c>
      <x:c r="T885" s="10" t="n">
        <x:v>0.49182076717261225</x:v>
      </x:c>
      <x:c r="U885" s="10" t="n">
        <x:v>0.2403535006151456</x:v>
      </x:c>
      <x:c r="V885" s="10" t="n">
        <x:v>0.5035152666222378</x:v>
      </x:c>
      <x:c r="W885" s="10" t="n">
        <x:v>0.8033521987181522</x:v>
      </x:c>
      <x:c r="X885" s="10" t="n">
        <x:v>0.5763087846382615</x:v>
      </x:c>
    </x:row>
    <x:row r="886">
      <x:c r="A886" s="34" t="n">
        <x:v>862</x:v>
      </x:c>
      <x:c r="B886" s="11" t="n">
        <x:f>CHOOSE(MIN(3,MAX(1,$B$9)),S886,U886,W886)</x:f>
        <x:v>0.19835218915250152</x:v>
      </x:c>
      <x:c r="C886" s="11" t="n">
        <x:f>CHOOSE(MIN(3,MAX(1,$B$9)),T886,V886,X886)</x:f>
        <x:v>0.41352326434571296</x:v>
      </x:c>
      <x:c r="D886" s="1" t="n">
        <x:f>IF(B886^2+C886^2&lt;=1,1,0)</x:f>
        <x:v>1</x:v>
      </x:c>
      <x:c r="E886" s="9" t="n">
        <x:f>4*AVERAGE($D$25:D886)</x:f>
        <x:v>3.0487238979118327</x:v>
      </x:c>
      <x:c r="F886" s="1" t="n">
        <x:f>B886</x:f>
        <x:v>0.19835218915250152</x:v>
      </x:c>
      <x:c r="G886" s="1" t="n">
        <x:f>IF(D886=1,C886,"")</x:f>
        <x:v>0.41352326434571296</x:v>
      </x:c>
      <x:c r="H886" s="1" t="str">
        <x:f>IF(D886=0,C886,"")</x:f>
      </x:c>
      <x:c r="I886" s="1" t="n">
        <x:f>SQRT(1-F886^2)</x:f>
        <x:v>0.9801308122176398</x:v>
      </x:c>
      <x:c r="J886" s="34"/>
      <x:c r="K886" s="34"/>
      <x:c r="L886" s="34"/>
      <x:c r="M886" s="34"/>
      <x:c r="N886" s="34"/>
      <x:c r="O886" s="34"/>
      <x:c r="P886" s="34"/>
      <x:c r="Q886" s="10" t="n">
        <x:f>PI()</x:f>
        <x:v>3.141592653589793</x:v>
      </x:c>
      <x:c r="S886" s="10" t="n">
        <x:v>0.19835218915250152</x:v>
      </x:c>
      <x:c r="T886" s="10" t="n">
        <x:v>0.41352326434571296</x:v>
      </x:c>
      <x:c r="U886" s="10" t="n">
        <x:v>0.5107567582247029</x:v>
      </x:c>
      <x:c r="V886" s="10" t="n">
        <x:v>0.014195754706733732</x:v>
      </x:c>
      <x:c r="W886" s="10" t="n">
        <x:v>0.6522953772408633</x:v>
      </x:c>
      <x:c r="X886" s="10" t="n">
        <x:v>0.8161590289561526</x:v>
      </x:c>
    </x:row>
    <x:row r="887">
      <x:c r="A887" s="34" t="n">
        <x:v>863</x:v>
      </x:c>
      <x:c r="B887" s="11" t="n">
        <x:f>CHOOSE(MIN(3,MAX(1,$B$9)),S887,U887,W887)</x:f>
        <x:v>0.04745924461167306</x:v>
      </x:c>
      <x:c r="C887" s="11" t="n">
        <x:f>CHOOSE(MIN(3,MAX(1,$B$9)),T887,V887,X887)</x:f>
        <x:v>0.33501144184265286</x:v>
      </x:c>
      <x:c r="D887" s="1" t="n">
        <x:f>IF(B887^2+C887^2&lt;=1,1,0)</x:f>
        <x:v>1</x:v>
      </x:c>
      <x:c r="E887" s="9" t="n">
        <x:f>4*AVERAGE($D$25:D887)</x:f>
        <x:v>3.049826187717265</x:v>
      </x:c>
      <x:c r="F887" s="1" t="n">
        <x:f>B887</x:f>
        <x:v>0.04745924461167306</x:v>
      </x:c>
      <x:c r="G887" s="1" t="n">
        <x:f>IF(D887=1,C887,"")</x:f>
        <x:v>0.33501144184265286</x:v>
      </x:c>
      <x:c r="H887" s="1" t="str">
        <x:f>IF(D887=0,C887,"")</x:f>
      </x:c>
      <x:c r="I887" s="1" t="n">
        <x:f>SQRT(1-F887^2)</x:f>
        <x:v>0.9988731751833609</x:v>
      </x:c>
      <x:c r="J887" s="34"/>
      <x:c r="K887" s="34"/>
      <x:c r="L887" s="34"/>
      <x:c r="M887" s="34"/>
      <x:c r="N887" s="34"/>
      <x:c r="O887" s="34"/>
      <x:c r="P887" s="34"/>
      <x:c r="Q887" s="10" t="n">
        <x:f>PI()</x:f>
        <x:v>3.141592653589793</x:v>
      </x:c>
      <x:c r="S887" s="10" t="n">
        <x:v>0.04745924461167306</x:v>
      </x:c>
      <x:c r="T887" s="10" t="n">
        <x:v>0.33501144184265286</x:v>
      </x:c>
      <x:c r="U887" s="10" t="n">
        <x:v>0.302394059459308</x:v>
      </x:c>
      <x:c r="V887" s="10" t="n">
        <x:v>0.3664109874839706</x:v>
      </x:c>
      <x:c r="W887" s="10" t="n">
        <x:v>0.7677822466566703</x:v>
      </x:c>
      <x:c r="X887" s="10" t="n">
        <x:v>0.5427971533843001</x:v>
      </x:c>
    </x:row>
    <x:row r="888">
      <x:c r="A888" s="34" t="n">
        <x:v>864</x:v>
      </x:c>
      <x:c r="B888" s="11" t="n">
        <x:f>CHOOSE(MIN(3,MAX(1,$B$9)),S888,U888,W888)</x:f>
        <x:v>0.15610733849462122</x:v>
      </x:c>
      <x:c r="C888" s="11" t="n">
        <x:f>CHOOSE(MIN(3,MAX(1,$B$9)),T888,V888,X888)</x:f>
        <x:v>0.8034819561289623</x:v>
      </x:c>
      <x:c r="D888" s="1" t="n">
        <x:f>IF(B888^2+C888^2&lt;=1,1,0)</x:f>
        <x:v>1</x:v>
      </x:c>
      <x:c r="E888" s="9" t="n">
        <x:f>4*AVERAGE($D$25:D888)</x:f>
        <x:v>3.050925925925926</x:v>
      </x:c>
      <x:c r="F888" s="1" t="n">
        <x:f>B888</x:f>
        <x:v>0.15610733849462122</x:v>
      </x:c>
      <x:c r="G888" s="1" t="n">
        <x:f>IF(D888=1,C888,"")</x:f>
        <x:v>0.8034819561289623</x:v>
      </x:c>
      <x:c r="H888" s="1" t="str">
        <x:f>IF(D888=0,C888,"")</x:f>
      </x:c>
      <x:c r="I888" s="1" t="n">
        <x:f>SQRT(1-F888^2)</x:f>
        <x:v>0.9877400968210848</x:v>
      </x:c>
      <x:c r="J888" s="34"/>
      <x:c r="K888" s="34"/>
      <x:c r="L888" s="34"/>
      <x:c r="M888" s="34"/>
      <x:c r="N888" s="34"/>
      <x:c r="O888" s="34"/>
      <x:c r="P888" s="34"/>
      <x:c r="Q888" s="10" t="n">
        <x:f>PI()</x:f>
        <x:v>3.141592653589793</x:v>
      </x:c>
      <x:c r="S888" s="10" t="n">
        <x:v>0.15610733849462122</x:v>
      </x:c>
      <x:c r="T888" s="10" t="n">
        <x:v>0.8034819561289623</x:v>
      </x:c>
      <x:c r="U888" s="10" t="n">
        <x:v>0.4892353770028579</x:v>
      </x:c>
      <x:c r="V888" s="10" t="n">
        <x:v>0.967618380078873</x:v>
      </x:c>
      <x:c r="W888" s="10" t="n">
        <x:v>0.21213982139776943</x:v>
      </x:c>
      <x:c r="X888" s="10" t="n">
        <x:v>0.28675232029122044</x:v>
      </x:c>
    </x:row>
    <x:row r="889">
      <x:c r="A889" s="34" t="n">
        <x:v>865</x:v>
      </x:c>
      <x:c r="B889" s="11" t="n">
        <x:f>CHOOSE(MIN(3,MAX(1,$B$9)),S889,U889,W889)</x:f>
        <x:v>0.038899757782928646</x:v>
      </x:c>
      <x:c r="C889" s="11" t="n">
        <x:f>CHOOSE(MIN(3,MAX(1,$B$9)),T889,V889,X889)</x:f>
        <x:v>0.8551978260511532</x:v>
      </x:c>
      <x:c r="D889" s="1" t="n">
        <x:f>IF(B889^2+C889^2&lt;=1,1,0)</x:f>
        <x:v>1</x:v>
      </x:c>
      <x:c r="E889" s="9" t="n">
        <x:f>4*AVERAGE($D$25:D889)</x:f>
        <x:v>3.052023121387283</x:v>
      </x:c>
      <x:c r="F889" s="1" t="n">
        <x:f>B889</x:f>
        <x:v>0.038899757782928646</x:v>
      </x:c>
      <x:c r="G889" s="1" t="n">
        <x:f>IF(D889=1,C889,"")</x:f>
        <x:v>0.8551978260511532</x:v>
      </x:c>
      <x:c r="H889" s="1" t="str">
        <x:f>IF(D889=0,C889,"")</x:f>
      </x:c>
      <x:c r="I889" s="1" t="n">
        <x:f>SQRT(1-F889^2)</x:f>
        <x:v>0.999243117987024</x:v>
      </x:c>
      <x:c r="J889" s="34"/>
      <x:c r="K889" s="34"/>
      <x:c r="L889" s="34"/>
      <x:c r="M889" s="34"/>
      <x:c r="N889" s="34"/>
      <x:c r="O889" s="34"/>
      <x:c r="P889" s="34"/>
      <x:c r="Q889" s="10" t="n">
        <x:f>PI()</x:f>
        <x:v>3.141592653589793</x:v>
      </x:c>
      <x:c r="S889" s="10" t="n">
        <x:v>0.038899757782928646</x:v>
      </x:c>
      <x:c r="T889" s="10" t="n">
        <x:v>0.8551978260511532</x:v>
      </x:c>
      <x:c r="U889" s="10" t="n">
        <x:v>0.6491645270666843</x:v>
      </x:c>
      <x:c r="V889" s="10" t="n">
        <x:v>0.1512972861666967</x:v>
      </x:c>
      <x:c r="W889" s="10" t="n">
        <x:v>0.8699190817624753</x:v>
      </x:c>
      <x:c r="X889" s="10" t="n">
        <x:v>0.901538914070015</x:v>
      </x:c>
    </x:row>
    <x:row r="890">
      <x:c r="A890" s="34" t="n">
        <x:v>866</x:v>
      </x:c>
      <x:c r="B890" s="11" t="n">
        <x:f>CHOOSE(MIN(3,MAX(1,$B$9)),S890,U890,W890)</x:f>
        <x:v>0.3972819925984368</x:v>
      </x:c>
      <x:c r="C890" s="11" t="n">
        <x:f>CHOOSE(MIN(3,MAX(1,$B$9)),T890,V890,X890)</x:f>
        <x:v>0.04460410971660167</x:v>
      </x:c>
      <x:c r="D890" s="1" t="n">
        <x:f>IF(B890^2+C890^2&lt;=1,1,0)</x:f>
        <x:v>1</x:v>
      </x:c>
      <x:c r="E890" s="9" t="n">
        <x:f>4*AVERAGE($D$25:D890)</x:f>
        <x:v>3.0531177829099305</x:v>
      </x:c>
      <x:c r="F890" s="1" t="n">
        <x:f>B890</x:f>
        <x:v>0.3972819925984368</x:v>
      </x:c>
      <x:c r="G890" s="1" t="n">
        <x:f>IF(D890=1,C890,"")</x:f>
        <x:v>0.04460410971660167</x:v>
      </x:c>
      <x:c r="H890" s="1" t="str">
        <x:f>IF(D890=0,C890,"")</x:f>
      </x:c>
      <x:c r="I890" s="1" t="n">
        <x:f>SQRT(1-F890^2)</x:f>
        <x:v>0.9176965829494058</x:v>
      </x:c>
      <x:c r="J890" s="34"/>
      <x:c r="K890" s="34"/>
      <x:c r="L890" s="34"/>
      <x:c r="M890" s="34"/>
      <x:c r="N890" s="34"/>
      <x:c r="O890" s="34"/>
      <x:c r="P890" s="34"/>
      <x:c r="Q890" s="10" t="n">
        <x:f>PI()</x:f>
        <x:v>3.141592653589793</x:v>
      </x:c>
      <x:c r="S890" s="10" t="n">
        <x:v>0.3972819925984368</x:v>
      </x:c>
      <x:c r="T890" s="10" t="n">
        <x:v>0.04460410971660167</x:v>
      </x:c>
      <x:c r="U890" s="10" t="n">
        <x:v>0.541792661018931</x:v>
      </x:c>
      <x:c r="V890" s="10" t="n">
        <x:v>0.5289090425197389</x:v>
      </x:c>
      <x:c r="W890" s="10" t="n">
        <x:v>0.009281612903167313</x:v>
      </x:c>
      <x:c r="X890" s="10" t="n">
        <x:v>0.1388414643536906</x:v>
      </x:c>
    </x:row>
    <x:row r="891">
      <x:c r="A891" s="34" t="n">
        <x:v>867</x:v>
      </x:c>
      <x:c r="B891" s="11" t="n">
        <x:f>CHOOSE(MIN(3,MAX(1,$B$9)),S891,U891,W891)</x:f>
        <x:v>0.8916002231417224</x:v>
      </x:c>
      <x:c r="C891" s="11" t="n">
        <x:f>CHOOSE(MIN(3,MAX(1,$B$9)),T891,V891,X891)</x:f>
        <x:v>0.09729917219374329</x:v>
      </x:c>
      <x:c r="D891" s="1" t="n">
        <x:f>IF(B891^2+C891^2&lt;=1,1,0)</x:f>
        <x:v>1</x:v>
      </x:c>
      <x:c r="E891" s="9" t="n">
        <x:f>4*AVERAGE($D$25:D891)</x:f>
        <x:v>3.0542099192618224</x:v>
      </x:c>
      <x:c r="F891" s="1" t="n">
        <x:f>B891</x:f>
        <x:v>0.8916002231417224</x:v>
      </x:c>
      <x:c r="G891" s="1" t="n">
        <x:f>IF(D891=1,C891,"")</x:f>
        <x:v>0.09729917219374329</x:v>
      </x:c>
      <x:c r="H891" s="1" t="str">
        <x:f>IF(D891=0,C891,"")</x:f>
      </x:c>
      <x:c r="I891" s="1" t="n">
        <x:f>SQRT(1-F891^2)</x:f>
        <x:v>0.452823411600627</x:v>
      </x:c>
      <x:c r="J891" s="34"/>
      <x:c r="K891" s="34"/>
      <x:c r="L891" s="34"/>
      <x:c r="M891" s="34"/>
      <x:c r="N891" s="34"/>
      <x:c r="O891" s="34"/>
      <x:c r="P891" s="34"/>
      <x:c r="Q891" s="10" t="n">
        <x:f>PI()</x:f>
        <x:v>3.141592653589793</x:v>
      </x:c>
      <x:c r="S891" s="10" t="n">
        <x:v>0.8916002231417224</x:v>
      </x:c>
      <x:c r="T891" s="10" t="n">
        <x:v>0.09729917219374329</x:v>
      </x:c>
      <x:c r="U891" s="10" t="n">
        <x:v>0.7813246101351262</x:v>
      </x:c>
      <x:c r="V891" s="10" t="n">
        <x:v>0.23965972538245417</x:v>
      </x:c>
      <x:c r="W891" s="10" t="n">
        <x:v>0.016164652432451687</x:v>
      </x:c>
      <x:c r="X891" s="10" t="n">
        <x:v>0.5859542675649256</x:v>
      </x:c>
    </x:row>
    <x:row r="892">
      <x:c r="A892" s="34" t="n">
        <x:v>868</x:v>
      </x:c>
      <x:c r="B892" s="11" t="n">
        <x:f>CHOOSE(MIN(3,MAX(1,$B$9)),S892,U892,W892)</x:f>
        <x:v>0.14046998729463667</x:v>
      </x:c>
      <x:c r="C892" s="11" t="n">
        <x:f>CHOOSE(MIN(3,MAX(1,$B$9)),T892,V892,X892)</x:f>
        <x:v>0.04147580184508115</x:v>
      </x:c>
      <x:c r="D892" s="1" t="n">
        <x:f>IF(B892^2+C892^2&lt;=1,1,0)</x:f>
        <x:v>1</x:v>
      </x:c>
      <x:c r="E892" s="9" t="n">
        <x:f>4*AVERAGE($D$25:D892)</x:f>
        <x:v>3.055299539170507</x:v>
      </x:c>
      <x:c r="F892" s="1" t="n">
        <x:f>B892</x:f>
        <x:v>0.14046998729463667</x:v>
      </x:c>
      <x:c r="G892" s="1" t="n">
        <x:f>IF(D892=1,C892,"")</x:f>
        <x:v>0.04147580184508115</x:v>
      </x:c>
      <x:c r="H892" s="1" t="str">
        <x:f>IF(D892=0,C892,"")</x:f>
      </x:c>
      <x:c r="I892" s="1" t="n">
        <x:f>SQRT(1-F892^2)</x:f>
        <x:v>0.9900849370985525</x:v>
      </x:c>
      <x:c r="J892" s="34"/>
      <x:c r="K892" s="34"/>
      <x:c r="L892" s="34"/>
      <x:c r="M892" s="34"/>
      <x:c r="N892" s="34"/>
      <x:c r="O892" s="34"/>
      <x:c r="P892" s="34"/>
      <x:c r="Q892" s="10" t="n">
        <x:f>PI()</x:f>
        <x:v>3.141592653589793</x:v>
      </x:c>
      <x:c r="S892" s="10" t="n">
        <x:v>0.14046998729463667</x:v>
      </x:c>
      <x:c r="T892" s="10" t="n">
        <x:v>0.04147580184508115</x:v>
      </x:c>
      <x:c r="U892" s="10" t="n">
        <x:v>0.2588994086590951</x:v>
      </x:c>
      <x:c r="V892" s="10" t="n">
        <x:v>0.030853512682620265</x:v>
      </x:c>
      <x:c r="W892" s="10" t="n">
        <x:v>0.912089740343631</x:v>
      </x:c>
      <x:c r="X892" s="10" t="n">
        <x:v>0.023132851942799015</x:v>
      </x:c>
    </x:row>
    <x:row r="893">
      <x:c r="A893" s="34" t="n">
        <x:v>869</x:v>
      </x:c>
      <x:c r="B893" s="11" t="n">
        <x:f>CHOOSE(MIN(3,MAX(1,$B$9)),S893,U893,W893)</x:f>
        <x:v>0.7449403804494068</x:v>
      </x:c>
      <x:c r="C893" s="11" t="n">
        <x:f>CHOOSE(MIN(3,MAX(1,$B$9)),T893,V893,X893)</x:f>
        <x:v>0.122641745605506</x:v>
      </x:c>
      <x:c r="D893" s="1" t="n">
        <x:f>IF(B893^2+C893^2&lt;=1,1,0)</x:f>
        <x:v>1</x:v>
      </x:c>
      <x:c r="E893" s="9" t="n">
        <x:f>4*AVERAGE($D$25:D893)</x:f>
        <x:v>3.0563866513233604</x:v>
      </x:c>
      <x:c r="F893" s="1" t="n">
        <x:f>B893</x:f>
        <x:v>0.7449403804494068</x:v>
      </x:c>
      <x:c r="G893" s="1" t="n">
        <x:f>IF(D893=1,C893,"")</x:f>
        <x:v>0.122641745605506</x:v>
      </x:c>
      <x:c r="H893" s="1" t="str">
        <x:f>IF(D893=0,C893,"")</x:f>
      </x:c>
      <x:c r="I893" s="1" t="n">
        <x:f>SQRT(1-F893^2)</x:f>
        <x:v>0.6671310437806751</x:v>
      </x:c>
      <x:c r="J893" s="34"/>
      <x:c r="K893" s="34"/>
      <x:c r="L893" s="34"/>
      <x:c r="M893" s="34"/>
      <x:c r="N893" s="34"/>
      <x:c r="O893" s="34"/>
      <x:c r="P893" s="34"/>
      <x:c r="Q893" s="10" t="n">
        <x:f>PI()</x:f>
        <x:v>3.141592653589793</x:v>
      </x:c>
      <x:c r="S893" s="10" t="n">
        <x:v>0.7449403804494068</x:v>
      </x:c>
      <x:c r="T893" s="10" t="n">
        <x:v>0.122641745605506</x:v>
      </x:c>
      <x:c r="U893" s="10" t="n">
        <x:v>0.5687632970253316</x:v>
      </x:c>
      <x:c r="V893" s="10" t="n">
        <x:v>0.6460734374119078</x:v>
      </x:c>
      <x:c r="W893" s="10" t="n">
        <x:v>0.6471365561458031</x:v>
      </x:c>
      <x:c r="X893" s="10" t="n">
        <x:v>0.5164530383526167</x:v>
      </x:c>
    </x:row>
    <x:row r="894">
      <x:c r="A894" s="34" t="n">
        <x:v>870</x:v>
      </x:c>
      <x:c r="B894" s="11" t="n">
        <x:f>CHOOSE(MIN(3,MAX(1,$B$9)),S894,U894,W894)</x:f>
        <x:v>0.4874782016268</x:v>
      </x:c>
      <x:c r="C894" s="11" t="n">
        <x:f>CHOOSE(MIN(3,MAX(1,$B$9)),T894,V894,X894)</x:f>
        <x:v>0.8894370460184291</x:v>
      </x:c>
      <x:c r="D894" s="1" t="n">
        <x:f>IF(B894^2+C894^2&lt;=1,1,0)</x:f>
        <x:v>0</x:v>
      </x:c>
      <x:c r="E894" s="9" t="n">
        <x:f>4*AVERAGE($D$25:D894)</x:f>
        <x:v>3.052873563218391</x:v>
      </x:c>
      <x:c r="F894" s="1" t="n">
        <x:f>B894</x:f>
        <x:v>0.4874782016268</x:v>
      </x:c>
      <x:c r="G894" s="1" t="str">
        <x:f>IF(D894=1,C894,"")</x:f>
      </x:c>
      <x:c r="H894" s="1" t="n">
        <x:f>IF(D894=0,C894,"")</x:f>
        <x:v>0.8894370460184291</x:v>
      </x:c>
      <x:c r="I894" s="1" t="n">
        <x:f>SQRT(1-F894^2)</x:f>
        <x:v>0.8731351573145483</x:v>
      </x:c>
      <x:c r="J894" s="34"/>
      <x:c r="K894" s="34"/>
      <x:c r="L894" s="34"/>
      <x:c r="M894" s="34"/>
      <x:c r="N894" s="34"/>
      <x:c r="O894" s="34"/>
      <x:c r="P894" s="34"/>
      <x:c r="Q894" s="10" t="n">
        <x:f>PI()</x:f>
        <x:v>3.141592653589793</x:v>
      </x:c>
      <x:c r="S894" s="10" t="n">
        <x:v>0.4874782016268</x:v>
      </x:c>
      <x:c r="T894" s="10" t="n">
        <x:v>0.8894370460184291</x:v>
      </x:c>
      <x:c r="U894" s="10" t="n">
        <x:v>0.6043435437605704</x:v>
      </x:c>
      <x:c r="V894" s="10" t="n">
        <x:v>0.11449251263034721</x:v>
      </x:c>
      <x:c r="W894" s="10" t="n">
        <x:v>0.17611921227214622</x:v>
      </x:c>
      <x:c r="X894" s="10" t="n">
        <x:v>0.8341571603821151</x:v>
      </x:c>
    </x:row>
    <x:row r="895">
      <x:c r="A895" s="34" t="n">
        <x:v>871</x:v>
      </x:c>
      <x:c r="B895" s="11" t="n">
        <x:f>CHOOSE(MIN(3,MAX(1,$B$9)),S895,U895,W895)</x:f>
        <x:v>0.4348980224458501</x:v>
      </x:c>
      <x:c r="C895" s="11" t="n">
        <x:f>CHOOSE(MIN(3,MAX(1,$B$9)),T895,V895,X895)</x:f>
        <x:v>0.8666858753422275</x:v>
      </x:c>
      <x:c r="D895" s="1" t="n">
        <x:f>IF(B895^2+C895^2&lt;=1,1,0)</x:f>
        <x:v>1</x:v>
      </x:c>
      <x:c r="E895" s="9" t="n">
        <x:f>4*AVERAGE($D$25:D895)</x:f>
        <x:v>3.0539609644087258</x:v>
      </x:c>
      <x:c r="F895" s="1" t="n">
        <x:f>B895</x:f>
        <x:v>0.4348980224458501</x:v>
      </x:c>
      <x:c r="G895" s="1" t="n">
        <x:f>IF(D895=1,C895,"")</x:f>
        <x:v>0.8666858753422275</x:v>
      </x:c>
      <x:c r="H895" s="1" t="str">
        <x:f>IF(D895=0,C895,"")</x:f>
      </x:c>
      <x:c r="I895" s="1" t="n">
        <x:f>SQRT(1-F895^2)</x:f>
        <x:v>0.9004797110833141</x:v>
      </x:c>
      <x:c r="J895" s="34"/>
      <x:c r="K895" s="34"/>
      <x:c r="L895" s="34"/>
      <x:c r="M895" s="34"/>
      <x:c r="N895" s="34"/>
      <x:c r="O895" s="34"/>
      <x:c r="P895" s="34"/>
      <x:c r="Q895" s="10" t="n">
        <x:f>PI()</x:f>
        <x:v>3.141592653589793</x:v>
      </x:c>
      <x:c r="S895" s="10" t="n">
        <x:v>0.4348980224458501</x:v>
      </x:c>
      <x:c r="T895" s="10" t="n">
        <x:v>0.8666858753422275</x:v>
      </x:c>
      <x:c r="U895" s="10" t="n">
        <x:v>0.45260492770825045</x:v>
      </x:c>
      <x:c r="V895" s="10" t="n">
        <x:v>0.6171339466832598</x:v>
      </x:c>
      <x:c r="W895" s="10" t="n">
        <x:v>0.653852255616835</x:v>
      </x:c>
      <x:c r="X895" s="10" t="n">
        <x:v>0.6713926598034983</x:v>
      </x:c>
    </x:row>
    <x:row r="896">
      <x:c r="A896" s="34" t="n">
        <x:v>872</x:v>
      </x:c>
      <x:c r="B896" s="11" t="n">
        <x:f>CHOOSE(MIN(3,MAX(1,$B$9)),S896,U896,W896)</x:f>
        <x:v>0.5425282180076465</x:v>
      </x:c>
      <x:c r="C896" s="11" t="n">
        <x:f>CHOOSE(MIN(3,MAX(1,$B$9)),T896,V896,X896)</x:f>
        <x:v>0.017953374539501965</x:v>
      </x:c>
      <x:c r="D896" s="1" t="n">
        <x:f>IF(B896^2+C896^2&lt;=1,1,0)</x:f>
        <x:v>1</x:v>
      </x:c>
      <x:c r="E896" s="9" t="n">
        <x:f>4*AVERAGE($D$25:D896)</x:f>
        <x:v>3.055045871559633</x:v>
      </x:c>
      <x:c r="F896" s="1" t="n">
        <x:f>B896</x:f>
        <x:v>0.5425282180076465</x:v>
      </x:c>
      <x:c r="G896" s="1" t="n">
        <x:f>IF(D896=1,C896,"")</x:f>
        <x:v>0.017953374539501965</x:v>
      </x:c>
      <x:c r="H896" s="1" t="str">
        <x:f>IF(D896=0,C896,"")</x:f>
      </x:c>
      <x:c r="I896" s="1" t="n">
        <x:f>SQRT(1-F896^2)</x:f>
        <x:v>0.8400375781269833</x:v>
      </x:c>
      <x:c r="J896" s="34"/>
      <x:c r="K896" s="34"/>
      <x:c r="L896" s="34"/>
      <x:c r="M896" s="34"/>
      <x:c r="N896" s="34"/>
      <x:c r="O896" s="34"/>
      <x:c r="P896" s="34"/>
      <x:c r="Q896" s="10" t="n">
        <x:f>PI()</x:f>
        <x:v>3.141592653589793</x:v>
      </x:c>
      <x:c r="S896" s="10" t="n">
        <x:v>0.5425282180076465</x:v>
      </x:c>
      <x:c r="T896" s="10" t="n">
        <x:v>0.017953374539501965</x:v>
      </x:c>
      <x:c r="U896" s="10" t="n">
        <x:v>0.8208272067546647</x:v>
      </x:c>
      <x:c r="V896" s="10" t="n">
        <x:v>0.6200748324074964</x:v>
      </x:c>
      <x:c r="W896" s="10" t="n">
        <x:v>0.6341016745896082</x:v>
      </x:c>
      <x:c r="X896" s="10" t="n">
        <x:v>0.031019912618423184</x:v>
      </x:c>
    </x:row>
    <x:row r="897">
      <x:c r="A897" s="34" t="n">
        <x:v>873</x:v>
      </x:c>
      <x:c r="B897" s="11" t="n">
        <x:f>CHOOSE(MIN(3,MAX(1,$B$9)),S897,U897,W897)</x:f>
        <x:v>0.07662956125568599</x:v>
      </x:c>
      <x:c r="C897" s="11" t="n">
        <x:f>CHOOSE(MIN(3,MAX(1,$B$9)),T897,V897,X897)</x:f>
        <x:v>0.05632331746164709</x:v>
      </x:c>
      <x:c r="D897" s="1" t="n">
        <x:f>IF(B897^2+C897^2&lt;=1,1,0)</x:f>
        <x:v>1</x:v>
      </x:c>
      <x:c r="E897" s="9" t="n">
        <x:f>4*AVERAGE($D$25:D897)</x:f>
        <x:v>3.056128293241695</x:v>
      </x:c>
      <x:c r="F897" s="1" t="n">
        <x:f>B897</x:f>
        <x:v>0.07662956125568599</x:v>
      </x:c>
      <x:c r="G897" s="1" t="n">
        <x:f>IF(D897=1,C897,"")</x:f>
        <x:v>0.05632331746164709</x:v>
      </x:c>
      <x:c r="H897" s="1" t="str">
        <x:f>IF(D897=0,C897,"")</x:f>
      </x:c>
      <x:c r="I897" s="1" t="n">
        <x:f>SQRT(1-F897^2)</x:f>
        <x:v>0.9970596322897448</x:v>
      </x:c>
      <x:c r="J897" s="34"/>
      <x:c r="K897" s="34"/>
      <x:c r="L897" s="34"/>
      <x:c r="M897" s="34"/>
      <x:c r="N897" s="34"/>
      <x:c r="O897" s="34"/>
      <x:c r="P897" s="34"/>
      <x:c r="Q897" s="10" t="n">
        <x:f>PI()</x:f>
        <x:v>3.141592653589793</x:v>
      </x:c>
      <x:c r="S897" s="10" t="n">
        <x:v>0.07662956125568599</x:v>
      </x:c>
      <x:c r="T897" s="10" t="n">
        <x:v>0.05632331746164709</x:v>
      </x:c>
      <x:c r="U897" s="10" t="n">
        <x:v>0.452598655645571</x:v>
      </x:c>
      <x:c r="V897" s="10" t="n">
        <x:v>0.22306045612470127</x:v>
      </x:c>
      <x:c r="W897" s="10" t="n">
        <x:v>0.45377086710999426</x:v>
      </x:c>
      <x:c r="X897" s="10" t="n">
        <x:v>0.06827935184024858</x:v>
      </x:c>
    </x:row>
    <x:row r="898">
      <x:c r="A898" s="34" t="n">
        <x:v>874</x:v>
      </x:c>
      <x:c r="B898" s="11" t="n">
        <x:f>CHOOSE(MIN(3,MAX(1,$B$9)),S898,U898,W898)</x:f>
        <x:v>0.8058720448752865</x:v>
      </x:c>
      <x:c r="C898" s="11" t="n">
        <x:f>CHOOSE(MIN(3,MAX(1,$B$9)),T898,V898,X898)</x:f>
        <x:v>0.4013702330412343</x:v>
      </x:c>
      <x:c r="D898" s="1" t="n">
        <x:f>IF(B898^2+C898^2&lt;=1,1,0)</x:f>
        <x:v>1</x:v>
      </x:c>
      <x:c r="E898" s="9" t="n">
        <x:f>4*AVERAGE($D$25:D898)</x:f>
        <x:v>3.05720823798627</x:v>
      </x:c>
      <x:c r="F898" s="1" t="n">
        <x:f>B898</x:f>
        <x:v>0.8058720448752865</x:v>
      </x:c>
      <x:c r="G898" s="1" t="n">
        <x:f>IF(D898=1,C898,"")</x:f>
        <x:v>0.4013702330412343</x:v>
      </x:c>
      <x:c r="H898" s="1" t="str">
        <x:f>IF(D898=0,C898,"")</x:f>
      </x:c>
      <x:c r="I898" s="1" t="n">
        <x:f>SQRT(1-F898^2)</x:f>
        <x:v>0.592089729085486</x:v>
      </x:c>
      <x:c r="J898" s="34"/>
      <x:c r="K898" s="34"/>
      <x:c r="L898" s="34"/>
      <x:c r="M898" s="34"/>
      <x:c r="N898" s="34"/>
      <x:c r="O898" s="34"/>
      <x:c r="P898" s="34"/>
      <x:c r="Q898" s="10" t="n">
        <x:f>PI()</x:f>
        <x:v>3.141592653589793</x:v>
      </x:c>
      <x:c r="S898" s="10" t="n">
        <x:v>0.8058720448752865</x:v>
      </x:c>
      <x:c r="T898" s="10" t="n">
        <x:v>0.4013702330412343</x:v>
      </x:c>
      <x:c r="U898" s="10" t="n">
        <x:v>0.6173655714342303</x:v>
      </x:c>
      <x:c r="V898" s="10" t="n">
        <x:v>0.8729761400421198</x:v>
      </x:c>
      <x:c r="W898" s="10" t="n">
        <x:v>0.6270755295831413</x:v>
      </x:c>
      <x:c r="X898" s="10" t="n">
        <x:v>0.06942710888899695</x:v>
      </x:c>
    </x:row>
    <x:row r="899">
      <x:c r="A899" s="34" t="n">
        <x:v>875</x:v>
      </x:c>
      <x:c r="B899" s="11" t="n">
        <x:f>CHOOSE(MIN(3,MAX(1,$B$9)),S899,U899,W899)</x:f>
        <x:v>0.02302715729456395</x:v>
      </x:c>
      <x:c r="C899" s="11" t="n">
        <x:f>CHOOSE(MIN(3,MAX(1,$B$9)),T899,V899,X899)</x:f>
        <x:v>0.5148699308047071</x:v>
      </x:c>
      <x:c r="D899" s="1" t="n">
        <x:f>IF(B899^2+C899^2&lt;=1,1,0)</x:f>
        <x:v>1</x:v>
      </x:c>
      <x:c r="E899" s="9" t="n">
        <x:f>4*AVERAGE($D$25:D899)</x:f>
        <x:v>3.0582857142857143</x:v>
      </x:c>
      <x:c r="F899" s="1" t="n">
        <x:f>B899</x:f>
        <x:v>0.02302715729456395</x:v>
      </x:c>
      <x:c r="G899" s="1" t="n">
        <x:f>IF(D899=1,C899,"")</x:f>
        <x:v>0.5148699308047071</x:v>
      </x:c>
      <x:c r="H899" s="1" t="str">
        <x:f>IF(D899=0,C899,"")</x:f>
      </x:c>
      <x:c r="I899" s="1" t="n">
        <x:f>SQRT(1-F899^2)</x:f>
        <x:v>0.9997348398585154</x:v>
      </x:c>
      <x:c r="J899" s="34"/>
      <x:c r="K899" s="34"/>
      <x:c r="L899" s="34"/>
      <x:c r="M899" s="34"/>
      <x:c r="N899" s="34"/>
      <x:c r="O899" s="34"/>
      <x:c r="P899" s="34"/>
      <x:c r="Q899" s="10" t="n">
        <x:f>PI()</x:f>
        <x:v>3.141592653589793</x:v>
      </x:c>
      <x:c r="S899" s="10" t="n">
        <x:v>0.02302715729456395</x:v>
      </x:c>
      <x:c r="T899" s="10" t="n">
        <x:v>0.5148699308047071</x:v>
      </x:c>
      <x:c r="U899" s="10" t="n">
        <x:v>0.6762930004829781</x:v>
      </x:c>
      <x:c r="V899" s="10" t="n">
        <x:v>0.3478518659368667</x:v>
      </x:c>
      <x:c r="W899" s="10" t="n">
        <x:v>0.5361531343098648</x:v>
      </x:c>
      <x:c r="X899" s="10" t="n">
        <x:v>0.3975186982688165</x:v>
      </x:c>
    </x:row>
    <x:row r="900">
      <x:c r="A900" s="34" t="n">
        <x:v>876</x:v>
      </x:c>
      <x:c r="B900" s="11" t="n">
        <x:f>CHOOSE(MIN(3,MAX(1,$B$9)),S900,U900,W900)</x:f>
        <x:v>0.10744690184947103</x:v>
      </x:c>
      <x:c r="C900" s="11" t="n">
        <x:f>CHOOSE(MIN(3,MAX(1,$B$9)),T900,V900,X900)</x:f>
        <x:v>0.29017518751788884</x:v>
      </x:c>
      <x:c r="D900" s="1" t="n">
        <x:f>IF(B900^2+C900^2&lt;=1,1,0)</x:f>
        <x:v>1</x:v>
      </x:c>
      <x:c r="E900" s="9" t="n">
        <x:f>4*AVERAGE($D$25:D900)</x:f>
        <x:v>3.0593607305936072</x:v>
      </x:c>
      <x:c r="F900" s="1" t="n">
        <x:f>B900</x:f>
        <x:v>0.10744690184947103</x:v>
      </x:c>
      <x:c r="G900" s="1" t="n">
        <x:f>IF(D900=1,C900,"")</x:f>
        <x:v>0.29017518751788884</x:v>
      </x:c>
      <x:c r="H900" s="1" t="str">
        <x:f>IF(D900=0,C900,"")</x:f>
      </x:c>
      <x:c r="I900" s="1" t="n">
        <x:f>SQRT(1-F900^2)</x:f>
        <x:v>0.994210824364204</x:v>
      </x:c>
      <x:c r="J900" s="34"/>
      <x:c r="K900" s="34"/>
      <x:c r="L900" s="34"/>
      <x:c r="M900" s="34"/>
      <x:c r="N900" s="34"/>
      <x:c r="O900" s="34"/>
      <x:c r="P900" s="34"/>
      <x:c r="Q900" s="10" t="n">
        <x:f>PI()</x:f>
        <x:v>3.141592653589793</x:v>
      </x:c>
      <x:c r="S900" s="10" t="n">
        <x:v>0.10744690184947103</x:v>
      </x:c>
      <x:c r="T900" s="10" t="n">
        <x:v>0.29017518751788884</x:v>
      </x:c>
      <x:c r="U900" s="10" t="n">
        <x:v>0.5532011301935387</x:v>
      </x:c>
      <x:c r="V900" s="10" t="n">
        <x:v>0.3882155302769953</x:v>
      </x:c>
      <x:c r="W900" s="10" t="n">
        <x:v>0.09062757486764594</x:v>
      </x:c>
      <x:c r="X900" s="10" t="n">
        <x:v>0.4561127278915377</x:v>
      </x:c>
    </x:row>
    <x:row r="901">
      <x:c r="A901" s="34" t="n">
        <x:v>877</x:v>
      </x:c>
      <x:c r="B901" s="11" t="n">
        <x:f>CHOOSE(MIN(3,MAX(1,$B$9)),S901,U901,W901)</x:f>
        <x:v>0.089877410675399</x:v>
      </x:c>
      <x:c r="C901" s="11" t="n">
        <x:f>CHOOSE(MIN(3,MAX(1,$B$9)),T901,V901,X901)</x:f>
        <x:v>0.4328786652768031</x:v>
      </x:c>
      <x:c r="D901" s="1" t="n">
        <x:f>IF(B901^2+C901^2&lt;=1,1,0)</x:f>
        <x:v>1</x:v>
      </x:c>
      <x:c r="E901" s="9" t="n">
        <x:f>4*AVERAGE($D$25:D901)</x:f>
        <x:v>3.0604332953249713</x:v>
      </x:c>
      <x:c r="F901" s="1" t="n">
        <x:f>B901</x:f>
        <x:v>0.089877410675399</x:v>
      </x:c>
      <x:c r="G901" s="1" t="n">
        <x:f>IF(D901=1,C901,"")</x:f>
        <x:v>0.4328786652768031</x:v>
      </x:c>
      <x:c r="H901" s="1" t="str">
        <x:f>IF(D901=0,C901,"")</x:f>
      </x:c>
      <x:c r="I901" s="1" t="n">
        <x:f>SQRT(1-F901^2)</x:f>
        <x:v>0.9959528357559336</x:v>
      </x:c>
      <x:c r="J901" s="34"/>
      <x:c r="K901" s="34"/>
      <x:c r="L901" s="34"/>
      <x:c r="M901" s="34"/>
      <x:c r="N901" s="34"/>
      <x:c r="O901" s="34"/>
      <x:c r="P901" s="34"/>
      <x:c r="Q901" s="10" t="n">
        <x:f>PI()</x:f>
        <x:v>3.141592653589793</x:v>
      </x:c>
      <x:c r="S901" s="10" t="n">
        <x:v>0.089877410675399</x:v>
      </x:c>
      <x:c r="T901" s="10" t="n">
        <x:v>0.4328786652768031</x:v>
      </x:c>
      <x:c r="U901" s="10" t="n">
        <x:v>0.17800003055302072</x:v>
      </x:c>
      <x:c r="V901" s="10" t="n">
        <x:v>0.9857433725430813</x:v>
      </x:c>
      <x:c r="W901" s="10" t="n">
        <x:v>0.15953135013937347</x:v>
      </x:c>
      <x:c r="X901" s="10" t="n">
        <x:v>0.22615152929507698</x:v>
      </x:c>
    </x:row>
    <x:row r="902">
      <x:c r="A902" s="34" t="n">
        <x:v>878</x:v>
      </x:c>
      <x:c r="B902" s="11" t="n">
        <x:f>CHOOSE(MIN(3,MAX(1,$B$9)),S902,U902,W902)</x:f>
        <x:v>0.5961940673878416</x:v>
      </x:c>
      <x:c r="C902" s="11" t="n">
        <x:f>CHOOSE(MIN(3,MAX(1,$B$9)),T902,V902,X902)</x:f>
        <x:v>0.16589294385630637</x:v>
      </x:c>
      <x:c r="D902" s="1" t="n">
        <x:f>IF(B902^2+C902^2&lt;=1,1,0)</x:f>
        <x:v>1</x:v>
      </x:c>
      <x:c r="E902" s="9" t="n">
        <x:f>4*AVERAGE($D$25:D902)</x:f>
        <x:v>3.061503416856492</x:v>
      </x:c>
      <x:c r="F902" s="1" t="n">
        <x:f>B902</x:f>
        <x:v>0.5961940673878416</x:v>
      </x:c>
      <x:c r="G902" s="1" t="n">
        <x:f>IF(D902=1,C902,"")</x:f>
        <x:v>0.16589294385630637</x:v>
      </x:c>
      <x:c r="H902" s="1" t="str">
        <x:f>IF(D902=0,C902,"")</x:f>
      </x:c>
      <x:c r="I902" s="1" t="n">
        <x:f>SQRT(1-F902^2)</x:f>
        <x:v>0.8028403540004337</x:v>
      </x:c>
      <x:c r="J902" s="34"/>
      <x:c r="K902" s="34"/>
      <x:c r="L902" s="34"/>
      <x:c r="M902" s="34"/>
      <x:c r="N902" s="34"/>
      <x:c r="O902" s="34"/>
      <x:c r="P902" s="34"/>
      <x:c r="Q902" s="10" t="n">
        <x:f>PI()</x:f>
        <x:v>3.141592653589793</x:v>
      </x:c>
      <x:c r="S902" s="10" t="n">
        <x:v>0.5961940673878416</x:v>
      </x:c>
      <x:c r="T902" s="10" t="n">
        <x:v>0.16589294385630637</x:v>
      </x:c>
      <x:c r="U902" s="10" t="n">
        <x:v>0.34707194296002997</x:v>
      </x:c>
      <x:c r="V902" s="10" t="n">
        <x:v>0.7735130986946787</x:v>
      </x:c>
      <x:c r="W902" s="10" t="n">
        <x:v>0.2750930747805407</x:v>
      </x:c>
      <x:c r="X902" s="10" t="n">
        <x:v>0.22742498659451638</x:v>
      </x:c>
    </x:row>
    <x:row r="903">
      <x:c r="A903" s="34" t="n">
        <x:v>879</x:v>
      </x:c>
      <x:c r="B903" s="11" t="n">
        <x:f>CHOOSE(MIN(3,MAX(1,$B$9)),S903,U903,W903)</x:f>
        <x:v>0.18824661511462182</x:v>
      </x:c>
      <x:c r="C903" s="11" t="n">
        <x:f>CHOOSE(MIN(3,MAX(1,$B$9)),T903,V903,X903)</x:f>
        <x:v>0.4328978626290336</x:v>
      </x:c>
      <x:c r="D903" s="1" t="n">
        <x:f>IF(B903^2+C903^2&lt;=1,1,0)</x:f>
        <x:v>1</x:v>
      </x:c>
      <x:c r="E903" s="9" t="n">
        <x:f>4*AVERAGE($D$25:D903)</x:f>
        <x:v>3.062571103526735</x:v>
      </x:c>
      <x:c r="F903" s="1" t="n">
        <x:f>B903</x:f>
        <x:v>0.18824661511462182</x:v>
      </x:c>
      <x:c r="G903" s="1" t="n">
        <x:f>IF(D903=1,C903,"")</x:f>
        <x:v>0.4328978626290336</x:v>
      </x:c>
      <x:c r="H903" s="1" t="str">
        <x:f>IF(D903=0,C903,"")</x:f>
      </x:c>
      <x:c r="I903" s="1" t="n">
        <x:f>SQRT(1-F903^2)</x:f>
        <x:v>0.9821217907662406</x:v>
      </x:c>
      <x:c r="J903" s="34"/>
      <x:c r="K903" s="34"/>
      <x:c r="L903" s="34"/>
      <x:c r="M903" s="34"/>
      <x:c r="N903" s="34"/>
      <x:c r="O903" s="34"/>
      <x:c r="P903" s="34"/>
      <x:c r="Q903" s="10" t="n">
        <x:f>PI()</x:f>
        <x:v>3.141592653589793</x:v>
      </x:c>
      <x:c r="S903" s="10" t="n">
        <x:v>0.18824661511462182</x:v>
      </x:c>
      <x:c r="T903" s="10" t="n">
        <x:v>0.4328978626290336</x:v>
      </x:c>
      <x:c r="U903" s="10" t="n">
        <x:v>0.5603135046901586</x:v>
      </x:c>
      <x:c r="V903" s="10" t="n">
        <x:v>0.7723261210453625</x:v>
      </x:c>
      <x:c r="W903" s="10" t="n">
        <x:v>0.34146814212589205</x:v>
      </x:c>
      <x:c r="X903" s="10" t="n">
        <x:v>0.17765858404588497</x:v>
      </x:c>
    </x:row>
    <x:row r="904">
      <x:c r="A904" s="34" t="n">
        <x:v>880</x:v>
      </x:c>
      <x:c r="B904" s="11" t="n">
        <x:f>CHOOSE(MIN(3,MAX(1,$B$9)),S904,U904,W904)</x:f>
        <x:v>0.5506667889421806</x:v>
      </x:c>
      <x:c r="C904" s="11" t="n">
        <x:f>CHOOSE(MIN(3,MAX(1,$B$9)),T904,V904,X904)</x:f>
        <x:v>0.8727381798671558</x:v>
      </x:c>
      <x:c r="D904" s="1" t="n">
        <x:f>IF(B904^2+C904^2&lt;=1,1,0)</x:f>
        <x:v>0</x:v>
      </x:c>
      <x:c r="E904" s="9" t="n">
        <x:f>4*AVERAGE($D$25:D904)</x:f>
        <x:v>3.059090909090909</x:v>
      </x:c>
      <x:c r="F904" s="1" t="n">
        <x:f>B904</x:f>
        <x:v>0.5506667889421806</x:v>
      </x:c>
      <x:c r="G904" s="1" t="str">
        <x:f>IF(D904=1,C904,"")</x:f>
      </x:c>
      <x:c r="H904" s="1" t="n">
        <x:f>IF(D904=0,C904,"")</x:f>
        <x:v>0.8727381798671558</x:v>
      </x:c>
      <x:c r="I904" s="1" t="n">
        <x:f>SQRT(1-F904^2)</x:f>
        <x:v>0.8347251568966326</x:v>
      </x:c>
      <x:c r="J904" s="34"/>
      <x:c r="K904" s="34"/>
      <x:c r="L904" s="34"/>
      <x:c r="M904" s="34"/>
      <x:c r="N904" s="34"/>
      <x:c r="O904" s="34"/>
      <x:c r="P904" s="34"/>
      <x:c r="Q904" s="10" t="n">
        <x:f>PI()</x:f>
        <x:v>3.141592653589793</x:v>
      </x:c>
      <x:c r="S904" s="10" t="n">
        <x:v>0.5506667889421806</x:v>
      </x:c>
      <x:c r="T904" s="10" t="n">
        <x:v>0.8727381798671558</x:v>
      </x:c>
      <x:c r="U904" s="10" t="n">
        <x:v>0.5134306775085774</x:v>
      </x:c>
      <x:c r="V904" s="10" t="n">
        <x:v>0.28497399428070247</x:v>
      </x:c>
      <x:c r="W904" s="10" t="n">
        <x:v>0.6319057400325722</x:v>
      </x:c>
      <x:c r="X904" s="10" t="n">
        <x:v>0.3363938287617473</x:v>
      </x:c>
    </x:row>
    <x:row r="905">
      <x:c r="A905" s="34" t="n">
        <x:v>881</x:v>
      </x:c>
      <x:c r="B905" s="11" t="n">
        <x:f>CHOOSE(MIN(3,MAX(1,$B$9)),S905,U905,W905)</x:f>
        <x:v>0.7547175743384287</x:v>
      </x:c>
      <x:c r="C905" s="11" t="n">
        <x:f>CHOOSE(MIN(3,MAX(1,$B$9)),T905,V905,X905)</x:f>
        <x:v>0.5062998697394505</x:v>
      </x:c>
      <x:c r="D905" s="1" t="n">
        <x:f>IF(B905^2+C905^2&lt;=1,1,0)</x:f>
        <x:v>1</x:v>
      </x:c>
      <x:c r="E905" s="9" t="n">
        <x:f>4*AVERAGE($D$25:D905)</x:f>
        <x:v>3.0601589103291715</x:v>
      </x:c>
      <x:c r="F905" s="1" t="n">
        <x:f>B905</x:f>
        <x:v>0.7547175743384287</x:v>
      </x:c>
      <x:c r="G905" s="1" t="n">
        <x:f>IF(D905=1,C905,"")</x:f>
        <x:v>0.5062998697394505</x:v>
      </x:c>
      <x:c r="H905" s="1" t="str">
        <x:f>IF(D905=0,C905,"")</x:f>
      </x:c>
      <x:c r="I905" s="1" t="n">
        <x:f>SQRT(1-F905^2)</x:f>
        <x:v>0.6560498326992534</x:v>
      </x:c>
      <x:c r="J905" s="34"/>
      <x:c r="K905" s="34"/>
      <x:c r="L905" s="34"/>
      <x:c r="M905" s="34"/>
      <x:c r="N905" s="34"/>
      <x:c r="O905" s="34"/>
      <x:c r="P905" s="34"/>
      <x:c r="Q905" s="10" t="n">
        <x:f>PI()</x:f>
        <x:v>3.141592653589793</x:v>
      </x:c>
      <x:c r="S905" s="10" t="n">
        <x:v>0.7547175743384287</x:v>
      </x:c>
      <x:c r="T905" s="10" t="n">
        <x:v>0.5062998697394505</x:v>
      </x:c>
      <x:c r="U905" s="10" t="n">
        <x:v>0.661024575180815</x:v>
      </x:c>
      <x:c r="V905" s="10" t="n">
        <x:v>0.20368094738990694</x:v>
      </x:c>
      <x:c r="W905" s="10" t="n">
        <x:v>0.9538258581358269</x:v>
      </x:c>
      <x:c r="X905" s="10" t="n">
        <x:v>0.9562953662075033</x:v>
      </x:c>
    </x:row>
    <x:row r="906">
      <x:c r="A906" s="34" t="n">
        <x:v>882</x:v>
      </x:c>
      <x:c r="B906" s="11" t="n">
        <x:f>CHOOSE(MIN(3,MAX(1,$B$9)),S906,U906,W906)</x:f>
        <x:v>0.02655225561466068</x:v>
      </x:c>
      <x:c r="C906" s="11" t="n">
        <x:f>CHOOSE(MIN(3,MAX(1,$B$9)),T906,V906,X906)</x:f>
        <x:v>0.12915118981618434</x:v>
      </x:c>
      <x:c r="D906" s="1" t="n">
        <x:f>IF(B906^2+C906^2&lt;=1,1,0)</x:f>
        <x:v>1</x:v>
      </x:c>
      <x:c r="E906" s="9" t="n">
        <x:f>4*AVERAGE($D$25:D906)</x:f>
        <x:v>3.061224489795918</x:v>
      </x:c>
      <x:c r="F906" s="1" t="n">
        <x:f>B906</x:f>
        <x:v>0.02655225561466068</x:v>
      </x:c>
      <x:c r="G906" s="1" t="n">
        <x:f>IF(D906=1,C906,"")</x:f>
        <x:v>0.12915118981618434</x:v>
      </x:c>
      <x:c r="H906" s="1" t="str">
        <x:f>IF(D906=0,C906,"")</x:f>
      </x:c>
      <x:c r="I906" s="1" t="n">
        <x:f>SQRT(1-F906^2)</x:f>
        <x:v>0.9996474267069233</x:v>
      </x:c>
      <x:c r="J906" s="34"/>
      <x:c r="K906" s="34"/>
      <x:c r="L906" s="34"/>
      <x:c r="M906" s="34"/>
      <x:c r="N906" s="34"/>
      <x:c r="O906" s="34"/>
      <x:c r="P906" s="34"/>
      <x:c r="Q906" s="10" t="n">
        <x:f>PI()</x:f>
        <x:v>3.141592653589793</x:v>
      </x:c>
      <x:c r="S906" s="10" t="n">
        <x:v>0.02655225561466068</x:v>
      </x:c>
      <x:c r="T906" s="10" t="n">
        <x:v>0.12915118981618434</x:v>
      </x:c>
      <x:c r="U906" s="10" t="n">
        <x:v>0.0014018169633339683</x:v>
      </x:c>
      <x:c r="V906" s="10" t="n">
        <x:v>0.004827346808332189</x:v>
      </x:c>
      <x:c r="W906" s="10" t="n">
        <x:v>0.7914442759094712</x:v>
      </x:c>
      <x:c r="X906" s="10" t="n">
        <x:v>0.5282038508192357</x:v>
      </x:c>
    </x:row>
    <x:row r="907">
      <x:c r="A907" s="34" t="n">
        <x:v>883</x:v>
      </x:c>
      <x:c r="B907" s="11" t="n">
        <x:f>CHOOSE(MIN(3,MAX(1,$B$9)),S907,U907,W907)</x:f>
        <x:v>0.6201029809890315</x:v>
      </x:c>
      <x:c r="C907" s="11" t="n">
        <x:f>CHOOSE(MIN(3,MAX(1,$B$9)),T907,V907,X907)</x:f>
        <x:v>0.15030496439430863</x:v>
      </x:c>
      <x:c r="D907" s="1" t="n">
        <x:f>IF(B907^2+C907^2&lt;=1,1,0)</x:f>
        <x:v>1</x:v>
      </x:c>
      <x:c r="E907" s="9" t="n">
        <x:f>4*AVERAGE($D$25:D907)</x:f>
        <x:v>3.0622876557191394</x:v>
      </x:c>
      <x:c r="F907" s="1" t="n">
        <x:f>B907</x:f>
        <x:v>0.6201029809890315</x:v>
      </x:c>
      <x:c r="G907" s="1" t="n">
        <x:f>IF(D907=1,C907,"")</x:f>
        <x:v>0.15030496439430863</x:v>
      </x:c>
      <x:c r="H907" s="1" t="str">
        <x:f>IF(D907=0,C907,"")</x:f>
      </x:c>
      <x:c r="I907" s="1" t="n">
        <x:f>SQRT(1-F907^2)</x:f>
        <x:v>0.7845204222762572</x:v>
      </x:c>
      <x:c r="J907" s="34"/>
      <x:c r="K907" s="34"/>
      <x:c r="L907" s="34"/>
      <x:c r="M907" s="34"/>
      <x:c r="N907" s="34"/>
      <x:c r="O907" s="34"/>
      <x:c r="P907" s="34"/>
      <x:c r="Q907" s="10" t="n">
        <x:f>PI()</x:f>
        <x:v>3.141592653589793</x:v>
      </x:c>
      <x:c r="S907" s="10" t="n">
        <x:v>0.6201029809890315</x:v>
      </x:c>
      <x:c r="T907" s="10" t="n">
        <x:v>0.15030496439430863</x:v>
      </x:c>
      <x:c r="U907" s="10" t="n">
        <x:v>0.7542351023013207</x:v>
      </x:c>
      <x:c r="V907" s="10" t="n">
        <x:v>0.7011968715820158</x:v>
      </x:c>
      <x:c r="W907" s="10" t="n">
        <x:v>0.23527915194550575</x:v>
      </x:c>
      <x:c r="X907" s="10" t="n">
        <x:v>0.18919716746854998</x:v>
      </x:c>
    </x:row>
    <x:row r="908">
      <x:c r="A908" s="34" t="n">
        <x:v>884</x:v>
      </x:c>
      <x:c r="B908" s="11" t="n">
        <x:f>CHOOSE(MIN(3,MAX(1,$B$9)),S908,U908,W908)</x:f>
        <x:v>0.6067326333140954</x:v>
      </x:c>
      <x:c r="C908" s="11" t="n">
        <x:f>CHOOSE(MIN(3,MAX(1,$B$9)),T908,V908,X908)</x:f>
        <x:v>0.872341341455467</x:v>
      </x:c>
      <x:c r="D908" s="1" t="n">
        <x:f>IF(B908^2+C908^2&lt;=1,1,0)</x:f>
        <x:v>0</x:v>
      </x:c>
      <x:c r="E908" s="9" t="n">
        <x:f>4*AVERAGE($D$25:D908)</x:f>
        <x:v>3.0588235294117645</x:v>
      </x:c>
      <x:c r="F908" s="1" t="n">
        <x:f>B908</x:f>
        <x:v>0.6067326333140954</x:v>
      </x:c>
      <x:c r="G908" s="1" t="str">
        <x:f>IF(D908=1,C908,"")</x:f>
      </x:c>
      <x:c r="H908" s="1" t="n">
        <x:f>IF(D908=0,C908,"")</x:f>
        <x:v>0.872341341455467</x:v>
      </x:c>
      <x:c r="I908" s="1" t="n">
        <x:f>SQRT(1-F908^2)</x:f>
        <x:v>0.7949059766234894</x:v>
      </x:c>
      <x:c r="J908" s="34"/>
      <x:c r="K908" s="34"/>
      <x:c r="L908" s="34"/>
      <x:c r="M908" s="34"/>
      <x:c r="N908" s="34"/>
      <x:c r="O908" s="34"/>
      <x:c r="P908" s="34"/>
      <x:c r="Q908" s="10" t="n">
        <x:f>PI()</x:f>
        <x:v>3.141592653589793</x:v>
      </x:c>
      <x:c r="S908" s="10" t="n">
        <x:v>0.6067326333140954</x:v>
      </x:c>
      <x:c r="T908" s="10" t="n">
        <x:v>0.872341341455467</x:v>
      </x:c>
      <x:c r="U908" s="10" t="n">
        <x:v>0.2785386204007758</x:v>
      </x:c>
      <x:c r="V908" s="10" t="n">
        <x:v>0.11822656925559016</x:v>
      </x:c>
      <x:c r="W908" s="10" t="n">
        <x:v>0.39126806307358997</x:v>
      </x:c>
      <x:c r="X908" s="10" t="n">
        <x:v>0.7166877980305328</x:v>
      </x:c>
    </x:row>
    <x:row r="909">
      <x:c r="A909" s="34" t="n">
        <x:v>885</x:v>
      </x:c>
      <x:c r="B909" s="11" t="n">
        <x:f>CHOOSE(MIN(3,MAX(1,$B$9)),S909,U909,W909)</x:f>
        <x:v>0.2072603580309078</x:v>
      </x:c>
      <x:c r="C909" s="11" t="n">
        <x:f>CHOOSE(MIN(3,MAX(1,$B$9)),T909,V909,X909)</x:f>
        <x:v>0.28332559356931597</x:v>
      </x:c>
      <x:c r="D909" s="1" t="n">
        <x:f>IF(B909^2+C909^2&lt;=1,1,0)</x:f>
        <x:v>1</x:v>
      </x:c>
      <x:c r="E909" s="9" t="n">
        <x:f>4*AVERAGE($D$25:D909)</x:f>
        <x:v>3.0598870056497174</x:v>
      </x:c>
      <x:c r="F909" s="1" t="n">
        <x:f>B909</x:f>
        <x:v>0.2072603580309078</x:v>
      </x:c>
      <x:c r="G909" s="1" t="n">
        <x:f>IF(D909=1,C909,"")</x:f>
        <x:v>0.28332559356931597</x:v>
      </x:c>
      <x:c r="H909" s="1" t="str">
        <x:f>IF(D909=0,C909,"")</x:f>
      </x:c>
      <x:c r="I909" s="1" t="n">
        <x:f>SQRT(1-F909^2)</x:f>
        <x:v>0.9782858191698885</x:v>
      </x:c>
      <x:c r="J909" s="34"/>
      <x:c r="K909" s="34"/>
      <x:c r="L909" s="34"/>
      <x:c r="M909" s="34"/>
      <x:c r="N909" s="34"/>
      <x:c r="O909" s="34"/>
      <x:c r="P909" s="34"/>
      <x:c r="Q909" s="10" t="n">
        <x:f>PI()</x:f>
        <x:v>3.141592653589793</x:v>
      </x:c>
      <x:c r="S909" s="10" t="n">
        <x:v>0.2072603580309078</x:v>
      </x:c>
      <x:c r="T909" s="10" t="n">
        <x:v>0.28332559356931597</x:v>
      </x:c>
      <x:c r="U909" s="10" t="n">
        <x:v>0.2776666875573114</x:v>
      </x:c>
      <x:c r="V909" s="10" t="n">
        <x:v>0.38291335854740693</x:v>
      </x:c>
      <x:c r="W909" s="10" t="n">
        <x:v>0.31417932262389836</x:v>
      </x:c>
      <x:c r="X909" s="10" t="n">
        <x:v>0.4569637529129096</x:v>
      </x:c>
    </x:row>
    <x:row r="910">
      <x:c r="A910" s="34" t="n">
        <x:v>886</x:v>
      </x:c>
      <x:c r="B910" s="11" t="n">
        <x:f>CHOOSE(MIN(3,MAX(1,$B$9)),S910,U910,W910)</x:f>
        <x:v>0.769510162412189</x:v>
      </x:c>
      <x:c r="C910" s="11" t="n">
        <x:f>CHOOSE(MIN(3,MAX(1,$B$9)),T910,V910,X910)</x:f>
        <x:v>0.13896334555465728</x:v>
      </x:c>
      <x:c r="D910" s="1" t="n">
        <x:f>IF(B910^2+C910^2&lt;=1,1,0)</x:f>
        <x:v>1</x:v>
      </x:c>
      <x:c r="E910" s="9" t="n">
        <x:f>4*AVERAGE($D$25:D910)</x:f>
        <x:v>3.0609480812641086</x:v>
      </x:c>
      <x:c r="F910" s="1" t="n">
        <x:f>B910</x:f>
        <x:v>0.769510162412189</x:v>
      </x:c>
      <x:c r="G910" s="1" t="n">
        <x:f>IF(D910=1,C910,"")</x:f>
        <x:v>0.13896334555465728</x:v>
      </x:c>
      <x:c r="H910" s="1" t="str">
        <x:f>IF(D910=0,C910,"")</x:f>
      </x:c>
      <x:c r="I910" s="1" t="n">
        <x:f>SQRT(1-F910^2)</x:f>
        <x:v>0.6386345668254785</x:v>
      </x:c>
      <x:c r="J910" s="34"/>
      <x:c r="K910" s="34"/>
      <x:c r="L910" s="34"/>
      <x:c r="M910" s="34"/>
      <x:c r="N910" s="34"/>
      <x:c r="O910" s="34"/>
      <x:c r="P910" s="34"/>
      <x:c r="Q910" s="10" t="n">
        <x:f>PI()</x:f>
        <x:v>3.141592653589793</x:v>
      </x:c>
      <x:c r="S910" s="10" t="n">
        <x:v>0.769510162412189</x:v>
      </x:c>
      <x:c r="T910" s="10" t="n">
        <x:v>0.13896334555465728</x:v>
      </x:c>
      <x:c r="U910" s="10" t="n">
        <x:v>0.47198415922518233</x:v>
      </x:c>
      <x:c r="V910" s="10" t="n">
        <x:v>0.054343134068704835</x:v>
      </x:c>
      <x:c r="W910" s="10" t="n">
        <x:v>0.9090946542532267</x:v>
      </x:c>
      <x:c r="X910" s="10" t="n">
        <x:v>0.41375428582944584</x:v>
      </x:c>
    </x:row>
    <x:row r="911">
      <x:c r="A911" s="34" t="n">
        <x:v>887</x:v>
      </x:c>
      <x:c r="B911" s="11" t="n">
        <x:f>CHOOSE(MIN(3,MAX(1,$B$9)),S911,U911,W911)</x:f>
        <x:v>0.1986335626570508</x:v>
      </x:c>
      <x:c r="C911" s="11" t="n">
        <x:f>CHOOSE(MIN(3,MAX(1,$B$9)),T911,V911,X911)</x:f>
        <x:v>0.7667559242108837</x:v>
      </x:c>
      <x:c r="D911" s="1" t="n">
        <x:f>IF(B911^2+C911^2&lt;=1,1,0)</x:f>
        <x:v>1</x:v>
      </x:c>
      <x:c r="E911" s="9" t="n">
        <x:f>4*AVERAGE($D$25:D911)</x:f>
        <x:v>3.062006764374295</x:v>
      </x:c>
      <x:c r="F911" s="1" t="n">
        <x:f>B911</x:f>
        <x:v>0.1986335626570508</x:v>
      </x:c>
      <x:c r="G911" s="1" t="n">
        <x:f>IF(D911=1,C911,"")</x:f>
        <x:v>0.7667559242108837</x:v>
      </x:c>
      <x:c r="H911" s="1" t="str">
        <x:f>IF(D911=0,C911,"")</x:f>
      </x:c>
      <x:c r="I911" s="1" t="n">
        <x:f>SQRT(1-F911^2)</x:f>
        <x:v>0.9800738277222627</x:v>
      </x:c>
      <x:c r="J911" s="34"/>
      <x:c r="K911" s="34"/>
      <x:c r="L911" s="34"/>
      <x:c r="M911" s="34"/>
      <x:c r="N911" s="34"/>
      <x:c r="O911" s="34"/>
      <x:c r="P911" s="34"/>
      <x:c r="Q911" s="10" t="n">
        <x:f>PI()</x:f>
        <x:v>3.141592653589793</x:v>
      </x:c>
      <x:c r="S911" s="10" t="n">
        <x:v>0.1986335626570508</x:v>
      </x:c>
      <x:c r="T911" s="10" t="n">
        <x:v>0.7667559242108837</x:v>
      </x:c>
      <x:c r="U911" s="10" t="n">
        <x:v>0.6887213707928489</x:v>
      </x:c>
      <x:c r="V911" s="10" t="n">
        <x:v>0.0698785451223276</x:v>
      </x:c>
      <x:c r="W911" s="10" t="n">
        <x:v>0.7887029881439983</x:v>
      </x:c>
      <x:c r="X911" s="10" t="n">
        <x:v>0.840393590964525</x:v>
      </x:c>
    </x:row>
    <x:row r="912">
      <x:c r="A912" s="34" t="n">
        <x:v>888</x:v>
      </x:c>
      <x:c r="B912" s="11" t="n">
        <x:f>CHOOSE(MIN(3,MAX(1,$B$9)),S912,U912,W912)</x:f>
        <x:v>0.6406213178997859</x:v>
      </x:c>
      <x:c r="C912" s="11" t="n">
        <x:f>CHOOSE(MIN(3,MAX(1,$B$9)),T912,V912,X912)</x:f>
        <x:v>0.4350513379322365</x:v>
      </x:c>
      <x:c r="D912" s="1" t="n">
        <x:f>IF(B912^2+C912^2&lt;=1,1,0)</x:f>
        <x:v>1</x:v>
      </x:c>
      <x:c r="E912" s="9" t="n">
        <x:f>4*AVERAGE($D$25:D912)</x:f>
        <x:v>3.063063063063063</x:v>
      </x:c>
      <x:c r="F912" s="1" t="n">
        <x:f>B912</x:f>
        <x:v>0.6406213178997859</x:v>
      </x:c>
      <x:c r="G912" s="1" t="n">
        <x:f>IF(D912=1,C912,"")</x:f>
        <x:v>0.4350513379322365</x:v>
      </x:c>
      <x:c r="H912" s="1" t="str">
        <x:f>IF(D912=0,C912,"")</x:f>
      </x:c>
      <x:c r="I912" s="1" t="n">
        <x:f>SQRT(1-F912^2)</x:f>
        <x:v>0.7678569704393791</x:v>
      </x:c>
      <x:c r="J912" s="34"/>
      <x:c r="K912" s="34"/>
      <x:c r="L912" s="34"/>
      <x:c r="M912" s="34"/>
      <x:c r="N912" s="34"/>
      <x:c r="O912" s="34"/>
      <x:c r="P912" s="34"/>
      <x:c r="Q912" s="10" t="n">
        <x:f>PI()</x:f>
        <x:v>3.141592653589793</x:v>
      </x:c>
      <x:c r="S912" s="10" t="n">
        <x:v>0.6406213178997859</x:v>
      </x:c>
      <x:c r="T912" s="10" t="n">
        <x:v>0.4350513379322365</x:v>
      </x:c>
      <x:c r="U912" s="10" t="n">
        <x:v>0.08971489889035178</x:v>
      </x:c>
      <x:c r="V912" s="10" t="n">
        <x:v>0.586770672349942</x:v>
      </x:c>
      <x:c r="W912" s="10" t="n">
        <x:v>0.6945496904736924</x:v>
      </x:c>
      <x:c r="X912" s="10" t="n">
        <x:v>0.2302375942085222</x:v>
      </x:c>
    </x:row>
    <x:row r="913">
      <x:c r="A913" s="34" t="n">
        <x:v>889</x:v>
      </x:c>
      <x:c r="B913" s="11" t="n">
        <x:f>CHOOSE(MIN(3,MAX(1,$B$9)),S913,U913,W913)</x:f>
        <x:v>0.06414585269521922</x:v>
      </x:c>
      <x:c r="C913" s="11" t="n">
        <x:f>CHOOSE(MIN(3,MAX(1,$B$9)),T913,V913,X913)</x:f>
        <x:v>0.611331706517376</x:v>
      </x:c>
      <x:c r="D913" s="1" t="n">
        <x:f>IF(B913^2+C913^2&lt;=1,1,0)</x:f>
        <x:v>1</x:v>
      </x:c>
      <x:c r="E913" s="9" t="n">
        <x:f>4*AVERAGE($D$25:D913)</x:f>
        <x:v>3.064116985376828</x:v>
      </x:c>
      <x:c r="F913" s="1" t="n">
        <x:f>B913</x:f>
        <x:v>0.06414585269521922</x:v>
      </x:c>
      <x:c r="G913" s="1" t="n">
        <x:f>IF(D913=1,C913,"")</x:f>
        <x:v>0.611331706517376</x:v>
      </x:c>
      <x:c r="H913" s="1" t="str">
        <x:f>IF(D913=0,C913,"")</x:f>
      </x:c>
      <x:c r="I913" s="1" t="n">
        <x:f>SQRT(1-F913^2)</x:f>
        <x:v>0.9979405340910866</x:v>
      </x:c>
      <x:c r="J913" s="34"/>
      <x:c r="K913" s="34"/>
      <x:c r="L913" s="34"/>
      <x:c r="M913" s="34"/>
      <x:c r="N913" s="34"/>
      <x:c r="O913" s="34"/>
      <x:c r="P913" s="34"/>
      <x:c r="Q913" s="10" t="n">
        <x:f>PI()</x:f>
        <x:v>3.141592653589793</x:v>
      </x:c>
      <x:c r="S913" s="10" t="n">
        <x:v>0.06414585269521922</x:v>
      </x:c>
      <x:c r="T913" s="10" t="n">
        <x:v>0.611331706517376</x:v>
      </x:c>
      <x:c r="U913" s="10" t="n">
        <x:v>0.9556303527623802</x:v>
      </x:c>
      <x:c r="V913" s="10" t="n">
        <x:v>0.5001304530320855</x:v>
      </x:c>
      <x:c r="W913" s="10" t="n">
        <x:v>0.04809008940922377</x:v>
      </x:c>
      <x:c r="X913" s="10" t="n">
        <x:v>0.46377125005285313</x:v>
      </x:c>
    </x:row>
    <x:row r="914">
      <x:c r="A914" s="34" t="n">
        <x:v>890</x:v>
      </x:c>
      <x:c r="B914" s="11" t="n">
        <x:f>CHOOSE(MIN(3,MAX(1,$B$9)),S914,U914,W914)</x:f>
        <x:v>0.14466503204312176</x:v>
      </x:c>
      <x:c r="C914" s="11" t="n">
        <x:f>CHOOSE(MIN(3,MAX(1,$B$9)),T914,V914,X914)</x:f>
        <x:v>0.7983357739867643</x:v>
      </x:c>
      <x:c r="D914" s="1" t="n">
        <x:f>IF(B914^2+C914^2&lt;=1,1,0)</x:f>
        <x:v>1</x:v>
      </x:c>
      <x:c r="E914" s="9" t="n">
        <x:f>4*AVERAGE($D$25:D914)</x:f>
        <x:v>3.0651685393258425</x:v>
      </x:c>
      <x:c r="F914" s="1" t="n">
        <x:f>B914</x:f>
        <x:v>0.14466503204312176</x:v>
      </x:c>
      <x:c r="G914" s="1" t="n">
        <x:f>IF(D914=1,C914,"")</x:f>
        <x:v>0.7983357739867643</x:v>
      </x:c>
      <x:c r="H914" s="1" t="str">
        <x:f>IF(D914=0,C914,"")</x:f>
      </x:c>
      <x:c r="I914" s="1" t="n">
        <x:f>SQRT(1-F914^2)</x:f>
        <x:v>0.9894806862713201</x:v>
      </x:c>
      <x:c r="J914" s="34"/>
      <x:c r="K914" s="34"/>
      <x:c r="L914" s="34"/>
      <x:c r="M914" s="34"/>
      <x:c r="N914" s="34"/>
      <x:c r="O914" s="34"/>
      <x:c r="P914" s="34"/>
      <x:c r="Q914" s="10" t="n">
        <x:f>PI()</x:f>
        <x:v>3.141592653589793</x:v>
      </x:c>
      <x:c r="S914" s="10" t="n">
        <x:v>0.14466503204312176</x:v>
      </x:c>
      <x:c r="T914" s="10" t="n">
        <x:v>0.7983357739867643</x:v>
      </x:c>
      <x:c r="U914" s="10" t="n">
        <x:v>0.1658283572119973</x:v>
      </x:c>
      <x:c r="V914" s="10" t="n">
        <x:v>0.4593440771503131</x:v>
      </x:c>
      <x:c r="W914" s="10" t="n">
        <x:v>0.7356233794431353</x:v>
      </x:c>
      <x:c r="X914" s="10" t="n">
        <x:v>0.3876919477880868</x:v>
      </x:c>
    </x:row>
    <x:row r="915">
      <x:c r="A915" s="34" t="n">
        <x:v>891</x:v>
      </x:c>
      <x:c r="B915" s="11" t="n">
        <x:f>CHOOSE(MIN(3,MAX(1,$B$9)),S915,U915,W915)</x:f>
        <x:v>0.09006951551418751</x:v>
      </x:c>
      <x:c r="C915" s="11" t="n">
        <x:f>CHOOSE(MIN(3,MAX(1,$B$9)),T915,V915,X915)</x:f>
        <x:v>0.19618544972036034</x:v>
      </x:c>
      <x:c r="D915" s="1" t="n">
        <x:f>IF(B915^2+C915^2&lt;=1,1,0)</x:f>
        <x:v>1</x:v>
      </x:c>
      <x:c r="E915" s="9" t="n">
        <x:f>4*AVERAGE($D$25:D915)</x:f>
        <x:v>3.0662177328843994</x:v>
      </x:c>
      <x:c r="F915" s="1" t="n">
        <x:f>B915</x:f>
        <x:v>0.09006951551418751</x:v>
      </x:c>
      <x:c r="G915" s="1" t="n">
        <x:f>IF(D915=1,C915,"")</x:f>
        <x:v>0.19618544972036034</x:v>
      </x:c>
      <x:c r="H915" s="1" t="str">
        <x:f>IF(D915=0,C915,"")</x:f>
      </x:c>
      <x:c r="I915" s="1" t="n">
        <x:f>SQRT(1-F915^2)</x:f>
        <x:v>0.9959354810302922</x:v>
      </x:c>
      <x:c r="J915" s="34"/>
      <x:c r="K915" s="34"/>
      <x:c r="L915" s="34"/>
      <x:c r="M915" s="34"/>
      <x:c r="N915" s="34"/>
      <x:c r="O915" s="34"/>
      <x:c r="P915" s="34"/>
      <x:c r="Q915" s="10" t="n">
        <x:f>PI()</x:f>
        <x:v>3.141592653589793</x:v>
      </x:c>
      <x:c r="S915" s="10" t="n">
        <x:v>0.09006951551418751</x:v>
      </x:c>
      <x:c r="T915" s="10" t="n">
        <x:v>0.19618544972036034</x:v>
      </x:c>
      <x:c r="U915" s="10" t="n">
        <x:v>0.160497764073666</x:v>
      </x:c>
      <x:c r="V915" s="10" t="n">
        <x:v>0.38689953686423606</x:v>
      </x:c>
      <x:c r="W915" s="10" t="n">
        <x:v>0.2902419374596198</x:v>
      </x:c>
      <x:c r="X915" s="10" t="n">
        <x:v>0.4578800309001969</x:v>
      </x:c>
    </x:row>
    <x:row r="916">
      <x:c r="A916" s="34" t="n">
        <x:v>892</x:v>
      </x:c>
      <x:c r="B916" s="11" t="n">
        <x:f>CHOOSE(MIN(3,MAX(1,$B$9)),S916,U916,W916)</x:f>
        <x:v>0.8215699795400724</x:v>
      </x:c>
      <x:c r="C916" s="11" t="n">
        <x:f>CHOOSE(MIN(3,MAX(1,$B$9)),T916,V916,X916)</x:f>
        <x:v>0.006068135728128254</x:v>
      </x:c>
      <x:c r="D916" s="1" t="n">
        <x:f>IF(B916^2+C916^2&lt;=1,1,0)</x:f>
        <x:v>1</x:v>
      </x:c>
      <x:c r="E916" s="9" t="n">
        <x:f>4*AVERAGE($D$25:D916)</x:f>
        <x:v>3.0672645739910314</x:v>
      </x:c>
      <x:c r="F916" s="1" t="n">
        <x:f>B916</x:f>
        <x:v>0.8215699795400724</x:v>
      </x:c>
      <x:c r="G916" s="1" t="n">
        <x:f>IF(D916=1,C916,"")</x:f>
        <x:v>0.006068135728128254</x:v>
      </x:c>
      <x:c r="H916" s="1" t="str">
        <x:f>IF(D916=0,C916,"")</x:f>
      </x:c>
      <x:c r="I916" s="1" t="n">
        <x:f>SQRT(1-F916^2)</x:f>
        <x:v>0.5701076816869994</x:v>
      </x:c>
      <x:c r="J916" s="34"/>
      <x:c r="K916" s="34"/>
      <x:c r="L916" s="34"/>
      <x:c r="M916" s="34"/>
      <x:c r="N916" s="34"/>
      <x:c r="O916" s="34"/>
      <x:c r="P916" s="34"/>
      <x:c r="Q916" s="10" t="n">
        <x:f>PI()</x:f>
        <x:v>3.141592653589793</x:v>
      </x:c>
      <x:c r="S916" s="10" t="n">
        <x:v>0.8215699795400724</x:v>
      </x:c>
      <x:c r="T916" s="10" t="n">
        <x:v>0.006068135728128254</x:v>
      </x:c>
      <x:c r="U916" s="10" t="n">
        <x:v>0.17465246774506993</x:v>
      </x:c>
      <x:c r="V916" s="10" t="n">
        <x:v>0.39153206541559327</x:v>
      </x:c>
      <x:c r="W916" s="10" t="n">
        <x:v>0.9341348912559334</x:v>
      </x:c>
      <x:c r="X916" s="10" t="n">
        <x:v>0.16269775177403611</x:v>
      </x:c>
    </x:row>
    <x:row r="917">
      <x:c r="A917" s="34" t="n">
        <x:v>893</x:v>
      </x:c>
      <x:c r="B917" s="11" t="n">
        <x:f>CHOOSE(MIN(3,MAX(1,$B$9)),S917,U917,W917)</x:f>
        <x:v>0.7994970594299957</x:v>
      </x:c>
      <x:c r="C917" s="11" t="n">
        <x:f>CHOOSE(MIN(3,MAX(1,$B$9)),T917,V917,X917)</x:f>
        <x:v>0.07872191036585718</x:v>
      </x:c>
      <x:c r="D917" s="1" t="n">
        <x:f>IF(B917^2+C917^2&lt;=1,1,0)</x:f>
        <x:v>1</x:v>
      </x:c>
      <x:c r="E917" s="9" t="n">
        <x:f>4*AVERAGE($D$25:D917)</x:f>
        <x:v>3.0683090705487124</x:v>
      </x:c>
      <x:c r="F917" s="1" t="n">
        <x:f>B917</x:f>
        <x:v>0.7994970594299957</x:v>
      </x:c>
      <x:c r="G917" s="1" t="n">
        <x:f>IF(D917=1,C917,"")</x:f>
        <x:v>0.07872191036585718</x:v>
      </x:c>
      <x:c r="H917" s="1" t="str">
        <x:f>IF(D917=0,C917,"")</x:f>
      </x:c>
      <x:c r="I917" s="1" t="n">
        <x:f>SQRT(1-F917^2)</x:f>
        <x:v>0.600670002549478</x:v>
      </x:c>
      <x:c r="J917" s="34"/>
      <x:c r="K917" s="34"/>
      <x:c r="L917" s="34"/>
      <x:c r="M917" s="34"/>
      <x:c r="N917" s="34"/>
      <x:c r="O917" s="34"/>
      <x:c r="P917" s="34"/>
      <x:c r="Q917" s="10" t="n">
        <x:f>PI()</x:f>
        <x:v>3.141592653589793</x:v>
      </x:c>
      <x:c r="S917" s="10" t="n">
        <x:v>0.7994970594299957</x:v>
      </x:c>
      <x:c r="T917" s="10" t="n">
        <x:v>0.07872191036585718</x:v>
      </x:c>
      <x:c r="U917" s="10" t="n">
        <x:v>0.627484993084167</x:v>
      </x:c>
      <x:c r="V917" s="10" t="n">
        <x:v>0.24382662349140838</x:v>
      </x:c>
      <x:c r="W917" s="10" t="n">
        <x:v>0.9943389758643204</x:v>
      </x:c>
      <x:c r="X917" s="10" t="n">
        <x:v>0.4729077301357614</x:v>
      </x:c>
    </x:row>
    <x:row r="918">
      <x:c r="A918" s="34" t="n">
        <x:v>894</x:v>
      </x:c>
      <x:c r="B918" s="11" t="n">
        <x:f>CHOOSE(MIN(3,MAX(1,$B$9)),S918,U918,W918)</x:f>
        <x:v>0.8237259251764044</x:v>
      </x:c>
      <x:c r="C918" s="11" t="n">
        <x:f>CHOOSE(MIN(3,MAX(1,$B$9)),T918,V918,X918)</x:f>
        <x:v>0.6314784513087943</x:v>
      </x:c>
      <x:c r="D918" s="1" t="n">
        <x:f>IF(B918^2+C918^2&lt;=1,1,0)</x:f>
        <x:v>0</x:v>
      </x:c>
      <x:c r="E918" s="9" t="n">
        <x:f>4*AVERAGE($D$25:D918)</x:f>
        <x:v>3.0648769574944073</x:v>
      </x:c>
      <x:c r="F918" s="1" t="n">
        <x:f>B918</x:f>
        <x:v>0.8237259251764044</x:v>
      </x:c>
      <x:c r="G918" s="1" t="str">
        <x:f>IF(D918=1,C918,"")</x:f>
      </x:c>
      <x:c r="H918" s="1" t="n">
        <x:f>IF(D918=0,C918,"")</x:f>
        <x:v>0.6314784513087943</x:v>
      </x:c>
      <x:c r="I918" s="1" t="n">
        <x:f>SQRT(1-F918^2)</x:f>
        <x:v>0.566988183467942</x:v>
      </x:c>
      <x:c r="J918" s="34"/>
      <x:c r="K918" s="34"/>
      <x:c r="L918" s="34"/>
      <x:c r="M918" s="34"/>
      <x:c r="N918" s="34"/>
      <x:c r="O918" s="34"/>
      <x:c r="P918" s="34"/>
      <x:c r="Q918" s="10" t="n">
        <x:f>PI()</x:f>
        <x:v>3.141592653589793</x:v>
      </x:c>
      <x:c r="S918" s="10" t="n">
        <x:v>0.8237259251764044</x:v>
      </x:c>
      <x:c r="T918" s="10" t="n">
        <x:v>0.6314784513087943</x:v>
      </x:c>
      <x:c r="U918" s="10" t="n">
        <x:v>0.6745839961124313</x:v>
      </x:c>
      <x:c r="V918" s="10" t="n">
        <x:v>0.5821107230195149</x:v>
      </x:c>
      <x:c r="W918" s="10" t="n">
        <x:v>0.05416499913162809</x:v>
      </x:c>
      <x:c r="X918" s="10" t="n">
        <x:v>0.8960765331313073</x:v>
      </x:c>
    </x:row>
    <x:row r="919">
      <x:c r="A919" s="34" t="n">
        <x:v>895</x:v>
      </x:c>
      <x:c r="B919" s="11" t="n">
        <x:f>CHOOSE(MIN(3,MAX(1,$B$9)),S919,U919,W919)</x:f>
        <x:v>0.9050389676121995</x:v>
      </x:c>
      <x:c r="C919" s="11" t="n">
        <x:f>CHOOSE(MIN(3,MAX(1,$B$9)),T919,V919,X919)</x:f>
        <x:v>0.22343889309559017</x:v>
      </x:c>
      <x:c r="D919" s="1" t="n">
        <x:f>IF(B919^2+C919^2&lt;=1,1,0)</x:f>
        <x:v>1</x:v>
      </x:c>
      <x:c r="E919" s="9" t="n">
        <x:f>4*AVERAGE($D$25:D919)</x:f>
        <x:v>3.065921787709497</x:v>
      </x:c>
      <x:c r="F919" s="1" t="n">
        <x:f>B919</x:f>
        <x:v>0.9050389676121995</x:v>
      </x:c>
      <x:c r="G919" s="1" t="n">
        <x:f>IF(D919=1,C919,"")</x:f>
        <x:v>0.22343889309559017</x:v>
      </x:c>
      <x:c r="H919" s="1" t="str">
        <x:f>IF(D919=0,C919,"")</x:f>
      </x:c>
      <x:c r="I919" s="1" t="n">
        <x:f>SQRT(1-F919^2)</x:f>
        <x:v>0.4253286577500323</x:v>
      </x:c>
      <x:c r="J919" s="34"/>
      <x:c r="K919" s="34"/>
      <x:c r="L919" s="34"/>
      <x:c r="M919" s="34"/>
      <x:c r="N919" s="34"/>
      <x:c r="O919" s="34"/>
      <x:c r="P919" s="34"/>
      <x:c r="Q919" s="10" t="n">
        <x:f>PI()</x:f>
        <x:v>3.141592653589793</x:v>
      </x:c>
      <x:c r="S919" s="10" t="n">
        <x:v>0.9050389676121995</x:v>
      </x:c>
      <x:c r="T919" s="10" t="n">
        <x:v>0.22343889309559017</x:v>
      </x:c>
      <x:c r="U919" s="10" t="n">
        <x:v>0.6067747118539145</x:v>
      </x:c>
      <x:c r="V919" s="10" t="n">
        <x:v>0.7688609119769872</x:v>
      </x:c>
      <x:c r="W919" s="10" t="n">
        <x:v>0.6652269765276817</x:v>
      </x:c>
      <x:c r="X919" s="10" t="n">
        <x:v>0.6302666527294296</x:v>
      </x:c>
    </x:row>
    <x:row r="920">
      <x:c r="A920" s="34" t="n">
        <x:v>896</x:v>
      </x:c>
      <x:c r="B920" s="11" t="n">
        <x:f>CHOOSE(MIN(3,MAX(1,$B$9)),S920,U920,W920)</x:f>
        <x:v>0.8594041339820251</x:v>
      </x:c>
      <x:c r="C920" s="11" t="n">
        <x:f>CHOOSE(MIN(3,MAX(1,$B$9)),T920,V920,X920)</x:f>
        <x:v>0.9019906270550564</x:v>
      </x:c>
      <x:c r="D920" s="1" t="n">
        <x:f>IF(B920^2+C920^2&lt;=1,1,0)</x:f>
        <x:v>0</x:v>
      </x:c>
      <x:c r="E920" s="9" t="n">
        <x:f>4*AVERAGE($D$25:D920)</x:f>
        <x:v>3.0625</x:v>
      </x:c>
      <x:c r="F920" s="1" t="n">
        <x:f>B920</x:f>
        <x:v>0.8594041339820251</x:v>
      </x:c>
      <x:c r="G920" s="1" t="str">
        <x:f>IF(D920=1,C920,"")</x:f>
      </x:c>
      <x:c r="H920" s="1" t="n">
        <x:f>IF(D920=0,C920,"")</x:f>
        <x:v>0.9019906270550564</x:v>
      </x:c>
      <x:c r="I920" s="1" t="n">
        <x:f>SQRT(1-F920^2)</x:f>
        <x:v>0.5112969142236294</x:v>
      </x:c>
      <x:c r="J920" s="34"/>
      <x:c r="K920" s="34"/>
      <x:c r="L920" s="34"/>
      <x:c r="M920" s="34"/>
      <x:c r="N920" s="34"/>
      <x:c r="O920" s="34"/>
      <x:c r="P920" s="34"/>
      <x:c r="Q920" s="10" t="n">
        <x:f>PI()</x:f>
        <x:v>3.141592653589793</x:v>
      </x:c>
      <x:c r="S920" s="10" t="n">
        <x:v>0.8594041339820251</x:v>
      </x:c>
      <x:c r="T920" s="10" t="n">
        <x:v>0.9019906270550564</x:v>
      </x:c>
      <x:c r="U920" s="10" t="n">
        <x:v>0.952883907977006</x:v>
      </x:c>
      <x:c r="V920" s="10" t="n">
        <x:v>0.1354927816254311</x:v>
      </x:c>
      <x:c r="W920" s="10" t="n">
        <x:v>0.18820615457671164</x:v>
      </x:c>
      <x:c r="X920" s="10" t="n">
        <x:v>0.7571839776685639</x:v>
      </x:c>
    </x:row>
    <x:row r="921">
      <x:c r="A921" s="34" t="n">
        <x:v>897</x:v>
      </x:c>
      <x:c r="B921" s="11" t="n">
        <x:f>CHOOSE(MIN(3,MAX(1,$B$9)),S921,U921,W921)</x:f>
        <x:v>0.1843730144901201</x:v>
      </x:c>
      <x:c r="C921" s="11" t="n">
        <x:f>CHOOSE(MIN(3,MAX(1,$B$9)),T921,V921,X921)</x:f>
        <x:v>0.7278183639282361</x:v>
      </x:c>
      <x:c r="D921" s="1" t="n">
        <x:f>IF(B921^2+C921^2&lt;=1,1,0)</x:f>
        <x:v>1</x:v>
      </x:c>
      <x:c r="E921" s="9" t="n">
        <x:f>4*AVERAGE($D$25:D921)</x:f>
        <x:v>3.0635451505016724</x:v>
      </x:c>
      <x:c r="F921" s="1" t="n">
        <x:f>B921</x:f>
        <x:v>0.1843730144901201</x:v>
      </x:c>
      <x:c r="G921" s="1" t="n">
        <x:f>IF(D921=1,C921,"")</x:f>
        <x:v>0.7278183639282361</x:v>
      </x:c>
      <x:c r="H921" s="1" t="str">
        <x:f>IF(D921=0,C921,"")</x:f>
      </x:c>
      <x:c r="I921" s="1" t="n">
        <x:f>SQRT(1-F921^2)</x:f>
        <x:v>0.9828563432810646</x:v>
      </x:c>
      <x:c r="J921" s="34"/>
      <x:c r="K921" s="34"/>
      <x:c r="L921" s="34"/>
      <x:c r="M921" s="34"/>
      <x:c r="N921" s="34"/>
      <x:c r="O921" s="34"/>
      <x:c r="P921" s="34"/>
      <x:c r="Q921" s="10" t="n">
        <x:f>PI()</x:f>
        <x:v>3.141592653589793</x:v>
      </x:c>
      <x:c r="S921" s="10" t="n">
        <x:v>0.1843730144901201</x:v>
      </x:c>
      <x:c r="T921" s="10" t="n">
        <x:v>0.7278183639282361</x:v>
      </x:c>
      <x:c r="U921" s="10" t="n">
        <x:v>0.521891958735079</x:v>
      </x:c>
      <x:c r="V921" s="10" t="n">
        <x:v>0.15698791717784066</x:v>
      </x:c>
      <x:c r="W921" s="10" t="n">
        <x:v>0.7307663136969033</x:v>
      </x:c>
      <x:c r="X921" s="10" t="n">
        <x:v>0.24688852814361517</x:v>
      </x:c>
    </x:row>
    <x:row r="922">
      <x:c r="A922" s="34" t="n">
        <x:v>898</x:v>
      </x:c>
      <x:c r="B922" s="11" t="n">
        <x:f>CHOOSE(MIN(3,MAX(1,$B$9)),S922,U922,W922)</x:f>
        <x:v>0.09809184388723224</x:v>
      </x:c>
      <x:c r="C922" s="11" t="n">
        <x:f>CHOOSE(MIN(3,MAX(1,$B$9)),T922,V922,X922)</x:f>
        <x:v>0.5623205919982865</x:v>
      </x:c>
      <x:c r="D922" s="1" t="n">
        <x:f>IF(B922^2+C922^2&lt;=1,1,0)</x:f>
        <x:v>1</x:v>
      </x:c>
      <x:c r="E922" s="9" t="n">
        <x:f>4*AVERAGE($D$25:D922)</x:f>
        <x:v>3.0645879732739423</x:v>
      </x:c>
      <x:c r="F922" s="1" t="n">
        <x:f>B922</x:f>
        <x:v>0.09809184388723224</x:v>
      </x:c>
      <x:c r="G922" s="1" t="n">
        <x:f>IF(D922=1,C922,"")</x:f>
        <x:v>0.5623205919982865</x:v>
      </x:c>
      <x:c r="H922" s="1" t="str">
        <x:f>IF(D922=0,C922,"")</x:f>
      </x:c>
      <x:c r="I922" s="1" t="n">
        <x:f>SQRT(1-F922^2)</x:f>
        <x:v>0.9951773661829346</x:v>
      </x:c>
      <x:c r="J922" s="34"/>
      <x:c r="K922" s="34"/>
      <x:c r="L922" s="34"/>
      <x:c r="M922" s="34"/>
      <x:c r="N922" s="34"/>
      <x:c r="O922" s="34"/>
      <x:c r="P922" s="34"/>
      <x:c r="Q922" s="10" t="n">
        <x:f>PI()</x:f>
        <x:v>3.141592653589793</x:v>
      </x:c>
      <x:c r="S922" s="10" t="n">
        <x:v>0.09809184388723224</x:v>
      </x:c>
      <x:c r="T922" s="10" t="n">
        <x:v>0.5623205919982865</x:v>
      </x:c>
      <x:c r="U922" s="10" t="n">
        <x:v>0.18691482593444808</x:v>
      </x:c>
      <x:c r="V922" s="10" t="n">
        <x:v>0.9311235732622477</x:v>
      </x:c>
      <x:c r="W922" s="10" t="n">
        <x:v>0.1307831889691733</x:v>
      </x:c>
      <x:c r="X922" s="10" t="n">
        <x:v>0.9283611926569698</x:v>
      </x:c>
    </x:row>
    <x:row r="923">
      <x:c r="A923" s="34" t="n">
        <x:v>899</x:v>
      </x:c>
      <x:c r="B923" s="11" t="n">
        <x:f>CHOOSE(MIN(3,MAX(1,$B$9)),S923,U923,W923)</x:f>
        <x:v>0.9192701446590945</x:v>
      </x:c>
      <x:c r="C923" s="11" t="n">
        <x:f>CHOOSE(MIN(3,MAX(1,$B$9)),T923,V923,X923)</x:f>
        <x:v>0.37341287604067475</x:v>
      </x:c>
      <x:c r="D923" s="1" t="n">
        <x:f>IF(B923^2+C923^2&lt;=1,1,0)</x:f>
        <x:v>1</x:v>
      </x:c>
      <x:c r="E923" s="9" t="n">
        <x:f>4*AVERAGE($D$25:D923)</x:f>
        <x:v>3.0656284760845383</x:v>
      </x:c>
      <x:c r="F923" s="1" t="n">
        <x:f>B923</x:f>
        <x:v>0.9192701446590945</x:v>
      </x:c>
      <x:c r="G923" s="1" t="n">
        <x:f>IF(D923=1,C923,"")</x:f>
        <x:v>0.37341287604067475</x:v>
      </x:c>
      <x:c r="H923" s="1" t="str">
        <x:f>IF(D923=0,C923,"")</x:f>
      </x:c>
      <x:c r="I923" s="1" t="n">
        <x:f>SQRT(1-F923^2)</x:f>
        <x:v>0.39362723627621027</x:v>
      </x:c>
      <x:c r="J923" s="34"/>
      <x:c r="K923" s="34"/>
      <x:c r="L923" s="34"/>
      <x:c r="M923" s="34"/>
      <x:c r="N923" s="34"/>
      <x:c r="O923" s="34"/>
      <x:c r="P923" s="34"/>
      <x:c r="Q923" s="10" t="n">
        <x:f>PI()</x:f>
        <x:v>3.141592653589793</x:v>
      </x:c>
      <x:c r="S923" s="10" t="n">
        <x:v>0.9192701446590945</x:v>
      </x:c>
      <x:c r="T923" s="10" t="n">
        <x:v>0.37341287604067475</x:v>
      </x:c>
      <x:c r="U923" s="10" t="n">
        <x:v>0.21363444928199316</x:v>
      </x:c>
      <x:c r="V923" s="10" t="n">
        <x:v>0.017220625394195777</x:v>
      </x:c>
      <x:c r="W923" s="10" t="n">
        <x:v>0.9445967891272918</x:v>
      </x:c>
      <x:c r="X923" s="10" t="n">
        <x:v>0.2612762527753645</x:v>
      </x:c>
    </x:row>
    <x:row r="924">
      <x:c r="A924" s="34" t="n">
        <x:v>900</x:v>
      </x:c>
      <x:c r="B924" s="11" t="n">
        <x:f>CHOOSE(MIN(3,MAX(1,$B$9)),S924,U924,W924)</x:f>
        <x:v>0.30336580087896436</x:v>
      </x:c>
      <x:c r="C924" s="11" t="n">
        <x:f>CHOOSE(MIN(3,MAX(1,$B$9)),T924,V924,X924)</x:f>
        <x:v>0.19558225490618497</x:v>
      </x:c>
      <x:c r="D924" s="1" t="n">
        <x:f>IF(B924^2+C924^2&lt;=1,1,0)</x:f>
        <x:v>1</x:v>
      </x:c>
      <x:c r="E924" s="9" t="n">
        <x:f>4*AVERAGE($D$25:D924)</x:f>
        <x:v>3.066666666666667</x:v>
      </x:c>
      <x:c r="F924" s="1" t="n">
        <x:f>B924</x:f>
        <x:v>0.30336580087896436</x:v>
      </x:c>
      <x:c r="G924" s="1" t="n">
        <x:f>IF(D924=1,C924,"")</x:f>
        <x:v>0.19558225490618497</x:v>
      </x:c>
      <x:c r="H924" s="1" t="str">
        <x:f>IF(D924=0,C924,"")</x:f>
      </x:c>
      <x:c r="I924" s="1" t="n">
        <x:f>SQRT(1-F924^2)</x:f>
        <x:v>0.9528741736751314</x:v>
      </x:c>
      <x:c r="J924" s="34"/>
      <x:c r="K924" s="34"/>
      <x:c r="L924" s="34"/>
      <x:c r="M924" s="34"/>
      <x:c r="N924" s="34"/>
      <x:c r="O924" s="34"/>
      <x:c r="P924" s="34"/>
      <x:c r="Q924" s="10" t="n">
        <x:f>PI()</x:f>
        <x:v>3.141592653589793</x:v>
      </x:c>
      <x:c r="S924" s="10" t="n">
        <x:v>0.30336580087896436</x:v>
      </x:c>
      <x:c r="T924" s="10" t="n">
        <x:v>0.19558225490618497</x:v>
      </x:c>
      <x:c r="U924" s="10" t="n">
        <x:v>0.330373248621448</x:v>
      </x:c>
      <x:c r="V924" s="10" t="n">
        <x:v>0.9804039491461429</x:v>
      </x:c>
      <x:c r="W924" s="10" t="n">
        <x:v>0.11499150638355371</x:v>
      </x:c>
      <x:c r="X924" s="10" t="n">
        <x:v>0.5028090005410492</x:v>
      </x:c>
    </x:row>
    <x:row r="925">
      <x:c r="A925" s="34" t="n">
        <x:v>901</x:v>
      </x:c>
      <x:c r="B925" s="11" t="n">
        <x:f>CHOOSE(MIN(3,MAX(1,$B$9)),S925,U925,W925)</x:f>
        <x:v>0.7887219142867252</x:v>
      </x:c>
      <x:c r="C925" s="11" t="n">
        <x:f>CHOOSE(MIN(3,MAX(1,$B$9)),T925,V925,X925)</x:f>
        <x:v>0.5802523080492392</x:v>
      </x:c>
      <x:c r="D925" s="1" t="n">
        <x:f>IF(B925^2+C925^2&lt;=1,1,0)</x:f>
        <x:v>1</x:v>
      </x:c>
      <x:c r="E925" s="9" t="n">
        <x:f>4*AVERAGE($D$25:D925)</x:f>
        <x:v>3.067702552719201</x:v>
      </x:c>
      <x:c r="F925" s="1" t="n">
        <x:f>B925</x:f>
        <x:v>0.7887219142867252</x:v>
      </x:c>
      <x:c r="G925" s="1" t="n">
        <x:f>IF(D925=1,C925,"")</x:f>
        <x:v>0.5802523080492392</x:v>
      </x:c>
      <x:c r="H925" s="1" t="str">
        <x:f>IF(D925=0,C925,"")</x:f>
      </x:c>
      <x:c r="I925" s="1" t="n">
        <x:f>SQRT(1-F925^2)</x:f>
        <x:v>0.614750145932381</x:v>
      </x:c>
      <x:c r="J925" s="34"/>
      <x:c r="K925" s="34"/>
      <x:c r="L925" s="34"/>
      <x:c r="M925" s="34"/>
      <x:c r="N925" s="34"/>
      <x:c r="O925" s="34"/>
      <x:c r="P925" s="34"/>
      <x:c r="Q925" s="10" t="n">
        <x:f>PI()</x:f>
        <x:v>3.141592653589793</x:v>
      </x:c>
      <x:c r="S925" s="10" t="n">
        <x:v>0.7887219142867252</x:v>
      </x:c>
      <x:c r="T925" s="10" t="n">
        <x:v>0.5802523080492392</x:v>
      </x:c>
      <x:c r="U925" s="10" t="n">
        <x:v>0.12995429947720105</x:v>
      </x:c>
      <x:c r="V925" s="10" t="n">
        <x:v>0.2553644075021637</x:v>
      </x:c>
      <x:c r="W925" s="10" t="n">
        <x:v>0.33347664344321915</x:v>
      </x:c>
      <x:c r="X925" s="10" t="n">
        <x:v>0.6945466932422646</x:v>
      </x:c>
    </x:row>
    <x:row r="926">
      <x:c r="A926" s="34" t="n">
        <x:v>902</x:v>
      </x:c>
      <x:c r="B926" s="11" t="n">
        <x:f>CHOOSE(MIN(3,MAX(1,$B$9)),S926,U926,W926)</x:f>
        <x:v>0.7089298566570505</x:v>
      </x:c>
      <x:c r="C926" s="11" t="n">
        <x:f>CHOOSE(MIN(3,MAX(1,$B$9)),T926,V926,X926)</x:f>
        <x:v>0.70552627381403</x:v>
      </x:c>
      <x:c r="D926" s="1" t="n">
        <x:f>IF(B926^2+C926^2&lt;=1,1,0)</x:f>
        <x:v>0</x:v>
      </x:c>
      <x:c r="E926" s="9" t="n">
        <x:f>4*AVERAGE($D$25:D926)</x:f>
        <x:v>3.0643015521064303</x:v>
      </x:c>
      <x:c r="F926" s="1" t="n">
        <x:f>B926</x:f>
        <x:v>0.7089298566570505</x:v>
      </x:c>
      <x:c r="G926" s="1" t="str">
        <x:f>IF(D926=1,C926,"")</x:f>
      </x:c>
      <x:c r="H926" s="1" t="n">
        <x:f>IF(D926=0,C926,"")</x:f>
        <x:v>0.70552627381403</x:v>
      </x:c>
      <x:c r="I926" s="1" t="n">
        <x:f>SQRT(1-F926^2)</x:f>
        <x:v>0.7052789932645193</x:v>
      </x:c>
      <x:c r="J926" s="34"/>
      <x:c r="K926" s="34"/>
      <x:c r="L926" s="34"/>
      <x:c r="M926" s="34"/>
      <x:c r="N926" s="34"/>
      <x:c r="O926" s="34"/>
      <x:c r="P926" s="34"/>
      <x:c r="Q926" s="10" t="n">
        <x:f>PI()</x:f>
        <x:v>3.141592653589793</x:v>
      </x:c>
      <x:c r="S926" s="10" t="n">
        <x:v>0.7089298566570505</x:v>
      </x:c>
      <x:c r="T926" s="10" t="n">
        <x:v>0.70552627381403</x:v>
      </x:c>
      <x:c r="U926" s="10" t="n">
        <x:v>0.6730384267848288</x:v>
      </x:c>
      <x:c r="V926" s="10" t="n">
        <x:v>0.3117712167314779</x:v>
      </x:c>
      <x:c r="W926" s="10" t="n">
        <x:v>0.28929630867669887</x:v>
      </x:c>
      <x:c r="X926" s="10" t="n">
        <x:v>0.6610087259845239</x:v>
      </x:c>
    </x:row>
    <x:row r="927">
      <x:c r="A927" s="34" t="n">
        <x:v>903</x:v>
      </x:c>
      <x:c r="B927" s="11" t="n">
        <x:f>CHOOSE(MIN(3,MAX(1,$B$9)),S927,U927,W927)</x:f>
        <x:v>0.3567944950191304</x:v>
      </x:c>
      <x:c r="C927" s="11" t="n">
        <x:f>CHOOSE(MIN(3,MAX(1,$B$9)),T927,V927,X927)</x:f>
        <x:v>0.5926959147909656</x:v>
      </x:c>
      <x:c r="D927" s="1" t="n">
        <x:f>IF(B927^2+C927^2&lt;=1,1,0)</x:f>
        <x:v>1</x:v>
      </x:c>
      <x:c r="E927" s="9" t="n">
        <x:f>4*AVERAGE($D$25:D927)</x:f>
        <x:v>3.0653377630121814</x:v>
      </x:c>
      <x:c r="F927" s="1" t="n">
        <x:f>B927</x:f>
        <x:v>0.3567944950191304</x:v>
      </x:c>
      <x:c r="G927" s="1" t="n">
        <x:f>IF(D927=1,C927,"")</x:f>
        <x:v>0.5926959147909656</x:v>
      </x:c>
      <x:c r="H927" s="1" t="str">
        <x:f>IF(D927=0,C927,"")</x:f>
      </x:c>
      <x:c r="I927" s="1" t="n">
        <x:f>SQRT(1-F927^2)</x:f>
        <x:v>0.9341828987537952</x:v>
      </x:c>
      <x:c r="J927" s="34"/>
      <x:c r="K927" s="34"/>
      <x:c r="L927" s="34"/>
      <x:c r="M927" s="34"/>
      <x:c r="N927" s="34"/>
      <x:c r="O927" s="34"/>
      <x:c r="P927" s="34"/>
      <x:c r="Q927" s="10" t="n">
        <x:f>PI()</x:f>
        <x:v>3.141592653589793</x:v>
      </x:c>
      <x:c r="S927" s="10" t="n">
        <x:v>0.3567944950191304</x:v>
      </x:c>
      <x:c r="T927" s="10" t="n">
        <x:v>0.5926959147909656</x:v>
      </x:c>
      <x:c r="U927" s="10" t="n">
        <x:v>0.807633143366742</x:v>
      </x:c>
      <x:c r="V927" s="10" t="n">
        <x:v>0.5274382433338888</x:v>
      </x:c>
      <x:c r="W927" s="10" t="n">
        <x:v>0.18467530979306124</x:v>
      </x:c>
      <x:c r="X927" s="10" t="n">
        <x:v>0.0801284811047126</x:v>
      </x:c>
    </x:row>
    <x:row r="928">
      <x:c r="A928" s="34" t="n">
        <x:v>904</x:v>
      </x:c>
      <x:c r="B928" s="11" t="n">
        <x:f>CHOOSE(MIN(3,MAX(1,$B$9)),S928,U928,W928)</x:f>
        <x:v>0.4034416287904605</x:v>
      </x:c>
      <x:c r="C928" s="11" t="n">
        <x:f>CHOOSE(MIN(3,MAX(1,$B$9)),T928,V928,X928)</x:f>
        <x:v>0.913036638055928</x:v>
      </x:c>
      <x:c r="D928" s="1" t="n">
        <x:f>IF(B928^2+C928^2&lt;=1,1,0)</x:f>
        <x:v>1</x:v>
      </x:c>
      <x:c r="E928" s="9" t="n">
        <x:f>4*AVERAGE($D$25:D928)</x:f>
        <x:v>3.066371681415929</x:v>
      </x:c>
      <x:c r="F928" s="1" t="n">
        <x:f>B928</x:f>
        <x:v>0.4034416287904605</x:v>
      </x:c>
      <x:c r="G928" s="1" t="n">
        <x:f>IF(D928=1,C928,"")</x:f>
        <x:v>0.913036638055928</x:v>
      </x:c>
      <x:c r="H928" s="1" t="str">
        <x:f>IF(D928=0,C928,"")</x:f>
      </x:c>
      <x:c r="I928" s="1" t="n">
        <x:f>SQRT(1-F928^2)</x:f>
        <x:v>0.9150053836775499</x:v>
      </x:c>
      <x:c r="J928" s="34"/>
      <x:c r="K928" s="34"/>
      <x:c r="L928" s="34"/>
      <x:c r="M928" s="34"/>
      <x:c r="N928" s="34"/>
      <x:c r="O928" s="34"/>
      <x:c r="P928" s="34"/>
      <x:c r="Q928" s="10" t="n">
        <x:f>PI()</x:f>
        <x:v>3.141592653589793</x:v>
      </x:c>
      <x:c r="S928" s="10" t="n">
        <x:v>0.4034416287904605</x:v>
      </x:c>
      <x:c r="T928" s="10" t="n">
        <x:v>0.913036638055928</x:v>
      </x:c>
      <x:c r="U928" s="10" t="n">
        <x:v>0.31090422050894695</x:v>
      </x:c>
      <x:c r="V928" s="10" t="n">
        <x:v>0.008045880057303778</x:v>
      </x:c>
      <x:c r="W928" s="10" t="n">
        <x:v>0.49901934437388085</x:v>
      </x:c>
      <x:c r="X928" s="10" t="n">
        <x:v>0.3186556560367554</x:v>
      </x:c>
    </x:row>
    <x:row r="929">
      <x:c r="A929" s="34" t="n">
        <x:v>905</x:v>
      </x:c>
      <x:c r="B929" s="11" t="n">
        <x:f>CHOOSE(MIN(3,MAX(1,$B$9)),S929,U929,W929)</x:f>
        <x:v>0.5458342403871939</x:v>
      </x:c>
      <x:c r="C929" s="11" t="n">
        <x:f>CHOOSE(MIN(3,MAX(1,$B$9)),T929,V929,X929)</x:f>
        <x:v>0.9748546906048432</x:v>
      </x:c>
      <x:c r="D929" s="1" t="n">
        <x:f>IF(B929^2+C929^2&lt;=1,1,0)</x:f>
        <x:v>0</x:v>
      </x:c>
      <x:c r="E929" s="9" t="n">
        <x:f>4*AVERAGE($D$25:D929)</x:f>
        <x:v>3.0629834254143646</x:v>
      </x:c>
      <x:c r="F929" s="1" t="n">
        <x:f>B929</x:f>
        <x:v>0.5458342403871939</x:v>
      </x:c>
      <x:c r="G929" s="1" t="str">
        <x:f>IF(D929=1,C929,"")</x:f>
      </x:c>
      <x:c r="H929" s="1" t="n">
        <x:f>IF(D929=0,C929,"")</x:f>
        <x:v>0.9748546906048432</x:v>
      </x:c>
      <x:c r="I929" s="1" t="n">
        <x:f>SQRT(1-F929^2)</x:f>
        <x:v>0.8378931805552156</x:v>
      </x:c>
      <x:c r="J929" s="34"/>
      <x:c r="K929" s="34"/>
      <x:c r="L929" s="34"/>
      <x:c r="M929" s="34"/>
      <x:c r="N929" s="34"/>
      <x:c r="O929" s="34"/>
      <x:c r="P929" s="34"/>
      <x:c r="Q929" s="10" t="n">
        <x:f>PI()</x:f>
        <x:v>3.141592653589793</x:v>
      </x:c>
      <x:c r="S929" s="10" t="n">
        <x:v>0.5458342403871939</x:v>
      </x:c>
      <x:c r="T929" s="10" t="n">
        <x:v>0.9748546906048432</x:v>
      </x:c>
      <x:c r="U929" s="10" t="n">
        <x:v>0.5914297827402022</x:v>
      </x:c>
      <x:c r="V929" s="10" t="n">
        <x:v>0.04944193578682421</x:v>
      </x:c>
      <x:c r="W929" s="10" t="n">
        <x:v>0.8009630381868733</x:v>
      </x:c>
      <x:c r="X929" s="10" t="n">
        <x:v>0.705091664134809</x:v>
      </x:c>
    </x:row>
    <x:row r="930">
      <x:c r="A930" s="34" t="n">
        <x:v>906</x:v>
      </x:c>
      <x:c r="B930" s="11" t="n">
        <x:f>CHOOSE(MIN(3,MAX(1,$B$9)),S930,U930,W930)</x:f>
        <x:v>0.23975322337355465</x:v>
      </x:c>
      <x:c r="C930" s="11" t="n">
        <x:f>CHOOSE(MIN(3,MAX(1,$B$9)),T930,V930,X930)</x:f>
        <x:v>0.4700100627960637</x:v>
      </x:c>
      <x:c r="D930" s="1" t="n">
        <x:f>IF(B930^2+C930^2&lt;=1,1,0)</x:f>
        <x:v>1</x:v>
      </x:c>
      <x:c r="E930" s="9" t="n">
        <x:f>4*AVERAGE($D$25:D930)</x:f>
        <x:v>3.06401766004415</x:v>
      </x:c>
      <x:c r="F930" s="1" t="n">
        <x:f>B930</x:f>
        <x:v>0.23975322337355465</x:v>
      </x:c>
      <x:c r="G930" s="1" t="n">
        <x:f>IF(D930=1,C930,"")</x:f>
        <x:v>0.4700100627960637</x:v>
      </x:c>
      <x:c r="H930" s="1" t="str">
        <x:f>IF(D930=0,C930,"")</x:f>
      </x:c>
      <x:c r="I930" s="1" t="n">
        <x:f>SQRT(1-F930^2)</x:f>
        <x:v>0.9708338642023105</x:v>
      </x:c>
      <x:c r="J930" s="34"/>
      <x:c r="K930" s="34"/>
      <x:c r="L930" s="34"/>
      <x:c r="M930" s="34"/>
      <x:c r="N930" s="34"/>
      <x:c r="O930" s="34"/>
      <x:c r="P930" s="34"/>
      <x:c r="Q930" s="10" t="n">
        <x:f>PI()</x:f>
        <x:v>3.141592653589793</x:v>
      </x:c>
      <x:c r="S930" s="10" t="n">
        <x:v>0.23975322337355465</x:v>
      </x:c>
      <x:c r="T930" s="10" t="n">
        <x:v>0.4700100627960637</x:v>
      </x:c>
      <x:c r="U930" s="10" t="n">
        <x:v>0.8485169646841806</x:v>
      </x:c>
      <x:c r="V930" s="10" t="n">
        <x:v>0.5881638841578061</x:v>
      </x:c>
      <x:c r="W930" s="10" t="n">
        <x:v>0.7639366986729528</x:v>
      </x:c>
      <x:c r="X930" s="10" t="n">
        <x:v>0.8384604622793791</x:v>
      </x:c>
    </x:row>
    <x:row r="931">
      <x:c r="A931" s="34" t="n">
        <x:v>907</x:v>
      </x:c>
      <x:c r="B931" s="11" t="n">
        <x:f>CHOOSE(MIN(3,MAX(1,$B$9)),S931,U931,W931)</x:f>
        <x:v>0.735649814712815</x:v>
      </x:c>
      <x:c r="C931" s="11" t="n">
        <x:f>CHOOSE(MIN(3,MAX(1,$B$9)),T931,V931,X931)</x:f>
        <x:v>0.7437090451130643</x:v>
      </x:c>
      <x:c r="D931" s="1" t="n">
        <x:f>IF(B931^2+C931^2&lt;=1,1,0)</x:f>
        <x:v>0</x:v>
      </x:c>
      <x:c r="E931" s="9" t="n">
        <x:f>4*AVERAGE($D$25:D931)</x:f>
        <x:v>3.0606394707828004</x:v>
      </x:c>
      <x:c r="F931" s="1" t="n">
        <x:f>B931</x:f>
        <x:v>0.735649814712815</x:v>
      </x:c>
      <x:c r="G931" s="1" t="str">
        <x:f>IF(D931=1,C931,"")</x:f>
      </x:c>
      <x:c r="H931" s="1" t="n">
        <x:f>IF(D931=0,C931,"")</x:f>
        <x:v>0.7437090451130643</x:v>
      </x:c>
      <x:c r="I931" s="1" t="n">
        <x:f>SQRT(1-F931^2)</x:f>
        <x:v>0.6773620524601308</x:v>
      </x:c>
      <x:c r="J931" s="34"/>
      <x:c r="K931" s="34"/>
      <x:c r="L931" s="34"/>
      <x:c r="M931" s="34"/>
      <x:c r="N931" s="34"/>
      <x:c r="O931" s="34"/>
      <x:c r="P931" s="34"/>
      <x:c r="Q931" s="10" t="n">
        <x:f>PI()</x:f>
        <x:v>3.141592653589793</x:v>
      </x:c>
      <x:c r="S931" s="10" t="n">
        <x:v>0.735649814712815</x:v>
      </x:c>
      <x:c r="T931" s="10" t="n">
        <x:v>0.7437090451130643</x:v>
      </x:c>
      <x:c r="U931" s="10" t="n">
        <x:v>0.11990263835092263</x:v>
      </x:c>
      <x:c r="V931" s="10" t="n">
        <x:v>0.9100326203498451</x:v>
      </x:c>
      <x:c r="W931" s="10" t="n">
        <x:v>0.9093300186145225</x:v>
      </x:c>
      <x:c r="X931" s="10" t="n">
        <x:v>0.3540048386549316</x:v>
      </x:c>
    </x:row>
    <x:row r="932">
      <x:c r="A932" s="34" t="n">
        <x:v>908</x:v>
      </x:c>
      <x:c r="B932" s="11" t="n">
        <x:f>CHOOSE(MIN(3,MAX(1,$B$9)),S932,U932,W932)</x:f>
        <x:v>0.5341910201823339</x:v>
      </x:c>
      <x:c r="C932" s="11" t="n">
        <x:f>CHOOSE(MIN(3,MAX(1,$B$9)),T932,V932,X932)</x:f>
        <x:v>0.5437431960599497</x:v>
      </x:c>
      <x:c r="D932" s="1" t="n">
        <x:f>IF(B932^2+C932^2&lt;=1,1,0)</x:f>
        <x:v>1</x:v>
      </x:c>
      <x:c r="E932" s="9" t="n">
        <x:f>4*AVERAGE($D$25:D932)</x:f>
        <x:v>3.0616740088105727</x:v>
      </x:c>
      <x:c r="F932" s="1" t="n">
        <x:f>B932</x:f>
        <x:v>0.5341910201823339</x:v>
      </x:c>
      <x:c r="G932" s="1" t="n">
        <x:f>IF(D932=1,C932,"")</x:f>
        <x:v>0.5437431960599497</x:v>
      </x:c>
      <x:c r="H932" s="1" t="str">
        <x:f>IF(D932=0,C932,"")</x:f>
      </x:c>
      <x:c r="I932" s="1" t="n">
        <x:f>SQRT(1-F932^2)</x:f>
        <x:v>0.8453637997670336</x:v>
      </x:c>
      <x:c r="J932" s="34"/>
      <x:c r="K932" s="34"/>
      <x:c r="L932" s="34"/>
      <x:c r="M932" s="34"/>
      <x:c r="N932" s="34"/>
      <x:c r="O932" s="34"/>
      <x:c r="P932" s="34"/>
      <x:c r="Q932" s="10" t="n">
        <x:f>PI()</x:f>
        <x:v>3.141592653589793</x:v>
      </x:c>
      <x:c r="S932" s="10" t="n">
        <x:v>0.5341910201823339</x:v>
      </x:c>
      <x:c r="T932" s="10" t="n">
        <x:v>0.5437431960599497</x:v>
      </x:c>
      <x:c r="U932" s="10" t="n">
        <x:v>0.7346188429568979</x:v>
      </x:c>
      <x:c r="V932" s="10" t="n">
        <x:v>0.212171254101422</x:v>
      </x:c>
      <x:c r="W932" s="10" t="n">
        <x:v>0.011778408622079573</x:v>
      </x:c>
      <x:c r="X932" s="10" t="n">
        <x:v>0.7363524201687889</x:v>
      </x:c>
    </x:row>
    <x:row r="933">
      <x:c r="A933" s="34" t="n">
        <x:v>909</x:v>
      </x:c>
      <x:c r="B933" s="11" t="n">
        <x:f>CHOOSE(MIN(3,MAX(1,$B$9)),S933,U933,W933)</x:f>
        <x:v>0.37929588451515883</x:v>
      </x:c>
      <x:c r="C933" s="11" t="n">
        <x:f>CHOOSE(MIN(3,MAX(1,$B$9)),T933,V933,X933)</x:f>
        <x:v>0.7180467915022746</x:v>
      </x:c>
      <x:c r="D933" s="1" t="n">
        <x:f>IF(B933^2+C933^2&lt;=1,1,0)</x:f>
        <x:v>1</x:v>
      </x:c>
      <x:c r="E933" s="9" t="n">
        <x:f>4*AVERAGE($D$25:D933)</x:f>
        <x:v>3.062706270627063</x:v>
      </x:c>
      <x:c r="F933" s="1" t="n">
        <x:f>B933</x:f>
        <x:v>0.37929588451515883</x:v>
      </x:c>
      <x:c r="G933" s="1" t="n">
        <x:f>IF(D933=1,C933,"")</x:f>
        <x:v>0.7180467915022746</x:v>
      </x:c>
      <x:c r="H933" s="1" t="str">
        <x:f>IF(D933=0,C933,"")</x:f>
      </x:c>
      <x:c r="I933" s="1" t="n">
        <x:f>SQRT(1-F933^2)</x:f>
        <x:v>0.9252754357432511</x:v>
      </x:c>
      <x:c r="J933" s="34"/>
      <x:c r="K933" s="34"/>
      <x:c r="L933" s="34"/>
      <x:c r="M933" s="34"/>
      <x:c r="N933" s="34"/>
      <x:c r="O933" s="34"/>
      <x:c r="P933" s="34"/>
      <x:c r="Q933" s="10" t="n">
        <x:f>PI()</x:f>
        <x:v>3.141592653589793</x:v>
      </x:c>
      <x:c r="S933" s="10" t="n">
        <x:v>0.37929588451515883</x:v>
      </x:c>
      <x:c r="T933" s="10" t="n">
        <x:v>0.7180467915022746</x:v>
      </x:c>
      <x:c r="U933" s="10" t="n">
        <x:v>0.2677708641131755</x:v>
      </x:c>
      <x:c r="V933" s="10" t="n">
        <x:v>0.12335383792929089</x:v>
      </x:c>
      <x:c r="W933" s="10" t="n">
        <x:v>0.9784367970356899</x:v>
      </x:c>
      <x:c r="X933" s="10" t="n">
        <x:v>0.7759841906936832</x:v>
      </x:c>
    </x:row>
    <x:row r="934">
      <x:c r="A934" s="34" t="n">
        <x:v>910</x:v>
      </x:c>
      <x:c r="B934" s="11" t="n">
        <x:f>CHOOSE(MIN(3,MAX(1,$B$9)),S934,U934,W934)</x:f>
        <x:v>0.07149952033068985</x:v>
      </x:c>
      <x:c r="C934" s="11" t="n">
        <x:f>CHOOSE(MIN(3,MAX(1,$B$9)),T934,V934,X934)</x:f>
        <x:v>0.9749526382656768</x:v>
      </x:c>
      <x:c r="D934" s="1" t="n">
        <x:f>IF(B934^2+C934^2&lt;=1,1,0)</x:f>
        <x:v>1</x:v>
      </x:c>
      <x:c r="E934" s="9" t="n">
        <x:f>4*AVERAGE($D$25:D934)</x:f>
        <x:v>3.063736263736264</x:v>
      </x:c>
      <x:c r="F934" s="1" t="n">
        <x:f>B934</x:f>
        <x:v>0.07149952033068985</x:v>
      </x:c>
      <x:c r="G934" s="1" t="n">
        <x:f>IF(D934=1,C934,"")</x:f>
        <x:v>0.9749526382656768</x:v>
      </x:c>
      <x:c r="H934" s="1" t="str">
        <x:f>IF(D934=0,C934,"")</x:f>
      </x:c>
      <x:c r="I934" s="1" t="n">
        <x:f>SQRT(1-F934^2)</x:f>
        <x:v>0.9974406341193852</x:v>
      </x:c>
      <x:c r="J934" s="34"/>
      <x:c r="K934" s="34"/>
      <x:c r="L934" s="34"/>
      <x:c r="M934" s="34"/>
      <x:c r="N934" s="34"/>
      <x:c r="O934" s="34"/>
      <x:c r="P934" s="34"/>
      <x:c r="Q934" s="10" t="n">
        <x:f>PI()</x:f>
        <x:v>3.141592653589793</x:v>
      </x:c>
      <x:c r="S934" s="10" t="n">
        <x:v>0.07149952033068985</x:v>
      </x:c>
      <x:c r="T934" s="10" t="n">
        <x:v>0.9749526382656768</x:v>
      </x:c>
      <x:c r="U934" s="10" t="n">
        <x:v>0.10224543043757783</x:v>
      </x:c>
      <x:c r="V934" s="10" t="n">
        <x:v>0.5062980554928063</x:v>
      </x:c>
      <x:c r="W934" s="10" t="n">
        <x:v>0.028578045650259787</x:v>
      </x:c>
      <x:c r="X934" s="10" t="n">
        <x:v>0.6565430986803116</x:v>
      </x:c>
    </x:row>
    <x:row r="935">
      <x:c r="A935" s="34" t="n">
        <x:v>911</x:v>
      </x:c>
      <x:c r="B935" s="11" t="n">
        <x:f>CHOOSE(MIN(3,MAX(1,$B$9)),S935,U935,W935)</x:f>
        <x:v>0.27608337241690606</x:v>
      </x:c>
      <x:c r="C935" s="11" t="n">
        <x:f>CHOOSE(MIN(3,MAX(1,$B$9)),T935,V935,X935)</x:f>
        <x:v>0.9113464473048225</x:v>
      </x:c>
      <x:c r="D935" s="1" t="n">
        <x:f>IF(B935^2+C935^2&lt;=1,1,0)</x:f>
        <x:v>1</x:v>
      </x:c>
      <x:c r="E935" s="9" t="n">
        <x:f>4*AVERAGE($D$25:D935)</x:f>
        <x:v>3.0647639956092205</x:v>
      </x:c>
      <x:c r="F935" s="1" t="n">
        <x:f>B935</x:f>
        <x:v>0.27608337241690606</x:v>
      </x:c>
      <x:c r="G935" s="1" t="n">
        <x:f>IF(D935=1,C935,"")</x:f>
        <x:v>0.9113464473048225</x:v>
      </x:c>
      <x:c r="H935" s="1" t="str">
        <x:f>IF(D935=0,C935,"")</x:f>
      </x:c>
      <x:c r="I935" s="1" t="n">
        <x:f>SQRT(1-F935^2)</x:f>
        <x:v>0.9611336907396951</x:v>
      </x:c>
      <x:c r="J935" s="34"/>
      <x:c r="K935" s="34"/>
      <x:c r="L935" s="34"/>
      <x:c r="M935" s="34"/>
      <x:c r="N935" s="34"/>
      <x:c r="O935" s="34"/>
      <x:c r="P935" s="34"/>
      <x:c r="Q935" s="10" t="n">
        <x:f>PI()</x:f>
        <x:v>3.141592653589793</x:v>
      </x:c>
      <x:c r="S935" s="10" t="n">
        <x:v>0.27608337241690606</x:v>
      </x:c>
      <x:c r="T935" s="10" t="n">
        <x:v>0.9113464473048225</x:v>
      </x:c>
      <x:c r="U935" s="10" t="n">
        <x:v>0.8998347184226781</x:v>
      </x:c>
      <x:c r="V935" s="10" t="n">
        <x:v>0.6515952408776096</x:v>
      </x:c>
      <x:c r="W935" s="10" t="n">
        <x:v>0.7838884171015621</x:v>
      </x:c>
      <x:c r="X935" s="10" t="n">
        <x:v>0.9744250499523776</x:v>
      </x:c>
    </x:row>
    <x:row r="936">
      <x:c r="A936" s="34" t="n">
        <x:v>912</x:v>
      </x:c>
      <x:c r="B936" s="11" t="n">
        <x:f>CHOOSE(MIN(3,MAX(1,$B$9)),S936,U936,W936)</x:f>
        <x:v>0.18107425642665476</x:v>
      </x:c>
      <x:c r="C936" s="11" t="n">
        <x:f>CHOOSE(MIN(3,MAX(1,$B$9)),T936,V936,X936)</x:f>
        <x:v>0.862552774255164</x:v>
      </x:c>
      <x:c r="D936" s="1" t="n">
        <x:f>IF(B936^2+C936^2&lt;=1,1,0)</x:f>
        <x:v>1</x:v>
      </x:c>
      <x:c r="E936" s="9" t="n">
        <x:f>4*AVERAGE($D$25:D936)</x:f>
        <x:v>3.0657894736842106</x:v>
      </x:c>
      <x:c r="F936" s="1" t="n">
        <x:f>B936</x:f>
        <x:v>0.18107425642665476</x:v>
      </x:c>
      <x:c r="G936" s="1" t="n">
        <x:f>IF(D936=1,C936,"")</x:f>
        <x:v>0.862552774255164</x:v>
      </x:c>
      <x:c r="H936" s="1" t="str">
        <x:f>IF(D936=0,C936,"")</x:f>
      </x:c>
      <x:c r="I936" s="1" t="n">
        <x:f>SQRT(1-F936^2)</x:f>
        <x:v>0.9834694269063651</x:v>
      </x:c>
      <x:c r="J936" s="34"/>
      <x:c r="K936" s="34"/>
      <x:c r="L936" s="34"/>
      <x:c r="M936" s="34"/>
      <x:c r="N936" s="34"/>
      <x:c r="O936" s="34"/>
      <x:c r="P936" s="34"/>
      <x:c r="Q936" s="10" t="n">
        <x:f>PI()</x:f>
        <x:v>3.141592653589793</x:v>
      </x:c>
      <x:c r="S936" s="10" t="n">
        <x:v>0.18107425642665476</x:v>
      </x:c>
      <x:c r="T936" s="10" t="n">
        <x:v>0.862552774255164</x:v>
      </x:c>
      <x:c r="U936" s="10" t="n">
        <x:v>0.8834556046655748</x:v>
      </x:c>
      <x:c r="V936" s="10" t="n">
        <x:v>0.43237965801649003</x:v>
      </x:c>
      <x:c r="W936" s="10" t="n">
        <x:v>0.0685727433343003</x:v>
      </x:c>
      <x:c r="X936" s="10" t="n">
        <x:v>0.4089769232921645</x:v>
      </x:c>
    </x:row>
    <x:row r="937">
      <x:c r="A937" s="34" t="n">
        <x:v>913</x:v>
      </x:c>
      <x:c r="B937" s="11" t="n">
        <x:f>CHOOSE(MIN(3,MAX(1,$B$9)),S937,U937,W937)</x:f>
        <x:v>0.892441273550503</x:v>
      </x:c>
      <x:c r="C937" s="11" t="n">
        <x:f>CHOOSE(MIN(3,MAX(1,$B$9)),T937,V937,X937)</x:f>
        <x:v>0.0467308476800099</x:v>
      </x:c>
      <x:c r="D937" s="1" t="n">
        <x:f>IF(B937^2+C937^2&lt;=1,1,0)</x:f>
        <x:v>1</x:v>
      </x:c>
      <x:c r="E937" s="9" t="n">
        <x:f>4*AVERAGE($D$25:D937)</x:f>
        <x:v>3.0668127053669223</x:v>
      </x:c>
      <x:c r="F937" s="1" t="n">
        <x:f>B937</x:f>
        <x:v>0.892441273550503</x:v>
      </x:c>
      <x:c r="G937" s="1" t="n">
        <x:f>IF(D937=1,C937,"")</x:f>
        <x:v>0.0467308476800099</x:v>
      </x:c>
      <x:c r="H937" s="1" t="str">
        <x:f>IF(D937=0,C937,"")</x:f>
      </x:c>
      <x:c r="I937" s="1" t="n">
        <x:f>SQRT(1-F937^2)</x:f>
        <x:v>0.45116357705776333</x:v>
      </x:c>
      <x:c r="J937" s="34"/>
      <x:c r="K937" s="34"/>
      <x:c r="L937" s="34"/>
      <x:c r="M937" s="34"/>
      <x:c r="N937" s="34"/>
      <x:c r="O937" s="34"/>
      <x:c r="P937" s="34"/>
      <x:c r="Q937" s="10" t="n">
        <x:f>PI()</x:f>
        <x:v>3.141592653589793</x:v>
      </x:c>
      <x:c r="S937" s="10" t="n">
        <x:v>0.892441273550503</x:v>
      </x:c>
      <x:c r="T937" s="10" t="n">
        <x:v>0.0467308476800099</x:v>
      </x:c>
      <x:c r="U937" s="10" t="n">
        <x:v>0.043642199972930174</x:v>
      </x:c>
      <x:c r="V937" s="10" t="n">
        <x:v>0.24286076795572342</x:v>
      </x:c>
      <x:c r="W937" s="10" t="n">
        <x:v>0.8312601402767357</x:v>
      </x:c>
      <x:c r="X937" s="10" t="n">
        <x:v>0.08911638312395787</x:v>
      </x:c>
    </x:row>
    <x:row r="938">
      <x:c r="A938" s="34" t="n">
        <x:v>914</x:v>
      </x:c>
      <x:c r="B938" s="11" t="n">
        <x:f>CHOOSE(MIN(3,MAX(1,$B$9)),S938,U938,W938)</x:f>
        <x:v>0.9001087652286515</x:v>
      </x:c>
      <x:c r="C938" s="11" t="n">
        <x:f>CHOOSE(MIN(3,MAX(1,$B$9)),T938,V938,X938)</x:f>
        <x:v>0.7783164178254083</x:v>
      </x:c>
      <x:c r="D938" s="1" t="n">
        <x:f>IF(B938^2+C938^2&lt;=1,1,0)</x:f>
        <x:v>0</x:v>
      </x:c>
      <x:c r="E938" s="9" t="n">
        <x:f>4*AVERAGE($D$25:D938)</x:f>
        <x:v>3.063457330415755</x:v>
      </x:c>
      <x:c r="F938" s="1" t="n">
        <x:f>B938</x:f>
        <x:v>0.9001087652286515</x:v>
      </x:c>
      <x:c r="G938" s="1" t="str">
        <x:f>IF(D938=1,C938,"")</x:f>
      </x:c>
      <x:c r="H938" s="1" t="n">
        <x:f>IF(D938=0,C938,"")</x:f>
        <x:v>0.7783164178254083</x:v>
      </x:c>
      <x:c r="I938" s="1" t="n">
        <x:f>SQRT(1-F938^2)</x:f>
        <x:v>0.43566525080450513</x:v>
      </x:c>
      <x:c r="J938" s="34"/>
      <x:c r="K938" s="34"/>
      <x:c r="L938" s="34"/>
      <x:c r="M938" s="34"/>
      <x:c r="N938" s="34"/>
      <x:c r="O938" s="34"/>
      <x:c r="P938" s="34"/>
      <x:c r="Q938" s="10" t="n">
        <x:f>PI()</x:f>
        <x:v>3.141592653589793</x:v>
      </x:c>
      <x:c r="S938" s="10" t="n">
        <x:v>0.9001087652286515</x:v>
      </x:c>
      <x:c r="T938" s="10" t="n">
        <x:v>0.7783164178254083</x:v>
      </x:c>
      <x:c r="U938" s="10" t="n">
        <x:v>0.0437267234611497</x:v>
      </x:c>
      <x:c r="V938" s="10" t="n">
        <x:v>0.7027734670096509</x:v>
      </x:c>
      <x:c r="W938" s="10" t="n">
        <x:v>0.29810200229361783</x:v>
      </x:c>
      <x:c r="X938" s="10" t="n">
        <x:v>0.1521640518763958</x:v>
      </x:c>
    </x:row>
    <x:row r="939">
      <x:c r="A939" s="34" t="n">
        <x:v>915</x:v>
      </x:c>
      <x:c r="B939" s="11" t="n">
        <x:f>CHOOSE(MIN(3,MAX(1,$B$9)),S939,U939,W939)</x:f>
        <x:v>0.37125503446441144</x:v>
      </x:c>
      <x:c r="C939" s="11" t="n">
        <x:f>CHOOSE(MIN(3,MAX(1,$B$9)),T939,V939,X939)</x:f>
        <x:v>0.5221160711953416</x:v>
      </x:c>
      <x:c r="D939" s="1" t="n">
        <x:f>IF(B939^2+C939^2&lt;=1,1,0)</x:f>
        <x:v>1</x:v>
      </x:c>
      <x:c r="E939" s="9" t="n">
        <x:f>4*AVERAGE($D$25:D939)</x:f>
        <x:v>3.06448087431694</x:v>
      </x:c>
      <x:c r="F939" s="1" t="n">
        <x:f>B939</x:f>
        <x:v>0.37125503446441144</x:v>
      </x:c>
      <x:c r="G939" s="1" t="n">
        <x:f>IF(D939=1,C939,"")</x:f>
        <x:v>0.5221160711953416</x:v>
      </x:c>
      <x:c r="H939" s="1" t="str">
        <x:f>IF(D939=0,C939,"")</x:f>
      </x:c>
      <x:c r="I939" s="1" t="n">
        <x:f>SQRT(1-F939^2)</x:f>
        <x:v>0.9285309361485101</x:v>
      </x:c>
      <x:c r="J939" s="34"/>
      <x:c r="K939" s="34"/>
      <x:c r="L939" s="34"/>
      <x:c r="M939" s="34"/>
      <x:c r="N939" s="34"/>
      <x:c r="O939" s="34"/>
      <x:c r="P939" s="34"/>
      <x:c r="Q939" s="10" t="n">
        <x:f>PI()</x:f>
        <x:v>3.141592653589793</x:v>
      </x:c>
      <x:c r="S939" s="10" t="n">
        <x:v>0.37125503446441144</x:v>
      </x:c>
      <x:c r="T939" s="10" t="n">
        <x:v>0.5221160711953416</x:v>
      </x:c>
      <x:c r="U939" s="10" t="n">
        <x:v>0.03586552272450094</x:v>
      </x:c>
      <x:c r="V939" s="10" t="n">
        <x:v>0.41664507864284306</x:v>
      </x:c>
      <x:c r="W939" s="10" t="n">
        <x:v>0.5640973510297099</x:v>
      </x:c>
      <x:c r="X939" s="10" t="n">
        <x:v>0.10598783847342819</x:v>
      </x:c>
    </x:row>
    <x:row r="940">
      <x:c r="A940" s="34" t="n">
        <x:v>916</x:v>
      </x:c>
      <x:c r="B940" s="11" t="n">
        <x:f>CHOOSE(MIN(3,MAX(1,$B$9)),S940,U940,W940)</x:f>
        <x:v>0.48928062280174345</x:v>
      </x:c>
      <x:c r="C940" s="11" t="n">
        <x:f>CHOOSE(MIN(3,MAX(1,$B$9)),T940,V940,X940)</x:f>
        <x:v>0.06454326875973493</x:v>
      </x:c>
      <x:c r="D940" s="1" t="n">
        <x:f>IF(B940^2+C940^2&lt;=1,1,0)</x:f>
        <x:v>1</x:v>
      </x:c>
      <x:c r="E940" s="9" t="n">
        <x:f>4*AVERAGE($D$25:D940)</x:f>
        <x:v>3.0655021834061134</x:v>
      </x:c>
      <x:c r="F940" s="1" t="n">
        <x:f>B940</x:f>
        <x:v>0.48928062280174345</x:v>
      </x:c>
      <x:c r="G940" s="1" t="n">
        <x:f>IF(D940=1,C940,"")</x:f>
        <x:v>0.06454326875973493</x:v>
      </x:c>
      <x:c r="H940" s="1" t="str">
        <x:f>IF(D940=0,C940,"")</x:f>
      </x:c>
      <x:c r="I940" s="1" t="n">
        <x:f>SQRT(1-F940^2)</x:f>
        <x:v>0.872126408355313</x:v>
      </x:c>
      <x:c r="J940" s="34"/>
      <x:c r="K940" s="34"/>
      <x:c r="L940" s="34"/>
      <x:c r="M940" s="34"/>
      <x:c r="N940" s="34"/>
      <x:c r="O940" s="34"/>
      <x:c r="P940" s="34"/>
      <x:c r="Q940" s="10" t="n">
        <x:f>PI()</x:f>
        <x:v>3.141592653589793</x:v>
      </x:c>
      <x:c r="S940" s="10" t="n">
        <x:v>0.48928062280174345</x:v>
      </x:c>
      <x:c r="T940" s="10" t="n">
        <x:v>0.06454326875973493</x:v>
      </x:c>
      <x:c r="U940" s="10" t="n">
        <x:v>0.31020877961021465</x:v>
      </x:c>
      <x:c r="V940" s="10" t="n">
        <x:v>0.005732782909753542</x:v>
      </x:c>
      <x:c r="W940" s="10" t="n">
        <x:v>0.2298107129884127</x:v>
      </x:c>
      <x:c r="X940" s="10" t="n">
        <x:v>0.04026771025721443</x:v>
      </x:c>
    </x:row>
    <x:row r="941">
      <x:c r="A941" s="34" t="n">
        <x:v>917</x:v>
      </x:c>
      <x:c r="B941" s="11" t="n">
        <x:f>CHOOSE(MIN(3,MAX(1,$B$9)),S941,U941,W941)</x:f>
        <x:v>0.12030649452935904</x:v>
      </x:c>
      <x:c r="C941" s="11" t="n">
        <x:f>CHOOSE(MIN(3,MAX(1,$B$9)),T941,V941,X941)</x:f>
        <x:v>0.40368067810777575</x:v>
      </x:c>
      <x:c r="D941" s="1" t="n">
        <x:f>IF(B941^2+C941^2&lt;=1,1,0)</x:f>
        <x:v>1</x:v>
      </x:c>
      <x:c r="E941" s="9" t="n">
        <x:f>4*AVERAGE($D$25:D941)</x:f>
        <x:v>3.0665212649945475</x:v>
      </x:c>
      <x:c r="F941" s="1" t="n">
        <x:f>B941</x:f>
        <x:v>0.12030649452935904</x:v>
      </x:c>
      <x:c r="G941" s="1" t="n">
        <x:f>IF(D941=1,C941,"")</x:f>
        <x:v>0.40368067810777575</x:v>
      </x:c>
      <x:c r="H941" s="1" t="str">
        <x:f>IF(D941=0,C941,"")</x:f>
      </x:c>
      <x:c r="I941" s="1" t="n">
        <x:f>SQRT(1-F941^2)</x:f>
        <x:v>0.9927367966253983</x:v>
      </x:c>
      <x:c r="J941" s="34"/>
      <x:c r="K941" s="34"/>
      <x:c r="L941" s="34"/>
      <x:c r="M941" s="34"/>
      <x:c r="N941" s="34"/>
      <x:c r="O941" s="34"/>
      <x:c r="P941" s="34"/>
      <x:c r="Q941" s="10" t="n">
        <x:f>PI()</x:f>
        <x:v>3.141592653589793</x:v>
      </x:c>
      <x:c r="S941" s="10" t="n">
        <x:v>0.12030649452935904</x:v>
      </x:c>
      <x:c r="T941" s="10" t="n">
        <x:v>0.40368067810777575</x:v>
      </x:c>
      <x:c r="U941" s="10" t="n">
        <x:v>0.7803408481583091</x:v>
      </x:c>
      <x:c r="V941" s="10" t="n">
        <x:v>0.5657470367702582</x:v>
      </x:c>
      <x:c r="W941" s="10" t="n">
        <x:v>0.5573486605759961</x:v>
      </x:c>
      <x:c r="X941" s="10" t="n">
        <x:v>0.33338668230006985</x:v>
      </x:c>
    </x:row>
    <x:row r="942">
      <x:c r="A942" s="34" t="n">
        <x:v>918</x:v>
      </x:c>
      <x:c r="B942" s="11" t="n">
        <x:f>CHOOSE(MIN(3,MAX(1,$B$9)),S942,U942,W942)</x:f>
        <x:v>0.8166015421738848</x:v>
      </x:c>
      <x:c r="C942" s="11" t="n">
        <x:f>CHOOSE(MIN(3,MAX(1,$B$9)),T942,V942,X942)</x:f>
        <x:v>0.9178611823590472</x:v>
      </x:c>
      <x:c r="D942" s="1" t="n">
        <x:f>IF(B942^2+C942^2&lt;=1,1,0)</x:f>
        <x:v>0</x:v>
      </x:c>
      <x:c r="E942" s="9" t="n">
        <x:f>4*AVERAGE($D$25:D942)</x:f>
        <x:v>3.0631808278867103</x:v>
      </x:c>
      <x:c r="F942" s="1" t="n">
        <x:f>B942</x:f>
        <x:v>0.8166015421738848</x:v>
      </x:c>
      <x:c r="G942" s="1" t="str">
        <x:f>IF(D942=1,C942,"")</x:f>
      </x:c>
      <x:c r="H942" s="1" t="n">
        <x:f>IF(D942=0,C942,"")</x:f>
        <x:v>0.9178611823590472</x:v>
      </x:c>
      <x:c r="I942" s="1" t="n">
        <x:f>SQRT(1-F942^2)</x:f>
        <x:v>0.5772018029417727</x:v>
      </x:c>
      <x:c r="J942" s="34"/>
      <x:c r="K942" s="34"/>
      <x:c r="L942" s="34"/>
      <x:c r="M942" s="34"/>
      <x:c r="N942" s="34"/>
      <x:c r="O942" s="34"/>
      <x:c r="P942" s="34"/>
      <x:c r="Q942" s="10" t="n">
        <x:f>PI()</x:f>
        <x:v>3.141592653589793</x:v>
      </x:c>
      <x:c r="S942" s="10" t="n">
        <x:v>0.8166015421738848</x:v>
      </x:c>
      <x:c r="T942" s="10" t="n">
        <x:v>0.9178611823590472</x:v>
      </x:c>
      <x:c r="U942" s="10" t="n">
        <x:v>0.21410887542103785</x:v>
      </x:c>
      <x:c r="V942" s="10" t="n">
        <x:v>0.027249058641887536</x:v>
      </x:c>
      <x:c r="W942" s="10" t="n">
        <x:v>0.09949955351712092</x:v>
      </x:c>
      <x:c r="X942" s="10" t="n">
        <x:v>0.5540329027005456</x:v>
      </x:c>
    </x:row>
    <x:row r="943">
      <x:c r="A943" s="34" t="n">
        <x:v>919</x:v>
      </x:c>
      <x:c r="B943" s="11" t="n">
        <x:f>CHOOSE(MIN(3,MAX(1,$B$9)),S943,U943,W943)</x:f>
        <x:v>0.12044038984458894</x:v>
      </x:c>
      <x:c r="C943" s="11" t="n">
        <x:f>CHOOSE(MIN(3,MAX(1,$B$9)),T943,V943,X943)</x:f>
        <x:v>0.27578026114497334</x:v>
      </x:c>
      <x:c r="D943" s="1" t="n">
        <x:f>IF(B943^2+C943^2&lt;=1,1,0)</x:f>
        <x:v>1</x:v>
      </x:c>
      <x:c r="E943" s="9" t="n">
        <x:f>4*AVERAGE($D$25:D943)</x:f>
        <x:v>3.064200217627856</x:v>
      </x:c>
      <x:c r="F943" s="1" t="n">
        <x:f>B943</x:f>
        <x:v>0.12044038984458894</x:v>
      </x:c>
      <x:c r="G943" s="1" t="n">
        <x:f>IF(D943=1,C943,"")</x:f>
        <x:v>0.27578026114497334</x:v>
      </x:c>
      <x:c r="H943" s="1" t="str">
        <x:f>IF(D943=0,C943,"")</x:f>
      </x:c>
      <x:c r="I943" s="1" t="n">
        <x:f>SQRT(1-F943^2)</x:f>
        <x:v>0.9927205611319248</x:v>
      </x:c>
      <x:c r="J943" s="34"/>
      <x:c r="K943" s="34"/>
      <x:c r="L943" s="34"/>
      <x:c r="M943" s="34"/>
      <x:c r="N943" s="34"/>
      <x:c r="O943" s="34"/>
      <x:c r="P943" s="34"/>
      <x:c r="Q943" s="10" t="n">
        <x:f>PI()</x:f>
        <x:v>3.141592653589793</x:v>
      </x:c>
      <x:c r="S943" s="10" t="n">
        <x:v>0.12044038984458894</x:v>
      </x:c>
      <x:c r="T943" s="10" t="n">
        <x:v>0.27578026114497334</x:v>
      </x:c>
      <x:c r="U943" s="10" t="n">
        <x:v>0.23818756134063557</x:v>
      </x:c>
      <x:c r="V943" s="10" t="n">
        <x:v>0.7519676848299452</x:v>
      </x:c>
      <x:c r="W943" s="10" t="n">
        <x:v>0.23087265076977603</x:v>
      </x:c>
      <x:c r="X943" s="10" t="n">
        <x:v>0.10078390005447857</x:v>
      </x:c>
    </x:row>
    <x:row r="944">
      <x:c r="A944" s="34" t="n">
        <x:v>920</x:v>
      </x:c>
      <x:c r="B944" s="11" t="n">
        <x:f>CHOOSE(MIN(3,MAX(1,$B$9)),S944,U944,W944)</x:f>
        <x:v>0.3750565334921703</x:v>
      </x:c>
      <x:c r="C944" s="11" t="n">
        <x:f>CHOOSE(MIN(3,MAX(1,$B$9)),T944,V944,X944)</x:f>
        <x:v>0.21228525147307664</x:v>
      </x:c>
      <x:c r="D944" s="1" t="n">
        <x:f>IF(B944^2+C944^2&lt;=1,1,0)</x:f>
        <x:v>1</x:v>
      </x:c>
      <x:c r="E944" s="9" t="n">
        <x:f>4*AVERAGE($D$25:D944)</x:f>
        <x:v>3.0652173913043477</x:v>
      </x:c>
      <x:c r="F944" s="1" t="n">
        <x:f>B944</x:f>
        <x:v>0.3750565334921703</x:v>
      </x:c>
      <x:c r="G944" s="1" t="n">
        <x:f>IF(D944=1,C944,"")</x:f>
        <x:v>0.21228525147307664</x:v>
      </x:c>
      <x:c r="H944" s="1" t="str">
        <x:f>IF(D944=0,C944,"")</x:f>
      </x:c>
      <x:c r="I944" s="1" t="n">
        <x:f>SQRT(1-F944^2)</x:f>
        <x:v>0.9270019399574289</x:v>
      </x:c>
      <x:c r="J944" s="34"/>
      <x:c r="K944" s="34"/>
      <x:c r="L944" s="34"/>
      <x:c r="M944" s="34"/>
      <x:c r="N944" s="34"/>
      <x:c r="O944" s="34"/>
      <x:c r="P944" s="34"/>
      <x:c r="Q944" s="10" t="n">
        <x:f>PI()</x:f>
        <x:v>3.141592653589793</x:v>
      </x:c>
      <x:c r="S944" s="10" t="n">
        <x:v>0.3750565334921703</x:v>
      </x:c>
      <x:c r="T944" s="10" t="n">
        <x:v>0.21228525147307664</x:v>
      </x:c>
      <x:c r="U944" s="10" t="n">
        <x:v>0.5638924379117276</x:v>
      </x:c>
      <x:c r="V944" s="10" t="n">
        <x:v>0.7020789746102811</x:v>
      </x:c>
      <x:c r="W944" s="10" t="n">
        <x:v>0.5126158625941607</x:v>
      </x:c>
      <x:c r="X944" s="10" t="n">
        <x:v>0.3499856591479604</x:v>
      </x:c>
    </x:row>
    <x:row r="945">
      <x:c r="A945" s="34" t="n">
        <x:v>921</x:v>
      </x:c>
      <x:c r="B945" s="11" t="n">
        <x:f>CHOOSE(MIN(3,MAX(1,$B$9)),S945,U945,W945)</x:f>
        <x:v>0.3440824196441099</x:v>
      </x:c>
      <x:c r="C945" s="11" t="n">
        <x:f>CHOOSE(MIN(3,MAX(1,$B$9)),T945,V945,X945)</x:f>
        <x:v>0.025432308786548674</x:v>
      </x:c>
      <x:c r="D945" s="1" t="n">
        <x:f>IF(B945^2+C945^2&lt;=1,1,0)</x:f>
        <x:v>1</x:v>
      </x:c>
      <x:c r="E945" s="9" t="n">
        <x:f>4*AVERAGE($D$25:D945)</x:f>
        <x:v>3.0662323561346363</x:v>
      </x:c>
      <x:c r="F945" s="1" t="n">
        <x:f>B945</x:f>
        <x:v>0.3440824196441099</x:v>
      </x:c>
      <x:c r="G945" s="1" t="n">
        <x:f>IF(D945=1,C945,"")</x:f>
        <x:v>0.025432308786548674</x:v>
      </x:c>
      <x:c r="H945" s="1" t="str">
        <x:f>IF(D945=0,C945,"")</x:f>
      </x:c>
      <x:c r="I945" s="1" t="n">
        <x:f>SQRT(1-F945^2)</x:f>
        <x:v>0.9389394487888209</x:v>
      </x:c>
      <x:c r="J945" s="34"/>
      <x:c r="K945" s="34"/>
      <x:c r="L945" s="34"/>
      <x:c r="M945" s="34"/>
      <x:c r="N945" s="34"/>
      <x:c r="O945" s="34"/>
      <x:c r="P945" s="34"/>
      <x:c r="Q945" s="10" t="n">
        <x:f>PI()</x:f>
        <x:v>3.141592653589793</x:v>
      </x:c>
      <x:c r="S945" s="10" t="n">
        <x:v>0.3440824196441099</x:v>
      </x:c>
      <x:c r="T945" s="10" t="n">
        <x:v>0.025432308786548674</x:v>
      </x:c>
      <x:c r="U945" s="10" t="n">
        <x:v>0.8578084573698196</x:v>
      </x:c>
      <x:c r="V945" s="10" t="n">
        <x:v>0.9744899006162508</x:v>
      </x:c>
      <x:c r="W945" s="10" t="n">
        <x:v>0.819372537779166</x:v>
      </x:c>
      <x:c r="X945" s="10" t="n">
        <x:v>0.7383853585871042</x:v>
      </x:c>
    </x:row>
    <x:row r="946">
      <x:c r="A946" s="34" t="n">
        <x:v>922</x:v>
      </x:c>
      <x:c r="B946" s="11" t="n">
        <x:f>CHOOSE(MIN(3,MAX(1,$B$9)),S946,U946,W946)</x:f>
        <x:v>0.9496571266790852</x:v>
      </x:c>
      <x:c r="C946" s="11" t="n">
        <x:f>CHOOSE(MIN(3,MAX(1,$B$9)),T946,V946,X946)</x:f>
        <x:v>0.2646597010316327</x:v>
      </x:c>
      <x:c r="D946" s="1" t="n">
        <x:f>IF(B946^2+C946^2&lt;=1,1,0)</x:f>
        <x:v>1</x:v>
      </x:c>
      <x:c r="E946" s="9" t="n">
        <x:f>4*AVERAGE($D$25:D946)</x:f>
        <x:v>3.067245119305857</x:v>
      </x:c>
      <x:c r="F946" s="1" t="n">
        <x:f>B946</x:f>
        <x:v>0.9496571266790852</x:v>
      </x:c>
      <x:c r="G946" s="1" t="n">
        <x:f>IF(D946=1,C946,"")</x:f>
        <x:v>0.2646597010316327</x:v>
      </x:c>
      <x:c r="H946" s="1" t="str">
        <x:f>IF(D946=0,C946,"")</x:f>
      </x:c>
      <x:c r="I946" s="1" t="n">
        <x:f>SQRT(1-F946^2)</x:f>
        <x:v>0.3132911453386833</x:v>
      </x:c>
      <x:c r="J946" s="34"/>
      <x:c r="K946" s="34"/>
      <x:c r="L946" s="34"/>
      <x:c r="M946" s="34"/>
      <x:c r="N946" s="34"/>
      <x:c r="O946" s="34"/>
      <x:c r="P946" s="34"/>
      <x:c r="Q946" s="10" t="n">
        <x:f>PI()</x:f>
        <x:v>3.141592653589793</x:v>
      </x:c>
      <x:c r="S946" s="10" t="n">
        <x:v>0.9496571266790852</x:v>
      </x:c>
      <x:c r="T946" s="10" t="n">
        <x:v>0.2646597010316327</x:v>
      </x:c>
      <x:c r="U946" s="10" t="n">
        <x:v>0.6323701841814645</x:v>
      </x:c>
      <x:c r="V946" s="10" t="n">
        <x:v>0.7356092122706638</x:v>
      </x:c>
      <x:c r="W946" s="10" t="n">
        <x:v>0.5821392302201136</x:v>
      </x:c>
      <x:c r="X946" s="10" t="n">
        <x:v>0.25253207021646396</x:v>
      </x:c>
    </x:row>
    <x:row r="947">
      <x:c r="A947" s="34" t="n">
        <x:v>923</x:v>
      </x:c>
      <x:c r="B947" s="11" t="n">
        <x:f>CHOOSE(MIN(3,MAX(1,$B$9)),S947,U947,W947)</x:f>
        <x:v>0.9247338752029464</x:v>
      </x:c>
      <x:c r="C947" s="11" t="n">
        <x:f>CHOOSE(MIN(3,MAX(1,$B$9)),T947,V947,X947)</x:f>
        <x:v>0.8894963810453191</x:v>
      </x:c>
      <x:c r="D947" s="1" t="n">
        <x:f>IF(B947^2+C947^2&lt;=1,1,0)</x:f>
        <x:v>0</x:v>
      </x:c>
      <x:c r="E947" s="9" t="n">
        <x:f>4*AVERAGE($D$25:D947)</x:f>
        <x:v>3.0639219934994584</x:v>
      </x:c>
      <x:c r="F947" s="1" t="n">
        <x:f>B947</x:f>
        <x:v>0.9247338752029464</x:v>
      </x:c>
      <x:c r="G947" s="1" t="str">
        <x:f>IF(D947=1,C947,"")</x:f>
      </x:c>
      <x:c r="H947" s="1" t="n">
        <x:f>IF(D947=0,C947,"")</x:f>
        <x:v>0.8894963810453191</x:v>
      </x:c>
      <x:c r="I947" s="1" t="n">
        <x:f>SQRT(1-F947^2)</x:f>
        <x:v>0.3806143192946655</x:v>
      </x:c>
      <x:c r="J947" s="34"/>
      <x:c r="K947" s="34"/>
      <x:c r="L947" s="34"/>
      <x:c r="M947" s="34"/>
      <x:c r="N947" s="34"/>
      <x:c r="O947" s="34"/>
      <x:c r="P947" s="34"/>
      <x:c r="Q947" s="10" t="n">
        <x:f>PI()</x:f>
        <x:v>3.141592653589793</x:v>
      </x:c>
      <x:c r="S947" s="10" t="n">
        <x:v>0.9247338752029464</x:v>
      </x:c>
      <x:c r="T947" s="10" t="n">
        <x:v>0.8894963810453191</x:v>
      </x:c>
      <x:c r="U947" s="10" t="n">
        <x:v>0.6702188415572098</x:v>
      </x:c>
      <x:c r="V947" s="10" t="n">
        <x:v>0.22375724145134468</x:v>
      </x:c>
      <x:c r="W947" s="10" t="n">
        <x:v>0.6536874617392383</x:v>
      </x:c>
      <x:c r="X947" s="10" t="n">
        <x:v>0.6121563896635118</x:v>
      </x:c>
    </x:row>
    <x:row r="948">
      <x:c r="A948" s="34" t="n">
        <x:v>924</x:v>
      </x:c>
      <x:c r="B948" s="11" t="n">
        <x:f>CHOOSE(MIN(3,MAX(1,$B$9)),S948,U948,W948)</x:f>
        <x:v>0.19953365658875555</x:v>
      </x:c>
      <x:c r="C948" s="11" t="n">
        <x:f>CHOOSE(MIN(3,MAX(1,$B$9)),T948,V948,X948)</x:f>
        <x:v>0.9956075950758532</x:v>
      </x:c>
      <x:c r="D948" s="1" t="n">
        <x:f>IF(B948^2+C948^2&lt;=1,1,0)</x:f>
        <x:v>0</x:v>
      </x:c>
      <x:c r="E948" s="9" t="n">
        <x:f>4*AVERAGE($D$25:D948)</x:f>
        <x:v>3.0606060606060606</x:v>
      </x:c>
      <x:c r="F948" s="1" t="n">
        <x:f>B948</x:f>
        <x:v>0.19953365658875555</x:v>
      </x:c>
      <x:c r="G948" s="1" t="str">
        <x:f>IF(D948=1,C948,"")</x:f>
      </x:c>
      <x:c r="H948" s="1" t="n">
        <x:f>IF(D948=0,C948,"")</x:f>
        <x:v>0.9956075950758532</x:v>
      </x:c>
      <x:c r="I948" s="1" t="n">
        <x:f>SQRT(1-F948^2)</x:f>
        <x:v>0.9798909734701716</x:v>
      </x:c>
      <x:c r="J948" s="34"/>
      <x:c r="K948" s="34"/>
      <x:c r="L948" s="34"/>
      <x:c r="M948" s="34"/>
      <x:c r="N948" s="34"/>
      <x:c r="O948" s="34"/>
      <x:c r="P948" s="34"/>
      <x:c r="Q948" s="10" t="n">
        <x:f>PI()</x:f>
        <x:v>3.141592653589793</x:v>
      </x:c>
      <x:c r="S948" s="10" t="n">
        <x:v>0.19953365658875555</x:v>
      </x:c>
      <x:c r="T948" s="10" t="n">
        <x:v>0.9956075950758532</x:v>
      </x:c>
      <x:c r="U948" s="10" t="n">
        <x:v>0.6744591567612387</x:v>
      </x:c>
      <x:c r="V948" s="10" t="n">
        <x:v>0.11517640913328242</x:v>
      </x:c>
      <x:c r="W948" s="10" t="n">
        <x:v>0.32964948535234984</x:v>
      </x:c>
      <x:c r="X948" s="10" t="n">
        <x:v>0.3359296428111965</x:v>
      </x:c>
    </x:row>
    <x:row r="949">
      <x:c r="A949" s="34" t="n">
        <x:v>925</x:v>
      </x:c>
      <x:c r="B949" s="11" t="n">
        <x:f>CHOOSE(MIN(3,MAX(1,$B$9)),S949,U949,W949)</x:f>
        <x:v>0.9680678312433884</x:v>
      </x:c>
      <x:c r="C949" s="11" t="n">
        <x:f>CHOOSE(MIN(3,MAX(1,$B$9)),T949,V949,X949)</x:f>
        <x:v>0.34267459774855524</x:v>
      </x:c>
      <x:c r="D949" s="1" t="n">
        <x:f>IF(B949^2+C949^2&lt;=1,1,0)</x:f>
        <x:v>0</x:v>
      </x:c>
      <x:c r="E949" s="9" t="n">
        <x:f>4*AVERAGE($D$25:D949)</x:f>
        <x:v>3.057297297297297</x:v>
      </x:c>
      <x:c r="F949" s="1" t="n">
        <x:f>B949</x:f>
        <x:v>0.9680678312433884</x:v>
      </x:c>
      <x:c r="G949" s="1" t="str">
        <x:f>IF(D949=1,C949,"")</x:f>
      </x:c>
      <x:c r="H949" s="1" t="n">
        <x:f>IF(D949=0,C949,"")</x:f>
        <x:v>0.34267459774855524</x:v>
      </x:c>
      <x:c r="I949" s="1" t="n">
        <x:f>SQRT(1-F949^2)</x:f>
        <x:v>0.25068840043313245</x:v>
      </x:c>
      <x:c r="J949" s="34"/>
      <x:c r="K949" s="34"/>
      <x:c r="L949" s="34"/>
      <x:c r="M949" s="34"/>
      <x:c r="N949" s="34"/>
      <x:c r="O949" s="34"/>
      <x:c r="P949" s="34"/>
      <x:c r="Q949" s="10" t="n">
        <x:f>PI()</x:f>
        <x:v>3.141592653589793</x:v>
      </x:c>
      <x:c r="S949" s="10" t="n">
        <x:v>0.9680678312433884</x:v>
      </x:c>
      <x:c r="T949" s="10" t="n">
        <x:v>0.34267459774855524</x:v>
      </x:c>
      <x:c r="U949" s="10" t="n">
        <x:v>0.5315818967964959</x:v>
      </x:c>
      <x:c r="V949" s="10" t="n">
        <x:v>0.06249740682225646</x:v>
      </x:c>
      <x:c r="W949" s="10" t="n">
        <x:v>0.2630950243112795</x:v>
      </x:c>
      <x:c r="X949" s="10" t="n">
        <x:v>0.21208654979573083</x:v>
      </x:c>
    </x:row>
    <x:row r="950">
      <x:c r="A950" s="34" t="n">
        <x:v>926</x:v>
      </x:c>
      <x:c r="B950" s="11" t="n">
        <x:f>CHOOSE(MIN(3,MAX(1,$B$9)),S950,U950,W950)</x:f>
        <x:v>0.6706916106631979</x:v>
      </x:c>
      <x:c r="C950" s="11" t="n">
        <x:f>CHOOSE(MIN(3,MAX(1,$B$9)),T950,V950,X950)</x:f>
        <x:v>0.1891133562894538</x:v>
      </x:c>
      <x:c r="D950" s="1" t="n">
        <x:f>IF(B950^2+C950^2&lt;=1,1,0)</x:f>
        <x:v>1</x:v>
      </x:c>
      <x:c r="E950" s="9" t="n">
        <x:f>4*AVERAGE($D$25:D950)</x:f>
        <x:v>3.058315334773218</x:v>
      </x:c>
      <x:c r="F950" s="1" t="n">
        <x:f>B950</x:f>
        <x:v>0.6706916106631979</x:v>
      </x:c>
      <x:c r="G950" s="1" t="n">
        <x:f>IF(D950=1,C950,"")</x:f>
        <x:v>0.1891133562894538</x:v>
      </x:c>
      <x:c r="H950" s="1" t="str">
        <x:f>IF(D950=0,C950,"")</x:f>
      </x:c>
      <x:c r="I950" s="1" t="n">
        <x:f>SQRT(1-F950^2)</x:f>
        <x:v>0.7417363166152816</x:v>
      </x:c>
      <x:c r="J950" s="34"/>
      <x:c r="K950" s="34"/>
      <x:c r="L950" s="34"/>
      <x:c r="M950" s="34"/>
      <x:c r="N950" s="34"/>
      <x:c r="O950" s="34"/>
      <x:c r="P950" s="34"/>
      <x:c r="Q950" s="10" t="n">
        <x:f>PI()</x:f>
        <x:v>3.141592653589793</x:v>
      </x:c>
      <x:c r="S950" s="10" t="n">
        <x:v>0.6706916106631979</x:v>
      </x:c>
      <x:c r="T950" s="10" t="n">
        <x:v>0.1891133562894538</x:v>
      </x:c>
      <x:c r="U950" s="10" t="n">
        <x:v>0.43100454618661</x:v>
      </x:c>
      <x:c r="V950" s="10" t="n">
        <x:v>0.9103947950540222</x:v>
      </x:c>
      <x:c r="W950" s="10" t="n">
        <x:v>0.3907590948622912</x:v>
      </x:c>
      <x:c r="X950" s="10" t="n">
        <x:v>0.6004797980230344</x:v>
      </x:c>
    </x:row>
    <x:row r="951">
      <x:c r="A951" s="34" t="n">
        <x:v>927</x:v>
      </x:c>
      <x:c r="B951" s="11" t="n">
        <x:f>CHOOSE(MIN(3,MAX(1,$B$9)),S951,U951,W951)</x:f>
        <x:v>0.14525189984124154</x:v>
      </x:c>
      <x:c r="C951" s="11" t="n">
        <x:f>CHOOSE(MIN(3,MAX(1,$B$9)),T951,V951,X951)</x:f>
        <x:v>0.6544574393192306</x:v>
      </x:c>
      <x:c r="D951" s="1" t="n">
        <x:f>IF(B951^2+C951^2&lt;=1,1,0)</x:f>
        <x:v>1</x:v>
      </x:c>
      <x:c r="E951" s="9" t="n">
        <x:f>4*AVERAGE($D$25:D951)</x:f>
        <x:v>3.0593311758360304</x:v>
      </x:c>
      <x:c r="F951" s="1" t="n">
        <x:f>B951</x:f>
        <x:v>0.14525189984124154</x:v>
      </x:c>
      <x:c r="G951" s="1" t="n">
        <x:f>IF(D951=1,C951,"")</x:f>
        <x:v>0.6544574393192306</x:v>
      </x:c>
      <x:c r="H951" s="1" t="str">
        <x:f>IF(D951=0,C951,"")</x:f>
      </x:c>
      <x:c r="I951" s="1" t="n">
        <x:f>SQRT(1-F951^2)</x:f>
        <x:v>0.9893947066729789</x:v>
      </x:c>
      <x:c r="J951" s="34"/>
      <x:c r="K951" s="34"/>
      <x:c r="L951" s="34"/>
      <x:c r="M951" s="34"/>
      <x:c r="N951" s="34"/>
      <x:c r="O951" s="34"/>
      <x:c r="P951" s="34"/>
      <x:c r="Q951" s="10" t="n">
        <x:f>PI()</x:f>
        <x:v>3.141592653589793</x:v>
      </x:c>
      <x:c r="S951" s="10" t="n">
        <x:v>0.14525189984124154</x:v>
      </x:c>
      <x:c r="T951" s="10" t="n">
        <x:v>0.6544574393192306</x:v>
      </x:c>
      <x:c r="U951" s="10" t="n">
        <x:v>0.0481421845559975</x:v>
      </x:c>
      <x:c r="V951" s="10" t="n">
        <x:v>0.004746390757307983</x:v>
      </x:c>
      <x:c r="W951" s="10" t="n">
        <x:v>0.15041762250768875</x:v>
      </x:c>
      <x:c r="X951" s="10" t="n">
        <x:v>0.0015531981706551345</x:v>
      </x:c>
    </x:row>
    <x:row r="952">
      <x:c r="A952" s="34" t="n">
        <x:v>928</x:v>
      </x:c>
      <x:c r="B952" s="11" t="n">
        <x:f>CHOOSE(MIN(3,MAX(1,$B$9)),S952,U952,W952)</x:f>
        <x:v>0.0050570390885695815</x:v>
      </x:c>
      <x:c r="C952" s="11" t="n">
        <x:f>CHOOSE(MIN(3,MAX(1,$B$9)),T952,V952,X952)</x:f>
        <x:v>0.8038630980299786</x:v>
      </x:c>
      <x:c r="D952" s="1" t="n">
        <x:f>IF(B952^2+C952^2&lt;=1,1,0)</x:f>
        <x:v>1</x:v>
      </x:c>
      <x:c r="E952" s="9" t="n">
        <x:f>4*AVERAGE($D$25:D952)</x:f>
        <x:v>3.060344827586207</x:v>
      </x:c>
      <x:c r="F952" s="1" t="n">
        <x:f>B952</x:f>
        <x:v>0.0050570390885695815</x:v>
      </x:c>
      <x:c r="G952" s="1" t="n">
        <x:f>IF(D952=1,C952,"")</x:f>
        <x:v>0.8038630980299786</x:v>
      </x:c>
      <x:c r="H952" s="1" t="str">
        <x:f>IF(D952=0,C952,"")</x:f>
      </x:c>
      <x:c r="I952" s="1" t="n">
        <x:f>SQRT(1-F952^2)</x:f>
        <x:v>0.9999872130960759</x:v>
      </x:c>
      <x:c r="J952" s="34"/>
      <x:c r="K952" s="34"/>
      <x:c r="L952" s="34"/>
      <x:c r="M952" s="34"/>
      <x:c r="N952" s="34"/>
      <x:c r="O952" s="34"/>
      <x:c r="P952" s="34"/>
      <x:c r="Q952" s="10" t="n">
        <x:f>PI()</x:f>
        <x:v>3.141592653589793</x:v>
      </x:c>
      <x:c r="S952" s="10" t="n">
        <x:v>0.0050570390885695815</x:v>
      </x:c>
      <x:c r="T952" s="10" t="n">
        <x:v>0.8038630980299786</x:v>
      </x:c>
      <x:c r="U952" s="10" t="n">
        <x:v>0.36985743187686615</x:v>
      </x:c>
      <x:c r="V952" s="10" t="n">
        <x:v>0.24664245704040144</x:v>
      </x:c>
      <x:c r="W952" s="10" t="n">
        <x:v>0.29880161051660403</x:v>
      </x:c>
      <x:c r="X952" s="10" t="n">
        <x:v>0.2781888116193759</x:v>
      </x:c>
    </x:row>
    <x:row r="953">
      <x:c r="A953" s="34" t="n">
        <x:v>929</x:v>
      </x:c>
      <x:c r="B953" s="11" t="n">
        <x:f>CHOOSE(MIN(3,MAX(1,$B$9)),S953,U953,W953)</x:f>
        <x:v>0.4591225468320772</x:v>
      </x:c>
      <x:c r="C953" s="11" t="n">
        <x:f>CHOOSE(MIN(3,MAX(1,$B$9)),T953,V953,X953)</x:f>
        <x:v>0.19313986005727202</x:v>
      </x:c>
      <x:c r="D953" s="1" t="n">
        <x:f>IF(B953^2+C953^2&lt;=1,1,0)</x:f>
        <x:v>1</x:v>
      </x:c>
      <x:c r="E953" s="9" t="n">
        <x:f>4*AVERAGE($D$25:D953)</x:f>
        <x:v>3.061356297093649</x:v>
      </x:c>
      <x:c r="F953" s="1" t="n">
        <x:f>B953</x:f>
        <x:v>0.4591225468320772</x:v>
      </x:c>
      <x:c r="G953" s="1" t="n">
        <x:f>IF(D953=1,C953,"")</x:f>
        <x:v>0.19313986005727202</x:v>
      </x:c>
      <x:c r="H953" s="1" t="str">
        <x:f>IF(D953=0,C953,"")</x:f>
      </x:c>
      <x:c r="I953" s="1" t="n">
        <x:f>SQRT(1-F953^2)</x:f>
        <x:v>0.8883729436393406</x:v>
      </x:c>
      <x:c r="J953" s="34"/>
      <x:c r="K953" s="34"/>
      <x:c r="L953" s="34"/>
      <x:c r="M953" s="34"/>
      <x:c r="N953" s="34"/>
      <x:c r="O953" s="34"/>
      <x:c r="P953" s="34"/>
      <x:c r="Q953" s="10" t="n">
        <x:f>PI()</x:f>
        <x:v>3.141592653589793</x:v>
      </x:c>
      <x:c r="S953" s="10" t="n">
        <x:v>0.4591225468320772</x:v>
      </x:c>
      <x:c r="T953" s="10" t="n">
        <x:v>0.19313986005727202</x:v>
      </x:c>
      <x:c r="U953" s="10" t="n">
        <x:v>0.1778692724413301</x:v>
      </x:c>
      <x:c r="V953" s="10" t="n">
        <x:v>0.9707058376312346</x:v>
      </x:c>
      <x:c r="W953" s="10" t="n">
        <x:v>0.24588441701772434</x:v>
      </x:c>
      <x:c r="X953" s="10" t="n">
        <x:v>0.8817986337490541</x:v>
      </x:c>
    </x:row>
    <x:row r="954">
      <x:c r="A954" s="34" t="n">
        <x:v>930</x:v>
      </x:c>
      <x:c r="B954" s="11" t="n">
        <x:f>CHOOSE(MIN(3,MAX(1,$B$9)),S954,U954,W954)</x:f>
        <x:v>0.36143602745141834</x:v>
      </x:c>
      <x:c r="C954" s="11" t="n">
        <x:f>CHOOSE(MIN(3,MAX(1,$B$9)),T954,V954,X954)</x:f>
        <x:v>0.5394677688600495</x:v>
      </x:c>
      <x:c r="D954" s="1" t="n">
        <x:f>IF(B954^2+C954^2&lt;=1,1,0)</x:f>
        <x:v>1</x:v>
      </x:c>
      <x:c r="E954" s="9" t="n">
        <x:f>4*AVERAGE($D$25:D954)</x:f>
        <x:v>3.0623655913978496</x:v>
      </x:c>
      <x:c r="F954" s="1" t="n">
        <x:f>B954</x:f>
        <x:v>0.36143602745141834</x:v>
      </x:c>
      <x:c r="G954" s="1" t="n">
        <x:f>IF(D954=1,C954,"")</x:f>
        <x:v>0.5394677688600495</x:v>
      </x:c>
      <x:c r="H954" s="1" t="str">
        <x:f>IF(D954=0,C954,"")</x:f>
      </x:c>
      <x:c r="I954" s="1" t="n">
        <x:f>SQRT(1-F954^2)</x:f>
        <x:v>0.9323969101515392</x:v>
      </x:c>
      <x:c r="J954" s="34"/>
      <x:c r="K954" s="34"/>
      <x:c r="L954" s="34"/>
      <x:c r="M954" s="34"/>
      <x:c r="N954" s="34"/>
      <x:c r="O954" s="34"/>
      <x:c r="P954" s="34"/>
      <x:c r="Q954" s="10" t="n">
        <x:f>PI()</x:f>
        <x:v>3.141592653589793</x:v>
      </x:c>
      <x:c r="S954" s="10" t="n">
        <x:v>0.36143602745141834</x:v>
      </x:c>
      <x:c r="T954" s="10" t="n">
        <x:v>0.5394677688600495</x:v>
      </x:c>
      <x:c r="U954" s="10" t="n">
        <x:v>0.9911954928495897</x:v>
      </x:c>
      <x:c r="V954" s="10" t="n">
        <x:v>0.0057469239811978046</x:v>
      </x:c>
      <x:c r="W954" s="10" t="n">
        <x:v>0.671605203215382</x:v>
      </x:c>
      <x:c r="X954" s="10" t="n">
        <x:v>0.21779529033293943</x:v>
      </x:c>
    </x:row>
    <x:row r="955">
      <x:c r="A955" s="34" t="n">
        <x:v>931</x:v>
      </x:c>
      <x:c r="B955" s="11" t="n">
        <x:f>CHOOSE(MIN(3,MAX(1,$B$9)),S955,U955,W955)</x:f>
        <x:v>0.8238359707174823</x:v>
      </x:c>
      <x:c r="C955" s="11" t="n">
        <x:f>CHOOSE(MIN(3,MAX(1,$B$9)),T955,V955,X955)</x:f>
        <x:v>0.8050327139208093</x:v>
      </x:c>
      <x:c r="D955" s="1" t="n">
        <x:f>IF(B955^2+C955^2&lt;=1,1,0)</x:f>
        <x:v>0</x:v>
      </x:c>
      <x:c r="E955" s="9" t="n">
        <x:f>4*AVERAGE($D$25:D955)</x:f>
        <x:v>3.059076262083781</x:v>
      </x:c>
      <x:c r="F955" s="1" t="n">
        <x:f>B955</x:f>
        <x:v>0.8238359707174823</x:v>
      </x:c>
      <x:c r="G955" s="1" t="str">
        <x:f>IF(D955=1,C955,"")</x:f>
      </x:c>
      <x:c r="H955" s="1" t="n">
        <x:f>IF(D955=0,C955,"")</x:f>
        <x:v>0.8050327139208093</x:v>
      </x:c>
      <x:c r="I955" s="1" t="n">
        <x:f>SQRT(1-F955^2)</x:f>
        <x:v>0.5668282750110334</x:v>
      </x:c>
      <x:c r="J955" s="34"/>
      <x:c r="K955" s="34"/>
      <x:c r="L955" s="34"/>
      <x:c r="M955" s="34"/>
      <x:c r="N955" s="34"/>
      <x:c r="O955" s="34"/>
      <x:c r="P955" s="34"/>
      <x:c r="Q955" s="10" t="n">
        <x:f>PI()</x:f>
        <x:v>3.141592653589793</x:v>
      </x:c>
      <x:c r="S955" s="10" t="n">
        <x:v>0.8238359707174823</x:v>
      </x:c>
      <x:c r="T955" s="10" t="n">
        <x:v>0.8050327139208093</x:v>
      </x:c>
      <x:c r="U955" s="10" t="n">
        <x:v>0.5646266178892588</x:v>
      </x:c>
      <x:c r="V955" s="10" t="n">
        <x:v>0.6081627771785412</x:v>
      </x:c>
      <x:c r="W955" s="10" t="n">
        <x:v>0.501545630252302</x:v>
      </x:c>
      <x:c r="X955" s="10" t="n">
        <x:v>0.8228278829395065</x:v>
      </x:c>
    </x:row>
    <x:row r="956">
      <x:c r="A956" s="34" t="n">
        <x:v>932</x:v>
      </x:c>
      <x:c r="B956" s="11" t="n">
        <x:f>CHOOSE(MIN(3,MAX(1,$B$9)),S956,U956,W956)</x:f>
        <x:v>0.3140132318949327</x:v>
      </x:c>
      <x:c r="C956" s="11" t="n">
        <x:f>CHOOSE(MIN(3,MAX(1,$B$9)),T956,V956,X956)</x:f>
        <x:v>0.11069410957861692</x:v>
      </x:c>
      <x:c r="D956" s="1" t="n">
        <x:f>IF(B956^2+C956^2&lt;=1,1,0)</x:f>
        <x:v>1</x:v>
      </x:c>
      <x:c r="E956" s="9" t="n">
        <x:f>4*AVERAGE($D$25:D956)</x:f>
        <x:v>3.060085836909871</x:v>
      </x:c>
      <x:c r="F956" s="1" t="n">
        <x:f>B956</x:f>
        <x:v>0.3140132318949327</x:v>
      </x:c>
      <x:c r="G956" s="1" t="n">
        <x:f>IF(D956=1,C956,"")</x:f>
        <x:v>0.11069410957861692</x:v>
      </x:c>
      <x:c r="H956" s="1" t="str">
        <x:f>IF(D956=0,C956,"")</x:f>
      </x:c>
      <x:c r="I956" s="1" t="n">
        <x:f>SQRT(1-F956^2)</x:f>
        <x:v>0.9494186064086269</x:v>
      </x:c>
      <x:c r="J956" s="34"/>
      <x:c r="K956" s="34"/>
      <x:c r="L956" s="34"/>
      <x:c r="M956" s="34"/>
      <x:c r="N956" s="34"/>
      <x:c r="O956" s="34"/>
      <x:c r="P956" s="34"/>
      <x:c r="Q956" s="10" t="n">
        <x:f>PI()</x:f>
        <x:v>3.141592653589793</x:v>
      </x:c>
      <x:c r="S956" s="10" t="n">
        <x:v>0.3140132318949327</x:v>
      </x:c>
      <x:c r="T956" s="10" t="n">
        <x:v>0.11069410957861692</x:v>
      </x:c>
      <x:c r="U956" s="10" t="n">
        <x:v>0.04235940309798636</x:v>
      </x:c>
      <x:c r="V956" s="10" t="n">
        <x:v>0.9407553674039121</x:v>
      </x:c>
      <x:c r="W956" s="10" t="n">
        <x:v>0.8632762958322784</x:v>
      </x:c>
      <x:c r="X956" s="10" t="n">
        <x:v>0.43842540537437324</x:v>
      </x:c>
    </x:row>
    <x:row r="957">
      <x:c r="A957" s="34" t="n">
        <x:v>933</x:v>
      </x:c>
      <x:c r="B957" s="11" t="n">
        <x:f>CHOOSE(MIN(3,MAX(1,$B$9)),S957,U957,W957)</x:f>
        <x:v>0.34862054407130927</x:v>
      </x:c>
      <x:c r="C957" s="11" t="n">
        <x:f>CHOOSE(MIN(3,MAX(1,$B$9)),T957,V957,X957)</x:f>
        <x:v>0.8469944928074256</x:v>
      </x:c>
      <x:c r="D957" s="1" t="n">
        <x:f>IF(B957^2+C957^2&lt;=1,1,0)</x:f>
        <x:v>1</x:v>
      </x:c>
      <x:c r="E957" s="9" t="n">
        <x:f>4*AVERAGE($D$25:D957)</x:f>
        <x:v>3.0610932475884245</x:v>
      </x:c>
      <x:c r="F957" s="1" t="n">
        <x:f>B957</x:f>
        <x:v>0.34862054407130927</x:v>
      </x:c>
      <x:c r="G957" s="1" t="n">
        <x:f>IF(D957=1,C957,"")</x:f>
        <x:v>0.8469944928074256</x:v>
      </x:c>
      <x:c r="H957" s="1" t="str">
        <x:f>IF(D957=0,C957,"")</x:f>
      </x:c>
      <x:c r="I957" s="1" t="n">
        <x:f>SQRT(1-F957^2)</x:f>
        <x:v>0.9372639522842134</x:v>
      </x:c>
      <x:c r="J957" s="34"/>
      <x:c r="K957" s="34"/>
      <x:c r="L957" s="34"/>
      <x:c r="M957" s="34"/>
      <x:c r="N957" s="34"/>
      <x:c r="O957" s="34"/>
      <x:c r="P957" s="34"/>
      <x:c r="Q957" s="10" t="n">
        <x:f>PI()</x:f>
        <x:v>3.141592653589793</x:v>
      </x:c>
      <x:c r="S957" s="10" t="n">
        <x:v>0.34862054407130927</x:v>
      </x:c>
      <x:c r="T957" s="10" t="n">
        <x:v>0.8469944928074256</x:v>
      </x:c>
      <x:c r="U957" s="10" t="n">
        <x:v>0.7947698407142108</x:v>
      </x:c>
      <x:c r="V957" s="10" t="n">
        <x:v>0.784263485580988</x:v>
      </x:c>
      <x:c r="W957" s="10" t="n">
        <x:v>0.15967395193640765</x:v>
      </x:c>
      <x:c r="X957" s="10" t="n">
        <x:v>0.7094790649712467</x:v>
      </x:c>
    </x:row>
    <x:row r="958">
      <x:c r="A958" s="34" t="n">
        <x:v>934</x:v>
      </x:c>
      <x:c r="B958" s="11" t="n">
        <x:f>CHOOSE(MIN(3,MAX(1,$B$9)),S958,U958,W958)</x:f>
        <x:v>0.7440144767751917</x:v>
      </x:c>
      <x:c r="C958" s="11" t="n">
        <x:f>CHOOSE(MIN(3,MAX(1,$B$9)),T958,V958,X958)</x:f>
        <x:v>0.932828422752209</x:v>
      </x:c>
      <x:c r="D958" s="1" t="n">
        <x:f>IF(B958^2+C958^2&lt;=1,1,0)</x:f>
        <x:v>0</x:v>
      </x:c>
      <x:c r="E958" s="9" t="n">
        <x:f>4*AVERAGE($D$25:D958)</x:f>
        <x:v>3.057815845824411</x:v>
      </x:c>
      <x:c r="F958" s="1" t="n">
        <x:f>B958</x:f>
        <x:v>0.7440144767751917</x:v>
      </x:c>
      <x:c r="G958" s="1" t="str">
        <x:f>IF(D958=1,C958,"")</x:f>
      </x:c>
      <x:c r="H958" s="1" t="n">
        <x:f>IF(D958=0,C958,"")</x:f>
        <x:v>0.932828422752209</x:v>
      </x:c>
      <x:c r="I958" s="1" t="n">
        <x:f>SQRT(1-F958^2)</x:f>
        <x:v>0.6681634967198804</x:v>
      </x:c>
      <x:c r="J958" s="34"/>
      <x:c r="K958" s="34"/>
      <x:c r="L958" s="34"/>
      <x:c r="M958" s="34"/>
      <x:c r="N958" s="34"/>
      <x:c r="O958" s="34"/>
      <x:c r="P958" s="34"/>
      <x:c r="Q958" s="10" t="n">
        <x:f>PI()</x:f>
        <x:v>3.141592653589793</x:v>
      </x:c>
      <x:c r="S958" s="10" t="n">
        <x:v>0.7440144767751917</x:v>
      </x:c>
      <x:c r="T958" s="10" t="n">
        <x:v>0.932828422752209</x:v>
      </x:c>
      <x:c r="U958" s="10" t="n">
        <x:v>0.539846654564829</x:v>
      </x:c>
      <x:c r="V958" s="10" t="n">
        <x:v>0.3620841490791552</x:v>
      </x:c>
      <x:c r="W958" s="10" t="n">
        <x:v>0.3845812075506595</x:v>
      </x:c>
      <x:c r="X958" s="10" t="n">
        <x:v>0.6876454071008358</x:v>
      </x:c>
    </x:row>
    <x:row r="959">
      <x:c r="A959" s="34" t="n">
        <x:v>935</x:v>
      </x:c>
      <x:c r="B959" s="11" t="n">
        <x:f>CHOOSE(MIN(3,MAX(1,$B$9)),S959,U959,W959)</x:f>
        <x:v>0.46625581744592637</x:v>
      </x:c>
      <x:c r="C959" s="11" t="n">
        <x:f>CHOOSE(MIN(3,MAX(1,$B$9)),T959,V959,X959)</x:f>
        <x:v>0.7004083773354068</x:v>
      </x:c>
      <x:c r="D959" s="1" t="n">
        <x:f>IF(B959^2+C959^2&lt;=1,1,0)</x:f>
        <x:v>1</x:v>
      </x:c>
      <x:c r="E959" s="9" t="n">
        <x:f>4*AVERAGE($D$25:D959)</x:f>
        <x:v>3.0588235294117645</x:v>
      </x:c>
      <x:c r="F959" s="1" t="n">
        <x:f>B959</x:f>
        <x:v>0.46625581744592637</x:v>
      </x:c>
      <x:c r="G959" s="1" t="n">
        <x:f>IF(D959=1,C959,"")</x:f>
        <x:v>0.7004083773354068</x:v>
      </x:c>
      <x:c r="H959" s="1" t="str">
        <x:f>IF(D959=0,C959,"")</x:f>
      </x:c>
      <x:c r="I959" s="1" t="n">
        <x:f>SQRT(1-F959^2)</x:f>
        <x:v>0.8846499379403308</x:v>
      </x:c>
      <x:c r="J959" s="34"/>
      <x:c r="K959" s="34"/>
      <x:c r="L959" s="34"/>
      <x:c r="M959" s="34"/>
      <x:c r="N959" s="34"/>
      <x:c r="O959" s="34"/>
      <x:c r="P959" s="34"/>
      <x:c r="Q959" s="10" t="n">
        <x:f>PI()</x:f>
        <x:v>3.141592653589793</x:v>
      </x:c>
      <x:c r="S959" s="10" t="n">
        <x:v>0.46625581744592637</x:v>
      </x:c>
      <x:c r="T959" s="10" t="n">
        <x:v>0.7004083773354068</x:v>
      </x:c>
      <x:c r="U959" s="10" t="n">
        <x:v>0.8042080672164983</x:v>
      </x:c>
      <x:c r="V959" s="10" t="n">
        <x:v>0.8084836689918974</x:v>
      </x:c>
      <x:c r="W959" s="10" t="n">
        <x:v>0.9410225292645598</x:v>
      </x:c>
      <x:c r="X959" s="10" t="n">
        <x:v>0.8155108350815714</x:v>
      </x:c>
    </x:row>
    <x:row r="960">
      <x:c r="A960" s="34" t="n">
        <x:v>936</x:v>
      </x:c>
      <x:c r="B960" s="11" t="n">
        <x:f>CHOOSE(MIN(3,MAX(1,$B$9)),S960,U960,W960)</x:f>
        <x:v>0.4901584148174152</x:v>
      </x:c>
      <x:c r="C960" s="11" t="n">
        <x:f>CHOOSE(MIN(3,MAX(1,$B$9)),T960,V960,X960)</x:f>
        <x:v>0.17129815474618226</x:v>
      </x:c>
      <x:c r="D960" s="1" t="n">
        <x:f>IF(B960^2+C960^2&lt;=1,1,0)</x:f>
        <x:v>1</x:v>
      </x:c>
      <x:c r="E960" s="9" t="n">
        <x:f>4*AVERAGE($D$25:D960)</x:f>
        <x:v>3.0598290598290596</x:v>
      </x:c>
      <x:c r="F960" s="1" t="n">
        <x:f>B960</x:f>
        <x:v>0.4901584148174152</x:v>
      </x:c>
      <x:c r="G960" s="1" t="n">
        <x:f>IF(D960=1,C960,"")</x:f>
        <x:v>0.17129815474618226</x:v>
      </x:c>
      <x:c r="H960" s="1" t="str">
        <x:f>IF(D960=0,C960,"")</x:f>
      </x:c>
      <x:c r="I960" s="1" t="n">
        <x:f>SQRT(1-F960^2)</x:f>
        <x:v>0.8716333680990412</x:v>
      </x:c>
      <x:c r="J960" s="34"/>
      <x:c r="K960" s="34"/>
      <x:c r="L960" s="34"/>
      <x:c r="M960" s="34"/>
      <x:c r="N960" s="34"/>
      <x:c r="O960" s="34"/>
      <x:c r="P960" s="34"/>
      <x:c r="Q960" s="10" t="n">
        <x:f>PI()</x:f>
        <x:v>3.141592653589793</x:v>
      </x:c>
      <x:c r="S960" s="10" t="n">
        <x:v>0.4901584148174152</x:v>
      </x:c>
      <x:c r="T960" s="10" t="n">
        <x:v>0.17129815474618226</x:v>
      </x:c>
      <x:c r="U960" s="10" t="n">
        <x:v>0.6088652191531176</x:v>
      </x:c>
      <x:c r="V960" s="10" t="n">
        <x:v>0.28042980187912114</x:v>
      </x:c>
      <x:c r="W960" s="10" t="n">
        <x:v>0.13676667352307614</x:v>
      </x:c>
      <x:c r="X960" s="10" t="n">
        <x:v>0.9689908122206717</x:v>
      </x:c>
    </x:row>
    <x:row r="961">
      <x:c r="A961" s="34" t="n">
        <x:v>937</x:v>
      </x:c>
      <x:c r="B961" s="11" t="n">
        <x:f>CHOOSE(MIN(3,MAX(1,$B$9)),S961,U961,W961)</x:f>
        <x:v>0.29690308577846736</x:v>
      </x:c>
      <x:c r="C961" s="11" t="n">
        <x:f>CHOOSE(MIN(3,MAX(1,$B$9)),T961,V961,X961)</x:f>
        <x:v>0.8447296001249924</x:v>
      </x:c>
      <x:c r="D961" s="1" t="n">
        <x:f>IF(B961^2+C961^2&lt;=1,1,0)</x:f>
        <x:v>1</x:v>
      </x:c>
      <x:c r="E961" s="9" t="n">
        <x:f>4*AVERAGE($D$25:D961)</x:f>
        <x:v>3.0608324439701176</x:v>
      </x:c>
      <x:c r="F961" s="1" t="n">
        <x:f>B961</x:f>
        <x:v>0.29690308577846736</x:v>
      </x:c>
      <x:c r="G961" s="1" t="n">
        <x:f>IF(D961=1,C961,"")</x:f>
        <x:v>0.8447296001249924</x:v>
      </x:c>
      <x:c r="H961" s="1" t="str">
        <x:f>IF(D961=0,C961,"")</x:f>
      </x:c>
      <x:c r="I961" s="1" t="n">
        <x:f>SQRT(1-F961^2)</x:f>
        <x:v>0.9549076173406641</x:v>
      </x:c>
      <x:c r="J961" s="34"/>
      <x:c r="K961" s="34"/>
      <x:c r="L961" s="34"/>
      <x:c r="M961" s="34"/>
      <x:c r="N961" s="34"/>
      <x:c r="O961" s="34"/>
      <x:c r="P961" s="34"/>
      <x:c r="Q961" s="10" t="n">
        <x:f>PI()</x:f>
        <x:v>3.141592653589793</x:v>
      </x:c>
      <x:c r="S961" s="10" t="n">
        <x:v>0.29690308577846736</x:v>
      </x:c>
      <x:c r="T961" s="10" t="n">
        <x:v>0.8447296001249924</x:v>
      </x:c>
      <x:c r="U961" s="10" t="n">
        <x:v>0.5938108068630193</x:v>
      </x:c>
      <x:c r="V961" s="10" t="n">
        <x:v>0.1121571486272972</x:v>
      </x:c>
      <x:c r="W961" s="10" t="n">
        <x:v>0.6033266006646082</x:v>
      </x:c>
      <x:c r="X961" s="10" t="n">
        <x:v>0.5571818390194291</x:v>
      </x:c>
    </x:row>
    <x:row r="962">
      <x:c r="A962" s="34" t="n">
        <x:v>938</x:v>
      </x:c>
      <x:c r="B962" s="11" t="n">
        <x:f>CHOOSE(MIN(3,MAX(1,$B$9)),S962,U962,W962)</x:f>
        <x:v>0.7735222497722134</x:v>
      </x:c>
      <x:c r="C962" s="11" t="n">
        <x:f>CHOOSE(MIN(3,MAX(1,$B$9)),T962,V962,X962)</x:f>
        <x:v>0.35867629025597125</x:v>
      </x:c>
      <x:c r="D962" s="1" t="n">
        <x:f>IF(B962^2+C962^2&lt;=1,1,0)</x:f>
        <x:v>1</x:v>
      </x:c>
      <x:c r="E962" s="9" t="n">
        <x:f>4*AVERAGE($D$25:D962)</x:f>
        <x:v>3.0618336886993602</x:v>
      </x:c>
      <x:c r="F962" s="1" t="n">
        <x:f>B962</x:f>
        <x:v>0.7735222497722134</x:v>
      </x:c>
      <x:c r="G962" s="1" t="n">
        <x:f>IF(D962=1,C962,"")</x:f>
        <x:v>0.35867629025597125</x:v>
      </x:c>
      <x:c r="H962" s="1" t="str">
        <x:f>IF(D962=0,C962,"")</x:f>
      </x:c>
      <x:c r="I962" s="1" t="n">
        <x:f>SQRT(1-F962^2)</x:f>
        <x:v>0.6337691449631588</x:v>
      </x:c>
      <x:c r="J962" s="34"/>
      <x:c r="K962" s="34"/>
      <x:c r="L962" s="34"/>
      <x:c r="M962" s="34"/>
      <x:c r="N962" s="34"/>
      <x:c r="O962" s="34"/>
      <x:c r="P962" s="34"/>
      <x:c r="Q962" s="10" t="n">
        <x:f>PI()</x:f>
        <x:v>3.141592653589793</x:v>
      </x:c>
      <x:c r="S962" s="10" t="n">
        <x:v>0.7735222497722134</x:v>
      </x:c>
      <x:c r="T962" s="10" t="n">
        <x:v>0.35867629025597125</x:v>
      </x:c>
      <x:c r="U962" s="10" t="n">
        <x:v>0.9294144445803639</x:v>
      </x:c>
      <x:c r="V962" s="10" t="n">
        <x:v>0.36618734546022647</x:v>
      </x:c>
      <x:c r="W962" s="10" t="n">
        <x:v>0.07732172763952117</x:v>
      </x:c>
      <x:c r="X962" s="10" t="n">
        <x:v>0.5770421132231</x:v>
      </x:c>
    </x:row>
    <x:row r="963">
      <x:c r="A963" s="34" t="n">
        <x:v>939</x:v>
      </x:c>
      <x:c r="B963" s="11" t="n">
        <x:f>CHOOSE(MIN(3,MAX(1,$B$9)),S963,U963,W963)</x:f>
        <x:v>0.8879125172970816</x:v>
      </x:c>
      <x:c r="C963" s="11" t="n">
        <x:f>CHOOSE(MIN(3,MAX(1,$B$9)),T963,V963,X963)</x:f>
        <x:v>0.8187281215796247</x:v>
      </x:c>
      <x:c r="D963" s="1" t="n">
        <x:f>IF(B963^2+C963^2&lt;=1,1,0)</x:f>
        <x:v>0</x:v>
      </x:c>
      <x:c r="E963" s="9" t="n">
        <x:f>4*AVERAGE($D$25:D963)</x:f>
        <x:v>3.0585729499467518</x:v>
      </x:c>
      <x:c r="F963" s="1" t="n">
        <x:f>B963</x:f>
        <x:v>0.8879125172970816</x:v>
      </x:c>
      <x:c r="G963" s="1" t="str">
        <x:f>IF(D963=1,C963,"")</x:f>
      </x:c>
      <x:c r="H963" s="1" t="n">
        <x:f>IF(D963=0,C963,"")</x:f>
        <x:v>0.8187281215796247</x:v>
      </x:c>
      <x:c r="I963" s="1" t="n">
        <x:f>SQRT(1-F963^2)</x:f>
        <x:v>0.46001234942896874</x:v>
      </x:c>
      <x:c r="J963" s="34"/>
      <x:c r="K963" s="34"/>
      <x:c r="L963" s="34"/>
      <x:c r="M963" s="34"/>
      <x:c r="N963" s="34"/>
      <x:c r="O963" s="34"/>
      <x:c r="P963" s="34"/>
      <x:c r="Q963" s="10" t="n">
        <x:f>PI()</x:f>
        <x:v>3.141592653589793</x:v>
      </x:c>
      <x:c r="S963" s="10" t="n">
        <x:v>0.8879125172970816</x:v>
      </x:c>
      <x:c r="T963" s="10" t="n">
        <x:v>0.8187281215796247</x:v>
      </x:c>
      <x:c r="U963" s="10" t="n">
        <x:v>0.3847548123299037</x:v>
      </x:c>
      <x:c r="V963" s="10" t="n">
        <x:v>0.9267220371445997</x:v>
      </x:c>
      <x:c r="W963" s="10" t="n">
        <x:v>0.08367823482563097</x:v>
      </x:c>
      <x:c r="X963" s="10" t="n">
        <x:v>0.32168740236323967</x:v>
      </x:c>
    </x:row>
    <x:row r="964">
      <x:c r="A964" s="34" t="n">
        <x:v>940</x:v>
      </x:c>
      <x:c r="B964" s="11" t="n">
        <x:f>CHOOSE(MIN(3,MAX(1,$B$9)),S964,U964,W964)</x:f>
        <x:v>0.6624465215718374</x:v>
      </x:c>
      <x:c r="C964" s="11" t="n">
        <x:f>CHOOSE(MIN(3,MAX(1,$B$9)),T964,V964,X964)</x:f>
        <x:v>0.03219355933833867</x:v>
      </x:c>
      <x:c r="D964" s="1" t="n">
        <x:f>IF(B964^2+C964^2&lt;=1,1,0)</x:f>
        <x:v>1</x:v>
      </x:c>
      <x:c r="E964" s="9" t="n">
        <x:f>4*AVERAGE($D$25:D964)</x:f>
        <x:v>3.0595744680851062</x:v>
      </x:c>
      <x:c r="F964" s="1" t="n">
        <x:f>B964</x:f>
        <x:v>0.6624465215718374</x:v>
      </x:c>
      <x:c r="G964" s="1" t="n">
        <x:f>IF(D964=1,C964,"")</x:f>
        <x:v>0.03219355933833867</x:v>
      </x:c>
      <x:c r="H964" s="1" t="str">
        <x:f>IF(D964=0,C964,"")</x:f>
      </x:c>
      <x:c r="I964" s="1" t="n">
        <x:f>SQRT(1-F964^2)</x:f>
        <x:v>0.7491092083650909</x:v>
      </x:c>
      <x:c r="J964" s="34"/>
      <x:c r="K964" s="34"/>
      <x:c r="L964" s="34"/>
      <x:c r="M964" s="34"/>
      <x:c r="N964" s="34"/>
      <x:c r="O964" s="34"/>
      <x:c r="P964" s="34"/>
      <x:c r="Q964" s="10" t="n">
        <x:f>PI()</x:f>
        <x:v>3.141592653589793</x:v>
      </x:c>
      <x:c r="S964" s="10" t="n">
        <x:v>0.6624465215718374</x:v>
      </x:c>
      <x:c r="T964" s="10" t="n">
        <x:v>0.03219355933833867</x:v>
      </x:c>
      <x:c r="U964" s="10" t="n">
        <x:v>0.22273958413261163</x:v>
      </x:c>
      <x:c r="V964" s="10" t="n">
        <x:v>0.3416081735346551</x:v>
      </x:c>
      <x:c r="W964" s="10" t="n">
        <x:v>0.43607985536164473</x:v>
      </x:c>
      <x:c r="X964" s="10" t="n">
        <x:v>0.24422855041916525</x:v>
      </x:c>
    </x:row>
    <x:row r="965">
      <x:c r="A965" s="34" t="n">
        <x:v>941</x:v>
      </x:c>
      <x:c r="B965" s="11" t="n">
        <x:f>CHOOSE(MIN(3,MAX(1,$B$9)),S965,U965,W965)</x:f>
        <x:v>0.22023184492718428</x:v>
      </x:c>
      <x:c r="C965" s="11" t="n">
        <x:f>CHOOSE(MIN(3,MAX(1,$B$9)),T965,V965,X965)</x:f>
        <x:v>0.6475516181671992</x:v>
      </x:c>
      <x:c r="D965" s="1" t="n">
        <x:f>IF(B965^2+C965^2&lt;=1,1,0)</x:f>
        <x:v>1</x:v>
      </x:c>
      <x:c r="E965" s="9" t="n">
        <x:f>4*AVERAGE($D$25:D965)</x:f>
        <x:v>3.0605738575982997</x:v>
      </x:c>
      <x:c r="F965" s="1" t="n">
        <x:f>B965</x:f>
        <x:v>0.22023184492718428</x:v>
      </x:c>
      <x:c r="G965" s="1" t="n">
        <x:f>IF(D965=1,C965,"")</x:f>
        <x:v>0.6475516181671992</x:v>
      </x:c>
      <x:c r="H965" s="1" t="str">
        <x:f>IF(D965=0,C965,"")</x:f>
      </x:c>
      <x:c r="I965" s="1" t="n">
        <x:f>SQRT(1-F965^2)</x:f>
        <x:v>0.9754475559864655</x:v>
      </x:c>
      <x:c r="J965" s="34"/>
      <x:c r="K965" s="34"/>
      <x:c r="L965" s="34"/>
      <x:c r="M965" s="34"/>
      <x:c r="N965" s="34"/>
      <x:c r="O965" s="34"/>
      <x:c r="P965" s="34"/>
      <x:c r="Q965" s="10" t="n">
        <x:f>PI()</x:f>
        <x:v>3.141592653589793</x:v>
      </x:c>
      <x:c r="S965" s="10" t="n">
        <x:v>0.22023184492718428</x:v>
      </x:c>
      <x:c r="T965" s="10" t="n">
        <x:v>0.6475516181671992</x:v>
      </x:c>
      <x:c r="U965" s="10" t="n">
        <x:v>0.2658298500611984</x:v>
      </x:c>
      <x:c r="V965" s="10" t="n">
        <x:v>0.8801237656603006</x:v>
      </x:c>
      <x:c r="W965" s="10" t="n">
        <x:v>0.4536606360990719</x:v>
      </x:c>
      <x:c r="X965" s="10" t="n">
        <x:v>0.8655358149982059</x:v>
      </x:c>
    </x:row>
    <x:row r="966">
      <x:c r="A966" s="34" t="n">
        <x:v>942</x:v>
      </x:c>
      <x:c r="B966" s="11" t="n">
        <x:f>CHOOSE(MIN(3,MAX(1,$B$9)),S966,U966,W966)</x:f>
        <x:v>0.09310395398642868</x:v>
      </x:c>
      <x:c r="C966" s="11" t="n">
        <x:f>CHOOSE(MIN(3,MAX(1,$B$9)),T966,V966,X966)</x:f>
        <x:v>0.09488345694262534</x:v>
      </x:c>
      <x:c r="D966" s="1" t="n">
        <x:f>IF(B966^2+C966^2&lt;=1,1,0)</x:f>
        <x:v>1</x:v>
      </x:c>
      <x:c r="E966" s="9" t="n">
        <x:f>4*AVERAGE($D$25:D966)</x:f>
        <x:v>3.061571125265393</x:v>
      </x:c>
      <x:c r="F966" s="1" t="n">
        <x:f>B966</x:f>
        <x:v>0.09310395398642868</x:v>
      </x:c>
      <x:c r="G966" s="1" t="n">
        <x:f>IF(D966=1,C966,"")</x:f>
        <x:v>0.09488345694262534</x:v>
      </x:c>
      <x:c r="H966" s="1" t="str">
        <x:f>IF(D966=0,C966,"")</x:f>
      </x:c>
      <x:c r="I966" s="1" t="n">
        <x:f>SQRT(1-F966^2)</x:f>
        <x:v>0.9956563934169724</x:v>
      </x:c>
      <x:c r="J966" s="34"/>
      <x:c r="K966" s="34"/>
      <x:c r="L966" s="34"/>
      <x:c r="M966" s="34"/>
      <x:c r="N966" s="34"/>
      <x:c r="O966" s="34"/>
      <x:c r="P966" s="34"/>
      <x:c r="Q966" s="10" t="n">
        <x:f>PI()</x:f>
        <x:v>3.141592653589793</x:v>
      </x:c>
      <x:c r="S966" s="10" t="n">
        <x:v>0.09310395398642868</x:v>
      </x:c>
      <x:c r="T966" s="10" t="n">
        <x:v>0.09488345694262534</x:v>
      </x:c>
      <x:c r="U966" s="10" t="n">
        <x:v>0.020774190825408767</x:v>
      </x:c>
      <x:c r="V966" s="10" t="n">
        <x:v>0.44648719169339557</x:v>
      </x:c>
      <x:c r="W966" s="10" t="n">
        <x:v>0.25959287015842514</x:v>
      </x:c>
      <x:c r="X966" s="10" t="n">
        <x:v>0.987818159444505</x:v>
      </x:c>
    </x:row>
    <x:row r="967">
      <x:c r="A967" s="34" t="n">
        <x:v>943</x:v>
      </x:c>
      <x:c r="B967" s="11" t="n">
        <x:f>CHOOSE(MIN(3,MAX(1,$B$9)),S967,U967,W967)</x:f>
        <x:v>0.12204162019770592</x:v>
      </x:c>
      <x:c r="C967" s="11" t="n">
        <x:f>CHOOSE(MIN(3,MAX(1,$B$9)),T967,V967,X967)</x:f>
        <x:v>0.5637337832013145</x:v>
      </x:c>
      <x:c r="D967" s="1" t="n">
        <x:f>IF(B967^2+C967^2&lt;=1,1,0)</x:f>
        <x:v>1</x:v>
      </x:c>
      <x:c r="E967" s="9" t="n">
        <x:f>4*AVERAGE($D$25:D967)</x:f>
        <x:v>3.0625662778366913</x:v>
      </x:c>
      <x:c r="F967" s="1" t="n">
        <x:f>B967</x:f>
        <x:v>0.12204162019770592</x:v>
      </x:c>
      <x:c r="G967" s="1" t="n">
        <x:f>IF(D967=1,C967,"")</x:f>
        <x:v>0.5637337832013145</x:v>
      </x:c>
      <x:c r="H967" s="1" t="str">
        <x:f>IF(D967=0,C967,"")</x:f>
      </x:c>
      <x:c r="I967" s="1" t="n">
        <x:f>SQRT(1-F967^2)</x:f>
        <x:v>0.9925249835341773</x:v>
      </x:c>
      <x:c r="J967" s="34"/>
      <x:c r="K967" s="34"/>
      <x:c r="L967" s="34"/>
      <x:c r="M967" s="34"/>
      <x:c r="N967" s="34"/>
      <x:c r="O967" s="34"/>
      <x:c r="P967" s="34"/>
      <x:c r="Q967" s="10" t="n">
        <x:f>PI()</x:f>
        <x:v>3.141592653589793</x:v>
      </x:c>
      <x:c r="S967" s="10" t="n">
        <x:v>0.12204162019770592</x:v>
      </x:c>
      <x:c r="T967" s="10" t="n">
        <x:v>0.5637337832013145</x:v>
      </x:c>
      <x:c r="U967" s="10" t="n">
        <x:v>0.6399844954626316</x:v>
      </x:c>
      <x:c r="V967" s="10" t="n">
        <x:v>0.4005246356194896</x:v>
      </x:c>
      <x:c r="W967" s="10" t="n">
        <x:v>0.44126294717626147</x:v>
      </x:c>
      <x:c r="X967" s="10" t="n">
        <x:v>0.6467267058594549</x:v>
      </x:c>
    </x:row>
    <x:row r="968">
      <x:c r="A968" s="34" t="n">
        <x:v>944</x:v>
      </x:c>
      <x:c r="B968" s="11" t="n">
        <x:f>CHOOSE(MIN(3,MAX(1,$B$9)),S968,U968,W968)</x:f>
        <x:v>0.21135736478026956</x:v>
      </x:c>
      <x:c r="C968" s="11" t="n">
        <x:f>CHOOSE(MIN(3,MAX(1,$B$9)),T968,V968,X968)</x:f>
        <x:v>0.8534850749420002</x:v>
      </x:c>
      <x:c r="D968" s="1" t="n">
        <x:f>IF(B968^2+C968^2&lt;=1,1,0)</x:f>
        <x:v>1</x:v>
      </x:c>
      <x:c r="E968" s="9" t="n">
        <x:f>4*AVERAGE($D$25:D968)</x:f>
        <x:v>3.0635593220338984</x:v>
      </x:c>
      <x:c r="F968" s="1" t="n">
        <x:f>B968</x:f>
        <x:v>0.21135736478026956</x:v>
      </x:c>
      <x:c r="G968" s="1" t="n">
        <x:f>IF(D968=1,C968,"")</x:f>
        <x:v>0.8534850749420002</x:v>
      </x:c>
      <x:c r="H968" s="1" t="str">
        <x:f>IF(D968=0,C968,"")</x:f>
      </x:c>
      <x:c r="I968" s="1" t="n">
        <x:f>SQRT(1-F968^2)</x:f>
        <x:v>0.9774088521970425</x:v>
      </x:c>
      <x:c r="J968" s="34"/>
      <x:c r="K968" s="34"/>
      <x:c r="L968" s="34"/>
      <x:c r="M968" s="34"/>
      <x:c r="N968" s="34"/>
      <x:c r="O968" s="34"/>
      <x:c r="P968" s="34"/>
      <x:c r="Q968" s="10" t="n">
        <x:f>PI()</x:f>
        <x:v>3.141592653589793</x:v>
      </x:c>
      <x:c r="S968" s="10" t="n">
        <x:v>0.21135736478026956</x:v>
      </x:c>
      <x:c r="T968" s="10" t="n">
        <x:v>0.8534850749420002</x:v>
      </x:c>
      <x:c r="U968" s="10" t="n">
        <x:v>0.44949215740171367</x:v>
      </x:c>
      <x:c r="V968" s="10" t="n">
        <x:v>0.11759620345395627</x:v>
      </x:c>
      <x:c r="W968" s="10" t="n">
        <x:v>0.6100346942959771</x:v>
      </x:c>
      <x:c r="X968" s="10" t="n">
        <x:v>0.9666286259467092</x:v>
      </x:c>
    </x:row>
    <x:row r="969">
      <x:c r="A969" s="34" t="n">
        <x:v>945</x:v>
      </x:c>
      <x:c r="B969" s="11" t="n">
        <x:f>CHOOSE(MIN(3,MAX(1,$B$9)),S969,U969,W969)</x:f>
        <x:v>0.48024202964734286</x:v>
      </x:c>
      <x:c r="C969" s="11" t="n">
        <x:f>CHOOSE(MIN(3,MAX(1,$B$9)),T969,V969,X969)</x:f>
        <x:v>0.10027294012252241</x:v>
      </x:c>
      <x:c r="D969" s="1" t="n">
        <x:f>IF(B969^2+C969^2&lt;=1,1,0)</x:f>
        <x:v>1</x:v>
      </x:c>
      <x:c r="E969" s="9" t="n">
        <x:f>4*AVERAGE($D$25:D969)</x:f>
        <x:v>3.0645502645502645</x:v>
      </x:c>
      <x:c r="F969" s="1" t="n">
        <x:f>B969</x:f>
        <x:v>0.48024202964734286</x:v>
      </x:c>
      <x:c r="G969" s="1" t="n">
        <x:f>IF(D969=1,C969,"")</x:f>
        <x:v>0.10027294012252241</x:v>
      </x:c>
      <x:c r="H969" s="1" t="str">
        <x:f>IF(D969=0,C969,"")</x:f>
      </x:c>
      <x:c r="I969" s="1" t="n">
        <x:f>SQRT(1-F969^2)</x:f>
        <x:v>0.8771360173657222</x:v>
      </x:c>
      <x:c r="J969" s="34"/>
      <x:c r="K969" s="34"/>
      <x:c r="L969" s="34"/>
      <x:c r="M969" s="34"/>
      <x:c r="N969" s="34"/>
      <x:c r="O969" s="34"/>
      <x:c r="P969" s="34"/>
      <x:c r="Q969" s="10" t="n">
        <x:f>PI()</x:f>
        <x:v>3.141592653589793</x:v>
      </x:c>
      <x:c r="S969" s="10" t="n">
        <x:v>0.48024202964734286</x:v>
      </x:c>
      <x:c r="T969" s="10" t="n">
        <x:v>0.10027294012252241</x:v>
      </x:c>
      <x:c r="U969" s="10" t="n">
        <x:v>0.6543802473789039</x:v>
      </x:c>
      <x:c r="V969" s="10" t="n">
        <x:v>0.01719270531715278</x:v>
      </x:c>
      <x:c r="W969" s="10" t="n">
        <x:v>0.6144558333334544</x:v>
      </x:c>
      <x:c r="X969" s="10" t="n">
        <x:v>0.43343943104557225</x:v>
      </x:c>
    </x:row>
    <x:row r="970">
      <x:c r="A970" s="34" t="n">
        <x:v>946</x:v>
      </x:c>
      <x:c r="B970" s="11" t="n">
        <x:f>CHOOSE(MIN(3,MAX(1,$B$9)),S970,U970,W970)</x:f>
        <x:v>0.05153163836803287</x:v>
      </x:c>
      <x:c r="C970" s="11" t="n">
        <x:f>CHOOSE(MIN(3,MAX(1,$B$9)),T970,V970,X970)</x:f>
        <x:v>0.9362287466647103</x:v>
      </x:c>
      <x:c r="D970" s="1" t="n">
        <x:f>IF(B970^2+C970^2&lt;=1,1,0)</x:f>
        <x:v>1</x:v>
      </x:c>
      <x:c r="E970" s="9" t="n">
        <x:f>4*AVERAGE($D$25:D970)</x:f>
        <x:v>3.06553911205074</x:v>
      </x:c>
      <x:c r="F970" s="1" t="n">
        <x:f>B970</x:f>
        <x:v>0.05153163836803287</x:v>
      </x:c>
      <x:c r="G970" s="1" t="n">
        <x:f>IF(D970=1,C970,"")</x:f>
        <x:v>0.9362287466647103</x:v>
      </x:c>
      <x:c r="H970" s="1" t="str">
        <x:f>IF(D970=0,C970,"")</x:f>
      </x:c>
      <x:c r="I970" s="1" t="n">
        <x:f>SQRT(1-F970^2)</x:f>
        <x:v>0.9986713624847297</x:v>
      </x:c>
      <x:c r="J970" s="34"/>
      <x:c r="K970" s="34"/>
      <x:c r="L970" s="34"/>
      <x:c r="M970" s="34"/>
      <x:c r="N970" s="34"/>
      <x:c r="O970" s="34"/>
      <x:c r="P970" s="34"/>
      <x:c r="Q970" s="10" t="n">
        <x:f>PI()</x:f>
        <x:v>3.141592653589793</x:v>
      </x:c>
      <x:c r="S970" s="10" t="n">
        <x:v>0.05153163836803287</x:v>
      </x:c>
      <x:c r="T970" s="10" t="n">
        <x:v>0.9362287466647103</x:v>
      </x:c>
      <x:c r="U970" s="10" t="n">
        <x:v>0.7541650350504232</x:v>
      </x:c>
      <x:c r="V970" s="10" t="n">
        <x:v>0.8668993376250914</x:v>
      </x:c>
      <x:c r="W970" s="10" t="n">
        <x:v>0.3770017148745832</x:v>
      </x:c>
      <x:c r="X970" s="10" t="n">
        <x:v>0.908906549261421</x:v>
      </x:c>
    </x:row>
    <x:row r="971">
      <x:c r="A971" s="34" t="n">
        <x:v>947</x:v>
      </x:c>
      <x:c r="B971" s="11" t="n">
        <x:f>CHOOSE(MIN(3,MAX(1,$B$9)),S971,U971,W971)</x:f>
        <x:v>0.390416273730807</x:v>
      </x:c>
      <x:c r="C971" s="11" t="n">
        <x:f>CHOOSE(MIN(3,MAX(1,$B$9)),T971,V971,X971)</x:f>
        <x:v>0.8839059682795778</x:v>
      </x:c>
      <x:c r="D971" s="1" t="n">
        <x:f>IF(B971^2+C971^2&lt;=1,1,0)</x:f>
        <x:v>1</x:v>
      </x:c>
      <x:c r="E971" s="9" t="n">
        <x:f>4*AVERAGE($D$25:D971)</x:f>
        <x:v>3.0665258711721224</x:v>
      </x:c>
      <x:c r="F971" s="1" t="n">
        <x:f>B971</x:f>
        <x:v>0.390416273730807</x:v>
      </x:c>
      <x:c r="G971" s="1" t="n">
        <x:f>IF(D971=1,C971,"")</x:f>
        <x:v>0.8839059682795778</x:v>
      </x:c>
      <x:c r="H971" s="1" t="str">
        <x:f>IF(D971=0,C971,"")</x:f>
      </x:c>
      <x:c r="I971" s="1" t="n">
        <x:f>SQRT(1-F971^2)</x:f>
        <x:v>0.9206384378278758</x:v>
      </x:c>
      <x:c r="J971" s="34"/>
      <x:c r="K971" s="34"/>
      <x:c r="L971" s="34"/>
      <x:c r="M971" s="34"/>
      <x:c r="N971" s="34"/>
      <x:c r="O971" s="34"/>
      <x:c r="P971" s="34"/>
      <x:c r="Q971" s="10" t="n">
        <x:f>PI()</x:f>
        <x:v>3.141592653589793</x:v>
      </x:c>
      <x:c r="S971" s="10" t="n">
        <x:v>0.390416273730807</x:v>
      </x:c>
      <x:c r="T971" s="10" t="n">
        <x:v>0.8839059682795778</x:v>
      </x:c>
      <x:c r="U971" s="10" t="n">
        <x:v>0.22312871148508617</x:v>
      </x:c>
      <x:c r="V971" s="10" t="n">
        <x:v>0.5489638652117828</x:v>
      </x:c>
      <x:c r="W971" s="10" t="n">
        <x:v>0.23203750521710942</x:v>
      </x:c>
      <x:c r="X971" s="10" t="n">
        <x:v>0.502686778219144</x:v>
      </x:c>
    </x:row>
    <x:row r="972">
      <x:c r="A972" s="34" t="n">
        <x:v>948</x:v>
      </x:c>
      <x:c r="B972" s="11" t="n">
        <x:f>CHOOSE(MIN(3,MAX(1,$B$9)),S972,U972,W972)</x:f>
        <x:v>0.8177247609710321</x:v>
      </x:c>
      <x:c r="C972" s="11" t="n">
        <x:f>CHOOSE(MIN(3,MAX(1,$B$9)),T972,V972,X972)</x:f>
        <x:v>0.5436295039253309</x:v>
      </x:c>
      <x:c r="D972" s="1" t="n">
        <x:f>IF(B972^2+C972^2&lt;=1,1,0)</x:f>
        <x:v>1</x:v>
      </x:c>
      <x:c r="E972" s="9" t="n">
        <x:f>4*AVERAGE($D$25:D972)</x:f>
        <x:v>3.067510548523207</x:v>
      </x:c>
      <x:c r="F972" s="1" t="n">
        <x:f>B972</x:f>
        <x:v>0.8177247609710321</x:v>
      </x:c>
      <x:c r="G972" s="1" t="n">
        <x:f>IF(D972=1,C972,"")</x:f>
        <x:v>0.5436295039253309</x:v>
      </x:c>
      <x:c r="H972" s="1" t="str">
        <x:f>IF(D972=0,C972,"")</x:f>
      </x:c>
      <x:c r="I972" s="1" t="n">
        <x:f>SQRT(1-F972^2)</x:f>
        <x:v>0.5756094294700779</x:v>
      </x:c>
      <x:c r="J972" s="34"/>
      <x:c r="K972" s="34"/>
      <x:c r="L972" s="34"/>
      <x:c r="M972" s="34"/>
      <x:c r="N972" s="34"/>
      <x:c r="O972" s="34"/>
      <x:c r="P972" s="34"/>
      <x:c r="Q972" s="10" t="n">
        <x:f>PI()</x:f>
        <x:v>3.141592653589793</x:v>
      </x:c>
      <x:c r="S972" s="10" t="n">
        <x:v>0.8177247609710321</x:v>
      </x:c>
      <x:c r="T972" s="10" t="n">
        <x:v>0.5436295039253309</x:v>
      </x:c>
      <x:c r="U972" s="10" t="n">
        <x:v>0.14883868124754707</x:v>
      </x:c>
      <x:c r="V972" s="10" t="n">
        <x:v>0.4596570586944808</x:v>
      </x:c>
      <x:c r="W972" s="10" t="n">
        <x:v>0.33704608537121794</x:v>
      </x:c>
      <x:c r="X972" s="10" t="n">
        <x:v>0.14066942339225086</x:v>
      </x:c>
    </x:row>
    <x:row r="973">
      <x:c r="A973" s="34" t="n">
        <x:v>949</x:v>
      </x:c>
      <x:c r="B973" s="11" t="n">
        <x:f>CHOOSE(MIN(3,MAX(1,$B$9)),S973,U973,W973)</x:f>
        <x:v>0.1358955082250759</x:v>
      </x:c>
      <x:c r="C973" s="11" t="n">
        <x:f>CHOOSE(MIN(3,MAX(1,$B$9)),T973,V973,X973)</x:f>
        <x:v>0.7067025412106887</x:v>
      </x:c>
      <x:c r="D973" s="1" t="n">
        <x:f>IF(B973^2+C973^2&lt;=1,1,0)</x:f>
        <x:v>1</x:v>
      </x:c>
      <x:c r="E973" s="9" t="n">
        <x:f>4*AVERAGE($D$25:D973)</x:f>
        <x:v>3.0684931506849313</x:v>
      </x:c>
      <x:c r="F973" s="1" t="n">
        <x:f>B973</x:f>
        <x:v>0.1358955082250759</x:v>
      </x:c>
      <x:c r="G973" s="1" t="n">
        <x:f>IF(D973=1,C973,"")</x:f>
        <x:v>0.7067025412106887</x:v>
      </x:c>
      <x:c r="H973" s="1" t="str">
        <x:f>IF(D973=0,C973,"")</x:f>
      </x:c>
      <x:c r="I973" s="1" t="n">
        <x:f>SQRT(1-F973^2)</x:f>
        <x:v>0.9907231756874614</x:v>
      </x:c>
      <x:c r="J973" s="34"/>
      <x:c r="K973" s="34"/>
      <x:c r="L973" s="34"/>
      <x:c r="M973" s="34"/>
      <x:c r="N973" s="34"/>
      <x:c r="O973" s="34"/>
      <x:c r="P973" s="34"/>
      <x:c r="Q973" s="10" t="n">
        <x:f>PI()</x:f>
        <x:v>3.141592653589793</x:v>
      </x:c>
      <x:c r="S973" s="10" t="n">
        <x:v>0.1358955082250759</x:v>
      </x:c>
      <x:c r="T973" s="10" t="n">
        <x:v>0.7067025412106887</x:v>
      </x:c>
      <x:c r="U973" s="10" t="n">
        <x:v>0.8850698930558945</x:v>
      </x:c>
      <x:c r="V973" s="10" t="n">
        <x:v>0.2718934152708753</x:v>
      </x:c>
      <x:c r="W973" s="10" t="n">
        <x:v>0.40655184009041034</x:v>
      </x:c>
      <x:c r="X973" s="10" t="n">
        <x:v>0.48201838631249994</x:v>
      </x:c>
    </x:row>
    <x:row r="974">
      <x:c r="A974" s="34" t="n">
        <x:v>950</x:v>
      </x:c>
      <x:c r="B974" s="11" t="n">
        <x:f>CHOOSE(MIN(3,MAX(1,$B$9)),S974,U974,W974)</x:f>
        <x:v>0.2832829182734713</x:v>
      </x:c>
      <x:c r="C974" s="11" t="n">
        <x:f>CHOOSE(MIN(3,MAX(1,$B$9)),T974,V974,X974)</x:f>
        <x:v>0.7354133465560153</x:v>
      </x:c>
      <x:c r="D974" s="1" t="n">
        <x:f>IF(B974^2+C974^2&lt;=1,1,0)</x:f>
        <x:v>1</x:v>
      </x:c>
      <x:c r="E974" s="9" t="n">
        <x:f>4*AVERAGE($D$25:D974)</x:f>
        <x:v>3.0694736842105264</x:v>
      </x:c>
      <x:c r="F974" s="1" t="n">
        <x:f>B974</x:f>
        <x:v>0.2832829182734713</x:v>
      </x:c>
      <x:c r="G974" s="1" t="n">
        <x:f>IF(D974=1,C974,"")</x:f>
        <x:v>0.7354133465560153</x:v>
      </x:c>
      <x:c r="H974" s="1" t="str">
        <x:f>IF(D974=0,C974,"")</x:f>
      </x:c>
      <x:c r="I974" s="1" t="n">
        <x:f>SQRT(1-F974^2)</x:f>
        <x:v>0.9590363852401356</x:v>
      </x:c>
      <x:c r="J974" s="34"/>
      <x:c r="K974" s="34"/>
      <x:c r="L974" s="34"/>
      <x:c r="M974" s="34"/>
      <x:c r="N974" s="34"/>
      <x:c r="O974" s="34"/>
      <x:c r="P974" s="34"/>
      <x:c r="Q974" s="10" t="n">
        <x:f>PI()</x:f>
        <x:v>3.141592653589793</x:v>
      </x:c>
      <x:c r="S974" s="10" t="n">
        <x:v>0.2832829182734713</x:v>
      </x:c>
      <x:c r="T974" s="10" t="n">
        <x:v>0.7354133465560153</x:v>
      </x:c>
      <x:c r="U974" s="10" t="n">
        <x:v>0.11542454091157672</x:v>
      </x:c>
      <x:c r="V974" s="10" t="n">
        <x:v>0.048792455336584495</x:v>
      </x:c>
      <x:c r="W974" s="10" t="n">
        <x:v>0.5654559513902919</x:v>
      </x:c>
      <x:c r="X974" s="10" t="n">
        <x:v>0.674145953446673</x:v>
      </x:c>
    </x:row>
    <x:row r="975">
      <x:c r="A975" s="34" t="n">
        <x:v>951</x:v>
      </x:c>
      <x:c r="B975" s="11" t="n">
        <x:f>CHOOSE(MIN(3,MAX(1,$B$9)),S975,U975,W975)</x:f>
        <x:v>0.1365503481356427</x:v>
      </x:c>
      <x:c r="C975" s="11" t="n">
        <x:f>CHOOSE(MIN(3,MAX(1,$B$9)),T975,V975,X975)</x:f>
        <x:v>0.7041046774247661</x:v>
      </x:c>
      <x:c r="D975" s="1" t="n">
        <x:f>IF(B975^2+C975^2&lt;=1,1,0)</x:f>
        <x:v>1</x:v>
      </x:c>
      <x:c r="E975" s="9" t="n">
        <x:f>4*AVERAGE($D$25:D975)</x:f>
        <x:v>3.070452155625657</x:v>
      </x:c>
      <x:c r="F975" s="1" t="n">
        <x:f>B975</x:f>
        <x:v>0.1365503481356427</x:v>
      </x:c>
      <x:c r="G975" s="1" t="n">
        <x:f>IF(D975=1,C975,"")</x:f>
        <x:v>0.7041046774247661</x:v>
      </x:c>
      <x:c r="H975" s="1" t="str">
        <x:f>IF(D975=0,C975,"")</x:f>
      </x:c>
      <x:c r="I975" s="1" t="n">
        <x:f>SQRT(1-F975^2)</x:f>
        <x:v>0.9906331321049356</x:v>
      </x:c>
      <x:c r="J975" s="34"/>
      <x:c r="K975" s="34"/>
      <x:c r="L975" s="34"/>
      <x:c r="M975" s="34"/>
      <x:c r="N975" s="34"/>
      <x:c r="O975" s="34"/>
      <x:c r="P975" s="34"/>
      <x:c r="Q975" s="10" t="n">
        <x:f>PI()</x:f>
        <x:v>3.141592653589793</x:v>
      </x:c>
      <x:c r="S975" s="10" t="n">
        <x:v>0.1365503481356427</x:v>
      </x:c>
      <x:c r="T975" s="10" t="n">
        <x:v>0.7041046774247661</x:v>
      </x:c>
      <x:c r="U975" s="10" t="n">
        <x:v>0.3271872507085025</x:v>
      </x:c>
      <x:c r="V975" s="10" t="n">
        <x:v>0.7666202000020338</x:v>
      </x:c>
      <x:c r="W975" s="10" t="n">
        <x:v>0.7407821331106103</x:v>
      </x:c>
      <x:c r="X975" s="10" t="n">
        <x:v>0.39212747759107514</x:v>
      </x:c>
    </x:row>
    <x:row r="976">
      <x:c r="A976" s="34" t="n">
        <x:v>952</x:v>
      </x:c>
      <x:c r="B976" s="11" t="n">
        <x:f>CHOOSE(MIN(3,MAX(1,$B$9)),S976,U976,W976)</x:f>
        <x:v>0.07406465557869524</x:v>
      </x:c>
      <x:c r="C976" s="11" t="n">
        <x:f>CHOOSE(MIN(3,MAX(1,$B$9)),T976,V976,X976)</x:f>
        <x:v>0.7067013244377449</x:v>
      </x:c>
      <x:c r="D976" s="1" t="n">
        <x:f>IF(B976^2+C976^2&lt;=1,1,0)</x:f>
        <x:v>1</x:v>
      </x:c>
      <x:c r="E976" s="9" t="n">
        <x:f>4*AVERAGE($D$25:D976)</x:f>
        <x:v>3.0714285714285716</x:v>
      </x:c>
      <x:c r="F976" s="1" t="n">
        <x:f>B976</x:f>
        <x:v>0.07406465557869524</x:v>
      </x:c>
      <x:c r="G976" s="1" t="n">
        <x:f>IF(D976=1,C976,"")</x:f>
        <x:v>0.7067013244377449</x:v>
      </x:c>
      <x:c r="H976" s="1" t="str">
        <x:f>IF(D976=0,C976,"")</x:f>
      </x:c>
      <x:c r="I976" s="1" t="n">
        <x:f>SQRT(1-F976^2)</x:f>
        <x:v>0.9972534416054974</x:v>
      </x:c>
      <x:c r="J976" s="34"/>
      <x:c r="K976" s="34"/>
      <x:c r="L976" s="34"/>
      <x:c r="M976" s="34"/>
      <x:c r="N976" s="34"/>
      <x:c r="O976" s="34"/>
      <x:c r="P976" s="34"/>
      <x:c r="Q976" s="10" t="n">
        <x:f>PI()</x:f>
        <x:v>3.141592653589793</x:v>
      </x:c>
      <x:c r="S976" s="10" t="n">
        <x:v>0.07406465557869524</x:v>
      </x:c>
      <x:c r="T976" s="10" t="n">
        <x:v>0.7067013244377449</x:v>
      </x:c>
      <x:c r="U976" s="10" t="n">
        <x:v>0.8407900536848152</x:v>
      </x:c>
      <x:c r="V976" s="10" t="n">
        <x:v>0.14935836125982804</x:v>
      </x:c>
      <x:c r="W976" s="10" t="n">
        <x:v>0.11299079001966827</x:v>
      </x:c>
      <x:c r="X976" s="10" t="n">
        <x:v>0.6048084786814645</x:v>
      </x:c>
    </x:row>
    <x:row r="977">
      <x:c r="A977" s="34" t="n">
        <x:v>953</x:v>
      </x:c>
      <x:c r="B977" s="11" t="n">
        <x:f>CHOOSE(MIN(3,MAX(1,$B$9)),S977,U977,W977)</x:f>
        <x:v>0.2579339341027662</x:v>
      </x:c>
      <x:c r="C977" s="11" t="n">
        <x:f>CHOOSE(MIN(3,MAX(1,$B$9)),T977,V977,X977)</x:f>
        <x:v>0.7175366036826745</x:v>
      </x:c>
      <x:c r="D977" s="1" t="n">
        <x:f>IF(B977^2+C977^2&lt;=1,1,0)</x:f>
        <x:v>1</x:v>
      </x:c>
      <x:c r="E977" s="9" t="n">
        <x:f>4*AVERAGE($D$25:D977)</x:f>
        <x:v>3.0724029380902413</x:v>
      </x:c>
      <x:c r="F977" s="1" t="n">
        <x:f>B977</x:f>
        <x:v>0.2579339341027662</x:v>
      </x:c>
      <x:c r="G977" s="1" t="n">
        <x:f>IF(D977=1,C977,"")</x:f>
        <x:v>0.7175366036826745</x:v>
      </x:c>
      <x:c r="H977" s="1" t="str">
        <x:f>IF(D977=0,C977,"")</x:f>
      </x:c>
      <x:c r="I977" s="1" t="n">
        <x:f>SQRT(1-F977^2)</x:f>
        <x:v>0.9661625565288017</x:v>
      </x:c>
      <x:c r="J977" s="34"/>
      <x:c r="K977" s="34"/>
      <x:c r="L977" s="34"/>
      <x:c r="M977" s="34"/>
      <x:c r="N977" s="34"/>
      <x:c r="O977" s="34"/>
      <x:c r="P977" s="34"/>
      <x:c r="Q977" s="10" t="n">
        <x:f>PI()</x:f>
        <x:v>3.141592653589793</x:v>
      </x:c>
      <x:c r="S977" s="10" t="n">
        <x:v>0.2579339341027662</x:v>
      </x:c>
      <x:c r="T977" s="10" t="n">
        <x:v>0.7175366036826745</x:v>
      </x:c>
      <x:c r="U977" s="10" t="n">
        <x:v>0.6771419992700011</x:v>
      </x:c>
      <x:c r="V977" s="10" t="n">
        <x:v>0.48128562936912445</x:v>
      </x:c>
      <x:c r="W977" s="10" t="n">
        <x:v>0.7146465023208352</x:v>
      </x:c>
      <x:c r="X977" s="10" t="n">
        <x:v>0.15405374827274376</x:v>
      </x:c>
    </x:row>
    <x:row r="978">
      <x:c r="A978" s="34" t="n">
        <x:v>954</x:v>
      </x:c>
      <x:c r="B978" s="11" t="n">
        <x:f>CHOOSE(MIN(3,MAX(1,$B$9)),S978,U978,W978)</x:f>
        <x:v>0.8511191004654393</x:v>
      </x:c>
      <x:c r="C978" s="11" t="n">
        <x:f>CHOOSE(MIN(3,MAX(1,$B$9)),T978,V978,X978)</x:f>
        <x:v>0.2565764320315793</x:v>
      </x:c>
      <x:c r="D978" s="1" t="n">
        <x:f>IF(B978^2+C978^2&lt;=1,1,0)</x:f>
        <x:v>1</x:v>
      </x:c>
      <x:c r="E978" s="9" t="n">
        <x:f>4*AVERAGE($D$25:D978)</x:f>
        <x:v>3.0733752620545074</x:v>
      </x:c>
      <x:c r="F978" s="1" t="n">
        <x:f>B978</x:f>
        <x:v>0.8511191004654393</x:v>
      </x:c>
      <x:c r="G978" s="1" t="n">
        <x:f>IF(D978=1,C978,"")</x:f>
        <x:v>0.2565764320315793</x:v>
      </x:c>
      <x:c r="H978" s="1" t="str">
        <x:f>IF(D978=0,C978,"")</x:f>
      </x:c>
      <x:c r="I978" s="1" t="n">
        <x:f>SQRT(1-F978^2)</x:f>
        <x:v>0.5249726438805183</x:v>
      </x:c>
      <x:c r="J978" s="34"/>
      <x:c r="K978" s="34"/>
      <x:c r="L978" s="34"/>
      <x:c r="M978" s="34"/>
      <x:c r="N978" s="34"/>
      <x:c r="O978" s="34"/>
      <x:c r="P978" s="34"/>
      <x:c r="Q978" s="10" t="n">
        <x:f>PI()</x:f>
        <x:v>3.141592653589793</x:v>
      </x:c>
      <x:c r="S978" s="10" t="n">
        <x:v>0.8511191004654393</x:v>
      </x:c>
      <x:c r="T978" s="10" t="n">
        <x:v>0.2565764320315793</x:v>
      </x:c>
      <x:c r="U978" s="10" t="n">
        <x:v>0.6517414356245497</x:v>
      </x:c>
      <x:c r="V978" s="10" t="n">
        <x:v>0.23725797888776778</x:v>
      </x:c>
      <x:c r="W978" s="10" t="n">
        <x:v>0.9648430276185951</x:v>
      </x:c>
      <x:c r="X978" s="10" t="n">
        <x:v>0.15926866150383623</x:v>
      </x:c>
    </x:row>
    <x:row r="979">
      <x:c r="A979" s="34" t="n">
        <x:v>955</x:v>
      </x:c>
      <x:c r="B979" s="11" t="n">
        <x:f>CHOOSE(MIN(3,MAX(1,$B$9)),S979,U979,W979)</x:f>
        <x:v>0.12140156130772084</x:v>
      </x:c>
      <x:c r="C979" s="11" t="n">
        <x:f>CHOOSE(MIN(3,MAX(1,$B$9)),T979,V979,X979)</x:f>
        <x:v>0.16970993077848107</x:v>
      </x:c>
      <x:c r="D979" s="1" t="n">
        <x:f>IF(B979^2+C979^2&lt;=1,1,0)</x:f>
        <x:v>1</x:v>
      </x:c>
      <x:c r="E979" s="9" t="n">
        <x:f>4*AVERAGE($D$25:D979)</x:f>
        <x:v>3.07434554973822</x:v>
      </x:c>
      <x:c r="F979" s="1" t="n">
        <x:f>B979</x:f>
        <x:v>0.12140156130772084</x:v>
      </x:c>
      <x:c r="G979" s="1" t="n">
        <x:f>IF(D979=1,C979,"")</x:f>
        <x:v>0.16970993077848107</x:v>
      </x:c>
      <x:c r="H979" s="1" t="str">
        <x:f>IF(D979=0,C979,"")</x:f>
      </x:c>
      <x:c r="I979" s="1" t="n">
        <x:f>SQRT(1-F979^2)</x:f>
        <x:v>0.9926034761736671</x:v>
      </x:c>
      <x:c r="J979" s="34"/>
      <x:c r="K979" s="34"/>
      <x:c r="L979" s="34"/>
      <x:c r="M979" s="34"/>
      <x:c r="N979" s="34"/>
      <x:c r="O979" s="34"/>
      <x:c r="P979" s="34"/>
      <x:c r="Q979" s="10" t="n">
        <x:f>PI()</x:f>
        <x:v>3.141592653589793</x:v>
      </x:c>
      <x:c r="S979" s="10" t="n">
        <x:v>0.12140156130772084</x:v>
      </x:c>
      <x:c r="T979" s="10" t="n">
        <x:v>0.16970993077848107</x:v>
      </x:c>
      <x:c r="U979" s="10" t="n">
        <x:v>0.7193488645162183</x:v>
      </x:c>
      <x:c r="V979" s="10" t="n">
        <x:v>0.8008783655067908</x:v>
      </x:c>
      <x:c r="W979" s="10" t="n">
        <x:v>0.1913301593550717</x:v>
      </x:c>
      <x:c r="X979" s="10" t="n">
        <x:v>0.0900144202286185</x:v>
      </x:c>
    </x:row>
    <x:row r="980">
      <x:c r="A980" s="34" t="n">
        <x:v>956</x:v>
      </x:c>
      <x:c r="B980" s="11" t="n">
        <x:f>CHOOSE(MIN(3,MAX(1,$B$9)),S980,U980,W980)</x:f>
        <x:v>0.6584032479440793</x:v>
      </x:c>
      <x:c r="C980" s="11" t="n">
        <x:f>CHOOSE(MIN(3,MAX(1,$B$9)),T980,V980,X980)</x:f>
        <x:v>0.9021583154099062</x:v>
      </x:c>
      <x:c r="D980" s="1" t="n">
        <x:f>IF(B980^2+C980^2&lt;=1,1,0)</x:f>
        <x:v>0</x:v>
      </x:c>
      <x:c r="E980" s="9" t="n">
        <x:f>4*AVERAGE($D$25:D980)</x:f>
        <x:v>3.071129707112971</x:v>
      </x:c>
      <x:c r="F980" s="1" t="n">
        <x:f>B980</x:f>
        <x:v>0.6584032479440793</x:v>
      </x:c>
      <x:c r="G980" s="1" t="str">
        <x:f>IF(D980=1,C980,"")</x:f>
      </x:c>
      <x:c r="H980" s="1" t="n">
        <x:f>IF(D980=0,C980,"")</x:f>
        <x:v>0.9021583154099062</x:v>
      </x:c>
      <x:c r="I980" s="1" t="n">
        <x:f>SQRT(1-F980^2)</x:f>
        <x:v>0.7526653725904275</x:v>
      </x:c>
      <x:c r="J980" s="34"/>
      <x:c r="K980" s="34"/>
      <x:c r="L980" s="34"/>
      <x:c r="M980" s="34"/>
      <x:c r="N980" s="34"/>
      <x:c r="O980" s="34"/>
      <x:c r="P980" s="34"/>
      <x:c r="Q980" s="10" t="n">
        <x:f>PI()</x:f>
        <x:v>3.141592653589793</x:v>
      </x:c>
      <x:c r="S980" s="10" t="n">
        <x:v>0.6584032479440793</x:v>
      </x:c>
      <x:c r="T980" s="10" t="n">
        <x:v>0.9021583154099062</x:v>
      </x:c>
      <x:c r="U980" s="10" t="n">
        <x:v>0.3761835289623958</x:v>
      </x:c>
      <x:c r="V980" s="10" t="n">
        <x:v>0.8604622622013826</x:v>
      </x:c>
      <x:c r="W980" s="10" t="n">
        <x:v>0.524922321664493</x:v>
      </x:c>
      <x:c r="X980" s="10" t="n">
        <x:v>0.4069667653632839</x:v>
      </x:c>
    </x:row>
    <x:row r="981">
      <x:c r="A981" s="34" t="n">
        <x:v>957</x:v>
      </x:c>
      <x:c r="B981" s="11" t="n">
        <x:f>CHOOSE(MIN(3,MAX(1,$B$9)),S981,U981,W981)</x:f>
        <x:v>0.3058318708790466</x:v>
      </x:c>
      <x:c r="C981" s="11" t="n">
        <x:f>CHOOSE(MIN(3,MAX(1,$B$9)),T981,V981,X981)</x:f>
        <x:v>0.030749141820706427</x:v>
      </x:c>
      <x:c r="D981" s="1" t="n">
        <x:f>IF(B981^2+C981^2&lt;=1,1,0)</x:f>
        <x:v>1</x:v>
      </x:c>
      <x:c r="E981" s="9" t="n">
        <x:f>4*AVERAGE($D$25:D981)</x:f>
        <x:v>3.072100313479624</x:v>
      </x:c>
      <x:c r="F981" s="1" t="n">
        <x:f>B981</x:f>
        <x:v>0.3058318708790466</x:v>
      </x:c>
      <x:c r="G981" s="1" t="n">
        <x:f>IF(D981=1,C981,"")</x:f>
        <x:v>0.030749141820706427</x:v>
      </x:c>
      <x:c r="H981" s="1" t="str">
        <x:f>IF(D981=0,C981,"")</x:f>
      </x:c>
      <x:c r="I981" s="1" t="n">
        <x:f>SQRT(1-F981^2)</x:f>
        <x:v>0.9520855354192826</x:v>
      </x:c>
      <x:c r="J981" s="34"/>
      <x:c r="K981" s="34"/>
      <x:c r="L981" s="34"/>
      <x:c r="M981" s="34"/>
      <x:c r="N981" s="34"/>
      <x:c r="O981" s="34"/>
      <x:c r="P981" s="34"/>
      <x:c r="Q981" s="10" t="n">
        <x:f>PI()</x:f>
        <x:v>3.141592653589793</x:v>
      </x:c>
      <x:c r="S981" s="10" t="n">
        <x:v>0.3058318708790466</x:v>
      </x:c>
      <x:c r="T981" s="10" t="n">
        <x:v>0.030749141820706427</x:v>
      </x:c>
      <x:c r="U981" s="10" t="n">
        <x:v>0.8915929753124425</x:v>
      </x:c>
      <x:c r="V981" s="10" t="n">
        <x:v>0.6806923238739142</x:v>
      </x:c>
      <x:c r="W981" s="10" t="n">
        <x:v>0.21690304332305332</x:v>
      </x:c>
      <x:c r="X981" s="10" t="n">
        <x:v>0.2663056702716766</x:v>
      </x:c>
    </x:row>
    <x:row r="982">
      <x:c r="A982" s="34" t="n">
        <x:v>958</x:v>
      </x:c>
      <x:c r="B982" s="11" t="n">
        <x:f>CHOOSE(MIN(3,MAX(1,$B$9)),S982,U982,W982)</x:f>
        <x:v>0.9511633081128821</x:v>
      </x:c>
      <x:c r="C982" s="11" t="n">
        <x:f>CHOOSE(MIN(3,MAX(1,$B$9)),T982,V982,X982)</x:f>
        <x:v>0.3413107917876914</x:v>
      </x:c>
      <x:c r="D982" s="1" t="n">
        <x:f>IF(B982^2+C982^2&lt;=1,1,0)</x:f>
        <x:v>0</x:v>
      </x:c>
      <x:c r="E982" s="9" t="n">
        <x:f>4*AVERAGE($D$25:D982)</x:f>
        <x:v>3.068893528183716</x:v>
      </x:c>
      <x:c r="F982" s="1" t="n">
        <x:f>B982</x:f>
        <x:v>0.9511633081128821</x:v>
      </x:c>
      <x:c r="G982" s="1" t="str">
        <x:f>IF(D982=1,C982,"")</x:f>
      </x:c>
      <x:c r="H982" s="1" t="n">
        <x:f>IF(D982=0,C982,"")</x:f>
        <x:v>0.3413107917876914</x:v>
      </x:c>
      <x:c r="I982" s="1" t="n">
        <x:f>SQRT(1-F982^2)</x:f>
        <x:v>0.3086881295089894</x:v>
      </x:c>
      <x:c r="J982" s="34"/>
      <x:c r="K982" s="34"/>
      <x:c r="L982" s="34"/>
      <x:c r="M982" s="34"/>
      <x:c r="N982" s="34"/>
      <x:c r="O982" s="34"/>
      <x:c r="P982" s="34"/>
      <x:c r="Q982" s="10" t="n">
        <x:f>PI()</x:f>
        <x:v>3.141592653589793</x:v>
      </x:c>
      <x:c r="S982" s="10" t="n">
        <x:v>0.9511633081128821</x:v>
      </x:c>
      <x:c r="T982" s="10" t="n">
        <x:v>0.3413107917876914</x:v>
      </x:c>
      <x:c r="U982" s="10" t="n">
        <x:v>0.7586640360490365</x:v>
      </x:c>
      <x:c r="V982" s="10" t="n">
        <x:v>0.05219677068691353</x:v>
      </x:c>
      <x:c r="W982" s="10" t="n">
        <x:v>0.6932479235952009</x:v>
      </x:c>
      <x:c r="X982" s="10" t="n">
        <x:v>0.3473425169622375</x:v>
      </x:c>
    </x:row>
    <x:row r="983">
      <x:c r="A983" s="34" t="n">
        <x:v>959</x:v>
      </x:c>
      <x:c r="B983" s="11" t="n">
        <x:f>CHOOSE(MIN(3,MAX(1,$B$9)),S983,U983,W983)</x:f>
        <x:v>0.5815746037987992</x:v>
      </x:c>
      <x:c r="C983" s="11" t="n">
        <x:f>CHOOSE(MIN(3,MAX(1,$B$9)),T983,V983,X983)</x:f>
        <x:v>0.7032623930135742</x:v>
      </x:c>
      <x:c r="D983" s="1" t="n">
        <x:f>IF(B983^2+C983^2&lt;=1,1,0)</x:f>
        <x:v>1</x:v>
      </x:c>
      <x:c r="E983" s="9" t="n">
        <x:f>4*AVERAGE($D$25:D983)</x:f>
        <x:v>3.0698644421272157</x:v>
      </x:c>
      <x:c r="F983" s="1" t="n">
        <x:f>B983</x:f>
        <x:v>0.5815746037987992</x:v>
      </x:c>
      <x:c r="G983" s="1" t="n">
        <x:f>IF(D983=1,C983,"")</x:f>
        <x:v>0.7032623930135742</x:v>
      </x:c>
      <x:c r="H983" s="1" t="str">
        <x:f>IF(D983=0,C983,"")</x:f>
      </x:c>
      <x:c r="I983" s="1" t="n">
        <x:f>SQRT(1-F983^2)</x:f>
        <x:v>0.8134930732441854</x:v>
      </x:c>
      <x:c r="J983" s="34"/>
      <x:c r="K983" s="34"/>
      <x:c r="L983" s="34"/>
      <x:c r="M983" s="34"/>
      <x:c r="N983" s="34"/>
      <x:c r="O983" s="34"/>
      <x:c r="P983" s="34"/>
      <x:c r="Q983" s="10" t="n">
        <x:f>PI()</x:f>
        <x:v>3.141592653589793</x:v>
      </x:c>
      <x:c r="S983" s="10" t="n">
        <x:v>0.5815746037987992</x:v>
      </x:c>
      <x:c r="T983" s="10" t="n">
        <x:v>0.7032623930135742</x:v>
      </x:c>
      <x:c r="U983" s="10" t="n">
        <x:v>0.2810517280408882</x:v>
      </x:c>
      <x:c r="V983" s="10" t="n">
        <x:v>0.01721565109317913</x:v>
      </x:c>
      <x:c r="W983" s="10" t="n">
        <x:v>0.14449333777823092</x:v>
      </x:c>
      <x:c r="X983" s="10" t="n">
        <x:v>0.36154694559514977</x:v>
      </x:c>
    </x:row>
    <x:row r="984">
      <x:c r="A984" s="34" t="n">
        <x:v>960</x:v>
      </x:c>
      <x:c r="B984" s="11" t="n">
        <x:f>CHOOSE(MIN(3,MAX(1,$B$9)),S984,U984,W984)</x:f>
        <x:v>0.0706051163142547</x:v>
      </x:c>
      <x:c r="C984" s="11" t="n">
        <x:f>CHOOSE(MIN(3,MAX(1,$B$9)),T984,V984,X984)</x:f>
        <x:v>0.21710718155372888</x:v>
      </x:c>
      <x:c r="D984" s="1" t="n">
        <x:f>IF(B984^2+C984^2&lt;=1,1,0)</x:f>
        <x:v>1</x:v>
      </x:c>
      <x:c r="E984" s="9" t="n">
        <x:f>4*AVERAGE($D$25:D984)</x:f>
        <x:v>3.0708333333333333</x:v>
      </x:c>
      <x:c r="F984" s="1" t="n">
        <x:f>B984</x:f>
        <x:v>0.0706051163142547</x:v>
      </x:c>
      <x:c r="G984" s="1" t="n">
        <x:f>IF(D984=1,C984,"")</x:f>
        <x:v>0.21710718155372888</x:v>
      </x:c>
      <x:c r="H984" s="1" t="str">
        <x:f>IF(D984=0,C984,"")</x:f>
      </x:c>
      <x:c r="I984" s="1" t="n">
        <x:f>SQRT(1-F984^2)</x:f>
        <x:v>0.9975043446272555</x:v>
      </x:c>
      <x:c r="J984" s="34"/>
      <x:c r="K984" s="34"/>
      <x:c r="L984" s="34"/>
      <x:c r="M984" s="34"/>
      <x:c r="N984" s="34"/>
      <x:c r="O984" s="34"/>
      <x:c r="P984" s="34"/>
      <x:c r="Q984" s="10" t="n">
        <x:f>PI()</x:f>
        <x:v>3.141592653589793</x:v>
      </x:c>
      <x:c r="S984" s="10" t="n">
        <x:v>0.0706051163142547</x:v>
      </x:c>
      <x:c r="T984" s="10" t="n">
        <x:v>0.21710718155372888</x:v>
      </x:c>
      <x:c r="U984" s="10" t="n">
        <x:v>0.8529182998343314</x:v>
      </x:c>
      <x:c r="V984" s="10" t="n">
        <x:v>0.30199464649743224</x:v>
      </x:c>
      <x:c r="W984" s="10" t="n">
        <x:v>0.31591458774523673</x:v>
      </x:c>
      <x:c r="X984" s="10" t="n">
        <x:v>0.2788387091968879</x:v>
      </x:c>
    </x:row>
    <x:row r="985">
      <x:c r="A985" s="34" t="n">
        <x:v>961</x:v>
      </x:c>
      <x:c r="B985" s="11" t="n">
        <x:f>CHOOSE(MIN(3,MAX(1,$B$9)),S985,U985,W985)</x:f>
        <x:v>0.5672499173087999</x:v>
      </x:c>
      <x:c r="C985" s="11" t="n">
        <x:f>CHOOSE(MIN(3,MAX(1,$B$9)),T985,V985,X985)</x:f>
        <x:v>0.9044826269382611</x:v>
      </x:c>
      <x:c r="D985" s="1" t="n">
        <x:f>IF(B985^2+C985^2&lt;=1,1,0)</x:f>
        <x:v>0</x:v>
      </x:c>
      <x:c r="E985" s="9" t="n">
        <x:f>4*AVERAGE($D$25:D985)</x:f>
        <x:v>3.0676378772112383</x:v>
      </x:c>
      <x:c r="F985" s="1" t="n">
        <x:f>B985</x:f>
        <x:v>0.5672499173087999</x:v>
      </x:c>
      <x:c r="G985" s="1" t="str">
        <x:f>IF(D985=1,C985,"")</x:f>
      </x:c>
      <x:c r="H985" s="1" t="n">
        <x:f>IF(D985=0,C985,"")</x:f>
        <x:v>0.9044826269382611</x:v>
      </x:c>
      <x:c r="I985" s="1" t="n">
        <x:f>SQRT(1-F985^2)</x:f>
        <x:v>0.8235457068755563</x:v>
      </x:c>
      <x:c r="J985" s="34"/>
      <x:c r="K985" s="34"/>
      <x:c r="L985" s="34"/>
      <x:c r="M985" s="34"/>
      <x:c r="N985" s="34"/>
      <x:c r="O985" s="34"/>
      <x:c r="P985" s="34"/>
      <x:c r="Q985" s="10" t="n">
        <x:f>PI()</x:f>
        <x:v>3.141592653589793</x:v>
      </x:c>
      <x:c r="S985" s="10" t="n">
        <x:v>0.5672499173087999</x:v>
      </x:c>
      <x:c r="T985" s="10" t="n">
        <x:v>0.9044826269382611</x:v>
      </x:c>
      <x:c r="U985" s="10" t="n">
        <x:v>0.3361784958271232</x:v>
      </x:c>
      <x:c r="V985" s="10" t="n">
        <x:v>0.7842399091141984</x:v>
      </x:c>
      <x:c r="W985" s="10" t="n">
        <x:v>0.9304564678887021</x:v>
      </x:c>
      <x:c r="X985" s="10" t="n">
        <x:v>0.09423609691285306</x:v>
      </x:c>
    </x:row>
    <x:row r="986">
      <x:c r="A986" s="34" t="n">
        <x:v>962</x:v>
      </x:c>
      <x:c r="B986" s="11" t="n">
        <x:f>CHOOSE(MIN(3,MAX(1,$B$9)),S986,U986,W986)</x:f>
        <x:v>0.18047860579099506</x:v>
      </x:c>
      <x:c r="C986" s="11" t="n">
        <x:f>CHOOSE(MIN(3,MAX(1,$B$9)),T986,V986,X986)</x:f>
        <x:v>0.38717845280189067</x:v>
      </x:c>
      <x:c r="D986" s="1" t="n">
        <x:f>IF(B986^2+C986^2&lt;=1,1,0)</x:f>
        <x:v>1</x:v>
      </x:c>
      <x:c r="E986" s="9" t="n">
        <x:f>4*AVERAGE($D$25:D986)</x:f>
        <x:v>3.0686070686070686</x:v>
      </x:c>
      <x:c r="F986" s="1" t="n">
        <x:f>B986</x:f>
        <x:v>0.18047860579099506</x:v>
      </x:c>
      <x:c r="G986" s="1" t="n">
        <x:f>IF(D986=1,C986,"")</x:f>
        <x:v>0.38717845280189067</x:v>
      </x:c>
      <x:c r="H986" s="1" t="str">
        <x:f>IF(D986=0,C986,"")</x:f>
      </x:c>
      <x:c r="I986" s="1" t="n">
        <x:f>SQRT(1-F986^2)</x:f>
        <x:v>0.9835789103329425</x:v>
      </x:c>
      <x:c r="J986" s="34"/>
      <x:c r="K986" s="34"/>
      <x:c r="L986" s="34"/>
      <x:c r="M986" s="34"/>
      <x:c r="N986" s="34"/>
      <x:c r="O986" s="34"/>
      <x:c r="P986" s="34"/>
      <x:c r="Q986" s="10" t="n">
        <x:f>PI()</x:f>
        <x:v>3.141592653589793</x:v>
      </x:c>
      <x:c r="S986" s="10" t="n">
        <x:v>0.18047860579099506</x:v>
      </x:c>
      <x:c r="T986" s="10" t="n">
        <x:v>0.38717845280189067</x:v>
      </x:c>
      <x:c r="U986" s="10" t="n">
        <x:v>0.10632133919816955</x:v>
      </x:c>
      <x:c r="V986" s="10" t="n">
        <x:v>0.3670502384519849</x:v>
      </x:c>
      <x:c r="W986" s="10" t="n">
        <x:v>0.0667997927999534</x:v>
      </x:c>
      <x:c r="X986" s="10" t="n">
        <x:v>0.17738303477022566</x:v>
      </x:c>
    </x:row>
    <x:row r="987">
      <x:c r="A987" s="34" t="n">
        <x:v>963</x:v>
      </x:c>
      <x:c r="B987" s="11" t="n">
        <x:f>CHOOSE(MIN(3,MAX(1,$B$9)),S987,U987,W987)</x:f>
        <x:v>0.45002426381688565</x:v>
      </x:c>
      <x:c r="C987" s="11" t="n">
        <x:f>CHOOSE(MIN(3,MAX(1,$B$9)),T987,V987,X987)</x:f>
        <x:v>0.873603998334147</x:v>
      </x:c>
      <x:c r="D987" s="1" t="n">
        <x:f>IF(B987^2+C987^2&lt;=1,1,0)</x:f>
        <x:v>1</x:v>
      </x:c>
      <x:c r="E987" s="9" t="n">
        <x:f>4*AVERAGE($D$25:D987)</x:f>
        <x:v>3.069574247144341</x:v>
      </x:c>
      <x:c r="F987" s="1" t="n">
        <x:f>B987</x:f>
        <x:v>0.45002426381688565</x:v>
      </x:c>
      <x:c r="G987" s="1" t="n">
        <x:f>IF(D987=1,C987,"")</x:f>
        <x:v>0.873603998334147</x:v>
      </x:c>
      <x:c r="H987" s="1" t="str">
        <x:f>IF(D987=0,C987,"")</x:f>
      </x:c>
      <x:c r="I987" s="1" t="n">
        <x:f>SQRT(1-F987^2)</x:f>
        <x:v>0.8930163279448311</x:v>
      </x:c>
      <x:c r="J987" s="34"/>
      <x:c r="K987" s="34"/>
      <x:c r="L987" s="34"/>
      <x:c r="M987" s="34"/>
      <x:c r="N987" s="34"/>
      <x:c r="O987" s="34"/>
      <x:c r="P987" s="34"/>
      <x:c r="Q987" s="10" t="n">
        <x:f>PI()</x:f>
        <x:v>3.141592653589793</x:v>
      </x:c>
      <x:c r="S987" s="10" t="n">
        <x:v>0.45002426381688565</x:v>
      </x:c>
      <x:c r="T987" s="10" t="n">
        <x:v>0.873603998334147</x:v>
      </x:c>
      <x:c r="U987" s="10" t="n">
        <x:v>0.2192563907925098</x:v>
      </x:c>
      <x:c r="V987" s="10" t="n">
        <x:v>0.5848523923578789</x:v>
      </x:c>
      <x:c r="W987" s="10" t="n">
        <x:v>0.484755480789554</x:v>
      </x:c>
      <x:c r="X987" s="10" t="n">
        <x:v>0.9766591562543256</x:v>
      </x:c>
    </x:row>
    <x:row r="988">
      <x:c r="A988" s="34" t="n">
        <x:v>964</x:v>
      </x:c>
      <x:c r="B988" s="11" t="n">
        <x:f>CHOOSE(MIN(3,MAX(1,$B$9)),S988,U988,W988)</x:f>
        <x:v>0.9312013428425416</x:v>
      </x:c>
      <x:c r="C988" s="11" t="n">
        <x:f>CHOOSE(MIN(3,MAX(1,$B$9)),T988,V988,X988)</x:f>
        <x:v>0.151069178362377</x:v>
      </x:c>
      <x:c r="D988" s="1" t="n">
        <x:f>IF(B988^2+C988^2&lt;=1,1,0)</x:f>
        <x:v>1</x:v>
      </x:c>
      <x:c r="E988" s="9" t="n">
        <x:f>4*AVERAGE($D$25:D988)</x:f>
        <x:v>3.070539419087137</x:v>
      </x:c>
      <x:c r="F988" s="1" t="n">
        <x:f>B988</x:f>
        <x:v>0.9312013428425416</x:v>
      </x:c>
      <x:c r="G988" s="1" t="n">
        <x:f>IF(D988=1,C988,"")</x:f>
        <x:v>0.151069178362377</x:v>
      </x:c>
      <x:c r="H988" s="1" t="str">
        <x:f>IF(D988=0,C988,"")</x:f>
      </x:c>
      <x:c r="I988" s="1" t="n">
        <x:f>SQRT(1-F988^2)</x:f>
        <x:v>0.3645052250493088</x:v>
      </x:c>
      <x:c r="J988" s="34"/>
      <x:c r="K988" s="34"/>
      <x:c r="L988" s="34"/>
      <x:c r="M988" s="34"/>
      <x:c r="N988" s="34"/>
      <x:c r="O988" s="34"/>
      <x:c r="P988" s="34"/>
      <x:c r="Q988" s="10" t="n">
        <x:f>PI()</x:f>
        <x:v>3.141592653589793</x:v>
      </x:c>
      <x:c r="S988" s="10" t="n">
        <x:v>0.9312013428425416</x:v>
      </x:c>
      <x:c r="T988" s="10" t="n">
        <x:v>0.151069178362377</x:v>
      </x:c>
      <x:c r="U988" s="10" t="n">
        <x:v>0.8115611491873702</x:v>
      </x:c>
      <x:c r="V988" s="10" t="n">
        <x:v>0.8473209944095055</x:v>
      </x:c>
      <x:c r="W988" s="10" t="n">
        <x:v>0.5874564827777291</x:v>
      </x:c>
      <x:c r="X988" s="10" t="n">
        <x:v>0.8681919362640371</x:v>
      </x:c>
    </x:row>
    <x:row r="989">
      <x:c r="A989" s="34" t="n">
        <x:v>965</x:v>
      </x:c>
      <x:c r="B989" s="11" t="n">
        <x:f>CHOOSE(MIN(3,MAX(1,$B$9)),S989,U989,W989)</x:f>
        <x:v>0.6599878323031589</x:v>
      </x:c>
      <x:c r="C989" s="11" t="n">
        <x:f>CHOOSE(MIN(3,MAX(1,$B$9)),T989,V989,X989)</x:f>
        <x:v>0.482438612380065</x:v>
      </x:c>
      <x:c r="D989" s="1" t="n">
        <x:f>IF(B989^2+C989^2&lt;=1,1,0)</x:f>
        <x:v>1</x:v>
      </x:c>
      <x:c r="E989" s="9" t="n">
        <x:f>4*AVERAGE($D$25:D989)</x:f>
        <x:v>3.071502590673575</x:v>
      </x:c>
      <x:c r="F989" s="1" t="n">
        <x:f>B989</x:f>
        <x:v>0.6599878323031589</x:v>
      </x:c>
      <x:c r="G989" s="1" t="n">
        <x:f>IF(D989=1,C989,"")</x:f>
        <x:v>0.482438612380065</x:v>
      </x:c>
      <x:c r="H989" s="1" t="str">
        <x:f>IF(D989=0,C989,"")</x:f>
      </x:c>
      <x:c r="I989" s="1" t="n">
        <x:f>SQRT(1-F989^2)</x:f>
        <x:v>0.7512762882001384</x:v>
      </x:c>
      <x:c r="J989" s="34"/>
      <x:c r="K989" s="34"/>
      <x:c r="L989" s="34"/>
      <x:c r="M989" s="34"/>
      <x:c r="N989" s="34"/>
      <x:c r="O989" s="34"/>
      <x:c r="P989" s="34"/>
      <x:c r="Q989" s="10" t="n">
        <x:f>PI()</x:f>
        <x:v>3.141592653589793</x:v>
      </x:c>
      <x:c r="S989" s="10" t="n">
        <x:v>0.6599878323031589</x:v>
      </x:c>
      <x:c r="T989" s="10" t="n">
        <x:v>0.482438612380065</x:v>
      </x:c>
      <x:c r="U989" s="10" t="n">
        <x:v>0.876366000597496</x:v>
      </x:c>
      <x:c r="V989" s="10" t="n">
        <x:v>0.6671773051595641</x:v>
      </x:c>
      <x:c r="W989" s="10" t="n">
        <x:v>0.9766228843588216</x:v>
      </x:c>
      <x:c r="X989" s="10" t="n">
        <x:v>0.9191006884351097</x:v>
      </x:c>
    </x:row>
    <x:row r="990">
      <x:c r="A990" s="34" t="n">
        <x:v>966</x:v>
      </x:c>
      <x:c r="B990" s="11" t="n">
        <x:f>CHOOSE(MIN(3,MAX(1,$B$9)),S990,U990,W990)</x:f>
        <x:v>0.3671461244812235</x:v>
      </x:c>
      <x:c r="C990" s="11" t="n">
        <x:f>CHOOSE(MIN(3,MAX(1,$B$9)),T990,V990,X990)</x:f>
        <x:v>0.13872630533296615</x:v>
      </x:c>
      <x:c r="D990" s="1" t="n">
        <x:f>IF(B990^2+C990^2&lt;=1,1,0)</x:f>
        <x:v>1</x:v>
      </x:c>
      <x:c r="E990" s="9" t="n">
        <x:f>4*AVERAGE($D$25:D990)</x:f>
        <x:v>3.072463768115942</x:v>
      </x:c>
      <x:c r="F990" s="1" t="n">
        <x:f>B990</x:f>
        <x:v>0.3671461244812235</x:v>
      </x:c>
      <x:c r="G990" s="1" t="n">
        <x:f>IF(D990=1,C990,"")</x:f>
        <x:v>0.13872630533296615</x:v>
      </x:c>
      <x:c r="H990" s="1" t="str">
        <x:f>IF(D990=0,C990,"")</x:f>
      </x:c>
      <x:c r="I990" s="1" t="n">
        <x:f>SQRT(1-F990^2)</x:f>
        <x:v>0.9301632777520396</x:v>
      </x:c>
      <x:c r="J990" s="34"/>
      <x:c r="K990" s="34"/>
      <x:c r="L990" s="34"/>
      <x:c r="M990" s="34"/>
      <x:c r="N990" s="34"/>
      <x:c r="O990" s="34"/>
      <x:c r="P990" s="34"/>
      <x:c r="Q990" s="10" t="n">
        <x:f>PI()</x:f>
        <x:v>3.141592653589793</x:v>
      </x:c>
      <x:c r="S990" s="10" t="n">
        <x:v>0.3671461244812235</x:v>
      </x:c>
      <x:c r="T990" s="10" t="n">
        <x:v>0.13872630533296615</x:v>
      </x:c>
      <x:c r="U990" s="10" t="n">
        <x:v>0.5060948364581123</x:v>
      </x:c>
      <x:c r="V990" s="10" t="n">
        <x:v>0.05683163408468117</x:v>
      </x:c>
      <x:c r="W990" s="10" t="n">
        <x:v>0.16962130808884557</x:v>
      </x:c>
      <x:c r="X990" s="10" t="n">
        <x:v>0.7108014170038763</x:v>
      </x:c>
    </x:row>
    <x:row r="991">
      <x:c r="A991" s="34" t="n">
        <x:v>967</x:v>
      </x:c>
      <x:c r="B991" s="11" t="n">
        <x:f>CHOOSE(MIN(3,MAX(1,$B$9)),S991,U991,W991)</x:f>
        <x:v>0.639258552226238</x:v>
      </x:c>
      <x:c r="C991" s="11" t="n">
        <x:f>CHOOSE(MIN(3,MAX(1,$B$9)),T991,V991,X991)</x:f>
        <x:v>0.07751857547555119</x:v>
      </x:c>
      <x:c r="D991" s="1" t="n">
        <x:f>IF(B991^2+C991^2&lt;=1,1,0)</x:f>
        <x:v>1</x:v>
      </x:c>
      <x:c r="E991" s="9" t="n">
        <x:f>4*AVERAGE($D$25:D991)</x:f>
        <x:v>3.0734229576008274</x:v>
      </x:c>
      <x:c r="F991" s="1" t="n">
        <x:f>B991</x:f>
        <x:v>0.639258552226238</x:v>
      </x:c>
      <x:c r="G991" s="1" t="n">
        <x:f>IF(D991=1,C991,"")</x:f>
        <x:v>0.07751857547555119</x:v>
      </x:c>
      <x:c r="H991" s="1" t="str">
        <x:f>IF(D991=0,C991,"")</x:f>
      </x:c>
      <x:c r="I991" s="1" t="n">
        <x:f>SQRT(1-F991^2)</x:f>
        <x:v>0.7689918747331562</x:v>
      </x:c>
      <x:c r="J991" s="34"/>
      <x:c r="K991" s="34"/>
      <x:c r="L991" s="34"/>
      <x:c r="M991" s="34"/>
      <x:c r="N991" s="34"/>
      <x:c r="O991" s="34"/>
      <x:c r="P991" s="34"/>
      <x:c r="Q991" s="10" t="n">
        <x:f>PI()</x:f>
        <x:v>3.141592653589793</x:v>
      </x:c>
      <x:c r="S991" s="10" t="n">
        <x:v>0.639258552226238</x:v>
      </x:c>
      <x:c r="T991" s="10" t="n">
        <x:v>0.07751857547555119</x:v>
      </x:c>
      <x:c r="U991" s="10" t="n">
        <x:v>0.6220829843922343</x:v>
      </x:c>
      <x:c r="V991" s="10" t="n">
        <x:v>0.45143815298141166</x:v>
      </x:c>
      <x:c r="W991" s="10" t="n">
        <x:v>0.7565746457760987</x:v>
      </x:c>
      <x:c r="X991" s="10" t="n">
        <x:v>0.6789798829127293</x:v>
      </x:c>
    </x:row>
    <x:row r="992">
      <x:c r="A992" s="34" t="n">
        <x:v>968</x:v>
      </x:c>
      <x:c r="B992" s="11" t="n">
        <x:f>CHOOSE(MIN(3,MAX(1,$B$9)),S992,U992,W992)</x:f>
        <x:v>0.8427176385885105</x:v>
      </x:c>
      <x:c r="C992" s="11" t="n">
        <x:f>CHOOSE(MIN(3,MAX(1,$B$9)),T992,V992,X992)</x:f>
        <x:v>0.8132457371102646</x:v>
      </x:c>
      <x:c r="D992" s="1" t="n">
        <x:f>IF(B992^2+C992^2&lt;=1,1,0)</x:f>
        <x:v>0</x:v>
      </x:c>
      <x:c r="E992" s="9" t="n">
        <x:f>4*AVERAGE($D$25:D992)</x:f>
        <x:v>3.0702479338842976</x:v>
      </x:c>
      <x:c r="F992" s="1" t="n">
        <x:f>B992</x:f>
        <x:v>0.8427176385885105</x:v>
      </x:c>
      <x:c r="G992" s="1" t="str">
        <x:f>IF(D992=1,C992,"")</x:f>
      </x:c>
      <x:c r="H992" s="1" t="n">
        <x:f>IF(D992=0,C992,"")</x:f>
        <x:v>0.8132457371102646</x:v>
      </x:c>
      <x:c r="I992" s="1" t="n">
        <x:f>SQRT(1-F992^2)</x:f>
        <x:v>0.5383558132051744</x:v>
      </x:c>
      <x:c r="J992" s="34"/>
      <x:c r="K992" s="34"/>
      <x:c r="L992" s="34"/>
      <x:c r="M992" s="34"/>
      <x:c r="N992" s="34"/>
      <x:c r="O992" s="34"/>
      <x:c r="P992" s="34"/>
      <x:c r="Q992" s="10" t="n">
        <x:f>PI()</x:f>
        <x:v>3.141592653589793</x:v>
      </x:c>
      <x:c r="S992" s="10" t="n">
        <x:v>0.8427176385885105</x:v>
      </x:c>
      <x:c r="T992" s="10" t="n">
        <x:v>0.8132457371102646</x:v>
      </x:c>
      <x:c r="U992" s="10" t="n">
        <x:v>0.5411693843124183</x:v>
      </x:c>
      <x:c r="V992" s="10" t="n">
        <x:v>0.6472426727910123</x:v>
      </x:c>
      <x:c r="W992" s="10" t="n">
        <x:v>0.49668010671979435</x:v>
      </x:c>
      <x:c r="X992" s="10" t="n">
        <x:v>0.48965100427741615</x:v>
      </x:c>
    </x:row>
    <x:row r="993">
      <x:c r="A993" s="34" t="n">
        <x:v>969</x:v>
      </x:c>
      <x:c r="B993" s="11" t="n">
        <x:f>CHOOSE(MIN(3,MAX(1,$B$9)),S993,U993,W993)</x:f>
        <x:v>0.09643765992950648</x:v>
      </x:c>
      <x:c r="C993" s="11" t="n">
        <x:f>CHOOSE(MIN(3,MAX(1,$B$9)),T993,V993,X993)</x:f>
        <x:v>0.1317683585220948</x:v>
      </x:c>
      <x:c r="D993" s="1" t="n">
        <x:f>IF(B993^2+C993^2&lt;=1,1,0)</x:f>
        <x:v>1</x:v>
      </x:c>
      <x:c r="E993" s="9" t="n">
        <x:f>4*AVERAGE($D$25:D993)</x:f>
        <x:v>3.071207430340557</x:v>
      </x:c>
      <x:c r="F993" s="1" t="n">
        <x:f>B993</x:f>
        <x:v>0.09643765992950648</x:v>
      </x:c>
      <x:c r="G993" s="1" t="n">
        <x:f>IF(D993=1,C993,"")</x:f>
        <x:v>0.1317683585220948</x:v>
      </x:c>
      <x:c r="H993" s="1" t="str">
        <x:f>IF(D993=0,C993,"")</x:f>
      </x:c>
      <x:c r="I993" s="1" t="n">
        <x:f>SQRT(1-F993^2)</x:f>
        <x:v>0.9953390265368484</x:v>
      </x:c>
      <x:c r="J993" s="34"/>
      <x:c r="K993" s="34"/>
      <x:c r="L993" s="34"/>
      <x:c r="M993" s="34"/>
      <x:c r="N993" s="34"/>
      <x:c r="O993" s="34"/>
      <x:c r="P993" s="34"/>
      <x:c r="Q993" s="10" t="n">
        <x:f>PI()</x:f>
        <x:v>3.141592653589793</x:v>
      </x:c>
      <x:c r="S993" s="10" t="n">
        <x:v>0.09643765992950648</x:v>
      </x:c>
      <x:c r="T993" s="10" t="n">
        <x:v>0.1317683585220948</x:v>
      </x:c>
      <x:c r="U993" s="10" t="n">
        <x:v>0.7312081985957737</x:v>
      </x:c>
      <x:c r="V993" s="10" t="n">
        <x:v>0.8682585270481133</x:v>
      </x:c>
      <x:c r="W993" s="10" t="n">
        <x:v>0.9533961306411014</x:v>
      </x:c>
      <x:c r="X993" s="10" t="n">
        <x:v>0.8649065721733367</x:v>
      </x:c>
    </x:row>
    <x:row r="994">
      <x:c r="A994" s="34" t="n">
        <x:v>970</x:v>
      </x:c>
      <x:c r="B994" s="11" t="n">
        <x:f>CHOOSE(MIN(3,MAX(1,$B$9)),S994,U994,W994)</x:f>
        <x:v>0.9628431865712628</x:v>
      </x:c>
      <x:c r="C994" s="11" t="n">
        <x:f>CHOOSE(MIN(3,MAX(1,$B$9)),T994,V994,X994)</x:f>
        <x:v>0.7910017279209569</x:v>
      </x:c>
      <x:c r="D994" s="1" t="n">
        <x:f>IF(B994^2+C994^2&lt;=1,1,0)</x:f>
        <x:v>0</x:v>
      </x:c>
      <x:c r="E994" s="9" t="n">
        <x:f>4*AVERAGE($D$25:D994)</x:f>
        <x:v>3.0680412371134023</x:v>
      </x:c>
      <x:c r="F994" s="1" t="n">
        <x:f>B994</x:f>
        <x:v>0.9628431865712628</x:v>
      </x:c>
      <x:c r="G994" s="1" t="str">
        <x:f>IF(D994=1,C994,"")</x:f>
      </x:c>
      <x:c r="H994" s="1" t="n">
        <x:f>IF(D994=0,C994,"")</x:f>
        <x:v>0.7910017279209569</x:v>
      </x:c>
      <x:c r="I994" s="1" t="n">
        <x:f>SQRT(1-F994^2)</x:f>
        <x:v>0.2700611006296472</x:v>
      </x:c>
      <x:c r="J994" s="34"/>
      <x:c r="K994" s="34"/>
      <x:c r="L994" s="34"/>
      <x:c r="M994" s="34"/>
      <x:c r="N994" s="34"/>
      <x:c r="O994" s="34"/>
      <x:c r="P994" s="34"/>
      <x:c r="Q994" s="10" t="n">
        <x:f>PI()</x:f>
        <x:v>3.141592653589793</x:v>
      </x:c>
      <x:c r="S994" s="10" t="n">
        <x:v>0.9628431865712628</x:v>
      </x:c>
      <x:c r="T994" s="10" t="n">
        <x:v>0.7910017279209569</x:v>
      </x:c>
      <x:c r="U994" s="10" t="n">
        <x:v>0.9152435929060146</x:v>
      </x:c>
      <x:c r="V994" s="10" t="n">
        <x:v>0.9557946598799578</x:v>
      </x:c>
      <x:c r="W994" s="10" t="n">
        <x:v>0.632145891387823</x:v>
      </x:c>
      <x:c r="X994" s="10" t="n">
        <x:v>0.7288807556183377</x:v>
      </x:c>
    </x:row>
    <x:row r="995">
      <x:c r="A995" s="34" t="n">
        <x:v>971</x:v>
      </x:c>
      <x:c r="B995" s="11" t="n">
        <x:f>CHOOSE(MIN(3,MAX(1,$B$9)),S995,U995,W995)</x:f>
        <x:v>0.38704182754736394</x:v>
      </x:c>
      <x:c r="C995" s="11" t="n">
        <x:f>CHOOSE(MIN(3,MAX(1,$B$9)),T995,V995,X995)</x:f>
        <x:v>0.0338724727043882</x:v>
      </x:c>
      <x:c r="D995" s="1" t="n">
        <x:f>IF(B995^2+C995^2&lt;=1,1,0)</x:f>
        <x:v>1</x:v>
      </x:c>
      <x:c r="E995" s="9" t="n">
        <x:f>4*AVERAGE($D$25:D995)</x:f>
        <x:v>3.0690010298661172</x:v>
      </x:c>
      <x:c r="F995" s="1" t="n">
        <x:f>B995</x:f>
        <x:v>0.38704182754736394</x:v>
      </x:c>
      <x:c r="G995" s="1" t="n">
        <x:f>IF(D995=1,C995,"")</x:f>
        <x:v>0.0338724727043882</x:v>
      </x:c>
      <x:c r="H995" s="1" t="str">
        <x:f>IF(D995=0,C995,"")</x:f>
      </x:c>
      <x:c r="I995" s="1" t="n">
        <x:f>SQRT(1-F995^2)</x:f>
        <x:v>0.9220621582782782</x:v>
      </x:c>
      <x:c r="J995" s="34"/>
      <x:c r="K995" s="34"/>
      <x:c r="L995" s="34"/>
      <x:c r="M995" s="34"/>
      <x:c r="N995" s="34"/>
      <x:c r="O995" s="34"/>
      <x:c r="P995" s="34"/>
      <x:c r="Q995" s="10" t="n">
        <x:f>PI()</x:f>
        <x:v>3.141592653589793</x:v>
      </x:c>
      <x:c r="S995" s="10" t="n">
        <x:v>0.38704182754736394</x:v>
      </x:c>
      <x:c r="T995" s="10" t="n">
        <x:v>0.0338724727043882</x:v>
      </x:c>
      <x:c r="U995" s="10" t="n">
        <x:v>0.306984762080333</x:v>
      </x:c>
      <x:c r="V995" s="10" t="n">
        <x:v>0.6748735138961758</x:v>
      </x:c>
      <x:c r="W995" s="10" t="n">
        <x:v>0.6825666145085942</x:v>
      </x:c>
      <x:c r="X995" s="10" t="n">
        <x:v>0.07946135909114493</x:v>
      </x:c>
    </x:row>
    <x:row r="996">
      <x:c r="A996" s="34" t="n">
        <x:v>972</x:v>
      </x:c>
      <x:c r="B996" s="11" t="n">
        <x:f>CHOOSE(MIN(3,MAX(1,$B$9)),S996,U996,W996)</x:f>
        <x:v>0.8135024685179815</x:v>
      </x:c>
      <x:c r="C996" s="11" t="n">
        <x:f>CHOOSE(MIN(3,MAX(1,$B$9)),T996,V996,X996)</x:f>
        <x:v>0.4322840898530558</x:v>
      </x:c>
      <x:c r="D996" s="1" t="n">
        <x:f>IF(B996^2+C996^2&lt;=1,1,0)</x:f>
        <x:v>1</x:v>
      </x:c>
      <x:c r="E996" s="9" t="n">
        <x:f>4*AVERAGE($D$25:D996)</x:f>
        <x:v>3.0699588477366255</x:v>
      </x:c>
      <x:c r="F996" s="1" t="n">
        <x:f>B996</x:f>
        <x:v>0.8135024685179815</x:v>
      </x:c>
      <x:c r="G996" s="1" t="n">
        <x:f>IF(D996=1,C996,"")</x:f>
        <x:v>0.4322840898530558</x:v>
      </x:c>
      <x:c r="H996" s="1" t="str">
        <x:f>IF(D996=0,C996,"")</x:f>
      </x:c>
      <x:c r="I996" s="1" t="n">
        <x:f>SQRT(1-F996^2)</x:f>
        <x:v>0.5815614616832434</x:v>
      </x:c>
      <x:c r="J996" s="34"/>
      <x:c r="K996" s="34"/>
      <x:c r="L996" s="34"/>
      <x:c r="M996" s="34"/>
      <x:c r="N996" s="34"/>
      <x:c r="O996" s="34"/>
      <x:c r="P996" s="34"/>
      <x:c r="Q996" s="10" t="n">
        <x:f>PI()</x:f>
        <x:v>3.141592653589793</x:v>
      </x:c>
      <x:c r="S996" s="10" t="n">
        <x:v>0.8135024685179815</x:v>
      </x:c>
      <x:c r="T996" s="10" t="n">
        <x:v>0.4322840898530558</x:v>
      </x:c>
      <x:c r="U996" s="10" t="n">
        <x:v>0.27016797565631345</x:v>
      </x:c>
      <x:c r="V996" s="10" t="n">
        <x:v>0.8360790643502881</x:v>
      </x:c>
      <x:c r="W996" s="10" t="n">
        <x:v>0.12076579138727384</x:v>
      </x:c>
      <x:c r="X996" s="10" t="n">
        <x:v>0.37253921921762256</x:v>
      </x:c>
    </x:row>
    <x:row r="997">
      <x:c r="A997" s="34" t="n">
        <x:v>973</x:v>
      </x:c>
      <x:c r="B997" s="11" t="n">
        <x:f>CHOOSE(MIN(3,MAX(1,$B$9)),S997,U997,W997)</x:f>
        <x:v>0.9105368544114754</x:v>
      </x:c>
      <x:c r="C997" s="11" t="n">
        <x:f>CHOOSE(MIN(3,MAX(1,$B$9)),T997,V997,X997)</x:f>
        <x:v>0.5934634577715769</x:v>
      </x:c>
      <x:c r="D997" s="1" t="n">
        <x:f>IF(B997^2+C997^2&lt;=1,1,0)</x:f>
        <x:v>0</x:v>
      </x:c>
      <x:c r="E997" s="9" t="n">
        <x:f>4*AVERAGE($D$25:D997)</x:f>
        <x:v>3.0668036998972252</x:v>
      </x:c>
      <x:c r="F997" s="1" t="n">
        <x:f>B997</x:f>
        <x:v>0.9105368544114754</x:v>
      </x:c>
      <x:c r="G997" s="1" t="str">
        <x:f>IF(D997=1,C997,"")</x:f>
      </x:c>
      <x:c r="H997" s="1" t="n">
        <x:f>IF(D997=0,C997,"")</x:f>
        <x:v>0.5934634577715769</x:v>
      </x:c>
      <x:c r="I997" s="1" t="n">
        <x:f>SQRT(1-F997^2)</x:f>
        <x:v>0.4134279099897052</x:v>
      </x:c>
      <x:c r="J997" s="34"/>
      <x:c r="K997" s="34"/>
      <x:c r="L997" s="34"/>
      <x:c r="M997" s="34"/>
      <x:c r="N997" s="34"/>
      <x:c r="O997" s="34"/>
      <x:c r="P997" s="34"/>
      <x:c r="Q997" s="10" t="n">
        <x:f>PI()</x:f>
        <x:v>3.141592653589793</x:v>
      </x:c>
      <x:c r="S997" s="10" t="n">
        <x:v>0.9105368544114754</x:v>
      </x:c>
      <x:c r="T997" s="10" t="n">
        <x:v>0.5934634577715769</x:v>
      </x:c>
      <x:c r="U997" s="10" t="n">
        <x:v>0.5641671199140226</x:v>
      </x:c>
      <x:c r="V997" s="10" t="n">
        <x:v>0.3384363671673143</x:v>
      </x:c>
      <x:c r="W997" s="10" t="n">
        <x:v>0.2150523001397906</x:v>
      </x:c>
      <x:c r="X997" s="10" t="n">
        <x:v>0.8791450204045049</x:v>
      </x:c>
    </x:row>
    <x:row r="998">
      <x:c r="A998" s="34" t="n">
        <x:v>974</x:v>
      </x:c>
      <x:c r="B998" s="11" t="n">
        <x:f>CHOOSE(MIN(3,MAX(1,$B$9)),S998,U998,W998)</x:f>
        <x:v>0.9979214308550581</x:v>
      </x:c>
      <x:c r="C998" s="11" t="n">
        <x:f>CHOOSE(MIN(3,MAX(1,$B$9)),T998,V998,X998)</x:f>
        <x:v>0.405568212387152</x:v>
      </x:c>
      <x:c r="D998" s="1" t="n">
        <x:f>IF(B998^2+C998^2&lt;=1,1,0)</x:f>
        <x:v>0</x:v>
      </x:c>
      <x:c r="E998" s="9" t="n">
        <x:f>4*AVERAGE($D$25:D998)</x:f>
        <x:v>3.0636550308008212</x:v>
      </x:c>
      <x:c r="F998" s="1" t="n">
        <x:f>B998</x:f>
        <x:v>0.9979214308550581</x:v>
      </x:c>
      <x:c r="G998" s="1" t="str">
        <x:f>IF(D998=1,C998,"")</x:f>
      </x:c>
      <x:c r="H998" s="1" t="n">
        <x:f>IF(D998=0,C998,"")</x:f>
        <x:v>0.405568212387152</x:v>
      </x:c>
      <x:c r="I998" s="1" t="n">
        <x:f>SQRT(1-F998^2)</x:f>
        <x:v>0.0644423606038248</x:v>
      </x:c>
      <x:c r="J998" s="34"/>
      <x:c r="K998" s="34"/>
      <x:c r="L998" s="34"/>
      <x:c r="M998" s="34"/>
      <x:c r="N998" s="34"/>
      <x:c r="O998" s="34"/>
      <x:c r="P998" s="34"/>
      <x:c r="Q998" s="10" t="n">
        <x:f>PI()</x:f>
        <x:v>3.141592653589793</x:v>
      </x:c>
      <x:c r="S998" s="10" t="n">
        <x:v>0.9979214308550581</x:v>
      </x:c>
      <x:c r="T998" s="10" t="n">
        <x:v>0.405568212387152</x:v>
      </x:c>
      <x:c r="U998" s="10" t="n">
        <x:v>0.5014455488967191</x:v>
      </x:c>
      <x:c r="V998" s="10" t="n">
        <x:v>0.6291618185201007</x:v>
      </x:c>
      <x:c r="W998" s="10" t="n">
        <x:v>0.8107342177321262</x:v>
      </x:c>
      <x:c r="X998" s="10" t="n">
        <x:v>0.58573543678297</x:v>
      </x:c>
    </x:row>
    <x:row r="999">
      <x:c r="A999" s="34" t="n">
        <x:v>975</x:v>
      </x:c>
      <x:c r="B999" s="11" t="n">
        <x:f>CHOOSE(MIN(3,MAX(1,$B$9)),S999,U999,W999)</x:f>
        <x:v>0.6645979209570214</x:v>
      </x:c>
      <x:c r="C999" s="11" t="n">
        <x:f>CHOOSE(MIN(3,MAX(1,$B$9)),T999,V999,X999)</x:f>
        <x:v>0.09025518281850964</x:v>
      </x:c>
      <x:c r="D999" s="1" t="n">
        <x:f>IF(B999^2+C999^2&lt;=1,1,0)</x:f>
        <x:v>1</x:v>
      </x:c>
      <x:c r="E999" s="9" t="n">
        <x:f>4*AVERAGE($D$25:D999)</x:f>
        <x:v>3.0646153846153847</x:v>
      </x:c>
      <x:c r="F999" s="1" t="n">
        <x:f>B999</x:f>
        <x:v>0.6645979209570214</x:v>
      </x:c>
      <x:c r="G999" s="1" t="n">
        <x:f>IF(D999=1,C999,"")</x:f>
        <x:v>0.09025518281850964</x:v>
      </x:c>
      <x:c r="H999" s="1" t="str">
        <x:f>IF(D999=0,C999,"")</x:f>
      </x:c>
      <x:c r="I999" s="1" t="n">
        <x:f>SQRT(1-F999^2)</x:f>
        <x:v>0.7472011800443069</x:v>
      </x:c>
      <x:c r="J999" s="34"/>
      <x:c r="K999" s="34"/>
      <x:c r="L999" s="34"/>
      <x:c r="M999" s="34"/>
      <x:c r="N999" s="34"/>
      <x:c r="O999" s="34"/>
      <x:c r="P999" s="34"/>
      <x:c r="Q999" s="10" t="n">
        <x:f>PI()</x:f>
        <x:v>3.141592653589793</x:v>
      </x:c>
      <x:c r="S999" s="10" t="n">
        <x:v>0.6645979209570214</x:v>
      </x:c>
      <x:c r="T999" s="10" t="n">
        <x:v>0.09025518281850964</x:v>
      </x:c>
      <x:c r="U999" s="10" t="n">
        <x:v>0.21634889035925675</x:v>
      </x:c>
      <x:c r="V999" s="10" t="n">
        <x:v>0.6422439032911407</x:v>
      </x:c>
      <x:c r="W999" s="10" t="n">
        <x:v>0.0016587573498854091</x:v>
      </x:c>
      <x:c r="X999" s="10" t="n">
        <x:v>0.3873125705751602</x:v>
      </x:c>
    </x:row>
    <x:row r="1000">
      <x:c r="A1000" s="34" t="n">
        <x:v>976</x:v>
      </x:c>
      <x:c r="B1000" s="11" t="n">
        <x:f>CHOOSE(MIN(3,MAX(1,$B$9)),S1000,U1000,W1000)</x:f>
        <x:v>0.244055176503025</x:v>
      </x:c>
      <x:c r="C1000" s="11" t="n">
        <x:f>CHOOSE(MIN(3,MAX(1,$B$9)),T1000,V1000,X1000)</x:f>
        <x:v>0.17854289442766458</x:v>
      </x:c>
      <x:c r="D1000" s="1" t="n">
        <x:f>IF(B1000^2+C1000^2&lt;=1,1,0)</x:f>
        <x:v>1</x:v>
      </x:c>
      <x:c r="E1000" s="9" t="n">
        <x:f>4*AVERAGE($D$25:D1000)</x:f>
        <x:v>3.0655737704918034</x:v>
      </x:c>
      <x:c r="F1000" s="1" t="n">
        <x:f>B1000</x:f>
        <x:v>0.244055176503025</x:v>
      </x:c>
      <x:c r="G1000" s="1" t="n">
        <x:f>IF(D1000=1,C1000,"")</x:f>
        <x:v>0.17854289442766458</x:v>
      </x:c>
      <x:c r="H1000" s="1" t="str">
        <x:f>IF(D1000=0,C1000,"")</x:f>
      </x:c>
      <x:c r="I1000" s="1" t="n">
        <x:f>SQRT(1-F1000^2)</x:f>
        <x:v>0.9697613473541196</x:v>
      </x:c>
      <x:c r="J1000" s="34"/>
      <x:c r="K1000" s="34"/>
      <x:c r="L1000" s="34"/>
      <x:c r="M1000" s="34"/>
      <x:c r="N1000" s="34"/>
      <x:c r="O1000" s="34"/>
      <x:c r="P1000" s="34"/>
      <x:c r="Q1000" s="10" t="n">
        <x:f>PI()</x:f>
        <x:v>3.141592653589793</x:v>
      </x:c>
      <x:c r="S1000" s="10" t="n">
        <x:v>0.244055176503025</x:v>
      </x:c>
      <x:c r="T1000" s="10" t="n">
        <x:v>0.17854289442766458</x:v>
      </x:c>
      <x:c r="U1000" s="10" t="n">
        <x:v>0.007986045501666594</x:v>
      </x:c>
      <x:c r="V1000" s="10" t="n">
        <x:v>0.26105667711537506</x:v>
      </x:c>
      <x:c r="W1000" s="10" t="n">
        <x:v>0.21264804941859028</x:v>
      </x:c>
      <x:c r="X1000" s="10" t="n">
        <x:v>0.5051888116314831</x:v>
      </x:c>
    </x:row>
    <x:row r="1001">
      <x:c r="A1001" s="34" t="n">
        <x:v>977</x:v>
      </x:c>
      <x:c r="B1001" s="11" t="n">
        <x:f>CHOOSE(MIN(3,MAX(1,$B$9)),S1001,U1001,W1001)</x:f>
        <x:v>0.3472214051289484</x:v>
      </x:c>
      <x:c r="C1001" s="11" t="n">
        <x:f>CHOOSE(MIN(3,MAX(1,$B$9)),T1001,V1001,X1001)</x:f>
        <x:v>0.945246459566988</x:v>
      </x:c>
      <x:c r="D1001" s="1" t="n">
        <x:f>IF(B1001^2+C1001^2&lt;=1,1,0)</x:f>
        <x:v>0</x:v>
      </x:c>
      <x:c r="E1001" s="9" t="n">
        <x:f>4*AVERAGE($D$25:D1001)</x:f>
        <x:v>3.0624360286591608</x:v>
      </x:c>
      <x:c r="F1001" s="1" t="n">
        <x:f>B1001</x:f>
        <x:v>0.3472214051289484</x:v>
      </x:c>
      <x:c r="G1001" s="1" t="str">
        <x:f>IF(D1001=1,C1001,"")</x:f>
      </x:c>
      <x:c r="H1001" s="1" t="n">
        <x:f>IF(D1001=0,C1001,"")</x:f>
        <x:v>0.945246459566988</x:v>
      </x:c>
      <x:c r="I1001" s="1" t="n">
        <x:f>SQRT(1-F1001^2)</x:f>
        <x:v>0.9377831816684914</x:v>
      </x:c>
      <x:c r="J1001" s="34"/>
      <x:c r="K1001" s="34"/>
      <x:c r="L1001" s="34"/>
      <x:c r="M1001" s="34"/>
      <x:c r="N1001" s="34"/>
      <x:c r="O1001" s="34"/>
      <x:c r="P1001" s="34"/>
      <x:c r="Q1001" s="10" t="n">
        <x:f>PI()</x:f>
        <x:v>3.141592653589793</x:v>
      </x:c>
      <x:c r="S1001" s="10" t="n">
        <x:v>0.3472214051289484</x:v>
      </x:c>
      <x:c r="T1001" s="10" t="n">
        <x:v>0.945246459566988</x:v>
      </x:c>
      <x:c r="U1001" s="10" t="n">
        <x:v>0.7184850142205483</x:v>
      </x:c>
      <x:c r="V1001" s="10" t="n">
        <x:v>0.760832518772266</x:v>
      </x:c>
      <x:c r="W1001" s="10" t="n">
        <x:v>0.9246222971722763</x:v>
      </x:c>
      <x:c r="X1001" s="10" t="n">
        <x:v>0.5717864889600616</x:v>
      </x:c>
    </x:row>
    <x:row r="1002">
      <x:c r="A1002" s="34" t="n">
        <x:v>978</x:v>
      </x:c>
      <x:c r="B1002" s="11" t="n">
        <x:f>CHOOSE(MIN(3,MAX(1,$B$9)),S1002,U1002,W1002)</x:f>
        <x:v>0.5989849375328049</x:v>
      </x:c>
      <x:c r="C1002" s="11" t="n">
        <x:f>CHOOSE(MIN(3,MAX(1,$B$9)),T1002,V1002,X1002)</x:f>
        <x:v>0.6390209888340905</x:v>
      </x:c>
      <x:c r="D1002" s="1" t="n">
        <x:f>IF(B1002^2+C1002^2&lt;=1,1,0)</x:f>
        <x:v>1</x:v>
      </x:c>
      <x:c r="E1002" s="9" t="n">
        <x:f>4*AVERAGE($D$25:D1002)</x:f>
        <x:v>3.063394683026585</x:v>
      </x:c>
      <x:c r="F1002" s="1" t="n">
        <x:f>B1002</x:f>
        <x:v>0.5989849375328049</x:v>
      </x:c>
      <x:c r="G1002" s="1" t="n">
        <x:f>IF(D1002=1,C1002,"")</x:f>
        <x:v>0.6390209888340905</x:v>
      </x:c>
      <x:c r="H1002" s="1" t="str">
        <x:f>IF(D1002=0,C1002,"")</x:f>
      </x:c>
      <x:c r="I1002" s="1" t="n">
        <x:f>SQRT(1-F1002^2)</x:f>
        <x:v>0.8007602916034372</x:v>
      </x:c>
      <x:c r="J1002" s="34"/>
      <x:c r="K1002" s="34"/>
      <x:c r="L1002" s="34"/>
      <x:c r="M1002" s="34"/>
      <x:c r="N1002" s="34"/>
      <x:c r="O1002" s="34"/>
      <x:c r="P1002" s="34"/>
      <x:c r="Q1002" s="10" t="n">
        <x:f>PI()</x:f>
        <x:v>3.141592653589793</x:v>
      </x:c>
      <x:c r="S1002" s="10" t="n">
        <x:v>0.5989849375328049</x:v>
      </x:c>
      <x:c r="T1002" s="10" t="n">
        <x:v>0.6390209888340905</x:v>
      </x:c>
      <x:c r="U1002" s="10" t="n">
        <x:v>0.9414133776084269</x:v>
      </x:c>
      <x:c r="V1002" s="10" t="n">
        <x:v>0.2409875623679132</x:v>
      </x:c>
      <x:c r="W1002" s="10" t="n">
        <x:v>0.8344341356083322</x:v>
      </x:c>
      <x:c r="X1002" s="10" t="n">
        <x:v>0.744471258786416</x:v>
      </x:c>
    </x:row>
    <x:row r="1003">
      <x:c r="A1003" s="34" t="n">
        <x:v>979</x:v>
      </x:c>
      <x:c r="B1003" s="11" t="n">
        <x:f>CHOOSE(MIN(3,MAX(1,$B$9)),S1003,U1003,W1003)</x:f>
        <x:v>0.6473132612882182</x:v>
      </x:c>
      <x:c r="C1003" s="11" t="n">
        <x:f>CHOOSE(MIN(3,MAX(1,$B$9)),T1003,V1003,X1003)</x:f>
        <x:v>0.34211996814701706</x:v>
      </x:c>
      <x:c r="D1003" s="1" t="n">
        <x:f>IF(B1003^2+C1003^2&lt;=1,1,0)</x:f>
        <x:v>1</x:v>
      </x:c>
      <x:c r="E1003" s="9" t="n">
        <x:f>4*AVERAGE($D$25:D1003)</x:f>
        <x:v>3.0643513789581207</x:v>
      </x:c>
      <x:c r="F1003" s="1" t="n">
        <x:f>B1003</x:f>
        <x:v>0.6473132612882182</x:v>
      </x:c>
      <x:c r="G1003" s="1" t="n">
        <x:f>IF(D1003=1,C1003,"")</x:f>
        <x:v>0.34211996814701706</x:v>
      </x:c>
      <x:c r="H1003" s="1" t="str">
        <x:f>IF(D1003=0,C1003,"")</x:f>
      </x:c>
      <x:c r="I1003" s="1" t="n">
        <x:f>SQRT(1-F1003^2)</x:f>
        <x:v>0.7622240758204971</x:v>
      </x:c>
      <x:c r="J1003" s="34"/>
      <x:c r="K1003" s="34"/>
      <x:c r="L1003" s="34"/>
      <x:c r="M1003" s="34"/>
      <x:c r="N1003" s="34"/>
      <x:c r="O1003" s="34"/>
      <x:c r="P1003" s="34"/>
      <x:c r="Q1003" s="10" t="n">
        <x:f>PI()</x:f>
        <x:v>3.141592653589793</x:v>
      </x:c>
      <x:c r="S1003" s="10" t="n">
        <x:v>0.6473132612882182</x:v>
      </x:c>
      <x:c r="T1003" s="10" t="n">
        <x:v>0.34211996814701706</x:v>
      </x:c>
      <x:c r="U1003" s="10" t="n">
        <x:v>0.40331191137778044</x:v>
      </x:c>
      <x:c r="V1003" s="10" t="n">
        <x:v>0.5560414583181705</x:v>
      </x:c>
      <x:c r="W1003" s="10" t="n">
        <x:v>0.6509908851986428</x:v>
      </x:c>
      <x:c r="X1003" s="10" t="n">
        <x:v>0.30855574095469085</x:v>
      </x:c>
    </x:row>
    <x:row r="1004">
      <x:c r="A1004" s="34" t="n">
        <x:v>980</x:v>
      </x:c>
      <x:c r="B1004" s="11" t="n">
        <x:f>CHOOSE(MIN(3,MAX(1,$B$9)),S1004,U1004,W1004)</x:f>
        <x:v>0.47585411032196134</x:v>
      </x:c>
      <x:c r="C1004" s="11" t="n">
        <x:f>CHOOSE(MIN(3,MAX(1,$B$9)),T1004,V1004,X1004)</x:f>
        <x:v>0.29885785945225507</x:v>
      </x:c>
      <x:c r="D1004" s="1" t="n">
        <x:f>IF(B1004^2+C1004^2&lt;=1,1,0)</x:f>
        <x:v>1</x:v>
      </x:c>
      <x:c r="E1004" s="9" t="n">
        <x:f>4*AVERAGE($D$25:D1004)</x:f>
        <x:v>3.0653061224489795</x:v>
      </x:c>
      <x:c r="F1004" s="1" t="n">
        <x:f>B1004</x:f>
        <x:v>0.47585411032196134</x:v>
      </x:c>
      <x:c r="G1004" s="1" t="n">
        <x:f>IF(D1004=1,C1004,"")</x:f>
        <x:v>0.29885785945225507</x:v>
      </x:c>
      <x:c r="H1004" s="1" t="str">
        <x:f>IF(D1004=0,C1004,"")</x:f>
      </x:c>
      <x:c r="I1004" s="1" t="n">
        <x:f>SQRT(1-F1004^2)</x:f>
        <x:v>0.8795242268918433</x:v>
      </x:c>
      <x:c r="J1004" s="34"/>
      <x:c r="K1004" s="34"/>
      <x:c r="L1004" s="34"/>
      <x:c r="M1004" s="34"/>
      <x:c r="N1004" s="34"/>
      <x:c r="O1004" s="34"/>
      <x:c r="P1004" s="34"/>
      <x:c r="Q1004" s="10" t="n">
        <x:f>PI()</x:f>
        <x:v>3.141592653589793</x:v>
      </x:c>
      <x:c r="S1004" s="10" t="n">
        <x:v>0.47585411032196134</x:v>
      </x:c>
      <x:c r="T1004" s="10" t="n">
        <x:v>0.29885785945225507</x:v>
      </x:c>
      <x:c r="U1004" s="10" t="n">
        <x:v>0.7892304004017189</x:v>
      </x:c>
      <x:c r="V1004" s="10" t="n">
        <x:v>0.4546812421152995</x:v>
      </x:c>
      <x:c r="W1004" s="10" t="n">
        <x:v>0.5044019240847183</x:v>
      </x:c>
      <x:c r="X1004" s="10" t="n">
        <x:v>0.570800033054914</x:v>
      </x:c>
    </x:row>
    <x:row r="1005">
      <x:c r="A1005" s="34" t="n">
        <x:v>981</x:v>
      </x:c>
      <x:c r="B1005" s="11" t="n">
        <x:f>CHOOSE(MIN(3,MAX(1,$B$9)),S1005,U1005,W1005)</x:f>
        <x:v>0.6143789616180584</x:v>
      </x:c>
      <x:c r="C1005" s="11" t="n">
        <x:f>CHOOSE(MIN(3,MAX(1,$B$9)),T1005,V1005,X1005)</x:f>
        <x:v>0.3769614953780547</x:v>
      </x:c>
      <x:c r="D1005" s="1" t="n">
        <x:f>IF(B1005^2+C1005^2&lt;=1,1,0)</x:f>
        <x:v>1</x:v>
      </x:c>
      <x:c r="E1005" s="9" t="n">
        <x:f>4*AVERAGE($D$25:D1005)</x:f>
        <x:v>3.0662589194699286</x:v>
      </x:c>
      <x:c r="F1005" s="1" t="n">
        <x:f>B1005</x:f>
        <x:v>0.6143789616180584</x:v>
      </x:c>
      <x:c r="G1005" s="1" t="n">
        <x:f>IF(D1005=1,C1005,"")</x:f>
        <x:v>0.3769614953780547</x:v>
      </x:c>
      <x:c r="H1005" s="1" t="str">
        <x:f>IF(D1005=0,C1005,"")</x:f>
      </x:c>
      <x:c r="I1005" s="1" t="n">
        <x:f>SQRT(1-F1005^2)</x:f>
        <x:v>0.7890110845362797</x:v>
      </x:c>
      <x:c r="J1005" s="34"/>
      <x:c r="K1005" s="34"/>
      <x:c r="L1005" s="34"/>
      <x:c r="M1005" s="34"/>
      <x:c r="N1005" s="34"/>
      <x:c r="O1005" s="34"/>
      <x:c r="P1005" s="34"/>
      <x:c r="Q1005" s="10" t="n">
        <x:f>PI()</x:f>
        <x:v>3.141592653589793</x:v>
      </x:c>
      <x:c r="S1005" s="10" t="n">
        <x:v>0.6143789616180584</x:v>
      </x:c>
      <x:c r="T1005" s="10" t="n">
        <x:v>0.3769614953780547</x:v>
      </x:c>
      <x:c r="U1005" s="10" t="n">
        <x:v>0.2544001507809609</x:v>
      </x:c>
      <x:c r="V1005" s="10" t="n">
        <x:v>0.15953967611216646</x:v>
      </x:c>
      <x:c r="W1005" s="10" t="n">
        <x:v>0.20973224795875256</x:v>
      </x:c>
      <x:c r="X1005" s="10" t="n">
        <x:v>0.9373994227921082</x:v>
      </x:c>
    </x:row>
    <x:row r="1006">
      <x:c r="A1006" s="34" t="n">
        <x:v>982</x:v>
      </x:c>
      <x:c r="B1006" s="11" t="n">
        <x:f>CHOOSE(MIN(3,MAX(1,$B$9)),S1006,U1006,W1006)</x:f>
        <x:v>0.06896835321094841</x:v>
      </x:c>
      <x:c r="C1006" s="11" t="n">
        <x:f>CHOOSE(MIN(3,MAX(1,$B$9)),T1006,V1006,X1006)</x:f>
        <x:v>0.7840026506455615</x:v>
      </x:c>
      <x:c r="D1006" s="1" t="n">
        <x:f>IF(B1006^2+C1006^2&lt;=1,1,0)</x:f>
        <x:v>1</x:v>
      </x:c>
      <x:c r="E1006" s="9" t="n">
        <x:f>4*AVERAGE($D$25:D1006)</x:f>
        <x:v>3.0672097759674135</x:v>
      </x:c>
      <x:c r="F1006" s="1" t="n">
        <x:f>B1006</x:f>
        <x:v>0.06896835321094841</x:v>
      </x:c>
      <x:c r="G1006" s="1" t="n">
        <x:f>IF(D1006=1,C1006,"")</x:f>
        <x:v>0.7840026506455615</x:v>
      </x:c>
      <x:c r="H1006" s="1" t="str">
        <x:f>IF(D1006=0,C1006,"")</x:f>
      </x:c>
      <x:c r="I1006" s="1" t="n">
        <x:f>SQRT(1-F1006^2)</x:f>
        <x:v>0.9976188481857036</x:v>
      </x:c>
      <x:c r="J1006" s="34"/>
      <x:c r="K1006" s="34"/>
      <x:c r="L1006" s="34"/>
      <x:c r="M1006" s="34"/>
      <x:c r="N1006" s="34"/>
      <x:c r="O1006" s="34"/>
      <x:c r="P1006" s="34"/>
      <x:c r="Q1006" s="10" t="n">
        <x:f>PI()</x:f>
        <x:v>3.141592653589793</x:v>
      </x:c>
      <x:c r="S1006" s="10" t="n">
        <x:v>0.06896835321094841</x:v>
      </x:c>
      <x:c r="T1006" s="10" t="n">
        <x:v>0.7840026506455615</x:v>
      </x:c>
      <x:c r="U1006" s="10" t="n">
        <x:v>0.9202287380028648</x:v>
      </x:c>
      <x:c r="V1006" s="10" t="n">
        <x:v>0.3578602478756976</x:v>
      </x:c>
      <x:c r="W1006" s="10" t="n">
        <x:v>0.5840219645972393</x:v>
      </x:c>
      <x:c r="X1006" s="10" t="n">
        <x:v>0.7509125090668525</x:v>
      </x:c>
    </x:row>
    <x:row r="1007">
      <x:c r="A1007" s="34" t="n">
        <x:v>983</x:v>
      </x:c>
      <x:c r="B1007" s="11" t="n">
        <x:f>CHOOSE(MIN(3,MAX(1,$B$9)),S1007,U1007,W1007)</x:f>
        <x:v>0.2479400000302121</x:v>
      </x:c>
      <x:c r="C1007" s="11" t="n">
        <x:f>CHOOSE(MIN(3,MAX(1,$B$9)),T1007,V1007,X1007)</x:f>
        <x:v>0.564424485550262</x:v>
      </x:c>
      <x:c r="D1007" s="1" t="n">
        <x:f>IF(B1007^2+C1007^2&lt;=1,1,0)</x:f>
        <x:v>1</x:v>
      </x:c>
      <x:c r="E1007" s="9" t="n">
        <x:f>4*AVERAGE($D$25:D1007)</x:f>
        <x:v>3.068158697863683</x:v>
      </x:c>
      <x:c r="F1007" s="1" t="n">
        <x:f>B1007</x:f>
        <x:v>0.2479400000302121</x:v>
      </x:c>
      <x:c r="G1007" s="1" t="n">
        <x:f>IF(D1007=1,C1007,"")</x:f>
        <x:v>0.564424485550262</x:v>
      </x:c>
      <x:c r="H1007" s="1" t="str">
        <x:f>IF(D1007=0,C1007,"")</x:f>
      </x:c>
      <x:c r="I1007" s="1" t="n">
        <x:f>SQRT(1-F1007^2)</x:f>
        <x:v>0.9687753900595424</x:v>
      </x:c>
      <x:c r="J1007" s="34"/>
      <x:c r="K1007" s="34"/>
      <x:c r="L1007" s="34"/>
      <x:c r="M1007" s="34"/>
      <x:c r="N1007" s="34"/>
      <x:c r="O1007" s="34"/>
      <x:c r="P1007" s="34"/>
      <x:c r="Q1007" s="10" t="n">
        <x:f>PI()</x:f>
        <x:v>3.141592653589793</x:v>
      </x:c>
      <x:c r="S1007" s="10" t="n">
        <x:v>0.2479400000302121</x:v>
      </x:c>
      <x:c r="T1007" s="10" t="n">
        <x:v>0.564424485550262</x:v>
      </x:c>
      <x:c r="U1007" s="10" t="n">
        <x:v>0.718681223408554</x:v>
      </x:c>
      <x:c r="V1007" s="10" t="n">
        <x:v>0.17908055622299002</x:v>
      </x:c>
      <x:c r="W1007" s="10" t="n">
        <x:v>0.09177064580096317</x:v>
      </x:c>
      <x:c r="X1007" s="10" t="n">
        <x:v>0.48879164097669714</x:v>
      </x:c>
    </x:row>
    <x:row r="1008">
      <x:c r="A1008" s="34" t="n">
        <x:v>984</x:v>
      </x:c>
      <x:c r="B1008" s="11" t="n">
        <x:f>CHOOSE(MIN(3,MAX(1,$B$9)),S1008,U1008,W1008)</x:f>
        <x:v>0.9026847466593608</x:v>
      </x:c>
      <x:c r="C1008" s="11" t="n">
        <x:f>CHOOSE(MIN(3,MAX(1,$B$9)),T1008,V1008,X1008)</x:f>
        <x:v>0.5638073693262413</x:v>
      </x:c>
      <x:c r="D1008" s="1" t="n">
        <x:f>IF(B1008^2+C1008^2&lt;=1,1,0)</x:f>
        <x:v>0</x:v>
      </x:c>
      <x:c r="E1008" s="9" t="n">
        <x:f>4*AVERAGE($D$25:D1008)</x:f>
        <x:v>3.065040650406504</x:v>
      </x:c>
      <x:c r="F1008" s="1" t="n">
        <x:f>B1008</x:f>
        <x:v>0.9026847466593608</x:v>
      </x:c>
      <x:c r="G1008" s="1" t="str">
        <x:f>IF(D1008=1,C1008,"")</x:f>
      </x:c>
      <x:c r="H1008" s="1" t="n">
        <x:f>IF(D1008=0,C1008,"")</x:f>
        <x:v>0.5638073693262413</x:v>
      </x:c>
      <x:c r="I1008" s="1" t="n">
        <x:f>SQRT(1-F1008^2)</x:f>
        <x:v>0.4303025077181466</x:v>
      </x:c>
      <x:c r="J1008" s="34"/>
      <x:c r="K1008" s="34"/>
      <x:c r="L1008" s="34"/>
      <x:c r="M1008" s="34"/>
      <x:c r="N1008" s="34"/>
      <x:c r="O1008" s="34"/>
      <x:c r="P1008" s="34"/>
      <x:c r="Q1008" s="10" t="n">
        <x:f>PI()</x:f>
        <x:v>3.141592653589793</x:v>
      </x:c>
      <x:c r="S1008" s="10" t="n">
        <x:v>0.9026847466593608</x:v>
      </x:c>
      <x:c r="T1008" s="10" t="n">
        <x:v>0.5638073693262413</x:v>
      </x:c>
      <x:c r="U1008" s="10" t="n">
        <x:v>0.6631666084283372</x:v>
      </x:c>
      <x:c r="V1008" s="10" t="n">
        <x:v>0.812331488266186</x:v>
      </x:c>
      <x:c r="W1008" s="10" t="n">
        <x:v>0.2491826395990162</x:v>
      </x:c>
      <x:c r="X1008" s="10" t="n">
        <x:v>0.8734545173079494</x:v>
      </x:c>
    </x:row>
    <x:row r="1009">
      <x:c r="A1009" s="34" t="n">
        <x:v>985</x:v>
      </x:c>
      <x:c r="B1009" s="11" t="n">
        <x:f>CHOOSE(MIN(3,MAX(1,$B$9)),S1009,U1009,W1009)</x:f>
        <x:v>0.6973019585711882</x:v>
      </x:c>
      <x:c r="C1009" s="11" t="n">
        <x:f>CHOOSE(MIN(3,MAX(1,$B$9)),T1009,V1009,X1009)</x:f>
        <x:v>0.7784649037057534</x:v>
      </x:c>
      <x:c r="D1009" s="1" t="n">
        <x:f>IF(B1009^2+C1009^2&lt;=1,1,0)</x:f>
        <x:v>0</x:v>
      </x:c>
      <x:c r="E1009" s="9" t="n">
        <x:f>4*AVERAGE($D$25:D1009)</x:f>
        <x:v>3.0619289340101523</x:v>
      </x:c>
      <x:c r="F1009" s="1" t="n">
        <x:f>B1009</x:f>
        <x:v>0.6973019585711882</x:v>
      </x:c>
      <x:c r="G1009" s="1" t="str">
        <x:f>IF(D1009=1,C1009,"")</x:f>
      </x:c>
      <x:c r="H1009" s="1" t="n">
        <x:f>IF(D1009=0,C1009,"")</x:f>
        <x:v>0.7784649037057534</x:v>
      </x:c>
      <x:c r="I1009" s="1" t="n">
        <x:f>SQRT(1-F1009^2)</x:f>
        <x:v>0.7167774958610134</x:v>
      </x:c>
      <x:c r="J1009" s="34"/>
      <x:c r="K1009" s="34"/>
      <x:c r="L1009" s="34"/>
      <x:c r="M1009" s="34"/>
      <x:c r="N1009" s="34"/>
      <x:c r="O1009" s="34"/>
      <x:c r="P1009" s="34"/>
      <x:c r="Q1009" s="10" t="n">
        <x:f>PI()</x:f>
        <x:v>3.141592653589793</x:v>
      </x:c>
      <x:c r="S1009" s="10" t="n">
        <x:v>0.6973019585711882</x:v>
      </x:c>
      <x:c r="T1009" s="10" t="n">
        <x:v>0.7784649037057534</x:v>
      </x:c>
      <x:c r="U1009" s="10" t="n">
        <x:v>0.4288301300436239</x:v>
      </x:c>
      <x:c r="V1009" s="10" t="n">
        <x:v>0.29847942736248223</x:v>
      </x:c>
      <x:c r="W1009" s="10" t="n">
        <x:v>0.1956144330951215</x:v>
      </x:c>
      <x:c r="X1009" s="10" t="n">
        <x:v>0.6252642769716428</x:v>
      </x:c>
    </x:row>
    <x:row r="1010">
      <x:c r="A1010" s="34" t="n">
        <x:v>986</x:v>
      </x:c>
      <x:c r="B1010" s="11" t="n">
        <x:f>CHOOSE(MIN(3,MAX(1,$B$9)),S1010,U1010,W1010)</x:f>
        <x:v>0.529715015902184</x:v>
      </x:c>
      <x:c r="C1010" s="11" t="n">
        <x:f>CHOOSE(MIN(3,MAX(1,$B$9)),T1010,V1010,X1010)</x:f>
        <x:v>0.12271877948660403</x:v>
      </x:c>
      <x:c r="D1010" s="1" t="n">
        <x:f>IF(B1010^2+C1010^2&lt;=1,1,0)</x:f>
        <x:v>1</x:v>
      </x:c>
      <x:c r="E1010" s="9" t="n">
        <x:f>4*AVERAGE($D$25:D1010)</x:f>
        <x:v>3.0628803245436105</x:v>
      </x:c>
      <x:c r="F1010" s="1" t="n">
        <x:f>B1010</x:f>
        <x:v>0.529715015902184</x:v>
      </x:c>
      <x:c r="G1010" s="1" t="n">
        <x:f>IF(D1010=1,C1010,"")</x:f>
        <x:v>0.12271877948660403</x:v>
      </x:c>
      <x:c r="H1010" s="1" t="str">
        <x:f>IF(D1010=0,C1010,"")</x:f>
      </x:c>
      <x:c r="I1010" s="1" t="n">
        <x:f>SQRT(1-F1010^2)</x:f>
        <x:v>0.848175690483846</x:v>
      </x:c>
      <x:c r="J1010" s="34"/>
      <x:c r="K1010" s="34"/>
      <x:c r="L1010" s="34"/>
      <x:c r="M1010" s="34"/>
      <x:c r="N1010" s="34"/>
      <x:c r="O1010" s="34"/>
      <x:c r="P1010" s="34"/>
      <x:c r="Q1010" s="10" t="n">
        <x:f>PI()</x:f>
        <x:v>3.141592653589793</x:v>
      </x:c>
      <x:c r="S1010" s="10" t="n">
        <x:v>0.529715015902184</x:v>
      </x:c>
      <x:c r="T1010" s="10" t="n">
        <x:v>0.12271877948660403</x:v>
      </x:c>
      <x:c r="U1010" s="10" t="n">
        <x:v>0.7189328265157785</x:v>
      </x:c>
      <x:c r="V1010" s="10" t="n">
        <x:v>0.006828401772077997</x:v>
      </x:c>
      <x:c r="W1010" s="10" t="n">
        <x:v>0.18176676450118534</x:v>
      </x:c>
      <x:c r="X1010" s="10" t="n">
        <x:v>0.6836607075036429</x:v>
      </x:c>
    </x:row>
    <x:row r="1011">
      <x:c r="A1011" s="34" t="n">
        <x:v>987</x:v>
      </x:c>
      <x:c r="B1011" s="11" t="n">
        <x:f>CHOOSE(MIN(3,MAX(1,$B$9)),S1011,U1011,W1011)</x:f>
        <x:v>0.7122991363285109</x:v>
      </x:c>
      <x:c r="C1011" s="11" t="n">
        <x:f>CHOOSE(MIN(3,MAX(1,$B$9)),T1011,V1011,X1011)</x:f>
        <x:v>0.9557714114198461</x:v>
      </x:c>
      <x:c r="D1011" s="1" t="n">
        <x:f>IF(B1011^2+C1011^2&lt;=1,1,0)</x:f>
        <x:v>0</x:v>
      </x:c>
      <x:c r="E1011" s="9" t="n">
        <x:f>4*AVERAGE($D$25:D1011)</x:f>
        <x:v>3.059777102330294</x:v>
      </x:c>
      <x:c r="F1011" s="1" t="n">
        <x:f>B1011</x:f>
        <x:v>0.7122991363285109</x:v>
      </x:c>
      <x:c r="G1011" s="1" t="str">
        <x:f>IF(D1011=1,C1011,"")</x:f>
      </x:c>
      <x:c r="H1011" s="1" t="n">
        <x:f>IF(D1011=0,C1011,"")</x:f>
        <x:v>0.9557714114198461</x:v>
      </x:c>
      <x:c r="I1011" s="1" t="n">
        <x:f>SQRT(1-F1011^2)</x:f>
        <x:v>0.701876014966787</x:v>
      </x:c>
      <x:c r="J1011" s="34"/>
      <x:c r="K1011" s="34"/>
      <x:c r="L1011" s="34"/>
      <x:c r="M1011" s="34"/>
      <x:c r="N1011" s="34"/>
      <x:c r="O1011" s="34"/>
      <x:c r="P1011" s="34"/>
      <x:c r="Q1011" s="10" t="n">
        <x:f>PI()</x:f>
        <x:v>3.141592653589793</x:v>
      </x:c>
      <x:c r="S1011" s="10" t="n">
        <x:v>0.7122991363285109</x:v>
      </x:c>
      <x:c r="T1011" s="10" t="n">
        <x:v>0.9557714114198461</x:v>
      </x:c>
      <x:c r="U1011" s="10" t="n">
        <x:v>0.6062856947046404</x:v>
      </x:c>
      <x:c r="V1011" s="10" t="n">
        <x:v>0.10402728238738523</x:v>
      </x:c>
      <x:c r="W1011" s="10" t="n">
        <x:v>0.08455803850375565</x:v>
      </x:c>
      <x:c r="X1011" s="10" t="n">
        <x:v>0.3078977176572415</x:v>
      </x:c>
    </x:row>
    <x:row r="1012">
      <x:c r="A1012" s="34" t="n">
        <x:v>988</x:v>
      </x:c>
      <x:c r="B1012" s="11" t="n">
        <x:f>CHOOSE(MIN(3,MAX(1,$B$9)),S1012,U1012,W1012)</x:f>
        <x:v>0.6444678161060438</x:v>
      </x:c>
      <x:c r="C1012" s="11" t="n">
        <x:f>CHOOSE(MIN(3,MAX(1,$B$9)),T1012,V1012,X1012)</x:f>
        <x:v>0.027478109230287373</x:v>
      </x:c>
      <x:c r="D1012" s="1" t="n">
        <x:f>IF(B1012^2+C1012^2&lt;=1,1,0)</x:f>
        <x:v>1</x:v>
      </x:c>
      <x:c r="E1012" s="9" t="n">
        <x:f>4*AVERAGE($D$25:D1012)</x:f>
        <x:v>3.0607287449392713</x:v>
      </x:c>
      <x:c r="F1012" s="1" t="n">
        <x:f>B1012</x:f>
        <x:v>0.6444678161060438</x:v>
      </x:c>
      <x:c r="G1012" s="1" t="n">
        <x:f>IF(D1012=1,C1012,"")</x:f>
        <x:v>0.027478109230287373</x:v>
      </x:c>
      <x:c r="H1012" s="1" t="str">
        <x:f>IF(D1012=0,C1012,"")</x:f>
      </x:c>
      <x:c r="I1012" s="1" t="n">
        <x:f>SQRT(1-F1012^2)</x:f>
        <x:v>0.7646314367088934</x:v>
      </x:c>
      <x:c r="J1012" s="34"/>
      <x:c r="K1012" s="34"/>
      <x:c r="L1012" s="34"/>
      <x:c r="M1012" s="34"/>
      <x:c r="N1012" s="34"/>
      <x:c r="O1012" s="34"/>
      <x:c r="P1012" s="34"/>
      <x:c r="Q1012" s="10" t="n">
        <x:f>PI()</x:f>
        <x:v>3.141592653589793</x:v>
      </x:c>
      <x:c r="S1012" s="10" t="n">
        <x:v>0.6444678161060438</x:v>
      </x:c>
      <x:c r="T1012" s="10" t="n">
        <x:v>0.027478109230287373</x:v>
      </x:c>
      <x:c r="U1012" s="10" t="n">
        <x:v>0.6541011503743233</x:v>
      </x:c>
      <x:c r="V1012" s="10" t="n">
        <x:v>0.21568950658813157</x:v>
      </x:c>
      <x:c r="W1012" s="10" t="n">
        <x:v>0.6722820893053107</x:v>
      </x:c>
      <x:c r="X1012" s="10" t="n">
        <x:v>0.4227919372023137</x:v>
      </x:c>
    </x:row>
    <x:row r="1013">
      <x:c r="A1013" s="34" t="n">
        <x:v>989</x:v>
      </x:c>
      <x:c r="B1013" s="11" t="n">
        <x:f>CHOOSE(MIN(3,MAX(1,$B$9)),S1013,U1013,W1013)</x:f>
        <x:v>0.2356407408369705</x:v>
      </x:c>
      <x:c r="C1013" s="11" t="n">
        <x:f>CHOOSE(MIN(3,MAX(1,$B$9)),T1013,V1013,X1013)</x:f>
        <x:v>0.14001585508231074</x:v>
      </x:c>
      <x:c r="D1013" s="1" t="n">
        <x:f>IF(B1013^2+C1013^2&lt;=1,1,0)</x:f>
        <x:v>1</x:v>
      </x:c>
      <x:c r="E1013" s="9" t="n">
        <x:f>4*AVERAGE($D$25:D1013)</x:f>
        <x:v>3.0616784630940344</x:v>
      </x:c>
      <x:c r="F1013" s="1" t="n">
        <x:f>B1013</x:f>
        <x:v>0.2356407408369705</x:v>
      </x:c>
      <x:c r="G1013" s="1" t="n">
        <x:f>IF(D1013=1,C1013,"")</x:f>
        <x:v>0.14001585508231074</x:v>
      </x:c>
      <x:c r="H1013" s="1" t="str">
        <x:f>IF(D1013=0,C1013,"")</x:f>
      </x:c>
      <x:c r="I1013" s="1" t="n">
        <x:f>SQRT(1-F1013^2)</x:f>
        <x:v>0.9718402344304354</x:v>
      </x:c>
      <x:c r="J1013" s="34"/>
      <x:c r="K1013" s="34"/>
      <x:c r="L1013" s="34"/>
      <x:c r="M1013" s="34"/>
      <x:c r="N1013" s="34"/>
      <x:c r="O1013" s="34"/>
      <x:c r="P1013" s="34"/>
      <x:c r="Q1013" s="10" t="n">
        <x:f>PI()</x:f>
        <x:v>3.141592653589793</x:v>
      </x:c>
      <x:c r="S1013" s="10" t="n">
        <x:v>0.2356407408369705</x:v>
      </x:c>
      <x:c r="T1013" s="10" t="n">
        <x:v>0.14001585508231074</x:v>
      </x:c>
      <x:c r="U1013" s="10" t="n">
        <x:v>0.8449979625361227</x:v>
      </x:c>
      <x:c r="V1013" s="10" t="n">
        <x:v>0.4670206216064753</x:v>
      </x:c>
      <x:c r="W1013" s="10" t="n">
        <x:v>0.8991870404358562</x:v>
      </x:c>
      <x:c r="X1013" s="10" t="n">
        <x:v>0.07000177218755566</x:v>
      </x:c>
    </x:row>
    <x:row r="1014">
      <x:c r="A1014" s="34" t="n">
        <x:v>990</x:v>
      </x:c>
      <x:c r="B1014" s="11" t="n">
        <x:f>CHOOSE(MIN(3,MAX(1,$B$9)),S1014,U1014,W1014)</x:f>
        <x:v>0.12705508002545685</x:v>
      </x:c>
      <x:c r="C1014" s="11" t="n">
        <x:f>CHOOSE(MIN(3,MAX(1,$B$9)),T1014,V1014,X1014)</x:f>
        <x:v>0.5929535703035071</x:v>
      </x:c>
      <x:c r="D1014" s="1" t="n">
        <x:f>IF(B1014^2+C1014^2&lt;=1,1,0)</x:f>
        <x:v>1</x:v>
      </x:c>
      <x:c r="E1014" s="9" t="n">
        <x:f>4*AVERAGE($D$25:D1014)</x:f>
        <x:v>3.062626262626263</x:v>
      </x:c>
      <x:c r="F1014" s="1" t="n">
        <x:f>B1014</x:f>
        <x:v>0.12705508002545685</x:v>
      </x:c>
      <x:c r="G1014" s="1" t="n">
        <x:f>IF(D1014=1,C1014,"")</x:f>
        <x:v>0.5929535703035071</x:v>
      </x:c>
      <x:c r="H1014" s="1" t="str">
        <x:f>IF(D1014=0,C1014,"")</x:f>
      </x:c>
      <x:c r="I1014" s="1" t="n">
        <x:f>SQRT(1-F1014^2)</x:f>
        <x:v>0.9918956631822344</x:v>
      </x:c>
      <x:c r="J1014" s="34"/>
      <x:c r="K1014" s="34"/>
      <x:c r="L1014" s="34"/>
      <x:c r="M1014" s="34"/>
      <x:c r="N1014" s="34"/>
      <x:c r="O1014" s="34"/>
      <x:c r="P1014" s="34"/>
      <x:c r="Q1014" s="10" t="n">
        <x:f>PI()</x:f>
        <x:v>3.141592653589793</x:v>
      </x:c>
      <x:c r="S1014" s="10" t="n">
        <x:v>0.12705508002545685</x:v>
      </x:c>
      <x:c r="T1014" s="10" t="n">
        <x:v>0.5929535703035071</x:v>
      </x:c>
      <x:c r="U1014" s="10" t="n">
        <x:v>0.4378713866209937</x:v>
      </x:c>
      <x:c r="V1014" s="10" t="n">
        <x:v>0.03356514929436505</x:v>
      </x:c>
      <x:c r="W1014" s="10" t="n">
        <x:v>0.8151992337596121</x:v>
      </x:c>
      <x:c r="X1014" s="10" t="n">
        <x:v>0.4478064211475665</x:v>
      </x:c>
    </x:row>
    <x:row r="1015">
      <x:c r="A1015" s="34" t="n">
        <x:v>991</x:v>
      </x:c>
      <x:c r="B1015" s="11" t="n">
        <x:f>CHOOSE(MIN(3,MAX(1,$B$9)),S1015,U1015,W1015)</x:f>
        <x:v>0.2774836419848725</x:v>
      </x:c>
      <x:c r="C1015" s="11" t="n">
        <x:f>CHOOSE(MIN(3,MAX(1,$B$9)),T1015,V1015,X1015)</x:f>
        <x:v>0.6950490666786209</x:v>
      </x:c>
      <x:c r="D1015" s="1" t="n">
        <x:f>IF(B1015^2+C1015^2&lt;=1,1,0)</x:f>
        <x:v>1</x:v>
      </x:c>
      <x:c r="E1015" s="9" t="n">
        <x:f>4*AVERAGE($D$25:D1015)</x:f>
        <x:v>3.063572149344097</x:v>
      </x:c>
      <x:c r="F1015" s="1" t="n">
        <x:f>B1015</x:f>
        <x:v>0.2774836419848725</x:v>
      </x:c>
      <x:c r="G1015" s="1" t="n">
        <x:f>IF(D1015=1,C1015,"")</x:f>
        <x:v>0.6950490666786209</x:v>
      </x:c>
      <x:c r="H1015" s="1" t="str">
        <x:f>IF(D1015=0,C1015,"")</x:f>
      </x:c>
      <x:c r="I1015" s="1" t="n">
        <x:f>SQRT(1-F1015^2)</x:f>
        <x:v>0.9607303619803067</x:v>
      </x:c>
      <x:c r="J1015" s="34"/>
      <x:c r="K1015" s="34"/>
      <x:c r="L1015" s="34"/>
      <x:c r="M1015" s="34"/>
      <x:c r="N1015" s="34"/>
      <x:c r="O1015" s="34"/>
      <x:c r="P1015" s="34"/>
      <x:c r="Q1015" s="10" t="n">
        <x:f>PI()</x:f>
        <x:v>3.141592653589793</x:v>
      </x:c>
      <x:c r="S1015" s="10" t="n">
        <x:v>0.2774836419848725</x:v>
      </x:c>
      <x:c r="T1015" s="10" t="n">
        <x:v>0.6950490666786209</x:v>
      </x:c>
      <x:c r="U1015" s="10" t="n">
        <x:v>0.48941362301411506</x:v>
      </x:c>
      <x:c r="V1015" s="10" t="n">
        <x:v>0.3490952480793207</x:v>
      </x:c>
      <x:c r="W1015" s="10" t="n">
        <x:v>0.35644585445967625</x:v>
      </x:c>
      <x:c r="X1015" s="10" t="n">
        <x:v>0.7809323901407917</x:v>
      </x:c>
    </x:row>
    <x:row r="1016">
      <x:c r="A1016" s="34" t="n">
        <x:v>992</x:v>
      </x:c>
      <x:c r="B1016" s="11" t="n">
        <x:f>CHOOSE(MIN(3,MAX(1,$B$9)),S1016,U1016,W1016)</x:f>
        <x:v>0.7835874281590804</x:v>
      </x:c>
      <x:c r="C1016" s="11" t="n">
        <x:f>CHOOSE(MIN(3,MAX(1,$B$9)),T1016,V1016,X1016)</x:f>
        <x:v>0.09973069012630731</x:v>
      </x:c>
      <x:c r="D1016" s="1" t="n">
        <x:f>IF(B1016^2+C1016^2&lt;=1,1,0)</x:f>
        <x:v>1</x:v>
      </x:c>
      <x:c r="E1016" s="9" t="n">
        <x:f>4*AVERAGE($D$25:D1016)</x:f>
        <x:v>3.064516129032258</x:v>
      </x:c>
      <x:c r="F1016" s="1" t="n">
        <x:f>B1016</x:f>
        <x:v>0.7835874281590804</x:v>
      </x:c>
      <x:c r="G1016" s="1" t="n">
        <x:f>IF(D1016=1,C1016,"")</x:f>
        <x:v>0.09973069012630731</x:v>
      </x:c>
      <x:c r="H1016" s="1" t="str">
        <x:f>IF(D1016=0,C1016,"")</x:f>
      </x:c>
      <x:c r="I1016" s="1" t="n">
        <x:f>SQRT(1-F1016^2)</x:f>
        <x:v>0.6212815323434602</x:v>
      </x:c>
      <x:c r="J1016" s="34"/>
      <x:c r="K1016" s="34"/>
      <x:c r="L1016" s="34"/>
      <x:c r="M1016" s="34"/>
      <x:c r="N1016" s="34"/>
      <x:c r="O1016" s="34"/>
      <x:c r="P1016" s="34"/>
      <x:c r="Q1016" s="10" t="n">
        <x:f>PI()</x:f>
        <x:v>3.141592653589793</x:v>
      </x:c>
      <x:c r="S1016" s="10" t="n">
        <x:v>0.7835874281590804</x:v>
      </x:c>
      <x:c r="T1016" s="10" t="n">
        <x:v>0.09973069012630731</x:v>
      </x:c>
      <x:c r="U1016" s="10" t="n">
        <x:v>0.8006274053626973</x:v>
      </x:c>
      <x:c r="V1016" s="10" t="n">
        <x:v>0.289502442020123</x:v>
      </x:c>
      <x:c r="W1016" s="10" t="n">
        <x:v>0.620193092881062</x:v>
      </x:c>
      <x:c r="X1016" s="10" t="n">
        <x:v>0.9038586817721448</x:v>
      </x:c>
    </x:row>
    <x:row r="1017">
      <x:c r="A1017" s="34" t="n">
        <x:v>993</x:v>
      </x:c>
      <x:c r="B1017" s="11" t="n">
        <x:f>CHOOSE(MIN(3,MAX(1,$B$9)),S1017,U1017,W1017)</x:f>
        <x:v>0.46285668842028826</x:v>
      </x:c>
      <x:c r="C1017" s="11" t="n">
        <x:f>CHOOSE(MIN(3,MAX(1,$B$9)),T1017,V1017,X1017)</x:f>
        <x:v>0.7651669770712033</x:v>
      </x:c>
      <x:c r="D1017" s="1" t="n">
        <x:f>IF(B1017^2+C1017^2&lt;=1,1,0)</x:f>
        <x:v>1</x:v>
      </x:c>
      <x:c r="E1017" s="9" t="n">
        <x:f>4*AVERAGE($D$25:D1017)</x:f>
        <x:v>3.0654582074521652</x:v>
      </x:c>
      <x:c r="F1017" s="1" t="n">
        <x:f>B1017</x:f>
        <x:v>0.46285668842028826</x:v>
      </x:c>
      <x:c r="G1017" s="1" t="n">
        <x:f>IF(D1017=1,C1017,"")</x:f>
        <x:v>0.7651669770712033</x:v>
      </x:c>
      <x:c r="H1017" s="1" t="str">
        <x:f>IF(D1017=0,C1017,"")</x:f>
      </x:c>
      <x:c r="I1017" s="1" t="n">
        <x:f>SQRT(1-F1017^2)</x:f>
        <x:v>0.8864331255005108</x:v>
      </x:c>
      <x:c r="J1017" s="34"/>
      <x:c r="K1017" s="34"/>
      <x:c r="L1017" s="34"/>
      <x:c r="M1017" s="34"/>
      <x:c r="N1017" s="34"/>
      <x:c r="O1017" s="34"/>
      <x:c r="P1017" s="34"/>
      <x:c r="Q1017" s="10" t="n">
        <x:f>PI()</x:f>
        <x:v>3.141592653589793</x:v>
      </x:c>
      <x:c r="S1017" s="10" t="n">
        <x:v>0.46285668842028826</x:v>
      </x:c>
      <x:c r="T1017" s="10" t="n">
        <x:v>0.7651669770712033</x:v>
      </x:c>
      <x:c r="U1017" s="10" t="n">
        <x:v>0.5772436088265344</x:v>
      </x:c>
      <x:c r="V1017" s="10" t="n">
        <x:v>0.22336184522754288</x:v>
      </x:c>
      <x:c r="W1017" s="10" t="n">
        <x:v>0.22946842204098106</x:v>
      </x:c>
      <x:c r="X1017" s="10" t="n">
        <x:v>0.3107488870191403</x:v>
      </x:c>
    </x:row>
    <x:row r="1018">
      <x:c r="A1018" s="34" t="n">
        <x:v>994</x:v>
      </x:c>
      <x:c r="B1018" s="11" t="n">
        <x:f>CHOOSE(MIN(3,MAX(1,$B$9)),S1018,U1018,W1018)</x:f>
        <x:v>0.7983836414059624</x:v>
      </x:c>
      <x:c r="C1018" s="11" t="n">
        <x:f>CHOOSE(MIN(3,MAX(1,$B$9)),T1018,V1018,X1018)</x:f>
        <x:v>0.7665854563238099</x:v>
      </x:c>
      <x:c r="D1018" s="1" t="n">
        <x:f>IF(B1018^2+C1018^2&lt;=1,1,0)</x:f>
        <x:v>0</x:v>
      </x:c>
      <x:c r="E1018" s="9" t="n">
        <x:f>4*AVERAGE($D$25:D1018)</x:f>
        <x:v>3.062374245472837</x:v>
      </x:c>
      <x:c r="F1018" s="1" t="n">
        <x:f>B1018</x:f>
        <x:v>0.7983836414059624</x:v>
      </x:c>
      <x:c r="G1018" s="1" t="str">
        <x:f>IF(D1018=1,C1018,"")</x:f>
      </x:c>
      <x:c r="H1018" s="1" t="n">
        <x:f>IF(D1018=0,C1018,"")</x:f>
        <x:v>0.7665854563238099</x:v>
      </x:c>
      <x:c r="I1018" s="1" t="n">
        <x:f>SQRT(1-F1018^2)</x:f>
        <x:v>0.6021491186868545</x:v>
      </x:c>
      <x:c r="J1018" s="34"/>
      <x:c r="K1018" s="34"/>
      <x:c r="L1018" s="34"/>
      <x:c r="M1018" s="34"/>
      <x:c r="N1018" s="34"/>
      <x:c r="O1018" s="34"/>
      <x:c r="P1018" s="34"/>
      <x:c r="Q1018" s="10" t="n">
        <x:f>PI()</x:f>
        <x:v>3.141592653589793</x:v>
      </x:c>
      <x:c r="S1018" s="10" t="n">
        <x:v>0.7983836414059624</x:v>
      </x:c>
      <x:c r="T1018" s="10" t="n">
        <x:v>0.7665854563238099</x:v>
      </x:c>
      <x:c r="U1018" s="10" t="n">
        <x:v>0.7186766848727423</x:v>
      </x:c>
      <x:c r="V1018" s="10" t="n">
        <x:v>0.005710485719090164</x:v>
      </x:c>
      <x:c r="W1018" s="10" t="n">
        <x:v>0.9840123870878743</x:v>
      </x:c>
      <x:c r="X1018" s="10" t="n">
        <x:v>0.05411991831173746</x:v>
      </x:c>
    </x:row>
    <x:row r="1019">
      <x:c r="A1019" s="34" t="n">
        <x:v>995</x:v>
      </x:c>
      <x:c r="B1019" s="11" t="n">
        <x:f>CHOOSE(MIN(3,MAX(1,$B$9)),S1019,U1019,W1019)</x:f>
        <x:v>0.8925615864573047</x:v>
      </x:c>
      <x:c r="C1019" s="11" t="n">
        <x:f>CHOOSE(MIN(3,MAX(1,$B$9)),T1019,V1019,X1019)</x:f>
        <x:v>0.31057204178068787</x:v>
      </x:c>
      <x:c r="D1019" s="1" t="n">
        <x:f>IF(B1019^2+C1019^2&lt;=1,1,0)</x:f>
        <x:v>1</x:v>
      </x:c>
      <x:c r="E1019" s="9" t="n">
        <x:f>4*AVERAGE($D$25:D1019)</x:f>
        <x:v>3.063316582914573</x:v>
      </x:c>
      <x:c r="F1019" s="1" t="n">
        <x:f>B1019</x:f>
        <x:v>0.8925615864573047</x:v>
      </x:c>
      <x:c r="G1019" s="1" t="n">
        <x:f>IF(D1019=1,C1019,"")</x:f>
        <x:v>0.31057204178068787</x:v>
      </x:c>
      <x:c r="H1019" s="1" t="str">
        <x:f>IF(D1019=0,C1019,"")</x:f>
      </x:c>
      <x:c r="I1019" s="1" t="n">
        <x:f>SQRT(1-F1019^2)</x:f>
        <x:v>0.45092550868277503</x:v>
      </x:c>
      <x:c r="J1019" s="34"/>
      <x:c r="K1019" s="34"/>
      <x:c r="L1019" s="34"/>
      <x:c r="M1019" s="34"/>
      <x:c r="N1019" s="34"/>
      <x:c r="O1019" s="34"/>
      <x:c r="P1019" s="34"/>
      <x:c r="Q1019" s="10" t="n">
        <x:f>PI()</x:f>
        <x:v>3.141592653589793</x:v>
      </x:c>
      <x:c r="S1019" s="10" t="n">
        <x:v>0.8925615864573047</x:v>
      </x:c>
      <x:c r="T1019" s="10" t="n">
        <x:v>0.31057204178068787</x:v>
      </x:c>
      <x:c r="U1019" s="10" t="n">
        <x:v>0.7228065306360898</x:v>
      </x:c>
      <x:c r="V1019" s="10" t="n">
        <x:v>0.45270461431304654</x:v>
      </x:c>
      <x:c r="W1019" s="10" t="n">
        <x:v>0.9953380795288114</x:v>
      </x:c>
      <x:c r="X1019" s="10" t="n">
        <x:v>0.6818156213436144</x:v>
      </x:c>
    </x:row>
    <x:row r="1020">
      <x:c r="A1020" s="34" t="n">
        <x:v>996</x:v>
      </x:c>
      <x:c r="B1020" s="11" t="n">
        <x:f>CHOOSE(MIN(3,MAX(1,$B$9)),S1020,U1020,W1020)</x:f>
        <x:v>0.1637191962217912</x:v>
      </x:c>
      <x:c r="C1020" s="11" t="n">
        <x:f>CHOOSE(MIN(3,MAX(1,$B$9)),T1020,V1020,X1020)</x:f>
        <x:v>0.9309652737574652</x:v>
      </x:c>
      <x:c r="D1020" s="1" t="n">
        <x:f>IF(B1020^2+C1020^2&lt;=1,1,0)</x:f>
        <x:v>1</x:v>
      </x:c>
      <x:c r="E1020" s="9" t="n">
        <x:f>4*AVERAGE($D$25:D1020)</x:f>
        <x:v>3.0642570281124497</x:v>
      </x:c>
      <x:c r="F1020" s="1" t="n">
        <x:f>B1020</x:f>
        <x:v>0.1637191962217912</x:v>
      </x:c>
      <x:c r="G1020" s="1" t="n">
        <x:f>IF(D1020=1,C1020,"")</x:f>
        <x:v>0.9309652737574652</x:v>
      </x:c>
      <x:c r="H1020" s="1" t="str">
        <x:f>IF(D1020=0,C1020,"")</x:f>
      </x:c>
      <x:c r="I1020" s="1" t="n">
        <x:f>SQRT(1-F1020^2)</x:f>
        <x:v>0.9865069816217676</x:v>
      </x:c>
      <x:c r="J1020" s="34"/>
      <x:c r="K1020" s="34"/>
      <x:c r="L1020" s="34"/>
      <x:c r="M1020" s="34"/>
      <x:c r="N1020" s="34"/>
      <x:c r="O1020" s="34"/>
      <x:c r="P1020" s="34"/>
      <x:c r="Q1020" s="10" t="n">
        <x:f>PI()</x:f>
        <x:v>3.141592653589793</x:v>
      </x:c>
      <x:c r="S1020" s="10" t="n">
        <x:v>0.1637191962217912</x:v>
      </x:c>
      <x:c r="T1020" s="10" t="n">
        <x:v>0.9309652737574652</x:v>
      </x:c>
      <x:c r="U1020" s="10" t="n">
        <x:v>0.7244372259182424</x:v>
      </x:c>
      <x:c r="V1020" s="10" t="n">
        <x:v>0.29595201470070487</x:v>
      </x:c>
      <x:c r="W1020" s="10" t="n">
        <x:v>0.7063422333101043</x:v>
      </x:c>
      <x:c r="X1020" s="10" t="n">
        <x:v>0.8793503779789363</x:v>
      </x:c>
    </x:row>
    <x:row r="1021">
      <x:c r="A1021" s="34" t="n">
        <x:v>997</x:v>
      </x:c>
      <x:c r="B1021" s="11" t="n">
        <x:f>CHOOSE(MIN(3,MAX(1,$B$9)),S1021,U1021,W1021)</x:f>
        <x:v>0.20817534148227423</x:v>
      </x:c>
      <x:c r="C1021" s="11" t="n">
        <x:f>CHOOSE(MIN(3,MAX(1,$B$9)),T1021,V1021,X1021)</x:f>
        <x:v>0.2961549792671576</x:v>
      </x:c>
      <x:c r="D1021" s="1" t="n">
        <x:f>IF(B1021^2+C1021^2&lt;=1,1,0)</x:f>
        <x:v>1</x:v>
      </x:c>
      <x:c r="E1021" s="9" t="n">
        <x:f>4*AVERAGE($D$25:D1021)</x:f>
        <x:v>3.065195586760281</x:v>
      </x:c>
      <x:c r="F1021" s="1" t="n">
        <x:f>B1021</x:f>
        <x:v>0.20817534148227423</x:v>
      </x:c>
      <x:c r="G1021" s="1" t="n">
        <x:f>IF(D1021=1,C1021,"")</x:f>
        <x:v>0.2961549792671576</x:v>
      </x:c>
      <x:c r="H1021" s="1" t="str">
        <x:f>IF(D1021=0,C1021,"")</x:f>
      </x:c>
      <x:c r="I1021" s="1" t="n">
        <x:f>SQRT(1-F1021^2)</x:f>
        <x:v>0.9780915229152835</x:v>
      </x:c>
      <x:c r="J1021" s="34"/>
      <x:c r="K1021" s="34"/>
      <x:c r="L1021" s="34"/>
      <x:c r="M1021" s="34"/>
      <x:c r="N1021" s="34"/>
      <x:c r="O1021" s="34"/>
      <x:c r="P1021" s="34"/>
      <x:c r="Q1021" s="10" t="n">
        <x:f>PI()</x:f>
        <x:v>3.141592653589793</x:v>
      </x:c>
      <x:c r="S1021" s="10" t="n">
        <x:v>0.20817534148227423</x:v>
      </x:c>
      <x:c r="T1021" s="10" t="n">
        <x:v>0.2961549792671576</x:v>
      </x:c>
      <x:c r="U1021" s="10" t="n">
        <x:v>0.05229384543444848</x:v>
      </x:c>
      <x:c r="V1021" s="10" t="n">
        <x:v>0.6020317967117523</x:v>
      </x:c>
      <x:c r="W1021" s="10" t="n">
        <x:v>0.325382646051557</x:v>
      </x:c>
      <x:c r="X1021" s="10" t="n">
        <x:v>0.7052749625480972</x:v>
      </x:c>
    </x:row>
    <x:row r="1022">
      <x:c r="A1022" s="34" t="n">
        <x:v>998</x:v>
      </x:c>
      <x:c r="B1022" s="11" t="n">
        <x:f>CHOOSE(MIN(3,MAX(1,$B$9)),S1022,U1022,W1022)</x:f>
        <x:v>0.602738862275146</x:v>
      </x:c>
      <x:c r="C1022" s="11" t="n">
        <x:f>CHOOSE(MIN(3,MAX(1,$B$9)),T1022,V1022,X1022)</x:f>
        <x:v>0.14060273405630141</x:v>
      </x:c>
      <x:c r="D1022" s="1" t="n">
        <x:f>IF(B1022^2+C1022^2&lt;=1,1,0)</x:f>
        <x:v>1</x:v>
      </x:c>
      <x:c r="E1022" s="9" t="n">
        <x:f>4*AVERAGE($D$25:D1022)</x:f>
        <x:v>3.0661322645290583</x:v>
      </x:c>
      <x:c r="F1022" s="1" t="n">
        <x:f>B1022</x:f>
        <x:v>0.602738862275146</x:v>
      </x:c>
      <x:c r="G1022" s="1" t="n">
        <x:f>IF(D1022=1,C1022,"")</x:f>
        <x:v>0.14060273405630141</x:v>
      </x:c>
      <x:c r="H1022" s="1" t="str">
        <x:f>IF(D1022=0,C1022,"")</x:f>
      </x:c>
      <x:c r="I1022" s="1" t="n">
        <x:f>SQRT(1-F1022^2)</x:f>
        <x:v>0.7979385088484342</x:v>
      </x:c>
      <x:c r="J1022" s="34"/>
      <x:c r="K1022" s="34"/>
      <x:c r="L1022" s="34"/>
      <x:c r="M1022" s="34"/>
      <x:c r="N1022" s="34"/>
      <x:c r="O1022" s="34"/>
      <x:c r="P1022" s="34"/>
      <x:c r="Q1022" s="10" t="n">
        <x:f>PI()</x:f>
        <x:v>3.141592653589793</x:v>
      </x:c>
      <x:c r="S1022" s="10" t="n">
        <x:v>0.602738862275146</x:v>
      </x:c>
      <x:c r="T1022" s="10" t="n">
        <x:v>0.14060273405630141</x:v>
      </x:c>
      <x:c r="U1022" s="10" t="n">
        <x:v>0.9280016358349918</x:v>
      </x:c>
      <x:c r="V1022" s="10" t="n">
        <x:v>0.021943713678296173</x:v>
      </x:c>
      <x:c r="W1022" s="10" t="n">
        <x:v>0.9422406098694286</x:v>
      </x:c>
      <x:c r="X1022" s="10" t="n">
        <x:v>0.7699851937586756</x:v>
      </x:c>
    </x:row>
    <x:row r="1023">
      <x:c r="A1023" s="34" t="n">
        <x:v>999</x:v>
      </x:c>
      <x:c r="B1023" s="11" t="n">
        <x:f>CHOOSE(MIN(3,MAX(1,$B$9)),S1023,U1023,W1023)</x:f>
        <x:v>0.0017792618600651622</x:v>
      </x:c>
      <x:c r="C1023" s="11" t="n">
        <x:f>CHOOSE(MIN(3,MAX(1,$B$9)),T1023,V1023,X1023)</x:f>
        <x:v>0.8617218217113987</x:v>
      </x:c>
      <x:c r="D1023" s="1" t="n">
        <x:f>IF(B1023^2+C1023^2&lt;=1,1,0)</x:f>
        <x:v>1</x:v>
      </x:c>
      <x:c r="E1023" s="9" t="n">
        <x:f>4*AVERAGE($D$25:D1023)</x:f>
        <x:v>3.067067067067067</x:v>
      </x:c>
      <x:c r="F1023" s="1" t="n">
        <x:f>B1023</x:f>
        <x:v>0.0017792618600651622</x:v>
      </x:c>
      <x:c r="G1023" s="1" t="n">
        <x:f>IF(D1023=1,C1023,"")</x:f>
        <x:v>0.8617218217113987</x:v>
      </x:c>
      <x:c r="H1023" s="1" t="str">
        <x:f>IF(D1023=0,C1023,"")</x:f>
      </x:c>
      <x:c r="I1023" s="1" t="n">
        <x:f>SQRT(1-F1023^2)</x:f>
        <x:v>0.9999984171123639</x:v>
      </x:c>
      <x:c r="J1023" s="34"/>
      <x:c r="K1023" s="34"/>
      <x:c r="L1023" s="34"/>
      <x:c r="M1023" s="34"/>
      <x:c r="N1023" s="34"/>
      <x:c r="O1023" s="34"/>
      <x:c r="P1023" s="34"/>
      <x:c r="Q1023" s="10" t="n">
        <x:f>PI()</x:f>
        <x:v>3.141592653589793</x:v>
      </x:c>
      <x:c r="S1023" s="10" t="n">
        <x:v>0.0017792618600651622</x:v>
      </x:c>
      <x:c r="T1023" s="10" t="n">
        <x:v>0.8617218217113987</x:v>
      </x:c>
      <x:c r="U1023" s="10" t="n">
        <x:v>0.7362062359777599</x:v>
      </x:c>
      <x:c r="V1023" s="10" t="n">
        <x:v>0.43745410899503834</x:v>
      </x:c>
      <x:c r="W1023" s="10" t="n">
        <x:v>0.17811283798459</x:v>
      </x:c>
      <x:c r="X1023" s="10" t="n">
        <x:v>0.9067267247855988</x:v>
      </x:c>
    </x:row>
    <x:row r="1024">
      <x:c r="A1024" s="34" t="n">
        <x:v>1000</x:v>
      </x:c>
      <x:c r="B1024" s="11" t="n">
        <x:f>CHOOSE(MIN(3,MAX(1,$B$9)),S1024,U1024,W1024)</x:f>
        <x:v>0.7511583626037464</x:v>
      </x:c>
      <x:c r="C1024" s="11" t="n">
        <x:f>CHOOSE(MIN(3,MAX(1,$B$9)),T1024,V1024,X1024)</x:f>
        <x:v>0.10938719764817506</x:v>
      </x:c>
      <x:c r="D1024" s="1" t="n">
        <x:f>IF(B1024^2+C1024^2&lt;=1,1,0)</x:f>
        <x:v>1</x:v>
      </x:c>
      <x:c r="E1024" s="9" t="n">
        <x:f>4*AVERAGE($D$25:D1024)</x:f>
        <x:v>3.068</x:v>
      </x:c>
      <x:c r="F1024" s="1" t="n">
        <x:f>B1024</x:f>
        <x:v>0.7511583626037464</x:v>
      </x:c>
      <x:c r="G1024" s="1" t="n">
        <x:f>IF(D1024=1,C1024,"")</x:f>
        <x:v>0.10938719764817506</x:v>
      </x:c>
      <x:c r="H1024" s="1" t="str">
        <x:f>IF(D1024=0,C1024,"")</x:f>
      </x:c>
      <x:c r="I1024" s="1" t="n">
        <x:f>SQRT(1-F1024^2)</x:f>
        <x:v>0.6601220449965739</x:v>
      </x:c>
      <x:c r="J1024" s="34"/>
      <x:c r="K1024" s="34"/>
      <x:c r="L1024" s="34"/>
      <x:c r="M1024" s="34"/>
      <x:c r="N1024" s="34"/>
      <x:c r="O1024" s="34"/>
      <x:c r="P1024" s="34"/>
      <x:c r="Q1024" s="10" t="n">
        <x:f>PI()</x:f>
        <x:v>3.141592653589793</x:v>
      </x:c>
      <x:c r="S1024" s="10" t="n">
        <x:v>0.7511583626037464</x:v>
      </x:c>
      <x:c r="T1024" s="10" t="n">
        <x:v>0.10938719764817506</x:v>
      </x:c>
      <x:c r="U1024" s="10" t="n">
        <x:v>0.5123937824398518</x:v>
      </x:c>
      <x:c r="V1024" s="10" t="n">
        <x:v>0.07543771134854793</x:v>
      </x:c>
      <x:c r="W1024" s="10" t="n">
        <x:v>0.05269790821506315</x:v>
      </x:c>
      <x:c r="X1024" s="10" t="n">
        <x:v>0.9162784403758261</x:v>
      </x:c>
    </x:row>
  </x:sheetData>
  <x:mergeCells>
    <x:mergeCell ref="A2:H2"/>
    <x:mergeCell ref="A3:H3"/>
    <x:mergeCell ref="A18:H20"/>
    <x:mergeCell ref="J2:P3"/>
    <x:mergeCell ref="J5:P6"/>
    <x:mergeCell ref="J7:P9"/>
    <x:mergeCell ref="J11:P12"/>
    <x:mergeCell ref="J13:P15"/>
    <x:mergeCell ref="J17:P18"/>
    <x:mergeCell ref="J19:P21"/>
  </x:mergeCells>
  <x:pageMargins left="0.7" right="0.7" top="0.75" bottom="0.75" header="0.3" footer="0.3"/>
  <x:drawing xmlns:r="http://schemas.openxmlformats.org/officeDocument/2006/relationships" r:id="Rbc66d4de7b924a06"/>
</x:worksheet>
</file>

<file path=xl/worksheets/sheet3.xml><?xml version="1.0" encoding="utf-8"?>
<x:worksheet xmlns:x="http://schemas.openxmlformats.org/spreadsheetml/2006/main">
  <x:sheetPr>
    <x:tabColor rgb="FF7B5743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3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9" max="24" width="12" hidden="1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</x:row>
    <x:row r="2" ht="23" customHeight="1">
      <x:c r="A2" s="2" t="str">
        <x:v>기초통계</x:v>
      </x:c>
      <x:c r="B2" s="1"/>
      <x:c r="C2" s="1"/>
      <x:c r="D2" s="1"/>
      <x:c r="E2" s="1"/>
      <x:c r="F2" s="1"/>
      <x:c r="G2" s="1"/>
      <x:c r="H2" s="1"/>
      <x:c r="I2" s="1"/>
      <x:c r="J2" s="3" t="str">
        <x:v>교수자 정답·해설</x:v>
      </x:c>
      <x:c r="K2" s="3" t="str">
        <x:v>교수자 정답·해설</x:v>
      </x:c>
      <x:c r="L2" s="3" t="str">
        <x:v>교수자 정답·해설</x:v>
      </x:c>
      <x:c r="M2" s="3" t="str">
        <x:v>교수자 정답·해설</x:v>
      </x:c>
      <x:c r="N2" s="3" t="str">
        <x:v>교수자 정답·해설</x:v>
      </x:c>
      <x:c r="O2" s="3" t="str">
        <x:v>교수자 정답·해설</x:v>
      </x:c>
      <x:c r="P2" s="3" t="str">
        <x:v>교수자 정답·해설</x:v>
      </x:c>
    </x:row>
    <x:row r="3" ht="23" customHeight="1">
      <x:c r="A3" s="4" t="str">
        <x:v>교육용 가상 자료 · 노란색은 조건 입력 · 파란색은 고정 난수 · 연두색은 답안</x:v>
      </x:c>
      <x:c r="B3" s="4" t="str">
        <x:v>교육용 가상 자료 · 노란색은 조건 입력 · 파란색은 고정 난수 · 연두색은 답안</x:v>
      </x:c>
      <x:c r="C3" s="4" t="str">
        <x:v>교육용 가상 자료 · 노란색은 조건 입력 · 파란색은 고정 난수 · 연두색은 답안</x:v>
      </x:c>
      <x:c r="D3" s="4" t="str">
        <x:v>교육용 가상 자료 · 노란색은 조건 입력 · 파란색은 고정 난수 · 연두색은 답안</x:v>
      </x:c>
      <x:c r="E3" s="4" t="str">
        <x:v>교육용 가상 자료 · 노란색은 조건 입력 · 파란색은 고정 난수 · 연두색은 답안</x:v>
      </x:c>
      <x:c r="F3" s="4" t="str">
        <x:v>교육용 가상 자료 · 노란색은 조건 입력 · 파란색은 고정 난수 · 연두색은 답안</x:v>
      </x:c>
      <x:c r="G3" s="4" t="str">
        <x:v>교육용 가상 자료 · 노란색은 조건 입력 · 파란색은 고정 난수 · 연두색은 답안</x:v>
      </x:c>
      <x:c r="H3" s="4" t="str">
        <x:v>교육용 가상 자료 · 노란색은 조건 입력 · 파란색은 고정 난수 · 연두색은 답안</x:v>
      </x:c>
      <x:c r="I3" s="1"/>
      <x:c r="J3" s="3" t="str">
        <x:v>교수자 정답·해설</x:v>
      </x:c>
      <x:c r="K3" s="3" t="str">
        <x:v>교수자 정답·해설</x:v>
      </x:c>
      <x:c r="L3" s="3" t="str">
        <x:v>교수자 정답·해설</x:v>
      </x:c>
      <x:c r="M3" s="3" t="str">
        <x:v>교수자 정답·해설</x:v>
      </x:c>
      <x:c r="N3" s="3" t="str">
        <x:v>교수자 정답·해설</x:v>
      </x:c>
      <x:c r="O3" s="3" t="str">
        <x:v>교수자 정답·해설</x:v>
      </x:c>
      <x:c r="P3" s="3" t="str">
        <x:v>교수자 정답·해설</x:v>
      </x:c>
    </x:row>
    <x:row r="4" ht="23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</x:row>
    <x:row r="5" ht="25" customHeight="1">
      <x:c r="A5" s="7" t="str">
        <x:v>입력</x:v>
      </x:c>
      <x:c r="B5" s="7" t="str">
        <x:v>A</x:v>
      </x:c>
      <x:c r="C5" s="7" t="str">
        <x:v>B</x:v>
      </x:c>
      <x:c r="D5" s="1"/>
      <x:c r="E5" s="1"/>
      <x:c r="F5" s="1"/>
      <x:c r="G5" s="1"/>
      <x:c r="H5" s="1"/>
      <x:c r="I5" s="1"/>
      <x:c r="J5" s="3" t="str">
        <x:v>평균을 5%에서 10%로 바꾸면 분산은?</x:v>
      </x:c>
      <x:c r="K5" s="3" t="str">
        <x:v>평균을 5%에서 10%로 바꾸면 분산은?</x:v>
      </x:c>
      <x:c r="L5" s="3" t="str">
        <x:v>평균을 5%에서 10%로 바꾸면 분산은?</x:v>
      </x:c>
      <x:c r="M5" s="3" t="str">
        <x:v>평균을 5%에서 10%로 바꾸면 분산은?</x:v>
      </x:c>
      <x:c r="N5" s="3" t="str">
        <x:v>평균을 5%에서 10%로 바꾸면 분산은?</x:v>
      </x:c>
      <x:c r="O5" s="3" t="str">
        <x:v>평균을 5%에서 10%로 바꾸면 분산은?</x:v>
      </x:c>
      <x:c r="P5" s="3" t="str">
        <x:v>평균을 5%에서 10%로 바꾸면 분산은?</x:v>
      </x:c>
    </x:row>
    <x:row r="6" ht="25" customHeight="1">
      <x:c r="A6" s="1" t="str">
        <x:v>평균</x:v>
      </x:c>
      <x:c r="B6" s="15" t="n">
        <x:v>0.05</x:v>
      </x:c>
      <x:c r="C6" s="15" t="n">
        <x:v>0.05</x:v>
      </x:c>
      <x:c r="D6" s="1"/>
      <x:c r="E6" s="1"/>
      <x:c r="F6" s="1"/>
      <x:c r="G6" s="1"/>
      <x:c r="H6" s="1"/>
      <x:c r="I6" s="1"/>
      <x:c r="J6" s="3" t="str">
        <x:v>평균을 5%에서 10%로 바꾸면 분산은?</x:v>
      </x:c>
      <x:c r="K6" s="3" t="str">
        <x:v>평균을 5%에서 10%로 바꾸면 분산은?</x:v>
      </x:c>
      <x:c r="L6" s="3" t="str">
        <x:v>평균을 5%에서 10%로 바꾸면 분산은?</x:v>
      </x:c>
      <x:c r="M6" s="3" t="str">
        <x:v>평균을 5%에서 10%로 바꾸면 분산은?</x:v>
      </x:c>
      <x:c r="N6" s="3" t="str">
        <x:v>평균을 5%에서 10%로 바꾸면 분산은?</x:v>
      </x:c>
      <x:c r="O6" s="3" t="str">
        <x:v>평균을 5%에서 10%로 바꾸면 분산은?</x:v>
      </x:c>
      <x:c r="P6" s="3" t="str">
        <x:v>평균을 5%에서 10%로 바꾸면 분산은?</x:v>
      </x:c>
    </x:row>
    <x:row r="7" ht="26" customHeight="1">
      <x:c r="A7" s="1" t="str">
        <x:v>표준편차</x:v>
      </x:c>
      <x:c r="B7" s="15" t="n">
        <x:v>0.1</x:v>
      </x:c>
      <x:c r="C7" s="15" t="n">
        <x:v>0.1</x:v>
      </x:c>
      <x:c r="D7" s="1"/>
      <x:c r="E7" s="1"/>
      <x:c r="F7" s="1"/>
      <x:c r="G7" s="1"/>
      <x:c r="H7" s="1"/>
      <x:c r="I7" s="1"/>
      <x:c r="J7" s="8" t="str">
        <x:v>평균 이동은 분산을 바꾸지 않는다. 고정 난수에서는 표본 평균만 정확히 5%p 이동한다.</x:v>
      </x:c>
      <x:c r="K7" s="8" t="str">
        <x:v>평균 이동은 분산을 바꾸지 않는다. 고정 난수에서는 표본 평균만 정확히 5%p 이동한다.</x:v>
      </x:c>
      <x:c r="L7" s="8" t="str">
        <x:v>평균 이동은 분산을 바꾸지 않는다. 고정 난수에서는 표본 평균만 정확히 5%p 이동한다.</x:v>
      </x:c>
      <x:c r="M7" s="8" t="str">
        <x:v>평균 이동은 분산을 바꾸지 않는다. 고정 난수에서는 표본 평균만 정확히 5%p 이동한다.</x:v>
      </x:c>
      <x:c r="N7" s="8" t="str">
        <x:v>평균 이동은 분산을 바꾸지 않는다. 고정 난수에서는 표본 평균만 정확히 5%p 이동한다.</x:v>
      </x:c>
      <x:c r="O7" s="8" t="str">
        <x:v>평균 이동은 분산을 바꾸지 않는다. 고정 난수에서는 표본 평균만 정확히 5%p 이동한다.</x:v>
      </x:c>
      <x:c r="P7" s="8" t="str">
        <x:v>평균 이동은 분산을 바꾸지 않는다. 고정 난수에서는 표본 평균만 정확히 5%p 이동한다.</x:v>
      </x:c>
    </x:row>
    <x:row r="8" ht="26" customHeight="1">
      <x:c r="A8" s="1" t="str">
        <x:v>상관계수</x:v>
      </x:c>
      <x:c r="B8" s="16" t="n">
        <x:v>0.5</x:v>
      </x:c>
      <x:c r="C8" s="1"/>
      <x:c r="D8" s="1"/>
      <x:c r="E8" s="1"/>
      <x:c r="F8" s="1"/>
      <x:c r="G8" s="1"/>
      <x:c r="H8" s="1"/>
      <x:c r="I8" s="1"/>
      <x:c r="J8" s="8" t="str">
        <x:v>평균 이동은 분산을 바꾸지 않는다. 고정 난수에서는 표본 평균만 정확히 5%p 이동한다.</x:v>
      </x:c>
      <x:c r="K8" s="8" t="str">
        <x:v>평균 이동은 분산을 바꾸지 않는다. 고정 난수에서는 표본 평균만 정확히 5%p 이동한다.</x:v>
      </x:c>
      <x:c r="L8" s="8" t="str">
        <x:v>평균 이동은 분산을 바꾸지 않는다. 고정 난수에서는 표본 평균만 정확히 5%p 이동한다.</x:v>
      </x:c>
      <x:c r="M8" s="8" t="str">
        <x:v>평균 이동은 분산을 바꾸지 않는다. 고정 난수에서는 표본 평균만 정확히 5%p 이동한다.</x:v>
      </x:c>
      <x:c r="N8" s="8" t="str">
        <x:v>평균 이동은 분산을 바꾸지 않는다. 고정 난수에서는 표본 평균만 정확히 5%p 이동한다.</x:v>
      </x:c>
      <x:c r="O8" s="8" t="str">
        <x:v>평균 이동은 분산을 바꾸지 않는다. 고정 난수에서는 표본 평균만 정확히 5%p 이동한다.</x:v>
      </x:c>
      <x:c r="P8" s="8" t="str">
        <x:v>평균 이동은 분산을 바꾸지 않는다. 고정 난수에서는 표본 평균만 정확히 5%p 이동한다.</x:v>
      </x:c>
    </x:row>
    <x:row r="9" ht="26" customHeight="1">
      <x:c r="A9" s="1" t="str">
        <x:v>표본 세트(1~3)</x:v>
      </x:c>
      <x:c r="B9" s="14" t="n">
        <x:v>1</x:v>
      </x:c>
      <x:c r="C9" s="1"/>
      <x:c r="D9" s="1"/>
      <x:c r="E9" s="1"/>
      <x:c r="F9" s="1"/>
      <x:c r="G9" s="1"/>
      <x:c r="H9" s="1"/>
      <x:c r="I9" s="1"/>
      <x:c r="J9" s="8" t="str">
        <x:v>평균 이동은 분산을 바꾸지 않는다. 고정 난수에서는 표본 평균만 정확히 5%p 이동한다.</x:v>
      </x:c>
      <x:c r="K9" s="8" t="str">
        <x:v>평균 이동은 분산을 바꾸지 않는다. 고정 난수에서는 표본 평균만 정확히 5%p 이동한다.</x:v>
      </x:c>
      <x:c r="L9" s="8" t="str">
        <x:v>평균 이동은 분산을 바꾸지 않는다. 고정 난수에서는 표본 평균만 정확히 5%p 이동한다.</x:v>
      </x:c>
      <x:c r="M9" s="8" t="str">
        <x:v>평균 이동은 분산을 바꾸지 않는다. 고정 난수에서는 표본 평균만 정확히 5%p 이동한다.</x:v>
      </x:c>
      <x:c r="N9" s="8" t="str">
        <x:v>평균 이동은 분산을 바꾸지 않는다. 고정 난수에서는 표본 평균만 정확히 5%p 이동한다.</x:v>
      </x:c>
      <x:c r="O9" s="8" t="str">
        <x:v>평균 이동은 분산을 바꾸지 않는다. 고정 난수에서는 표본 평균만 정확히 5%p 이동한다.</x:v>
      </x:c>
      <x:c r="P9" s="8" t="str">
        <x:v>평균 이동은 분산을 바꾸지 않는다. 고정 난수에서는 표본 평균만 정확히 5%p 이동한다.</x:v>
      </x:c>
    </x:row>
    <x:row r="10" ht="28" customHeight="1">
      <x:c r="A10" s="7" t="str">
        <x:v>측정량</x:v>
      </x:c>
      <x:c r="B10" s="7" t="str">
        <x:v>A 표본</x:v>
      </x:c>
      <x:c r="C10" s="7" t="str">
        <x:v>B 표본</x:v>
      </x:c>
      <x:c r="D10" s="7" t="str">
        <x:v>설정 이론값</x:v>
      </x:c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</x:row>
    <x:row r="11" ht="25" customHeight="1">
      <x:c r="A11" s="1" t="str">
        <x:v>평균</x:v>
      </x:c>
      <x:c r="B11" s="17" t="n">
        <x:f>AVERAGE(D25:D1024)</x:f>
        <x:v>0.055338797906912825</x:v>
      </x:c>
      <x:c r="C11" s="17" t="n">
        <x:f>AVERAGE(E25:E1024)</x:f>
        <x:v>0.05335758484661335</x:v>
      </x:c>
      <x:c r="D11" s="17" t="n">
        <x:f>B6</x:f>
        <x:v>0.05</x:v>
      </x:c>
      <x:c r="E11" s="1"/>
      <x:c r="F11" s="1"/>
      <x:c r="G11" s="1"/>
      <x:c r="H11" s="1"/>
      <x:c r="I11" s="1"/>
      <x:c r="J11" s="3" t="str">
        <x:v>표준편차를 두 배로 바꾸면 분산은?</x:v>
      </x:c>
      <x:c r="K11" s="3" t="str">
        <x:v>표준편차를 두 배로 바꾸면 분산은?</x:v>
      </x:c>
      <x:c r="L11" s="3" t="str">
        <x:v>표준편차를 두 배로 바꾸면 분산은?</x:v>
      </x:c>
      <x:c r="M11" s="3" t="str">
        <x:v>표준편차를 두 배로 바꾸면 분산은?</x:v>
      </x:c>
      <x:c r="N11" s="3" t="str">
        <x:v>표준편차를 두 배로 바꾸면 분산은?</x:v>
      </x:c>
      <x:c r="O11" s="3" t="str">
        <x:v>표준편차를 두 배로 바꾸면 분산은?</x:v>
      </x:c>
      <x:c r="P11" s="3" t="str">
        <x:v>표준편차를 두 배로 바꾸면 분산은?</x:v>
      </x:c>
    </x:row>
    <x:row r="12" ht="25" customHeight="1">
      <x:c r="A12" s="1" t="str">
        <x:v>분산</x:v>
      </x:c>
      <x:c r="B12" s="9" t="n">
        <x:f>_xlfn.VAR.S(D25:D1024)</x:f>
        <x:v>0.009201889165224257</x:v>
      </x:c>
      <x:c r="C12" s="9" t="n">
        <x:f>_xlfn.VAR.S(E25:E1024)</x:f>
        <x:v>0.00982187840324919</x:v>
      </x:c>
      <x:c r="D12" s="9" t="n">
        <x:f>B7^2</x:f>
        <x:v>0.010000000000000002</x:v>
      </x:c>
      <x:c r="E12" s="1"/>
      <x:c r="F12" s="1"/>
      <x:c r="G12" s="1"/>
      <x:c r="H12" s="1"/>
      <x:c r="I12" s="1"/>
      <x:c r="J12" s="3" t="str">
        <x:v>표준편차를 두 배로 바꾸면 분산은?</x:v>
      </x:c>
      <x:c r="K12" s="3" t="str">
        <x:v>표준편차를 두 배로 바꾸면 분산은?</x:v>
      </x:c>
      <x:c r="L12" s="3" t="str">
        <x:v>표준편차를 두 배로 바꾸면 분산은?</x:v>
      </x:c>
      <x:c r="M12" s="3" t="str">
        <x:v>표준편차를 두 배로 바꾸면 분산은?</x:v>
      </x:c>
      <x:c r="N12" s="3" t="str">
        <x:v>표준편차를 두 배로 바꾸면 분산은?</x:v>
      </x:c>
      <x:c r="O12" s="3" t="str">
        <x:v>표준편차를 두 배로 바꾸면 분산은?</x:v>
      </x:c>
      <x:c r="P12" s="3" t="str">
        <x:v>표준편차를 두 배로 바꾸면 분산은?</x:v>
      </x:c>
    </x:row>
    <x:row r="13" ht="26" customHeight="1">
      <x:c r="A13" s="1" t="str">
        <x:v>공분산</x:v>
      </x:c>
      <x:c r="B13" s="9" t="n">
        <x:f>_xlfn.COVARIANCE.S(D25:D1024,E25:E1024)</x:f>
        <x:v>0.004545670749583963</x:v>
      </x:c>
      <x:c r="C13" s="9"/>
      <x:c r="D13" s="9" t="n">
        <x:f>B8*B7*C7</x:f>
        <x:v>0.005000000000000001</x:v>
      </x:c>
      <x:c r="E13" s="1"/>
      <x:c r="F13" s="1"/>
      <x:c r="G13" s="1"/>
      <x:c r="H13" s="1"/>
      <x:c r="I13" s="1"/>
      <x:c r="J13" s="8" t="str">
        <x:v>4배가 된다. 편차가 2배가 되어 편차 제곱은 4배가 된다.</x:v>
      </x:c>
      <x:c r="K13" s="8" t="str">
        <x:v>4배가 된다. 편차가 2배가 되어 편차 제곱은 4배가 된다.</x:v>
      </x:c>
      <x:c r="L13" s="8" t="str">
        <x:v>4배가 된다. 편차가 2배가 되어 편차 제곱은 4배가 된다.</x:v>
      </x:c>
      <x:c r="M13" s="8" t="str">
        <x:v>4배가 된다. 편차가 2배가 되어 편차 제곱은 4배가 된다.</x:v>
      </x:c>
      <x:c r="N13" s="8" t="str">
        <x:v>4배가 된다. 편차가 2배가 되어 편차 제곱은 4배가 된다.</x:v>
      </x:c>
      <x:c r="O13" s="8" t="str">
        <x:v>4배가 된다. 편차가 2배가 되어 편차 제곱은 4배가 된다.</x:v>
      </x:c>
      <x:c r="P13" s="8" t="str">
        <x:v>4배가 된다. 편차가 2배가 되어 편차 제곱은 4배가 된다.</x:v>
      </x:c>
    </x:row>
    <x:row r="14" ht="26" customHeight="1">
      <x:c r="A14" s="1" t="str">
        <x:v>상관</x:v>
      </x:c>
      <x:c r="B14" s="9" t="n">
        <x:f>CORREL(D25:D1024,E25:E1024)</x:f>
        <x:v>0.47814784227308993</x:v>
      </x:c>
      <x:c r="C14" s="9"/>
      <x:c r="D14" s="9" t="n">
        <x:f>B8</x:f>
        <x:v>0.5</x:v>
      </x:c>
      <x:c r="E14" s="1"/>
      <x:c r="F14" s="1"/>
      <x:c r="G14" s="1"/>
      <x:c r="H14" s="1"/>
      <x:c r="I14" s="1"/>
      <x:c r="J14" s="8" t="str">
        <x:v>4배가 된다. 편차가 2배가 되어 편차 제곱은 4배가 된다.</x:v>
      </x:c>
      <x:c r="K14" s="8" t="str">
        <x:v>4배가 된다. 편차가 2배가 되어 편차 제곱은 4배가 된다.</x:v>
      </x:c>
      <x:c r="L14" s="8" t="str">
        <x:v>4배가 된다. 편차가 2배가 되어 편차 제곱은 4배가 된다.</x:v>
      </x:c>
      <x:c r="M14" s="8" t="str">
        <x:v>4배가 된다. 편차가 2배가 되어 편차 제곱은 4배가 된다.</x:v>
      </x:c>
      <x:c r="N14" s="8" t="str">
        <x:v>4배가 된다. 편차가 2배가 되어 편차 제곱은 4배가 된다.</x:v>
      </x:c>
      <x:c r="O14" s="8" t="str">
        <x:v>4배가 된다. 편차가 2배가 되어 편차 제곱은 4배가 된다.</x:v>
      </x:c>
      <x:c r="P14" s="8" t="str">
        <x:v>4배가 된다. 편차가 2배가 되어 편차 제곱은 4배가 된다.</x:v>
      </x:c>
    </x:row>
    <x:row r="15" ht="26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8" t="str">
        <x:v>4배가 된다. 편차가 2배가 되어 편차 제곱은 4배가 된다.</x:v>
      </x:c>
      <x:c r="K15" s="8" t="str">
        <x:v>4배가 된다. 편차가 2배가 되어 편차 제곱은 4배가 된다.</x:v>
      </x:c>
      <x:c r="L15" s="8" t="str">
        <x:v>4배가 된다. 편차가 2배가 되어 편차 제곱은 4배가 된다.</x:v>
      </x:c>
      <x:c r="M15" s="8" t="str">
        <x:v>4배가 된다. 편차가 2배가 되어 편차 제곱은 4배가 된다.</x:v>
      </x:c>
      <x:c r="N15" s="8" t="str">
        <x:v>4배가 된다. 편차가 2배가 되어 편차 제곱은 4배가 된다.</x:v>
      </x:c>
      <x:c r="O15" s="8" t="str">
        <x:v>4배가 된다. 편차가 2배가 되어 편차 제곱은 4배가 된다.</x:v>
      </x:c>
      <x:c r="P15" s="8" t="str">
        <x:v>4배가 된다. 편차가 2배가 되어 편차 제곱은 4배가 된다.</x:v>
      </x:c>
    </x:row>
    <x:row r="16" ht="23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</x:row>
    <x:row r="17" ht="25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3" t="str">
        <x:v>상관 0이면 독립인가?</x:v>
      </x:c>
      <x:c r="K17" s="3" t="str">
        <x:v>상관 0이면 독립인가?</x:v>
      </x:c>
      <x:c r="L17" s="3" t="str">
        <x:v>상관 0이면 독립인가?</x:v>
      </x:c>
      <x:c r="M17" s="3" t="str">
        <x:v>상관 0이면 독립인가?</x:v>
      </x:c>
      <x:c r="N17" s="3" t="str">
        <x:v>상관 0이면 독립인가?</x:v>
      </x:c>
      <x:c r="O17" s="3" t="str">
        <x:v>상관 0이면 독립인가?</x:v>
      </x:c>
      <x:c r="P17" s="3" t="str">
        <x:v>상관 0이면 독립인가?</x:v>
      </x:c>
    </x:row>
    <x:row r="18" ht="25" customHeight="1">
      <x:c r="A18" s="3" t="str">
        <x:v>실험: 평균만 변경, 표준편차만 변경, 상관만 변경. 표본 세트(B9)로 새 표본 비교. 분산·공분산은 소수 수익률의 제곱 단위이다.</x:v>
      </x:c>
      <x:c r="B18" s="3" t="str">
        <x:v>실험: 평균만 변경, 표준편차만 변경, 상관만 변경. 표본 세트(B9)로 새 표본 비교. 분산·공분산은 소수 수익률의 제곱 단위이다.</x:v>
      </x:c>
      <x:c r="C18" s="3" t="str">
        <x:v>실험: 평균만 변경, 표준편차만 변경, 상관만 변경. 표본 세트(B9)로 새 표본 비교. 분산·공분산은 소수 수익률의 제곱 단위이다.</x:v>
      </x:c>
      <x:c r="D18" s="3" t="str">
        <x:v>실험: 평균만 변경, 표준편차만 변경, 상관만 변경. 표본 세트(B9)로 새 표본 비교. 분산·공분산은 소수 수익률의 제곱 단위이다.</x:v>
      </x:c>
      <x:c r="E18" s="3" t="str">
        <x:v>실험: 평균만 변경, 표준편차만 변경, 상관만 변경. 표본 세트(B9)로 새 표본 비교. 분산·공분산은 소수 수익률의 제곱 단위이다.</x:v>
      </x:c>
      <x:c r="F18" s="3" t="str">
        <x:v>실험: 평균만 변경, 표준편차만 변경, 상관만 변경. 표본 세트(B9)로 새 표본 비교. 분산·공분산은 소수 수익률의 제곱 단위이다.</x:v>
      </x:c>
      <x:c r="G18" s="3" t="str">
        <x:v>실험: 평균만 변경, 표준편차만 변경, 상관만 변경. 표본 세트(B9)로 새 표본 비교. 분산·공분산은 소수 수익률의 제곱 단위이다.</x:v>
      </x:c>
      <x:c r="H18" s="3" t="str">
        <x:v>실험: 평균만 변경, 표준편차만 변경, 상관만 변경. 표본 세트(B9)로 새 표본 비교. 분산·공분산은 소수 수익률의 제곱 단위이다.</x:v>
      </x:c>
      <x:c r="I18" s="1"/>
      <x:c r="J18" s="3" t="str">
        <x:v>상관 0이면 독립인가?</x:v>
      </x:c>
      <x:c r="K18" s="3" t="str">
        <x:v>상관 0이면 독립인가?</x:v>
      </x:c>
      <x:c r="L18" s="3" t="str">
        <x:v>상관 0이면 독립인가?</x:v>
      </x:c>
      <x:c r="M18" s="3" t="str">
        <x:v>상관 0이면 독립인가?</x:v>
      </x:c>
      <x:c r="N18" s="3" t="str">
        <x:v>상관 0이면 독립인가?</x:v>
      </x:c>
      <x:c r="O18" s="3" t="str">
        <x:v>상관 0이면 독립인가?</x:v>
      </x:c>
      <x:c r="P18" s="3" t="str">
        <x:v>상관 0이면 독립인가?</x:v>
      </x:c>
    </x:row>
    <x:row r="19" ht="26" customHeight="1">
      <x:c r="A19" s="3" t="str">
        <x:v>실험: 평균만 변경, 표준편차만 변경, 상관만 변경. 표본 세트(B9)로 새 표본 비교. 분산·공분산은 소수 수익률의 제곱 단위이다.</x:v>
      </x:c>
      <x:c r="B19" s="3" t="str">
        <x:v>실험: 평균만 변경, 표준편차만 변경, 상관만 변경. 표본 세트(B9)로 새 표본 비교. 분산·공분산은 소수 수익률의 제곱 단위이다.</x:v>
      </x:c>
      <x:c r="C19" s="3" t="str">
        <x:v>실험: 평균만 변경, 표준편차만 변경, 상관만 변경. 표본 세트(B9)로 새 표본 비교. 분산·공분산은 소수 수익률의 제곱 단위이다.</x:v>
      </x:c>
      <x:c r="D19" s="3" t="str">
        <x:v>실험: 평균만 변경, 표준편차만 변경, 상관만 변경. 표본 세트(B9)로 새 표본 비교. 분산·공분산은 소수 수익률의 제곱 단위이다.</x:v>
      </x:c>
      <x:c r="E19" s="3" t="str">
        <x:v>실험: 평균만 변경, 표준편차만 변경, 상관만 변경. 표본 세트(B9)로 새 표본 비교. 분산·공분산은 소수 수익률의 제곱 단위이다.</x:v>
      </x:c>
      <x:c r="F19" s="3" t="str">
        <x:v>실험: 평균만 변경, 표준편차만 변경, 상관만 변경. 표본 세트(B9)로 새 표본 비교. 분산·공분산은 소수 수익률의 제곱 단위이다.</x:v>
      </x:c>
      <x:c r="G19" s="3" t="str">
        <x:v>실험: 평균만 변경, 표준편차만 변경, 상관만 변경. 표본 세트(B9)로 새 표본 비교. 분산·공분산은 소수 수익률의 제곱 단위이다.</x:v>
      </x:c>
      <x:c r="H19" s="3" t="str">
        <x:v>실험: 평균만 변경, 표준편차만 변경, 상관만 변경. 표본 세트(B9)로 새 표본 비교. 분산·공분산은 소수 수익률의 제곱 단위이다.</x:v>
      </x:c>
      <x:c r="I19" s="1"/>
      <x:c r="J19" s="8" t="str">
        <x:v>일반적으로 아니다. 이 정규 공동모형에서는 0 상관이 독립을 뜻하지만, X와 X² 같은 비선형 의존은 상관 0일 수 있다.</x:v>
      </x:c>
      <x:c r="K19" s="8" t="str">
        <x:v>일반적으로 아니다. 이 정규 공동모형에서는 0 상관이 독립을 뜻하지만, X와 X² 같은 비선형 의존은 상관 0일 수 있다.</x:v>
      </x:c>
      <x:c r="L19" s="8" t="str">
        <x:v>일반적으로 아니다. 이 정규 공동모형에서는 0 상관이 독립을 뜻하지만, X와 X² 같은 비선형 의존은 상관 0일 수 있다.</x:v>
      </x:c>
      <x:c r="M19" s="8" t="str">
        <x:v>일반적으로 아니다. 이 정규 공동모형에서는 0 상관이 독립을 뜻하지만, X와 X² 같은 비선형 의존은 상관 0일 수 있다.</x:v>
      </x:c>
      <x:c r="N19" s="8" t="str">
        <x:v>일반적으로 아니다. 이 정규 공동모형에서는 0 상관이 독립을 뜻하지만, X와 X² 같은 비선형 의존은 상관 0일 수 있다.</x:v>
      </x:c>
      <x:c r="O19" s="8" t="str">
        <x:v>일반적으로 아니다. 이 정규 공동모형에서는 0 상관이 독립을 뜻하지만, X와 X² 같은 비선형 의존은 상관 0일 수 있다.</x:v>
      </x:c>
      <x:c r="P19" s="8" t="str">
        <x:v>일반적으로 아니다. 이 정규 공동모형에서는 0 상관이 독립을 뜻하지만, X와 X² 같은 비선형 의존은 상관 0일 수 있다.</x:v>
      </x:c>
    </x:row>
    <x:row r="20" ht="26" customHeight="1">
      <x:c r="A20" s="3" t="str">
        <x:v>실험: 평균만 변경, 표준편차만 변경, 상관만 변경. 표본 세트(B9)로 새 표본 비교. 분산·공분산은 소수 수익률의 제곱 단위이다.</x:v>
      </x:c>
      <x:c r="B20" s="3" t="str">
        <x:v>실험: 평균만 변경, 표준편차만 변경, 상관만 변경. 표본 세트(B9)로 새 표본 비교. 분산·공분산은 소수 수익률의 제곱 단위이다.</x:v>
      </x:c>
      <x:c r="C20" s="3" t="str">
        <x:v>실험: 평균만 변경, 표준편차만 변경, 상관만 변경. 표본 세트(B9)로 새 표본 비교. 분산·공분산은 소수 수익률의 제곱 단위이다.</x:v>
      </x:c>
      <x:c r="D20" s="3" t="str">
        <x:v>실험: 평균만 변경, 표준편차만 변경, 상관만 변경. 표본 세트(B9)로 새 표본 비교. 분산·공분산은 소수 수익률의 제곱 단위이다.</x:v>
      </x:c>
      <x:c r="E20" s="3" t="str">
        <x:v>실험: 평균만 변경, 표준편차만 변경, 상관만 변경. 표본 세트(B9)로 새 표본 비교. 분산·공분산은 소수 수익률의 제곱 단위이다.</x:v>
      </x:c>
      <x:c r="F20" s="3" t="str">
        <x:v>실험: 평균만 변경, 표준편차만 변경, 상관만 변경. 표본 세트(B9)로 새 표본 비교. 분산·공분산은 소수 수익률의 제곱 단위이다.</x:v>
      </x:c>
      <x:c r="G20" s="3" t="str">
        <x:v>실험: 평균만 변경, 표준편차만 변경, 상관만 변경. 표본 세트(B9)로 새 표본 비교. 분산·공분산은 소수 수익률의 제곱 단위이다.</x:v>
      </x:c>
      <x:c r="H20" s="3" t="str">
        <x:v>실험: 평균만 변경, 표준편차만 변경, 상관만 변경. 표본 세트(B9)로 새 표본 비교. 분산·공분산은 소수 수익률의 제곱 단위이다.</x:v>
      </x:c>
      <x:c r="I20" s="1"/>
      <x:c r="J20" s="8" t="str">
        <x:v>일반적으로 아니다. 이 정규 공동모형에서는 0 상관이 독립을 뜻하지만, X와 X² 같은 비선형 의존은 상관 0일 수 있다.</x:v>
      </x:c>
      <x:c r="K20" s="8" t="str">
        <x:v>일반적으로 아니다. 이 정규 공동모형에서는 0 상관이 독립을 뜻하지만, X와 X² 같은 비선형 의존은 상관 0일 수 있다.</x:v>
      </x:c>
      <x:c r="L20" s="8" t="str">
        <x:v>일반적으로 아니다. 이 정규 공동모형에서는 0 상관이 독립을 뜻하지만, X와 X² 같은 비선형 의존은 상관 0일 수 있다.</x:v>
      </x:c>
      <x:c r="M20" s="8" t="str">
        <x:v>일반적으로 아니다. 이 정규 공동모형에서는 0 상관이 독립을 뜻하지만, X와 X² 같은 비선형 의존은 상관 0일 수 있다.</x:v>
      </x:c>
      <x:c r="N20" s="8" t="str">
        <x:v>일반적으로 아니다. 이 정규 공동모형에서는 0 상관이 독립을 뜻하지만, X와 X² 같은 비선형 의존은 상관 0일 수 있다.</x:v>
      </x:c>
      <x:c r="O20" s="8" t="str">
        <x:v>일반적으로 아니다. 이 정규 공동모형에서는 0 상관이 독립을 뜻하지만, X와 X² 같은 비선형 의존은 상관 0일 수 있다.</x:v>
      </x:c>
      <x:c r="P20" s="8" t="str">
        <x:v>일반적으로 아니다. 이 정규 공동모형에서는 0 상관이 독립을 뜻하지만, X와 X² 같은 비선형 의존은 상관 0일 수 있다.</x:v>
      </x:c>
    </x:row>
    <x:row r="21" ht="26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8" t="str">
        <x:v>일반적으로 아니다. 이 정규 공동모형에서는 0 상관이 독립을 뜻하지만, X와 X² 같은 비선형 의존은 상관 0일 수 있다.</x:v>
      </x:c>
      <x:c r="K21" s="8" t="str">
        <x:v>일반적으로 아니다. 이 정규 공동모형에서는 0 상관이 독립을 뜻하지만, X와 X² 같은 비선형 의존은 상관 0일 수 있다.</x:v>
      </x:c>
      <x:c r="L21" s="8" t="str">
        <x:v>일반적으로 아니다. 이 정규 공동모형에서는 0 상관이 독립을 뜻하지만, X와 X² 같은 비선형 의존은 상관 0일 수 있다.</x:v>
      </x:c>
      <x:c r="M21" s="8" t="str">
        <x:v>일반적으로 아니다. 이 정규 공동모형에서는 0 상관이 독립을 뜻하지만, X와 X² 같은 비선형 의존은 상관 0일 수 있다.</x:v>
      </x:c>
      <x:c r="N21" s="8" t="str">
        <x:v>일반적으로 아니다. 이 정규 공동모형에서는 0 상관이 독립을 뜻하지만, X와 X² 같은 비선형 의존은 상관 0일 수 있다.</x:v>
      </x:c>
      <x:c r="O21" s="8" t="str">
        <x:v>일반적으로 아니다. 이 정규 공동모형에서는 0 상관이 독립을 뜻하지만, X와 X² 같은 비선형 의존은 상관 0일 수 있다.</x:v>
      </x:c>
      <x:c r="P21" s="8" t="str">
        <x:v>일반적으로 아니다. 이 정규 공동모형에서는 0 상관이 독립을 뜻하지만, X와 X² 같은 비선형 의존은 상관 0일 수 있다.</x:v>
      </x:c>
    </x:row>
    <x:row r="22" ht="23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</x:row>
    <x:row r="23" ht="23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</x:row>
    <x:row r="24" ht="28" customHeight="1">
      <x:c r="A24" s="7" t="str">
        <x:v>번호</x:v>
      </x:c>
      <x:c r="B24" s="7" t="str">
        <x:v>Z1</x:v>
      </x:c>
      <x:c r="C24" s="7" t="str">
        <x:v>Z2</x:v>
      </x:c>
      <x:c r="D24" s="7" t="str">
        <x:v>A 수익률</x:v>
      </x:c>
      <x:c r="E24" s="7" t="str">
        <x:v>B 수익률</x:v>
      </x:c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</x:row>
    <x:row r="25" ht="23" customHeight="1">
      <x:c r="A25" s="1" t="n">
        <x:v>1</x:v>
      </x:c>
      <x:c r="B25" s="39" t="n">
        <x:f>CHOOSE(MIN(3,MAX(1,$B$9)),S25,U25,W25)</x:f>
        <x:v>-0.2671253863616846</x:v>
      </x:c>
      <x:c r="C25" s="39" t="n">
        <x:f>CHOOSE(MIN(3,MAX(1,$B$9)),T25,V25,X25)</x:f>
        <x:v>-0.058241999405979475</x:v>
      </x:c>
      <x:c r="D25" s="17" t="n">
        <x:f>$B$6+$B$7*B25</x:f>
        <x:v>0.023287461363831544</x:v>
      </x:c>
      <x:c r="E25" s="17" t="n">
        <x:f>$C$6+$C$7*($B$8*B25+SQRT(1-$B$8^2)*C25)</x:f>
        <x:v>0.03159982557663813</x:v>
      </x:c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S25" s="10" t="n">
        <x:v>-0.2671253863616846</x:v>
      </x:c>
      <x:c r="T25" s="10" t="n">
        <x:v>-0.058241999405979475</x:v>
      </x:c>
      <x:c r="U25" s="10" t="n">
        <x:v>0.5648786498030519</x:v>
      </x:c>
      <x:c r="V25" s="10" t="n">
        <x:v>0.7613891094455563</x:v>
      </x:c>
      <x:c r="W25" s="10" t="n">
        <x:v>-0.1984139515928907</x:v>
      </x:c>
      <x:c r="X25" s="10" t="n">
        <x:v>-0.7168174602334333</x:v>
      </x:c>
    </x:row>
    <x:row r="26" ht="23" customHeight="1">
      <x:c r="A26" s="1" t="n">
        <x:v>2</x:v>
      </x:c>
      <x:c r="B26" s="39" t="n">
        <x:f>CHOOSE(MIN(3,MAX(1,$B$9)),S26,U26,W26)</x:f>
        <x:v>1.2523469567261585</x:v>
      </x:c>
      <x:c r="C26" s="39" t="n">
        <x:f>CHOOSE(MIN(3,MAX(1,$B$9)),T26,V26,X26)</x:f>
        <x:v>-0.515267150822855</x:v>
      </x:c>
      <x:c r="D26" s="17" t="n">
        <x:f>$B$6+$B$7*B26</x:f>
        <x:v>0.17523469567261585</x:v>
      </x:c>
      <x:c r="E26" s="17" t="n">
        <x:f>$C$6+$C$7*($B$8*B26+SQRT(1-$B$8^2)*C26)</x:f>
        <x:v>0.06799390360148591</x:v>
      </x:c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S26" s="10" t="n">
        <x:v>1.2523469567261585</x:v>
      </x:c>
      <x:c r="T26" s="10" t="n">
        <x:v>-0.515267150822855</x:v>
      </x:c>
      <x:c r="U26" s="10" t="n">
        <x:v>-0.33069665330365516</x:v>
      </x:c>
      <x:c r="V26" s="10" t="n">
        <x:v>0.8209175192296505</x:v>
      </x:c>
      <x:c r="W26" s="10" t="n">
        <x:v>-0.2828208521409801</x:v>
      </x:c>
      <x:c r="X26" s="10" t="n">
        <x:v>0.6683662135121942</x:v>
      </x:c>
    </x:row>
    <x:row r="27" ht="23" customHeight="1">
      <x:c r="A27" s="1" t="n">
        <x:v>3</x:v>
      </x:c>
      <x:c r="B27" s="39" t="n">
        <x:f>CHOOSE(MIN(3,MAX(1,$B$9)),S27,U27,W27)</x:f>
        <x:v>0.027275461493422155</x:v>
      </x:c>
      <x:c r="C27" s="39" t="n">
        <x:f>CHOOSE(MIN(3,MAX(1,$B$9)),T27,V27,X27)</x:f>
        <x:v>1.3670973572235365</x:v>
      </x:c>
      <x:c r="D27" s="17" t="n">
        <x:f>$B$6+$B$7*B27</x:f>
        <x:v>0.05272754614934222</x:v>
      </x:c>
      <x:c r="E27" s="17" t="n">
        <x:f>$C$6+$C$7*($B$8*B27+SQRT(1-$B$8^2)*C27)</x:f>
        <x:v>0.16975787715488633</x:v>
      </x:c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S27" s="10" t="n">
        <x:v>0.027275461493422155</x:v>
      </x:c>
      <x:c r="T27" s="10" t="n">
        <x:v>1.3670973572235365</x:v>
      </x:c>
      <x:c r="U27" s="10" t="n">
        <x:v>-0.1552814750634169</x:v>
      </x:c>
      <x:c r="V27" s="10" t="n">
        <x:v>0.14828488718867702</x:v>
      </x:c>
      <x:c r="W27" s="10" t="n">
        <x:v>-1.8958867108237594</x:v>
      </x:c>
      <x:c r="X27" s="10" t="n">
        <x:v>-0.7384191667878381</x:v>
      </x:c>
    </x:row>
    <x:row r="28" ht="23" customHeight="1">
      <x:c r="A28" s="1" t="n">
        <x:v>4</x:v>
      </x:c>
      <x:c r="B28" s="39" t="n">
        <x:f>CHOOSE(MIN(3,MAX(1,$B$9)),S28,U28,W28)</x:f>
        <x:v>-2.035552429558724</x:v>
      </x:c>
      <x:c r="C28" s="39" t="n">
        <x:f>CHOOSE(MIN(3,MAX(1,$B$9)),T28,V28,X28)</x:f>
        <x:v>-1.768936183842555</x:v>
      </x:c>
      <x:c r="D28" s="17" t="n">
        <x:f>$B$6+$B$7*B28</x:f>
        <x:v>-0.15355524295587242</x:v>
      </x:c>
      <x:c r="E28" s="17" t="n">
        <x:f>$C$6+$C$7*($B$8*B28+SQRT(1-$B$8^2)*C28)</x:f>
        <x:v>-0.2049719887660515</x:v>
      </x:c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S28" s="10" t="n">
        <x:v>-2.035552429558724</x:v>
      </x:c>
      <x:c r="T28" s="10" t="n">
        <x:v>-1.768936183842555</x:v>
      </x:c>
      <x:c r="U28" s="10" t="n">
        <x:v>0.2839759104621487</x:v>
      </x:c>
      <x:c r="V28" s="10" t="n">
        <x:v>-1.1177334070985276</x:v>
      </x:c>
      <x:c r="W28" s="10" t="n">
        <x:v>-0.7425439999464801</x:v>
      </x:c>
      <x:c r="X28" s="10" t="n">
        <x:v>0.05918878170712099</x:v>
      </x:c>
    </x:row>
    <x:row r="29" ht="23" customHeight="1">
      <x:c r="A29" s="1" t="n">
        <x:v>5</x:v>
      </x:c>
      <x:c r="B29" s="39" t="n">
        <x:f>CHOOSE(MIN(3,MAX(1,$B$9)),S29,U29,W29)</x:f>
        <x:v>0.8139332115194645</x:v>
      </x:c>
      <x:c r="C29" s="39" t="n">
        <x:f>CHOOSE(MIN(3,MAX(1,$B$9)),T29,V29,X29)</x:f>
        <x:v>0.2016906710956983</x:v>
      </x:c>
      <x:c r="D29" s="17" t="n">
        <x:f>$B$6+$B$7*B29</x:f>
        <x:v>0.13139332115194646</x:v>
      </x:c>
      <x:c r="E29" s="17" t="n">
        <x:f>$C$6+$C$7*($B$8*B29+SQRT(1-$B$8^2)*C29)</x:f>
        <x:v>0.10816358506349388</x:v>
      </x:c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S29" s="10" t="n">
        <x:v>0.8139332115194645</x:v>
      </x:c>
      <x:c r="T29" s="10" t="n">
        <x:v>0.2016906710956983</x:v>
      </x:c>
      <x:c r="U29" s="10" t="n">
        <x:v>1.1282020094422365</x:v>
      </x:c>
      <x:c r="V29" s="10" t="n">
        <x:v>0.8228587380810152</x:v>
      </x:c>
      <x:c r="W29" s="10" t="n">
        <x:v>0.8484395573889116</x:v>
      </x:c>
      <x:c r="X29" s="10" t="n">
        <x:v>1.1024191965031742</x:v>
      </x:c>
    </x:row>
    <x:row r="30" ht="23" customHeight="1">
      <x:c r="A30" s="1" t="n">
        <x:v>6</x:v>
      </x:c>
      <x:c r="B30" s="39" t="n">
        <x:f>CHOOSE(MIN(3,MAX(1,$B$9)),S30,U30,W30)</x:f>
        <x:v>-0.028703730507200795</x:v>
      </x:c>
      <x:c r="C30" s="39" t="n">
        <x:f>CHOOSE(MIN(3,MAX(1,$B$9)),T30,V30,X30)</x:f>
        <x:v>-0.9197535781733586</x:v>
      </x:c>
      <x:c r="D30" s="17" t="n">
        <x:f>$B$6+$B$7*B30</x:f>
        <x:v>0.047129626949279926</x:v>
      </x:c>
      <x:c r="E30" s="17" t="n">
        <x:f>$C$6+$C$7*($B$8*B30+SQRT(1-$B$8^2)*C30)</x:f>
        <x:v>-0.031088182917336546</x:v>
      </x:c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S30" s="10" t="n">
        <x:v>-0.028703730507200795</x:v>
      </x:c>
      <x:c r="T30" s="10" t="n">
        <x:v>-0.9197535781733586</x:v>
      </x:c>
      <x:c r="U30" s="10" t="n">
        <x:v>-0.6351610903104462</x:v>
      </x:c>
      <x:c r="V30" s="10" t="n">
        <x:v>-0.6282379871508366</x:v>
      </x:c>
      <x:c r="W30" s="10" t="n">
        <x:v>1.4007041110602358</x:v>
      </x:c>
      <x:c r="X30" s="10" t="n">
        <x:v>1.3466129628146781</x:v>
      </x:c>
    </x:row>
    <x:row r="31" ht="23" customHeight="1">
      <x:c r="A31" s="1" t="n">
        <x:v>7</x:v>
      </x:c>
      <x:c r="B31" s="39" t="n">
        <x:f>CHOOSE(MIN(3,MAX(1,$B$9)),S31,U31,W31)</x:f>
        <x:v>1.1043455714606147</x:v>
      </x:c>
      <x:c r="C31" s="39" t="n">
        <x:f>CHOOSE(MIN(3,MAX(1,$B$9)),T31,V31,X31)</x:f>
        <x:v>-1.50217770277641</x:v>
      </x:c>
      <x:c r="D31" s="17" t="n">
        <x:f>$B$6+$B$7*B31</x:f>
        <x:v>0.16043455714606147</x:v>
      </x:c>
      <x:c r="E31" s="17" t="n">
        <x:f>$C$6+$C$7*($B$8*B31+SQRT(1-$B$8^2)*C31)</x:f>
        <x:v>-0.024875126587261348</x:v>
      </x:c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S31" s="10" t="n">
        <x:v>1.1043455714606147</x:v>
      </x:c>
      <x:c r="T31" s="10" t="n">
        <x:v>-1.50217770277641</x:v>
      </x:c>
      <x:c r="U31" s="10" t="n">
        <x:v>0.9146956457045948</x:v>
      </x:c>
      <x:c r="V31" s="10" t="n">
        <x:v>-1.326845718992183</x:v>
      </x:c>
      <x:c r="W31" s="10" t="n">
        <x:v>0.3137062548359738</x:v>
      </x:c>
      <x:c r="X31" s="10" t="n">
        <x:v>-1.424222221371361</x:v>
      </x:c>
    </x:row>
    <x:row r="32" ht="23" customHeight="1">
      <x:c r="A32" s="1" t="n">
        <x:v>8</x:v>
      </x:c>
      <x:c r="B32" s="39" t="n">
        <x:f>CHOOSE(MIN(3,MAX(1,$B$9)),S32,U32,W32)</x:f>
        <x:v>-0.6108142021887497</x:v>
      </x:c>
      <x:c r="C32" s="39" t="n">
        <x:f>CHOOSE(MIN(3,MAX(1,$B$9)),T32,V32,X32)</x:f>
        <x:v>-0.6913414077901773</x:v>
      </x:c>
      <x:c r="D32" s="17" t="n">
        <x:f>$B$6+$B$7*B32</x:f>
        <x:v>-0.011081420218874968</x:v>
      </x:c>
      <x:c r="E32" s="17" t="n">
        <x:f>$C$6+$C$7*($B$8*B32+SQRT(1-$B$8^2)*C32)</x:f>
        <x:v>-0.040412632292876546</x:v>
      </x:c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S32" s="10" t="n">
        <x:v>-0.6108142021887497</x:v>
      </x:c>
      <x:c r="T32" s="10" t="n">
        <x:v>-0.6913414077901773</x:v>
      </x:c>
      <x:c r="U32" s="10" t="n">
        <x:v>-0.0591249801781126</x:v>
      </x:c>
      <x:c r="V32" s="10" t="n">
        <x:v>0.8578762971283299</x:v>
      </x:c>
      <x:c r="W32" s="10" t="n">
        <x:v>0.8694359966024552</x:v>
      </x:c>
      <x:c r="X32" s="10" t="n">
        <x:v>-1.5542513955778279</x:v>
      </x:c>
    </x:row>
    <x:row r="33" ht="23" customHeight="1">
      <x:c r="A33" s="1" t="n">
        <x:v>9</x:v>
      </x:c>
      <x:c r="B33" s="39" t="n">
        <x:f>CHOOSE(MIN(3,MAX(1,$B$9)),S33,U33,W33)</x:f>
        <x:v>-0.6298132217218262</x:v>
      </x:c>
      <x:c r="C33" s="39" t="n">
        <x:f>CHOOSE(MIN(3,MAX(1,$B$9)),T33,V33,X33)</x:f>
        <x:v>-0.4065662468194677</x:v>
      </x:c>
      <x:c r="D33" s="17" t="n">
        <x:f>$B$6+$B$7*B33</x:f>
        <x:v>-0.012981322172182619</x:v>
      </x:c>
      <x:c r="E33" s="17" t="n">
        <x:f>$C$6+$C$7*($B$8*B33+SQRT(1-$B$8^2)*C33)</x:f>
        <x:v>-0.016700330892786636</x:v>
      </x:c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S33" s="10" t="n">
        <x:v>-0.6298132217218262</x:v>
      </x:c>
      <x:c r="T33" s="10" t="n">
        <x:v>-0.4065662468194677</x:v>
      </x:c>
      <x:c r="U33" s="10" t="n">
        <x:v>1.242858573988545</x:v>
      </x:c>
      <x:c r="V33" s="10" t="n">
        <x:v>-0.46595789402479376</x:v>
      </x:c>
      <x:c r="W33" s="10" t="n">
        <x:v>0.7973183675761707</x:v>
      </x:c>
      <x:c r="X33" s="10" t="n">
        <x:v>1.1264904153137067</x:v>
      </x:c>
    </x:row>
    <x:row r="34" ht="23" customHeight="1">
      <x:c r="A34" s="1" t="n">
        <x:v>10</x:v>
      </x:c>
      <x:c r="B34" s="39" t="n">
        <x:f>CHOOSE(MIN(3,MAX(1,$B$9)),S34,U34,W34)</x:f>
        <x:v>-0.17557323122014806</x:v>
      </x:c>
      <x:c r="C34" s="39" t="n">
        <x:f>CHOOSE(MIN(3,MAX(1,$B$9)),T34,V34,X34)</x:f>
        <x:v>0.4978476790105809</x:v>
      </x:c>
      <x:c r="D34" s="17" t="n">
        <x:f>$B$6+$B$7*B34</x:f>
        <x:v>0.032442676877985195</x:v>
      </x:c>
      <x:c r="E34" s="17" t="n">
        <x:f>$C$6+$C$7*($B$8*B34+SQRT(1-$B$8^2)*C34)</x:f>
        <x:v>0.084336212162821</x:v>
      </x:c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S34" s="10" t="n">
        <x:v>-0.17557323122014806</x:v>
      </x:c>
      <x:c r="T34" s="10" t="n">
        <x:v>0.4978476790105809</x:v>
      </x:c>
      <x:c r="U34" s="10" t="n">
        <x:v>-1.642018312033111</x:v>
      </x:c>
      <x:c r="V34" s="10" t="n">
        <x:v>0.524686342967008</x:v>
      </x:c>
      <x:c r="W34" s="10" t="n">
        <x:v>0.4338263893321065</x:v>
      </x:c>
      <x:c r="X34" s="10" t="n">
        <x:v>0.1626784843157137</x:v>
      </x:c>
    </x:row>
    <x:row r="35" ht="23" customHeight="1">
      <x:c r="A35" s="1" t="n">
        <x:v>11</x:v>
      </x:c>
      <x:c r="B35" s="39" t="n">
        <x:f>CHOOSE(MIN(3,MAX(1,$B$9)),S35,U35,W35)</x:f>
        <x:v>1.1281767600035364</x:v>
      </x:c>
      <x:c r="C35" s="39" t="n">
        <x:f>CHOOSE(MIN(3,MAX(1,$B$9)),T35,V35,X35)</x:f>
        <x:v>-0.13677150732079976</x:v>
      </x:c>
      <x:c r="D35" s="17" t="n">
        <x:f>$B$6+$B$7*B35</x:f>
        <x:v>0.16281767600035363</x:v>
      </x:c>
      <x:c r="E35" s="17" t="n">
        <x:f>$C$6+$C$7*($B$8*B35+SQRT(1-$B$8^2)*C35)</x:f>
        <x:v>0.09456407801480664</x:v>
      </x:c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S35" s="10" t="n">
        <x:v>1.1281767600035364</x:v>
      </x:c>
      <x:c r="T35" s="10" t="n">
        <x:v>-0.13677150732079976</x:v>
      </x:c>
      <x:c r="U35" s="10" t="n">
        <x:v>-0.18543347316086575</x:v>
      </x:c>
      <x:c r="V35" s="10" t="n">
        <x:v>0.8450814379240136</x:v>
      </x:c>
      <x:c r="W35" s="10" t="n">
        <x:v>1.2229039646728874</x:v>
      </x:c>
      <x:c r="X35" s="10" t="n">
        <x:v>-0.8772273738630774</x:v>
      </x:c>
    </x:row>
    <x:row r="36" ht="23" customHeight="1">
      <x:c r="A36" s="1" t="n">
        <x:v>12</x:v>
      </x:c>
      <x:c r="B36" s="39" t="n">
        <x:f>CHOOSE(MIN(3,MAX(1,$B$9)),S36,U36,W36)</x:f>
        <x:v>0.30662847310858016</x:v>
      </x:c>
      <x:c r="C36" s="39" t="n">
        <x:f>CHOOSE(MIN(3,MAX(1,$B$9)),T36,V36,X36)</x:f>
        <x:v>-1.102888605692345</x:v>
      </x:c>
      <x:c r="D36" s="17" t="n">
        <x:f>$B$6+$B$7*B36</x:f>
        <x:v>0.08066284731085802</x:v>
      </x:c>
      <x:c r="E36" s="17" t="n">
        <x:f>$C$6+$C$7*($B$8*B36+SQRT(1-$B$8^2)*C36)</x:f>
        <x:v>-0.030181531351967952</x:v>
      </x:c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S36" s="10" t="n">
        <x:v>0.30662847310858016</x:v>
      </x:c>
      <x:c r="T36" s="10" t="n">
        <x:v>-1.102888605692345</x:v>
      </x:c>
      <x:c r="U36" s="10" t="n">
        <x:v>0.5435385112502609</x:v>
      </x:c>
      <x:c r="V36" s="10" t="n">
        <x:v>-1.185585736689123</x:v>
      </x:c>
      <x:c r="W36" s="10" t="n">
        <x:v>1.6027997539081809</x:v>
      </x:c>
      <x:c r="X36" s="10" t="n">
        <x:v>-0.45222214410005235</x:v>
      </x:c>
    </x:row>
    <x:row r="37" ht="23" customHeight="1">
      <x:c r="A37" s="1" t="n">
        <x:v>13</x:v>
      </x:c>
      <x:c r="B37" s="39" t="n">
        <x:f>CHOOSE(MIN(3,MAX(1,$B$9)),S37,U37,W37)</x:f>
        <x:v>1.3052084195018323</x:v>
      </x:c>
      <x:c r="C37" s="39" t="n">
        <x:f>CHOOSE(MIN(3,MAX(1,$B$9)),T37,V37,X37)</x:f>
        <x:v>-0.7044909584105666</x:v>
      </x:c>
      <x:c r="D37" s="17" t="n">
        <x:f>$B$6+$B$7*B37</x:f>
        <x:v>0.18052084195018325</x:v>
      </x:c>
      <x:c r="E37" s="17" t="n">
        <x:f>$C$6+$C$7*($B$8*B37+SQRT(1-$B$8^2)*C37)</x:f>
        <x:v>0.0542497143030919</x:v>
      </x:c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S37" s="10" t="n">
        <x:v>1.3052084195018323</x:v>
      </x:c>
      <x:c r="T37" s="10" t="n">
        <x:v>-0.7044909584105666</x:v>
      </x:c>
      <x:c r="U37" s="10" t="n">
        <x:v>0.2289468439077422</x:v>
      </x:c>
      <x:c r="V37" s="10" t="n">
        <x:v>-0.20601017738333594</x:v>
      </x:c>
      <x:c r="W37" s="10" t="n">
        <x:v>-0.1472691130343216</x:v>
      </x:c>
      <x:c r="X37" s="10" t="n">
        <x:v>0.9618642267236419</x:v>
      </x:c>
    </x:row>
    <x:row r="38" ht="23" customHeight="1">
      <x:c r="A38" s="1" t="n">
        <x:v>14</x:v>
      </x:c>
      <x:c r="B38" s="39" t="n">
        <x:f>CHOOSE(MIN(3,MAX(1,$B$9)),S38,U38,W38)</x:f>
        <x:v>0.9691236725094547</x:v>
      </x:c>
      <x:c r="C38" s="39" t="n">
        <x:f>CHOOSE(MIN(3,MAX(1,$B$9)),T38,V38,X38)</x:f>
        <x:v>-0.6389957866078079</x:v>
      </x:c>
      <x:c r="D38" s="17" t="n">
        <x:f>$B$6+$B$7*B38</x:f>
        <x:v>0.14691236725094547</x:v>
      </x:c>
      <x:c r="E38" s="17" t="n">
        <x:f>$C$6+$C$7*($B$8*B38+SQRT(1-$B$8^2)*C38)</x:f>
        <x:v>0.04311752521411456</x:v>
      </x:c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S38" s="10" t="n">
        <x:v>0.9691236725094547</x:v>
      </x:c>
      <x:c r="T38" s="10" t="n">
        <x:v>-0.6389957866078079</x:v>
      </x:c>
      <x:c r="U38" s="10" t="n">
        <x:v>-0.01168085671225311</x:v>
      </x:c>
      <x:c r="V38" s="10" t="n">
        <x:v>-1.274711244409505</x:v>
      </x:c>
      <x:c r="W38" s="10" t="n">
        <x:v>0.6035708825553702</x:v>
      </x:c>
      <x:c r="X38" s="10" t="n">
        <x:v>-0.3740947190210284</x:v>
      </x:c>
    </x:row>
    <x:row r="39" ht="23" customHeight="1">
      <x:c r="A39" s="1" t="n">
        <x:v>15</x:v>
      </x:c>
      <x:c r="B39" s="39" t="n">
        <x:f>CHOOSE(MIN(3,MAX(1,$B$9)),S39,U39,W39)</x:f>
        <x:v>-0.45851543753854607</x:v>
      </x:c>
      <x:c r="C39" s="39" t="n">
        <x:f>CHOOSE(MIN(3,MAX(1,$B$9)),T39,V39,X39)</x:f>
        <x:v>0.8010817662071869</x:v>
      </x:c>
      <x:c r="D39" s="17" t="n">
        <x:f>$B$6+$B$7*B39</x:f>
        <x:v>0.0041484562461453905</x:v>
      </x:c>
      <x:c r="E39" s="17" t="n">
        <x:f>$C$6+$C$7*($B$8*B39+SQRT(1-$B$8^2)*C39)</x:f>
        <x:v>0.09644994412746571</x:v>
      </x:c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S39" s="10" t="n">
        <x:v>-0.45851543753854607</x:v>
      </x:c>
      <x:c r="T39" s="10" t="n">
        <x:v>0.8010817662071869</x:v>
      </x:c>
      <x:c r="U39" s="10" t="n">
        <x:v>-0.5626896571601413</x:v>
      </x:c>
      <x:c r="V39" s="10" t="n">
        <x:v>-0.018768254108354067</x:v>
      </x:c>
      <x:c r="W39" s="10" t="n">
        <x:v>1.7563292903063583</x:v>
      </x:c>
      <x:c r="X39" s="10" t="n">
        <x:v>0.31763933941457856</x:v>
      </x:c>
    </x:row>
    <x:row r="40" ht="23" customHeight="1">
      <x:c r="A40" s="1" t="n">
        <x:v>16</x:v>
      </x:c>
      <x:c r="B40" s="39" t="n">
        <x:f>CHOOSE(MIN(3,MAX(1,$B$9)),S40,U40,W40)</x:f>
        <x:v>-0.3553858678909598</x:v>
      </x:c>
      <x:c r="C40" s="39" t="n">
        <x:f>CHOOSE(MIN(3,MAX(1,$B$9)),T40,V40,X40)</x:f>
        <x:v>-0.6556542119382526</x:v>
      </x:c>
      <x:c r="D40" s="17" t="n">
        <x:f>$B$6+$B$7*B40</x:f>
        <x:v>0.014461413210904023</x:v>
      </x:c>
      <x:c r="E40" s="17" t="n">
        <x:f>$C$6+$C$7*($B$8*B40+SQRT(1-$B$8^2)*C40)</x:f>
        <x:v>-0.0245506137582273</x:v>
      </x:c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S40" s="10" t="n">
        <x:v>-0.3553858678909598</x:v>
      </x:c>
      <x:c r="T40" s="10" t="n">
        <x:v>-0.6556542119382526</x:v>
      </x:c>
      <x:c r="U40" s="10" t="n">
        <x:v>-1.3418803750675552</x:v>
      </x:c>
      <x:c r="V40" s="10" t="n">
        <x:v>0.29097446512145503</x:v>
      </x:c>
      <x:c r="W40" s="10" t="n">
        <x:v>0.35053117544919316</x:v>
      </x:c>
      <x:c r="X40" s="10" t="n">
        <x:v>-0.644612073672219</x:v>
      </x:c>
    </x:row>
    <x:row r="41" ht="23" customHeight="1">
      <x:c r="A41" s="1" t="n">
        <x:v>17</x:v>
      </x:c>
      <x:c r="B41" s="39" t="n">
        <x:f>CHOOSE(MIN(3,MAX(1,$B$9)),S41,U41,W41)</x:f>
        <x:v>1.7370546067281918</x:v>
      </x:c>
      <x:c r="C41" s="39" t="n">
        <x:f>CHOOSE(MIN(3,MAX(1,$B$9)),T41,V41,X41)</x:f>
        <x:v>-0.638694050912527</x:v>
      </x:c>
      <x:c r="D41" s="17" t="n">
        <x:f>$B$6+$B$7*B41</x:f>
        <x:v>0.2237054606728192</x:v>
      </x:c>
      <x:c r="E41" s="17" t="n">
        <x:f>$C$6+$C$7*($B$8*B41+SQRT(1-$B$8^2)*C41)</x:f>
        <x:v>0.0815402030027856</x:v>
      </x:c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S41" s="10" t="n">
        <x:v>1.7370546067281918</x:v>
      </x:c>
      <x:c r="T41" s="10" t="n">
        <x:v>-0.638694050912527</x:v>
      </x:c>
      <x:c r="U41" s="10" t="n">
        <x:v>-0.8573908692065237</x:v>
      </x:c>
      <x:c r="V41" s="10" t="n">
        <x:v>0.6565356308817121</x:v>
      </x:c>
      <x:c r="W41" s="10" t="n">
        <x:v>0.2978095111500859</x:v>
      </x:c>
      <x:c r="X41" s="10" t="n">
        <x:v>-1.0510172003137912</x:v>
      </x:c>
    </x:row>
    <x:row r="42" ht="23" customHeight="1">
      <x:c r="A42" s="1" t="n">
        <x:v>18</x:v>
      </x:c>
      <x:c r="B42" s="39" t="n">
        <x:f>CHOOSE(MIN(3,MAX(1,$B$9)),S42,U42,W42)</x:f>
        <x:v>-0.5703208775847335</x:v>
      </x:c>
      <x:c r="C42" s="39" t="n">
        <x:f>CHOOSE(MIN(3,MAX(1,$B$9)),T42,V42,X42)</x:f>
        <x:v>0.7221230153066548</x:v>
      </x:c>
      <x:c r="D42" s="17" t="n">
        <x:f>$B$6+$B$7*B42</x:f>
        <x:v>-0.007032087758473346</x:v>
      </x:c>
      <x:c r="E42" s="17" t="n">
        <x:f>$C$6+$C$7*($B$8*B42+SQRT(1-$B$8^2)*C42)</x:f>
        <x:v>0.08402164371206153</x:v>
      </x:c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S42" s="10" t="n">
        <x:v>-0.5703208775847335</x:v>
      </x:c>
      <x:c r="T42" s="10" t="n">
        <x:v>0.7221230153066548</x:v>
      </x:c>
      <x:c r="U42" s="10" t="n">
        <x:v>-0.38361192735295185</x:v>
      </x:c>
      <x:c r="V42" s="10" t="n">
        <x:v>1.0828174719721522</x:v>
      </x:c>
      <x:c r="W42" s="10" t="n">
        <x:v>-0.4815794226672747</x:v>
      </x:c>
      <x:c r="X42" s="10" t="n">
        <x:v>-0.2249415636478064</x:v>
      </x:c>
    </x:row>
    <x:row r="43" ht="23" customHeight="1">
      <x:c r="A43" s="1" t="n">
        <x:v>19</x:v>
      </x:c>
      <x:c r="B43" s="39" t="n">
        <x:f>CHOOSE(MIN(3,MAX(1,$B$9)),S43,U43,W43)</x:f>
        <x:v>-0.22748320520892737</x:v>
      </x:c>
      <x:c r="C43" s="39" t="n">
        <x:f>CHOOSE(MIN(3,MAX(1,$B$9)),T43,V43,X43)</x:f>
        <x:v>-1.635434439370684</x:v>
      </x:c>
      <x:c r="D43" s="17" t="n">
        <x:f>$B$6+$B$7*B43</x:f>
        <x:v>0.027251679479107265</x:v>
      </x:c>
      <x:c r="E43" s="17" t="n">
        <x:f>$C$6+$C$7*($B$8*B43+SQRT(1-$B$8^2)*C43)</x:f>
        <x:v>-0.10300693733234371</x:v>
      </x:c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S43" s="10" t="n">
        <x:v>-0.22748320520892737</x:v>
      </x:c>
      <x:c r="T43" s="10" t="n">
        <x:v>-1.635434439370684</x:v>
      </x:c>
      <x:c r="U43" s="10" t="n">
        <x:v>0.890010851383488</x:v>
      </x:c>
      <x:c r="V43" s="10" t="n">
        <x:v>0.6260252879765339</x:v>
      </x:c>
      <x:c r="W43" s="10" t="n">
        <x:v>0.29202969526181716</x:v>
      </x:c>
      <x:c r="X43" s="10" t="n">
        <x:v>-0.05030254843002475</x:v>
      </x:c>
    </x:row>
    <x:row r="44" ht="23" customHeight="1">
      <x:c r="A44" s="1" t="n">
        <x:v>20</x:v>
      </x:c>
      <x:c r="B44" s="39" t="n">
        <x:f>CHOOSE(MIN(3,MAX(1,$B$9)),S44,U44,W44)</x:f>
        <x:v>0.236755322450964</x:v>
      </x:c>
      <x:c r="C44" s="39" t="n">
        <x:f>CHOOSE(MIN(3,MAX(1,$B$9)),T44,V44,X44)</x:f>
        <x:v>-0.18493818228718534</x:v>
      </x:c>
      <x:c r="D44" s="17" t="n">
        <x:f>$B$6+$B$7*B44</x:f>
        <x:v>0.0736755322450964</x:v>
      </x:c>
      <x:c r="E44" s="17" t="n">
        <x:f>$C$6+$C$7*($B$8*B44+SQRT(1-$B$8^2)*C44)</x:f>
        <x:v>0.045821649723506226</x:v>
      </x:c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S44" s="10" t="n">
        <x:v>0.236755322450964</x:v>
      </x:c>
      <x:c r="T44" s="10" t="n">
        <x:v>-0.18493818228718534</x:v>
      </x:c>
      <x:c r="U44" s="10" t="n">
        <x:v>-0.28651526161173085</x:v>
      </x:c>
      <x:c r="V44" s="10" t="n">
        <x:v>1.8997448920337188</x:v>
      </x:c>
      <x:c r="W44" s="10" t="n">
        <x:v>0.19764886175425592</x:v>
      </x:c>
      <x:c r="X44" s="10" t="n">
        <x:v>-1.4555019509883445</x:v>
      </x:c>
    </x:row>
    <x:row r="45" ht="23" customHeight="1">
      <x:c r="A45" s="1" t="n">
        <x:v>21</x:v>
      </x:c>
      <x:c r="B45" s="39" t="n">
        <x:f>CHOOSE(MIN(3,MAX(1,$B$9)),S45,U45,W45)</x:f>
        <x:v>-0.8384972270819052</x:v>
      </x:c>
      <x:c r="C45" s="39" t="n">
        <x:f>CHOOSE(MIN(3,MAX(1,$B$9)),T45,V45,X45)</x:f>
        <x:v>0.8972599132903691</x:v>
      </x:c>
      <x:c r="D45" s="17" t="n">
        <x:f>$B$6+$B$7*B45</x:f>
        <x:v>-0.03384972270819052</x:v>
      </x:c>
      <x:c r="E45" s="17" t="n">
        <x:f>$C$6+$C$7*($B$8*B45+SQRT(1-$B$8^2)*C45)</x:f>
        <x:v>0.08578012651659297</x:v>
      </x:c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S45" s="10" t="n">
        <x:v>-0.8384972270819052</x:v>
      </x:c>
      <x:c r="T45" s="10" t="n">
        <x:v>0.8972599132903691</x:v>
      </x:c>
      <x:c r="U45" s="10" t="n">
        <x:v>0.9424449627360274</x:v>
      </x:c>
      <x:c r="V45" s="10" t="n">
        <x:v>0.34775100498635036</x:v>
      </x:c>
      <x:c r="W45" s="10" t="n">
        <x:v>-0.2601163669949968</x:v>
      </x:c>
      <x:c r="X45" s="10" t="n">
        <x:v>-0.6415468847586596</x:v>
      </x:c>
    </x:row>
    <x:row r="46">
      <x:c r="A46" s="34" t="n">
        <x:v>22</x:v>
      </x:c>
      <x:c r="B46" s="39" t="n">
        <x:f>CHOOSE(MIN(3,MAX(1,$B$9)),S46,U46,W46)</x:f>
        <x:v>0.5593276919256115</x:v>
      </x:c>
      <x:c r="C46" s="39" t="n">
        <x:f>CHOOSE(MIN(3,MAX(1,$B$9)),T46,V46,X46)</x:f>
        <x:v>0.5981337611287372</x:v>
      </x:c>
      <x:c r="D46" s="17" t="n">
        <x:f>$B$6+$B$7*B46</x:f>
        <x:v>0.10593276919256116</x:v>
      </x:c>
      <x:c r="E46" s="17" t="n">
        <x:f>$C$6+$C$7*($B$8*B46+SQRT(1-$B$8^2)*C46)</x:f>
        <x:v>0.12976628779614252</x:v>
      </x:c>
      <x:c r="F46" s="34"/>
      <x:c r="G46" s="34"/>
      <x:c r="H46" s="34"/>
      <x:c r="I46" s="34"/>
      <x:c r="J46" s="34"/>
      <x:c r="K46" s="34"/>
      <x:c r="L46" s="34"/>
      <x:c r="M46" s="34"/>
      <x:c r="N46" s="34"/>
      <x:c r="O46" s="34"/>
      <x:c r="P46" s="34"/>
      <x:c r="S46" s="10" t="n">
        <x:v>0.5593276919256115</x:v>
      </x:c>
      <x:c r="T46" s="10" t="n">
        <x:v>0.5981337611287372</x:v>
      </x:c>
      <x:c r="U46" s="10" t="n">
        <x:v>-0.3842135177861412</x:v>
      </x:c>
      <x:c r="V46" s="10" t="n">
        <x:v>1.1436279192522214</x:v>
      </x:c>
      <x:c r="W46" s="10" t="n">
        <x:v>1.6121032618858175</x:v>
      </x:c>
      <x:c r="X46" s="10" t="n">
        <x:v>0.01147890374804495</x:v>
      </x:c>
    </x:row>
    <x:row r="47">
      <x:c r="A47" s="34" t="n">
        <x:v>23</x:v>
      </x:c>
      <x:c r="B47" s="39" t="n">
        <x:f>CHOOSE(MIN(3,MAX(1,$B$9)),S47,U47,W47)</x:f>
        <x:v>0.32710346896256715</x:v>
      </x:c>
      <x:c r="C47" s="39" t="n">
        <x:f>CHOOSE(MIN(3,MAX(1,$B$9)),T47,V47,X47)</x:f>
        <x:v>-1.0577398861049827</x:v>
      </x:c>
      <x:c r="D47" s="17" t="n">
        <x:f>$B$6+$B$7*B47</x:f>
        <x:v>0.08271034689625673</x:v>
      </x:c>
      <x:c r="E47" s="17" t="n">
        <x:f>$C$6+$C$7*($B$8*B47+SQRT(1-$B$8^2)*C47)</x:f>
        <x:v>-0.02524778774816902</x:v>
      </x:c>
      <x:c r="F47" s="34"/>
      <x:c r="G47" s="34"/>
      <x:c r="H47" s="34"/>
      <x:c r="I47" s="34"/>
      <x:c r="J47" s="34"/>
      <x:c r="K47" s="34"/>
      <x:c r="L47" s="34"/>
      <x:c r="M47" s="34"/>
      <x:c r="N47" s="34"/>
      <x:c r="O47" s="34"/>
      <x:c r="P47" s="34"/>
      <x:c r="S47" s="10" t="n">
        <x:v>0.32710346896256715</x:v>
      </x:c>
      <x:c r="T47" s="10" t="n">
        <x:v>-1.0577398861049827</x:v>
      </x:c>
      <x:c r="U47" s="10" t="n">
        <x:v>0.028965977962503917</x:v>
      </x:c>
      <x:c r="V47" s="10" t="n">
        <x:v>0.12280508670585995</x:v>
      </x:c>
      <x:c r="W47" s="10" t="n">
        <x:v>-0.752915008110206</x:v>
      </x:c>
      <x:c r="X47" s="10" t="n">
        <x:v>0.29526935820263295</x:v>
      </x:c>
    </x:row>
    <x:row r="48">
      <x:c r="A48" s="34" t="n">
        <x:v>24</x:v>
      </x:c>
      <x:c r="B48" s="39" t="n">
        <x:f>CHOOSE(MIN(3,MAX(1,$B$9)),S48,U48,W48)</x:f>
        <x:v>2.225020604917572</x:v>
      </x:c>
      <x:c r="C48" s="39" t="n">
        <x:f>CHOOSE(MIN(3,MAX(1,$B$9)),T48,V48,X48)</x:f>
        <x:v>0.17660840125184166</x:v>
      </x:c>
      <x:c r="D48" s="17" t="n">
        <x:f>$B$6+$B$7*B48</x:f>
        <x:v>0.2725020604917572</x:v>
      </x:c>
      <x:c r="E48" s="17" t="n">
        <x:f>$C$6+$C$7*($B$8*B48+SQRT(1-$B$8^2)*C48)</x:f>
        <x:v>0.17654576644646364</x:v>
      </x:c>
      <x:c r="F48" s="34"/>
      <x:c r="G48" s="34"/>
      <x:c r="H48" s="34"/>
      <x:c r="I48" s="34"/>
      <x:c r="J48" s="34"/>
      <x:c r="K48" s="34"/>
      <x:c r="L48" s="34"/>
      <x:c r="M48" s="34"/>
      <x:c r="N48" s="34"/>
      <x:c r="O48" s="34"/>
      <x:c r="P48" s="34"/>
      <x:c r="S48" s="10" t="n">
        <x:v>2.225020604917572</x:v>
      </x:c>
      <x:c r="T48" s="10" t="n">
        <x:v>0.17660840125184166</x:v>
      </x:c>
      <x:c r="U48" s="10" t="n">
        <x:v>0.9638471857199772</x:v>
      </x:c>
      <x:c r="V48" s="10" t="n">
        <x:v>0.8910269694895707</x:v>
      </x:c>
      <x:c r="W48" s="10" t="n">
        <x:v>-0.3252979264405844</x:v>
      </x:c>
      <x:c r="X48" s="10" t="n">
        <x:v>-0.5920805744475885</x:v>
      </x:c>
    </x:row>
    <x:row r="49">
      <x:c r="A49" s="34" t="n">
        <x:v>25</x:v>
      </x:c>
      <x:c r="B49" s="39" t="n">
        <x:f>CHOOSE(MIN(3,MAX(1,$B$9)),S49,U49,W49)</x:f>
        <x:v>-0.18288045232618358</x:v>
      </x:c>
      <x:c r="C49" s="39" t="n">
        <x:f>CHOOSE(MIN(3,MAX(1,$B$9)),T49,V49,X49)</x:f>
        <x:v>1.3090717438050217</x:v>
      </x:c>
      <x:c r="D49" s="17" t="n">
        <x:f>$B$6+$B$7*B49</x:f>
        <x:v>0.031711954767381645</x:v>
      </x:c>
      <x:c r="E49" s="17" t="n">
        <x:f>$C$6+$C$7*($B$8*B49+SQRT(1-$B$8^2)*C49)</x:f>
        <x:v>0.15422491593484514</x:v>
      </x:c>
      <x:c r="F49" s="34"/>
      <x:c r="G49" s="34"/>
      <x:c r="H49" s="34"/>
      <x:c r="I49" s="34"/>
      <x:c r="J49" s="34"/>
      <x:c r="K49" s="34"/>
      <x:c r="L49" s="34"/>
      <x:c r="M49" s="34"/>
      <x:c r="N49" s="34"/>
      <x:c r="O49" s="34"/>
      <x:c r="P49" s="34"/>
      <x:c r="S49" s="10" t="n">
        <x:v>-0.18288045232618358</x:v>
      </x:c>
      <x:c r="T49" s="10" t="n">
        <x:v>1.3090717438050217</x:v>
      </x:c>
      <x:c r="U49" s="10" t="n">
        <x:v>2.258211763725124</x:v>
      </x:c>
      <x:c r="V49" s="10" t="n">
        <x:v>0.17028850129817133</x:v>
      </x:c>
      <x:c r="W49" s="10" t="n">
        <x:v>-0.3867258010618739</x:v>
      </x:c>
      <x:c r="X49" s="10" t="n">
        <x:v>0.8555134642600342</x:v>
      </x:c>
    </x:row>
    <x:row r="50">
      <x:c r="A50" s="34" t="n">
        <x:v>26</x:v>
      </x:c>
      <x:c r="B50" s="39" t="n">
        <x:f>CHOOSE(MIN(3,MAX(1,$B$9)),S50,U50,W50)</x:f>
        <x:v>1.2333045362080517</x:v>
      </x:c>
      <x:c r="C50" s="39" t="n">
        <x:f>CHOOSE(MIN(3,MAX(1,$B$9)),T50,V50,X50)</x:f>
        <x:v>-1.3244120177088583</x:v>
      </x:c>
      <x:c r="D50" s="17" t="n">
        <x:f>$B$6+$B$7*B50</x:f>
        <x:v>0.17333045362080518</x:v>
      </x:c>
      <x:c r="E50" s="17" t="n">
        <x:f>$C$6+$C$7*($B$8*B50+SQRT(1-$B$8^2)*C50)</x:f>
        <x:v>-0.0030322184309251182</x:v>
      </x:c>
      <x:c r="F50" s="34"/>
      <x:c r="G50" s="34"/>
      <x:c r="H50" s="34"/>
      <x:c r="I50" s="34"/>
      <x:c r="J50" s="34"/>
      <x:c r="K50" s="34"/>
      <x:c r="L50" s="34"/>
      <x:c r="M50" s="34"/>
      <x:c r="N50" s="34"/>
      <x:c r="O50" s="34"/>
      <x:c r="P50" s="34"/>
      <x:c r="S50" s="10" t="n">
        <x:v>1.2333045362080517</x:v>
      </x:c>
      <x:c r="T50" s="10" t="n">
        <x:v>-1.3244120177088583</x:v>
      </x:c>
      <x:c r="U50" s="10" t="n">
        <x:v>-0.12429737325254978</x:v>
      </x:c>
      <x:c r="V50" s="10" t="n">
        <x:v>0.014996516593362668</x:v>
      </x:c>
      <x:c r="W50" s="10" t="n">
        <x:v>0.955460846014678</x:v>
      </x:c>
      <x:c r="X50" s="10" t="n">
        <x:v>-0.973304938693178</x:v>
      </x:c>
    </x:row>
    <x:row r="51">
      <x:c r="A51" s="34" t="n">
        <x:v>27</x:v>
      </x:c>
      <x:c r="B51" s="39" t="n">
        <x:f>CHOOSE(MIN(3,MAX(1,$B$9)),S51,U51,W51)</x:f>
        <x:v>0.41167260650981574</x:v>
      </x:c>
      <x:c r="C51" s="39" t="n">
        <x:f>CHOOSE(MIN(3,MAX(1,$B$9)),T51,V51,X51)</x:f>
        <x:v>-0.8401460482761938</x:v>
      </x:c>
      <x:c r="D51" s="17" t="n">
        <x:f>$B$6+$B$7*B51</x:f>
        <x:v>0.09116726065098157</x:v>
      </x:c>
      <x:c r="E51" s="17" t="n">
        <x:f>$C$6+$C$7*($B$8*B51+SQRT(1-$B$8^2)*C51)</x:f>
        <x:v>-0.0021751517441383275</x:v>
      </x:c>
      <x:c r="F51" s="34"/>
      <x:c r="G51" s="34"/>
      <x:c r="H51" s="34"/>
      <x:c r="I51" s="34"/>
      <x:c r="J51" s="34"/>
      <x:c r="K51" s="34"/>
      <x:c r="L51" s="34"/>
      <x:c r="M51" s="34"/>
      <x:c r="N51" s="34"/>
      <x:c r="O51" s="34"/>
      <x:c r="P51" s="34"/>
      <x:c r="S51" s="10" t="n">
        <x:v>0.41167260650981574</x:v>
      </x:c>
      <x:c r="T51" s="10" t="n">
        <x:v>-0.8401460482761938</x:v>
      </x:c>
      <x:c r="U51" s="10" t="n">
        <x:v>1.681822734736798</x:v>
      </x:c>
      <x:c r="V51" s="10" t="n">
        <x:v>-1.4099005227421069</x:v>
      </x:c>
      <x:c r="W51" s="10" t="n">
        <x:v>0.2736906890533873</x:v>
      </x:c>
      <x:c r="X51" s="10" t="n">
        <x:v>-0.8555222402486834</x:v>
      </x:c>
    </x:row>
    <x:row r="52">
      <x:c r="A52" s="34" t="n">
        <x:v>28</x:v>
      </x:c>
      <x:c r="B52" s="39" t="n">
        <x:f>CHOOSE(MIN(3,MAX(1,$B$9)),S52,U52,W52)</x:f>
        <x:v>0.2929160040551674</x:v>
      </x:c>
      <x:c r="C52" s="39" t="n">
        <x:f>CHOOSE(MIN(3,MAX(1,$B$9)),T52,V52,X52)</x:f>
        <x:v>-0.9365635318012522</x:v>
      </x:c>
      <x:c r="D52" s="17" t="n">
        <x:f>$B$6+$B$7*B52</x:f>
        <x:v>0.07929160040551675</x:v>
      </x:c>
      <x:c r="E52" s="17" t="n">
        <x:f>$C$6+$C$7*($B$8*B52+SQRT(1-$B$8^2)*C52)</x:f>
        <x:v>-0.01646298087703757</x:v>
      </x:c>
      <x:c r="F52" s="34"/>
      <x:c r="G52" s="34"/>
      <x:c r="H52" s="34"/>
      <x:c r="I52" s="34"/>
      <x:c r="J52" s="34"/>
      <x:c r="K52" s="34"/>
      <x:c r="L52" s="34"/>
      <x:c r="M52" s="34"/>
      <x:c r="N52" s="34"/>
      <x:c r="O52" s="34"/>
      <x:c r="P52" s="34"/>
      <x:c r="S52" s="10" t="n">
        <x:v>0.2929160040551674</x:v>
      </x:c>
      <x:c r="T52" s="10" t="n">
        <x:v>-0.9365635318012522</x:v>
      </x:c>
      <x:c r="U52" s="10" t="n">
        <x:v>-2.222034741038179</x:v>
      </x:c>
      <x:c r="V52" s="10" t="n">
        <x:v>0.19289425525126067</x:v>
      </x:c>
      <x:c r="W52" s="10" t="n">
        <x:v>-0.1427310536654732</x:v>
      </x:c>
      <x:c r="X52" s="10" t="n">
        <x:v>1.1586122481070231</x:v>
      </x:c>
    </x:row>
    <x:row r="53">
      <x:c r="A53" s="34" t="n">
        <x:v>29</x:v>
      </x:c>
      <x:c r="B53" s="39" t="n">
        <x:f>CHOOSE(MIN(3,MAX(1,$B$9)),S53,U53,W53)</x:f>
        <x:v>0.2585967297027764</x:v>
      </x:c>
      <x:c r="C53" s="39" t="n">
        <x:f>CHOOSE(MIN(3,MAX(1,$B$9)),T53,V53,X53)</x:f>
        <x:v>0.9184011293083456</x:v>
      </x:c>
      <x:c r="D53" s="17" t="n">
        <x:f>$B$6+$B$7*B53</x:f>
        <x:v>0.07585967297027765</x:v>
      </x:c>
      <x:c r="E53" s="17" t="n">
        <x:f>$C$6+$C$7*($B$8*B53+SQRT(1-$B$8^2)*C53)</x:f>
        <x:v>0.1424657073696733</x:v>
      </x:c>
      <x:c r="F53" s="34"/>
      <x:c r="G53" s="34"/>
      <x:c r="H53" s="34"/>
      <x:c r="I53" s="34"/>
      <x:c r="J53" s="34"/>
      <x:c r="K53" s="34"/>
      <x:c r="L53" s="34"/>
      <x:c r="M53" s="34"/>
      <x:c r="N53" s="34"/>
      <x:c r="O53" s="34"/>
      <x:c r="P53" s="34"/>
      <x:c r="S53" s="10" t="n">
        <x:v>0.2585967297027764</x:v>
      </x:c>
      <x:c r="T53" s="10" t="n">
        <x:v>0.9184011293083456</x:v>
      </x:c>
      <x:c r="U53" s="10" t="n">
        <x:v>0.7104184671159105</x:v>
      </x:c>
      <x:c r="V53" s="10" t="n">
        <x:v>-0.5899992829544807</x:v>
      </x:c>
      <x:c r="W53" s="10" t="n">
        <x:v>-1.0247680872073057</x:v>
      </x:c>
      <x:c r="X53" s="10" t="n">
        <x:v>1.4047415162316947</x:v>
      </x:c>
    </x:row>
    <x:row r="54">
      <x:c r="A54" s="34" t="n">
        <x:v>30</x:v>
      </x:c>
      <x:c r="B54" s="39" t="n">
        <x:f>CHOOSE(MIN(3,MAX(1,$B$9)),S54,U54,W54)</x:f>
        <x:v>-0.5454200987143578</x:v>
      </x:c>
      <x:c r="C54" s="39" t="n">
        <x:f>CHOOSE(MIN(3,MAX(1,$B$9)),T54,V54,X54)</x:f>
        <x:v>-0.6410225952791475</x:v>
      </x:c>
      <x:c r="D54" s="17" t="n">
        <x:f>$B$6+$B$7*B54</x:f>
        <x:v>-0.004542009871435784</x:v>
      </x:c>
      <x:c r="E54" s="17" t="n">
        <x:f>$C$6+$C$7*($B$8*B54+SQRT(1-$B$8^2)*C54)</x:f>
        <x:v>-0.03278519012687514</x:v>
      </x:c>
      <x:c r="F54" s="34"/>
      <x:c r="G54" s="34"/>
      <x:c r="H54" s="34"/>
      <x:c r="I54" s="34"/>
      <x:c r="J54" s="34"/>
      <x:c r="K54" s="34"/>
      <x:c r="L54" s="34"/>
      <x:c r="M54" s="34"/>
      <x:c r="N54" s="34"/>
      <x:c r="O54" s="34"/>
      <x:c r="P54" s="34"/>
      <x:c r="S54" s="10" t="n">
        <x:v>-0.5454200987143578</x:v>
      </x:c>
      <x:c r="T54" s="10" t="n">
        <x:v>-0.6410225952791475</x:v>
      </x:c>
      <x:c r="U54" s="10" t="n">
        <x:v>0.8699988004518435</x:v>
      </x:c>
      <x:c r="V54" s="10" t="n">
        <x:v>0.1956116112428933</x:v>
      </x:c>
      <x:c r="W54" s="10" t="n">
        <x:v>0.09705057982211072</x:v>
      </x:c>
      <x:c r="X54" s="10" t="n">
        <x:v>1.8356724195949377</x:v>
      </x:c>
    </x:row>
    <x:row r="55">
      <x:c r="A55" s="34" t="n">
        <x:v>31</x:v>
      </x:c>
      <x:c r="B55" s="39" t="n">
        <x:f>CHOOSE(MIN(3,MAX(1,$B$9)),S55,U55,W55)</x:f>
        <x:v>1.6776904025635238</x:v>
      </x:c>
      <x:c r="C55" s="39" t="n">
        <x:f>CHOOSE(MIN(3,MAX(1,$B$9)),T55,V55,X55)</x:f>
        <x:v>1.5574435488213074</x:v>
      </x:c>
      <x:c r="D55" s="17" t="n">
        <x:f>$B$6+$B$7*B55</x:f>
        <x:v>0.2177690402563524</x:v>
      </x:c>
      <x:c r="E55" s="17" t="n">
        <x:f>$C$6+$C$7*($B$8*B55+SQRT(1-$B$8^2)*C55)</x:f>
        <x:v>0.2687630879521204</x:v>
      </x:c>
      <x:c r="F55" s="34"/>
      <x:c r="G55" s="34"/>
      <x:c r="H55" s="34"/>
      <x:c r="I55" s="34"/>
      <x:c r="J55" s="34"/>
      <x:c r="K55" s="34"/>
      <x:c r="L55" s="34"/>
      <x:c r="M55" s="34"/>
      <x:c r="N55" s="34"/>
      <x:c r="O55" s="34"/>
      <x:c r="P55" s="34"/>
      <x:c r="S55" s="10" t="n">
        <x:v>1.6776904025635238</x:v>
      </x:c>
      <x:c r="T55" s="10" t="n">
        <x:v>1.5574435488213074</x:v>
      </x:c>
      <x:c r="U55" s="10" t="n">
        <x:v>0.3077532869959915</x:v>
      </x:c>
      <x:c r="V55" s="10" t="n">
        <x:v>0.45056706906564875</x:v>
      </x:c>
      <x:c r="W55" s="10" t="n">
        <x:v>-0.3082105660173795</x:v>
      </x:c>
      <x:c r="X55" s="10" t="n">
        <x:v>0.7000993301199073</x:v>
      </x:c>
    </x:row>
    <x:row r="56">
      <x:c r="A56" s="34" t="n">
        <x:v>32</x:v>
      </x:c>
      <x:c r="B56" s="39" t="n">
        <x:f>CHOOSE(MIN(3,MAX(1,$B$9)),S56,U56,W56)</x:f>
        <x:v>-2.3437738723329566</x:v>
      </x:c>
      <x:c r="C56" s="39" t="n">
        <x:f>CHOOSE(MIN(3,MAX(1,$B$9)),T56,V56,X56)</x:f>
        <x:v>0.9348413681837591</x:v>
      </x:c>
      <x:c r="D56" s="17" t="n">
        <x:f>$B$6+$B$7*B56</x:f>
        <x:v>-0.18437738723329566</x:v>
      </x:c>
      <x:c r="E56" s="17" t="n">
        <x:f>$C$6+$C$7*($B$8*B56+SQRT(1-$B$8^2)*C56)</x:f>
        <x:v>0.013770943718925864</x:v>
      </x:c>
      <x:c r="F56" s="34"/>
      <x:c r="G56" s="34"/>
      <x:c r="H56" s="34"/>
      <x:c r="I56" s="34"/>
      <x:c r="J56" s="34"/>
      <x:c r="K56" s="34"/>
      <x:c r="L56" s="34"/>
      <x:c r="M56" s="34"/>
      <x:c r="N56" s="34"/>
      <x:c r="O56" s="34"/>
      <x:c r="P56" s="34"/>
      <x:c r="S56" s="10" t="n">
        <x:v>-2.3437738723329566</x:v>
      </x:c>
      <x:c r="T56" s="10" t="n">
        <x:v>0.9348413681837591</x:v>
      </x:c>
      <x:c r="U56" s="10" t="n">
        <x:v>-0.2520881418336967</x:v>
      </x:c>
      <x:c r="V56" s="10" t="n">
        <x:v>-1.475703386422339</x:v>
      </x:c>
      <x:c r="W56" s="10" t="n">
        <x:v>0.917229620256319</x:v>
      </x:c>
      <x:c r="X56" s="10" t="n">
        <x:v>-1.1016218659808141</x:v>
      </x:c>
    </x:row>
    <x:row r="57">
      <x:c r="A57" s="34" t="n">
        <x:v>33</x:v>
      </x:c>
      <x:c r="B57" s="39" t="n">
        <x:f>CHOOSE(MIN(3,MAX(1,$B$9)),S57,U57,W57)</x:f>
        <x:v>1.4737344617805774</x:v>
      </x:c>
      <x:c r="C57" s="39" t="n">
        <x:f>CHOOSE(MIN(3,MAX(1,$B$9)),T57,V57,X57)</x:f>
        <x:v>-0.37225510761055564</x:v>
      </x:c>
      <x:c r="D57" s="17" t="n">
        <x:f>$B$6+$B$7*B57</x:f>
        <x:v>0.19737344617805774</x:v>
      </x:c>
      <x:c r="E57" s="17" t="n">
        <x:f>$C$6+$C$7*($B$8*B57+SQRT(1-$B$8^2)*C57)</x:f>
        <x:v>0.09144848510110376</x:v>
      </x:c>
      <x:c r="F57" s="34"/>
      <x:c r="G57" s="34"/>
      <x:c r="H57" s="34"/>
      <x:c r="I57" s="34"/>
      <x:c r="J57" s="34"/>
      <x:c r="K57" s="34"/>
      <x:c r="L57" s="34"/>
      <x:c r="M57" s="34"/>
      <x:c r="N57" s="34"/>
      <x:c r="O57" s="34"/>
      <x:c r="P57" s="34"/>
      <x:c r="S57" s="10" t="n">
        <x:v>1.4737344617805774</x:v>
      </x:c>
      <x:c r="T57" s="10" t="n">
        <x:v>-0.37225510761055564</x:v>
      </x:c>
      <x:c r="U57" s="10" t="n">
        <x:v>-0.5331930403518943</x:v>
      </x:c>
      <x:c r="V57" s="10" t="n">
        <x:v>1.8333873056877514</x:v>
      </x:c>
      <x:c r="W57" s="10" t="n">
        <x:v>-0.0536197011553717</x:v>
      </x:c>
      <x:c r="X57" s="10" t="n">
        <x:v>2.329690523527452</x:v>
      </x:c>
    </x:row>
    <x:row r="58">
      <x:c r="A58" s="34" t="n">
        <x:v>34</x:v>
      </x:c>
      <x:c r="B58" s="39" t="n">
        <x:f>CHOOSE(MIN(3,MAX(1,$B$9)),S58,U58,W58)</x:f>
        <x:v>0.1737756715028666</x:v>
      </x:c>
      <x:c r="C58" s="39" t="n">
        <x:f>CHOOSE(MIN(3,MAX(1,$B$9)),T58,V58,X58)</x:f>
        <x:v>-1.0331969710319953</x:v>
      </x:c>
      <x:c r="D58" s="17" t="n">
        <x:f>$B$6+$B$7*B58</x:f>
        <x:v>0.06737756715028667</x:v>
      </x:c>
      <x:c r="E58" s="17" t="n">
        <x:f>$C$6+$C$7*($B$8*B58+SQRT(1-$B$8^2)*C58)</x:f>
        <x:v>-0.030788698827540928</x:v>
      </x:c>
      <x:c r="F58" s="34"/>
      <x:c r="G58" s="34"/>
      <x:c r="H58" s="34"/>
      <x:c r="I58" s="34"/>
      <x:c r="J58" s="34"/>
      <x:c r="K58" s="34"/>
      <x:c r="L58" s="34"/>
      <x:c r="M58" s="34"/>
      <x:c r="N58" s="34"/>
      <x:c r="O58" s="34"/>
      <x:c r="P58" s="34"/>
      <x:c r="S58" s="10" t="n">
        <x:v>0.1737756715028666</x:v>
      </x:c>
      <x:c r="T58" s="10" t="n">
        <x:v>-1.0331969710319953</x:v>
      </x:c>
      <x:c r="U58" s="10" t="n">
        <x:v>0.8919469002177441</x:v>
      </x:c>
      <x:c r="V58" s="10" t="n">
        <x:v>-0.39927530962959346</x:v>
      </x:c>
      <x:c r="W58" s="10" t="n">
        <x:v>-0.11460865950520518</x:v>
      </x:c>
      <x:c r="X58" s="10" t="n">
        <x:v>-1.4735892960436763</x:v>
      </x:c>
    </x:row>
    <x:row r="59">
      <x:c r="A59" s="34" t="n">
        <x:v>35</x:v>
      </x:c>
      <x:c r="B59" s="39" t="n">
        <x:f>CHOOSE(MIN(3,MAX(1,$B$9)),S59,U59,W59)</x:f>
        <x:v>0.6564221099208563</x:v>
      </x:c>
      <x:c r="C59" s="39" t="n">
        <x:f>CHOOSE(MIN(3,MAX(1,$B$9)),T59,V59,X59)</x:f>
        <x:v>1.9789212170885353</x:v>
      </x:c>
      <x:c r="D59" s="17" t="n">
        <x:f>$B$6+$B$7*B59</x:f>
        <x:v>0.11564221099208563</x:v>
      </x:c>
      <x:c r="E59" s="17" t="n">
        <x:f>$C$6+$C$7*($B$8*B59+SQRT(1-$B$8^2)*C59)</x:f>
        <x:v>0.25420071010471196</x:v>
      </x:c>
      <x:c r="F59" s="34"/>
      <x:c r="G59" s="34"/>
      <x:c r="H59" s="34"/>
      <x:c r="I59" s="34"/>
      <x:c r="J59" s="34"/>
      <x:c r="K59" s="34"/>
      <x:c r="L59" s="34"/>
      <x:c r="M59" s="34"/>
      <x:c r="N59" s="34"/>
      <x:c r="O59" s="34"/>
      <x:c r="P59" s="34"/>
      <x:c r="S59" s="10" t="n">
        <x:v>0.6564221099208563</x:v>
      </x:c>
      <x:c r="T59" s="10" t="n">
        <x:v>1.9789212170885353</x:v>
      </x:c>
      <x:c r="U59" s="10" t="n">
        <x:v>-1.071525186682448</x:v>
      </x:c>
      <x:c r="V59" s="10" t="n">
        <x:v>0.625808065961649</x:v>
      </x:c>
      <x:c r="W59" s="10" t="n">
        <x:v>-2.163147326233372</x:v>
      </x:c>
      <x:c r="X59" s="10" t="n">
        <x:v>-0.1547981295225588</x:v>
      </x:c>
    </x:row>
    <x:row r="60">
      <x:c r="A60" s="34" t="n">
        <x:v>36</x:v>
      </x:c>
      <x:c r="B60" s="39" t="n">
        <x:f>CHOOSE(MIN(3,MAX(1,$B$9)),S60,U60,W60)</x:f>
        <x:v>-0.5004140837533253</x:v>
      </x:c>
      <x:c r="C60" s="39" t="n">
        <x:f>CHOOSE(MIN(3,MAX(1,$B$9)),T60,V60,X60)</x:f>
        <x:v>0.14467786189823773</x:v>
      </x:c>
      <x:c r="D60" s="17" t="n">
        <x:f>$B$6+$B$7*B60</x:f>
        <x:v>-0.00004140837533252867</x:v>
      </x:c>
      <x:c r="E60" s="17" t="n">
        <x:f>$C$6+$C$7*($B$8*B60+SQRT(1-$B$8^2)*C60)</x:f>
        <x:v>0.037508766189242794</x:v>
      </x:c>
      <x:c r="F60" s="34"/>
      <x:c r="G60" s="34"/>
      <x:c r="H60" s="34"/>
      <x:c r="I60" s="34"/>
      <x:c r="J60" s="34"/>
      <x:c r="K60" s="34"/>
      <x:c r="L60" s="34"/>
      <x:c r="M60" s="34"/>
      <x:c r="N60" s="34"/>
      <x:c r="O60" s="34"/>
      <x:c r="P60" s="34"/>
      <x:c r="S60" s="10" t="n">
        <x:v>-0.5004140837533253</x:v>
      </x:c>
      <x:c r="T60" s="10" t="n">
        <x:v>0.14467786189823773</x:v>
      </x:c>
      <x:c r="U60" s="10" t="n">
        <x:v>1.047736238306207</x:v>
      </x:c>
      <x:c r="V60" s="10" t="n">
        <x:v>1.1885196991153624</x:v>
      </x:c>
      <x:c r="W60" s="10" t="n">
        <x:v>0.1513708861296712</x:v>
      </x:c>
      <x:c r="X60" s="10" t="n">
        <x:v>0.09336760935122476</x:v>
      </x:c>
    </x:row>
    <x:row r="61">
      <x:c r="A61" s="34" t="n">
        <x:v>37</x:v>
      </x:c>
      <x:c r="B61" s="39" t="n">
        <x:f>CHOOSE(MIN(3,MAX(1,$B$9)),S61,U61,W61)</x:f>
        <x:v>0.06790249992828047</x:v>
      </x:c>
      <x:c r="C61" s="39" t="n">
        <x:f>CHOOSE(MIN(3,MAX(1,$B$9)),T61,V61,X61)</x:f>
        <x:v>0.7594215948592288</x:v>
      </x:c>
      <x:c r="D61" s="17" t="n">
        <x:f>$B$6+$B$7*B61</x:f>
        <x:v>0.05679024999282805</x:v>
      </x:c>
      <x:c r="E61" s="17" t="n">
        <x:f>$C$6+$C$7*($B$8*B61+SQRT(1-$B$8^2)*C61)</x:f>
        <x:v>0.11916296432947263</x:v>
      </x:c>
      <x:c r="F61" s="34"/>
      <x:c r="G61" s="34"/>
      <x:c r="H61" s="34"/>
      <x:c r="I61" s="34"/>
      <x:c r="J61" s="34"/>
      <x:c r="K61" s="34"/>
      <x:c r="L61" s="34"/>
      <x:c r="M61" s="34"/>
      <x:c r="N61" s="34"/>
      <x:c r="O61" s="34"/>
      <x:c r="P61" s="34"/>
      <x:c r="S61" s="10" t="n">
        <x:v>0.06790249992828047</x:v>
      </x:c>
      <x:c r="T61" s="10" t="n">
        <x:v>0.7594215948592288</x:v>
      </x:c>
      <x:c r="U61" s="10" t="n">
        <x:v>-0.4628401533178935</x:v>
      </x:c>
      <x:c r="V61" s="10" t="n">
        <x:v>0.2834664780613271</x:v>
      </x:c>
      <x:c r="W61" s="10" t="n">
        <x:v>1.0437771881868778</x:v>
      </x:c>
      <x:c r="X61" s="10" t="n">
        <x:v>-1.945941794896929</x:v>
      </x:c>
    </x:row>
    <x:row r="62">
      <x:c r="A62" s="34" t="n">
        <x:v>38</x:v>
      </x:c>
      <x:c r="B62" s="39" t="n">
        <x:f>CHOOSE(MIN(3,MAX(1,$B$9)),S62,U62,W62)</x:f>
        <x:v>1.2110350368503084</x:v>
      </x:c>
      <x:c r="C62" s="39" t="n">
        <x:f>CHOOSE(MIN(3,MAX(1,$B$9)),T62,V62,X62)</x:f>
        <x:v>1.8844054104577446</x:v>
      </x:c>
      <x:c r="D62" s="17" t="n">
        <x:f>$B$6+$B$7*B62</x:f>
        <x:v>0.17110350368503086</x:v>
      </x:c>
      <x:c r="E62" s="17" t="n">
        <x:f>$C$6+$C$7*($B$8*B62+SQRT(1-$B$8^2)*C62)</x:f>
        <x:v>0.2737460474910403</x:v>
      </x:c>
      <x:c r="F62" s="34"/>
      <x:c r="G62" s="34"/>
      <x:c r="H62" s="34"/>
      <x:c r="I62" s="34"/>
      <x:c r="J62" s="34"/>
      <x:c r="K62" s="34"/>
      <x:c r="L62" s="34"/>
      <x:c r="M62" s="34"/>
      <x:c r="N62" s="34"/>
      <x:c r="O62" s="34"/>
      <x:c r="P62" s="34"/>
      <x:c r="S62" s="10" t="n">
        <x:v>1.2110350368503084</x:v>
      </x:c>
      <x:c r="T62" s="10" t="n">
        <x:v>1.8844054104577446</x:v>
      </x:c>
      <x:c r="U62" s="10" t="n">
        <x:v>-0.14987672232637578</x:v>
      </x:c>
      <x:c r="V62" s="10" t="n">
        <x:v>0.26314919335888165</x:v>
      </x:c>
      <x:c r="W62" s="10" t="n">
        <x:v>2.172655008421115</x:v>
      </x:c>
      <x:c r="X62" s="10" t="n">
        <x:v>0.3764817172809018</x:v>
      </x:c>
    </x:row>
    <x:row r="63">
      <x:c r="A63" s="34" t="n">
        <x:v>39</x:v>
      </x:c>
      <x:c r="B63" s="39" t="n">
        <x:f>CHOOSE(MIN(3,MAX(1,$B$9)),S63,U63,W63)</x:f>
        <x:v>0.7147054939173588</x:v>
      </x:c>
      <x:c r="C63" s="39" t="n">
        <x:f>CHOOSE(MIN(3,MAX(1,$B$9)),T63,V63,X63)</x:f>
        <x:v>2.2201692503058146</x:v>
      </x:c>
      <x:c r="D63" s="17" t="n">
        <x:f>$B$6+$B$7*B63</x:f>
        <x:v>0.12147054939173589</x:v>
      </x:c>
      <x:c r="E63" s="17" t="n">
        <x:f>$C$6+$C$7*($B$8*B63+SQRT(1-$B$8^2)*C63)</x:f>
        <x:v>0.27800757184245667</x:v>
      </x:c>
      <x:c r="F63" s="34"/>
      <x:c r="G63" s="34"/>
      <x:c r="H63" s="34"/>
      <x:c r="I63" s="34"/>
      <x:c r="J63" s="34"/>
      <x:c r="K63" s="34"/>
      <x:c r="L63" s="34"/>
      <x:c r="M63" s="34"/>
      <x:c r="N63" s="34"/>
      <x:c r="O63" s="34"/>
      <x:c r="P63" s="34"/>
      <x:c r="S63" s="10" t="n">
        <x:v>0.7147054939173588</x:v>
      </x:c>
      <x:c r="T63" s="10" t="n">
        <x:v>2.2201692503058146</x:v>
      </x:c>
      <x:c r="U63" s="10" t="n">
        <x:v>1.1926297841610356</x:v>
      </x:c>
      <x:c r="V63" s="10" t="n">
        <x:v>-0.7156258518512988</x:v>
      </x:c>
      <x:c r="W63" s="10" t="n">
        <x:v>-0.16194154251433007</x:v>
      </x:c>
      <x:c r="X63" s="10" t="n">
        <x:v>-1.0520035414653752</x:v>
      </x:c>
    </x:row>
    <x:row r="64">
      <x:c r="A64" s="34" t="n">
        <x:v>40</x:v>
      </x:c>
      <x:c r="B64" s="39" t="n">
        <x:f>CHOOSE(MIN(3,MAX(1,$B$9)),S64,U64,W64)</x:f>
        <x:v>-0.3201938552826903</x:v>
      </x:c>
      <x:c r="C64" s="39" t="n">
        <x:f>CHOOSE(MIN(3,MAX(1,$B$9)),T64,V64,X64)</x:f>
        <x:v>-1.0603009427513297</x:v>
      </x:c>
      <x:c r="D64" s="17" t="n">
        <x:f>$B$6+$B$7*B64</x:f>
        <x:v>0.017980614471730973</x:v>
      </x:c>
      <x:c r="E64" s="17" t="n">
        <x:f>$C$6+$C$7*($B$8*B64+SQRT(1-$B$8^2)*C64)</x:f>
        <x:v>-0.05783444797205864</x:v>
      </x:c>
      <x:c r="F64" s="34"/>
      <x:c r="G64" s="34"/>
      <x:c r="H64" s="34"/>
      <x:c r="I64" s="34"/>
      <x:c r="J64" s="34"/>
      <x:c r="K64" s="34"/>
      <x:c r="L64" s="34"/>
      <x:c r="M64" s="34"/>
      <x:c r="N64" s="34"/>
      <x:c r="O64" s="34"/>
      <x:c r="P64" s="34"/>
      <x:c r="S64" s="10" t="n">
        <x:v>-0.3201938552826903</x:v>
      </x:c>
      <x:c r="T64" s="10" t="n">
        <x:v>-1.0603009427513297</x:v>
      </x:c>
      <x:c r="U64" s="10" t="n">
        <x:v>-1.4487464102734027</x:v>
      </x:c>
      <x:c r="V64" s="10" t="n">
        <x:v>-0.11882340803653331</x:v>
      </x:c>
      <x:c r="W64" s="10" t="n">
        <x:v>0.013223962660413112</x:v>
      </x:c>
      <x:c r="X64" s="10" t="n">
        <x:v>1.6626957410445549</x:v>
      </x:c>
    </x:row>
    <x:row r="65">
      <x:c r="A65" s="34" t="n">
        <x:v>41</x:v>
      </x:c>
      <x:c r="B65" s="39" t="n">
        <x:f>CHOOSE(MIN(3,MAX(1,$B$9)),S65,U65,W65)</x:f>
        <x:v>0.2976772508499969</x:v>
      </x:c>
      <x:c r="C65" s="39" t="n">
        <x:f>CHOOSE(MIN(3,MAX(1,$B$9)),T65,V65,X65)</x:f>
        <x:v>0.20325320467293</x:v>
      </x:c>
      <x:c r="D65" s="17" t="n">
        <x:f>$B$6+$B$7*B65</x:f>
        <x:v>0.0797677250849997</x:v>
      </x:c>
      <x:c r="E65" s="17" t="n">
        <x:f>$C$6+$C$7*($B$8*B65+SQRT(1-$B$8^2)*C65)</x:f>
        <x:v>0.08248610640723539</x:v>
      </x:c>
      <x:c r="F65" s="34"/>
      <x:c r="G65" s="34"/>
      <x:c r="H65" s="34"/>
      <x:c r="I65" s="34"/>
      <x:c r="J65" s="34"/>
      <x:c r="K65" s="34"/>
      <x:c r="L65" s="34"/>
      <x:c r="M65" s="34"/>
      <x:c r="N65" s="34"/>
      <x:c r="O65" s="34"/>
      <x:c r="P65" s="34"/>
      <x:c r="S65" s="10" t="n">
        <x:v>0.2976772508499969</x:v>
      </x:c>
      <x:c r="T65" s="10" t="n">
        <x:v>0.20325320467293</x:v>
      </x:c>
      <x:c r="U65" s="10" t="n">
        <x:v>-1.585941463158036</x:v>
      </x:c>
      <x:c r="V65" s="10" t="n">
        <x:v>-1.5617850920081557</x:v>
      </x:c>
      <x:c r="W65" s="10" t="n">
        <x:v>-0.6700451475682375</x:v>
      </x:c>
      <x:c r="X65" s="10" t="n">
        <x:v>0.14067698279064136</x:v>
      </x:c>
    </x:row>
    <x:row r="66">
      <x:c r="A66" s="34" t="n">
        <x:v>42</x:v>
      </x:c>
      <x:c r="B66" s="39" t="n">
        <x:f>CHOOSE(MIN(3,MAX(1,$B$9)),S66,U66,W66)</x:f>
        <x:v>-0.09612237862155376</x:v>
      </x:c>
      <x:c r="C66" s="39" t="n">
        <x:f>CHOOSE(MIN(3,MAX(1,$B$9)),T66,V66,X66)</x:f>
        <x:v>-0.2063051160928432</x:v>
      </x:c>
      <x:c r="D66" s="17" t="n">
        <x:f>$B$6+$B$7*B66</x:f>
        <x:v>0.040387762137844625</x:v>
      </x:c>
      <x:c r="E66" s="17" t="n">
        <x:f>$C$6+$C$7*($B$8*B66+SQRT(1-$B$8^2)*C66)</x:f>
        <x:v>0.027327333922212316</x:v>
      </x:c>
      <x:c r="F66" s="34"/>
      <x:c r="G66" s="34"/>
      <x:c r="H66" s="34"/>
      <x:c r="I66" s="34"/>
      <x:c r="J66" s="34"/>
      <x:c r="K66" s="34"/>
      <x:c r="L66" s="34"/>
      <x:c r="M66" s="34"/>
      <x:c r="N66" s="34"/>
      <x:c r="O66" s="34"/>
      <x:c r="P66" s="34"/>
      <x:c r="S66" s="10" t="n">
        <x:v>-0.09612237862155376</x:v>
      </x:c>
      <x:c r="T66" s="10" t="n">
        <x:v>-0.2063051160928432</x:v>
      </x:c>
      <x:c r="U66" s="10" t="n">
        <x:v>-1.0369898581243318</x:v>
      </x:c>
      <x:c r="V66" s="10" t="n">
        <x:v>2.0649884253687976</x:v>
      </x:c>
      <x:c r="W66" s="10" t="n">
        <x:v>-0.13037424346486445</x:v>
      </x:c>
      <x:c r="X66" s="10" t="n">
        <x:v>0.35228291283887936</x:v>
      </x:c>
    </x:row>
    <x:row r="67">
      <x:c r="A67" s="34" t="n">
        <x:v>43</x:v>
      </x:c>
      <x:c r="B67" s="39" t="n">
        <x:f>CHOOSE(MIN(3,MAX(1,$B$9)),S67,U67,W67)</x:f>
        <x:v>-0.23194329038392877</x:v>
      </x:c>
      <x:c r="C67" s="39" t="n">
        <x:f>CHOOSE(MIN(3,MAX(1,$B$9)),T67,V67,X67)</x:f>
        <x:v>-0.056551529067893826</x:v>
      </x:c>
      <x:c r="D67" s="17" t="n">
        <x:f>$B$6+$B$7*B67</x:f>
        <x:v>0.026805670961607124</x:v>
      </x:c>
      <x:c r="E67" s="17" t="n">
        <x:f>$C$6+$C$7*($B$8*B67+SQRT(1-$B$8^2)*C67)</x:f>
        <x:v>0.03350532940123854</x:v>
      </x:c>
      <x:c r="F67" s="34"/>
      <x:c r="G67" s="34"/>
      <x:c r="H67" s="34"/>
      <x:c r="I67" s="34"/>
      <x:c r="J67" s="34"/>
      <x:c r="K67" s="34"/>
      <x:c r="L67" s="34"/>
      <x:c r="M67" s="34"/>
      <x:c r="N67" s="34"/>
      <x:c r="O67" s="34"/>
      <x:c r="P67" s="34"/>
      <x:c r="S67" s="10" t="n">
        <x:v>-0.23194329038392877</x:v>
      </x:c>
      <x:c r="T67" s="10" t="n">
        <x:v>-0.056551529067893826</x:v>
      </x:c>
      <x:c r="U67" s="10" t="n">
        <x:v>0.015030039732195374</x:v>
      </x:c>
      <x:c r="V67" s="10" t="n">
        <x:v>0.7516710134353045</x:v>
      </x:c>
      <x:c r="W67" s="10" t="n">
        <x:v>0.366637809914451</x:v>
      </x:c>
      <x:c r="X67" s="10" t="n">
        <x:v>0.7156018665737135</x:v>
      </x:c>
    </x:row>
    <x:row r="68">
      <x:c r="A68" s="34" t="n">
        <x:v>44</x:v>
      </x:c>
      <x:c r="B68" s="39" t="n">
        <x:f>CHOOSE(MIN(3,MAX(1,$B$9)),S68,U68,W68)</x:f>
        <x:v>-0.7419984726438429</x:v>
      </x:c>
      <x:c r="C68" s="39" t="n">
        <x:f>CHOOSE(MIN(3,MAX(1,$B$9)),T68,V68,X68)</x:f>
        <x:v>0.47595553954203096</x:v>
      </x:c>
      <x:c r="D68" s="17" t="n">
        <x:f>$B$6+$B$7*B68</x:f>
        <x:v>-0.02419984726438429</x:v>
      </x:c>
      <x:c r="E68" s="17" t="n">
        <x:f>$C$6+$C$7*($B$8*B68+SQRT(1-$B$8^2)*C68)</x:f>
        <x:v>0.05411903519934063</x:v>
      </x:c>
      <x:c r="F68" s="34"/>
      <x:c r="G68" s="34"/>
      <x:c r="H68" s="34"/>
      <x:c r="I68" s="34"/>
      <x:c r="J68" s="34"/>
      <x:c r="K68" s="34"/>
      <x:c r="L68" s="34"/>
      <x:c r="M68" s="34"/>
      <x:c r="N68" s="34"/>
      <x:c r="O68" s="34"/>
      <x:c r="P68" s="34"/>
      <x:c r="S68" s="10" t="n">
        <x:v>-0.7419984726438429</x:v>
      </x:c>
      <x:c r="T68" s="10" t="n">
        <x:v>0.47595553954203096</x:v>
      </x:c>
      <x:c r="U68" s="10" t="n">
        <x:v>-1.385467074431284</x:v>
      </x:c>
      <x:c r="V68" s="10" t="n">
        <x:v>1.8386103209404414</x:v>
      </x:c>
      <x:c r="W68" s="10" t="n">
        <x:v>-0.010971956487655218</x:v>
      </x:c>
      <x:c r="X68" s="10" t="n">
        <x:v>-0.6719595616017262</x:v>
      </x:c>
    </x:row>
    <x:row r="69">
      <x:c r="A69" s="34" t="n">
        <x:v>45</x:v>
      </x:c>
      <x:c r="B69" s="39" t="n">
        <x:f>CHOOSE(MIN(3,MAX(1,$B$9)),S69,U69,W69)</x:f>
        <x:v>1.8703313364149854</x:v>
      </x:c>
      <x:c r="C69" s="39" t="n">
        <x:f>CHOOSE(MIN(3,MAX(1,$B$9)),T69,V69,X69)</x:f>
        <x:v>-0.93020101373233</x:v>
      </x:c>
      <x:c r="D69" s="17" t="n">
        <x:f>$B$6+$B$7*B69</x:f>
        <x:v>0.23703313364149853</x:v>
      </x:c>
      <x:c r="E69" s="17" t="n">
        <x:f>$C$6+$C$7*($B$8*B69+SQRT(1-$B$8^2)*C69)</x:f>
        <x:v>0.06295879596892576</x:v>
      </x:c>
      <x:c r="F69" s="34"/>
      <x:c r="G69" s="34"/>
      <x:c r="H69" s="34"/>
      <x:c r="I69" s="34"/>
      <x:c r="J69" s="34"/>
      <x:c r="K69" s="34"/>
      <x:c r="L69" s="34"/>
      <x:c r="M69" s="34"/>
      <x:c r="N69" s="34"/>
      <x:c r="O69" s="34"/>
      <x:c r="P69" s="34"/>
      <x:c r="S69" s="10" t="n">
        <x:v>1.8703313364149854</x:v>
      </x:c>
      <x:c r="T69" s="10" t="n">
        <x:v>-0.93020101373233</x:v>
      </x:c>
      <x:c r="U69" s="10" t="n">
        <x:v>2.6326428348746176</x:v>
      </x:c>
      <x:c r="V69" s="10" t="n">
        <x:v>-0.0019756684489033506</x:v>
      </x:c>
      <x:c r="W69" s="10" t="n">
        <x:v>-0.06265705215355075</x:v>
      </x:c>
      <x:c r="X69" s="10" t="n">
        <x:v>-2.499520975427844</x:v>
      </x:c>
    </x:row>
    <x:row r="70">
      <x:c r="A70" s="34" t="n">
        <x:v>46</x:v>
      </x:c>
      <x:c r="B70" s="39" t="n">
        <x:f>CHOOSE(MIN(3,MAX(1,$B$9)),S70,U70,W70)</x:f>
        <x:v>0.5078070524836598</x:v>
      </x:c>
      <x:c r="C70" s="39" t="n">
        <x:f>CHOOSE(MIN(3,MAX(1,$B$9)),T70,V70,X70)</x:f>
        <x:v>-1.106678476159711</x:v>
      </x:c>
      <x:c r="D70" s="17" t="n">
        <x:f>$B$6+$B$7*B70</x:f>
        <x:v>0.10078070524836598</x:v>
      </x:c>
      <x:c r="E70" s="17" t="n">
        <x:f>$C$6+$C$7*($B$8*B70+SQRT(1-$B$8^2)*C70)</x:f>
        <x:v>-0.020450814793393113</x:v>
      </x:c>
      <x:c r="F70" s="34"/>
      <x:c r="G70" s="34"/>
      <x:c r="H70" s="34"/>
      <x:c r="I70" s="34"/>
      <x:c r="J70" s="34"/>
      <x:c r="K70" s="34"/>
      <x:c r="L70" s="34"/>
      <x:c r="M70" s="34"/>
      <x:c r="N70" s="34"/>
      <x:c r="O70" s="34"/>
      <x:c r="P70" s="34"/>
      <x:c r="S70" s="10" t="n">
        <x:v>0.5078070524836598</x:v>
      </x:c>
      <x:c r="T70" s="10" t="n">
        <x:v>-1.106678476159711</x:v>
      </x:c>
      <x:c r="U70" s="10" t="n">
        <x:v>-0.5692125843421283</x:v>
      </x:c>
      <x:c r="V70" s="10" t="n">
        <x:v>0.11889781793372887</x:v>
      </x:c>
      <x:c r="W70" s="10" t="n">
        <x:v>1.4667583943022628</x:v>
      </x:c>
      <x:c r="X70" s="10" t="n">
        <x:v>-1.0081234392194862</x:v>
      </x:c>
    </x:row>
    <x:row r="71">
      <x:c r="A71" s="34" t="n">
        <x:v>47</x:v>
      </x:c>
      <x:c r="B71" s="39" t="n">
        <x:f>CHOOSE(MIN(3,MAX(1,$B$9)),S71,U71,W71)</x:f>
        <x:v>-0.2940064492326185</x:v>
      </x:c>
      <x:c r="C71" s="39" t="n">
        <x:f>CHOOSE(MIN(3,MAX(1,$B$9)),T71,V71,X71)</x:f>
        <x:v>0.11840748294704798</x:v>
      </x:c>
      <x:c r="D71" s="17" t="n">
        <x:f>$B$6+$B$7*B71</x:f>
        <x:v>0.020599355076738154</x:v>
      </x:c>
      <x:c r="E71" s="17" t="n">
        <x:f>$C$6+$C$7*($B$8*B71+SQRT(1-$B$8^2)*C71)</x:f>
        <x:v>0.045554066361400705</x:v>
      </x:c>
      <x:c r="F71" s="34"/>
      <x:c r="G71" s="34"/>
      <x:c r="H71" s="34"/>
      <x:c r="I71" s="34"/>
      <x:c r="J71" s="34"/>
      <x:c r="K71" s="34"/>
      <x:c r="L71" s="34"/>
      <x:c r="M71" s="34"/>
      <x:c r="N71" s="34"/>
      <x:c r="O71" s="34"/>
      <x:c r="P71" s="34"/>
      <x:c r="S71" s="10" t="n">
        <x:v>-0.2940064492326185</x:v>
      </x:c>
      <x:c r="T71" s="10" t="n">
        <x:v>0.11840748294704798</x:v>
      </x:c>
      <x:c r="U71" s="10" t="n">
        <x:v>-0.619334885505735</x:v>
      </x:c>
      <x:c r="V71" s="10" t="n">
        <x:v>0.3216161192155525</x:v>
      </x:c>
      <x:c r="W71" s="10" t="n">
        <x:v>-1.0186410714392333</x:v>
      </x:c>
      <x:c r="X71" s="10" t="n">
        <x:v>-0.9724171484765439</x:v>
      </x:c>
    </x:row>
    <x:row r="72">
      <x:c r="A72" s="34" t="n">
        <x:v>48</x:v>
      </x:c>
      <x:c r="B72" s="39" t="n">
        <x:f>CHOOSE(MIN(3,MAX(1,$B$9)),S72,U72,W72)</x:f>
        <x:v>0.3585260774984505</x:v>
      </x:c>
      <x:c r="C72" s="39" t="n">
        <x:f>CHOOSE(MIN(3,MAX(1,$B$9)),T72,V72,X72)</x:f>
        <x:v>-0.8952363615343913</x:v>
      </x:c>
      <x:c r="D72" s="17" t="n">
        <x:f>$B$6+$B$7*B72</x:f>
        <x:v>0.08585260774984504</x:v>
      </x:c>
      <x:c r="E72" s="17" t="n">
        <x:f>$C$6+$C$7*($B$8*B72+SQRT(1-$B$8^2)*C72)</x:f>
        <x:v>-0.009603439273110768</x:v>
      </x:c>
      <x:c r="F72" s="34"/>
      <x:c r="G72" s="34"/>
      <x:c r="H72" s="34"/>
      <x:c r="I72" s="34"/>
      <x:c r="J72" s="34"/>
      <x:c r="K72" s="34"/>
      <x:c r="L72" s="34"/>
      <x:c r="M72" s="34"/>
      <x:c r="N72" s="34"/>
      <x:c r="O72" s="34"/>
      <x:c r="P72" s="34"/>
      <x:c r="S72" s="10" t="n">
        <x:v>0.3585260774984505</x:v>
      </x:c>
      <x:c r="T72" s="10" t="n">
        <x:v>-0.8952363615343913</x:v>
      </x:c>
      <x:c r="U72" s="10" t="n">
        <x:v>-1.3812067735578324</x:v>
      </x:c>
      <x:c r="V72" s="10" t="n">
        <x:v>1.9156815259871431</x:v>
      </x:c>
      <x:c r="W72" s="10" t="n">
        <x:v>0.1138233178127143</x:v>
      </x:c>
      <x:c r="X72" s="10" t="n">
        <x:v>1.2026122108487856</x:v>
      </x:c>
    </x:row>
    <x:row r="73">
      <x:c r="A73" s="34" t="n">
        <x:v>49</x:v>
      </x:c>
      <x:c r="B73" s="39" t="n">
        <x:f>CHOOSE(MIN(3,MAX(1,$B$9)),S73,U73,W73)</x:f>
        <x:v>-0.5430618324963487</x:v>
      </x:c>
      <x:c r="C73" s="39" t="n">
        <x:f>CHOOSE(MIN(3,MAX(1,$B$9)),T73,V73,X73)</x:f>
        <x:v>0.8510224895836523</x:v>
      </x:c>
      <x:c r="D73" s="17" t="n">
        <x:f>$B$6+$B$7*B73</x:f>
        <x:v>-0.0043061832496348665</x:v>
      </x:c>
      <x:c r="E73" s="17" t="n">
        <x:f>$C$6+$C$7*($B$8*B73+SQRT(1-$B$8^2)*C73)</x:f>
        <x:v>0.09654761789231464</x:v>
      </x:c>
      <x:c r="F73" s="34"/>
      <x:c r="G73" s="34"/>
      <x:c r="H73" s="34"/>
      <x:c r="I73" s="34"/>
      <x:c r="J73" s="34"/>
      <x:c r="K73" s="34"/>
      <x:c r="L73" s="34"/>
      <x:c r="M73" s="34"/>
      <x:c r="N73" s="34"/>
      <x:c r="O73" s="34"/>
      <x:c r="P73" s="34"/>
      <x:c r="S73" s="10" t="n">
        <x:v>-0.5430618324963487</x:v>
      </x:c>
      <x:c r="T73" s="10" t="n">
        <x:v>0.8510224895836523</x:v>
      </x:c>
      <x:c r="U73" s="10" t="n">
        <x:v>0.26445463026204463</x:v>
      </x:c>
      <x:c r="V73" s="10" t="n">
        <x:v>-1.072948536068192</x:v>
      </x:c>
      <x:c r="W73" s="10" t="n">
        <x:v>0.3255920388699928</x:v>
      </x:c>
      <x:c r="X73" s="10" t="n">
        <x:v>-1.159882568621841</x:v>
      </x:c>
    </x:row>
    <x:row r="74">
      <x:c r="A74" s="34" t="n">
        <x:v>50</x:v>
      </x:c>
      <x:c r="B74" s="39" t="n">
        <x:f>CHOOSE(MIN(3,MAX(1,$B$9)),S74,U74,W74)</x:f>
        <x:v>0.6800704968759057</x:v>
      </x:c>
      <x:c r="C74" s="39" t="n">
        <x:f>CHOOSE(MIN(3,MAX(1,$B$9)),T74,V74,X74)</x:f>
        <x:v>-0.5742444297822227</x:v>
      </x:c>
      <x:c r="D74" s="17" t="n">
        <x:f>$B$6+$B$7*B74</x:f>
        <x:v>0.11800704968759057</x:v>
      </x:c>
      <x:c r="E74" s="17" t="n">
        <x:f>$C$6+$C$7*($B$8*B74+SQRT(1-$B$8^2)*C74)</x:f>
        <x:v>0.034272498426483874</x:v>
      </x:c>
      <x:c r="F74" s="34"/>
      <x:c r="G74" s="34"/>
      <x:c r="H74" s="34"/>
      <x:c r="I74" s="34"/>
      <x:c r="J74" s="34"/>
      <x:c r="K74" s="34"/>
      <x:c r="L74" s="34"/>
      <x:c r="M74" s="34"/>
      <x:c r="N74" s="34"/>
      <x:c r="O74" s="34"/>
      <x:c r="P74" s="34"/>
      <x:c r="S74" s="10" t="n">
        <x:v>0.6800704968759057</x:v>
      </x:c>
      <x:c r="T74" s="10" t="n">
        <x:v>-0.5742444297822227</x:v>
      </x:c>
      <x:c r="U74" s="10" t="n">
        <x:v>0.7606747916004639</x:v>
      </x:c>
      <x:c r="V74" s="10" t="n">
        <x:v>0.019298544527248516</x:v>
      </x:c>
      <x:c r="W74" s="10" t="n">
        <x:v>2.0449553295467076</x:v>
      </x:c>
      <x:c r="X74" s="10" t="n">
        <x:v>-2.1589871464143133</x:v>
      </x:c>
    </x:row>
    <x:row r="75">
      <x:c r="A75" s="34" t="n">
        <x:v>51</x:v>
      </x:c>
      <x:c r="B75" s="39" t="n">
        <x:f>CHOOSE(MIN(3,MAX(1,$B$9)),S75,U75,W75)</x:f>
        <x:v>-0.057033660779822755</x:v>
      </x:c>
      <x:c r="C75" s="39" t="n">
        <x:f>CHOOSE(MIN(3,MAX(1,$B$9)),T75,V75,X75)</x:f>
        <x:v>0.2949834744164433</x:v>
      </x:c>
      <x:c r="D75" s="17" t="n">
        <x:f>$B$6+$B$7*B75</x:f>
        <x:v>0.04429663392201773</x:v>
      </x:c>
      <x:c r="E75" s="17" t="n">
        <x:f>$C$6+$C$7*($B$8*B75+SQRT(1-$B$8^2)*C75)</x:f>
        <x:v>0.07269463521513256</x:v>
      </x:c>
      <x:c r="F75" s="34"/>
      <x:c r="G75" s="34"/>
      <x:c r="H75" s="34"/>
      <x:c r="I75" s="34"/>
      <x:c r="J75" s="34"/>
      <x:c r="K75" s="34"/>
      <x:c r="L75" s="34"/>
      <x:c r="M75" s="34"/>
      <x:c r="N75" s="34"/>
      <x:c r="O75" s="34"/>
      <x:c r="P75" s="34"/>
      <x:c r="S75" s="10" t="n">
        <x:v>-0.057033660779822755</x:v>
      </x:c>
      <x:c r="T75" s="10" t="n">
        <x:v>0.2949834744164433</x:v>
      </x:c>
      <x:c r="U75" s="10" t="n">
        <x:v>-0.7301992964638461</x:v>
      </x:c>
      <x:c r="V75" s="10" t="n">
        <x:v>0.053012682000941704</x:v>
      </x:c>
      <x:c r="W75" s="10" t="n">
        <x:v>-0.5810882553005347</x:v>
      </x:c>
      <x:c r="X75" s="10" t="n">
        <x:v>-2.1128894059807415</x:v>
      </x:c>
    </x:row>
    <x:row r="76">
      <x:c r="A76" s="34" t="n">
        <x:v>52</x:v>
      </x:c>
      <x:c r="B76" s="39" t="n">
        <x:f>CHOOSE(MIN(3,MAX(1,$B$9)),S76,U76,W76)</x:f>
        <x:v>-0.5414402240380437</x:v>
      </x:c>
      <x:c r="C76" s="39" t="n">
        <x:f>CHOOSE(MIN(3,MAX(1,$B$9)),T76,V76,X76)</x:f>
        <x:v>0.22286517713693305</x:v>
      </x:c>
      <x:c r="D76" s="17" t="n">
        <x:f>$B$6+$B$7*B76</x:f>
        <x:v>-0.004144022403804369</x:v>
      </x:c>
      <x:c r="E76" s="17" t="n">
        <x:f>$C$6+$C$7*($B$8*B76+SQRT(1-$B$8^2)*C76)</x:f>
        <x:v>0.0422286793000481</x:v>
      </x:c>
      <x:c r="F76" s="34"/>
      <x:c r="G76" s="34"/>
      <x:c r="H76" s="34"/>
      <x:c r="I76" s="34"/>
      <x:c r="J76" s="34"/>
      <x:c r="K76" s="34"/>
      <x:c r="L76" s="34"/>
      <x:c r="M76" s="34"/>
      <x:c r="N76" s="34"/>
      <x:c r="O76" s="34"/>
      <x:c r="P76" s="34"/>
      <x:c r="S76" s="10" t="n">
        <x:v>-0.5414402240380437</x:v>
      </x:c>
      <x:c r="T76" s="10" t="n">
        <x:v>0.22286517713693305</x:v>
      </x:c>
      <x:c r="U76" s="10" t="n">
        <x:v>0.0239931366742388</x:v>
      </x:c>
      <x:c r="V76" s="10" t="n">
        <x:v>1.0419815250618336</x:v>
      </x:c>
      <x:c r="W76" s="10" t="n">
        <x:v>0.21210227490259817</x:v>
      </x:c>
      <x:c r="X76" s="10" t="n">
        <x:v>0.45430700512129796</x:v>
      </x:c>
    </x:row>
    <x:row r="77">
      <x:c r="A77" s="34" t="n">
        <x:v>53</x:v>
      </x:c>
      <x:c r="B77" s="39" t="n">
        <x:f>CHOOSE(MIN(3,MAX(1,$B$9)),S77,U77,W77)</x:f>
        <x:v>-0.33328785385021453</x:v>
      </x:c>
      <x:c r="C77" s="39" t="n">
        <x:f>CHOOSE(MIN(3,MAX(1,$B$9)),T77,V77,X77)</x:f>
        <x:v>-0.3765839884665903</x:v>
      </x:c>
      <x:c r="D77" s="17" t="n">
        <x:f>$B$6+$B$7*B77</x:f>
        <x:v>0.01667121461497855</x:v>
      </x:c>
      <x:c r="E77" s="17" t="n">
        <x:f>$C$6+$C$7*($B$8*B77+SQRT(1-$B$8^2)*C77)</x:f>
        <x:v>0.0007224772404359481</x:v>
      </x:c>
      <x:c r="F77" s="34"/>
      <x:c r="G77" s="34"/>
      <x:c r="H77" s="34"/>
      <x:c r="I77" s="34"/>
      <x:c r="J77" s="34"/>
      <x:c r="K77" s="34"/>
      <x:c r="L77" s="34"/>
      <x:c r="M77" s="34"/>
      <x:c r="N77" s="34"/>
      <x:c r="O77" s="34"/>
      <x:c r="P77" s="34"/>
      <x:c r="S77" s="10" t="n">
        <x:v>-0.33328785385021453</x:v>
      </x:c>
      <x:c r="T77" s="10" t="n">
        <x:v>-0.3765839884665903</x:v>
      </x:c>
      <x:c r="U77" s="10" t="n">
        <x:v>-0.7246246540177667</x:v>
      </x:c>
      <x:c r="V77" s="10" t="n">
        <x:v>0.023593001225548103</x:v>
      </x:c>
      <x:c r="W77" s="10" t="n">
        <x:v>3.725107344592726</x:v>
      </x:c>
      <x:c r="X77" s="10" t="n">
        <x:v>0.3209433346765001</x:v>
      </x:c>
    </x:row>
    <x:row r="78">
      <x:c r="A78" s="34" t="n">
        <x:v>54</x:v>
      </x:c>
      <x:c r="B78" s="39" t="n">
        <x:f>CHOOSE(MIN(3,MAX(1,$B$9)),S78,U78,W78)</x:f>
        <x:v>1.7914409445518955</x:v>
      </x:c>
      <x:c r="C78" s="39" t="n">
        <x:f>CHOOSE(MIN(3,MAX(1,$B$9)),T78,V78,X78)</x:f>
        <x:v>-0.4529958988715954</x:v>
      </x:c>
      <x:c r="D78" s="17" t="n">
        <x:f>$B$6+$B$7*B78</x:f>
        <x:v>0.22914409445518957</x:v>
      </x:c>
      <x:c r="E78" s="17" t="n">
        <x:f>$C$6+$C$7*($B$8*B78+SQRT(1-$B$8^2)*C78)</x:f>
        <x:v>0.10034145160429797</x:v>
      </x:c>
      <x:c r="F78" s="34"/>
      <x:c r="G78" s="34"/>
      <x:c r="H78" s="34"/>
      <x:c r="I78" s="34"/>
      <x:c r="J78" s="34"/>
      <x:c r="K78" s="34"/>
      <x:c r="L78" s="34"/>
      <x:c r="M78" s="34"/>
      <x:c r="N78" s="34"/>
      <x:c r="O78" s="34"/>
      <x:c r="P78" s="34"/>
      <x:c r="S78" s="10" t="n">
        <x:v>1.7914409445518955</x:v>
      </x:c>
      <x:c r="T78" s="10" t="n">
        <x:v>-0.4529958988715954</x:v>
      </x:c>
      <x:c r="U78" s="10" t="n">
        <x:v>1.3235736115885712</x:v>
      </x:c>
      <x:c r="V78" s="10" t="n">
        <x:v>0.23841489176578595</x:v>
      </x:c>
      <x:c r="W78" s="10" t="n">
        <x:v>0.7459068070558311</x:v>
      </x:c>
      <x:c r="X78" s="10" t="n">
        <x:v>-1.5101140787758895</x:v>
      </x:c>
    </x:row>
    <x:row r="79">
      <x:c r="A79" s="34" t="n">
        <x:v>55</x:v>
      </x:c>
      <x:c r="B79" s="39" t="n">
        <x:f>CHOOSE(MIN(3,MAX(1,$B$9)),S79,U79,W79)</x:f>
        <x:v>0.9829856229290843</x:v>
      </x:c>
      <x:c r="C79" s="39" t="n">
        <x:f>CHOOSE(MIN(3,MAX(1,$B$9)),T79,V79,X79)</x:f>
        <x:v>1.4987472380209435</x:v>
      </x:c>
      <x:c r="D79" s="17" t="n">
        <x:f>$B$6+$B$7*B79</x:f>
        <x:v>0.14829856229290844</x:v>
      </x:c>
      <x:c r="E79" s="17" t="n">
        <x:f>$C$6+$C$7*($B$8*B79+SQRT(1-$B$8^2)*C79)</x:f>
        <x:v>0.22894459934424422</x:v>
      </x:c>
      <x:c r="F79" s="34"/>
      <x:c r="G79" s="34"/>
      <x:c r="H79" s="34"/>
      <x:c r="I79" s="34"/>
      <x:c r="J79" s="34"/>
      <x:c r="K79" s="34"/>
      <x:c r="L79" s="34"/>
      <x:c r="M79" s="34"/>
      <x:c r="N79" s="34"/>
      <x:c r="O79" s="34"/>
      <x:c r="P79" s="34"/>
      <x:c r="S79" s="10" t="n">
        <x:v>0.9829856229290843</x:v>
      </x:c>
      <x:c r="T79" s="10" t="n">
        <x:v>1.4987472380209435</x:v>
      </x:c>
      <x:c r="U79" s="10" t="n">
        <x:v>-2.6787249799442288</x:v>
      </x:c>
      <x:c r="V79" s="10" t="n">
        <x:v>2.491191741300585</x:v>
      </x:c>
      <x:c r="W79" s="10" t="n">
        <x:v>-0.8614285936481975</x:v>
      </x:c>
      <x:c r="X79" s="10" t="n">
        <x:v>0.20228607701346077</x:v>
      </x:c>
    </x:row>
    <x:row r="80">
      <x:c r="A80" s="34" t="n">
        <x:v>56</x:v>
      </x:c>
      <x:c r="B80" s="39" t="n">
        <x:f>CHOOSE(MIN(3,MAX(1,$B$9)),S80,U80,W80)</x:f>
        <x:v>-0.6350216218420555</x:v>
      </x:c>
      <x:c r="C80" s="39" t="n">
        <x:f>CHOOSE(MIN(3,MAX(1,$B$9)),T80,V80,X80)</x:f>
        <x:v>-0.19581373712300107</x:v>
      </x:c>
      <x:c r="D80" s="17" t="n">
        <x:f>$B$6+$B$7*B80</x:f>
        <x:v>-0.013502162184205552</x:v>
      </x:c>
      <x:c r="E80" s="17" t="n">
        <x:f>$C$6+$C$7*($B$8*B80+SQRT(1-$B$8^2)*C80)</x:f>
        <x:v>0.0012909518320485397</x:v>
      </x:c>
      <x:c r="F80" s="34"/>
      <x:c r="G80" s="34"/>
      <x:c r="H80" s="34"/>
      <x:c r="I80" s="34"/>
      <x:c r="J80" s="34"/>
      <x:c r="K80" s="34"/>
      <x:c r="L80" s="34"/>
      <x:c r="M80" s="34"/>
      <x:c r="N80" s="34"/>
      <x:c r="O80" s="34"/>
      <x:c r="P80" s="34"/>
      <x:c r="S80" s="10" t="n">
        <x:v>-0.6350216218420555</x:v>
      </x:c>
      <x:c r="T80" s="10" t="n">
        <x:v>-0.19581373712300107</x:v>
      </x:c>
      <x:c r="U80" s="10" t="n">
        <x:v>-0.06778126487864179</x:v>
      </x:c>
      <x:c r="V80" s="10" t="n">
        <x:v>-0.4199198360796922</x:v>
      </x:c>
      <x:c r="W80" s="10" t="n">
        <x:v>-0.12489268564711886</x:v>
      </x:c>
      <x:c r="X80" s="10" t="n">
        <x:v>-0.571875360996709</x:v>
      </x:c>
    </x:row>
    <x:row r="81">
      <x:c r="A81" s="34" t="n">
        <x:v>57</x:v>
      </x:c>
      <x:c r="B81" s="39" t="n">
        <x:f>CHOOSE(MIN(3,MAX(1,$B$9)),S81,U81,W81)</x:f>
        <x:v>-0.2632170621891142</x:v>
      </x:c>
      <x:c r="C81" s="39" t="n">
        <x:f>CHOOSE(MIN(3,MAX(1,$B$9)),T81,V81,X81)</x:f>
        <x:v>1.319243105614291</x:v>
      </x:c>
      <x:c r="D81" s="17" t="n">
        <x:f>$B$6+$B$7*B81</x:f>
        <x:v>0.02367829378108858</x:v>
      </x:c>
      <x:c r="E81" s="17" t="n">
        <x:f>$C$6+$C$7*($B$8*B81+SQRT(1-$B$8^2)*C81)</x:f>
        <x:v>0.1510889512134896</x:v>
      </x:c>
      <x:c r="F81" s="34"/>
      <x:c r="G81" s="34"/>
      <x:c r="H81" s="34"/>
      <x:c r="I81" s="34"/>
      <x:c r="J81" s="34"/>
      <x:c r="K81" s="34"/>
      <x:c r="L81" s="34"/>
      <x:c r="M81" s="34"/>
      <x:c r="N81" s="34"/>
      <x:c r="O81" s="34"/>
      <x:c r="P81" s="34"/>
      <x:c r="S81" s="10" t="n">
        <x:v>-0.2632170621891142</x:v>
      </x:c>
      <x:c r="T81" s="10" t="n">
        <x:v>1.319243105614291</x:v>
      </x:c>
      <x:c r="U81" s="10" t="n">
        <x:v>-1.6391074670268135</x:v>
      </x:c>
      <x:c r="V81" s="10" t="n">
        <x:v>1.569006942054521</x:v>
      </x:c>
      <x:c r="W81" s="10" t="n">
        <x:v>-1.5256761466769442</x:v>
      </x:c>
      <x:c r="X81" s="10" t="n">
        <x:v>2.395841991290795</x:v>
      </x:c>
    </x:row>
    <x:row r="82">
      <x:c r="A82" s="34" t="n">
        <x:v>58</x:v>
      </x:c>
      <x:c r="B82" s="39" t="n">
        <x:f>CHOOSE(MIN(3,MAX(1,$B$9)),S82,U82,W82)</x:f>
        <x:v>-0.3097871965640157</x:v>
      </x:c>
      <x:c r="C82" s="39" t="n">
        <x:f>CHOOSE(MIN(3,MAX(1,$B$9)),T82,V82,X82)</x:f>
        <x:v>-1.1159797452991254</x:v>
      </x:c>
      <x:c r="D82" s="17" t="n">
        <x:f>$B$6+$B$7*B82</x:f>
        <x:v>0.01902128034359843</x:v>
      </x:c>
      <x:c r="E82" s="17" t="n">
        <x:f>$C$6+$C$7*($B$8*B82+SQRT(1-$B$8^2)*C82)</x:f>
        <x:v>-0.06213604078199378</x:v>
      </x:c>
      <x:c r="F82" s="34"/>
      <x:c r="G82" s="34"/>
      <x:c r="H82" s="34"/>
      <x:c r="I82" s="34"/>
      <x:c r="J82" s="34"/>
      <x:c r="K82" s="34"/>
      <x:c r="L82" s="34"/>
      <x:c r="M82" s="34"/>
      <x:c r="N82" s="34"/>
      <x:c r="O82" s="34"/>
      <x:c r="P82" s="34"/>
      <x:c r="S82" s="10" t="n">
        <x:v>-0.3097871965640157</x:v>
      </x:c>
      <x:c r="T82" s="10" t="n">
        <x:v>-1.1159797452991254</x:v>
      </x:c>
      <x:c r="U82" s="10" t="n">
        <x:v>1.1452341375503898</x:v>
      </x:c>
      <x:c r="V82" s="10" t="n">
        <x:v>0.24365285424502345</x:v>
      </x:c>
      <x:c r="W82" s="10" t="n">
        <x:v>-0.9508637967546814</x:v>
      </x:c>
      <x:c r="X82" s="10" t="n">
        <x:v>-0.17008529155010388</x:v>
      </x:c>
    </x:row>
    <x:row r="83">
      <x:c r="A83" s="34" t="n">
        <x:v>59</x:v>
      </x:c>
      <x:c r="B83" s="39" t="n">
        <x:f>CHOOSE(MIN(3,MAX(1,$B$9)),S83,U83,W83)</x:f>
        <x:v>-2.2176894926794373</x:v>
      </x:c>
      <x:c r="C83" s="39" t="n">
        <x:f>CHOOSE(MIN(3,MAX(1,$B$9)),T83,V83,X83)</x:f>
        <x:v>-0.669711558246918</x:v>
      </x:c>
      <x:c r="D83" s="17" t="n">
        <x:f>$B$6+$B$7*B83</x:f>
        <x:v>-0.17176894926794373</x:v>
      </x:c>
      <x:c r="E83" s="17" t="n">
        <x:f>$C$6+$C$7*($B$8*B83+SQRT(1-$B$8^2)*C83)</x:f>
        <x:v>-0.11888319689896114</x:v>
      </x:c>
      <x:c r="F83" s="34"/>
      <x:c r="G83" s="34"/>
      <x:c r="H83" s="34"/>
      <x:c r="I83" s="34"/>
      <x:c r="J83" s="34"/>
      <x:c r="K83" s="34"/>
      <x:c r="L83" s="34"/>
      <x:c r="M83" s="34"/>
      <x:c r="N83" s="34"/>
      <x:c r="O83" s="34"/>
      <x:c r="P83" s="34"/>
      <x:c r="S83" s="10" t="n">
        <x:v>-2.2176894926794373</x:v>
      </x:c>
      <x:c r="T83" s="10" t="n">
        <x:v>-0.669711558246918</x:v>
      </x:c>
      <x:c r="U83" s="10" t="n">
        <x:v>-1.5901870793954047</x:v>
      </x:c>
      <x:c r="V83" s="10" t="n">
        <x:v>0.45214175736549417</x:v>
      </x:c>
      <x:c r="W83" s="10" t="n">
        <x:v>-0.4502992709597212</x:v>
      </x:c>
      <x:c r="X83" s="10" t="n">
        <x:v>-1.0256910179506946</x:v>
      </x:c>
    </x:row>
    <x:row r="84">
      <x:c r="A84" s="34" t="n">
        <x:v>60</x:v>
      </x:c>
      <x:c r="B84" s="39" t="n">
        <x:f>CHOOSE(MIN(3,MAX(1,$B$9)),S84,U84,W84)</x:f>
        <x:v>-0.5011433134990914</x:v>
      </x:c>
      <x:c r="C84" s="39" t="n">
        <x:f>CHOOSE(MIN(3,MAX(1,$B$9)),T84,V84,X84)</x:f>
        <x:v>0.13244049090472534</x:v>
      </x:c>
      <x:c r="D84" s="17" t="n">
        <x:f>$B$6+$B$7*B84</x:f>
        <x:v>-0.00011433134990913862</x:v>
      </x:c>
      <x:c r="E84" s="17" t="n">
        <x:f>$C$6+$C$7*($B$8*B84+SQRT(1-$B$8^2)*C84)</x:f>
        <x:v>0.03641251728636284</x:v>
      </x:c>
      <x:c r="F84" s="34"/>
      <x:c r="G84" s="34"/>
      <x:c r="H84" s="34"/>
      <x:c r="I84" s="34"/>
      <x:c r="J84" s="34"/>
      <x:c r="K84" s="34"/>
      <x:c r="L84" s="34"/>
      <x:c r="M84" s="34"/>
      <x:c r="N84" s="34"/>
      <x:c r="O84" s="34"/>
      <x:c r="P84" s="34"/>
      <x:c r="S84" s="10" t="n">
        <x:v>-0.5011433134990914</x:v>
      </x:c>
      <x:c r="T84" s="10" t="n">
        <x:v>0.13244049090472534</x:v>
      </x:c>
      <x:c r="U84" s="10" t="n">
        <x:v>0.8300685555238609</x:v>
      </x:c>
      <x:c r="V84" s="10" t="n">
        <x:v>-1.076493222786047</x:v>
      </x:c>
      <x:c r="W84" s="10" t="n">
        <x:v>1.295942701381441</x:v>
      </x:c>
      <x:c r="X84" s="10" t="n">
        <x:v>0.6225156665656103</x:v>
      </x:c>
    </x:row>
    <x:row r="85">
      <x:c r="A85" s="34" t="n">
        <x:v>61</x:v>
      </x:c>
      <x:c r="B85" s="39" t="n">
        <x:f>CHOOSE(MIN(3,MAX(1,$B$9)),S85,U85,W85)</x:f>
        <x:v>-0.7501395203718308</x:v>
      </x:c>
      <x:c r="C85" s="39" t="n">
        <x:f>CHOOSE(MIN(3,MAX(1,$B$9)),T85,V85,X85)</x:f>
        <x:v>-0.46824628165334664</x:v>
      </x:c>
      <x:c r="D85" s="17" t="n">
        <x:f>$B$6+$B$7*B85</x:f>
        <x:v>-0.025013952037183082</x:v>
      </x:c>
      <x:c r="E85" s="17" t="n">
        <x:f>$C$6+$C$7*($B$8*B85+SQRT(1-$B$8^2)*C85)</x:f>
        <x:v>-0.028058293532531683</x:v>
      </x:c>
      <x:c r="F85" s="34"/>
      <x:c r="G85" s="34"/>
      <x:c r="H85" s="34"/>
      <x:c r="I85" s="34"/>
      <x:c r="J85" s="34"/>
      <x:c r="K85" s="34"/>
      <x:c r="L85" s="34"/>
      <x:c r="M85" s="34"/>
      <x:c r="N85" s="34"/>
      <x:c r="O85" s="34"/>
      <x:c r="P85" s="34"/>
      <x:c r="S85" s="10" t="n">
        <x:v>-0.7501395203718308</x:v>
      </x:c>
      <x:c r="T85" s="10" t="n">
        <x:v>-0.46824628165334664</x:v>
      </x:c>
      <x:c r="U85" s="10" t="n">
        <x:v>0.19568172402728418</x:v>
      </x:c>
      <x:c r="V85" s="10" t="n">
        <x:v>-0.9389585588267543</x:v>
      </x:c>
      <x:c r="W85" s="10" t="n">
        <x:v>0.4286003194430932</x:v>
      </x:c>
      <x:c r="X85" s="10" t="n">
        <x:v>-0.6132310291021761</x:v>
      </x:c>
    </x:row>
    <x:row r="86">
      <x:c r="A86" s="34" t="n">
        <x:v>62</x:v>
      </x:c>
      <x:c r="B86" s="39" t="n">
        <x:f>CHOOSE(MIN(3,MAX(1,$B$9)),S86,U86,W86)</x:f>
        <x:v>0.8878709713667096</x:v>
      </x:c>
      <x:c r="C86" s="39" t="n">
        <x:f>CHOOSE(MIN(3,MAX(1,$B$9)),T86,V86,X86)</x:f>
        <x:v>-1.8601635253182827</x:v>
      </x:c>
      <x:c r="D86" s="17" t="n">
        <x:f>$B$6+$B$7*B86</x:f>
        <x:v>0.13878709713667098</x:v>
      </x:c>
      <x:c r="E86" s="17" t="n">
        <x:f>$C$6+$C$7*($B$8*B86+SQRT(1-$B$8^2)*C86)</x:f>
        <x:v>-0.06670133824354955</x:v>
      </x:c>
      <x:c r="F86" s="34"/>
      <x:c r="G86" s="34"/>
      <x:c r="H86" s="34"/>
      <x:c r="I86" s="34"/>
      <x:c r="J86" s="34"/>
      <x:c r="K86" s="34"/>
      <x:c r="L86" s="34"/>
      <x:c r="M86" s="34"/>
      <x:c r="N86" s="34"/>
      <x:c r="O86" s="34"/>
      <x:c r="P86" s="34"/>
      <x:c r="S86" s="10" t="n">
        <x:v>0.8878709713667096</x:v>
      </x:c>
      <x:c r="T86" s="10" t="n">
        <x:v>-1.8601635253182827</x:v>
      </x:c>
      <x:c r="U86" s="10" t="n">
        <x:v>-0.6333670098245731</x:v>
      </x:c>
      <x:c r="V86" s="10" t="n">
        <x:v>-1.9706836313481164</x:v>
      </x:c>
      <x:c r="W86" s="10" t="n">
        <x:v>-0.3757754778955378</x:v>
      </x:c>
      <x:c r="X86" s="10" t="n">
        <x:v>-1.5576440531415228</x:v>
      </x:c>
    </x:row>
    <x:row r="87">
      <x:c r="A87" s="34" t="n">
        <x:v>63</x:v>
      </x:c>
      <x:c r="B87" s="39" t="n">
        <x:f>CHOOSE(MIN(3,MAX(1,$B$9)),S87,U87,W87)</x:f>
        <x:v>-0.27132806490608713</x:v>
      </x:c>
      <x:c r="C87" s="39" t="n">
        <x:f>CHOOSE(MIN(3,MAX(1,$B$9)),T87,V87,X87)</x:f>
        <x:v>0.12111215390024646</x:v>
      </x:c>
      <x:c r="D87" s="17" t="n">
        <x:f>$B$6+$B$7*B87</x:f>
        <x:v>0.022867193509391287</x:v>
      </x:c>
      <x:c r="E87" s="17" t="n">
        <x:f>$C$6+$C$7*($B$8*B87+SQRT(1-$B$8^2)*C87)</x:f>
        <x:v>0.046922216953162045</x:v>
      </x:c>
      <x:c r="F87" s="34"/>
      <x:c r="G87" s="34"/>
      <x:c r="H87" s="34"/>
      <x:c r="I87" s="34"/>
      <x:c r="J87" s="34"/>
      <x:c r="K87" s="34"/>
      <x:c r="L87" s="34"/>
      <x:c r="M87" s="34"/>
      <x:c r="N87" s="34"/>
      <x:c r="O87" s="34"/>
      <x:c r="P87" s="34"/>
      <x:c r="S87" s="10" t="n">
        <x:v>-0.27132806490608713</x:v>
      </x:c>
      <x:c r="T87" s="10" t="n">
        <x:v>0.12111215390024646</x:v>
      </x:c>
      <x:c r="U87" s="10" t="n">
        <x:v>-0.693732429904402</x:v>
      </x:c>
      <x:c r="V87" s="10" t="n">
        <x:v>-0.5299211226325106</x:v>
      </x:c>
      <x:c r="W87" s="10" t="n">
        <x:v>-0.5605051918843648</x:v>
      </x:c>
      <x:c r="X87" s="10" t="n">
        <x:v>0.5149541492777757</x:v>
      </x:c>
    </x:row>
    <x:row r="88">
      <x:c r="A88" s="34" t="n">
        <x:v>64</x:v>
      </x:c>
      <x:c r="B88" s="39" t="n">
        <x:f>CHOOSE(MIN(3,MAX(1,$B$9)),S88,U88,W88)</x:f>
        <x:v>-0.8807749451525195</x:v>
      </x:c>
      <x:c r="C88" s="39" t="n">
        <x:f>CHOOSE(MIN(3,MAX(1,$B$9)),T88,V88,X88)</x:f>
        <x:v>1.1863714753476455</x:v>
      </x:c>
      <x:c r="D88" s="17" t="n">
        <x:f>$B$6+$B$7*B88</x:f>
        <x:v>-0.038077494515251956</x:v>
      </x:c>
      <x:c r="E88" s="17" t="n">
        <x:f>$C$6+$C$7*($B$8*B88+SQRT(1-$B$8^2)*C88)</x:f>
        <x:v>0.10870403634000253</x:v>
      </x:c>
      <x:c r="F88" s="34"/>
      <x:c r="G88" s="34"/>
      <x:c r="H88" s="34"/>
      <x:c r="I88" s="34"/>
      <x:c r="J88" s="34"/>
      <x:c r="K88" s="34"/>
      <x:c r="L88" s="34"/>
      <x:c r="M88" s="34"/>
      <x:c r="N88" s="34"/>
      <x:c r="O88" s="34"/>
      <x:c r="P88" s="34"/>
      <x:c r="S88" s="10" t="n">
        <x:v>-0.8807749451525195</x:v>
      </x:c>
      <x:c r="T88" s="10" t="n">
        <x:v>1.1863714753476455</x:v>
      </x:c>
      <x:c r="U88" s="10" t="n">
        <x:v>-1.480939410067608</x:v>
      </x:c>
      <x:c r="V88" s="10" t="n">
        <x:v>-0.26393719430291723</x:v>
      </x:c>
      <x:c r="W88" s="10" t="n">
        <x:v>-2.770286800873369</x:v>
      </x:c>
      <x:c r="X88" s="10" t="n">
        <x:v>0.5197483979387544</x:v>
      </x:c>
    </x:row>
    <x:row r="89">
      <x:c r="A89" s="34" t="n">
        <x:v>65</x:v>
      </x:c>
      <x:c r="B89" s="39" t="n">
        <x:f>CHOOSE(MIN(3,MAX(1,$B$9)),S89,U89,W89)</x:f>
        <x:v>-1.344924408260897</x:v>
      </x:c>
      <x:c r="C89" s="39" t="n">
        <x:f>CHOOSE(MIN(3,MAX(1,$B$9)),T89,V89,X89)</x:f>
        <x:v>0.7884009130419846</x:v>
      </x:c>
      <x:c r="D89" s="17" t="n">
        <x:f>$B$6+$B$7*B89</x:f>
        <x:v>-0.08449244082608971</x:v>
      </x:c>
      <x:c r="E89" s="17" t="n">
        <x:f>$C$6+$C$7*($B$8*B89+SQRT(1-$B$8^2)*C89)</x:f>
        <x:v>0.05103130149307562</x:v>
      </x:c>
      <x:c r="F89" s="34"/>
      <x:c r="G89" s="34"/>
      <x:c r="H89" s="34"/>
      <x:c r="I89" s="34"/>
      <x:c r="J89" s="34"/>
      <x:c r="K89" s="34"/>
      <x:c r="L89" s="34"/>
      <x:c r="M89" s="34"/>
      <x:c r="N89" s="34"/>
      <x:c r="O89" s="34"/>
      <x:c r="P89" s="34"/>
      <x:c r="S89" s="10" t="n">
        <x:v>-1.344924408260897</x:v>
      </x:c>
      <x:c r="T89" s="10" t="n">
        <x:v>0.7884009130419846</x:v>
      </x:c>
      <x:c r="U89" s="10" t="n">
        <x:v>0.7648859698784531</x:v>
      </x:c>
      <x:c r="V89" s="10" t="n">
        <x:v>0.48130545792156826</x:v>
      </x:c>
      <x:c r="W89" s="10" t="n">
        <x:v>1.3890254974299814</x:v>
      </x:c>
      <x:c r="X89" s="10" t="n">
        <x:v>-1.3702967941186026</x:v>
      </x:c>
    </x:row>
    <x:row r="90">
      <x:c r="A90" s="34" t="n">
        <x:v>66</x:v>
      </x:c>
      <x:c r="B90" s="39" t="n">
        <x:f>CHOOSE(MIN(3,MAX(1,$B$9)),S90,U90,W90)</x:f>
        <x:v>1.4716499346259924</x:v>
      </x:c>
      <x:c r="C90" s="39" t="n">
        <x:f>CHOOSE(MIN(3,MAX(1,$B$9)),T90,V90,X90)</x:f>
        <x:v>-0.2499191877112783</x:v>
      </x:c>
      <x:c r="D90" s="17" t="n">
        <x:f>$B$6+$B$7*B90</x:f>
        <x:v>0.19716499346259925</x:v>
      </x:c>
      <x:c r="E90" s="17" t="n">
        <x:f>$C$6+$C$7*($B$8*B90+SQRT(1-$B$8^2)*C90)</x:f>
        <x:v>0.10193886018618575</x:v>
      </x:c>
      <x:c r="F90" s="34"/>
      <x:c r="G90" s="34"/>
      <x:c r="H90" s="34"/>
      <x:c r="I90" s="34"/>
      <x:c r="J90" s="34"/>
      <x:c r="K90" s="34"/>
      <x:c r="L90" s="34"/>
      <x:c r="M90" s="34"/>
      <x:c r="N90" s="34"/>
      <x:c r="O90" s="34"/>
      <x:c r="P90" s="34"/>
      <x:c r="S90" s="10" t="n">
        <x:v>1.4716499346259924</x:v>
      </x:c>
      <x:c r="T90" s="10" t="n">
        <x:v>-0.2499191877112783</x:v>
      </x:c>
      <x:c r="U90" s="10" t="n">
        <x:v>-0.3334184433411352</x:v>
      </x:c>
      <x:c r="V90" s="10" t="n">
        <x:v>-0.36696280034864137</x:v>
      </x:c>
      <x:c r="W90" s="10" t="n">
        <x:v>-1.080151921868042</x:v>
      </x:c>
      <x:c r="X90" s="10" t="n">
        <x:v>0.958516253032518</x:v>
      </x:c>
    </x:row>
    <x:row r="91">
      <x:c r="A91" s="34" t="n">
        <x:v>67</x:v>
      </x:c>
      <x:c r="B91" s="39" t="n">
        <x:f>CHOOSE(MIN(3,MAX(1,$B$9)),S91,U91,W91)</x:f>
        <x:v>2.2502058206007156</x:v>
      </x:c>
      <x:c r="C91" s="39" t="n">
        <x:f>CHOOSE(MIN(3,MAX(1,$B$9)),T91,V91,X91)</x:f>
        <x:v>1.7561289112062783</x:v>
      </x:c>
      <x:c r="D91" s="17" t="n">
        <x:f>$B$6+$B$7*B91</x:f>
        <x:v>0.2750205820600716</x:v>
      </x:c>
      <x:c r="E91" s="17" t="n">
        <x:f>$C$6+$C$7*($B$8*B91+SQRT(1-$B$8^2)*C91)</x:f>
        <x:v>0.3145955159725301</x:v>
      </x:c>
      <x:c r="F91" s="34"/>
      <x:c r="G91" s="34"/>
      <x:c r="H91" s="34"/>
      <x:c r="I91" s="34"/>
      <x:c r="J91" s="34"/>
      <x:c r="K91" s="34"/>
      <x:c r="L91" s="34"/>
      <x:c r="M91" s="34"/>
      <x:c r="N91" s="34"/>
      <x:c r="O91" s="34"/>
      <x:c r="P91" s="34"/>
      <x:c r="S91" s="10" t="n">
        <x:v>2.2502058206007156</x:v>
      </x:c>
      <x:c r="T91" s="10" t="n">
        <x:v>1.7561289112062783</x:v>
      </x:c>
      <x:c r="U91" s="10" t="n">
        <x:v>-0.4862104373566436</x:v>
      </x:c>
      <x:c r="V91" s="10" t="n">
        <x:v>0.25909998804059203</x:v>
      </x:c>
      <x:c r="W91" s="10" t="n">
        <x:v>1.2630352782383951</x:v>
      </x:c>
      <x:c r="X91" s="10" t="n">
        <x:v>-0.81878728310297</x:v>
      </x:c>
    </x:row>
    <x:row r="92">
      <x:c r="A92" s="34" t="n">
        <x:v>68</x:v>
      </x:c>
      <x:c r="B92" s="39" t="n">
        <x:f>CHOOSE(MIN(3,MAX(1,$B$9)),S92,U92,W92)</x:f>
        <x:v>1.0205932682739882</x:v>
      </x:c>
      <x:c r="C92" s="39" t="n">
        <x:f>CHOOSE(MIN(3,MAX(1,$B$9)),T92,V92,X92)</x:f>
        <x:v>2.572933717837539</x:v>
      </x:c>
      <x:c r="D92" s="17" t="n">
        <x:f>$B$6+$B$7*B92</x:f>
        <x:v>0.1520593268273988</x:v>
      </x:c>
      <x:c r="E92" s="17" t="n">
        <x:f>$C$6+$C$7*($B$8*B92+SQRT(1-$B$8^2)*C92)</x:f>
        <x:v>0.32385225960378455</x:v>
      </x:c>
      <x:c r="F92" s="34"/>
      <x:c r="G92" s="34"/>
      <x:c r="H92" s="34"/>
      <x:c r="I92" s="34"/>
      <x:c r="J92" s="34"/>
      <x:c r="K92" s="34"/>
      <x:c r="L92" s="34"/>
      <x:c r="M92" s="34"/>
      <x:c r="N92" s="34"/>
      <x:c r="O92" s="34"/>
      <x:c r="P92" s="34"/>
      <x:c r="S92" s="10" t="n">
        <x:v>1.0205932682739882</x:v>
      </x:c>
      <x:c r="T92" s="10" t="n">
        <x:v>2.572933717837539</x:v>
      </x:c>
      <x:c r="U92" s="10" t="n">
        <x:v>-0.7839802854752953</x:v>
      </x:c>
      <x:c r="V92" s="10" t="n">
        <x:v>0.006552665118552481</x:v>
      </x:c>
      <x:c r="W92" s="10" t="n">
        <x:v>-1.4665843228821442</x:v>
      </x:c>
      <x:c r="X92" s="10" t="n">
        <x:v>0.1397807688236946</x:v>
      </x:c>
    </x:row>
    <x:row r="93">
      <x:c r="A93" s="34" t="n">
        <x:v>69</x:v>
      </x:c>
      <x:c r="B93" s="39" t="n">
        <x:f>CHOOSE(MIN(3,MAX(1,$B$9)),S93,U93,W93)</x:f>
        <x:v>-0.28141839959387066</x:v>
      </x:c>
      <x:c r="C93" s="39" t="n">
        <x:f>CHOOSE(MIN(3,MAX(1,$B$9)),T93,V93,X93)</x:f>
        <x:v>0.3602313560669418</x:v>
      </x:c>
      <x:c r="D93" s="17" t="n">
        <x:f>$B$6+$B$7*B93</x:f>
        <x:v>0.021858160040612935</x:v>
      </x:c>
      <x:c r="E93" s="17" t="n">
        <x:f>$C$6+$C$7*($B$8*B93+SQRT(1-$B$8^2)*C93)</x:f>
        <x:v>0.06712603057967538</x:v>
      </x:c>
      <x:c r="F93" s="34"/>
      <x:c r="G93" s="34"/>
      <x:c r="H93" s="34"/>
      <x:c r="I93" s="34"/>
      <x:c r="J93" s="34"/>
      <x:c r="K93" s="34"/>
      <x:c r="L93" s="34"/>
      <x:c r="M93" s="34"/>
      <x:c r="N93" s="34"/>
      <x:c r="O93" s="34"/>
      <x:c r="P93" s="34"/>
      <x:c r="S93" s="10" t="n">
        <x:v>-0.28141839959387066</x:v>
      </x:c>
      <x:c r="T93" s="10" t="n">
        <x:v>0.3602313560669418</x:v>
      </x:c>
      <x:c r="U93" s="10" t="n">
        <x:v>0.0791587994708886</x:v>
      </x:c>
      <x:c r="V93" s="10" t="n">
        <x:v>-0.16059825681778508</x:v>
      </x:c>
      <x:c r="W93" s="10" t="n">
        <x:v>-0.27493497911554843</x:v>
      </x:c>
      <x:c r="X93" s="10" t="n">
        <x:v>1.6376902881226438</x:v>
      </x:c>
    </x:row>
    <x:row r="94">
      <x:c r="A94" s="34" t="n">
        <x:v>70</x:v>
      </x:c>
      <x:c r="B94" s="39" t="n">
        <x:f>CHOOSE(MIN(3,MAX(1,$B$9)),S94,U94,W94)</x:f>
        <x:v>-0.12121880751922588</x:v>
      </x:c>
      <x:c r="C94" s="39" t="n">
        <x:f>CHOOSE(MIN(3,MAX(1,$B$9)),T94,V94,X94)</x:f>
        <x:v>-1.066173716687483</x:v>
      </x:c>
      <x:c r="D94" s="17" t="n">
        <x:f>$B$6+$B$7*B94</x:f>
        <x:v>0.037878119248077415</x:v>
      </x:c>
      <x:c r="E94" s="17" t="n">
        <x:f>$C$6+$C$7*($B$8*B94+SQRT(1-$B$8^2)*C94)</x:f>
        <x:v>-0.048394292725824614</x:v>
      </x:c>
      <x:c r="F94" s="34"/>
      <x:c r="G94" s="34"/>
      <x:c r="H94" s="34"/>
      <x:c r="I94" s="34"/>
      <x:c r="J94" s="34"/>
      <x:c r="K94" s="34"/>
      <x:c r="L94" s="34"/>
      <x:c r="M94" s="34"/>
      <x:c r="N94" s="34"/>
      <x:c r="O94" s="34"/>
      <x:c r="P94" s="34"/>
      <x:c r="S94" s="10" t="n">
        <x:v>-0.12121880751922588</x:v>
      </x:c>
      <x:c r="T94" s="10" t="n">
        <x:v>-1.066173716687483</x:v>
      </x:c>
      <x:c r="U94" s="10" t="n">
        <x:v>0.3736339779941817</x:v>
      </x:c>
      <x:c r="V94" s="10" t="n">
        <x:v>0.13522034587833479</x:v>
      </x:c>
      <x:c r="W94" s="10" t="n">
        <x:v>-0.22987737830874597</x:v>
      </x:c>
      <x:c r="X94" s="10" t="n">
        <x:v>-0.39407134633412244</x:v>
      </x:c>
    </x:row>
    <x:row r="95">
      <x:c r="A95" s="34" t="n">
        <x:v>71</x:v>
      </x:c>
      <x:c r="B95" s="39" t="n">
        <x:f>CHOOSE(MIN(3,MAX(1,$B$9)),S95,U95,W95)</x:f>
        <x:v>0.7728888156599318</x:v>
      </x:c>
      <x:c r="C95" s="39" t="n">
        <x:f>CHOOSE(MIN(3,MAX(1,$B$9)),T95,V95,X95)</x:f>
        <x:v>-0.11121217871046178</x:v>
      </x:c>
      <x:c r="D95" s="17" t="n">
        <x:f>$B$6+$B$7*B95</x:f>
        <x:v>0.1272888815659932</x:v>
      </x:c>
      <x:c r="E95" s="17" t="n">
        <x:f>$C$6+$C$7*($B$8*B95+SQRT(1-$B$8^2)*C95)</x:f>
        <x:v>0.07901318358564911</x:v>
      </x:c>
      <x:c r="F95" s="34"/>
      <x:c r="G95" s="34"/>
      <x:c r="H95" s="34"/>
      <x:c r="I95" s="34"/>
      <x:c r="J95" s="34"/>
      <x:c r="K95" s="34"/>
      <x:c r="L95" s="34"/>
      <x:c r="M95" s="34"/>
      <x:c r="N95" s="34"/>
      <x:c r="O95" s="34"/>
      <x:c r="P95" s="34"/>
      <x:c r="S95" s="10" t="n">
        <x:v>0.7728888156599318</x:v>
      </x:c>
      <x:c r="T95" s="10" t="n">
        <x:v>-0.11121217871046178</x:v>
      </x:c>
      <x:c r="U95" s="10" t="n">
        <x:v>0.6160751149086777</x:v>
      </x:c>
      <x:c r="V95" s="10" t="n">
        <x:v>1.2338312323136837</x:v>
      </x:c>
      <x:c r="W95" s="10" t="n">
        <x:v>-1.8805047090387532</x:v>
      </x:c>
      <x:c r="X95" s="10" t="n">
        <x:v>-0.5729728111942225</x:v>
      </x:c>
    </x:row>
    <x:row r="96">
      <x:c r="A96" s="34" t="n">
        <x:v>72</x:v>
      </x:c>
      <x:c r="B96" s="39" t="n">
        <x:f>CHOOSE(MIN(3,MAX(1,$B$9)),S96,U96,W96)</x:f>
        <x:v>0.18186058430618843</x:v>
      </x:c>
      <x:c r="C96" s="39" t="n">
        <x:f>CHOOSE(MIN(3,MAX(1,$B$9)),T96,V96,X96)</x:f>
        <x:v>-1.2028575758085474</x:v>
      </x:c>
      <x:c r="D96" s="17" t="n">
        <x:f>$B$6+$B$7*B96</x:f>
        <x:v>0.06818605843061884</x:v>
      </x:c>
      <x:c r="E96" s="17" t="n">
        <x:f>$C$6+$C$7*($B$8*B96+SQRT(1-$B$8^2)*C96)</x:f>
        <x:v>-0.045077492563167385</x:v>
      </x:c>
      <x:c r="F96" s="34"/>
      <x:c r="G96" s="34"/>
      <x:c r="H96" s="34"/>
      <x:c r="I96" s="34"/>
      <x:c r="J96" s="34"/>
      <x:c r="K96" s="34"/>
      <x:c r="L96" s="34"/>
      <x:c r="M96" s="34"/>
      <x:c r="N96" s="34"/>
      <x:c r="O96" s="34"/>
      <x:c r="P96" s="34"/>
      <x:c r="S96" s="10" t="n">
        <x:v>0.18186058430618843</x:v>
      </x:c>
      <x:c r="T96" s="10" t="n">
        <x:v>-1.2028575758085474</x:v>
      </x:c>
      <x:c r="U96" s="10" t="n">
        <x:v>0.42711524003143636</x:v>
      </x:c>
      <x:c r="V96" s="10" t="n">
        <x:v>-1.4753586170089772</x:v>
      </x:c>
      <x:c r="W96" s="10" t="n">
        <x:v>1.6321791098917895</x:v>
      </x:c>
      <x:c r="X96" s="10" t="n">
        <x:v>-0.6143781004356575</x:v>
      </x:c>
    </x:row>
    <x:row r="97">
      <x:c r="A97" s="34" t="n">
        <x:v>73</x:v>
      </x:c>
      <x:c r="B97" s="39" t="n">
        <x:f>CHOOSE(MIN(3,MAX(1,$B$9)),S97,U97,W97)</x:f>
        <x:v>-0.3306175824452591</x:v>
      </x:c>
      <x:c r="C97" s="39" t="n">
        <x:f>CHOOSE(MIN(3,MAX(1,$B$9)),T97,V97,X97)</x:f>
        <x:v>-0.05371253513004334</x:v>
      </x:c>
      <x:c r="D97" s="17" t="n">
        <x:f>$B$6+$B$7*B97</x:f>
        <x:v>0.016938241755474093</x:v>
      </x:c>
      <x:c r="E97" s="17" t="n">
        <x:f>$C$6+$C$7*($B$8*B97+SQRT(1-$B$8^2)*C97)</x:f>
        <x:v>0.028817478885308886</x:v>
      </x:c>
      <x:c r="F97" s="34"/>
      <x:c r="G97" s="34"/>
      <x:c r="H97" s="34"/>
      <x:c r="I97" s="34"/>
      <x:c r="J97" s="34"/>
      <x:c r="K97" s="34"/>
      <x:c r="L97" s="34"/>
      <x:c r="M97" s="34"/>
      <x:c r="N97" s="34"/>
      <x:c r="O97" s="34"/>
      <x:c r="P97" s="34"/>
      <x:c r="S97" s="10" t="n">
        <x:v>-0.3306175824452591</x:v>
      </x:c>
      <x:c r="T97" s="10" t="n">
        <x:v>-0.05371253513004334</x:v>
      </x:c>
      <x:c r="U97" s="10" t="n">
        <x:v>0.23818216829838157</x:v>
      </x:c>
      <x:c r="V97" s="10" t="n">
        <x:v>0.3429368906955188</x:v>
      </x:c>
      <x:c r="W97" s="10" t="n">
        <x:v>1.0069232934252068</x:v>
      </x:c>
      <x:c r="X97" s="10" t="n">
        <x:v>0.3860411862271331</x:v>
      </x:c>
    </x:row>
    <x:row r="98">
      <x:c r="A98" s="34" t="n">
        <x:v>74</x:v>
      </x:c>
      <x:c r="B98" s="39" t="n">
        <x:f>CHOOSE(MIN(3,MAX(1,$B$9)),S98,U98,W98)</x:f>
        <x:v>1.155821789317499</x:v>
      </x:c>
      <x:c r="C98" s="39" t="n">
        <x:f>CHOOSE(MIN(3,MAX(1,$B$9)),T98,V98,X98)</x:f>
        <x:v>1.0059344924679785</x:v>
      </x:c>
      <x:c r="D98" s="17" t="n">
        <x:f>$B$6+$B$7*B98</x:f>
        <x:v>0.1655821789317499</x:v>
      </x:c>
      <x:c r="E98" s="17" t="n">
        <x:f>$C$6+$C$7*($B$8*B98+SQRT(1-$B$8^2)*C98)</x:f>
        <x:v>0.19490757196790248</x:v>
      </x:c>
      <x:c r="F98" s="34"/>
      <x:c r="G98" s="34"/>
      <x:c r="H98" s="34"/>
      <x:c r="I98" s="34"/>
      <x:c r="J98" s="34"/>
      <x:c r="K98" s="34"/>
      <x:c r="L98" s="34"/>
      <x:c r="M98" s="34"/>
      <x:c r="N98" s="34"/>
      <x:c r="O98" s="34"/>
      <x:c r="P98" s="34"/>
      <x:c r="S98" s="10" t="n">
        <x:v>1.155821789317499</x:v>
      </x:c>
      <x:c r="T98" s="10" t="n">
        <x:v>1.0059344924679785</x:v>
      </x:c>
      <x:c r="U98" s="10" t="n">
        <x:v>-0.5380856847052571</x:v>
      </x:c>
      <x:c r="V98" s="10" t="n">
        <x:v>-0.7722126612765609</x:v>
      </x:c>
      <x:c r="W98" s="10" t="n">
        <x:v>-0.8195824078502518</x:v>
      </x:c>
      <x:c r="X98" s="10" t="n">
        <x:v>0.5714049248023781</x:v>
      </x:c>
    </x:row>
    <x:row r="99">
      <x:c r="A99" s="34" t="n">
        <x:v>75</x:v>
      </x:c>
      <x:c r="B99" s="39" t="n">
        <x:f>CHOOSE(MIN(3,MAX(1,$B$9)),S99,U99,W99)</x:f>
        <x:v>-1.905208395338308</x:v>
      </x:c>
      <x:c r="C99" s="39" t="n">
        <x:f>CHOOSE(MIN(3,MAX(1,$B$9)),T99,V99,X99)</x:f>
        <x:v>-2.1160567469005818</x:v>
      </x:c>
      <x:c r="D99" s="17" t="n">
        <x:f>$B$6+$B$7*B99</x:f>
        <x:v>-0.14052083953383082</x:v>
      </x:c>
      <x:c r="E99" s="17" t="n">
        <x:f>$C$6+$C$7*($B$8*B99+SQRT(1-$B$8^2)*C99)</x:f>
        <x:v>-0.2285163096334516</x:v>
      </x:c>
      <x:c r="F99" s="34"/>
      <x:c r="G99" s="34"/>
      <x:c r="H99" s="34"/>
      <x:c r="I99" s="34"/>
      <x:c r="J99" s="34"/>
      <x:c r="K99" s="34"/>
      <x:c r="L99" s="34"/>
      <x:c r="M99" s="34"/>
      <x:c r="N99" s="34"/>
      <x:c r="O99" s="34"/>
      <x:c r="P99" s="34"/>
      <x:c r="S99" s="10" t="n">
        <x:v>-1.905208395338308</x:v>
      </x:c>
      <x:c r="T99" s="10" t="n">
        <x:v>-2.1160567469005818</x:v>
      </x:c>
      <x:c r="U99" s="10" t="n">
        <x:v>0.845030483890336</x:v>
      </x:c>
      <x:c r="V99" s="10" t="n">
        <x:v>1.7284349967998605</x:v>
      </x:c>
      <x:c r="W99" s="10" t="n">
        <x:v>1.467921041376145</x:v>
      </x:c>
      <x:c r="X99" s="10" t="n">
        <x:v>1.35071520085443</x:v>
      </x:c>
    </x:row>
    <x:row r="100">
      <x:c r="A100" s="34" t="n">
        <x:v>76</x:v>
      </x:c>
      <x:c r="B100" s="39" t="n">
        <x:f>CHOOSE(MIN(3,MAX(1,$B$9)),S100,U100,W100)</x:f>
        <x:v>-0.5940190083716681</x:v>
      </x:c>
      <x:c r="C100" s="39" t="n">
        <x:f>CHOOSE(MIN(3,MAX(1,$B$9)),T100,V100,X100)</x:f>
        <x:v>-2.3627439142212694</x:v>
      </x:c>
      <x:c r="D100" s="17" t="n">
        <x:f>$B$6+$B$7*B100</x:f>
        <x:v>-0.009401900837166813</x:v>
      </x:c>
      <x:c r="E100" s="17" t="n">
        <x:f>$C$6+$C$7*($B$8*B100+SQRT(1-$B$8^2)*C100)</x:f>
        <x:v>-0.1843205756538534</x:v>
      </x:c>
      <x:c r="F100" s="34"/>
      <x:c r="G100" s="34"/>
      <x:c r="H100" s="34"/>
      <x:c r="I100" s="34"/>
      <x:c r="J100" s="34"/>
      <x:c r="K100" s="34"/>
      <x:c r="L100" s="34"/>
      <x:c r="M100" s="34"/>
      <x:c r="N100" s="34"/>
      <x:c r="O100" s="34"/>
      <x:c r="P100" s="34"/>
      <x:c r="S100" s="10" t="n">
        <x:v>-0.5940190083716681</x:v>
      </x:c>
      <x:c r="T100" s="10" t="n">
        <x:v>-2.3627439142212694</x:v>
      </x:c>
      <x:c r="U100" s="10" t="n">
        <x:v>2.2269423944071947</x:v>
      </x:c>
      <x:c r="V100" s="10" t="n">
        <x:v>-1.1942641861304983</x:v>
      </x:c>
      <x:c r="W100" s="10" t="n">
        <x:v>0.4601600275173603</x:v>
      </x:c>
      <x:c r="X100" s="10" t="n">
        <x:v>-1.0340177084524156</x:v>
      </x:c>
    </x:row>
    <x:row r="101">
      <x:c r="A101" s="34" t="n">
        <x:v>77</x:v>
      </x:c>
      <x:c r="B101" s="39" t="n">
        <x:f>CHOOSE(MIN(3,MAX(1,$B$9)),S101,U101,W101)</x:f>
        <x:v>-0.8317988570894749</x:v>
      </x:c>
      <x:c r="C101" s="39" t="n">
        <x:f>CHOOSE(MIN(3,MAX(1,$B$9)),T101,V101,X101)</x:f>
        <x:v>-0.09008730019410674</x:v>
      </x:c>
      <x:c r="D101" s="17" t="n">
        <x:f>$B$6+$B$7*B101</x:f>
        <x:v>-0.03317988570894749</x:v>
      </x:c>
      <x:c r="E101" s="17" t="n">
        <x:f>$C$6+$C$7*($B$8*B101+SQRT(1-$B$8^2)*C101)</x:f>
        <x:v>0.0006082680928811354</x:v>
      </x:c>
      <x:c r="F101" s="34"/>
      <x:c r="G101" s="34"/>
      <x:c r="H101" s="34"/>
      <x:c r="I101" s="34"/>
      <x:c r="J101" s="34"/>
      <x:c r="K101" s="34"/>
      <x:c r="L101" s="34"/>
      <x:c r="M101" s="34"/>
      <x:c r="N101" s="34"/>
      <x:c r="O101" s="34"/>
      <x:c r="P101" s="34"/>
      <x:c r="S101" s="10" t="n">
        <x:v>-0.8317988570894749</x:v>
      </x:c>
      <x:c r="T101" s="10" t="n">
        <x:v>-0.09008730019410674</x:v>
      </x:c>
      <x:c r="U101" s="10" t="n">
        <x:v>0.43528806086812943</x:v>
      </x:c>
      <x:c r="V101" s="10" t="n">
        <x:v>-2.501138801993359</x:v>
      </x:c>
      <x:c r="W101" s="10" t="n">
        <x:v>0.04222669658093874</x:v>
      </x:c>
      <x:c r="X101" s="10" t="n">
        <x:v>0.16988998602171312</x:v>
      </x:c>
    </x:row>
    <x:row r="102">
      <x:c r="A102" s="34" t="n">
        <x:v>78</x:v>
      </x:c>
      <x:c r="B102" s="39" t="n">
        <x:f>CHOOSE(MIN(3,MAX(1,$B$9)),S102,U102,W102)</x:f>
        <x:v>1.365697432435178</x:v>
      </x:c>
      <x:c r="C102" s="39" t="n">
        <x:f>CHOOSE(MIN(3,MAX(1,$B$9)),T102,V102,X102)</x:f>
        <x:v>1.2557581408708693</x:v>
      </x:c>
      <x:c r="D102" s="17" t="n">
        <x:f>$B$6+$B$7*B102</x:f>
        <x:v>0.18656974324351783</x:v>
      </x:c>
      <x:c r="E102" s="17" t="n">
        <x:f>$C$6+$C$7*($B$8*B102+SQRT(1-$B$8^2)*C102)</x:f>
        <x:v>0.22703671672208797</x:v>
      </x:c>
      <x:c r="F102" s="34"/>
      <x:c r="G102" s="34"/>
      <x:c r="H102" s="34"/>
      <x:c r="I102" s="34"/>
      <x:c r="J102" s="34"/>
      <x:c r="K102" s="34"/>
      <x:c r="L102" s="34"/>
      <x:c r="M102" s="34"/>
      <x:c r="N102" s="34"/>
      <x:c r="O102" s="34"/>
      <x:c r="P102" s="34"/>
      <x:c r="S102" s="10" t="n">
        <x:v>1.365697432435178</x:v>
      </x:c>
      <x:c r="T102" s="10" t="n">
        <x:v>1.2557581408708693</x:v>
      </x:c>
      <x:c r="U102" s="10" t="n">
        <x:v>-1.2487767344950298</x:v>
      </x:c>
      <x:c r="V102" s="10" t="n">
        <x:v>-0.2448359283816082</x:v>
      </x:c>
      <x:c r="W102" s="10" t="n">
        <x:v>-1.726178641466432</x:v>
      </x:c>
      <x:c r="X102" s="10" t="n">
        <x:v>-0.803373054040042</x:v>
      </x:c>
    </x:row>
    <x:row r="103">
      <x:c r="A103" s="34" t="n">
        <x:v>79</x:v>
      </x:c>
      <x:c r="B103" s="39" t="n">
        <x:f>CHOOSE(MIN(3,MAX(1,$B$9)),S103,U103,W103)</x:f>
        <x:v>0.10568592707255653</x:v>
      </x:c>
      <x:c r="C103" s="39" t="n">
        <x:f>CHOOSE(MIN(3,MAX(1,$B$9)),T103,V103,X103)</x:f>
        <x:v>0.48254299819852775</x:v>
      </x:c>
      <x:c r="D103" s="17" t="n">
        <x:f>$B$6+$B$7*B103</x:f>
        <x:v>0.060568592707255654</x:v>
      </x:c>
      <x:c r="E103" s="17" t="n">
        <x:f>$C$6+$C$7*($B$8*B103+SQRT(1-$B$8^2)*C103)</x:f>
        <x:v>0.09707374583945119</x:v>
      </x:c>
      <x:c r="F103" s="34"/>
      <x:c r="G103" s="34"/>
      <x:c r="H103" s="34"/>
      <x:c r="I103" s="34"/>
      <x:c r="J103" s="34"/>
      <x:c r="K103" s="34"/>
      <x:c r="L103" s="34"/>
      <x:c r="M103" s="34"/>
      <x:c r="N103" s="34"/>
      <x:c r="O103" s="34"/>
      <x:c r="P103" s="34"/>
      <x:c r="S103" s="10" t="n">
        <x:v>0.10568592707255653</x:v>
      </x:c>
      <x:c r="T103" s="10" t="n">
        <x:v>0.48254299819852775</x:v>
      </x:c>
      <x:c r="U103" s="10" t="n">
        <x:v>0.6807300808517436</x:v>
      </x:c>
      <x:c r="V103" s="10" t="n">
        <x:v>-0.44240394137351763</x:v>
      </x:c>
      <x:c r="W103" s="10" t="n">
        <x:v>0.14249403541555986</x:v>
      </x:c>
      <x:c r="X103" s="10" t="n">
        <x:v>1.485520596434037</x:v>
      </x:c>
    </x:row>
    <x:row r="104">
      <x:c r="A104" s="34" t="n">
        <x:v>80</x:v>
      </x:c>
      <x:c r="B104" s="39" t="n">
        <x:f>CHOOSE(MIN(3,MAX(1,$B$9)),S104,U104,W104)</x:f>
        <x:v>0.2751146443241327</x:v>
      </x:c>
      <x:c r="C104" s="39" t="n">
        <x:f>CHOOSE(MIN(3,MAX(1,$B$9)),T104,V104,X104)</x:f>
        <x:v>-1.093389015120753</x:v>
      </x:c>
      <x:c r="D104" s="17" t="n">
        <x:f>$B$6+$B$7*B104</x:f>
        <x:v>0.07751146443241327</x:v>
      </x:c>
      <x:c r="E104" s="17" t="n">
        <x:f>$C$6+$C$7*($B$8*B104+SQRT(1-$B$8^2)*C104)</x:f>
        <x:v>-0.030934534115135345</x:v>
      </x:c>
      <x:c r="F104" s="34"/>
      <x:c r="G104" s="34"/>
      <x:c r="H104" s="34"/>
      <x:c r="I104" s="34"/>
      <x:c r="J104" s="34"/>
      <x:c r="K104" s="34"/>
      <x:c r="L104" s="34"/>
      <x:c r="M104" s="34"/>
      <x:c r="N104" s="34"/>
      <x:c r="O104" s="34"/>
      <x:c r="P104" s="34"/>
      <x:c r="S104" s="10" t="n">
        <x:v>0.2751146443241327</x:v>
      </x:c>
      <x:c r="T104" s="10" t="n">
        <x:v>-1.093389015120753</x:v>
      </x:c>
      <x:c r="U104" s="10" t="n">
        <x:v>-0.016654603229216376</x:v>
      </x:c>
      <x:c r="V104" s="10" t="n">
        <x:v>-0.6432052588212145</x:v>
      </x:c>
      <x:c r="W104" s="10" t="n">
        <x:v>-0.9914015218936436</x:v>
      </x:c>
      <x:c r="X104" s="10" t="n">
        <x:v>0.3917804419194599</x:v>
      </x:c>
    </x:row>
    <x:row r="105">
      <x:c r="A105" s="34" t="n">
        <x:v>81</x:v>
      </x:c>
      <x:c r="B105" s="39" t="n">
        <x:f>CHOOSE(MIN(3,MAX(1,$B$9)),S105,U105,W105)</x:f>
        <x:v>0.4498970182292356</x:v>
      </x:c>
      <x:c r="C105" s="39" t="n">
        <x:f>CHOOSE(MIN(3,MAX(1,$B$9)),T105,V105,X105)</x:f>
        <x:v>0.5496513645347026</x:v>
      </x:c>
      <x:c r="D105" s="17" t="n">
        <x:f>$B$6+$B$7*B105</x:f>
        <x:v>0.09498970182292357</x:v>
      </x:c>
      <x:c r="E105" s="17" t="n">
        <x:f>$C$6+$C$7*($B$8*B105+SQRT(1-$B$8^2)*C105)</x:f>
        <x:v>0.12009605540264513</x:v>
      </x:c>
      <x:c r="F105" s="34"/>
      <x:c r="G105" s="34"/>
      <x:c r="H105" s="34"/>
      <x:c r="I105" s="34"/>
      <x:c r="J105" s="34"/>
      <x:c r="K105" s="34"/>
      <x:c r="L105" s="34"/>
      <x:c r="M105" s="34"/>
      <x:c r="N105" s="34"/>
      <x:c r="O105" s="34"/>
      <x:c r="P105" s="34"/>
      <x:c r="S105" s="10" t="n">
        <x:v>0.4498970182292356</x:v>
      </x:c>
      <x:c r="T105" s="10" t="n">
        <x:v>0.5496513645347026</x:v>
      </x:c>
      <x:c r="U105" s="10" t="n">
        <x:v>0.6138519968249126</x:v>
      </x:c>
      <x:c r="V105" s="10" t="n">
        <x:v>-1.100864249943634</x:v>
      </x:c>
      <x:c r="W105" s="10" t="n">
        <x:v>1.204575548341953</x:v>
      </x:c>
      <x:c r="X105" s="10" t="n">
        <x:v>-1.5474832416632234</x:v>
      </x:c>
    </x:row>
    <x:row r="106">
      <x:c r="A106" s="34" t="n">
        <x:v>82</x:v>
      </x:c>
      <x:c r="B106" s="39" t="n">
        <x:f>CHOOSE(MIN(3,MAX(1,$B$9)),S106,U106,W106)</x:f>
        <x:v>0.03313574980166653</x:v>
      </x:c>
      <x:c r="C106" s="39" t="n">
        <x:f>CHOOSE(MIN(3,MAX(1,$B$9)),T106,V106,X106)</x:f>
        <x:v>-0.6108568806259601</x:v>
      </x:c>
      <x:c r="D106" s="17" t="n">
        <x:f>$B$6+$B$7*B106</x:f>
        <x:v>0.05331357498016666</x:v>
      </x:c>
      <x:c r="E106" s="17" t="n">
        <x:f>$C$6+$C$7*($B$8*B106+SQRT(1-$B$8^2)*C106)</x:f>
        <x:v>-0.00124497017977665</x:v>
      </x:c>
      <x:c r="F106" s="34"/>
      <x:c r="G106" s="34"/>
      <x:c r="H106" s="34"/>
      <x:c r="I106" s="34"/>
      <x:c r="J106" s="34"/>
      <x:c r="K106" s="34"/>
      <x:c r="L106" s="34"/>
      <x:c r="M106" s="34"/>
      <x:c r="N106" s="34"/>
      <x:c r="O106" s="34"/>
      <x:c r="P106" s="34"/>
      <x:c r="S106" s="10" t="n">
        <x:v>0.03313574980166653</x:v>
      </x:c>
      <x:c r="T106" s="10" t="n">
        <x:v>-0.6108568806259601</x:v>
      </x:c>
      <x:c r="U106" s="10" t="n">
        <x:v>1.213850292009479</x:v>
      </x:c>
      <x:c r="V106" s="10" t="n">
        <x:v>-1.998847373703092</x:v>
      </x:c>
      <x:c r="W106" s="10" t="n">
        <x:v>0.6329479406549309</x:v>
      </x:c>
      <x:c r="X106" s="10" t="n">
        <x:v>0.5268720003493756</x:v>
      </x:c>
    </x:row>
    <x:row r="107">
      <x:c r="A107" s="34" t="n">
        <x:v>83</x:v>
      </x:c>
      <x:c r="B107" s="39" t="n">
        <x:f>CHOOSE(MIN(3,MAX(1,$B$9)),S107,U107,W107)</x:f>
        <x:v>2.1977880061557196</x:v>
      </x:c>
      <x:c r="C107" s="39" t="n">
        <x:f>CHOOSE(MIN(3,MAX(1,$B$9)),T107,V107,X107)</x:f>
        <x:v>1.3971284406594329</x:v>
      </x:c>
      <x:c r="D107" s="17" t="n">
        <x:f>$B$6+$B$7*B107</x:f>
        <x:v>0.26977880061557197</x:v>
      </x:c>
      <x:c r="E107" s="17" t="n">
        <x:f>$C$6+$C$7*($B$8*B107+SQRT(1-$B$8^2)*C107)</x:f>
        <x:v>0.2808842725038669</x:v>
      </x:c>
      <x:c r="F107" s="34"/>
      <x:c r="G107" s="34"/>
      <x:c r="H107" s="34"/>
      <x:c r="I107" s="34"/>
      <x:c r="J107" s="34"/>
      <x:c r="K107" s="34"/>
      <x:c r="L107" s="34"/>
      <x:c r="M107" s="34"/>
      <x:c r="N107" s="34"/>
      <x:c r="O107" s="34"/>
      <x:c r="P107" s="34"/>
      <x:c r="S107" s="10" t="n">
        <x:v>2.1977880061557196</x:v>
      </x:c>
      <x:c r="T107" s="10" t="n">
        <x:v>1.3971284406594329</x:v>
      </x:c>
      <x:c r="U107" s="10" t="n">
        <x:v>-0.37591002178400795</x:v>
      </x:c>
      <x:c r="V107" s="10" t="n">
        <x:v>-0.18718459549273056</x:v>
      </x:c>
      <x:c r="W107" s="10" t="n">
        <x:v>-0.03320941052286775</x:v>
      </x:c>
      <x:c r="X107" s="10" t="n">
        <x:v>-1.139454676692895</x:v>
      </x:c>
    </x:row>
    <x:row r="108">
      <x:c r="A108" s="34" t="n">
        <x:v>84</x:v>
      </x:c>
      <x:c r="B108" s="39" t="n">
        <x:f>CHOOSE(MIN(3,MAX(1,$B$9)),S108,U108,W108)</x:f>
        <x:v>-0.4116914995852296</x:v>
      </x:c>
      <x:c r="C108" s="39" t="n">
        <x:f>CHOOSE(MIN(3,MAX(1,$B$9)),T108,V108,X108)</x:f>
        <x:v>-0.21489317629066002</x:v>
      </x:c>
      <x:c r="D108" s="17" t="n">
        <x:f>$B$6+$B$7*B108</x:f>
        <x:v>0.008830850041477038</x:v>
      </x:c>
      <x:c r="E108" s="17" t="n">
        <x:f>$C$6+$C$7*($B$8*B108+SQRT(1-$B$8^2)*C108)</x:f>
        <x:v>0.010805130043974584</x:v>
      </x:c>
      <x:c r="F108" s="34"/>
      <x:c r="G108" s="34"/>
      <x:c r="H108" s="34"/>
      <x:c r="I108" s="34"/>
      <x:c r="J108" s="34"/>
      <x:c r="K108" s="34"/>
      <x:c r="L108" s="34"/>
      <x:c r="M108" s="34"/>
      <x:c r="N108" s="34"/>
      <x:c r="O108" s="34"/>
      <x:c r="P108" s="34"/>
      <x:c r="S108" s="10" t="n">
        <x:v>-0.4116914995852296</x:v>
      </x:c>
      <x:c r="T108" s="10" t="n">
        <x:v>-0.21489317629066002</x:v>
      </x:c>
      <x:c r="U108" s="10" t="n">
        <x:v>0.6844123188526545</x:v>
      </x:c>
      <x:c r="V108" s="10" t="n">
        <x:v>1.3415412729156169</x:v>
      </x:c>
      <x:c r="W108" s="10" t="n">
        <x:v>-1.4229253259832044</x:v>
      </x:c>
      <x:c r="X108" s="10" t="n">
        <x:v>-0.10835520556971509</x:v>
      </x:c>
    </x:row>
    <x:row r="109">
      <x:c r="A109" s="34" t="n">
        <x:v>85</x:v>
      </x:c>
      <x:c r="B109" s="39" t="n">
        <x:f>CHOOSE(MIN(3,MAX(1,$B$9)),S109,U109,W109)</x:f>
        <x:v>-0.2648431786323771</x:v>
      </x:c>
      <x:c r="C109" s="39" t="n">
        <x:f>CHOOSE(MIN(3,MAX(1,$B$9)),T109,V109,X109)</x:f>
        <x:v>0.6594516120682418</x:v>
      </x:c>
      <x:c r="D109" s="17" t="n">
        <x:f>$B$6+$B$7*B109</x:f>
        <x:v>0.023515682136762292</x:v>
      </x:c>
      <x:c r="E109" s="17" t="n">
        <x:f>$C$6+$C$7*($B$8*B109+SQRT(1-$B$8^2)*C109)</x:f>
        <x:v>0.09386802593015096</x:v>
      </x:c>
      <x:c r="F109" s="34"/>
      <x:c r="G109" s="34"/>
      <x:c r="H109" s="34"/>
      <x:c r="I109" s="34"/>
      <x:c r="J109" s="34"/>
      <x:c r="K109" s="34"/>
      <x:c r="L109" s="34"/>
      <x:c r="M109" s="34"/>
      <x:c r="N109" s="34"/>
      <x:c r="O109" s="34"/>
      <x:c r="P109" s="34"/>
      <x:c r="S109" s="10" t="n">
        <x:v>-0.2648431786323771</x:v>
      </x:c>
      <x:c r="T109" s="10" t="n">
        <x:v>0.6594516120682418</x:v>
      </x:c>
      <x:c r="U109" s="10" t="n">
        <x:v>-1.3744312593852765</x:v>
      </x:c>
      <x:c r="V109" s="10" t="n">
        <x:v>0.2878889581119459</x:v>
      </x:c>
      <x:c r="W109" s="10" t="n">
        <x:v>-1.1615412607578472</x:v>
      </x:c>
      <x:c r="X109" s="10" t="n">
        <x:v>-1.7067348647315863</x:v>
      </x:c>
    </x:row>
    <x:row r="110">
      <x:c r="A110" s="34" t="n">
        <x:v>86</x:v>
      </x:c>
      <x:c r="B110" s="39" t="n">
        <x:f>CHOOSE(MIN(3,MAX(1,$B$9)),S110,U110,W110)</x:f>
        <x:v>-0.14941566001706544</x:v>
      </x:c>
      <x:c r="C110" s="39" t="n">
        <x:f>CHOOSE(MIN(3,MAX(1,$B$9)),T110,V110,X110)</x:f>
        <x:v>-1.446363886620105</x:v>
      </x:c>
      <x:c r="D110" s="17" t="n">
        <x:f>$B$6+$B$7*B110</x:f>
        <x:v>0.03505843399829346</x:v>
      </x:c>
      <x:c r="E110" s="17" t="n">
        <x:f>$C$6+$C$7*($B$8*B110+SQRT(1-$B$8^2)*C110)</x:f>
        <x:v>-0.08272956989379389</x:v>
      </x:c>
      <x:c r="F110" s="34"/>
      <x:c r="G110" s="34"/>
      <x:c r="H110" s="34"/>
      <x:c r="I110" s="34"/>
      <x:c r="J110" s="34"/>
      <x:c r="K110" s="34"/>
      <x:c r="L110" s="34"/>
      <x:c r="M110" s="34"/>
      <x:c r="N110" s="34"/>
      <x:c r="O110" s="34"/>
      <x:c r="P110" s="34"/>
      <x:c r="S110" s="10" t="n">
        <x:v>-0.14941566001706544</x:v>
      </x:c>
      <x:c r="T110" s="10" t="n">
        <x:v>-1.446363886620105</x:v>
      </x:c>
      <x:c r="U110" s="10" t="n">
        <x:v>-0.04401279536926826</x:v>
      </x:c>
      <x:c r="V110" s="10" t="n">
        <x:v>-0.1998283584658183</x:v>
      </x:c>
      <x:c r="W110" s="10" t="n">
        <x:v>-0.2499164153224195</x:v>
      </x:c>
      <x:c r="X110" s="10" t="n">
        <x:v>-0.14364084314020475</x:v>
      </x:c>
    </x:row>
    <x:row r="111">
      <x:c r="A111" s="34" t="n">
        <x:v>87</x:v>
      </x:c>
      <x:c r="B111" s="39" t="n">
        <x:f>CHOOSE(MIN(3,MAX(1,$B$9)),S111,U111,W111)</x:f>
        <x:v>0.4649460430030689</x:v>
      </x:c>
      <x:c r="C111" s="39" t="n">
        <x:f>CHOOSE(MIN(3,MAX(1,$B$9)),T111,V111,X111)</x:f>
        <x:v>0.44160811954275114</x:v>
      </x:c>
      <x:c r="D111" s="17" t="n">
        <x:f>$B$6+$B$7*B111</x:f>
        <x:v>0.0964946043003069</x:v>
      </x:c>
      <x:c r="E111" s="17" t="n">
        <x:f>$C$6+$C$7*($B$8*B111+SQRT(1-$B$8^2)*C111)</x:f>
        <x:v>0.11149168715430322</x:v>
      </x:c>
      <x:c r="F111" s="34"/>
      <x:c r="G111" s="34"/>
      <x:c r="H111" s="34"/>
      <x:c r="I111" s="34"/>
      <x:c r="J111" s="34"/>
      <x:c r="K111" s="34"/>
      <x:c r="L111" s="34"/>
      <x:c r="M111" s="34"/>
      <x:c r="N111" s="34"/>
      <x:c r="O111" s="34"/>
      <x:c r="P111" s="34"/>
      <x:c r="S111" s="10" t="n">
        <x:v>0.4649460430030689</x:v>
      </x:c>
      <x:c r="T111" s="10" t="n">
        <x:v>0.44160811954275114</x:v>
      </x:c>
      <x:c r="U111" s="10" t="n">
        <x:v>-1.7864829609913908</x:v>
      </x:c>
      <x:c r="V111" s="10" t="n">
        <x:v>-1.2439582816967905</x:v>
      </x:c>
      <x:c r="W111" s="10" t="n">
        <x:v>0.5525466523158068</x:v>
      </x:c>
      <x:c r="X111" s="10" t="n">
        <x:v>0.21242495121988972</x:v>
      </x:c>
    </x:row>
    <x:row r="112">
      <x:c r="A112" s="34" t="n">
        <x:v>88</x:v>
      </x:c>
      <x:c r="B112" s="39" t="n">
        <x:f>CHOOSE(MIN(3,MAX(1,$B$9)),S112,U112,W112)</x:f>
        <x:v>1.223616885027071</x:v>
      </x:c>
      <x:c r="C112" s="39" t="n">
        <x:f>CHOOSE(MIN(3,MAX(1,$B$9)),T112,V112,X112)</x:f>
        <x:v>1.4482512555789169</x:v>
      </x:c>
      <x:c r="D112" s="17" t="n">
        <x:f>$B$6+$B$7*B112</x:f>
        <x:v>0.1723616885027071</x:v>
      </x:c>
      <x:c r="E112" s="17" t="n">
        <x:f>$C$6+$C$7*($B$8*B112+SQRT(1-$B$8^2)*C112)</x:f>
        <x:v>0.2366030820907587</x:v>
      </x:c>
      <x:c r="F112" s="34"/>
      <x:c r="G112" s="34"/>
      <x:c r="H112" s="34"/>
      <x:c r="I112" s="34"/>
      <x:c r="J112" s="34"/>
      <x:c r="K112" s="34"/>
      <x:c r="L112" s="34"/>
      <x:c r="M112" s="34"/>
      <x:c r="N112" s="34"/>
      <x:c r="O112" s="34"/>
      <x:c r="P112" s="34"/>
      <x:c r="S112" s="10" t="n">
        <x:v>1.223616885027071</x:v>
      </x:c>
      <x:c r="T112" s="10" t="n">
        <x:v>1.4482512555789169</x:v>
      </x:c>
      <x:c r="U112" s="10" t="n">
        <x:v>-1.0498872236942955</x:v>
      </x:c>
      <x:c r="V112" s="10" t="n">
        <x:v>0.8494553348846029</x:v>
      </x:c>
      <x:c r="W112" s="10" t="n">
        <x:v>1.6611728330816131</x:v>
      </x:c>
      <x:c r="X112" s="10" t="n">
        <x:v>-1.2179870656203187</x:v>
      </x:c>
    </x:row>
    <x:row r="113">
      <x:c r="A113" s="34" t="n">
        <x:v>89</x:v>
      </x:c>
      <x:c r="B113" s="39" t="n">
        <x:f>CHOOSE(MIN(3,MAX(1,$B$9)),S113,U113,W113)</x:f>
        <x:v>-0.6617682677810304</x:v>
      </x:c>
      <x:c r="C113" s="39" t="n">
        <x:f>CHOOSE(MIN(3,MAX(1,$B$9)),T113,V113,X113)</x:f>
        <x:v>-0.3322799947510546</x:v>
      </x:c>
      <x:c r="D113" s="17" t="n">
        <x:f>$B$6+$B$7*B113</x:f>
        <x:v>-0.01617682677810303</x:v>
      </x:c>
      <x:c r="E113" s="17" t="n">
        <x:f>$C$6+$C$7*($B$8*B113+SQRT(1-$B$8^2)*C113)</x:f>
        <x:v>-0.011864705051428837</x:v>
      </x:c>
      <x:c r="F113" s="34"/>
      <x:c r="G113" s="34"/>
      <x:c r="H113" s="34"/>
      <x:c r="I113" s="34"/>
      <x:c r="J113" s="34"/>
      <x:c r="K113" s="34"/>
      <x:c r="L113" s="34"/>
      <x:c r="M113" s="34"/>
      <x:c r="N113" s="34"/>
      <x:c r="O113" s="34"/>
      <x:c r="P113" s="34"/>
      <x:c r="S113" s="10" t="n">
        <x:v>-0.6617682677810304</x:v>
      </x:c>
      <x:c r="T113" s="10" t="n">
        <x:v>-0.3322799947510546</x:v>
      </x:c>
      <x:c r="U113" s="10" t="n">
        <x:v>0.017568719942841732</x:v>
      </x:c>
      <x:c r="V113" s="10" t="n">
        <x:v>1.1046030753662326</x:v>
      </x:c>
      <x:c r="W113" s="10" t="n">
        <x:v>-0.03439206702190982</x:v>
      </x:c>
      <x:c r="X113" s="10" t="n">
        <x:v>-0.06371798401005535</x:v>
      </x:c>
    </x:row>
    <x:row r="114">
      <x:c r="A114" s="34" t="n">
        <x:v>90</x:v>
      </x:c>
      <x:c r="B114" s="39" t="n">
        <x:f>CHOOSE(MIN(3,MAX(1,$B$9)),S114,U114,W114)</x:f>
        <x:v>-0.02173823629567434</x:v>
      </x:c>
      <x:c r="C114" s="39" t="n">
        <x:f>CHOOSE(MIN(3,MAX(1,$B$9)),T114,V114,X114)</x:f>
        <x:v>0.28127623568379684</x:v>
      </x:c>
      <x:c r="D114" s="17" t="n">
        <x:f>$B$6+$B$7*B114</x:f>
        <x:v>0.04782617637043257</x:v>
      </x:c>
      <x:c r="E114" s="17" t="n">
        <x:f>$C$6+$C$7*($B$8*B114+SQRT(1-$B$8^2)*C114)</x:f>
        <x:v>0.073272324743519</x:v>
      </x:c>
      <x:c r="F114" s="34"/>
      <x:c r="G114" s="34"/>
      <x:c r="H114" s="34"/>
      <x:c r="I114" s="34"/>
      <x:c r="J114" s="34"/>
      <x:c r="K114" s="34"/>
      <x:c r="L114" s="34"/>
      <x:c r="M114" s="34"/>
      <x:c r="N114" s="34"/>
      <x:c r="O114" s="34"/>
      <x:c r="P114" s="34"/>
      <x:c r="S114" s="10" t="n">
        <x:v>-0.02173823629567434</x:v>
      </x:c>
      <x:c r="T114" s="10" t="n">
        <x:v>0.28127623568379684</x:v>
      </x:c>
      <x:c r="U114" s="10" t="n">
        <x:v>-0.8854837201563481</x:v>
      </x:c>
      <x:c r="V114" s="10" t="n">
        <x:v>0.0717337010365317</x:v>
      </x:c>
      <x:c r="W114" s="10" t="n">
        <x:v>-0.9654555145205425</x:v>
      </x:c>
      <x:c r="X114" s="10" t="n">
        <x:v>-0.10606446263936202</x:v>
      </x:c>
    </x:row>
    <x:row r="115">
      <x:c r="A115" s="34" t="n">
        <x:v>91</x:v>
      </x:c>
      <x:c r="B115" s="39" t="n">
        <x:f>CHOOSE(MIN(3,MAX(1,$B$9)),S115,U115,W115)</x:f>
        <x:v>1.290278887278868</x:v>
      </x:c>
      <x:c r="C115" s="39" t="n">
        <x:f>CHOOSE(MIN(3,MAX(1,$B$9)),T115,V115,X115)</x:f>
        <x:v>1.4067682717880434</x:v>
      </x:c>
      <x:c r="D115" s="17" t="n">
        <x:f>$B$6+$B$7*B115</x:f>
        <x:v>0.17902788872788683</x:v>
      </x:c>
      <x:c r="E115" s="17" t="n">
        <x:f>$C$6+$C$7*($B$8*B115+SQRT(1-$B$8^2)*C115)</x:f>
        <x:v>0.2363436504245811</x:v>
      </x:c>
      <x:c r="F115" s="34"/>
      <x:c r="G115" s="34"/>
      <x:c r="H115" s="34"/>
      <x:c r="I115" s="34"/>
      <x:c r="J115" s="34"/>
      <x:c r="K115" s="34"/>
      <x:c r="L115" s="34"/>
      <x:c r="M115" s="34"/>
      <x:c r="N115" s="34"/>
      <x:c r="O115" s="34"/>
      <x:c r="P115" s="34"/>
      <x:c r="S115" s="10" t="n">
        <x:v>1.290278887278868</x:v>
      </x:c>
      <x:c r="T115" s="10" t="n">
        <x:v>1.4067682717880434</x:v>
      </x:c>
      <x:c r="U115" s="10" t="n">
        <x:v>0.9668837579506286</x:v>
      </x:c>
      <x:c r="V115" s="10" t="n">
        <x:v>2.084407939611748</x:v>
      </x:c>
      <x:c r="W115" s="10" t="n">
        <x:v>-0.9207316736044829</x:v>
      </x:c>
      <x:c r="X115" s="10" t="n">
        <x:v>0.5258285717255492</x:v>
      </x:c>
    </x:row>
    <x:row r="116">
      <x:c r="A116" s="34" t="n">
        <x:v>92</x:v>
      </x:c>
      <x:c r="B116" s="39" t="n">
        <x:f>CHOOSE(MIN(3,MAX(1,$B$9)),S116,U116,W116)</x:f>
        <x:v>0.15620407063018674</x:v>
      </x:c>
      <x:c r="C116" s="39" t="n">
        <x:f>CHOOSE(MIN(3,MAX(1,$B$9)),T116,V116,X116)</x:f>
        <x:v>-0.37327266478404775</x:v>
      </x:c>
      <x:c r="D116" s="17" t="n">
        <x:f>$B$6+$B$7*B116</x:f>
        <x:v>0.06562040706301868</x:v>
      </x:c>
      <x:c r="E116" s="17" t="n">
        <x:f>$C$6+$C$7*($B$8*B116+SQRT(1-$B$8^2)*C116)</x:f>
        <x:v>0.025483842507379503</x:v>
      </x:c>
      <x:c r="F116" s="34"/>
      <x:c r="G116" s="34"/>
      <x:c r="H116" s="34"/>
      <x:c r="I116" s="34"/>
      <x:c r="J116" s="34"/>
      <x:c r="K116" s="34"/>
      <x:c r="L116" s="34"/>
      <x:c r="M116" s="34"/>
      <x:c r="N116" s="34"/>
      <x:c r="O116" s="34"/>
      <x:c r="P116" s="34"/>
      <x:c r="S116" s="10" t="n">
        <x:v>0.15620407063018674</x:v>
      </x:c>
      <x:c r="T116" s="10" t="n">
        <x:v>-0.37327266478404775</x:v>
      </x:c>
      <x:c r="U116" s="10" t="n">
        <x:v>0.4268778221649383</x:v>
      </x:c>
      <x:c r="V116" s="10" t="n">
        <x:v>-1.355427758094128</x:v>
      </x:c>
      <x:c r="W116" s="10" t="n">
        <x:v>0.5659924347762411</x:v>
      </x:c>
      <x:c r="X116" s="10" t="n">
        <x:v>0.12015584705348889</x:v>
      </x:c>
    </x:row>
    <x:row r="117">
      <x:c r="A117" s="34" t="n">
        <x:v>93</x:v>
      </x:c>
      <x:c r="B117" s="39" t="n">
        <x:f>CHOOSE(MIN(3,MAX(1,$B$9)),S117,U117,W117)</x:f>
        <x:v>0.897104992676336</x:v>
      </x:c>
      <x:c r="C117" s="39" t="n">
        <x:f>CHOOSE(MIN(3,MAX(1,$B$9)),T117,V117,X117)</x:f>
        <x:v>-0.1522198875621754</x:v>
      </x:c>
      <x:c r="D117" s="17" t="n">
        <x:f>$B$6+$B$7*B117</x:f>
        <x:v>0.13971049926763363</x:v>
      </x:c>
      <x:c r="E117" s="17" t="n">
        <x:f>$C$6+$C$7*($B$8*B117+SQRT(1-$B$8^2)*C117)</x:f>
        <x:v>0.08167262067481132</x:v>
      </x:c>
      <x:c r="F117" s="34"/>
      <x:c r="G117" s="34"/>
      <x:c r="H117" s="34"/>
      <x:c r="I117" s="34"/>
      <x:c r="J117" s="34"/>
      <x:c r="K117" s="34"/>
      <x:c r="L117" s="34"/>
      <x:c r="M117" s="34"/>
      <x:c r="N117" s="34"/>
      <x:c r="O117" s="34"/>
      <x:c r="P117" s="34"/>
      <x:c r="S117" s="10" t="n">
        <x:v>0.897104992676336</x:v>
      </x:c>
      <x:c r="T117" s="10" t="n">
        <x:v>-0.1522198875621754</x:v>
      </x:c>
      <x:c r="U117" s="10" t="n">
        <x:v>-1.42177524124465</x:v>
      </x:c>
      <x:c r="V117" s="10" t="n">
        <x:v>1.5046127534011875</x:v>
      </x:c>
      <x:c r="W117" s="10" t="n">
        <x:v>1.18649608697604</x:v>
      </x:c>
      <x:c r="X117" s="10" t="n">
        <x:v>-0.16499778432301054</x:v>
      </x:c>
    </x:row>
    <x:row r="118">
      <x:c r="A118" s="34" t="n">
        <x:v>94</x:v>
      </x:c>
      <x:c r="B118" s="39" t="n">
        <x:f>CHOOSE(MIN(3,MAX(1,$B$9)),S118,U118,W118)</x:f>
        <x:v>0.8127774720853487</x:v>
      </x:c>
      <x:c r="C118" s="39" t="n">
        <x:f>CHOOSE(MIN(3,MAX(1,$B$9)),T118,V118,X118)</x:f>
        <x:v>1.1877176203106647</x:v>
      </x:c>
      <x:c r="D118" s="17" t="n">
        <x:f>$B$6+$B$7*B118</x:f>
        <x:v>0.13127774720853486</x:v>
      </x:c>
      <x:c r="E118" s="17" t="n">
        <x:f>$C$6+$C$7*($B$8*B118+SQRT(1-$B$8^2)*C118)</x:f>
        <x:v>0.19349823677541106</x:v>
      </x:c>
      <x:c r="F118" s="34"/>
      <x:c r="G118" s="34"/>
      <x:c r="H118" s="34"/>
      <x:c r="I118" s="34"/>
      <x:c r="J118" s="34"/>
      <x:c r="K118" s="34"/>
      <x:c r="L118" s="34"/>
      <x:c r="M118" s="34"/>
      <x:c r="N118" s="34"/>
      <x:c r="O118" s="34"/>
      <x:c r="P118" s="34"/>
      <x:c r="S118" s="10" t="n">
        <x:v>0.8127774720853487</x:v>
      </x:c>
      <x:c r="T118" s="10" t="n">
        <x:v>1.1877176203106647</x:v>
      </x:c>
      <x:c r="U118" s="10" t="n">
        <x:v>-0.7920677164935458</x:v>
      </x:c>
      <x:c r="V118" s="10" t="n">
        <x:v>1.3575875441615655</x:v>
      </x:c>
      <x:c r="W118" s="10" t="n">
        <x:v>-0.4593352146885221</x:v>
      </x:c>
      <x:c r="X118" s="10" t="n">
        <x:v>0.10507269099361269</x:v>
      </x:c>
    </x:row>
    <x:row r="119">
      <x:c r="A119" s="34" t="n">
        <x:v>95</x:v>
      </x:c>
      <x:c r="B119" s="39" t="n">
        <x:f>CHOOSE(MIN(3,MAX(1,$B$9)),S119,U119,W119)</x:f>
        <x:v>0.09915149692974796</x:v>
      </x:c>
      <x:c r="C119" s="39" t="n">
        <x:f>CHOOSE(MIN(3,MAX(1,$B$9)),T119,V119,X119)</x:f>
        <x:v>0.4857508675319755</x:v>
      </x:c>
      <x:c r="D119" s="17" t="n">
        <x:f>$B$6+$B$7*B119</x:f>
        <x:v>0.0599151496929748</x:v>
      </x:c>
      <x:c r="E119" s="17" t="n">
        <x:f>$C$6+$C$7*($B$8*B119+SQRT(1-$B$8^2)*C119)</x:f>
        <x:v>0.09702483396578945</x:v>
      </x:c>
      <x:c r="F119" s="34"/>
      <x:c r="G119" s="34"/>
      <x:c r="H119" s="34"/>
      <x:c r="I119" s="34"/>
      <x:c r="J119" s="34"/>
      <x:c r="K119" s="34"/>
      <x:c r="L119" s="34"/>
      <x:c r="M119" s="34"/>
      <x:c r="N119" s="34"/>
      <x:c r="O119" s="34"/>
      <x:c r="P119" s="34"/>
      <x:c r="S119" s="10" t="n">
        <x:v>0.09915149692974796</x:v>
      </x:c>
      <x:c r="T119" s="10" t="n">
        <x:v>0.4857508675319755</x:v>
      </x:c>
      <x:c r="U119" s="10" t="n">
        <x:v>0.5893659596202235</x:v>
      </x:c>
      <x:c r="V119" s="10" t="n">
        <x:v>-0.552430770161246</x:v>
      </x:c>
      <x:c r="W119" s="10" t="n">
        <x:v>-0.6116305497297635</x:v>
      </x:c>
      <x:c r="X119" s="10" t="n">
        <x:v>0.1370684113026087</x:v>
      </x:c>
    </x:row>
    <x:row r="120">
      <x:c r="A120" s="34" t="n">
        <x:v>96</x:v>
      </x:c>
      <x:c r="B120" s="39" t="n">
        <x:f>CHOOSE(MIN(3,MAX(1,$B$9)),S120,U120,W120)</x:f>
        <x:v>-0.3830450551526526</x:v>
      </x:c>
      <x:c r="C120" s="39" t="n">
        <x:f>CHOOSE(MIN(3,MAX(1,$B$9)),T120,V120,X120)</x:f>
        <x:v>-0.13984799539308299</x:v>
      </x:c>
      <x:c r="D120" s="17" t="n">
        <x:f>$B$6+$B$7*B120</x:f>
        <x:v>0.01169549448473474</x:v>
      </x:c>
      <x:c r="E120" s="17" t="n">
        <x:f>$C$6+$C$7*($B$8*B120+SQRT(1-$B$8^2)*C120)</x:f>
        <x:v>0.018736555574493476</x:v>
      </x:c>
      <x:c r="F120" s="34"/>
      <x:c r="G120" s="34"/>
      <x:c r="H120" s="34"/>
      <x:c r="I120" s="34"/>
      <x:c r="J120" s="34"/>
      <x:c r="K120" s="34"/>
      <x:c r="L120" s="34"/>
      <x:c r="M120" s="34"/>
      <x:c r="N120" s="34"/>
      <x:c r="O120" s="34"/>
      <x:c r="P120" s="34"/>
      <x:c r="S120" s="10" t="n">
        <x:v>-0.3830450551526526</x:v>
      </x:c>
      <x:c r="T120" s="10" t="n">
        <x:v>-0.13984799539308299</x:v>
      </x:c>
      <x:c r="U120" s="10" t="n">
        <x:v>-0.3974450383192143</x:v>
      </x:c>
      <x:c r="V120" s="10" t="n">
        <x:v>0.07891945292417238</x:v>
      </x:c>
      <x:c r="W120" s="10" t="n">
        <x:v>-0.5605533601924677</x:v>
      </x:c>
      <x:c r="X120" s="10" t="n">
        <x:v>1.5156334909164249</x:v>
      </x:c>
    </x:row>
    <x:row r="121">
      <x:c r="A121" s="34" t="n">
        <x:v>97</x:v>
      </x:c>
      <x:c r="B121" s="39" t="n">
        <x:f>CHOOSE(MIN(3,MAX(1,$B$9)),S121,U121,W121)</x:f>
        <x:v>-0.3209919196041072</x:v>
      </x:c>
      <x:c r="C121" s="39" t="n">
        <x:f>CHOOSE(MIN(3,MAX(1,$B$9)),T121,V121,X121)</x:f>
        <x:v>-0.2862330093620578</x:v>
      </x:c>
      <x:c r="D121" s="17" t="n">
        <x:f>$B$6+$B$7*B121</x:f>
        <x:v>0.01790080803958928</x:v>
      </x:c>
      <x:c r="E121" s="17" t="n">
        <x:f>$C$6+$C$7*($B$8*B121+SQRT(1-$B$8^2)*C121)</x:f>
        <x:v>0.009161898268873522</x:v>
      </x:c>
      <x:c r="F121" s="34"/>
      <x:c r="G121" s="34"/>
      <x:c r="H121" s="34"/>
      <x:c r="I121" s="34"/>
      <x:c r="J121" s="34"/>
      <x:c r="K121" s="34"/>
      <x:c r="L121" s="34"/>
      <x:c r="M121" s="34"/>
      <x:c r="N121" s="34"/>
      <x:c r="O121" s="34"/>
      <x:c r="P121" s="34"/>
      <x:c r="S121" s="10" t="n">
        <x:v>-0.3209919196041072</x:v>
      </x:c>
      <x:c r="T121" s="10" t="n">
        <x:v>-0.2862330093620578</x:v>
      </x:c>
      <x:c r="U121" s="10" t="n">
        <x:v>0.984485203367546</x:v>
      </x:c>
      <x:c r="V121" s="10" t="n">
        <x:v>-1.3186466501386924</x:v>
      </x:c>
      <x:c r="W121" s="10" t="n">
        <x:v>0.28253940428960017</x:v>
      </x:c>
      <x:c r="X121" s="10" t="n">
        <x:v>0.8055510854262727</x:v>
      </x:c>
    </x:row>
    <x:row r="122">
      <x:c r="A122" s="34" t="n">
        <x:v>98</x:v>
      </x:c>
      <x:c r="B122" s="39" t="n">
        <x:f>CHOOSE(MIN(3,MAX(1,$B$9)),S122,U122,W122)</x:f>
        <x:v>-0.8735591807678899</x:v>
      </x:c>
      <x:c r="C122" s="39" t="n">
        <x:f>CHOOSE(MIN(3,MAX(1,$B$9)),T122,V122,X122)</x:f>
        <x:v>0.05451183428556948</x:v>
      </x:c>
      <x:c r="D122" s="17" t="n">
        <x:f>$B$6+$B$7*B122</x:f>
        <x:v>-0.037355918076788994</x:v>
      </x:c>
      <x:c r="E122" s="17" t="n">
        <x:f>$C$6+$C$7*($B$8*B122+SQRT(1-$B$8^2)*C122)</x:f>
        <x:v>0.011042904291424578</x:v>
      </x:c>
      <x:c r="F122" s="34"/>
      <x:c r="G122" s="34"/>
      <x:c r="H122" s="34"/>
      <x:c r="I122" s="34"/>
      <x:c r="J122" s="34"/>
      <x:c r="K122" s="34"/>
      <x:c r="L122" s="34"/>
      <x:c r="M122" s="34"/>
      <x:c r="N122" s="34"/>
      <x:c r="O122" s="34"/>
      <x:c r="P122" s="34"/>
      <x:c r="S122" s="10" t="n">
        <x:v>-0.8735591807678899</x:v>
      </x:c>
      <x:c r="T122" s="10" t="n">
        <x:v>0.05451183428556948</x:v>
      </x:c>
      <x:c r="U122" s="10" t="n">
        <x:v>0.5872450899071178</x:v>
      </x:c>
      <x:c r="V122" s="10" t="n">
        <x:v>-1.5861197168841161</x:v>
      </x:c>
      <x:c r="W122" s="10" t="n">
        <x:v>-0.3533716674595148</x:v>
      </x:c>
      <x:c r="X122" s="10" t="n">
        <x:v>-0.8231072768288727</x:v>
      </x:c>
    </x:row>
    <x:row r="123">
      <x:c r="A123" s="34" t="n">
        <x:v>99</x:v>
      </x:c>
      <x:c r="B123" s="39" t="n">
        <x:f>CHOOSE(MIN(3,MAX(1,$B$9)),S123,U123,W123)</x:f>
        <x:v>-2.2446508228898483</x:v>
      </x:c>
      <x:c r="C123" s="39" t="n">
        <x:f>CHOOSE(MIN(3,MAX(1,$B$9)),T123,V123,X123)</x:f>
        <x:v>-0.26700804868387373</x:v>
      </x:c>
      <x:c r="D123" s="17" t="n">
        <x:f>$B$6+$B$7*B123</x:f>
        <x:v>-0.17446508228898483</x:v>
      </x:c>
      <x:c r="E123" s="17" t="n">
        <x:f>$C$6+$C$7*($B$8*B123+SQRT(1-$B$8^2)*C123)</x:f>
        <x:v>-0.0853561164620071</x:v>
      </x:c>
      <x:c r="F123" s="34"/>
      <x:c r="G123" s="34"/>
      <x:c r="H123" s="34"/>
      <x:c r="I123" s="34"/>
      <x:c r="J123" s="34"/>
      <x:c r="K123" s="34"/>
      <x:c r="L123" s="34"/>
      <x:c r="M123" s="34"/>
      <x:c r="N123" s="34"/>
      <x:c r="O123" s="34"/>
      <x:c r="P123" s="34"/>
      <x:c r="S123" s="10" t="n">
        <x:v>-2.2446508228898483</x:v>
      </x:c>
      <x:c r="T123" s="10" t="n">
        <x:v>-0.26700804868387373</x:v>
      </x:c>
      <x:c r="U123" s="10" t="n">
        <x:v>-1.1670733452459523</x:v>
      </x:c>
      <x:c r="V123" s="10" t="n">
        <x:v>-0.24937868413711362</x:v>
      </x:c>
      <x:c r="W123" s="10" t="n">
        <x:v>-0.40392513553549236</x:v>
      </x:c>
      <x:c r="X123" s="10" t="n">
        <x:v>-1.6330998285656222</x:v>
      </x:c>
    </x:row>
    <x:row r="124">
      <x:c r="A124" s="34" t="n">
        <x:v>100</x:v>
      </x:c>
      <x:c r="B124" s="39" t="n">
        <x:f>CHOOSE(MIN(3,MAX(1,$B$9)),S124,U124,W124)</x:f>
        <x:v>-1.4134296312728758</x:v>
      </x:c>
      <x:c r="C124" s="39" t="n">
        <x:f>CHOOSE(MIN(3,MAX(1,$B$9)),T124,V124,X124)</x:f>
        <x:v>-0.1847745899061216</x:v>
      </x:c>
      <x:c r="D124" s="17" t="n">
        <x:f>$B$6+$B$7*B124</x:f>
        <x:v>-0.09134296312728758</x:v>
      </x:c>
      <x:c r="E124" s="17" t="n">
        <x:f>$C$6+$C$7*($B$8*B124+SQRT(1-$B$8^2)*C124)</x:f>
        <x:v>-0.036673430446899094</x:v>
      </x:c>
      <x:c r="F124" s="34"/>
      <x:c r="G124" s="34"/>
      <x:c r="H124" s="34"/>
      <x:c r="I124" s="34"/>
      <x:c r="J124" s="34"/>
      <x:c r="K124" s="34"/>
      <x:c r="L124" s="34"/>
      <x:c r="M124" s="34"/>
      <x:c r="N124" s="34"/>
      <x:c r="O124" s="34"/>
      <x:c r="P124" s="34"/>
      <x:c r="S124" s="10" t="n">
        <x:v>-1.4134296312728758</x:v>
      </x:c>
      <x:c r="T124" s="10" t="n">
        <x:v>-0.1847745899061216</x:v>
      </x:c>
      <x:c r="U124" s="10" t="n">
        <x:v>-1.3466124241530113</x:v>
      </x:c>
      <x:c r="V124" s="10" t="n">
        <x:v>-0.9468403157092207</x:v>
      </x:c>
      <x:c r="W124" s="10" t="n">
        <x:v>0.7022338099853096</x:v>
      </x:c>
      <x:c r="X124" s="10" t="n">
        <x:v>1.087726742081197</x:v>
      </x:c>
    </x:row>
    <x:row r="125">
      <x:c r="A125" s="34" t="n">
        <x:v>101</x:v>
      </x:c>
      <x:c r="B125" s="39" t="n">
        <x:f>CHOOSE(MIN(3,MAX(1,$B$9)),S125,U125,W125)</x:f>
        <x:v>1.1241593232748814</x:v>
      </x:c>
      <x:c r="C125" s="39" t="n">
        <x:f>CHOOSE(MIN(3,MAX(1,$B$9)),T125,V125,X125)</x:f>
        <x:v>-0.19685316117591697</x:v>
      </x:c>
      <x:c r="D125" s="17" t="n">
        <x:f>$B$6+$B$7*B125</x:f>
        <x:v>0.16241593232748813</x:v>
      </x:c>
      <x:c r="E125" s="17" t="n">
        <x:f>$C$6+$C$7*($B$8*B125+SQRT(1-$B$8^2)*C125)</x:f>
        <x:v>0.08915998232438241</x:v>
      </x:c>
      <x:c r="F125" s="34"/>
      <x:c r="G125" s="34"/>
      <x:c r="H125" s="34"/>
      <x:c r="I125" s="34"/>
      <x:c r="J125" s="34"/>
      <x:c r="K125" s="34"/>
      <x:c r="L125" s="34"/>
      <x:c r="M125" s="34"/>
      <x:c r="N125" s="34"/>
      <x:c r="O125" s="34"/>
      <x:c r="P125" s="34"/>
      <x:c r="S125" s="10" t="n">
        <x:v>1.1241593232748814</x:v>
      </x:c>
      <x:c r="T125" s="10" t="n">
        <x:v>-0.19685316117591697</x:v>
      </x:c>
      <x:c r="U125" s="10" t="n">
        <x:v>0.9732179542043158</x:v>
      </x:c>
      <x:c r="V125" s="10" t="n">
        <x:v>1.2054011930502244</x:v>
      </x:c>
      <x:c r="W125" s="10" t="n">
        <x:v>0.6514169078204147</x:v>
      </x:c>
      <x:c r="X125" s="10" t="n">
        <x:v>-0.1613415044383616</x:v>
      </x:c>
    </x:row>
    <x:row r="126">
      <x:c r="A126" s="34" t="n">
        <x:v>102</x:v>
      </x:c>
      <x:c r="B126" s="39" t="n">
        <x:f>CHOOSE(MIN(3,MAX(1,$B$9)),S126,U126,W126)</x:f>
        <x:v>-0.8627402463882567</x:v>
      </x:c>
      <x:c r="C126" s="39" t="n">
        <x:f>CHOOSE(MIN(3,MAX(1,$B$9)),T126,V126,X126)</x:f>
        <x:v>2.0922151798112187</x:v>
      </x:c>
      <x:c r="D126" s="17" t="n">
        <x:f>$B$6+$B$7*B126</x:f>
        <x:v>-0.036274024638825675</x:v>
      </x:c>
      <x:c r="E126" s="17" t="n">
        <x:f>$C$6+$C$7*($B$8*B126+SQRT(1-$B$8^2)*C126)</x:f>
        <x:v>0.18805413727058146</x:v>
      </x:c>
      <x:c r="F126" s="34"/>
      <x:c r="G126" s="34"/>
      <x:c r="H126" s="34"/>
      <x:c r="I126" s="34"/>
      <x:c r="J126" s="34"/>
      <x:c r="K126" s="34"/>
      <x:c r="L126" s="34"/>
      <x:c r="M126" s="34"/>
      <x:c r="N126" s="34"/>
      <x:c r="O126" s="34"/>
      <x:c r="P126" s="34"/>
      <x:c r="S126" s="10" t="n">
        <x:v>-0.8627402463882567</x:v>
      </x:c>
      <x:c r="T126" s="10" t="n">
        <x:v>2.0922151798112187</x:v>
      </x:c>
      <x:c r="U126" s="10" t="n">
        <x:v>1.4164923505189462</x:v>
      </x:c>
      <x:c r="V126" s="10" t="n">
        <x:v>0.11681177157640918</x:v>
      </x:c>
      <x:c r="W126" s="10" t="n">
        <x:v>1.249227442419219</x:v>
      </x:c>
      <x:c r="X126" s="10" t="n">
        <x:v>0.8144350104798953</x:v>
      </x:c>
    </x:row>
    <x:row r="127">
      <x:c r="A127" s="34" t="n">
        <x:v>103</x:v>
      </x:c>
      <x:c r="B127" s="39" t="n">
        <x:f>CHOOSE(MIN(3,MAX(1,$B$9)),S127,U127,W127)</x:f>
        <x:v>-0.5248728307406667</x:v>
      </x:c>
      <x:c r="C127" s="39" t="n">
        <x:f>CHOOSE(MIN(3,MAX(1,$B$9)),T127,V127,X127)</x:f>
        <x:v>-0.022777729995914795</x:v>
      </x:c>
      <x:c r="D127" s="17" t="n">
        <x:f>$B$6+$B$7*B127</x:f>
        <x:v>-0.0024872830740666693</x:v>
      </x:c>
      <x:c r="E127" s="17" t="n">
        <x:f>$C$6+$C$7*($B$8*B127+SQRT(1-$B$8^2)*C127)</x:f>
        <x:v>0.02178374918126616</x:v>
      </x:c>
      <x:c r="F127" s="34"/>
      <x:c r="G127" s="34"/>
      <x:c r="H127" s="34"/>
      <x:c r="I127" s="34"/>
      <x:c r="J127" s="34"/>
      <x:c r="K127" s="34"/>
      <x:c r="L127" s="34"/>
      <x:c r="M127" s="34"/>
      <x:c r="N127" s="34"/>
      <x:c r="O127" s="34"/>
      <x:c r="P127" s="34"/>
      <x:c r="S127" s="10" t="n">
        <x:v>-0.5248728307406667</x:v>
      </x:c>
      <x:c r="T127" s="10" t="n">
        <x:v>-0.022777729995914795</x:v>
      </x:c>
      <x:c r="U127" s="10" t="n">
        <x:v>-0.3400351727898554</x:v>
      </x:c>
      <x:c r="V127" s="10" t="n">
        <x:v>1.2079626935242465</x:v>
      </x:c>
      <x:c r="W127" s="10" t="n">
        <x:v>-1.5525971156631553</x:v>
      </x:c>
      <x:c r="X127" s="10" t="n">
        <x:v>0.3498289441407708</x:v>
      </x:c>
    </x:row>
    <x:row r="128">
      <x:c r="A128" s="34" t="n">
        <x:v>104</x:v>
      </x:c>
      <x:c r="B128" s="39" t="n">
        <x:f>CHOOSE(MIN(3,MAX(1,$B$9)),S128,U128,W128)</x:f>
        <x:v>0.01066013621860775</x:v>
      </x:c>
      <x:c r="C128" s="39" t="n">
        <x:f>CHOOSE(MIN(3,MAX(1,$B$9)),T128,V128,X128)</x:f>
        <x:v>-0.7954190804512165</x:v>
      </x:c>
      <x:c r="D128" s="17" t="n">
        <x:f>$B$6+$B$7*B128</x:f>
        <x:v>0.05106601362186078</x:v>
      </x:c>
      <x:c r="E128" s="17" t="n">
        <x:f>$C$6+$C$7*($B$8*B128+SQRT(1-$B$8^2)*C128)</x:f>
        <x:v>-0.018352306221630768</x:v>
      </x:c>
      <x:c r="F128" s="34"/>
      <x:c r="G128" s="34"/>
      <x:c r="H128" s="34"/>
      <x:c r="I128" s="34"/>
      <x:c r="J128" s="34"/>
      <x:c r="K128" s="34"/>
      <x:c r="L128" s="34"/>
      <x:c r="M128" s="34"/>
      <x:c r="N128" s="34"/>
      <x:c r="O128" s="34"/>
      <x:c r="P128" s="34"/>
      <x:c r="S128" s="10" t="n">
        <x:v>0.01066013621860775</x:v>
      </x:c>
      <x:c r="T128" s="10" t="n">
        <x:v>-0.7954190804512165</x:v>
      </x:c>
      <x:c r="U128" s="10" t="n">
        <x:v>0.628269138578863</x:v>
      </x:c>
      <x:c r="V128" s="10" t="n">
        <x:v>-0.032639951046863666</x:v>
      </x:c>
      <x:c r="W128" s="10" t="n">
        <x:v>-0.4899022377617026</x:v>
      </x:c>
      <x:c r="X128" s="10" t="n">
        <x:v>0.14950475478087344</x:v>
      </x:c>
    </x:row>
    <x:row r="129">
      <x:c r="A129" s="34" t="n">
        <x:v>105</x:v>
      </x:c>
      <x:c r="B129" s="39" t="n">
        <x:f>CHOOSE(MIN(3,MAX(1,$B$9)),S129,U129,W129)</x:f>
        <x:v>-0.26616300794654085</x:v>
      </x:c>
      <x:c r="C129" s="39" t="n">
        <x:f>CHOOSE(MIN(3,MAX(1,$B$9)),T129,V129,X129)</x:f>
        <x:v>-0.7770442029370663</x:v>
      </x:c>
      <x:c r="D129" s="17" t="n">
        <x:f>$B$6+$B$7*B129</x:f>
        <x:v>0.023383699205345915</x:v>
      </x:c>
      <x:c r="E129" s="17" t="n">
        <x:f>$C$6+$C$7*($B$8*B129+SQRT(1-$B$8^2)*C129)</x:f>
        <x:v>-0.03060215235802005</x:v>
      </x:c>
      <x:c r="F129" s="34"/>
      <x:c r="G129" s="34"/>
      <x:c r="H129" s="34"/>
      <x:c r="I129" s="34"/>
      <x:c r="J129" s="34"/>
      <x:c r="K129" s="34"/>
      <x:c r="L129" s="34"/>
      <x:c r="M129" s="34"/>
      <x:c r="N129" s="34"/>
      <x:c r="O129" s="34"/>
      <x:c r="P129" s="34"/>
      <x:c r="S129" s="10" t="n">
        <x:v>-0.26616300794654085</x:v>
      </x:c>
      <x:c r="T129" s="10" t="n">
        <x:v>-0.7770442029370663</x:v>
      </x:c>
      <x:c r="U129" s="10" t="n">
        <x:v>0.35661306045506597</x:v>
      </x:c>
      <x:c r="V129" s="10" t="n">
        <x:v>-0.19464693544402326</x:v>
      </x:c>
      <x:c r="W129" s="10" t="n">
        <x:v>-0.15899739863052145</x:v>
      </x:c>
      <x:c r="X129" s="10" t="n">
        <x:v>-2.569503254138773</x:v>
      </x:c>
    </x:row>
    <x:row r="130">
      <x:c r="A130" s="34" t="n">
        <x:v>106</x:v>
      </x:c>
      <x:c r="B130" s="39" t="n">
        <x:f>CHOOSE(MIN(3,MAX(1,$B$9)),S130,U130,W130)</x:f>
        <x:v>-0.8428103017079354</x:v>
      </x:c>
      <x:c r="C130" s="39" t="n">
        <x:f>CHOOSE(MIN(3,MAX(1,$B$9)),T130,V130,X130)</x:f>
        <x:v>1.1222956685880734</x:v>
      </x:c>
      <x:c r="D130" s="17" t="n">
        <x:f>$B$6+$B$7*B130</x:f>
        <x:v>-0.034281030170793536</x:v>
      </x:c>
      <x:c r="E130" s="17" t="n">
        <x:f>$C$6+$C$7*($B$8*B130+SQRT(1-$B$8^2)*C130)</x:f>
        <x:v>0.10505314087005452</x:v>
      </x:c>
      <x:c r="F130" s="34"/>
      <x:c r="G130" s="34"/>
      <x:c r="H130" s="34"/>
      <x:c r="I130" s="34"/>
      <x:c r="J130" s="34"/>
      <x:c r="K130" s="34"/>
      <x:c r="L130" s="34"/>
      <x:c r="M130" s="34"/>
      <x:c r="N130" s="34"/>
      <x:c r="O130" s="34"/>
      <x:c r="P130" s="34"/>
      <x:c r="S130" s="10" t="n">
        <x:v>-0.8428103017079354</x:v>
      </x:c>
      <x:c r="T130" s="10" t="n">
        <x:v>1.1222956685880734</x:v>
      </x:c>
      <x:c r="U130" s="10" t="n">
        <x:v>-0.6981658671253511</x:v>
      </x:c>
      <x:c r="V130" s="10" t="n">
        <x:v>1.1354597897860463</x:v>
      </x:c>
      <x:c r="W130" s="10" t="n">
        <x:v>0.845896885077545</x:v>
      </x:c>
      <x:c r="X130" s="10" t="n">
        <x:v>0.36652837774999497</x:v>
      </x:c>
    </x:row>
    <x:row r="131">
      <x:c r="A131" s="34" t="n">
        <x:v>107</x:v>
      </x:c>
      <x:c r="B131" s="39" t="n">
        <x:f>CHOOSE(MIN(3,MAX(1,$B$9)),S131,U131,W131)</x:f>
        <x:v>1.4009681232393474</x:v>
      </x:c>
      <x:c r="C131" s="39" t="n">
        <x:f>CHOOSE(MIN(3,MAX(1,$B$9)),T131,V131,X131)</x:f>
        <x:v>0.7545534989783789</x:v>
      </x:c>
      <x:c r="D131" s="17" t="n">
        <x:f>$B$6+$B$7*B131</x:f>
        <x:v>0.19009681232393477</x:v>
      </x:c>
      <x:c r="E131" s="17" t="n">
        <x:f>$C$6+$C$7*($B$8*B131+SQRT(1-$B$8^2)*C131)</x:f>
        <x:v>0.18539465602493854</x:v>
      </x:c>
      <x:c r="F131" s="34"/>
      <x:c r="G131" s="34"/>
      <x:c r="H131" s="34"/>
      <x:c r="I131" s="34"/>
      <x:c r="J131" s="34"/>
      <x:c r="K131" s="34"/>
      <x:c r="L131" s="34"/>
      <x:c r="M131" s="34"/>
      <x:c r="N131" s="34"/>
      <x:c r="O131" s="34"/>
      <x:c r="P131" s="34"/>
      <x:c r="S131" s="10" t="n">
        <x:v>1.4009681232393474</x:v>
      </x:c>
      <x:c r="T131" s="10" t="n">
        <x:v>0.7545534989783789</x:v>
      </x:c>
      <x:c r="U131" s="10" t="n">
        <x:v>-0.42468666797166493</x:v>
      </x:c>
      <x:c r="V131" s="10" t="n">
        <x:v>0.7394078568768674</x:v>
      </x:c>
      <x:c r="W131" s="10" t="n">
        <x:v>-0.555546939369043</x:v>
      </x:c>
      <x:c r="X131" s="10" t="n">
        <x:v>-0.6625496322517765</x:v>
      </x:c>
    </x:row>
    <x:row r="132">
      <x:c r="A132" s="34" t="n">
        <x:v>108</x:v>
      </x:c>
      <x:c r="B132" s="39" t="n">
        <x:f>CHOOSE(MIN(3,MAX(1,$B$9)),S132,U132,W132)</x:f>
        <x:v>1.0417492391733831</x:v>
      </x:c>
      <x:c r="C132" s="39" t="n">
        <x:f>CHOOSE(MIN(3,MAX(1,$B$9)),T132,V132,X132)</x:f>
        <x:v>-0.9018353760302337</x:v>
      </x:c>
      <x:c r="D132" s="17" t="n">
        <x:f>$B$6+$B$7*B132</x:f>
        <x:v>0.15417492391733834</x:v>
      </x:c>
      <x:c r="E132" s="17" t="n">
        <x:f>$C$6+$C$7*($B$8*B132+SQRT(1-$B$8^2)*C132)</x:f>
        <x:v>0.02398622739130174</x:v>
      </x:c>
      <x:c r="F132" s="34"/>
      <x:c r="G132" s="34"/>
      <x:c r="H132" s="34"/>
      <x:c r="I132" s="34"/>
      <x:c r="J132" s="34"/>
      <x:c r="K132" s="34"/>
      <x:c r="L132" s="34"/>
      <x:c r="M132" s="34"/>
      <x:c r="N132" s="34"/>
      <x:c r="O132" s="34"/>
      <x:c r="P132" s="34"/>
      <x:c r="S132" s="10" t="n">
        <x:v>1.0417492391733831</x:v>
      </x:c>
      <x:c r="T132" s="10" t="n">
        <x:v>-0.9018353760302337</x:v>
      </x:c>
      <x:c r="U132" s="10" t="n">
        <x:v>-0.012285750728618337</x:v>
      </x:c>
      <x:c r="V132" s="10" t="n">
        <x:v>-1.1217753566969184</x:v>
      </x:c>
      <x:c r="W132" s="10" t="n">
        <x:v>0.9712469110912868</x:v>
      </x:c>
      <x:c r="X132" s="10" t="n">
        <x:v>-1.0419970858550862</x:v>
      </x:c>
    </x:row>
    <x:row r="133">
      <x:c r="A133" s="34" t="n">
        <x:v>109</x:v>
      </x:c>
      <x:c r="B133" s="39" t="n">
        <x:f>CHOOSE(MIN(3,MAX(1,$B$9)),S133,U133,W133)</x:f>
        <x:v>-0.7706489959969292</x:v>
      </x:c>
      <x:c r="C133" s="39" t="n">
        <x:f>CHOOSE(MIN(3,MAX(1,$B$9)),T133,V133,X133)</x:f>
        <x:v>-0.743366647620721</x:v>
      </x:c>
      <x:c r="D133" s="17" t="n">
        <x:f>$B$6+$B$7*B133</x:f>
        <x:v>-0.027064899599692924</x:v>
      </x:c>
      <x:c r="E133" s="17" t="n">
        <x:f>$C$6+$C$7*($B$8*B133+SQRT(1-$B$8^2)*C133)</x:f>
        <x:v>-0.052909889916408395</x:v>
      </x:c>
      <x:c r="F133" s="34"/>
      <x:c r="G133" s="34"/>
      <x:c r="H133" s="34"/>
      <x:c r="I133" s="34"/>
      <x:c r="J133" s="34"/>
      <x:c r="K133" s="34"/>
      <x:c r="L133" s="34"/>
      <x:c r="M133" s="34"/>
      <x:c r="N133" s="34"/>
      <x:c r="O133" s="34"/>
      <x:c r="P133" s="34"/>
      <x:c r="S133" s="10" t="n">
        <x:v>-0.7706489959969292</x:v>
      </x:c>
      <x:c r="T133" s="10" t="n">
        <x:v>-0.743366647620721</x:v>
      </x:c>
      <x:c r="U133" s="10" t="n">
        <x:v>-0.41630165963802385</x:v>
      </x:c>
      <x:c r="V133" s="10" t="n">
        <x:v>0.725555229121634</x:v>
      </x:c>
      <x:c r="W133" s="10" t="n">
        <x:v>1.0169413525286009</x:v>
      </x:c>
      <x:c r="X133" s="10" t="n">
        <x:v>-1.1754083886892748</x:v>
      </x:c>
    </x:row>
    <x:row r="134">
      <x:c r="A134" s="34" t="n">
        <x:v>110</x:v>
      </x:c>
      <x:c r="B134" s="39" t="n">
        <x:f>CHOOSE(MIN(3,MAX(1,$B$9)),S134,U134,W134)</x:f>
        <x:v>-1.0835783281553024</x:v>
      </x:c>
      <x:c r="C134" s="39" t="n">
        <x:f>CHOOSE(MIN(3,MAX(1,$B$9)),T134,V134,X134)</x:f>
        <x:v>0.5619296797187915</x:v>
      </x:c>
      <x:c r="D134" s="17" t="n">
        <x:f>$B$6+$B$7*B134</x:f>
        <x:v>-0.05835783281553024</x:v>
      </x:c>
      <x:c r="E134" s="17" t="n">
        <x:f>$C$6+$C$7*($B$8*B134+SQRT(1-$B$8^2)*C134)</x:f>
        <x:v>0.04448562136992755</x:v>
      </x:c>
      <x:c r="F134" s="34"/>
      <x:c r="G134" s="34"/>
      <x:c r="H134" s="34"/>
      <x:c r="I134" s="34"/>
      <x:c r="J134" s="34"/>
      <x:c r="K134" s="34"/>
      <x:c r="L134" s="34"/>
      <x:c r="M134" s="34"/>
      <x:c r="N134" s="34"/>
      <x:c r="O134" s="34"/>
      <x:c r="P134" s="34"/>
      <x:c r="S134" s="10" t="n">
        <x:v>-1.0835783281553024</x:v>
      </x:c>
      <x:c r="T134" s="10" t="n">
        <x:v>0.5619296797187915</x:v>
      </x:c>
      <x:c r="U134" s="10" t="n">
        <x:v>-1.0631249291160483</x:v>
      </x:c>
      <x:c r="V134" s="10" t="n">
        <x:v>0.3156146272621804</x:v>
      </x:c>
      <x:c r="W134" s="10" t="n">
        <x:v>0.254945571965738</x:v>
      </x:c>
      <x:c r="X134" s="10" t="n">
        <x:v>-0.9244481351097207</x:v>
      </x:c>
    </x:row>
    <x:row r="135">
      <x:c r="A135" s="34" t="n">
        <x:v>111</x:v>
      </x:c>
      <x:c r="B135" s="39" t="n">
        <x:f>CHOOSE(MIN(3,MAX(1,$B$9)),S135,U135,W135)</x:f>
        <x:v>-0.3322563554767591</x:v>
      </x:c>
      <x:c r="C135" s="39" t="n">
        <x:f>CHOOSE(MIN(3,MAX(1,$B$9)),T135,V135,X135)</x:f>
        <x:v>-0.2533765146347759</x:v>
      </x:c>
      <x:c r="D135" s="17" t="n">
        <x:f>$B$6+$B$7*B135</x:f>
        <x:v>0.016774364452324095</x:v>
      </x:c>
      <x:c r="E135" s="17" t="n">
        <x:f>$C$6+$C$7*($B$8*B135+SQRT(1-$B$8^2)*C135)</x:f>
        <x:v>0.011444132386554492</x:v>
      </x:c>
      <x:c r="F135" s="34"/>
      <x:c r="G135" s="34"/>
      <x:c r="H135" s="34"/>
      <x:c r="I135" s="34"/>
      <x:c r="J135" s="34"/>
      <x:c r="K135" s="34"/>
      <x:c r="L135" s="34"/>
      <x:c r="M135" s="34"/>
      <x:c r="N135" s="34"/>
      <x:c r="O135" s="34"/>
      <x:c r="P135" s="34"/>
      <x:c r="S135" s="10" t="n">
        <x:v>-0.3322563554767591</x:v>
      </x:c>
      <x:c r="T135" s="10" t="n">
        <x:v>-0.2533765146347759</x:v>
      </x:c>
      <x:c r="U135" s="10" t="n">
        <x:v>0.030865994006766585</x:v>
      </x:c>
      <x:c r="V135" s="10" t="n">
        <x:v>0.4431290541893949</x:v>
      </x:c>
      <x:c r="W135" s="10" t="n">
        <x:v>-0.22558703939275174</x:v>
      </x:c>
      <x:c r="X135" s="10" t="n">
        <x:v>-0.6147775941046628</x:v>
      </x:c>
    </x:row>
    <x:row r="136">
      <x:c r="A136" s="34" t="n">
        <x:v>112</x:v>
      </x:c>
      <x:c r="B136" s="39" t="n">
        <x:f>CHOOSE(MIN(3,MAX(1,$B$9)),S136,U136,W136)</x:f>
        <x:v>0.1561505718946565</x:v>
      </x:c>
      <x:c r="C136" s="39" t="n">
        <x:f>CHOOSE(MIN(3,MAX(1,$B$9)),T136,V136,X136)</x:f>
        <x:v>-0.19163689036446194</x:v>
      </x:c>
      <x:c r="D136" s="17" t="n">
        <x:f>$B$6+$B$7*B136</x:f>
        <x:v>0.06561505718946566</x:v>
      </x:c>
      <x:c r="E136" s="17" t="n">
        <x:f>$C$6+$C$7*($B$8*B136+SQRT(1-$B$8^2)*C136)</x:f>
        <x:v>0.04121128705894509</x:v>
      </x:c>
      <x:c r="F136" s="34"/>
      <x:c r="G136" s="34"/>
      <x:c r="H136" s="34"/>
      <x:c r="I136" s="34"/>
      <x:c r="J136" s="34"/>
      <x:c r="K136" s="34"/>
      <x:c r="L136" s="34"/>
      <x:c r="M136" s="34"/>
      <x:c r="N136" s="34"/>
      <x:c r="O136" s="34"/>
      <x:c r="P136" s="34"/>
      <x:c r="S136" s="10" t="n">
        <x:v>0.1561505718946565</x:v>
      </x:c>
      <x:c r="T136" s="10" t="n">
        <x:v>-0.19163689036446194</x:v>
      </x:c>
      <x:c r="U136" s="10" t="n">
        <x:v>0.1297395543706758</x:v>
      </x:c>
      <x:c r="V136" s="10" t="n">
        <x:v>0.20722506710041605</x:v>
      </x:c>
      <x:c r="W136" s="10" t="n">
        <x:v>-1.5456370643383741</x:v>
      </x:c>
      <x:c r="X136" s="10" t="n">
        <x:v>-0.5523208702116881</x:v>
      </x:c>
    </x:row>
    <x:row r="137">
      <x:c r="A137" s="34" t="n">
        <x:v>113</x:v>
      </x:c>
      <x:c r="B137" s="39" t="n">
        <x:f>CHOOSE(MIN(3,MAX(1,$B$9)),S137,U137,W137)</x:f>
        <x:v>0.4438383941419436</x:v>
      </x:c>
      <x:c r="C137" s="39" t="n">
        <x:f>CHOOSE(MIN(3,MAX(1,$B$9)),T137,V137,X137)</x:f>
        <x:v>0.9070277184282892</x:v>
      </x:c>
      <x:c r="D137" s="17" t="n">
        <x:f>$B$6+$B$7*B137</x:f>
        <x:v>0.09438383941419437</x:v>
      </x:c>
      <x:c r="E137" s="17" t="n">
        <x:f>$C$6+$C$7*($B$8*B137+SQRT(1-$B$8^2)*C137)</x:f>
        <x:v>0.15074282431665093</x:v>
      </x:c>
      <x:c r="F137" s="34"/>
      <x:c r="G137" s="34"/>
      <x:c r="H137" s="34"/>
      <x:c r="I137" s="34"/>
      <x:c r="J137" s="34"/>
      <x:c r="K137" s="34"/>
      <x:c r="L137" s="34"/>
      <x:c r="M137" s="34"/>
      <x:c r="N137" s="34"/>
      <x:c r="O137" s="34"/>
      <x:c r="P137" s="34"/>
      <x:c r="S137" s="10" t="n">
        <x:v>0.4438383941419436</x:v>
      </x:c>
      <x:c r="T137" s="10" t="n">
        <x:v>0.9070277184282892</x:v>
      </x:c>
      <x:c r="U137" s="10" t="n">
        <x:v>-0.2500239448737983</x:v>
      </x:c>
      <x:c r="V137" s="10" t="n">
        <x:v>0.0878282569149003</x:v>
      </x:c>
      <x:c r="W137" s="10" t="n">
        <x:v>1.0672713005511352</x:v>
      </x:c>
      <x:c r="X137" s="10" t="n">
        <x:v>0.8213663051947094</x:v>
      </x:c>
    </x:row>
    <x:row r="138">
      <x:c r="A138" s="34" t="n">
        <x:v>114</x:v>
      </x:c>
      <x:c r="B138" s="39" t="n">
        <x:f>CHOOSE(MIN(3,MAX(1,$B$9)),S138,U138,W138)</x:f>
        <x:v>-1.5272884778196112</x:v>
      </x:c>
      <x:c r="C138" s="39" t="n">
        <x:f>CHOOSE(MIN(3,MAX(1,$B$9)),T138,V138,X138)</x:f>
        <x:v>0.24182635521716667</x:v>
      </x:c>
      <x:c r="D138" s="17" t="n">
        <x:f>$B$6+$B$7*B138</x:f>
        <x:v>-0.10272884778196113</x:v>
      </x:c>
      <x:c r="E138" s="17" t="n">
        <x:f>$C$6+$C$7*($B$8*B138+SQRT(1-$B$8^2)*C138)</x:f>
        <x:v>-0.0054216471987139775</x:v>
      </x:c>
      <x:c r="F138" s="34"/>
      <x:c r="G138" s="34"/>
      <x:c r="H138" s="34"/>
      <x:c r="I138" s="34"/>
      <x:c r="J138" s="34"/>
      <x:c r="K138" s="34"/>
      <x:c r="L138" s="34"/>
      <x:c r="M138" s="34"/>
      <x:c r="N138" s="34"/>
      <x:c r="O138" s="34"/>
      <x:c r="P138" s="34"/>
      <x:c r="S138" s="10" t="n">
        <x:v>-1.5272884778196112</x:v>
      </x:c>
      <x:c r="T138" s="10" t="n">
        <x:v>0.24182635521716667</x:v>
      </x:c>
      <x:c r="U138" s="10" t="n">
        <x:v>0.23095664442475217</x:v>
      </x:c>
      <x:c r="V138" s="10" t="n">
        <x:v>0.4400011149251843</x:v>
      </x:c>
      <x:c r="W138" s="10" t="n">
        <x:v>-0.23735257452700956</x:v>
      </x:c>
      <x:c r="X138" s="10" t="n">
        <x:v>-0.29784642202081424</x:v>
      </x:c>
    </x:row>
    <x:row r="139">
      <x:c r="A139" s="34" t="n">
        <x:v>115</x:v>
      </x:c>
      <x:c r="B139" s="39" t="n">
        <x:f>CHOOSE(MIN(3,MAX(1,$B$9)),S139,U139,W139)</x:f>
        <x:v>1.3414234422343154</x:v>
      </x:c>
      <x:c r="C139" s="39" t="n">
        <x:f>CHOOSE(MIN(3,MAX(1,$B$9)),T139,V139,X139)</x:f>
        <x:v>0.1555693795260353</x:v>
      </x:c>
      <x:c r="D139" s="17" t="n">
        <x:f>$B$6+$B$7*B139</x:f>
        <x:v>0.18414234422343156</x:v>
      </x:c>
      <x:c r="E139" s="17" t="n">
        <x:f>$C$6+$C$7*($B$8*B139+SQRT(1-$B$8^2)*C139)</x:f>
        <x:v>0.1305438755837687</x:v>
      </x:c>
      <x:c r="F139" s="34"/>
      <x:c r="G139" s="34"/>
      <x:c r="H139" s="34"/>
      <x:c r="I139" s="34"/>
      <x:c r="J139" s="34"/>
      <x:c r="K139" s="34"/>
      <x:c r="L139" s="34"/>
      <x:c r="M139" s="34"/>
      <x:c r="N139" s="34"/>
      <x:c r="O139" s="34"/>
      <x:c r="P139" s="34"/>
      <x:c r="S139" s="10" t="n">
        <x:v>1.3414234422343154</x:v>
      </x:c>
      <x:c r="T139" s="10" t="n">
        <x:v>0.1555693795260353</x:v>
      </x:c>
      <x:c r="U139" s="10" t="n">
        <x:v>-0.22861914234729672</x:v>
      </x:c>
      <x:c r="V139" s="10" t="n">
        <x:v>-0.7773889377843857</x:v>
      </x:c>
      <x:c r="W139" s="10" t="n">
        <x:v>0.9384456830966319</x:v>
      </x:c>
      <x:c r="X139" s="10" t="n">
        <x:v>1.6028050618248586</x:v>
      </x:c>
    </x:row>
    <x:row r="140">
      <x:c r="A140" s="34" t="n">
        <x:v>116</x:v>
      </x:c>
      <x:c r="B140" s="39" t="n">
        <x:f>CHOOSE(MIN(3,MAX(1,$B$9)),S140,U140,W140)</x:f>
        <x:v>-0.4973703606652267</x:v>
      </x:c>
      <x:c r="C140" s="39" t="n">
        <x:f>CHOOSE(MIN(3,MAX(1,$B$9)),T140,V140,X140)</x:f>
        <x:v>-0.15726541456022045</x:v>
      </x:c>
      <x:c r="D140" s="17" t="n">
        <x:f>$B$6+$B$7*B140</x:f>
        <x:v>0.00026296393347732816</x:v>
      </x:c>
      <x:c r="E140" s="17" t="n">
        <x:f>$C$6+$C$7*($B$8*B140+SQRT(1-$B$8^2)*C140)</x:f>
        <x:v>0.011511897552154461</x:v>
      </x:c>
      <x:c r="F140" s="34"/>
      <x:c r="G140" s="34"/>
      <x:c r="H140" s="34"/>
      <x:c r="I140" s="34"/>
      <x:c r="J140" s="34"/>
      <x:c r="K140" s="34"/>
      <x:c r="L140" s="34"/>
      <x:c r="M140" s="34"/>
      <x:c r="N140" s="34"/>
      <x:c r="O140" s="34"/>
      <x:c r="P140" s="34"/>
      <x:c r="S140" s="10" t="n">
        <x:v>-0.4973703606652267</x:v>
      </x:c>
      <x:c r="T140" s="10" t="n">
        <x:v>-0.15726541456022045</x:v>
      </x:c>
      <x:c r="U140" s="10" t="n">
        <x:v>-0.022552383454123446</x:v>
      </x:c>
      <x:c r="V140" s="10" t="n">
        <x:v>0.03589970266550763</x:v>
      </x:c>
      <x:c r="W140" s="10" t="n">
        <x:v>0.21153841439909016</x:v>
      </x:c>
      <x:c r="X140" s="10" t="n">
        <x:v>-0.38914983171397527</x:v>
      </x:c>
    </x:row>
    <x:row r="141">
      <x:c r="A141" s="34" t="n">
        <x:v>117</x:v>
      </x:c>
      <x:c r="B141" s="39" t="n">
        <x:f>CHOOSE(MIN(3,MAX(1,$B$9)),S141,U141,W141)</x:f>
        <x:v>1.2388686131044528</x:v>
      </x:c>
      <x:c r="C141" s="39" t="n">
        <x:f>CHOOSE(MIN(3,MAX(1,$B$9)),T141,V141,X141)</x:f>
        <x:v>-0.09694211745578264</x:v>
      </x:c>
      <x:c r="D141" s="17" t="n">
        <x:f>$B$6+$B$7*B141</x:f>
        <x:v>0.17388686131044528</x:v>
      </x:c>
      <x:c r="E141" s="17" t="n">
        <x:f>$C$6+$C$7*($B$8*B141+SQRT(1-$B$8^2)*C141)</x:f>
        <x:v>0.10354799701388638</x:v>
      </x:c>
      <x:c r="F141" s="34"/>
      <x:c r="G141" s="34"/>
      <x:c r="H141" s="34"/>
      <x:c r="I141" s="34"/>
      <x:c r="J141" s="34"/>
      <x:c r="K141" s="34"/>
      <x:c r="L141" s="34"/>
      <x:c r="M141" s="34"/>
      <x:c r="N141" s="34"/>
      <x:c r="O141" s="34"/>
      <x:c r="P141" s="34"/>
      <x:c r="S141" s="10" t="n">
        <x:v>1.2388686131044528</x:v>
      </x:c>
      <x:c r="T141" s="10" t="n">
        <x:v>-0.09694211745578264</x:v>
      </x:c>
      <x:c r="U141" s="10" t="n">
        <x:v>0.6259806674827395</x:v>
      </x:c>
      <x:c r="V141" s="10" t="n">
        <x:v>-0.05554198613937649</x:v>
      </x:c>
      <x:c r="W141" s="10" t="n">
        <x:v>-1.14320091300049</x:v>
      </x:c>
      <x:c r="X141" s="10" t="n">
        <x:v>0.4386983099062779</x:v>
      </x:c>
    </x:row>
    <x:row r="142">
      <x:c r="A142" s="34" t="n">
        <x:v>118</x:v>
      </x:c>
      <x:c r="B142" s="39" t="n">
        <x:f>CHOOSE(MIN(3,MAX(1,$B$9)),S142,U142,W142)</x:f>
        <x:v>0.032312690373155206</x:v>
      </x:c>
      <x:c r="C142" s="39" t="n">
        <x:f>CHOOSE(MIN(3,MAX(1,$B$9)),T142,V142,X142)</x:f>
        <x:v>-1.8987598131568344</x:v>
      </x:c>
      <x:c r="D142" s="17" t="n">
        <x:f>$B$6+$B$7*B142</x:f>
        <x:v>0.05323126903731552</x:v>
      </x:c>
      <x:c r="E142" s="17" t="n">
        <x:f>$C$6+$C$7*($B$8*B142+SQRT(1-$B$8^2)*C142)</x:f>
        <x:v>-0.11282178886922352</x:v>
      </x:c>
      <x:c r="F142" s="34"/>
      <x:c r="G142" s="34"/>
      <x:c r="H142" s="34"/>
      <x:c r="I142" s="34"/>
      <x:c r="J142" s="34"/>
      <x:c r="K142" s="34"/>
      <x:c r="L142" s="34"/>
      <x:c r="M142" s="34"/>
      <x:c r="N142" s="34"/>
      <x:c r="O142" s="34"/>
      <x:c r="P142" s="34"/>
      <x:c r="S142" s="10" t="n">
        <x:v>0.032312690373155206</x:v>
      </x:c>
      <x:c r="T142" s="10" t="n">
        <x:v>-1.8987598131568344</x:v>
      </x:c>
      <x:c r="U142" s="10" t="n">
        <x:v>0.26483959000229557</x:v>
      </x:c>
      <x:c r="V142" s="10" t="n">
        <x:v>1.0076276569468854</x:v>
      </x:c>
      <x:c r="W142" s="10" t="n">
        <x:v>-0.33143101812431686</x:v>
      </x:c>
      <x:c r="X142" s="10" t="n">
        <x:v>0.645948816862993</x:v>
      </x:c>
    </x:row>
    <x:row r="143">
      <x:c r="A143" s="34" t="n">
        <x:v>119</x:v>
      </x:c>
      <x:c r="B143" s="39" t="n">
        <x:f>CHOOSE(MIN(3,MAX(1,$B$9)),S143,U143,W143)</x:f>
        <x:v>-0.44599511489861315</x:v>
      </x:c>
      <x:c r="C143" s="39" t="n">
        <x:f>CHOOSE(MIN(3,MAX(1,$B$9)),T143,V143,X143)</x:f>
        <x:v>1.4407398897021335</x:v>
      </x:c>
      <x:c r="D143" s="17" t="n">
        <x:f>$B$6+$B$7*B143</x:f>
        <x:v>0.005400488510138683</x:v>
      </x:c>
      <x:c r="E143" s="17" t="n">
        <x:f>$C$6+$C$7*($B$8*B143+SQRT(1-$B$8^2)*C143)</x:f>
        <x:v>0.15247197872783314</x:v>
      </x:c>
      <x:c r="F143" s="34"/>
      <x:c r="G143" s="34"/>
      <x:c r="H143" s="34"/>
      <x:c r="I143" s="34"/>
      <x:c r="J143" s="34"/>
      <x:c r="K143" s="34"/>
      <x:c r="L143" s="34"/>
      <x:c r="M143" s="34"/>
      <x:c r="N143" s="34"/>
      <x:c r="O143" s="34"/>
      <x:c r="P143" s="34"/>
      <x:c r="S143" s="10" t="n">
        <x:v>-0.44599511489861315</x:v>
      </x:c>
      <x:c r="T143" s="10" t="n">
        <x:v>1.4407398897021335</x:v>
      </x:c>
      <x:c r="U143" s="10" t="n">
        <x:v>-0.09592657472317094</x:v>
      </x:c>
      <x:c r="V143" s="10" t="n">
        <x:v>0.03580655727035141</x:v>
      </x:c>
      <x:c r="W143" s="10" t="n">
        <x:v>1.1501487143669573</x:v>
      </x:c>
      <x:c r="X143" s="10" t="n">
        <x:v>-0.26870920530707876</x:v>
      </x:c>
    </x:row>
    <x:row r="144">
      <x:c r="A144" s="34" t="n">
        <x:v>120</x:v>
      </x:c>
      <x:c r="B144" s="39" t="n">
        <x:f>CHOOSE(MIN(3,MAX(1,$B$9)),S144,U144,W144)</x:f>
        <x:v>1.8153142652162626</x:v>
      </x:c>
      <x:c r="C144" s="39" t="n">
        <x:f>CHOOSE(MIN(3,MAX(1,$B$9)),T144,V144,X144)</x:f>
        <x:v>-1.0866892894459048</x:v>
      </x:c>
      <x:c r="D144" s="17" t="n">
        <x:f>$B$6+$B$7*B144</x:f>
        <x:v>0.23153142652162628</x:v>
      </x:c>
      <x:c r="E144" s="17" t="n">
        <x:f>$C$6+$C$7*($B$8*B144+SQRT(1-$B$8^2)*C144)</x:f>
        <x:v>0.04665566019275169</x:v>
      </x:c>
      <x:c r="F144" s="34"/>
      <x:c r="G144" s="34"/>
      <x:c r="H144" s="34"/>
      <x:c r="I144" s="34"/>
      <x:c r="J144" s="34"/>
      <x:c r="K144" s="34"/>
      <x:c r="L144" s="34"/>
      <x:c r="M144" s="34"/>
      <x:c r="N144" s="34"/>
      <x:c r="O144" s="34"/>
      <x:c r="P144" s="34"/>
      <x:c r="S144" s="10" t="n">
        <x:v>1.8153142652162626</x:v>
      </x:c>
      <x:c r="T144" s="10" t="n">
        <x:v>-1.0866892894459048</x:v>
      </x:c>
      <x:c r="U144" s="10" t="n">
        <x:v>1.1069687260830836</x:v>
      </x:c>
      <x:c r="V144" s="10" t="n">
        <x:v>-2.4130822833637753</x:v>
      </x:c>
      <x:c r="W144" s="10" t="n">
        <x:v>-0.7707512287283164</x:v>
      </x:c>
      <x:c r="X144" s="10" t="n">
        <x:v>-0.5065902562462928</x:v>
      </x:c>
    </x:row>
    <x:row r="145">
      <x:c r="A145" s="34" t="n">
        <x:v>121</x:v>
      </x:c>
      <x:c r="B145" s="39" t="n">
        <x:f>CHOOSE(MIN(3,MAX(1,$B$9)),S145,U145,W145)</x:f>
        <x:v>0.9088940359578951</x:v>
      </x:c>
      <x:c r="C145" s="39" t="n">
        <x:f>CHOOSE(MIN(3,MAX(1,$B$9)),T145,V145,X145)</x:f>
        <x:v>1.3249150378998829</x:v>
      </x:c>
      <x:c r="D145" s="17" t="n">
        <x:f>$B$6+$B$7*B145</x:f>
        <x:v>0.1408894035957895</x:v>
      </x:c>
      <x:c r="E145" s="17" t="n">
        <x:f>$C$6+$C$7*($B$8*B145+SQRT(1-$B$8^2)*C145)</x:f>
        <x:v>0.21018570986562685</x:v>
      </x:c>
      <x:c r="F145" s="34"/>
      <x:c r="G145" s="34"/>
      <x:c r="H145" s="34"/>
      <x:c r="I145" s="34"/>
      <x:c r="J145" s="34"/>
      <x:c r="K145" s="34"/>
      <x:c r="L145" s="34"/>
      <x:c r="M145" s="34"/>
      <x:c r="N145" s="34"/>
      <x:c r="O145" s="34"/>
      <x:c r="P145" s="34"/>
      <x:c r="S145" s="10" t="n">
        <x:v>0.9088940359578951</x:v>
      </x:c>
      <x:c r="T145" s="10" t="n">
        <x:v>1.3249150378998829</x:v>
      </x:c>
      <x:c r="U145" s="10" t="n">
        <x:v>0.12152330335989353</x:v>
      </x:c>
      <x:c r="V145" s="10" t="n">
        <x:v>-0.4690141724642047</x:v>
      </x:c>
      <x:c r="W145" s="10" t="n">
        <x:v>0.9516909943430474</x:v>
      </x:c>
      <x:c r="X145" s="10" t="n">
        <x:v>0.9735219487755292</x:v>
      </x:c>
    </x:row>
    <x:row r="146">
      <x:c r="A146" s="34" t="n">
        <x:v>122</x:v>
      </x:c>
      <x:c r="B146" s="39" t="n">
        <x:f>CHOOSE(MIN(3,MAX(1,$B$9)),S146,U146,W146)</x:f>
        <x:v>0.006271560412952414</x:v>
      </x:c>
      <x:c r="C146" s="39" t="n">
        <x:f>CHOOSE(MIN(3,MAX(1,$B$9)),T146,V146,X146)</x:f>
        <x:v>-0.792054340626154</x:v>
      </x:c>
      <x:c r="D146" s="17" t="n">
        <x:f>$B$6+$B$7*B146</x:f>
        <x:v>0.050627156041295245</x:v>
      </x:c>
      <x:c r="E146" s="17" t="n">
        <x:f>$C$6+$C$7*($B$8*B146+SQRT(1-$B$8^2)*C146)</x:f>
        <x:v>-0.0182803399953506</x:v>
      </x:c>
      <x:c r="F146" s="34"/>
      <x:c r="G146" s="34"/>
      <x:c r="H146" s="34"/>
      <x:c r="I146" s="34"/>
      <x:c r="J146" s="34"/>
      <x:c r="K146" s="34"/>
      <x:c r="L146" s="34"/>
      <x:c r="M146" s="34"/>
      <x:c r="N146" s="34"/>
      <x:c r="O146" s="34"/>
      <x:c r="P146" s="34"/>
      <x:c r="S146" s="10" t="n">
        <x:v>0.006271560412952414</x:v>
      </x:c>
      <x:c r="T146" s="10" t="n">
        <x:v>-0.792054340626154</x:v>
      </x:c>
      <x:c r="U146" s="10" t="n">
        <x:v>1.1494340620706325</x:v>
      </x:c>
      <x:c r="V146" s="10" t="n">
        <x:v>-0.271017952613151</x:v>
      </x:c>
      <x:c r="W146" s="10" t="n">
        <x:v>1.8868716663603249</x:v>
      </x:c>
      <x:c r="X146" s="10" t="n">
        <x:v>0.23871775225547243</x:v>
      </x:c>
    </x:row>
    <x:row r="147">
      <x:c r="A147" s="34" t="n">
        <x:v>123</x:v>
      </x:c>
      <x:c r="B147" s="39" t="n">
        <x:f>CHOOSE(MIN(3,MAX(1,$B$9)),S147,U147,W147)</x:f>
        <x:v>-0.783291030114719</x:v>
      </x:c>
      <x:c r="C147" s="39" t="n">
        <x:f>CHOOSE(MIN(3,MAX(1,$B$9)),T147,V147,X147)</x:f>
        <x:v>-0.11695659734247668</x:v>
      </x:c>
      <x:c r="D147" s="17" t="n">
        <x:f>$B$6+$B$7*B147</x:f>
        <x:v>-0.0283291030114719</x:v>
      </x:c>
      <x:c r="E147" s="17" t="n">
        <x:f>$C$6+$C$7*($B$8*B147+SQRT(1-$B$8^2)*C147)</x:f>
        <x:v>0.000706710050386819</x:v>
      </x:c>
      <x:c r="F147" s="34"/>
      <x:c r="G147" s="34"/>
      <x:c r="H147" s="34"/>
      <x:c r="I147" s="34"/>
      <x:c r="J147" s="34"/>
      <x:c r="K147" s="34"/>
      <x:c r="L147" s="34"/>
      <x:c r="M147" s="34"/>
      <x:c r="N147" s="34"/>
      <x:c r="O147" s="34"/>
      <x:c r="P147" s="34"/>
      <x:c r="S147" s="10" t="n">
        <x:v>-0.783291030114719</x:v>
      </x:c>
      <x:c r="T147" s="10" t="n">
        <x:v>-0.11695659734247668</x:v>
      </x:c>
      <x:c r="U147" s="10" t="n">
        <x:v>-1.1208800220959745</x:v>
      </x:c>
      <x:c r="V147" s="10" t="n">
        <x:v>-0.13074054345511157</x:v>
      </x:c>
      <x:c r="W147" s="10" t="n">
        <x:v>0.5767760050459634</x:v>
      </x:c>
      <x:c r="X147" s="10" t="n">
        <x:v>-1.7289771248177106</x:v>
      </x:c>
    </x:row>
    <x:row r="148">
      <x:c r="A148" s="34" t="n">
        <x:v>124</x:v>
      </x:c>
      <x:c r="B148" s="39" t="n">
        <x:f>CHOOSE(MIN(3,MAX(1,$B$9)),S148,U148,W148)</x:f>
        <x:v>1.2425330124303013</x:v>
      </x:c>
      <x:c r="C148" s="39" t="n">
        <x:f>CHOOSE(MIN(3,MAX(1,$B$9)),T148,V148,X148)</x:f>
        <x:v>-1.0037161904706033</x:v>
      </x:c>
      <x:c r="D148" s="17" t="n">
        <x:f>$B$6+$B$7*B148</x:f>
        <x:v>0.17425330124303012</x:v>
      </x:c>
      <x:c r="E148" s="17" t="n">
        <x:f>$C$6+$C$7*($B$8*B148+SQRT(1-$B$8^2)*C148)</x:f>
        <x:v>0.025202278707786796</x:v>
      </x:c>
      <x:c r="F148" s="34"/>
      <x:c r="G148" s="34"/>
      <x:c r="H148" s="34"/>
      <x:c r="I148" s="34"/>
      <x:c r="J148" s="34"/>
      <x:c r="K148" s="34"/>
      <x:c r="L148" s="34"/>
      <x:c r="M148" s="34"/>
      <x:c r="N148" s="34"/>
      <x:c r="O148" s="34"/>
      <x:c r="P148" s="34"/>
      <x:c r="S148" s="10" t="n">
        <x:v>1.2425330124303013</x:v>
      </x:c>
      <x:c r="T148" s="10" t="n">
        <x:v>-1.0037161904706033</x:v>
      </x:c>
      <x:c r="U148" s="10" t="n">
        <x:v>-1.163563488455985</x:v>
      </x:c>
      <x:c r="V148" s="10" t="n">
        <x:v>1.2586590982223105</x:v>
      </x:c>
      <x:c r="W148" s="10" t="n">
        <x:v>-0.5005842175316282</x:v>
      </x:c>
      <x:c r="X148" s="10" t="n">
        <x:v>0.4060391835673283</x:v>
      </x:c>
    </x:row>
    <x:row r="149">
      <x:c r="A149" s="34" t="n">
        <x:v>125</x:v>
      </x:c>
      <x:c r="B149" s="39" t="n">
        <x:f>CHOOSE(MIN(3,MAX(1,$B$9)),S149,U149,W149)</x:f>
        <x:v>0.22330064646342832</x:v>
      </x:c>
      <x:c r="C149" s="39" t="n">
        <x:f>CHOOSE(MIN(3,MAX(1,$B$9)),T149,V149,X149)</x:f>
        <x:v>0.3336267501291531</x:v>
      </x:c>
      <x:c r="D149" s="17" t="n">
        <x:f>$B$6+$B$7*B149</x:f>
        <x:v>0.07233006464634284</x:v>
      </x:c>
      <x:c r="E149" s="17" t="n">
        <x:f>$C$6+$C$7*($B$8*B149+SQRT(1-$B$8^2)*C149)</x:f>
        <x:v>0.0900579564225604</x:v>
      </x:c>
      <x:c r="F149" s="34"/>
      <x:c r="G149" s="34"/>
      <x:c r="H149" s="34"/>
      <x:c r="I149" s="34"/>
      <x:c r="J149" s="34"/>
      <x:c r="K149" s="34"/>
      <x:c r="L149" s="34"/>
      <x:c r="M149" s="34"/>
      <x:c r="N149" s="34"/>
      <x:c r="O149" s="34"/>
      <x:c r="P149" s="34"/>
      <x:c r="S149" s="10" t="n">
        <x:v>0.22330064646342832</x:v>
      </x:c>
      <x:c r="T149" s="10" t="n">
        <x:v>0.3336267501291531</x:v>
      </x:c>
      <x:c r="U149" s="10" t="n">
        <x:v>0.38555433010076434</x:v>
      </x:c>
      <x:c r="V149" s="10" t="n">
        <x:v>0.15562965092110043</x:v>
      </x:c>
      <x:c r="W149" s="10" t="n">
        <x:v>-1.0697999148362478</x:v>
      </x:c>
      <x:c r="X149" s="10" t="n">
        <x:v>1.8363124811994311</x:v>
      </x:c>
    </x:row>
    <x:row r="150">
      <x:c r="A150" s="34" t="n">
        <x:v>126</x:v>
      </x:c>
      <x:c r="B150" s="39" t="n">
        <x:f>CHOOSE(MIN(3,MAX(1,$B$9)),S150,U150,W150)</x:f>
        <x:v>-0.4721452321100468</x:v>
      </x:c>
      <x:c r="C150" s="39" t="n">
        <x:f>CHOOSE(MIN(3,MAX(1,$B$9)),T150,V150,X150)</x:f>
        <x:v>0.7924058116934477</x:v>
      </x:c>
      <x:c r="D150" s="17" t="n">
        <x:f>$B$6+$B$7*B150</x:f>
        <x:v>0.0027854767889953225</x:v>
      </x:c>
      <x:c r="E150" s="17" t="n">
        <x:f>$C$6+$C$7*($B$8*B150+SQRT(1-$B$8^2)*C150)</x:f>
        <x:v>0.09501709469779306</x:v>
      </x:c>
      <x:c r="F150" s="34"/>
      <x:c r="G150" s="34"/>
      <x:c r="H150" s="34"/>
      <x:c r="I150" s="34"/>
      <x:c r="J150" s="34"/>
      <x:c r="K150" s="34"/>
      <x:c r="L150" s="34"/>
      <x:c r="M150" s="34"/>
      <x:c r="N150" s="34"/>
      <x:c r="O150" s="34"/>
      <x:c r="P150" s="34"/>
      <x:c r="S150" s="10" t="n">
        <x:v>-0.4721452321100468</x:v>
      </x:c>
      <x:c r="T150" s="10" t="n">
        <x:v>0.7924058116934477</x:v>
      </x:c>
      <x:c r="U150" s="10" t="n">
        <x:v>-1.2164061269148585</x:v>
      </x:c>
      <x:c r="V150" s="10" t="n">
        <x:v>-0.18148075659634086</x:v>
      </x:c>
      <x:c r="W150" s="10" t="n">
        <x:v>-1.8777149771205004</x:v>
      </x:c>
      <x:c r="X150" s="10" t="n">
        <x:v>0.04008974562558805</x:v>
      </x:c>
    </x:row>
    <x:row r="151">
      <x:c r="A151" s="34" t="n">
        <x:v>127</x:v>
      </x:c>
      <x:c r="B151" s="39" t="n">
        <x:f>CHOOSE(MIN(3,MAX(1,$B$9)),S151,U151,W151)</x:f>
        <x:v>0.3792310726898764</x:v>
      </x:c>
      <x:c r="C151" s="39" t="n">
        <x:f>CHOOSE(MIN(3,MAX(1,$B$9)),T151,V151,X151)</x:f>
        <x:v>-0.21034897263109645</x:v>
      </x:c>
      <x:c r="D151" s="17" t="n">
        <x:f>$B$6+$B$7*B151</x:f>
        <x:v>0.08792310726898764</x:v>
      </x:c>
      <x:c r="E151" s="17" t="n">
        <x:f>$C$6+$C$7*($B$8*B151+SQRT(1-$B$8^2)*C151)</x:f>
        <x:v>0.05074479823864511</x:v>
      </x:c>
      <x:c r="F151" s="34"/>
      <x:c r="G151" s="34"/>
      <x:c r="H151" s="34"/>
      <x:c r="I151" s="34"/>
      <x:c r="J151" s="34"/>
      <x:c r="K151" s="34"/>
      <x:c r="L151" s="34"/>
      <x:c r="M151" s="34"/>
      <x:c r="N151" s="34"/>
      <x:c r="O151" s="34"/>
      <x:c r="P151" s="34"/>
      <x:c r="S151" s="10" t="n">
        <x:v>0.3792310726898764</x:v>
      </x:c>
      <x:c r="T151" s="10" t="n">
        <x:v>-0.21034897263109645</x:v>
      </x:c>
      <x:c r="U151" s="10" t="n">
        <x:v>0.261843337338016</x:v>
      </x:c>
      <x:c r="V151" s="10" t="n">
        <x:v>0.02348427404500617</x:v>
      </x:c>
      <x:c r="W151" s="10" t="n">
        <x:v>-1.0891225631013082</x:v>
      </x:c>
      <x:c r="X151" s="10" t="n">
        <x:v>-0.3519232412285014</x:v>
      </x:c>
    </x:row>
    <x:row r="152">
      <x:c r="A152" s="34" t="n">
        <x:v>128</x:v>
      </x:c>
      <x:c r="B152" s="39" t="n">
        <x:f>CHOOSE(MIN(3,MAX(1,$B$9)),S152,U152,W152)</x:f>
        <x:v>0.5746335834031683</x:v>
      </x:c>
      <x:c r="C152" s="39" t="n">
        <x:f>CHOOSE(MIN(3,MAX(1,$B$9)),T152,V152,X152)</x:f>
        <x:v>1.4760529032476772</x:v>
      </x:c>
      <x:c r="D152" s="17" t="n">
        <x:f>$B$6+$B$7*B152</x:f>
        <x:v>0.10746335834031684</x:v>
      </x:c>
      <x:c r="E152" s="17" t="n">
        <x:f>$C$6+$C$7*($B$8*B152+SQRT(1-$B$8^2)*C152)</x:f>
        <x:v>0.2065616103243847</x:v>
      </x:c>
      <x:c r="F152" s="34"/>
      <x:c r="G152" s="34"/>
      <x:c r="H152" s="34"/>
      <x:c r="I152" s="34"/>
      <x:c r="J152" s="34"/>
      <x:c r="K152" s="34"/>
      <x:c r="L152" s="34"/>
      <x:c r="M152" s="34"/>
      <x:c r="N152" s="34"/>
      <x:c r="O152" s="34"/>
      <x:c r="P152" s="34"/>
      <x:c r="S152" s="10" t="n">
        <x:v>0.5746335834031683</x:v>
      </x:c>
      <x:c r="T152" s="10" t="n">
        <x:v>1.4760529032476772</x:v>
      </x:c>
      <x:c r="U152" s="10" t="n">
        <x:v>1.273187124739176</x:v>
      </x:c>
      <x:c r="V152" s="10" t="n">
        <x:v>0.2355336012122145</x:v>
      </x:c>
      <x:c r="W152" s="10" t="n">
        <x:v>0.44893400358175545</x:v>
      </x:c>
      <x:c r="X152" s="10" t="n">
        <x:v>1.3856844505088726</x:v>
      </x:c>
    </x:row>
    <x:row r="153">
      <x:c r="A153" s="34" t="n">
        <x:v>129</x:v>
      </x:c>
      <x:c r="B153" s="39" t="n">
        <x:f>CHOOSE(MIN(3,MAX(1,$B$9)),S153,U153,W153)</x:f>
        <x:v>0.6726769473046088</x:v>
      </x:c>
      <x:c r="C153" s="39" t="n">
        <x:f>CHOOSE(MIN(3,MAX(1,$B$9)),T153,V153,X153)</x:f>
        <x:v>-0.287609311863168</x:v>
      </x:c>
      <x:c r="D153" s="17" t="n">
        <x:f>$B$6+$B$7*B153</x:f>
        <x:v>0.11726769473046089</x:v>
      </x:c>
      <x:c r="E153" s="17" t="n">
        <x:f>$C$6+$C$7*($B$8*B153+SQRT(1-$B$8^2)*C153)</x:f>
        <x:v>0.05872615032138398</x:v>
      </x:c>
      <x:c r="F153" s="34"/>
      <x:c r="G153" s="34"/>
      <x:c r="H153" s="34"/>
      <x:c r="I153" s="34"/>
      <x:c r="J153" s="34"/>
      <x:c r="K153" s="34"/>
      <x:c r="L153" s="34"/>
      <x:c r="M153" s="34"/>
      <x:c r="N153" s="34"/>
      <x:c r="O153" s="34"/>
      <x:c r="P153" s="34"/>
      <x:c r="S153" s="10" t="n">
        <x:v>0.6726769473046088</x:v>
      </x:c>
      <x:c r="T153" s="10" t="n">
        <x:v>-0.287609311863168</x:v>
      </x:c>
      <x:c r="U153" s="10" t="n">
        <x:v>-0.39196357694116846</x:v>
      </x:c>
      <x:c r="V153" s="10" t="n">
        <x:v>0.3956650530343891</x:v>
      </x:c>
      <x:c r="W153" s="10" t="n">
        <x:v>0.20660186308430045</x:v>
      </x:c>
      <x:c r="X153" s="10" t="n">
        <x:v>0.8488570232353332</x:v>
      </x:c>
    </x:row>
    <x:row r="154">
      <x:c r="A154" s="34" t="n">
        <x:v>130</x:v>
      </x:c>
      <x:c r="B154" s="39" t="n">
        <x:f>CHOOSE(MIN(3,MAX(1,$B$9)),S154,U154,W154)</x:f>
        <x:v>-0.37395855802139966</x:v>
      </x:c>
      <x:c r="C154" s="39" t="n">
        <x:f>CHOOSE(MIN(3,MAX(1,$B$9)),T154,V154,X154)</x:f>
        <x:v>-0.2750646619423621</x:v>
      </x:c>
      <x:c r="D154" s="17" t="n">
        <x:f>$B$6+$B$7*B154</x:f>
        <x:v>0.012604144197860039</x:v>
      </x:c>
      <x:c r="E154" s="17" t="n">
        <x:f>$C$6+$C$7*($B$8*B154+SQRT(1-$B$8^2)*C154)</x:f>
        <x:v>0.007480773606383592</x:v>
      </x:c>
      <x:c r="F154" s="34"/>
      <x:c r="G154" s="34"/>
      <x:c r="H154" s="34"/>
      <x:c r="I154" s="34"/>
      <x:c r="J154" s="34"/>
      <x:c r="K154" s="34"/>
      <x:c r="L154" s="34"/>
      <x:c r="M154" s="34"/>
      <x:c r="N154" s="34"/>
      <x:c r="O154" s="34"/>
      <x:c r="P154" s="34"/>
      <x:c r="S154" s="10" t="n">
        <x:v>-0.37395855802139966</x:v>
      </x:c>
      <x:c r="T154" s="10" t="n">
        <x:v>-0.2750646619423621</x:v>
      </x:c>
      <x:c r="U154" s="10" t="n">
        <x:v>1.3198694119136303</x:v>
      </x:c>
      <x:c r="V154" s="10" t="n">
        <x:v>-0.8949569809274227</x:v>
      </x:c>
      <x:c r="W154" s="10" t="n">
        <x:v>0.15802288238890103</x:v>
      </x:c>
      <x:c r="X154" s="10" t="n">
        <x:v>-0.6425131143977282</x:v>
      </x:c>
    </x:row>
    <x:row r="155">
      <x:c r="A155" s="34" t="n">
        <x:v>131</x:v>
      </x:c>
      <x:c r="B155" s="39" t="n">
        <x:f>CHOOSE(MIN(3,MAX(1,$B$9)),S155,U155,W155)</x:f>
        <x:v>1.682476473167357</x:v>
      </x:c>
      <x:c r="C155" s="39" t="n">
        <x:f>CHOOSE(MIN(3,MAX(1,$B$9)),T155,V155,X155)</x:f>
        <x:v>-0.36185705633287546</x:v>
      </x:c>
      <x:c r="D155" s="17" t="n">
        <x:f>$B$6+$B$7*B155</x:f>
        <x:v>0.21824764731673568</x:v>
      </x:c>
      <x:c r="E155" s="17" t="n">
        <x:f>$C$6+$C$7*($B$8*B155+SQRT(1-$B$8^2)*C155)</x:f>
        <x:v>0.10278608332607518</x:v>
      </x:c>
      <x:c r="F155" s="34"/>
      <x:c r="G155" s="34"/>
      <x:c r="H155" s="34"/>
      <x:c r="I155" s="34"/>
      <x:c r="J155" s="34"/>
      <x:c r="K155" s="34"/>
      <x:c r="L155" s="34"/>
      <x:c r="M155" s="34"/>
      <x:c r="N155" s="34"/>
      <x:c r="O155" s="34"/>
      <x:c r="P155" s="34"/>
      <x:c r="S155" s="10" t="n">
        <x:v>1.682476473167357</x:v>
      </x:c>
      <x:c r="T155" s="10" t="n">
        <x:v>-0.36185705633287546</x:v>
      </x:c>
      <x:c r="U155" s="10" t="n">
        <x:v>-0.26032052759097013</x:v>
      </x:c>
      <x:c r="V155" s="10" t="n">
        <x:v>0.09623559856400346</x:v>
      </x:c>
      <x:c r="W155" s="10" t="n">
        <x:v>0.01711579776274399</x:v>
      </x:c>
      <x:c r="X155" s="10" t="n">
        <x:v>1.5609689930513893</x:v>
      </x:c>
    </x:row>
    <x:row r="156">
      <x:c r="A156" s="34" t="n">
        <x:v>132</x:v>
      </x:c>
      <x:c r="B156" s="39" t="n">
        <x:f>CHOOSE(MIN(3,MAX(1,$B$9)),S156,U156,W156)</x:f>
        <x:v>-1.1242500702453502</x:v>
      </x:c>
      <x:c r="C156" s="39" t="n">
        <x:f>CHOOSE(MIN(3,MAX(1,$B$9)),T156,V156,X156)</x:f>
        <x:v>0.3281256079858406</x:v>
      </x:c>
      <x:c r="D156" s="17" t="n">
        <x:f>$B$6+$B$7*B156</x:f>
        <x:v>-0.06242500702453502</x:v>
      </x:c>
      <x:c r="E156" s="17" t="n">
        <x:f>$C$6+$C$7*($B$8*B156+SQRT(1-$B$8^2)*C156)</x:f>
        <x:v>0.022204007702527697</x:v>
      </x:c>
      <x:c r="F156" s="34"/>
      <x:c r="G156" s="34"/>
      <x:c r="H156" s="34"/>
      <x:c r="I156" s="34"/>
      <x:c r="J156" s="34"/>
      <x:c r="K156" s="34"/>
      <x:c r="L156" s="34"/>
      <x:c r="M156" s="34"/>
      <x:c r="N156" s="34"/>
      <x:c r="O156" s="34"/>
      <x:c r="P156" s="34"/>
      <x:c r="S156" s="10" t="n">
        <x:v>-1.1242500702453502</x:v>
      </x:c>
      <x:c r="T156" s="10" t="n">
        <x:v>0.3281256079858406</x:v>
      </x:c>
      <x:c r="U156" s="10" t="n">
        <x:v>-0.6079237099198762</x:v>
      </x:c>
      <x:c r="V156" s="10" t="n">
        <x:v>1.0654959243430882</x:v>
      </x:c>
      <x:c r="W156" s="10" t="n">
        <x:v>-0.398657308958215</x:v>
      </x:c>
      <x:c r="X156" s="10" t="n">
        <x:v>1.026199567853254</x:v>
      </x:c>
    </x:row>
    <x:row r="157">
      <x:c r="A157" s="34" t="n">
        <x:v>133</x:v>
      </x:c>
      <x:c r="B157" s="39" t="n">
        <x:f>CHOOSE(MIN(3,MAX(1,$B$9)),S157,U157,W157)</x:f>
        <x:v>0.8497651891140444</x:v>
      </x:c>
      <x:c r="C157" s="39" t="n">
        <x:f>CHOOSE(MIN(3,MAX(1,$B$9)),T157,V157,X157)</x:f>
        <x:v>0.341465325183095</x:v>
      </x:c>
      <x:c r="D157" s="17" t="n">
        <x:f>$B$6+$B$7*B157</x:f>
        <x:v>0.13497651891140444</x:v>
      </x:c>
      <x:c r="E157" s="17" t="n">
        <x:f>$C$6+$C$7*($B$8*B157+SQRT(1-$B$8^2)*C157)</x:f>
        <x:v>0.12206002406770967</x:v>
      </x:c>
      <x:c r="F157" s="34"/>
      <x:c r="G157" s="34"/>
      <x:c r="H157" s="34"/>
      <x:c r="I157" s="34"/>
      <x:c r="J157" s="34"/>
      <x:c r="K157" s="34"/>
      <x:c r="L157" s="34"/>
      <x:c r="M157" s="34"/>
      <x:c r="N157" s="34"/>
      <x:c r="O157" s="34"/>
      <x:c r="P157" s="34"/>
      <x:c r="S157" s="10" t="n">
        <x:v>0.8497651891140444</x:v>
      </x:c>
      <x:c r="T157" s="10" t="n">
        <x:v>0.341465325183095</x:v>
      </x:c>
      <x:c r="U157" s="10" t="n">
        <x:v>0.1975114068096009</x:v>
      </x:c>
      <x:c r="V157" s="10" t="n">
        <x:v>-0.5266322678301008</x:v>
      </x:c>
      <x:c r="W157" s="10" t="n">
        <x:v>-1.132213561580915</x:v>
      </x:c>
      <x:c r="X157" s="10" t="n">
        <x:v>-0.43455305992053156</x:v>
      </x:c>
    </x:row>
    <x:row r="158">
      <x:c r="A158" s="34" t="n">
        <x:v>134</x:v>
      </x:c>
      <x:c r="B158" s="39" t="n">
        <x:f>CHOOSE(MIN(3,MAX(1,$B$9)),S158,U158,W158)</x:f>
        <x:v>0.9782132332960105</x:v>
      </x:c>
      <x:c r="C158" s="39" t="n">
        <x:f>CHOOSE(MIN(3,MAX(1,$B$9)),T158,V158,X158)</x:f>
        <x:v>-0.6490939745381212</x:v>
      </x:c>
      <x:c r="D158" s="17" t="n">
        <x:f>$B$6+$B$7*B158</x:f>
        <x:v>0.14782132332960107</x:v>
      </x:c>
      <x:c r="E158" s="17" t="n">
        <x:f>$C$6+$C$7*($B$8*B158+SQRT(1-$B$8^2)*C158)</x:f>
        <x:v>0.04269747452545827</x:v>
      </x:c>
      <x:c r="F158" s="34"/>
      <x:c r="G158" s="34"/>
      <x:c r="H158" s="34"/>
      <x:c r="I158" s="34"/>
      <x:c r="J158" s="34"/>
      <x:c r="K158" s="34"/>
      <x:c r="L158" s="34"/>
      <x:c r="M158" s="34"/>
      <x:c r="N158" s="34"/>
      <x:c r="O158" s="34"/>
      <x:c r="P158" s="34"/>
      <x:c r="S158" s="10" t="n">
        <x:v>0.9782132332960105</x:v>
      </x:c>
      <x:c r="T158" s="10" t="n">
        <x:v>-0.6490939745381212</x:v>
      </x:c>
      <x:c r="U158" s="10" t="n">
        <x:v>1.0212098973015107</x:v>
      </x:c>
      <x:c r="V158" s="10" t="n">
        <x:v>0.7378402437709675</x:v>
      </x:c>
      <x:c r="W158" s="10" t="n">
        <x:v>-0.4859823532092007</x:v>
      </x:c>
      <x:c r="X158" s="10" t="n">
        <x:v>1.1945982403490465</x:v>
      </x:c>
    </x:row>
    <x:row r="159">
      <x:c r="A159" s="34" t="n">
        <x:v>135</x:v>
      </x:c>
      <x:c r="B159" s="39" t="n">
        <x:f>CHOOSE(MIN(3,MAX(1,$B$9)),S159,U159,W159)</x:f>
        <x:v>0.18578247654853386</x:v>
      </x:c>
      <x:c r="C159" s="39" t="n">
        <x:f>CHOOSE(MIN(3,MAX(1,$B$9)),T159,V159,X159)</x:f>
        <x:v>0.7126578872707015</x:v>
      </x:c>
      <x:c r="D159" s="17" t="n">
        <x:f>$B$6+$B$7*B159</x:f>
        <x:v>0.06857824765485339</x:v>
      </x:c>
      <x:c r="E159" s="17" t="n">
        <x:f>$C$6+$C$7*($B$8*B159+SQRT(1-$B$8^2)*C159)</x:f>
        <x:v>0.1210071072858041</x:v>
      </x:c>
      <x:c r="F159" s="34"/>
      <x:c r="G159" s="34"/>
      <x:c r="H159" s="34"/>
      <x:c r="I159" s="34"/>
      <x:c r="J159" s="34"/>
      <x:c r="K159" s="34"/>
      <x:c r="L159" s="34"/>
      <x:c r="M159" s="34"/>
      <x:c r="N159" s="34"/>
      <x:c r="O159" s="34"/>
      <x:c r="P159" s="34"/>
      <x:c r="S159" s="10" t="n">
        <x:v>0.18578247654853386</x:v>
      </x:c>
      <x:c r="T159" s="10" t="n">
        <x:v>0.7126578872707015</x:v>
      </x:c>
      <x:c r="U159" s="10" t="n">
        <x:v>0.7435335485588871</x:v>
      </x:c>
      <x:c r="V159" s="10" t="n">
        <x:v>-0.8245772030623952</x:v>
      </x:c>
      <x:c r="W159" s="10" t="n">
        <x:v>-1.6847474773538287</x:v>
      </x:c>
      <x:c r="X159" s="10" t="n">
        <x:v>-0.4309844215291831</x:v>
      </x:c>
    </x:row>
    <x:row r="160">
      <x:c r="A160" s="34" t="n">
        <x:v>136</x:v>
      </x:c>
      <x:c r="B160" s="39" t="n">
        <x:f>CHOOSE(MIN(3,MAX(1,$B$9)),S160,U160,W160)</x:f>
        <x:v>1.0604114885412388</x:v>
      </x:c>
      <x:c r="C160" s="39" t="n">
        <x:f>CHOOSE(MIN(3,MAX(1,$B$9)),T160,V160,X160)</x:f>
        <x:v>1.1697207361013064</x:v>
      </x:c>
      <x:c r="D160" s="17" t="n">
        <x:f>$B$6+$B$7*B160</x:f>
        <x:v>0.1560411488541239</x:v>
      </x:c>
      <x:c r="E160" s="17" t="n">
        <x:f>$C$6+$C$7*($B$8*B160+SQRT(1-$B$8^2)*C160)</x:f>
        <x:v>0.20432136170677845</x:v>
      </x:c>
      <x:c r="F160" s="34"/>
      <x:c r="G160" s="34"/>
      <x:c r="H160" s="34"/>
      <x:c r="I160" s="34"/>
      <x:c r="J160" s="34"/>
      <x:c r="K160" s="34"/>
      <x:c r="L160" s="34"/>
      <x:c r="M160" s="34"/>
      <x:c r="N160" s="34"/>
      <x:c r="O160" s="34"/>
      <x:c r="P160" s="34"/>
      <x:c r="S160" s="10" t="n">
        <x:v>1.0604114885412388</x:v>
      </x:c>
      <x:c r="T160" s="10" t="n">
        <x:v>1.1697207361013064</x:v>
      </x:c>
      <x:c r="U160" s="10" t="n">
        <x:v>2.693490420879123</x:v>
      </x:c>
      <x:c r="V160" s="10" t="n">
        <x:v>-1.357370764832051</x:v>
      </x:c>
      <x:c r="W160" s="10" t="n">
        <x:v>-0.8437887421813896</x:v>
      </x:c>
      <x:c r="X160" s="10" t="n">
        <x:v>0.1026906847531028</x:v>
      </x:c>
    </x:row>
    <x:row r="161">
      <x:c r="A161" s="34" t="n">
        <x:v>137</x:v>
      </x:c>
      <x:c r="B161" s="39" t="n">
        <x:f>CHOOSE(MIN(3,MAX(1,$B$9)),S161,U161,W161)</x:f>
        <x:v>-1.026226752448148</x:v>
      </x:c>
      <x:c r="C161" s="39" t="n">
        <x:f>CHOOSE(MIN(3,MAX(1,$B$9)),T161,V161,X161)</x:f>
        <x:v>-0.8800834348672973</x:v>
      </x:c>
      <x:c r="D161" s="17" t="n">
        <x:f>$B$6+$B$7*B161</x:f>
        <x:v>-0.052622675244814815</x:v>
      </x:c>
      <x:c r="E161" s="17" t="n">
        <x:f>$C$6+$C$7*($B$8*B161+SQRT(1-$B$8^2)*C161)</x:f>
        <x:v>-0.0775287988269021</x:v>
      </x:c>
      <x:c r="F161" s="34"/>
      <x:c r="G161" s="34"/>
      <x:c r="H161" s="34"/>
      <x:c r="I161" s="34"/>
      <x:c r="J161" s="34"/>
      <x:c r="K161" s="34"/>
      <x:c r="L161" s="34"/>
      <x:c r="M161" s="34"/>
      <x:c r="N161" s="34"/>
      <x:c r="O161" s="34"/>
      <x:c r="P161" s="34"/>
      <x:c r="S161" s="10" t="n">
        <x:v>-1.026226752448148</x:v>
      </x:c>
      <x:c r="T161" s="10" t="n">
        <x:v>-0.8800834348672973</x:v>
      </x:c>
      <x:c r="U161" s="10" t="n">
        <x:v>-0.8240423580111136</x:v>
      </x:c>
      <x:c r="V161" s="10" t="n">
        <x:v>-0.45119095830862854</x:v>
      </x:c>
      <x:c r="W161" s="10" t="n">
        <x:v>-0.1276476011054578</x:v>
      </x:c>
      <x:c r="X161" s="10" t="n">
        <x:v>-1.1554128011554428</x:v>
      </x:c>
    </x:row>
    <x:row r="162">
      <x:c r="A162" s="34" t="n">
        <x:v>138</x:v>
      </x:c>
      <x:c r="B162" s="39" t="n">
        <x:f>CHOOSE(MIN(3,MAX(1,$B$9)),S162,U162,W162)</x:f>
        <x:v>0.28809009948671244</x:v>
      </x:c>
      <x:c r="C162" s="39" t="n">
        <x:f>CHOOSE(MIN(3,MAX(1,$B$9)),T162,V162,X162)</x:f>
        <x:v>-0.9302512593293631</x:v>
      </x:c>
      <x:c r="D162" s="17" t="n">
        <x:f>$B$6+$B$7*B162</x:f>
        <x:v>0.07880900994867125</x:v>
      </x:c>
      <x:c r="E162" s="17" t="n">
        <x:f>$C$6+$C$7*($B$8*B162+SQRT(1-$B$8^2)*C162)</x:f>
        <x:v>-0.016157617273833802</x:v>
      </x:c>
      <x:c r="F162" s="34"/>
      <x:c r="G162" s="34"/>
      <x:c r="H162" s="34"/>
      <x:c r="I162" s="34"/>
      <x:c r="J162" s="34"/>
      <x:c r="K162" s="34"/>
      <x:c r="L162" s="34"/>
      <x:c r="M162" s="34"/>
      <x:c r="N162" s="34"/>
      <x:c r="O162" s="34"/>
      <x:c r="P162" s="34"/>
      <x:c r="S162" s="10" t="n">
        <x:v>0.28809009948671244</x:v>
      </x:c>
      <x:c r="T162" s="10" t="n">
        <x:v>-0.9302512593293631</x:v>
      </x:c>
      <x:c r="U162" s="10" t="n">
        <x:v>0.31914080968967534</x:v>
      </x:c>
      <x:c r="V162" s="10" t="n">
        <x:v>-0.2347680298864647</x:v>
      </x:c>
      <x:c r="W162" s="10" t="n">
        <x:v>0.5835876578972438</x:v>
      </x:c>
      <x:c r="X162" s="10" t="n">
        <x:v>0.6386512858057832</x:v>
      </x:c>
    </x:row>
    <x:row r="163">
      <x:c r="A163" s="34" t="n">
        <x:v>139</x:v>
      </x:c>
      <x:c r="B163" s="39" t="n">
        <x:f>CHOOSE(MIN(3,MAX(1,$B$9)),S163,U163,W163)</x:f>
        <x:v>-0.4048948435210861</x:v>
      </x:c>
      <x:c r="C163" s="39" t="n">
        <x:f>CHOOSE(MIN(3,MAX(1,$B$9)),T163,V163,X163)</x:f>
        <x:v>-0.18924980713026276</x:v>
      </x:c>
      <x:c r="D163" s="17" t="n">
        <x:f>$B$6+$B$7*B163</x:f>
        <x:v>0.00951051564789139</x:v>
      </x:c>
      <x:c r="E163" s="17" t="n">
        <x:f>$C$6+$C$7*($B$8*B163+SQRT(1-$B$8^2)*C163)</x:f>
        <x:v>0.013365743760334406</x:v>
      </x:c>
      <x:c r="F163" s="34"/>
      <x:c r="G163" s="34"/>
      <x:c r="H163" s="34"/>
      <x:c r="I163" s="34"/>
      <x:c r="J163" s="34"/>
      <x:c r="K163" s="34"/>
      <x:c r="L163" s="34"/>
      <x:c r="M163" s="34"/>
      <x:c r="N163" s="34"/>
      <x:c r="O163" s="34"/>
      <x:c r="P163" s="34"/>
      <x:c r="S163" s="10" t="n">
        <x:v>-0.4048948435210861</x:v>
      </x:c>
      <x:c r="T163" s="10" t="n">
        <x:v>-0.18924980713026276</x:v>
      </x:c>
      <x:c r="U163" s="10" t="n">
        <x:v>-0.3020307239763568</x:v>
      </x:c>
      <x:c r="V163" s="10" t="n">
        <x:v>0.6096718311634127</x:v>
      </x:c>
      <x:c r="W163" s="10" t="n">
        <x:v>0.2328888823361063</x:v>
      </x:c>
      <x:c r="X163" s="10" t="n">
        <x:v>0.8868376813178608</x:v>
      </x:c>
    </x:row>
    <x:row r="164">
      <x:c r="A164" s="34" t="n">
        <x:v>140</x:v>
      </x:c>
      <x:c r="B164" s="39" t="n">
        <x:f>CHOOSE(MIN(3,MAX(1,$B$9)),S164,U164,W164)</x:f>
        <x:v>-1.236270635649769</x:v>
      </x:c>
      <x:c r="C164" s="39" t="n">
        <x:f>CHOOSE(MIN(3,MAX(1,$B$9)),T164,V164,X164)</x:f>
        <x:v>2.01710077786403</x:v>
      </x:c>
      <x:c r="D164" s="17" t="n">
        <x:f>$B$6+$B$7*B164</x:f>
        <x:v>-0.0736270635649769</x:v>
      </x:c>
      <x:c r="E164" s="17" t="n">
        <x:f>$C$6+$C$7*($B$8*B164+SQRT(1-$B$8^2)*C164)</x:f>
        <x:v>0.16287251977987174</x:v>
      </x:c>
      <x:c r="F164" s="34"/>
      <x:c r="G164" s="34"/>
      <x:c r="H164" s="34"/>
      <x:c r="I164" s="34"/>
      <x:c r="J164" s="34"/>
      <x:c r="K164" s="34"/>
      <x:c r="L164" s="34"/>
      <x:c r="M164" s="34"/>
      <x:c r="N164" s="34"/>
      <x:c r="O164" s="34"/>
      <x:c r="P164" s="34"/>
      <x:c r="S164" s="10" t="n">
        <x:v>-1.236270635649769</x:v>
      </x:c>
      <x:c r="T164" s="10" t="n">
        <x:v>2.01710077786403</x:v>
      </x:c>
      <x:c r="U164" s="10" t="n">
        <x:v>0.0003327442577906787</x:v>
      </x:c>
      <x:c r="V164" s="10" t="n">
        <x:v>0.9032864453969561</x:v>
      </x:c>
      <x:c r="W164" s="10" t="n">
        <x:v>1.4193520152942987</x:v>
      </x:c>
      <x:c r="X164" s="10" t="n">
        <x:v>0.999288806844856</x:v>
      </x:c>
    </x:row>
    <x:row r="165">
      <x:c r="A165" s="34" t="n">
        <x:v>141</x:v>
      </x:c>
      <x:c r="B165" s="39" t="n">
        <x:f>CHOOSE(MIN(3,MAX(1,$B$9)),S165,U165,W165)</x:f>
        <x:v>1.9608777470840653</x:v>
      </x:c>
      <x:c r="C165" s="39" t="n">
        <x:f>CHOOSE(MIN(3,MAX(1,$B$9)),T165,V165,X165)</x:f>
        <x:v>1.7392870288984952</x:v>
      </x:c>
      <x:c r="D165" s="17" t="n">
        <x:f>$B$6+$B$7*B165</x:f>
        <x:v>0.24608777470840654</x:v>
      </x:c>
      <x:c r="E165" s="17" t="n">
        <x:f>$C$6+$C$7*($B$8*B165+SQRT(1-$B$8^2)*C165)</x:f>
        <x:v>0.29867056250408885</x:v>
      </x:c>
      <x:c r="F165" s="34"/>
      <x:c r="G165" s="34"/>
      <x:c r="H165" s="34"/>
      <x:c r="I165" s="34"/>
      <x:c r="J165" s="34"/>
      <x:c r="K165" s="34"/>
      <x:c r="L165" s="34"/>
      <x:c r="M165" s="34"/>
      <x:c r="N165" s="34"/>
      <x:c r="O165" s="34"/>
      <x:c r="P165" s="34"/>
      <x:c r="S165" s="10" t="n">
        <x:v>1.9608777470840653</x:v>
      </x:c>
      <x:c r="T165" s="10" t="n">
        <x:v>1.7392870288984952</x:v>
      </x:c>
      <x:c r="U165" s="10" t="n">
        <x:v>-0.04970793165923664</x:v>
      </x:c>
      <x:c r="V165" s="10" t="n">
        <x:v>0.207885277507732</x:v>
      </x:c>
      <x:c r="W165" s="10" t="n">
        <x:v>-1.1479331264499852</x:v>
      </x:c>
      <x:c r="X165" s="10" t="n">
        <x:v>-1.0040664269608932</x:v>
      </x:c>
    </x:row>
    <x:row r="166">
      <x:c r="A166" s="34" t="n">
        <x:v>142</x:v>
      </x:c>
      <x:c r="B166" s="39" t="n">
        <x:f>CHOOSE(MIN(3,MAX(1,$B$9)),S166,U166,W166)</x:f>
        <x:v>-0.00812479954368818</x:v>
      </x:c>
      <x:c r="C166" s="39" t="n">
        <x:f>CHOOSE(MIN(3,MAX(1,$B$9)),T166,V166,X166)</x:f>
        <x:v>-0.9553050083162967</x:v>
      </x:c>
      <x:c r="D166" s="17" t="n">
        <x:f>$B$6+$B$7*B166</x:f>
        <x:v>0.049187520045631185</x:v>
      </x:c>
      <x:c r="E166" s="17" t="n">
        <x:f>$C$6+$C$7*($B$8*B166+SQRT(1-$B$8^2)*C166)</x:f>
        <x:v>-0.033138080533626144</x:v>
      </x:c>
      <x:c r="F166" s="34"/>
      <x:c r="G166" s="34"/>
      <x:c r="H166" s="34"/>
      <x:c r="I166" s="34"/>
      <x:c r="J166" s="34"/>
      <x:c r="K166" s="34"/>
      <x:c r="L166" s="34"/>
      <x:c r="M166" s="34"/>
      <x:c r="N166" s="34"/>
      <x:c r="O166" s="34"/>
      <x:c r="P166" s="34"/>
      <x:c r="S166" s="10" t="n">
        <x:v>-0.00812479954368818</x:v>
      </x:c>
      <x:c r="T166" s="10" t="n">
        <x:v>-0.9553050083162967</x:v>
      </x:c>
      <x:c r="U166" s="10" t="n">
        <x:v>-0.3022427955437749</x:v>
      </x:c>
      <x:c r="V166" s="10" t="n">
        <x:v>0.900443889306347</x:v>
      </x:c>
      <x:c r="W166" s="10" t="n">
        <x:v>0.8986288507799645</x:v>
      </x:c>
      <x:c r="X166" s="10" t="n">
        <x:v>-2.2849746591996887</x:v>
      </x:c>
    </x:row>
    <x:row r="167">
      <x:c r="A167" s="34" t="n">
        <x:v>143</x:v>
      </x:c>
      <x:c r="B167" s="39" t="n">
        <x:f>CHOOSE(MIN(3,MAX(1,$B$9)),S167,U167,W167)</x:f>
        <x:v>0.9424310397645304</x:v>
      </x:c>
      <x:c r="C167" s="39" t="n">
        <x:f>CHOOSE(MIN(3,MAX(1,$B$9)),T167,V167,X167)</x:f>
        <x:v>-1.9522210319089743</x:v>
      </x:c>
      <x:c r="D167" s="17" t="n">
        <x:f>$B$6+$B$7*B167</x:f>
        <x:v>0.14424310397645304</x:v>
      </x:c>
      <x:c r="E167" s="17" t="n">
        <x:f>$C$6+$C$7*($B$8*B167+SQRT(1-$B$8^2)*C167)</x:f>
        <x:v>-0.07194574875531777</x:v>
      </x:c>
      <x:c r="F167" s="34"/>
      <x:c r="G167" s="34"/>
      <x:c r="H167" s="34"/>
      <x:c r="I167" s="34"/>
      <x:c r="J167" s="34"/>
      <x:c r="K167" s="34"/>
      <x:c r="L167" s="34"/>
      <x:c r="M167" s="34"/>
      <x:c r="N167" s="34"/>
      <x:c r="O167" s="34"/>
      <x:c r="P167" s="34"/>
      <x:c r="S167" s="10" t="n">
        <x:v>0.9424310397645304</x:v>
      </x:c>
      <x:c r="T167" s="10" t="n">
        <x:v>-1.9522210319089743</x:v>
      </x:c>
      <x:c r="U167" s="10" t="n">
        <x:v>0.5403577247733771</x:v>
      </x:c>
      <x:c r="V167" s="10" t="n">
        <x:v>-0.17090705802108702</x:v>
      </x:c>
      <x:c r="W167" s="10" t="n">
        <x:v>0.629363132135357</x:v>
      </x:c>
      <x:c r="X167" s="10" t="n">
        <x:v>0.6242999132900735</x:v>
      </x:c>
    </x:row>
    <x:row r="168">
      <x:c r="A168" s="34" t="n">
        <x:v>144</x:v>
      </x:c>
      <x:c r="B168" s="39" t="n">
        <x:f>CHOOSE(MIN(3,MAX(1,$B$9)),S168,U168,W168)</x:f>
        <x:v>-0.3847856587569892</x:v>
      </x:c>
      <x:c r="C168" s="39" t="n">
        <x:f>CHOOSE(MIN(3,MAX(1,$B$9)),T168,V168,X168)</x:f>
        <x:v>-0.8983089881407231</x:v>
      </x:c>
      <x:c r="D168" s="17" t="n">
        <x:f>$B$6+$B$7*B168</x:f>
        <x:v>0.01152143412430108</x:v>
      </x:c>
      <x:c r="E168" s="17" t="n">
        <x:f>$C$6+$C$7*($B$8*B168+SQRT(1-$B$8^2)*C168)</x:f>
        <x:v>-0.04703512335562547</x:v>
      </x:c>
      <x:c r="F168" s="34"/>
      <x:c r="G168" s="34"/>
      <x:c r="H168" s="34"/>
      <x:c r="I168" s="34"/>
      <x:c r="J168" s="34"/>
      <x:c r="K168" s="34"/>
      <x:c r="L168" s="34"/>
      <x:c r="M168" s="34"/>
      <x:c r="N168" s="34"/>
      <x:c r="O168" s="34"/>
      <x:c r="P168" s="34"/>
      <x:c r="S168" s="10" t="n">
        <x:v>-0.3847856587569892</x:v>
      </x:c>
      <x:c r="T168" s="10" t="n">
        <x:v>-0.8983089881407231</x:v>
      </x:c>
      <x:c r="U168" s="10" t="n">
        <x:v>0.06135718100209805</x:v>
      </x:c>
      <x:c r="V168" s="10" t="n">
        <x:v>1.5518543214994374</x:v>
      </x:c>
      <x:c r="W168" s="10" t="n">
        <x:v>-1.1738216408444</x:v>
      </x:c>
      <x:c r="X168" s="10" t="n">
        <x:v>1.1710082503332566</x:v>
      </x:c>
    </x:row>
    <x:row r="169">
      <x:c r="A169" s="34" t="n">
        <x:v>145</x:v>
      </x:c>
      <x:c r="B169" s="39" t="n">
        <x:f>CHOOSE(MIN(3,MAX(1,$B$9)),S169,U169,W169)</x:f>
        <x:v>0.85193777027883</x:v>
      </x:c>
      <x:c r="C169" s="39" t="n">
        <x:f>CHOOSE(MIN(3,MAX(1,$B$9)),T169,V169,X169)</x:f>
        <x:v>0.42981729342065134</x:v>
      </x:c>
      <x:c r="D169" s="17" t="n">
        <x:f>$B$6+$B$7*B169</x:f>
        <x:v>0.135193777027883</x:v>
      </x:c>
      <x:c r="E169" s="17" t="n">
        <x:f>$C$6+$C$7*($B$8*B169+SQRT(1-$B$8^2)*C169)</x:f>
        <x:v>0.12982015802275693</x:v>
      </x:c>
      <x:c r="F169" s="34"/>
      <x:c r="G169" s="34"/>
      <x:c r="H169" s="34"/>
      <x:c r="I169" s="34"/>
      <x:c r="J169" s="34"/>
      <x:c r="K169" s="34"/>
      <x:c r="L169" s="34"/>
      <x:c r="M169" s="34"/>
      <x:c r="N169" s="34"/>
      <x:c r="O169" s="34"/>
      <x:c r="P169" s="34"/>
      <x:c r="S169" s="10" t="n">
        <x:v>0.85193777027883</x:v>
      </x:c>
      <x:c r="T169" s="10" t="n">
        <x:v>0.42981729342065134</x:v>
      </x:c>
      <x:c r="U169" s="10" t="n">
        <x:v>0.18744348437761557</x:v>
      </x:c>
      <x:c r="V169" s="10" t="n">
        <x:v>-0.294884301588682</x:v>
      </x:c>
      <x:c r="W169" s="10" t="n">
        <x:v>0.47726762836805064</x:v>
      </x:c>
      <x:c r="X169" s="10" t="n">
        <x:v>-0.5956702373325239</x:v>
      </x:c>
    </x:row>
    <x:row r="170">
      <x:c r="A170" s="34" t="n">
        <x:v>146</x:v>
      </x:c>
      <x:c r="B170" s="39" t="n">
        <x:f>CHOOSE(MIN(3,MAX(1,$B$9)),S170,U170,W170)</x:f>
        <x:v>-0.24946959593664414</x:v>
      </x:c>
      <x:c r="C170" s="39" t="n">
        <x:f>CHOOSE(MIN(3,MAX(1,$B$9)),T170,V170,X170)</x:f>
        <x:v>0.7397710357191655</x:v>
      </x:c>
      <x:c r="D170" s="17" t="n">
        <x:f>$B$6+$B$7*B170</x:f>
        <x:v>0.02505304040633559</x:v>
      </x:c>
      <x:c r="E170" s="17" t="n">
        <x:f>$C$6+$C$7*($B$8*B170+SQRT(1-$B$8^2)*C170)</x:f>
        <x:v>0.10159257119484005</x:v>
      </x:c>
      <x:c r="F170" s="34"/>
      <x:c r="G170" s="34"/>
      <x:c r="H170" s="34"/>
      <x:c r="I170" s="34"/>
      <x:c r="J170" s="34"/>
      <x:c r="K170" s="34"/>
      <x:c r="L170" s="34"/>
      <x:c r="M170" s="34"/>
      <x:c r="N170" s="34"/>
      <x:c r="O170" s="34"/>
      <x:c r="P170" s="34"/>
      <x:c r="S170" s="10" t="n">
        <x:v>-0.24946959593664414</x:v>
      </x:c>
      <x:c r="T170" s="10" t="n">
        <x:v>0.7397710357191655</x:v>
      </x:c>
      <x:c r="U170" s="10" t="n">
        <x:v>-1.181039186943003</x:v>
      </x:c>
      <x:c r="V170" s="10" t="n">
        <x:v>0.1386224820445593</x:v>
      </x:c>
      <x:c r="W170" s="10" t="n">
        <x:v>-0.12549497382536293</x:v>
      </x:c>
      <x:c r="X170" s="10" t="n">
        <x:v>0.023043551211008085</x:v>
      </x:c>
    </x:row>
    <x:row r="171">
      <x:c r="A171" s="34" t="n">
        <x:v>147</x:v>
      </x:c>
      <x:c r="B171" s="39" t="n">
        <x:f>CHOOSE(MIN(3,MAX(1,$B$9)),S171,U171,W171)</x:f>
        <x:v>-0.6095807363107281</x:v>
      </x:c>
      <x:c r="C171" s="39" t="n">
        <x:f>CHOOSE(MIN(3,MAX(1,$B$9)),T171,V171,X171)</x:f>
        <x:v>-0.5597565993650491</x:v>
      </x:c>
      <x:c r="D171" s="17" t="n">
        <x:f>$B$6+$B$7*B171</x:f>
        <x:v>-0.010958073631072804</x:v>
      </x:c>
      <x:c r="E171" s="17" t="n">
        <x:f>$C$6+$C$7*($B$8*B171+SQRT(1-$B$8^2)*C171)</x:f>
        <x:v>-0.028955380314148488</x:v>
      </x:c>
      <x:c r="F171" s="34"/>
      <x:c r="G171" s="34"/>
      <x:c r="H171" s="34"/>
      <x:c r="I171" s="34"/>
      <x:c r="J171" s="34"/>
      <x:c r="K171" s="34"/>
      <x:c r="L171" s="34"/>
      <x:c r="M171" s="34"/>
      <x:c r="N171" s="34"/>
      <x:c r="O171" s="34"/>
      <x:c r="P171" s="34"/>
      <x:c r="S171" s="10" t="n">
        <x:v>-0.6095807363107281</x:v>
      </x:c>
      <x:c r="T171" s="10" t="n">
        <x:v>-0.5597565993650491</x:v>
      </x:c>
      <x:c r="U171" s="10" t="n">
        <x:v>1.008807412533521</x:v>
      </x:c>
      <x:c r="V171" s="10" t="n">
        <x:v>-0.4485849963983637</x:v>
      </x:c>
      <x:c r="W171" s="10" t="n">
        <x:v>0.13838582352596565</x:v>
      </x:c>
      <x:c r="X171" s="10" t="n">
        <x:v>-0.04700166238844727</x:v>
      </x:c>
    </x:row>
    <x:row r="172">
      <x:c r="A172" s="34" t="n">
        <x:v>148</x:v>
      </x:c>
      <x:c r="B172" s="39" t="n">
        <x:f>CHOOSE(MIN(3,MAX(1,$B$9)),S172,U172,W172)</x:f>
        <x:v>0.14855918813576713</x:v>
      </x:c>
      <x:c r="C172" s="39" t="n">
        <x:f>CHOOSE(MIN(3,MAX(1,$B$9)),T172,V172,X172)</x:f>
        <x:v>1.223096249237966</x:v>
      </x:c>
      <x:c r="D172" s="17" t="n">
        <x:f>$B$6+$B$7*B172</x:f>
        <x:v>0.06485591881357672</x:v>
      </x:c>
      <x:c r="E172" s="17" t="n">
        <x:f>$C$6+$C$7*($B$8*B172+SQRT(1-$B$8^2)*C172)</x:f>
        <x:v>0.16335120171814255</x:v>
      </x:c>
      <x:c r="F172" s="34"/>
      <x:c r="G172" s="34"/>
      <x:c r="H172" s="34"/>
      <x:c r="I172" s="34"/>
      <x:c r="J172" s="34"/>
      <x:c r="K172" s="34"/>
      <x:c r="L172" s="34"/>
      <x:c r="M172" s="34"/>
      <x:c r="N172" s="34"/>
      <x:c r="O172" s="34"/>
      <x:c r="P172" s="34"/>
      <x:c r="S172" s="10" t="n">
        <x:v>0.14855918813576713</x:v>
      </x:c>
      <x:c r="T172" s="10" t="n">
        <x:v>1.223096249237966</x:v>
      </x:c>
      <x:c r="U172" s="10" t="n">
        <x:v>0.9754489210721192</x:v>
      </x:c>
      <x:c r="V172" s="10" t="n">
        <x:v>-0.2504428344753833</x:v>
      </x:c>
      <x:c r="W172" s="10" t="n">
        <x:v>0.8268369999694454</x:v>
      </x:c>
      <x:c r="X172" s="10" t="n">
        <x:v>-0.45791109639362093</x:v>
      </x:c>
    </x:row>
    <x:row r="173">
      <x:c r="A173" s="34" t="n">
        <x:v>149</x:v>
      </x:c>
      <x:c r="B173" s="39" t="n">
        <x:f>CHOOSE(MIN(3,MAX(1,$B$9)),S173,U173,W173)</x:f>
        <x:v>0.9367401571389896</x:v>
      </x:c>
      <x:c r="C173" s="39" t="n">
        <x:f>CHOOSE(MIN(3,MAX(1,$B$9)),T173,V173,X173)</x:f>
        <x:v>-0.511027554820363</x:v>
      </x:c>
      <x:c r="D173" s="17" t="n">
        <x:f>$B$6+$B$7*B173</x:f>
        <x:v>0.14367401571389898</x:v>
      </x:c>
      <x:c r="E173" s="17" t="n">
        <x:f>$C$6+$C$7*($B$8*B173+SQRT(1-$B$8^2)*C173)</x:f>
        <x:v>0.05258072340612156</x:v>
      </x:c>
      <x:c r="F173" s="34"/>
      <x:c r="G173" s="34"/>
      <x:c r="H173" s="34"/>
      <x:c r="I173" s="34"/>
      <x:c r="J173" s="34"/>
      <x:c r="K173" s="34"/>
      <x:c r="L173" s="34"/>
      <x:c r="M173" s="34"/>
      <x:c r="N173" s="34"/>
      <x:c r="O173" s="34"/>
      <x:c r="P173" s="34"/>
      <x:c r="S173" s="10" t="n">
        <x:v>0.9367401571389896</x:v>
      </x:c>
      <x:c r="T173" s="10" t="n">
        <x:v>-0.511027554820363</x:v>
      </x:c>
      <x:c r="U173" s="10" t="n">
        <x:v>-1.4449995436377678</x:v>
      </x:c>
      <x:c r="V173" s="10" t="n">
        <x:v>1.1283952233676646</x:v>
      </x:c>
      <x:c r="W173" s="10" t="n">
        <x:v>-0.4911744020125314</x:v>
      </x:c>
      <x:c r="X173" s="10" t="n">
        <x:v>-0.41223044358729277</x:v>
      </x:c>
    </x:row>
    <x:row r="174">
      <x:c r="A174" s="34" t="n">
        <x:v>150</x:v>
      </x:c>
      <x:c r="B174" s="39" t="n">
        <x:f>CHOOSE(MIN(3,MAX(1,$B$9)),S174,U174,W174)</x:f>
        <x:v>-1.0997651031951057</x:v>
      </x:c>
      <x:c r="C174" s="39" t="n">
        <x:f>CHOOSE(MIN(3,MAX(1,$B$9)),T174,V174,X174)</x:f>
        <x:v>-1.253304747045423</x:v>
      </x:c>
      <x:c r="D174" s="17" t="n">
        <x:f>$B$6+$B$7*B174</x:f>
        <x:v>-0.05997651031951057</x:v>
      </x:c>
      <x:c r="E174" s="17" t="n">
        <x:f>$C$6+$C$7*($B$8*B174+SQRT(1-$B$8^2)*C174)</x:f>
        <x:v>-0.11352763012225191</x:v>
      </x:c>
      <x:c r="F174" s="34"/>
      <x:c r="G174" s="34"/>
      <x:c r="H174" s="34"/>
      <x:c r="I174" s="34"/>
      <x:c r="J174" s="34"/>
      <x:c r="K174" s="34"/>
      <x:c r="L174" s="34"/>
      <x:c r="M174" s="34"/>
      <x:c r="N174" s="34"/>
      <x:c r="O174" s="34"/>
      <x:c r="P174" s="34"/>
      <x:c r="S174" s="10" t="n">
        <x:v>-1.0997651031951057</x:v>
      </x:c>
      <x:c r="T174" s="10" t="n">
        <x:v>-1.253304747045423</x:v>
      </x:c>
      <x:c r="U174" s="10" t="n">
        <x:v>-1.9188845268200054</x:v>
      </x:c>
      <x:c r="V174" s="10" t="n">
        <x:v>-1.2297919822439503</x:v>
      </x:c>
      <x:c r="W174" s="10" t="n">
        <x:v>0.472706051673499</x:v>
      </x:c>
      <x:c r="X174" s="10" t="n">
        <x:v>1.3097094074911078</x:v>
      </x:c>
    </x:row>
    <x:row r="175">
      <x:c r="A175" s="34" t="n">
        <x:v>151</x:v>
      </x:c>
      <x:c r="B175" s="39" t="n">
        <x:f>CHOOSE(MIN(3,MAX(1,$B$9)),S175,U175,W175)</x:f>
        <x:v>-0.3302309040593105</x:v>
      </x:c>
      <x:c r="C175" s="39" t="n">
        <x:f>CHOOSE(MIN(3,MAX(1,$B$9)),T175,V175,X175)</x:f>
        <x:v>2.071937884577691</x:v>
      </x:c>
      <x:c r="D175" s="17" t="n">
        <x:f>$B$6+$B$7*B175</x:f>
        <x:v>0.016976909594068952</x:v>
      </x:c>
      <x:c r="E175" s="17" t="n">
        <x:f>$C$6+$C$7*($B$8*B175+SQRT(1-$B$8^2)*C175)</x:f>
        <x:v>0.21292353910780154</x:v>
      </x:c>
      <x:c r="F175" s="34"/>
      <x:c r="G175" s="34"/>
      <x:c r="H175" s="34"/>
      <x:c r="I175" s="34"/>
      <x:c r="J175" s="34"/>
      <x:c r="K175" s="34"/>
      <x:c r="L175" s="34"/>
      <x:c r="M175" s="34"/>
      <x:c r="N175" s="34"/>
      <x:c r="O175" s="34"/>
      <x:c r="P175" s="34"/>
      <x:c r="S175" s="10" t="n">
        <x:v>-0.3302309040593105</x:v>
      </x:c>
      <x:c r="T175" s="10" t="n">
        <x:v>2.071937884577691</x:v>
      </x:c>
      <x:c r="U175" s="10" t="n">
        <x:v>-0.8955382693261524</x:v>
      </x:c>
      <x:c r="V175" s="10" t="n">
        <x:v>0.9515851438530839</x:v>
      </x:c>
      <x:c r="W175" s="10" t="n">
        <x:v>-0.4621004962030769</x:v>
      </x:c>
      <x:c r="X175" s="10" t="n">
        <x:v>-0.049036145575257505</x:v>
      </x:c>
    </x:row>
    <x:row r="176">
      <x:c r="A176" s="34" t="n">
        <x:v>152</x:v>
      </x:c>
      <x:c r="B176" s="39" t="n">
        <x:f>CHOOSE(MIN(3,MAX(1,$B$9)),S176,U176,W176)</x:f>
        <x:v>-1.0467155670264692</x:v>
      </x:c>
      <x:c r="C176" s="39" t="n">
        <x:f>CHOOSE(MIN(3,MAX(1,$B$9)),T176,V176,X176)</x:f>
        <x:v>0.7826505205036441</x:v>
      </x:c>
      <x:c r="D176" s="17" t="n">
        <x:f>$B$6+$B$7*B176</x:f>
        <x:v>-0.05467155670264692</x:v>
      </x:c>
      <x:c r="E176" s="17" t="n">
        <x:f>$C$6+$C$7*($B$8*B176+SQRT(1-$B$8^2)*C176)</x:f>
        <x:v>0.06544374495280349</x:v>
      </x:c>
      <x:c r="F176" s="34"/>
      <x:c r="G176" s="34"/>
      <x:c r="H176" s="34"/>
      <x:c r="I176" s="34"/>
      <x:c r="J176" s="34"/>
      <x:c r="K176" s="34"/>
      <x:c r="L176" s="34"/>
      <x:c r="M176" s="34"/>
      <x:c r="N176" s="34"/>
      <x:c r="O176" s="34"/>
      <x:c r="P176" s="34"/>
      <x:c r="S176" s="10" t="n">
        <x:v>-1.0467155670264692</x:v>
      </x:c>
      <x:c r="T176" s="10" t="n">
        <x:v>0.7826505205036441</x:v>
      </x:c>
      <x:c r="U176" s="10" t="n">
        <x:v>-0.12324154679675706</x:v>
      </x:c>
      <x:c r="V176" s="10" t="n">
        <x:v>-0.7267560710528052</x:v>
      </x:c>
      <x:c r="W176" s="10" t="n">
        <x:v>-0.49553534906672536</x:v>
      </x:c>
      <x:c r="X176" s="10" t="n">
        <x:v>-0.13771129717104347</x:v>
      </x:c>
    </x:row>
    <x:row r="177">
      <x:c r="A177" s="34" t="n">
        <x:v>153</x:v>
      </x:c>
      <x:c r="B177" s="39" t="n">
        <x:f>CHOOSE(MIN(3,MAX(1,$B$9)),S177,U177,W177)</x:f>
        <x:v>-0.38373195875345895</x:v>
      </x:c>
      <x:c r="C177" s="39" t="n">
        <x:f>CHOOSE(MIN(3,MAX(1,$B$9)),T177,V177,X177)</x:f>
        <x:v>-0.4363590648771602</x:v>
      </x:c>
      <x:c r="D177" s="17" t="n">
        <x:f>$B$6+$B$7*B177</x:f>
        <x:v>0.011626804124654104</x:v>
      </x:c>
      <x:c r="E177" s="17" t="n">
        <x:f>$C$6+$C$7*($B$8*B177+SQRT(1-$B$8^2)*C177)</x:f>
        <x:v>-0.006976401473197211</x:v>
      </x:c>
      <x:c r="F177" s="34"/>
      <x:c r="G177" s="34"/>
      <x:c r="H177" s="34"/>
      <x:c r="I177" s="34"/>
      <x:c r="J177" s="34"/>
      <x:c r="K177" s="34"/>
      <x:c r="L177" s="34"/>
      <x:c r="M177" s="34"/>
      <x:c r="N177" s="34"/>
      <x:c r="O177" s="34"/>
      <x:c r="P177" s="34"/>
      <x:c r="S177" s="10" t="n">
        <x:v>-0.38373195875345895</x:v>
      </x:c>
      <x:c r="T177" s="10" t="n">
        <x:v>-0.4363590648771602</x:v>
      </x:c>
      <x:c r="U177" s="10" t="n">
        <x:v>-1.6315765364369288</x:v>
      </x:c>
      <x:c r="V177" s="10" t="n">
        <x:v>0.34527868419446006</x:v>
      </x:c>
      <x:c r="W177" s="10" t="n">
        <x:v>1.1033344212753273</x:v>
      </x:c>
      <x:c r="X177" s="10" t="n">
        <x:v>-0.37621701189413465</x:v>
      </x:c>
    </x:row>
    <x:row r="178">
      <x:c r="A178" s="34" t="n">
        <x:v>154</x:v>
      </x:c>
      <x:c r="B178" s="39" t="n">
        <x:f>CHOOSE(MIN(3,MAX(1,$B$9)),S178,U178,W178)</x:f>
        <x:v>-1.8489346903198682</x:v>
      </x:c>
      <x:c r="C178" s="39" t="n">
        <x:f>CHOOSE(MIN(3,MAX(1,$B$9)),T178,V178,X178)</x:f>
        <x:v>-1.2273223119148269</x:v>
      </x:c>
      <x:c r="D178" s="17" t="n">
        <x:f>$B$6+$B$7*B178</x:f>
        <x:v>-0.13489346903198685</x:v>
      </x:c>
      <x:c r="E178" s="17" t="n">
        <x:f>$C$6+$C$7*($B$8*B178+SQRT(1-$B$8^2)*C178)</x:f>
        <x:v>-0.14873596459096228</x:v>
      </x:c>
      <x:c r="F178" s="34"/>
      <x:c r="G178" s="34"/>
      <x:c r="H178" s="34"/>
      <x:c r="I178" s="34"/>
      <x:c r="J178" s="34"/>
      <x:c r="K178" s="34"/>
      <x:c r="L178" s="34"/>
      <x:c r="M178" s="34"/>
      <x:c r="N178" s="34"/>
      <x:c r="O178" s="34"/>
      <x:c r="P178" s="34"/>
      <x:c r="S178" s="10" t="n">
        <x:v>-1.8489346903198682</x:v>
      </x:c>
      <x:c r="T178" s="10" t="n">
        <x:v>-1.2273223119148269</x:v>
      </x:c>
      <x:c r="U178" s="10" t="n">
        <x:v>1.0993989274697333</x:v>
      </x:c>
      <x:c r="V178" s="10" t="n">
        <x:v>-0.22805997840641432</x:v>
      </x:c>
      <x:c r="W178" s="10" t="n">
        <x:v>0.25964277799133</x:v>
      </x:c>
      <x:c r="X178" s="10" t="n">
        <x:v>-1.2057556453766631</x:v>
      </x:c>
    </x:row>
    <x:row r="179">
      <x:c r="A179" s="34" t="n">
        <x:v>155</x:v>
      </x:c>
      <x:c r="B179" s="39" t="n">
        <x:f>CHOOSE(MIN(3,MAX(1,$B$9)),S179,U179,W179)</x:f>
        <x:v>-0.5198630073404119</x:v>
      </x:c>
      <x:c r="C179" s="39" t="n">
        <x:f>CHOOSE(MIN(3,MAX(1,$B$9)),T179,V179,X179)</x:f>
        <x:v>-0.958623139754517</x:v>
      </x:c>
      <x:c r="D179" s="17" t="n">
        <x:f>$B$6+$B$7*B179</x:f>
        <x:v>-0.0019863007340411923</x:v>
      </x:c>
      <x:c r="E179" s="17" t="n">
        <x:f>$C$6+$C$7*($B$8*B179+SQRT(1-$B$8^2)*C179)</x:f>
        <x:v>-0.05901234953532178</x:v>
      </x:c>
      <x:c r="F179" s="34"/>
      <x:c r="G179" s="34"/>
      <x:c r="H179" s="34"/>
      <x:c r="I179" s="34"/>
      <x:c r="J179" s="34"/>
      <x:c r="K179" s="34"/>
      <x:c r="L179" s="34"/>
      <x:c r="M179" s="34"/>
      <x:c r="N179" s="34"/>
      <x:c r="O179" s="34"/>
      <x:c r="P179" s="34"/>
      <x:c r="S179" s="10" t="n">
        <x:v>-0.5198630073404119</x:v>
      </x:c>
      <x:c r="T179" s="10" t="n">
        <x:v>-0.958623139754517</x:v>
      </x:c>
      <x:c r="U179" s="10" t="n">
        <x:v>2.936568959212136</x:v>
      </x:c>
      <x:c r="V179" s="10" t="n">
        <x:v>-1.345834987329415</x:v>
      </x:c>
      <x:c r="W179" s="10" t="n">
        <x:v>1.6545242267255138</x:v>
      </x:c>
      <x:c r="X179" s="10" t="n">
        <x:v>1.3883989191695023</x:v>
      </x:c>
    </x:row>
    <x:row r="180">
      <x:c r="A180" s="34" t="n">
        <x:v>156</x:v>
      </x:c>
      <x:c r="B180" s="39" t="n">
        <x:f>CHOOSE(MIN(3,MAX(1,$B$9)),S180,U180,W180)</x:f>
        <x:v>0.21400865401979538</x:v>
      </x:c>
      <x:c r="C180" s="39" t="n">
        <x:f>CHOOSE(MIN(3,MAX(1,$B$9)),T180,V180,X180)</x:f>
        <x:v>-0.03319826634738855</x:v>
      </x:c>
      <x:c r="D180" s="17" t="n">
        <x:f>$B$6+$B$7*B180</x:f>
        <x:v>0.07140086540197954</x:v>
      </x:c>
      <x:c r="E180" s="17" t="n">
        <x:f>$C$6+$C$7*($B$8*B180+SQRT(1-$B$8^2)*C180)</x:f>
        <x:v>0.05782537849914572</x:v>
      </x:c>
      <x:c r="F180" s="34"/>
      <x:c r="G180" s="34"/>
      <x:c r="H180" s="34"/>
      <x:c r="I180" s="34"/>
      <x:c r="J180" s="34"/>
      <x:c r="K180" s="34"/>
      <x:c r="L180" s="34"/>
      <x:c r="M180" s="34"/>
      <x:c r="N180" s="34"/>
      <x:c r="O180" s="34"/>
      <x:c r="P180" s="34"/>
      <x:c r="S180" s="10" t="n">
        <x:v>0.21400865401979538</x:v>
      </x:c>
      <x:c r="T180" s="10" t="n">
        <x:v>-0.03319826634738855</x:v>
      </x:c>
      <x:c r="U180" s="10" t="n">
        <x:v>0.4718726475845926</x:v>
      </x:c>
      <x:c r="V180" s="10" t="n">
        <x:v>-0.4643932210481907</x:v>
      </x:c>
      <x:c r="W180" s="10" t="n">
        <x:v>-1.0440637973443543</x:v>
      </x:c>
      <x:c r="X180" s="10" t="n">
        <x:v>0.6902978062483086</x:v>
      </x:c>
    </x:row>
    <x:row r="181">
      <x:c r="A181" s="34" t="n">
        <x:v>157</x:v>
      </x:c>
      <x:c r="B181" s="39" t="n">
        <x:f>CHOOSE(MIN(3,MAX(1,$B$9)),S181,U181,W181)</x:f>
        <x:v>1.2677037402183795</x:v>
      </x:c>
      <x:c r="C181" s="39" t="n">
        <x:f>CHOOSE(MIN(3,MAX(1,$B$9)),T181,V181,X181)</x:f>
        <x:v>1.9109453275366775</x:v>
      </x:c>
      <x:c r="D181" s="17" t="n">
        <x:f>$B$6+$B$7*B181</x:f>
        <x:v>0.17677037402183798</x:v>
      </x:c>
      <x:c r="E181" s="17" t="n">
        <x:f>$C$6+$C$7*($B$8*B181+SQRT(1-$B$8^2)*C181)</x:f>
        <x:v>0.2788779068999127</x:v>
      </x:c>
      <x:c r="F181" s="34"/>
      <x:c r="G181" s="34"/>
      <x:c r="H181" s="34"/>
      <x:c r="I181" s="34"/>
      <x:c r="J181" s="34"/>
      <x:c r="K181" s="34"/>
      <x:c r="L181" s="34"/>
      <x:c r="M181" s="34"/>
      <x:c r="N181" s="34"/>
      <x:c r="O181" s="34"/>
      <x:c r="P181" s="34"/>
      <x:c r="S181" s="10" t="n">
        <x:v>1.2677037402183795</x:v>
      </x:c>
      <x:c r="T181" s="10" t="n">
        <x:v>1.9109453275366775</x:v>
      </x:c>
      <x:c r="U181" s="10" t="n">
        <x:v>-1.196814070572752</x:v>
      </x:c>
      <x:c r="V181" s="10" t="n">
        <x:v>0.14762299614368082</x:v>
      </x:c>
      <x:c r="W181" s="10" t="n">
        <x:v>-0.931571723293428</x:v>
      </x:c>
      <x:c r="X181" s="10" t="n">
        <x:v>0.32282242478152195</x:v>
      </x:c>
    </x:row>
    <x:row r="182">
      <x:c r="A182" s="34" t="n">
        <x:v>158</x:v>
      </x:c>
      <x:c r="B182" s="39" t="n">
        <x:f>CHOOSE(MIN(3,MAX(1,$B$9)),S182,U182,W182)</x:f>
        <x:v>-0.5045144483939216</x:v>
      </x:c>
      <x:c r="C182" s="39" t="n">
        <x:f>CHOOSE(MIN(3,MAX(1,$B$9)),T182,V182,X182)</x:f>
        <x:v>-0.7225116750030227</x:v>
      </x:c>
      <x:c r="D182" s="17" t="n">
        <x:f>$B$6+$B$7*B182</x:f>
        <x:v>-0.00045144483939215524</x:v>
      </x:c>
      <x:c r="E182" s="17" t="n">
        <x:f>$C$6+$C$7*($B$8*B182+SQRT(1-$B$8^2)*C182)</x:f>
        <x:v>-0.037797068928042465</x:v>
      </x:c>
      <x:c r="F182" s="34"/>
      <x:c r="G182" s="34"/>
      <x:c r="H182" s="34"/>
      <x:c r="I182" s="34"/>
      <x:c r="J182" s="34"/>
      <x:c r="K182" s="34"/>
      <x:c r="L182" s="34"/>
      <x:c r="M182" s="34"/>
      <x:c r="N182" s="34"/>
      <x:c r="O182" s="34"/>
      <x:c r="P182" s="34"/>
      <x:c r="S182" s="10" t="n">
        <x:v>-0.5045144483939216</x:v>
      </x:c>
      <x:c r="T182" s="10" t="n">
        <x:v>-0.7225116750030227</x:v>
      </x:c>
      <x:c r="U182" s="10" t="n">
        <x:v>0.26209385887774495</x:v>
      </x:c>
      <x:c r="V182" s="10" t="n">
        <x:v>0.7443575278726774</x:v>
      </x:c>
      <x:c r="W182" s="10" t="n">
        <x:v>-2.7629537729177276</x:v>
      </x:c>
      <x:c r="X182" s="10" t="n">
        <x:v>0.6163141949403963</x:v>
      </x:c>
    </x:row>
    <x:row r="183">
      <x:c r="A183" s="34" t="n">
        <x:v>159</x:v>
      </x:c>
      <x:c r="B183" s="39" t="n">
        <x:f>CHOOSE(MIN(3,MAX(1,$B$9)),S183,U183,W183)</x:f>
        <x:v>1.3995372895827571</x:v>
      </x:c>
      <x:c r="C183" s="39" t="n">
        <x:f>CHOOSE(MIN(3,MAX(1,$B$9)),T183,V183,X183)</x:f>
        <x:v>-0.729519437381215</x:v>
      </x:c>
      <x:c r="D183" s="17" t="n">
        <x:f>$B$6+$B$7*B183</x:f>
        <x:v>0.18995372895827572</x:v>
      </x:c>
      <x:c r="E183" s="17" t="n">
        <x:f>$C$6+$C$7*($B$8*B183+SQRT(1-$B$8^2)*C183)</x:f>
        <x:v>0.05679862794647154</x:v>
      </x:c>
      <x:c r="F183" s="34"/>
      <x:c r="G183" s="34"/>
      <x:c r="H183" s="34"/>
      <x:c r="I183" s="34"/>
      <x:c r="J183" s="34"/>
      <x:c r="K183" s="34"/>
      <x:c r="L183" s="34"/>
      <x:c r="M183" s="34"/>
      <x:c r="N183" s="34"/>
      <x:c r="O183" s="34"/>
      <x:c r="P183" s="34"/>
      <x:c r="S183" s="10" t="n">
        <x:v>1.3995372895827571</x:v>
      </x:c>
      <x:c r="T183" s="10" t="n">
        <x:v>-0.729519437381215</x:v>
      </x:c>
      <x:c r="U183" s="10" t="n">
        <x:v>-0.9802451737687367</x:v>
      </x:c>
      <x:c r="V183" s="10" t="n">
        <x:v>-0.1752886466164233</x:v>
      </x:c>
      <x:c r="W183" s="10" t="n">
        <x:v>0.10128793699496055</x:v>
      </x:c>
      <x:c r="X183" s="10" t="n">
        <x:v>0.21717036874140083</x:v>
      </x:c>
    </x:row>
    <x:row r="184">
      <x:c r="A184" s="34" t="n">
        <x:v>160</x:v>
      </x:c>
      <x:c r="B184" s="39" t="n">
        <x:f>CHOOSE(MIN(3,MAX(1,$B$9)),S184,U184,W184)</x:f>
        <x:v>0.7514566722891691</x:v>
      </x:c>
      <x:c r="C184" s="39" t="n">
        <x:f>CHOOSE(MIN(3,MAX(1,$B$9)),T184,V184,X184)</x:f>
        <x:v>-0.0991712599159995</x:v>
      </x:c>
      <x:c r="D184" s="17" t="n">
        <x:f>$B$6+$B$7*B184</x:f>
        <x:v>0.1251456672289169</x:v>
      </x:c>
      <x:c r="E184" s="17" t="n">
        <x:f>$C$6+$C$7*($B$8*B184+SQRT(1-$B$8^2)*C184)</x:f>
        <x:v>0.07898435057320197</x:v>
      </x:c>
      <x:c r="F184" s="34"/>
      <x:c r="G184" s="34"/>
      <x:c r="H184" s="34"/>
      <x:c r="I184" s="34"/>
      <x:c r="J184" s="34"/>
      <x:c r="K184" s="34"/>
      <x:c r="L184" s="34"/>
      <x:c r="M184" s="34"/>
      <x:c r="N184" s="34"/>
      <x:c r="O184" s="34"/>
      <x:c r="P184" s="34"/>
      <x:c r="S184" s="10" t="n">
        <x:v>0.7514566722891691</x:v>
      </x:c>
      <x:c r="T184" s="10" t="n">
        <x:v>-0.0991712599159995</x:v>
      </x:c>
      <x:c r="U184" s="10" t="n">
        <x:v>0.9040960723779427</x:v>
      </x:c>
      <x:c r="V184" s="10" t="n">
        <x:v>-0.07565615034185473</x:v>
      </x:c>
      <x:c r="W184" s="10" t="n">
        <x:v>0.47095503804173977</x:v>
      </x:c>
      <x:c r="X184" s="10" t="n">
        <x:v>1.2107419114361362</x:v>
      </x:c>
    </x:row>
    <x:row r="185">
      <x:c r="A185" s="34" t="n">
        <x:v>161</x:v>
      </x:c>
      <x:c r="B185" s="39" t="n">
        <x:f>CHOOSE(MIN(3,MAX(1,$B$9)),S185,U185,W185)</x:f>
        <x:v>-0.2975148801075751</x:v>
      </x:c>
      <x:c r="C185" s="39" t="n">
        <x:f>CHOOSE(MIN(3,MAX(1,$B$9)),T185,V185,X185)</x:f>
        <x:v>-0.7873985868343623</x:v>
      </x:c>
      <x:c r="D185" s="17" t="n">
        <x:f>$B$6+$B$7*B185</x:f>
        <x:v>0.02024851198924249</x:v>
      </x:c>
      <x:c r="E185" s="17" t="n">
        <x:f>$C$6+$C$7*($B$8*B185+SQRT(1-$B$8^2)*C185)</x:f>
        <x:v>-0.03306646191563126</x:v>
      </x:c>
      <x:c r="F185" s="34"/>
      <x:c r="G185" s="34"/>
      <x:c r="H185" s="34"/>
      <x:c r="I185" s="34"/>
      <x:c r="J185" s="34"/>
      <x:c r="K185" s="34"/>
      <x:c r="L185" s="34"/>
      <x:c r="M185" s="34"/>
      <x:c r="N185" s="34"/>
      <x:c r="O185" s="34"/>
      <x:c r="P185" s="34"/>
      <x:c r="S185" s="10" t="n">
        <x:v>-0.2975148801075751</x:v>
      </x:c>
      <x:c r="T185" s="10" t="n">
        <x:v>-0.7873985868343623</x:v>
      </x:c>
      <x:c r="U185" s="10" t="n">
        <x:v>0.33014172664118907</x:v>
      </x:c>
      <x:c r="V185" s="10" t="n">
        <x:v>0.909118913856853</x:v>
      </x:c>
      <x:c r="W185" s="10" t="n">
        <x:v>-0.608094066150161</x:v>
      </x:c>
      <x:c r="X185" s="10" t="n">
        <x:v>1.133917814346428</x:v>
      </x:c>
    </x:row>
    <x:row r="186">
      <x:c r="A186" s="34" t="n">
        <x:v>162</x:v>
      </x:c>
      <x:c r="B186" s="39" t="n">
        <x:f>CHOOSE(MIN(3,MAX(1,$B$9)),S186,U186,W186)</x:f>
        <x:v>1.1732522997772672</x:v>
      </x:c>
      <x:c r="C186" s="39" t="n">
        <x:f>CHOOSE(MIN(3,MAX(1,$B$9)),T186,V186,X186)</x:f>
        <x:v>0.6904732572950794</x:v>
      </x:c>
      <x:c r="D186" s="17" t="n">
        <x:f>$B$6+$B$7*B186</x:f>
        <x:v>0.16732522997772672</x:v>
      </x:c>
      <x:c r="E186" s="17" t="n">
        <x:f>$C$6+$C$7*($B$8*B186+SQRT(1-$B$8^2)*C186)</x:f>
        <x:v>0.16845935313399613</x:v>
      </x:c>
      <x:c r="F186" s="34"/>
      <x:c r="G186" s="34"/>
      <x:c r="H186" s="34"/>
      <x:c r="I186" s="34"/>
      <x:c r="J186" s="34"/>
      <x:c r="K186" s="34"/>
      <x:c r="L186" s="34"/>
      <x:c r="M186" s="34"/>
      <x:c r="N186" s="34"/>
      <x:c r="O186" s="34"/>
      <x:c r="P186" s="34"/>
      <x:c r="S186" s="10" t="n">
        <x:v>1.1732522997772672</x:v>
      </x:c>
      <x:c r="T186" s="10" t="n">
        <x:v>0.6904732572950794</x:v>
      </x:c>
      <x:c r="U186" s="10" t="n">
        <x:v>0.32190202643471416</x:v>
      </x:c>
      <x:c r="V186" s="10" t="n">
        <x:v>-0.8068462945082867</x:v>
      </x:c>
      <x:c r="W186" s="10" t="n">
        <x:v>1.2907043554691853</x:v>
      </x:c>
      <x:c r="X186" s="10" t="n">
        <x:v>0.39782156547354425</x:v>
      </x:c>
    </x:row>
    <x:row r="187">
      <x:c r="A187" s="34" t="n">
        <x:v>163</x:v>
      </x:c>
      <x:c r="B187" s="39" t="n">
        <x:f>CHOOSE(MIN(3,MAX(1,$B$9)),S187,U187,W187)</x:f>
        <x:v>-0.0027264359829075324</x:v>
      </x:c>
      <x:c r="C187" s="39" t="n">
        <x:f>CHOOSE(MIN(3,MAX(1,$B$9)),T187,V187,X187)</x:f>
        <x:v>-0.20739312212435498</x:v>
      </x:c>
      <x:c r="D187" s="17" t="n">
        <x:f>$B$6+$B$7*B187</x:f>
        <x:v>0.04972735640170925</x:v>
      </x:c>
      <x:c r="E187" s="17" t="n">
        <x:f>$C$6+$C$7*($B$8*B187+SQRT(1-$B$8^2)*C187)</x:f>
        <x:v>0.031902906967868634</x:v>
      </x:c>
      <x:c r="F187" s="34"/>
      <x:c r="G187" s="34"/>
      <x:c r="H187" s="34"/>
      <x:c r="I187" s="34"/>
      <x:c r="J187" s="34"/>
      <x:c r="K187" s="34"/>
      <x:c r="L187" s="34"/>
      <x:c r="M187" s="34"/>
      <x:c r="N187" s="34"/>
      <x:c r="O187" s="34"/>
      <x:c r="P187" s="34"/>
      <x:c r="S187" s="10" t="n">
        <x:v>-0.0027264359829075324</x:v>
      </x:c>
      <x:c r="T187" s="10" t="n">
        <x:v>-0.20739312212435498</x:v>
      </x:c>
      <x:c r="U187" s="10" t="n">
        <x:v>-0.45294770095424775</x:v>
      </x:c>
      <x:c r="V187" s="10" t="n">
        <x:v>-0.5908141019107851</x:v>
      </x:c>
      <x:c r="W187" s="10" t="n">
        <x:v>-0.3653285066629412</x:v>
      </x:c>
      <x:c r="X187" s="10" t="n">
        <x:v>-0.09322491574815837</x:v>
      </x:c>
    </x:row>
    <x:row r="188">
      <x:c r="A188" s="34" t="n">
        <x:v>164</x:v>
      </x:c>
      <x:c r="B188" s="39" t="n">
        <x:f>CHOOSE(MIN(3,MAX(1,$B$9)),S188,U188,W188)</x:f>
        <x:v>1.4297984198294478</x:v>
      </x:c>
      <x:c r="C188" s="39" t="n">
        <x:f>CHOOSE(MIN(3,MAX(1,$B$9)),T188,V188,X188)</x:f>
        <x:v>-0.42524774560089196</x:v>
      </x:c>
      <x:c r="D188" s="17" t="n">
        <x:f>$B$6+$B$7*B188</x:f>
        <x:v>0.19297984198294477</x:v>
      </x:c>
      <x:c r="E188" s="17" t="n">
        <x:f>$C$6+$C$7*($B$8*B188+SQRT(1-$B$8^2)*C188)</x:f>
        <x:v>0.08466238593222893</x:v>
      </x:c>
      <x:c r="F188" s="34"/>
      <x:c r="G188" s="34"/>
      <x:c r="H188" s="34"/>
      <x:c r="I188" s="34"/>
      <x:c r="J188" s="34"/>
      <x:c r="K188" s="34"/>
      <x:c r="L188" s="34"/>
      <x:c r="M188" s="34"/>
      <x:c r="N188" s="34"/>
      <x:c r="O188" s="34"/>
      <x:c r="P188" s="34"/>
      <x:c r="S188" s="10" t="n">
        <x:v>1.4297984198294478</x:v>
      </x:c>
      <x:c r="T188" s="10" t="n">
        <x:v>-0.42524774560089196</x:v>
      </x:c>
      <x:c r="U188" s="10" t="n">
        <x:v>-0.3977208000161042</x:v>
      </x:c>
      <x:c r="V188" s="10" t="n">
        <x:v>-1.7088458792688759</x:v>
      </x:c>
      <x:c r="W188" s="10" t="n">
        <x:v>1.1085750864559452</x:v>
      </x:c>
      <x:c r="X188" s="10" t="n">
        <x:v>-1.3186953036199285</x:v>
      </x:c>
    </x:row>
    <x:row r="189">
      <x:c r="A189" s="34" t="n">
        <x:v>165</x:v>
      </x:c>
      <x:c r="B189" s="39" t="n">
        <x:f>CHOOSE(MIN(3,MAX(1,$B$9)),S189,U189,W189)</x:f>
        <x:v>-0.39185673654716047</x:v>
      </x:c>
      <x:c r="C189" s="39" t="n">
        <x:f>CHOOSE(MIN(3,MAX(1,$B$9)),T189,V189,X189)</x:f>
        <x:v>0.5703854163046002</x:v>
      </x:c>
      <x:c r="D189" s="17" t="n">
        <x:f>$B$6+$B$7*B189</x:f>
        <x:v>0.010814326345283953</x:v>
      </x:c>
      <x:c r="E189" s="17" t="n">
        <x:f>$C$6+$C$7*($B$8*B189+SQRT(1-$B$8^2)*C189)</x:f>
        <x:v>0.07980398921943663</x:v>
      </x:c>
      <x:c r="F189" s="34"/>
      <x:c r="G189" s="34"/>
      <x:c r="H189" s="34"/>
      <x:c r="I189" s="34"/>
      <x:c r="J189" s="34"/>
      <x:c r="K189" s="34"/>
      <x:c r="L189" s="34"/>
      <x:c r="M189" s="34"/>
      <x:c r="N189" s="34"/>
      <x:c r="O189" s="34"/>
      <x:c r="P189" s="34"/>
      <x:c r="S189" s="10" t="n">
        <x:v>-0.39185673654716047</x:v>
      </x:c>
      <x:c r="T189" s="10" t="n">
        <x:v>0.5703854163046002</x:v>
      </x:c>
      <x:c r="U189" s="10" t="n">
        <x:v>0.3225770391998769</x:v>
      </x:c>
      <x:c r="V189" s="10" t="n">
        <x:v>-0.5241256641024848</x:v>
      </x:c>
      <x:c r="W189" s="10" t="n">
        <x:v>-0.08158756227345691</x:v>
      </x:c>
      <x:c r="X189" s="10" t="n">
        <x:v>1.0063599246284567</x:v>
      </x:c>
    </x:row>
    <x:row r="190">
      <x:c r="A190" s="34" t="n">
        <x:v>166</x:v>
      </x:c>
      <x:c r="B190" s="39" t="n">
        <x:f>CHOOSE(MIN(3,MAX(1,$B$9)),S190,U190,W190)</x:f>
        <x:v>-0.695882574567234</x:v>
      </x:c>
      <x:c r="C190" s="39" t="n">
        <x:f>CHOOSE(MIN(3,MAX(1,$B$9)),T190,V190,X190)</x:f>
        <x:v>1.1954434704136443</x:v>
      </x:c>
      <x:c r="D190" s="17" t="n">
        <x:f>$B$6+$B$7*B190</x:f>
        <x:v>-0.019588257456723407</x:v>
      </x:c>
      <x:c r="E190" s="17" t="n">
        <x:f>$C$6+$C$7*($B$8*B190+SQRT(1-$B$8^2)*C190)</x:f>
        <x:v>0.118734312688283</x:v>
      </x:c>
      <x:c r="F190" s="34"/>
      <x:c r="G190" s="34"/>
      <x:c r="H190" s="34"/>
      <x:c r="I190" s="34"/>
      <x:c r="J190" s="34"/>
      <x:c r="K190" s="34"/>
      <x:c r="L190" s="34"/>
      <x:c r="M190" s="34"/>
      <x:c r="N190" s="34"/>
      <x:c r="O190" s="34"/>
      <x:c r="P190" s="34"/>
      <x:c r="S190" s="10" t="n">
        <x:v>-0.695882574567234</x:v>
      </x:c>
      <x:c r="T190" s="10" t="n">
        <x:v>1.1954434704136443</x:v>
      </x:c>
      <x:c r="U190" s="10" t="n">
        <x:v>-1.345958341969773</x:v>
      </x:c>
      <x:c r="V190" s="10" t="n">
        <x:v>-0.20768883545516173</x:v>
      </x:c>
      <x:c r="W190" s="10" t="n">
        <x:v>-0.3562825863689815</x:v>
      </x:c>
      <x:c r="X190" s="10" t="n">
        <x:v>-1.0784339845404438</x:v>
      </x:c>
    </x:row>
    <x:row r="191">
      <x:c r="A191" s="34" t="n">
        <x:v>167</x:v>
      </x:c>
      <x:c r="B191" s="39" t="n">
        <x:f>CHOOSE(MIN(3,MAX(1,$B$9)),S191,U191,W191)</x:f>
        <x:v>0.768038980041481</x:v>
      </x:c>
      <x:c r="C191" s="39" t="n">
        <x:f>CHOOSE(MIN(3,MAX(1,$B$9)),T191,V191,X191)</x:f>
        <x:v>0.880503353042671</x:v>
      </x:c>
      <x:c r="D191" s="17" t="n">
        <x:f>$B$6+$B$7*B191</x:f>
        <x:v>0.1268038980041481</x:v>
      </x:c>
      <x:c r="E191" s="17" t="n">
        <x:f>$C$6+$C$7*($B$8*B191+SQRT(1-$B$8^2)*C191)</x:f>
        <x:v>0.1646557761873072</x:v>
      </x:c>
      <x:c r="F191" s="34"/>
      <x:c r="G191" s="34"/>
      <x:c r="H191" s="34"/>
      <x:c r="I191" s="34"/>
      <x:c r="J191" s="34"/>
      <x:c r="K191" s="34"/>
      <x:c r="L191" s="34"/>
      <x:c r="M191" s="34"/>
      <x:c r="N191" s="34"/>
      <x:c r="O191" s="34"/>
      <x:c r="P191" s="34"/>
      <x:c r="S191" s="10" t="n">
        <x:v>0.768038980041481</x:v>
      </x:c>
      <x:c r="T191" s="10" t="n">
        <x:v>0.880503353042671</x:v>
      </x:c>
      <x:c r="U191" s="10" t="n">
        <x:v>-0.8592685489976855</x:v>
      </x:c>
      <x:c r="V191" s="10" t="n">
        <x:v>0.07599606953099905</x:v>
      </x:c>
      <x:c r="W191" s="10" t="n">
        <x:v>-0.4771534004501576</x:v>
      </x:c>
      <x:c r="X191" s="10" t="n">
        <x:v>-1.0343359327710588</x:v>
      </x:c>
    </x:row>
    <x:row r="192">
      <x:c r="A192" s="34" t="n">
        <x:v>168</x:v>
      </x:c>
      <x:c r="B192" s="39" t="n">
        <x:f>CHOOSE(MIN(3,MAX(1,$B$9)),S192,U192,W192)</x:f>
        <x:v>-1.379300264126569</x:v>
      </x:c>
      <x:c r="C192" s="39" t="n">
        <x:f>CHOOSE(MIN(3,MAX(1,$B$9)),T192,V192,X192)</x:f>
        <x:v>0.7618125229140176</x:v>
      </x:c>
      <x:c r="D192" s="17" t="n">
        <x:f>$B$6+$B$7*B192</x:f>
        <x:v>-0.08793002641265692</x:v>
      </x:c>
      <x:c r="E192" s="17" t="n">
        <x:f>$C$6+$C$7*($B$8*B192+SQRT(1-$B$8^2)*C192)</x:f>
        <x:v>0.04700988657013694</x:v>
      </x:c>
      <x:c r="F192" s="34"/>
      <x:c r="G192" s="34"/>
      <x:c r="H192" s="34"/>
      <x:c r="I192" s="34"/>
      <x:c r="J192" s="34"/>
      <x:c r="K192" s="34"/>
      <x:c r="L192" s="34"/>
      <x:c r="M192" s="34"/>
      <x:c r="N192" s="34"/>
      <x:c r="O192" s="34"/>
      <x:c r="P192" s="34"/>
      <x:c r="S192" s="10" t="n">
        <x:v>-1.379300264126569</x:v>
      </x:c>
      <x:c r="T192" s="10" t="n">
        <x:v>0.7618125229140176</x:v>
      </x:c>
      <x:c r="U192" s="10" t="n">
        <x:v>0.39310417467790365</x:v>
      </x:c>
      <x:c r="V192" s="10" t="n">
        <x:v>0.5830561944886129</x:v>
      </x:c>
      <x:c r="W192" s="10" t="n">
        <x:v>-0.9690573799777369</x:v>
      </x:c>
      <x:c r="X192" s="10" t="n">
        <x:v>0.44456846168303155</x:v>
      </x:c>
    </x:row>
    <x:row r="193">
      <x:c r="A193" s="34" t="n">
        <x:v>169</x:v>
      </x:c>
      <x:c r="B193" s="39" t="n">
        <x:f>CHOOSE(MIN(3,MAX(1,$B$9)),S193,U193,W193)</x:f>
        <x:v>1.2358691110850102</x:v>
      </x:c>
      <x:c r="C193" s="39" t="n">
        <x:f>CHOOSE(MIN(3,MAX(1,$B$9)),T193,V193,X193)</x:f>
        <x:v>-0.6361592598979493</x:v>
      </x:c>
      <x:c r="D193" s="17" t="n">
        <x:f>$B$6+$B$7*B193</x:f>
        <x:v>0.17358691110850102</x:v>
      </x:c>
      <x:c r="E193" s="17" t="n">
        <x:f>$C$6+$C$7*($B$8*B193+SQRT(1-$B$8^2)*C193)</x:f>
        <x:v>0.05670044756181739</x:v>
      </x:c>
      <x:c r="F193" s="34"/>
      <x:c r="G193" s="34"/>
      <x:c r="H193" s="34"/>
      <x:c r="I193" s="34"/>
      <x:c r="J193" s="34"/>
      <x:c r="K193" s="34"/>
      <x:c r="L193" s="34"/>
      <x:c r="M193" s="34"/>
      <x:c r="N193" s="34"/>
      <x:c r="O193" s="34"/>
      <x:c r="P193" s="34"/>
      <x:c r="S193" s="10" t="n">
        <x:v>1.2358691110850102</x:v>
      </x:c>
      <x:c r="T193" s="10" t="n">
        <x:v>-0.6361592598979493</x:v>
      </x:c>
      <x:c r="U193" s="10" t="n">
        <x:v>0.38297526171699325</x:v>
      </x:c>
      <x:c r="V193" s="10" t="n">
        <x:v>0.3794692453660075</x:v>
      </x:c>
      <x:c r="W193" s="10" t="n">
        <x:v>0.32819605403581</x:v>
      </x:c>
      <x:c r="X193" s="10" t="n">
        <x:v>0.05404813354410532</x:v>
      </x:c>
    </x:row>
    <x:row r="194">
      <x:c r="A194" s="34" t="n">
        <x:v>170</x:v>
      </x:c>
      <x:c r="B194" s="39" t="n">
        <x:f>CHOOSE(MIN(3,MAX(1,$B$9)),S194,U194,W194)</x:f>
        <x:v>0.79437977902983</x:v>
      </x:c>
      <x:c r="C194" s="39" t="n">
        <x:f>CHOOSE(MIN(3,MAX(1,$B$9)),T194,V194,X194)</x:f>
        <x:v>-1.4936772464003316</x:v>
      </x:c>
      <x:c r="D194" s="17" t="n">
        <x:f>$B$6+$B$7*B194</x:f>
        <x:v>0.129437977902983</x:v>
      </x:c>
      <x:c r="E194" s="17" t="n">
        <x:f>$C$6+$C$7*($B$8*B194+SQRT(1-$B$8^2)*C194)</x:f>
        <x:v>-0.039637255092256046</x:v>
      </x:c>
      <x:c r="F194" s="34"/>
      <x:c r="G194" s="34"/>
      <x:c r="H194" s="34"/>
      <x:c r="I194" s="34"/>
      <x:c r="J194" s="34"/>
      <x:c r="K194" s="34"/>
      <x:c r="L194" s="34"/>
      <x:c r="M194" s="34"/>
      <x:c r="N194" s="34"/>
      <x:c r="O194" s="34"/>
      <x:c r="P194" s="34"/>
      <x:c r="S194" s="10" t="n">
        <x:v>0.79437977902983</x:v>
      </x:c>
      <x:c r="T194" s="10" t="n">
        <x:v>-1.4936772464003316</x:v>
      </x:c>
      <x:c r="U194" s="10" t="n">
        <x:v>0.5846578245976203</x:v>
      </x:c>
      <x:c r="V194" s="10" t="n">
        <x:v>0.7968925492705451</x:v>
      </x:c>
      <x:c r="W194" s="10" t="n">
        <x:v>1.1121641175906063</x:v>
      </x:c>
      <x:c r="X194" s="10" t="n">
        <x:v>0.3132477842958723</x:v>
      </x:c>
    </x:row>
    <x:row r="195">
      <x:c r="A195" s="34" t="n">
        <x:v>171</x:v>
      </x:c>
      <x:c r="B195" s="39" t="n">
        <x:f>CHOOSE(MIN(3,MAX(1,$B$9)),S195,U195,W195)</x:f>
        <x:v>-0.7598967187872292</x:v>
      </x:c>
      <x:c r="C195" s="39" t="n">
        <x:f>CHOOSE(MIN(3,MAX(1,$B$9)),T195,V195,X195)</x:f>
        <x:v>-1.0365375172129223</x:v>
      </x:c>
      <x:c r="D195" s="17" t="n">
        <x:f>$B$6+$B$7*B195</x:f>
        <x:v>-0.02598967187872292</x:v>
      </x:c>
      <x:c r="E195" s="17" t="n">
        <x:f>$C$6+$C$7*($B$8*B195+SQRT(1-$B$8^2)*C195)</x:f>
        <x:v>-0.0777616181275655</x:v>
      </x:c>
      <x:c r="F195" s="34"/>
      <x:c r="G195" s="34"/>
      <x:c r="H195" s="34"/>
      <x:c r="I195" s="34"/>
      <x:c r="J195" s="34"/>
      <x:c r="K195" s="34"/>
      <x:c r="L195" s="34"/>
      <x:c r="M195" s="34"/>
      <x:c r="N195" s="34"/>
      <x:c r="O195" s="34"/>
      <x:c r="P195" s="34"/>
      <x:c r="S195" s="10" t="n">
        <x:v>-0.7598967187872292</x:v>
      </x:c>
      <x:c r="T195" s="10" t="n">
        <x:v>-1.0365375172129223</x:v>
      </x:c>
      <x:c r="U195" s="10" t="n">
        <x:v>-0.14806675011903733</x:v>
      </x:c>
      <x:c r="V195" s="10" t="n">
        <x:v>-0.7543375121218806</x:v>
      </x:c>
      <x:c r="W195" s="10" t="n">
        <x:v>-0.23516727009897778</x:v>
      </x:c>
      <x:c r="X195" s="10" t="n">
        <x:v>0.06898918292756039</x:v>
      </x:c>
    </x:row>
    <x:row r="196">
      <x:c r="A196" s="34" t="n">
        <x:v>172</x:v>
      </x:c>
      <x:c r="B196" s="39" t="n">
        <x:f>CHOOSE(MIN(3,MAX(1,$B$9)),S196,U196,W196)</x:f>
        <x:v>1.006755998161119</x:v>
      </x:c>
      <x:c r="C196" s="39" t="n">
        <x:f>CHOOSE(MIN(3,MAX(1,$B$9)),T196,V196,X196)</x:f>
        <x:v>0.8595040242097645</x:v>
      </x:c>
      <x:c r="D196" s="17" t="n">
        <x:f>$B$6+$B$7*B196</x:f>
        <x:v>0.1506755998161119</x:v>
      </x:c>
      <x:c r="E196" s="17" t="n">
        <x:f>$C$6+$C$7*($B$8*B196+SQRT(1-$B$8^2)*C196)</x:f>
        <x:v>0.17477303187011706</x:v>
      </x:c>
      <x:c r="F196" s="34"/>
      <x:c r="G196" s="34"/>
      <x:c r="H196" s="34"/>
      <x:c r="I196" s="34"/>
      <x:c r="J196" s="34"/>
      <x:c r="K196" s="34"/>
      <x:c r="L196" s="34"/>
      <x:c r="M196" s="34"/>
      <x:c r="N196" s="34"/>
      <x:c r="O196" s="34"/>
      <x:c r="P196" s="34"/>
      <x:c r="S196" s="10" t="n">
        <x:v>1.006755998161119</x:v>
      </x:c>
      <x:c r="T196" s="10" t="n">
        <x:v>0.8595040242097645</x:v>
      </x:c>
      <x:c r="U196" s="10" t="n">
        <x:v>1.3143083243012474</x:v>
      </x:c>
      <x:c r="V196" s="10" t="n">
        <x:v>0.5696581446640062</x:v>
      </x:c>
      <x:c r="W196" s="10" t="n">
        <x:v>2.0393309554515198</x:v>
      </x:c>
      <x:c r="X196" s="10" t="n">
        <x:v>-0.5477723438842157</x:v>
      </x:c>
    </x:row>
    <x:row r="197">
      <x:c r="A197" s="34" t="n">
        <x:v>173</x:v>
      </x:c>
      <x:c r="B197" s="39" t="n">
        <x:f>CHOOSE(MIN(3,MAX(1,$B$9)),S197,U197,W197)</x:f>
        <x:v>-0.4997150092116244</x:v>
      </x:c>
      <x:c r="C197" s="39" t="n">
        <x:f>CHOOSE(MIN(3,MAX(1,$B$9)),T197,V197,X197)</x:f>
        <x:v>-1.3847131112545323</x:v>
      </x:c>
      <x:c r="D197" s="17" t="n">
        <x:f>$B$6+$B$7*B197</x:f>
        <x:v>0.000028499078837562752</x:v>
      </x:c>
      <x:c r="E197" s="17" t="n">
        <x:f>$C$6+$C$7*($B$8*B197+SQRT(1-$B$8^2)*C197)</x:f>
        <x:v>-0.09490542359056249</x:v>
      </x:c>
      <x:c r="F197" s="34"/>
      <x:c r="G197" s="34"/>
      <x:c r="H197" s="34"/>
      <x:c r="I197" s="34"/>
      <x:c r="J197" s="34"/>
      <x:c r="K197" s="34"/>
      <x:c r="L197" s="34"/>
      <x:c r="M197" s="34"/>
      <x:c r="N197" s="34"/>
      <x:c r="O197" s="34"/>
      <x:c r="P197" s="34"/>
      <x:c r="S197" s="10" t="n">
        <x:v>-0.4997150092116244</x:v>
      </x:c>
      <x:c r="T197" s="10" t="n">
        <x:v>-1.3847131112545323</x:v>
      </x:c>
      <x:c r="U197" s="10" t="n">
        <x:v>0.09465574268378521</x:v>
      </x:c>
      <x:c r="V197" s="10" t="n">
        <x:v>0.06669081928724623</x:v>
      </x:c>
      <x:c r="W197" s="10" t="n">
        <x:v>-0.6513937964110921</x:v>
      </x:c>
      <x:c r="X197" s="10" t="n">
        <x:v>-0.3809651805612349</x:v>
      </x:c>
    </x:row>
    <x:row r="198">
      <x:c r="A198" s="34" t="n">
        <x:v>174</x:v>
      </x:c>
      <x:c r="B198" s="39" t="n">
        <x:f>CHOOSE(MIN(3,MAX(1,$B$9)),S198,U198,W198)</x:f>
        <x:v>0.1371732673272242</x:v>
      </x:c>
      <x:c r="C198" s="39" t="n">
        <x:f>CHOOSE(MIN(3,MAX(1,$B$9)),T198,V198,X198)</x:f>
        <x:v>0.05505568808278081</x:v>
      </x:c>
      <x:c r="D198" s="17" t="n">
        <x:f>$B$6+$B$7*B198</x:f>
        <x:v>0.06371732673272243</x:v>
      </x:c>
      <x:c r="E198" s="17" t="n">
        <x:f>$C$6+$C$7*($B$8*B198+SQRT(1-$B$8^2)*C198)</x:f>
        <x:v>0.06162662581661325</x:v>
      </x:c>
      <x:c r="F198" s="34"/>
      <x:c r="G198" s="34"/>
      <x:c r="H198" s="34"/>
      <x:c r="I198" s="34"/>
      <x:c r="J198" s="34"/>
      <x:c r="K198" s="34"/>
      <x:c r="L198" s="34"/>
      <x:c r="M198" s="34"/>
      <x:c r="N198" s="34"/>
      <x:c r="O198" s="34"/>
      <x:c r="P198" s="34"/>
      <x:c r="S198" s="10" t="n">
        <x:v>0.1371732673272242</x:v>
      </x:c>
      <x:c r="T198" s="10" t="n">
        <x:v>0.05505568808278081</x:v>
      </x:c>
      <x:c r="U198" s="10" t="n">
        <x:v>-0.23035740783693467</x:v>
      </x:c>
      <x:c r="V198" s="10" t="n">
        <x:v>0.9064941911392111</x:v>
      </x:c>
      <x:c r="W198" s="10" t="n">
        <x:v>-0.5682577860821539</x:v>
      </x:c>
      <x:c r="X198" s="10" t="n">
        <x:v>-1.505766346436735</x:v>
      </x:c>
    </x:row>
    <x:row r="199">
      <x:c r="A199" s="34" t="n">
        <x:v>175</x:v>
      </x:c>
      <x:c r="B199" s="39" t="n">
        <x:f>CHOOSE(MIN(3,MAX(1,$B$9)),S199,U199,W199)</x:f>
        <x:v>0.11892541047219819</x:v>
      </x:c>
      <x:c r="C199" s="39" t="n">
        <x:f>CHOOSE(MIN(3,MAX(1,$B$9)),T199,V199,X199)</x:f>
        <x:v>-0.11664608341660164</x:v>
      </x:c>
      <x:c r="D199" s="17" t="n">
        <x:f>$B$6+$B$7*B199</x:f>
        <x:v>0.06189254104721982</x:v>
      </x:c>
      <x:c r="E199" s="17" t="n">
        <x:f>$C$6+$C$7*($B$8*B199+SQRT(1-$B$8^2)*C199)</x:f>
        <x:v>0.04584442337453634</x:v>
      </x:c>
      <x:c r="F199" s="34"/>
      <x:c r="G199" s="34"/>
      <x:c r="H199" s="34"/>
      <x:c r="I199" s="34"/>
      <x:c r="J199" s="34"/>
      <x:c r="K199" s="34"/>
      <x:c r="L199" s="34"/>
      <x:c r="M199" s="34"/>
      <x:c r="N199" s="34"/>
      <x:c r="O199" s="34"/>
      <x:c r="P199" s="34"/>
      <x:c r="S199" s="10" t="n">
        <x:v>0.11892541047219819</x:v>
      </x:c>
      <x:c r="T199" s="10" t="n">
        <x:v>-0.11664608341660164</x:v>
      </x:c>
      <x:c r="U199" s="10" t="n">
        <x:v>0.8472006515897534</x:v>
      </x:c>
      <x:c r="V199" s="10" t="n">
        <x:v>0.5664755721565948</x:v>
      </x:c>
      <x:c r="W199" s="10" t="n">
        <x:v>-1.3528492508061432</x:v>
      </x:c>
      <x:c r="X199" s="10" t="n">
        <x:v>0.14678231798471622</x:v>
      </x:c>
    </x:row>
    <x:row r="200">
      <x:c r="A200" s="34" t="n">
        <x:v>176</x:v>
      </x:c>
      <x:c r="B200" s="39" t="n">
        <x:f>CHOOSE(MIN(3,MAX(1,$B$9)),S200,U200,W200)</x:f>
        <x:v>0.7080068603301366</x:v>
      </x:c>
      <x:c r="C200" s="39" t="n">
        <x:f>CHOOSE(MIN(3,MAX(1,$B$9)),T200,V200,X200)</x:f>
        <x:v>0.5173052361529581</x:v>
      </x:c>
      <x:c r="D200" s="17" t="n">
        <x:f>$B$6+$B$7*B200</x:f>
        <x:v>0.12080068603301367</x:v>
      </x:c>
      <x:c r="E200" s="17" t="n">
        <x:f>$C$6+$C$7*($B$8*B200+SQRT(1-$B$8^2)*C200)</x:f>
        <x:v>0.1302002906184238</x:v>
      </x:c>
      <x:c r="F200" s="34"/>
      <x:c r="G200" s="34"/>
      <x:c r="H200" s="34"/>
      <x:c r="I200" s="34"/>
      <x:c r="J200" s="34"/>
      <x:c r="K200" s="34"/>
      <x:c r="L200" s="34"/>
      <x:c r="M200" s="34"/>
      <x:c r="N200" s="34"/>
      <x:c r="O200" s="34"/>
      <x:c r="P200" s="34"/>
      <x:c r="S200" s="10" t="n">
        <x:v>0.7080068603301366</x:v>
      </x:c>
      <x:c r="T200" s="10" t="n">
        <x:v>0.5173052361529581</x:v>
      </x:c>
      <x:c r="U200" s="10" t="n">
        <x:v>-1.1486349572580308</x:v>
      </x:c>
      <x:c r="V200" s="10" t="n">
        <x:v>-0.8656721102000497</x:v>
      </x:c>
      <x:c r="W200" s="10" t="n">
        <x:v>0.9307388824383532</x:v>
      </x:c>
      <x:c r="X200" s="10" t="n">
        <x:v>0.21840262535593216</x:v>
      </x:c>
    </x:row>
    <x:row r="201">
      <x:c r="A201" s="34" t="n">
        <x:v>177</x:v>
      </x:c>
      <x:c r="B201" s="39" t="n">
        <x:f>CHOOSE(MIN(3,MAX(1,$B$9)),S201,U201,W201)</x:f>
        <x:v>0.6505934068320713</x:v>
      </x:c>
      <x:c r="C201" s="39" t="n">
        <x:f>CHOOSE(MIN(3,MAX(1,$B$9)),T201,V201,X201)</x:f>
        <x:v>0.49344946666185746</x:v>
      </x:c>
      <x:c r="D201" s="17" t="n">
        <x:f>$B$6+$B$7*B201</x:f>
        <x:v>0.11505934068320714</x:v>
      </x:c>
      <x:c r="E201" s="17" t="n">
        <x:f>$C$6+$C$7*($B$8*B201+SQRT(1-$B$8^2)*C201)</x:f>
        <x:v>0.12526364770290865</x:v>
      </x:c>
      <x:c r="F201" s="34"/>
      <x:c r="G201" s="34"/>
      <x:c r="H201" s="34"/>
      <x:c r="I201" s="34"/>
      <x:c r="J201" s="34"/>
      <x:c r="K201" s="34"/>
      <x:c r="L201" s="34"/>
      <x:c r="M201" s="34"/>
      <x:c r="N201" s="34"/>
      <x:c r="O201" s="34"/>
      <x:c r="P201" s="34"/>
      <x:c r="S201" s="10" t="n">
        <x:v>0.6505934068320713</x:v>
      </x:c>
      <x:c r="T201" s="10" t="n">
        <x:v>0.49344946666185746</x:v>
      </x:c>
      <x:c r="U201" s="10" t="n">
        <x:v>-0.23564181120838432</x:v>
      </x:c>
      <x:c r="V201" s="10" t="n">
        <x:v>-0.22008812462099805</x:v>
      </x:c>
      <x:c r="W201" s="10" t="n">
        <x:v>-0.4681989342597213</x:v>
      </x:c>
      <x:c r="X201" s="10" t="n">
        <x:v>1.716936281199061</x:v>
      </x:c>
    </x:row>
    <x:row r="202">
      <x:c r="A202" s="34" t="n">
        <x:v>178</x:v>
      </x:c>
      <x:c r="B202" s="39" t="n">
        <x:f>CHOOSE(MIN(3,MAX(1,$B$9)),S202,U202,W202)</x:f>
        <x:v>0.11014423431848702</x:v>
      </x:c>
      <x:c r="C202" s="39" t="n">
        <x:f>CHOOSE(MIN(3,MAX(1,$B$9)),T202,V202,X202)</x:f>
        <x:v>0.9119191414606539</x:v>
      </x:c>
      <x:c r="D202" s="17" t="n">
        <x:f>$B$6+$B$7*B202</x:f>
        <x:v>0.06101442343184871</x:v>
      </x:c>
      <x:c r="E202" s="17" t="n">
        <x:f>$C$6+$C$7*($B$8*B202+SQRT(1-$B$8^2)*C202)</x:f>
        <x:v>0.1344817259861465</x:v>
      </x:c>
      <x:c r="F202" s="34"/>
      <x:c r="G202" s="34"/>
      <x:c r="H202" s="34"/>
      <x:c r="I202" s="34"/>
      <x:c r="J202" s="34"/>
      <x:c r="K202" s="34"/>
      <x:c r="L202" s="34"/>
      <x:c r="M202" s="34"/>
      <x:c r="N202" s="34"/>
      <x:c r="O202" s="34"/>
      <x:c r="P202" s="34"/>
      <x:c r="S202" s="10" t="n">
        <x:v>0.11014423431848702</x:v>
      </x:c>
      <x:c r="T202" s="10" t="n">
        <x:v>0.9119191414606539</x:v>
      </x:c>
      <x:c r="U202" s="10" t="n">
        <x:v>-0.1408481439776086</x:v>
      </x:c>
      <x:c r="V202" s="10" t="n">
        <x:v>-0.3445250596663621</x:v>
      </x:c>
      <x:c r="W202" s="10" t="n">
        <x:v>0.2464127875422785</x:v>
      </x:c>
      <x:c r="X202" s="10" t="n">
        <x:v>-0.27716877250795025</x:v>
      </x:c>
    </x:row>
    <x:row r="203">
      <x:c r="A203" s="34" t="n">
        <x:v>179</x:v>
      </x:c>
      <x:c r="B203" s="39" t="n">
        <x:f>CHOOSE(MIN(3,MAX(1,$B$9)),S203,U203,W203)</x:f>
        <x:v>1.7473080172198503</x:v>
      </x:c>
      <x:c r="C203" s="39" t="n">
        <x:f>CHOOSE(MIN(3,MAX(1,$B$9)),T203,V203,X203)</x:f>
        <x:v>-0.9262742423588605</x:v>
      </x:c>
      <x:c r="D203" s="17" t="n">
        <x:f>$B$6+$B$7*B203</x:f>
        <x:v>0.22473080172198506</x:v>
      </x:c>
      <x:c r="E203" s="17" t="n">
        <x:f>$C$6+$C$7*($B$8*B203+SQRT(1-$B$8^2)*C203)</x:f>
        <x:v>0.057147698385596815</x:v>
      </x:c>
      <x:c r="F203" s="34"/>
      <x:c r="G203" s="34"/>
      <x:c r="H203" s="34"/>
      <x:c r="I203" s="34"/>
      <x:c r="J203" s="34"/>
      <x:c r="K203" s="34"/>
      <x:c r="L203" s="34"/>
      <x:c r="M203" s="34"/>
      <x:c r="N203" s="34"/>
      <x:c r="O203" s="34"/>
      <x:c r="P203" s="34"/>
      <x:c r="S203" s="10" t="n">
        <x:v>1.7473080172198503</x:v>
      </x:c>
      <x:c r="T203" s="10" t="n">
        <x:v>-0.9262742423588605</x:v>
      </x:c>
      <x:c r="U203" s="10" t="n">
        <x:v>1.3275952425937232</x:v>
      </x:c>
      <x:c r="V203" s="10" t="n">
        <x:v>0.7907502673564111</x:v>
      </x:c>
      <x:c r="W203" s="10" t="n">
        <x:v>-0.3859521418765581</x:v>
      </x:c>
      <x:c r="X203" s="10" t="n">
        <x:v>-0.10088943369471189</x:v>
      </x:c>
    </x:row>
    <x:row r="204">
      <x:c r="A204" s="34" t="n">
        <x:v>180</x:v>
      </x:c>
      <x:c r="B204" s="39" t="n">
        <x:f>CHOOSE(MIN(3,MAX(1,$B$9)),S204,U204,W204)</x:f>
        <x:v>-0.33505029302642403</x:v>
      </x:c>
      <x:c r="C204" s="39" t="n">
        <x:f>CHOOSE(MIN(3,MAX(1,$B$9)),T204,V204,X204)</x:f>
        <x:v>-1.0665609064198498</x:v>
      </x:c>
      <x:c r="D204" s="17" t="n">
        <x:f>$B$6+$B$7*B204</x:f>
        <x:v>0.0164949706973576</x:v>
      </x:c>
      <x:c r="E204" s="17" t="n">
        <x:f>$C$6+$C$7*($B$8*B204+SQRT(1-$B$8^2)*C204)</x:f>
        <x:v>-0.05911939861561592</x:v>
      </x:c>
      <x:c r="F204" s="34"/>
      <x:c r="G204" s="34"/>
      <x:c r="H204" s="34"/>
      <x:c r="I204" s="34"/>
      <x:c r="J204" s="34"/>
      <x:c r="K204" s="34"/>
      <x:c r="L204" s="34"/>
      <x:c r="M204" s="34"/>
      <x:c r="N204" s="34"/>
      <x:c r="O204" s="34"/>
      <x:c r="P204" s="34"/>
      <x:c r="S204" s="10" t="n">
        <x:v>-0.33505029302642403</x:v>
      </x:c>
      <x:c r="T204" s="10" t="n">
        <x:v>-1.0665609064198498</x:v>
      </x:c>
      <x:c r="U204" s="10" t="n">
        <x:v>-0.10545759142093993</x:v>
      </x:c>
      <x:c r="V204" s="10" t="n">
        <x:v>-0.09139133179234471</x:v>
      </x:c>
      <x:c r="W204" s="10" t="n">
        <x:v>0.8615063351661228</x:v>
      </x:c>
      <x:c r="X204" s="10" t="n">
        <x:v>-0.18881026194400324</x:v>
      </x:c>
    </x:row>
    <x:row r="205">
      <x:c r="A205" s="34" t="n">
        <x:v>181</x:v>
      </x:c>
      <x:c r="B205" s="39" t="n">
        <x:f>CHOOSE(MIN(3,MAX(1,$B$9)),S205,U205,W205)</x:f>
        <x:v>-0.7507103926245858</x:v>
      </x:c>
      <x:c r="C205" s="39" t="n">
        <x:f>CHOOSE(MIN(3,MAX(1,$B$9)),T205,V205,X205)</x:f>
        <x:v>1.490692135674335</x:v>
      </x:c>
      <x:c r="D205" s="17" t="n">
        <x:f>$B$6+$B$7*B205</x:f>
        <x:v>-0.025071039262458586</x:v>
      </x:c>
      <x:c r="E205" s="17" t="n">
        <x:f>$C$6+$C$7*($B$8*B205+SQRT(1-$B$8^2)*C205)</x:f>
        <x:v>0.14156220624033602</x:v>
      </x:c>
      <x:c r="F205" s="34"/>
      <x:c r="G205" s="34"/>
      <x:c r="H205" s="34"/>
      <x:c r="I205" s="34"/>
      <x:c r="J205" s="34"/>
      <x:c r="K205" s="34"/>
      <x:c r="L205" s="34"/>
      <x:c r="M205" s="34"/>
      <x:c r="N205" s="34"/>
      <x:c r="O205" s="34"/>
      <x:c r="P205" s="34"/>
      <x:c r="S205" s="10" t="n">
        <x:v>-0.7507103926245858</x:v>
      </x:c>
      <x:c r="T205" s="10" t="n">
        <x:v>1.490692135674335</x:v>
      </x:c>
      <x:c r="U205" s="10" t="n">
        <x:v>0.7480555323062259</x:v>
      </x:c>
      <x:c r="V205" s="10" t="n">
        <x:v>0.9770113060555252</x:v>
      </x:c>
      <x:c r="W205" s="10" t="n">
        <x:v>-0.03867988158461008</x:v>
      </x:c>
      <x:c r="X205" s="10" t="n">
        <x:v>0.4672698272327563</x:v>
      </x:c>
    </x:row>
    <x:row r="206">
      <x:c r="A206" s="34" t="n">
        <x:v>182</x:v>
      </x:c>
      <x:c r="B206" s="39" t="n">
        <x:f>CHOOSE(MIN(3,MAX(1,$B$9)),S206,U206,W206)</x:f>
        <x:v>-0.7340678344667176</x:v>
      </x:c>
      <x:c r="C206" s="39" t="n">
        <x:f>CHOOSE(MIN(3,MAX(1,$B$9)),T206,V206,X206)</x:f>
        <x:v>0.15208068502176125</x:v>
      </x:c>
      <x:c r="D206" s="17" t="n">
        <x:f>$B$6+$B$7*B206</x:f>
        <x:v>-0.02340678344667177</x:v>
      </x:c>
      <x:c r="E206" s="17" t="n">
        <x:f>$C$6+$C$7*($B$8*B206+SQRT(1-$B$8^2)*C206)</x:f>
        <x:v>0.026467181942042603</x:v>
      </x:c>
      <x:c r="F206" s="34"/>
      <x:c r="G206" s="34"/>
      <x:c r="H206" s="34"/>
      <x:c r="I206" s="34"/>
      <x:c r="J206" s="34"/>
      <x:c r="K206" s="34"/>
      <x:c r="L206" s="34"/>
      <x:c r="M206" s="34"/>
      <x:c r="N206" s="34"/>
      <x:c r="O206" s="34"/>
      <x:c r="P206" s="34"/>
      <x:c r="S206" s="10" t="n">
        <x:v>-0.7340678344667176</x:v>
      </x:c>
      <x:c r="T206" s="10" t="n">
        <x:v>0.15208068502176125</x:v>
      </x:c>
      <x:c r="U206" s="10" t="n">
        <x:v>-0.29531233302851545</x:v>
      </x:c>
      <x:c r="V206" s="10" t="n">
        <x:v>-0.19629121860112167</x:v>
      </x:c>
      <x:c r="W206" s="10" t="n">
        <x:v>-0.7309336990473505</x:v>
      </x:c>
      <x:c r="X206" s="10" t="n">
        <x:v>-1.708306277788581</x:v>
      </x:c>
    </x:row>
    <x:row r="207">
      <x:c r="A207" s="34" t="n">
        <x:v>183</x:v>
      </x:c>
      <x:c r="B207" s="39" t="n">
        <x:f>CHOOSE(MIN(3,MAX(1,$B$9)),S207,U207,W207)</x:f>
        <x:v>-0.5057910258269843</x:v>
      </x:c>
      <x:c r="C207" s="39" t="n">
        <x:f>CHOOSE(MIN(3,MAX(1,$B$9)),T207,V207,X207)</x:f>
        <x:v>-1.4565011197722508</x:v>
      </x:c>
      <x:c r="D207" s="17" t="n">
        <x:f>$B$6+$B$7*B207</x:f>
        <x:v>-0.0005791025826984292</x:v>
      </x:c>
      <x:c r="E207" s="17" t="n">
        <x:f>$C$6+$C$7*($B$8*B207+SQRT(1-$B$8^2)*C207)</x:f>
        <x:v>-0.10142624832767426</x:v>
      </x:c>
      <x:c r="F207" s="34"/>
      <x:c r="G207" s="34"/>
      <x:c r="H207" s="34"/>
      <x:c r="I207" s="34"/>
      <x:c r="J207" s="34"/>
      <x:c r="K207" s="34"/>
      <x:c r="L207" s="34"/>
      <x:c r="M207" s="34"/>
      <x:c r="N207" s="34"/>
      <x:c r="O207" s="34"/>
      <x:c r="P207" s="34"/>
      <x:c r="S207" s="10" t="n">
        <x:v>-0.5057910258269843</x:v>
      </x:c>
      <x:c r="T207" s="10" t="n">
        <x:v>-1.4565011197722508</x:v>
      </x:c>
      <x:c r="U207" s="10" t="n">
        <x:v>-0.3082807705298828</x:v>
      </x:c>
      <x:c r="V207" s="10" t="n">
        <x:v>-0.23066346171432198</x:v>
      </x:c>
      <x:c r="W207" s="10" t="n">
        <x:v>-1.0652058323063716</x:v>
      </x:c>
      <x:c r="X207" s="10" t="n">
        <x:v>-0.1793121922011217</x:v>
      </x:c>
    </x:row>
    <x:row r="208">
      <x:c r="A208" s="34" t="n">
        <x:v>184</x:v>
      </x:c>
      <x:c r="B208" s="39" t="n">
        <x:f>CHOOSE(MIN(3,MAX(1,$B$9)),S208,U208,W208)</x:f>
        <x:v>-0.935947779026274</x:v>
      </x:c>
      <x:c r="C208" s="39" t="n">
        <x:f>CHOOSE(MIN(3,MAX(1,$B$9)),T208,V208,X208)</x:f>
        <x:v>-0.9678467034354786</x:v>
      </x:c>
      <x:c r="D208" s="17" t="n">
        <x:f>$B$6+$B$7*B208</x:f>
        <x:v>-0.043594777902627405</x:v>
      </x:c>
      <x:c r="E208" s="17" t="n">
        <x:f>$C$6+$C$7*($B$8*B208+SQRT(1-$B$8^2)*C208)</x:f>
        <x:v>-0.08061537216572852</x:v>
      </x:c>
      <x:c r="F208" s="34"/>
      <x:c r="G208" s="34"/>
      <x:c r="H208" s="34"/>
      <x:c r="I208" s="34"/>
      <x:c r="J208" s="34"/>
      <x:c r="K208" s="34"/>
      <x:c r="L208" s="34"/>
      <x:c r="M208" s="34"/>
      <x:c r="N208" s="34"/>
      <x:c r="O208" s="34"/>
      <x:c r="P208" s="34"/>
      <x:c r="S208" s="10" t="n">
        <x:v>-0.935947779026274</x:v>
      </x:c>
      <x:c r="T208" s="10" t="n">
        <x:v>-0.9678467034354786</x:v>
      </x:c>
      <x:c r="U208" s="10" t="n">
        <x:v>1.4055064745357502</x:v>
      </x:c>
      <x:c r="V208" s="10" t="n">
        <x:v>1.441046650419636</x:v>
      </x:c>
      <x:c r="W208" s="10" t="n">
        <x:v>0.0971835349407591</x:v>
      </x:c>
      <x:c r="X208" s="10" t="n">
        <x:v>0.04958822583312183</x:v>
      </x:c>
    </x:row>
    <x:row r="209">
      <x:c r="A209" s="34" t="n">
        <x:v>185</x:v>
      </x:c>
      <x:c r="B209" s="39" t="n">
        <x:f>CHOOSE(MIN(3,MAX(1,$B$9)),S209,U209,W209)</x:f>
        <x:v>-0.644818163483936</x:v>
      </x:c>
      <x:c r="C209" s="39" t="n">
        <x:f>CHOOSE(MIN(3,MAX(1,$B$9)),T209,V209,X209)</x:f>
        <x:v>0.9754256951924679</x:v>
      </x:c>
      <x:c r="D209" s="17" t="n">
        <x:f>$B$6+$B$7*B209</x:f>
        <x:v>-0.0144818163483936</x:v>
      </x:c>
      <x:c r="E209" s="17" t="n">
        <x:f>$C$6+$C$7*($B$8*B209+SQRT(1-$B$8^2)*C209)</x:f>
        <x:v>0.10223343497988058</x:v>
      </x:c>
      <x:c r="F209" s="34"/>
      <x:c r="G209" s="34"/>
      <x:c r="H209" s="34"/>
      <x:c r="I209" s="34"/>
      <x:c r="J209" s="34"/>
      <x:c r="K209" s="34"/>
      <x:c r="L209" s="34"/>
      <x:c r="M209" s="34"/>
      <x:c r="N209" s="34"/>
      <x:c r="O209" s="34"/>
      <x:c r="P209" s="34"/>
      <x:c r="S209" s="10" t="n">
        <x:v>-0.644818163483936</x:v>
      </x:c>
      <x:c r="T209" s="10" t="n">
        <x:v>0.9754256951924679</x:v>
      </x:c>
      <x:c r="U209" s="10" t="n">
        <x:v>-0.26147858230995524</x:v>
      </x:c>
      <x:c r="V209" s="10" t="n">
        <x:v>-0.15510388651841345</x:v>
      </x:c>
      <x:c r="W209" s="10" t="n">
        <x:v>-0.7780075316086453</x:v>
      </x:c>
      <x:c r="X209" s="10" t="n">
        <x:v>0.7581055850079145</x:v>
      </x:c>
    </x:row>
    <x:row r="210">
      <x:c r="A210" s="34" t="n">
        <x:v>186</x:v>
      </x:c>
      <x:c r="B210" s="39" t="n">
        <x:f>CHOOSE(MIN(3,MAX(1,$B$9)),S210,U210,W210)</x:f>
        <x:v>-0.9437065329337819</x:v>
      </x:c>
      <x:c r="C210" s="39" t="n">
        <x:f>CHOOSE(MIN(3,MAX(1,$B$9)),T210,V210,X210)</x:f>
        <x:v>-0.6169482112661585</x:v>
      </x:c>
      <x:c r="D210" s="17" t="n">
        <x:f>$B$6+$B$7*B210</x:f>
        <x:v>-0.04437065329337819</x:v>
      </x:c>
      <x:c r="E210" s="17" t="n">
        <x:f>$C$6+$C$7*($B$8*B210+SQRT(1-$B$8^2)*C210)</x:f>
        <x:v>-0.05061460902427531</x:v>
      </x:c>
      <x:c r="F210" s="34"/>
      <x:c r="G210" s="34"/>
      <x:c r="H210" s="34"/>
      <x:c r="I210" s="34"/>
      <x:c r="J210" s="34"/>
      <x:c r="K210" s="34"/>
      <x:c r="L210" s="34"/>
      <x:c r="M210" s="34"/>
      <x:c r="N210" s="34"/>
      <x:c r="O210" s="34"/>
      <x:c r="P210" s="34"/>
      <x:c r="S210" s="10" t="n">
        <x:v>-0.9437065329337819</x:v>
      </x:c>
      <x:c r="T210" s="10" t="n">
        <x:v>-0.6169482112661585</x:v>
      </x:c>
      <x:c r="U210" s="10" t="n">
        <x:v>0.2902264905054127</x:v>
      </x:c>
      <x:c r="V210" s="10" t="n">
        <x:v>-0.5792095539869964</x:v>
      </x:c>
      <x:c r="W210" s="10" t="n">
        <x:v>-0.3551950594228758</x:v>
      </x:c>
      <x:c r="X210" s="10" t="n">
        <x:v>-0.3606899945055521</x:v>
      </x:c>
    </x:row>
    <x:row r="211">
      <x:c r="A211" s="34" t="n">
        <x:v>187</x:v>
      </x:c>
      <x:c r="B211" s="39" t="n">
        <x:f>CHOOSE(MIN(3,MAX(1,$B$9)),S211,U211,W211)</x:f>
        <x:v>-0.7723313929816081</x:v>
      </x:c>
      <x:c r="C211" s="39" t="n">
        <x:f>CHOOSE(MIN(3,MAX(1,$B$9)),T211,V211,X211)</x:f>
        <x:v>-0.9829942795680061</x:v>
      </x:c>
      <x:c r="D211" s="17" t="n">
        <x:f>$B$6+$B$7*B211</x:f>
        <x:v>-0.02723313929816082</x:v>
      </x:c>
      <x:c r="E211" s="17" t="n">
        <x:f>$C$6+$C$7*($B$8*B211+SQRT(1-$B$8^2)*C211)</x:f>
        <x:v>-0.073746371437148</x:v>
      </x:c>
      <x:c r="F211" s="34"/>
      <x:c r="G211" s="34"/>
      <x:c r="H211" s="34"/>
      <x:c r="I211" s="34"/>
      <x:c r="J211" s="34"/>
      <x:c r="K211" s="34"/>
      <x:c r="L211" s="34"/>
      <x:c r="M211" s="34"/>
      <x:c r="N211" s="34"/>
      <x:c r="O211" s="34"/>
      <x:c r="P211" s="34"/>
      <x:c r="S211" s="10" t="n">
        <x:v>-0.7723313929816081</x:v>
      </x:c>
      <x:c r="T211" s="10" t="n">
        <x:v>-0.9829942795680061</x:v>
      </x:c>
      <x:c r="U211" s="10" t="n">
        <x:v>0.09459717004850494</x:v>
      </x:c>
      <x:c r="V211" s="10" t="n">
        <x:v>0.276480151351591</x:v>
      </x:c>
      <x:c r="W211" s="10" t="n">
        <x:v>0.16923882106297236</x:v>
      </x:c>
      <x:c r="X211" s="10" t="n">
        <x:v>0.31023541132537363</x:v>
      </x:c>
    </x:row>
    <x:row r="212">
      <x:c r="A212" s="34" t="n">
        <x:v>188</x:v>
      </x:c>
      <x:c r="B212" s="39" t="n">
        <x:f>CHOOSE(MIN(3,MAX(1,$B$9)),S212,U212,W212)</x:f>
        <x:v>0.21604673531842936</x:v>
      </x:c>
      <x:c r="C212" s="39" t="n">
        <x:f>CHOOSE(MIN(3,MAX(1,$B$9)),T212,V212,X212)</x:f>
        <x:v>-0.0470913838002445</x:v>
      </x:c>
      <x:c r="D212" s="17" t="n">
        <x:f>$B$6+$B$7*B212</x:f>
        <x:v>0.07160467353184294</x:v>
      </x:c>
      <x:c r="E212" s="17" t="n">
        <x:f>$C$6+$C$7*($B$8*B212+SQRT(1-$B$8^2)*C212)</x:f>
        <x:v>0.056724103298884</x:v>
      </x:c>
      <x:c r="F212" s="34"/>
      <x:c r="G212" s="34"/>
      <x:c r="H212" s="34"/>
      <x:c r="I212" s="34"/>
      <x:c r="J212" s="34"/>
      <x:c r="K212" s="34"/>
      <x:c r="L212" s="34"/>
      <x:c r="M212" s="34"/>
      <x:c r="N212" s="34"/>
      <x:c r="O212" s="34"/>
      <x:c r="P212" s="34"/>
      <x:c r="S212" s="10" t="n">
        <x:v>0.21604673531842936</x:v>
      </x:c>
      <x:c r="T212" s="10" t="n">
        <x:v>-0.0470913838002445</x:v>
      </x:c>
      <x:c r="U212" s="10" t="n">
        <x:v>0.20076401228956972</x:v>
      </x:c>
      <x:c r="V212" s="10" t="n">
        <x:v>1.398226612701551</x:v>
      </x:c>
      <x:c r="W212" s="10" t="n">
        <x:v>1.4479492498282356</x:v>
      </x:c>
      <x:c r="X212" s="10" t="n">
        <x:v>0.636048190431316</x:v>
      </x:c>
    </x:row>
    <x:row r="213">
      <x:c r="A213" s="34" t="n">
        <x:v>189</x:v>
      </x:c>
      <x:c r="B213" s="39" t="n">
        <x:f>CHOOSE(MIN(3,MAX(1,$B$9)),S213,U213,W213)</x:f>
        <x:v>0.5823973105259016</x:v>
      </x:c>
      <x:c r="C213" s="39" t="n">
        <x:f>CHOOSE(MIN(3,MAX(1,$B$9)),T213,V213,X213)</x:f>
        <x:v>-0.5439566945236396</x:v>
      </x:c>
      <x:c r="D213" s="17" t="n">
        <x:f>$B$6+$B$7*B213</x:f>
        <x:v>0.10823973105259016</x:v>
      </x:c>
      <x:c r="E213" s="17" t="n">
        <x:f>$C$6+$C$7*($B$8*B213+SQRT(1-$B$8^2)*C213)</x:f>
        <x:v>0.03201183392468673</x:v>
      </x:c>
      <x:c r="F213" s="34"/>
      <x:c r="G213" s="34"/>
      <x:c r="H213" s="34"/>
      <x:c r="I213" s="34"/>
      <x:c r="J213" s="34"/>
      <x:c r="K213" s="34"/>
      <x:c r="L213" s="34"/>
      <x:c r="M213" s="34"/>
      <x:c r="N213" s="34"/>
      <x:c r="O213" s="34"/>
      <x:c r="P213" s="34"/>
      <x:c r="S213" s="10" t="n">
        <x:v>0.5823973105259016</x:v>
      </x:c>
      <x:c r="T213" s="10" t="n">
        <x:v>-0.5439566945236396</x:v>
      </x:c>
      <x:c r="U213" s="10" t="n">
        <x:v>0.09221949410703638</x:v>
      </x:c>
      <x:c r="V213" s="10" t="n">
        <x:v>-1.0057529668965013</x:v>
      </x:c>
      <x:c r="W213" s="10" t="n">
        <x:v>-0.19551044700452586</x:v>
      </x:c>
      <x:c r="X213" s="10" t="n">
        <x:v>-0.5086117227678716</x:v>
      </x:c>
    </x:row>
    <x:row r="214">
      <x:c r="A214" s="34" t="n">
        <x:v>190</x:v>
      </x:c>
      <x:c r="B214" s="39" t="n">
        <x:f>CHOOSE(MIN(3,MAX(1,$B$9)),S214,U214,W214)</x:f>
        <x:v>0.2187642210915182</x:v>
      </x:c>
      <x:c r="C214" s="39" t="n">
        <x:f>CHOOSE(MIN(3,MAX(1,$B$9)),T214,V214,X214)</x:f>
        <x:v>0.5165028261038318</x:v>
      </x:c>
      <x:c r="D214" s="17" t="n">
        <x:f>$B$6+$B$7*B214</x:f>
        <x:v>0.07187642210915182</x:v>
      </x:c>
      <x:c r="E214" s="17" t="n">
        <x:f>$C$6+$C$7*($B$8*B214+SQRT(1-$B$8^2)*C214)</x:f>
        <x:v>0.10566866790781337</x:v>
      </x:c>
      <x:c r="F214" s="34"/>
      <x:c r="G214" s="34"/>
      <x:c r="H214" s="34"/>
      <x:c r="I214" s="34"/>
      <x:c r="J214" s="34"/>
      <x:c r="K214" s="34"/>
      <x:c r="L214" s="34"/>
      <x:c r="M214" s="34"/>
      <x:c r="N214" s="34"/>
      <x:c r="O214" s="34"/>
      <x:c r="P214" s="34"/>
      <x:c r="S214" s="10" t="n">
        <x:v>0.2187642210915182</x:v>
      </x:c>
      <x:c r="T214" s="10" t="n">
        <x:v>0.5165028261038318</x:v>
      </x:c>
      <x:c r="U214" s="10" t="n">
        <x:v>0.15222854287570842</x:v>
      </x:c>
      <x:c r="V214" s="10" t="n">
        <x:v>-0.14652390994592335</x:v>
      </x:c>
      <x:c r="W214" s="10" t="n">
        <x:v>0.07569346049107907</x:v>
      </x:c>
      <x:c r="X214" s="10" t="n">
        <x:v>2.439965645014888</x:v>
      </x:c>
    </x:row>
    <x:row r="215">
      <x:c r="A215" s="34" t="n">
        <x:v>191</x:v>
      </x:c>
      <x:c r="B215" s="39" t="n">
        <x:f>CHOOSE(MIN(3,MAX(1,$B$9)),S215,U215,W215)</x:f>
        <x:v>1.504210608198054</x:v>
      </x:c>
      <x:c r="C215" s="39" t="n">
        <x:f>CHOOSE(MIN(3,MAX(1,$B$9)),T215,V215,X215)</x:f>
        <x:v>1.4510172099903427</x:v>
      </x:c>
      <x:c r="D215" s="17" t="n">
        <x:f>$B$6+$B$7*B215</x:f>
        <x:v>0.20042106081980543</x:v>
      </x:c>
      <x:c r="E215" s="17" t="n">
        <x:f>$C$6+$C$7*($B$8*B215+SQRT(1-$B$8^2)*C215)</x:f>
        <x:v>0.25087230692790835</x:v>
      </x:c>
      <x:c r="F215" s="34"/>
      <x:c r="G215" s="34"/>
      <x:c r="H215" s="34"/>
      <x:c r="I215" s="34"/>
      <x:c r="J215" s="34"/>
      <x:c r="K215" s="34"/>
      <x:c r="L215" s="34"/>
      <x:c r="M215" s="34"/>
      <x:c r="N215" s="34"/>
      <x:c r="O215" s="34"/>
      <x:c r="P215" s="34"/>
      <x:c r="S215" s="10" t="n">
        <x:v>1.504210608198054</x:v>
      </x:c>
      <x:c r="T215" s="10" t="n">
        <x:v>1.4510172099903427</x:v>
      </x:c>
      <x:c r="U215" s="10" t="n">
        <x:v>0.45910616222916745</x:v>
      </x:c>
      <x:c r="V215" s="10" t="n">
        <x:v>1.4008254140872958</x:v>
      </x:c>
      <x:c r="W215" s="10" t="n">
        <x:v>0.6412772604088299</x:v>
      </x:c>
      <x:c r="X215" s="10" t="n">
        <x:v>0.32989595165228114</x:v>
      </x:c>
    </x:row>
    <x:row r="216">
      <x:c r="A216" s="34" t="n">
        <x:v>192</x:v>
      </x:c>
      <x:c r="B216" s="39" t="n">
        <x:f>CHOOSE(MIN(3,MAX(1,$B$9)),S216,U216,W216)</x:f>
        <x:v>-1.344903107621558</x:v>
      </x:c>
      <x:c r="C216" s="39" t="n">
        <x:f>CHOOSE(MIN(3,MAX(1,$B$9)),T216,V216,X216)</x:f>
        <x:v>-0.4961043790060167</x:v>
      </x:c>
      <x:c r="D216" s="17" t="n">
        <x:f>$B$6+$B$7*B216</x:f>
        <x:v>-0.08449031076215581</x:v>
      </x:c>
      <x:c r="E216" s="17" t="n">
        <x:f>$C$6+$C$7*($B$8*B216+SQRT(1-$B$8^2)*C216)</x:f>
        <x:v>-0.06020905489586928</x:v>
      </x:c>
      <x:c r="F216" s="34"/>
      <x:c r="G216" s="34"/>
      <x:c r="H216" s="34"/>
      <x:c r="I216" s="34"/>
      <x:c r="J216" s="34"/>
      <x:c r="K216" s="34"/>
      <x:c r="L216" s="34"/>
      <x:c r="M216" s="34"/>
      <x:c r="N216" s="34"/>
      <x:c r="O216" s="34"/>
      <x:c r="P216" s="34"/>
      <x:c r="S216" s="10" t="n">
        <x:v>-1.344903107621558</x:v>
      </x:c>
      <x:c r="T216" s="10" t="n">
        <x:v>-0.4961043790060167</x:v>
      </x:c>
      <x:c r="U216" s="10" t="n">
        <x:v>0.014817854891302183</x:v>
      </x:c>
      <x:c r="V216" s="10" t="n">
        <x:v>-0.4474463846316673</x:v>
      </x:c>
      <x:c r="W216" s="10" t="n">
        <x:v>0.3584269538416015</x:v>
      </x:c>
      <x:c r="X216" s="10" t="n">
        <x:v>-1.3890007117650542</x:v>
      </x:c>
    </x:row>
    <x:row r="217">
      <x:c r="A217" s="34" t="n">
        <x:v>193</x:v>
      </x:c>
      <x:c r="B217" s="39" t="n">
        <x:f>CHOOSE(MIN(3,MAX(1,$B$9)),S217,U217,W217)</x:f>
        <x:v>0.12274862849981304</x:v>
      </x:c>
      <x:c r="C217" s="39" t="n">
        <x:f>CHOOSE(MIN(3,MAX(1,$B$9)),T217,V217,X217)</x:f>
        <x:v>0.28868558742358247</x:v>
      </x:c>
      <x:c r="D217" s="17" t="n">
        <x:f>$B$6+$B$7*B217</x:f>
        <x:v>0.06227486284998131</x:v>
      </x:c>
      <x:c r="E217" s="17" t="n">
        <x:f>$C$6+$C$7*($B$8*B217+SQRT(1-$B$8^2)*C217)</x:f>
        <x:v>0.08113833666651624</x:v>
      </x:c>
      <x:c r="F217" s="34"/>
      <x:c r="G217" s="34"/>
      <x:c r="H217" s="34"/>
      <x:c r="I217" s="34"/>
      <x:c r="J217" s="34"/>
      <x:c r="K217" s="34"/>
      <x:c r="L217" s="34"/>
      <x:c r="M217" s="34"/>
      <x:c r="N217" s="34"/>
      <x:c r="O217" s="34"/>
      <x:c r="P217" s="34"/>
      <x:c r="S217" s="10" t="n">
        <x:v>0.12274862849981304</x:v>
      </x:c>
      <x:c r="T217" s="10" t="n">
        <x:v>0.28868558742358247</x:v>
      </x:c>
      <x:c r="U217" s="10" t="n">
        <x:v>-0.5190808152323908</x:v>
      </x:c>
      <x:c r="V217" s="10" t="n">
        <x:v>-1.2620004382583117</x:v>
      </x:c>
      <x:c r="W217" s="10" t="n">
        <x:v>0.36865368629232526</x:v>
      </x:c>
      <x:c r="X217" s="10" t="n">
        <x:v>-0.8456005319515992</x:v>
      </x:c>
    </x:row>
    <x:row r="218">
      <x:c r="A218" s="34" t="n">
        <x:v>194</x:v>
      </x:c>
      <x:c r="B218" s="39" t="n">
        <x:f>CHOOSE(MIN(3,MAX(1,$B$9)),S218,U218,W218)</x:f>
        <x:v>-0.8015943512482037</x:v>
      </x:c>
      <x:c r="C218" s="39" t="n">
        <x:f>CHOOSE(MIN(3,MAX(1,$B$9)),T218,V218,X218)</x:f>
        <x:v>-2.535894294164031</x:v>
      </x:c>
      <x:c r="D218" s="17" t="n">
        <x:f>$B$6+$B$7*B218</x:f>
        <x:v>-0.030159435124820375</x:v>
      </x:c>
      <x:c r="E218" s="17" t="n">
        <x:f>$C$6+$C$7*($B$8*B218+SQRT(1-$B$8^2)*C218)</x:f>
        <x:v>-0.20969460556821606</x:v>
      </x:c>
      <x:c r="F218" s="34"/>
      <x:c r="G218" s="34"/>
      <x:c r="H218" s="34"/>
      <x:c r="I218" s="34"/>
      <x:c r="J218" s="34"/>
      <x:c r="K218" s="34"/>
      <x:c r="L218" s="34"/>
      <x:c r="M218" s="34"/>
      <x:c r="N218" s="34"/>
      <x:c r="O218" s="34"/>
      <x:c r="P218" s="34"/>
      <x:c r="S218" s="10" t="n">
        <x:v>-0.8015943512482037</x:v>
      </x:c>
      <x:c r="T218" s="10" t="n">
        <x:v>-2.535894294164031</x:v>
      </x:c>
      <x:c r="U218" s="10" t="n">
        <x:v>0.7370225151127849</x:v>
      </x:c>
      <x:c r="V218" s="10" t="n">
        <x:v>0.4535314872188924</x:v>
      </x:c>
      <x:c r="W218" s="10" t="n">
        <x:v>-0.00600334791866203</x:v>
      </x:c>
      <x:c r="X218" s="10" t="n">
        <x:v>1.2909696614487474</x:v>
      </x:c>
    </x:row>
    <x:row r="219">
      <x:c r="A219" s="34" t="n">
        <x:v>195</x:v>
      </x:c>
      <x:c r="B219" s="39" t="n">
        <x:f>CHOOSE(MIN(3,MAX(1,$B$9)),S219,U219,W219)</x:f>
        <x:v>-0.38214221221373534</x:v>
      </x:c>
      <x:c r="C219" s="39" t="n">
        <x:f>CHOOSE(MIN(3,MAX(1,$B$9)),T219,V219,X219)</x:f>
        <x:v>0.7664825872030036</x:v>
      </x:c>
      <x:c r="D219" s="17" t="n">
        <x:f>$B$6+$B$7*B219</x:f>
        <x:v>0.011785778778626466</x:v>
      </x:c>
      <x:c r="E219" s="17" t="n">
        <x:f>$C$6+$C$7*($B$8*B219+SQRT(1-$B$8^2)*C219)</x:f>
        <x:v>0.09727222859693548</x:v>
      </x:c>
      <x:c r="F219" s="34"/>
      <x:c r="G219" s="34"/>
      <x:c r="H219" s="34"/>
      <x:c r="I219" s="34"/>
      <x:c r="J219" s="34"/>
      <x:c r="K219" s="34"/>
      <x:c r="L219" s="34"/>
      <x:c r="M219" s="34"/>
      <x:c r="N219" s="34"/>
      <x:c r="O219" s="34"/>
      <x:c r="P219" s="34"/>
      <x:c r="S219" s="10" t="n">
        <x:v>-0.38214221221373534</x:v>
      </x:c>
      <x:c r="T219" s="10" t="n">
        <x:v>0.7664825872030036</x:v>
      </x:c>
      <x:c r="U219" s="10" t="n">
        <x:v>-0.3475213935690232</x:v>
      </x:c>
      <x:c r="V219" s="10" t="n">
        <x:v>-1.2563792008202666</x:v>
      </x:c>
      <x:c r="W219" s="10" t="n">
        <x:v>1.4362937485530085</x:v>
      </x:c>
      <x:c r="X219" s="10" t="n">
        <x:v>1.3684921047859726</x:v>
      </x:c>
    </x:row>
    <x:row r="220">
      <x:c r="A220" s="34" t="n">
        <x:v>196</x:v>
      </x:c>
      <x:c r="B220" s="39" t="n">
        <x:f>CHOOSE(MIN(3,MAX(1,$B$9)),S220,U220,W220)</x:f>
        <x:v>1.8809825855386815</x:v>
      </x:c>
      <x:c r="C220" s="39" t="n">
        <x:f>CHOOSE(MIN(3,MAX(1,$B$9)),T220,V220,X220)</x:f>
        <x:v>-1.1796566247553195</x:v>
      </x:c>
      <x:c r="D220" s="17" t="n">
        <x:f>$B$6+$B$7*B220</x:f>
        <x:v>0.23809825855386818</x:v>
      </x:c>
      <x:c r="E220" s="17" t="n">
        <x:f>$C$6+$C$7*($B$8*B220+SQRT(1-$B$8^2)*C220)</x:f>
        <x:v>0.04188786879886273</x:v>
      </x:c>
      <x:c r="F220" s="34"/>
      <x:c r="G220" s="34"/>
      <x:c r="H220" s="34"/>
      <x:c r="I220" s="34"/>
      <x:c r="J220" s="34"/>
      <x:c r="K220" s="34"/>
      <x:c r="L220" s="34"/>
      <x:c r="M220" s="34"/>
      <x:c r="N220" s="34"/>
      <x:c r="O220" s="34"/>
      <x:c r="P220" s="34"/>
      <x:c r="S220" s="10" t="n">
        <x:v>1.8809825855386815</x:v>
      </x:c>
      <x:c r="T220" s="10" t="n">
        <x:v>-1.1796566247553195</x:v>
      </x:c>
      <x:c r="U220" s="10" t="n">
        <x:v>0.7590275742448518</x:v>
      </x:c>
      <x:c r="V220" s="10" t="n">
        <x:v>0.058978305956326256</x:v>
      </x:c>
      <x:c r="W220" s="10" t="n">
        <x:v>0.9076149844146179</x:v>
      </x:c>
      <x:c r="X220" s="10" t="n">
        <x:v>-1.306413138144702</x:v>
      </x:c>
    </x:row>
    <x:row r="221">
      <x:c r="A221" s="34" t="n">
        <x:v>197</x:v>
      </x:c>
      <x:c r="B221" s="39" t="n">
        <x:f>CHOOSE(MIN(3,MAX(1,$B$9)),S221,U221,W221)</x:f>
        <x:v>-1.399204824956472</x:v>
      </x:c>
      <x:c r="C221" s="39" t="n">
        <x:f>CHOOSE(MIN(3,MAX(1,$B$9)),T221,V221,X221)</x:f>
        <x:v>0.35254420493501376</x:v>
      </x:c>
      <x:c r="D221" s="17" t="n">
        <x:f>$B$6+$B$7*B221</x:f>
        <x:v>-0.0899204824956472</x:v>
      </x:c>
      <x:c r="E221" s="17" t="n">
        <x:f>$C$6+$C$7*($B$8*B221+SQRT(1-$B$8^2)*C221)</x:f>
        <x:v>0.010570982495247322</x:v>
      </x:c>
      <x:c r="F221" s="34"/>
      <x:c r="G221" s="34"/>
      <x:c r="H221" s="34"/>
      <x:c r="I221" s="34"/>
      <x:c r="J221" s="34"/>
      <x:c r="K221" s="34"/>
      <x:c r="L221" s="34"/>
      <x:c r="M221" s="34"/>
      <x:c r="N221" s="34"/>
      <x:c r="O221" s="34"/>
      <x:c r="P221" s="34"/>
      <x:c r="S221" s="10" t="n">
        <x:v>-1.399204824956472</x:v>
      </x:c>
      <x:c r="T221" s="10" t="n">
        <x:v>0.35254420493501376</x:v>
      </x:c>
      <x:c r="U221" s="10" t="n">
        <x:v>-0.213898736834751</x:v>
      </x:c>
      <x:c r="V221" s="10" t="n">
        <x:v>0.7005549768192835</x:v>
      </x:c>
      <x:c r="W221" s="10" t="n">
        <x:v>0.3245533529242309</x:v>
      </x:c>
      <x:c r="X221" s="10" t="n">
        <x:v>-1.4403798615383083</x:v>
      </x:c>
    </x:row>
    <x:row r="222">
      <x:c r="A222" s="34" t="n">
        <x:v>198</x:v>
      </x:c>
      <x:c r="B222" s="39" t="n">
        <x:f>CHOOSE(MIN(3,MAX(1,$B$9)),S222,U222,W222)</x:f>
        <x:v>-0.5768603008593377</x:v>
      </x:c>
      <x:c r="C222" s="39" t="n">
        <x:f>CHOOSE(MIN(3,MAX(1,$B$9)),T222,V222,X222)</x:f>
        <x:v>-1.208664590078322</x:v>
      </x:c>
      <x:c r="D222" s="17" t="n">
        <x:f>$B$6+$B$7*B222</x:f>
        <x:v>-0.0076860300859337705</x:v>
      </x:c>
      <x:c r="E222" s="17" t="n">
        <x:f>$C$6+$C$7*($B$8*B222+SQRT(1-$B$8^2)*C222)</x:f>
        <x:v>-0.08351643900922005</x:v>
      </x:c>
      <x:c r="F222" s="34"/>
      <x:c r="G222" s="34"/>
      <x:c r="H222" s="34"/>
      <x:c r="I222" s="34"/>
      <x:c r="J222" s="34"/>
      <x:c r="K222" s="34"/>
      <x:c r="L222" s="34"/>
      <x:c r="M222" s="34"/>
      <x:c r="N222" s="34"/>
      <x:c r="O222" s="34"/>
      <x:c r="P222" s="34"/>
      <x:c r="S222" s="10" t="n">
        <x:v>-0.5768603008593377</x:v>
      </x:c>
      <x:c r="T222" s="10" t="n">
        <x:v>-1.208664590078322</x:v>
      </x:c>
      <x:c r="U222" s="10" t="n">
        <x:v>1.5359734360342825</x:v>
      </x:c>
      <x:c r="V222" s="10" t="n">
        <x:v>0.14719452887738</x:v>
      </x:c>
      <x:c r="W222" s="10" t="n">
        <x:v>0.847236907201825</x:v>
      </x:c>
      <x:c r="X222" s="10" t="n">
        <x:v>-2.172258267981356</x:v>
      </x:c>
    </x:row>
    <x:row r="223">
      <x:c r="A223" s="34" t="n">
        <x:v>199</x:v>
      </x:c>
      <x:c r="B223" s="39" t="n">
        <x:f>CHOOSE(MIN(3,MAX(1,$B$9)),S223,U223,W223)</x:f>
        <x:v>-0.4125129155832251</x:v>
      </x:c>
      <x:c r="C223" s="39" t="n">
        <x:f>CHOOSE(MIN(3,MAX(1,$B$9)),T223,V223,X223)</x:f>
        <x:v>1.0863067987148183</x:v>
      </x:c>
      <x:c r="D223" s="17" t="n">
        <x:f>$B$6+$B$7*B223</x:f>
        <x:v>0.008748708441677487</x:v>
      </x:c>
      <x:c r="E223" s="17" t="n">
        <x:f>$C$6+$C$7*($B$8*B223+SQRT(1-$B$8^2)*C223)</x:f>
        <x:v>0.12345128261991689</x:v>
      </x:c>
      <x:c r="F223" s="34"/>
      <x:c r="G223" s="34"/>
      <x:c r="H223" s="34"/>
      <x:c r="I223" s="34"/>
      <x:c r="J223" s="34"/>
      <x:c r="K223" s="34"/>
      <x:c r="L223" s="34"/>
      <x:c r="M223" s="34"/>
      <x:c r="N223" s="34"/>
      <x:c r="O223" s="34"/>
      <x:c r="P223" s="34"/>
      <x:c r="S223" s="10" t="n">
        <x:v>-0.4125129155832251</x:v>
      </x:c>
      <x:c r="T223" s="10" t="n">
        <x:v>1.0863067987148183</x:v>
      </x:c>
      <x:c r="U223" s="10" t="n">
        <x:v>-0.43684003957793965</x:v>
      </x:c>
      <x:c r="V223" s="10" t="n">
        <x:v>0.6362675570211798</x:v>
      </x:c>
      <x:c r="W223" s="10" t="n">
        <x:v>-1.1945422514898356</x:v>
      </x:c>
      <x:c r="X223" s="10" t="n">
        <x:v>0.4239550939356691</x:v>
      </x:c>
    </x:row>
    <x:row r="224">
      <x:c r="A224" s="34" t="n">
        <x:v>200</x:v>
      </x:c>
      <x:c r="B224" s="39" t="n">
        <x:f>CHOOSE(MIN(3,MAX(1,$B$9)),S224,U224,W224)</x:f>
        <x:v>-0.3350370440264966</x:v>
      </x:c>
      <x:c r="C224" s="39" t="n">
        <x:f>CHOOSE(MIN(3,MAX(1,$B$9)),T224,V224,X224)</x:f>
        <x:v>-0.9306372751418931</x:v>
      </x:c>
      <x:c r="D224" s="17" t="n">
        <x:f>$B$6+$B$7*B224</x:f>
        <x:v>0.016496295597350344</x:v>
      </x:c>
      <x:c r="E224" s="17" t="n">
        <x:f>$C$6+$C$7*($B$8*B224+SQRT(1-$B$8^2)*C224)</x:f>
        <x:v>-0.04734740439948559</x:v>
      </x:c>
      <x:c r="F224" s="34"/>
      <x:c r="G224" s="34"/>
      <x:c r="H224" s="34"/>
      <x:c r="I224" s="34"/>
      <x:c r="J224" s="34"/>
      <x:c r="K224" s="34"/>
      <x:c r="L224" s="34"/>
      <x:c r="M224" s="34"/>
      <x:c r="N224" s="34"/>
      <x:c r="O224" s="34"/>
      <x:c r="P224" s="34"/>
      <x:c r="S224" s="10" t="n">
        <x:v>-0.3350370440264966</x:v>
      </x:c>
      <x:c r="T224" s="10" t="n">
        <x:v>-0.9306372751418931</x:v>
      </x:c>
      <x:c r="U224" s="10" t="n">
        <x:v>1.1639859928414091</x:v>
      </x:c>
      <x:c r="V224" s="10" t="n">
        <x:v>0.10433287180665969</x:v>
      </x:c>
      <x:c r="W224" s="10" t="n">
        <x:v>0.700846848830252</x:v>
      </x:c>
      <x:c r="X224" s="10" t="n">
        <x:v>0.9886175690891916</x:v>
      </x:c>
    </x:row>
    <x:row r="225">
      <x:c r="A225" s="34" t="n">
        <x:v>201</x:v>
      </x:c>
      <x:c r="B225" s="39" t="n">
        <x:f>CHOOSE(MIN(3,MAX(1,$B$9)),S225,U225,W225)</x:f>
        <x:v>-0.4188630944396542</x:v>
      </x:c>
      <x:c r="C225" s="39" t="n">
        <x:f>CHOOSE(MIN(3,MAX(1,$B$9)),T225,V225,X225)</x:f>
        <x:v>-0.6588609798490781</x:v>
      </x:c>
      <x:c r="D225" s="17" t="n">
        <x:f>$B$6+$B$7*B225</x:f>
        <x:v>0.00811369055603458</x:v>
      </x:c>
      <x:c r="E225" s="17" t="n">
        <x:f>$C$6+$C$7*($B$8*B225+SQRT(1-$B$8^2)*C225)</x:f>
        <x:v>-0.02800218933314358</x:v>
      </x:c>
      <x:c r="F225" s="34"/>
      <x:c r="G225" s="34"/>
      <x:c r="H225" s="34"/>
      <x:c r="I225" s="34"/>
      <x:c r="J225" s="34"/>
      <x:c r="K225" s="34"/>
      <x:c r="L225" s="34"/>
      <x:c r="M225" s="34"/>
      <x:c r="N225" s="34"/>
      <x:c r="O225" s="34"/>
      <x:c r="P225" s="34"/>
      <x:c r="S225" s="10" t="n">
        <x:v>-0.4188630944396542</x:v>
      </x:c>
      <x:c r="T225" s="10" t="n">
        <x:v>-0.6588609798490781</x:v>
      </x:c>
      <x:c r="U225" s="10" t="n">
        <x:v>0.445450965385506</x:v>
      </x:c>
      <x:c r="V225" s="10" t="n">
        <x:v>0.14946804056447988</x:v>
      </x:c>
      <x:c r="W225" s="10" t="n">
        <x:v>0.36296549908659786</x:v>
      </x:c>
      <x:c r="X225" s="10" t="n">
        <x:v>0.09643559795277758</x:v>
      </x:c>
    </x:row>
    <x:row r="226">
      <x:c r="A226" s="34" t="n">
        <x:v>202</x:v>
      </x:c>
      <x:c r="B226" s="39" t="n">
        <x:f>CHOOSE(MIN(3,MAX(1,$B$9)),S226,U226,W226)</x:f>
        <x:v>-0.17428914727991726</x:v>
      </x:c>
      <x:c r="C226" s="39" t="n">
        <x:f>CHOOSE(MIN(3,MAX(1,$B$9)),T226,V226,X226)</x:f>
        <x:v>0.7759209689854775</x:v>
      </x:c>
      <x:c r="D226" s="17" t="n">
        <x:f>$B$6+$B$7*B226</x:f>
        <x:v>0.03257108527200828</x:v>
      </x:c>
      <x:c r="E226" s="17" t="n">
        <x:f>$C$6+$C$7*($B$8*B226+SQRT(1-$B$8^2)*C226)</x:f>
        <x:v>0.10848226968305025</x:v>
      </x:c>
      <x:c r="F226" s="34"/>
      <x:c r="G226" s="34"/>
      <x:c r="H226" s="34"/>
      <x:c r="I226" s="34"/>
      <x:c r="J226" s="34"/>
      <x:c r="K226" s="34"/>
      <x:c r="L226" s="34"/>
      <x:c r="M226" s="34"/>
      <x:c r="N226" s="34"/>
      <x:c r="O226" s="34"/>
      <x:c r="P226" s="34"/>
      <x:c r="S226" s="10" t="n">
        <x:v>-0.17428914727991726</x:v>
      </x:c>
      <x:c r="T226" s="10" t="n">
        <x:v>0.7759209689854775</x:v>
      </x:c>
      <x:c r="U226" s="10" t="n">
        <x:v>0.9236980694713606</x:v>
      </x:c>
      <x:c r="V226" s="10" t="n">
        <x:v>-1.0802112527479937</x:v>
      </x:c>
      <x:c r="W226" s="10" t="n">
        <x:v>-0.5509168747941129</x:v>
      </x:c>
      <x:c r="X226" s="10" t="n">
        <x:v>-0.4497101138578142</x:v>
      </x:c>
    </x:row>
    <x:row r="227">
      <x:c r="A227" s="34" t="n">
        <x:v>203</x:v>
      </x:c>
      <x:c r="B227" s="39" t="n">
        <x:f>CHOOSE(MIN(3,MAX(1,$B$9)),S227,U227,W227)</x:f>
        <x:v>-0.9540375757113861</x:v>
      </x:c>
      <x:c r="C227" s="39" t="n">
        <x:f>CHOOSE(MIN(3,MAX(1,$B$9)),T227,V227,X227)</x:f>
        <x:v>-1.5287075801080032</x:v>
      </x:c>
      <x:c r="D227" s="17" t="n">
        <x:f>$B$6+$B$7*B227</x:f>
        <x:v>-0.04540375757113861</x:v>
      </x:c>
      <x:c r="E227" s="17" t="n">
        <x:f>$C$6+$C$7*($B$8*B227+SQRT(1-$B$8^2)*C227)</x:f>
        <x:v>-0.1300918387187059</x:v>
      </x:c>
      <x:c r="F227" s="34"/>
      <x:c r="G227" s="34"/>
      <x:c r="H227" s="34"/>
      <x:c r="I227" s="34"/>
      <x:c r="J227" s="34"/>
      <x:c r="K227" s="34"/>
      <x:c r="L227" s="34"/>
      <x:c r="M227" s="34"/>
      <x:c r="N227" s="34"/>
      <x:c r="O227" s="34"/>
      <x:c r="P227" s="34"/>
      <x:c r="S227" s="10" t="n">
        <x:v>-0.9540375757113861</x:v>
      </x:c>
      <x:c r="T227" s="10" t="n">
        <x:v>-1.5287075801080032</x:v>
      </x:c>
      <x:c r="U227" s="10" t="n">
        <x:v>-0.29820253108668643</x:v>
      </x:c>
      <x:c r="V227" s="10" t="n">
        <x:v>-0.5729711366006615</x:v>
      </x:c>
      <x:c r="W227" s="10" t="n">
        <x:v>2.3448918259787015</x:v>
      </x:c>
      <x:c r="X227" s="10" t="n">
        <x:v>0.3608278666800529</x:v>
      </x:c>
    </x:row>
    <x:row r="228">
      <x:c r="A228" s="34" t="n">
        <x:v>204</x:v>
      </x:c>
      <x:c r="B228" s="39" t="n">
        <x:f>CHOOSE(MIN(3,MAX(1,$B$9)),S228,U228,W228)</x:f>
        <x:v>-0.40125217632830323</x:v>
      </x:c>
      <x:c r="C228" s="39" t="n">
        <x:f>CHOOSE(MIN(3,MAX(1,$B$9)),T228,V228,X228)</x:f>
        <x:v>0.017381411206065445</x:v>
      </x:c>
      <x:c r="D228" s="17" t="n">
        <x:f>$B$6+$B$7*B228</x:f>
        <x:v>0.009874782367169675</x:v>
      </x:c>
      <x:c r="E228" s="17" t="n">
        <x:f>$C$6+$C$7*($B$8*B228+SQRT(1-$B$8^2)*C228)</x:f>
        <x:v>0.03144266554939246</x:v>
      </x:c>
      <x:c r="F228" s="34"/>
      <x:c r="G228" s="34"/>
      <x:c r="H228" s="34"/>
      <x:c r="I228" s="34"/>
      <x:c r="J228" s="34"/>
      <x:c r="K228" s="34"/>
      <x:c r="L228" s="34"/>
      <x:c r="M228" s="34"/>
      <x:c r="N228" s="34"/>
      <x:c r="O228" s="34"/>
      <x:c r="P228" s="34"/>
      <x:c r="S228" s="10" t="n">
        <x:v>-0.40125217632830323</x:v>
      </x:c>
      <x:c r="T228" s="10" t="n">
        <x:v>0.017381411206065445</x:v>
      </x:c>
      <x:c r="U228" s="10" t="n">
        <x:v>-0.6754174550341867</x:v>
      </x:c>
      <x:c r="V228" s="10" t="n">
        <x:v>1.8925609653122357</x:v>
      </x:c>
      <x:c r="W228" s="10" t="n">
        <x:v>-1.16673929484559</x:v>
      </x:c>
      <x:c r="X228" s="10" t="n">
        <x:v>-1.0161364896686174</x:v>
      </x:c>
    </x:row>
    <x:row r="229">
      <x:c r="A229" s="34" t="n">
        <x:v>205</x:v>
      </x:c>
      <x:c r="B229" s="39" t="n">
        <x:f>CHOOSE(MIN(3,MAX(1,$B$9)),S229,U229,W229)</x:f>
        <x:v>-0.4703779290053587</x:v>
      </x:c>
      <x:c r="C229" s="39" t="n">
        <x:f>CHOOSE(MIN(3,MAX(1,$B$9)),T229,V229,X229)</x:f>
        <x:v>1.520577420499848</x:v>
      </x:c>
      <x:c r="D229" s="17" t="n">
        <x:f>$B$6+$B$7*B229</x:f>
        <x:v>0.002962207099464133</x:v>
      </x:c>
      <x:c r="E229" s="17" t="n">
        <x:f>$C$6+$C$7*($B$8*B229+SQRT(1-$B$8^2)*C229)</x:f>
        <x:v>0.15816697100712018</x:v>
      </x:c>
      <x:c r="F229" s="34"/>
      <x:c r="G229" s="34"/>
      <x:c r="H229" s="34"/>
      <x:c r="I229" s="34"/>
      <x:c r="J229" s="34"/>
      <x:c r="K229" s="34"/>
      <x:c r="L229" s="34"/>
      <x:c r="M229" s="34"/>
      <x:c r="N229" s="34"/>
      <x:c r="O229" s="34"/>
      <x:c r="P229" s="34"/>
      <x:c r="S229" s="10" t="n">
        <x:v>-0.4703779290053587</x:v>
      </x:c>
      <x:c r="T229" s="10" t="n">
        <x:v>1.520577420499848</x:v>
      </x:c>
      <x:c r="U229" s="10" t="n">
        <x:v>0.4751594012768724</x:v>
      </x:c>
      <x:c r="V229" s="10" t="n">
        <x:v>-1.1046689051494918</x:v>
      </x:c>
      <x:c r="W229" s="10" t="n">
        <x:v>0.9140927736254572</x:v>
      </x:c>
      <x:c r="X229" s="10" t="n">
        <x:v>0.13285069464786492</x:v>
      </x:c>
    </x:row>
    <x:row r="230">
      <x:c r="A230" s="34" t="n">
        <x:v>206</x:v>
      </x:c>
      <x:c r="B230" s="39" t="n">
        <x:f>CHOOSE(MIN(3,MAX(1,$B$9)),S230,U230,W230)</x:f>
        <x:v>-1.150162497989222</x:v>
      </x:c>
      <x:c r="C230" s="39" t="n">
        <x:f>CHOOSE(MIN(3,MAX(1,$B$9)),T230,V230,X230)</x:f>
        <x:v>1.118788742101486</x:v>
      </x:c>
      <x:c r="D230" s="17" t="n">
        <x:f>$B$6+$B$7*B230</x:f>
        <x:v>-0.0650162497989222</x:v>
      </x:c>
      <x:c r="E230" s="17" t="n">
        <x:f>$C$6+$C$7*($B$8*B230+SQRT(1-$B$8^2)*C230)</x:f>
        <x:v>0.08938182231333125</x:v>
      </x:c>
      <x:c r="F230" s="34"/>
      <x:c r="G230" s="34"/>
      <x:c r="H230" s="34"/>
      <x:c r="I230" s="34"/>
      <x:c r="J230" s="34"/>
      <x:c r="K230" s="34"/>
      <x:c r="L230" s="34"/>
      <x:c r="M230" s="34"/>
      <x:c r="N230" s="34"/>
      <x:c r="O230" s="34"/>
      <x:c r="P230" s="34"/>
      <x:c r="S230" s="10" t="n">
        <x:v>-1.150162497989222</x:v>
      </x:c>
      <x:c r="T230" s="10" t="n">
        <x:v>1.118788742101486</x:v>
      </x:c>
      <x:c r="U230" s="10" t="n">
        <x:v>1.7718758998830315</x:v>
      </x:c>
      <x:c r="V230" s="10" t="n">
        <x:v>-0.7355855599892364</x:v>
      </x:c>
      <x:c r="W230" s="10" t="n">
        <x:v>0.4791214802421839</x:v>
      </x:c>
      <x:c r="X230" s="10" t="n">
        <x:v>-0.4260820978162586</x:v>
      </x:c>
    </x:row>
    <x:row r="231">
      <x:c r="A231" s="34" t="n">
        <x:v>207</x:v>
      </x:c>
      <x:c r="B231" s="39" t="n">
        <x:f>CHOOSE(MIN(3,MAX(1,$B$9)),S231,U231,W231)</x:f>
        <x:v>-0.7732225673439062</x:v>
      </x:c>
      <x:c r="C231" s="39" t="n">
        <x:f>CHOOSE(MIN(3,MAX(1,$B$9)),T231,V231,X231)</x:f>
        <x:v>-1.1626313408179938</x:v>
      </x:c>
      <x:c r="D231" s="17" t="n">
        <x:f>$B$6+$B$7*B231</x:f>
        <x:v>-0.02732225673439062</x:v>
      </x:c>
      <x:c r="E231" s="17" t="n">
        <x:f>$C$6+$C$7*($B$8*B231+SQRT(1-$B$8^2)*C231)</x:f>
        <x:v>-0.08934795600562996</x:v>
      </x:c>
      <x:c r="F231" s="34"/>
      <x:c r="G231" s="34"/>
      <x:c r="H231" s="34"/>
      <x:c r="I231" s="34"/>
      <x:c r="J231" s="34"/>
      <x:c r="K231" s="34"/>
      <x:c r="L231" s="34"/>
      <x:c r="M231" s="34"/>
      <x:c r="N231" s="34"/>
      <x:c r="O231" s="34"/>
      <x:c r="P231" s="34"/>
      <x:c r="S231" s="10" t="n">
        <x:v>-0.7732225673439062</x:v>
      </x:c>
      <x:c r="T231" s="10" t="n">
        <x:v>-1.1626313408179938</x:v>
      </x:c>
      <x:c r="U231" s="10" t="n">
        <x:v>-0.3222591022787682</x:v>
      </x:c>
      <x:c r="V231" s="10" t="n">
        <x:v>0.9733838839131215</x:v>
      </x:c>
      <x:c r="W231" s="10" t="n">
        <x:v>-0.8729463829977913</x:v>
      </x:c>
      <x:c r="X231" s="10" t="n">
        <x:v>-0.4718617581194421</x:v>
      </x:c>
    </x:row>
    <x:row r="232">
      <x:c r="A232" s="34" t="n">
        <x:v>208</x:v>
      </x:c>
      <x:c r="B232" s="39" t="n">
        <x:f>CHOOSE(MIN(3,MAX(1,$B$9)),S232,U232,W232)</x:f>
        <x:v>0.032064160638775506</x:v>
      </x:c>
      <x:c r="C232" s="39" t="n">
        <x:f>CHOOSE(MIN(3,MAX(1,$B$9)),T232,V232,X232)</x:f>
        <x:v>-1.8752721616407748</x:v>
      </x:c>
      <x:c r="D232" s="17" t="n">
        <x:f>$B$6+$B$7*B232</x:f>
        <x:v>0.053206416063877555</x:v>
      </x:c>
      <x:c r="E232" s="17" t="n">
        <x:f>$C$6+$C$7*($B$8*B232+SQRT(1-$B$8^2)*C232)</x:f>
        <x:v>-0.11080012506712812</x:v>
      </x:c>
      <x:c r="F232" s="34"/>
      <x:c r="G232" s="34"/>
      <x:c r="H232" s="34"/>
      <x:c r="I232" s="34"/>
      <x:c r="J232" s="34"/>
      <x:c r="K232" s="34"/>
      <x:c r="L232" s="34"/>
      <x:c r="M232" s="34"/>
      <x:c r="N232" s="34"/>
      <x:c r="O232" s="34"/>
      <x:c r="P232" s="34"/>
      <x:c r="S232" s="10" t="n">
        <x:v>0.032064160638775506</x:v>
      </x:c>
      <x:c r="T232" s="10" t="n">
        <x:v>-1.8752721616407748</x:v>
      </x:c>
      <x:c r="U232" s="10" t="n">
        <x:v>-1.0057027140750816</x:v>
      </x:c>
      <x:c r="V232" s="10" t="n">
        <x:v>-1.357111115965017</x:v>
      </x:c>
      <x:c r="W232" s="10" t="n">
        <x:v>0.3230086744890807</x:v>
      </x:c>
      <x:c r="X232" s="10" t="n">
        <x:v>0.746124881659712</x:v>
      </x:c>
    </x:row>
    <x:row r="233">
      <x:c r="A233" s="34" t="n">
        <x:v>209</x:v>
      </x:c>
      <x:c r="B233" s="39" t="n">
        <x:f>CHOOSE(MIN(3,MAX(1,$B$9)),S233,U233,W233)</x:f>
        <x:v>0.33570883873035784</x:v>
      </x:c>
      <x:c r="C233" s="39" t="n">
        <x:f>CHOOSE(MIN(3,MAX(1,$B$9)),T233,V233,X233)</x:f>
        <x:v>0.5143157868581644</x:v>
      </x:c>
      <x:c r="D233" s="17" t="n">
        <x:f>$B$6+$B$7*B233</x:f>
        <x:v>0.0835708838730358</x:v>
      </x:c>
      <x:c r="E233" s="17" t="n">
        <x:f>$C$6+$C$7*($B$8*B233+SQRT(1-$B$8^2)*C233)</x:f>
        <x:v>0.1113264956351732</x:v>
      </x:c>
      <x:c r="F233" s="34"/>
      <x:c r="G233" s="34"/>
      <x:c r="H233" s="34"/>
      <x:c r="I233" s="34"/>
      <x:c r="J233" s="34"/>
      <x:c r="K233" s="34"/>
      <x:c r="L233" s="34"/>
      <x:c r="M233" s="34"/>
      <x:c r="N233" s="34"/>
      <x:c r="O233" s="34"/>
      <x:c r="P233" s="34"/>
      <x:c r="S233" s="10" t="n">
        <x:v>0.33570883873035784</x:v>
      </x:c>
      <x:c r="T233" s="10" t="n">
        <x:v>0.5143157868581644</x:v>
      </x:c>
      <x:c r="U233" s="10" t="n">
        <x:v>0.8334405099413149</x:v>
      </x:c>
      <x:c r="V233" s="10" t="n">
        <x:v>0.45407904992030435</x:v>
      </x:c>
      <x:c r="W233" s="10" t="n">
        <x:v>0.33500807112731196</x:v>
      </x:c>
      <x:c r="X233" s="10" t="n">
        <x:v>0.5232248463002878</x:v>
      </x:c>
    </x:row>
    <x:row r="234">
      <x:c r="A234" s="34" t="n">
        <x:v>210</x:v>
      </x:c>
      <x:c r="B234" s="39" t="n">
        <x:f>CHOOSE(MIN(3,MAX(1,$B$9)),S234,U234,W234)</x:f>
        <x:v>-0.39622084476800656</x:v>
      </x:c>
      <x:c r="C234" s="39" t="n">
        <x:f>CHOOSE(MIN(3,MAX(1,$B$9)),T234,V234,X234)</x:f>
        <x:v>-0.10391628272435043</x:v>
      </x:c>
      <x:c r="D234" s="17" t="n">
        <x:f>$B$6+$B$7*B234</x:f>
        <x:v>0.010377915523199346</x:v>
      </x:c>
      <x:c r="E234" s="17" t="n">
        <x:f>$C$6+$C$7*($B$8*B234+SQRT(1-$B$8^2)*C234)</x:f>
        <x:v>0.021189543690986325</x:v>
      </x:c>
      <x:c r="F234" s="34"/>
      <x:c r="G234" s="34"/>
      <x:c r="H234" s="34"/>
      <x:c r="I234" s="34"/>
      <x:c r="J234" s="34"/>
      <x:c r="K234" s="34"/>
      <x:c r="L234" s="34"/>
      <x:c r="M234" s="34"/>
      <x:c r="N234" s="34"/>
      <x:c r="O234" s="34"/>
      <x:c r="P234" s="34"/>
      <x:c r="S234" s="10" t="n">
        <x:v>-0.39622084476800656</x:v>
      </x:c>
      <x:c r="T234" s="10" t="n">
        <x:v>-0.10391628272435043</x:v>
      </x:c>
      <x:c r="U234" s="10" t="n">
        <x:v>0.6064953734728626</x:v>
      </x:c>
      <x:c r="V234" s="10" t="n">
        <x:v>1.808995891258226</x:v>
      </x:c>
      <x:c r="W234" s="10" t="n">
        <x:v>0.81314872786075</x:v>
      </x:c>
      <x:c r="X234" s="10" t="n">
        <x:v>-0.3531117791293881</x:v>
      </x:c>
    </x:row>
    <x:row r="235">
      <x:c r="A235" s="34" t="n">
        <x:v>211</x:v>
      </x:c>
      <x:c r="B235" s="39" t="n">
        <x:f>CHOOSE(MIN(3,MAX(1,$B$9)),S235,U235,W235)</x:f>
        <x:v>0.9448063509144485</x:v>
      </x:c>
      <x:c r="C235" s="39" t="n">
        <x:f>CHOOSE(MIN(3,MAX(1,$B$9)),T235,V235,X235)</x:f>
        <x:v>-2.262667299435249</x:v>
      </x:c>
      <x:c r="D235" s="17" t="n">
        <x:f>$B$6+$B$7*B235</x:f>
        <x:v>0.14448063509144488</x:v>
      </x:c>
      <x:c r="E235" s="17" t="n">
        <x:f>$C$6+$C$7*($B$8*B235+SQRT(1-$B$8^2)*C235)</x:f>
        <x:v>-0.09871241861660325</x:v>
      </x:c>
      <x:c r="F235" s="34"/>
      <x:c r="G235" s="34"/>
      <x:c r="H235" s="34"/>
      <x:c r="I235" s="34"/>
      <x:c r="J235" s="34"/>
      <x:c r="K235" s="34"/>
      <x:c r="L235" s="34"/>
      <x:c r="M235" s="34"/>
      <x:c r="N235" s="34"/>
      <x:c r="O235" s="34"/>
      <x:c r="P235" s="34"/>
      <x:c r="S235" s="10" t="n">
        <x:v>0.9448063509144485</x:v>
      </x:c>
      <x:c r="T235" s="10" t="n">
        <x:v>-2.262667299435249</x:v>
      </x:c>
      <x:c r="U235" s="10" t="n">
        <x:v>1.21597434418834</x:v>
      </x:c>
      <x:c r="V235" s="10" t="n">
        <x:v>-0.26199241347341</x:v>
      </x:c>
      <x:c r="W235" s="10" t="n">
        <x:v>0.13890858009982593</x:v>
      </x:c>
      <x:c r="X235" s="10" t="n">
        <x:v>-0.20327043803325243</x:v>
      </x:c>
    </x:row>
    <x:row r="236">
      <x:c r="A236" s="34" t="n">
        <x:v>212</x:v>
      </x:c>
      <x:c r="B236" s="39" t="n">
        <x:f>CHOOSE(MIN(3,MAX(1,$B$9)),S236,U236,W236)</x:f>
        <x:v>-0.1962049153147851</x:v>
      </x:c>
      <x:c r="C236" s="39" t="n">
        <x:f>CHOOSE(MIN(3,MAX(1,$B$9)),T236,V236,X236)</x:f>
        <x:v>-0.4055996800338385</x:v>
      </x:c>
      <x:c r="D236" s="17" t="n">
        <x:f>$B$6+$B$7*B236</x:f>
        <x:v>0.030379508468521492</x:v>
      </x:c>
      <x:c r="E236" s="17" t="n">
        <x:f>$C$6+$C$7*($B$8*B236+SQRT(1-$B$8^2)*C236)</x:f>
        <x:v>0.005063791566646339</x:v>
      </x:c>
      <x:c r="F236" s="34"/>
      <x:c r="G236" s="34"/>
      <x:c r="H236" s="34"/>
      <x:c r="I236" s="34"/>
      <x:c r="J236" s="34"/>
      <x:c r="K236" s="34"/>
      <x:c r="L236" s="34"/>
      <x:c r="M236" s="34"/>
      <x:c r="N236" s="34"/>
      <x:c r="O236" s="34"/>
      <x:c r="P236" s="34"/>
      <x:c r="S236" s="10" t="n">
        <x:v>-0.1962049153147851</x:v>
      </x:c>
      <x:c r="T236" s="10" t="n">
        <x:v>-0.4055996800338385</x:v>
      </x:c>
      <x:c r="U236" s="10" t="n">
        <x:v>0.28512987614377794</x:v>
      </x:c>
      <x:c r="V236" s="10" t="n">
        <x:v>1.396811264079351</x:v>
      </x:c>
      <x:c r="W236" s="10" t="n">
        <x:v>0.020281329659907327</x:v>
      </x:c>
      <x:c r="X236" s="10" t="n">
        <x:v>-0.9290433465792072</x:v>
      </x:c>
    </x:row>
    <x:row r="237">
      <x:c r="A237" s="34" t="n">
        <x:v>213</x:v>
      </x:c>
      <x:c r="B237" s="39" t="n">
        <x:f>CHOOSE(MIN(3,MAX(1,$B$9)),S237,U237,W237)</x:f>
        <x:v>-0.21002532673960256</x:v>
      </x:c>
      <x:c r="C237" s="39" t="n">
        <x:f>CHOOSE(MIN(3,MAX(1,$B$9)),T237,V237,X237)</x:f>
        <x:v>2.5177020425455776</x:v>
      </x:c>
      <x:c r="D237" s="17" t="n">
        <x:f>$B$6+$B$7*B237</x:f>
        <x:v>0.028997467326039746</x:v>
      </x:c>
      <x:c r="E237" s="17" t="n">
        <x:f>$C$6+$C$7*($B$8*B237+SQRT(1-$B$8^2)*C237)</x:f>
        <x:v>0.25753812646346386</x:v>
      </x:c>
      <x:c r="F237" s="34"/>
      <x:c r="G237" s="34"/>
      <x:c r="H237" s="34"/>
      <x:c r="I237" s="34"/>
      <x:c r="J237" s="34"/>
      <x:c r="K237" s="34"/>
      <x:c r="L237" s="34"/>
      <x:c r="M237" s="34"/>
      <x:c r="N237" s="34"/>
      <x:c r="O237" s="34"/>
      <x:c r="P237" s="34"/>
      <x:c r="S237" s="10" t="n">
        <x:v>-0.21002532673960256</x:v>
      </x:c>
      <x:c r="T237" s="10" t="n">
        <x:v>2.5177020425455776</x:v>
      </x:c>
      <x:c r="U237" s="10" t="n">
        <x:v>-0.5489467641794515</x:v>
      </x:c>
      <x:c r="V237" s="10" t="n">
        <x:v>-1.1040920383034358</x:v>
      </x:c>
      <x:c r="W237" s="10" t="n">
        <x:v>1.8766064000396792</x:v>
      </x:c>
      <x:c r="X237" s="10" t="n">
        <x:v>0.09605840811253331</x:v>
      </x:c>
    </x:row>
    <x:row r="238">
      <x:c r="A238" s="34" t="n">
        <x:v>214</x:v>
      </x:c>
      <x:c r="B238" s="39" t="n">
        <x:f>CHOOSE(MIN(3,MAX(1,$B$9)),S238,U238,W238)</x:f>
        <x:v>-1.6552934002427369</x:v>
      </x:c>
      <x:c r="C238" s="39" t="n">
        <x:f>CHOOSE(MIN(3,MAX(1,$B$9)),T238,V238,X238)</x:f>
        <x:v>1.0217671600203775</x:v>
      </x:c>
      <x:c r="D238" s="17" t="n">
        <x:f>$B$6+$B$7*B238</x:f>
        <x:v>-0.11552934002427369</x:v>
      </x:c>
      <x:c r="E238" s="17" t="n">
        <x:f>$C$6+$C$7*($B$8*B238+SQRT(1-$B$8^2)*C238)</x:f>
        <x:v>0.0557229617208958</x:v>
      </x:c>
      <x:c r="F238" s="34"/>
      <x:c r="G238" s="34"/>
      <x:c r="H238" s="34"/>
      <x:c r="I238" s="34"/>
      <x:c r="J238" s="34"/>
      <x:c r="K238" s="34"/>
      <x:c r="L238" s="34"/>
      <x:c r="M238" s="34"/>
      <x:c r="N238" s="34"/>
      <x:c r="O238" s="34"/>
      <x:c r="P238" s="34"/>
      <x:c r="S238" s="10" t="n">
        <x:v>-1.6552934002427369</x:v>
      </x:c>
      <x:c r="T238" s="10" t="n">
        <x:v>1.0217671600203775</x:v>
      </x:c>
      <x:c r="U238" s="10" t="n">
        <x:v>-1.0775914684795995</x:v>
      </x:c>
      <x:c r="V238" s="10" t="n">
        <x:v>-0.12923702931743547</x:v>
      </x:c>
      <x:c r="W238" s="10" t="n">
        <x:v>-1.4911736661749289</x:v>
      </x:c>
      <x:c r="X238" s="10" t="n">
        <x:v>-0.9032940774382515</x:v>
      </x:c>
    </x:row>
    <x:row r="239">
      <x:c r="A239" s="34" t="n">
        <x:v>215</x:v>
      </x:c>
      <x:c r="B239" s="39" t="n">
        <x:f>CHOOSE(MIN(3,MAX(1,$B$9)),S239,U239,W239)</x:f>
        <x:v>-0.3502026193744172</x:v>
      </x:c>
      <x:c r="C239" s="39" t="n">
        <x:f>CHOOSE(MIN(3,MAX(1,$B$9)),T239,V239,X239)</x:f>
        <x:v>-1.6395376884884345</x:v>
      </x:c>
      <x:c r="D239" s="17" t="n">
        <x:f>$B$6+$B$7*B239</x:f>
        <x:v>0.014979738062558277</x:v>
      </x:c>
      <x:c r="E239" s="17" t="n">
        <x:f>$C$6+$C$7*($B$8*B239+SQRT(1-$B$8^2)*C239)</x:f>
        <x:v>-0.10949825983802101</x:v>
      </x:c>
      <x:c r="F239" s="34"/>
      <x:c r="G239" s="34"/>
      <x:c r="H239" s="34"/>
      <x:c r="I239" s="34"/>
      <x:c r="J239" s="34"/>
      <x:c r="K239" s="34"/>
      <x:c r="L239" s="34"/>
      <x:c r="M239" s="34"/>
      <x:c r="N239" s="34"/>
      <x:c r="O239" s="34"/>
      <x:c r="P239" s="34"/>
      <x:c r="S239" s="10" t="n">
        <x:v>-0.3502026193744172</x:v>
      </x:c>
      <x:c r="T239" s="10" t="n">
        <x:v>-1.6395376884884345</x:v>
      </x:c>
      <x:c r="U239" s="10" t="n">
        <x:v>0.9034141667472807</x:v>
      </x:c>
      <x:c r="V239" s="10" t="n">
        <x:v>0.0704313033348483</x:v>
      </x:c>
      <x:c r="W239" s="10" t="n">
        <x:v>-1.421532600609255</x:v>
      </x:c>
      <x:c r="X239" s="10" t="n">
        <x:v>1.5111375617681075</x:v>
      </x:c>
    </x:row>
    <x:row r="240">
      <x:c r="A240" s="34" t="n">
        <x:v>216</x:v>
      </x:c>
      <x:c r="B240" s="39" t="n">
        <x:f>CHOOSE(MIN(3,MAX(1,$B$9)),S240,U240,W240)</x:f>
        <x:v>1.2643969638426658</x:v>
      </x:c>
      <x:c r="C240" s="39" t="n">
        <x:f>CHOOSE(MIN(3,MAX(1,$B$9)),T240,V240,X240)</x:f>
        <x:v>0.7656357009938229</x:v>
      </x:c>
      <x:c r="D240" s="17" t="n">
        <x:f>$B$6+$B$7*B240</x:f>
        <x:v>0.1764396963842666</x:v>
      </x:c>
      <x:c r="E240" s="17" t="n">
        <x:f>$C$6+$C$7*($B$8*B240+SQRT(1-$B$8^2)*C240)</x:f>
        <x:v>0.17952584490262902</x:v>
      </x:c>
      <x:c r="F240" s="34"/>
      <x:c r="G240" s="34"/>
      <x:c r="H240" s="34"/>
      <x:c r="I240" s="34"/>
      <x:c r="J240" s="34"/>
      <x:c r="K240" s="34"/>
      <x:c r="L240" s="34"/>
      <x:c r="M240" s="34"/>
      <x:c r="N240" s="34"/>
      <x:c r="O240" s="34"/>
      <x:c r="P240" s="34"/>
      <x:c r="S240" s="10" t="n">
        <x:v>1.2643969638426658</x:v>
      </x:c>
      <x:c r="T240" s="10" t="n">
        <x:v>0.7656357009938229</x:v>
      </x:c>
      <x:c r="U240" s="10" t="n">
        <x:v>1.2270902023575134</x:v>
      </x:c>
      <x:c r="V240" s="10" t="n">
        <x:v>-0.29812753911237294</x:v>
      </x:c>
      <x:c r="W240" s="10" t="n">
        <x:v>1.0263911416473577</x:v>
      </x:c>
      <x:c r="X240" s="10" t="n">
        <x:v>-0.05034690746692871</x:v>
      </x:c>
    </x:row>
    <x:row r="241">
      <x:c r="A241" s="34" t="n">
        <x:v>217</x:v>
      </x:c>
      <x:c r="B241" s="39" t="n">
        <x:f>CHOOSE(MIN(3,MAX(1,$B$9)),S241,U241,W241)</x:f>
        <x:v>0.30554134371170505</x:v>
      </x:c>
      <x:c r="C241" s="39" t="n">
        <x:f>CHOOSE(MIN(3,MAX(1,$B$9)),T241,V241,X241)</x:f>
        <x:v>-0.11155088034095807</x:v>
      </x:c>
      <x:c r="D241" s="17" t="n">
        <x:f>$B$6+$B$7*B241</x:f>
        <x:v>0.08055413437117051</x:v>
      </x:c>
      <x:c r="E241" s="17" t="n">
        <x:f>$C$6+$C$7*($B$8*B241+SQRT(1-$B$8^2)*C241)</x:f>
        <x:v>0.055616477566606475</x:v>
      </x:c>
      <x:c r="F241" s="34"/>
      <x:c r="G241" s="34"/>
      <x:c r="H241" s="34"/>
      <x:c r="I241" s="34"/>
      <x:c r="J241" s="34"/>
      <x:c r="K241" s="34"/>
      <x:c r="L241" s="34"/>
      <x:c r="M241" s="34"/>
      <x:c r="N241" s="34"/>
      <x:c r="O241" s="34"/>
      <x:c r="P241" s="34"/>
      <x:c r="S241" s="10" t="n">
        <x:v>0.30554134371170505</x:v>
      </x:c>
      <x:c r="T241" s="10" t="n">
        <x:v>-0.11155088034095807</x:v>
      </x:c>
      <x:c r="U241" s="10" t="n">
        <x:v>-1.1021767629142725</x:v>
      </x:c>
      <x:c r="V241" s="10" t="n">
        <x:v>1.707037519267559</x:v>
      </x:c>
      <x:c r="W241" s="10" t="n">
        <x:v>-0.9056494270221978</x:v>
      </x:c>
      <x:c r="X241" s="10" t="n">
        <x:v>0.4588155588271844</x:v>
      </x:c>
    </x:row>
    <x:row r="242">
      <x:c r="A242" s="34" t="n">
        <x:v>218</x:v>
      </x:c>
      <x:c r="B242" s="39" t="n">
        <x:f>CHOOSE(MIN(3,MAX(1,$B$9)),S242,U242,W242)</x:f>
        <x:v>-0.5261376398500229</x:v>
      </x:c>
      <x:c r="C242" s="39" t="n">
        <x:f>CHOOSE(MIN(3,MAX(1,$B$9)),T242,V242,X242)</x:f>
        <x:v>-0.06477736802019218</x:v>
      </x:c>
      <x:c r="D242" s="17" t="n">
        <x:f>$B$6+$B$7*B242</x:f>
        <x:v>-0.002613763985002293</x:v>
      </x:c>
      <x:c r="E242" s="17" t="n">
        <x:f>$C$6+$C$7*($B$8*B242+SQRT(1-$B$8^2)*C242)</x:f>
        <x:v>0.018083233377920845</x:v>
      </x:c>
      <x:c r="F242" s="34"/>
      <x:c r="G242" s="34"/>
      <x:c r="H242" s="34"/>
      <x:c r="I242" s="34"/>
      <x:c r="J242" s="34"/>
      <x:c r="K242" s="34"/>
      <x:c r="L242" s="34"/>
      <x:c r="M242" s="34"/>
      <x:c r="N242" s="34"/>
      <x:c r="O242" s="34"/>
      <x:c r="P242" s="34"/>
      <x:c r="S242" s="10" t="n">
        <x:v>-0.5261376398500229</x:v>
      </x:c>
      <x:c r="T242" s="10" t="n">
        <x:v>-0.06477736802019218</x:v>
      </x:c>
      <x:c r="U242" s="10" t="n">
        <x:v>0.4057438819445725</x:v>
      </x:c>
      <x:c r="V242" s="10" t="n">
        <x:v>-2.4361687440309483</x:v>
      </x:c>
      <x:c r="W242" s="10" t="n">
        <x:v>1.2785608148071355</x:v>
      </x:c>
      <x:c r="X242" s="10" t="n">
        <x:v>-1.4369121694421647</x:v>
      </x:c>
    </x:row>
    <x:row r="243">
      <x:c r="A243" s="34" t="n">
        <x:v>219</x:v>
      </x:c>
      <x:c r="B243" s="39" t="n">
        <x:f>CHOOSE(MIN(3,MAX(1,$B$9)),S243,U243,W243)</x:f>
        <x:v>-0.04742689549638104</x:v>
      </x:c>
      <x:c r="C243" s="39" t="n">
        <x:f>CHOOSE(MIN(3,MAX(1,$B$9)),T243,V243,X243)</x:f>
        <x:v>-0.416748760189137</x:v>
      </x:c>
      <x:c r="D243" s="17" t="n">
        <x:f>$B$6+$B$7*B243</x:f>
        <x:v>0.045257310450361896</x:v>
      </x:c>
      <x:c r="E243" s="17" t="n">
        <x:f>$C$6+$C$7*($B$8*B243+SQRT(1-$B$8^2)*C243)</x:f>
        <x:v>0.0115371538932348</x:v>
      </x:c>
      <x:c r="F243" s="34"/>
      <x:c r="G243" s="34"/>
      <x:c r="H243" s="34"/>
      <x:c r="I243" s="34"/>
      <x:c r="J243" s="34"/>
      <x:c r="K243" s="34"/>
      <x:c r="L243" s="34"/>
      <x:c r="M243" s="34"/>
      <x:c r="N243" s="34"/>
      <x:c r="O243" s="34"/>
      <x:c r="P243" s="34"/>
      <x:c r="S243" s="10" t="n">
        <x:v>-0.04742689549638104</x:v>
      </x:c>
      <x:c r="T243" s="10" t="n">
        <x:v>-0.416748760189137</x:v>
      </x:c>
      <x:c r="U243" s="10" t="n">
        <x:v>-0.6838261155233784</x:v>
      </x:c>
      <x:c r="V243" s="10" t="n">
        <x:v>0.2042864461289836</x:v>
      </x:c>
      <x:c r="W243" s="10" t="n">
        <x:v>-0.43482704089395663</x:v>
      </x:c>
      <x:c r="X243" s="10" t="n">
        <x:v>0.1957506030231298</x:v>
      </x:c>
    </x:row>
    <x:row r="244">
      <x:c r="A244" s="34" t="n">
        <x:v>220</x:v>
      </x:c>
      <x:c r="B244" s="39" t="n">
        <x:f>CHOOSE(MIN(3,MAX(1,$B$9)),S244,U244,W244)</x:f>
        <x:v>-0.1830933611970519</x:v>
      </x:c>
      <x:c r="C244" s="39" t="n">
        <x:f>CHOOSE(MIN(3,MAX(1,$B$9)),T244,V244,X244)</x:f>
        <x:v>0.28765745331150827</x:v>
      </x:c>
      <x:c r="D244" s="17" t="n">
        <x:f>$B$6+$B$7*B244</x:f>
        <x:v>0.03169066388029481</x:v>
      </x:c>
      <x:c r="E244" s="17" t="n">
        <x:f>$C$6+$C$7*($B$8*B244+SQRT(1-$B$8^2)*C244)</x:f>
        <x:v>0.06575719815571764</x:v>
      </x:c>
      <x:c r="F244" s="34"/>
      <x:c r="G244" s="34"/>
      <x:c r="H244" s="34"/>
      <x:c r="I244" s="34"/>
      <x:c r="J244" s="34"/>
      <x:c r="K244" s="34"/>
      <x:c r="L244" s="34"/>
      <x:c r="M244" s="34"/>
      <x:c r="N244" s="34"/>
      <x:c r="O244" s="34"/>
      <x:c r="P244" s="34"/>
      <x:c r="S244" s="10" t="n">
        <x:v>-0.1830933611970519</x:v>
      </x:c>
      <x:c r="T244" s="10" t="n">
        <x:v>0.28765745331150827</x:v>
      </x:c>
      <x:c r="U244" s="10" t="n">
        <x:v>-1.1615138785396113</x:v>
      </x:c>
      <x:c r="V244" s="10" t="n">
        <x:v>1.6190443863957724</x:v>
      </x:c>
      <x:c r="W244" s="10" t="n">
        <x:v>-1.1382135665298514</x:v>
      </x:c>
      <x:c r="X244" s="10" t="n">
        <x:v>-0.27381723106898187</x:v>
      </x:c>
    </x:row>
    <x:row r="245">
      <x:c r="A245" s="34" t="n">
        <x:v>221</x:v>
      </x:c>
      <x:c r="B245" s="39" t="n">
        <x:f>CHOOSE(MIN(3,MAX(1,$B$9)),S245,U245,W245)</x:f>
        <x:v>-0.11157637636768848</x:v>
      </x:c>
      <x:c r="C245" s="39" t="n">
        <x:f>CHOOSE(MIN(3,MAX(1,$B$9)),T245,V245,X245)</x:f>
        <x:v>0.7444995958337164</x:v>
      </x:c>
      <x:c r="D245" s="17" t="n">
        <x:f>$B$6+$B$7*B245</x:f>
        <x:v>0.03884236236323115</x:v>
      </x:c>
      <x:c r="E245" s="17" t="n">
        <x:f>$C$6+$C$7*($B$8*B245+SQRT(1-$B$8^2)*C245)</x:f>
        <x:v>0.10889673749154014</x:v>
      </x:c>
      <x:c r="F245" s="34"/>
      <x:c r="G245" s="34"/>
      <x:c r="H245" s="34"/>
      <x:c r="I245" s="34"/>
      <x:c r="J245" s="34"/>
      <x:c r="K245" s="34"/>
      <x:c r="L245" s="34"/>
      <x:c r="M245" s="34"/>
      <x:c r="N245" s="34"/>
      <x:c r="O245" s="34"/>
      <x:c r="P245" s="34"/>
      <x:c r="S245" s="10" t="n">
        <x:v>-0.11157637636768848</x:v>
      </x:c>
      <x:c r="T245" s="10" t="n">
        <x:v>0.7444995958337164</x:v>
      </x:c>
      <x:c r="U245" s="10" t="n">
        <x:v>-0.23324016049411891</x:v>
      </x:c>
      <x:c r="V245" s="10" t="n">
        <x:v>-1.0378824146850938</x:v>
      </x:c>
      <x:c r="W245" s="10" t="n">
        <x:v>-0.42769581540617</x:v>
      </x:c>
      <x:c r="X245" s="10" t="n">
        <x:v>0.7038204604907428</x:v>
      </x:c>
    </x:row>
    <x:row r="246">
      <x:c r="A246" s="34" t="n">
        <x:v>222</x:v>
      </x:c>
      <x:c r="B246" s="39" t="n">
        <x:f>CHOOSE(MIN(3,MAX(1,$B$9)),S246,U246,W246)</x:f>
        <x:v>-0.10914660562457615</x:v>
      </x:c>
      <x:c r="C246" s="39" t="n">
        <x:f>CHOOSE(MIN(3,MAX(1,$B$9)),T246,V246,X246)</x:f>
        <x:v>-0.31706084311956884</x:v>
      </x:c>
      <x:c r="D246" s="17" t="n">
        <x:f>$B$6+$B$7*B246</x:f>
        <x:v>0.03908533943754239</x:v>
      </x:c>
      <x:c r="E246" s="17" t="n">
        <x:f>$C$6+$C$7*($B$8*B246+SQRT(1-$B$8^2)*C246)</x:f>
        <x:v>0.01708439525008528</x:v>
      </x:c>
      <x:c r="F246" s="34"/>
      <x:c r="G246" s="34"/>
      <x:c r="H246" s="34"/>
      <x:c r="I246" s="34"/>
      <x:c r="J246" s="34"/>
      <x:c r="K246" s="34"/>
      <x:c r="L246" s="34"/>
      <x:c r="M246" s="34"/>
      <x:c r="N246" s="34"/>
      <x:c r="O246" s="34"/>
      <x:c r="P246" s="34"/>
      <x:c r="S246" s="10" t="n">
        <x:v>-0.10914660562457615</x:v>
      </x:c>
      <x:c r="T246" s="10" t="n">
        <x:v>-0.31706084311956884</x:v>
      </x:c>
      <x:c r="U246" s="10" t="n">
        <x:v>0.7557194732908803</x:v>
      </x:c>
      <x:c r="V246" s="10" t="n">
        <x:v>1.332322072954539</x:v>
      </x:c>
      <x:c r="W246" s="10" t="n">
        <x:v>-1.3989274398033356</x:v>
      </x:c>
      <x:c r="X246" s="10" t="n">
        <x:v>1.323308026764623</x:v>
      </x:c>
    </x:row>
    <x:row r="247">
      <x:c r="A247" s="34" t="n">
        <x:v>223</x:v>
      </x:c>
      <x:c r="B247" s="39" t="n">
        <x:f>CHOOSE(MIN(3,MAX(1,$B$9)),S247,U247,W247)</x:f>
        <x:v>0.11144201586265912</x:v>
      </x:c>
      <x:c r="C247" s="39" t="n">
        <x:f>CHOOSE(MIN(3,MAX(1,$B$9)),T247,V247,X247)</x:f>
        <x:v>-0.4982756560898127</x:v>
      </x:c>
      <x:c r="D247" s="17" t="n">
        <x:f>$B$6+$B$7*B247</x:f>
        <x:v>0.06114420158626591</x:v>
      </x:c>
      <x:c r="E247" s="17" t="n">
        <x:f>$C$6+$C$7*($B$8*B247+SQRT(1-$B$8^2)*C247)</x:f>
        <x:v>0.01242016316701934</x:v>
      </x:c>
      <x:c r="F247" s="34"/>
      <x:c r="G247" s="34"/>
      <x:c r="H247" s="34"/>
      <x:c r="I247" s="34"/>
      <x:c r="J247" s="34"/>
      <x:c r="K247" s="34"/>
      <x:c r="L247" s="34"/>
      <x:c r="M247" s="34"/>
      <x:c r="N247" s="34"/>
      <x:c r="O247" s="34"/>
      <x:c r="P247" s="34"/>
      <x:c r="S247" s="10" t="n">
        <x:v>0.11144201586265912</x:v>
      </x:c>
      <x:c r="T247" s="10" t="n">
        <x:v>-0.4982756560898127</x:v>
      </x:c>
      <x:c r="U247" s="10" t="n">
        <x:v>-0.7613272424286973</x:v>
      </x:c>
      <x:c r="V247" s="10" t="n">
        <x:v>1.2095698375419983</x:v>
      </x:c>
      <x:c r="W247" s="10" t="n">
        <x:v>0.8331106822302351</x:v>
      </x:c>
      <x:c r="X247" s="10" t="n">
        <x:v>-0.4037940250392219</x:v>
      </x:c>
    </x:row>
    <x:row r="248">
      <x:c r="A248" s="34" t="n">
        <x:v>224</x:v>
      </x:c>
      <x:c r="B248" s="39" t="n">
        <x:f>CHOOSE(MIN(3,MAX(1,$B$9)),S248,U248,W248)</x:f>
        <x:v>-0.3874239135374999</x:v>
      </x:c>
      <x:c r="C248" s="39" t="n">
        <x:f>CHOOSE(MIN(3,MAX(1,$B$9)),T248,V248,X248)</x:f>
        <x:v>-1.4882400673648892</x:v>
      </x:c>
      <x:c r="D248" s="17" t="n">
        <x:f>$B$6+$B$7*B248</x:f>
        <x:v>0.011257608646250014</x:v>
      </x:c>
      <x:c r="E248" s="17" t="n">
        <x:f>$C$6+$C$7*($B$8*B248+SQRT(1-$B$8^2)*C248)</x:f>
        <x:v>-0.09825656620366084</x:v>
      </x:c>
      <x:c r="F248" s="34"/>
      <x:c r="G248" s="34"/>
      <x:c r="H248" s="34"/>
      <x:c r="I248" s="34"/>
      <x:c r="J248" s="34"/>
      <x:c r="K248" s="34"/>
      <x:c r="L248" s="34"/>
      <x:c r="M248" s="34"/>
      <x:c r="N248" s="34"/>
      <x:c r="O248" s="34"/>
      <x:c r="P248" s="34"/>
      <x:c r="S248" s="10" t="n">
        <x:v>-0.3874239135374999</x:v>
      </x:c>
      <x:c r="T248" s="10" t="n">
        <x:v>-1.4882400673648892</x:v>
      </x:c>
      <x:c r="U248" s="10" t="n">
        <x:v>1.0698201751576526</x:v>
      </x:c>
      <x:c r="V248" s="10" t="n">
        <x:v>0.39147194368658444</x:v>
      </x:c>
      <x:c r="W248" s="10" t="n">
        <x:v>1.1184018926452683</x:v>
      </x:c>
      <x:c r="X248" s="10" t="n">
        <x:v>-0.25121071837522463</x:v>
      </x:c>
    </x:row>
    <x:row r="249">
      <x:c r="A249" s="34" t="n">
        <x:v>225</x:v>
      </x:c>
      <x:c r="B249" s="39" t="n">
        <x:f>CHOOSE(MIN(3,MAX(1,$B$9)),S249,U249,W249)</x:f>
        <x:v>-0.054849893102225274</x:v>
      </x:c>
      <x:c r="C249" s="39" t="n">
        <x:f>CHOOSE(MIN(3,MAX(1,$B$9)),T249,V249,X249)</x:f>
        <x:v>-1.2971149151262886</x:v>
      </x:c>
      <x:c r="D249" s="17" t="n">
        <x:f>$B$6+$B$7*B249</x:f>
        <x:v>0.04451501068977748</x:v>
      </x:c>
      <x:c r="E249" s="17" t="n">
        <x:f>$C$6+$C$7*($B$8*B249+SQRT(1-$B$8^2)*C249)</x:f>
        <x:v>-0.06507594146781746</x:v>
      </x:c>
      <x:c r="F249" s="34"/>
      <x:c r="G249" s="34"/>
      <x:c r="H249" s="34"/>
      <x:c r="I249" s="34"/>
      <x:c r="J249" s="34"/>
      <x:c r="K249" s="34"/>
      <x:c r="L249" s="34"/>
      <x:c r="M249" s="34"/>
      <x:c r="N249" s="34"/>
      <x:c r="O249" s="34"/>
      <x:c r="P249" s="34"/>
      <x:c r="S249" s="10" t="n">
        <x:v>-0.054849893102225274</x:v>
      </x:c>
      <x:c r="T249" s="10" t="n">
        <x:v>-1.2971149151262886</x:v>
      </x:c>
      <x:c r="U249" s="10" t="n">
        <x:v>-0.7266078353219805</x:v>
      </x:c>
      <x:c r="V249" s="10" t="n">
        <x:v>0.29726422305820926</x:v>
      </x:c>
      <x:c r="W249" s="10" t="n">
        <x:v>-2.0563689855667757</x:v>
      </x:c>
      <x:c r="X249" s="10" t="n">
        <x:v>0.9497408816114583</x:v>
      </x:c>
    </x:row>
    <x:row r="250">
      <x:c r="A250" s="34" t="n">
        <x:v>226</x:v>
      </x:c>
      <x:c r="B250" s="39" t="n">
        <x:f>CHOOSE(MIN(3,MAX(1,$B$9)),S250,U250,W250)</x:f>
        <x:v>1.2874556660722458</x:v>
      </x:c>
      <x:c r="C250" s="39" t="n">
        <x:f>CHOOSE(MIN(3,MAX(1,$B$9)),T250,V250,X250)</x:f>
        <x:v>1.5486374023040976</x:v>
      </x:c>
      <x:c r="D250" s="17" t="n">
        <x:f>$B$6+$B$7*B250</x:f>
        <x:v>0.17874556660722457</x:v>
      </x:c>
      <x:c r="E250" s="17" t="n">
        <x:f>$C$6+$C$7*($B$8*B250+SQRT(1-$B$8^2)*C250)</x:f>
        <x:v>0.2484887164682213</x:v>
      </x:c>
      <x:c r="F250" s="34"/>
      <x:c r="G250" s="34"/>
      <x:c r="H250" s="34"/>
      <x:c r="I250" s="34"/>
      <x:c r="J250" s="34"/>
      <x:c r="K250" s="34"/>
      <x:c r="L250" s="34"/>
      <x:c r="M250" s="34"/>
      <x:c r="N250" s="34"/>
      <x:c r="O250" s="34"/>
      <x:c r="P250" s="34"/>
      <x:c r="S250" s="10" t="n">
        <x:v>1.2874556660722458</x:v>
      </x:c>
      <x:c r="T250" s="10" t="n">
        <x:v>1.5486374023040976</x:v>
      </x:c>
      <x:c r="U250" s="10" t="n">
        <x:v>1.0006027523966907</x:v>
      </x:c>
      <x:c r="V250" s="10" t="n">
        <x:v>-1.1456232290872284</x:v>
      </x:c>
      <x:c r="W250" s="10" t="n">
        <x:v>-1.091795182059018</x:v>
      </x:c>
      <x:c r="X250" s="10" t="n">
        <x:v>0.02141507365144016</x:v>
      </x:c>
    </x:row>
    <x:row r="251">
      <x:c r="A251" s="34" t="n">
        <x:v>227</x:v>
      </x:c>
      <x:c r="B251" s="39" t="n">
        <x:f>CHOOSE(MIN(3,MAX(1,$B$9)),S251,U251,W251)</x:f>
        <x:v>0.043966561045893145</x:v>
      </x:c>
      <x:c r="C251" s="39" t="n">
        <x:f>CHOOSE(MIN(3,MAX(1,$B$9)),T251,V251,X251)</x:f>
        <x:v>-0.15253328139431618</x:v>
      </x:c>
      <x:c r="D251" s="17" t="n">
        <x:f>$B$6+$B$7*B251</x:f>
        <x:v>0.05439665610458932</x:v>
      </x:c>
      <x:c r="E251" s="17" t="n">
        <x:f>$C$6+$C$7*($B$8*B251+SQRT(1-$B$8^2)*C251)</x:f>
        <x:v>0.03898855839128686</x:v>
      </x:c>
      <x:c r="F251" s="34"/>
      <x:c r="G251" s="34"/>
      <x:c r="H251" s="34"/>
      <x:c r="I251" s="34"/>
      <x:c r="J251" s="34"/>
      <x:c r="K251" s="34"/>
      <x:c r="L251" s="34"/>
      <x:c r="M251" s="34"/>
      <x:c r="N251" s="34"/>
      <x:c r="O251" s="34"/>
      <x:c r="P251" s="34"/>
      <x:c r="S251" s="10" t="n">
        <x:v>0.043966561045893145</x:v>
      </x:c>
      <x:c r="T251" s="10" t="n">
        <x:v>-0.15253328139431618</x:v>
      </x:c>
      <x:c r="U251" s="10" t="n">
        <x:v>1.0299067225482406</x:v>
      </x:c>
      <x:c r="V251" s="10" t="n">
        <x:v>-0.4741241670812452</x:v>
      </x:c>
      <x:c r="W251" s="10" t="n">
        <x:v>-0.38796731283396096</x:v>
      </x:c>
      <x:c r="X251" s="10" t="n">
        <x:v>0.19863284700463416</x:v>
      </x:c>
    </x:row>
    <x:row r="252">
      <x:c r="A252" s="34" t="n">
        <x:v>228</x:v>
      </x:c>
      <x:c r="B252" s="39" t="n">
        <x:f>CHOOSE(MIN(3,MAX(1,$B$9)),S252,U252,W252)</x:f>
        <x:v>1.07277045814255</x:v>
      </x:c>
      <x:c r="C252" s="39" t="n">
        <x:f>CHOOSE(MIN(3,MAX(1,$B$9)),T252,V252,X252)</x:f>
        <x:v>-0.6267026653144524</x:v>
      </x:c>
      <x:c r="D252" s="17" t="n">
        <x:f>$B$6+$B$7*B252</x:f>
        <x:v>0.157277045814255</x:v>
      </x:c>
      <x:c r="E252" s="17" t="n">
        <x:f>$C$6+$C$7*($B$8*B252+SQRT(1-$B$8^2)*C252)</x:f>
        <x:v>0.049364480028954244</x:v>
      </x:c>
      <x:c r="F252" s="34"/>
      <x:c r="G252" s="34"/>
      <x:c r="H252" s="34"/>
      <x:c r="I252" s="34"/>
      <x:c r="J252" s="34"/>
      <x:c r="K252" s="34"/>
      <x:c r="L252" s="34"/>
      <x:c r="M252" s="34"/>
      <x:c r="N252" s="34"/>
      <x:c r="O252" s="34"/>
      <x:c r="P252" s="34"/>
      <x:c r="S252" s="10" t="n">
        <x:v>1.07277045814255</x:v>
      </x:c>
      <x:c r="T252" s="10" t="n">
        <x:v>-0.6267026653144524</x:v>
      </x:c>
      <x:c r="U252" s="10" t="n">
        <x:v>-0.08503465602662702</x:v>
      </x:c>
      <x:c r="V252" s="10" t="n">
        <x:v>0.7528326293371783</x:v>
      </x:c>
      <x:c r="W252" s="10" t="n">
        <x:v>-0.26439947794707397</x:v>
      </x:c>
      <x:c r="X252" s="10" t="n">
        <x:v>0.2527193622961086</x:v>
      </x:c>
    </x:row>
    <x:row r="253">
      <x:c r="A253" s="34" t="n">
        <x:v>229</x:v>
      </x:c>
      <x:c r="B253" s="39" t="n">
        <x:f>CHOOSE(MIN(3,MAX(1,$B$9)),S253,U253,W253)</x:f>
        <x:v>0.5502595909859525</x:v>
      </x:c>
      <x:c r="C253" s="39" t="n">
        <x:f>CHOOSE(MIN(3,MAX(1,$B$9)),T253,V253,X253)</x:f>
        <x:v>0.5667173488854226</x:v>
      </x:c>
      <x:c r="D253" s="17" t="n">
        <x:f>$B$6+$B$7*B253</x:f>
        <x:v>0.10502595909859525</x:v>
      </x:c>
      <x:c r="E253" s="17" t="n">
        <x:f>$C$6+$C$7*($B$8*B253+SQRT(1-$B$8^2)*C253)</x:f>
        <x:v>0.1265921416393121</x:v>
      </x:c>
      <x:c r="F253" s="34"/>
      <x:c r="G253" s="34"/>
      <x:c r="H253" s="34"/>
      <x:c r="I253" s="34"/>
      <x:c r="J253" s="34"/>
      <x:c r="K253" s="34"/>
      <x:c r="L253" s="34"/>
      <x:c r="M253" s="34"/>
      <x:c r="N253" s="34"/>
      <x:c r="O253" s="34"/>
      <x:c r="P253" s="34"/>
      <x:c r="S253" s="10" t="n">
        <x:v>0.5502595909859525</x:v>
      </x:c>
      <x:c r="T253" s="10" t="n">
        <x:v>0.5667173488854226</x:v>
      </x:c>
      <x:c r="U253" s="10" t="n">
        <x:v>-1.3114140782308754</x:v>
      </x:c>
      <x:c r="V253" s="10" t="n">
        <x:v>-0.17639989716262205</x:v>
      </x:c>
      <x:c r="W253" s="10" t="n">
        <x:v>-0.610658495474234</x:v>
      </x:c>
      <x:c r="X253" s="10" t="n">
        <x:v>0.33674806094557086</x:v>
      </x:c>
    </x:row>
    <x:row r="254">
      <x:c r="A254" s="34" t="n">
        <x:v>230</x:v>
      </x:c>
      <x:c r="B254" s="39" t="n">
        <x:f>CHOOSE(MIN(3,MAX(1,$B$9)),S254,U254,W254)</x:f>
        <x:v>0.6214210160726426</x:v>
      </x:c>
      <x:c r="C254" s="39" t="n">
        <x:f>CHOOSE(MIN(3,MAX(1,$B$9)),T254,V254,X254)</x:f>
        <x:v>-0.47499106565009597</x:v>
      </x:c>
      <x:c r="D254" s="17" t="n">
        <x:f>$B$6+$B$7*B254</x:f>
        <x:v>0.11214210160726426</x:v>
      </x:c>
      <x:c r="E254" s="17" t="n">
        <x:f>$C$6+$C$7*($B$8*B254+SQRT(1-$B$8^2)*C254)</x:f>
        <x:v>0.03993561786126962</x:v>
      </x:c>
      <x:c r="F254" s="34"/>
      <x:c r="G254" s="34"/>
      <x:c r="H254" s="34"/>
      <x:c r="I254" s="34"/>
      <x:c r="J254" s="34"/>
      <x:c r="K254" s="34"/>
      <x:c r="L254" s="34"/>
      <x:c r="M254" s="34"/>
      <x:c r="N254" s="34"/>
      <x:c r="O254" s="34"/>
      <x:c r="P254" s="34"/>
      <x:c r="S254" s="10" t="n">
        <x:v>0.6214210160726426</x:v>
      </x:c>
      <x:c r="T254" s="10" t="n">
        <x:v>-0.47499106565009597</x:v>
      </x:c>
      <x:c r="U254" s="10" t="n">
        <x:v>-0.9043710374467118</x:v>
      </x:c>
      <x:c r="V254" s="10" t="n">
        <x:v>0.625088844926178</x:v>
      </x:c>
      <x:c r="W254" s="10" t="n">
        <x:v>0.7481773262043621</x:v>
      </x:c>
      <x:c r="X254" s="10" t="n">
        <x:v>0.8118945924827453</x:v>
      </x:c>
    </x:row>
    <x:row r="255">
      <x:c r="A255" s="34" t="n">
        <x:v>231</x:v>
      </x:c>
      <x:c r="B255" s="39" t="n">
        <x:f>CHOOSE(MIN(3,MAX(1,$B$9)),S255,U255,W255)</x:f>
        <x:v>1.3934507694905014</x:v>
      </x:c>
      <x:c r="C255" s="39" t="n">
        <x:f>CHOOSE(MIN(3,MAX(1,$B$9)),T255,V255,X255)</x:f>
        <x:v>0.7317494965358061</x:v>
      </x:c>
      <x:c r="D255" s="17" t="n">
        <x:f>$B$6+$B$7*B255</x:f>
        <x:v>0.18934507694905017</x:v>
      </x:c>
      <x:c r="E255" s="17" t="n">
        <x:f>$C$6+$C$7*($B$8*B255+SQRT(1-$B$8^2)*C255)</x:f>
        <x:v>0.18304390379517316</x:v>
      </x:c>
      <x:c r="F255" s="34"/>
      <x:c r="G255" s="34"/>
      <x:c r="H255" s="34"/>
      <x:c r="I255" s="34"/>
      <x:c r="J255" s="34"/>
      <x:c r="K255" s="34"/>
      <x:c r="L255" s="34"/>
      <x:c r="M255" s="34"/>
      <x:c r="N255" s="34"/>
      <x:c r="O255" s="34"/>
      <x:c r="P255" s="34"/>
      <x:c r="S255" s="10" t="n">
        <x:v>1.3934507694905014</x:v>
      </x:c>
      <x:c r="T255" s="10" t="n">
        <x:v>0.7317494965358061</x:v>
      </x:c>
      <x:c r="U255" s="10" t="n">
        <x:v>0.8466971655497751</x:v>
      </x:c>
      <x:c r="V255" s="10" t="n">
        <x:v>-0.9710588564484638</x:v>
      </x:c>
      <x:c r="W255" s="10" t="n">
        <x:v>-1.887893821682988</x:v>
      </x:c>
      <x:c r="X255" s="10" t="n">
        <x:v>-0.2057472612475759</x:v>
      </x:c>
    </x:row>
    <x:row r="256">
      <x:c r="A256" s="34" t="n">
        <x:v>232</x:v>
      </x:c>
      <x:c r="B256" s="39" t="n">
        <x:f>CHOOSE(MIN(3,MAX(1,$B$9)),S256,U256,W256)</x:f>
        <x:v>2.675371842414352</x:v>
      </x:c>
      <x:c r="C256" s="39" t="n">
        <x:f>CHOOSE(MIN(3,MAX(1,$B$9)),T256,V256,X256)</x:f>
        <x:v>1.5997588294948426</x:v>
      </x:c>
      <x:c r="D256" s="17" t="n">
        <x:f>$B$6+$B$7*B256</x:f>
        <x:v>0.31753718424143523</x:v>
      </x:c>
      <x:c r="E256" s="17" t="n">
        <x:f>$C$6+$C$7*($B$8*B256+SQRT(1-$B$8^2)*C256)</x:f>
        <x:v>0.3223117707478168</x:v>
      </x:c>
      <x:c r="F256" s="34"/>
      <x:c r="G256" s="34"/>
      <x:c r="H256" s="34"/>
      <x:c r="I256" s="34"/>
      <x:c r="J256" s="34"/>
      <x:c r="K256" s="34"/>
      <x:c r="L256" s="34"/>
      <x:c r="M256" s="34"/>
      <x:c r="N256" s="34"/>
      <x:c r="O256" s="34"/>
      <x:c r="P256" s="34"/>
      <x:c r="S256" s="10" t="n">
        <x:v>2.675371842414352</x:v>
      </x:c>
      <x:c r="T256" s="10" t="n">
        <x:v>1.5997588294948426</x:v>
      </x:c>
      <x:c r="U256" s="10" t="n">
        <x:v>-1.1597741994497444</x:v>
      </x:c>
      <x:c r="V256" s="10" t="n">
        <x:v>0.23153325649043166</x:v>
      </x:c>
      <x:c r="W256" s="10" t="n">
        <x:v>-0.21279040070195518</x:v>
      </x:c>
      <x:c r="X256" s="10" t="n">
        <x:v>1.239788121476145</x:v>
      </x:c>
    </x:row>
    <x:row r="257">
      <x:c r="A257" s="34" t="n">
        <x:v>233</x:v>
      </x:c>
      <x:c r="B257" s="39" t="n">
        <x:f>CHOOSE(MIN(3,MAX(1,$B$9)),S257,U257,W257)</x:f>
        <x:v>-0.2407006632294436</x:v>
      </x:c>
      <x:c r="C257" s="39" t="n">
        <x:f>CHOOSE(MIN(3,MAX(1,$B$9)),T257,V257,X257)</x:f>
        <x:v>0.5331128678300485</x:v>
      </x:c>
      <x:c r="D257" s="17" t="n">
        <x:f>$B$6+$B$7*B257</x:f>
        <x:v>0.02592993367705564</x:v>
      </x:c>
      <x:c r="E257" s="17" t="n">
        <x:f>$C$6+$C$7*($B$8*B257+SQRT(1-$B$8^2)*C257)</x:f>
        <x:v>0.0841338955010476</x:v>
      </x:c>
      <x:c r="F257" s="34"/>
      <x:c r="G257" s="34"/>
      <x:c r="H257" s="34"/>
      <x:c r="I257" s="34"/>
      <x:c r="J257" s="34"/>
      <x:c r="K257" s="34"/>
      <x:c r="L257" s="34"/>
      <x:c r="M257" s="34"/>
      <x:c r="N257" s="34"/>
      <x:c r="O257" s="34"/>
      <x:c r="P257" s="34"/>
      <x:c r="S257" s="10" t="n">
        <x:v>-0.2407006632294436</x:v>
      </x:c>
      <x:c r="T257" s="10" t="n">
        <x:v>0.5331128678300485</x:v>
      </x:c>
      <x:c r="U257" s="10" t="n">
        <x:v>1.387957600416737</x:v>
      </x:c>
      <x:c r="V257" s="10" t="n">
        <x:v>-0.005179234789694093</x:v>
      </x:c>
      <x:c r="W257" s="10" t="n">
        <x:v>1.052206864709625</x:v>
      </x:c>
      <x:c r="X257" s="10" t="n">
        <x:v>0.9743026400959786</x:v>
      </x:c>
    </x:row>
    <x:row r="258">
      <x:c r="A258" s="34" t="n">
        <x:v>234</x:v>
      </x:c>
      <x:c r="B258" s="39" t="n">
        <x:f>CHOOSE(MIN(3,MAX(1,$B$9)),S258,U258,W258)</x:f>
        <x:v>-0.328812440913907</x:v>
      </x:c>
      <x:c r="C258" s="39" t="n">
        <x:f>CHOOSE(MIN(3,MAX(1,$B$9)),T258,V258,X258)</x:f>
        <x:v>-1.1424501967559817</x:v>
      </x:c>
      <x:c r="D258" s="17" t="n">
        <x:f>$B$6+$B$7*B258</x:f>
        <x:v>0.017118755908609305</x:v>
      </x:c>
      <x:c r="E258" s="17" t="n">
        <x:f>$C$6+$C$7*($B$8*B258+SQRT(1-$B$8^2)*C258)</x:f>
        <x:v>-0.06537971134061638</x:v>
      </x:c>
      <x:c r="F258" s="34"/>
      <x:c r="G258" s="34"/>
      <x:c r="H258" s="34"/>
      <x:c r="I258" s="34"/>
      <x:c r="J258" s="34"/>
      <x:c r="K258" s="34"/>
      <x:c r="L258" s="34"/>
      <x:c r="M258" s="34"/>
      <x:c r="N258" s="34"/>
      <x:c r="O258" s="34"/>
      <x:c r="P258" s="34"/>
      <x:c r="S258" s="10" t="n">
        <x:v>-0.328812440913907</x:v>
      </x:c>
      <x:c r="T258" s="10" t="n">
        <x:v>-1.1424501967559817</x:v>
      </x:c>
      <x:c r="U258" s="10" t="n">
        <x:v>1.1509240744325868</x:v>
      </x:c>
      <x:c r="V258" s="10" t="n">
        <x:v>-2.6406462279293845</x:v>
      </x:c>
      <x:c r="W258" s="10" t="n">
        <x:v>0.37625681990265736</x:v>
      </x:c>
      <x:c r="X258" s="10" t="n">
        <x:v>-1.0175349535339024</x:v>
      </x:c>
    </x:row>
    <x:row r="259">
      <x:c r="A259" s="34" t="n">
        <x:v>235</x:v>
      </x:c>
      <x:c r="B259" s="39" t="n">
        <x:f>CHOOSE(MIN(3,MAX(1,$B$9)),S259,U259,W259)</x:f>
        <x:v>-0.35026978233038913</x:v>
      </x:c>
      <x:c r="C259" s="39" t="n">
        <x:f>CHOOSE(MIN(3,MAX(1,$B$9)),T259,V259,X259)</x:f>
        <x:v>-1.09554389910131</x:v>
      </x:c>
      <x:c r="D259" s="17" t="n">
        <x:f>$B$6+$B$7*B259</x:f>
        <x:v>0.014973021766961088</x:v>
      </x:c>
      <x:c r="E259" s="17" t="n">
        <x:f>$C$6+$C$7*($B$8*B259+SQRT(1-$B$8^2)*C259)</x:f>
        <x:v>-0.062390373874798497</x:v>
      </x:c>
      <x:c r="F259" s="34"/>
      <x:c r="G259" s="34"/>
      <x:c r="H259" s="34"/>
      <x:c r="I259" s="34"/>
      <x:c r="J259" s="34"/>
      <x:c r="K259" s="34"/>
      <x:c r="L259" s="34"/>
      <x:c r="M259" s="34"/>
      <x:c r="N259" s="34"/>
      <x:c r="O259" s="34"/>
      <x:c r="P259" s="34"/>
      <x:c r="S259" s="10" t="n">
        <x:v>-0.35026978233038913</x:v>
      </x:c>
      <x:c r="T259" s="10" t="n">
        <x:v>-1.09554389910131</x:v>
      </x:c>
      <x:c r="U259" s="10" t="n">
        <x:v>-0.31721581592462905</x:v>
      </x:c>
      <x:c r="V259" s="10" t="n">
        <x:v>-0.5446212377306786</x:v>
      </x:c>
      <x:c r="W259" s="10" t="n">
        <x:v>0.07659585438391116</x:v>
      </x:c>
      <x:c r="X259" s="10" t="n">
        <x:v>-1.014777808495454</x:v>
      </x:c>
    </x:row>
    <x:row r="260">
      <x:c r="A260" s="34" t="n">
        <x:v>236</x:v>
      </x:c>
      <x:c r="B260" s="39" t="n">
        <x:f>CHOOSE(MIN(3,MAX(1,$B$9)),S260,U260,W260)</x:f>
        <x:v>1.715088718153355</x:v>
      </x:c>
      <x:c r="C260" s="39" t="n">
        <x:f>CHOOSE(MIN(3,MAX(1,$B$9)),T260,V260,X260)</x:f>
        <x:v>0.3594098258130416</x:v>
      </x:c>
      <x:c r="D260" s="17" t="n">
        <x:f>$B$6+$B$7*B260</x:f>
        <x:v>0.22150887181533552</x:v>
      </x:c>
      <x:c r="E260" s="17" t="n">
        <x:f>$C$6+$C$7*($B$8*B260+SQRT(1-$B$8^2)*C260)</x:f>
        <x:v>0.16688023986005118</x:v>
      </x:c>
      <x:c r="F260" s="34"/>
      <x:c r="G260" s="34"/>
      <x:c r="H260" s="34"/>
      <x:c r="I260" s="34"/>
      <x:c r="J260" s="34"/>
      <x:c r="K260" s="34"/>
      <x:c r="L260" s="34"/>
      <x:c r="M260" s="34"/>
      <x:c r="N260" s="34"/>
      <x:c r="O260" s="34"/>
      <x:c r="P260" s="34"/>
      <x:c r="S260" s="10" t="n">
        <x:v>1.715088718153355</x:v>
      </x:c>
      <x:c r="T260" s="10" t="n">
        <x:v>0.3594098258130416</x:v>
      </x:c>
      <x:c r="U260" s="10" t="n">
        <x:v>-0.6178009061294466</x:v>
      </x:c>
      <x:c r="V260" s="10" t="n">
        <x:v>1.6358247765945642</x:v>
      </x:c>
      <x:c r="W260" s="10" t="n">
        <x:v>-0.9917360525126105</x:v>
      </x:c>
      <x:c r="X260" s="10" t="n">
        <x:v>-0.13034360346424023</x:v>
      </x:c>
    </x:row>
    <x:row r="261">
      <x:c r="A261" s="34" t="n">
        <x:v>237</x:v>
      </x:c>
      <x:c r="B261" s="39" t="n">
        <x:f>CHOOSE(MIN(3,MAX(1,$B$9)),S261,U261,W261)</x:f>
        <x:v>1.12156396006757</x:v>
      </x:c>
      <x:c r="C261" s="39" t="n">
        <x:f>CHOOSE(MIN(3,MAX(1,$B$9)),T261,V261,X261)</x:f>
        <x:v>0.7801564876505235</x:v>
      </x:c>
      <x:c r="D261" s="17" t="n">
        <x:f>$B$6+$B$7*B261</x:f>
        <x:v>0.16215639600675702</x:v>
      </x:c>
      <x:c r="E261" s="17" t="n">
        <x:f>$C$6+$C$7*($B$8*B261+SQRT(1-$B$8^2)*C261)</x:f>
        <x:v>0.17364173172663788</x:v>
      </x:c>
      <x:c r="F261" s="34"/>
      <x:c r="G261" s="34"/>
      <x:c r="H261" s="34"/>
      <x:c r="I261" s="34"/>
      <x:c r="J261" s="34"/>
      <x:c r="K261" s="34"/>
      <x:c r="L261" s="34"/>
      <x:c r="M261" s="34"/>
      <x:c r="N261" s="34"/>
      <x:c r="O261" s="34"/>
      <x:c r="P261" s="34"/>
      <x:c r="S261" s="10" t="n">
        <x:v>1.12156396006757</x:v>
      </x:c>
      <x:c r="T261" s="10" t="n">
        <x:v>0.7801564876505235</x:v>
      </x:c>
      <x:c r="U261" s="10" t="n">
        <x:v>-0.691730402626056</x:v>
      </x:c>
      <x:c r="V261" s="10" t="n">
        <x:v>0.7215953442057237</x:v>
      </x:c>
      <x:c r="W261" s="10" t="n">
        <x:v>-0.5964266532010276</x:v>
      </x:c>
      <x:c r="X261" s="10" t="n">
        <x:v>-0.24136076883496055</x:v>
      </x:c>
    </x:row>
    <x:row r="262">
      <x:c r="A262" s="34" t="n">
        <x:v>238</x:v>
      </x:c>
      <x:c r="B262" s="39" t="n">
        <x:f>CHOOSE(MIN(3,MAX(1,$B$9)),S262,U262,W262)</x:f>
        <x:v>-0.42573353305540923</x:v>
      </x:c>
      <x:c r="C262" s="39" t="n">
        <x:f>CHOOSE(MIN(3,MAX(1,$B$9)),T262,V262,X262)</x:f>
        <x:v>1.1245488021892371</x:v>
      </x:c>
      <x:c r="D262" s="17" t="n">
        <x:f>$B$6+$B$7*B262</x:f>
        <x:v>0.007426646694459076</x:v>
      </x:c>
      <x:c r="E262" s="17" t="n">
        <x:f>$C$6+$C$7*($B$8*B262+SQRT(1-$B$8^2)*C262)</x:f>
        <x:v>0.1261021063963536</x:v>
      </x:c>
      <x:c r="F262" s="34"/>
      <x:c r="G262" s="34"/>
      <x:c r="H262" s="34"/>
      <x:c r="I262" s="34"/>
      <x:c r="J262" s="34"/>
      <x:c r="K262" s="34"/>
      <x:c r="L262" s="34"/>
      <x:c r="M262" s="34"/>
      <x:c r="N262" s="34"/>
      <x:c r="O262" s="34"/>
      <x:c r="P262" s="34"/>
      <x:c r="S262" s="10" t="n">
        <x:v>-0.42573353305540923</x:v>
      </x:c>
      <x:c r="T262" s="10" t="n">
        <x:v>1.1245488021892371</x:v>
      </x:c>
      <x:c r="U262" s="10" t="n">
        <x:v>1.2149636596543314</x:v>
      </x:c>
      <x:c r="V262" s="10" t="n">
        <x:v>-0.4508937968581767</x:v>
      </x:c>
      <x:c r="W262" s="10" t="n">
        <x:v>-1.1784304038345406</x:v>
      </x:c>
      <x:c r="X262" s="10" t="n">
        <x:v>-0.6145256632629473</x:v>
      </x:c>
    </x:row>
    <x:row r="263">
      <x:c r="A263" s="34" t="n">
        <x:v>239</x:v>
      </x:c>
      <x:c r="B263" s="39" t="n">
        <x:f>CHOOSE(MIN(3,MAX(1,$B$9)),S263,U263,W263)</x:f>
        <x:v>-0.39766444945707685</x:v>
      </x:c>
      <x:c r="C263" s="39" t="n">
        <x:f>CHOOSE(MIN(3,MAX(1,$B$9)),T263,V263,X263)</x:f>
        <x:v>-1.7041470314234872</x:v>
      </x:c>
      <x:c r="D263" s="17" t="n">
        <x:f>$B$6+$B$7*B263</x:f>
        <x:v>0.010233555054292312</x:v>
      </x:c>
      <x:c r="E263" s="17" t="n">
        <x:f>$C$6+$C$7*($B$8*B263+SQRT(1-$B$8^2)*C263)</x:f>
        <x:v>-0.11746668457251162</x:v>
      </x:c>
      <x:c r="F263" s="34"/>
      <x:c r="G263" s="34"/>
      <x:c r="H263" s="34"/>
      <x:c r="I263" s="34"/>
      <x:c r="J263" s="34"/>
      <x:c r="K263" s="34"/>
      <x:c r="L263" s="34"/>
      <x:c r="M263" s="34"/>
      <x:c r="N263" s="34"/>
      <x:c r="O263" s="34"/>
      <x:c r="P263" s="34"/>
      <x:c r="S263" s="10" t="n">
        <x:v>-0.39766444945707685</x:v>
      </x:c>
      <x:c r="T263" s="10" t="n">
        <x:v>-1.7041470314234872</x:v>
      </x:c>
      <x:c r="U263" s="10" t="n">
        <x:v>1.3825324802482344</x:v>
      </x:c>
      <x:c r="V263" s="10" t="n">
        <x:v>-0.43239433603836414</x:v>
      </x:c>
      <x:c r="W263" s="10" t="n">
        <x:v>-0.4168400554505297</x:v>
      </x:c>
      <x:c r="X263" s="10" t="n">
        <x:v>-0.4142680488078554</x:v>
      </x:c>
    </x:row>
    <x:row r="264">
      <x:c r="A264" s="34" t="n">
        <x:v>240</x:v>
      </x:c>
      <x:c r="B264" s="39" t="n">
        <x:f>CHOOSE(MIN(3,MAX(1,$B$9)),S264,U264,W264)</x:f>
        <x:v>0.4488014798574827</x:v>
      </x:c>
      <x:c r="C264" s="39" t="n">
        <x:f>CHOOSE(MIN(3,MAX(1,$B$9)),T264,V264,X264)</x:f>
        <x:v>1.5302432525431293</x:v>
      </x:c>
      <x:c r="D264" s="17" t="n">
        <x:f>$B$6+$B$7*B264</x:f>
        <x:v>0.09488014798574827</x:v>
      </x:c>
      <x:c r="E264" s="17" t="n">
        <x:f>$C$6+$C$7*($B$8*B264+SQRT(1-$B$8^2)*C264)</x:f>
        <x:v>0.2049630270600818</x:v>
      </x:c>
      <x:c r="F264" s="34"/>
      <x:c r="G264" s="34"/>
      <x:c r="H264" s="34"/>
      <x:c r="I264" s="34"/>
      <x:c r="J264" s="34"/>
      <x:c r="K264" s="34"/>
      <x:c r="L264" s="34"/>
      <x:c r="M264" s="34"/>
      <x:c r="N264" s="34"/>
      <x:c r="O264" s="34"/>
      <x:c r="P264" s="34"/>
      <x:c r="S264" s="10" t="n">
        <x:v>0.4488014798574827</x:v>
      </x:c>
      <x:c r="T264" s="10" t="n">
        <x:v>1.5302432525431293</x:v>
      </x:c>
      <x:c r="U264" s="10" t="n">
        <x:v>-1.4409308733085773</x:v>
      </x:c>
      <x:c r="V264" s="10" t="n">
        <x:v>0.4968032969466458</x:v>
      </x:c>
      <x:c r="W264" s="10" t="n">
        <x:v>-1.7593273628002337</x:v>
      </x:c>
      <x:c r="X264" s="10" t="n">
        <x:v>-1.0671209875430667</x:v>
      </x:c>
    </x:row>
    <x:row r="265">
      <x:c r="A265" s="34" t="n">
        <x:v>241</x:v>
      </x:c>
      <x:c r="B265" s="39" t="n">
        <x:f>CHOOSE(MIN(3,MAX(1,$B$9)),S265,U265,W265)</x:f>
        <x:v>-2.443219367983274</x:v>
      </x:c>
      <x:c r="C265" s="39" t="n">
        <x:f>CHOOSE(MIN(3,MAX(1,$B$9)),T265,V265,X265)</x:f>
        <x:v>0.7259067897658719</x:v>
      </x:c>
      <x:c r="D265" s="17" t="n">
        <x:f>$B$6+$B$7*B265</x:f>
        <x:v>-0.19432193679832743</x:v>
      </x:c>
      <x:c r="E265" s="17" t="n">
        <x:f>$C$6+$C$7*($B$8*B265+SQRT(1-$B$8^2)*C265)</x:f>
        <x:v>-0.009295596327478228</x:v>
      </x:c>
      <x:c r="F265" s="34"/>
      <x:c r="G265" s="34"/>
      <x:c r="H265" s="34"/>
      <x:c r="I265" s="34"/>
      <x:c r="J265" s="34"/>
      <x:c r="K265" s="34"/>
      <x:c r="L265" s="34"/>
      <x:c r="M265" s="34"/>
      <x:c r="N265" s="34"/>
      <x:c r="O265" s="34"/>
      <x:c r="P265" s="34"/>
      <x:c r="S265" s="10" t="n">
        <x:v>-2.443219367983274</x:v>
      </x:c>
      <x:c r="T265" s="10" t="n">
        <x:v>0.7259067897658719</x:v>
      </x:c>
      <x:c r="U265" s="10" t="n">
        <x:v>1.1197752496758318</x:v>
      </x:c>
      <x:c r="V265" s="10" t="n">
        <x:v>0.7857083313250531</x:v>
      </x:c>
      <x:c r="W265" s="10" t="n">
        <x:v>1.366748986447557</x:v>
      </x:c>
      <x:c r="X265" s="10" t="n">
        <x:v>-0.7383917040032476</x:v>
      </x:c>
    </x:row>
    <x:row r="266">
      <x:c r="A266" s="34" t="n">
        <x:v>242</x:v>
      </x:c>
      <x:c r="B266" s="39" t="n">
        <x:f>CHOOSE(MIN(3,MAX(1,$B$9)),S266,U266,W266)</x:f>
        <x:v>-0.4549963317774312</x:v>
      </x:c>
      <x:c r="C266" s="39" t="n">
        <x:f>CHOOSE(MIN(3,MAX(1,$B$9)),T266,V266,X266)</x:f>
        <x:v>1.112032647526601</x:v>
      </x:c>
      <x:c r="D266" s="17" t="n">
        <x:f>$B$6+$B$7*B266</x:f>
        <x:v>0.004500366822256879</x:v>
      </x:c>
      <x:c r="E266" s="17" t="n">
        <x:f>$C$6+$C$7*($B$8*B266+SQRT(1-$B$8^2)*C266)</x:f>
        <x:v>0.12355503567069873</x:v>
      </x:c>
      <x:c r="F266" s="34"/>
      <x:c r="G266" s="34"/>
      <x:c r="H266" s="34"/>
      <x:c r="I266" s="34"/>
      <x:c r="J266" s="34"/>
      <x:c r="K266" s="34"/>
      <x:c r="L266" s="34"/>
      <x:c r="M266" s="34"/>
      <x:c r="N266" s="34"/>
      <x:c r="O266" s="34"/>
      <x:c r="P266" s="34"/>
      <x:c r="S266" s="10" t="n">
        <x:v>-0.4549963317774312</x:v>
      </x:c>
      <x:c r="T266" s="10" t="n">
        <x:v>1.112032647526601</x:v>
      </x:c>
      <x:c r="U266" s="10" t="n">
        <x:v>-0.1777568974215079</x:v>
      </x:c>
      <x:c r="V266" s="10" t="n">
        <x:v>-1.0079549081481318</x:v>
      </x:c>
      <x:c r="W266" s="10" t="n">
        <x:v>0.09661862016271848</x:v>
      </x:c>
      <x:c r="X266" s="10" t="n">
        <x:v>-0.07371695644515877</x:v>
      </x:c>
    </x:row>
    <x:row r="267">
      <x:c r="A267" s="34" t="n">
        <x:v>243</x:v>
      </x:c>
      <x:c r="B267" s="39" t="n">
        <x:f>CHOOSE(MIN(3,MAX(1,$B$9)),S267,U267,W267)</x:f>
        <x:v>-1.0438451849977515</x:v>
      </x:c>
      <x:c r="C267" s="39" t="n">
        <x:f>CHOOSE(MIN(3,MAX(1,$B$9)),T267,V267,X267)</x:f>
        <x:v>-0.38019643341064047</x:v>
      </x:c>
      <x:c r="D267" s="17" t="n">
        <x:f>$B$6+$B$7*B267</x:f>
        <x:v>-0.054384518499775145</x:v>
      </x:c>
      <x:c r="E267" s="17" t="n">
        <x:f>$C$6+$C$7*($B$8*B267+SQRT(1-$B$8^2)*C267)</x:f>
        <x:v>-0.03511823622607291</x:v>
      </x:c>
      <x:c r="F267" s="34"/>
      <x:c r="G267" s="34"/>
      <x:c r="H267" s="34"/>
      <x:c r="I267" s="34"/>
      <x:c r="J267" s="34"/>
      <x:c r="K267" s="34"/>
      <x:c r="L267" s="34"/>
      <x:c r="M267" s="34"/>
      <x:c r="N267" s="34"/>
      <x:c r="O267" s="34"/>
      <x:c r="P267" s="34"/>
      <x:c r="S267" s="10" t="n">
        <x:v>-1.0438451849977515</x:v>
      </x:c>
      <x:c r="T267" s="10" t="n">
        <x:v>-0.38019643341064047</x:v>
      </x:c>
      <x:c r="U267" s="10" t="n">
        <x:v>0.38151853579919515</x:v>
      </x:c>
      <x:c r="V267" s="10" t="n">
        <x:v>0.3516545196837151</x:v>
      </x:c>
      <x:c r="W267" s="10" t="n">
        <x:v>-1.2718444853530433</x:v>
      </x:c>
      <x:c r="X267" s="10" t="n">
        <x:v>-0.01625913475435888</x:v>
      </x:c>
    </x:row>
    <x:row r="268">
      <x:c r="A268" s="34" t="n">
        <x:v>244</x:v>
      </x:c>
      <x:c r="B268" s="39" t="n">
        <x:f>CHOOSE(MIN(3,MAX(1,$B$9)),S268,U268,W268)</x:f>
        <x:v>0.0197345365821786</x:v>
      </x:c>
      <x:c r="C268" s="39" t="n">
        <x:f>CHOOSE(MIN(3,MAX(1,$B$9)),T268,V268,X268)</x:f>
        <x:v>-0.6846185722318906</x:v>
      </x:c>
      <x:c r="D268" s="17" t="n">
        <x:f>$B$6+$B$7*B268</x:f>
        <x:v>0.051973453658217865</x:v>
      </x:c>
      <x:c r="E268" s="17" t="n">
        <x:f>$C$6+$C$7*($B$8*B268+SQRT(1-$B$8^2)*C268)</x:f>
        <x:v>-0.00830298071643596</x:v>
      </x:c>
      <x:c r="F268" s="34"/>
      <x:c r="G268" s="34"/>
      <x:c r="H268" s="34"/>
      <x:c r="I268" s="34"/>
      <x:c r="J268" s="34"/>
      <x:c r="K268" s="34"/>
      <x:c r="L268" s="34"/>
      <x:c r="M268" s="34"/>
      <x:c r="N268" s="34"/>
      <x:c r="O268" s="34"/>
      <x:c r="P268" s="34"/>
      <x:c r="S268" s="10" t="n">
        <x:v>0.0197345365821786</x:v>
      </x:c>
      <x:c r="T268" s="10" t="n">
        <x:v>-0.6846185722318906</x:v>
      </x:c>
      <x:c r="U268" s="10" t="n">
        <x:v>0.16134229431417113</x:v>
      </x:c>
      <x:c r="V268" s="10" t="n">
        <x:v>-1.5972555444369574</x:v>
      </x:c>
      <x:c r="W268" s="10" t="n">
        <x:v>0.3714538158227236</x:v>
      </x:c>
      <x:c r="X268" s="10" t="n">
        <x:v>-0.5526367344660253</x:v>
      </x:c>
    </x:row>
    <x:row r="269">
      <x:c r="A269" s="34" t="n">
        <x:v>245</x:v>
      </x:c>
      <x:c r="B269" s="39" t="n">
        <x:f>CHOOSE(MIN(3,MAX(1,$B$9)),S269,U269,W269)</x:f>
        <x:v>0.2009489832453278</x:v>
      </x:c>
      <x:c r="C269" s="39" t="n">
        <x:f>CHOOSE(MIN(3,MAX(1,$B$9)),T269,V269,X269)</x:f>
        <x:v>-0.9294990895462688</x:v>
      </x:c>
      <x:c r="D269" s="17" t="n">
        <x:f>$B$6+$B$7*B269</x:f>
        <x:v>0.07009489832453278</x:v>
      </x:c>
      <x:c r="E269" s="17" t="n">
        <x:f>$C$6+$C$7*($B$8*B269+SQRT(1-$B$8^2)*C269)</x:f>
        <x:v>-0.020449533271891168</x:v>
      </x:c>
      <x:c r="F269" s="34"/>
      <x:c r="G269" s="34"/>
      <x:c r="H269" s="34"/>
      <x:c r="I269" s="34"/>
      <x:c r="J269" s="34"/>
      <x:c r="K269" s="34"/>
      <x:c r="L269" s="34"/>
      <x:c r="M269" s="34"/>
      <x:c r="N269" s="34"/>
      <x:c r="O269" s="34"/>
      <x:c r="P269" s="34"/>
      <x:c r="S269" s="10" t="n">
        <x:v>0.2009489832453278</x:v>
      </x:c>
      <x:c r="T269" s="10" t="n">
        <x:v>-0.9294990895462688</x:v>
      </x:c>
      <x:c r="U269" s="10" t="n">
        <x:v>1.2070451908663442</x:v>
      </x:c>
      <x:c r="V269" s="10" t="n">
        <x:v>-0.3093222371538685</x:v>
      </x:c>
      <x:c r="W269" s="10" t="n">
        <x:v>-0.22899359210927872</x:v>
      </x:c>
      <x:c r="X269" s="10" t="n">
        <x:v>0.11495784322070493</x:v>
      </x:c>
    </x:row>
    <x:row r="270">
      <x:c r="A270" s="34" t="n">
        <x:v>246</x:v>
      </x:c>
      <x:c r="B270" s="39" t="n">
        <x:f>CHOOSE(MIN(3,MAX(1,$B$9)),S270,U270,W270)</x:f>
        <x:v>-0.8340212411565762</x:v>
      </x:c>
      <x:c r="C270" s="39" t="n">
        <x:f>CHOOSE(MIN(3,MAX(1,$B$9)),T270,V270,X270)</x:f>
        <x:v>1.3608634474520978</x:v>
      </x:c>
      <x:c r="D270" s="17" t="n">
        <x:f>$B$6+$B$7*B270</x:f>
        <x:v>-0.033402124115657614</x:v>
      </x:c>
      <x:c r="E270" s="17" t="n">
        <x:f>$C$6+$C$7*($B$8*B270+SQRT(1-$B$8^2)*C270)</x:f>
        <x:v>0.1261531695996898</x:v>
      </x:c>
      <x:c r="F270" s="34"/>
      <x:c r="G270" s="34"/>
      <x:c r="H270" s="34"/>
      <x:c r="I270" s="34"/>
      <x:c r="J270" s="34"/>
      <x:c r="K270" s="34"/>
      <x:c r="L270" s="34"/>
      <x:c r="M270" s="34"/>
      <x:c r="N270" s="34"/>
      <x:c r="O270" s="34"/>
      <x:c r="P270" s="34"/>
      <x:c r="S270" s="10" t="n">
        <x:v>-0.8340212411565762</x:v>
      </x:c>
      <x:c r="T270" s="10" t="n">
        <x:v>1.3608634474520978</x:v>
      </x:c>
      <x:c r="U270" s="10" t="n">
        <x:v>0.3289441257081429</x:v>
      </x:c>
      <x:c r="V270" s="10" t="n">
        <x:v>0.43843832553871726</x:v>
      </x:c>
      <x:c r="W270" s="10" t="n">
        <x:v>0.15283027309724714</x:v>
      </x:c>
      <x:c r="X270" s="10" t="n">
        <x:v>-0.1216262237881079</x:v>
      </x:c>
    </x:row>
    <x:row r="271">
      <x:c r="A271" s="34" t="n">
        <x:v>247</x:v>
      </x:c>
      <x:c r="B271" s="39" t="n">
        <x:f>CHOOSE(MIN(3,MAX(1,$B$9)),S271,U271,W271)</x:f>
        <x:v>-0.9110824634393148</x:v>
      </x:c>
      <x:c r="C271" s="39" t="n">
        <x:f>CHOOSE(MIN(3,MAX(1,$B$9)),T271,V271,X271)</x:f>
        <x:v>0.32487996825698634</x:v>
      </x:c>
      <x:c r="D271" s="17" t="n">
        <x:f>$B$6+$B$7*B271</x:f>
        <x:v>-0.04110824634393148</x:v>
      </x:c>
      <x:c r="E271" s="17" t="n">
        <x:f>$C$6+$C$7*($B$8*B271+SQRT(1-$B$8^2)*C271)</x:f>
        <x:v>0.032581307397157484</x:v>
      </x:c>
      <x:c r="F271" s="34"/>
      <x:c r="G271" s="34"/>
      <x:c r="H271" s="34"/>
      <x:c r="I271" s="34"/>
      <x:c r="J271" s="34"/>
      <x:c r="K271" s="34"/>
      <x:c r="L271" s="34"/>
      <x:c r="M271" s="34"/>
      <x:c r="N271" s="34"/>
      <x:c r="O271" s="34"/>
      <x:c r="P271" s="34"/>
      <x:c r="S271" s="10" t="n">
        <x:v>-0.9110824634393148</x:v>
      </x:c>
      <x:c r="T271" s="10" t="n">
        <x:v>0.32487996825698634</x:v>
      </x:c>
      <x:c r="U271" s="10" t="n">
        <x:v>-0.5941776514728034</x:v>
      </x:c>
      <x:c r="V271" s="10" t="n">
        <x:v>1.9296366997311365</x:v>
      </x:c>
      <x:c r="W271" s="10" t="n">
        <x:v>0.2539215973649363</x:v>
      </x:c>
      <x:c r="X271" s="10" t="n">
        <x:v>-0.6046262815482034</x:v>
      </x:c>
    </x:row>
    <x:row r="272">
      <x:c r="A272" s="34" t="n">
        <x:v>248</x:v>
      </x:c>
      <x:c r="B272" s="39" t="n">
        <x:f>CHOOSE(MIN(3,MAX(1,$B$9)),S272,U272,W272)</x:f>
        <x:v>-0.6472578148721595</x:v>
      </x:c>
      <x:c r="C272" s="39" t="n">
        <x:f>CHOOSE(MIN(3,MAX(1,$B$9)),T272,V272,X272)</x:f>
        <x:v>-0.6528492314915726</x:v>
      </x:c>
      <x:c r="D272" s="17" t="n">
        <x:f>$B$6+$B$7*B272</x:f>
        <x:v>-0.014725781487215955</x:v>
      </x:c>
      <x:c r="E272" s="17" t="n">
        <x:f>$C$6+$C$7*($B$8*B272+SQRT(1-$B$8^2)*C272)</x:f>
        <x:v>-0.03890129267489294</x:v>
      </x:c>
      <x:c r="F272" s="34"/>
      <x:c r="G272" s="34"/>
      <x:c r="H272" s="34"/>
      <x:c r="I272" s="34"/>
      <x:c r="J272" s="34"/>
      <x:c r="K272" s="34"/>
      <x:c r="L272" s="34"/>
      <x:c r="M272" s="34"/>
      <x:c r="N272" s="34"/>
      <x:c r="O272" s="34"/>
      <x:c r="P272" s="34"/>
      <x:c r="S272" s="10" t="n">
        <x:v>-0.6472578148721595</x:v>
      </x:c>
      <x:c r="T272" s="10" t="n">
        <x:v>-0.6528492314915726</x:v>
      </x:c>
      <x:c r="U272" s="10" t="n">
        <x:v>-0.40447638270934105</x:v>
      </x:c>
      <x:c r="V272" s="10" t="n">
        <x:v>0.9777871327771414</x:v>
      </x:c>
      <x:c r="W272" s="10" t="n">
        <x:v>-0.8848439703432412</x:v>
      </x:c>
      <x:c r="X272" s="10" t="n">
        <x:v>-0.024854961741246673</x:v>
      </x:c>
    </x:row>
    <x:row r="273">
      <x:c r="A273" s="34" t="n">
        <x:v>249</x:v>
      </x:c>
      <x:c r="B273" s="39" t="n">
        <x:f>CHOOSE(MIN(3,MAX(1,$B$9)),S273,U273,W273)</x:f>
        <x:v>0.7606578120189674</x:v>
      </x:c>
      <x:c r="C273" s="39" t="n">
        <x:f>CHOOSE(MIN(3,MAX(1,$B$9)),T273,V273,X273)</x:f>
        <x:v>-0.7515381273941738</x:v>
      </x:c>
      <x:c r="D273" s="17" t="n">
        <x:f>$B$6+$B$7*B273</x:f>
        <x:v>0.12606578120189676</x:v>
      </x:c>
      <x:c r="E273" s="17" t="n">
        <x:f>$C$6+$C$7*($B$8*B273+SQRT(1-$B$8^2)*C273)</x:f>
        <x:v>0.02294777957735435</x:v>
      </x:c>
      <x:c r="F273" s="34"/>
      <x:c r="G273" s="34"/>
      <x:c r="H273" s="34"/>
      <x:c r="I273" s="34"/>
      <x:c r="J273" s="34"/>
      <x:c r="K273" s="34"/>
      <x:c r="L273" s="34"/>
      <x:c r="M273" s="34"/>
      <x:c r="N273" s="34"/>
      <x:c r="O273" s="34"/>
      <x:c r="P273" s="34"/>
      <x:c r="S273" s="10" t="n">
        <x:v>0.7606578120189674</x:v>
      </x:c>
      <x:c r="T273" s="10" t="n">
        <x:v>-0.7515381273941738</x:v>
      </x:c>
      <x:c r="U273" s="10" t="n">
        <x:v>-1.4691730073257132</x:v>
      </x:c>
      <x:c r="V273" s="10" t="n">
        <x:v>-0.1157729343812613</x:v>
      </x:c>
      <x:c r="W273" s="10" t="n">
        <x:v>-0.8119875915486771</x:v>
      </x:c>
      <x:c r="X273" s="10" t="n">
        <x:v>0.29720119122439115</x:v>
      </x:c>
    </x:row>
    <x:row r="274">
      <x:c r="A274" s="34" t="n">
        <x:v>250</x:v>
      </x:c>
      <x:c r="B274" s="39" t="n">
        <x:f>CHOOSE(MIN(3,MAX(1,$B$9)),S274,U274,W274)</x:f>
        <x:v>0.8633383426888311</x:v>
      </x:c>
      <x:c r="C274" s="39" t="n">
        <x:f>CHOOSE(MIN(3,MAX(1,$B$9)),T274,V274,X274)</x:f>
        <x:v>1.5574699293231755</x:v>
      </x:c>
      <x:c r="D274" s="17" t="n">
        <x:f>$B$6+$B$7*B274</x:f>
        <x:v>0.13633383426888313</x:v>
      </x:c>
      <x:c r="E274" s="17" t="n">
        <x:f>$C$6+$C$7*($B$8*B274+SQRT(1-$B$8^2)*C274)</x:f>
        <x:v>0.22804776957686396</x:v>
      </x:c>
      <x:c r="F274" s="34"/>
      <x:c r="G274" s="34"/>
      <x:c r="H274" s="34"/>
      <x:c r="I274" s="34"/>
      <x:c r="J274" s="34"/>
      <x:c r="K274" s="34"/>
      <x:c r="L274" s="34"/>
      <x:c r="M274" s="34"/>
      <x:c r="N274" s="34"/>
      <x:c r="O274" s="34"/>
      <x:c r="P274" s="34"/>
      <x:c r="S274" s="10" t="n">
        <x:v>0.8633383426888311</x:v>
      </x:c>
      <x:c r="T274" s="10" t="n">
        <x:v>1.5574699293231755</x:v>
      </x:c>
      <x:c r="U274" s="10" t="n">
        <x:v>-2.4869989134696224</x:v>
      </x:c>
      <x:c r="V274" s="10" t="n">
        <x:v>-0.6049528325270958</x:v>
      </x:c>
      <x:c r="W274" s="10" t="n">
        <x:v>1.0835053849537528</x:v>
      </x:c>
      <x:c r="X274" s="10" t="n">
        <x:v>1.0229121072179437</x:v>
      </x:c>
    </x:row>
    <x:row r="275">
      <x:c r="A275" s="34" t="n">
        <x:v>251</x:v>
      </x:c>
      <x:c r="B275" s="39" t="n">
        <x:f>CHOOSE(MIN(3,MAX(1,$B$9)),S275,U275,W275)</x:f>
        <x:v>0.16420881726954428</x:v>
      </x:c>
      <x:c r="C275" s="39" t="n">
        <x:f>CHOOSE(MIN(3,MAX(1,$B$9)),T275,V275,X275)</x:f>
        <x:v>0.6541917276929364</x:v>
      </x:c>
      <x:c r="D275" s="17" t="n">
        <x:f>$B$6+$B$7*B275</x:f>
        <x:v>0.06642088172695443</x:v>
      </x:c>
      <x:c r="E275" s="17" t="n">
        <x:f>$C$6+$C$7*($B$8*B275+SQRT(1-$B$8^2)*C275)</x:f>
        <x:v>0.1148651063762487</x:v>
      </x:c>
      <x:c r="F275" s="34"/>
      <x:c r="G275" s="34"/>
      <x:c r="H275" s="34"/>
      <x:c r="I275" s="34"/>
      <x:c r="J275" s="34"/>
      <x:c r="K275" s="34"/>
      <x:c r="L275" s="34"/>
      <x:c r="M275" s="34"/>
      <x:c r="N275" s="34"/>
      <x:c r="O275" s="34"/>
      <x:c r="P275" s="34"/>
      <x:c r="S275" s="10" t="n">
        <x:v>0.16420881726954428</x:v>
      </x:c>
      <x:c r="T275" s="10" t="n">
        <x:v>0.6541917276929364</x:v>
      </x:c>
      <x:c r="U275" s="10" t="n">
        <x:v>-0.8635355761849678</x:v>
      </x:c>
      <x:c r="V275" s="10" t="n">
        <x:v>0.7743257195790207</x:v>
      </x:c>
      <x:c r="W275" s="10" t="n">
        <x:v>-0.6614444425712578</x:v>
      </x:c>
      <x:c r="X275" s="10" t="n">
        <x:v>1.6900312143331038</x:v>
      </x:c>
    </x:row>
    <x:row r="276">
      <x:c r="A276" s="34" t="n">
        <x:v>252</x:v>
      </x:c>
      <x:c r="B276" s="39" t="n">
        <x:f>CHOOSE(MIN(3,MAX(1,$B$9)),S276,U276,W276)</x:f>
        <x:v>0.5662747850188344</x:v>
      </x:c>
      <x:c r="C276" s="39" t="n">
        <x:f>CHOOSE(MIN(3,MAX(1,$B$9)),T276,V276,X276)</x:f>
        <x:v>0.10964806283976566</x:v>
      </x:c>
      <x:c r="D276" s="17" t="n">
        <x:f>$B$6+$B$7*B276</x:f>
        <x:v>0.10662747850188345</x:v>
      </x:c>
      <x:c r="E276" s="17" t="n">
        <x:f>$C$6+$C$7*($B$8*B276+SQRT(1-$B$8^2)*C276)</x:f>
        <x:v>0.08780954004044068</x:v>
      </x:c>
      <x:c r="F276" s="34"/>
      <x:c r="G276" s="34"/>
      <x:c r="H276" s="34"/>
      <x:c r="I276" s="34"/>
      <x:c r="J276" s="34"/>
      <x:c r="K276" s="34"/>
      <x:c r="L276" s="34"/>
      <x:c r="M276" s="34"/>
      <x:c r="N276" s="34"/>
      <x:c r="O276" s="34"/>
      <x:c r="P276" s="34"/>
      <x:c r="S276" s="10" t="n">
        <x:v>0.5662747850188344</x:v>
      </x:c>
      <x:c r="T276" s="10" t="n">
        <x:v>0.10964806283976566</x:v>
      </x:c>
      <x:c r="U276" s="10" t="n">
        <x:v>0.504585775506727</x:v>
      </x:c>
      <x:c r="V276" s="10" t="n">
        <x:v>1.1057521090143663</x:v>
      </x:c>
      <x:c r="W276" s="10" t="n">
        <x:v>1.6663307533274536</x:v>
      </x:c>
      <x:c r="X276" s="10" t="n">
        <x:v>-0.5327612816630675</x:v>
      </x:c>
    </x:row>
    <x:row r="277">
      <x:c r="A277" s="34" t="n">
        <x:v>253</x:v>
      </x:c>
      <x:c r="B277" s="39" t="n">
        <x:f>CHOOSE(MIN(3,MAX(1,$B$9)),S277,U277,W277)</x:f>
        <x:v>1.2383599447462796</x:v>
      </x:c>
      <x:c r="C277" s="39" t="n">
        <x:f>CHOOSE(MIN(3,MAX(1,$B$9)),T277,V277,X277)</x:f>
        <x:v>-0.5092403803683975</x:v>
      </x:c>
      <x:c r="D277" s="17" t="n">
        <x:f>$B$6+$B$7*B277</x:f>
        <x:v>0.17383599447462797</x:v>
      </x:c>
      <x:c r="E277" s="17" t="n">
        <x:f>$C$6+$C$7*($B$8*B277+SQRT(1-$B$8^2)*C277)</x:f>
        <x:v>0.06781648663412573</x:v>
      </x:c>
      <x:c r="F277" s="34"/>
      <x:c r="G277" s="34"/>
      <x:c r="H277" s="34"/>
      <x:c r="I277" s="34"/>
      <x:c r="J277" s="34"/>
      <x:c r="K277" s="34"/>
      <x:c r="L277" s="34"/>
      <x:c r="M277" s="34"/>
      <x:c r="N277" s="34"/>
      <x:c r="O277" s="34"/>
      <x:c r="P277" s="34"/>
      <x:c r="S277" s="10" t="n">
        <x:v>1.2383599447462796</x:v>
      </x:c>
      <x:c r="T277" s="10" t="n">
        <x:v>-0.5092403803683975</x:v>
      </x:c>
      <x:c r="U277" s="10" t="n">
        <x:v>1.827810111575576</x:v>
      </x:c>
      <x:c r="V277" s="10" t="n">
        <x:v>0.061213221976195525</x:v>
      </x:c>
      <x:c r="W277" s="10" t="n">
        <x:v>1.8704297469418385</x:v>
      </x:c>
      <x:c r="X277" s="10" t="n">
        <x:v>0.31352325222898</x:v>
      </x:c>
    </x:row>
    <x:row r="278">
      <x:c r="A278" s="34" t="n">
        <x:v>254</x:v>
      </x:c>
      <x:c r="B278" s="39" t="n">
        <x:f>CHOOSE(MIN(3,MAX(1,$B$9)),S278,U278,W278)</x:f>
        <x:v>-0.1316273455771466</x:v>
      </x:c>
      <x:c r="C278" s="39" t="n">
        <x:f>CHOOSE(MIN(3,MAX(1,$B$9)),T278,V278,X278)</x:f>
        <x:v>0.1521628808978761</x:v>
      </x:c>
      <x:c r="D278" s="17" t="n">
        <x:f>$B$6+$B$7*B278</x:f>
        <x:v>0.03683726544228534</x:v>
      </x:c>
      <x:c r="E278" s="17" t="n">
        <x:f>$C$6+$C$7*($B$8*B278+SQRT(1-$B$8^2)*C278)</x:f>
        <x:v>0.05659632475820133</x:v>
      </x:c>
      <x:c r="F278" s="34"/>
      <x:c r="G278" s="34"/>
      <x:c r="H278" s="34"/>
      <x:c r="I278" s="34"/>
      <x:c r="J278" s="34"/>
      <x:c r="K278" s="34"/>
      <x:c r="L278" s="34"/>
      <x:c r="M278" s="34"/>
      <x:c r="N278" s="34"/>
      <x:c r="O278" s="34"/>
      <x:c r="P278" s="34"/>
      <x:c r="S278" s="10" t="n">
        <x:v>-0.1316273455771466</x:v>
      </x:c>
      <x:c r="T278" s="10" t="n">
        <x:v>0.1521628808978761</x:v>
      </x:c>
      <x:c r="U278" s="10" t="n">
        <x:v>-0.8020257488898658</x:v>
      </x:c>
      <x:c r="V278" s="10" t="n">
        <x:v>1.0514670538311333</x:v>
      </x:c>
      <x:c r="W278" s="10" t="n">
        <x:v>0.5882910928542366</x:v>
      </x:c>
      <x:c r="X278" s="10" t="n">
        <x:v>-0.7145969109658021</x:v>
      </x:c>
    </x:row>
    <x:row r="279">
      <x:c r="A279" s="34" t="n">
        <x:v>255</x:v>
      </x:c>
      <x:c r="B279" s="39" t="n">
        <x:f>CHOOSE(MIN(3,MAX(1,$B$9)),S279,U279,W279)</x:f>
        <x:v>0.8214038906391449</x:v>
      </x:c>
      <x:c r="C279" s="39" t="n">
        <x:f>CHOOSE(MIN(3,MAX(1,$B$9)),T279,V279,X279)</x:f>
        <x:v>-0.8623028716396597</x:v>
      </x:c>
      <x:c r="D279" s="17" t="n">
        <x:f>$B$6+$B$7*B279</x:f>
        <x:v>0.1321403890639145</x:v>
      </x:c>
      <x:c r="E279" s="17" t="n">
        <x:f>$C$6+$C$7*($B$8*B279+SQRT(1-$B$8^2)*C279)</x:f>
        <x:v>0.01639257527233553</x:v>
      </x:c>
      <x:c r="F279" s="34"/>
      <x:c r="G279" s="34"/>
      <x:c r="H279" s="34"/>
      <x:c r="I279" s="34"/>
      <x:c r="J279" s="34"/>
      <x:c r="K279" s="34"/>
      <x:c r="L279" s="34"/>
      <x:c r="M279" s="34"/>
      <x:c r="N279" s="34"/>
      <x:c r="O279" s="34"/>
      <x:c r="P279" s="34"/>
      <x:c r="S279" s="10" t="n">
        <x:v>0.8214038906391449</x:v>
      </x:c>
      <x:c r="T279" s="10" t="n">
        <x:v>-0.8623028716396597</x:v>
      </x:c>
      <x:c r="U279" s="10" t="n">
        <x:v>-1.5494374421305</x:v>
      </x:c>
      <x:c r="V279" s="10" t="n">
        <x:v>-0.742991580104662</x:v>
      </x:c>
      <x:c r="W279" s="10" t="n">
        <x:v>0.5245124668738329</x:v>
      </x:c>
      <x:c r="X279" s="10" t="n">
        <x:v>1.241514305106437</x:v>
      </x:c>
    </x:row>
    <x:row r="280">
      <x:c r="A280" s="34" t="n">
        <x:v>256</x:v>
      </x:c>
      <x:c r="B280" s="39" t="n">
        <x:f>CHOOSE(MIN(3,MAX(1,$B$9)),S280,U280,W280)</x:f>
        <x:v>0.9413420178497659</x:v>
      </x:c>
      <x:c r="C280" s="39" t="n">
        <x:f>CHOOSE(MIN(3,MAX(1,$B$9)),T280,V280,X280)</x:f>
        <x:v>-1.0222278536095146</x:v>
      </x:c>
      <x:c r="D280" s="17" t="n">
        <x:f>$B$6+$B$7*B280</x:f>
        <x:v>0.1441342017849766</x:v>
      </x:c>
      <x:c r="E280" s="17" t="n">
        <x:f>$C$6+$C$7*($B$8*B280+SQRT(1-$B$8^2)*C280)</x:f>
        <x:v>0.008539571924300313</x:v>
      </x:c>
      <x:c r="F280" s="34"/>
      <x:c r="G280" s="34"/>
      <x:c r="H280" s="34"/>
      <x:c r="I280" s="34"/>
      <x:c r="J280" s="34"/>
      <x:c r="K280" s="34"/>
      <x:c r="L280" s="34"/>
      <x:c r="M280" s="34"/>
      <x:c r="N280" s="34"/>
      <x:c r="O280" s="34"/>
      <x:c r="P280" s="34"/>
      <x:c r="S280" s="10" t="n">
        <x:v>0.9413420178497659</x:v>
      </x:c>
      <x:c r="T280" s="10" t="n">
        <x:v>-1.0222278536095146</x:v>
      </x:c>
      <x:c r="U280" s="10" t="n">
        <x:v>-0.0670396306007765</x:v>
      </x:c>
      <x:c r="V280" s="10" t="n">
        <x:v>1.8622579066043876</x:v>
      </x:c>
      <x:c r="W280" s="10" t="n">
        <x:v>-1.224346036427262</x:v>
      </x:c>
      <x:c r="X280" s="10" t="n">
        <x:v>1.1613656661746945</x:v>
      </x:c>
    </x:row>
    <x:row r="281">
      <x:c r="A281" s="34" t="n">
        <x:v>257</x:v>
      </x:c>
      <x:c r="B281" s="39" t="n">
        <x:f>CHOOSE(MIN(3,MAX(1,$B$9)),S281,U281,W281)</x:f>
        <x:v>-1.7823748240719002</x:v>
      </x:c>
      <x:c r="C281" s="39" t="n">
        <x:f>CHOOSE(MIN(3,MAX(1,$B$9)),T281,V281,X281)</x:f>
        <x:v>0.243165232095827</x:v>
      </x:c>
      <x:c r="D281" s="17" t="n">
        <x:f>$B$6+$B$7*B281</x:f>
        <x:v>-0.12823748240719002</x:v>
      </x:c>
      <x:c r="E281" s="17" t="n">
        <x:f>$C$6+$C$7*($B$8*B281+SQRT(1-$B$8^2)*C281)</x:f>
        <x:v>-0.018060014372382485</x:v>
      </x:c>
      <x:c r="F281" s="34"/>
      <x:c r="G281" s="34"/>
      <x:c r="H281" s="34"/>
      <x:c r="I281" s="34"/>
      <x:c r="J281" s="34"/>
      <x:c r="K281" s="34"/>
      <x:c r="L281" s="34"/>
      <x:c r="M281" s="34"/>
      <x:c r="N281" s="34"/>
      <x:c r="O281" s="34"/>
      <x:c r="P281" s="34"/>
      <x:c r="S281" s="10" t="n">
        <x:v>-1.7823748240719002</x:v>
      </x:c>
      <x:c r="T281" s="10" t="n">
        <x:v>0.243165232095827</x:v>
      </x:c>
      <x:c r="U281" s="10" t="n">
        <x:v>-1.3621339978476614</x:v>
      </x:c>
      <x:c r="V281" s="10" t="n">
        <x:v>-1.00517287163656</x:v>
      </x:c>
      <x:c r="W281" s="10" t="n">
        <x:v>0.7510410113947446</x:v>
      </x:c>
      <x:c r="X281" s="10" t="n">
        <x:v>-0.8236319764730318</x:v>
      </x:c>
    </x:row>
    <x:row r="282">
      <x:c r="A282" s="34" t="n">
        <x:v>258</x:v>
      </x:c>
      <x:c r="B282" s="39" t="n">
        <x:f>CHOOSE(MIN(3,MAX(1,$B$9)),S282,U282,W282)</x:f>
        <x:v>0.35502151879279786</x:v>
      </x:c>
      <x:c r="C282" s="39" t="n">
        <x:f>CHOOSE(MIN(3,MAX(1,$B$9)),T282,V282,X282)</x:f>
        <x:v>-0.05493237500178632</x:v>
      </x:c>
      <x:c r="D282" s="17" t="n">
        <x:f>$B$6+$B$7*B282</x:f>
        <x:v>0.08550215187927979</x:v>
      </x:c>
      <x:c r="E282" s="17" t="n">
        <x:f>$C$6+$C$7*($B$8*B282+SQRT(1-$B$8^2)*C282)</x:f>
        <x:v>0.06299379271546388</x:v>
      </x:c>
      <x:c r="F282" s="34"/>
      <x:c r="G282" s="34"/>
      <x:c r="H282" s="34"/>
      <x:c r="I282" s="34"/>
      <x:c r="J282" s="34"/>
      <x:c r="K282" s="34"/>
      <x:c r="L282" s="34"/>
      <x:c r="M282" s="34"/>
      <x:c r="N282" s="34"/>
      <x:c r="O282" s="34"/>
      <x:c r="P282" s="34"/>
      <x:c r="S282" s="10" t="n">
        <x:v>0.35502151879279786</x:v>
      </x:c>
      <x:c r="T282" s="10" t="n">
        <x:v>-0.05493237500178632</x:v>
      </x:c>
      <x:c r="U282" s="10" t="n">
        <x:v>-0.7662675722933299</x:v>
      </x:c>
      <x:c r="V282" s="10" t="n">
        <x:v>-0.5947614789850039</x:v>
      </x:c>
      <x:c r="W282" s="10" t="n">
        <x:v>1.0343155039752472</x:v>
      </x:c>
      <x:c r="X282" s="10" t="n">
        <x:v>0.2395144400814904</x:v>
      </x:c>
    </x:row>
    <x:row r="283">
      <x:c r="A283" s="34" t="n">
        <x:v>259</x:v>
      </x:c>
      <x:c r="B283" s="39" t="n">
        <x:f>CHOOSE(MIN(3,MAX(1,$B$9)),S283,U283,W283)</x:f>
        <x:v>1.2121179844779923</x:v>
      </x:c>
      <x:c r="C283" s="39" t="n">
        <x:f>CHOOSE(MIN(3,MAX(1,$B$9)),T283,V283,X283)</x:f>
        <x:v>-0.22510969701965142</x:v>
      </x:c>
      <x:c r="D283" s="17" t="n">
        <x:f>$B$6+$B$7*B283</x:f>
        <x:v>0.17121179844779924</x:v>
      </x:c>
      <x:c r="E283" s="17" t="n">
        <x:f>$C$6+$C$7*($B$8*B283+SQRT(1-$B$8^2)*C283)</x:f>
        <x:v>0.091110827598176</x:v>
      </x:c>
      <x:c r="F283" s="34"/>
      <x:c r="G283" s="34"/>
      <x:c r="H283" s="34"/>
      <x:c r="I283" s="34"/>
      <x:c r="J283" s="34"/>
      <x:c r="K283" s="34"/>
      <x:c r="L283" s="34"/>
      <x:c r="M283" s="34"/>
      <x:c r="N283" s="34"/>
      <x:c r="O283" s="34"/>
      <x:c r="P283" s="34"/>
      <x:c r="S283" s="10" t="n">
        <x:v>1.2121179844779923</x:v>
      </x:c>
      <x:c r="T283" s="10" t="n">
        <x:v>-0.22510969701965142</x:v>
      </x:c>
      <x:c r="U283" s="10" t="n">
        <x:v>-0.3303662010123167</x:v>
      </x:c>
      <x:c r="V283" s="10" t="n">
        <x:v>0.8460361200291633</x:v>
      </x:c>
      <x:c r="W283" s="10" t="n">
        <x:v>-0.25236284351254024</x:v>
      </x:c>
      <x:c r="X283" s="10" t="n">
        <x:v>0.35452328816069834</x:v>
      </x:c>
    </x:row>
    <x:row r="284">
      <x:c r="A284" s="34" t="n">
        <x:v>260</x:v>
      </x:c>
      <x:c r="B284" s="39" t="n">
        <x:f>CHOOSE(MIN(3,MAX(1,$B$9)),S284,U284,W284)</x:f>
        <x:v>-2.117636665879411</x:v>
      </x:c>
      <x:c r="C284" s="39" t="n">
        <x:f>CHOOSE(MIN(3,MAX(1,$B$9)),T284,V284,X284)</x:f>
        <x:v>0.10323572571109012</x:v>
      </x:c>
      <x:c r="D284" s="17" t="n">
        <x:f>$B$6+$B$7*B284</x:f>
        <x:v>-0.1617636665879411</x:v>
      </x:c>
      <x:c r="E284" s="17" t="n">
        <x:f>$C$6+$C$7*($B$8*B284+SQRT(1-$B$8^2)*C284)</x:f>
        <x:v>-0.04694135718957791</x:v>
      </x:c>
      <x:c r="F284" s="34"/>
      <x:c r="G284" s="34"/>
      <x:c r="H284" s="34"/>
      <x:c r="I284" s="34"/>
      <x:c r="J284" s="34"/>
      <x:c r="K284" s="34"/>
      <x:c r="L284" s="34"/>
      <x:c r="M284" s="34"/>
      <x:c r="N284" s="34"/>
      <x:c r="O284" s="34"/>
      <x:c r="P284" s="34"/>
      <x:c r="S284" s="10" t="n">
        <x:v>-2.117636665879411</x:v>
      </x:c>
      <x:c r="T284" s="10" t="n">
        <x:v>0.10323572571109012</x:v>
      </x:c>
      <x:c r="U284" s="10" t="n">
        <x:v>1.1450848645390892</x:v>
      </x:c>
      <x:c r="V284" s="10" t="n">
        <x:v>0.5328145220040751</x:v>
      </x:c>
      <x:c r="W284" s="10" t="n">
        <x:v>-2.286532875435672</x:v>
      </x:c>
      <x:c r="X284" s="10" t="n">
        <x:v>0.6826892686248137</x:v>
      </x:c>
    </x:row>
    <x:row r="285">
      <x:c r="A285" s="34" t="n">
        <x:v>261</x:v>
      </x:c>
      <x:c r="B285" s="39" t="n">
        <x:f>CHOOSE(MIN(3,MAX(1,$B$9)),S285,U285,W285)</x:f>
        <x:v>-0.6854510343842843</x:v>
      </x:c>
      <x:c r="C285" s="39" t="n">
        <x:f>CHOOSE(MIN(3,MAX(1,$B$9)),T285,V285,X285)</x:f>
        <x:v>0.3552926340719701</x:v>
      </x:c>
      <x:c r="D285" s="17" t="n">
        <x:f>$B$6+$B$7*B285</x:f>
        <x:v>-0.01854510343842844</x:v>
      </x:c>
      <x:c r="E285" s="17" t="n">
        <x:f>$C$6+$C$7*($B$8*B285+SQRT(1-$B$8^2)*C285)</x:f>
        <x:v>0.04649669296916725</x:v>
      </x:c>
      <x:c r="F285" s="34"/>
      <x:c r="G285" s="34"/>
      <x:c r="H285" s="34"/>
      <x:c r="I285" s="34"/>
      <x:c r="J285" s="34"/>
      <x:c r="K285" s="34"/>
      <x:c r="L285" s="34"/>
      <x:c r="M285" s="34"/>
      <x:c r="N285" s="34"/>
      <x:c r="O285" s="34"/>
      <x:c r="P285" s="34"/>
      <x:c r="S285" s="10" t="n">
        <x:v>-0.6854510343842843</x:v>
      </x:c>
      <x:c r="T285" s="10" t="n">
        <x:v>0.3552926340719701</x:v>
      </x:c>
      <x:c r="U285" s="10" t="n">
        <x:v>-0.9294150706248445</x:v>
      </x:c>
      <x:c r="V285" s="10" t="n">
        <x:v>0.15680339173315336</x:v>
      </x:c>
      <x:c r="W285" s="10" t="n">
        <x:v>-0.4053188461718313</x:v>
      </x:c>
      <x:c r="X285" s="10" t="n">
        <x:v>-1.0250467589996686</x:v>
      </x:c>
    </x:row>
    <x:row r="286">
      <x:c r="A286" s="34" t="n">
        <x:v>262</x:v>
      </x:c>
      <x:c r="B286" s="39" t="n">
        <x:f>CHOOSE(MIN(3,MAX(1,$B$9)),S286,U286,W286)</x:f>
        <x:v>-0.2909612978994387</x:v>
      </x:c>
      <x:c r="C286" s="39" t="n">
        <x:f>CHOOSE(MIN(3,MAX(1,$B$9)),T286,V286,X286)</x:f>
        <x:v>0.10367791688037187</x:v>
      </x:c>
      <x:c r="D286" s="17" t="n">
        <x:f>$B$6+$B$7*B286</x:f>
        <x:v>0.02090387021005613</x:v>
      </x:c>
      <x:c r="E286" s="17" t="n">
        <x:f>$C$6+$C$7*($B$8*B286+SQRT(1-$B$8^2)*C286)</x:f>
        <x:v>0.044430706088013416</x:v>
      </x:c>
      <x:c r="F286" s="34"/>
      <x:c r="G286" s="34"/>
      <x:c r="H286" s="34"/>
      <x:c r="I286" s="34"/>
      <x:c r="J286" s="34"/>
      <x:c r="K286" s="34"/>
      <x:c r="L286" s="34"/>
      <x:c r="M286" s="34"/>
      <x:c r="N286" s="34"/>
      <x:c r="O286" s="34"/>
      <x:c r="P286" s="34"/>
      <x:c r="S286" s="10" t="n">
        <x:v>-0.2909612978994387</x:v>
      </x:c>
      <x:c r="T286" s="10" t="n">
        <x:v>0.10367791688037187</x:v>
      </x:c>
      <x:c r="U286" s="10" t="n">
        <x:v>-0.07350793068464376</x:v>
      </x:c>
      <x:c r="V286" s="10" t="n">
        <x:v>-0.30371516158787537</x:v>
      </x:c>
      <x:c r="W286" s="10" t="n">
        <x:v>0.040374345167780525</x:v>
      </x:c>
      <x:c r="X286" s="10" t="n">
        <x:v>1.3516834278259804</x:v>
      </x:c>
    </x:row>
    <x:row r="287">
      <x:c r="A287" s="34" t="n">
        <x:v>263</x:v>
      </x:c>
      <x:c r="B287" s="39" t="n">
        <x:f>CHOOSE(MIN(3,MAX(1,$B$9)),S287,U287,W287)</x:f>
        <x:v>3.2853309729030244</x:v>
      </x:c>
      <x:c r="C287" s="39" t="n">
        <x:f>CHOOSE(MIN(3,MAX(1,$B$9)),T287,V287,X287)</x:f>
        <x:v>-2.0075442563863772</x:v>
      </x:c>
      <x:c r="D287" s="17" t="n">
        <x:f>$B$6+$B$7*B287</x:f>
        <x:v>0.37853309729030243</x:v>
      </x:c>
      <x:c r="E287" s="17" t="n">
        <x:f>$C$6+$C$7*($B$8*B287+SQRT(1-$B$8^2)*C287)</x:f>
        <x:v>0.040408116119936936</x:v>
      </x:c>
      <x:c r="F287" s="34"/>
      <x:c r="G287" s="34"/>
      <x:c r="H287" s="34"/>
      <x:c r="I287" s="34"/>
      <x:c r="J287" s="34"/>
      <x:c r="K287" s="34"/>
      <x:c r="L287" s="34"/>
      <x:c r="M287" s="34"/>
      <x:c r="N287" s="34"/>
      <x:c r="O287" s="34"/>
      <x:c r="P287" s="34"/>
      <x:c r="S287" s="10" t="n">
        <x:v>3.2853309729030244</x:v>
      </x:c>
      <x:c r="T287" s="10" t="n">
        <x:v>-2.0075442563863772</x:v>
      </x:c>
      <x:c r="U287" s="10" t="n">
        <x:v>-1.3916102524075424</x:v>
      </x:c>
      <x:c r="V287" s="10" t="n">
        <x:v>-0.18190413731342917</x:v>
      </x:c>
      <x:c r="W287" s="10" t="n">
        <x:v>0.194326929194879</x:v>
      </x:c>
      <x:c r="X287" s="10" t="n">
        <x:v>-0.792451198474068</x:v>
      </x:c>
    </x:row>
    <x:row r="288">
      <x:c r="A288" s="34" t="n">
        <x:v>264</x:v>
      </x:c>
      <x:c r="B288" s="39" t="n">
        <x:f>CHOOSE(MIN(3,MAX(1,$B$9)),S288,U288,W288)</x:f>
        <x:v>-0.21803678690778286</x:v>
      </x:c>
      <x:c r="C288" s="39" t="n">
        <x:f>CHOOSE(MIN(3,MAX(1,$B$9)),T288,V288,X288)</x:f>
        <x:v>-0.08459510282638466</x:v>
      </x:c>
      <x:c r="D288" s="17" t="n">
        <x:f>$B$6+$B$7*B288</x:f>
        <x:v>0.028196321309221714</x:v>
      </x:c>
      <x:c r="E288" s="17" t="n">
        <x:f>$C$6+$C$7*($B$8*B288+SQRT(1-$B$8^2)*C288)</x:f>
        <x:v>0.031772009846270266</x:v>
      </x:c>
      <x:c r="F288" s="34"/>
      <x:c r="G288" s="34"/>
      <x:c r="H288" s="34"/>
      <x:c r="I288" s="34"/>
      <x:c r="J288" s="34"/>
      <x:c r="K288" s="34"/>
      <x:c r="L288" s="34"/>
      <x:c r="M288" s="34"/>
      <x:c r="N288" s="34"/>
      <x:c r="O288" s="34"/>
      <x:c r="P288" s="34"/>
      <x:c r="S288" s="10" t="n">
        <x:v>-0.21803678690778286</x:v>
      </x:c>
      <x:c r="T288" s="10" t="n">
        <x:v>-0.08459510282638466</x:v>
      </x:c>
      <x:c r="U288" s="10" t="n">
        <x:v>1.1189496016748524</x:v>
      </x:c>
      <x:c r="V288" s="10" t="n">
        <x:v>1.0881581799262658</x:v>
      </x:c>
      <x:c r="W288" s="10" t="n">
        <x:v>0.5782668537112684</x:v>
      </x:c>
      <x:c r="X288" s="10" t="n">
        <x:v>-0.14645463231534053</x:v>
      </x:c>
    </x:row>
    <x:row r="289">
      <x:c r="A289" s="34" t="n">
        <x:v>265</x:v>
      </x:c>
      <x:c r="B289" s="39" t="n">
        <x:f>CHOOSE(MIN(3,MAX(1,$B$9)),S289,U289,W289)</x:f>
        <x:v>-0.7003672489248279</x:v>
      </x:c>
      <x:c r="C289" s="39" t="n">
        <x:f>CHOOSE(MIN(3,MAX(1,$B$9)),T289,V289,X289)</x:f>
        <x:v>-0.30408992932888906</x:v>
      </x:c>
      <x:c r="D289" s="17" t="n">
        <x:f>$B$6+$B$7*B289</x:f>
        <x:v>-0.020036724892482788</x:v>
      </x:c>
      <x:c r="E289" s="17" t="n">
        <x:f>$C$6+$C$7*($B$8*B289+SQRT(1-$B$8^2)*C289)</x:f>
        <x:v>-0.011353322829624646</x:v>
      </x:c>
      <x:c r="F289" s="34"/>
      <x:c r="G289" s="34"/>
      <x:c r="H289" s="34"/>
      <x:c r="I289" s="34"/>
      <x:c r="J289" s="34"/>
      <x:c r="K289" s="34"/>
      <x:c r="L289" s="34"/>
      <x:c r="M289" s="34"/>
      <x:c r="N289" s="34"/>
      <x:c r="O289" s="34"/>
      <x:c r="P289" s="34"/>
      <x:c r="S289" s="10" t="n">
        <x:v>-0.7003672489248279</x:v>
      </x:c>
      <x:c r="T289" s="10" t="n">
        <x:v>-0.30408992932888906</x:v>
      </x:c>
      <x:c r="U289" s="10" t="n">
        <x:v>-2.307972864579526</x:v>
      </x:c>
      <x:c r="V289" s="10" t="n">
        <x:v>-1.2250949657482513</x:v>
      </x:c>
      <x:c r="W289" s="10" t="n">
        <x:v>0.9831863958614271</x:v>
      </x:c>
      <x:c r="X289" s="10" t="n">
        <x:v>1.421040963639847</x:v>
      </x:c>
    </x:row>
    <x:row r="290">
      <x:c r="A290" s="34" t="n">
        <x:v>266</x:v>
      </x:c>
      <x:c r="B290" s="39" t="n">
        <x:f>CHOOSE(MIN(3,MAX(1,$B$9)),S290,U290,W290)</x:f>
        <x:v>-0.9600001233459252</x:v>
      </x:c>
      <x:c r="C290" s="39" t="n">
        <x:f>CHOOSE(MIN(3,MAX(1,$B$9)),T290,V290,X290)</x:f>
        <x:v>-0.1474856120472474</x:v>
      </x:c>
      <x:c r="D290" s="17" t="n">
        <x:f>$B$6+$B$7*B290</x:f>
        <x:v>-0.04600001233459253</x:v>
      </x:c>
      <x:c r="E290" s="17" t="n">
        <x:f>$C$6+$C$7*($B$8*B290+SQRT(1-$B$8^2)*C290)</x:f>
        <x:v>-0.010772634839857506</x:v>
      </x:c>
      <x:c r="F290" s="34"/>
      <x:c r="G290" s="34"/>
      <x:c r="H290" s="34"/>
      <x:c r="I290" s="34"/>
      <x:c r="J290" s="34"/>
      <x:c r="K290" s="34"/>
      <x:c r="L290" s="34"/>
      <x:c r="M290" s="34"/>
      <x:c r="N290" s="34"/>
      <x:c r="O290" s="34"/>
      <x:c r="P290" s="34"/>
      <x:c r="S290" s="10" t="n">
        <x:v>-0.9600001233459252</x:v>
      </x:c>
      <x:c r="T290" s="10" t="n">
        <x:v>-0.1474856120472474</x:v>
      </x:c>
      <x:c r="U290" s="10" t="n">
        <x:v>-0.1723642169038221</x:v>
      </x:c>
      <x:c r="V290" s="10" t="n">
        <x:v>-1.2332270255804636</x:v>
      </x:c>
      <x:c r="W290" s="10" t="n">
        <x:v>0.13927422522175917</x:v>
      </x:c>
      <x:c r="X290" s="10" t="n">
        <x:v>0.316685363123451</x:v>
      </x:c>
    </x:row>
    <x:row r="291">
      <x:c r="A291" s="34" t="n">
        <x:v>267</x:v>
      </x:c>
      <x:c r="B291" s="39" t="n">
        <x:f>CHOOSE(MIN(3,MAX(1,$B$9)),S291,U291,W291)</x:f>
        <x:v>0.5816592588966532</x:v>
      </x:c>
      <x:c r="C291" s="39" t="n">
        <x:f>CHOOSE(MIN(3,MAX(1,$B$9)),T291,V291,X291)</x:f>
        <x:v>-0.2563855496721535</x:v>
      </x:c>
      <x:c r="D291" s="17" t="n">
        <x:f>$B$6+$B$7*B291</x:f>
        <x:v>0.10816592588966532</x:v>
      </x:c>
      <x:c r="E291" s="17" t="n">
        <x:f>$C$6+$C$7*($B$8*B291+SQRT(1-$B$8^2)*C291)</x:f>
        <x:v>0.056879323026900463</x:v>
      </x:c>
      <x:c r="F291" s="34"/>
      <x:c r="G291" s="34"/>
      <x:c r="H291" s="34"/>
      <x:c r="I291" s="34"/>
      <x:c r="J291" s="34"/>
      <x:c r="K291" s="34"/>
      <x:c r="L291" s="34"/>
      <x:c r="M291" s="34"/>
      <x:c r="N291" s="34"/>
      <x:c r="O291" s="34"/>
      <x:c r="P291" s="34"/>
      <x:c r="S291" s="10" t="n">
        <x:v>0.5816592588966532</x:v>
      </x:c>
      <x:c r="T291" s="10" t="n">
        <x:v>-0.2563855496721535</x:v>
      </x:c>
      <x:c r="U291" s="10" t="n">
        <x:v>-1.5159528197028338</x:v>
      </x:c>
      <x:c r="V291" s="10" t="n">
        <x:v>0.4138205175389107</x:v>
      </x:c>
      <x:c r="W291" s="10" t="n">
        <x:v>-0.8262378500324994</x:v>
      </x:c>
      <x:c r="X291" s="10" t="n">
        <x:v>-0.7628960570704125</x:v>
      </x:c>
    </x:row>
    <x:row r="292">
      <x:c r="A292" s="34" t="n">
        <x:v>268</x:v>
      </x:c>
      <x:c r="B292" s="39" t="n">
        <x:f>CHOOSE(MIN(3,MAX(1,$B$9)),S292,U292,W292)</x:f>
        <x:v>0.34621509743950607</x:v>
      </x:c>
      <x:c r="C292" s="39" t="n">
        <x:f>CHOOSE(MIN(3,MAX(1,$B$9)),T292,V292,X292)</x:f>
        <x:v>-1.7865753949154806</x:v>
      </x:c>
      <x:c r="D292" s="17" t="n">
        <x:f>$B$6+$B$7*B292</x:f>
        <x:v>0.08462150974395061</x:v>
      </x:c>
      <x:c r="E292" s="17" t="n">
        <x:f>$C$6+$C$7*($B$8*B292+SQRT(1-$B$8^2)*C292)</x:f>
        <x:v>-0.08741121290532687</x:v>
      </x:c>
      <x:c r="F292" s="34"/>
      <x:c r="G292" s="34"/>
      <x:c r="H292" s="34"/>
      <x:c r="I292" s="34"/>
      <x:c r="J292" s="34"/>
      <x:c r="K292" s="34"/>
      <x:c r="L292" s="34"/>
      <x:c r="M292" s="34"/>
      <x:c r="N292" s="34"/>
      <x:c r="O292" s="34"/>
      <x:c r="P292" s="34"/>
      <x:c r="S292" s="10" t="n">
        <x:v>0.34621509743950607</x:v>
      </x:c>
      <x:c r="T292" s="10" t="n">
        <x:v>-1.7865753949154806</x:v>
      </x:c>
      <x:c r="U292" s="10" t="n">
        <x:v>-0.517107992923318</x:v>
      </x:c>
      <x:c r="V292" s="10" t="n">
        <x:v>-1.0714208117029462</x:v>
      </x:c>
      <x:c r="W292" s="10" t="n">
        <x:v>-0.6511149363149651</x:v>
      </x:c>
      <x:c r="X292" s="10" t="n">
        <x:v>-0.01096687814456199</x:v>
      </x:c>
    </x:row>
    <x:row r="293">
      <x:c r="A293" s="34" t="n">
        <x:v>269</x:v>
      </x:c>
      <x:c r="B293" s="39" t="n">
        <x:f>CHOOSE(MIN(3,MAX(1,$B$9)),S293,U293,W293)</x:f>
        <x:v>0.12818445900882053</x:v>
      </x:c>
      <x:c r="C293" s="39" t="n">
        <x:f>CHOOSE(MIN(3,MAX(1,$B$9)),T293,V293,X293)</x:f>
        <x:v>-1.2886416777662388</x:v>
      </x:c>
      <x:c r="D293" s="17" t="n">
        <x:f>$B$6+$B$7*B293</x:f>
        <x:v>0.06281844590088206</x:v>
      </x:c>
      <x:c r="E293" s="17" t="n">
        <x:f>$C$6+$C$7*($B$8*B293+SQRT(1-$B$8^2)*C293)</x:f>
        <x:v>-0.05519041998165533</x:v>
      </x:c>
      <x:c r="F293" s="34"/>
      <x:c r="G293" s="34"/>
      <x:c r="H293" s="34"/>
      <x:c r="I293" s="34"/>
      <x:c r="J293" s="34"/>
      <x:c r="K293" s="34"/>
      <x:c r="L293" s="34"/>
      <x:c r="M293" s="34"/>
      <x:c r="N293" s="34"/>
      <x:c r="O293" s="34"/>
      <x:c r="P293" s="34"/>
      <x:c r="S293" s="10" t="n">
        <x:v>0.12818445900882053</x:v>
      </x:c>
      <x:c r="T293" s="10" t="n">
        <x:v>-1.2886416777662388</x:v>
      </x:c>
      <x:c r="U293" s="10" t="n">
        <x:v>-1.1610706051818591</x:v>
      </x:c>
      <x:c r="V293" s="10" t="n">
        <x:v>0.9922035389279584</x:v>
      </x:c>
      <x:c r="W293" s="10" t="n">
        <x:v>0.5287069872679184</x:v>
      </x:c>
      <x:c r="X293" s="10" t="n">
        <x:v>1.0214827379071318</x:v>
      </x:c>
    </x:row>
    <x:row r="294">
      <x:c r="A294" s="34" t="n">
        <x:v>270</x:v>
      </x:c>
      <x:c r="B294" s="39" t="n">
        <x:f>CHOOSE(MIN(3,MAX(1,$B$9)),S294,U294,W294)</x:f>
        <x:v>1.0195394765310986</x:v>
      </x:c>
      <x:c r="C294" s="39" t="n">
        <x:f>CHOOSE(MIN(3,MAX(1,$B$9)),T294,V294,X294)</x:f>
        <x:v>0.8516243025830704</x:v>
      </x:c>
      <x:c r="D294" s="17" t="n">
        <x:f>$B$6+$B$7*B294</x:f>
        <x:v>0.15195394765310988</x:v>
      </x:c>
      <x:c r="E294" s="17" t="n">
        <x:f>$C$6+$C$7*($B$8*B294+SQRT(1-$B$8^2)*C294)</x:f>
        <x:v>0.1747298018782694</x:v>
      </x:c>
      <x:c r="F294" s="34"/>
      <x:c r="G294" s="34"/>
      <x:c r="H294" s="34"/>
      <x:c r="I294" s="34"/>
      <x:c r="J294" s="34"/>
      <x:c r="K294" s="34"/>
      <x:c r="L294" s="34"/>
      <x:c r="M294" s="34"/>
      <x:c r="N294" s="34"/>
      <x:c r="O294" s="34"/>
      <x:c r="P294" s="34"/>
      <x:c r="S294" s="10" t="n">
        <x:v>1.0195394765310986</x:v>
      </x:c>
      <x:c r="T294" s="10" t="n">
        <x:v>0.8516243025830704</x:v>
      </x:c>
      <x:c r="U294" s="10" t="n">
        <x:v>0.9953843736514878</x:v>
      </x:c>
      <x:c r="V294" s="10" t="n">
        <x:v>0.25574412160447557</x:v>
      </x:c>
      <x:c r="W294" s="10" t="n">
        <x:v>-0.6104203161673264</x:v>
      </x:c>
      <x:c r="X294" s="10" t="n">
        <x:v>0.42787034308079763</x:v>
      </x:c>
    </x:row>
    <x:row r="295">
      <x:c r="A295" s="34" t="n">
        <x:v>271</x:v>
      </x:c>
      <x:c r="B295" s="39" t="n">
        <x:f>CHOOSE(MIN(3,MAX(1,$B$9)),S295,U295,W295)</x:f>
        <x:v>1.0478814882241503</x:v>
      </x:c>
      <x:c r="C295" s="39" t="n">
        <x:f>CHOOSE(MIN(3,MAX(1,$B$9)),T295,V295,X295)</x:f>
        <x:v>-0.012706457443949094</x:v>
      </x:c>
      <x:c r="D295" s="17" t="n">
        <x:f>$B$6+$B$7*B295</x:f>
        <x:v>0.15478814882241504</x:v>
      </x:c>
      <x:c r="E295" s="17" t="n">
        <x:f>$C$6+$C$7*($B$8*B295+SQRT(1-$B$8^2)*C295)</x:f>
        <x:v>0.10129366291735094</x:v>
      </x:c>
      <x:c r="F295" s="34"/>
      <x:c r="G295" s="34"/>
      <x:c r="H295" s="34"/>
      <x:c r="I295" s="34"/>
      <x:c r="J295" s="34"/>
      <x:c r="K295" s="34"/>
      <x:c r="L295" s="34"/>
      <x:c r="M295" s="34"/>
      <x:c r="N295" s="34"/>
      <x:c r="O295" s="34"/>
      <x:c r="P295" s="34"/>
      <x:c r="S295" s="10" t="n">
        <x:v>1.0478814882241503</x:v>
      </x:c>
      <x:c r="T295" s="10" t="n">
        <x:v>-0.012706457443949094</x:v>
      </x:c>
      <x:c r="U295" s="10" t="n">
        <x:v>0.910225255766445</x:v>
      </x:c>
      <x:c r="V295" s="10" t="n">
        <x:v>0.36459812781850354</x:v>
      </x:c>
      <x:c r="W295" s="10" t="n">
        <x:v>1.196302947721064</x:v>
      </x:c>
      <x:c r="X295" s="10" t="n">
        <x:v>-0.21794232160125462</x:v>
      </x:c>
    </x:row>
    <x:row r="296">
      <x:c r="A296" s="34" t="n">
        <x:v>272</x:v>
      </x:c>
      <x:c r="B296" s="39" t="n">
        <x:f>CHOOSE(MIN(3,MAX(1,$B$9)),S296,U296,W296)</x:f>
        <x:v>0.6778406192876493</x:v>
      </x:c>
      <x:c r="C296" s="39" t="n">
        <x:f>CHOOSE(MIN(3,MAX(1,$B$9)),T296,V296,X296)</x:f>
        <x:v>-0.8631752856328084</x:v>
      </x:c>
      <x:c r="D296" s="17" t="n">
        <x:f>$B$6+$B$7*B296</x:f>
        <x:v>0.11778406192876494</x:v>
      </x:c>
      <x:c r="E296" s="17" t="n">
        <x:f>$C$6+$C$7*($B$8*B296+SQRT(1-$B$8^2)*C296)</x:f>
        <x:v>0.009138858436692363</x:v>
      </x:c>
      <x:c r="F296" s="34"/>
      <x:c r="G296" s="34"/>
      <x:c r="H296" s="34"/>
      <x:c r="I296" s="34"/>
      <x:c r="J296" s="34"/>
      <x:c r="K296" s="34"/>
      <x:c r="L296" s="34"/>
      <x:c r="M296" s="34"/>
      <x:c r="N296" s="34"/>
      <x:c r="O296" s="34"/>
      <x:c r="P296" s="34"/>
      <x:c r="S296" s="10" t="n">
        <x:v>0.6778406192876493</x:v>
      </x:c>
      <x:c r="T296" s="10" t="n">
        <x:v>-0.8631752856328084</x:v>
      </x:c>
      <x:c r="U296" s="10" t="n">
        <x:v>1.7823233052921517</x:v>
      </x:c>
      <x:c r="V296" s="10" t="n">
        <x:v>0.015311139985121331</x:v>
      </x:c>
      <x:c r="W296" s="10" t="n">
        <x:v>0.7976127312769943</x:v>
      </x:c>
      <x:c r="X296" s="10" t="n">
        <x:v>3.5403382172881424</x:v>
      </x:c>
    </x:row>
    <x:row r="297">
      <x:c r="A297" s="34" t="n">
        <x:v>273</x:v>
      </x:c>
      <x:c r="B297" s="39" t="n">
        <x:f>CHOOSE(MIN(3,MAX(1,$B$9)),S297,U297,W297)</x:f>
        <x:v>0.2750711166117958</x:v>
      </x:c>
      <x:c r="C297" s="39" t="n">
        <x:f>CHOOSE(MIN(3,MAX(1,$B$9)),T297,V297,X297)</x:f>
        <x:v>-0.2333375112055886</x:v>
      </x:c>
      <x:c r="D297" s="17" t="n">
        <x:f>$B$6+$B$7*B297</x:f>
        <x:v>0.07750711166117959</x:v>
      </x:c>
      <x:c r="E297" s="17" t="n">
        <x:f>$C$6+$C$7*($B$8*B297+SQRT(1-$B$8^2)*C297)</x:f>
        <x:v>0.04354593459460221</x:v>
      </x:c>
      <x:c r="F297" s="34"/>
      <x:c r="G297" s="34"/>
      <x:c r="H297" s="34"/>
      <x:c r="I297" s="34"/>
      <x:c r="J297" s="34"/>
      <x:c r="K297" s="34"/>
      <x:c r="L297" s="34"/>
      <x:c r="M297" s="34"/>
      <x:c r="N297" s="34"/>
      <x:c r="O297" s="34"/>
      <x:c r="P297" s="34"/>
      <x:c r="S297" s="10" t="n">
        <x:v>0.2750711166117958</x:v>
      </x:c>
      <x:c r="T297" s="10" t="n">
        <x:v>-0.2333375112055886</x:v>
      </x:c>
      <x:c r="U297" s="10" t="n">
        <x:v>-1.253859944365374</x:v>
      </x:c>
      <x:c r="V297" s="10" t="n">
        <x:v>1.3627724636545895</x:v>
      </x:c>
      <x:c r="W297" s="10" t="n">
        <x:v>0.26736811857904497</x:v>
      </x:c>
      <x:c r="X297" s="10" t="n">
        <x:v>1.8119934481730329</x:v>
      </x:c>
    </x:row>
    <x:row r="298">
      <x:c r="A298" s="34" t="n">
        <x:v>274</x:v>
      </x:c>
      <x:c r="B298" s="39" t="n">
        <x:f>CHOOSE(MIN(3,MAX(1,$B$9)),S298,U298,W298)</x:f>
        <x:v>0.40176415130224985</x:v>
      </x:c>
      <x:c r="C298" s="39" t="n">
        <x:f>CHOOSE(MIN(3,MAX(1,$B$9)),T298,V298,X298)</x:f>
        <x:v>-0.05609480460496694</x:v>
      </x:c>
      <x:c r="D298" s="17" t="n">
        <x:f>$B$6+$B$7*B298</x:f>
        <x:v>0.090176415130225</x:v>
      </x:c>
      <x:c r="E298" s="17" t="n">
        <x:f>$C$6+$C$7*($B$8*B298+SQRT(1-$B$8^2)*C298)</x:f>
        <x:v>0.06523025498428993</x:v>
      </x:c>
      <x:c r="F298" s="34"/>
      <x:c r="G298" s="34"/>
      <x:c r="H298" s="34"/>
      <x:c r="I298" s="34"/>
      <x:c r="J298" s="34"/>
      <x:c r="K298" s="34"/>
      <x:c r="L298" s="34"/>
      <x:c r="M298" s="34"/>
      <x:c r="N298" s="34"/>
      <x:c r="O298" s="34"/>
      <x:c r="P298" s="34"/>
      <x:c r="S298" s="10" t="n">
        <x:v>0.40176415130224985</x:v>
      </x:c>
      <x:c r="T298" s="10" t="n">
        <x:v>-0.05609480460496694</x:v>
      </x:c>
      <x:c r="U298" s="10" t="n">
        <x:v>-1.0231768858923136</x:v>
      </x:c>
      <x:c r="V298" s="10" t="n">
        <x:v>-0.3860001493689503</x:v>
      </x:c>
      <x:c r="W298" s="10" t="n">
        <x:v>-2.21638244998629</x:v>
      </x:c>
      <x:c r="X298" s="10" t="n">
        <x:v>-0.20409399677739426</x:v>
      </x:c>
    </x:row>
    <x:row r="299">
      <x:c r="A299" s="34" t="n">
        <x:v>275</x:v>
      </x:c>
      <x:c r="B299" s="39" t="n">
        <x:f>CHOOSE(MIN(3,MAX(1,$B$9)),S299,U299,W299)</x:f>
        <x:v>0.7139304575313211</x:v>
      </x:c>
      <x:c r="C299" s="39" t="n">
        <x:f>CHOOSE(MIN(3,MAX(1,$B$9)),T299,V299,X299)</x:f>
        <x:v>0.8536009741765687</x:v>
      </x:c>
      <x:c r="D299" s="17" t="n">
        <x:f>$B$6+$B$7*B299</x:f>
        <x:v>0.12139304575313212</x:v>
      </x:c>
      <x:c r="E299" s="17" t="n">
        <x:f>$C$6+$C$7*($B$8*B299+SQRT(1-$B$8^2)*C299)</x:f>
        <x:v>0.15962053570977136</x:v>
      </x:c>
      <x:c r="F299" s="34"/>
      <x:c r="G299" s="34"/>
      <x:c r="H299" s="34"/>
      <x:c r="I299" s="34"/>
      <x:c r="J299" s="34"/>
      <x:c r="K299" s="34"/>
      <x:c r="L299" s="34"/>
      <x:c r="M299" s="34"/>
      <x:c r="N299" s="34"/>
      <x:c r="O299" s="34"/>
      <x:c r="P299" s="34"/>
      <x:c r="S299" s="10" t="n">
        <x:v>0.7139304575313211</x:v>
      </x:c>
      <x:c r="T299" s="10" t="n">
        <x:v>0.8536009741765687</x:v>
      </x:c>
      <x:c r="U299" s="10" t="n">
        <x:v>-0.010950066400109574</x:v>
      </x:c>
      <x:c r="V299" s="10" t="n">
        <x:v>-1.0784560791406443</x:v>
      </x:c>
      <x:c r="W299" s="10" t="n">
        <x:v>0.27137777633026516</x:v>
      </x:c>
      <x:c r="X299" s="10" t="n">
        <x:v>-1.6891370296153083</x:v>
      </x:c>
    </x:row>
    <x:row r="300">
      <x:c r="A300" s="34" t="n">
        <x:v>276</x:v>
      </x:c>
      <x:c r="B300" s="39" t="n">
        <x:f>CHOOSE(MIN(3,MAX(1,$B$9)),S300,U300,W300)</x:f>
        <x:v>-0.9027076793839505</x:v>
      </x:c>
      <x:c r="C300" s="39" t="n">
        <x:f>CHOOSE(MIN(3,MAX(1,$B$9)),T300,V300,X300)</x:f>
        <x:v>1.3201929117193922</x:v>
      </x:c>
      <x:c r="D300" s="17" t="n">
        <x:f>$B$6+$B$7*B300</x:f>
        <x:v>-0.040270767938395055</x:v>
      </x:c>
      <x:c r="E300" s="17" t="n">
        <x:f>$C$6+$C$7*($B$8*B300+SQRT(1-$B$8^2)*C300)</x:f>
        <x:v>0.11919667597531652</x:v>
      </x:c>
      <x:c r="F300" s="34"/>
      <x:c r="G300" s="34"/>
      <x:c r="H300" s="34"/>
      <x:c r="I300" s="34"/>
      <x:c r="J300" s="34"/>
      <x:c r="K300" s="34"/>
      <x:c r="L300" s="34"/>
      <x:c r="M300" s="34"/>
      <x:c r="N300" s="34"/>
      <x:c r="O300" s="34"/>
      <x:c r="P300" s="34"/>
      <x:c r="S300" s="10" t="n">
        <x:v>-0.9027076793839505</x:v>
      </x:c>
      <x:c r="T300" s="10" t="n">
        <x:v>1.3201929117193922</x:v>
      </x:c>
      <x:c r="U300" s="10" t="n">
        <x:v>-0.631847681770389</x:v>
      </x:c>
      <x:c r="V300" s="10" t="n">
        <x:v>-0.6958549528859294</x:v>
      </x:c>
      <x:c r="W300" s="10" t="n">
        <x:v>-2.5568260737028248</x:v>
      </x:c>
      <x:c r="X300" s="10" t="n">
        <x:v>1.7327107224557836</x:v>
      </x:c>
    </x:row>
    <x:row r="301">
      <x:c r="A301" s="34" t="n">
        <x:v>277</x:v>
      </x:c>
      <x:c r="B301" s="39" t="n">
        <x:f>CHOOSE(MIN(3,MAX(1,$B$9)),S301,U301,W301)</x:f>
        <x:v>2.041842708406095</x:v>
      </x:c>
      <x:c r="C301" s="39" t="n">
        <x:f>CHOOSE(MIN(3,MAX(1,$B$9)),T301,V301,X301)</x:f>
        <x:v>1.6674734393655357</x:v>
      </x:c>
      <x:c r="D301" s="17" t="n">
        <x:f>$B$6+$B$7*B301</x:f>
        <x:v>0.2541842708406095</x:v>
      </x:c>
      <x:c r="E301" s="17" t="n">
        <x:f>$C$6+$C$7*($B$8*B301+SQRT(1-$B$8^2)*C301)</x:f>
        <x:v>0.29649957128294124</x:v>
      </x:c>
      <x:c r="F301" s="34"/>
      <x:c r="G301" s="34"/>
      <x:c r="H301" s="34"/>
      <x:c r="I301" s="34"/>
      <x:c r="J301" s="34"/>
      <x:c r="K301" s="34"/>
      <x:c r="L301" s="34"/>
      <x:c r="M301" s="34"/>
      <x:c r="N301" s="34"/>
      <x:c r="O301" s="34"/>
      <x:c r="P301" s="34"/>
      <x:c r="S301" s="10" t="n">
        <x:v>2.041842708406095</x:v>
      </x:c>
      <x:c r="T301" s="10" t="n">
        <x:v>1.6674734393655357</x:v>
      </x:c>
      <x:c r="U301" s="10" t="n">
        <x:v>-0.7967943500427922</x:v>
      </x:c>
      <x:c r="V301" s="10" t="n">
        <x:v>-1.349260624054951</x:v>
      </x:c>
      <x:c r="W301" s="10" t="n">
        <x:v>0.08710609368805088</x:v>
      </x:c>
      <x:c r="X301" s="10" t="n">
        <x:v>-0.9558892629973026</x:v>
      </x:c>
    </x:row>
    <x:row r="302">
      <x:c r="A302" s="34" t="n">
        <x:v>278</x:v>
      </x:c>
      <x:c r="B302" s="39" t="n">
        <x:f>CHOOSE(MIN(3,MAX(1,$B$9)),S302,U302,W302)</x:f>
        <x:v>-0.40608310570884615</x:v>
      </x:c>
      <x:c r="C302" s="39" t="n">
        <x:f>CHOOSE(MIN(3,MAX(1,$B$9)),T302,V302,X302)</x:f>
        <x:v>0.9132794761524266</x:v>
      </x:c>
      <x:c r="D302" s="17" t="n">
        <x:f>$B$6+$B$7*B302</x:f>
        <x:v>0.009391689429115384</x:v>
      </x:c>
      <x:c r="E302" s="17" t="n">
        <x:f>$C$6+$C$7*($B$8*B302+SQRT(1-$B$8^2)*C302)</x:f>
        <x:v>0.10878816742485227</x:v>
      </x:c>
      <x:c r="F302" s="34"/>
      <x:c r="G302" s="34"/>
      <x:c r="H302" s="34"/>
      <x:c r="I302" s="34"/>
      <x:c r="J302" s="34"/>
      <x:c r="K302" s="34"/>
      <x:c r="L302" s="34"/>
      <x:c r="M302" s="34"/>
      <x:c r="N302" s="34"/>
      <x:c r="O302" s="34"/>
      <x:c r="P302" s="34"/>
      <x:c r="S302" s="10" t="n">
        <x:v>-0.40608310570884615</x:v>
      </x:c>
      <x:c r="T302" s="10" t="n">
        <x:v>0.9132794761524266</x:v>
      </x:c>
      <x:c r="U302" s="10" t="n">
        <x:v>0.43468786463089654</x:v>
      </x:c>
      <x:c r="V302" s="10" t="n">
        <x:v>0.6726644600993199</x:v>
      </x:c>
      <x:c r="W302" s="10" t="n">
        <x:v>-0.15161740663561</x:v>
      </x:c>
      <x:c r="X302" s="10" t="n">
        <x:v>0.2031039432464955</x:v>
      </x:c>
    </x:row>
    <x:row r="303">
      <x:c r="A303" s="34" t="n">
        <x:v>279</x:v>
      </x:c>
      <x:c r="B303" s="39" t="n">
        <x:f>CHOOSE(MIN(3,MAX(1,$B$9)),S303,U303,W303)</x:f>
        <x:v>1.0437622878725366</x:v>
      </x:c>
      <x:c r="C303" s="39" t="n">
        <x:f>CHOOSE(MIN(3,MAX(1,$B$9)),T303,V303,X303)</x:f>
        <x:v>-0.1617347241613754</x:v>
      </x:c>
      <x:c r="D303" s="17" t="n">
        <x:f>$B$6+$B$7*B303</x:f>
        <x:v>0.15437622878725366</x:v>
      </x:c>
      <x:c r="E303" s="17" t="n">
        <x:f>$C$6+$C$7*($B$8*B303+SQRT(1-$B$8^2)*C303)</x:f>
        <x:v>0.08818147641384484</x:v>
      </x:c>
      <x:c r="F303" s="34"/>
      <x:c r="G303" s="34"/>
      <x:c r="H303" s="34"/>
      <x:c r="I303" s="34"/>
      <x:c r="J303" s="34"/>
      <x:c r="K303" s="34"/>
      <x:c r="L303" s="34"/>
      <x:c r="M303" s="34"/>
      <x:c r="N303" s="34"/>
      <x:c r="O303" s="34"/>
      <x:c r="P303" s="34"/>
      <x:c r="S303" s="10" t="n">
        <x:v>1.0437622878725366</x:v>
      </x:c>
      <x:c r="T303" s="10" t="n">
        <x:v>-0.1617347241613754</x:v>
      </x:c>
      <x:c r="U303" s="10" t="n">
        <x:v>-0.7443624533658633</x:v>
      </x:c>
      <x:c r="V303" s="10" t="n">
        <x:v>-0.6863460752814975</x:v>
      </x:c>
      <x:c r="W303" s="10" t="n">
        <x:v>-0.9175125457357406</x:v>
      </x:c>
      <x:c r="X303" s="10" t="n">
        <x:v>1.5674852817280787</x:v>
      </x:c>
    </x:row>
    <x:row r="304">
      <x:c r="A304" s="34" t="n">
        <x:v>280</x:v>
      </x:c>
      <x:c r="B304" s="39" t="n">
        <x:f>CHOOSE(MIN(3,MAX(1,$B$9)),S304,U304,W304)</x:f>
        <x:v>-0.26969581067417736</x:v>
      </x:c>
      <x:c r="C304" s="39" t="n">
        <x:f>CHOOSE(MIN(3,MAX(1,$B$9)),T304,V304,X304)</x:f>
        <x:v>0.8874078787443456</x:v>
      </x:c>
      <x:c r="D304" s="17" t="n">
        <x:f>$B$6+$B$7*B304</x:f>
        <x:v>0.023030418932582265</x:v>
      </x:c>
      <x:c r="E304" s="17" t="n">
        <x:f>$C$6+$C$7*($B$8*B304+SQRT(1-$B$8^2)*C304)</x:f>
        <x:v>0.11336698611739754</x:v>
      </x:c>
      <x:c r="F304" s="34"/>
      <x:c r="G304" s="34"/>
      <x:c r="H304" s="34"/>
      <x:c r="I304" s="34"/>
      <x:c r="J304" s="34"/>
      <x:c r="K304" s="34"/>
      <x:c r="L304" s="34"/>
      <x:c r="M304" s="34"/>
      <x:c r="N304" s="34"/>
      <x:c r="O304" s="34"/>
      <x:c r="P304" s="34"/>
      <x:c r="S304" s="10" t="n">
        <x:v>-0.26969581067417736</x:v>
      </x:c>
      <x:c r="T304" s="10" t="n">
        <x:v>0.8874078787443456</x:v>
      </x:c>
      <x:c r="U304" s="10" t="n">
        <x:v>1.7583889023709318</x:v>
      </x:c>
      <x:c r="V304" s="10" t="n">
        <x:v>-0.1271256051327685</x:v>
      </x:c>
      <x:c r="W304" s="10" t="n">
        <x:v>-0.12265139455648671</x:v>
      </x:c>
      <x:c r="X304" s="10" t="n">
        <x:v>0.458662184158663</x:v>
      </x:c>
    </x:row>
    <x:row r="305">
      <x:c r="A305" s="34" t="n">
        <x:v>281</x:v>
      </x:c>
      <x:c r="B305" s="39" t="n">
        <x:f>CHOOSE(MIN(3,MAX(1,$B$9)),S305,U305,W305)</x:f>
        <x:v>-0.2556552045017281</x:v>
      </x:c>
      <x:c r="C305" s="39" t="n">
        <x:f>CHOOSE(MIN(3,MAX(1,$B$9)),T305,V305,X305)</x:f>
        <x:v>0.4694864165305151</x:v>
      </x:c>
      <x:c r="D305" s="17" t="n">
        <x:f>$B$6+$B$7*B305</x:f>
        <x:v>0.024434479549827193</x:v>
      </x:c>
      <x:c r="E305" s="17" t="n">
        <x:f>$C$6+$C$7*($B$8*B305+SQRT(1-$B$8^2)*C305)</x:f>
        <x:v>0.07787595611962844</x:v>
      </x:c>
      <x:c r="F305" s="34"/>
      <x:c r="G305" s="34"/>
      <x:c r="H305" s="34"/>
      <x:c r="I305" s="34"/>
      <x:c r="J305" s="34"/>
      <x:c r="K305" s="34"/>
      <x:c r="L305" s="34"/>
      <x:c r="M305" s="34"/>
      <x:c r="N305" s="34"/>
      <x:c r="O305" s="34"/>
      <x:c r="P305" s="34"/>
      <x:c r="S305" s="10" t="n">
        <x:v>-0.2556552045017281</x:v>
      </x:c>
      <x:c r="T305" s="10" t="n">
        <x:v>0.4694864165305151</x:v>
      </x:c>
      <x:c r="U305" s="10" t="n">
        <x:v>-1.2396401458593538</x:v>
      </x:c>
      <x:c r="V305" s="10" t="n">
        <x:v>0.5312137902089014</x:v>
      </x:c>
      <x:c r="W305" s="10" t="n">
        <x:v>-0.3369391180391422</x:v>
      </x:c>
      <x:c r="X305" s="10" t="n">
        <x:v>1.5636945500005166</x:v>
      </x:c>
    </x:row>
    <x:row r="306">
      <x:c r="A306" s="34" t="n">
        <x:v>282</x:v>
      </x:c>
      <x:c r="B306" s="39" t="n">
        <x:f>CHOOSE(MIN(3,MAX(1,$B$9)),S306,U306,W306)</x:f>
        <x:v>-0.7249579077854652</x:v>
      </x:c>
      <x:c r="C306" s="39" t="n">
        <x:f>CHOOSE(MIN(3,MAX(1,$B$9)),T306,V306,X306)</x:f>
        <x:v>1.0114509313034867</x:v>
      </x:c>
      <x:c r="D306" s="17" t="n">
        <x:f>$B$6+$B$7*B306</x:f>
        <x:v>-0.02249579077854652</x:v>
      </x:c>
      <x:c r="E306" s="17" t="n">
        <x:f>$C$6+$C$7*($B$8*B306+SQRT(1-$B$8^2)*C306)</x:f>
        <x:v>0.10134632472975161</x:v>
      </x:c>
      <x:c r="F306" s="34"/>
      <x:c r="G306" s="34"/>
      <x:c r="H306" s="34"/>
      <x:c r="I306" s="34"/>
      <x:c r="J306" s="34"/>
      <x:c r="K306" s="34"/>
      <x:c r="L306" s="34"/>
      <x:c r="M306" s="34"/>
      <x:c r="N306" s="34"/>
      <x:c r="O306" s="34"/>
      <x:c r="P306" s="34"/>
      <x:c r="S306" s="10" t="n">
        <x:v>-0.7249579077854652</x:v>
      </x:c>
      <x:c r="T306" s="10" t="n">
        <x:v>1.0114509313034867</x:v>
      </x:c>
      <x:c r="U306" s="10" t="n">
        <x:v>0.17966229253360966</x:v>
      </x:c>
      <x:c r="V306" s="10" t="n">
        <x:v>-0.15783658626500432</x:v>
      </x:c>
      <x:c r="W306" s="10" t="n">
        <x:v>0.8181034068246194</x:v>
      </x:c>
      <x:c r="X306" s="10" t="n">
        <x:v>-0.14389057465870686</x:v>
      </x:c>
    </x:row>
    <x:row r="307">
      <x:c r="A307" s="34" t="n">
        <x:v>283</x:v>
      </x:c>
      <x:c r="B307" s="39" t="n">
        <x:f>CHOOSE(MIN(3,MAX(1,$B$9)),S307,U307,W307)</x:f>
        <x:v>1.1181593025218037</x:v>
      </x:c>
      <x:c r="C307" s="39" t="n">
        <x:f>CHOOSE(MIN(3,MAX(1,$B$9)),T307,V307,X307)</x:f>
        <x:v>1.581694839900114</x:v>
      </x:c>
      <x:c r="D307" s="17" t="n">
        <x:f>$B$6+$B$7*B307</x:f>
        <x:v>0.16181593025218038</x:v>
      </x:c>
      <x:c r="E307" s="17" t="n">
        <x:f>$C$6+$C$7*($B$8*B307+SQRT(1-$B$8^2)*C307)</x:f>
        <x:v>0.24288675636491613</x:v>
      </x:c>
      <x:c r="F307" s="34"/>
      <x:c r="G307" s="34"/>
      <x:c r="H307" s="34"/>
      <x:c r="I307" s="34"/>
      <x:c r="J307" s="34"/>
      <x:c r="K307" s="34"/>
      <x:c r="L307" s="34"/>
      <x:c r="M307" s="34"/>
      <x:c r="N307" s="34"/>
      <x:c r="O307" s="34"/>
      <x:c r="P307" s="34"/>
      <x:c r="S307" s="10" t="n">
        <x:v>1.1181593025218037</x:v>
      </x:c>
      <x:c r="T307" s="10" t="n">
        <x:v>1.581694839900114</x:v>
      </x:c>
      <x:c r="U307" s="10" t="n">
        <x:v>0.4739755845034864</x:v>
      </x:c>
      <x:c r="V307" s="10" t="n">
        <x:v>1.5621249035337563</x:v>
      </x:c>
      <x:c r="W307" s="10" t="n">
        <x:v>1.0394281819227404</x:v>
      </x:c>
      <x:c r="X307" s="10" t="n">
        <x:v>-0.6842045524373974</x:v>
      </x:c>
    </x:row>
    <x:row r="308">
      <x:c r="A308" s="34" t="n">
        <x:v>284</x:v>
      </x:c>
      <x:c r="B308" s="39" t="n">
        <x:f>CHOOSE(MIN(3,MAX(1,$B$9)),S308,U308,W308)</x:f>
        <x:v>0.08115703221816621</x:v>
      </x:c>
      <x:c r="C308" s="39" t="n">
        <x:f>CHOOSE(MIN(3,MAX(1,$B$9)),T308,V308,X308)</x:f>
        <x:v>-0.16027665630315252</x:v>
      </x:c>
      <x:c r="D308" s="17" t="n">
        <x:f>$B$6+$B$7*B308</x:f>
        <x:v>0.058115703221816625</x:v>
      </x:c>
      <x:c r="E308" s="17" t="n">
        <x:f>$C$6+$C$7*($B$8*B308+SQRT(1-$B$8^2)*C308)</x:f>
        <x:v>0.040177486011692576</x:v>
      </x:c>
      <x:c r="F308" s="34"/>
      <x:c r="G308" s="34"/>
      <x:c r="H308" s="34"/>
      <x:c r="I308" s="34"/>
      <x:c r="J308" s="34"/>
      <x:c r="K308" s="34"/>
      <x:c r="L308" s="34"/>
      <x:c r="M308" s="34"/>
      <x:c r="N308" s="34"/>
      <x:c r="O308" s="34"/>
      <x:c r="P308" s="34"/>
      <x:c r="S308" s="10" t="n">
        <x:v>0.08115703221816621</x:v>
      </x:c>
      <x:c r="T308" s="10" t="n">
        <x:v>-0.16027665630315252</x:v>
      </x:c>
      <x:c r="U308" s="10" t="n">
        <x:v>1.0659101633252712</x:v>
      </x:c>
      <x:c r="V308" s="10" t="n">
        <x:v>-1.1302658509287573</x:v>
      </x:c>
      <x:c r="W308" s="10" t="n">
        <x:v>0.8923501897459944</x:v>
      </x:c>
      <x:c r="X308" s="10" t="n">
        <x:v>-0.31291270599983456</x:v>
      </x:c>
    </x:row>
    <x:row r="309">
      <x:c r="A309" s="34" t="n">
        <x:v>285</x:v>
      </x:c>
      <x:c r="B309" s="39" t="n">
        <x:f>CHOOSE(MIN(3,MAX(1,$B$9)),S309,U309,W309)</x:f>
        <x:v>0.9096667085586749</x:v>
      </x:c>
      <x:c r="C309" s="39" t="n">
        <x:f>CHOOSE(MIN(3,MAX(1,$B$9)),T309,V309,X309)</x:f>
        <x:v>-0.17759765712397993</x:v>
      </x:c>
      <x:c r="D309" s="17" t="n">
        <x:f>$B$6+$B$7*B309</x:f>
        <x:v>0.1409666708558675</x:v>
      </x:c>
      <x:c r="E309" s="17" t="n">
        <x:f>$C$6+$C$7*($B$8*B309+SQRT(1-$B$8^2)*C309)</x:f>
        <x:v>0.08010292715573725</x:v>
      </x:c>
      <x:c r="F309" s="34"/>
      <x:c r="G309" s="34"/>
      <x:c r="H309" s="34"/>
      <x:c r="I309" s="34"/>
      <x:c r="J309" s="34"/>
      <x:c r="K309" s="34"/>
      <x:c r="L309" s="34"/>
      <x:c r="M309" s="34"/>
      <x:c r="N309" s="34"/>
      <x:c r="O309" s="34"/>
      <x:c r="P309" s="34"/>
      <x:c r="S309" s="10" t="n">
        <x:v>0.9096667085586749</x:v>
      </x:c>
      <x:c r="T309" s="10" t="n">
        <x:v>-0.17759765712397993</x:v>
      </x:c>
      <x:c r="U309" s="10" t="n">
        <x:v>0.5716505900855581</x:v>
      </x:c>
      <x:c r="V309" s="10" t="n">
        <x:v>-0.12498824549585304</x:v>
      </x:c>
      <x:c r="W309" s="10" t="n">
        <x:v>-0.5255154913615628</x:v>
      </x:c>
      <x:c r="X309" s="10" t="n">
        <x:v>0.7584680272406926</x:v>
      </x:c>
    </x:row>
    <x:row r="310">
      <x:c r="A310" s="34" t="n">
        <x:v>286</x:v>
      </x:c>
      <x:c r="B310" s="39" t="n">
        <x:f>CHOOSE(MIN(3,MAX(1,$B$9)),S310,U310,W310)</x:f>
        <x:v>-0.10482664451385228</x:v>
      </x:c>
      <x:c r="C310" s="39" t="n">
        <x:f>CHOOSE(MIN(3,MAX(1,$B$9)),T310,V310,X310)</x:f>
        <x:v>0.5361103049417203</x:v>
      </x:c>
      <x:c r="D310" s="17" t="n">
        <x:f>$B$6+$B$7*B310</x:f>
        <x:v>0.03951733554861477</x:v>
      </x:c>
      <x:c r="E310" s="17" t="n">
        <x:f>$C$6+$C$7*($B$8*B310+SQRT(1-$B$8^2)*C310)</x:f>
        <x:v>0.09118718210532258</x:v>
      </x:c>
      <x:c r="F310" s="34"/>
      <x:c r="G310" s="34"/>
      <x:c r="H310" s="34"/>
      <x:c r="I310" s="34"/>
      <x:c r="J310" s="34"/>
      <x:c r="K310" s="34"/>
      <x:c r="L310" s="34"/>
      <x:c r="M310" s="34"/>
      <x:c r="N310" s="34"/>
      <x:c r="O310" s="34"/>
      <x:c r="P310" s="34"/>
      <x:c r="S310" s="10" t="n">
        <x:v>-0.10482664451385228</x:v>
      </x:c>
      <x:c r="T310" s="10" t="n">
        <x:v>0.5361103049417203</x:v>
      </x:c>
      <x:c r="U310" s="10" t="n">
        <x:v>-0.7145318055831397</x:v>
      </x:c>
      <x:c r="V310" s="10" t="n">
        <x:v>-0.09146582004403511</x:v>
      </x:c>
      <x:c r="W310" s="10" t="n">
        <x:v>0.5709580331828468</x:v>
      </x:c>
      <x:c r="X310" s="10" t="n">
        <x:v>0.7633825670425347</x:v>
      </x:c>
    </x:row>
    <x:row r="311">
      <x:c r="A311" s="34" t="n">
        <x:v>287</x:v>
      </x:c>
      <x:c r="B311" s="39" t="n">
        <x:f>CHOOSE(MIN(3,MAX(1,$B$9)),S311,U311,W311)</x:f>
        <x:v>-1.7451882926888547</x:v>
      </x:c>
      <x:c r="C311" s="39" t="n">
        <x:f>CHOOSE(MIN(3,MAX(1,$B$9)),T311,V311,X311)</x:f>
        <x:v>-0.5538898578928995</x:v>
      </x:c>
      <x:c r="D311" s="17" t="n">
        <x:f>$B$6+$B$7*B311</x:f>
        <x:v>-0.12451882926888548</x:v>
      </x:c>
      <x:c r="E311" s="17" t="n">
        <x:f>$C$6+$C$7*($B$8*B311+SQRT(1-$B$8^2)*C311)</x:f>
        <x:v>-0.0852276834178231</x:v>
      </x:c>
      <x:c r="F311" s="34"/>
      <x:c r="G311" s="34"/>
      <x:c r="H311" s="34"/>
      <x:c r="I311" s="34"/>
      <x:c r="J311" s="34"/>
      <x:c r="K311" s="34"/>
      <x:c r="L311" s="34"/>
      <x:c r="M311" s="34"/>
      <x:c r="N311" s="34"/>
      <x:c r="O311" s="34"/>
      <x:c r="P311" s="34"/>
      <x:c r="S311" s="10" t="n">
        <x:v>-1.7451882926888547</x:v>
      </x:c>
      <x:c r="T311" s="10" t="n">
        <x:v>-0.5538898578928995</x:v>
      </x:c>
      <x:c r="U311" s="10" t="n">
        <x:v>0.9723126972602033</x:v>
      </x:c>
      <x:c r="V311" s="10" t="n">
        <x:v>-0.5600572655242751</x:v>
      </x:c>
      <x:c r="W311" s="10" t="n">
        <x:v>0.9761831118459117</x:v>
      </x:c>
      <x:c r="X311" s="10" t="n">
        <x:v>-0.8979955992095757</x:v>
      </x:c>
    </x:row>
    <x:row r="312">
      <x:c r="A312" s="34" t="n">
        <x:v>288</x:v>
      </x:c>
      <x:c r="B312" s="39" t="n">
        <x:f>CHOOSE(MIN(3,MAX(1,$B$9)),S312,U312,W312)</x:f>
        <x:v>0.25882043894292234</x:v>
      </x:c>
      <x:c r="C312" s="39" t="n">
        <x:f>CHOOSE(MIN(3,MAX(1,$B$9)),T312,V312,X312)</x:f>
        <x:v>2.2278727452636007</x:v>
      </x:c>
      <x:c r="D312" s="17" t="n">
        <x:f>$B$6+$B$7*B312</x:f>
        <x:v>0.07588204389429223</x:v>
      </x:c>
      <x:c r="E312" s="17" t="n">
        <x:f>$C$6+$C$7*($B$8*B312+SQRT(1-$B$8^2)*C312)</x:f>
        <x:v>0.25588046132687164</x:v>
      </x:c>
      <x:c r="F312" s="34"/>
      <x:c r="G312" s="34"/>
      <x:c r="H312" s="34"/>
      <x:c r="I312" s="34"/>
      <x:c r="J312" s="34"/>
      <x:c r="K312" s="34"/>
      <x:c r="L312" s="34"/>
      <x:c r="M312" s="34"/>
      <x:c r="N312" s="34"/>
      <x:c r="O312" s="34"/>
      <x:c r="P312" s="34"/>
      <x:c r="S312" s="10" t="n">
        <x:v>0.25882043894292234</x:v>
      </x:c>
      <x:c r="T312" s="10" t="n">
        <x:v>2.2278727452636007</x:v>
      </x:c>
      <x:c r="U312" s="10" t="n">
        <x:v>0.5988644212650696</x:v>
      </x:c>
      <x:c r="V312" s="10" t="n">
        <x:v>-0.6688646796913816</x:v>
      </x:c>
      <x:c r="W312" s="10" t="n">
        <x:v>-0.06928300056673398</x:v>
      </x:c>
      <x:c r="X312" s="10" t="n">
        <x:v>-0.03418436822544644</x:v>
      </x:c>
    </x:row>
    <x:row r="313">
      <x:c r="A313" s="34" t="n">
        <x:v>289</x:v>
      </x:c>
      <x:c r="B313" s="39" t="n">
        <x:f>CHOOSE(MIN(3,MAX(1,$B$9)),S313,U313,W313)</x:f>
        <x:v>0.4009144403466546</x:v>
      </x:c>
      <x:c r="C313" s="39" t="n">
        <x:f>CHOOSE(MIN(3,MAX(1,$B$9)),T313,V313,X313)</x:f>
        <x:v>-0.46090908281316295</x:v>
      </x:c>
      <x:c r="D313" s="17" t="n">
        <x:f>$B$6+$B$7*B313</x:f>
        <x:v>0.09009144403466546</x:v>
      </x:c>
      <x:c r="E313" s="17" t="n">
        <x:f>$C$6+$C$7*($B$8*B313+SQRT(1-$B$8^2)*C313)</x:f>
        <x:v>0.03012982456221426</x:v>
      </x:c>
      <x:c r="F313" s="34"/>
      <x:c r="G313" s="34"/>
      <x:c r="H313" s="34"/>
      <x:c r="I313" s="34"/>
      <x:c r="J313" s="34"/>
      <x:c r="K313" s="34"/>
      <x:c r="L313" s="34"/>
      <x:c r="M313" s="34"/>
      <x:c r="N313" s="34"/>
      <x:c r="O313" s="34"/>
      <x:c r="P313" s="34"/>
      <x:c r="S313" s="10" t="n">
        <x:v>0.4009144403466546</x:v>
      </x:c>
      <x:c r="T313" s="10" t="n">
        <x:v>-0.46090908281316295</x:v>
      </x:c>
      <x:c r="U313" s="10" t="n">
        <x:v>-1.0540877601946217</x:v>
      </x:c>
      <x:c r="V313" s="10" t="n">
        <x:v>2.200459630651454</x:v>
      </x:c>
      <x:c r="W313" s="10" t="n">
        <x:v>0.9111899758530664</x:v>
      </x:c>
      <x:c r="X313" s="10" t="n">
        <x:v>-0.43682347221823725</x:v>
      </x:c>
    </x:row>
    <x:row r="314">
      <x:c r="A314" s="34" t="n">
        <x:v>290</x:v>
      </x:c>
      <x:c r="B314" s="39" t="n">
        <x:f>CHOOSE(MIN(3,MAX(1,$B$9)),S314,U314,W314)</x:f>
        <x:v>-1.8677461750080977</x:v>
      </x:c>
      <x:c r="C314" s="39" t="n">
        <x:f>CHOOSE(MIN(3,MAX(1,$B$9)),T314,V314,X314)</x:f>
        <x:v>1.944568321080494</x:v>
      </x:c>
      <x:c r="D314" s="17" t="n">
        <x:f>$B$6+$B$7*B314</x:f>
        <x:v>-0.13677461750080977</x:v>
      </x:c>
      <x:c r="E314" s="17" t="n">
        <x:f>$C$6+$C$7*($B$8*B314+SQRT(1-$B$8^2)*C314)</x:f>
        <x:v>0.12501724779461137</x:v>
      </x:c>
      <x:c r="F314" s="34"/>
      <x:c r="G314" s="34"/>
      <x:c r="H314" s="34"/>
      <x:c r="I314" s="34"/>
      <x:c r="J314" s="34"/>
      <x:c r="K314" s="34"/>
      <x:c r="L314" s="34"/>
      <x:c r="M314" s="34"/>
      <x:c r="N314" s="34"/>
      <x:c r="O314" s="34"/>
      <x:c r="P314" s="34"/>
      <x:c r="S314" s="10" t="n">
        <x:v>-1.8677461750080977</x:v>
      </x:c>
      <x:c r="T314" s="10" t="n">
        <x:v>1.944568321080494</x:v>
      </x:c>
      <x:c r="U314" s="10" t="n">
        <x:v>-0.5243333516944435</x:v>
      </x:c>
      <x:c r="V314" s="10" t="n">
        <x:v>0.8021474608802475</x:v>
      </x:c>
      <x:c r="W314" s="10" t="n">
        <x:v>1.7655488783199296</x:v>
      </x:c>
      <x:c r="X314" s="10" t="n">
        <x:v>-0.4340762290142817</x:v>
      </x:c>
    </x:row>
    <x:row r="315">
      <x:c r="A315" s="34" t="n">
        <x:v>291</x:v>
      </x:c>
      <x:c r="B315" s="39" t="n">
        <x:f>CHOOSE(MIN(3,MAX(1,$B$9)),S315,U315,W315)</x:f>
        <x:v>-0.35453446052330245</x:v>
      </x:c>
      <x:c r="C315" s="39" t="n">
        <x:f>CHOOSE(MIN(3,MAX(1,$B$9)),T315,V315,X315)</x:f>
        <x:v>-0.5550962087965242</x:v>
      </x:c>
      <x:c r="D315" s="17" t="n">
        <x:f>$B$6+$B$7*B315</x:f>
        <x:v>0.014546553947669759</x:v>
      </x:c>
      <x:c r="E315" s="17" t="n">
        <x:f>$C$6+$C$7*($B$8*B315+SQRT(1-$B$8^2)*C315)</x:f>
        <x:v>-0.015799464862387216</x:v>
      </x:c>
      <x:c r="F315" s="34"/>
      <x:c r="G315" s="34"/>
      <x:c r="H315" s="34"/>
      <x:c r="I315" s="34"/>
      <x:c r="J315" s="34"/>
      <x:c r="K315" s="34"/>
      <x:c r="L315" s="34"/>
      <x:c r="M315" s="34"/>
      <x:c r="N315" s="34"/>
      <x:c r="O315" s="34"/>
      <x:c r="P315" s="34"/>
      <x:c r="S315" s="10" t="n">
        <x:v>-0.35453446052330245</x:v>
      </x:c>
      <x:c r="T315" s="10" t="n">
        <x:v>-0.5550962087965242</x:v>
      </x:c>
      <x:c r="U315" s="10" t="n">
        <x:v>0.3122037924081519</x:v>
      </x:c>
      <x:c r="V315" s="10" t="n">
        <x:v>-0.47813477613059485</x:v>
      </x:c>
      <x:c r="W315" s="10" t="n">
        <x:v>-0.5020652751977416</x:v>
      </x:c>
      <x:c r="X315" s="10" t="n">
        <x:v>-0.18675395618224377</x:v>
      </x:c>
    </x:row>
    <x:row r="316">
      <x:c r="A316" s="34" t="n">
        <x:v>292</x:v>
      </x:c>
      <x:c r="B316" s="39" t="n">
        <x:f>CHOOSE(MIN(3,MAX(1,$B$9)),S316,U316,W316)</x:f>
        <x:v>0.618246242926971</x:v>
      </x:c>
      <x:c r="C316" s="39" t="n">
        <x:f>CHOOSE(MIN(3,MAX(1,$B$9)),T316,V316,X316)</x:f>
        <x:v>-1.2587885559396463</x:v>
      </x:c>
      <x:c r="D316" s="17" t="n">
        <x:f>$B$6+$B$7*B316</x:f>
        <x:v>0.1118246242926971</x:v>
      </x:c>
      <x:c r="E316" s="17" t="n">
        <x:f>$C$6+$C$7*($B$8*B316+SQRT(1-$B$8^2)*C316)</x:f>
        <x:v>-0.028101974597337695</x:v>
      </x:c>
      <x:c r="F316" s="34"/>
      <x:c r="G316" s="34"/>
      <x:c r="H316" s="34"/>
      <x:c r="I316" s="34"/>
      <x:c r="J316" s="34"/>
      <x:c r="K316" s="34"/>
      <x:c r="L316" s="34"/>
      <x:c r="M316" s="34"/>
      <x:c r="N316" s="34"/>
      <x:c r="O316" s="34"/>
      <x:c r="P316" s="34"/>
      <x:c r="S316" s="10" t="n">
        <x:v>0.618246242926971</x:v>
      </x:c>
      <x:c r="T316" s="10" t="n">
        <x:v>-1.2587885559396463</x:v>
      </x:c>
      <x:c r="U316" s="10" t="n">
        <x:v>0.0628456770375399</x:v>
      </x:c>
      <x:c r="V316" s="10" t="n">
        <x:v>-0.16697368111313998</x:v>
      </x:c>
      <x:c r="W316" s="10" t="n">
        <x:v>2.3404357168911347</x:v>
      </x:c>
      <x:c r="X316" s="10" t="n">
        <x:v>-0.6399991936901182</x:v>
      </x:c>
    </x:row>
    <x:row r="317">
      <x:c r="A317" s="34" t="n">
        <x:v>293</x:v>
      </x:c>
      <x:c r="B317" s="39" t="n">
        <x:f>CHOOSE(MIN(3,MAX(1,$B$9)),S317,U317,W317)</x:f>
        <x:v>-0.3550909105159592</x:v>
      </x:c>
      <x:c r="C317" s="39" t="n">
        <x:f>CHOOSE(MIN(3,MAX(1,$B$9)),T317,V317,X317)</x:f>
        <x:v>-0.8869768862146201</x:v>
      </x:c>
      <x:c r="D317" s="17" t="n">
        <x:f>$B$6+$B$7*B317</x:f>
        <x:v>0.014490908948404081</x:v>
      </x:c>
      <x:c r="E317" s="17" t="n">
        <x:f>$C$6+$C$7*($B$8*B317+SQRT(1-$B$8^2)*C317)</x:f>
        <x:v>-0.044568997128946006</x:v>
      </x:c>
      <x:c r="F317" s="34"/>
      <x:c r="G317" s="34"/>
      <x:c r="H317" s="34"/>
      <x:c r="I317" s="34"/>
      <x:c r="J317" s="34"/>
      <x:c r="K317" s="34"/>
      <x:c r="L317" s="34"/>
      <x:c r="M317" s="34"/>
      <x:c r="N317" s="34"/>
      <x:c r="O317" s="34"/>
      <x:c r="P317" s="34"/>
      <x:c r="S317" s="10" t="n">
        <x:v>-0.3550909105159592</x:v>
      </x:c>
      <x:c r="T317" s="10" t="n">
        <x:v>-0.8869768862146201</x:v>
      </x:c>
      <x:c r="U317" s="10" t="n">
        <x:v>-2.4687933747664235</x:v>
      </x:c>
      <x:c r="V317" s="10" t="n">
        <x:v>-0.3756719360679938</x:v>
      </x:c>
      <x:c r="W317" s="10" t="n">
        <x:v>0.020781306757665787</x:v>
      </x:c>
      <x:c r="X317" s="10" t="n">
        <x:v>0.8167619239650659</x:v>
      </x:c>
    </x:row>
    <x:row r="318">
      <x:c r="A318" s="34" t="n">
        <x:v>294</x:v>
      </x:c>
      <x:c r="B318" s="39" t="n">
        <x:f>CHOOSE(MIN(3,MAX(1,$B$9)),S318,U318,W318)</x:f>
        <x:v>-0.665746201431693</x:v>
      </x:c>
      <x:c r="C318" s="39" t="n">
        <x:f>CHOOSE(MIN(3,MAX(1,$B$9)),T318,V318,X318)</x:f>
        <x:v>-0.5726732253826021</x:v>
      </x:c>
      <x:c r="D318" s="17" t="n">
        <x:f>$B$6+$B$7*B318</x:f>
        <x:v>-0.016574620143169308</x:v>
      </x:c>
      <x:c r="E318" s="17" t="n">
        <x:f>$C$6+$C$7*($B$8*B318+SQRT(1-$B$8^2)*C318)</x:f>
        <x:v>-0.032882266196435125</x:v>
      </x:c>
      <x:c r="F318" s="34"/>
      <x:c r="G318" s="34"/>
      <x:c r="H318" s="34"/>
      <x:c r="I318" s="34"/>
      <x:c r="J318" s="34"/>
      <x:c r="K318" s="34"/>
      <x:c r="L318" s="34"/>
      <x:c r="M318" s="34"/>
      <x:c r="N318" s="34"/>
      <x:c r="O318" s="34"/>
      <x:c r="P318" s="34"/>
      <x:c r="S318" s="10" t="n">
        <x:v>-0.665746201431693</x:v>
      </x:c>
      <x:c r="T318" s="10" t="n">
        <x:v>-0.5726732253826021</x:v>
      </x:c>
      <x:c r="U318" s="10" t="n">
        <x:v>0.020484260051527703</x:v>
      </x:c>
      <x:c r="V318" s="10" t="n">
        <x:v>-0.07944745131937435</x:v>
      </x:c>
      <x:c r="W318" s="10" t="n">
        <x:v>-1.6668870217049427</x:v>
      </x:c>
      <x:c r="X318" s="10" t="n">
        <x:v>0.43325171344305574</x:v>
      </x:c>
    </x:row>
    <x:row r="319">
      <x:c r="A319" s="34" t="n">
        <x:v>295</x:v>
      </x:c>
      <x:c r="B319" s="39" t="n">
        <x:f>CHOOSE(MIN(3,MAX(1,$B$9)),S319,U319,W319)</x:f>
        <x:v>0.6658108422486297</x:v>
      </x:c>
      <x:c r="C319" s="39" t="n">
        <x:f>CHOOSE(MIN(3,MAX(1,$B$9)),T319,V319,X319)</x:f>
        <x:v>0.17408041968329457</x:v>
      </x:c>
      <x:c r="D319" s="17" t="n">
        <x:f>$B$6+$B$7*B319</x:f>
        <x:v>0.11658108422486298</x:v>
      </x:c>
      <x:c r="E319" s="17" t="n">
        <x:f>$C$6+$C$7*($B$8*B319+SQRT(1-$B$8^2)*C319)</x:f>
        <x:v>0.09836634868715047</x:v>
      </x:c>
      <x:c r="F319" s="34"/>
      <x:c r="G319" s="34"/>
      <x:c r="H319" s="34"/>
      <x:c r="I319" s="34"/>
      <x:c r="J319" s="34"/>
      <x:c r="K319" s="34"/>
      <x:c r="L319" s="34"/>
      <x:c r="M319" s="34"/>
      <x:c r="N319" s="34"/>
      <x:c r="O319" s="34"/>
      <x:c r="P319" s="34"/>
      <x:c r="S319" s="10" t="n">
        <x:v>0.6658108422486297</x:v>
      </x:c>
      <x:c r="T319" s="10" t="n">
        <x:v>0.17408041968329457</x:v>
      </x:c>
      <x:c r="U319" s="10" t="n">
        <x:v>-1.4996427585582526</x:v>
      </x:c>
      <x:c r="V319" s="10" t="n">
        <x:v>0.06228144842514925</x:v>
      </x:c>
      <x:c r="W319" s="10" t="n">
        <x:v>-0.2668806411621846</x:v>
      </x:c>
      <x:c r="X319" s="10" t="n">
        <x:v>-0.8914266131303396</x:v>
      </x:c>
    </x:row>
    <x:row r="320">
      <x:c r="A320" s="34" t="n">
        <x:v>296</x:v>
      </x:c>
      <x:c r="B320" s="39" t="n">
        <x:f>CHOOSE(MIN(3,MAX(1,$B$9)),S320,U320,W320)</x:f>
        <x:v>-0.8161501607490304</x:v>
      </x:c>
      <x:c r="C320" s="39" t="n">
        <x:f>CHOOSE(MIN(3,MAX(1,$B$9)),T320,V320,X320)</x:f>
        <x:v>1.1078965589461778</x:v>
      </x:c>
      <x:c r="D320" s="17" t="n">
        <x:f>$B$6+$B$7*B320</x:f>
        <x:v>-0.03161501607490304</x:v>
      </x:c>
      <x:c r="E320" s="17" t="n">
        <x:f>$C$6+$C$7*($B$8*B320+SQRT(1-$B$8^2)*C320)</x:f>
        <x:v>0.10513914844382387</x:v>
      </x:c>
      <x:c r="F320" s="34"/>
      <x:c r="G320" s="34"/>
      <x:c r="H320" s="34"/>
      <x:c r="I320" s="34"/>
      <x:c r="J320" s="34"/>
      <x:c r="K320" s="34"/>
      <x:c r="L320" s="34"/>
      <x:c r="M320" s="34"/>
      <x:c r="N320" s="34"/>
      <x:c r="O320" s="34"/>
      <x:c r="P320" s="34"/>
      <x:c r="S320" s="10" t="n">
        <x:v>-0.8161501607490304</x:v>
      </x:c>
      <x:c r="T320" s="10" t="n">
        <x:v>1.1078965589461778</x:v>
      </x:c>
      <x:c r="U320" s="10" t="n">
        <x:v>-2.702282275369147</x:v>
      </x:c>
      <x:c r="V320" s="10" t="n">
        <x:v>0.17588802540381634</x:v>
      </x:c>
      <x:c r="W320" s="10" t="n">
        <x:v>0.29265405613557083</x:v>
      </x:c>
      <x:c r="X320" s="10" t="n">
        <x:v>-1.6087799684000963</x:v>
      </x:c>
    </x:row>
    <x:row r="321">
      <x:c r="A321" s="34" t="n">
        <x:v>297</x:v>
      </x:c>
      <x:c r="B321" s="39" t="n">
        <x:f>CHOOSE(MIN(3,MAX(1,$B$9)),S321,U321,W321)</x:f>
        <x:v>-1.1538786096158982</x:v>
      </x:c>
      <x:c r="C321" s="39" t="n">
        <x:f>CHOOSE(MIN(3,MAX(1,$B$9)),T321,V321,X321)</x:f>
        <x:v>1.5798584505672655</x:v>
      </x:c>
      <x:c r="D321" s="17" t="n">
        <x:f>$B$6+$B$7*B321</x:f>
        <x:v>-0.06538786096158981</x:v>
      </x:c>
      <x:c r="E321" s="17" t="n">
        <x:f>$C$6+$C$7*($B$8*B321+SQRT(1-$B$8^2)*C321)</x:f>
        <x:v>0.12912582477668244</x:v>
      </x:c>
      <x:c r="F321" s="34"/>
      <x:c r="G321" s="34"/>
      <x:c r="H321" s="34"/>
      <x:c r="I321" s="34"/>
      <x:c r="J321" s="34"/>
      <x:c r="K321" s="34"/>
      <x:c r="L321" s="34"/>
      <x:c r="M321" s="34"/>
      <x:c r="N321" s="34"/>
      <x:c r="O321" s="34"/>
      <x:c r="P321" s="34"/>
      <x:c r="S321" s="10" t="n">
        <x:v>-1.1538786096158982</x:v>
      </x:c>
      <x:c r="T321" s="10" t="n">
        <x:v>1.5798584505672655</x:v>
      </x:c>
      <x:c r="U321" s="10" t="n">
        <x:v>-1.1029172022453082</x:v>
      </x:c>
      <x:c r="V321" s="10" t="n">
        <x:v>1.1903156957556618</x:v>
      </x:c>
      <x:c r="W321" s="10" t="n">
        <x:v>-0.8639964379194031</x:v>
      </x:c>
      <x:c r="X321" s="10" t="n">
        <x:v>0.17722065477850096</x:v>
      </x:c>
    </x:row>
    <x:row r="322">
      <x:c r="A322" s="34" t="n">
        <x:v>298</x:v>
      </x:c>
      <x:c r="B322" s="39" t="n">
        <x:f>CHOOSE(MIN(3,MAX(1,$B$9)),S322,U322,W322)</x:f>
        <x:v>1.1929116743239672</x:v>
      </x:c>
      <x:c r="C322" s="39" t="n">
        <x:f>CHOOSE(MIN(3,MAX(1,$B$9)),T322,V322,X322)</x:f>
        <x:v>0.5049874088133585</x:v>
      </x:c>
      <x:c r="D322" s="17" t="n">
        <x:f>$B$6+$B$7*B322</x:f>
        <x:v>0.16929116743239672</x:v>
      </x:c>
      <x:c r="E322" s="17" t="n">
        <x:f>$C$6+$C$7*($B$8*B322+SQRT(1-$B$8^2)*C322)</x:f>
        <x:v>0.153378776178563</x:v>
      </x:c>
      <x:c r="F322" s="34"/>
      <x:c r="G322" s="34"/>
      <x:c r="H322" s="34"/>
      <x:c r="I322" s="34"/>
      <x:c r="J322" s="34"/>
      <x:c r="K322" s="34"/>
      <x:c r="L322" s="34"/>
      <x:c r="M322" s="34"/>
      <x:c r="N322" s="34"/>
      <x:c r="O322" s="34"/>
      <x:c r="P322" s="34"/>
      <x:c r="S322" s="10" t="n">
        <x:v>1.1929116743239672</x:v>
      </x:c>
      <x:c r="T322" s="10" t="n">
        <x:v>0.5049874088133585</x:v>
      </x:c>
      <x:c r="U322" s="10" t="n">
        <x:v>0.22141596200506322</x:v>
      </x:c>
      <x:c r="V322" s="10" t="n">
        <x:v>1.0681160891817034</x:v>
      </x:c>
      <x:c r="W322" s="10" t="n">
        <x:v>-0.7154029049128293</x:v>
      </x:c>
      <x:c r="X322" s="10" t="n">
        <x:v>1.0921341723668156</x:v>
      </x:c>
    </x:row>
    <x:row r="323">
      <x:c r="A323" s="34" t="n">
        <x:v>299</x:v>
      </x:c>
      <x:c r="B323" s="39" t="n">
        <x:f>CHOOSE(MIN(3,MAX(1,$B$9)),S323,U323,W323)</x:f>
        <x:v>0.9232612623458725</x:v>
      </x:c>
      <x:c r="C323" s="39" t="n">
        <x:f>CHOOSE(MIN(3,MAX(1,$B$9)),T323,V323,X323)</x:f>
        <x:v>-0.8510490094414367</x:v>
      </x:c>
      <x:c r="D323" s="17" t="n">
        <x:f>$B$6+$B$7*B323</x:f>
        <x:v>0.14232612623458724</x:v>
      </x:c>
      <x:c r="E323" s="17" t="n">
        <x:f>$C$6+$C$7*($B$8*B323+SQRT(1-$B$8^2)*C323)</x:f>
        <x:v>0.022460056913106954</x:v>
      </x:c>
      <x:c r="F323" s="34"/>
      <x:c r="G323" s="34"/>
      <x:c r="H323" s="34"/>
      <x:c r="I323" s="34"/>
      <x:c r="J323" s="34"/>
      <x:c r="K323" s="34"/>
      <x:c r="L323" s="34"/>
      <x:c r="M323" s="34"/>
      <x:c r="N323" s="34"/>
      <x:c r="O323" s="34"/>
      <x:c r="P323" s="34"/>
      <x:c r="S323" s="10" t="n">
        <x:v>0.9232612623458725</x:v>
      </x:c>
      <x:c r="T323" s="10" t="n">
        <x:v>-0.8510490094414367</x:v>
      </x:c>
      <x:c r="U323" s="10" t="n">
        <x:v>0.9977623348222485</x:v>
      </x:c>
      <x:c r="V323" s="10" t="n">
        <x:v>-0.8044317279116017</x:v>
      </x:c>
      <x:c r="W323" s="10" t="n">
        <x:v>-0.987782574364564</x:v>
      </x:c>
      <x:c r="X323" s="10" t="n">
        <x:v>-0.24774605903781555</x:v>
      </x:c>
    </x:row>
    <x:row r="324">
      <x:c r="A324" s="34" t="n">
        <x:v>300</x:v>
      </x:c>
      <x:c r="B324" s="39" t="n">
        <x:f>CHOOSE(MIN(3,MAX(1,$B$9)),S324,U324,W324)</x:f>
        <x:v>0.09788075605899126</x:v>
      </x:c>
      <x:c r="C324" s="39" t="n">
        <x:f>CHOOSE(MIN(3,MAX(1,$B$9)),T324,V324,X324)</x:f>
        <x:v>0.7745402096229562</x:v>
      </x:c>
      <x:c r="D324" s="17" t="n">
        <x:f>$B$6+$B$7*B324</x:f>
        <x:v>0.05978807560589913</x:v>
      </x:c>
      <x:c r="E324" s="17" t="n">
        <x:f>$C$6+$C$7*($B$8*B324+SQRT(1-$B$8^2)*C324)</x:f>
        <x:v>0.12197118758155001</x:v>
      </x:c>
      <x:c r="F324" s="34"/>
      <x:c r="G324" s="34"/>
      <x:c r="H324" s="34"/>
      <x:c r="I324" s="34"/>
      <x:c r="J324" s="34"/>
      <x:c r="K324" s="34"/>
      <x:c r="L324" s="34"/>
      <x:c r="M324" s="34"/>
      <x:c r="N324" s="34"/>
      <x:c r="O324" s="34"/>
      <x:c r="P324" s="34"/>
      <x:c r="S324" s="10" t="n">
        <x:v>0.09788075605899126</x:v>
      </x:c>
      <x:c r="T324" s="10" t="n">
        <x:v>0.7745402096229562</x:v>
      </x:c>
      <x:c r="U324" s="10" t="n">
        <x:v>2.01011608279906</x:v>
      </x:c>
      <x:c r="V324" s="10" t="n">
        <x:v>2.1147859470452626</x:v>
      </x:c>
      <x:c r="W324" s="10" t="n">
        <x:v>-0.19399028667557297</x:v>
      </x:c>
      <x:c r="X324" s="10" t="n">
        <x:v>0.714334392677521</x:v>
      </x:c>
    </x:row>
    <x:row r="325">
      <x:c r="A325" s="34" t="n">
        <x:v>301</x:v>
      </x:c>
      <x:c r="B325" s="39" t="n">
        <x:f>CHOOSE(MIN(3,MAX(1,$B$9)),S325,U325,W325)</x:f>
        <x:v>-0.35555178315755803</x:v>
      </x:c>
      <x:c r="C325" s="39" t="n">
        <x:f>CHOOSE(MIN(3,MAX(1,$B$9)),T325,V325,X325)</x:f>
        <x:v>1.1408012747854928</x:v>
      </x:c>
      <x:c r="D325" s="17" t="n">
        <x:f>$B$6+$B$7*B325</x:f>
        <x:v>0.0144448216842442</x:v>
      </x:c>
      <x:c r="E325" s="17" t="n">
        <x:f>$C$6+$C$7*($B$8*B325+SQRT(1-$B$8^2)*C325)</x:f>
        <x:v>0.13101869930551296</x:v>
      </x:c>
      <x:c r="F325" s="34"/>
      <x:c r="G325" s="34"/>
      <x:c r="H325" s="34"/>
      <x:c r="I325" s="34"/>
      <x:c r="J325" s="34"/>
      <x:c r="K325" s="34"/>
      <x:c r="L325" s="34"/>
      <x:c r="M325" s="34"/>
      <x:c r="N325" s="34"/>
      <x:c r="O325" s="34"/>
      <x:c r="P325" s="34"/>
      <x:c r="S325" s="10" t="n">
        <x:v>-0.35555178315755803</x:v>
      </x:c>
      <x:c r="T325" s="10" t="n">
        <x:v>1.1408012747854928</x:v>
      </x:c>
      <x:c r="U325" s="10" t="n">
        <x:v>-0.0686460723156219</x:v>
      </x:c>
      <x:c r="V325" s="10" t="n">
        <x:v>0.3863371189130946</x:v>
      </x:c>
      <x:c r="W325" s="10" t="n">
        <x:v>-2.0841730436358614</x:v>
      </x:c>
      <x:c r="X325" s="10" t="n">
        <x:v>-0.46837001910940534</x:v>
      </x:c>
    </x:row>
    <x:row r="326">
      <x:c r="A326" s="34" t="n">
        <x:v>302</x:v>
      </x:c>
      <x:c r="B326" s="39" t="n">
        <x:f>CHOOSE(MIN(3,MAX(1,$B$9)),S326,U326,W326)</x:f>
        <x:v>0.8322300632628383</x:v>
      </x:c>
      <x:c r="C326" s="39" t="n">
        <x:f>CHOOSE(MIN(3,MAX(1,$B$9)),T326,V326,X326)</x:f>
        <x:v>0.36432769372649176</x:v>
      </x:c>
      <x:c r="D326" s="17" t="n">
        <x:f>$B$6+$B$7*B326</x:f>
        <x:v>0.13322300632628384</x:v>
      </x:c>
      <x:c r="E326" s="17" t="n">
        <x:f>$C$6+$C$7*($B$8*B326+SQRT(1-$B$8^2)*C326)</x:f>
        <x:v>0.12316320697007575</x:v>
      </x:c>
      <x:c r="F326" s="34"/>
      <x:c r="G326" s="34"/>
      <x:c r="H326" s="34"/>
      <x:c r="I326" s="34"/>
      <x:c r="J326" s="34"/>
      <x:c r="K326" s="34"/>
      <x:c r="L326" s="34"/>
      <x:c r="M326" s="34"/>
      <x:c r="N326" s="34"/>
      <x:c r="O326" s="34"/>
      <x:c r="P326" s="34"/>
      <x:c r="S326" s="10" t="n">
        <x:v>0.8322300632628383</x:v>
      </x:c>
      <x:c r="T326" s="10" t="n">
        <x:v>0.36432769372649176</x:v>
      </x:c>
      <x:c r="U326" s="10" t="n">
        <x:v>-0.7159836915142256</x:v>
      </x:c>
      <x:c r="V326" s="10" t="n">
        <x:v>-0.3067209213666405</x:v>
      </x:c>
      <x:c r="W326" s="10" t="n">
        <x:v>1.4310909398125606</x:v>
      </x:c>
      <x:c r="X326" s="10" t="n">
        <x:v>1.2739000240522274</x:v>
      </x:c>
    </x:row>
    <x:row r="327">
      <x:c r="A327" s="34" t="n">
        <x:v>303</x:v>
      </x:c>
      <x:c r="B327" s="39" t="n">
        <x:f>CHOOSE(MIN(3,MAX(1,$B$9)),S327,U327,W327)</x:f>
        <x:v>0.38284708000500206</x:v>
      </x:c>
      <x:c r="C327" s="39" t="n">
        <x:f>CHOOSE(MIN(3,MAX(1,$B$9)),T327,V327,X327)</x:f>
        <x:v>-0.17585657455683515</x:v>
      </x:c>
      <x:c r="D327" s="17" t="n">
        <x:f>$B$6+$B$7*B327</x:f>
        <x:v>0.08828470800050021</x:v>
      </x:c>
      <x:c r="E327" s="17" t="n">
        <x:f>$C$6+$C$7*($B$8*B327+SQRT(1-$B$8^2)*C327)</x:f>
        <x:v>0.05391272790137697</x:v>
      </x:c>
      <x:c r="F327" s="34"/>
      <x:c r="G327" s="34"/>
      <x:c r="H327" s="34"/>
      <x:c r="I327" s="34"/>
      <x:c r="J327" s="34"/>
      <x:c r="K327" s="34"/>
      <x:c r="L327" s="34"/>
      <x:c r="M327" s="34"/>
      <x:c r="N327" s="34"/>
      <x:c r="O327" s="34"/>
      <x:c r="P327" s="34"/>
      <x:c r="S327" s="10" t="n">
        <x:v>0.38284708000500206</x:v>
      </x:c>
      <x:c r="T327" s="10" t="n">
        <x:v>-0.17585657455683515</x:v>
      </x:c>
      <x:c r="U327" s="10" t="n">
        <x:v>-0.060392499143739245</x:v>
      </x:c>
      <x:c r="V327" s="10" t="n">
        <x:v>1.6538203253112103</x:v>
      </x:c>
      <x:c r="W327" s="10" t="n">
        <x:v>-1.502969704818287</x:v>
      </x:c>
      <x:c r="X327" s="10" t="n">
        <x:v>-0.7856112867961481</x:v>
      </x:c>
    </x:row>
    <x:row r="328">
      <x:c r="A328" s="34" t="n">
        <x:v>304</x:v>
      </x:c>
      <x:c r="B328" s="39" t="n">
        <x:f>CHOOSE(MIN(3,MAX(1,$B$9)),S328,U328,W328)</x:f>
        <x:v>1.801494320745146</x:v>
      </x:c>
      <x:c r="C328" s="39" t="n">
        <x:f>CHOOSE(MIN(3,MAX(1,$B$9)),T328,V328,X328)</x:f>
        <x:v>-1.8825425461930707</x:v>
      </x:c>
      <x:c r="D328" s="17" t="n">
        <x:f>$B$6+$B$7*B328</x:f>
        <x:v>0.2301494320745146</x:v>
      </x:c>
      <x:c r="E328" s="17" t="n">
        <x:f>$C$6+$C$7*($B$8*B328+SQRT(1-$B$8^2)*C328)</x:f>
        <x:v>-0.022958250833566618</x:v>
      </x:c>
      <x:c r="F328" s="34"/>
      <x:c r="G328" s="34"/>
      <x:c r="H328" s="34"/>
      <x:c r="I328" s="34"/>
      <x:c r="J328" s="34"/>
      <x:c r="K328" s="34"/>
      <x:c r="L328" s="34"/>
      <x:c r="M328" s="34"/>
      <x:c r="N328" s="34"/>
      <x:c r="O328" s="34"/>
      <x:c r="P328" s="34"/>
      <x:c r="S328" s="10" t="n">
        <x:v>1.801494320745146</x:v>
      </x:c>
      <x:c r="T328" s="10" t="n">
        <x:v>-1.8825425461930707</x:v>
      </x:c>
      <x:c r="U328" s="10" t="n">
        <x:v>1.5763470898654084</x:v>
      </x:c>
      <x:c r="V328" s="10" t="n">
        <x:v>-1.9640638705392433</x:v>
      </x:c>
      <x:c r="W328" s="10" t="n">
        <x:v>-0.19325050556849985</x:v>
      </x:c>
      <x:c r="X328" s="10" t="n">
        <x:v>1.3422792333092763</x:v>
      </x:c>
    </x:row>
    <x:row r="329">
      <x:c r="A329" s="34" t="n">
        <x:v>305</x:v>
      </x:c>
      <x:c r="B329" s="39" t="n">
        <x:f>CHOOSE(MIN(3,MAX(1,$B$9)),S329,U329,W329)</x:f>
        <x:v>-0.8785989127979041</x:v>
      </x:c>
      <x:c r="C329" s="39" t="n">
        <x:f>CHOOSE(MIN(3,MAX(1,$B$9)),T329,V329,X329)</x:f>
        <x:v>0.0014585999230635964</x:v>
      </x:c>
      <x:c r="D329" s="17" t="n">
        <x:f>$B$6+$B$7*B329</x:f>
        <x:v>-0.03785989127979042</x:v>
      </x:c>
      <x:c r="E329" s="17" t="n">
        <x:f>$C$6+$C$7*($B$8*B329+SQRT(1-$B$8^2)*C329)</x:f>
        <x:v>0.006196372818837906</x:v>
      </x:c>
      <x:c r="F329" s="34"/>
      <x:c r="G329" s="34"/>
      <x:c r="H329" s="34"/>
      <x:c r="I329" s="34"/>
      <x:c r="J329" s="34"/>
      <x:c r="K329" s="34"/>
      <x:c r="L329" s="34"/>
      <x:c r="M329" s="34"/>
      <x:c r="N329" s="34"/>
      <x:c r="O329" s="34"/>
      <x:c r="P329" s="34"/>
      <x:c r="S329" s="10" t="n">
        <x:v>-0.8785989127979041</x:v>
      </x:c>
      <x:c r="T329" s="10" t="n">
        <x:v>0.0014585999230635964</x:v>
      </x:c>
      <x:c r="U329" s="10" t="n">
        <x:v>0.1895865458062451</x:v>
      </x:c>
      <x:c r="V329" s="10" t="n">
        <x:v>0.46265120276378024</x:v>
      </x:c>
      <x:c r="W329" s="10" t="n">
        <x:v>0.4524121529050883</x:v>
      </x:c>
      <x:c r="X329" s="10" t="n">
        <x:v>2.0455999170914922</x:v>
      </x:c>
    </x:row>
    <x:row r="330">
      <x:c r="A330" s="34" t="n">
        <x:v>306</x:v>
      </x:c>
      <x:c r="B330" s="39" t="n">
        <x:f>CHOOSE(MIN(3,MAX(1,$B$9)),S330,U330,W330)</x:f>
        <x:v>0.8216084576444029</x:v>
      </x:c>
      <x:c r="C330" s="39" t="n">
        <x:f>CHOOSE(MIN(3,MAX(1,$B$9)),T330,V330,X330)</x:f>
        <x:v>0.9839194299644379</x:v>
      </x:c>
      <x:c r="D330" s="17" t="n">
        <x:f>$B$6+$B$7*B330</x:f>
        <x:v>0.13216084576444032</x:v>
      </x:c>
      <x:c r="E330" s="17" t="n">
        <x:f>$C$6+$C$7*($B$8*B330+SQRT(1-$B$8^2)*C330)</x:f>
        <x:v>0.17629034504485086</x:v>
      </x:c>
      <x:c r="F330" s="34"/>
      <x:c r="G330" s="34"/>
      <x:c r="H330" s="34"/>
      <x:c r="I330" s="34"/>
      <x:c r="J330" s="34"/>
      <x:c r="K330" s="34"/>
      <x:c r="L330" s="34"/>
      <x:c r="M330" s="34"/>
      <x:c r="N330" s="34"/>
      <x:c r="O330" s="34"/>
      <x:c r="P330" s="34"/>
      <x:c r="S330" s="10" t="n">
        <x:v>0.8216084576444029</x:v>
      </x:c>
      <x:c r="T330" s="10" t="n">
        <x:v>0.9839194299644379</x:v>
      </x:c>
      <x:c r="U330" s="10" t="n">
        <x:v>0.7083239067785182</x:v>
      </x:c>
      <x:c r="V330" s="10" t="n">
        <x:v>0.4078282049073761</x:v>
      </x:c>
      <x:c r="W330" s="10" t="n">
        <x:v>1.0935141945997096</x:v>
      </x:c>
      <x:c r="X330" s="10" t="n">
        <x:v>-0.7701078692558396</x:v>
      </x:c>
    </x:row>
    <x:row r="331">
      <x:c r="A331" s="34" t="n">
        <x:v>307</x:v>
      </x:c>
      <x:c r="B331" s="39" t="n">
        <x:f>CHOOSE(MIN(3,MAX(1,$B$9)),S331,U331,W331)</x:f>
        <x:v>-0.38118417998593956</x:v>
      </x:c>
      <x:c r="C331" s="39" t="n">
        <x:f>CHOOSE(MIN(3,MAX(1,$B$9)),T331,V331,X331)</x:f>
        <x:v>-1.7894940527438763</x:v>
      </x:c>
      <x:c r="D331" s="17" t="n">
        <x:f>$B$6+$B$7*B331</x:f>
        <x:v>0.011881582001406044</x:v>
      </x:c>
      <x:c r="E331" s="17" t="n">
        <x:f>$C$6+$C$7*($B$8*B331+SQRT(1-$B$8^2)*C331)</x:f>
        <x:v>-0.12403393995903368</x:v>
      </x:c>
      <x:c r="F331" s="34"/>
      <x:c r="G331" s="34"/>
      <x:c r="H331" s="34"/>
      <x:c r="I331" s="34"/>
      <x:c r="J331" s="34"/>
      <x:c r="K331" s="34"/>
      <x:c r="L331" s="34"/>
      <x:c r="M331" s="34"/>
      <x:c r="N331" s="34"/>
      <x:c r="O331" s="34"/>
      <x:c r="P331" s="34"/>
      <x:c r="S331" s="10" t="n">
        <x:v>-0.38118417998593956</x:v>
      </x:c>
      <x:c r="T331" s="10" t="n">
        <x:v>-1.7894940527438763</x:v>
      </x:c>
      <x:c r="U331" s="10" t="n">
        <x:v>0.12559892348316298</x:v>
      </x:c>
      <x:c r="V331" s="10" t="n">
        <x:v>-0.8427360632518713</x:v>
      </x:c>
      <x:c r="W331" s="10" t="n">
        <x:v>-0.7298432094656779</x:v>
      </x:c>
      <x:c r="X331" s="10" t="n">
        <x:v>-0.8718780853883961</x:v>
      </x:c>
    </x:row>
    <x:row r="332">
      <x:c r="A332" s="34" t="n">
        <x:v>308</x:v>
      </x:c>
      <x:c r="B332" s="39" t="n">
        <x:f>CHOOSE(MIN(3,MAX(1,$B$9)),S332,U332,W332)</x:f>
        <x:v>0.042908503061447466</x:v>
      </x:c>
      <x:c r="C332" s="39" t="n">
        <x:f>CHOOSE(MIN(3,MAX(1,$B$9)),T332,V332,X332)</x:f>
        <x:v>-2.101969120361058</x:v>
      </x:c>
      <x:c r="D332" s="17" t="n">
        <x:f>$B$6+$B$7*B332</x:f>
        <x:v>0.05429085030614475</x:v>
      </x:c>
      <x:c r="E332" s="17" t="n">
        <x:f>$C$6+$C$7*($B$8*B332+SQRT(1-$B$8^2)*C332)</x:f>
        <x:v>-0.1298904404672383</x:v>
      </x:c>
      <x:c r="F332" s="34"/>
      <x:c r="G332" s="34"/>
      <x:c r="H332" s="34"/>
      <x:c r="I332" s="34"/>
      <x:c r="J332" s="34"/>
      <x:c r="K332" s="34"/>
      <x:c r="L332" s="34"/>
      <x:c r="M332" s="34"/>
      <x:c r="N332" s="34"/>
      <x:c r="O332" s="34"/>
      <x:c r="P332" s="34"/>
      <x:c r="S332" s="10" t="n">
        <x:v>0.042908503061447466</x:v>
      </x:c>
      <x:c r="T332" s="10" t="n">
        <x:v>-2.101969120361058</x:v>
      </x:c>
      <x:c r="U332" s="10" t="n">
        <x:v>0.38457694088826627</x:v>
      </x:c>
      <x:c r="V332" s="10" t="n">
        <x:v>0.4744778278812353</x:v>
      </x:c>
      <x:c r="W332" s="10" t="n">
        <x:v>1.5150578224203788</x:v>
      </x:c>
      <x:c r="X332" s="10" t="n">
        <x:v>0.7194966769668402</x:v>
      </x:c>
    </x:row>
    <x:row r="333">
      <x:c r="A333" s="34" t="n">
        <x:v>309</x:v>
      </x:c>
      <x:c r="B333" s="39" t="n">
        <x:f>CHOOSE(MIN(3,MAX(1,$B$9)),S333,U333,W333)</x:f>
        <x:v>-0.4231480917758309</x:v>
      </x:c>
      <x:c r="C333" s="39" t="n">
        <x:f>CHOOSE(MIN(3,MAX(1,$B$9)),T333,V333,X333)</x:f>
        <x:v>-1.2814443844043912</x:v>
      </x:c>
      <x:c r="D333" s="17" t="n">
        <x:f>$B$6+$B$7*B333</x:f>
        <x:v>0.007685190822416907</x:v>
      </x:c>
      <x:c r="E333" s="17" t="n">
        <x:f>$C$6+$C$7*($B$8*B333+SQRT(1-$B$8^2)*C333)</x:f>
        <x:v>-0.08213374363190297</x:v>
      </x:c>
      <x:c r="F333" s="34"/>
      <x:c r="G333" s="34"/>
      <x:c r="H333" s="34"/>
      <x:c r="I333" s="34"/>
      <x:c r="J333" s="34"/>
      <x:c r="K333" s="34"/>
      <x:c r="L333" s="34"/>
      <x:c r="M333" s="34"/>
      <x:c r="N333" s="34"/>
      <x:c r="O333" s="34"/>
      <x:c r="P333" s="34"/>
      <x:c r="S333" s="10" t="n">
        <x:v>-0.4231480917758309</x:v>
      </x:c>
      <x:c r="T333" s="10" t="n">
        <x:v>-1.2814443844043912</x:v>
      </x:c>
      <x:c r="U333" s="10" t="n">
        <x:v>0.43633266489561945</x:v>
      </x:c>
      <x:c r="V333" s="10" t="n">
        <x:v>-0.17911297755045458</x:v>
      </x:c>
      <x:c r="W333" s="10" t="n">
        <x:v>0.06686381839674158</x:v>
      </x:c>
      <x:c r="X333" s="10" t="n">
        <x:v>-0.38805272629461274</x:v>
      </x:c>
    </x:row>
    <x:row r="334">
      <x:c r="A334" s="34" t="n">
        <x:v>310</x:v>
      </x:c>
      <x:c r="B334" s="39" t="n">
        <x:f>CHOOSE(MIN(3,MAX(1,$B$9)),S334,U334,W334)</x:f>
        <x:v>-0.538697983956721</x:v>
      </x:c>
      <x:c r="C334" s="39" t="n">
        <x:f>CHOOSE(MIN(3,MAX(1,$B$9)),T334,V334,X334)</x:f>
        <x:v>-0.7398575944212009</x:v>
      </x:c>
      <x:c r="D334" s="17" t="n">
        <x:f>$B$6+$B$7*B334</x:f>
        <x:v>-0.0038697983956721</x:v>
      </x:c>
      <x:c r="E334" s="17" t="n">
        <x:f>$C$6+$C$7*($B$8*B334+SQRT(1-$B$8^2)*C334)</x:f>
        <x:v>-0.041008446392996445</x:v>
      </x:c>
      <x:c r="F334" s="34"/>
      <x:c r="G334" s="34"/>
      <x:c r="H334" s="34"/>
      <x:c r="I334" s="34"/>
      <x:c r="J334" s="34"/>
      <x:c r="K334" s="34"/>
      <x:c r="L334" s="34"/>
      <x:c r="M334" s="34"/>
      <x:c r="N334" s="34"/>
      <x:c r="O334" s="34"/>
      <x:c r="P334" s="34"/>
      <x:c r="S334" s="10" t="n">
        <x:v>-0.538697983956721</x:v>
      </x:c>
      <x:c r="T334" s="10" t="n">
        <x:v>-0.7398575944212009</x:v>
      </x:c>
      <x:c r="U334" s="10" t="n">
        <x:v>0.8756740803746262</x:v>
      </x:c>
      <x:c r="V334" s="10" t="n">
        <x:v>-0.8273987580632608</x:v>
      </x:c>
      <x:c r="W334" s="10" t="n">
        <x:v>-0.032862991157237294</x:v>
      </x:c>
      <x:c r="X334" s="10" t="n">
        <x:v>0.47230883608479823</x:v>
      </x:c>
    </x:row>
    <x:row r="335">
      <x:c r="A335" s="34" t="n">
        <x:v>311</x:v>
      </x:c>
      <x:c r="B335" s="39" t="n">
        <x:f>CHOOSE(MIN(3,MAX(1,$B$9)),S335,U335,W335)</x:f>
        <x:v>1.7197871832151057</x:v>
      </x:c>
      <x:c r="C335" s="39" t="n">
        <x:f>CHOOSE(MIN(3,MAX(1,$B$9)),T335,V335,X335)</x:f>
        <x:v>-0.26115705284753854</x:v>
      </x:c>
      <x:c r="D335" s="17" t="n">
        <x:f>$B$6+$B$7*B335</x:f>
        <x:v>0.22197871832151056</x:v>
      </x:c>
      <x:c r="E335" s="17" t="n">
        <x:f>$C$6+$C$7*($B$8*B335+SQRT(1-$B$8^2)*C335)</x:f>
        <x:v>0.11337249494641094</x:v>
      </x:c>
      <x:c r="F335" s="34"/>
      <x:c r="G335" s="34"/>
      <x:c r="H335" s="34"/>
      <x:c r="I335" s="34"/>
      <x:c r="J335" s="34"/>
      <x:c r="K335" s="34"/>
      <x:c r="L335" s="34"/>
      <x:c r="M335" s="34"/>
      <x:c r="N335" s="34"/>
      <x:c r="O335" s="34"/>
      <x:c r="P335" s="34"/>
      <x:c r="S335" s="10" t="n">
        <x:v>1.7197871832151057</x:v>
      </x:c>
      <x:c r="T335" s="10" t="n">
        <x:v>-0.26115705284753854</x:v>
      </x:c>
      <x:c r="U335" s="10" t="n">
        <x:v>-0.35309408774788587</x:v>
      </x:c>
      <x:c r="V335" s="10" t="n">
        <x:v>0.12746863249632276</x:v>
      </x:c>
      <x:c r="W335" s="10" t="n">
        <x:v>-0.3190779357651712</x:v>
      </x:c>
      <x:c r="X335" s="10" t="n">
        <x:v>-1.2464058059843968</x:v>
      </x:c>
    </x:row>
    <x:row r="336">
      <x:c r="A336" s="34" t="n">
        <x:v>312</x:v>
      </x:c>
      <x:c r="B336" s="39" t="n">
        <x:f>CHOOSE(MIN(3,MAX(1,$B$9)),S336,U336,W336)</x:f>
        <x:v>0.19669651632919857</x:v>
      </x:c>
      <x:c r="C336" s="39" t="n">
        <x:f>CHOOSE(MIN(3,MAX(1,$B$9)),T336,V336,X336)</x:f>
        <x:v>-0.29325122840229934</x:v>
      </x:c>
      <x:c r="D336" s="17" t="n">
        <x:f>$B$6+$B$7*B336</x:f>
        <x:v>0.06966965163291985</x:v>
      </x:c>
      <x:c r="E336" s="17" t="n">
        <x:f>$C$6+$C$7*($B$8*B336+SQRT(1-$B$8^2)*C336)</x:f>
        <x:v>0.03443852446772154</x:v>
      </x:c>
      <x:c r="F336" s="34"/>
      <x:c r="G336" s="34"/>
      <x:c r="H336" s="34"/>
      <x:c r="I336" s="34"/>
      <x:c r="J336" s="34"/>
      <x:c r="K336" s="34"/>
      <x:c r="L336" s="34"/>
      <x:c r="M336" s="34"/>
      <x:c r="N336" s="34"/>
      <x:c r="O336" s="34"/>
      <x:c r="P336" s="34"/>
      <x:c r="S336" s="10" t="n">
        <x:v>0.19669651632919857</x:v>
      </x:c>
      <x:c r="T336" s="10" t="n">
        <x:v>-0.29325122840229934</x:v>
      </x:c>
      <x:c r="U336" s="10" t="n">
        <x:v>-0.09373172892116162</x:v>
      </x:c>
      <x:c r="V336" s="10" t="n">
        <x:v>-1.9377977465764358</x:v>
      </x:c>
      <x:c r="W336" s="10" t="n">
        <x:v>0.8068864852473479</x:v>
      </x:c>
      <x:c r="X336" s="10" t="n">
        <x:v>-1.5951517347948394</x:v>
      </x:c>
    </x:row>
    <x:row r="337">
      <x:c r="A337" s="34" t="n">
        <x:v>313</x:v>
      </x:c>
      <x:c r="B337" s="39" t="n">
        <x:f>CHOOSE(MIN(3,MAX(1,$B$9)),S337,U337,W337)</x:f>
        <x:v>0.841045690168314</x:v>
      </x:c>
      <x:c r="C337" s="39" t="n">
        <x:f>CHOOSE(MIN(3,MAX(1,$B$9)),T337,V337,X337)</x:f>
        <x:v>-0.7097096457385188</x:v>
      </x:c>
      <x:c r="D337" s="17" t="n">
        <x:f>$B$6+$B$7*B337</x:f>
        <x:v>0.1341045690168314</x:v>
      </x:c>
      <x:c r="E337" s="17" t="n">
        <x:f>$C$6+$C$7*($B$8*B337+SQRT(1-$B$8^2)*C337)</x:f>
        <x:v>0.03058962625637454</x:v>
      </x:c>
      <x:c r="F337" s="34"/>
      <x:c r="G337" s="34"/>
      <x:c r="H337" s="34"/>
      <x:c r="I337" s="34"/>
      <x:c r="J337" s="34"/>
      <x:c r="K337" s="34"/>
      <x:c r="L337" s="34"/>
      <x:c r="M337" s="34"/>
      <x:c r="N337" s="34"/>
      <x:c r="O337" s="34"/>
      <x:c r="P337" s="34"/>
      <x:c r="S337" s="10" t="n">
        <x:v>0.841045690168314</x:v>
      </x:c>
      <x:c r="T337" s="10" t="n">
        <x:v>-0.7097096457385188</x:v>
      </x:c>
      <x:c r="U337" s="10" t="n">
        <x:v>0.6654914444863792</x:v>
      </x:c>
      <x:c r="V337" s="10" t="n">
        <x:v>0.018114477527451097</x:v>
      </x:c>
      <x:c r="W337" s="10" t="n">
        <x:v>-0.43650719637818136</x:v>
      </x:c>
      <x:c r="X337" s="10" t="n">
        <x:v>-0.13071484855103646</x:v>
      </x:c>
    </x:row>
    <x:row r="338">
      <x:c r="A338" s="34" t="n">
        <x:v>314</x:v>
      </x:c>
      <x:c r="B338" s="39" t="n">
        <x:f>CHOOSE(MIN(3,MAX(1,$B$9)),S338,U338,W338)</x:f>
        <x:v>0.4129359380968963</x:v>
      </x:c>
      <x:c r="C338" s="39" t="n">
        <x:f>CHOOSE(MIN(3,MAX(1,$B$9)),T338,V338,X338)</x:f>
        <x:v>1.9071606743424399</x:v>
      </x:c>
      <x:c r="D338" s="17" t="n">
        <x:f>$B$6+$B$7*B338</x:f>
        <x:v>0.09129359380968964</x:v>
      </x:c>
      <x:c r="E338" s="17" t="n">
        <x:f>$C$6+$C$7*($B$8*B338+SQRT(1-$B$8^2)*C338)</x:f>
        <x:v>0.23581175621276618</x:v>
      </x:c>
      <x:c r="F338" s="34"/>
      <x:c r="G338" s="34"/>
      <x:c r="H338" s="34"/>
      <x:c r="I338" s="34"/>
      <x:c r="J338" s="34"/>
      <x:c r="K338" s="34"/>
      <x:c r="L338" s="34"/>
      <x:c r="M338" s="34"/>
      <x:c r="N338" s="34"/>
      <x:c r="O338" s="34"/>
      <x:c r="P338" s="34"/>
      <x:c r="S338" s="10" t="n">
        <x:v>0.4129359380968963</x:v>
      </x:c>
      <x:c r="T338" s="10" t="n">
        <x:v>1.9071606743424399</x:v>
      </x:c>
      <x:c r="U338" s="10" t="n">
        <x:v>-1.1837758161145608</x:v>
      </x:c>
      <x:c r="V338" s="10" t="n">
        <x:v>1.3795796649421834</x:v>
      </x:c>
      <x:c r="W338" s="10" t="n">
        <x:v>-0.13287574092950366</x:v>
      </x:c>
      <x:c r="X338" s="10" t="n">
        <x:v>-0.6590439290560557</x:v>
      </x:c>
    </x:row>
    <x:row r="339">
      <x:c r="A339" s="34" t="n">
        <x:v>315</x:v>
      </x:c>
      <x:c r="B339" s="39" t="n">
        <x:f>CHOOSE(MIN(3,MAX(1,$B$9)),S339,U339,W339)</x:f>
        <x:v>2.1255599218984207</x:v>
      </x:c>
      <x:c r="C339" s="39" t="n">
        <x:f>CHOOSE(MIN(3,MAX(1,$B$9)),T339,V339,X339)</x:f>
        <x:v>0.1268874064737215</x:v>
      </x:c>
      <x:c r="D339" s="17" t="n">
        <x:f>$B$6+$B$7*B339</x:f>
        <x:v>0.2625559921898421</x:v>
      </x:c>
      <x:c r="E339" s="17" t="n">
        <x:f>$C$6+$C$7*($B$8*B339+SQRT(1-$B$8^2)*C339)</x:f>
        <x:v>0.16726676783757755</x:v>
      </x:c>
      <x:c r="F339" s="34"/>
      <x:c r="G339" s="34"/>
      <x:c r="H339" s="34"/>
      <x:c r="I339" s="34"/>
      <x:c r="J339" s="34"/>
      <x:c r="K339" s="34"/>
      <x:c r="L339" s="34"/>
      <x:c r="M339" s="34"/>
      <x:c r="N339" s="34"/>
      <x:c r="O339" s="34"/>
      <x:c r="P339" s="34"/>
      <x:c r="S339" s="10" t="n">
        <x:v>2.1255599218984207</x:v>
      </x:c>
      <x:c r="T339" s="10" t="n">
        <x:v>0.1268874064737215</x:v>
      </x:c>
      <x:c r="U339" s="10" t="n">
        <x:v>0.2744772516172483</x:v>
      </x:c>
      <x:c r="V339" s="10" t="n">
        <x:v>-0.8762676365631201</x:v>
      </x:c>
      <x:c r="W339" s="10" t="n">
        <x:v>0.28900173623138947</x:v>
      </x:c>
      <x:c r="X339" s="10" t="n">
        <x:v>-0.8087741965079659</x:v>
      </x:c>
    </x:row>
    <x:row r="340">
      <x:c r="A340" s="34" t="n">
        <x:v>316</x:v>
      </x:c>
      <x:c r="B340" s="39" t="n">
        <x:f>CHOOSE(MIN(3,MAX(1,$B$9)),S340,U340,W340)</x:f>
        <x:v>1.371587959178394</x:v>
      </x:c>
      <x:c r="C340" s="39" t="n">
        <x:f>CHOOSE(MIN(3,MAX(1,$B$9)),T340,V340,X340)</x:f>
        <x:v>-1.563835674534394</x:v>
      </x:c>
      <x:c r="D340" s="17" t="n">
        <x:f>$B$6+$B$7*B340</x:f>
        <x:v>0.1871587959178394</x:v>
      </x:c>
      <x:c r="E340" s="17" t="n">
        <x:f>$C$6+$C$7*($B$8*B340+SQRT(1-$B$8^2)*C340)</x:f>
        <x:v>-0.016852744190196153</x:v>
      </x:c>
      <x:c r="F340" s="34"/>
      <x:c r="G340" s="34"/>
      <x:c r="H340" s="34"/>
      <x:c r="I340" s="34"/>
      <x:c r="J340" s="34"/>
      <x:c r="K340" s="34"/>
      <x:c r="L340" s="34"/>
      <x:c r="M340" s="34"/>
      <x:c r="N340" s="34"/>
      <x:c r="O340" s="34"/>
      <x:c r="P340" s="34"/>
      <x:c r="S340" s="10" t="n">
        <x:v>1.371587959178394</x:v>
      </x:c>
      <x:c r="T340" s="10" t="n">
        <x:v>-1.563835674534394</x:v>
      </x:c>
      <x:c r="U340" s="10" t="n">
        <x:v>-1.0199061243973486</x:v>
      </x:c>
      <x:c r="V340" s="10" t="n">
        <x:v>1.7707172351808231</x:v>
      </x:c>
      <x:c r="W340" s="10" t="n">
        <x:v>0.9310388695718994</x:v>
      </x:c>
      <x:c r="X340" s="10" t="n">
        <x:v>-1.503914874654765</x:v>
      </x:c>
    </x:row>
    <x:row r="341">
      <x:c r="A341" s="34" t="n">
        <x:v>317</x:v>
      </x:c>
      <x:c r="B341" s="39" t="n">
        <x:f>CHOOSE(MIN(3,MAX(1,$B$9)),S341,U341,W341)</x:f>
        <x:v>0.1844190972145057</x:v>
      </x:c>
      <x:c r="C341" s="39" t="n">
        <x:f>CHOOSE(MIN(3,MAX(1,$B$9)),T341,V341,X341)</x:f>
        <x:v>1.6427031778694132</x:v>
      </x:c>
      <x:c r="D341" s="17" t="n">
        <x:f>$B$6+$B$7*B341</x:f>
        <x:v>0.06844190972145058</x:v>
      </x:c>
      <x:c r="E341" s="17" t="n">
        <x:f>$C$6+$C$7*($B$8*B341+SQRT(1-$B$8^2)*C341)</x:f>
        <x:v>0.2014832231519592</x:v>
      </x:c>
      <x:c r="F341" s="34"/>
      <x:c r="G341" s="34"/>
      <x:c r="H341" s="34"/>
      <x:c r="I341" s="34"/>
      <x:c r="J341" s="34"/>
      <x:c r="K341" s="34"/>
      <x:c r="L341" s="34"/>
      <x:c r="M341" s="34"/>
      <x:c r="N341" s="34"/>
      <x:c r="O341" s="34"/>
      <x:c r="P341" s="34"/>
      <x:c r="S341" s="10" t="n">
        <x:v>0.1844190972145057</x:v>
      </x:c>
      <x:c r="T341" s="10" t="n">
        <x:v>1.6427031778694132</x:v>
      </x:c>
      <x:c r="U341" s="10" t="n">
        <x:v>1.0617062920135942</x:v>
      </x:c>
      <x:c r="V341" s="10" t="n">
        <x:v>1.1566121446311037</x:v>
      </x:c>
      <x:c r="W341" s="10" t="n">
        <x:v>1.0957238800303368</x:v>
      </x:c>
      <x:c r="X341" s="10" t="n">
        <x:v>1.612228241502211</x:v>
      </x:c>
    </x:row>
    <x:row r="342">
      <x:c r="A342" s="34" t="n">
        <x:v>318</x:v>
      </x:c>
      <x:c r="B342" s="39" t="n">
        <x:f>CHOOSE(MIN(3,MAX(1,$B$9)),S342,U342,W342)</x:f>
        <x:v>-0.5574369869359322</x:v>
      </x:c>
      <x:c r="C342" s="39" t="n">
        <x:f>CHOOSE(MIN(3,MAX(1,$B$9)),T342,V342,X342)</x:f>
        <x:v>-1.4756185672844975</x:v>
      </x:c>
      <x:c r="D342" s="17" t="n">
        <x:f>$B$6+$B$7*B342</x:f>
        <x:v>-0.005743698693593223</x:v>
      </x:c>
      <x:c r="E342" s="17" t="n">
        <x:f>$C$6+$C$7*($B$8*B342+SQRT(1-$B$8^2)*C342)</x:f>
        <x:v>-0.10566416590323378</x:v>
      </x:c>
      <x:c r="F342" s="34"/>
      <x:c r="G342" s="34"/>
      <x:c r="H342" s="34"/>
      <x:c r="I342" s="34"/>
      <x:c r="J342" s="34"/>
      <x:c r="K342" s="34"/>
      <x:c r="L342" s="34"/>
      <x:c r="M342" s="34"/>
      <x:c r="N342" s="34"/>
      <x:c r="O342" s="34"/>
      <x:c r="P342" s="34"/>
      <x:c r="S342" s="10" t="n">
        <x:v>-0.5574369869359322</x:v>
      </x:c>
      <x:c r="T342" s="10" t="n">
        <x:v>-1.4756185672844975</x:v>
      </x:c>
      <x:c r="U342" s="10" t="n">
        <x:v>-1.0399653595667742</x:v>
      </x:c>
      <x:c r="V342" s="10" t="n">
        <x:v>0.10306799910761755</x:v>
      </x:c>
      <x:c r="W342" s="10" t="n">
        <x:v>-0.5920957387377391</x:v>
      </x:c>
      <x:c r="X342" s="10" t="n">
        <x:v>-0.018760688757929158</x:v>
      </x:c>
    </x:row>
    <x:row r="343">
      <x:c r="A343" s="34" t="n">
        <x:v>319</x:v>
      </x:c>
      <x:c r="B343" s="39" t="n">
        <x:f>CHOOSE(MIN(3,MAX(1,$B$9)),S343,U343,W343)</x:f>
        <x:v>-2.1662317085024347</x:v>
      </x:c>
      <x:c r="C343" s="39" t="n">
        <x:f>CHOOSE(MIN(3,MAX(1,$B$9)),T343,V343,X343)</x:f>
        <x:v>0.964536187946896</x:v>
      </x:c>
      <x:c r="D343" s="17" t="n">
        <x:f>$B$6+$B$7*B343</x:f>
        <x:v>-0.16662317085024347</x:v>
      </x:c>
      <x:c r="E343" s="17" t="n">
        <x:f>$C$6+$C$7*($B$8*B343+SQRT(1-$B$8^2)*C343)</x:f>
        <x:v>0.025219698738019637</x:v>
      </x:c>
      <x:c r="F343" s="34"/>
      <x:c r="G343" s="34"/>
      <x:c r="H343" s="34"/>
      <x:c r="I343" s="34"/>
      <x:c r="J343" s="34"/>
      <x:c r="K343" s="34"/>
      <x:c r="L343" s="34"/>
      <x:c r="M343" s="34"/>
      <x:c r="N343" s="34"/>
      <x:c r="O343" s="34"/>
      <x:c r="P343" s="34"/>
      <x:c r="S343" s="10" t="n">
        <x:v>-2.1662317085024347</x:v>
      </x:c>
      <x:c r="T343" s="10" t="n">
        <x:v>0.964536187946896</x:v>
      </x:c>
      <x:c r="U343" s="10" t="n">
        <x:v>1.7903963352954078</x:v>
      </x:c>
      <x:c r="V343" s="10" t="n">
        <x:v>-0.39661558737242475</x:v>
      </x:c>
      <x:c r="W343" s="10" t="n">
        <x:v>-0.5556904425414176</x:v>
      </x:c>
      <x:c r="X343" s="10" t="n">
        <x:v>-0.06270532827591098</x:v>
      </x:c>
    </x:row>
    <x:row r="344">
      <x:c r="A344" s="34" t="n">
        <x:v>320</x:v>
      </x:c>
      <x:c r="B344" s="39" t="n">
        <x:f>CHOOSE(MIN(3,MAX(1,$B$9)),S344,U344,W344)</x:f>
        <x:v>0.33934351569974663</x:v>
      </x:c>
      <x:c r="C344" s="39" t="n">
        <x:f>CHOOSE(MIN(3,MAX(1,$B$9)),T344,V344,X344)</x:f>
        <x:v>-0.07394776589671911</x:v>
      </x:c>
      <x:c r="D344" s="17" t="n">
        <x:f>$B$6+$B$7*B344</x:f>
        <x:v>0.08393435156997467</x:v>
      </x:c>
      <x:c r="E344" s="17" t="n">
        <x:f>$C$6+$C$7*($B$8*B344+SQRT(1-$B$8^2)*C344)</x:f>
        <x:v>0.06056311140302101</x:v>
      </x:c>
      <x:c r="F344" s="34"/>
      <x:c r="G344" s="34"/>
      <x:c r="H344" s="34"/>
      <x:c r="I344" s="34"/>
      <x:c r="J344" s="34"/>
      <x:c r="K344" s="34"/>
      <x:c r="L344" s="34"/>
      <x:c r="M344" s="34"/>
      <x:c r="N344" s="34"/>
      <x:c r="O344" s="34"/>
      <x:c r="P344" s="34"/>
      <x:c r="S344" s="10" t="n">
        <x:v>0.33934351569974663</x:v>
      </x:c>
      <x:c r="T344" s="10" t="n">
        <x:v>-0.07394776589671911</x:v>
      </x:c>
      <x:c r="U344" s="10" t="n">
        <x:v>2.300117495196237</x:v>
      </x:c>
      <x:c r="V344" s="10" t="n">
        <x:v>-0.4453829805844154</x:v>
      </x:c>
      <x:c r="W344" s="10" t="n">
        <x:v>0.34773860550925617</x:v>
      </x:c>
      <x:c r="X344" s="10" t="n">
        <x:v>0.3813474883710429</x:v>
      </x:c>
    </x:row>
    <x:row r="345">
      <x:c r="A345" s="34" t="n">
        <x:v>321</x:v>
      </x:c>
      <x:c r="B345" s="39" t="n">
        <x:f>CHOOSE(MIN(3,MAX(1,$B$9)),S345,U345,W345)</x:f>
        <x:v>1.7032901203609927</x:v>
      </x:c>
      <x:c r="C345" s="39" t="n">
        <x:f>CHOOSE(MIN(3,MAX(1,$B$9)),T345,V345,X345)</x:f>
        <x:v>-0.31274352912296355</x:v>
      </x:c>
      <x:c r="D345" s="17" t="n">
        <x:f>$B$6+$B$7*B345</x:f>
        <x:v>0.22032901203609928</x:v>
      </x:c>
      <x:c r="E345" s="17" t="n">
        <x:f>$C$6+$C$7*($B$8*B345+SQRT(1-$B$8^2)*C345)</x:f>
        <x:v>0.10808012190908116</x:v>
      </x:c>
      <x:c r="F345" s="34"/>
      <x:c r="G345" s="34"/>
      <x:c r="H345" s="34"/>
      <x:c r="I345" s="34"/>
      <x:c r="J345" s="34"/>
      <x:c r="K345" s="34"/>
      <x:c r="L345" s="34"/>
      <x:c r="M345" s="34"/>
      <x:c r="N345" s="34"/>
      <x:c r="O345" s="34"/>
      <x:c r="P345" s="34"/>
      <x:c r="S345" s="10" t="n">
        <x:v>1.7032901203609927</x:v>
      </x:c>
      <x:c r="T345" s="10" t="n">
        <x:v>-0.31274352912296355</x:v>
      </x:c>
      <x:c r="U345" s="10" t="n">
        <x:v>0.06497283832512593</x:v>
      </x:c>
      <x:c r="V345" s="10" t="n">
        <x:v>0.659800502162672</x:v>
      </x:c>
      <x:c r="W345" s="10" t="n">
        <x:v>0.32430974907201726</x:v>
      </x:c>
      <x:c r="X345" s="10" t="n">
        <x:v>0.6172790799473719</x:v>
      </x:c>
    </x:row>
    <x:row r="346">
      <x:c r="A346" s="34" t="n">
        <x:v>322</x:v>
      </x:c>
      <x:c r="B346" s="39" t="n">
        <x:f>CHOOSE(MIN(3,MAX(1,$B$9)),S346,U346,W346)</x:f>
        <x:v>1.8131962445391587</x:v>
      </x:c>
      <x:c r="C346" s="39" t="n">
        <x:f>CHOOSE(MIN(3,MAX(1,$B$9)),T346,V346,X346)</x:f>
        <x:v>-0.7266164689453936</x:v>
      </x:c>
      <x:c r="D346" s="17" t="n">
        <x:f>$B$6+$B$7*B346</x:f>
        <x:v>0.2313196244539159</x:v>
      </x:c>
      <x:c r="E346" s="17" t="n">
        <x:f>$C$6+$C$7*($B$8*B346+SQRT(1-$B$8^2)*C346)</x:f>
        <x:v>0.0777329801354722</x:v>
      </x:c>
      <x:c r="F346" s="34"/>
      <x:c r="G346" s="34"/>
      <x:c r="H346" s="34"/>
      <x:c r="I346" s="34"/>
      <x:c r="J346" s="34"/>
      <x:c r="K346" s="34"/>
      <x:c r="L346" s="34"/>
      <x:c r="M346" s="34"/>
      <x:c r="N346" s="34"/>
      <x:c r="O346" s="34"/>
      <x:c r="P346" s="34"/>
      <x:c r="S346" s="10" t="n">
        <x:v>1.8131962445391587</x:v>
      </x:c>
      <x:c r="T346" s="10" t="n">
        <x:v>-0.7266164689453936</x:v>
      </x:c>
      <x:c r="U346" s="10" t="n">
        <x:v>1.3285821898664505</x:v>
      </x:c>
      <x:c r="V346" s="10" t="n">
        <x:v>1.2420622636774146</x:v>
      </x:c>
      <x:c r="W346" s="10" t="n">
        <x:v>-0.07621189464361655</x:v>
      </x:c>
      <x:c r="X346" s="10" t="n">
        <x:v>-0.04302556410841227</x:v>
      </x:c>
    </x:row>
    <x:row r="347">
      <x:c r="A347" s="34" t="n">
        <x:v>323</x:v>
      </x:c>
      <x:c r="B347" s="39" t="n">
        <x:f>CHOOSE(MIN(3,MAX(1,$B$9)),S347,U347,W347)</x:f>
        <x:v>-0.40215846370274644</x:v>
      </x:c>
      <x:c r="C347" s="39" t="n">
        <x:f>CHOOSE(MIN(3,MAX(1,$B$9)),T347,V347,X347)</x:f>
        <x:v>0.18757057417216136</x:v>
      </x:c>
      <x:c r="D347" s="17" t="n">
        <x:f>$B$6+$B$7*B347</x:f>
        <x:v>0.009784153629725359</x:v>
      </x:c>
      <x:c r="E347" s="17" t="n">
        <x:f>$C$6+$C$7*($B$8*B347+SQRT(1-$B$8^2)*C347)</x:f>
        <x:v>0.04613616503841518</x:v>
      </x:c>
      <x:c r="F347" s="34"/>
      <x:c r="G347" s="34"/>
      <x:c r="H347" s="34"/>
      <x:c r="I347" s="34"/>
      <x:c r="J347" s="34"/>
      <x:c r="K347" s="34"/>
      <x:c r="L347" s="34"/>
      <x:c r="M347" s="34"/>
      <x:c r="N347" s="34"/>
      <x:c r="O347" s="34"/>
      <x:c r="P347" s="34"/>
      <x:c r="S347" s="10" t="n">
        <x:v>-0.40215846370274644</x:v>
      </x:c>
      <x:c r="T347" s="10" t="n">
        <x:v>0.18757057417216136</x:v>
      </x:c>
      <x:c r="U347" s="10" t="n">
        <x:v>-1.5481617533680738</x:v>
      </x:c>
      <x:c r="V347" s="10" t="n">
        <x:v>0.9793952554590891</x:v>
      </x:c>
      <x:c r="W347" s="10" t="n">
        <x:v>-1.1874025437014122</x:v>
      </x:c>
      <x:c r="X347" s="10" t="n">
        <x:v>-0.425382534228389</x:v>
      </x:c>
    </x:row>
    <x:row r="348">
      <x:c r="A348" s="34" t="n">
        <x:v>324</x:v>
      </x:c>
      <x:c r="B348" s="39" t="n">
        <x:f>CHOOSE(MIN(3,MAX(1,$B$9)),S348,U348,W348)</x:f>
        <x:v>-0.8500051425763825</x:v>
      </x:c>
      <x:c r="C348" s="39" t="n">
        <x:f>CHOOSE(MIN(3,MAX(1,$B$9)),T348,V348,X348)</x:f>
        <x:v>-2.0862612962362945</x:v>
      </x:c>
      <x:c r="D348" s="17" t="n">
        <x:f>$B$6+$B$7*B348</x:f>
        <x:v>-0.035000514257638254</x:v>
      </x:c>
      <x:c r="E348" s="17" t="n">
        <x:f>$C$6+$C$7*($B$8*B348+SQRT(1-$B$8^2)*C348)</x:f>
        <x:v>-0.1731757852761075</x:v>
      </x:c>
      <x:c r="F348" s="34"/>
      <x:c r="G348" s="34"/>
      <x:c r="H348" s="34"/>
      <x:c r="I348" s="34"/>
      <x:c r="J348" s="34"/>
      <x:c r="K348" s="34"/>
      <x:c r="L348" s="34"/>
      <x:c r="M348" s="34"/>
      <x:c r="N348" s="34"/>
      <x:c r="O348" s="34"/>
      <x:c r="P348" s="34"/>
      <x:c r="S348" s="10" t="n">
        <x:v>-0.8500051425763825</x:v>
      </x:c>
      <x:c r="T348" s="10" t="n">
        <x:v>-2.0862612962362945</x:v>
      </x:c>
      <x:c r="U348" s="10" t="n">
        <x:v>-0.9859542562711598</x:v>
      </x:c>
      <x:c r="V348" s="10" t="n">
        <x:v>-0.19317471689516638</x:v>
      </x:c>
      <x:c r="W348" s="10" t="n">
        <x:v>-2.6638403336831247</x:v>
      </x:c>
      <x:c r="X348" s="10" t="n">
        <x:v>0.8076330680067514</x:v>
      </x:c>
    </x:row>
    <x:row r="349">
      <x:c r="A349" s="34" t="n">
        <x:v>325</x:v>
      </x:c>
      <x:c r="B349" s="39" t="n">
        <x:f>CHOOSE(MIN(3,MAX(1,$B$9)),S349,U349,W349)</x:f>
        <x:v>0.43054362682520325</x:v>
      </x:c>
      <x:c r="C349" s="39" t="n">
        <x:f>CHOOSE(MIN(3,MAX(1,$B$9)),T349,V349,X349)</x:f>
        <x:v>0.05600877302545776</x:v>
      </x:c>
      <x:c r="D349" s="17" t="n">
        <x:f>$B$6+$B$7*B349</x:f>
        <x:v>0.09305436268252033</x:v>
      </x:c>
      <x:c r="E349" s="17" t="n">
        <x:f>$C$6+$C$7*($B$8*B349+SQRT(1-$B$8^2)*C349)</x:f>
        <x:v>0.07637768336874447</x:v>
      </x:c>
      <x:c r="F349" s="34"/>
      <x:c r="G349" s="34"/>
      <x:c r="H349" s="34"/>
      <x:c r="I349" s="34"/>
      <x:c r="J349" s="34"/>
      <x:c r="K349" s="34"/>
      <x:c r="L349" s="34"/>
      <x:c r="M349" s="34"/>
      <x:c r="N349" s="34"/>
      <x:c r="O349" s="34"/>
      <x:c r="P349" s="34"/>
      <x:c r="S349" s="10" t="n">
        <x:v>0.43054362682520325</x:v>
      </x:c>
      <x:c r="T349" s="10" t="n">
        <x:v>0.05600877302545776</x:v>
      </x:c>
      <x:c r="U349" s="10" t="n">
        <x:v>-0.8895950046537853</x:v>
      </x:c>
      <x:c r="V349" s="10" t="n">
        <x:v>-1.5529982438548178</x:v>
      </x:c>
      <x:c r="W349" s="10" t="n">
        <x:v>-0.45243237096178623</x:v>
      </x:c>
      <x:c r="X349" s="10" t="n">
        <x:v>-0.45116772521661197</x:v>
      </x:c>
    </x:row>
    <x:row r="350">
      <x:c r="A350" s="34" t="n">
        <x:v>326</x:v>
      </x:c>
      <x:c r="B350" s="39" t="n">
        <x:f>CHOOSE(MIN(3,MAX(1,$B$9)),S350,U350,W350)</x:f>
        <x:v>-0.011784495009752868</x:v>
      </x:c>
      <x:c r="C350" s="39" t="n">
        <x:f>CHOOSE(MIN(3,MAX(1,$B$9)),T350,V350,X350)</x:f>
        <x:v>-1.7422894608894919</x:v>
      </x:c>
      <x:c r="D350" s="17" t="n">
        <x:f>$B$6+$B$7*B350</x:f>
        <x:v>0.048821550499024716</x:v>
      </x:c>
      <x:c r="E350" s="17" t="n">
        <x:f>$C$6+$C$7*($B$8*B350+SQRT(1-$B$8^2)*C350)</x:f>
        <x:v>-0.10147591813810704</x:v>
      </x:c>
      <x:c r="F350" s="34"/>
      <x:c r="G350" s="34"/>
      <x:c r="H350" s="34"/>
      <x:c r="I350" s="34"/>
      <x:c r="J350" s="34"/>
      <x:c r="K350" s="34"/>
      <x:c r="L350" s="34"/>
      <x:c r="M350" s="34"/>
      <x:c r="N350" s="34"/>
      <x:c r="O350" s="34"/>
      <x:c r="P350" s="34"/>
      <x:c r="S350" s="10" t="n">
        <x:v>-0.011784495009752868</x:v>
      </x:c>
      <x:c r="T350" s="10" t="n">
        <x:v>-1.7422894608894919</x:v>
      </x:c>
      <x:c r="U350" s="10" t="n">
        <x:v>-0.6370836071958259</x:v>
      </x:c>
      <x:c r="V350" s="10" t="n">
        <x:v>0.8993318386022284</x:v>
      </x:c>
      <x:c r="W350" s="10" t="n">
        <x:v>-0.02636322084083564</x:v>
      </x:c>
      <x:c r="X350" s="10" t="n">
        <x:v>0.7524327028240607</x:v>
      </x:c>
    </x:row>
    <x:row r="351">
      <x:c r="A351" s="34" t="n">
        <x:v>327</x:v>
      </x:c>
      <x:c r="B351" s="39" t="n">
        <x:f>CHOOSE(MIN(3,MAX(1,$B$9)),S351,U351,W351)</x:f>
        <x:v>-0.8778855829293202</x:v>
      </x:c>
      <x:c r="C351" s="39" t="n">
        <x:f>CHOOSE(MIN(3,MAX(1,$B$9)),T351,V351,X351)</x:f>
        <x:v>-0.728294899954016</x:v>
      </x:c>
      <x:c r="D351" s="17" t="n">
        <x:f>$B$6+$B$7*B351</x:f>
        <x:v>-0.037788558292932026</x:v>
      </x:c>
      <x:c r="E351" s="17" t="n">
        <x:f>$C$6+$C$7*($B$8*B351+SQRT(1-$B$8^2)*C351)</x:f>
        <x:v>-0.05696646762714841</x:v>
      </x:c>
      <x:c r="F351" s="34"/>
      <x:c r="G351" s="34"/>
      <x:c r="H351" s="34"/>
      <x:c r="I351" s="34"/>
      <x:c r="J351" s="34"/>
      <x:c r="K351" s="34"/>
      <x:c r="L351" s="34"/>
      <x:c r="M351" s="34"/>
      <x:c r="N351" s="34"/>
      <x:c r="O351" s="34"/>
      <x:c r="P351" s="34"/>
      <x:c r="S351" s="10" t="n">
        <x:v>-0.8778855829293202</x:v>
      </x:c>
      <x:c r="T351" s="10" t="n">
        <x:v>-0.728294899954016</x:v>
      </x:c>
      <x:c r="U351" s="10" t="n">
        <x:v>-1.3887734770108706</x:v>
      </x:c>
      <x:c r="V351" s="10" t="n">
        <x:v>-0.9807211786149479</x:v>
      </x:c>
      <x:c r="W351" s="10" t="n">
        <x:v>-1.3498701423413366</x:v>
      </x:c>
      <x:c r="X351" s="10" t="n">
        <x:v>-0.6648048583006497</x:v>
      </x:c>
    </x:row>
    <x:row r="352">
      <x:c r="A352" s="34" t="n">
        <x:v>328</x:v>
      </x:c>
      <x:c r="B352" s="39" t="n">
        <x:f>CHOOSE(MIN(3,MAX(1,$B$9)),S352,U352,W352)</x:f>
        <x:v>0.5120713691366088</x:v>
      </x:c>
      <x:c r="C352" s="39" t="n">
        <x:f>CHOOSE(MIN(3,MAX(1,$B$9)),T352,V352,X352)</x:f>
        <x:v>2.5920256613273382</x:v>
      </x:c>
      <x:c r="D352" s="17" t="n">
        <x:f>$B$6+$B$7*B352</x:f>
        <x:v>0.10120713691366089</x:v>
      </x:c>
      <x:c r="E352" s="17" t="n">
        <x:f>$C$6+$C$7*($B$8*B352+SQRT(1-$B$8^2)*C352)</x:f>
        <x:v>0.3000795754538939</x:v>
      </x:c>
      <x:c r="F352" s="34"/>
      <x:c r="G352" s="34"/>
      <x:c r="H352" s="34"/>
      <x:c r="I352" s="34"/>
      <x:c r="J352" s="34"/>
      <x:c r="K352" s="34"/>
      <x:c r="L352" s="34"/>
      <x:c r="M352" s="34"/>
      <x:c r="N352" s="34"/>
      <x:c r="O352" s="34"/>
      <x:c r="P352" s="34"/>
      <x:c r="S352" s="10" t="n">
        <x:v>0.5120713691366088</x:v>
      </x:c>
      <x:c r="T352" s="10" t="n">
        <x:v>2.5920256613273382</x:v>
      </x:c>
      <x:c r="U352" s="10" t="n">
        <x:v>0.08994928029979805</x:v>
      </x:c>
      <x:c r="V352" s="10" t="n">
        <x:v>2.6333365764241674</x:v>
      </x:c>
      <x:c r="W352" s="10" t="n">
        <x:v>0.1318175041912085</x:v>
      </x:c>
      <x:c r="X352" s="10" t="n">
        <x:v>1.7777732518992406</x:v>
      </x:c>
    </x:row>
    <x:row r="353">
      <x:c r="A353" s="34" t="n">
        <x:v>329</x:v>
      </x:c>
      <x:c r="B353" s="39" t="n">
        <x:f>CHOOSE(MIN(3,MAX(1,$B$9)),S353,U353,W353)</x:f>
        <x:v>-0.47198126909526883</x:v>
      </x:c>
      <x:c r="C353" s="39" t="n">
        <x:f>CHOOSE(MIN(3,MAX(1,$B$9)),T353,V353,X353)</x:f>
        <x:v>0.6425926188314166</x:v>
      </x:c>
      <x:c r="D353" s="17" t="n">
        <x:f>$B$6+$B$7*B353</x:f>
        <x:v>0.0028018730904731184</x:v>
      </x:c>
      <x:c r="E353" s="17" t="n">
        <x:f>$C$6+$C$7*($B$8*B353+SQRT(1-$B$8^2)*C353)</x:f>
        <x:v>0.08205108976447431</x:v>
      </x:c>
      <x:c r="F353" s="34"/>
      <x:c r="G353" s="34"/>
      <x:c r="H353" s="34"/>
      <x:c r="I353" s="34"/>
      <x:c r="J353" s="34"/>
      <x:c r="K353" s="34"/>
      <x:c r="L353" s="34"/>
      <x:c r="M353" s="34"/>
      <x:c r="N353" s="34"/>
      <x:c r="O353" s="34"/>
      <x:c r="P353" s="34"/>
      <x:c r="S353" s="10" t="n">
        <x:v>-0.47198126909526883</x:v>
      </x:c>
      <x:c r="T353" s="10" t="n">
        <x:v>0.6425926188314166</x:v>
      </x:c>
      <x:c r="U353" s="10" t="n">
        <x:v>-2.301777579236373</x:v>
      </x:c>
      <x:c r="V353" s="10" t="n">
        <x:v>0.4645757991471362</x:v>
      </x:c>
      <x:c r="W353" s="10" t="n">
        <x:v>1.259210310924477</x:v>
      </x:c>
      <x:c r="X353" s="10" t="n">
        <x:v>0.9695657886447805</x:v>
      </x:c>
    </x:row>
    <x:row r="354">
      <x:c r="A354" s="34" t="n">
        <x:v>330</x:v>
      </x:c>
      <x:c r="B354" s="39" t="n">
        <x:f>CHOOSE(MIN(3,MAX(1,$B$9)),S354,U354,W354)</x:f>
        <x:v>-0.07447028377200782</x:v>
      </x:c>
      <x:c r="C354" s="39" t="n">
        <x:f>CHOOSE(MIN(3,MAX(1,$B$9)),T354,V354,X354)</x:f>
        <x:v>2.320584394652745</x:v>
      </x:c>
      <x:c r="D354" s="17" t="n">
        <x:f>$B$6+$B$7*B354</x:f>
        <x:v>0.042552971622799224</x:v>
      </x:c>
      <x:c r="E354" s="17" t="n">
        <x:f>$C$6+$C$7*($B$8*B354+SQRT(1-$B$8^2)*C354)</x:f>
        <x:v>0.24724498955090063</x:v>
      </x:c>
      <x:c r="F354" s="34"/>
      <x:c r="G354" s="34"/>
      <x:c r="H354" s="34"/>
      <x:c r="I354" s="34"/>
      <x:c r="J354" s="34"/>
      <x:c r="K354" s="34"/>
      <x:c r="L354" s="34"/>
      <x:c r="M354" s="34"/>
      <x:c r="N354" s="34"/>
      <x:c r="O354" s="34"/>
      <x:c r="P354" s="34"/>
      <x:c r="S354" s="10" t="n">
        <x:v>-0.07447028377200782</x:v>
      </x:c>
      <x:c r="T354" s="10" t="n">
        <x:v>2.320584394652745</x:v>
      </x:c>
      <x:c r="U354" s="10" t="n">
        <x:v>-0.4923519204307846</x:v>
      </x:c>
      <x:c r="V354" s="10" t="n">
        <x:v>-1.2174520905286694</x:v>
      </x:c>
      <x:c r="W354" s="10" t="n">
        <x:v>-0.054586132474460265</x:v>
      </x:c>
      <x:c r="X354" s="10" t="n">
        <x:v>0.47143568433959593</x:v>
      </x:c>
    </x:row>
    <x:row r="355">
      <x:c r="A355" s="34" t="n">
        <x:v>331</x:v>
      </x:c>
      <x:c r="B355" s="39" t="n">
        <x:f>CHOOSE(MIN(3,MAX(1,$B$9)),S355,U355,W355)</x:f>
        <x:v>0.4571362262321649</x:v>
      </x:c>
      <x:c r="C355" s="39" t="n">
        <x:f>CHOOSE(MIN(3,MAX(1,$B$9)),T355,V355,X355)</x:f>
        <x:v>-1.7593170451332507</x:v>
      </x:c>
      <x:c r="D355" s="17" t="n">
        <x:f>$B$6+$B$7*B355</x:f>
        <x:v>0.09571362262321649</x:v>
      </x:c>
      <x:c r="E355" s="17" t="n">
        <x:f>$C$6+$C$7*($B$8*B355+SQRT(1-$B$8^2)*C355)</x:f>
        <x:v>-0.07950451412802863</x:v>
      </x:c>
      <x:c r="F355" s="34"/>
      <x:c r="G355" s="34"/>
      <x:c r="H355" s="34"/>
      <x:c r="I355" s="34"/>
      <x:c r="J355" s="34"/>
      <x:c r="K355" s="34"/>
      <x:c r="L355" s="34"/>
      <x:c r="M355" s="34"/>
      <x:c r="N355" s="34"/>
      <x:c r="O355" s="34"/>
      <x:c r="P355" s="34"/>
      <x:c r="S355" s="10" t="n">
        <x:v>0.4571362262321649</x:v>
      </x:c>
      <x:c r="T355" s="10" t="n">
        <x:v>-1.7593170451332507</x:v>
      </x:c>
      <x:c r="U355" s="10" t="n">
        <x:v>1.0413325492292864</x:v>
      </x:c>
      <x:c r="V355" s="10" t="n">
        <x:v>0.449320616200754</x:v>
      </x:c>
      <x:c r="W355" s="10" t="n">
        <x:v>-1.4824360418378442</x:v>
      </x:c>
      <x:c r="X355" s="10" t="n">
        <x:v>-0.38835108086388503</x:v>
      </x:c>
    </x:row>
    <x:row r="356">
      <x:c r="A356" s="34" t="n">
        <x:v>332</x:v>
      </x:c>
      <x:c r="B356" s="39" t="n">
        <x:f>CHOOSE(MIN(3,MAX(1,$B$9)),S356,U356,W356)</x:f>
        <x:v>0.0999702008983081</x:v>
      </x:c>
      <x:c r="C356" s="39" t="n">
        <x:f>CHOOSE(MIN(3,MAX(1,$B$9)),T356,V356,X356)</x:f>
        <x:v>0.5523842297410161</x:v>
      </x:c>
      <x:c r="D356" s="17" t="n">
        <x:f>$B$6+$B$7*B356</x:f>
        <x:v>0.059997020089830815</x:v>
      </x:c>
      <x:c r="E356" s="17" t="n">
        <x:f>$C$6+$C$7*($B$8*B356+SQRT(1-$B$8^2)*C356)</x:f>
        <x:v>0.10283638760547736</x:v>
      </x:c>
      <x:c r="F356" s="34"/>
      <x:c r="G356" s="34"/>
      <x:c r="H356" s="34"/>
      <x:c r="I356" s="34"/>
      <x:c r="J356" s="34"/>
      <x:c r="K356" s="34"/>
      <x:c r="L356" s="34"/>
      <x:c r="M356" s="34"/>
      <x:c r="N356" s="34"/>
      <x:c r="O356" s="34"/>
      <x:c r="P356" s="34"/>
      <x:c r="S356" s="10" t="n">
        <x:v>0.0999702008983081</x:v>
      </x:c>
      <x:c r="T356" s="10" t="n">
        <x:v>0.5523842297410161</x:v>
      </x:c>
      <x:c r="U356" s="10" t="n">
        <x:v>-0.6557266014757966</x:v>
      </x:c>
      <x:c r="V356" s="10" t="n">
        <x:v>0.05946097468703812</x:v>
      </x:c>
      <x:c r="W356" s="10" t="n">
        <x:v>0.1890500036920929</x:v>
      </x:c>
      <x:c r="X356" s="10" t="n">
        <x:v>1.4692855080826361</x:v>
      </x:c>
    </x:row>
    <x:row r="357">
      <x:c r="A357" s="34" t="n">
        <x:v>333</x:v>
      </x:c>
      <x:c r="B357" s="39" t="n">
        <x:f>CHOOSE(MIN(3,MAX(1,$B$9)),S357,U357,W357)</x:f>
        <x:v>-1.0106922461446988</x:v>
      </x:c>
      <x:c r="C357" s="39" t="n">
        <x:f>CHOOSE(MIN(3,MAX(1,$B$9)),T357,V357,X357)</x:f>
        <x:v>1.107688200898793</x:v>
      </x:c>
      <x:c r="D357" s="17" t="n">
        <x:f>$B$6+$B$7*B357</x:f>
        <x:v>-0.051069224614469874</x:v>
      </x:c>
      <x:c r="E357" s="17" t="n">
        <x:f>$C$6+$C$7*($B$8*B357+SQRT(1-$B$8^2)*C357)</x:f>
        <x:v>0.09539399983782862</x:v>
      </x:c>
      <x:c r="F357" s="34"/>
      <x:c r="G357" s="34"/>
      <x:c r="H357" s="34"/>
      <x:c r="I357" s="34"/>
      <x:c r="J357" s="34"/>
      <x:c r="K357" s="34"/>
      <x:c r="L357" s="34"/>
      <x:c r="M357" s="34"/>
      <x:c r="N357" s="34"/>
      <x:c r="O357" s="34"/>
      <x:c r="P357" s="34"/>
      <x:c r="S357" s="10" t="n">
        <x:v>-1.0106922461446988</x:v>
      </x:c>
      <x:c r="T357" s="10" t="n">
        <x:v>1.107688200898793</x:v>
      </x:c>
      <x:c r="U357" s="10" t="n">
        <x:v>-0.12142433471474133</x:v>
      </x:c>
      <x:c r="V357" s="10" t="n">
        <x:v>-2.211996227669076</x:v>
      </x:c>
      <x:c r="W357" s="10" t="n">
        <x:v>-0.696216394636624</x:v>
      </x:c>
      <x:c r="X357" s="10" t="n">
        <x:v>-0.8019474782257455</x:v>
      </x:c>
    </x:row>
    <x:row r="358">
      <x:c r="A358" s="34" t="n">
        <x:v>334</x:v>
      </x:c>
      <x:c r="B358" s="39" t="n">
        <x:f>CHOOSE(MIN(3,MAX(1,$B$9)),S358,U358,W358)</x:f>
        <x:v>-2.712750560408957</x:v>
      </x:c>
      <x:c r="C358" s="39" t="n">
        <x:f>CHOOSE(MIN(3,MAX(1,$B$9)),T358,V358,X358)</x:f>
        <x:v>-1.653310350670881</x:v>
      </x:c>
      <x:c r="D358" s="17" t="n">
        <x:f>$B$6+$B$7*B358</x:f>
        <x:v>-0.2212750560408957</x:v>
      </x:c>
      <x:c r="E358" s="17" t="n">
        <x:f>$C$6+$C$7*($B$8*B358+SQRT(1-$B$8^2)*C358)</x:f>
        <x:v>-0.22881840442252205</x:v>
      </x:c>
      <x:c r="F358" s="34"/>
      <x:c r="G358" s="34"/>
      <x:c r="H358" s="34"/>
      <x:c r="I358" s="34"/>
      <x:c r="J358" s="34"/>
      <x:c r="K358" s="34"/>
      <x:c r="L358" s="34"/>
      <x:c r="M358" s="34"/>
      <x:c r="N358" s="34"/>
      <x:c r="O358" s="34"/>
      <x:c r="P358" s="34"/>
      <x:c r="S358" s="10" t="n">
        <x:v>-2.712750560408957</x:v>
      </x:c>
      <x:c r="T358" s="10" t="n">
        <x:v>-1.653310350670881</x:v>
      </x:c>
      <x:c r="U358" s="10" t="n">
        <x:v>-0.7165276812490733</x:v>
      </x:c>
      <x:c r="V358" s="10" t="n">
        <x:v>0.9409792685057857</x:v>
      </x:c>
      <x:c r="W358" s="10" t="n">
        <x:v>-1.4745750505698378</x:v>
      </x:c>
      <x:c r="X358" s="10" t="n">
        <x:v>-1.325480938446858</x:v>
      </x:c>
    </x:row>
    <x:row r="359">
      <x:c r="A359" s="34" t="n">
        <x:v>335</x:v>
      </x:c>
      <x:c r="B359" s="39" t="n">
        <x:f>CHOOSE(MIN(3,MAX(1,$B$9)),S359,U359,W359)</x:f>
        <x:v>0.4728061010362688</x:v>
      </x:c>
      <x:c r="C359" s="39" t="n">
        <x:f>CHOOSE(MIN(3,MAX(1,$B$9)),T359,V359,X359)</x:f>
        <x:v>0.47937055709329296</x:v>
      </x:c>
      <x:c r="D359" s="17" t="n">
        <x:f>$B$6+$B$7*B359</x:f>
        <x:v>0.09728061010362689</x:v>
      </x:c>
      <x:c r="E359" s="17" t="n">
        <x:f>$C$6+$C$7*($B$8*B359+SQRT(1-$B$8^2)*C359)</x:f>
        <x:v>0.11515501307872247</x:v>
      </x:c>
      <x:c r="F359" s="34"/>
      <x:c r="G359" s="34"/>
      <x:c r="H359" s="34"/>
      <x:c r="I359" s="34"/>
      <x:c r="J359" s="34"/>
      <x:c r="K359" s="34"/>
      <x:c r="L359" s="34"/>
      <x:c r="M359" s="34"/>
      <x:c r="N359" s="34"/>
      <x:c r="O359" s="34"/>
      <x:c r="P359" s="34"/>
      <x:c r="S359" s="10" t="n">
        <x:v>0.4728061010362688</x:v>
      </x:c>
      <x:c r="T359" s="10" t="n">
        <x:v>0.47937055709329296</x:v>
      </x:c>
      <x:c r="U359" s="10" t="n">
        <x:v>-0.9498314056169149</x:v>
      </x:c>
      <x:c r="V359" s="10" t="n">
        <x:v>0.4749776013780176</x:v>
      </x:c>
      <x:c r="W359" s="10" t="n">
        <x:v>1.1018584472040458</x:v>
      </x:c>
      <x:c r="X359" s="10" t="n">
        <x:v>1.0586910673110883</x:v>
      </x:c>
    </x:row>
    <x:row r="360">
      <x:c r="A360" s="34" t="n">
        <x:v>336</x:v>
      </x:c>
      <x:c r="B360" s="39" t="n">
        <x:f>CHOOSE(MIN(3,MAX(1,$B$9)),S360,U360,W360)</x:f>
        <x:v>-0.009477508675565648</x:v>
      </x:c>
      <x:c r="C360" s="39" t="n">
        <x:f>CHOOSE(MIN(3,MAX(1,$B$9)),T360,V360,X360)</x:f>
        <x:v>1.3534369060539275</x:v>
      </x:c>
      <x:c r="D360" s="17" t="n">
        <x:f>$B$6+$B$7*B360</x:f>
        <x:v>0.04905224913244344</x:v>
      </x:c>
      <x:c r="E360" s="17" t="n">
        <x:f>$C$6+$C$7*($B$8*B360+SQRT(1-$B$8^2)*C360)</x:f>
        <x:v>0.1667371988724331</x:v>
      </x:c>
      <x:c r="F360" s="34"/>
      <x:c r="G360" s="34"/>
      <x:c r="H360" s="34"/>
      <x:c r="I360" s="34"/>
      <x:c r="J360" s="34"/>
      <x:c r="K360" s="34"/>
      <x:c r="L360" s="34"/>
      <x:c r="M360" s="34"/>
      <x:c r="N360" s="34"/>
      <x:c r="O360" s="34"/>
      <x:c r="P360" s="34"/>
      <x:c r="S360" s="10" t="n">
        <x:v>-0.009477508675565648</x:v>
      </x:c>
      <x:c r="T360" s="10" t="n">
        <x:v>1.3534369060539275</x:v>
      </x:c>
      <x:c r="U360" s="10" t="n">
        <x:v>-1.4462878942688406</x:v>
      </x:c>
      <x:c r="V360" s="10" t="n">
        <x:v>-0.19162950582979343</x:v>
      </x:c>
      <x:c r="W360" s="10" t="n">
        <x:v>0.11410051987406611</x:v>
      </x:c>
      <x:c r="X360" s="10" t="n">
        <x:v>0.9964589435983218</x:v>
      </x:c>
    </x:row>
    <x:row r="361">
      <x:c r="A361" s="34" t="n">
        <x:v>337</x:v>
      </x:c>
      <x:c r="B361" s="39" t="n">
        <x:f>CHOOSE(MIN(3,MAX(1,$B$9)),S361,U361,W361)</x:f>
        <x:v>-0.89353271207793</x:v>
      </x:c>
      <x:c r="C361" s="39" t="n">
        <x:f>CHOOSE(MIN(3,MAX(1,$B$9)),T361,V361,X361)</x:f>
        <x:v>1.9453069524819973</x:v>
      </x:c>
      <x:c r="D361" s="17" t="n">
        <x:f>$B$6+$B$7*B361</x:f>
        <x:v>-0.039353271207793</x:v>
      </x:c>
      <x:c r="E361" s="17" t="n">
        <x:f>$C$6+$C$7*($B$8*B361+SQRT(1-$B$8^2)*C361)</x:f>
        <x:v>0.17379188829689324</x:v>
      </x:c>
      <x:c r="F361" s="34"/>
      <x:c r="G361" s="34"/>
      <x:c r="H361" s="34"/>
      <x:c r="I361" s="34"/>
      <x:c r="J361" s="34"/>
      <x:c r="K361" s="34"/>
      <x:c r="L361" s="34"/>
      <x:c r="M361" s="34"/>
      <x:c r="N361" s="34"/>
      <x:c r="O361" s="34"/>
      <x:c r="P361" s="34"/>
      <x:c r="S361" s="10" t="n">
        <x:v>-0.89353271207793</x:v>
      </x:c>
      <x:c r="T361" s="10" t="n">
        <x:v>1.9453069524819973</x:v>
      </x:c>
      <x:c r="U361" s="10" t="n">
        <x:v>-0.6782459301463846</x:v>
      </x:c>
      <x:c r="V361" s="10" t="n">
        <x:v>-0.4808079207087544</x:v>
      </x:c>
      <x:c r="W361" s="10" t="n">
        <x:v>-1.2424112806173828</x:v>
      </x:c>
      <x:c r="X361" s="10" t="n">
        <x:v>0.17942725758654526</x:v>
      </x:c>
    </x:row>
    <x:row r="362">
      <x:c r="A362" s="34" t="n">
        <x:v>338</x:v>
      </x:c>
      <x:c r="B362" s="39" t="n">
        <x:f>CHOOSE(MIN(3,MAX(1,$B$9)),S362,U362,W362)</x:f>
        <x:v>-0.2913148529009846</x:v>
      </x:c>
      <x:c r="C362" s="39" t="n">
        <x:f>CHOOSE(MIN(3,MAX(1,$B$9)),T362,V362,X362)</x:f>
        <x:v>0.5565981556326047</x:v>
      </x:c>
      <x:c r="D362" s="17" t="n">
        <x:f>$B$6+$B$7*B362</x:f>
        <x:v>0.020868514709901545</x:v>
      </x:c>
      <x:c r="E362" s="17" t="n">
        <x:f>$C$6+$C$7*($B$8*B362+SQRT(1-$B$8^2)*C362)</x:f>
        <x:v>0.08363707160269081</x:v>
      </x:c>
      <x:c r="F362" s="34"/>
      <x:c r="G362" s="34"/>
      <x:c r="H362" s="34"/>
      <x:c r="I362" s="34"/>
      <x:c r="J362" s="34"/>
      <x:c r="K362" s="34"/>
      <x:c r="L362" s="34"/>
      <x:c r="M362" s="34"/>
      <x:c r="N362" s="34"/>
      <x:c r="O362" s="34"/>
      <x:c r="P362" s="34"/>
      <x:c r="S362" s="10" t="n">
        <x:v>-0.2913148529009846</x:v>
      </x:c>
      <x:c r="T362" s="10" t="n">
        <x:v>0.5565981556326047</x:v>
      </x:c>
      <x:c r="U362" s="10" t="n">
        <x:v>-0.5103871480577886</x:v>
      </x:c>
      <x:c r="V362" s="10" t="n">
        <x:v>-0.8063483305773431</x:v>
      </x:c>
      <x:c r="W362" s="10" t="n">
        <x:v>-2.1091767121563376</x:v>
      </x:c>
      <x:c r="X362" s="10" t="n">
        <x:v>-0.12892198961771978</x:v>
      </x:c>
    </x:row>
    <x:row r="363">
      <x:c r="A363" s="34" t="n">
        <x:v>339</x:v>
      </x:c>
      <x:c r="B363" s="39" t="n">
        <x:f>CHOOSE(MIN(3,MAX(1,$B$9)),S363,U363,W363)</x:f>
        <x:v>1.0410568428869964</x:v>
      </x:c>
      <x:c r="C363" s="39" t="n">
        <x:f>CHOOSE(MIN(3,MAX(1,$B$9)),T363,V363,X363)</x:f>
        <x:v>0.5387288511857042</x:v>
      </x:c>
      <x:c r="D363" s="17" t="n">
        <x:f>$B$6+$B$7*B363</x:f>
        <x:v>0.15410568428869964</x:v>
      </x:c>
      <x:c r="E363" s="17" t="n">
        <x:f>$C$6+$C$7*($B$8*B363+SQRT(1-$B$8^2)*C363)</x:f>
        <x:v>0.14870812923219245</x:v>
      </x:c>
      <x:c r="F363" s="34"/>
      <x:c r="G363" s="34"/>
      <x:c r="H363" s="34"/>
      <x:c r="I363" s="34"/>
      <x:c r="J363" s="34"/>
      <x:c r="K363" s="34"/>
      <x:c r="L363" s="34"/>
      <x:c r="M363" s="34"/>
      <x:c r="N363" s="34"/>
      <x:c r="O363" s="34"/>
      <x:c r="P363" s="34"/>
      <x:c r="S363" s="10" t="n">
        <x:v>1.0410568428869964</x:v>
      </x:c>
      <x:c r="T363" s="10" t="n">
        <x:v>0.5387288511857042</x:v>
      </x:c>
      <x:c r="U363" s="10" t="n">
        <x:v>1.5487500210207619</x:v>
      </x:c>
      <x:c r="V363" s="10" t="n">
        <x:v>1.5067311566574242</x:v>
      </x:c>
      <x:c r="W363" s="10" t="n">
        <x:v>-0.17548722700175076</x:v>
      </x:c>
      <x:c r="X363" s="10" t="n">
        <x:v>-1.394259934900552</x:v>
      </x:c>
    </x:row>
    <x:row r="364">
      <x:c r="A364" s="34" t="n">
        <x:v>340</x:v>
      </x:c>
      <x:c r="B364" s="39" t="n">
        <x:f>CHOOSE(MIN(3,MAX(1,$B$9)),S364,U364,W364)</x:f>
        <x:v>-0.62855020677666</x:v>
      </x:c>
      <x:c r="C364" s="39" t="n">
        <x:f>CHOOSE(MIN(3,MAX(1,$B$9)),T364,V364,X364)</x:f>
        <x:v>-0.6830459777070297</x:v>
      </x:c>
      <x:c r="D364" s="17" t="n">
        <x:f>$B$6+$B$7*B364</x:f>
        <x:v>-0.012855020677666001</x:v>
      </x:c>
      <x:c r="E364" s="17" t="n">
        <x:f>$C$6+$C$7*($B$8*B364+SQRT(1-$B$8^2)*C364)</x:f>
        <x:v>-0.040581027203539705</x:v>
      </x:c>
      <x:c r="F364" s="34"/>
      <x:c r="G364" s="34"/>
      <x:c r="H364" s="34"/>
      <x:c r="I364" s="34"/>
      <x:c r="J364" s="34"/>
      <x:c r="K364" s="34"/>
      <x:c r="L364" s="34"/>
      <x:c r="M364" s="34"/>
      <x:c r="N364" s="34"/>
      <x:c r="O364" s="34"/>
      <x:c r="P364" s="34"/>
      <x:c r="S364" s="10" t="n">
        <x:v>-0.62855020677666</x:v>
      </x:c>
      <x:c r="T364" s="10" t="n">
        <x:v>-0.6830459777070297</x:v>
      </x:c>
      <x:c r="U364" s="10" t="n">
        <x:v>-0.3733237271914604</x:v>
      </x:c>
      <x:c r="V364" s="10" t="n">
        <x:v>0.07302443523632546</x:v>
      </x:c>
      <x:c r="W364" s="10" t="n">
        <x:v>2.4119124366926297</x:v>
      </x:c>
      <x:c r="X364" s="10" t="n">
        <x:v>-0.9341506991504622</x:v>
      </x:c>
    </x:row>
    <x:row r="365">
      <x:c r="A365" s="34" t="n">
        <x:v>341</x:v>
      </x:c>
      <x:c r="B365" s="39" t="n">
        <x:f>CHOOSE(MIN(3,MAX(1,$B$9)),S365,U365,W365)</x:f>
        <x:v>-0.786156830438584</x:v>
      </x:c>
      <x:c r="C365" s="39" t="n">
        <x:f>CHOOSE(MIN(3,MAX(1,$B$9)),T365,V365,X365)</x:f>
        <x:v>-0.9985043713851725</x:v>
      </x:c>
      <x:c r="D365" s="17" t="n">
        <x:f>$B$6+$B$7*B365</x:f>
        <x:v>-0.028615683043858406</x:v>
      </x:c>
      <x:c r="E365" s="17" t="n">
        <x:f>$C$6+$C$7*($B$8*B365+SQRT(1-$B$8^2)*C365)</x:f>
        <x:v>-0.07578085666286628</x:v>
      </x:c>
      <x:c r="F365" s="34"/>
      <x:c r="G365" s="34"/>
      <x:c r="H365" s="34"/>
      <x:c r="I365" s="34"/>
      <x:c r="J365" s="34"/>
      <x:c r="K365" s="34"/>
      <x:c r="L365" s="34"/>
      <x:c r="M365" s="34"/>
      <x:c r="N365" s="34"/>
      <x:c r="O365" s="34"/>
      <x:c r="P365" s="34"/>
      <x:c r="S365" s="10" t="n">
        <x:v>-0.786156830438584</x:v>
      </x:c>
      <x:c r="T365" s="10" t="n">
        <x:v>-0.9985043713851725</x:v>
      </x:c>
      <x:c r="U365" s="10" t="n">
        <x:v>-0.3991153572409971</x:v>
      </x:c>
      <x:c r="V365" s="10" t="n">
        <x:v>-0.02935119859924671</x:v>
      </x:c>
      <x:c r="W365" s="10" t="n">
        <x:v>1.2132768121230282</x:v>
      </x:c>
      <x:c r="X365" s="10" t="n">
        <x:v>2.4610995470585197</x:v>
      </x:c>
    </x:row>
    <x:row r="366">
      <x:c r="A366" s="34" t="n">
        <x:v>342</x:v>
      </x:c>
      <x:c r="B366" s="39" t="n">
        <x:f>CHOOSE(MIN(3,MAX(1,$B$9)),S366,U366,W366)</x:f>
        <x:v>0.0750899962896418</x:v>
      </x:c>
      <x:c r="C366" s="39" t="n">
        <x:f>CHOOSE(MIN(3,MAX(1,$B$9)),T366,V366,X366)</x:f>
        <x:v>-0.8983533854297816</x:v>
      </x:c>
      <x:c r="D366" s="17" t="n">
        <x:f>$B$6+$B$7*B366</x:f>
        <x:v>0.057508999628964184</x:v>
      </x:c>
      <x:c r="E366" s="17" t="n">
        <x:f>$C$6+$C$7*($B$8*B366+SQRT(1-$B$8^2)*C366)</x:f>
        <x:v>-0.02404518552131231</x:v>
      </x:c>
      <x:c r="F366" s="34"/>
      <x:c r="G366" s="34"/>
      <x:c r="H366" s="34"/>
      <x:c r="I366" s="34"/>
      <x:c r="J366" s="34"/>
      <x:c r="K366" s="34"/>
      <x:c r="L366" s="34"/>
      <x:c r="M366" s="34"/>
      <x:c r="N366" s="34"/>
      <x:c r="O366" s="34"/>
      <x:c r="P366" s="34"/>
      <x:c r="S366" s="10" t="n">
        <x:v>0.0750899962896418</x:v>
      </x:c>
      <x:c r="T366" s="10" t="n">
        <x:v>-0.8983533854297816</x:v>
      </x:c>
      <x:c r="U366" s="10" t="n">
        <x:v>1.090873341735084</x:v>
      </x:c>
      <x:c r="V366" s="10" t="n">
        <x:v>0.6771332514474995</x:v>
      </x:c>
      <x:c r="W366" s="10" t="n">
        <x:v>-0.32894220467353497</x:v>
      </x:c>
      <x:c r="X366" s="10" t="n">
        <x:v>-0.47945743802722723</x:v>
      </x:c>
    </x:row>
    <x:row r="367">
      <x:c r="A367" s="34" t="n">
        <x:v>343</x:v>
      </x:c>
      <x:c r="B367" s="39" t="n">
        <x:f>CHOOSE(MIN(3,MAX(1,$B$9)),S367,U367,W367)</x:f>
        <x:v>1.6865533664939159</x:v>
      </x:c>
      <x:c r="C367" s="39" t="n">
        <x:f>CHOOSE(MIN(3,MAX(1,$B$9)),T367,V367,X367)</x:f>
        <x:v>0.083243347017606</x:v>
      </x:c>
      <x:c r="D367" s="17" t="n">
        <x:f>$B$6+$B$7*B367</x:f>
        <x:v>0.21865533664939157</x:v>
      </x:c>
      <x:c r="E367" s="17" t="n">
        <x:f>$C$6+$C$7*($B$8*B367+SQRT(1-$B$8^2)*C367)</x:f>
        <x:v>0.14153675364602483</x:v>
      </x:c>
      <x:c r="F367" s="34"/>
      <x:c r="G367" s="34"/>
      <x:c r="H367" s="34"/>
      <x:c r="I367" s="34"/>
      <x:c r="J367" s="34"/>
      <x:c r="K367" s="34"/>
      <x:c r="L367" s="34"/>
      <x:c r="M367" s="34"/>
      <x:c r="N367" s="34"/>
      <x:c r="O367" s="34"/>
      <x:c r="P367" s="34"/>
      <x:c r="S367" s="10" t="n">
        <x:v>1.6865533664939159</x:v>
      </x:c>
      <x:c r="T367" s="10" t="n">
        <x:v>0.083243347017606</x:v>
      </x:c>
      <x:c r="U367" s="10" t="n">
        <x:v>-1.0807252342309657</x:v>
      </x:c>
      <x:c r="V367" s="10" t="n">
        <x:v>-0.7389456550516147</x:v>
      </x:c>
      <x:c r="W367" s="10" t="n">
        <x:v>1.5777140611253595</x:v>
      </x:c>
      <x:c r="X367" s="10" t="n">
        <x:v>-0.25404949304621277</x:v>
      </x:c>
    </x:row>
    <x:row r="368">
      <x:c r="A368" s="34" t="n">
        <x:v>344</x:v>
      </x:c>
      <x:c r="B368" s="39" t="n">
        <x:f>CHOOSE(MIN(3,MAX(1,$B$9)),S368,U368,W368)</x:f>
        <x:v>1.5830941187786398</x:v>
      </x:c>
      <x:c r="C368" s="39" t="n">
        <x:f>CHOOSE(MIN(3,MAX(1,$B$9)),T368,V368,X368)</x:f>
        <x:v>0.46743686242459986</x:v>
      </x:c>
      <x:c r="D368" s="17" t="n">
        <x:f>$B$6+$B$7*B368</x:f>
        <x:v>0.208309411877864</x:v>
      </x:c>
      <x:c r="E368" s="17" t="n">
        <x:f>$C$6+$C$7*($B$8*B368+SQRT(1-$B$8^2)*C368)</x:f>
        <x:v>0.16963592569143152</x:v>
      </x:c>
      <x:c r="F368" s="34"/>
      <x:c r="G368" s="34"/>
      <x:c r="H368" s="34"/>
      <x:c r="I368" s="34"/>
      <x:c r="J368" s="34"/>
      <x:c r="K368" s="34"/>
      <x:c r="L368" s="34"/>
      <x:c r="M368" s="34"/>
      <x:c r="N368" s="34"/>
      <x:c r="O368" s="34"/>
      <x:c r="P368" s="34"/>
      <x:c r="S368" s="10" t="n">
        <x:v>1.5830941187786398</x:v>
      </x:c>
      <x:c r="T368" s="10" t="n">
        <x:v>0.46743686242459986</x:v>
      </x:c>
      <x:c r="U368" s="10" t="n">
        <x:v>-1.148838642564545</x:v>
      </x:c>
      <x:c r="V368" s="10" t="n">
        <x:v>2.619648531928158</x:v>
      </x:c>
      <x:c r="W368" s="10" t="n">
        <x:v>-1.1776813906555537</x:v>
      </x:c>
      <x:c r="X368" s="10" t="n">
        <x:v>0.19229424049012608</x:v>
      </x:c>
    </x:row>
    <x:row r="369">
      <x:c r="A369" s="34" t="n">
        <x:v>345</x:v>
      </x:c>
      <x:c r="B369" s="39" t="n">
        <x:f>CHOOSE(MIN(3,MAX(1,$B$9)),S369,U369,W369)</x:f>
        <x:v>0.01383616096618957</x:v>
      </x:c>
      <x:c r="C369" s="39" t="n">
        <x:f>CHOOSE(MIN(3,MAX(1,$B$9)),T369,V369,X369)</x:f>
        <x:v>-1.6914337926683434</x:v>
      </x:c>
      <x:c r="D369" s="17" t="n">
        <x:f>$B$6+$B$7*B369</x:f>
        <x:v>0.05138361609661896</x:v>
      </x:c>
      <x:c r="E369" s="17" t="n">
        <x:f>$C$6+$C$7*($B$8*B369+SQRT(1-$B$8^2)*C369)</x:f>
        <x:v>-0.09579065527871515</x:v>
      </x:c>
      <x:c r="F369" s="34"/>
      <x:c r="G369" s="34"/>
      <x:c r="H369" s="34"/>
      <x:c r="I369" s="34"/>
      <x:c r="J369" s="34"/>
      <x:c r="K369" s="34"/>
      <x:c r="L369" s="34"/>
      <x:c r="M369" s="34"/>
      <x:c r="N369" s="34"/>
      <x:c r="O369" s="34"/>
      <x:c r="P369" s="34"/>
      <x:c r="S369" s="10" t="n">
        <x:v>0.01383616096618957</x:v>
      </x:c>
      <x:c r="T369" s="10" t="n">
        <x:v>-1.6914337926683434</x:v>
      </x:c>
      <x:c r="U369" s="10" t="n">
        <x:v>-1.2342998900565298</x:v>
      </x:c>
      <x:c r="V369" s="10" t="n">
        <x:v>0.1821482777052201</x:v>
      </x:c>
      <x:c r="W369" s="10" t="n">
        <x:v>0.3634133506605802</x:v>
      </x:c>
      <x:c r="X369" s="10" t="n">
        <x:v>1.2744490029212168</x:v>
      </x:c>
    </x:row>
    <x:row r="370">
      <x:c r="A370" s="34" t="n">
        <x:v>346</x:v>
      </x:c>
      <x:c r="B370" s="39" t="n">
        <x:f>CHOOSE(MIN(3,MAX(1,$B$9)),S370,U370,W370)</x:f>
        <x:v>-0.8531865063187737</x:v>
      </x:c>
      <x:c r="C370" s="39" t="n">
        <x:f>CHOOSE(MIN(3,MAX(1,$B$9)),T370,V370,X370)</x:f>
        <x:v>-0.9018935668429344</x:v>
      </x:c>
      <x:c r="D370" s="17" t="n">
        <x:f>$B$6+$B$7*B370</x:f>
        <x:v>-0.03531865063187738</x:v>
      </x:c>
      <x:c r="E370" s="17" t="n">
        <x:f>$C$6+$C$7*($B$8*B370+SQRT(1-$B$8^2)*C370)</x:f>
        <x:v>-0.07076559935551267</x:v>
      </x:c>
      <x:c r="F370" s="34"/>
      <x:c r="G370" s="34"/>
      <x:c r="H370" s="34"/>
      <x:c r="I370" s="34"/>
      <x:c r="J370" s="34"/>
      <x:c r="K370" s="34"/>
      <x:c r="L370" s="34"/>
      <x:c r="M370" s="34"/>
      <x:c r="N370" s="34"/>
      <x:c r="O370" s="34"/>
      <x:c r="P370" s="34"/>
      <x:c r="S370" s="10" t="n">
        <x:v>-0.8531865063187737</x:v>
      </x:c>
      <x:c r="T370" s="10" t="n">
        <x:v>-0.9018935668429344</x:v>
      </x:c>
      <x:c r="U370" s="10" t="n">
        <x:v>1.839910191201501</x:v>
      </x:c>
      <x:c r="V370" s="10" t="n">
        <x:v>1.40808279405101</x:v>
      </x:c>
      <x:c r="W370" s="10" t="n">
        <x:v>-0.027042849208949823</x:v>
      </x:c>
      <x:c r="X370" s="10" t="n">
        <x:v>0.13274834152124082</x:v>
      </x:c>
    </x:row>
    <x:row r="371">
      <x:c r="A371" s="34" t="n">
        <x:v>347</x:v>
      </x:c>
      <x:c r="B371" s="39" t="n">
        <x:f>CHOOSE(MIN(3,MAX(1,$B$9)),S371,U371,W371)</x:f>
        <x:v>-0.27405169062003115</x:v>
      </x:c>
      <x:c r="C371" s="39" t="n">
        <x:f>CHOOSE(MIN(3,MAX(1,$B$9)),T371,V371,X371)</x:f>
        <x:v>-0.14834655885170897</x:v>
      </x:c>
      <x:c r="D371" s="17" t="n">
        <x:f>$B$6+$B$7*B371</x:f>
        <x:v>0.022594830937996885</x:v>
      </x:c>
      <x:c r="E371" s="17" t="n">
        <x:f>$C$6+$C$7*($B$8*B371+SQRT(1-$B$8^2)*C371)</x:f>
        <x:v>0.023450226616040116</x:v>
      </x:c>
      <x:c r="F371" s="34"/>
      <x:c r="G371" s="34"/>
      <x:c r="H371" s="34"/>
      <x:c r="I371" s="34"/>
      <x:c r="J371" s="34"/>
      <x:c r="K371" s="34"/>
      <x:c r="L371" s="34"/>
      <x:c r="M371" s="34"/>
      <x:c r="N371" s="34"/>
      <x:c r="O371" s="34"/>
      <x:c r="P371" s="34"/>
      <x:c r="S371" s="10" t="n">
        <x:v>-0.27405169062003115</x:v>
      </x:c>
      <x:c r="T371" s="10" t="n">
        <x:v>-0.14834655885170897</x:v>
      </x:c>
      <x:c r="U371" s="10" t="n">
        <x:v>1.5070308035699918</x:v>
      </x:c>
      <x:c r="V371" s="10" t="n">
        <x:v>0.20712705485219482</x:v>
      </x:c>
      <x:c r="W371" s="10" t="n">
        <x:v>0.9423552294022122</x:v>
      </x:c>
      <x:c r="X371" s="10" t="n">
        <x:v>1.3599341931198197</x:v>
      </x:c>
    </x:row>
    <x:row r="372">
      <x:c r="A372" s="34" t="n">
        <x:v>348</x:v>
      </x:c>
      <x:c r="B372" s="39" t="n">
        <x:f>CHOOSE(MIN(3,MAX(1,$B$9)),S372,U372,W372)</x:f>
        <x:v>0.3589474406256585</x:v>
      </x:c>
      <x:c r="C372" s="39" t="n">
        <x:f>CHOOSE(MIN(3,MAX(1,$B$9)),T372,V372,X372)</x:f>
        <x:v>0.2706092993713655</x:v>
      </x:c>
      <x:c r="D372" s="17" t="n">
        <x:f>$B$6+$B$7*B372</x:f>
        <x:v>0.08589474406256585</x:v>
      </x:c>
      <x:c r="E372" s="17" t="n">
        <x:f>$C$6+$C$7*($B$8*B372+SQRT(1-$B$8^2)*C372)</x:f>
        <x:v>0.09138282480687401</x:v>
      </x:c>
      <x:c r="F372" s="34"/>
      <x:c r="G372" s="34"/>
      <x:c r="H372" s="34"/>
      <x:c r="I372" s="34"/>
      <x:c r="J372" s="34"/>
      <x:c r="K372" s="34"/>
      <x:c r="L372" s="34"/>
      <x:c r="M372" s="34"/>
      <x:c r="N372" s="34"/>
      <x:c r="O372" s="34"/>
      <x:c r="P372" s="34"/>
      <x:c r="S372" s="10" t="n">
        <x:v>0.3589474406256585</x:v>
      </x:c>
      <x:c r="T372" s="10" t="n">
        <x:v>0.2706092993713655</x:v>
      </x:c>
      <x:c r="U372" s="10" t="n">
        <x:v>-0.11692184453563197</x:v>
      </x:c>
      <x:c r="V372" s="10" t="n">
        <x:v>-0.8743651469782704</x:v>
      </x:c>
      <x:c r="W372" s="10" t="n">
        <x:v>1.1236188196788204</x:v>
      </x:c>
      <x:c r="X372" s="10" t="n">
        <x:v>0.6451688154111138</x:v>
      </x:c>
    </x:row>
    <x:row r="373">
      <x:c r="A373" s="34" t="n">
        <x:v>349</x:v>
      </x:c>
      <x:c r="B373" s="39" t="n">
        <x:f>CHOOSE(MIN(3,MAX(1,$B$9)),S373,U373,W373)</x:f>
        <x:v>-1.4708684216141006</x:v>
      </x:c>
      <x:c r="C373" s="39" t="n">
        <x:f>CHOOSE(MIN(3,MAX(1,$B$9)),T373,V373,X373)</x:f>
        <x:v>-0.1837343531426295</x:v>
      </x:c>
      <x:c r="D373" s="17" t="n">
        <x:f>$B$6+$B$7*B373</x:f>
        <x:v>-0.09708684216141007</x:v>
      </x:c>
      <x:c r="E373" s="17" t="n">
        <x:f>$C$6+$C$7*($B$8*B373+SQRT(1-$B$8^2)*C373)</x:f>
        <x:v>-0.03945528281764686</x:v>
      </x:c>
      <x:c r="F373" s="34"/>
      <x:c r="G373" s="34"/>
      <x:c r="H373" s="34"/>
      <x:c r="I373" s="34"/>
      <x:c r="J373" s="34"/>
      <x:c r="K373" s="34"/>
      <x:c r="L373" s="34"/>
      <x:c r="M373" s="34"/>
      <x:c r="N373" s="34"/>
      <x:c r="O373" s="34"/>
      <x:c r="P373" s="34"/>
      <x:c r="S373" s="10" t="n">
        <x:v>-1.4708684216141006</x:v>
      </x:c>
      <x:c r="T373" s="10" t="n">
        <x:v>-0.1837343531426295</x:v>
      </x:c>
      <x:c r="U373" s="10" t="n">
        <x:v>1.624547578490073</x:v>
      </x:c>
      <x:c r="V373" s="10" t="n">
        <x:v>1.0259910947730588</x:v>
      </x:c>
      <x:c r="W373" s="10" t="n">
        <x:v>-1.1505201783392855</x:v>
      </x:c>
      <x:c r="X373" s="10" t="n">
        <x:v>-0.3063948496060032</x:v>
      </x:c>
    </x:row>
    <x:row r="374">
      <x:c r="A374" s="34" t="n">
        <x:v>350</x:v>
      </x:c>
      <x:c r="B374" s="39" t="n">
        <x:f>CHOOSE(MIN(3,MAX(1,$B$9)),S374,U374,W374)</x:f>
        <x:v>1.2262239190300763</x:v>
      </x:c>
      <x:c r="C374" s="39" t="n">
        <x:f>CHOOSE(MIN(3,MAX(1,$B$9)),T374,V374,X374)</x:f>
        <x:v>1.57549605191201</x:v>
      </x:c>
      <x:c r="D374" s="17" t="n">
        <x:f>$B$6+$B$7*B374</x:f>
        <x:v>0.17262239190300765</x:v>
      </x:c>
      <x:c r="E374" s="17" t="n">
        <x:f>$C$6+$C$7*($B$8*B374+SQRT(1-$B$8^2)*C374)</x:f>
        <x:v>0.2477531564032926</x:v>
      </x:c>
      <x:c r="F374" s="34"/>
      <x:c r="G374" s="34"/>
      <x:c r="H374" s="34"/>
      <x:c r="I374" s="34"/>
      <x:c r="J374" s="34"/>
      <x:c r="K374" s="34"/>
      <x:c r="L374" s="34"/>
      <x:c r="M374" s="34"/>
      <x:c r="N374" s="34"/>
      <x:c r="O374" s="34"/>
      <x:c r="P374" s="34"/>
      <x:c r="S374" s="10" t="n">
        <x:v>1.2262239190300763</x:v>
      </x:c>
      <x:c r="T374" s="10" t="n">
        <x:v>1.57549605191201</x:v>
      </x:c>
      <x:c r="U374" s="10" t="n">
        <x:v>1.5186112935314504</x:v>
      </x:c>
      <x:c r="V374" s="10" t="n">
        <x:v>0.34862306076142485</x:v>
      </x:c>
      <x:c r="W374" s="10" t="n">
        <x:v>-1.4897515095175375</x:v>
      </x:c>
      <x:c r="X374" s="10" t="n">
        <x:v>-0.08156153200043244</x:v>
      </x:c>
    </x:row>
    <x:row r="375">
      <x:c r="A375" s="34" t="n">
        <x:v>351</x:v>
      </x:c>
      <x:c r="B375" s="39" t="n">
        <x:f>CHOOSE(MIN(3,MAX(1,$B$9)),S375,U375,W375)</x:f>
        <x:v>-1.7827481350425687</x:v>
      </x:c>
      <x:c r="C375" s="39" t="n">
        <x:f>CHOOSE(MIN(3,MAX(1,$B$9)),T375,V375,X375)</x:f>
        <x:v>-0.8738087912402484</x:v>
      </x:c>
      <x:c r="D375" s="17" t="n">
        <x:f>$B$6+$B$7*B375</x:f>
        <x:v>-0.1282748135042569</x:v>
      </x:c>
      <x:c r="E375" s="17" t="n">
        <x:f>$C$6+$C$7*($B$8*B375+SQRT(1-$B$8^2)*C375)</x:f>
        <x:v>-0.11481146787855127</x:v>
      </x:c>
      <x:c r="F375" s="34"/>
      <x:c r="G375" s="34"/>
      <x:c r="H375" s="34"/>
      <x:c r="I375" s="34"/>
      <x:c r="J375" s="34"/>
      <x:c r="K375" s="34"/>
      <x:c r="L375" s="34"/>
      <x:c r="M375" s="34"/>
      <x:c r="N375" s="34"/>
      <x:c r="O375" s="34"/>
      <x:c r="P375" s="34"/>
      <x:c r="S375" s="10" t="n">
        <x:v>-1.7827481350425687</x:v>
      </x:c>
      <x:c r="T375" s="10" t="n">
        <x:v>-0.8738087912402484</x:v>
      </x:c>
      <x:c r="U375" s="10" t="n">
        <x:v>-0.6605518964381278</x:v>
      </x:c>
      <x:c r="V375" s="10" t="n">
        <x:v>0.7140479315388496</x:v>
      </x:c>
      <x:c r="W375" s="10" t="n">
        <x:v>-0.18430194273298695</x:v>
      </x:c>
      <x:c r="X375" s="10" t="n">
        <x:v>-0.08388936087819529</x:v>
      </x:c>
    </x:row>
    <x:row r="376">
      <x:c r="A376" s="34" t="n">
        <x:v>352</x:v>
      </x:c>
      <x:c r="B376" s="39" t="n">
        <x:f>CHOOSE(MIN(3,MAX(1,$B$9)),S376,U376,W376)</x:f>
        <x:v>-0.44978982072146984</x:v>
      </x:c>
      <x:c r="C376" s="39" t="n">
        <x:f>CHOOSE(MIN(3,MAX(1,$B$9)),T376,V376,X376)</x:f>
        <x:v>0.26346041122791763</x:v>
      </x:c>
      <x:c r="D376" s="17" t="n">
        <x:f>$B$6+$B$7*B376</x:f>
        <x:v>0.005021017927853019</x:v>
      </x:c>
      <x:c r="E376" s="17" t="n">
        <x:f>$C$6+$C$7*($B$8*B376+SQRT(1-$B$8^2)*C376)</x:f>
        <x:v>0.05032684986541367</x:v>
      </x:c>
      <x:c r="F376" s="34"/>
      <x:c r="G376" s="34"/>
      <x:c r="H376" s="34"/>
      <x:c r="I376" s="34"/>
      <x:c r="J376" s="34"/>
      <x:c r="K376" s="34"/>
      <x:c r="L376" s="34"/>
      <x:c r="M376" s="34"/>
      <x:c r="N376" s="34"/>
      <x:c r="O376" s="34"/>
      <x:c r="P376" s="34"/>
      <x:c r="S376" s="10" t="n">
        <x:v>-0.44978982072146984</x:v>
      </x:c>
      <x:c r="T376" s="10" t="n">
        <x:v>0.26346041122791763</x:v>
      </x:c>
      <x:c r="U376" s="10" t="n">
        <x:v>0.23285446301128596</x:v>
      </x:c>
      <x:c r="V376" s="10" t="n">
        <x:v>-0.7204364248082215</x:v>
      </x:c>
      <x:c r="W376" s="10" t="n">
        <x:v>-0.9716663986794223</x:v>
      </x:c>
      <x:c r="X376" s="10" t="n">
        <x:v>0.023931590693439055</x:v>
      </x:c>
    </x:row>
    <x:row r="377">
      <x:c r="A377" s="34" t="n">
        <x:v>353</x:v>
      </x:c>
      <x:c r="B377" s="39" t="n">
        <x:f>CHOOSE(MIN(3,MAX(1,$B$9)),S377,U377,W377)</x:f>
        <x:v>0.05252970534260117</x:v>
      </x:c>
      <x:c r="C377" s="39" t="n">
        <x:f>CHOOSE(MIN(3,MAX(1,$B$9)),T377,V377,X377)</x:f>
        <x:v>-0.4532814975806607</x:v>
      </x:c>
      <x:c r="D377" s="17" t="n">
        <x:f>$B$6+$B$7*B377</x:f>
        <x:v>0.05525297053426012</x:v>
      </x:c>
      <x:c r="E377" s="17" t="n">
        <x:f>$C$6+$C$7*($B$8*B377+SQRT(1-$B$8^2)*C377)</x:f>
        <x:v>0.013371156070099387</x:v>
      </x:c>
      <x:c r="F377" s="34"/>
      <x:c r="G377" s="34"/>
      <x:c r="H377" s="34"/>
      <x:c r="I377" s="34"/>
      <x:c r="J377" s="34"/>
      <x:c r="K377" s="34"/>
      <x:c r="L377" s="34"/>
      <x:c r="M377" s="34"/>
      <x:c r="N377" s="34"/>
      <x:c r="O377" s="34"/>
      <x:c r="P377" s="34"/>
      <x:c r="S377" s="10" t="n">
        <x:v>0.05252970534260117</x:v>
      </x:c>
      <x:c r="T377" s="10" t="n">
        <x:v>-0.4532814975806607</x:v>
      </x:c>
      <x:c r="U377" s="10" t="n">
        <x:v>1.2592697344598789</x:v>
      </x:c>
      <x:c r="V377" s="10" t="n">
        <x:v>0.2862184713040437</x:v>
      </x:c>
      <x:c r="W377" s="10" t="n">
        <x:v>-0.38655080234884337</x:v>
      </x:c>
      <x:c r="X377" s="10" t="n">
        <x:v>-1.1519390771680673</x:v>
      </x:c>
    </x:row>
    <x:row r="378">
      <x:c r="A378" s="34" t="n">
        <x:v>354</x:v>
      </x:c>
      <x:c r="B378" s="39" t="n">
        <x:f>CHOOSE(MIN(3,MAX(1,$B$9)),S378,U378,W378)</x:f>
        <x:v>0.09592728453551486</x:v>
      </x:c>
      <x:c r="C378" s="39" t="n">
        <x:f>CHOOSE(MIN(3,MAX(1,$B$9)),T378,V378,X378)</x:f>
        <x:v>-0.6184352073666949</x:v>
      </x:c>
      <x:c r="D378" s="17" t="n">
        <x:f>$B$6+$B$7*B378</x:f>
        <x:v>0.059592728453551486</x:v>
      </x:c>
      <x:c r="E378" s="17" t="n">
        <x:f>$C$6+$C$7*($B$8*B378+SQRT(1-$B$8^2)*C378)</x:f>
        <x:v>0.001238304209350248</x:v>
      </x:c>
      <x:c r="F378" s="34"/>
      <x:c r="G378" s="34"/>
      <x:c r="H378" s="34"/>
      <x:c r="I378" s="34"/>
      <x:c r="J378" s="34"/>
      <x:c r="K378" s="34"/>
      <x:c r="L378" s="34"/>
      <x:c r="M378" s="34"/>
      <x:c r="N378" s="34"/>
      <x:c r="O378" s="34"/>
      <x:c r="P378" s="34"/>
      <x:c r="S378" s="10" t="n">
        <x:v>0.09592728453551486</x:v>
      </x:c>
      <x:c r="T378" s="10" t="n">
        <x:v>-0.6184352073666949</x:v>
      </x:c>
      <x:c r="U378" s="10" t="n">
        <x:v>-0.48636018410626153</x:v>
      </x:c>
      <x:c r="V378" s="10" t="n">
        <x:v>-1.5622525963660998</x:v>
      </x:c>
      <x:c r="W378" s="10" t="n">
        <x:v>-0.7962072141235724</x:v>
      </x:c>
      <x:c r="X378" s="10" t="n">
        <x:v>-1.1657232394526327</x:v>
      </x:c>
    </x:row>
    <x:row r="379">
      <x:c r="A379" s="34" t="n">
        <x:v>355</x:v>
      </x:c>
      <x:c r="B379" s="39" t="n">
        <x:f>CHOOSE(MIN(3,MAX(1,$B$9)),S379,U379,W379)</x:f>
        <x:v>0.4603347724870276</x:v>
      </x:c>
      <x:c r="C379" s="39" t="n">
        <x:f>CHOOSE(MIN(3,MAX(1,$B$9)),T379,V379,X379)</x:f>
        <x:v>-0.19136481744834993</x:v>
      </x:c>
      <x:c r="D379" s="17" t="n">
        <x:f>$B$6+$B$7*B379</x:f>
        <x:v>0.09603347724870276</x:v>
      </x:c>
      <x:c r="E379" s="17" t="n">
        <x:f>$C$6+$C$7*($B$8*B379+SQRT(1-$B$8^2)*C379)</x:f>
        <x:v>0.056444059294267115</x:v>
      </x:c>
      <x:c r="F379" s="34"/>
      <x:c r="G379" s="34"/>
      <x:c r="H379" s="34"/>
      <x:c r="I379" s="34"/>
      <x:c r="J379" s="34"/>
      <x:c r="K379" s="34"/>
      <x:c r="L379" s="34"/>
      <x:c r="M379" s="34"/>
      <x:c r="N379" s="34"/>
      <x:c r="O379" s="34"/>
      <x:c r="P379" s="34"/>
      <x:c r="S379" s="10" t="n">
        <x:v>0.4603347724870276</x:v>
      </x:c>
      <x:c r="T379" s="10" t="n">
        <x:v>-0.19136481744834993</x:v>
      </x:c>
      <x:c r="U379" s="10" t="n">
        <x:v>0.43550725428228054</x:v>
      </x:c>
      <x:c r="V379" s="10" t="n">
        <x:v>0.9386881165289499</x:v>
      </x:c>
      <x:c r="W379" s="10" t="n">
        <x:v>-0.8845192616618313</x:v>
      </x:c>
      <x:c r="X379" s="10" t="n">
        <x:v>-1.5217961813141747</x:v>
      </x:c>
    </x:row>
    <x:row r="380">
      <x:c r="A380" s="34" t="n">
        <x:v>356</x:v>
      </x:c>
      <x:c r="B380" s="39" t="n">
        <x:f>CHOOSE(MIN(3,MAX(1,$B$9)),S380,U380,W380)</x:f>
        <x:v>-1.144259976445582</x:v>
      </x:c>
      <x:c r="C380" s="39" t="n">
        <x:f>CHOOSE(MIN(3,MAX(1,$B$9)),T380,V380,X380)</x:f>
        <x:v>-0.8949399207704323</x:v>
      </x:c>
      <x:c r="D380" s="17" t="n">
        <x:f>$B$6+$B$7*B380</x:f>
        <x:v>-0.06442599764455821</x:v>
      </x:c>
      <x:c r="E380" s="17" t="n">
        <x:f>$C$6+$C$7*($B$8*B380+SQRT(1-$B$8^2)*C380)</x:f>
        <x:v>-0.08471706944708181</x:v>
      </x:c>
      <x:c r="F380" s="34"/>
      <x:c r="G380" s="34"/>
      <x:c r="H380" s="34"/>
      <x:c r="I380" s="34"/>
      <x:c r="J380" s="34"/>
      <x:c r="K380" s="34"/>
      <x:c r="L380" s="34"/>
      <x:c r="M380" s="34"/>
      <x:c r="N380" s="34"/>
      <x:c r="O380" s="34"/>
      <x:c r="P380" s="34"/>
      <x:c r="S380" s="10" t="n">
        <x:v>-1.144259976445582</x:v>
      </x:c>
      <x:c r="T380" s="10" t="n">
        <x:v>-0.8949399207704323</x:v>
      </x:c>
      <x:c r="U380" s="10" t="n">
        <x:v>-0.25534292729566777</x:v>
      </x:c>
      <x:c r="V380" s="10" t="n">
        <x:v>1.2045755227885186</x:v>
      </x:c>
      <x:c r="W380" s="10" t="n">
        <x:v>0.6171020665739392</x:v>
      </x:c>
      <x:c r="X380" s="10" t="n">
        <x:v>-0.4499863568048792</x:v>
      </x:c>
    </x:row>
    <x:row r="381">
      <x:c r="A381" s="34" t="n">
        <x:v>357</x:v>
      </x:c>
      <x:c r="B381" s="39" t="n">
        <x:f>CHOOSE(MIN(3,MAX(1,$B$9)),S381,U381,W381)</x:f>
        <x:v>-0.6816225074419706</x:v>
      </x:c>
      <x:c r="C381" s="39" t="n">
        <x:f>CHOOSE(MIN(3,MAX(1,$B$9)),T381,V381,X381)</x:f>
        <x:v>0.20309137476127495</x:v>
      </x:c>
      <x:c r="D381" s="17" t="n">
        <x:f>$B$6+$B$7*B381</x:f>
        <x:v>-0.018162250744197056</x:v>
      </x:c>
      <x:c r="E381" s="17" t="n">
        <x:f>$C$6+$C$7*($B$8*B381+SQRT(1-$B$8^2)*C381)</x:f>
        <x:v>0.03350710361117846</x:v>
      </x:c>
      <x:c r="F381" s="34"/>
      <x:c r="G381" s="34"/>
      <x:c r="H381" s="34"/>
      <x:c r="I381" s="34"/>
      <x:c r="J381" s="34"/>
      <x:c r="K381" s="34"/>
      <x:c r="L381" s="34"/>
      <x:c r="M381" s="34"/>
      <x:c r="N381" s="34"/>
      <x:c r="O381" s="34"/>
      <x:c r="P381" s="34"/>
      <x:c r="S381" s="10" t="n">
        <x:v>-0.6816225074419706</x:v>
      </x:c>
      <x:c r="T381" s="10" t="n">
        <x:v>0.20309137476127495</x:v>
      </x:c>
      <x:c r="U381" s="10" t="n">
        <x:v>-0.6026877108080736</x:v>
      </x:c>
      <x:c r="V381" s="10" t="n">
        <x:v>1.0784659662715907</x:v>
      </x:c>
      <x:c r="W381" s="10" t="n">
        <x:v>-1.1727509951875443</x:v>
      </x:c>
      <x:c r="X381" s="10" t="n">
        <x:v>0.12420322093546961</x:v>
      </x:c>
    </x:row>
    <x:row r="382">
      <x:c r="A382" s="34" t="n">
        <x:v>358</x:v>
      </x:c>
      <x:c r="B382" s="39" t="n">
        <x:f>CHOOSE(MIN(3,MAX(1,$B$9)),S382,U382,W382)</x:f>
        <x:v>1.0474812813924987</x:v>
      </x:c>
      <x:c r="C382" s="39" t="n">
        <x:f>CHOOSE(MIN(3,MAX(1,$B$9)),T382,V382,X382)</x:f>
        <x:v>-0.27718287177271234</x:v>
      </x:c>
      <x:c r="D382" s="17" t="n">
        <x:f>$B$6+$B$7*B382</x:f>
        <x:v>0.15474812813924987</x:v>
      </x:c>
      <x:c r="E382" s="17" t="n">
        <x:f>$C$6+$C$7*($B$8*B382+SQRT(1-$B$8^2)*C382)</x:f>
        <x:v>0.0783693232247156</x:v>
      </x:c>
      <x:c r="F382" s="34"/>
      <x:c r="G382" s="34"/>
      <x:c r="H382" s="34"/>
      <x:c r="I382" s="34"/>
      <x:c r="J382" s="34"/>
      <x:c r="K382" s="34"/>
      <x:c r="L382" s="34"/>
      <x:c r="M382" s="34"/>
      <x:c r="N382" s="34"/>
      <x:c r="O382" s="34"/>
      <x:c r="P382" s="34"/>
      <x:c r="S382" s="10" t="n">
        <x:v>1.0474812813924987</x:v>
      </x:c>
      <x:c r="T382" s="10" t="n">
        <x:v>-0.27718287177271234</x:v>
      </x:c>
      <x:c r="U382" s="10" t="n">
        <x:v>0.8570911083824913</x:v>
      </x:c>
      <x:c r="V382" s="10" t="n">
        <x:v>0.44140505099441124</x:v>
      </x:c>
      <x:c r="W382" s="10" t="n">
        <x:v>1.0450541482922708</x:v>
      </x:c>
      <x:c r="X382" s="10" t="n">
        <x:v>-1.0356265254951609</x:v>
      </x:c>
    </x:row>
    <x:row r="383">
      <x:c r="A383" s="34" t="n">
        <x:v>359</x:v>
      </x:c>
      <x:c r="B383" s="39" t="n">
        <x:f>CHOOSE(MIN(3,MAX(1,$B$9)),S383,U383,W383)</x:f>
        <x:v>0.45476748533402267</x:v>
      </x:c>
      <x:c r="C383" s="39" t="n">
        <x:f>CHOOSE(MIN(3,MAX(1,$B$9)),T383,V383,X383)</x:f>
        <x:v>-0.8795646874809366</x:v>
      </x:c>
      <x:c r="D383" s="17" t="n">
        <x:f>$B$6+$B$7*B383</x:f>
        <x:v>0.09547674853340227</x:v>
      </x:c>
      <x:c r="E383" s="17" t="n">
        <x:f>$C$6+$C$7*($B$8*B383+SQRT(1-$B$8^2)*C383)</x:f>
        <x:v>-0.0034341620963200398</x:v>
      </x:c>
      <x:c r="F383" s="34"/>
      <x:c r="G383" s="34"/>
      <x:c r="H383" s="34"/>
      <x:c r="I383" s="34"/>
      <x:c r="J383" s="34"/>
      <x:c r="K383" s="34"/>
      <x:c r="L383" s="34"/>
      <x:c r="M383" s="34"/>
      <x:c r="N383" s="34"/>
      <x:c r="O383" s="34"/>
      <x:c r="P383" s="34"/>
      <x:c r="S383" s="10" t="n">
        <x:v>0.45476748533402267</x:v>
      </x:c>
      <x:c r="T383" s="10" t="n">
        <x:v>-0.8795646874809366</x:v>
      </x:c>
      <x:c r="U383" s="10" t="n">
        <x:v>-0.37647926546172905</x:v>
      </x:c>
      <x:c r="V383" s="10" t="n">
        <x:v>1.2031205635982851</x:v>
      </x:c>
      <x:c r="W383" s="10" t="n">
        <x:v>1.2348655651723444</x:v>
      </x:c>
      <x:c r="X383" s="10" t="n">
        <x:v>-0.9527884063496849</x:v>
      </x:c>
    </x:row>
    <x:row r="384">
      <x:c r="A384" s="34" t="n">
        <x:v>360</x:v>
      </x:c>
      <x:c r="B384" s="39" t="n">
        <x:f>CHOOSE(MIN(3,MAX(1,$B$9)),S384,U384,W384)</x:f>
        <x:v>-0.11159114125852924</x:v>
      </x:c>
      <x:c r="C384" s="39" t="n">
        <x:f>CHOOSE(MIN(3,MAX(1,$B$9)),T384,V384,X384)</x:f>
        <x:v>-0.5951229072300519</x:v>
      </x:c>
      <x:c r="D384" s="17" t="n">
        <x:f>$B$6+$B$7*B384</x:f>
        <x:v>0.03884088587414708</x:v>
      </x:c>
      <x:c r="E384" s="17" t="n">
        <x:f>$C$6+$C$7*($B$8*B384+SQRT(1-$B$8^2)*C384)</x:f>
        <x:v>-0.007118712666453933</x:v>
      </x:c>
      <x:c r="F384" s="34"/>
      <x:c r="G384" s="34"/>
      <x:c r="H384" s="34"/>
      <x:c r="I384" s="34"/>
      <x:c r="J384" s="34"/>
      <x:c r="K384" s="34"/>
      <x:c r="L384" s="34"/>
      <x:c r="M384" s="34"/>
      <x:c r="N384" s="34"/>
      <x:c r="O384" s="34"/>
      <x:c r="P384" s="34"/>
      <x:c r="S384" s="10" t="n">
        <x:v>-0.11159114125852924</x:v>
      </x:c>
      <x:c r="T384" s="10" t="n">
        <x:v>-0.5951229072300519</x:v>
      </x:c>
      <x:c r="U384" s="10" t="n">
        <x:v>-0.5295757491969231</x:v>
      </x:c>
      <x:c r="V384" s="10" t="n">
        <x:v>1.4513539810953375</x:v>
      </x:c>
      <x:c r="W384" s="10" t="n">
        <x:v>-1.976117699867003</x:v>
      </x:c>
      <x:c r="X384" s="10" t="n">
        <x:v>0.41767062139457545</x:v>
      </x:c>
    </x:row>
    <x:row r="385">
      <x:c r="A385" s="34" t="n">
        <x:v>361</x:v>
      </x:c>
      <x:c r="B385" s="39" t="n">
        <x:f>CHOOSE(MIN(3,MAX(1,$B$9)),S385,U385,W385)</x:f>
        <x:v>-1.7220016169048313</x:v>
      </x:c>
      <x:c r="C385" s="39" t="n">
        <x:f>CHOOSE(MIN(3,MAX(1,$B$9)),T385,V385,X385)</x:f>
        <x:v>-0.36228277732297026</x:v>
      </x:c>
      <x:c r="D385" s="17" t="n">
        <x:f>$B$6+$B$7*B385</x:f>
        <x:v>-0.12220016169048313</x:v>
      </x:c>
      <x:c r="E385" s="17" t="n">
        <x:f>$C$6+$C$7*($B$8*B385+SQRT(1-$B$8^2)*C385)</x:f>
        <x:v>-0.06747468969676888</x:v>
      </x:c>
      <x:c r="F385" s="34"/>
      <x:c r="G385" s="34"/>
      <x:c r="H385" s="34"/>
      <x:c r="I385" s="34"/>
      <x:c r="J385" s="34"/>
      <x:c r="K385" s="34"/>
      <x:c r="L385" s="34"/>
      <x:c r="M385" s="34"/>
      <x:c r="N385" s="34"/>
      <x:c r="O385" s="34"/>
      <x:c r="P385" s="34"/>
      <x:c r="S385" s="10" t="n">
        <x:v>-1.7220016169048313</x:v>
      </x:c>
      <x:c r="T385" s="10" t="n">
        <x:v>-0.36228277732297026</x:v>
      </x:c>
      <x:c r="U385" s="10" t="n">
        <x:v>-1.153706909398028</x:v>
      </x:c>
      <x:c r="V385" s="10" t="n">
        <x:v>0.45491144464989697</x:v>
      </x:c>
      <x:c r="W385" s="10" t="n">
        <x:v>-1.0174071847816457</x:v>
      </x:c>
      <x:c r="X385" s="10" t="n">
        <x:v>1.69889473003872</x:v>
      </x:c>
    </x:row>
    <x:row r="386">
      <x:c r="A386" s="34" t="n">
        <x:v>362</x:v>
      </x:c>
      <x:c r="B386" s="39" t="n">
        <x:f>CHOOSE(MIN(3,MAX(1,$B$9)),S386,U386,W386)</x:f>
        <x:v>-0.13139049031909922</x:v>
      </x:c>
      <x:c r="C386" s="39" t="n">
        <x:f>CHOOSE(MIN(3,MAX(1,$B$9)),T386,V386,X386)</x:f>
        <x:v>0.33805999451007185</x:v>
      </x:c>
      <x:c r="D386" s="17" t="n">
        <x:f>$B$6+$B$7*B386</x:f>
        <x:v>0.036860950968090084</x:v>
      </x:c>
      <x:c r="E386" s="17" t="n">
        <x:f>$C$6+$C$7*($B$8*B386+SQRT(1-$B$8^2)*C386)</x:f>
        <x:v>0.07270732980894005</x:v>
      </x:c>
      <x:c r="F386" s="34"/>
      <x:c r="G386" s="34"/>
      <x:c r="H386" s="34"/>
      <x:c r="I386" s="34"/>
      <x:c r="J386" s="34"/>
      <x:c r="K386" s="34"/>
      <x:c r="L386" s="34"/>
      <x:c r="M386" s="34"/>
      <x:c r="N386" s="34"/>
      <x:c r="O386" s="34"/>
      <x:c r="P386" s="34"/>
      <x:c r="S386" s="10" t="n">
        <x:v>-0.13139049031909922</x:v>
      </x:c>
      <x:c r="T386" s="10" t="n">
        <x:v>0.33805999451007185</x:v>
      </x:c>
      <x:c r="U386" s="10" t="n">
        <x:v>-0.6349786914036831</x:v>
      </x:c>
      <x:c r="V386" s="10" t="n">
        <x:v>0.14870339554114329</x:v>
      </x:c>
      <x:c r="W386" s="10" t="n">
        <x:v>-0.07962912191449985</x:v>
      </x:c>
      <x:c r="X386" s="10" t="n">
        <x:v>-1.5857289265963466</x:v>
      </x:c>
    </x:row>
    <x:row r="387">
      <x:c r="A387" s="34" t="n">
        <x:v>363</x:v>
      </x:c>
      <x:c r="B387" s="39" t="n">
        <x:f>CHOOSE(MIN(3,MAX(1,$B$9)),S387,U387,W387)</x:f>
        <x:v>-1.1455280542083552</x:v>
      </x:c>
      <x:c r="C387" s="39" t="n">
        <x:f>CHOOSE(MIN(3,MAX(1,$B$9)),T387,V387,X387)</x:f>
        <x:v>-1.6480803877697099</x:v>
      </x:c>
      <x:c r="D387" s="17" t="n">
        <x:f>$B$6+$B$7*B387</x:f>
        <x:v>-0.06455280542083552</x:v>
      </x:c>
      <x:c r="E387" s="17" t="n">
        <x:f>$C$6+$C$7*($B$8*B387+SQRT(1-$B$8^2)*C387)</x:f>
        <x:v>-0.15000435103916548</x:v>
      </x:c>
      <x:c r="F387" s="34"/>
      <x:c r="G387" s="34"/>
      <x:c r="H387" s="34"/>
      <x:c r="I387" s="34"/>
      <x:c r="J387" s="34"/>
      <x:c r="K387" s="34"/>
      <x:c r="L387" s="34"/>
      <x:c r="M387" s="34"/>
      <x:c r="N387" s="34"/>
      <x:c r="O387" s="34"/>
      <x:c r="P387" s="34"/>
      <x:c r="S387" s="10" t="n">
        <x:v>-1.1455280542083552</x:v>
      </x:c>
      <x:c r="T387" s="10" t="n">
        <x:v>-1.6480803877697099</x:v>
      </x:c>
      <x:c r="U387" s="10" t="n">
        <x:v>-0.45764555038106636</x:v>
      </x:c>
      <x:c r="V387" s="10" t="n">
        <x:v>-1.5326304146973542</x:v>
      </x:c>
      <x:c r="W387" s="10" t="n">
        <x:v>-1.185255768611721</x:v>
      </x:c>
      <x:c r="X387" s="10" t="n">
        <x:v>0.866577387824873</x:v>
      </x:c>
    </x:row>
    <x:row r="388">
      <x:c r="A388" s="34" t="n">
        <x:v>364</x:v>
      </x:c>
      <x:c r="B388" s="39" t="n">
        <x:f>CHOOSE(MIN(3,MAX(1,$B$9)),S388,U388,W388)</x:f>
        <x:v>0.25859914838036974</x:v>
      </x:c>
      <x:c r="C388" s="39" t="n">
        <x:f>CHOOSE(MIN(3,MAX(1,$B$9)),T388,V388,X388)</x:f>
        <x:v>0.5497435900875906</x:v>
      </x:c>
      <x:c r="D388" s="17" t="n">
        <x:f>$B$6+$B$7*B388</x:f>
        <x:v>0.07585991483803697</x:v>
      </x:c>
      <x:c r="E388" s="17" t="n">
        <x:f>$C$6+$C$7*($B$8*B388+SQRT(1-$B$8^2)*C388)</x:f>
        <x:v>0.11053914887736975</x:v>
      </x:c>
      <x:c r="F388" s="34"/>
      <x:c r="G388" s="34"/>
      <x:c r="H388" s="34"/>
      <x:c r="I388" s="34"/>
      <x:c r="J388" s="34"/>
      <x:c r="K388" s="34"/>
      <x:c r="L388" s="34"/>
      <x:c r="M388" s="34"/>
      <x:c r="N388" s="34"/>
      <x:c r="O388" s="34"/>
      <x:c r="P388" s="34"/>
      <x:c r="S388" s="10" t="n">
        <x:v>0.25859914838036974</x:v>
      </x:c>
      <x:c r="T388" s="10" t="n">
        <x:v>0.5497435900875906</x:v>
      </x:c>
      <x:c r="U388" s="10" t="n">
        <x:v>-1.4257297907369657</x:v>
      </x:c>
      <x:c r="V388" s="10" t="n">
        <x:v>1.3926502190614904</x:v>
      </x:c>
      <x:c r="W388" s="10" t="n">
        <x:v>0.1545958325098354</x:v>
      </x:c>
      <x:c r="X388" s="10" t="n">
        <x:v>0.06860969933229642</x:v>
      </x:c>
    </x:row>
    <x:row r="389">
      <x:c r="A389" s="34" t="n">
        <x:v>365</x:v>
      </x:c>
      <x:c r="B389" s="39" t="n">
        <x:f>CHOOSE(MIN(3,MAX(1,$B$9)),S389,U389,W389)</x:f>
        <x:v>1.2690337956623696</x:v>
      </x:c>
      <x:c r="C389" s="39" t="n">
        <x:f>CHOOSE(MIN(3,MAX(1,$B$9)),T389,V389,X389)</x:f>
        <x:v>-0.9183283134463095</x:v>
      </x:c>
      <x:c r="D389" s="17" t="n">
        <x:f>$B$6+$B$7*B389</x:f>
        <x:v>0.17690337956623697</x:v>
      </x:c>
      <x:c r="E389" s="17" t="n">
        <x:f>$C$6+$C$7*($B$8*B389+SQRT(1-$B$8^2)*C389)</x:f>
        <x:v>0.03392212493721622</x:v>
      </x:c>
      <x:c r="F389" s="34"/>
      <x:c r="G389" s="34"/>
      <x:c r="H389" s="34"/>
      <x:c r="I389" s="34"/>
      <x:c r="J389" s="34"/>
      <x:c r="K389" s="34"/>
      <x:c r="L389" s="34"/>
      <x:c r="M389" s="34"/>
      <x:c r="N389" s="34"/>
      <x:c r="O389" s="34"/>
      <x:c r="P389" s="34"/>
      <x:c r="S389" s="10" t="n">
        <x:v>1.2690337956623696</x:v>
      </x:c>
      <x:c r="T389" s="10" t="n">
        <x:v>-0.9183283134463095</x:v>
      </x:c>
      <x:c r="U389" s="10" t="n">
        <x:v>0.9800167184342393</x:v>
      </x:c>
      <x:c r="V389" s="10" t="n">
        <x:v>-1.4997272012339022</x:v>
      </x:c>
      <x:c r="W389" s="10" t="n">
        <x:v>0.9012769847511958</x:v>
      </x:c>
      <x:c r="X389" s="10" t="n">
        <x:v>-1.6472888682866922</x:v>
      </x:c>
    </x:row>
    <x:row r="390">
      <x:c r="A390" s="34" t="n">
        <x:v>366</x:v>
      </x:c>
      <x:c r="B390" s="39" t="n">
        <x:f>CHOOSE(MIN(3,MAX(1,$B$9)),S390,U390,W390)</x:f>
        <x:v>0.48787206201039796</x:v>
      </x:c>
      <x:c r="C390" s="39" t="n">
        <x:f>CHOOSE(MIN(3,MAX(1,$B$9)),T390,V390,X390)</x:f>
        <x:v>-0.28983507936587755</x:v>
      </x:c>
      <x:c r="D390" s="17" t="n">
        <x:f>$B$6+$B$7*B390</x:f>
        <x:v>0.0987872062010398</x:v>
      </x:c>
      <x:c r="E390" s="17" t="n">
        <x:f>$C$6+$C$7*($B$8*B390+SQRT(1-$B$8^2)*C390)</x:f>
        <x:v>0.049293148936647005</x:v>
      </x:c>
      <x:c r="F390" s="34"/>
      <x:c r="G390" s="34"/>
      <x:c r="H390" s="34"/>
      <x:c r="I390" s="34"/>
      <x:c r="J390" s="34"/>
      <x:c r="K390" s="34"/>
      <x:c r="L390" s="34"/>
      <x:c r="M390" s="34"/>
      <x:c r="N390" s="34"/>
      <x:c r="O390" s="34"/>
      <x:c r="P390" s="34"/>
      <x:c r="S390" s="10" t="n">
        <x:v>0.48787206201039796</x:v>
      </x:c>
      <x:c r="T390" s="10" t="n">
        <x:v>-0.28983507936587755</x:v>
      </x:c>
      <x:c r="U390" s="10" t="n">
        <x:v>-0.10516577232238156</x:v>
      </x:c>
      <x:c r="V390" s="10" t="n">
        <x:v>0.6634068355638858</x:v>
      </x:c>
      <x:c r="W390" s="10" t="n">
        <x:v>0.47016394894527186</x:v>
      </x:c>
      <x:c r="X390" s="10" t="n">
        <x:v>0.22270398203449562</x:v>
      </x:c>
    </x:row>
    <x:row r="391">
      <x:c r="A391" s="34" t="n">
        <x:v>367</x:v>
      </x:c>
      <x:c r="B391" s="39" t="n">
        <x:f>CHOOSE(MIN(3,MAX(1,$B$9)),S391,U391,W391)</x:f>
        <x:v>-0.023379113091433236</x:v>
      </x:c>
      <x:c r="C391" s="39" t="n">
        <x:f>CHOOSE(MIN(3,MAX(1,$B$9)),T391,V391,X391)</x:f>
        <x:v>-0.5013257117524157</x:v>
      </x:c>
      <x:c r="D391" s="17" t="n">
        <x:f>$B$6+$B$7*B391</x:f>
        <x:v>0.04766208869085668</x:v>
      </x:c>
      <x:c r="E391" s="17" t="n">
        <x:f>$C$6+$C$7*($B$8*B391+SQRT(1-$B$8^2)*C391)</x:f>
        <x:v>0.0054149641506376495</x:v>
      </x:c>
      <x:c r="F391" s="34"/>
      <x:c r="G391" s="34"/>
      <x:c r="H391" s="34"/>
      <x:c r="I391" s="34"/>
      <x:c r="J391" s="34"/>
      <x:c r="K391" s="34"/>
      <x:c r="L391" s="34"/>
      <x:c r="M391" s="34"/>
      <x:c r="N391" s="34"/>
      <x:c r="O391" s="34"/>
      <x:c r="P391" s="34"/>
      <x:c r="S391" s="10" t="n">
        <x:v>-0.023379113091433236</x:v>
      </x:c>
      <x:c r="T391" s="10" t="n">
        <x:v>-0.5013257117524157</x:v>
      </x:c>
      <x:c r="U391" s="10" t="n">
        <x:v>-0.35071833960471066</x:v>
      </x:c>
      <x:c r="V391" s="10" t="n">
        <x:v>-2.476066780902813</x:v>
      </x:c>
      <x:c r="W391" s="10" t="n">
        <x:v>-0.500533484612353</x:v>
      </x:c>
      <x:c r="X391" s="10" t="n">
        <x:v>1.1645275601403173</x:v>
      </x:c>
    </x:row>
    <x:row r="392">
      <x:c r="A392" s="34" t="n">
        <x:v>368</x:v>
      </x:c>
      <x:c r="B392" s="39" t="n">
        <x:f>CHOOSE(MIN(3,MAX(1,$B$9)),S392,U392,W392)</x:f>
        <x:v>-0.4575341871458235</x:v>
      </x:c>
      <x:c r="C392" s="39" t="n">
        <x:f>CHOOSE(MIN(3,MAX(1,$B$9)),T392,V392,X392)</x:f>
        <x:v>0.5552307482061654</x:v>
      </x:c>
      <x:c r="D392" s="17" t="n">
        <x:f>$B$6+$B$7*B392</x:f>
        <x:v>0.004246581285417647</x:v>
      </x:c>
      <x:c r="E392" s="17" t="n">
        <x:f>$C$6+$C$7*($B$8*B392+SQRT(1-$B$8^2)*C392)</x:f>
        <x:v>0.07520768393358686</x:v>
      </x:c>
      <x:c r="F392" s="34"/>
      <x:c r="G392" s="34"/>
      <x:c r="H392" s="34"/>
      <x:c r="I392" s="34"/>
      <x:c r="J392" s="34"/>
      <x:c r="K392" s="34"/>
      <x:c r="L392" s="34"/>
      <x:c r="M392" s="34"/>
      <x:c r="N392" s="34"/>
      <x:c r="O392" s="34"/>
      <x:c r="P392" s="34"/>
      <x:c r="S392" s="10" t="n">
        <x:v>-0.4575341871458235</x:v>
      </x:c>
      <x:c r="T392" s="10" t="n">
        <x:v>0.5552307482061654</x:v>
      </x:c>
      <x:c r="U392" s="10" t="n">
        <x:v>0.4860634923680398</x:v>
      </x:c>
      <x:c r="V392" s="10" t="n">
        <x:v>0.4558499383613155</x:v>
      </x:c>
      <x:c r="W392" s="10" t="n">
        <x:v>-0.28182660668683684</x:v>
      </x:c>
      <x:c r="X392" s="10" t="n">
        <x:v>0.5239288017916198</x:v>
      </x:c>
    </x:row>
    <x:row r="393">
      <x:c r="A393" s="34" t="n">
        <x:v>369</x:v>
      </x:c>
      <x:c r="B393" s="39" t="n">
        <x:f>CHOOSE(MIN(3,MAX(1,$B$9)),S393,U393,W393)</x:f>
        <x:v>0.3886064559310939</x:v>
      </x:c>
      <x:c r="C393" s="39" t="n">
        <x:f>CHOOSE(MIN(3,MAX(1,$B$9)),T393,V393,X393)</x:f>
        <x:v>0.33819073586464704</x:v>
      </x:c>
      <x:c r="D393" s="17" t="n">
        <x:f>$B$6+$B$7*B393</x:f>
        <x:v>0.0888606455931094</x:v>
      </x:c>
      <x:c r="E393" s="17" t="n">
        <x:f>$C$6+$C$7*($B$8*B393+SQRT(1-$B$8^2)*C393)</x:f>
        <x:v>0.09871849965488844</x:v>
      </x:c>
      <x:c r="F393" s="34"/>
      <x:c r="G393" s="34"/>
      <x:c r="H393" s="34"/>
      <x:c r="I393" s="34"/>
      <x:c r="J393" s="34"/>
      <x:c r="K393" s="34"/>
      <x:c r="L393" s="34"/>
      <x:c r="M393" s="34"/>
      <x:c r="N393" s="34"/>
      <x:c r="O393" s="34"/>
      <x:c r="P393" s="34"/>
      <x:c r="S393" s="10" t="n">
        <x:v>0.3886064559310939</x:v>
      </x:c>
      <x:c r="T393" s="10" t="n">
        <x:v>0.33819073586464704</x:v>
      </x:c>
      <x:c r="U393" s="10" t="n">
        <x:v>-0.2788857475925448</x:v>
      </x:c>
      <x:c r="V393" s="10" t="n">
        <x:v>-0.665652118528273</x:v>
      </x:c>
      <x:c r="W393" s="10" t="n">
        <x:v>-0.29356946940039325</x:v>
      </x:c>
      <x:c r="X393" s="10" t="n">
        <x:v>1.043508374139275</x:v>
      </x:c>
    </x:row>
    <x:row r="394">
      <x:c r="A394" s="34" t="n">
        <x:v>370</x:v>
      </x:c>
      <x:c r="B394" s="39" t="n">
        <x:f>CHOOSE(MIN(3,MAX(1,$B$9)),S394,U394,W394)</x:f>
        <x:v>0.8179343992111437</x:v>
      </x:c>
      <x:c r="C394" s="39" t="n">
        <x:f>CHOOSE(MIN(3,MAX(1,$B$9)),T394,V394,X394)</x:f>
        <x:v>-1.655933052126554</x:v>
      </x:c>
      <x:c r="D394" s="17" t="n">
        <x:f>$B$6+$B$7*B394</x:f>
        <x:v>0.13179343992111436</x:v>
      </x:c>
      <x:c r="E394" s="17" t="n">
        <x:f>$C$6+$C$7*($B$8*B394+SQRT(1-$B$8^2)*C394)</x:f>
        <x:v>-0.05251128905023249</x:v>
      </x:c>
      <x:c r="F394" s="34"/>
      <x:c r="G394" s="34"/>
      <x:c r="H394" s="34"/>
      <x:c r="I394" s="34"/>
      <x:c r="J394" s="34"/>
      <x:c r="K394" s="34"/>
      <x:c r="L394" s="34"/>
      <x:c r="M394" s="34"/>
      <x:c r="N394" s="34"/>
      <x:c r="O394" s="34"/>
      <x:c r="P394" s="34"/>
      <x:c r="S394" s="10" t="n">
        <x:v>0.8179343992111437</x:v>
      </x:c>
      <x:c r="T394" s="10" t="n">
        <x:v>-1.655933052126554</x:v>
      </x:c>
      <x:c r="U394" s="10" t="n">
        <x:v>0.3556916153023928</x:v>
      </x:c>
      <x:c r="V394" s="10" t="n">
        <x:v>0.5140414956049456</x:v>
      </x:c>
      <x:c r="W394" s="10" t="n">
        <x:v>-0.975546801507254</x:v>
      </x:c>
      <x:c r="X394" s="10" t="n">
        <x:v>-1.0262455252809186</x:v>
      </x:c>
    </x:row>
    <x:row r="395">
      <x:c r="A395" s="34" t="n">
        <x:v>371</x:v>
      </x:c>
      <x:c r="B395" s="39" t="n">
        <x:f>CHOOSE(MIN(3,MAX(1,$B$9)),S395,U395,W395)</x:f>
        <x:v>1.443818946667644</x:v>
      </x:c>
      <x:c r="C395" s="39" t="n">
        <x:f>CHOOSE(MIN(3,MAX(1,$B$9)),T395,V395,X395)</x:f>
        <x:v>-0.40408898588141523</x:v>
      </x:c>
      <x:c r="D395" s="17" t="n">
        <x:f>$B$6+$B$7*B395</x:f>
        <x:v>0.19438189466676442</x:v>
      </x:c>
      <x:c r="E395" s="17" t="n">
        <x:f>$C$6+$C$7*($B$8*B395+SQRT(1-$B$8^2)*C395)</x:f>
        <x:v>0.08719581461710252</x:v>
      </x:c>
      <x:c r="F395" s="34"/>
      <x:c r="G395" s="34"/>
      <x:c r="H395" s="34"/>
      <x:c r="I395" s="34"/>
      <x:c r="J395" s="34"/>
      <x:c r="K395" s="34"/>
      <x:c r="L395" s="34"/>
      <x:c r="M395" s="34"/>
      <x:c r="N395" s="34"/>
      <x:c r="O395" s="34"/>
      <x:c r="P395" s="34"/>
      <x:c r="S395" s="10" t="n">
        <x:v>1.443818946667644</x:v>
      </x:c>
      <x:c r="T395" s="10" t="n">
        <x:v>-0.40408898588141523</x:v>
      </x:c>
      <x:c r="U395" s="10" t="n">
        <x:v>0.40647582806886423</x:v>
      </x:c>
      <x:c r="V395" s="10" t="n">
        <x:v>-0.4394291658928648</x:v>
      </x:c>
      <x:c r="W395" s="10" t="n">
        <x:v>-0.78188816900559</x:v>
      </x:c>
      <x:c r="X395" s="10" t="n">
        <x:v>-1.2701284397950965</x:v>
      </x:c>
    </x:row>
    <x:row r="396">
      <x:c r="A396" s="34" t="n">
        <x:v>372</x:v>
      </x:c>
      <x:c r="B396" s="39" t="n">
        <x:f>CHOOSE(MIN(3,MAX(1,$B$9)),S396,U396,W396)</x:f>
        <x:v>1.7595875469503313</x:v>
      </x:c>
      <x:c r="C396" s="39" t="n">
        <x:f>CHOOSE(MIN(3,MAX(1,$B$9)),T396,V396,X396)</x:f>
        <x:v>-0.5443985828118816</x:v>
      </x:c>
      <x:c r="D396" s="17" t="n">
        <x:f>$B$6+$B$7*B396</x:f>
        <x:v>0.22595875469503313</x:v>
      </x:c>
      <x:c r="E396" s="17" t="n">
        <x:f>$C$6+$C$7*($B$8*B396+SQRT(1-$B$8^2)*C396)</x:f>
        <x:v>0.09083307709758298</x:v>
      </x:c>
      <x:c r="F396" s="34"/>
      <x:c r="G396" s="34"/>
      <x:c r="H396" s="34"/>
      <x:c r="I396" s="34"/>
      <x:c r="J396" s="34"/>
      <x:c r="K396" s="34"/>
      <x:c r="L396" s="34"/>
      <x:c r="M396" s="34"/>
      <x:c r="N396" s="34"/>
      <x:c r="O396" s="34"/>
      <x:c r="P396" s="34"/>
      <x:c r="S396" s="10" t="n">
        <x:v>1.7595875469503313</x:v>
      </x:c>
      <x:c r="T396" s="10" t="n">
        <x:v>-0.5443985828118816</x:v>
      </x:c>
      <x:c r="U396" s="10" t="n">
        <x:v>0.9470152011548058</x:v>
      </x:c>
      <x:c r="V396" s="10" t="n">
        <x:v>0.253207444574405</x:v>
      </x:c>
      <x:c r="W396" s="10" t="n">
        <x:v>-0.35071555785847136</x:v>
      </x:c>
      <x:c r="X396" s="10" t="n">
        <x:v>-0.06299327551697498</x:v>
      </x:c>
    </x:row>
    <x:row r="397">
      <x:c r="A397" s="34" t="n">
        <x:v>373</x:v>
      </x:c>
      <x:c r="B397" s="39" t="n">
        <x:f>CHOOSE(MIN(3,MAX(1,$B$9)),S397,U397,W397)</x:f>
        <x:v>0.525898194332632</x:v>
      </x:c>
      <x:c r="C397" s="39" t="n">
        <x:f>CHOOSE(MIN(3,MAX(1,$B$9)),T397,V397,X397)</x:f>
        <x:v>-1.387555902467353</x:v>
      </x:c>
      <x:c r="D397" s="17" t="n">
        <x:f>$B$6+$B$7*B397</x:f>
        <x:v>0.1025898194332632</x:v>
      </x:c>
      <x:c r="E397" s="17" t="n">
        <x:f>$C$6+$C$7*($B$8*B397+SQRT(1-$B$8^2)*C397)</x:f>
        <x:v>-0.04387095635414544</x:v>
      </x:c>
      <x:c r="F397" s="34"/>
      <x:c r="G397" s="34"/>
      <x:c r="H397" s="34"/>
      <x:c r="I397" s="34"/>
      <x:c r="J397" s="34"/>
      <x:c r="K397" s="34"/>
      <x:c r="L397" s="34"/>
      <x:c r="M397" s="34"/>
      <x:c r="N397" s="34"/>
      <x:c r="O397" s="34"/>
      <x:c r="P397" s="34"/>
      <x:c r="S397" s="10" t="n">
        <x:v>0.525898194332632</x:v>
      </x:c>
      <x:c r="T397" s="10" t="n">
        <x:v>-1.387555902467353</x:v>
      </x:c>
      <x:c r="U397" s="10" t="n">
        <x:v>0.36025767432554107</x:v>
      </x:c>
      <x:c r="V397" s="10" t="n">
        <x:v>1.744864002963884</x:v>
      </x:c>
      <x:c r="W397" s="10" t="n">
        <x:v>-1.139490285584013</x:v>
      </x:c>
      <x:c r="X397" s="10" t="n">
        <x:v>-0.9625560544540224</x:v>
      </x:c>
    </x:row>
    <x:row r="398">
      <x:c r="A398" s="34" t="n">
        <x:v>374</x:v>
      </x:c>
      <x:c r="B398" s="39" t="n">
        <x:f>CHOOSE(MIN(3,MAX(1,$B$9)),S398,U398,W398)</x:f>
        <x:v>-0.39665248375432705</x:v>
      </x:c>
      <x:c r="C398" s="39" t="n">
        <x:f>CHOOSE(MIN(3,MAX(1,$B$9)),T398,V398,X398)</x:f>
        <x:v>0.5891561302094015</x:v>
      </x:c>
      <x:c r="D398" s="17" t="n">
        <x:f>$B$6+$B$7*B398</x:f>
        <x:v>0.010334751624567297</x:v>
      </x:c>
      <x:c r="E398" s="17" t="n">
        <x:f>$C$6+$C$7*($B$8*B398+SQRT(1-$B$8^2)*C398)</x:f>
        <x:v>0.08118979336795107</x:v>
      </x:c>
      <x:c r="F398" s="34"/>
      <x:c r="G398" s="34"/>
      <x:c r="H398" s="34"/>
      <x:c r="I398" s="34"/>
      <x:c r="J398" s="34"/>
      <x:c r="K398" s="34"/>
      <x:c r="L398" s="34"/>
      <x:c r="M398" s="34"/>
      <x:c r="N398" s="34"/>
      <x:c r="O398" s="34"/>
      <x:c r="P398" s="34"/>
      <x:c r="S398" s="10" t="n">
        <x:v>-0.39665248375432705</x:v>
      </x:c>
      <x:c r="T398" s="10" t="n">
        <x:v>0.5891561302094015</x:v>
      </x:c>
      <x:c r="U398" s="10" t="n">
        <x:v>-0.12645701494684358</x:v>
      </x:c>
      <x:c r="V398" s="10" t="n">
        <x:v>-0.2032018546073244</x:v>
      </x:c>
      <x:c r="W398" s="10" t="n">
        <x:v>0.9081018865113799</x:v>
      </x:c>
      <x:c r="X398" s="10" t="n">
        <x:v>-2.2863477064186015</x:v>
      </x:c>
    </x:row>
    <x:row r="399">
      <x:c r="A399" s="34" t="n">
        <x:v>375</x:v>
      </x:c>
      <x:c r="B399" s="39" t="n">
        <x:f>CHOOSE(MIN(3,MAX(1,$B$9)),S399,U399,W399)</x:f>
        <x:v>1.3823588442962147</x:v>
      </x:c>
      <x:c r="C399" s="39" t="n">
        <x:f>CHOOSE(MIN(3,MAX(1,$B$9)),T399,V399,X399)</x:f>
        <x:v>0.9683407015340533</x:v>
      </x:c>
      <x:c r="D399" s="17" t="n">
        <x:f>$B$6+$B$7*B399</x:f>
        <x:v>0.18823588442962147</x:v>
      </x:c>
      <x:c r="E399" s="17" t="n">
        <x:f>$C$6+$C$7*($B$8*B399+SQRT(1-$B$8^2)*C399)</x:f>
        <x:v>0.20297870691950426</x:v>
      </x:c>
      <x:c r="F399" s="34"/>
      <x:c r="G399" s="34"/>
      <x:c r="H399" s="34"/>
      <x:c r="I399" s="34"/>
      <x:c r="J399" s="34"/>
      <x:c r="K399" s="34"/>
      <x:c r="L399" s="34"/>
      <x:c r="M399" s="34"/>
      <x:c r="N399" s="34"/>
      <x:c r="O399" s="34"/>
      <x:c r="P399" s="34"/>
      <x:c r="S399" s="10" t="n">
        <x:v>1.3823588442962147</x:v>
      </x:c>
      <x:c r="T399" s="10" t="n">
        <x:v>0.9683407015340533</x:v>
      </x:c>
      <x:c r="U399" s="10" t="n">
        <x:v>0.038560139249717136</x:v>
      </x:c>
      <x:c r="V399" s="10" t="n">
        <x:v>0.19410399778636334</x:v>
      </x:c>
      <x:c r="W399" s="10" t="n">
        <x:v>0.08886082318273264</x:v>
      </x:c>
      <x:c r="X399" s="10" t="n">
        <x:v>-1.1542074589769757</x:v>
      </x:c>
    </x:row>
    <x:row r="400">
      <x:c r="A400" s="34" t="n">
        <x:v>376</x:v>
      </x:c>
      <x:c r="B400" s="39" t="n">
        <x:f>CHOOSE(MIN(3,MAX(1,$B$9)),S400,U400,W400)</x:f>
        <x:v>-0.4604036325926873</x:v>
      </x:c>
      <x:c r="C400" s="39" t="n">
        <x:f>CHOOSE(MIN(3,MAX(1,$B$9)),T400,V400,X400)</x:f>
        <x:v>0.11762706078588185</x:v>
      </x:c>
      <x:c r="D400" s="17" t="n">
        <x:f>$B$6+$B$7*B400</x:f>
        <x:v>0.0039596367407312705</x:v>
      </x:c>
      <x:c r="E400" s="17" t="n">
        <x:f>$C$6+$C$7*($B$8*B400+SQRT(1-$B$8^2)*C400)</x:f>
        <x:v>0.037166620651672644</x:v>
      </x:c>
      <x:c r="F400" s="34"/>
      <x:c r="G400" s="34"/>
      <x:c r="H400" s="34"/>
      <x:c r="I400" s="34"/>
      <x:c r="J400" s="34"/>
      <x:c r="K400" s="34"/>
      <x:c r="L400" s="34"/>
      <x:c r="M400" s="34"/>
      <x:c r="N400" s="34"/>
      <x:c r="O400" s="34"/>
      <x:c r="P400" s="34"/>
      <x:c r="S400" s="10" t="n">
        <x:v>-0.4604036325926873</x:v>
      </x:c>
      <x:c r="T400" s="10" t="n">
        <x:v>0.11762706078588185</x:v>
      </x:c>
      <x:c r="U400" s="10" t="n">
        <x:v>0.43454550585316487</x:v>
      </x:c>
      <x:c r="V400" s="10" t="n">
        <x:v>-0.2704282586566869</x:v>
      </x:c>
      <x:c r="W400" s="10" t="n">
        <x:v>-1.3502057556698062</x:v>
      </x:c>
      <x:c r="X400" s="10" t="n">
        <x:v>0.15732360535232312</x:v>
      </x:c>
    </x:row>
    <x:row r="401">
      <x:c r="A401" s="34" t="n">
        <x:v>377</x:v>
      </x:c>
      <x:c r="B401" s="39" t="n">
        <x:f>CHOOSE(MIN(3,MAX(1,$B$9)),S401,U401,W401)</x:f>
        <x:v>-1.0658273778044332</x:v>
      </x:c>
      <x:c r="C401" s="39" t="n">
        <x:f>CHOOSE(MIN(3,MAX(1,$B$9)),T401,V401,X401)</x:f>
        <x:v>1.318882403800421</x:v>
      </x:c>
      <x:c r="D401" s="17" t="n">
        <x:f>$B$6+$B$7*B401</x:f>
        <x:v>-0.056582737780443315</x:v>
      </x:c>
      <x:c r="E401" s="17" t="n">
        <x:f>$C$6+$C$7*($B$8*B401+SQRT(1-$B$8^2)*C401)</x:f>
        <x:v>0.11092719773932341</x:v>
      </x:c>
      <x:c r="F401" s="34"/>
      <x:c r="G401" s="34"/>
      <x:c r="H401" s="34"/>
      <x:c r="I401" s="34"/>
      <x:c r="J401" s="34"/>
      <x:c r="K401" s="34"/>
      <x:c r="L401" s="34"/>
      <x:c r="M401" s="34"/>
      <x:c r="N401" s="34"/>
      <x:c r="O401" s="34"/>
      <x:c r="P401" s="34"/>
      <x:c r="S401" s="10" t="n">
        <x:v>-1.0658273778044332</x:v>
      </x:c>
      <x:c r="T401" s="10" t="n">
        <x:v>1.318882403800421</x:v>
      </x:c>
      <x:c r="U401" s="10" t="n">
        <x:v>1.2838548592945598</x:v>
      </x:c>
      <x:c r="V401" s="10" t="n">
        <x:v>-1.3094462232262227</x:v>
      </x:c>
      <x:c r="W401" s="10" t="n">
        <x:v>-0.07084792358343993</x:v>
      </x:c>
      <x:c r="X401" s="10" t="n">
        <x:v>-1.7137215002496962</x:v>
      </x:c>
    </x:row>
    <x:row r="402">
      <x:c r="A402" s="34" t="n">
        <x:v>378</x:v>
      </x:c>
      <x:c r="B402" s="39" t="n">
        <x:f>CHOOSE(MIN(3,MAX(1,$B$9)),S402,U402,W402)</x:f>
        <x:v>-0.6309450428804119</x:v>
      </x:c>
      <x:c r="C402" s="39" t="n">
        <x:f>CHOOSE(MIN(3,MAX(1,$B$9)),T402,V402,X402)</x:f>
        <x:v>-0.13083276731019022</x:v>
      </x:c>
      <x:c r="D402" s="17" t="n">
        <x:f>$B$6+$B$7*B402</x:f>
        <x:v>-0.013094504288041181</x:v>
      </x:c>
      <x:c r="E402" s="17" t="n">
        <x:f>$C$6+$C$7*($B$8*B402+SQRT(1-$B$8^2)*C402)</x:f>
        <x:v>0.007122297842175107</x:v>
      </x:c>
      <x:c r="F402" s="34"/>
      <x:c r="G402" s="34"/>
      <x:c r="H402" s="34"/>
      <x:c r="I402" s="34"/>
      <x:c r="J402" s="34"/>
      <x:c r="K402" s="34"/>
      <x:c r="L402" s="34"/>
      <x:c r="M402" s="34"/>
      <x:c r="N402" s="34"/>
      <x:c r="O402" s="34"/>
      <x:c r="P402" s="34"/>
      <x:c r="S402" s="10" t="n">
        <x:v>-0.6309450428804119</x:v>
      </x:c>
      <x:c r="T402" s="10" t="n">
        <x:v>-0.13083276731019022</x:v>
      </x:c>
      <x:c r="U402" s="10" t="n">
        <x:v>0.1596727204422399</x:v>
      </x:c>
      <x:c r="V402" s="10" t="n">
        <x:v>-0.8054341477593719</x:v>
      </x:c>
      <x:c r="W402" s="10" t="n">
        <x:v>0.6289441908305372</x:v>
      </x:c>
      <x:c r="X402" s="10" t="n">
        <x:v>1.025663936678691</x:v>
      </x:c>
    </x:row>
    <x:row r="403">
      <x:c r="A403" s="34" t="n">
        <x:v>379</x:v>
      </x:c>
      <x:c r="B403" s="39" t="n">
        <x:f>CHOOSE(MIN(3,MAX(1,$B$9)),S403,U403,W403)</x:f>
        <x:v>2.255213159772252</x:v>
      </x:c>
      <x:c r="C403" s="39" t="n">
        <x:f>CHOOSE(MIN(3,MAX(1,$B$9)),T403,V403,X403)</x:f>
        <x:v>-0.6674629434109164</x:v>
      </x:c>
      <x:c r="D403" s="17" t="n">
        <x:f>$B$6+$B$7*B403</x:f>
        <x:v>0.2755213159772252</x:v>
      </x:c>
      <x:c r="E403" s="17" t="n">
        <x:f>$C$6+$C$7*($B$8*B403+SQRT(1-$B$8^2)*C403)</x:f>
        <x:v>0.10495667148075372</x:v>
      </x:c>
      <x:c r="F403" s="34"/>
      <x:c r="G403" s="34"/>
      <x:c r="H403" s="34"/>
      <x:c r="I403" s="34"/>
      <x:c r="J403" s="34"/>
      <x:c r="K403" s="34"/>
      <x:c r="L403" s="34"/>
      <x:c r="M403" s="34"/>
      <x:c r="N403" s="34"/>
      <x:c r="O403" s="34"/>
      <x:c r="P403" s="34"/>
      <x:c r="S403" s="10" t="n">
        <x:v>2.255213159772252</x:v>
      </x:c>
      <x:c r="T403" s="10" t="n">
        <x:v>-0.6674629434109164</x:v>
      </x:c>
      <x:c r="U403" s="10" t="n">
        <x:v>1.8727642570635519</x:v>
      </x:c>
      <x:c r="V403" s="10" t="n">
        <x:v>1.4118259574652867</x:v>
      </x:c>
      <x:c r="W403" s="10" t="n">
        <x:v>-0.027380666571221686</x:v>
      </x:c>
      <x:c r="X403" s="10" t="n">
        <x:v>0.8641559710223851</x:v>
      </x:c>
    </x:row>
    <x:row r="404">
      <x:c r="A404" s="34" t="n">
        <x:v>380</x:v>
      </x:c>
      <x:c r="B404" s="39" t="n">
        <x:f>CHOOSE(MIN(3,MAX(1,$B$9)),S404,U404,W404)</x:f>
        <x:v>-1.1050859142881815</x:v>
      </x:c>
      <x:c r="C404" s="39" t="n">
        <x:f>CHOOSE(MIN(3,MAX(1,$B$9)),T404,V404,X404)</x:f>
        <x:v>-1.4922965506432253</x:v>
      </x:c>
      <x:c r="D404" s="17" t="n">
        <x:f>$B$6+$B$7*B404</x:f>
        <x:v>-0.06050859142881815</x:v>
      </x:c>
      <x:c r="E404" s="17" t="n">
        <x:f>$C$6+$C$7*($B$8*B404+SQRT(1-$B$8^2)*C404)</x:f>
        <x:v>-0.1344909679981015</x:v>
      </x:c>
      <x:c r="F404" s="34"/>
      <x:c r="G404" s="34"/>
      <x:c r="H404" s="34"/>
      <x:c r="I404" s="34"/>
      <x:c r="J404" s="34"/>
      <x:c r="K404" s="34"/>
      <x:c r="L404" s="34"/>
      <x:c r="M404" s="34"/>
      <x:c r="N404" s="34"/>
      <x:c r="O404" s="34"/>
      <x:c r="P404" s="34"/>
      <x:c r="S404" s="10" t="n">
        <x:v>-1.1050859142881815</x:v>
      </x:c>
      <x:c r="T404" s="10" t="n">
        <x:v>-1.4922965506432253</x:v>
      </x:c>
      <x:c r="U404" s="10" t="n">
        <x:v>0.8403614539884731</x:v>
      </x:c>
      <x:c r="V404" s="10" t="n">
        <x:v>-1.567740579813567</x:v>
      </x:c>
      <x:c r="W404" s="10" t="n">
        <x:v>-1.137876766651786</x:v>
      </x:c>
      <x:c r="X404" s="10" t="n">
        <x:v>0.7715731007262929</x:v>
      </x:c>
    </x:row>
    <x:row r="405">
      <x:c r="A405" s="34" t="n">
        <x:v>381</x:v>
      </x:c>
      <x:c r="B405" s="39" t="n">
        <x:f>CHOOSE(MIN(3,MAX(1,$B$9)),S405,U405,W405)</x:f>
        <x:v>-0.8830004537611189</x:v>
      </x:c>
      <x:c r="C405" s="39" t="n">
        <x:f>CHOOSE(MIN(3,MAX(1,$B$9)),T405,V405,X405)</x:f>
        <x:v>1.3588617063772968</x:v>
      </x:c>
      <x:c r="D405" s="17" t="n">
        <x:f>$B$6+$B$7*B405</x:f>
        <x:v>-0.038300045376111896</x:v>
      </x:c>
      <x:c r="E405" s="17" t="n">
        <x:f>$C$6+$C$7*($B$8*B405+SQRT(1-$B$8^2)*C405)</x:f>
        <x:v>0.12353085310720502</x:v>
      </x:c>
      <x:c r="F405" s="34"/>
      <x:c r="G405" s="34"/>
      <x:c r="H405" s="34"/>
      <x:c r="I405" s="34"/>
      <x:c r="J405" s="34"/>
      <x:c r="K405" s="34"/>
      <x:c r="L405" s="34"/>
      <x:c r="M405" s="34"/>
      <x:c r="N405" s="34"/>
      <x:c r="O405" s="34"/>
      <x:c r="P405" s="34"/>
      <x:c r="S405" s="10" t="n">
        <x:v>-0.8830004537611189</x:v>
      </x:c>
      <x:c r="T405" s="10" t="n">
        <x:v>1.3588617063772968</x:v>
      </x:c>
      <x:c r="U405" s="10" t="n">
        <x:v>-0.25082989980362996</x:v>
      </x:c>
      <x:c r="V405" s="10" t="n">
        <x:v>-0.41154423285293323</x:v>
      </x:c>
      <x:c r="W405" s="10" t="n">
        <x:v>0.8620047568711607</x:v>
      </x:c>
      <x:c r="X405" s="10" t="n">
        <x:v>0.5091937887588253</x:v>
      </x:c>
    </x:row>
    <x:row r="406">
      <x:c r="A406" s="34" t="n">
        <x:v>382</x:v>
      </x:c>
      <x:c r="B406" s="39" t="n">
        <x:f>CHOOSE(MIN(3,MAX(1,$B$9)),S406,U406,W406)</x:f>
        <x:v>-1.5826348336164886</x:v>
      </x:c>
      <x:c r="C406" s="39" t="n">
        <x:f>CHOOSE(MIN(3,MAX(1,$B$9)),T406,V406,X406)</x:f>
        <x:v>0.7603966056226373</x:v>
      </x:c>
      <x:c r="D406" s="17" t="n">
        <x:f>$B$6+$B$7*B406</x:f>
        <x:v>-0.10826348336164886</x:v>
      </x:c>
      <x:c r="E406" s="17" t="n">
        <x:f>$C$6+$C$7*($B$8*B406+SQRT(1-$B$8^2)*C406)</x:f>
        <x:v>0.036720536061241676</x:v>
      </x:c>
      <x:c r="F406" s="34"/>
      <x:c r="G406" s="34"/>
      <x:c r="H406" s="34"/>
      <x:c r="I406" s="34"/>
      <x:c r="J406" s="34"/>
      <x:c r="K406" s="34"/>
      <x:c r="L406" s="34"/>
      <x:c r="M406" s="34"/>
      <x:c r="N406" s="34"/>
      <x:c r="O406" s="34"/>
      <x:c r="P406" s="34"/>
      <x:c r="S406" s="10" t="n">
        <x:v>-1.5826348336164886</x:v>
      </x:c>
      <x:c r="T406" s="10" t="n">
        <x:v>0.7603966056226373</x:v>
      </x:c>
      <x:c r="U406" s="10" t="n">
        <x:v>0.8176514973316962</x:v>
      </x:c>
      <x:c r="V406" s="10" t="n">
        <x:v>0.1994585460655645</x:v>
      </x:c>
      <x:c r="W406" s="10" t="n">
        <x:v>1.1167149740328732</x:v>
      </x:c>
      <x:c r="X406" s="10" t="n">
        <x:v>-0.1099273401660314</x:v>
      </x:c>
    </x:row>
    <x:row r="407">
      <x:c r="A407" s="34" t="n">
        <x:v>383</x:v>
      </x:c>
      <x:c r="B407" s="39" t="n">
        <x:f>CHOOSE(MIN(3,MAX(1,$B$9)),S407,U407,W407)</x:f>
        <x:v>-0.2290800165963178</x:v>
      </x:c>
      <x:c r="C407" s="39" t="n">
        <x:f>CHOOSE(MIN(3,MAX(1,$B$9)),T407,V407,X407)</x:f>
        <x:v>-0.10913349673105803</x:v>
      </x:c>
      <x:c r="D407" s="17" t="n">
        <x:f>$B$6+$B$7*B407</x:f>
        <x:v>0.027091998340368222</x:v>
      </x:c>
      <x:c r="E407" s="17" t="n">
        <x:f>$C$6+$C$7*($B$8*B407+SQRT(1-$B$8^2)*C407)</x:f>
        <x:v>0.029094761112891887</x:v>
      </x:c>
      <x:c r="F407" s="34"/>
      <x:c r="G407" s="34"/>
      <x:c r="H407" s="34"/>
      <x:c r="I407" s="34"/>
      <x:c r="J407" s="34"/>
      <x:c r="K407" s="34"/>
      <x:c r="L407" s="34"/>
      <x:c r="M407" s="34"/>
      <x:c r="N407" s="34"/>
      <x:c r="O407" s="34"/>
      <x:c r="P407" s="34"/>
      <x:c r="S407" s="10" t="n">
        <x:v>-0.2290800165963178</x:v>
      </x:c>
      <x:c r="T407" s="10" t="n">
        <x:v>-0.10913349673105803</x:v>
      </x:c>
      <x:c r="U407" s="10" t="n">
        <x:v>-1.2910651292590887</x:v>
      </x:c>
      <x:c r="V407" s="10" t="n">
        <x:v>1.1423517499232003</x:v>
      </x:c>
      <x:c r="W407" s="10" t="n">
        <x:v>0.20129319158372674</x:v>
      </x:c>
      <x:c r="X407" s="10" t="n">
        <x:v>0.1588323086435829</x:v>
      </x:c>
    </x:row>
    <x:row r="408">
      <x:c r="A408" s="34" t="n">
        <x:v>384</x:v>
      </x:c>
      <x:c r="B408" s="39" t="n">
        <x:f>CHOOSE(MIN(3,MAX(1,$B$9)),S408,U408,W408)</x:f>
        <x:v>-0.4229682744880279</x:v>
      </x:c>
      <x:c r="C408" s="39" t="n">
        <x:f>CHOOSE(MIN(3,MAX(1,$B$9)),T408,V408,X408)</x:f>
        <x:v>-0.11475449718744608</x:v>
      </x:c>
      <x:c r="D408" s="17" t="n">
        <x:f>$B$6+$B$7*B408</x:f>
        <x:v>0.007703172551197214</x:v>
      </x:c>
      <x:c r="E408" s="17" t="n">
        <x:f>$C$6+$C$7*($B$8*B408+SQRT(1-$B$8^2)*C408)</x:f>
        <x:v>0.018913555299314783</x:v>
      </x:c>
      <x:c r="F408" s="34"/>
      <x:c r="G408" s="34"/>
      <x:c r="H408" s="34"/>
      <x:c r="I408" s="34"/>
      <x:c r="J408" s="34"/>
      <x:c r="K408" s="34"/>
      <x:c r="L408" s="34"/>
      <x:c r="M408" s="34"/>
      <x:c r="N408" s="34"/>
      <x:c r="O408" s="34"/>
      <x:c r="P408" s="34"/>
      <x:c r="S408" s="10" t="n">
        <x:v>-0.4229682744880279</x:v>
      </x:c>
      <x:c r="T408" s="10" t="n">
        <x:v>-0.11475449718744608</x:v>
      </x:c>
      <x:c r="U408" s="10" t="n">
        <x:v>0.5400181803655155</x:v>
      </x:c>
      <x:c r="V408" s="10" t="n">
        <x:v>2.234067353532739</x:v>
      </x:c>
      <x:c r="W408" s="10" t="n">
        <x:v>-1.0156545072830925</x:v>
      </x:c>
      <x:c r="X408" s="10" t="n">
        <x:v>0.1931624213665777</x:v>
      </x:c>
    </x:row>
    <x:row r="409">
      <x:c r="A409" s="34" t="n">
        <x:v>385</x:v>
      </x:c>
      <x:c r="B409" s="39" t="n">
        <x:f>CHOOSE(MIN(3,MAX(1,$B$9)),S409,U409,W409)</x:f>
        <x:v>0.25045022580829673</x:v>
      </x:c>
      <x:c r="C409" s="39" t="n">
        <x:f>CHOOSE(MIN(3,MAX(1,$B$9)),T409,V409,X409)</x:f>
        <x:v>-0.32523887762843184</x:v>
      </x:c>
      <x:c r="D409" s="17" t="n">
        <x:f>$B$6+$B$7*B409</x:f>
        <x:v>0.07504502258082968</x:v>
      </x:c>
      <x:c r="E409" s="17" t="n">
        <x:f>$C$6+$C$7*($B$8*B409+SQRT(1-$B$8^2)*C409)</x:f>
        <x:v>0.034355998257958806</x:v>
      </x:c>
      <x:c r="F409" s="34"/>
      <x:c r="G409" s="34"/>
      <x:c r="H409" s="34"/>
      <x:c r="I409" s="34"/>
      <x:c r="J409" s="34"/>
      <x:c r="K409" s="34"/>
      <x:c r="L409" s="34"/>
      <x:c r="M409" s="34"/>
      <x:c r="N409" s="34"/>
      <x:c r="O409" s="34"/>
      <x:c r="P409" s="34"/>
      <x:c r="S409" s="10" t="n">
        <x:v>0.25045022580829673</x:v>
      </x:c>
      <x:c r="T409" s="10" t="n">
        <x:v>-0.32523887762843184</x:v>
      </x:c>
      <x:c r="U409" s="10" t="n">
        <x:v>-0.33171224295107643</x:v>
      </x:c>
      <x:c r="V409" s="10" t="n">
        <x:v>1.0412504975531602</x:v>
      </x:c>
      <x:c r="W409" s="10" t="n">
        <x:v>-1.548596637065793</x:v>
      </x:c>
      <x:c r="X409" s="10" t="n">
        <x:v>-0.7873921555767751</x:v>
      </x:c>
    </x:row>
    <x:row r="410">
      <x:c r="A410" s="34" t="n">
        <x:v>386</x:v>
      </x:c>
      <x:c r="B410" s="39" t="n">
        <x:f>CHOOSE(MIN(3,MAX(1,$B$9)),S410,U410,W410)</x:f>
        <x:v>-0.175921329716271</x:v>
      </x:c>
      <x:c r="C410" s="39" t="n">
        <x:f>CHOOSE(MIN(3,MAX(1,$B$9)),T410,V410,X410)</x:f>
        <x:v>1.13705905768074</x:v>
      </x:c>
      <x:c r="D410" s="17" t="n">
        <x:f>$B$6+$B$7*B410</x:f>
        <x:v>0.0324078670283729</x:v>
      </x:c>
      <x:c r="E410" s="17" t="n">
        <x:f>$C$6+$C$7*($B$8*B410+SQRT(1-$B$8^2)*C410)</x:f>
        <x:v>0.13967613646965807</x:v>
      </x:c>
      <x:c r="F410" s="34"/>
      <x:c r="G410" s="34"/>
      <x:c r="H410" s="34"/>
      <x:c r="I410" s="34"/>
      <x:c r="J410" s="34"/>
      <x:c r="K410" s="34"/>
      <x:c r="L410" s="34"/>
      <x:c r="M410" s="34"/>
      <x:c r="N410" s="34"/>
      <x:c r="O410" s="34"/>
      <x:c r="P410" s="34"/>
      <x:c r="S410" s="10" t="n">
        <x:v>-0.175921329716271</x:v>
      </x:c>
      <x:c r="T410" s="10" t="n">
        <x:v>1.13705905768074</x:v>
      </x:c>
      <x:c r="U410" s="10" t="n">
        <x:v>0.41331589929294427</x:v>
      </x:c>
      <x:c r="V410" s="10" t="n">
        <x:v>0.855611129341628</x:v>
      </x:c>
      <x:c r="W410" s="10" t="n">
        <x:v>-0.7446134590451126</x:v>
      </x:c>
      <x:c r="X410" s="10" t="n">
        <x:v>-0.05442633005550385</x:v>
      </x:c>
    </x:row>
    <x:row r="411">
      <x:c r="A411" s="34" t="n">
        <x:v>387</x:v>
      </x:c>
      <x:c r="B411" s="39" t="n">
        <x:f>CHOOSE(MIN(3,MAX(1,$B$9)),S411,U411,W411)</x:f>
        <x:v>-1.2766987559123277</x:v>
      </x:c>
      <x:c r="C411" s="39" t="n">
        <x:f>CHOOSE(MIN(3,MAX(1,$B$9)),T411,V411,X411)</x:f>
        <x:v>-0.4379956711096815</x:v>
      </x:c>
      <x:c r="D411" s="17" t="n">
        <x:f>$B$6+$B$7*B411</x:f>
        <x:v>-0.07766987559123277</x:v>
      </x:c>
      <x:c r="E411" s="17" t="n">
        <x:f>$C$6+$C$7*($B$8*B411+SQRT(1-$B$8^2)*C411)</x:f>
        <x:v>-0.051766475588476205</x:v>
      </x:c>
      <x:c r="F411" s="34"/>
      <x:c r="G411" s="34"/>
      <x:c r="H411" s="34"/>
      <x:c r="I411" s="34"/>
      <x:c r="J411" s="34"/>
      <x:c r="K411" s="34"/>
      <x:c r="L411" s="34"/>
      <x:c r="M411" s="34"/>
      <x:c r="N411" s="34"/>
      <x:c r="O411" s="34"/>
      <x:c r="P411" s="34"/>
      <x:c r="S411" s="10" t="n">
        <x:v>-1.2766987559123277</x:v>
      </x:c>
      <x:c r="T411" s="10" t="n">
        <x:v>-0.4379956711096815</x:v>
      </x:c>
      <x:c r="U411" s="10" t="n">
        <x:v>-0.6281808669639876</x:v>
      </x:c>
      <x:c r="V411" s="10" t="n">
        <x:v>-0.9100651784656789</x:v>
      </x:c>
      <x:c r="W411" s="10" t="n">
        <x:v>0.3896288992209858</x:v>
      </x:c>
      <x:c r="X411" s="10" t="n">
        <x:v>-1.2459996721641062</x:v>
      </x:c>
    </x:row>
    <x:row r="412">
      <x:c r="A412" s="34" t="n">
        <x:v>388</x:v>
      </x:c>
      <x:c r="B412" s="39" t="n">
        <x:f>CHOOSE(MIN(3,MAX(1,$B$9)),S412,U412,W412)</x:f>
        <x:v>0.6507714787238654</x:v>
      </x:c>
      <x:c r="C412" s="39" t="n">
        <x:f>CHOOSE(MIN(3,MAX(1,$B$9)),T412,V412,X412)</x:f>
        <x:v>-0.9523727665099648</x:v>
      </x:c>
      <x:c r="D412" s="17" t="n">
        <x:f>$B$6+$B$7*B412</x:f>
        <x:v>0.11507714787238654</x:v>
      </x:c>
      <x:c r="E412" s="17" t="n">
        <x:f>$C$6+$C$7*($B$8*B412+SQRT(1-$B$8^2)*C412)</x:f>
        <x:v>0.00006067296918375875</x:v>
      </x:c>
      <x:c r="F412" s="34"/>
      <x:c r="G412" s="34"/>
      <x:c r="H412" s="34"/>
      <x:c r="I412" s="34"/>
      <x:c r="J412" s="34"/>
      <x:c r="K412" s="34"/>
      <x:c r="L412" s="34"/>
      <x:c r="M412" s="34"/>
      <x:c r="N412" s="34"/>
      <x:c r="O412" s="34"/>
      <x:c r="P412" s="34"/>
      <x:c r="S412" s="10" t="n">
        <x:v>0.6507714787238654</x:v>
      </x:c>
      <x:c r="T412" s="10" t="n">
        <x:v>-0.9523727665099648</x:v>
      </x:c>
      <x:c r="U412" s="10" t="n">
        <x:v>-0.5976352582797168</x:v>
      </x:c>
      <x:c r="V412" s="10" t="n">
        <x:v>-2.175993723000756</x:v>
      </x:c>
      <x:c r="W412" s="10" t="n">
        <x:v>0.8729013646750896</x:v>
      </x:c>
      <x:c r="X412" s="10" t="n">
        <x:v>0.12628187099604327</x:v>
      </x:c>
    </x:row>
    <x:row r="413">
      <x:c r="A413" s="34" t="n">
        <x:v>389</x:v>
      </x:c>
      <x:c r="B413" s="39" t="n">
        <x:f>CHOOSE(MIN(3,MAX(1,$B$9)),S413,U413,W413)</x:f>
        <x:v>0.6974066081987145</x:v>
      </x:c>
      <x:c r="C413" s="39" t="n">
        <x:f>CHOOSE(MIN(3,MAX(1,$B$9)),T413,V413,X413)</x:f>
        <x:v>-0.1468907297415537</x:v>
      </x:c>
      <x:c r="D413" s="17" t="n">
        <x:f>$B$6+$B$7*B413</x:f>
        <x:v>0.11974066081987145</x:v>
      </x:c>
      <x:c r="E413" s="17" t="n">
        <x:f>$C$6+$C$7*($B$8*B413+SQRT(1-$B$8^2)*C413)</x:f>
        <x:v>0.07214922005627374</x:v>
      </x:c>
      <x:c r="F413" s="34"/>
      <x:c r="G413" s="34"/>
      <x:c r="H413" s="34"/>
      <x:c r="I413" s="34"/>
      <x:c r="J413" s="34"/>
      <x:c r="K413" s="34"/>
      <x:c r="L413" s="34"/>
      <x:c r="M413" s="34"/>
      <x:c r="N413" s="34"/>
      <x:c r="O413" s="34"/>
      <x:c r="P413" s="34"/>
      <x:c r="S413" s="10" t="n">
        <x:v>0.6974066081987145</x:v>
      </x:c>
      <x:c r="T413" s="10" t="n">
        <x:v>-0.1468907297415537</x:v>
      </x:c>
      <x:c r="U413" s="10" t="n">
        <x:v>0.9408069367093955</x:v>
      </x:c>
      <x:c r="V413" s="10" t="n">
        <x:v>0.6236546645512386</x:v>
      </x:c>
      <x:c r="W413" s="10" t="n">
        <x:v>1.6118600066878461</x:v>
      </x:c>
      <x:c r="X413" s="10" t="n">
        <x:v>-0.43872125350571023</x:v>
      </x:c>
    </x:row>
    <x:row r="414">
      <x:c r="A414" s="34" t="n">
        <x:v>390</x:v>
      </x:c>
      <x:c r="B414" s="39" t="n">
        <x:f>CHOOSE(MIN(3,MAX(1,$B$9)),S414,U414,W414)</x:f>
        <x:v>0.08547596184748567</x:v>
      </x:c>
      <x:c r="C414" s="39" t="n">
        <x:f>CHOOSE(MIN(3,MAX(1,$B$9)),T414,V414,X414)</x:f>
        <x:v>-0.013269261481710756</x:v>
      </x:c>
      <x:c r="D414" s="17" t="n">
        <x:f>$B$6+$B$7*B414</x:f>
        <x:v>0.05854759618474857</x:v>
      </x:c>
      <x:c r="E414" s="17" t="n">
        <x:f>$C$6+$C$7*($B$8*B414+SQRT(1-$B$8^2)*C414)</x:f>
        <x:v>0.0531246463391123</x:v>
      </x:c>
      <x:c r="F414" s="34"/>
      <x:c r="G414" s="34"/>
      <x:c r="H414" s="34"/>
      <x:c r="I414" s="34"/>
      <x:c r="J414" s="34"/>
      <x:c r="K414" s="34"/>
      <x:c r="L414" s="34"/>
      <x:c r="M414" s="34"/>
      <x:c r="N414" s="34"/>
      <x:c r="O414" s="34"/>
      <x:c r="P414" s="34"/>
      <x:c r="S414" s="10" t="n">
        <x:v>0.08547596184748567</x:v>
      </x:c>
      <x:c r="T414" s="10" t="n">
        <x:v>-0.013269261481710756</x:v>
      </x:c>
      <x:c r="U414" s="10" t="n">
        <x:v>-0.4858615854071705</x:v>
      </x:c>
      <x:c r="V414" s="10" t="n">
        <x:v>-0.47237728722160327</x:v>
      </x:c>
      <x:c r="W414" s="10" t="n">
        <x:v>2.00665457711013</x:v>
      </x:c>
      <x:c r="X414" s="10" t="n">
        <x:v>-0.6097912026394868</x:v>
      </x:c>
    </x:row>
    <x:row r="415">
      <x:c r="A415" s="34" t="n">
        <x:v>391</x:v>
      </x:c>
      <x:c r="B415" s="39" t="n">
        <x:f>CHOOSE(MIN(3,MAX(1,$B$9)),S415,U415,W415)</x:f>
        <x:v>0.5380100384017608</x:v>
      </x:c>
      <x:c r="C415" s="39" t="n">
        <x:f>CHOOSE(MIN(3,MAX(1,$B$9)),T415,V415,X415)</x:f>
        <x:v>-0.374776305633958</x:v>
      </x:c>
      <x:c r="D415" s="17" t="n">
        <x:f>$B$6+$B$7*B415</x:f>
        <x:v>0.10380100384017608</x:v>
      </x:c>
      <x:c r="E415" s="17" t="n">
        <x:f>$C$6+$C$7*($B$8*B415+SQRT(1-$B$8^2)*C415)</x:f>
        <x:v>0.044443921778539175</x:v>
      </x:c>
      <x:c r="F415" s="34"/>
      <x:c r="G415" s="34"/>
      <x:c r="H415" s="34"/>
      <x:c r="I415" s="34"/>
      <x:c r="J415" s="34"/>
      <x:c r="K415" s="34"/>
      <x:c r="L415" s="34"/>
      <x:c r="M415" s="34"/>
      <x:c r="N415" s="34"/>
      <x:c r="O415" s="34"/>
      <x:c r="P415" s="34"/>
      <x:c r="S415" s="10" t="n">
        <x:v>0.5380100384017608</x:v>
      </x:c>
      <x:c r="T415" s="10" t="n">
        <x:v>-0.374776305633958</x:v>
      </x:c>
      <x:c r="U415" s="10" t="n">
        <x:v>-0.043510602133460814</x:v>
      </x:c>
      <x:c r="V415" s="10" t="n">
        <x:v>1.817741701002176</x:v>
      </x:c>
      <x:c r="W415" s="10" t="n">
        <x:v>-0.44438809940682794</x:v>
      </x:c>
      <x:c r="X415" s="10" t="n">
        <x:v>-0.7901159951080263</x:v>
      </x:c>
    </x:row>
    <x:row r="416">
      <x:c r="A416" s="34" t="n">
        <x:v>392</x:v>
      </x:c>
      <x:c r="B416" s="39" t="n">
        <x:f>CHOOSE(MIN(3,MAX(1,$B$9)),S416,U416,W416)</x:f>
        <x:v>0.6129876318711547</x:v>
      </x:c>
      <x:c r="C416" s="39" t="n">
        <x:f>CHOOSE(MIN(3,MAX(1,$B$9)),T416,V416,X416)</x:f>
        <x:v>-0.25650596351210597</x:v>
      </x:c>
      <x:c r="D416" s="17" t="n">
        <x:f>$B$6+$B$7*B416</x:f>
        <x:v>0.11129876318711547</x:v>
      </x:c>
      <x:c r="E416" s="17" t="n">
        <x:f>$C$6+$C$7*($B$8*B416+SQRT(1-$B$8^2)*C416)</x:f>
        <x:v>0.05843531353118893</x:v>
      </x:c>
      <x:c r="F416" s="34"/>
      <x:c r="G416" s="34"/>
      <x:c r="H416" s="34"/>
      <x:c r="I416" s="34"/>
      <x:c r="J416" s="34"/>
      <x:c r="K416" s="34"/>
      <x:c r="L416" s="34"/>
      <x:c r="M416" s="34"/>
      <x:c r="N416" s="34"/>
      <x:c r="O416" s="34"/>
      <x:c r="P416" s="34"/>
      <x:c r="S416" s="10" t="n">
        <x:v>0.6129876318711547</x:v>
      </x:c>
      <x:c r="T416" s="10" t="n">
        <x:v>-0.25650596351210597</x:v>
      </x:c>
      <x:c r="U416" s="10" t="n">
        <x:v>-1.7693718307125408</x:v>
      </x:c>
      <x:c r="V416" s="10" t="n">
        <x:v>0.37803139746717807</x:v>
      </x:c>
      <x:c r="W416" s="10" t="n">
        <x:v>0.11569887719364856</x:v>
      </x:c>
      <x:c r="X416" s="10" t="n">
        <x:v>-0.6048877801929081</x:v>
      </x:c>
    </x:row>
    <x:row r="417">
      <x:c r="A417" s="34" t="n">
        <x:v>393</x:v>
      </x:c>
      <x:c r="B417" s="39" t="n">
        <x:f>CHOOSE(MIN(3,MAX(1,$B$9)),S417,U417,W417)</x:f>
        <x:v>-1.7410619036159496</x:v>
      </x:c>
      <x:c r="C417" s="39" t="n">
        <x:f>CHOOSE(MIN(3,MAX(1,$B$9)),T417,V417,X417)</x:f>
        <x:v>-0.6073786234225881</x:v>
      </x:c>
      <x:c r="D417" s="17" t="n">
        <x:f>$B$6+$B$7*B417</x:f>
        <x:v>-0.12410619036159497</x:v>
      </x:c>
      <x:c r="E417" s="17" t="n">
        <x:f>$C$6+$C$7*($B$8*B417+SQRT(1-$B$8^2)*C417)</x:f>
        <x:v>-0.08965362694075583</x:v>
      </x:c>
      <x:c r="F417" s="34"/>
      <x:c r="G417" s="34"/>
      <x:c r="H417" s="34"/>
      <x:c r="I417" s="34"/>
      <x:c r="J417" s="34"/>
      <x:c r="K417" s="34"/>
      <x:c r="L417" s="34"/>
      <x:c r="M417" s="34"/>
      <x:c r="N417" s="34"/>
      <x:c r="O417" s="34"/>
      <x:c r="P417" s="34"/>
      <x:c r="S417" s="10" t="n">
        <x:v>-1.7410619036159496</x:v>
      </x:c>
      <x:c r="T417" s="10" t="n">
        <x:v>-0.6073786234225881</x:v>
      </x:c>
      <x:c r="U417" s="10" t="n">
        <x:v>0.6058546206177021</x:v>
      </x:c>
      <x:c r="V417" s="10" t="n">
        <x:v>-0.11873723607216949</x:v>
      </x:c>
      <x:c r="W417" s="10" t="n">
        <x:v>-2.22405808941077</x:v>
      </x:c>
      <x:c r="X417" s="10" t="n">
        <x:v>0.3990741454101659</x:v>
      </x:c>
    </x:row>
    <x:row r="418">
      <x:c r="A418" s="34" t="n">
        <x:v>394</x:v>
      </x:c>
      <x:c r="B418" s="39" t="n">
        <x:f>CHOOSE(MIN(3,MAX(1,$B$9)),S418,U418,W418)</x:f>
        <x:v>-0.4535777892064734</x:v>
      </x:c>
      <x:c r="C418" s="39" t="n">
        <x:f>CHOOSE(MIN(3,MAX(1,$B$9)),T418,V418,X418)</x:f>
        <x:v>-0.40710709157314107</x:v>
      </x:c>
      <x:c r="D418" s="17" t="n">
        <x:f>$B$6+$B$7*B418</x:f>
        <x:v>0.004642221079352658</x:v>
      </x:c>
      <x:c r="E418" s="17" t="n">
        <x:f>$C$6+$C$7*($B$8*B418+SQRT(1-$B$8^2)*C418)</x:f>
        <x:v>-0.007935397796637454</x:v>
      </x:c>
      <x:c r="F418" s="34"/>
      <x:c r="G418" s="34"/>
      <x:c r="H418" s="34"/>
      <x:c r="I418" s="34"/>
      <x:c r="J418" s="34"/>
      <x:c r="K418" s="34"/>
      <x:c r="L418" s="34"/>
      <x:c r="M418" s="34"/>
      <x:c r="N418" s="34"/>
      <x:c r="O418" s="34"/>
      <x:c r="P418" s="34"/>
      <x:c r="S418" s="10" t="n">
        <x:v>-0.4535777892064734</x:v>
      </x:c>
      <x:c r="T418" s="10" t="n">
        <x:v>-0.40710709157314107</x:v>
      </x:c>
      <x:c r="U418" s="10" t="n">
        <x:v>-1.8155033270522682</x:v>
      </x:c>
      <x:c r="V418" s="10" t="n">
        <x:v>0.1552416397634758</x:v>
      </x:c>
      <x:c r="W418" s="10" t="n">
        <x:v>-0.4250053064795145</x:v>
      </x:c>
      <x:c r="X418" s="10" t="n">
        <x:v>0.02966593890967306</x:v>
      </x:c>
    </x:row>
    <x:row r="419">
      <x:c r="A419" s="34" t="n">
        <x:v>395</x:v>
      </x:c>
      <x:c r="B419" s="39" t="n">
        <x:f>CHOOSE(MIN(3,MAX(1,$B$9)),S419,U419,W419)</x:f>
        <x:v>1.1159783977139421</x:v>
      </x:c>
      <x:c r="C419" s="39" t="n">
        <x:f>CHOOSE(MIN(3,MAX(1,$B$9)),T419,V419,X419)</x:f>
        <x:v>-0.1215837741945788</x:v>
      </x:c>
      <x:c r="D419" s="17" t="n">
        <x:f>$B$6+$B$7*B419</x:f>
        <x:v>0.16159783977139422</x:v>
      </x:c>
      <x:c r="E419" s="17" t="n">
        <x:f>$C$6+$C$7*($B$8*B419+SQRT(1-$B$8^2)*C419)</x:f>
        <x:v>0.0952694561716475</x:v>
      </x:c>
      <x:c r="F419" s="34"/>
      <x:c r="G419" s="34"/>
      <x:c r="H419" s="34"/>
      <x:c r="I419" s="34"/>
      <x:c r="J419" s="34"/>
      <x:c r="K419" s="34"/>
      <x:c r="L419" s="34"/>
      <x:c r="M419" s="34"/>
      <x:c r="N419" s="34"/>
      <x:c r="O419" s="34"/>
      <x:c r="P419" s="34"/>
      <x:c r="S419" s="10" t="n">
        <x:v>1.1159783977139421</x:v>
      </x:c>
      <x:c r="T419" s="10" t="n">
        <x:v>-0.1215837741945788</x:v>
      </x:c>
      <x:c r="U419" s="10" t="n">
        <x:v>-0.9089191245002732</x:v>
      </x:c>
      <x:c r="V419" s="10" t="n">
        <x:v>1.2708726687564798</x:v>
      </x:c>
      <x:c r="W419" s="10" t="n">
        <x:v>-1.8763504763730798</x:v>
      </x:c>
      <x:c r="X419" s="10" t="n">
        <x:v>-0.5095276614332024</x:v>
      </x:c>
    </x:row>
    <x:row r="420">
      <x:c r="A420" s="34" t="n">
        <x:v>396</x:v>
      </x:c>
      <x:c r="B420" s="39" t="n">
        <x:f>CHOOSE(MIN(3,MAX(1,$B$9)),S420,U420,W420)</x:f>
        <x:v>1.031417015422192</x:v>
      </x:c>
      <x:c r="C420" s="39" t="n">
        <x:f>CHOOSE(MIN(3,MAX(1,$B$9)),T420,V420,X420)</x:f>
        <x:v>-0.40452580779170055</x:v>
      </x:c>
      <x:c r="D420" s="17" t="n">
        <x:f>$B$6+$B$7*B420</x:f>
        <x:v>0.1531417015422192</x:v>
      </x:c>
      <x:c r="E420" s="17" t="n">
        <x:f>$C$6+$C$7*($B$8*B420+SQRT(1-$B$8^2)*C420)</x:f>
        <x:v>0.06653788816770624</x:v>
      </x:c>
      <x:c r="F420" s="34"/>
      <x:c r="G420" s="34"/>
      <x:c r="H420" s="34"/>
      <x:c r="I420" s="34"/>
      <x:c r="J420" s="34"/>
      <x:c r="K420" s="34"/>
      <x:c r="L420" s="34"/>
      <x:c r="M420" s="34"/>
      <x:c r="N420" s="34"/>
      <x:c r="O420" s="34"/>
      <x:c r="P420" s="34"/>
      <x:c r="S420" s="10" t="n">
        <x:v>1.031417015422192</x:v>
      </x:c>
      <x:c r="T420" s="10" t="n">
        <x:v>-0.40452580779170055</x:v>
      </x:c>
      <x:c r="U420" s="10" t="n">
        <x:v>0.5148474869064862</x:v>
      </x:c>
      <x:c r="V420" s="10" t="n">
        <x:v>-1.0243173839120987</x:v>
      </x:c>
      <x:c r="W420" s="10" t="n">
        <x:v>-1.3451652877596927</x:v>
      </x:c>
      <x:c r="X420" s="10" t="n">
        <x:v>-0.2511653389599865</x:v>
      </x:c>
    </x:row>
    <x:row r="421">
      <x:c r="A421" s="34" t="n">
        <x:v>397</x:v>
      </x:c>
      <x:c r="B421" s="39" t="n">
        <x:f>CHOOSE(MIN(3,MAX(1,$B$9)),S421,U421,W421)</x:f>
        <x:v>0.30061704515058396</x:v>
      </x:c>
      <x:c r="C421" s="39" t="n">
        <x:f>CHOOSE(MIN(3,MAX(1,$B$9)),T421,V421,X421)</x:f>
        <x:v>-0.37403268879954643</x:v>
      </x:c>
      <x:c r="D421" s="17" t="n">
        <x:f>$B$6+$B$7*B421</x:f>
        <x:v>0.0800617045150584</x:v>
      </x:c>
      <x:c r="E421" s="17" t="n">
        <x:f>$C$6+$C$7*($B$8*B421+SQRT(1-$B$8^2)*C421)</x:f>
        <x:v>0.03263867122290855</x:v>
      </x:c>
      <x:c r="F421" s="34"/>
      <x:c r="G421" s="34"/>
      <x:c r="H421" s="34"/>
      <x:c r="I421" s="34"/>
      <x:c r="J421" s="34"/>
      <x:c r="K421" s="34"/>
      <x:c r="L421" s="34"/>
      <x:c r="M421" s="34"/>
      <x:c r="N421" s="34"/>
      <x:c r="O421" s="34"/>
      <x:c r="P421" s="34"/>
      <x:c r="S421" s="10" t="n">
        <x:v>0.30061704515058396</x:v>
      </x:c>
      <x:c r="T421" s="10" t="n">
        <x:v>-0.37403268879954643</x:v>
      </x:c>
      <x:c r="U421" s="10" t="n">
        <x:v>-0.47949773062429174</x:v>
      </x:c>
      <x:c r="V421" s="10" t="n">
        <x:v>1.1004983390333591</x:v>
      </x:c>
      <x:c r="W421" s="10" t="n">
        <x:v>1.1138495192381774</x:v>
      </x:c>
      <x:c r="X421" s="10" t="n">
        <x:v>1.2089987579054504</x:v>
      </x:c>
    </x:row>
    <x:row r="422">
      <x:c r="A422" s="34" t="n">
        <x:v>398</x:v>
      </x:c>
      <x:c r="B422" s="39" t="n">
        <x:f>CHOOSE(MIN(3,MAX(1,$B$9)),S422,U422,W422)</x:f>
        <x:v>0.7834096940209848</x:v>
      </x:c>
      <x:c r="C422" s="39" t="n">
        <x:f>CHOOSE(MIN(3,MAX(1,$B$9)),T422,V422,X422)</x:f>
        <x:v>0.19213554899188715</x:v>
      </x:c>
      <x:c r="D422" s="17" t="n">
        <x:f>$B$6+$B$7*B422</x:f>
        <x:v>0.1283409694020985</x:v>
      </x:c>
      <x:c r="E422" s="17" t="n">
        <x:f>$C$6+$C$7*($B$8*B422+SQRT(1-$B$8^2)*C422)</x:f>
        <x:v>0.10580991134075363</x:v>
      </x:c>
      <x:c r="F422" s="34"/>
      <x:c r="G422" s="34"/>
      <x:c r="H422" s="34"/>
      <x:c r="I422" s="34"/>
      <x:c r="J422" s="34"/>
      <x:c r="K422" s="34"/>
      <x:c r="L422" s="34"/>
      <x:c r="M422" s="34"/>
      <x:c r="N422" s="34"/>
      <x:c r="O422" s="34"/>
      <x:c r="P422" s="34"/>
      <x:c r="S422" s="10" t="n">
        <x:v>0.7834096940209848</x:v>
      </x:c>
      <x:c r="T422" s="10" t="n">
        <x:v>0.19213554899188715</x:v>
      </x:c>
      <x:c r="U422" s="10" t="n">
        <x:v>-1.1710322943315772</x:v>
      </x:c>
      <x:c r="V422" s="10" t="n">
        <x:v>-0.18959298423277435</x:v>
      </x:c>
      <x:c r="W422" s="10" t="n">
        <x:v>-0.346414280953789</x:v>
      </x:c>
      <x:c r="X422" s="10" t="n">
        <x:v>0.21017883939979268</x:v>
      </x:c>
    </x:row>
    <x:row r="423">
      <x:c r="A423" s="34" t="n">
        <x:v>399</x:v>
      </x:c>
      <x:c r="B423" s="39" t="n">
        <x:f>CHOOSE(MIN(3,MAX(1,$B$9)),S423,U423,W423)</x:f>
        <x:v>-0.6831507337839473</x:v>
      </x:c>
      <x:c r="C423" s="39" t="n">
        <x:f>CHOOSE(MIN(3,MAX(1,$B$9)),T423,V423,X423)</x:f>
        <x:v>-0.8284939642208534</x:v>
      </x:c>
      <x:c r="D423" s="17" t="n">
        <x:f>$B$6+$B$7*B423</x:f>
        <x:v>-0.018315073378394733</x:v>
      </x:c>
      <x:c r="E423" s="17" t="n">
        <x:f>$C$6+$C$7*($B$8*B423+SQRT(1-$B$8^2)*C423)</x:f>
        <x:v>-0.05590721867893085</x:v>
      </x:c>
      <x:c r="F423" s="34"/>
      <x:c r="G423" s="34"/>
      <x:c r="H423" s="34"/>
      <x:c r="I423" s="34"/>
      <x:c r="J423" s="34"/>
      <x:c r="K423" s="34"/>
      <x:c r="L423" s="34"/>
      <x:c r="M423" s="34"/>
      <x:c r="N423" s="34"/>
      <x:c r="O423" s="34"/>
      <x:c r="P423" s="34"/>
      <x:c r="S423" s="10" t="n">
        <x:v>-0.6831507337839473</x:v>
      </x:c>
      <x:c r="T423" s="10" t="n">
        <x:v>-0.8284939642208534</x:v>
      </x:c>
      <x:c r="U423" s="10" t="n">
        <x:v>-1.4301661951587368</x:v>
      </x:c>
      <x:c r="V423" s="10" t="n">
        <x:v>-0.9824823867682253</x:v>
      </x:c>
      <x:c r="W423" s="10" t="n">
        <x:v>1.2416022940917608</x:v>
      </x:c>
      <x:c r="X423" s="10" t="n">
        <x:v>0.04753955128967587</x:v>
      </x:c>
    </x:row>
    <x:row r="424">
      <x:c r="A424" s="34" t="n">
        <x:v>400</x:v>
      </x:c>
      <x:c r="B424" s="39" t="n">
        <x:f>CHOOSE(MIN(3,MAX(1,$B$9)),S424,U424,W424)</x:f>
        <x:v>-0.09312819817315499</x:v>
      </x:c>
      <x:c r="C424" s="39" t="n">
        <x:f>CHOOSE(MIN(3,MAX(1,$B$9)),T424,V424,X424)</x:f>
        <x:v>1.2969336238400744</x:v>
      </x:c>
      <x:c r="D424" s="17" t="n">
        <x:f>$B$6+$B$7*B424</x:f>
        <x:v>0.0406871801826845</x:v>
      </x:c>
      <x:c r="E424" s="17" t="n">
        <x:f>$C$6+$C$7*($B$8*B424+SQRT(1-$B$8^2)*C424)</x:f>
        <x:v>0.15766133661811382</x:v>
      </x:c>
      <x:c r="F424" s="34"/>
      <x:c r="G424" s="34"/>
      <x:c r="H424" s="34"/>
      <x:c r="I424" s="34"/>
      <x:c r="J424" s="34"/>
      <x:c r="K424" s="34"/>
      <x:c r="L424" s="34"/>
      <x:c r="M424" s="34"/>
      <x:c r="N424" s="34"/>
      <x:c r="O424" s="34"/>
      <x:c r="P424" s="34"/>
      <x:c r="S424" s="10" t="n">
        <x:v>-0.09312819817315499</x:v>
      </x:c>
      <x:c r="T424" s="10" t="n">
        <x:v>1.2969336238400744</x:v>
      </x:c>
      <x:c r="U424" s="10" t="n">
        <x:v>-0.3383071473305458</x:v>
      </x:c>
      <x:c r="V424" s="10" t="n">
        <x:v>0.03902529137515891</x:v>
      </x:c>
      <x:c r="W424" s="10" t="n">
        <x:v>-0.2801893580865303</x:v>
      </x:c>
      <x:c r="X424" s="10" t="n">
        <x:v>-1.2172074615510415</x:v>
      </x:c>
    </x:row>
    <x:row r="425">
      <x:c r="A425" s="34" t="n">
        <x:v>401</x:v>
      </x:c>
      <x:c r="B425" s="39" t="n">
        <x:f>CHOOSE(MIN(3,MAX(1,$B$9)),S425,U425,W425)</x:f>
        <x:v>0.7559821744249877</x:v>
      </x:c>
      <x:c r="C425" s="39" t="n">
        <x:f>CHOOSE(MIN(3,MAX(1,$B$9)),T425,V425,X425)</x:f>
        <x:v>0.31731406227750886</x:v>
      </x:c>
      <x:c r="D425" s="17" t="n">
        <x:f>$B$6+$B$7*B425</x:f>
        <x:v>0.12559821744249877</x:v>
      </x:c>
      <x:c r="E425" s="17" t="n">
        <x:f>$C$6+$C$7*($B$8*B425+SQRT(1-$B$8^2)*C425)</x:f>
        <x:v>0.1152793126122854</x:v>
      </x:c>
      <x:c r="F425" s="34"/>
      <x:c r="G425" s="34"/>
      <x:c r="H425" s="34"/>
      <x:c r="I425" s="34"/>
      <x:c r="J425" s="34"/>
      <x:c r="K425" s="34"/>
      <x:c r="L425" s="34"/>
      <x:c r="M425" s="34"/>
      <x:c r="N425" s="34"/>
      <x:c r="O425" s="34"/>
      <x:c r="P425" s="34"/>
      <x:c r="S425" s="10" t="n">
        <x:v>0.7559821744249877</x:v>
      </x:c>
      <x:c r="T425" s="10" t="n">
        <x:v>0.31731406227750886</x:v>
      </x:c>
      <x:c r="U425" s="10" t="n">
        <x:v>-0.5095722975408694</x:v>
      </x:c>
      <x:c r="V425" s="10" t="n">
        <x:v>0.415274058674615</x:v>
      </x:c>
      <x:c r="W425" s="10" t="n">
        <x:v>0.8892370259217878</x:v>
      </x:c>
      <x:c r="X425" s="10" t="n">
        <x:v>-0.8187428725764534</x:v>
      </x:c>
    </x:row>
    <x:row r="426">
      <x:c r="A426" s="34" t="n">
        <x:v>402</x:v>
      </x:c>
      <x:c r="B426" s="39" t="n">
        <x:f>CHOOSE(MIN(3,MAX(1,$B$9)),S426,U426,W426)</x:f>
        <x:v>-0.35049615060797545</x:v>
      </x:c>
      <x:c r="C426" s="39" t="n">
        <x:f>CHOOSE(MIN(3,MAX(1,$B$9)),T426,V426,X426)</x:f>
        <x:v>-1.7711869897892236</x:v>
      </x:c>
      <x:c r="D426" s="17" t="n">
        <x:f>$B$6+$B$7*B426</x:f>
        <x:v>0.014950384939202456</x:v>
      </x:c>
      <x:c r="E426" s="17" t="n">
        <x:f>$C$6+$C$7*($B$8*B426+SQRT(1-$B$8^2)*C426)</x:f>
        <x:v>-0.12091410033139445</x:v>
      </x:c>
      <x:c r="F426" s="34"/>
      <x:c r="G426" s="34"/>
      <x:c r="H426" s="34"/>
      <x:c r="I426" s="34"/>
      <x:c r="J426" s="34"/>
      <x:c r="K426" s="34"/>
      <x:c r="L426" s="34"/>
      <x:c r="M426" s="34"/>
      <x:c r="N426" s="34"/>
      <x:c r="O426" s="34"/>
      <x:c r="P426" s="34"/>
      <x:c r="S426" s="10" t="n">
        <x:v>-0.35049615060797545</x:v>
      </x:c>
      <x:c r="T426" s="10" t="n">
        <x:v>-1.7711869897892236</x:v>
      </x:c>
      <x:c r="U426" s="10" t="n">
        <x:v>0.332360003391769</x:v>
      </x:c>
      <x:c r="V426" s="10" t="n">
        <x:v>0.5780246855396701</x:v>
      </x:c>
      <x:c r="W426" s="10" t="n">
        <x:v>-2.1392687974073996</x:v>
      </x:c>
      <x:c r="X426" s="10" t="n">
        <x:v>1.4868746338651349</x:v>
      </x:c>
    </x:row>
    <x:row r="427">
      <x:c r="A427" s="34" t="n">
        <x:v>403</x:v>
      </x:c>
      <x:c r="B427" s="39" t="n">
        <x:f>CHOOSE(MIN(3,MAX(1,$B$9)),S427,U427,W427)</x:f>
        <x:v>-0.9613239927038307</x:v>
      </x:c>
      <x:c r="C427" s="39" t="n">
        <x:f>CHOOSE(MIN(3,MAX(1,$B$9)),T427,V427,X427)</x:f>
        <x:v>-1.2032974788404938</x:v>
      </x:c>
      <x:c r="D427" s="17" t="n">
        <x:f>$B$6+$B$7*B427</x:f>
        <x:v>-0.04613239927038308</x:v>
      </x:c>
      <x:c r="E427" s="17" t="n">
        <x:f>$C$6+$C$7*($B$8*B427+SQRT(1-$B$8^2)*C427)</x:f>
        <x:v>-0.1022748181337551</x:v>
      </x:c>
      <x:c r="F427" s="34"/>
      <x:c r="G427" s="34"/>
      <x:c r="H427" s="34"/>
      <x:c r="I427" s="34"/>
      <x:c r="J427" s="34"/>
      <x:c r="K427" s="34"/>
      <x:c r="L427" s="34"/>
      <x:c r="M427" s="34"/>
      <x:c r="N427" s="34"/>
      <x:c r="O427" s="34"/>
      <x:c r="P427" s="34"/>
      <x:c r="S427" s="10" t="n">
        <x:v>-0.9613239927038307</x:v>
      </x:c>
      <x:c r="T427" s="10" t="n">
        <x:v>-1.2032974788404938</x:v>
      </x:c>
      <x:c r="U427" s="10" t="n">
        <x:v>-0.5852811962711533</x:v>
      </x:c>
      <x:c r="V427" s="10" t="n">
        <x:v>0.4048004353971531</x:v>
      </x:c>
      <x:c r="W427" s="10" t="n">
        <x:v>0.05834581753771885</x:v>
      </x:c>
      <x:c r="X427" s="10" t="n">
        <x:v>0.6828405570675538</x:v>
      </x:c>
    </x:row>
    <x:row r="428">
      <x:c r="A428" s="34" t="n">
        <x:v>404</x:v>
      </x:c>
      <x:c r="B428" s="39" t="n">
        <x:f>CHOOSE(MIN(3,MAX(1,$B$9)),S428,U428,W428)</x:f>
        <x:v>0.44335546000784265</x:v>
      </x:c>
      <x:c r="C428" s="39" t="n">
        <x:f>CHOOSE(MIN(3,MAX(1,$B$9)),T428,V428,X428)</x:f>
        <x:v>-0.8341461358586219</x:v>
      </x:c>
      <x:c r="D428" s="17" t="n">
        <x:f>$B$6+$B$7*B428</x:f>
        <x:v>0.09433554600078427</x:v>
      </x:c>
      <x:c r="E428" s="17" t="n">
        <x:f>$C$6+$C$7*($B$8*B428+SQRT(1-$B$8^2)*C428)</x:f>
        <x:v>-0.00007140141182708504</x:v>
      </x:c>
      <x:c r="F428" s="34"/>
      <x:c r="G428" s="34"/>
      <x:c r="H428" s="34"/>
      <x:c r="I428" s="34"/>
      <x:c r="J428" s="34"/>
      <x:c r="K428" s="34"/>
      <x:c r="L428" s="34"/>
      <x:c r="M428" s="34"/>
      <x:c r="N428" s="34"/>
      <x:c r="O428" s="34"/>
      <x:c r="P428" s="34"/>
      <x:c r="S428" s="10" t="n">
        <x:v>0.44335546000784265</x:v>
      </x:c>
      <x:c r="T428" s="10" t="n">
        <x:v>-0.8341461358586219</x:v>
      </x:c>
      <x:c r="U428" s="10" t="n">
        <x:v>-0.4690510283296412</x:v>
      </x:c>
      <x:c r="V428" s="10" t="n">
        <x:v>-1.1909340721986899</x:v>
      </x:c>
      <x:c r="W428" s="10" t="n">
        <x:v>1.3807941670875605</x:v>
      </x:c>
      <x:c r="X428" s="10" t="n">
        <x:v>1.6496326085129678</x:v>
      </x:c>
    </x:row>
    <x:row r="429">
      <x:c r="A429" s="34" t="n">
        <x:v>405</x:v>
      </x:c>
      <x:c r="B429" s="39" t="n">
        <x:f>CHOOSE(MIN(3,MAX(1,$B$9)),S429,U429,W429)</x:f>
        <x:v>0.07156936047161082</x:v>
      </x:c>
      <x:c r="C429" s="39" t="n">
        <x:f>CHOOSE(MIN(3,MAX(1,$B$9)),T429,V429,X429)</x:f>
        <x:v>-0.18905814652446318</x:v>
      </x:c>
      <x:c r="D429" s="17" t="n">
        <x:f>$B$6+$B$7*B429</x:f>
        <x:v>0.057156936047161086</x:v>
      </x:c>
      <x:c r="E429" s="17" t="n">
        <x:f>$C$6+$C$7*($B$8*B429+SQRT(1-$B$8^2)*C429)</x:f>
        <x:v>0.03720555225532197</x:v>
      </x:c>
      <x:c r="F429" s="34"/>
      <x:c r="G429" s="34"/>
      <x:c r="H429" s="34"/>
      <x:c r="I429" s="34"/>
      <x:c r="J429" s="34"/>
      <x:c r="K429" s="34"/>
      <x:c r="L429" s="34"/>
      <x:c r="M429" s="34"/>
      <x:c r="N429" s="34"/>
      <x:c r="O429" s="34"/>
      <x:c r="P429" s="34"/>
      <x:c r="S429" s="10" t="n">
        <x:v>0.07156936047161082</x:v>
      </x:c>
      <x:c r="T429" s="10" t="n">
        <x:v>-0.18905814652446318</x:v>
      </x:c>
      <x:c r="U429" s="10" t="n">
        <x:v>0.33457501023358793</x:v>
      </x:c>
      <x:c r="V429" s="10" t="n">
        <x:v>-0.5172473770373511</x:v>
      </x:c>
      <x:c r="W429" s="10" t="n">
        <x:v>0.08731330132498702</x:v>
      </x:c>
      <x:c r="X429" s="10" t="n">
        <x:v>-0.41428298541463926</x:v>
      </x:c>
    </x:row>
    <x:row r="430">
      <x:c r="A430" s="34" t="n">
        <x:v>406</x:v>
      </x:c>
      <x:c r="B430" s="39" t="n">
        <x:f>CHOOSE(MIN(3,MAX(1,$B$9)),S430,U430,W430)</x:f>
        <x:v>-1.3355023743249927</x:v>
      </x:c>
      <x:c r="C430" s="39" t="n">
        <x:f>CHOOSE(MIN(3,MAX(1,$B$9)),T430,V430,X430)</x:f>
        <x:v>-1.2671056530789018</x:v>
      </x:c>
      <x:c r="D430" s="17" t="n">
        <x:f>$B$6+$B$7*B430</x:f>
        <x:v>-0.08355023743249927</x:v>
      </x:c>
      <x:c r="E430" s="17" t="n">
        <x:f>$C$6+$C$7*($B$8*B430+SQRT(1-$B$8^2)*C430)</x:f>
        <x:v>-0.12650968720076972</x:v>
      </x:c>
      <x:c r="F430" s="34"/>
      <x:c r="G430" s="34"/>
      <x:c r="H430" s="34"/>
      <x:c r="I430" s="34"/>
      <x:c r="J430" s="34"/>
      <x:c r="K430" s="34"/>
      <x:c r="L430" s="34"/>
      <x:c r="M430" s="34"/>
      <x:c r="N430" s="34"/>
      <x:c r="O430" s="34"/>
      <x:c r="P430" s="34"/>
      <x:c r="S430" s="10" t="n">
        <x:v>-1.3355023743249927</x:v>
      </x:c>
      <x:c r="T430" s="10" t="n">
        <x:v>-1.2671056530789018</x:v>
      </x:c>
      <x:c r="U430" s="10" t="n">
        <x:v>1.3143287135875397</x:v>
      </x:c>
      <x:c r="V430" s="10" t="n">
        <x:v>1.592269621537379</x:v>
      </x:c>
      <x:c r="W430" s="10" t="n">
        <x:v>1.6599990344473181</x:v>
      </x:c>
      <x:c r="X430" s="10" t="n">
        <x:v>-1.0927353694625461</x:v>
      </x:c>
    </x:row>
    <x:row r="431">
      <x:c r="A431" s="34" t="n">
        <x:v>407</x:v>
      </x:c>
      <x:c r="B431" s="39" t="n">
        <x:f>CHOOSE(MIN(3,MAX(1,$B$9)),S431,U431,W431)</x:f>
        <x:v>0.5354001078061578</x:v>
      </x:c>
      <x:c r="C431" s="39" t="n">
        <x:f>CHOOSE(MIN(3,MAX(1,$B$9)),T431,V431,X431)</x:f>
        <x:v>0.5512523544186724</x:v>
      </x:c>
      <x:c r="D431" s="17" t="n">
        <x:f>$B$6+$B$7*B431</x:f>
        <x:v>0.10354001078061578</x:v>
      </x:c>
      <x:c r="E431" s="17" t="n">
        <x:f>$C$6+$C$7*($B$8*B431+SQRT(1-$B$8^2)*C431)</x:f>
        <x:v>0.12450985967256321</x:v>
      </x:c>
      <x:c r="F431" s="34"/>
      <x:c r="G431" s="34"/>
      <x:c r="H431" s="34"/>
      <x:c r="I431" s="34"/>
      <x:c r="J431" s="34"/>
      <x:c r="K431" s="34"/>
      <x:c r="L431" s="34"/>
      <x:c r="M431" s="34"/>
      <x:c r="N431" s="34"/>
      <x:c r="O431" s="34"/>
      <x:c r="P431" s="34"/>
      <x:c r="S431" s="10" t="n">
        <x:v>0.5354001078061578</x:v>
      </x:c>
      <x:c r="T431" s="10" t="n">
        <x:v>0.5512523544186724</x:v>
      </x:c>
      <x:c r="U431" s="10" t="n">
        <x:v>-1.2379402002182658</x:v>
      </x:c>
      <x:c r="V431" s="10" t="n">
        <x:v>1.4352464484359502</x:v>
      </x:c>
      <x:c r="W431" s="10" t="n">
        <x:v>-0.023703875794604676</x:v>
      </x:c>
      <x:c r="X431" s="10" t="n">
        <x:v>0.8367404621462132</x:v>
      </x:c>
    </x:row>
    <x:row r="432">
      <x:c r="A432" s="34" t="n">
        <x:v>408</x:v>
      </x:c>
      <x:c r="B432" s="39" t="n">
        <x:f>CHOOSE(MIN(3,MAX(1,$B$9)),S432,U432,W432)</x:f>
        <x:v>0.9149521603072205</x:v>
      </x:c>
      <x:c r="C432" s="39" t="n">
        <x:f>CHOOSE(MIN(3,MAX(1,$B$9)),T432,V432,X432)</x:f>
        <x:v>-1.2265882567953115</x:v>
      </x:c>
      <x:c r="D432" s="17" t="n">
        <x:f>$B$6+$B$7*B432</x:f>
        <x:v>0.14149521603072207</x:v>
      </x:c>
      <x:c r="E432" s="17" t="n">
        <x:f>$C$6+$C$7*($B$8*B432+SQRT(1-$B$8^2)*C432)</x:f>
        <x:v>-0.010478051021480007</x:v>
      </x:c>
      <x:c r="F432" s="34"/>
      <x:c r="G432" s="34"/>
      <x:c r="H432" s="34"/>
      <x:c r="I432" s="34"/>
      <x:c r="J432" s="34"/>
      <x:c r="K432" s="34"/>
      <x:c r="L432" s="34"/>
      <x:c r="M432" s="34"/>
      <x:c r="N432" s="34"/>
      <x:c r="O432" s="34"/>
      <x:c r="P432" s="34"/>
      <x:c r="S432" s="10" t="n">
        <x:v>0.9149521603072205</x:v>
      </x:c>
      <x:c r="T432" s="10" t="n">
        <x:v>-1.2265882567953115</x:v>
      </x:c>
      <x:c r="U432" s="10" t="n">
        <x:v>1.5698128215855178</x:v>
      </x:c>
      <x:c r="V432" s="10" t="n">
        <x:v>0.5978260426706964</x:v>
      </x:c>
      <x:c r="W432" s="10" t="n">
        <x:v>-0.47361784297851317</x:v>
      </x:c>
      <x:c r="X432" s="10" t="n">
        <x:v>-0.6829895326453927</x:v>
      </x:c>
    </x:row>
    <x:row r="433">
      <x:c r="A433" s="34" t="n">
        <x:v>409</x:v>
      </x:c>
      <x:c r="B433" s="39" t="n">
        <x:f>CHOOSE(MIN(3,MAX(1,$B$9)),S433,U433,W433)</x:f>
        <x:v>1.4390172310042717</x:v>
      </x:c>
      <x:c r="C433" s="39" t="n">
        <x:f>CHOOSE(MIN(3,MAX(1,$B$9)),T433,V433,X433)</x:f>
        <x:v>-0.7288750833299664</x:v>
      </x:c>
      <x:c r="D433" s="17" t="n">
        <x:f>$B$6+$B$7*B433</x:f>
        <x:v>0.1939017231004272</x:v>
      </x:c>
      <x:c r="E433" s="17" t="n">
        <x:f>$C$6+$C$7*($B$8*B433+SQRT(1-$B$8^2)*C433)</x:f>
        <x:v>0.05882842771528854</x:v>
      </x:c>
      <x:c r="F433" s="34"/>
      <x:c r="G433" s="34"/>
      <x:c r="H433" s="34"/>
      <x:c r="I433" s="34"/>
      <x:c r="J433" s="34"/>
      <x:c r="K433" s="34"/>
      <x:c r="L433" s="34"/>
      <x:c r="M433" s="34"/>
      <x:c r="N433" s="34"/>
      <x:c r="O433" s="34"/>
      <x:c r="P433" s="34"/>
      <x:c r="S433" s="10" t="n">
        <x:v>1.4390172310042717</x:v>
      </x:c>
      <x:c r="T433" s="10" t="n">
        <x:v>-0.7288750833299664</x:v>
      </x:c>
      <x:c r="U433" s="10" t="n">
        <x:v>1.7082357212000616</x:v>
      </x:c>
      <x:c r="V433" s="10" t="n">
        <x:v>-1.0954182402422032</x:v>
      </x:c>
      <x:c r="W433" s="10" t="n">
        <x:v>2.5947904189082047</x:v>
      </x:c>
      <x:c r="X433" s="10" t="n">
        <x:v>2.3247588249783764</x:v>
      </x:c>
    </x:row>
    <x:row r="434">
      <x:c r="A434" s="34" t="n">
        <x:v>410</x:v>
      </x:c>
      <x:c r="B434" s="39" t="n">
        <x:f>CHOOSE(MIN(3,MAX(1,$B$9)),S434,U434,W434)</x:f>
        <x:v>0.37983482690772996</x:v>
      </x:c>
      <x:c r="C434" s="39" t="n">
        <x:f>CHOOSE(MIN(3,MAX(1,$B$9)),T434,V434,X434)</x:f>
        <x:v>-1.5199700506017968</x:v>
      </x:c>
      <x:c r="D434" s="17" t="n">
        <x:f>$B$6+$B$7*B434</x:f>
        <x:v>0.087983482690773</x:v>
      </x:c>
      <x:c r="E434" s="17" t="n">
        <x:f>$C$6+$C$7*($B$8*B434+SQRT(1-$B$8^2)*C434)</x:f>
        <x:v>-0.06264152633588096</x:v>
      </x:c>
      <x:c r="F434" s="34"/>
      <x:c r="G434" s="34"/>
      <x:c r="H434" s="34"/>
      <x:c r="I434" s="34"/>
      <x:c r="J434" s="34"/>
      <x:c r="K434" s="34"/>
      <x:c r="L434" s="34"/>
      <x:c r="M434" s="34"/>
      <x:c r="N434" s="34"/>
      <x:c r="O434" s="34"/>
      <x:c r="P434" s="34"/>
      <x:c r="S434" s="10" t="n">
        <x:v>0.37983482690772996</x:v>
      </x:c>
      <x:c r="T434" s="10" t="n">
        <x:v>-1.5199700506017968</x:v>
      </x:c>
      <x:c r="U434" s="10" t="n">
        <x:v>1.1072613763250665</x:v>
      </x:c>
      <x:c r="V434" s="10" t="n">
        <x:v>0.8317144372942108</x:v>
      </x:c>
      <x:c r="W434" s="10" t="n">
        <x:v>-1.8080882653113968</x:v>
      </x:c>
      <x:c r="X434" s="10" t="n">
        <x:v>0.9154489046745302</x:v>
      </x:c>
    </x:row>
    <x:row r="435">
      <x:c r="A435" s="34" t="n">
        <x:v>411</x:v>
      </x:c>
      <x:c r="B435" s="39" t="n">
        <x:f>CHOOSE(MIN(3,MAX(1,$B$9)),S435,U435,W435)</x:f>
        <x:v>1.6871948342564076</x:v>
      </x:c>
      <x:c r="C435" s="39" t="n">
        <x:f>CHOOSE(MIN(3,MAX(1,$B$9)),T435,V435,X435)</x:f>
        <x:v>0.05385321024604848</x:v>
      </x:c>
      <x:c r="D435" s="17" t="n">
        <x:f>$B$6+$B$7*B435</x:f>
        <x:v>0.2187194834256408</x:v>
      </x:c>
      <x:c r="E435" s="17" t="n">
        <x:f>$C$6+$C$7*($B$8*B435+SQRT(1-$B$8^2)*C435)</x:f>
        <x:v>0.13902356652766262</x:v>
      </x:c>
      <x:c r="F435" s="34"/>
      <x:c r="G435" s="34"/>
      <x:c r="H435" s="34"/>
      <x:c r="I435" s="34"/>
      <x:c r="J435" s="34"/>
      <x:c r="K435" s="34"/>
      <x:c r="L435" s="34"/>
      <x:c r="M435" s="34"/>
      <x:c r="N435" s="34"/>
      <x:c r="O435" s="34"/>
      <x:c r="P435" s="34"/>
      <x:c r="S435" s="10" t="n">
        <x:v>1.6871948342564076</x:v>
      </x:c>
      <x:c r="T435" s="10" t="n">
        <x:v>0.05385321024604848</x:v>
      </x:c>
      <x:c r="U435" s="10" t="n">
        <x:v>-0.8410610209147755</x:v>
      </x:c>
      <x:c r="V435" s="10" t="n">
        <x:v>-0.00837653713535111</x:v>
      </x:c>
      <x:c r="W435" s="10" t="n">
        <x:v>0.7655525179124935</x:v>
      </x:c>
      <x:c r="X435" s="10" t="n">
        <x:v>-0.1944907094003566</x:v>
      </x:c>
    </x:row>
    <x:row r="436">
      <x:c r="A436" s="34" t="n">
        <x:v>412</x:v>
      </x:c>
      <x:c r="B436" s="39" t="n">
        <x:f>CHOOSE(MIN(3,MAX(1,$B$9)),S436,U436,W436)</x:f>
        <x:v>-1.7163216017923524</x:v>
      </x:c>
      <x:c r="C436" s="39" t="n">
        <x:f>CHOOSE(MIN(3,MAX(1,$B$9)),T436,V436,X436)</x:f>
        <x:v>0.7745374483699269</x:v>
      </x:c>
      <x:c r="D436" s="17" t="n">
        <x:f>$B$6+$B$7*B436</x:f>
        <x:v>-0.12163216017923524</x:v>
      </x:c>
      <x:c r="E436" s="17" t="n">
        <x:f>$C$6+$C$7*($B$8*B436+SQRT(1-$B$8^2)*C436)</x:f>
        <x:v>0.031260830557455856</x:v>
      </x:c>
      <x:c r="F436" s="34"/>
      <x:c r="G436" s="34"/>
      <x:c r="H436" s="34"/>
      <x:c r="I436" s="34"/>
      <x:c r="J436" s="34"/>
      <x:c r="K436" s="34"/>
      <x:c r="L436" s="34"/>
      <x:c r="M436" s="34"/>
      <x:c r="N436" s="34"/>
      <x:c r="O436" s="34"/>
      <x:c r="P436" s="34"/>
      <x:c r="S436" s="10" t="n">
        <x:v>-1.7163216017923524</x:v>
      </x:c>
      <x:c r="T436" s="10" t="n">
        <x:v>0.7745374483699269</x:v>
      </x:c>
      <x:c r="U436" s="10" t="n">
        <x:v>0.3729031021010468</x:v>
      </x:c>
      <x:c r="V436" s="10" t="n">
        <x:v>-1.743197016399168</x:v>
      </x:c>
      <x:c r="W436" s="10" t="n">
        <x:v>-0.7334719578606282</x:v>
      </x:c>
      <x:c r="X436" s="10" t="n">
        <x:v>0.9577298644404051</x:v>
      </x:c>
    </x:row>
    <x:row r="437">
      <x:c r="A437" s="34" t="n">
        <x:v>413</x:v>
      </x:c>
      <x:c r="B437" s="39" t="n">
        <x:f>CHOOSE(MIN(3,MAX(1,$B$9)),S437,U437,W437)</x:f>
        <x:v>-0.9394098146196341</x:v>
      </x:c>
      <x:c r="C437" s="39" t="n">
        <x:f>CHOOSE(MIN(3,MAX(1,$B$9)),T437,V437,X437)</x:f>
        <x:v>0.7027747730230345</x:v>
      </x:c>
      <x:c r="D437" s="17" t="n">
        <x:f>$B$6+$B$7*B437</x:f>
        <x:v>-0.043940981461963416</x:v>
      </x:c>
      <x:c r="E437" s="17" t="n">
        <x:f>$C$6+$C$7*($B$8*B437+SQRT(1-$B$8^2)*C437)</x:f>
        <x:v>0.06389158992669736</x:v>
      </x:c>
      <x:c r="F437" s="34"/>
      <x:c r="G437" s="34"/>
      <x:c r="H437" s="34"/>
      <x:c r="I437" s="34"/>
      <x:c r="J437" s="34"/>
      <x:c r="K437" s="34"/>
      <x:c r="L437" s="34"/>
      <x:c r="M437" s="34"/>
      <x:c r="N437" s="34"/>
      <x:c r="O437" s="34"/>
      <x:c r="P437" s="34"/>
      <x:c r="S437" s="10" t="n">
        <x:v>-0.9394098146196341</x:v>
      </x:c>
      <x:c r="T437" s="10" t="n">
        <x:v>0.7027747730230345</x:v>
      </x:c>
      <x:c r="U437" s="10" t="n">
        <x:v>0.721510801909181</x:v>
      </x:c>
      <x:c r="V437" s="10" t="n">
        <x:v>-0.41547745113136114</x:v>
      </x:c>
      <x:c r="W437" s="10" t="n">
        <x:v>-0.03604239269524789</x:v>
      </x:c>
      <x:c r="X437" s="10" t="n">
        <x:v>0.7820037711132118</x:v>
      </x:c>
    </x:row>
    <x:row r="438">
      <x:c r="A438" s="34" t="n">
        <x:v>414</x:v>
      </x:c>
      <x:c r="B438" s="39" t="n">
        <x:f>CHOOSE(MIN(3,MAX(1,$B$9)),S438,U438,W438)</x:f>
        <x:v>2.810979534666715</x:v>
      </x:c>
      <x:c r="C438" s="39" t="n">
        <x:f>CHOOSE(MIN(3,MAX(1,$B$9)),T438,V438,X438)</x:f>
        <x:v>0.4171335099634062</x:v>
      </x:c>
      <x:c r="D438" s="17" t="n">
        <x:f>$B$6+$B$7*B438</x:f>
        <x:v>0.3310979534666715</x:v>
      </x:c>
      <x:c r="E438" s="17" t="n">
        <x:f>$C$6+$C$7*($B$8*B438+SQRT(1-$B$8^2)*C438)</x:f>
        <x:v>0.22667379837314366</x:v>
      </x:c>
      <x:c r="F438" s="34"/>
      <x:c r="G438" s="34"/>
      <x:c r="H438" s="34"/>
      <x:c r="I438" s="34"/>
      <x:c r="J438" s="34"/>
      <x:c r="K438" s="34"/>
      <x:c r="L438" s="34"/>
      <x:c r="M438" s="34"/>
      <x:c r="N438" s="34"/>
      <x:c r="O438" s="34"/>
      <x:c r="P438" s="34"/>
      <x:c r="S438" s="10" t="n">
        <x:v>2.810979534666715</x:v>
      </x:c>
      <x:c r="T438" s="10" t="n">
        <x:v>0.4171335099634062</x:v>
      </x:c>
      <x:c r="U438" s="10" t="n">
        <x:v>-0.6115283462989092</x:v>
      </x:c>
      <x:c r="V438" s="10" t="n">
        <x:v>0.46103266951681954</x:v>
      </x:c>
      <x:c r="W438" s="10" t="n">
        <x:v>-1.0054264828968293</x:v>
      </x:c>
      <x:c r="X438" s="10" t="n">
        <x:v>-0.5367720237207957</x:v>
      </x:c>
    </x:row>
    <x:row r="439">
      <x:c r="A439" s="34" t="n">
        <x:v>415</x:v>
      </x:c>
      <x:c r="B439" s="39" t="n">
        <x:f>CHOOSE(MIN(3,MAX(1,$B$9)),S439,U439,W439)</x:f>
        <x:v>1.3118962659554851</x:v>
      </x:c>
      <x:c r="C439" s="39" t="n">
        <x:f>CHOOSE(MIN(3,MAX(1,$B$9)),T439,V439,X439)</x:f>
        <x:v>1.1575220520036409</x:v>
      </x:c>
      <x:c r="D439" s="17" t="n">
        <x:f>$B$6+$B$7*B439</x:f>
        <x:v>0.18118962659554855</x:v>
      </x:c>
      <x:c r="E439" s="17" t="n">
        <x:f>$C$6+$C$7*($B$8*B439+SQRT(1-$B$8^2)*C439)</x:f>
        <x:v>0.21583916354535876</x:v>
      </x:c>
      <x:c r="F439" s="34"/>
      <x:c r="G439" s="34"/>
      <x:c r="H439" s="34"/>
      <x:c r="I439" s="34"/>
      <x:c r="J439" s="34"/>
      <x:c r="K439" s="34"/>
      <x:c r="L439" s="34"/>
      <x:c r="M439" s="34"/>
      <x:c r="N439" s="34"/>
      <x:c r="O439" s="34"/>
      <x:c r="P439" s="34"/>
      <x:c r="S439" s="10" t="n">
        <x:v>1.3118962659554851</x:v>
      </x:c>
      <x:c r="T439" s="10" t="n">
        <x:v>1.1575220520036409</x:v>
      </x:c>
      <x:c r="U439" s="10" t="n">
        <x:v>-1.256829729245882</x:v>
      </x:c>
      <x:c r="V439" s="10" t="n">
        <x:v>0.5192487508511455</x:v>
      </x:c>
      <x:c r="W439" s="10" t="n">
        <x:v>-0.6333923547149488</x:v>
      </x:c>
      <x:c r="X439" s="10" t="n">
        <x:v>-0.6374029349403918</x:v>
      </x:c>
    </x:row>
    <x:row r="440">
      <x:c r="A440" s="34" t="n">
        <x:v>416</x:v>
      </x:c>
      <x:c r="B440" s="39" t="n">
        <x:f>CHOOSE(MIN(3,MAX(1,$B$9)),S440,U440,W440)</x:f>
        <x:v>1.3484634284535155</x:v>
      </x:c>
      <x:c r="C440" s="39" t="n">
        <x:f>CHOOSE(MIN(3,MAX(1,$B$9)),T440,V440,X440)</x:f>
        <x:v>-0.8897451482130382</x:v>
      </x:c>
      <x:c r="D440" s="17" t="n">
        <x:f>$B$6+$B$7*B440</x:f>
        <x:v>0.18484634284535156</x:v>
      </x:c>
      <x:c r="E440" s="17" t="n">
        <x:f>$C$6+$C$7*($B$8*B440+SQRT(1-$B$8^2)*C440)</x:f>
        <x:v>0.040368981298031625</x:v>
      </x:c>
      <x:c r="F440" s="34"/>
      <x:c r="G440" s="34"/>
      <x:c r="H440" s="34"/>
      <x:c r="I440" s="34"/>
      <x:c r="J440" s="34"/>
      <x:c r="K440" s="34"/>
      <x:c r="L440" s="34"/>
      <x:c r="M440" s="34"/>
      <x:c r="N440" s="34"/>
      <x:c r="O440" s="34"/>
      <x:c r="P440" s="34"/>
      <x:c r="S440" s="10" t="n">
        <x:v>1.3484634284535155</x:v>
      </x:c>
      <x:c r="T440" s="10" t="n">
        <x:v>-0.8897451482130382</x:v>
      </x:c>
      <x:c r="U440" s="10" t="n">
        <x:v>-0.10845117507084975</x:v>
      </x:c>
      <x:c r="V440" s="10" t="n">
        <x:v>0.7110209346919414</x:v>
      </x:c>
      <x:c r="W440" s="10" t="n">
        <x:v>0.0064993472192547445</x:v>
      </x:c>
      <x:c r="X440" s="10" t="n">
        <x:v>0.23797567622234567</x:v>
      </x:c>
    </x:row>
    <x:row r="441">
      <x:c r="A441" s="34" t="n">
        <x:v>417</x:v>
      </x:c>
      <x:c r="B441" s="39" t="n">
        <x:f>CHOOSE(MIN(3,MAX(1,$B$9)),S441,U441,W441)</x:f>
        <x:v>1.1881359926914778</x:v>
      </x:c>
      <x:c r="C441" s="39" t="n">
        <x:f>CHOOSE(MIN(3,MAX(1,$B$9)),T441,V441,X441)</x:f>
        <x:v>-0.7899156914756256</x:v>
      </x:c>
      <x:c r="D441" s="17" t="n">
        <x:f>$B$6+$B$7*B441</x:f>
        <x:v>0.1688135992691478</x:v>
      </x:c>
      <x:c r="E441" s="17" t="n">
        <x:f>$C$6+$C$7*($B$8*B441+SQRT(1-$B$8^2)*C441)</x:f>
        <x:v>0.040998094067989634</x:v>
      </x:c>
      <x:c r="F441" s="34"/>
      <x:c r="G441" s="34"/>
      <x:c r="H441" s="34"/>
      <x:c r="I441" s="34"/>
      <x:c r="J441" s="34"/>
      <x:c r="K441" s="34"/>
      <x:c r="L441" s="34"/>
      <x:c r="M441" s="34"/>
      <x:c r="N441" s="34"/>
      <x:c r="O441" s="34"/>
      <x:c r="P441" s="34"/>
      <x:c r="S441" s="10" t="n">
        <x:v>1.1881359926914778</x:v>
      </x:c>
      <x:c r="T441" s="10" t="n">
        <x:v>-0.7899156914756256</x:v>
      </x:c>
      <x:c r="U441" s="10" t="n">
        <x:v>-0.7898468748044654</x:v>
      </x:c>
      <x:c r="V441" s="10" t="n">
        <x:v>-1.1926941206597523</x:v>
      </x:c>
      <x:c r="W441" s="10" t="n">
        <x:v>0.37578237570147927</x:v>
      </x:c>
      <x:c r="X441" s="10" t="n">
        <x:v>0.45429343809131567</x:v>
      </x:c>
    </x:row>
    <x:row r="442">
      <x:c r="A442" s="34" t="n">
        <x:v>418</x:v>
      </x:c>
      <x:c r="B442" s="39" t="n">
        <x:f>CHOOSE(MIN(3,MAX(1,$B$9)),S442,U442,W442)</x:f>
        <x:v>1.1150816326494997</x:v>
      </x:c>
      <x:c r="C442" s="39" t="n">
        <x:f>CHOOSE(MIN(3,MAX(1,$B$9)),T442,V442,X442)</x:f>
        <x:v>0.7305831672768862</x:v>
      </x:c>
      <x:c r="D442" s="17" t="n">
        <x:f>$B$6+$B$7*B442</x:f>
        <x:v>0.16150816326495</x:v>
      </x:c>
      <x:c r="E442" s="17" t="n">
        <x:f>$C$6+$C$7*($B$8*B442+SQRT(1-$B$8^2)*C442)</x:f>
        <x:v>0.16902443987638294</x:v>
      </x:c>
      <x:c r="F442" s="34"/>
      <x:c r="G442" s="34"/>
      <x:c r="H442" s="34"/>
      <x:c r="I442" s="34"/>
      <x:c r="J442" s="34"/>
      <x:c r="K442" s="34"/>
      <x:c r="L442" s="34"/>
      <x:c r="M442" s="34"/>
      <x:c r="N442" s="34"/>
      <x:c r="O442" s="34"/>
      <x:c r="P442" s="34"/>
      <x:c r="S442" s="10" t="n">
        <x:v>1.1150816326494997</x:v>
      </x:c>
      <x:c r="T442" s="10" t="n">
        <x:v>0.7305831672768862</x:v>
      </x:c>
      <x:c r="U442" s="10" t="n">
        <x:v>1.7708106596004607</x:v>
      </x:c>
      <x:c r="V442" s="10" t="n">
        <x:v>0.6275159718537097</x:v>
      </x:c>
      <x:c r="W442" s="10" t="n">
        <x:v>-2.4128328177519807</x:v>
      </x:c>
      <x:c r="X442" s="10" t="n">
        <x:v>0.30493043281544707</x:v>
      </x:c>
    </x:row>
    <x:row r="443">
      <x:c r="A443" s="34" t="n">
        <x:v>419</x:v>
      </x:c>
      <x:c r="B443" s="39" t="n">
        <x:f>CHOOSE(MIN(3,MAX(1,$B$9)),S443,U443,W443)</x:f>
        <x:v>1.2107858003911278</x:v>
      </x:c>
      <x:c r="C443" s="39" t="n">
        <x:f>CHOOSE(MIN(3,MAX(1,$B$9)),T443,V443,X443)</x:f>
        <x:v>0.05656612578342417</x:v>
      </x:c>
      <x:c r="D443" s="17" t="n">
        <x:f>$B$6+$B$7*B443</x:f>
        <x:v>0.1710785800391128</x:v>
      </x:c>
      <x:c r="E443" s="17" t="n">
        <x:f>$C$6+$C$7*($B$8*B443+SQRT(1-$B$8^2)*C443)</x:f>
        <x:v>0.11543806021176752</x:v>
      </x:c>
      <x:c r="F443" s="34"/>
      <x:c r="G443" s="34"/>
      <x:c r="H443" s="34"/>
      <x:c r="I443" s="34"/>
      <x:c r="J443" s="34"/>
      <x:c r="K443" s="34"/>
      <x:c r="L443" s="34"/>
      <x:c r="M443" s="34"/>
      <x:c r="N443" s="34"/>
      <x:c r="O443" s="34"/>
      <x:c r="P443" s="34"/>
      <x:c r="S443" s="10" t="n">
        <x:v>1.2107858003911278</x:v>
      </x:c>
      <x:c r="T443" s="10" t="n">
        <x:v>0.05656612578342417</x:v>
      </x:c>
      <x:c r="U443" s="10" t="n">
        <x:v>1.1652483853276108</x:v>
      </x:c>
      <x:c r="V443" s="10" t="n">
        <x:v>1.0355886636913267</x:v>
      </x:c>
      <x:c r="W443" s="10" t="n">
        <x:v>0.9418875429833317</x:v>
      </x:c>
      <x:c r="X443" s="10" t="n">
        <x:v>0.227613491927235</x:v>
      </x:c>
    </x:row>
    <x:row r="444">
      <x:c r="A444" s="34" t="n">
        <x:v>420</x:v>
      </x:c>
      <x:c r="B444" s="39" t="n">
        <x:f>CHOOSE(MIN(3,MAX(1,$B$9)),S444,U444,W444)</x:f>
        <x:v>-2.2973476987131285</x:v>
      </x:c>
      <x:c r="C444" s="39" t="n">
        <x:f>CHOOSE(MIN(3,MAX(1,$B$9)),T444,V444,X444)</x:f>
        <x:v>-0.1024129087389549</x:v>
      </x:c>
      <x:c r="D444" s="17" t="n">
        <x:f>$B$6+$B$7*B444</x:f>
        <x:v>-0.17973476987131287</x:v>
      </x:c>
      <x:c r="E444" s="17" t="n">
        <x:f>$C$6+$C$7*($B$8*B444+SQRT(1-$B$8^2)*C444)</x:f>
        <x:v>-0.07373660299999565</x:v>
      </x:c>
      <x:c r="F444" s="34"/>
      <x:c r="G444" s="34"/>
      <x:c r="H444" s="34"/>
      <x:c r="I444" s="34"/>
      <x:c r="J444" s="34"/>
      <x:c r="K444" s="34"/>
      <x:c r="L444" s="34"/>
      <x:c r="M444" s="34"/>
      <x:c r="N444" s="34"/>
      <x:c r="O444" s="34"/>
      <x:c r="P444" s="34"/>
      <x:c r="S444" s="10" t="n">
        <x:v>-2.2973476987131285</x:v>
      </x:c>
      <x:c r="T444" s="10" t="n">
        <x:v>-0.1024129087389549</x:v>
      </x:c>
      <x:c r="U444" s="10" t="n">
        <x:v>0.12368231873109037</x:v>
      </x:c>
      <x:c r="V444" s="10" t="n">
        <x:v>-1.0401651883161305</x:v>
      </x:c>
      <x:c r="W444" s="10" t="n">
        <x:v>0.28015298203328604</x:v>
      </x:c>
      <x:c r="X444" s="10" t="n">
        <x:v>-0.8304139692504247</x:v>
      </x:c>
    </x:row>
    <x:row r="445">
      <x:c r="A445" s="34" t="n">
        <x:v>421</x:v>
      </x:c>
      <x:c r="B445" s="39" t="n">
        <x:f>CHOOSE(MIN(3,MAX(1,$B$9)),S445,U445,W445)</x:f>
        <x:v>1.3117296520229427</x:v>
      </x:c>
      <x:c r="C445" s="39" t="n">
        <x:f>CHOOSE(MIN(3,MAX(1,$B$9)),T445,V445,X445)</x:f>
        <x:v>1.346785192079383</x:v>
      </x:c>
      <x:c r="D445" s="17" t="n">
        <x:f>$B$6+$B$7*B445</x:f>
        <x:v>0.18117296520229426</x:v>
      </x:c>
      <x:c r="E445" s="17" t="n">
        <x:f>$C$6+$C$7*($B$8*B445+SQRT(1-$B$8^2)*C445)</x:f>
        <x:v>0.23222150157929217</x:v>
      </x:c>
      <x:c r="F445" s="34"/>
      <x:c r="G445" s="34"/>
      <x:c r="H445" s="34"/>
      <x:c r="I445" s="34"/>
      <x:c r="J445" s="34"/>
      <x:c r="K445" s="34"/>
      <x:c r="L445" s="34"/>
      <x:c r="M445" s="34"/>
      <x:c r="N445" s="34"/>
      <x:c r="O445" s="34"/>
      <x:c r="P445" s="34"/>
      <x:c r="S445" s="10" t="n">
        <x:v>1.3117296520229427</x:v>
      </x:c>
      <x:c r="T445" s="10" t="n">
        <x:v>1.346785192079383</x:v>
      </x:c>
      <x:c r="U445" s="10" t="n">
        <x:v>0.13521604407046792</x:v>
      </x:c>
      <x:c r="V445" s="10" t="n">
        <x:v>-0.8013886377682847</x:v>
      </x:c>
      <x:c r="W445" s="10" t="n">
        <x:v>-1.2909183102927808</x:v>
      </x:c>
      <x:c r="X445" s="10" t="n">
        <x:v>1.2849366163764604</x:v>
      </x:c>
    </x:row>
    <x:row r="446">
      <x:c r="A446" s="34" t="n">
        <x:v>422</x:v>
      </x:c>
      <x:c r="B446" s="39" t="n">
        <x:f>CHOOSE(MIN(3,MAX(1,$B$9)),S446,U446,W446)</x:f>
        <x:v>-1.4745773914748939</x:v>
      </x:c>
      <x:c r="C446" s="39" t="n">
        <x:f>CHOOSE(MIN(3,MAX(1,$B$9)),T446,V446,X446)</x:f>
        <x:v>1.0944735427175853</x:v>
      </x:c>
      <x:c r="D446" s="17" t="n">
        <x:f>$B$6+$B$7*B446</x:f>
        <x:v>-0.09745773914748938</x:v>
      </x:c>
      <x:c r="E446" s="17" t="n">
        <x:f>$C$6+$C$7*($B$8*B446+SQRT(1-$B$8^2)*C446)</x:f>
        <x:v>0.0710553196025935</x:v>
      </x:c>
      <x:c r="F446" s="34"/>
      <x:c r="G446" s="34"/>
      <x:c r="H446" s="34"/>
      <x:c r="I446" s="34"/>
      <x:c r="J446" s="34"/>
      <x:c r="K446" s="34"/>
      <x:c r="L446" s="34"/>
      <x:c r="M446" s="34"/>
      <x:c r="N446" s="34"/>
      <x:c r="O446" s="34"/>
      <x:c r="P446" s="34"/>
      <x:c r="S446" s="10" t="n">
        <x:v>-1.4745773914748939</x:v>
      </x:c>
      <x:c r="T446" s="10" t="n">
        <x:v>1.0944735427175853</x:v>
      </x:c>
      <x:c r="U446" s="10" t="n">
        <x:v>0.5505887671590483</x:v>
      </x:c>
      <x:c r="V446" s="10" t="n">
        <x:v>-1.685533335347862</x:v>
      </x:c>
      <x:c r="W446" s="10" t="n">
        <x:v>-1.813166870903173</x:v>
      </x:c>
      <x:c r="X446" s="10" t="n">
        <x:v>-0.7752555439628027</x:v>
      </x:c>
    </x:row>
    <x:row r="447">
      <x:c r="A447" s="34" t="n">
        <x:v>423</x:v>
      </x:c>
      <x:c r="B447" s="39" t="n">
        <x:f>CHOOSE(MIN(3,MAX(1,$B$9)),S447,U447,W447)</x:f>
        <x:v>1.1690016327452337</x:v>
      </x:c>
      <x:c r="C447" s="39" t="n">
        <x:f>CHOOSE(MIN(3,MAX(1,$B$9)),T447,V447,X447)</x:f>
        <x:v>-0.6461109315765826</x:v>
      </x:c>
      <x:c r="D447" s="17" t="n">
        <x:f>$B$6+$B$7*B447</x:f>
        <x:v>0.1669001632745234</x:v>
      </x:c>
      <x:c r="E447" s="17" t="n">
        <x:f>$C$6+$C$7*($B$8*B447+SQRT(1-$B$8^2)*C447)</x:f>
        <x:v>0.052495233596446714</x:v>
      </x:c>
      <x:c r="F447" s="34"/>
      <x:c r="G447" s="34"/>
      <x:c r="H447" s="34"/>
      <x:c r="I447" s="34"/>
      <x:c r="J447" s="34"/>
      <x:c r="K447" s="34"/>
      <x:c r="L447" s="34"/>
      <x:c r="M447" s="34"/>
      <x:c r="N447" s="34"/>
      <x:c r="O447" s="34"/>
      <x:c r="P447" s="34"/>
      <x:c r="S447" s="10" t="n">
        <x:v>1.1690016327452337</x:v>
      </x:c>
      <x:c r="T447" s="10" t="n">
        <x:v>-0.6461109315765826</x:v>
      </x:c>
      <x:c r="U447" s="10" t="n">
        <x:v>0.9160338240775566</x:v>
      </x:c>
      <x:c r="V447" s="10" t="n">
        <x:v>0.17189346255039656</x:v>
      </x:c>
      <x:c r="W447" s="10" t="n">
        <x:v>0.40723303257680415</x:v>
      </x:c>
      <x:c r="X447" s="10" t="n">
        <x:v>-1.0660053670035863</x:v>
      </x:c>
    </x:row>
    <x:row r="448">
      <x:c r="A448" s="34" t="n">
        <x:v>424</x:v>
      </x:c>
      <x:c r="B448" s="39" t="n">
        <x:f>CHOOSE(MIN(3,MAX(1,$B$9)),S448,U448,W448)</x:f>
        <x:v>-0.33016560721785515</x:v>
      </x:c>
      <x:c r="C448" s="39" t="n">
        <x:f>CHOOSE(MIN(3,MAX(1,$B$9)),T448,V448,X448)</x:f>
        <x:v>-0.079505994672679</x:v>
      </x:c>
      <x:c r="D448" s="17" t="n">
        <x:f>$B$6+$B$7*B448</x:f>
        <x:v>0.01698343927821449</x:v>
      </x:c>
      <x:c r="E448" s="17" t="n">
        <x:f>$C$6+$C$7*($B$8*B448+SQRT(1-$B$8^2)*C448)</x:f>
        <x:v>0.026606298525138218</x:v>
      </x:c>
      <x:c r="F448" s="34"/>
      <x:c r="G448" s="34"/>
      <x:c r="H448" s="34"/>
      <x:c r="I448" s="34"/>
      <x:c r="J448" s="34"/>
      <x:c r="K448" s="34"/>
      <x:c r="L448" s="34"/>
      <x:c r="M448" s="34"/>
      <x:c r="N448" s="34"/>
      <x:c r="O448" s="34"/>
      <x:c r="P448" s="34"/>
      <x:c r="S448" s="10" t="n">
        <x:v>-0.33016560721785515</x:v>
      </x:c>
      <x:c r="T448" s="10" t="n">
        <x:v>-0.079505994672679</x:v>
      </x:c>
      <x:c r="U448" s="10" t="n">
        <x:v>-0.6809805857809008</x:v>
      </x:c>
      <x:c r="V448" s="10" t="n">
        <x:v>-0.845257719453341</x:v>
      </x:c>
      <x:c r="W448" s="10" t="n">
        <x:v>-1.6083600375587368</x:v>
      </x:c>
      <x:c r="X448" s="10" t="n">
        <x:v>-0.37666020425910407</x:v>
      </x:c>
    </x:row>
    <x:row r="449">
      <x:c r="A449" s="34" t="n">
        <x:v>425</x:v>
      </x:c>
      <x:c r="B449" s="39" t="n">
        <x:f>CHOOSE(MIN(3,MAX(1,$B$9)),S449,U449,W449)</x:f>
        <x:v>1.3353690256602078</x:v>
      </x:c>
      <x:c r="C449" s="39" t="n">
        <x:f>CHOOSE(MIN(3,MAX(1,$B$9)),T449,V449,X449)</x:f>
        <x:v>2.37463248012519</x:v>
      </x:c>
      <x:c r="D449" s="17" t="n">
        <x:f>$B$6+$B$7*B449</x:f>
        <x:v>0.1835369025660208</x:v>
      </x:c>
      <x:c r="E449" s="17" t="n">
        <x:f>$C$6+$C$7*($B$8*B449+SQRT(1-$B$8^2)*C449)</x:f>
        <x:v>0.32241765652701637</x:v>
      </x:c>
      <x:c r="F449" s="34"/>
      <x:c r="G449" s="34"/>
      <x:c r="H449" s="34"/>
      <x:c r="I449" s="34"/>
      <x:c r="J449" s="34"/>
      <x:c r="K449" s="34"/>
      <x:c r="L449" s="34"/>
      <x:c r="M449" s="34"/>
      <x:c r="N449" s="34"/>
      <x:c r="O449" s="34"/>
      <x:c r="P449" s="34"/>
      <x:c r="S449" s="10" t="n">
        <x:v>1.3353690256602078</x:v>
      </x:c>
      <x:c r="T449" s="10" t="n">
        <x:v>2.37463248012519</x:v>
      </x:c>
      <x:c r="U449" s="10" t="n">
        <x:v>0.02132751854740939</x:v>
      </x:c>
      <x:c r="V449" s="10" t="n">
        <x:v>-0.04755369265271984</x:v>
      </x:c>
      <x:c r="W449" s="10" t="n">
        <x:v>-0.5043176573285688</x:v>
      </x:c>
      <x:c r="X449" s="10" t="n">
        <x:v>1.1665866869735448</x:v>
      </x:c>
    </x:row>
    <x:row r="450">
      <x:c r="A450" s="34" t="n">
        <x:v>426</x:v>
      </x:c>
      <x:c r="B450" s="39" t="n">
        <x:f>CHOOSE(MIN(3,MAX(1,$B$9)),S450,U450,W450)</x:f>
        <x:v>-0.8399004929805661</x:v>
      </x:c>
      <x:c r="C450" s="39" t="n">
        <x:f>CHOOSE(MIN(3,MAX(1,$B$9)),T450,V450,X450)</x:f>
        <x:v>1.103417907245086</x:v>
      </x:c>
      <x:c r="D450" s="17" t="n">
        <x:f>$B$6+$B$7*B450</x:f>
        <x:v>-0.033990049298056615</x:v>
      </x:c>
      <x:c r="E450" s="17" t="n">
        <x:f>$C$6+$C$7*($B$8*B450+SQRT(1-$B$8^2)*C450)</x:f>
        <x:v>0.1035637692174623</x:v>
      </x:c>
      <x:c r="F450" s="34"/>
      <x:c r="G450" s="34"/>
      <x:c r="H450" s="34"/>
      <x:c r="I450" s="34"/>
      <x:c r="J450" s="34"/>
      <x:c r="K450" s="34"/>
      <x:c r="L450" s="34"/>
      <x:c r="M450" s="34"/>
      <x:c r="N450" s="34"/>
      <x:c r="O450" s="34"/>
      <x:c r="P450" s="34"/>
      <x:c r="S450" s="10" t="n">
        <x:v>-0.8399004929805661</x:v>
      </x:c>
      <x:c r="T450" s="10" t="n">
        <x:v>1.103417907245086</x:v>
      </x:c>
      <x:c r="U450" s="10" t="n">
        <x:v>1.5831376506503374</x:v>
      </x:c>
      <x:c r="V450" s="10" t="n">
        <x:v>-0.6668049702127625</x:v>
      </x:c>
      <x:c r="W450" s="10" t="n">
        <x:v>-1.9965612085543551</x:v>
      </x:c>
      <x:c r="X450" s="10" t="n">
        <x:v>-1.2267173761786558</x:v>
      </x:c>
    </x:row>
    <x:row r="451">
      <x:c r="A451" s="34" t="n">
        <x:v>427</x:v>
      </x:c>
      <x:c r="B451" s="39" t="n">
        <x:f>CHOOSE(MIN(3,MAX(1,$B$9)),S451,U451,W451)</x:f>
        <x:v>0.6829561085985143</x:v>
      </x:c>
      <x:c r="C451" s="39" t="n">
        <x:f>CHOOSE(MIN(3,MAX(1,$B$9)),T451,V451,X451)</x:f>
        <x:v>1.1792561365464544</x:v>
      </x:c>
      <x:c r="D451" s="17" t="n">
        <x:f>$B$6+$B$7*B451</x:f>
        <x:v>0.11829561085985144</x:v>
      </x:c>
      <x:c r="E451" s="17" t="n">
        <x:f>$C$6+$C$7*($B$8*B451+SQRT(1-$B$8^2)*C451)</x:f>
        <x:v>0.18627438261171775</x:v>
      </x:c>
      <x:c r="F451" s="34"/>
      <x:c r="G451" s="34"/>
      <x:c r="H451" s="34"/>
      <x:c r="I451" s="34"/>
      <x:c r="J451" s="34"/>
      <x:c r="K451" s="34"/>
      <x:c r="L451" s="34"/>
      <x:c r="M451" s="34"/>
      <x:c r="N451" s="34"/>
      <x:c r="O451" s="34"/>
      <x:c r="P451" s="34"/>
      <x:c r="S451" s="10" t="n">
        <x:v>0.6829561085985143</x:v>
      </x:c>
      <x:c r="T451" s="10" t="n">
        <x:v>1.1792561365464544</x:v>
      </x:c>
      <x:c r="U451" s="10" t="n">
        <x:v>1.0679439501447963</x:v>
      </x:c>
      <x:c r="V451" s="10" t="n">
        <x:v>-0.9739783694543083</x:v>
      </x:c>
      <x:c r="W451" s="10" t="n">
        <x:v>-0.8999302723428738</x:v>
      </x:c>
      <x:c r="X451" s="10" t="n">
        <x:v>0.49390207177070294</x:v>
      </x:c>
    </x:row>
    <x:row r="452">
      <x:c r="A452" s="34" t="n">
        <x:v>428</x:v>
      </x:c>
      <x:c r="B452" s="39" t="n">
        <x:f>CHOOSE(MIN(3,MAX(1,$B$9)),S452,U452,W452)</x:f>
        <x:v>-1.2664295312732954</x:v>
      </x:c>
      <x:c r="C452" s="39" t="n">
        <x:f>CHOOSE(MIN(3,MAX(1,$B$9)),T452,V452,X452)</x:f>
        <x:v>0.6398519937748912</x:v>
      </x:c>
      <x:c r="D452" s="17" t="n">
        <x:f>$B$6+$B$7*B452</x:f>
        <x:v>-0.07664295312732954</x:v>
      </x:c>
      <x:c r="E452" s="17" t="n">
        <x:f>$C$6+$C$7*($B$8*B452+SQRT(1-$B$8^2)*C452)</x:f>
        <x:v>0.042091331563453065</x:v>
      </x:c>
      <x:c r="F452" s="34"/>
      <x:c r="G452" s="34"/>
      <x:c r="H452" s="34"/>
      <x:c r="I452" s="34"/>
      <x:c r="J452" s="34"/>
      <x:c r="K452" s="34"/>
      <x:c r="L452" s="34"/>
      <x:c r="M452" s="34"/>
      <x:c r="N452" s="34"/>
      <x:c r="O452" s="34"/>
      <x:c r="P452" s="34"/>
      <x:c r="S452" s="10" t="n">
        <x:v>-1.2664295312732954</x:v>
      </x:c>
      <x:c r="T452" s="10" t="n">
        <x:v>0.6398519937748912</x:v>
      </x:c>
      <x:c r="U452" s="10" t="n">
        <x:v>-0.7990917760138844</x:v>
      </x:c>
      <x:c r="V452" s="10" t="n">
        <x:v>1.2527746070894117</x:v>
      </x:c>
      <x:c r="W452" s="10" t="n">
        <x:v>0.983952475682543</x:v>
      </x:c>
      <x:c r="X452" s="10" t="n">
        <x:v>-1.233536263261686</x:v>
      </x:c>
    </x:row>
    <x:row r="453">
      <x:c r="A453" s="34" t="n">
        <x:v>429</x:v>
      </x:c>
      <x:c r="B453" s="39" t="n">
        <x:f>CHOOSE(MIN(3,MAX(1,$B$9)),S453,U453,W453)</x:f>
        <x:v>-0.5290237378000098</x:v>
      </x:c>
      <x:c r="C453" s="39" t="n">
        <x:f>CHOOSE(MIN(3,MAX(1,$B$9)),T453,V453,X453)</x:f>
        <x:v>1.7164117092815225</x:v>
      </x:c>
      <x:c r="D453" s="17" t="n">
        <x:f>$B$6+$B$7*B453</x:f>
        <x:v>-0.0029023737800009802</x:v>
      </x:c>
      <x:c r="E453" s="17" t="n">
        <x:f>$C$6+$C$7*($B$8*B453+SQRT(1-$B$8^2)*C453)</x:f>
        <x:v>0.17219442746908642</x:v>
      </x:c>
      <x:c r="F453" s="34"/>
      <x:c r="G453" s="34"/>
      <x:c r="H453" s="34"/>
      <x:c r="I453" s="34"/>
      <x:c r="J453" s="34"/>
      <x:c r="K453" s="34"/>
      <x:c r="L453" s="34"/>
      <x:c r="M453" s="34"/>
      <x:c r="N453" s="34"/>
      <x:c r="O453" s="34"/>
      <x:c r="P453" s="34"/>
      <x:c r="S453" s="10" t="n">
        <x:v>-0.5290237378000098</x:v>
      </x:c>
      <x:c r="T453" s="10" t="n">
        <x:v>1.7164117092815225</x:v>
      </x:c>
      <x:c r="U453" s="10" t="n">
        <x:v>0.05863700302414073</x:v>
      </x:c>
      <x:c r="V453" s="10" t="n">
        <x:v>-0.5171862118454189</x:v>
      </x:c>
      <x:c r="W453" s="10" t="n">
        <x:v>-0.044879398009221715</x:v>
      </x:c>
      <x:c r="X453" s="10" t="n">
        <x:v>0.043698074212301256</x:v>
      </x:c>
    </x:row>
    <x:row r="454">
      <x:c r="A454" s="34" t="n">
        <x:v>430</x:v>
      </x:c>
      <x:c r="B454" s="39" t="n">
        <x:f>CHOOSE(MIN(3,MAX(1,$B$9)),S454,U454,W454)</x:f>
        <x:v>-0.2595372662481804</x:v>
      </x:c>
      <x:c r="C454" s="39" t="n">
        <x:f>CHOOSE(MIN(3,MAX(1,$B$9)),T454,V454,X454)</x:f>
        <x:v>-0.21261172671401884</x:v>
      </x:c>
      <x:c r="D454" s="17" t="n">
        <x:f>$B$6+$B$7*B454</x:f>
        <x:v>0.024046273375181962</x:v>
      </x:c>
      <x:c r="E454" s="17" t="n">
        <x:f>$C$6+$C$7*($B$8*B454+SQRT(1-$B$8^2)*C454)</x:f>
        <x:v>0.018610421039909494</x:v>
      </x:c>
      <x:c r="F454" s="34"/>
      <x:c r="G454" s="34"/>
      <x:c r="H454" s="34"/>
      <x:c r="I454" s="34"/>
      <x:c r="J454" s="34"/>
      <x:c r="K454" s="34"/>
      <x:c r="L454" s="34"/>
      <x:c r="M454" s="34"/>
      <x:c r="N454" s="34"/>
      <x:c r="O454" s="34"/>
      <x:c r="P454" s="34"/>
      <x:c r="S454" s="10" t="n">
        <x:v>-0.2595372662481804</x:v>
      </x:c>
      <x:c r="T454" s="10" t="n">
        <x:v>-0.21261172671401884</x:v>
      </x:c>
      <x:c r="U454" s="10" t="n">
        <x:v>1.739072628331856</x:v>
      </x:c>
      <x:c r="V454" s="10" t="n">
        <x:v>0.35366214719498</x:v>
      </x:c>
      <x:c r="W454" s="10" t="n">
        <x:v>1.2905858187182375</x:v>
      </x:c>
      <x:c r="X454" s="10" t="n">
        <x:v>0.5672521634877403</x:v>
      </x:c>
    </x:row>
    <x:row r="455">
      <x:c r="A455" s="34" t="n">
        <x:v>431</x:v>
      </x:c>
      <x:c r="B455" s="39" t="n">
        <x:f>CHOOSE(MIN(3,MAX(1,$B$9)),S455,U455,W455)</x:f>
        <x:v>1.4874224422027444</x:v>
      </x:c>
      <x:c r="C455" s="39" t="n">
        <x:f>CHOOSE(MIN(3,MAX(1,$B$9)),T455,V455,X455)</x:f>
        <x:v>0.3618315772072783</x:v>
      </x:c>
      <x:c r="D455" s="17" t="n">
        <x:f>$B$6+$B$7*B455</x:f>
        <x:v>0.19874224422027448</x:v>
      </x:c>
      <x:c r="E455" s="17" t="n">
        <x:f>$C$6+$C$7*($B$8*B455+SQRT(1-$B$8^2)*C455)</x:f>
        <x:v>0.1557066558854266</x:v>
      </x:c>
      <x:c r="F455" s="34"/>
      <x:c r="G455" s="34"/>
      <x:c r="H455" s="34"/>
      <x:c r="I455" s="34"/>
      <x:c r="J455" s="34"/>
      <x:c r="K455" s="34"/>
      <x:c r="L455" s="34"/>
      <x:c r="M455" s="34"/>
      <x:c r="N455" s="34"/>
      <x:c r="O455" s="34"/>
      <x:c r="P455" s="34"/>
      <x:c r="S455" s="10" t="n">
        <x:v>1.4874224422027444</x:v>
      </x:c>
      <x:c r="T455" s="10" t="n">
        <x:v>0.3618315772072783</x:v>
      </x:c>
      <x:c r="U455" s="10" t="n">
        <x:v>-0.09877666124850468</x:v>
      </x:c>
      <x:c r="V455" s="10" t="n">
        <x:v>0.709850459358629</x:v>
      </x:c>
      <x:c r="W455" s="10" t="n">
        <x:v>0.23119812455934285</x:v>
      </x:c>
      <x:c r="X455" s="10" t="n">
        <x:v>-1.2193500661718015</x:v>
      </x:c>
    </x:row>
    <x:row r="456">
      <x:c r="A456" s="34" t="n">
        <x:v>432</x:v>
      </x:c>
      <x:c r="B456" s="39" t="n">
        <x:f>CHOOSE(MIN(3,MAX(1,$B$9)),S456,U456,W456)</x:f>
        <x:v>-0.030385627339258384</x:v>
      </x:c>
      <x:c r="C456" s="39" t="n">
        <x:f>CHOOSE(MIN(3,MAX(1,$B$9)),T456,V456,X456)</x:f>
        <x:v>1.1144305220932755</x:v>
      </x:c>
      <x:c r="D456" s="17" t="n">
        <x:f>$B$6+$B$7*B456</x:f>
        <x:v>0.046961437266074164</x:v>
      </x:c>
      <x:c r="E456" s="17" t="n">
        <x:f>$C$6+$C$7*($B$8*B456+SQRT(1-$B$8^2)*C456)</x:f>
        <x:v>0.14499323292159025</x:v>
      </x:c>
      <x:c r="F456" s="34"/>
      <x:c r="G456" s="34"/>
      <x:c r="H456" s="34"/>
      <x:c r="I456" s="34"/>
      <x:c r="J456" s="34"/>
      <x:c r="K456" s="34"/>
      <x:c r="L456" s="34"/>
      <x:c r="M456" s="34"/>
      <x:c r="N456" s="34"/>
      <x:c r="O456" s="34"/>
      <x:c r="P456" s="34"/>
      <x:c r="S456" s="10" t="n">
        <x:v>-0.030385627339258384</x:v>
      </x:c>
      <x:c r="T456" s="10" t="n">
        <x:v>1.1144305220932755</x:v>
      </x:c>
      <x:c r="U456" s="10" t="n">
        <x:v>-0.49217526267041956</x:v>
      </x:c>
      <x:c r="V456" s="10" t="n">
        <x:v>0.5644598582492286</x:v>
      </x:c>
      <x:c r="W456" s="10" t="n">
        <x:v>-0.7704076194372984</x:v>
      </x:c>
      <x:c r="X456" s="10" t="n">
        <x:v>0.3944481245845772</x:v>
      </x:c>
    </x:row>
    <x:row r="457">
      <x:c r="A457" s="34" t="n">
        <x:v>433</x:v>
      </x:c>
      <x:c r="B457" s="39" t="n">
        <x:f>CHOOSE(MIN(3,MAX(1,$B$9)),S457,U457,W457)</x:f>
        <x:v>0.6397380925726971</x:v>
      </x:c>
      <x:c r="C457" s="39" t="n">
        <x:f>CHOOSE(MIN(3,MAX(1,$B$9)),T457,V457,X457)</x:f>
        <x:v>0.3903065756171171</x:v>
      </x:c>
      <x:c r="D457" s="17" t="n">
        <x:f>$B$6+$B$7*B457</x:f>
        <x:v>0.11397380925726971</x:v>
      </x:c>
      <x:c r="E457" s="17" t="n">
        <x:f>$C$6+$C$7*($B$8*B457+SQRT(1-$B$8^2)*C457)</x:f>
        <x:v>0.1157884456034884</x:v>
      </x:c>
      <x:c r="F457" s="34"/>
      <x:c r="G457" s="34"/>
      <x:c r="H457" s="34"/>
      <x:c r="I457" s="34"/>
      <x:c r="J457" s="34"/>
      <x:c r="K457" s="34"/>
      <x:c r="L457" s="34"/>
      <x:c r="M457" s="34"/>
      <x:c r="N457" s="34"/>
      <x:c r="O457" s="34"/>
      <x:c r="P457" s="34"/>
      <x:c r="S457" s="10" t="n">
        <x:v>0.6397380925726971</x:v>
      </x:c>
      <x:c r="T457" s="10" t="n">
        <x:v>0.3903065756171171</x:v>
      </x:c>
      <x:c r="U457" s="10" t="n">
        <x:v>1.5453181214622107</x:v>
      </x:c>
      <x:c r="V457" s="10" t="n">
        <x:v>-1.5146305565754332</x:v>
      </x:c>
      <x:c r="W457" s="10" t="n">
        <x:v>0.35893199780848256</x:v>
      </x:c>
      <x:c r="X457" s="10" t="n">
        <x:v>-0.047737569397029826</x:v>
      </x:c>
    </x:row>
    <x:row r="458">
      <x:c r="A458" s="34" t="n">
        <x:v>434</x:v>
      </x:c>
      <x:c r="B458" s="39" t="n">
        <x:f>CHOOSE(MIN(3,MAX(1,$B$9)),S458,U458,W458)</x:f>
        <x:v>-0.523160698358384</x:v>
      </x:c>
      <x:c r="C458" s="39" t="n">
        <x:f>CHOOSE(MIN(3,MAX(1,$B$9)),T458,V458,X458)</x:f>
        <x:v>-0.10909366890401592</x:v>
      </x:c>
      <x:c r="D458" s="17" t="n">
        <x:f>$B$6+$B$7*B458</x:f>
        <x:v>-0.0023160698358383955</x:v>
      </x:c>
      <x:c r="E458" s="17" t="n">
        <x:f>$C$6+$C$7*($B$8*B458+SQRT(1-$B$8^2)*C458)</x:f>
        <x:v>0.01439417621578818</x:v>
      </x:c>
      <x:c r="F458" s="34"/>
      <x:c r="G458" s="34"/>
      <x:c r="H458" s="34"/>
      <x:c r="I458" s="34"/>
      <x:c r="J458" s="34"/>
      <x:c r="K458" s="34"/>
      <x:c r="L458" s="34"/>
      <x:c r="M458" s="34"/>
      <x:c r="N458" s="34"/>
      <x:c r="O458" s="34"/>
      <x:c r="P458" s="34"/>
      <x:c r="S458" s="10" t="n">
        <x:v>-0.523160698358384</x:v>
      </x:c>
      <x:c r="T458" s="10" t="n">
        <x:v>-0.10909366890401592</x:v>
      </x:c>
      <x:c r="U458" s="10" t="n">
        <x:v>-0.39064623276666083</x:v>
      </x:c>
      <x:c r="V458" s="10" t="n">
        <x:v>-0.2760451834408325</x:v>
      </x:c>
      <x:c r="W458" s="10" t="n">
        <x:v>-0.8418733129501644</x:v>
      </x:c>
      <x:c r="X458" s="10" t="n">
        <x:v>0.06936986903437085</x:v>
      </x:c>
    </x:row>
    <x:row r="459">
      <x:c r="A459" s="34" t="n">
        <x:v>435</x:v>
      </x:c>
      <x:c r="B459" s="39" t="n">
        <x:f>CHOOSE(MIN(3,MAX(1,$B$9)),S459,U459,W459)</x:f>
        <x:v>-0.8194984966950586</x:v>
      </x:c>
      <x:c r="C459" s="39" t="n">
        <x:f>CHOOSE(MIN(3,MAX(1,$B$9)),T459,V459,X459)</x:f>
        <x:v>1.8047996692551342</x:v>
      </x:c>
      <x:c r="D459" s="17" t="n">
        <x:f>$B$6+$B$7*B459</x:f>
        <x:v>-0.031949849669505856</x:v>
      </x:c>
      <x:c r="E459" s="17" t="n">
        <x:f>$C$6+$C$7*($B$8*B459+SQRT(1-$B$8^2)*C459)</x:f>
        <x:v>0.16532531139691697</x:v>
      </x:c>
      <x:c r="F459" s="34"/>
      <x:c r="G459" s="34"/>
      <x:c r="H459" s="34"/>
      <x:c r="I459" s="34"/>
      <x:c r="J459" s="34"/>
      <x:c r="K459" s="34"/>
      <x:c r="L459" s="34"/>
      <x:c r="M459" s="34"/>
      <x:c r="N459" s="34"/>
      <x:c r="O459" s="34"/>
      <x:c r="P459" s="34"/>
      <x:c r="S459" s="10" t="n">
        <x:v>-0.8194984966950586</x:v>
      </x:c>
      <x:c r="T459" s="10" t="n">
        <x:v>1.8047996692551342</x:v>
      </x:c>
      <x:c r="U459" s="10" t="n">
        <x:v>1.5425402519725584</x:v>
      </x:c>
      <x:c r="V459" s="10" t="n">
        <x:v>0.15233421062343694</x:v>
      </x:c>
      <x:c r="W459" s="10" t="n">
        <x:v>-0.10553527210644088</x:v>
      </x:c>
      <x:c r="X459" s="10" t="n">
        <x:v>1.213548346094978</x:v>
      </x:c>
    </x:row>
    <x:row r="460">
      <x:c r="A460" s="34" t="n">
        <x:v>436</x:v>
      </x:c>
      <x:c r="B460" s="39" t="n">
        <x:f>CHOOSE(MIN(3,MAX(1,$B$9)),S460,U460,W460)</x:f>
        <x:v>0.30110525649650843</x:v>
      </x:c>
      <x:c r="C460" s="39" t="n">
        <x:f>CHOOSE(MIN(3,MAX(1,$B$9)),T460,V460,X460)</x:f>
        <x:v>0.2776856301281094</x:v>
      </x:c>
      <x:c r="D460" s="17" t="n">
        <x:f>$B$6+$B$7*B460</x:f>
        <x:v>0.08011052564965085</x:v>
      </x:c>
      <x:c r="E460" s="17" t="n">
        <x:f>$C$6+$C$7*($B$8*B460+SQRT(1-$B$8^2)*C460)</x:f>
        <x:v>0.08910354382050864</x:v>
      </x:c>
      <x:c r="F460" s="34"/>
      <x:c r="G460" s="34"/>
      <x:c r="H460" s="34"/>
      <x:c r="I460" s="34"/>
      <x:c r="J460" s="34"/>
      <x:c r="K460" s="34"/>
      <x:c r="L460" s="34"/>
      <x:c r="M460" s="34"/>
      <x:c r="N460" s="34"/>
      <x:c r="O460" s="34"/>
      <x:c r="P460" s="34"/>
      <x:c r="S460" s="10" t="n">
        <x:v>0.30110525649650843</x:v>
      </x:c>
      <x:c r="T460" s="10" t="n">
        <x:v>0.2776856301281094</x:v>
      </x:c>
      <x:c r="U460" s="10" t="n">
        <x:v>-0.31483181202268057</x:v>
      </x:c>
      <x:c r="V460" s="10" t="n">
        <x:v>0.08516793773300838</x:v>
      </x:c>
      <x:c r="W460" s="10" t="n">
        <x:v>0.4935331235475424</x:v>
      </x:c>
      <x:c r="X460" s="10" t="n">
        <x:v>-2.1862217602516782</x:v>
      </x:c>
    </x:row>
    <x:row r="461">
      <x:c r="A461" s="34" t="n">
        <x:v>437</x:v>
      </x:c>
      <x:c r="B461" s="39" t="n">
        <x:f>CHOOSE(MIN(3,MAX(1,$B$9)),S461,U461,W461)</x:f>
        <x:v>0.7826896238140189</x:v>
      </x:c>
      <x:c r="C461" s="39" t="n">
        <x:f>CHOOSE(MIN(3,MAX(1,$B$9)),T461,V461,X461)</x:f>
        <x:v>-0.821545770762575</x:v>
      </x:c>
      <x:c r="D461" s="17" t="n">
        <x:f>$B$6+$B$7*B461</x:f>
        <x:v>0.1282689623814019</x:v>
      </x:c>
      <x:c r="E461" s="17" t="n">
        <x:f>$C$6+$C$7*($B$8*B461+SQRT(1-$B$8^2)*C461)</x:f>
        <x:v>0.017986530405495263</x:v>
      </x:c>
      <x:c r="F461" s="34"/>
      <x:c r="G461" s="34"/>
      <x:c r="H461" s="34"/>
      <x:c r="I461" s="34"/>
      <x:c r="J461" s="34"/>
      <x:c r="K461" s="34"/>
      <x:c r="L461" s="34"/>
      <x:c r="M461" s="34"/>
      <x:c r="N461" s="34"/>
      <x:c r="O461" s="34"/>
      <x:c r="P461" s="34"/>
      <x:c r="S461" s="10" t="n">
        <x:v>0.7826896238140189</x:v>
      </x:c>
      <x:c r="T461" s="10" t="n">
        <x:v>-0.821545770762575</x:v>
      </x:c>
      <x:c r="U461" s="10" t="n">
        <x:v>-0.8198978734710528</x:v>
      </x:c>
      <x:c r="V461" s="10" t="n">
        <x:v>0.07491228051275667</x:v>
      </x:c>
      <x:c r="W461" s="10" t="n">
        <x:v>-1.039930859879044</x:v>
      </x:c>
      <x:c r="X461" s="10" t="n">
        <x:v>-0.5735916323217954</x:v>
      </x:c>
    </x:row>
    <x:row r="462">
      <x:c r="A462" s="34" t="n">
        <x:v>438</x:v>
      </x:c>
      <x:c r="B462" s="39" t="n">
        <x:f>CHOOSE(MIN(3,MAX(1,$B$9)),S462,U462,W462)</x:f>
        <x:v>-0.0620880844954821</x:v>
      </x:c>
      <x:c r="C462" s="39" t="n">
        <x:f>CHOOSE(MIN(3,MAX(1,$B$9)),T462,V462,X462)</x:f>
        <x:v>0.6108174488684152</x:v>
      </x:c>
      <x:c r="D462" s="17" t="n">
        <x:f>$B$6+$B$7*B462</x:f>
        <x:v>0.04379119155045179</x:v>
      </x:c>
      <x:c r="E462" s="17" t="n">
        <x:f>$C$6+$C$7*($B$8*B462+SQRT(1-$B$8^2)*C462)</x:f>
        <x:v>0.09979393855471089</x:v>
      </x:c>
      <x:c r="F462" s="34"/>
      <x:c r="G462" s="34"/>
      <x:c r="H462" s="34"/>
      <x:c r="I462" s="34"/>
      <x:c r="J462" s="34"/>
      <x:c r="K462" s="34"/>
      <x:c r="L462" s="34"/>
      <x:c r="M462" s="34"/>
      <x:c r="N462" s="34"/>
      <x:c r="O462" s="34"/>
      <x:c r="P462" s="34"/>
      <x:c r="S462" s="10" t="n">
        <x:v>-0.0620880844954821</x:v>
      </x:c>
      <x:c r="T462" s="10" t="n">
        <x:v>0.6108174488684152</x:v>
      </x:c>
      <x:c r="U462" s="10" t="n">
        <x:v>1.2735077506400527</x:v>
      </x:c>
      <x:c r="V462" s="10" t="n">
        <x:v>-0.11268316991938318</x:v>
      </x:c>
      <x:c r="W462" s="10" t="n">
        <x:v>-0.5923709389861717</x:v>
      </x:c>
      <x:c r="X462" s="10" t="n">
        <x:v>0.8140324962849496</x:v>
      </x:c>
    </x:row>
    <x:row r="463">
      <x:c r="A463" s="34" t="n">
        <x:v>439</x:v>
      </x:c>
      <x:c r="B463" s="39" t="n">
        <x:f>CHOOSE(MIN(3,MAX(1,$B$9)),S463,U463,W463)</x:f>
        <x:v>0.9979555630653556</x:v>
      </x:c>
      <x:c r="C463" s="39" t="n">
        <x:f>CHOOSE(MIN(3,MAX(1,$B$9)),T463,V463,X463)</x:f>
        <x:v>-0.15574986656747475</x:v>
      </x:c>
      <x:c r="D463" s="17" t="n">
        <x:f>$B$6+$B$7*B463</x:f>
        <x:v>0.14979555630653557</x:v>
      </x:c>
      <x:c r="E463" s="17" t="n">
        <x:f>$C$6+$C$7*($B$8*B463+SQRT(1-$B$8^2)*C463)</x:f>
        <x:v>0.0864094440449208</x:v>
      </x:c>
      <x:c r="F463" s="34"/>
      <x:c r="G463" s="34"/>
      <x:c r="H463" s="34"/>
      <x:c r="I463" s="34"/>
      <x:c r="J463" s="34"/>
      <x:c r="K463" s="34"/>
      <x:c r="L463" s="34"/>
      <x:c r="M463" s="34"/>
      <x:c r="N463" s="34"/>
      <x:c r="O463" s="34"/>
      <x:c r="P463" s="34"/>
      <x:c r="S463" s="10" t="n">
        <x:v>0.9979555630653556</x:v>
      </x:c>
      <x:c r="T463" s="10" t="n">
        <x:v>-0.15574986656747475</x:v>
      </x:c>
      <x:c r="U463" s="10" t="n">
        <x:v>-1.1124800023192776</x:v>
      </x:c>
      <x:c r="V463" s="10" t="n">
        <x:v>0.46378137147519055</x:v>
      </x:c>
      <x:c r="W463" s="10" t="n">
        <x:v>1.0654682272352975</x:v>
      </x:c>
      <x:c r="X463" s="10" t="n">
        <x:v>1.729660106576581</x:v>
      </x:c>
    </x:row>
    <x:row r="464">
      <x:c r="A464" s="34" t="n">
        <x:v>440</x:v>
      </x:c>
      <x:c r="B464" s="39" t="n">
        <x:f>CHOOSE(MIN(3,MAX(1,$B$9)),S464,U464,W464)</x:f>
        <x:v>0.8422880869643298</x:v>
      </x:c>
      <x:c r="C464" s="39" t="n">
        <x:f>CHOOSE(MIN(3,MAX(1,$B$9)),T464,V464,X464)</x:f>
        <x:v>1.1985146324599438</x:v>
      </x:c>
      <x:c r="D464" s="17" t="n">
        <x:f>$B$6+$B$7*B464</x:f>
        <x:v>0.134228808696433</x:v>
      </x:c>
      <x:c r="E464" s="17" t="n">
        <x:f>$C$6+$C$7*($B$8*B464+SQRT(1-$B$8^2)*C464)</x:f>
        <x:v>0.19590881619998463</x:v>
      </x:c>
      <x:c r="F464" s="34"/>
      <x:c r="G464" s="34"/>
      <x:c r="H464" s="34"/>
      <x:c r="I464" s="34"/>
      <x:c r="J464" s="34"/>
      <x:c r="K464" s="34"/>
      <x:c r="L464" s="34"/>
      <x:c r="M464" s="34"/>
      <x:c r="N464" s="34"/>
      <x:c r="O464" s="34"/>
      <x:c r="P464" s="34"/>
      <x:c r="S464" s="10" t="n">
        <x:v>0.8422880869643298</x:v>
      </x:c>
      <x:c r="T464" s="10" t="n">
        <x:v>1.1985146324599438</x:v>
      </x:c>
      <x:c r="U464" s="10" t="n">
        <x:v>2.256727048933186</x:v>
      </x:c>
      <x:c r="V464" s="10" t="n">
        <x:v>-0.5423083674190522</x:v>
      </x:c>
      <x:c r="W464" s="10" t="n">
        <x:v>0.7710451119118448</x:v>
      </x:c>
      <x:c r="X464" s="10" t="n">
        <x:v>-0.8193158495560038</x:v>
      </x:c>
    </x:row>
    <x:row r="465">
      <x:c r="A465" s="34" t="n">
        <x:v>441</x:v>
      </x:c>
      <x:c r="B465" s="39" t="n">
        <x:f>CHOOSE(MIN(3,MAX(1,$B$9)),S465,U465,W465)</x:f>
        <x:v>0.3056751861664624</x:v>
      </x:c>
      <x:c r="C465" s="39" t="n">
        <x:f>CHOOSE(MIN(3,MAX(1,$B$9)),T465,V465,X465)</x:f>
        <x:v>0.6800882817666412</x:v>
      </x:c>
      <x:c r="D465" s="17" t="n">
        <x:f>$B$6+$B$7*B465</x:f>
        <x:v>0.08056751861664624</x:v>
      </x:c>
      <x:c r="E465" s="17" t="n">
        <x:f>$C$6+$C$7*($B$8*B465+SQRT(1-$B$8^2)*C465)</x:f>
        <x:v>0.12418113219092518</x:v>
      </x:c>
      <x:c r="F465" s="34"/>
      <x:c r="G465" s="34"/>
      <x:c r="H465" s="34"/>
      <x:c r="I465" s="34"/>
      <x:c r="J465" s="34"/>
      <x:c r="K465" s="34"/>
      <x:c r="L465" s="34"/>
      <x:c r="M465" s="34"/>
      <x:c r="N465" s="34"/>
      <x:c r="O465" s="34"/>
      <x:c r="P465" s="34"/>
      <x:c r="S465" s="10" t="n">
        <x:v>0.3056751861664624</x:v>
      </x:c>
      <x:c r="T465" s="10" t="n">
        <x:v>0.6800882817666412</x:v>
      </x:c>
      <x:c r="U465" s="10" t="n">
        <x:v>0.5159837322134232</x:v>
      </x:c>
      <x:c r="V465" s="10" t="n">
        <x:v>-0.6022417665886086</x:v>
      </x:c>
      <x:c r="W465" s="10" t="n">
        <x:v>0.29496681840893985</x:v>
      </x:c>
      <x:c r="X465" s="10" t="n">
        <x:v>-0.5108419165907447</x:v>
      </x:c>
    </x:row>
    <x:row r="466">
      <x:c r="A466" s="34" t="n">
        <x:v>442</x:v>
      </x:c>
      <x:c r="B466" s="39" t="n">
        <x:f>CHOOSE(MIN(3,MAX(1,$B$9)),S466,U466,W466)</x:f>
        <x:v>-1.3436545611412096</x:v>
      </x:c>
      <x:c r="C466" s="39" t="n">
        <x:f>CHOOSE(MIN(3,MAX(1,$B$9)),T466,V466,X466)</x:f>
        <x:v>-0.05033669451767212</x:v>
      </x:c>
      <x:c r="D466" s="17" t="n">
        <x:f>$B$6+$B$7*B466</x:f>
        <x:v>-0.08436545611412095</x:v>
      </x:c>
      <x:c r="E466" s="17" t="n">
        <x:f>$C$6+$C$7*($B$8*B466+SQRT(1-$B$8^2)*C466)</x:f>
        <x:v>-0.021542013676544583</x:v>
      </x:c>
      <x:c r="F466" s="34"/>
      <x:c r="G466" s="34"/>
      <x:c r="H466" s="34"/>
      <x:c r="I466" s="34"/>
      <x:c r="J466" s="34"/>
      <x:c r="K466" s="34"/>
      <x:c r="L466" s="34"/>
      <x:c r="M466" s="34"/>
      <x:c r="N466" s="34"/>
      <x:c r="O466" s="34"/>
      <x:c r="P466" s="34"/>
      <x:c r="S466" s="10" t="n">
        <x:v>-1.3436545611412096</x:v>
      </x:c>
      <x:c r="T466" s="10" t="n">
        <x:v>-0.05033669451767212</x:v>
      </x:c>
      <x:c r="U466" s="10" t="n">
        <x:v>-1.6287378330692075</x:v>
      </x:c>
      <x:c r="V466" s="10" t="n">
        <x:v>1.1793676747937034</x:v>
      </x:c>
      <x:c r="W466" s="10" t="n">
        <x:v>0.9477120544185261</x:v>
      </x:c>
      <x:c r="X466" s="10" t="n">
        <x:v>-0.6019331277277218</x:v>
      </x:c>
    </x:row>
    <x:row r="467">
      <x:c r="A467" s="34" t="n">
        <x:v>443</x:v>
      </x:c>
      <x:c r="B467" s="39" t="n">
        <x:f>CHOOSE(MIN(3,MAX(1,$B$9)),S467,U467,W467)</x:f>
        <x:v>-0.8375875443730989</x:v>
      </x:c>
      <x:c r="C467" s="39" t="n">
        <x:f>CHOOSE(MIN(3,MAX(1,$B$9)),T467,V467,X467)</x:f>
        <x:v>1.4952219769156323</x:v>
      </x:c>
      <x:c r="D467" s="17" t="n">
        <x:f>$B$6+$B$7*B467</x:f>
        <x:v>-0.0337587544373099</x:v>
      </x:c>
      <x:c r="E467" s="17" t="n">
        <x:f>$C$6+$C$7*($B$8*B467+SQRT(1-$B$8^2)*C467)</x:f>
        <x:v>0.13761064441191778</x:v>
      </x:c>
      <x:c r="F467" s="34"/>
      <x:c r="G467" s="34"/>
      <x:c r="H467" s="34"/>
      <x:c r="I467" s="34"/>
      <x:c r="J467" s="34"/>
      <x:c r="K467" s="34"/>
      <x:c r="L467" s="34"/>
      <x:c r="M467" s="34"/>
      <x:c r="N467" s="34"/>
      <x:c r="O467" s="34"/>
      <x:c r="P467" s="34"/>
      <x:c r="S467" s="10" t="n">
        <x:v>-0.8375875443730989</x:v>
      </x:c>
      <x:c r="T467" s="10" t="n">
        <x:v>1.4952219769156323</x:v>
      </x:c>
      <x:c r="U467" s="10" t="n">
        <x:v>0.4342610188379043</x:v>
      </x:c>
      <x:c r="V467" s="10" t="n">
        <x:v>-0.8131511813601656</x:v>
      </x:c>
      <x:c r="W467" s="10" t="n">
        <x:v>-0.41045043895709543</x:v>
      </x:c>
      <x:c r="X467" s="10" t="n">
        <x:v>0.1975625092342196</x:v>
      </x:c>
    </x:row>
    <x:row r="468">
      <x:c r="A468" s="34" t="n">
        <x:v>444</x:v>
      </x:c>
      <x:c r="B468" s="39" t="n">
        <x:f>CHOOSE(MIN(3,MAX(1,$B$9)),S468,U468,W468)</x:f>
        <x:v>1.2992695662537819</x:v>
      </x:c>
      <x:c r="C468" s="39" t="n">
        <x:f>CHOOSE(MIN(3,MAX(1,$B$9)),T468,V468,X468)</x:f>
        <x:v>0.5638147322415693</x:v>
      </x:c>
      <x:c r="D468" s="17" t="n">
        <x:f>$B$6+$B$7*B468</x:f>
        <x:v>0.17992695662537822</x:v>
      </x:c>
      <x:c r="E468" s="17" t="n">
        <x:f>$C$6+$C$7*($B$8*B468+SQRT(1-$B$8^2)*C468)</x:f>
        <x:v>0.1637912664276011</x:v>
      </x:c>
      <x:c r="F468" s="34"/>
      <x:c r="G468" s="34"/>
      <x:c r="H468" s="34"/>
      <x:c r="I468" s="34"/>
      <x:c r="J468" s="34"/>
      <x:c r="K468" s="34"/>
      <x:c r="L468" s="34"/>
      <x:c r="M468" s="34"/>
      <x:c r="N468" s="34"/>
      <x:c r="O468" s="34"/>
      <x:c r="P468" s="34"/>
      <x:c r="S468" s="10" t="n">
        <x:v>1.2992695662537819</x:v>
      </x:c>
      <x:c r="T468" s="10" t="n">
        <x:v>0.5638147322415693</x:v>
      </x:c>
      <x:c r="U468" s="10" t="n">
        <x:v>0.0804294118643758</x:v>
      </x:c>
      <x:c r="V468" s="10" t="n">
        <x:v>0.08044517431111008</x:v>
      </x:c>
      <x:c r="W468" s="10" t="n">
        <x:v>-0.6863523522226658</x:v>
      </x:c>
      <x:c r="X468" s="10" t="n">
        <x:v>-1.020892691225032</x:v>
      </x:c>
    </x:row>
    <x:row r="469">
      <x:c r="A469" s="34" t="n">
        <x:v>445</x:v>
      </x:c>
      <x:c r="B469" s="39" t="n">
        <x:f>CHOOSE(MIN(3,MAX(1,$B$9)),S469,U469,W469)</x:f>
        <x:v>0.2705258481200597</x:v>
      </x:c>
      <x:c r="C469" s="39" t="n">
        <x:f>CHOOSE(MIN(3,MAX(1,$B$9)),T469,V469,X469)</x:f>
        <x:v>-0.09661932349465568</x:v>
      </x:c>
      <x:c r="D469" s="17" t="n">
        <x:f>$B$6+$B$7*B469</x:f>
        <x:v>0.07705258481200597</x:v>
      </x:c>
      <x:c r="E469" s="17" t="n">
        <x:f>$C$6+$C$7*($B$8*B469+SQRT(1-$B$8^2)*C469)</x:f>
        <x:v>0.05515881354171914</x:v>
      </x:c>
      <x:c r="F469" s="34"/>
      <x:c r="G469" s="34"/>
      <x:c r="H469" s="34"/>
      <x:c r="I469" s="34"/>
      <x:c r="J469" s="34"/>
      <x:c r="K469" s="34"/>
      <x:c r="L469" s="34"/>
      <x:c r="M469" s="34"/>
      <x:c r="N469" s="34"/>
      <x:c r="O469" s="34"/>
      <x:c r="P469" s="34"/>
      <x:c r="S469" s="10" t="n">
        <x:v>0.2705258481200597</x:v>
      </x:c>
      <x:c r="T469" s="10" t="n">
        <x:v>-0.09661932349465568</x:v>
      </x:c>
      <x:c r="U469" s="10" t="n">
        <x:v>-0.02726039023956671</x:v>
      </x:c>
      <x:c r="V469" s="10" t="n">
        <x:v>-1.7512137237021659</x:v>
      </x:c>
      <x:c r="W469" s="10" t="n">
        <x:v>0.4796911504245298</x:v>
      </x:c>
      <x:c r="X469" s="10" t="n">
        <x:v>-0.48813173888721706</x:v>
      </x:c>
    </x:row>
    <x:row r="470">
      <x:c r="A470" s="34" t="n">
        <x:v>446</x:v>
      </x:c>
      <x:c r="B470" s="39" t="n">
        <x:f>CHOOSE(MIN(3,MAX(1,$B$9)),S470,U470,W470)</x:f>
        <x:v>1.0522964106976356</x:v>
      </x:c>
      <x:c r="C470" s="39" t="n">
        <x:f>CHOOSE(MIN(3,MAX(1,$B$9)),T470,V470,X470)</x:f>
        <x:v>0.7598262807602739</x:v>
      </x:c>
      <x:c r="D470" s="17" t="n">
        <x:f>$B$6+$B$7*B470</x:f>
        <x:v>0.15522964106976356</x:v>
      </x:c>
      <x:c r="E470" s="17" t="n">
        <x:f>$C$6+$C$7*($B$8*B470+SQRT(1-$B$8^2)*C470)</x:f>
        <x:v>0.16841770669502623</x:v>
      </x:c>
      <x:c r="F470" s="34"/>
      <x:c r="G470" s="34"/>
      <x:c r="H470" s="34"/>
      <x:c r="I470" s="34"/>
      <x:c r="J470" s="34"/>
      <x:c r="K470" s="34"/>
      <x:c r="L470" s="34"/>
      <x:c r="M470" s="34"/>
      <x:c r="N470" s="34"/>
      <x:c r="O470" s="34"/>
      <x:c r="P470" s="34"/>
      <x:c r="S470" s="10" t="n">
        <x:v>1.0522964106976356</x:v>
      </x:c>
      <x:c r="T470" s="10" t="n">
        <x:v>0.7598262807602739</x:v>
      </x:c>
      <x:c r="U470" s="10" t="n">
        <x:v>-0.45537131545058945</x:v>
      </x:c>
      <x:c r="V470" s="10" t="n">
        <x:v>-0.6058560145173749</x:v>
      </x:c>
      <x:c r="W470" s="10" t="n">
        <x:v>0.6298706008600509</x:v>
      </x:c>
      <x:c r="X470" s="10" t="n">
        <x:v>0.16074062062043443</x:v>
      </x:c>
    </x:row>
    <x:row r="471">
      <x:c r="A471" s="34" t="n">
        <x:v>447</x:v>
      </x:c>
      <x:c r="B471" s="39" t="n">
        <x:f>CHOOSE(MIN(3,MAX(1,$B$9)),S471,U471,W471)</x:f>
        <x:v>-1.1083303996123517</x:v>
      </x:c>
      <x:c r="C471" s="39" t="n">
        <x:f>CHOOSE(MIN(3,MAX(1,$B$9)),T471,V471,X471)</x:f>
        <x:v>0.6847110585612793</x:v>
      </x:c>
      <x:c r="D471" s="17" t="n">
        <x:f>$B$6+$B$7*B471</x:f>
        <x:v>-0.060833039961235166</x:v>
      </x:c>
      <x:c r="E471" s="17" t="n">
        <x:f>$C$6+$C$7*($B$8*B471+SQRT(1-$B$8^2)*C471)</x:f>
        <x:v>0.053881197116002644</x:v>
      </x:c>
      <x:c r="F471" s="34"/>
      <x:c r="G471" s="34"/>
      <x:c r="H471" s="34"/>
      <x:c r="I471" s="34"/>
      <x:c r="J471" s="34"/>
      <x:c r="K471" s="34"/>
      <x:c r="L471" s="34"/>
      <x:c r="M471" s="34"/>
      <x:c r="N471" s="34"/>
      <x:c r="O471" s="34"/>
      <x:c r="P471" s="34"/>
      <x:c r="S471" s="10" t="n">
        <x:v>-1.1083303996123517</x:v>
      </x:c>
      <x:c r="T471" s="10" t="n">
        <x:v>0.6847110585612793</x:v>
      </x:c>
      <x:c r="U471" s="10" t="n">
        <x:v>-1.0105441398239807</x:v>
      </x:c>
      <x:c r="V471" s="10" t="n">
        <x:v>-0.21979250963951413</x:v>
      </x:c>
      <x:c r="W471" s="10" t="n">
        <x:v>-1.9894917856476124</x:v>
      </x:c>
      <x:c r="X471" s="10" t="n">
        <x:v>-0.8500231115811693</x:v>
      </x:c>
    </x:row>
    <x:row r="472">
      <x:c r="A472" s="34" t="n">
        <x:v>448</x:v>
      </x:c>
      <x:c r="B472" s="39" t="n">
        <x:f>CHOOSE(MIN(3,MAX(1,$B$9)),S472,U472,W472)</x:f>
        <x:v>-0.5035471604836463</x:v>
      </x:c>
      <x:c r="C472" s="39" t="n">
        <x:f>CHOOSE(MIN(3,MAX(1,$B$9)),T472,V472,X472)</x:f>
        <x:v>-0.8672971271699067</x:v>
      </x:c>
      <x:c r="D472" s="17" t="n">
        <x:f>$B$6+$B$7*B472</x:f>
        <x:v>-0.00035471604836463666</x:v>
      </x:c>
      <x:c r="E472" s="17" t="n">
        <x:f>$C$6+$C$7*($B$8*B472+SQRT(1-$B$8^2)*C472)</x:f>
        <x:v>-0.05028749250002251</x:v>
      </x:c>
      <x:c r="F472" s="34"/>
      <x:c r="G472" s="34"/>
      <x:c r="H472" s="34"/>
      <x:c r="I472" s="34"/>
      <x:c r="J472" s="34"/>
      <x:c r="K472" s="34"/>
      <x:c r="L472" s="34"/>
      <x:c r="M472" s="34"/>
      <x:c r="N472" s="34"/>
      <x:c r="O472" s="34"/>
      <x:c r="P472" s="34"/>
      <x:c r="S472" s="10" t="n">
        <x:v>-0.5035471604836463</x:v>
      </x:c>
      <x:c r="T472" s="10" t="n">
        <x:v>-0.8672971271699067</x:v>
      </x:c>
      <x:c r="U472" s="10" t="n">
        <x:v>-0.5352914692299625</x:v>
      </x:c>
      <x:c r="V472" s="10" t="n">
        <x:v>-0.013329371655946205</x:v>
      </x:c>
      <x:c r="W472" s="10" t="n">
        <x:v>-0.5999224280257793</x:v>
      </x:c>
      <x:c r="X472" s="10" t="n">
        <x:v>-0.2200722669966195</x:v>
      </x:c>
    </x:row>
    <x:row r="473">
      <x:c r="A473" s="34" t="n">
        <x:v>449</x:v>
      </x:c>
      <x:c r="B473" s="39" t="n">
        <x:f>CHOOSE(MIN(3,MAX(1,$B$9)),S473,U473,W473)</x:f>
        <x:v>0.3632980748832399</x:v>
      </x:c>
      <x:c r="C473" s="39" t="n">
        <x:f>CHOOSE(MIN(3,MAX(1,$B$9)),T473,V473,X473)</x:f>
        <x:v>-1.4205937321515951</x:v>
      </x:c>
      <x:c r="D473" s="17" t="n">
        <x:f>$B$6+$B$7*B473</x:f>
        <x:v>0.086329807488324</x:v>
      </x:c>
      <x:c r="E473" s="17" t="n">
        <x:f>$C$6+$C$7*($B$8*B473+SQRT(1-$B$8^2)*C473)</x:f>
        <x:v>-0.05486212230586078</x:v>
      </x:c>
      <x:c r="F473" s="34"/>
      <x:c r="G473" s="34"/>
      <x:c r="H473" s="34"/>
      <x:c r="I473" s="34"/>
      <x:c r="J473" s="34"/>
      <x:c r="K473" s="34"/>
      <x:c r="L473" s="34"/>
      <x:c r="M473" s="34"/>
      <x:c r="N473" s="34"/>
      <x:c r="O473" s="34"/>
      <x:c r="P473" s="34"/>
      <x:c r="S473" s="10" t="n">
        <x:v>0.3632980748832399</x:v>
      </x:c>
      <x:c r="T473" s="10" t="n">
        <x:v>-1.4205937321515951</x:v>
      </x:c>
      <x:c r="U473" s="10" t="n">
        <x:v>-0.9123585343271384</x:v>
      </x:c>
      <x:c r="V473" s="10" t="n">
        <x:v>-1.546558109911859</x:v>
      </x:c>
      <x:c r="W473" s="10" t="n">
        <x:v>-0.24079894675928076</x:v>
      </x:c>
      <x:c r="X473" s="10" t="n">
        <x:v>0.7524469319653417</x:v>
      </x:c>
    </x:row>
    <x:row r="474">
      <x:c r="A474" s="34" t="n">
        <x:v>450</x:v>
      </x:c>
      <x:c r="B474" s="39" t="n">
        <x:f>CHOOSE(MIN(3,MAX(1,$B$9)),S474,U474,W474)</x:f>
        <x:v>-0.7874754266349149</x:v>
      </x:c>
      <x:c r="C474" s="39" t="n">
        <x:f>CHOOSE(MIN(3,MAX(1,$B$9)),T474,V474,X474)</x:f>
        <x:v>-1.0889238691668544</x:v>
      </x:c>
      <x:c r="D474" s="17" t="n">
        <x:f>$B$6+$B$7*B474</x:f>
        <x:v>-0.028747542663491485</x:v>
      </x:c>
      <x:c r="E474" s="17" t="n">
        <x:f>$C$6+$C$7*($B$8*B474+SQRT(1-$B$8^2)*C474)</x:f>
        <x:v>-0.08367734468031958</x:v>
      </x:c>
      <x:c r="F474" s="34"/>
      <x:c r="G474" s="34"/>
      <x:c r="H474" s="34"/>
      <x:c r="I474" s="34"/>
      <x:c r="J474" s="34"/>
      <x:c r="K474" s="34"/>
      <x:c r="L474" s="34"/>
      <x:c r="M474" s="34"/>
      <x:c r="N474" s="34"/>
      <x:c r="O474" s="34"/>
      <x:c r="P474" s="34"/>
      <x:c r="S474" s="10" t="n">
        <x:v>-0.7874754266349149</x:v>
      </x:c>
      <x:c r="T474" s="10" t="n">
        <x:v>-1.0889238691668544</x:v>
      </x:c>
      <x:c r="U474" s="10" t="n">
        <x:v>-1.7360327299361886</x:v>
      </x:c>
      <x:c r="V474" s="10" t="n">
        <x:v>0.4583484824739418</x:v>
      </x:c>
      <x:c r="W474" s="10" t="n">
        <x:v>-0.20435497477433578</x:v>
      </x:c>
      <x:c r="X474" s="10" t="n">
        <x:v>-1.022810993713146</x:v>
      </x:c>
    </x:row>
    <x:row r="475">
      <x:c r="A475" s="34" t="n">
        <x:v>451</x:v>
      </x:c>
      <x:c r="B475" s="39" t="n">
        <x:f>CHOOSE(MIN(3,MAX(1,$B$9)),S475,U475,W475)</x:f>
        <x:v>-1.2320553048187133</x:v>
      </x:c>
      <x:c r="C475" s="39" t="n">
        <x:f>CHOOSE(MIN(3,MAX(1,$B$9)),T475,V475,X475)</x:f>
        <x:v>-0.5288395687926859</x:v>
      </x:c>
      <x:c r="D475" s="17" t="n">
        <x:f>$B$6+$B$7*B475</x:f>
        <x:v>-0.07320553048187133</x:v>
      </x:c>
      <x:c r="E475" s="17" t="n">
        <x:f>$C$6+$C$7*($B$8*B475+SQRT(1-$B$8^2)*C475)</x:f>
        <x:v>-0.05740161535102309</x:v>
      </x:c>
      <x:c r="F475" s="34"/>
      <x:c r="G475" s="34"/>
      <x:c r="H475" s="34"/>
      <x:c r="I475" s="34"/>
      <x:c r="J475" s="34"/>
      <x:c r="K475" s="34"/>
      <x:c r="L475" s="34"/>
      <x:c r="M475" s="34"/>
      <x:c r="N475" s="34"/>
      <x:c r="O475" s="34"/>
      <x:c r="P475" s="34"/>
      <x:c r="S475" s="10" t="n">
        <x:v>-1.2320553048187133</x:v>
      </x:c>
      <x:c r="T475" s="10" t="n">
        <x:v>-0.5288395687926859</x:v>
      </x:c>
      <x:c r="U475" s="10" t="n">
        <x:v>-0.16390352518736576</x:v>
      </x:c>
      <x:c r="V475" s="10" t="n">
        <x:v>-0.6671709799059445</x:v>
      </x:c>
      <x:c r="W475" s="10" t="n">
        <x:v>0.7809101674469288</x:v>
      </x:c>
      <x:c r="X475" s="10" t="n">
        <x:v>-0.6680385662162145</x:v>
      </x:c>
    </x:row>
    <x:row r="476">
      <x:c r="A476" s="34" t="n">
        <x:v>452</x:v>
      </x:c>
      <x:c r="B476" s="39" t="n">
        <x:f>CHOOSE(MIN(3,MAX(1,$B$9)),S476,U476,W476)</x:f>
        <x:v>0.5233598919436492</x:v>
      </x:c>
      <x:c r="C476" s="39" t="n">
        <x:f>CHOOSE(MIN(3,MAX(1,$B$9)),T476,V476,X476)</x:f>
        <x:v>0.3908069012081341</x:v>
      </x:c>
      <x:c r="D476" s="17" t="n">
        <x:f>$B$6+$B$7*B476</x:f>
        <x:v>0.10233598919436493</x:v>
      </x:c>
      <x:c r="E476" s="17" t="n">
        <x:f>$C$6+$C$7*($B$8*B476+SQRT(1-$B$8^2)*C476)</x:f>
        <x:v>0.11001286503923442</x:v>
      </x:c>
      <x:c r="F476" s="34"/>
      <x:c r="G476" s="34"/>
      <x:c r="H476" s="34"/>
      <x:c r="I476" s="34"/>
      <x:c r="J476" s="34"/>
      <x:c r="K476" s="34"/>
      <x:c r="L476" s="34"/>
      <x:c r="M476" s="34"/>
      <x:c r="N476" s="34"/>
      <x:c r="O476" s="34"/>
      <x:c r="P476" s="34"/>
      <x:c r="S476" s="10" t="n">
        <x:v>0.5233598919436492</x:v>
      </x:c>
      <x:c r="T476" s="10" t="n">
        <x:v>0.3908069012081341</x:v>
      </x:c>
      <x:c r="U476" s="10" t="n">
        <x:v>-0.03602652472919797</x:v>
      </x:c>
      <x:c r="V476" s="10" t="n">
        <x:v>-1.1744412851074064</x:v>
      </x:c>
      <x:c r="W476" s="10" t="n">
        <x:v>-0.028526569575000896</x:v>
      </x:c>
      <x:c r="X476" s="10" t="n">
        <x:v>0.8975655843306354</x:v>
      </x:c>
    </x:row>
    <x:row r="477">
      <x:c r="A477" s="34" t="n">
        <x:v>453</x:v>
      </x:c>
      <x:c r="B477" s="39" t="n">
        <x:f>CHOOSE(MIN(3,MAX(1,$B$9)),S477,U477,W477)</x:f>
        <x:v>0.10578338190582695</x:v>
      </x:c>
      <x:c r="C477" s="39" t="n">
        <x:f>CHOOSE(MIN(3,MAX(1,$B$9)),T477,V477,X477)</x:f>
        <x:v>-0.45413908838310363</x:v>
      </x:c>
      <x:c r="D477" s="17" t="n">
        <x:f>$B$6+$B$7*B477</x:f>
        <x:v>0.0605783381905827</x:v>
      </x:c>
      <x:c r="E477" s="17" t="n">
        <x:f>$C$6+$C$7*($B$8*B477+SQRT(1-$B$8^2)*C477)</x:f>
        <x:v>0.01595957035616393</x:v>
      </x:c>
      <x:c r="F477" s="34"/>
      <x:c r="G477" s="34"/>
      <x:c r="H477" s="34"/>
      <x:c r="I477" s="34"/>
      <x:c r="J477" s="34"/>
      <x:c r="K477" s="34"/>
      <x:c r="L477" s="34"/>
      <x:c r="M477" s="34"/>
      <x:c r="N477" s="34"/>
      <x:c r="O477" s="34"/>
      <x:c r="P477" s="34"/>
      <x:c r="S477" s="10" t="n">
        <x:v>0.10578338190582695</x:v>
      </x:c>
      <x:c r="T477" s="10" t="n">
        <x:v>-0.45413908838310363</x:v>
      </x:c>
      <x:c r="U477" s="10" t="n">
        <x:v>0.4771994122970367</x:v>
      </x:c>
      <x:c r="V477" s="10" t="n">
        <x:v>-0.12229058704077804</x:v>
      </x:c>
      <x:c r="W477" s="10" t="n">
        <x:v>1.5365871192433318</x:v>
      </x:c>
      <x:c r="X477" s="10" t="n">
        <x:v>1.1041798092839035</x:v>
      </x:c>
    </x:row>
    <x:row r="478">
      <x:c r="A478" s="34" t="n">
        <x:v>454</x:v>
      </x:c>
      <x:c r="B478" s="39" t="n">
        <x:f>CHOOSE(MIN(3,MAX(1,$B$9)),S478,U478,W478)</x:f>
        <x:v>1.2385668770623766</x:v>
      </x:c>
      <x:c r="C478" s="39" t="n">
        <x:f>CHOOSE(MIN(3,MAX(1,$B$9)),T478,V478,X478)</x:f>
        <x:v>0.9743234981308483</x:v>
      </x:c>
      <x:c r="D478" s="17" t="n">
        <x:f>$B$6+$B$7*B478</x:f>
        <x:v>0.17385668770623766</x:v>
      </x:c>
      <x:c r="E478" s="17" t="n">
        <x:f>$C$6+$C$7*($B$8*B478+SQRT(1-$B$8^2)*C478)</x:f>
        <x:v>0.19630723394166227</x:v>
      </x:c>
      <x:c r="F478" s="34"/>
      <x:c r="G478" s="34"/>
      <x:c r="H478" s="34"/>
      <x:c r="I478" s="34"/>
      <x:c r="J478" s="34"/>
      <x:c r="K478" s="34"/>
      <x:c r="L478" s="34"/>
      <x:c r="M478" s="34"/>
      <x:c r="N478" s="34"/>
      <x:c r="O478" s="34"/>
      <x:c r="P478" s="34"/>
      <x:c r="S478" s="10" t="n">
        <x:v>1.2385668770623766</x:v>
      </x:c>
      <x:c r="T478" s="10" t="n">
        <x:v>0.9743234981308483</x:v>
      </x:c>
      <x:c r="U478" s="10" t="n">
        <x:v>-1.3737829261568253</x:v>
      </x:c>
      <x:c r="V478" s="10" t="n">
        <x:v>-0.17514668186433985</x:v>
      </x:c>
      <x:c r="W478" s="10" t="n">
        <x:v>2.0488449172602445</x:v>
      </x:c>
      <x:c r="X478" s="10" t="n">
        <x:v>2.5658766479565864</x:v>
      </x:c>
    </x:row>
    <x:row r="479">
      <x:c r="A479" s="34" t="n">
        <x:v>455</x:v>
      </x:c>
      <x:c r="B479" s="39" t="n">
        <x:f>CHOOSE(MIN(3,MAX(1,$B$9)),S479,U479,W479)</x:f>
        <x:v>0.26156291591215086</x:v>
      </x:c>
      <x:c r="C479" s="39" t="n">
        <x:f>CHOOSE(MIN(3,MAX(1,$B$9)),T479,V479,X479)</x:f>
        <x:v>-1.1522169807060134</x:v>
      </x:c>
      <x:c r="D479" s="17" t="n">
        <x:f>$B$6+$B$7*B479</x:f>
        <x:v>0.07615629159121509</x:v>
      </x:c>
      <x:c r="E479" s="17" t="n">
        <x:f>$C$6+$C$7*($B$8*B479+SQRT(1-$B$8^2)*C479)</x:f>
        <x:v>-0.03670677180071366</x:v>
      </x:c>
      <x:c r="F479" s="34"/>
      <x:c r="G479" s="34"/>
      <x:c r="H479" s="34"/>
      <x:c r="I479" s="34"/>
      <x:c r="J479" s="34"/>
      <x:c r="K479" s="34"/>
      <x:c r="L479" s="34"/>
      <x:c r="M479" s="34"/>
      <x:c r="N479" s="34"/>
      <x:c r="O479" s="34"/>
      <x:c r="P479" s="34"/>
      <x:c r="S479" s="10" t="n">
        <x:v>0.26156291591215086</x:v>
      </x:c>
      <x:c r="T479" s="10" t="n">
        <x:v>-1.1522169807060134</x:v>
      </x:c>
      <x:c r="U479" s="10" t="n">
        <x:v>-1.3687513013612649</x:v>
      </x:c>
      <x:c r="V479" s="10" t="n">
        <x:v>-0.717122676374565</x:v>
      </x:c>
      <x:c r="W479" s="10" t="n">
        <x:v>0.36589530520630353</x:v>
      </x:c>
      <x:c r="X479" s="10" t="n">
        <x:v>1.3391694363445525</x:v>
      </x:c>
    </x:row>
    <x:row r="480">
      <x:c r="A480" s="34" t="n">
        <x:v>456</x:v>
      </x:c>
      <x:c r="B480" s="39" t="n">
        <x:f>CHOOSE(MIN(3,MAX(1,$B$9)),S480,U480,W480)</x:f>
        <x:v>1.5206699365858818</x:v>
      </x:c>
      <x:c r="C480" s="39" t="n">
        <x:f>CHOOSE(MIN(3,MAX(1,$B$9)),T480,V480,X480)</x:f>
        <x:v>-0.028201570359264145</x:v>
      </x:c>
      <x:c r="D480" s="17" t="n">
        <x:f>$B$6+$B$7*B480</x:f>
        <x:v>0.2020669936585882</x:v>
      </x:c>
      <x:c r="E480" s="17" t="n">
        <x:f>$C$6+$C$7*($B$8*B480+SQRT(1-$B$8^2)*C480)</x:f>
        <x:v>0.1235911691935204</x:v>
      </x:c>
      <x:c r="F480" s="34"/>
      <x:c r="G480" s="34"/>
      <x:c r="H480" s="34"/>
      <x:c r="I480" s="34"/>
      <x:c r="J480" s="34"/>
      <x:c r="K480" s="34"/>
      <x:c r="L480" s="34"/>
      <x:c r="M480" s="34"/>
      <x:c r="N480" s="34"/>
      <x:c r="O480" s="34"/>
      <x:c r="P480" s="34"/>
      <x:c r="S480" s="10" t="n">
        <x:v>1.5206699365858818</x:v>
      </x:c>
      <x:c r="T480" s="10" t="n">
        <x:v>-0.028201570359264145</x:v>
      </x:c>
      <x:c r="U480" s="10" t="n">
        <x:v>-1.274217112626234</x:v>
      </x:c>
      <x:c r="V480" s="10" t="n">
        <x:v>-0.1824564092921672</x:v>
      </x:c>
      <x:c r="W480" s="10" t="n">
        <x:v>0.04627436639813434</x:v>
      </x:c>
      <x:c r="X480" s="10" t="n">
        <x:v>-0.0920954166651663</x:v>
      </x:c>
    </x:row>
    <x:row r="481">
      <x:c r="A481" s="34" t="n">
        <x:v>457</x:v>
      </x:c>
      <x:c r="B481" s="39" t="n">
        <x:f>CHOOSE(MIN(3,MAX(1,$B$9)),S481,U481,W481)</x:f>
        <x:v>0.12462717064806816</x:v>
      </x:c>
      <x:c r="C481" s="39" t="n">
        <x:f>CHOOSE(MIN(3,MAX(1,$B$9)),T481,V481,X481)</x:f>
        <x:v>-0.38490769210122133</x:v>
      </x:c>
      <x:c r="D481" s="17" t="n">
        <x:f>$B$6+$B$7*B481</x:f>
        <x:v>0.06246271706480682</x:v>
      </x:c>
      <x:c r="E481" s="17" t="n">
        <x:f>$C$6+$C$7*($B$8*B481+SQRT(1-$B$8^2)*C481)</x:f>
        <x:v>0.02289737458523375</x:v>
      </x:c>
      <x:c r="F481" s="34"/>
      <x:c r="G481" s="34"/>
      <x:c r="H481" s="34"/>
      <x:c r="I481" s="34"/>
      <x:c r="J481" s="34"/>
      <x:c r="K481" s="34"/>
      <x:c r="L481" s="34"/>
      <x:c r="M481" s="34"/>
      <x:c r="N481" s="34"/>
      <x:c r="O481" s="34"/>
      <x:c r="P481" s="34"/>
      <x:c r="S481" s="10" t="n">
        <x:v>0.12462717064806816</x:v>
      </x:c>
      <x:c r="T481" s="10" t="n">
        <x:v>-0.38490769210122133</x:v>
      </x:c>
      <x:c r="U481" s="10" t="n">
        <x:v>-0.8129025721915464</x:v>
      </x:c>
      <x:c r="V481" s="10" t="n">
        <x:v>0.29780414671308447</x:v>
      </x:c>
      <x:c r="W481" s="10" t="n">
        <x:v>-0.1247570881075984</x:v>
      </x:c>
      <x:c r="X481" s="10" t="n">
        <x:v>-0.5199806498620549</x:v>
      </x:c>
    </x:row>
    <x:row r="482">
      <x:c r="A482" s="34" t="n">
        <x:v>458</x:v>
      </x:c>
      <x:c r="B482" s="39" t="n">
        <x:f>CHOOSE(MIN(3,MAX(1,$B$9)),S482,U482,W482)</x:f>
        <x:v>-1.7303675987725855</x:v>
      </x:c>
      <x:c r="C482" s="39" t="n">
        <x:f>CHOOSE(MIN(3,MAX(1,$B$9)),T482,V482,X482)</x:f>
        <x:v>0.1322584504054729</x:v>
      </x:c>
      <x:c r="D482" s="17" t="n">
        <x:f>$B$6+$B$7*B482</x:f>
        <x:v>-0.12303675987725855</x:v>
      </x:c>
      <x:c r="E482" s="17" t="n">
        <x:f>$C$6+$C$7*($B$8*B482+SQRT(1-$B$8^2)*C482)</x:f>
        <x:v>-0.025064462146998895</x:v>
      </x:c>
      <x:c r="F482" s="34"/>
      <x:c r="G482" s="34"/>
      <x:c r="H482" s="34"/>
      <x:c r="I482" s="34"/>
      <x:c r="J482" s="34"/>
      <x:c r="K482" s="34"/>
      <x:c r="L482" s="34"/>
      <x:c r="M482" s="34"/>
      <x:c r="N482" s="34"/>
      <x:c r="O482" s="34"/>
      <x:c r="P482" s="34"/>
      <x:c r="S482" s="10" t="n">
        <x:v>-1.7303675987725855</x:v>
      </x:c>
      <x:c r="T482" s="10" t="n">
        <x:v>0.1322584504054729</x:v>
      </x:c>
      <x:c r="U482" s="10" t="n">
        <x:v>-0.029651705470562086</x:v>
      </x:c>
      <x:c r="V482" s="10" t="n">
        <x:v>-1.5603499501199691</x:v>
      </x:c>
      <x:c r="W482" s="10" t="n">
        <x:v>0.1522792524889836</x:v>
      </x:c>
      <x:c r="X482" s="10" t="n">
        <x:v>0.7933494984377713</x:v>
      </x:c>
    </x:row>
    <x:row r="483">
      <x:c r="A483" s="34" t="n">
        <x:v>459</x:v>
      </x:c>
      <x:c r="B483" s="39" t="n">
        <x:f>CHOOSE(MIN(3,MAX(1,$B$9)),S483,U483,W483)</x:f>
        <x:v>-0.7875571893573186</x:v>
      </x:c>
      <x:c r="C483" s="39" t="n">
        <x:f>CHOOSE(MIN(3,MAX(1,$B$9)),T483,V483,X483)</x:f>
        <x:v>-2.0805083374586477</x:v>
      </x:c>
      <x:c r="D483" s="17" t="n">
        <x:f>$B$6+$B$7*B483</x:f>
        <x:v>-0.028755718935731853</x:v>
      </x:c>
      <x:c r="E483" s="17" t="n">
        <x:f>$C$6+$C$7*($B$8*B483+SQRT(1-$B$8^2)*C483)</x:f>
        <x:v>-0.16955516677031762</x:v>
      </x:c>
      <x:c r="F483" s="34"/>
      <x:c r="G483" s="34"/>
      <x:c r="H483" s="34"/>
      <x:c r="I483" s="34"/>
      <x:c r="J483" s="34"/>
      <x:c r="K483" s="34"/>
      <x:c r="L483" s="34"/>
      <x:c r="M483" s="34"/>
      <x:c r="N483" s="34"/>
      <x:c r="O483" s="34"/>
      <x:c r="P483" s="34"/>
      <x:c r="S483" s="10" t="n">
        <x:v>-0.7875571893573186</x:v>
      </x:c>
      <x:c r="T483" s="10" t="n">
        <x:v>-2.0805083374586477</x:v>
      </x:c>
      <x:c r="U483" s="10" t="n">
        <x:v>-0.316927626862999</x:v>
      </x:c>
      <x:c r="V483" s="10" t="n">
        <x:v>-0.8256969962089863</x:v>
      </x:c>
      <x:c r="W483" s="10" t="n">
        <x:v>-0.14217302716694255</x:v>
      </x:c>
      <x:c r="X483" s="10" t="n">
        <x:v>0.4266105358923208</x:v>
      </x:c>
    </x:row>
    <x:row r="484">
      <x:c r="A484" s="34" t="n">
        <x:v>460</x:v>
      </x:c>
      <x:c r="B484" s="39" t="n">
        <x:f>CHOOSE(MIN(3,MAX(1,$B$9)),S484,U484,W484)</x:f>
        <x:v>-0.6954515250276415</x:v>
      </x:c>
      <x:c r="C484" s="39" t="n">
        <x:f>CHOOSE(MIN(3,MAX(1,$B$9)),T484,V484,X484)</x:f>
        <x:v>1.0053803074589536</x:v>
      </x:c>
      <x:c r="D484" s="17" t="n">
        <x:f>$B$6+$B$7*B484</x:f>
        <x:v>-0.019545152502764146</x:v>
      </x:c>
      <x:c r="E484" s="17" t="n">
        <x:f>$C$6+$C$7*($B$8*B484+SQRT(1-$B$8^2)*C484)</x:f>
        <x:v>0.10229591242102426</x:v>
      </x:c>
      <x:c r="F484" s="34"/>
      <x:c r="G484" s="34"/>
      <x:c r="H484" s="34"/>
      <x:c r="I484" s="34"/>
      <x:c r="J484" s="34"/>
      <x:c r="K484" s="34"/>
      <x:c r="L484" s="34"/>
      <x:c r="M484" s="34"/>
      <x:c r="N484" s="34"/>
      <x:c r="O484" s="34"/>
      <x:c r="P484" s="34"/>
      <x:c r="S484" s="10" t="n">
        <x:v>-0.6954515250276415</x:v>
      </x:c>
      <x:c r="T484" s="10" t="n">
        <x:v>1.0053803074589536</x:v>
      </x:c>
      <x:c r="U484" s="10" t="n">
        <x:v>2.1741199692099964</x:v>
      </x:c>
      <x:c r="V484" s="10" t="n">
        <x:v>-0.4355130150780116</x:v>
      </x:c>
      <x:c r="W484" s="10" t="n">
        <x:v>1.5296378819187164</x:v>
      </x:c>
      <x:c r="X484" s="10" t="n">
        <x:v>-0.4493038740843189</x:v>
      </x:c>
    </x:row>
    <x:row r="485">
      <x:c r="A485" s="34" t="n">
        <x:v>461</x:v>
      </x:c>
      <x:c r="B485" s="39" t="n">
        <x:f>CHOOSE(MIN(3,MAX(1,$B$9)),S485,U485,W485)</x:f>
        <x:v>0.6702440338705734</x:v>
      </x:c>
      <x:c r="C485" s="39" t="n">
        <x:f>CHOOSE(MIN(3,MAX(1,$B$9)),T485,V485,X485)</x:f>
        <x:v>0.9793131510767035</x:v>
      </x:c>
      <x:c r="D485" s="17" t="n">
        <x:f>$B$6+$B$7*B485</x:f>
        <x:v>0.11702440338705734</x:v>
      </x:c>
      <x:c r="E485" s="17" t="n">
        <x:f>$C$6+$C$7*($B$8*B485+SQRT(1-$B$8^2)*C485)</x:f>
        <x:v>0.16832320840278997</x:v>
      </x:c>
      <x:c r="F485" s="34"/>
      <x:c r="G485" s="34"/>
      <x:c r="H485" s="34"/>
      <x:c r="I485" s="34"/>
      <x:c r="J485" s="34"/>
      <x:c r="K485" s="34"/>
      <x:c r="L485" s="34"/>
      <x:c r="M485" s="34"/>
      <x:c r="N485" s="34"/>
      <x:c r="O485" s="34"/>
      <x:c r="P485" s="34"/>
      <x:c r="S485" s="10" t="n">
        <x:v>0.6702440338705734</x:v>
      </x:c>
      <x:c r="T485" s="10" t="n">
        <x:v>0.9793131510767035</x:v>
      </x:c>
      <x:c r="U485" s="10" t="n">
        <x:v>1.5780454083377857</x:v>
      </x:c>
      <x:c r="V485" s="10" t="n">
        <x:v>-0.8186334224331892</x:v>
      </x:c>
      <x:c r="W485" s="10" t="n">
        <x:v>1.0567959078680302</x:v>
      </x:c>
      <x:c r="X485" s="10" t="n">
        <x:v>0.16043309433717862</x:v>
      </x:c>
    </x:row>
    <x:row r="486">
      <x:c r="A486" s="34" t="n">
        <x:v>462</x:v>
      </x:c>
      <x:c r="B486" s="39" t="n">
        <x:f>CHOOSE(MIN(3,MAX(1,$B$9)),S486,U486,W486)</x:f>
        <x:v>0.8311836859889953</x:v>
      </x:c>
      <x:c r="C486" s="39" t="n">
        <x:f>CHOOSE(MIN(3,MAX(1,$B$9)),T486,V486,X486)</x:f>
        <x:v>-1.0584868036392103</x:v>
      </x:c>
      <x:c r="D486" s="17" t="n">
        <x:f>$B$6+$B$7*B486</x:f>
        <x:v>0.13311836859889953</x:v>
      </x:c>
      <x:c r="E486" s="17" t="n">
        <x:f>$C$6+$C$7*($B$8*B486+SQRT(1-$B$8^2)*C486)</x:f>
        <x:v>-0.00010846185276491838</x:v>
      </x:c>
      <x:c r="F486" s="34"/>
      <x:c r="G486" s="34"/>
      <x:c r="H486" s="34"/>
      <x:c r="I486" s="34"/>
      <x:c r="J486" s="34"/>
      <x:c r="K486" s="34"/>
      <x:c r="L486" s="34"/>
      <x:c r="M486" s="34"/>
      <x:c r="N486" s="34"/>
      <x:c r="O486" s="34"/>
      <x:c r="P486" s="34"/>
      <x:c r="S486" s="10" t="n">
        <x:v>0.8311836859889953</x:v>
      </x:c>
      <x:c r="T486" s="10" t="n">
        <x:v>-1.0584868036392103</x:v>
      </x:c>
      <x:c r="U486" s="10" t="n">
        <x:v>0.7736275914393522</x:v>
      </x:c>
      <x:c r="V486" s="10" t="n">
        <x:v>1.4194053173177732</x:v>
      </x:c>
      <x:c r="W486" s="10" t="n">
        <x:v>0.49316997650145017</x:v>
      </x:c>
      <x:c r="X486" s="10" t="n">
        <x:v>-0.7679374298175727</x:v>
      </x:c>
    </x:row>
    <x:row r="487">
      <x:c r="A487" s="34" t="n">
        <x:v>463</x:v>
      </x:c>
      <x:c r="B487" s="39" t="n">
        <x:f>CHOOSE(MIN(3,MAX(1,$B$9)),S487,U487,W487)</x:f>
        <x:v>-0.6878560727381601</x:v>
      </x:c>
      <x:c r="C487" s="39" t="n">
        <x:f>CHOOSE(MIN(3,MAX(1,$B$9)),T487,V487,X487)</x:f>
        <x:v>-0.8860606391725272</x:v>
      </x:c>
      <x:c r="D487" s="17" t="n">
        <x:f>$B$6+$B$7*B487</x:f>
        <x:v>-0.018785607273816007</x:v>
      </x:c>
      <x:c r="E487" s="17" t="n">
        <x:f>$C$6+$C$7*($B$8*B487+SQRT(1-$B$8^2)*C487)</x:f>
        <x:v>-0.061127905918596556</x:v>
      </x:c>
      <x:c r="F487" s="34"/>
      <x:c r="G487" s="34"/>
      <x:c r="H487" s="34"/>
      <x:c r="I487" s="34"/>
      <x:c r="J487" s="34"/>
      <x:c r="K487" s="34"/>
      <x:c r="L487" s="34"/>
      <x:c r="M487" s="34"/>
      <x:c r="N487" s="34"/>
      <x:c r="O487" s="34"/>
      <x:c r="P487" s="34"/>
      <x:c r="S487" s="10" t="n">
        <x:v>-0.6878560727381601</x:v>
      </x:c>
      <x:c r="T487" s="10" t="n">
        <x:v>-0.8860606391725272</x:v>
      </x:c>
      <x:c r="U487" s="10" t="n">
        <x:v>-1.2907079577844935</x:v>
      </x:c>
      <x:c r="V487" s="10" t="n">
        <x:v>-0.8362172530469747</x:v>
      </x:c>
      <x:c r="W487" s="10" t="n">
        <x:v>0.5616802204100622</x:v>
      </x:c>
      <x:c r="X487" s="10" t="n">
        <x:v>-0.33919878909623696</x:v>
      </x:c>
    </x:row>
    <x:row r="488">
      <x:c r="A488" s="34" t="n">
        <x:v>464</x:v>
      </x:c>
      <x:c r="B488" s="39" t="n">
        <x:f>CHOOSE(MIN(3,MAX(1,$B$9)),S488,U488,W488)</x:f>
        <x:v>-1.1953227157208717</x:v>
      </x:c>
      <x:c r="C488" s="39" t="n">
        <x:f>CHOOSE(MIN(3,MAX(1,$B$9)),T488,V488,X488)</x:f>
        <x:v>0.271425257951251</x:v>
      </x:c>
      <x:c r="D488" s="17" t="n">
        <x:f>$B$6+$B$7*B488</x:f>
        <x:v>-0.06953227157208718</x:v>
      </x:c>
      <x:c r="E488" s="17" t="n">
        <x:f>$C$6+$C$7*($B$8*B488+SQRT(1-$B$8^2)*C488)</x:f>
        <x:v>0.01373998107540917</x:v>
      </x:c>
      <x:c r="F488" s="34"/>
      <x:c r="G488" s="34"/>
      <x:c r="H488" s="34"/>
      <x:c r="I488" s="34"/>
      <x:c r="J488" s="34"/>
      <x:c r="K488" s="34"/>
      <x:c r="L488" s="34"/>
      <x:c r="M488" s="34"/>
      <x:c r="N488" s="34"/>
      <x:c r="O488" s="34"/>
      <x:c r="P488" s="34"/>
      <x:c r="S488" s="10" t="n">
        <x:v>-1.1953227157208717</x:v>
      </x:c>
      <x:c r="T488" s="10" t="n">
        <x:v>0.271425257951251</x:v>
      </x:c>
      <x:c r="U488" s="10" t="n">
        <x:v>0.3374037573174778</x:v>
      </x:c>
      <x:c r="V488" s="10" t="n">
        <x:v>-0.4994266242017772</x:v>
      </x:c>
      <x:c r="W488" s="10" t="n">
        <x:v>0.3479911411913846</x:v>
      </x:c>
      <x:c r="X488" s="10" t="n">
        <x:v>1.006544371748452</x:v>
      </x:c>
    </x:row>
    <x:row r="489">
      <x:c r="A489" s="34" t="n">
        <x:v>465</x:v>
      </x:c>
      <x:c r="B489" s="39" t="n">
        <x:f>CHOOSE(MIN(3,MAX(1,$B$9)),S489,U489,W489)</x:f>
        <x:v>0.09674474217340909</x:v>
      </x:c>
      <x:c r="C489" s="39" t="n">
        <x:f>CHOOSE(MIN(3,MAX(1,$B$9)),T489,V489,X489)</x:f>
        <x:v>0.20621842737191096</x:v>
      </x:c>
      <x:c r="D489" s="17" t="n">
        <x:f>$B$6+$B$7*B489</x:f>
        <x:v>0.059674474217340914</x:v>
      </x:c>
      <x:c r="E489" s="17" t="n">
        <x:f>$C$6+$C$7*($B$8*B489+SQRT(1-$B$8^2)*C489)</x:f>
        <x:v>0.07269627679192557</x:v>
      </x:c>
      <x:c r="F489" s="34"/>
      <x:c r="G489" s="34"/>
      <x:c r="H489" s="34"/>
      <x:c r="I489" s="34"/>
      <x:c r="J489" s="34"/>
      <x:c r="K489" s="34"/>
      <x:c r="L489" s="34"/>
      <x:c r="M489" s="34"/>
      <x:c r="N489" s="34"/>
      <x:c r="O489" s="34"/>
      <x:c r="P489" s="34"/>
      <x:c r="S489" s="10" t="n">
        <x:v>0.09674474217340909</x:v>
      </x:c>
      <x:c r="T489" s="10" t="n">
        <x:v>0.20621842737191096</x:v>
      </x:c>
      <x:c r="U489" s="10" t="n">
        <x:v>-0.05149711237399607</x:v>
      </x:c>
      <x:c r="V489" s="10" t="n">
        <x:v>1.3712455207472645</x:v>
      </x:c>
      <x:c r="W489" s="10" t="n">
        <x:v>-0.019635329254115565</x:v>
      </x:c>
      <x:c r="X489" s="10" t="n">
        <x:v>0.7486874099242027</x:v>
      </x:c>
    </x:row>
    <x:row r="490">
      <x:c r="A490" s="34" t="n">
        <x:v>466</x:v>
      </x:c>
      <x:c r="B490" s="39" t="n">
        <x:f>CHOOSE(MIN(3,MAX(1,$B$9)),S490,U490,W490)</x:f>
        <x:v>-0.8851819866838093</x:v>
      </x:c>
      <x:c r="C490" s="39" t="n">
        <x:f>CHOOSE(MIN(3,MAX(1,$B$9)),T490,V490,X490)</x:f>
        <x:v>1.0130889696434526</x:v>
      </x:c>
      <x:c r="D490" s="17" t="n">
        <x:f>$B$6+$B$7*B490</x:f>
        <x:v>-0.03851819866838094</x:v>
      </x:c>
      <x:c r="E490" s="17" t="n">
        <x:f>$C$6+$C$7*($B$8*B490+SQRT(1-$B$8^2)*C490)</x:f>
        <x:v>0.09347697906631273</x:v>
      </x:c>
      <x:c r="F490" s="34"/>
      <x:c r="G490" s="34"/>
      <x:c r="H490" s="34"/>
      <x:c r="I490" s="34"/>
      <x:c r="J490" s="34"/>
      <x:c r="K490" s="34"/>
      <x:c r="L490" s="34"/>
      <x:c r="M490" s="34"/>
      <x:c r="N490" s="34"/>
      <x:c r="O490" s="34"/>
      <x:c r="P490" s="34"/>
      <x:c r="S490" s="10" t="n">
        <x:v>-0.8851819866838093</x:v>
      </x:c>
      <x:c r="T490" s="10" t="n">
        <x:v>1.0130889696434526</x:v>
      </x:c>
      <x:c r="U490" s="10" t="n">
        <x:v>-2.0159018059258544</x:v>
      </x:c>
      <x:c r="V490" s="10" t="n">
        <x:v>0.9829878947361165</x:v>
      </x:c>
      <x:c r="W490" s="10" t="n">
        <x:v>1.6646414604506885</x:v>
      </x:c>
      <x:c r="X490" s="10" t="n">
        <x:v>1.3257459550675987</x:v>
      </x:c>
    </x:row>
    <x:row r="491">
      <x:c r="A491" s="34" t="n">
        <x:v>467</x:v>
      </x:c>
      <x:c r="B491" s="39" t="n">
        <x:f>CHOOSE(MIN(3,MAX(1,$B$9)),S491,U491,W491)</x:f>
        <x:v>0.37066098927110314</x:v>
      </x:c>
      <x:c r="C491" s="39" t="n">
        <x:f>CHOOSE(MIN(3,MAX(1,$B$9)),T491,V491,X491)</x:f>
        <x:v>-0.2322159401841238</x:v>
      </x:c>
      <x:c r="D491" s="17" t="n">
        <x:f>$B$6+$B$7*B491</x:f>
        <x:v>0.08706609892711031</x:v>
      </x:c>
      <x:c r="E491" s="17" t="n">
        <x:f>$C$6+$C$7*($B$8*B491+SQRT(1-$B$8^2)*C491)</x:f>
        <x:v>0.04842255912724128</x:v>
      </x:c>
      <x:c r="F491" s="34"/>
      <x:c r="G491" s="34"/>
      <x:c r="H491" s="34"/>
      <x:c r="I491" s="34"/>
      <x:c r="J491" s="34"/>
      <x:c r="K491" s="34"/>
      <x:c r="L491" s="34"/>
      <x:c r="M491" s="34"/>
      <x:c r="N491" s="34"/>
      <x:c r="O491" s="34"/>
      <x:c r="P491" s="34"/>
      <x:c r="S491" s="10" t="n">
        <x:v>0.37066098927110314</x:v>
      </x:c>
      <x:c r="T491" s="10" t="n">
        <x:v>-0.2322159401841238</x:v>
      </x:c>
      <x:c r="U491" s="10" t="n">
        <x:v>0.6891375432384539</x:v>
      </x:c>
      <x:c r="V491" s="10" t="n">
        <x:v>0.3545011054812346</x:v>
      </x:c>
      <x:c r="W491" s="10" t="n">
        <x:v>-0.22685577683339997</x:v>
      </x:c>
      <x:c r="X491" s="10" t="n">
        <x:v>-0.5808543427061513</x:v>
      </x:c>
    </x:row>
    <x:row r="492">
      <x:c r="A492" s="34" t="n">
        <x:v>468</x:v>
      </x:c>
      <x:c r="B492" s="39" t="n">
        <x:f>CHOOSE(MIN(3,MAX(1,$B$9)),S492,U492,W492)</x:f>
        <x:v>-0.3903391259934013</x:v>
      </x:c>
      <x:c r="C492" s="39" t="n">
        <x:f>CHOOSE(MIN(3,MAX(1,$B$9)),T492,V492,X492)</x:f>
        <x:v>0.34491570805907523</x:v>
      </x:c>
      <x:c r="D492" s="17" t="n">
        <x:f>$B$6+$B$7*B492</x:f>
        <x:v>0.010966087400659866</x:v>
      </x:c>
      <x:c r="E492" s="17" t="n">
        <x:f>$C$6+$C$7*($B$8*B492+SQRT(1-$B$8^2)*C492)</x:f>
        <x:v>0.060353620234675553</x:v>
      </x:c>
      <x:c r="F492" s="34"/>
      <x:c r="G492" s="34"/>
      <x:c r="H492" s="34"/>
      <x:c r="I492" s="34"/>
      <x:c r="J492" s="34"/>
      <x:c r="K492" s="34"/>
      <x:c r="L492" s="34"/>
      <x:c r="M492" s="34"/>
      <x:c r="N492" s="34"/>
      <x:c r="O492" s="34"/>
      <x:c r="P492" s="34"/>
      <x:c r="S492" s="10" t="n">
        <x:v>-0.3903391259934013</x:v>
      </x:c>
      <x:c r="T492" s="10" t="n">
        <x:v>0.34491570805907523</x:v>
      </x:c>
      <x:c r="U492" s="10" t="n">
        <x:v>1.2357691136073086</x:v>
      </x:c>
      <x:c r="V492" s="10" t="n">
        <x:v>-1.03497075969782</x:v>
      </x:c>
      <x:c r="W492" s="10" t="n">
        <x:v>-0.19786007508517986</x:v>
      </x:c>
      <x:c r="X492" s="10" t="n">
        <x:v>-0.35820922812266065</x:v>
      </x:c>
    </x:row>
    <x:row r="493">
      <x:c r="A493" s="34" t="n">
        <x:v>469</x:v>
      </x:c>
      <x:c r="B493" s="39" t="n">
        <x:f>CHOOSE(MIN(3,MAX(1,$B$9)),S493,U493,W493)</x:f>
        <x:v>0.20640763136497878</x:v>
      </x:c>
      <x:c r="C493" s="39" t="n">
        <x:f>CHOOSE(MIN(3,MAX(1,$B$9)),T493,V493,X493)</x:f>
        <x:v>-0.6018920510859187</x:v>
      </x:c>
      <x:c r="D493" s="17" t="n">
        <x:f>$B$6+$B$7*B493</x:f>
        <x:v>0.07064076313649788</x:v>
      </x:c>
      <x:c r="E493" s="17" t="n">
        <x:f>$C$6+$C$7*($B$8*B493+SQRT(1-$B$8^2)*C493)</x:f>
        <x:v>0.00819500091061627</x:v>
      </x:c>
      <x:c r="F493" s="34"/>
      <x:c r="G493" s="34"/>
      <x:c r="H493" s="34"/>
      <x:c r="I493" s="34"/>
      <x:c r="J493" s="34"/>
      <x:c r="K493" s="34"/>
      <x:c r="L493" s="34"/>
      <x:c r="M493" s="34"/>
      <x:c r="N493" s="34"/>
      <x:c r="O493" s="34"/>
      <x:c r="P493" s="34"/>
      <x:c r="S493" s="10" t="n">
        <x:v>0.20640763136497878</x:v>
      </x:c>
      <x:c r="T493" s="10" t="n">
        <x:v>-0.6018920510859187</x:v>
      </x:c>
      <x:c r="U493" s="10" t="n">
        <x:v>-0.40782041469451524</x:v>
      </x:c>
      <x:c r="V493" s="10" t="n">
        <x:v>-0.7123696405294031</x:v>
      </x:c>
      <x:c r="W493" s="10" t="n">
        <x:v>-1.7396488487930666</x:v>
      </x:c>
      <x:c r="X493" s="10" t="n">
        <x:v>-0.42120423240660826</x:v>
      </x:c>
    </x:row>
    <x:row r="494">
      <x:c r="A494" s="34" t="n">
        <x:v>470</x:v>
      </x:c>
      <x:c r="B494" s="39" t="n">
        <x:f>CHOOSE(MIN(3,MAX(1,$B$9)),S494,U494,W494)</x:f>
        <x:v>0.6046630167920435</x:v>
      </x:c>
      <x:c r="C494" s="39" t="n">
        <x:f>CHOOSE(MIN(3,MAX(1,$B$9)),T494,V494,X494)</x:f>
        <x:v>1.8114663151492605</x:v>
      </x:c>
      <x:c r="D494" s="17" t="n">
        <x:f>$B$6+$B$7*B494</x:f>
        <x:v>0.11046630167920435</x:v>
      </x:c>
      <x:c r="E494" s="17" t="n">
        <x:f>$C$6+$C$7*($B$8*B494+SQRT(1-$B$8^2)*C494)</x:f>
        <x:v>0.2371107355415069</x:v>
      </x:c>
      <x:c r="F494" s="34"/>
      <x:c r="G494" s="34"/>
      <x:c r="H494" s="34"/>
      <x:c r="I494" s="34"/>
      <x:c r="J494" s="34"/>
      <x:c r="K494" s="34"/>
      <x:c r="L494" s="34"/>
      <x:c r="M494" s="34"/>
      <x:c r="N494" s="34"/>
      <x:c r="O494" s="34"/>
      <x:c r="P494" s="34"/>
      <x:c r="S494" s="10" t="n">
        <x:v>0.6046630167920435</x:v>
      </x:c>
      <x:c r="T494" s="10" t="n">
        <x:v>1.8114663151492605</x:v>
      </x:c>
      <x:c r="U494" s="10" t="n">
        <x:v>0.28456196863016725</x:v>
      </x:c>
      <x:c r="V494" s="10" t="n">
        <x:v>-0.23808259779788268</x:v>
      </x:c>
      <x:c r="W494" s="10" t="n">
        <x:v>0.4079681037300683</x:v>
      </x:c>
      <x:c r="X494" s="10" t="n">
        <x:v>-0.9440607019320973</x:v>
      </x:c>
    </x:row>
    <x:row r="495">
      <x:c r="A495" s="34" t="n">
        <x:v>471</x:v>
      </x:c>
      <x:c r="B495" s="39" t="n">
        <x:f>CHOOSE(MIN(3,MAX(1,$B$9)),S495,U495,W495)</x:f>
        <x:v>-0.2107058391546259</x:v>
      </x:c>
      <x:c r="C495" s="39" t="n">
        <x:f>CHOOSE(MIN(3,MAX(1,$B$9)),T495,V495,X495)</x:f>
        <x:v>1.8008332831842706</x:v>
      </x:c>
      <x:c r="D495" s="17" t="n">
        <x:f>$B$6+$B$7*B495</x:f>
        <x:v>0.02892941608453741</x:v>
      </x:c>
      <x:c r="E495" s="17" t="n">
        <x:f>$C$6+$C$7*($B$8*B495+SQRT(1-$B$8^2)*C495)</x:f>
        <x:v>0.19542144516408017</x:v>
      </x:c>
      <x:c r="F495" s="34"/>
      <x:c r="G495" s="34"/>
      <x:c r="H495" s="34"/>
      <x:c r="I495" s="34"/>
      <x:c r="J495" s="34"/>
      <x:c r="K495" s="34"/>
      <x:c r="L495" s="34"/>
      <x:c r="M495" s="34"/>
      <x:c r="N495" s="34"/>
      <x:c r="O495" s="34"/>
      <x:c r="P495" s="34"/>
      <x:c r="S495" s="10" t="n">
        <x:v>-0.2107058391546259</x:v>
      </x:c>
      <x:c r="T495" s="10" t="n">
        <x:v>1.8008332831842706</x:v>
      </x:c>
      <x:c r="U495" s="10" t="n">
        <x:v>0.28906098864765867</x:v>
      </x:c>
      <x:c r="V495" s="10" t="n">
        <x:v>-1.4294473366032212</x:v>
      </x:c>
      <x:c r="W495" s="10" t="n">
        <x:v>0.3901668576381134</x:v>
      </x:c>
      <x:c r="X495" s="10" t="n">
        <x:v>-0.9480869296021048</x:v>
      </x:c>
    </x:row>
    <x:row r="496">
      <x:c r="A496" s="34" t="n">
        <x:v>472</x:v>
      </x:c>
      <x:c r="B496" s="39" t="n">
        <x:f>CHOOSE(MIN(3,MAX(1,$B$9)),S496,U496,W496)</x:f>
        <x:v>0.14291208649884182</x:v>
      </x:c>
      <x:c r="C496" s="39" t="n">
        <x:f>CHOOSE(MIN(3,MAX(1,$B$9)),T496,V496,X496)</x:f>
        <x:v>-0.5870206823405945</x:v>
      </x:c>
      <x:c r="D496" s="17" t="n">
        <x:f>$B$6+$B$7*B496</x:f>
        <x:v>0.06429120864988419</x:v>
      </x:c>
      <x:c r="E496" s="17" t="n">
        <x:f>$C$6+$C$7*($B$8*B496+SQRT(1-$B$8^2)*C496)</x:f>
        <x:v>0.0063081219795590865</x:v>
      </x:c>
      <x:c r="F496" s="34"/>
      <x:c r="G496" s="34"/>
      <x:c r="H496" s="34"/>
      <x:c r="I496" s="34"/>
      <x:c r="J496" s="34"/>
      <x:c r="K496" s="34"/>
      <x:c r="L496" s="34"/>
      <x:c r="M496" s="34"/>
      <x:c r="N496" s="34"/>
      <x:c r="O496" s="34"/>
      <x:c r="P496" s="34"/>
      <x:c r="S496" s="10" t="n">
        <x:v>0.14291208649884182</x:v>
      </x:c>
      <x:c r="T496" s="10" t="n">
        <x:v>-0.5870206823405945</x:v>
      </x:c>
      <x:c r="U496" s="10" t="n">
        <x:v>0.7209332191654492</x:v>
      </x:c>
      <x:c r="V496" s="10" t="n">
        <x:v>-0.5286567998686772</x:v>
      </x:c>
      <x:c r="W496" s="10" t="n">
        <x:v>0.6730016928229666</x:v>
      </x:c>
      <x:c r="X496" s="10" t="n">
        <x:v>1.5987158969967206</x:v>
      </x:c>
    </x:row>
    <x:row r="497">
      <x:c r="A497" s="34" t="n">
        <x:v>473</x:v>
      </x:c>
      <x:c r="B497" s="39" t="n">
        <x:f>CHOOSE(MIN(3,MAX(1,$B$9)),S497,U497,W497)</x:f>
        <x:v>-0.9096269308961267</x:v>
      </x:c>
      <x:c r="C497" s="39" t="n">
        <x:f>CHOOSE(MIN(3,MAX(1,$B$9)),T497,V497,X497)</x:f>
        <x:v>0.7828809405761601</x:v>
      </x:c>
      <x:c r="D497" s="17" t="n">
        <x:f>$B$6+$B$7*B497</x:f>
        <x:v>-0.04096269308961267</x:v>
      </x:c>
      <x:c r="E497" s="17" t="n">
        <x:f>$C$6+$C$7*($B$8*B497+SQRT(1-$B$8^2)*C497)</x:f>
        <x:v>0.07231813172295469</x:v>
      </x:c>
      <x:c r="F497" s="34"/>
      <x:c r="G497" s="34"/>
      <x:c r="H497" s="34"/>
      <x:c r="I497" s="34"/>
      <x:c r="J497" s="34"/>
      <x:c r="K497" s="34"/>
      <x:c r="L497" s="34"/>
      <x:c r="M497" s="34"/>
      <x:c r="N497" s="34"/>
      <x:c r="O497" s="34"/>
      <x:c r="P497" s="34"/>
      <x:c r="S497" s="10" t="n">
        <x:v>-0.9096269308961267</x:v>
      </x:c>
      <x:c r="T497" s="10" t="n">
        <x:v>0.7828809405761601</x:v>
      </x:c>
      <x:c r="U497" s="10" t="n">
        <x:v>-2.1265685022780185</x:v>
      </x:c>
      <x:c r="V497" s="10" t="n">
        <x:v>-0.6993872068843482</x:v>
      </x:c>
      <x:c r="W497" s="10" t="n">
        <x:v>0.49813136641978073</x:v>
      </x:c>
      <x:c r="X497" s="10" t="n">
        <x:v>-0.6530626636980957</x:v>
      </x:c>
    </x:row>
    <x:row r="498">
      <x:c r="A498" s="34" t="n">
        <x:v>474</x:v>
      </x:c>
      <x:c r="B498" s="39" t="n">
        <x:f>CHOOSE(MIN(3,MAX(1,$B$9)),S498,U498,W498)</x:f>
        <x:v>-0.1540485982043678</x:v>
      </x:c>
      <x:c r="C498" s="39" t="n">
        <x:f>CHOOSE(MIN(3,MAX(1,$B$9)),T498,V498,X498)</x:f>
        <x:v>0.02739048220591551</x:v>
      </x:c>
      <x:c r="D498" s="17" t="n">
        <x:f>$B$6+$B$7*B498</x:f>
        <x:v>0.03459514017956322</x:v>
      </x:c>
      <x:c r="E498" s="17" t="n">
        <x:f>$C$6+$C$7*($B$8*B498+SQRT(1-$B$8^2)*C498)</x:f>
        <x:v>0.04466965543100446</x:v>
      </x:c>
      <x:c r="F498" s="34"/>
      <x:c r="G498" s="34"/>
      <x:c r="H498" s="34"/>
      <x:c r="I498" s="34"/>
      <x:c r="J498" s="34"/>
      <x:c r="K498" s="34"/>
      <x:c r="L498" s="34"/>
      <x:c r="M498" s="34"/>
      <x:c r="N498" s="34"/>
      <x:c r="O498" s="34"/>
      <x:c r="P498" s="34"/>
      <x:c r="S498" s="10" t="n">
        <x:v>-0.1540485982043678</x:v>
      </x:c>
      <x:c r="T498" s="10" t="n">
        <x:v>0.02739048220591551</x:v>
      </x:c>
      <x:c r="U498" s="10" t="n">
        <x:v>0.22981197633055506</x:v>
      </x:c>
      <x:c r="V498" s="10" t="n">
        <x:v>-0.002081482681322859</x:v>
      </x:c>
      <x:c r="W498" s="10" t="n">
        <x:v>-0.1053640639428082</x:v>
      </x:c>
      <x:c r="X498" s="10" t="n">
        <x:v>1.4955090874849855</x:v>
      </x:c>
    </x:row>
    <x:row r="499">
      <x:c r="A499" s="34" t="n">
        <x:v>475</x:v>
      </x:c>
      <x:c r="B499" s="39" t="n">
        <x:f>CHOOSE(MIN(3,MAX(1,$B$9)),S499,U499,W499)</x:f>
        <x:v>-0.03983979135045416</x:v>
      </x:c>
      <x:c r="C499" s="39" t="n">
        <x:f>CHOOSE(MIN(3,MAX(1,$B$9)),T499,V499,X499)</x:f>
        <x:v>-0.4245449076314556</x:v>
      </x:c>
      <x:c r="D499" s="17" t="n">
        <x:f>$B$6+$B$7*B499</x:f>
        <x:v>0.046016020864954585</x:v>
      </x:c>
      <x:c r="E499" s="17" t="n">
        <x:f>$C$6+$C$7*($B$8*B499+SQRT(1-$B$8^2)*C499)</x:f>
        <x:v>0.011241342926861443</x:v>
      </x:c>
      <x:c r="F499" s="34"/>
      <x:c r="G499" s="34"/>
      <x:c r="H499" s="34"/>
      <x:c r="I499" s="34"/>
      <x:c r="J499" s="34"/>
      <x:c r="K499" s="34"/>
      <x:c r="L499" s="34"/>
      <x:c r="M499" s="34"/>
      <x:c r="N499" s="34"/>
      <x:c r="O499" s="34"/>
      <x:c r="P499" s="34"/>
      <x:c r="S499" s="10" t="n">
        <x:v>-0.03983979135045416</x:v>
      </x:c>
      <x:c r="T499" s="10" t="n">
        <x:v>-0.4245449076314556</x:v>
      </x:c>
      <x:c r="U499" s="10" t="n">
        <x:v>-0.9562773377309884</x:v>
      </x:c>
      <x:c r="V499" s="10" t="n">
        <x:v>0.23302802874739803</x:v>
      </x:c>
      <x:c r="W499" s="10" t="n">
        <x:v>-0.08818744903762485</x:v>
      </x:c>
      <x:c r="X499" s="10" t="n">
        <x:v>0.4632247254071285</x:v>
      </x:c>
    </x:row>
    <x:row r="500">
      <x:c r="A500" s="34" t="n">
        <x:v>476</x:v>
      </x:c>
      <x:c r="B500" s="39" t="n">
        <x:f>CHOOSE(MIN(3,MAX(1,$B$9)),S500,U500,W500)</x:f>
        <x:v>0.6866733606683828</x:v>
      </x:c>
      <x:c r="C500" s="39" t="n">
        <x:f>CHOOSE(MIN(3,MAX(1,$B$9)),T500,V500,X500)</x:f>
        <x:v>-0.5809992915610708</x:v>
      </x:c>
      <x:c r="D500" s="17" t="n">
        <x:f>$B$6+$B$7*B500</x:f>
        <x:v>0.11866733606683828</x:v>
      </x:c>
      <x:c r="E500" s="17" t="n">
        <x:f>$C$6+$C$7*($B$8*B500+SQRT(1-$B$8^2)*C500)</x:f>
        <x:v>0.03401765342615423</x:v>
      </x:c>
      <x:c r="F500" s="34"/>
      <x:c r="G500" s="34"/>
      <x:c r="H500" s="34"/>
      <x:c r="I500" s="34"/>
      <x:c r="J500" s="34"/>
      <x:c r="K500" s="34"/>
      <x:c r="L500" s="34"/>
      <x:c r="M500" s="34"/>
      <x:c r="N500" s="34"/>
      <x:c r="O500" s="34"/>
      <x:c r="P500" s="34"/>
      <x:c r="S500" s="10" t="n">
        <x:v>0.6866733606683828</x:v>
      </x:c>
      <x:c r="T500" s="10" t="n">
        <x:v>-0.5809992915610708</x:v>
      </x:c>
      <x:c r="U500" s="10" t="n">
        <x:v>0.4198479584657951</x:v>
      </x:c>
      <x:c r="V500" s="10" t="n">
        <x:v>-0.7054949307924736</x:v>
      </x:c>
      <x:c r="W500" s="10" t="n">
        <x:v>-0.5482113545635823</x:v>
      </x:c>
      <x:c r="X500" s="10" t="n">
        <x:v>0.5165639571181514</x:v>
      </x:c>
    </x:row>
    <x:row r="501">
      <x:c r="A501" s="34" t="n">
        <x:v>477</x:v>
      </x:c>
      <x:c r="B501" s="39" t="n">
        <x:f>CHOOSE(MIN(3,MAX(1,$B$9)),S501,U501,W501)</x:f>
        <x:v>-0.5644333012799452</x:v>
      </x:c>
      <x:c r="C501" s="39" t="n">
        <x:f>CHOOSE(MIN(3,MAX(1,$B$9)),T501,V501,X501)</x:f>
        <x:v>-0.3597219787498914</x:v>
      </x:c>
      <x:c r="D501" s="17" t="n">
        <x:f>$B$6+$B$7*B501</x:f>
        <x:v>-0.006443330127994515</x:v>
      </x:c>
      <x:c r="E501" s="17" t="n">
        <x:f>$C$6+$C$7*($B$8*B501+SQRT(1-$B$8^2)*C501)</x:f>
        <x:v>-0.009374502253698444</x:v>
      </x:c>
      <x:c r="F501" s="34"/>
      <x:c r="G501" s="34"/>
      <x:c r="H501" s="34"/>
      <x:c r="I501" s="34"/>
      <x:c r="J501" s="34"/>
      <x:c r="K501" s="34"/>
      <x:c r="L501" s="34"/>
      <x:c r="M501" s="34"/>
      <x:c r="N501" s="34"/>
      <x:c r="O501" s="34"/>
      <x:c r="P501" s="34"/>
      <x:c r="S501" s="10" t="n">
        <x:v>-0.5644333012799452</x:v>
      </x:c>
      <x:c r="T501" s="10" t="n">
        <x:v>-0.3597219787498914</x:v>
      </x:c>
      <x:c r="U501" s="10" t="n">
        <x:v>-1.0553682774508846</x:v>
      </x:c>
      <x:c r="V501" s="10" t="n">
        <x:v>-1.663801462221252</x:v>
      </x:c>
      <x:c r="W501" s="10" t="n">
        <x:v>0.2341255855524637</x:v>
      </x:c>
      <x:c r="X501" s="10" t="n">
        <x:v>0.450662708910727</x:v>
      </x:c>
    </x:row>
    <x:row r="502">
      <x:c r="A502" s="34" t="n">
        <x:v>478</x:v>
      </x:c>
      <x:c r="B502" s="39" t="n">
        <x:f>CHOOSE(MIN(3,MAX(1,$B$9)),S502,U502,W502)</x:f>
        <x:v>-0.34662941413081544</x:v>
      </x:c>
      <x:c r="C502" s="39" t="n">
        <x:f>CHOOSE(MIN(3,MAX(1,$B$9)),T502,V502,X502)</x:f>
        <x:v>0.48507347707991577</x:v>
      </x:c>
      <x:c r="D502" s="17" t="n">
        <x:f>$B$6+$B$7*B502</x:f>
        <x:v>0.015337058586918459</x:v>
      </x:c>
      <x:c r="E502" s="17" t="n">
        <x:f>$C$6+$C$7*($B$8*B502+SQRT(1-$B$8^2)*C502)</x:f>
        <x:v>0.0746771246787848</x:v>
      </x:c>
      <x:c r="F502" s="34"/>
      <x:c r="G502" s="34"/>
      <x:c r="H502" s="34"/>
      <x:c r="I502" s="34"/>
      <x:c r="J502" s="34"/>
      <x:c r="K502" s="34"/>
      <x:c r="L502" s="34"/>
      <x:c r="M502" s="34"/>
      <x:c r="N502" s="34"/>
      <x:c r="O502" s="34"/>
      <x:c r="P502" s="34"/>
      <x:c r="S502" s="10" t="n">
        <x:v>-0.34662941413081544</x:v>
      </x:c>
      <x:c r="T502" s="10" t="n">
        <x:v>0.48507347707991577</x:v>
      </x:c>
      <x:c r="U502" s="10" t="n">
        <x:v>0.9181892514183353</x:v>
      </x:c>
      <x:c r="V502" s="10" t="n">
        <x:v>-2.504744110458563</x:v>
      </x:c>
      <x:c r="W502" s="10" t="n">
        <x:v>0.07675391622802623</x:v>
      </x:c>
      <x:c r="X502" s="10" t="n">
        <x:v>-1.3019688949387902</x:v>
      </x:c>
    </x:row>
    <x:row r="503">
      <x:c r="A503" s="34" t="n">
        <x:v>479</x:v>
      </x:c>
      <x:c r="B503" s="39" t="n">
        <x:f>CHOOSE(MIN(3,MAX(1,$B$9)),S503,U503,W503)</x:f>
        <x:v>1.8502738579729732</x:v>
      </x:c>
      <x:c r="C503" s="39" t="n">
        <x:f>CHOOSE(MIN(3,MAX(1,$B$9)),T503,V503,X503)</x:f>
        <x:v>-1.0349361520876281</x:v>
      </x:c>
      <x:c r="D503" s="17" t="n">
        <x:f>$B$6+$B$7*B503</x:f>
        <x:v>0.23502738579729732</x:v>
      </x:c>
      <x:c r="E503" s="17" t="n">
        <x:f>$C$6+$C$7*($B$8*B503+SQRT(1-$B$8^2)*C503)</x:f>
        <x:v>0.05288559299836853</x:v>
      </x:c>
      <x:c r="F503" s="34"/>
      <x:c r="G503" s="34"/>
      <x:c r="H503" s="34"/>
      <x:c r="I503" s="34"/>
      <x:c r="J503" s="34"/>
      <x:c r="K503" s="34"/>
      <x:c r="L503" s="34"/>
      <x:c r="M503" s="34"/>
      <x:c r="N503" s="34"/>
      <x:c r="O503" s="34"/>
      <x:c r="P503" s="34"/>
      <x:c r="S503" s="10" t="n">
        <x:v>1.8502738579729732</x:v>
      </x:c>
      <x:c r="T503" s="10" t="n">
        <x:v>-1.0349361520876281</x:v>
      </x:c>
      <x:c r="U503" s="10" t="n">
        <x:v>-1.403477385209471</x:v>
      </x:c>
      <x:c r="V503" s="10" t="n">
        <x:v>0.9371546243236405</x:v>
      </x:c>
      <x:c r="W503" s="10" t="n">
        <x:v>-1.2109774136789946</x:v>
      </x:c>
      <x:c r="X503" s="10" t="n">
        <x:v>-1.1601265984455087</x:v>
      </x:c>
    </x:row>
    <x:row r="504">
      <x:c r="A504" s="34" t="n">
        <x:v>480</x:v>
      </x:c>
      <x:c r="B504" s="39" t="n">
        <x:f>CHOOSE(MIN(3,MAX(1,$B$9)),S504,U504,W504)</x:f>
        <x:v>-0.32440158863521473</x:v>
      </x:c>
      <x:c r="C504" s="39" t="n">
        <x:f>CHOOSE(MIN(3,MAX(1,$B$9)),T504,V504,X504)</x:f>
        <x:v>1.9024538386258019</x:v>
      </x:c>
      <x:c r="D504" s="17" t="n">
        <x:f>$B$6+$B$7*B504</x:f>
        <x:v>0.01755984113647853</x:v>
      </x:c>
      <x:c r="E504" s="17" t="n">
        <x:f>$C$6+$C$7*($B$8*B504+SQRT(1-$B$8^2)*C504)</x:f>
        <x:v>0.19853725594595578</x:v>
      </x:c>
      <x:c r="F504" s="34"/>
      <x:c r="G504" s="34"/>
      <x:c r="H504" s="34"/>
      <x:c r="I504" s="34"/>
      <x:c r="J504" s="34"/>
      <x:c r="K504" s="34"/>
      <x:c r="L504" s="34"/>
      <x:c r="M504" s="34"/>
      <x:c r="N504" s="34"/>
      <x:c r="O504" s="34"/>
      <x:c r="P504" s="34"/>
      <x:c r="S504" s="10" t="n">
        <x:v>-0.32440158863521473</x:v>
      </x:c>
      <x:c r="T504" s="10" t="n">
        <x:v>1.9024538386258019</x:v>
      </x:c>
      <x:c r="U504" s="10" t="n">
        <x:v>-2.0553590826423576</x:v>
      </x:c>
      <x:c r="V504" s="10" t="n">
        <x:v>0.08195111381012458</x:v>
      </x:c>
      <x:c r="W504" s="10" t="n">
        <x:v>0.2909522447054216</x:v>
      </x:c>
      <x:c r="X504" s="10" t="n">
        <x:v>1.5352960543298362</x:v>
      </x:c>
    </x:row>
    <x:row r="505">
      <x:c r="A505" s="34" t="n">
        <x:v>481</x:v>
      </x:c>
      <x:c r="B505" s="39" t="n">
        <x:f>CHOOSE(MIN(3,MAX(1,$B$9)),S505,U505,W505)</x:f>
        <x:v>-1.139719679711015</x:v>
      </x:c>
      <x:c r="C505" s="39" t="n">
        <x:f>CHOOSE(MIN(3,MAX(1,$B$9)),T505,V505,X505)</x:f>
        <x:v>0.8615312562546159</x:v>
      </x:c>
      <x:c r="D505" s="17" t="n">
        <x:f>$B$6+$B$7*B505</x:f>
        <x:v>-0.0639719679711015</x:v>
      </x:c>
      <x:c r="E505" s="17" t="n">
        <x:f>$C$6+$C$7*($B$8*B505+SQRT(1-$B$8^2)*C505)</x:f>
        <x:v>0.0676248114215311</x:v>
      </x:c>
      <x:c r="F505" s="34"/>
      <x:c r="G505" s="34"/>
      <x:c r="H505" s="34"/>
      <x:c r="I505" s="34"/>
      <x:c r="J505" s="34"/>
      <x:c r="K505" s="34"/>
      <x:c r="L505" s="34"/>
      <x:c r="M505" s="34"/>
      <x:c r="N505" s="34"/>
      <x:c r="O505" s="34"/>
      <x:c r="P505" s="34"/>
      <x:c r="S505" s="10" t="n">
        <x:v>-1.139719679711015</x:v>
      </x:c>
      <x:c r="T505" s="10" t="n">
        <x:v>0.8615312562546159</x:v>
      </x:c>
      <x:c r="U505" s="10" t="n">
        <x:v>0.4766626799878176</x:v>
      </x:c>
      <x:c r="V505" s="10" t="n">
        <x:v>-0.04086048356542028</x:v>
      </x:c>
      <x:c r="W505" s="10" t="n">
        <x:v>-0.2330486167123808</x:v>
      </x:c>
      <x:c r="X505" s="10" t="n">
        <x:v>0.03444718083035093</x:v>
      </x:c>
    </x:row>
    <x:row r="506">
      <x:c r="A506" s="34" t="n">
        <x:v>482</x:v>
      </x:c>
      <x:c r="B506" s="39" t="n">
        <x:f>CHOOSE(MIN(3,MAX(1,$B$9)),S506,U506,W506)</x:f>
        <x:v>0.7734986991986837</x:v>
      </x:c>
      <x:c r="C506" s="39" t="n">
        <x:f>CHOOSE(MIN(3,MAX(1,$B$9)),T506,V506,X506)</x:f>
        <x:v>-0.5995914741002137</x:v>
      </x:c>
      <x:c r="D506" s="17" t="n">
        <x:f>$B$6+$B$7*B506</x:f>
        <x:v>0.12734986991986838</x:v>
      </x:c>
      <x:c r="E506" s="17" t="n">
        <x:f>$C$6+$C$7*($B$8*B506+SQRT(1-$B$8^2)*C506)</x:f>
        <x:v>0.03674879011359976</x:v>
      </x:c>
      <x:c r="F506" s="34"/>
      <x:c r="G506" s="34"/>
      <x:c r="H506" s="34"/>
      <x:c r="I506" s="34"/>
      <x:c r="J506" s="34"/>
      <x:c r="K506" s="34"/>
      <x:c r="L506" s="34"/>
      <x:c r="M506" s="34"/>
      <x:c r="N506" s="34"/>
      <x:c r="O506" s="34"/>
      <x:c r="P506" s="34"/>
      <x:c r="S506" s="10" t="n">
        <x:v>0.7734986991986837</x:v>
      </x:c>
      <x:c r="T506" s="10" t="n">
        <x:v>-0.5995914741002137</x:v>
      </x:c>
      <x:c r="U506" s="10" t="n">
        <x:v>-0.6789038165912851</x:v>
      </x:c>
      <x:c r="V506" s="10" t="n">
        <x:v>-0.07931136597198335</x:v>
      </x:c>
      <x:c r="W506" s="10" t="n">
        <x:v>0.7137232851087464</x:v>
      </x:c>
      <x:c r="X506" s="10" t="n">
        <x:v>-0.5331265484104993</x:v>
      </x:c>
    </x:row>
    <x:row r="507">
      <x:c r="A507" s="34" t="n">
        <x:v>483</x:v>
      </x:c>
      <x:c r="B507" s="39" t="n">
        <x:f>CHOOSE(MIN(3,MAX(1,$B$9)),S507,U507,W507)</x:f>
        <x:v>0.8014270315673896</x:v>
      </x:c>
      <x:c r="C507" s="39" t="n">
        <x:f>CHOOSE(MIN(3,MAX(1,$B$9)),T507,V507,X507)</x:f>
        <x:v>-0.3858710325784416</x:v>
      </x:c>
      <x:c r="D507" s="17" t="n">
        <x:f>$B$6+$B$7*B507</x:f>
        <x:v>0.13014270315673898</x:v>
      </x:c>
      <x:c r="E507" s="17" t="n">
        <x:f>$C$6+$C$7*($B$8*B507+SQRT(1-$B$8^2)*C507)</x:f>
        <x:v>0.05665393989862317</x:v>
      </x:c>
      <x:c r="F507" s="34"/>
      <x:c r="G507" s="34"/>
      <x:c r="H507" s="34"/>
      <x:c r="I507" s="34"/>
      <x:c r="J507" s="34"/>
      <x:c r="K507" s="34"/>
      <x:c r="L507" s="34"/>
      <x:c r="M507" s="34"/>
      <x:c r="N507" s="34"/>
      <x:c r="O507" s="34"/>
      <x:c r="P507" s="34"/>
      <x:c r="S507" s="10" t="n">
        <x:v>0.8014270315673896</x:v>
      </x:c>
      <x:c r="T507" s="10" t="n">
        <x:v>-0.3858710325784416</x:v>
      </x:c>
      <x:c r="U507" s="10" t="n">
        <x:v>0.8220313365129749</x:v>
      </x:c>
      <x:c r="V507" s="10" t="n">
        <x:v>1.092681956478473</x:v>
      </x:c>
      <x:c r="W507" s="10" t="n">
        <x:v>-2.1575416410022483</x:v>
      </x:c>
      <x:c r="X507" s="10" t="n">
        <x:v>1.1136098300116095</x:v>
      </x:c>
    </x:row>
    <x:row r="508">
      <x:c r="A508" s="34" t="n">
        <x:v>484</x:v>
      </x:c>
      <x:c r="B508" s="39" t="n">
        <x:f>CHOOSE(MIN(3,MAX(1,$B$9)),S508,U508,W508)</x:f>
        <x:v>0.013768685966333625</x:v>
      </x:c>
      <x:c r="C508" s="39" t="n">
        <x:f>CHOOSE(MIN(3,MAX(1,$B$9)),T508,V508,X508)</x:f>
        <x:v>0.30430304538220826</x:v>
      </x:c>
      <x:c r="D508" s="17" t="n">
        <x:f>$B$6+$B$7*B508</x:f>
        <x:v>0.05137686859663337</x:v>
      </x:c>
      <x:c r="E508" s="17" t="n">
        <x:f>$C$6+$C$7*($B$8*B508+SQRT(1-$B$8^2)*C508)</x:f>
        <x:v>0.07704185107331281</x:v>
      </x:c>
      <x:c r="F508" s="34"/>
      <x:c r="G508" s="34"/>
      <x:c r="H508" s="34"/>
      <x:c r="I508" s="34"/>
      <x:c r="J508" s="34"/>
      <x:c r="K508" s="34"/>
      <x:c r="L508" s="34"/>
      <x:c r="M508" s="34"/>
      <x:c r="N508" s="34"/>
      <x:c r="O508" s="34"/>
      <x:c r="P508" s="34"/>
      <x:c r="S508" s="10" t="n">
        <x:v>0.013768685966333625</x:v>
      </x:c>
      <x:c r="T508" s="10" t="n">
        <x:v>0.30430304538220826</x:v>
      </x:c>
      <x:c r="U508" s="10" t="n">
        <x:v>-0.5750177188103326</x:v>
      </x:c>
      <x:c r="V508" s="10" t="n">
        <x:v>0.9533216562919363</x:v>
      </x:c>
      <x:c r="W508" s="10" t="n">
        <x:v>1.563530384930768</x:v>
      </x:c>
      <x:c r="X508" s="10" t="n">
        <x:v>1.3524807411053819</x:v>
      </x:c>
    </x:row>
    <x:row r="509">
      <x:c r="A509" s="34" t="n">
        <x:v>485</x:v>
      </x:c>
      <x:c r="B509" s="39" t="n">
        <x:f>CHOOSE(MIN(3,MAX(1,$B$9)),S509,U509,W509)</x:f>
        <x:v>0.4483656137660394</x:v>
      </x:c>
      <x:c r="C509" s="39" t="n">
        <x:f>CHOOSE(MIN(3,MAX(1,$B$9)),T509,V509,X509)</x:f>
        <x:v>0.38785006127895494</x:v>
      </x:c>
      <x:c r="D509" s="17" t="n">
        <x:f>$B$6+$B$7*B509</x:f>
        <x:v>0.09483656137660394</x:v>
      </x:c>
      <x:c r="E509" s="17" t="n">
        <x:f>$C$6+$C$7*($B$8*B509+SQRT(1-$B$8^2)*C509)</x:f>
        <x:v>0.10600708128099459</x:v>
      </x:c>
      <x:c r="F509" s="34"/>
      <x:c r="G509" s="34"/>
      <x:c r="H509" s="34"/>
      <x:c r="I509" s="34"/>
      <x:c r="J509" s="34"/>
      <x:c r="K509" s="34"/>
      <x:c r="L509" s="34"/>
      <x:c r="M509" s="34"/>
      <x:c r="N509" s="34"/>
      <x:c r="O509" s="34"/>
      <x:c r="P509" s="34"/>
      <x:c r="S509" s="10" t="n">
        <x:v>0.4483656137660394</x:v>
      </x:c>
      <x:c r="T509" s="10" t="n">
        <x:v>0.38785006127895494</x:v>
      </x:c>
      <x:c r="U509" s="10" t="n">
        <x:v>-0.3666001178915336</x:v>
      </x:c>
      <x:c r="V509" s="10" t="n">
        <x:v>-0.49332941042780354</x:v>
      </x:c>
      <x:c r="W509" s="10" t="n">
        <x:v>0.7256357807686414</x:v>
      </x:c>
      <x:c r="X509" s="10" t="n">
        <x:v>-0.5001018931848668</x:v>
      </x:c>
    </x:row>
    <x:row r="510">
      <x:c r="A510" s="34" t="n">
        <x:v>486</x:v>
      </x:c>
      <x:c r="B510" s="39" t="n">
        <x:f>CHOOSE(MIN(3,MAX(1,$B$9)),S510,U510,W510)</x:f>
        <x:v>0.924687941999973</x:v>
      </x:c>
      <x:c r="C510" s="39" t="n">
        <x:f>CHOOSE(MIN(3,MAX(1,$B$9)),T510,V510,X510)</x:f>
        <x:v>1.3098774423829003</x:v>
      </x:c>
      <x:c r="D510" s="17" t="n">
        <x:f>$B$6+$B$7*B510</x:f>
        <x:v>0.1424687941999973</x:v>
      </x:c>
      <x:c r="E510" s="17" t="n">
        <x:f>$C$6+$C$7*($B$8*B510+SQRT(1-$B$8^2)*C510)</x:f>
        <x:v>0.20967311119477655</x:v>
      </x:c>
      <x:c r="F510" s="34"/>
      <x:c r="G510" s="34"/>
      <x:c r="H510" s="34"/>
      <x:c r="I510" s="34"/>
      <x:c r="J510" s="34"/>
      <x:c r="K510" s="34"/>
      <x:c r="L510" s="34"/>
      <x:c r="M510" s="34"/>
      <x:c r="N510" s="34"/>
      <x:c r="O510" s="34"/>
      <x:c r="P510" s="34"/>
      <x:c r="S510" s="10" t="n">
        <x:v>0.924687941999973</x:v>
      </x:c>
      <x:c r="T510" s="10" t="n">
        <x:v>1.3098774423829003</x:v>
      </x:c>
      <x:c r="U510" s="10" t="n">
        <x:v>0.05787680305091509</x:v>
      </x:c>
      <x:c r="V510" s="10" t="n">
        <x:v>0.08947517690176829</x:v>
      </x:c>
      <x:c r="W510" s="10" t="n">
        <x:v>0.7381998820593576</x:v>
      </x:c>
      <x:c r="X510" s="10" t="n">
        <x:v>0.6880988285303907</x:v>
      </x:c>
    </x:row>
    <x:row r="511">
      <x:c r="A511" s="34" t="n">
        <x:v>487</x:v>
      </x:c>
      <x:c r="B511" s="39" t="n">
        <x:f>CHOOSE(MIN(3,MAX(1,$B$9)),S511,U511,W511)</x:f>
        <x:v>-0.8773091492150465</x:v>
      </x:c>
      <x:c r="C511" s="39" t="n">
        <x:f>CHOOSE(MIN(3,MAX(1,$B$9)),T511,V511,X511)</x:f>
        <x:v>-0.5540014036752521</x:v>
      </x:c>
      <x:c r="D511" s="17" t="n">
        <x:f>$B$6+$B$7*B511</x:f>
        <x:v>-0.037730914921504655</x:v>
      </x:c>
      <x:c r="E511" s="17" t="n">
        <x:f>$C$6+$C$7*($B$8*B511+SQRT(1-$B$8^2)*C511)</x:f>
        <x:v>-0.04184338639225292</x:v>
      </x:c>
      <x:c r="F511" s="34"/>
      <x:c r="G511" s="34"/>
      <x:c r="H511" s="34"/>
      <x:c r="I511" s="34"/>
      <x:c r="J511" s="34"/>
      <x:c r="K511" s="34"/>
      <x:c r="L511" s="34"/>
      <x:c r="M511" s="34"/>
      <x:c r="N511" s="34"/>
      <x:c r="O511" s="34"/>
      <x:c r="P511" s="34"/>
      <x:c r="S511" s="10" t="n">
        <x:v>-0.8773091492150465</x:v>
      </x:c>
      <x:c r="T511" s="10" t="n">
        <x:v>-0.5540014036752521</x:v>
      </x:c>
      <x:c r="U511" s="10" t="n">
        <x:v>0.7343091078861389</x:v>
      </x:c>
      <x:c r="V511" s="10" t="n">
        <x:v>-0.09038481120199447</x:v>
      </x:c>
      <x:c r="W511" s="10" t="n">
        <x:v>0.0912819368197086</x:v>
      </x:c>
      <x:c r="X511" s="10" t="n">
        <x:v>0.7124770736954508</x:v>
      </x:c>
    </x:row>
    <x:row r="512">
      <x:c r="A512" s="34" t="n">
        <x:v>488</x:v>
      </x:c>
      <x:c r="B512" s="39" t="n">
        <x:f>CHOOSE(MIN(3,MAX(1,$B$9)),S512,U512,W512)</x:f>
        <x:v>0.19462233190868963</x:v>
      </x:c>
      <x:c r="C512" s="39" t="n">
        <x:f>CHOOSE(MIN(3,MAX(1,$B$9)),T512,V512,X512)</x:f>
        <x:v>1.2990898379660627</x:v>
      </x:c>
      <x:c r="D512" s="17" t="n">
        <x:f>$B$6+$B$7*B512</x:f>
        <x:v>0.06946223319086897</x:v>
      </x:c>
      <x:c r="E512" s="17" t="n">
        <x:f>$C$6+$C$7*($B$8*B512+SQRT(1-$B$8^2)*C512)</x:f>
        <x:v>0.17223559674311653</x:v>
      </x:c>
      <x:c r="F512" s="34"/>
      <x:c r="G512" s="34"/>
      <x:c r="H512" s="34"/>
      <x:c r="I512" s="34"/>
      <x:c r="J512" s="34"/>
      <x:c r="K512" s="34"/>
      <x:c r="L512" s="34"/>
      <x:c r="M512" s="34"/>
      <x:c r="N512" s="34"/>
      <x:c r="O512" s="34"/>
      <x:c r="P512" s="34"/>
      <x:c r="S512" s="10" t="n">
        <x:v>0.19462233190868963</x:v>
      </x:c>
      <x:c r="T512" s="10" t="n">
        <x:v>1.2990898379660627</x:v>
      </x:c>
      <x:c r="U512" s="10" t="n">
        <x:v>-0.32309055147511806</x:v>
      </x:c>
      <x:c r="V512" s="10" t="n">
        <x:v>-0.0954384956508602</x:v>
      </x:c>
      <x:c r="W512" s="10" t="n">
        <x:v>0.8117307152162174</x:v>
      </x:c>
      <x:c r="X512" s="10" t="n">
        <x:v>1.726357625266204</x:v>
      </x:c>
    </x:row>
    <x:row r="513">
      <x:c r="A513" s="34" t="n">
        <x:v>489</x:v>
      </x:c>
      <x:c r="B513" s="39" t="n">
        <x:f>CHOOSE(MIN(3,MAX(1,$B$9)),S513,U513,W513)</x:f>
        <x:v>0.7966467621499138</x:v>
      </x:c>
      <x:c r="C513" s="39" t="n">
        <x:f>CHOOSE(MIN(3,MAX(1,$B$9)),T513,V513,X513)</x:f>
        <x:v>-0.10159929152603997</x:v>
      </x:c>
      <x:c r="D513" s="17" t="n">
        <x:f>$B$6+$B$7*B513</x:f>
        <x:v>0.1296646762149914</x:v>
      </x:c>
      <x:c r="E513" s="17" t="n">
        <x:f>$C$6+$C$7*($B$8*B513+SQRT(1-$B$8^2)*C513)</x:f>
        <x:v>0.08103358136069053</x:v>
      </x:c>
      <x:c r="F513" s="34"/>
      <x:c r="G513" s="34"/>
      <x:c r="H513" s="34"/>
      <x:c r="I513" s="34"/>
      <x:c r="J513" s="34"/>
      <x:c r="K513" s="34"/>
      <x:c r="L513" s="34"/>
      <x:c r="M513" s="34"/>
      <x:c r="N513" s="34"/>
      <x:c r="O513" s="34"/>
      <x:c r="P513" s="34"/>
      <x:c r="S513" s="10" t="n">
        <x:v>0.7966467621499138</x:v>
      </x:c>
      <x:c r="T513" s="10" t="n">
        <x:v>-0.10159929152603997</x:v>
      </x:c>
      <x:c r="U513" s="10" t="n">
        <x:v>-0.8545023628278958</x:v>
      </x:c>
      <x:c r="V513" s="10" t="n">
        <x:v>0.9156076714461396</x:v>
      </x:c>
      <x:c r="W513" s="10" t="n">
        <x:v>2.579479415412708</x:v>
      </x:c>
      <x:c r="X513" s="10" t="n">
        <x:v>1.0705292125134218</x:v>
      </x:c>
    </x:row>
    <x:row r="514">
      <x:c r="A514" s="34" t="n">
        <x:v>490</x:v>
      </x:c>
      <x:c r="B514" s="39" t="n">
        <x:f>CHOOSE(MIN(3,MAX(1,$B$9)),S514,U514,W514)</x:f>
        <x:v>1.357872823597224</x:v>
      </x:c>
      <x:c r="C514" s="39" t="n">
        <x:f>CHOOSE(MIN(3,MAX(1,$B$9)),T514,V514,X514)</x:f>
        <x:v>0.35235609063907813</x:v>
      </x:c>
      <x:c r="D514" s="17" t="n">
        <x:f>$B$6+$B$7*B514</x:f>
        <x:v>0.18578728235972242</x:v>
      </x:c>
      <x:c r="E514" s="17" t="n">
        <x:f>$C$6+$C$7*($B$8*B514+SQRT(1-$B$8^2)*C514)</x:f>
        <x:v>0.1484085737470226</x:v>
      </x:c>
      <x:c r="F514" s="34"/>
      <x:c r="G514" s="34"/>
      <x:c r="H514" s="34"/>
      <x:c r="I514" s="34"/>
      <x:c r="J514" s="34"/>
      <x:c r="K514" s="34"/>
      <x:c r="L514" s="34"/>
      <x:c r="M514" s="34"/>
      <x:c r="N514" s="34"/>
      <x:c r="O514" s="34"/>
      <x:c r="P514" s="34"/>
      <x:c r="S514" s="10" t="n">
        <x:v>1.357872823597224</x:v>
      </x:c>
      <x:c r="T514" s="10" t="n">
        <x:v>0.35235609063907813</x:v>
      </x:c>
      <x:c r="U514" s="10" t="n">
        <x:v>-1.1007457975459773</x:v>
      </x:c>
      <x:c r="V514" s="10" t="n">
        <x:v>-0.48797905657094187</x:v>
      </x:c>
      <x:c r="W514" s="10" t="n">
        <x:v>0.9633571189290937</x:v>
      </x:c>
      <x:c r="X514" s="10" t="n">
        <x:v>0.10069417235365438</x:v>
      </x:c>
    </x:row>
    <x:row r="515">
      <x:c r="A515" s="34" t="n">
        <x:v>491</x:v>
      </x:c>
      <x:c r="B515" s="39" t="n">
        <x:f>CHOOSE(MIN(3,MAX(1,$B$9)),S515,U515,W515)</x:f>
        <x:v>-0.6547380063547608</x:v>
      </x:c>
      <x:c r="C515" s="39" t="n">
        <x:f>CHOOSE(MIN(3,MAX(1,$B$9)),T515,V515,X515)</x:f>
        <x:v>-0.27365956074863057</x:v>
      </x:c>
      <x:c r="D515" s="17" t="n">
        <x:f>$B$6+$B$7*B515</x:f>
        <x:v>-0.01547380063547607</x:v>
      </x:c>
      <x:c r="E515" s="17" t="n">
        <x:f>$C$6+$C$7*($B$8*B515+SQRT(1-$B$8^2)*C515)</x:f>
        <x:v>-0.006436513477418526</x:v>
      </x:c>
      <x:c r="F515" s="34"/>
      <x:c r="G515" s="34"/>
      <x:c r="H515" s="34"/>
      <x:c r="I515" s="34"/>
      <x:c r="J515" s="34"/>
      <x:c r="K515" s="34"/>
      <x:c r="L515" s="34"/>
      <x:c r="M515" s="34"/>
      <x:c r="N515" s="34"/>
      <x:c r="O515" s="34"/>
      <x:c r="P515" s="34"/>
      <x:c r="S515" s="10" t="n">
        <x:v>-0.6547380063547608</x:v>
      </x:c>
      <x:c r="T515" s="10" t="n">
        <x:v>-0.27365956074863057</x:v>
      </x:c>
      <x:c r="U515" s="10" t="n">
        <x:v>0.933574119791577</x:v>
      </x:c>
      <x:c r="V515" s="10" t="n">
        <x:v>0.887763526771293</x:v>
      </x:c>
      <x:c r="W515" s="10" t="n">
        <x:v>-0.48689532544621605</x:v>
      </x:c>
      <x:c r="X515" s="10" t="n">
        <x:v>-1.1310445827289144</x:v>
      </x:c>
    </x:row>
    <x:row r="516">
      <x:c r="A516" s="34" t="n">
        <x:v>492</x:v>
      </x:c>
      <x:c r="B516" s="39" t="n">
        <x:f>CHOOSE(MIN(3,MAX(1,$B$9)),S516,U516,W516)</x:f>
        <x:v>-0.33025761384314617</x:v>
      </x:c>
      <x:c r="C516" s="39" t="n">
        <x:f>CHOOSE(MIN(3,MAX(1,$B$9)),T516,V516,X516)</x:f>
        <x:v>0.6360481090940616</x:v>
      </x:c>
      <x:c r="D516" s="17" t="n">
        <x:f>$B$6+$B$7*B516</x:f>
        <x:v>0.016974238615685387</x:v>
      </x:c>
      <x:c r="E516" s="17" t="n">
        <x:f>$C$6+$C$7*($B$8*B516+SQRT(1-$B$8^2)*C516)</x:f>
        <x:v>0.08857050135829403</x:v>
      </x:c>
      <x:c r="F516" s="34"/>
      <x:c r="G516" s="34"/>
      <x:c r="H516" s="34"/>
      <x:c r="I516" s="34"/>
      <x:c r="J516" s="34"/>
      <x:c r="K516" s="34"/>
      <x:c r="L516" s="34"/>
      <x:c r="M516" s="34"/>
      <x:c r="N516" s="34"/>
      <x:c r="O516" s="34"/>
      <x:c r="P516" s="34"/>
      <x:c r="S516" s="10" t="n">
        <x:v>-0.33025761384314617</x:v>
      </x:c>
      <x:c r="T516" s="10" t="n">
        <x:v>0.6360481090940616</x:v>
      </x:c>
      <x:c r="U516" s="10" t="n">
        <x:v>-0.7287921026781192</x:v>
      </x:c>
      <x:c r="V516" s="10" t="n">
        <x:v>-0.8235015153757417</x:v>
      </x:c>
      <x:c r="W516" s="10" t="n">
        <x:v>-0.5426406668357726</x:v>
      </x:c>
      <x:c r="X516" s="10" t="n">
        <x:v>-0.2252866408251979</x:v>
      </x:c>
    </x:row>
    <x:row r="517">
      <x:c r="A517" s="34" t="n">
        <x:v>493</x:v>
      </x:c>
      <x:c r="B517" s="39" t="n">
        <x:f>CHOOSE(MIN(3,MAX(1,$B$9)),S517,U517,W517)</x:f>
        <x:v>1.3301230063191176</x:v>
      </x:c>
      <x:c r="C517" s="39" t="n">
        <x:f>CHOOSE(MIN(3,MAX(1,$B$9)),T517,V517,X517)</x:f>
        <x:v>-0.3681461905725182</x:v>
      </x:c>
      <x:c r="D517" s="17" t="n">
        <x:f>$B$6+$B$7*B517</x:f>
        <x:v>0.18301230063191176</x:v>
      </x:c>
      <x:c r="E517" s="17" t="n">
        <x:f>$C$6+$C$7*($B$8*B517+SQRT(1-$B$8^2)*C517)</x:f>
        <x:v>0.08462375498172908</x:v>
      </x:c>
      <x:c r="F517" s="34"/>
      <x:c r="G517" s="34"/>
      <x:c r="H517" s="34"/>
      <x:c r="I517" s="34"/>
      <x:c r="J517" s="34"/>
      <x:c r="K517" s="34"/>
      <x:c r="L517" s="34"/>
      <x:c r="M517" s="34"/>
      <x:c r="N517" s="34"/>
      <x:c r="O517" s="34"/>
      <x:c r="P517" s="34"/>
      <x:c r="S517" s="10" t="n">
        <x:v>1.3301230063191176</x:v>
      </x:c>
      <x:c r="T517" s="10" t="n">
        <x:v>-0.3681461905725182</x:v>
      </x:c>
      <x:c r="U517" s="10" t="n">
        <x:v>-1.1963691089183779</x:v>
      </x:c>
      <x:c r="V517" s="10" t="n">
        <x:v>-0.9601798202663254</x:v>
      </x:c>
      <x:c r="W517" s="10" t="n">
        <x:v>1.9185263590625794</x:v>
      </x:c>
      <x:c r="X517" s="10" t="n">
        <x:v>0.1540141146671954</x:v>
      </x:c>
    </x:row>
    <x:row r="518">
      <x:c r="A518" s="34" t="n">
        <x:v>494</x:v>
      </x:c>
      <x:c r="B518" s="39" t="n">
        <x:f>CHOOSE(MIN(3,MAX(1,$B$9)),S518,U518,W518)</x:f>
        <x:v>-0.8311919238218177</x:v>
      </x:c>
      <x:c r="C518" s="39" t="n">
        <x:f>CHOOSE(MIN(3,MAX(1,$B$9)),T518,V518,X518)</x:f>
        <x:v>-0.35439766896801633</x:v>
      </x:c>
      <x:c r="D518" s="17" t="n">
        <x:f>$B$6+$B$7*B518</x:f>
        <x:v>-0.03311919238218178</x:v>
      </x:c>
      <x:c r="E518" s="17" t="n">
        <x:f>$C$6+$C$7*($B$8*B518+SQRT(1-$B$8^2)*C518)</x:f>
        <x:v>-0.022251334627919908</x:v>
      </x:c>
      <x:c r="F518" s="34"/>
      <x:c r="G518" s="34"/>
      <x:c r="H518" s="34"/>
      <x:c r="I518" s="34"/>
      <x:c r="J518" s="34"/>
      <x:c r="K518" s="34"/>
      <x:c r="L518" s="34"/>
      <x:c r="M518" s="34"/>
      <x:c r="N518" s="34"/>
      <x:c r="O518" s="34"/>
      <x:c r="P518" s="34"/>
      <x:c r="S518" s="10" t="n">
        <x:v>-0.8311919238218177</x:v>
      </x:c>
      <x:c r="T518" s="10" t="n">
        <x:v>-0.35439766896801633</x:v>
      </x:c>
      <x:c r="U518" s="10" t="n">
        <x:v>2.3774232578188452</x:v>
      </x:c>
      <x:c r="V518" s="10" t="n">
        <x:v>0.5689614403615519</x:v>
      </x:c>
      <x:c r="W518" s="10" t="n">
        <x:v>-0.6799992229955555</x:v>
      </x:c>
      <x:c r="X518" s="10" t="n">
        <x:v>-0.054423716152337945</x:v>
      </x:c>
    </x:row>
    <x:row r="519">
      <x:c r="A519" s="34" t="n">
        <x:v>495</x:v>
      </x:c>
      <x:c r="B519" s="39" t="n">
        <x:f>CHOOSE(MIN(3,MAX(1,$B$9)),S519,U519,W519)</x:f>
        <x:v>0.7466983950057383</x:v>
      </x:c>
      <x:c r="C519" s="39" t="n">
        <x:f>CHOOSE(MIN(3,MAX(1,$B$9)),T519,V519,X519)</x:f>
        <x:v>-0.2965648865412739</x:v>
      </x:c>
      <x:c r="D519" s="17" t="n">
        <x:f>$B$6+$B$7*B519</x:f>
        <x:v>0.12466983950057384</x:v>
      </x:c>
      <x:c r="E519" s="17" t="n">
        <x:f>$C$6+$C$7*($B$8*B519+SQRT(1-$B$8^2)*C519)</x:f>
        <x:v>0.06165164718876762</x:v>
      </x:c>
      <x:c r="F519" s="34"/>
      <x:c r="G519" s="34"/>
      <x:c r="H519" s="34"/>
      <x:c r="I519" s="34"/>
      <x:c r="J519" s="34"/>
      <x:c r="K519" s="34"/>
      <x:c r="L519" s="34"/>
      <x:c r="M519" s="34"/>
      <x:c r="N519" s="34"/>
      <x:c r="O519" s="34"/>
      <x:c r="P519" s="34"/>
      <x:c r="S519" s="10" t="n">
        <x:v>0.7466983950057383</x:v>
      </x:c>
      <x:c r="T519" s="10" t="n">
        <x:v>-0.2965648865412739</x:v>
      </x:c>
      <x:c r="U519" s="10" t="n">
        <x:v>0.33460264520267213</x:v>
      </x:c>
      <x:c r="V519" s="10" t="n">
        <x:v>-0.6241226826803626</x:v>
      </x:c>
      <x:c r="W519" s="10" t="n">
        <x:v>0.6733909482521413</x:v>
      </x:c>
      <x:c r="X519" s="10" t="n">
        <x:v>0.294687421030029</x:v>
      </x:c>
    </x:row>
    <x:row r="520">
      <x:c r="A520" s="34" t="n">
        <x:v>496</x:v>
      </x:c>
      <x:c r="B520" s="39" t="n">
        <x:f>CHOOSE(MIN(3,MAX(1,$B$9)),S520,U520,W520)</x:f>
        <x:v>-0.6551250491631975</x:v>
      </x:c>
      <x:c r="C520" s="39" t="n">
        <x:f>CHOOSE(MIN(3,MAX(1,$B$9)),T520,V520,X520)</x:f>
        <x:v>-1.1883491857105657</x:v>
      </x:c>
      <x:c r="D520" s="17" t="n">
        <x:f>$B$6+$B$7*B520</x:f>
        <x:v>-0.015512504916319753</x:v>
      </x:c>
      <x:c r="E520" s="17" t="n">
        <x:f>$C$6+$C$7*($B$8*B520+SQRT(1-$B$8^2)*C520)</x:f>
        <x:v>-0.08567031079735</x:v>
      </x:c>
      <x:c r="F520" s="34"/>
      <x:c r="G520" s="34"/>
      <x:c r="H520" s="34"/>
      <x:c r="I520" s="34"/>
      <x:c r="J520" s="34"/>
      <x:c r="K520" s="34"/>
      <x:c r="L520" s="34"/>
      <x:c r="M520" s="34"/>
      <x:c r="N520" s="34"/>
      <x:c r="O520" s="34"/>
      <x:c r="P520" s="34"/>
      <x:c r="S520" s="10" t="n">
        <x:v>-0.6551250491631975</x:v>
      </x:c>
      <x:c r="T520" s="10" t="n">
        <x:v>-1.1883491857105657</x:v>
      </x:c>
      <x:c r="U520" s="10" t="n">
        <x:v>-0.6598130622079388</x:v>
      </x:c>
      <x:c r="V520" s="10" t="n">
        <x:v>0.6322087724101451</x:v>
      </x:c>
      <x:c r="W520" s="10" t="n">
        <x:v>-1.4583407690810557</x:v>
      </x:c>
      <x:c r="X520" s="10" t="n">
        <x:v>0.15252270433365242</x:v>
      </x:c>
    </x:row>
    <x:row r="521">
      <x:c r="A521" s="34" t="n">
        <x:v>497</x:v>
      </x:c>
      <x:c r="B521" s="39" t="n">
        <x:f>CHOOSE(MIN(3,MAX(1,$B$9)),S521,U521,W521)</x:f>
        <x:v>0.9407176688867442</x:v>
      </x:c>
      <x:c r="C521" s="39" t="n">
        <x:f>CHOOSE(MIN(3,MAX(1,$B$9)),T521,V521,X521)</x:f>
        <x:v>1.330687114593151</x:v>
      </x:c>
      <x:c r="D521" s="17" t="n">
        <x:f>$B$6+$B$7*B521</x:f>
        <x:v>0.14407176688867443</x:v>
      </x:c>
      <x:c r="E521" s="17" t="n">
        <x:f>$C$6+$C$7*($B$8*B521+SQRT(1-$B$8^2)*C521)</x:f>
        <x:v>0.21227676801696554</x:v>
      </x:c>
      <x:c r="F521" s="34"/>
      <x:c r="G521" s="34"/>
      <x:c r="H521" s="34"/>
      <x:c r="I521" s="34"/>
      <x:c r="J521" s="34"/>
      <x:c r="K521" s="34"/>
      <x:c r="L521" s="34"/>
      <x:c r="M521" s="34"/>
      <x:c r="N521" s="34"/>
      <x:c r="O521" s="34"/>
      <x:c r="P521" s="34"/>
      <x:c r="S521" s="10" t="n">
        <x:v>0.9407176688867442</x:v>
      </x:c>
      <x:c r="T521" s="10" t="n">
        <x:v>1.330687114593151</x:v>
      </x:c>
      <x:c r="U521" s="10" t="n">
        <x:v>-0.4169757470245207</x:v>
      </x:c>
      <x:c r="V521" s="10" t="n">
        <x:v>0.5589263336626711</x:v>
      </x:c>
      <x:c r="W521" s="10" t="n">
        <x:v>0.8619766041216274</x:v>
      </x:c>
      <x:c r="X521" s="10" t="n">
        <x:v>-0.3851197825880109</x:v>
      </x:c>
    </x:row>
    <x:row r="522">
      <x:c r="A522" s="34" t="n">
        <x:v>498</x:v>
      </x:c>
      <x:c r="B522" s="39" t="n">
        <x:f>CHOOSE(MIN(3,MAX(1,$B$9)),S522,U522,W522)</x:f>
        <x:v>1.0162442398304048</x:v>
      </x:c>
      <x:c r="C522" s="39" t="n">
        <x:f>CHOOSE(MIN(3,MAX(1,$B$9)),T522,V522,X522)</x:f>
        <x:v>-0.4927111034708691</x:v>
      </x:c>
      <x:c r="D522" s="17" t="n">
        <x:f>$B$6+$B$7*B522</x:f>
        <x:v>0.1516244239830405</x:v>
      </x:c>
      <x:c r="E522" s="17" t="n">
        <x:f>$C$6+$C$7*($B$8*B522+SQRT(1-$B$8^2)*C522)</x:f>
        <x:v>0.05814217875827667</x:v>
      </x:c>
      <x:c r="F522" s="34"/>
      <x:c r="G522" s="34"/>
      <x:c r="H522" s="34"/>
      <x:c r="I522" s="34"/>
      <x:c r="J522" s="34"/>
      <x:c r="K522" s="34"/>
      <x:c r="L522" s="34"/>
      <x:c r="M522" s="34"/>
      <x:c r="N522" s="34"/>
      <x:c r="O522" s="34"/>
      <x:c r="P522" s="34"/>
      <x:c r="S522" s="10" t="n">
        <x:v>1.0162442398304048</x:v>
      </x:c>
      <x:c r="T522" s="10" t="n">
        <x:v>-0.4927111034708691</x:v>
      </x:c>
      <x:c r="U522" s="10" t="n">
        <x:v>-0.0954070394254574</x:v>
      </x:c>
      <x:c r="V522" s="10" t="n">
        <x:v>-1.442152445986157</x:v>
      </x:c>
      <x:c r="W522" s="10" t="n">
        <x:v>0.40753980115614014</x:v>
      </x:c>
      <x:c r="X522" s="10" t="n">
        <x:v>1.694619395907149</x:v>
      </x:c>
    </x:row>
    <x:row r="523">
      <x:c r="A523" s="34" t="n">
        <x:v>499</x:v>
      </x:c>
      <x:c r="B523" s="39" t="n">
        <x:f>CHOOSE(MIN(3,MAX(1,$B$9)),S523,U523,W523)</x:f>
        <x:v>0.6470472867947213</x:v>
      </x:c>
      <x:c r="C523" s="39" t="n">
        <x:f>CHOOSE(MIN(3,MAX(1,$B$9)),T523,V523,X523)</x:f>
        <x:v>-0.29662624655834946</x:v>
      </x:c>
      <x:c r="D523" s="17" t="n">
        <x:f>$B$6+$B$7*B523</x:f>
        <x:v>0.11470472867947214</x:v>
      </x:c>
      <x:c r="E523" s="17" t="n">
        <x:f>$C$6+$C$7*($B$8*B523+SQRT(1-$B$8^2)*C523)</x:f>
        <x:v>0.05666377784486037</x:v>
      </x:c>
      <x:c r="F523" s="34"/>
      <x:c r="G523" s="34"/>
      <x:c r="H523" s="34"/>
      <x:c r="I523" s="34"/>
      <x:c r="J523" s="34"/>
      <x:c r="K523" s="34"/>
      <x:c r="L523" s="34"/>
      <x:c r="M523" s="34"/>
      <x:c r="N523" s="34"/>
      <x:c r="O523" s="34"/>
      <x:c r="P523" s="34"/>
      <x:c r="S523" s="10" t="n">
        <x:v>0.6470472867947213</x:v>
      </x:c>
      <x:c r="T523" s="10" t="n">
        <x:v>-0.29662624655834946</x:v>
      </x:c>
      <x:c r="U523" s="10" t="n">
        <x:v>-2.227473021902457</x:v>
      </x:c>
      <x:c r="V523" s="10" t="n">
        <x:v>-1.0204285272200353</x:v>
      </x:c>
      <x:c r="W523" s="10" t="n">
        <x:v>-0.07362063535407067</x:v>
      </x:c>
      <x:c r="X523" s="10" t="n">
        <x:v>1.2856572423838701</x:v>
      </x:c>
    </x:row>
    <x:row r="524">
      <x:c r="A524" s="34" t="n">
        <x:v>500</x:v>
      </x:c>
      <x:c r="B524" s="39" t="n">
        <x:f>CHOOSE(MIN(3,MAX(1,$B$9)),S524,U524,W524)</x:f>
        <x:v>-0.8457505995437403</x:v>
      </x:c>
      <x:c r="C524" s="39" t="n">
        <x:f>CHOOSE(MIN(3,MAX(1,$B$9)),T524,V524,X524)</x:f>
        <x:v>-0.3898050895742163</x:v>
      </x:c>
      <x:c r="D524" s="17" t="n">
        <x:f>$B$6+$B$7*B524</x:f>
        <x:v>-0.03457505995437403</x:v>
      </x:c>
      <x:c r="E524" s="17" t="n">
        <x:f>$C$6+$C$7*($B$8*B524+SQRT(1-$B$8^2)*C524)</x:f>
        <x:v>-0.026045640986761015</x:v>
      </x:c>
      <x:c r="F524" s="34"/>
      <x:c r="G524" s="34"/>
      <x:c r="H524" s="34"/>
      <x:c r="I524" s="34"/>
      <x:c r="J524" s="34"/>
      <x:c r="K524" s="34"/>
      <x:c r="L524" s="34"/>
      <x:c r="M524" s="34"/>
      <x:c r="N524" s="34"/>
      <x:c r="O524" s="34"/>
      <x:c r="P524" s="34"/>
      <x:c r="S524" s="10" t="n">
        <x:v>-0.8457505995437403</x:v>
      </x:c>
      <x:c r="T524" s="10" t="n">
        <x:v>-0.3898050895742163</x:v>
      </x:c>
      <x:c r="U524" s="10" t="n">
        <x:v>-0.5174645408779567</x:v>
      </x:c>
      <x:c r="V524" s="10" t="n">
        <x:v>-1.8149674804364329</x:v>
      </x:c>
      <x:c r="W524" s="10" t="n">
        <x:v>-1.5801413384777174</x:v>
      </x:c>
      <x:c r="X524" s="10" t="n">
        <x:v>0.301611708588404</x:v>
      </x:c>
    </x:row>
    <x:row r="525">
      <x:c r="A525" s="34" t="n">
        <x:v>501</x:v>
      </x:c>
      <x:c r="B525" s="39" t="n">
        <x:f>CHOOSE(MIN(3,MAX(1,$B$9)),S525,U525,W525)</x:f>
        <x:v>-0.28044020196333785</x:v>
      </x:c>
      <x:c r="C525" s="39" t="n">
        <x:f>CHOOSE(MIN(3,MAX(1,$B$9)),T525,V525,X525)</x:f>
        <x:v>1.4623926706850456</x:v>
      </x:c>
      <x:c r="D525" s="17" t="n">
        <x:f>$B$6+$B$7*B525</x:f>
        <x:v>0.021955979803666217</x:v>
      </x:c>
      <x:c r="E525" s="17" t="n">
        <x:f>$C$6+$C$7*($B$8*B525+SQRT(1-$B$8^2)*C525)</x:f>
        <x:v>0.16262491021397513</x:v>
      </x:c>
      <x:c r="F525" s="34"/>
      <x:c r="G525" s="34"/>
      <x:c r="H525" s="34"/>
      <x:c r="I525" s="34"/>
      <x:c r="J525" s="34"/>
      <x:c r="K525" s="34"/>
      <x:c r="L525" s="34"/>
      <x:c r="M525" s="34"/>
      <x:c r="N525" s="34"/>
      <x:c r="O525" s="34"/>
      <x:c r="P525" s="34"/>
      <x:c r="S525" s="10" t="n">
        <x:v>-0.28044020196333785</x:v>
      </x:c>
      <x:c r="T525" s="10" t="n">
        <x:v>1.4623926706850456</x:v>
      </x:c>
      <x:c r="U525" s="10" t="n">
        <x:v>1.1881885653918003</x:v>
      </x:c>
      <x:c r="V525" s="10" t="n">
        <x:v>0.18987642790192455</x:v>
      </x:c>
      <x:c r="W525" s="10" t="n">
        <x:v>-1.0762606339063943</x:v>
      </x:c>
      <x:c r="X525" s="10" t="n">
        <x:v>-0.7516773678588825</x:v>
      </x:c>
    </x:row>
    <x:row r="526">
      <x:c r="A526" s="34" t="n">
        <x:v>502</x:v>
      </x:c>
      <x:c r="B526" s="39" t="n">
        <x:f>CHOOSE(MIN(3,MAX(1,$B$9)),S526,U526,W526)</x:f>
        <x:v>1.278798257994005</x:v>
      </x:c>
      <x:c r="C526" s="39" t="n">
        <x:f>CHOOSE(MIN(3,MAX(1,$B$9)),T526,V526,X526)</x:f>
        <x:v>1.77922314603707</x:v>
      </x:c>
      <x:c r="D526" s="17" t="n">
        <x:f>$B$6+$B$7*B526</x:f>
        <x:v>0.17787982579940048</x:v>
      </x:c>
      <x:c r="E526" s="17" t="n">
        <x:f>$C$6+$C$7*($B$8*B526+SQRT(1-$B$8^2)*C526)</x:f>
        <x:v>0.2680251572466375</x:v>
      </x:c>
      <x:c r="F526" s="34"/>
      <x:c r="G526" s="34"/>
      <x:c r="H526" s="34"/>
      <x:c r="I526" s="34"/>
      <x:c r="J526" s="34"/>
      <x:c r="K526" s="34"/>
      <x:c r="L526" s="34"/>
      <x:c r="M526" s="34"/>
      <x:c r="N526" s="34"/>
      <x:c r="O526" s="34"/>
      <x:c r="P526" s="34"/>
      <x:c r="S526" s="10" t="n">
        <x:v>1.278798257994005</x:v>
      </x:c>
      <x:c r="T526" s="10" t="n">
        <x:v>1.77922314603707</x:v>
      </x:c>
      <x:c r="U526" s="10" t="n">
        <x:v>-0.5541826249427023</x:v>
      </x:c>
      <x:c r="V526" s="10" t="n">
        <x:v>-0.5541734413711712</x:v>
      </x:c>
      <x:c r="W526" s="10" t="n">
        <x:v>1.7778262039647958</x:v>
      </x:c>
      <x:c r="X526" s="10" t="n">
        <x:v>1.104622896266886</x:v>
      </x:c>
    </x:row>
    <x:row r="527">
      <x:c r="A527" s="34" t="n">
        <x:v>503</x:v>
      </x:c>
      <x:c r="B527" s="39" t="n">
        <x:f>CHOOSE(MIN(3,MAX(1,$B$9)),S527,U527,W527)</x:f>
        <x:v>0.2977585749234487</x:v>
      </x:c>
      <x:c r="C527" s="39" t="n">
        <x:f>CHOOSE(MIN(3,MAX(1,$B$9)),T527,V527,X527)</x:f>
        <x:v>-0.7469213263277891</x:v>
      </x:c>
      <x:c r="D527" s="17" t="n">
        <x:f>$B$6+$B$7*B527</x:f>
        <x:v>0.07977585749234488</x:v>
      </x:c>
      <x:c r="E527" s="17" t="n">
        <x:f>$C$6+$C$7*($B$8*B527+SQRT(1-$B$8^2)*C527)</x:f>
        <x:v>0.0002026444233492325</x:v>
      </x:c>
      <x:c r="F527" s="34"/>
      <x:c r="G527" s="34"/>
      <x:c r="H527" s="34"/>
      <x:c r="I527" s="34"/>
      <x:c r="J527" s="34"/>
      <x:c r="K527" s="34"/>
      <x:c r="L527" s="34"/>
      <x:c r="M527" s="34"/>
      <x:c r="N527" s="34"/>
      <x:c r="O527" s="34"/>
      <x:c r="P527" s="34"/>
      <x:c r="S527" s="10" t="n">
        <x:v>0.2977585749234487</x:v>
      </x:c>
      <x:c r="T527" s="10" t="n">
        <x:v>-0.7469213263277891</x:v>
      </x:c>
      <x:c r="U527" s="10" t="n">
        <x:v>0.07213936028673772</x:v>
      </x:c>
      <x:c r="V527" s="10" t="n">
        <x:v>-0.38587021799794163</x:v>
      </x:c>
      <x:c r="W527" s="10" t="n">
        <x:v>0.30818223349481527</x:v>
      </x:c>
      <x:c r="X527" s="10" t="n">
        <x:v>1.4584447321986551</x:v>
      </x:c>
    </x:row>
    <x:row r="528">
      <x:c r="A528" s="34" t="n">
        <x:v>504</x:v>
      </x:c>
      <x:c r="B528" s="39" t="n">
        <x:f>CHOOSE(MIN(3,MAX(1,$B$9)),S528,U528,W528)</x:f>
        <x:v>0.14976007536093489</x:v>
      </x:c>
      <x:c r="C528" s="39" t="n">
        <x:f>CHOOSE(MIN(3,MAX(1,$B$9)),T528,V528,X528)</x:f>
        <x:v>0.31344024338112</x:v>
      </x:c>
      <x:c r="D528" s="17" t="n">
        <x:f>$B$6+$B$7*B528</x:f>
        <x:v>0.06497600753609349</x:v>
      </x:c>
      <x:c r="E528" s="17" t="n">
        <x:f>$C$6+$C$7*($B$8*B528+SQRT(1-$B$8^2)*C528)</x:f>
        <x:v>0.08463272510168945</x:v>
      </x:c>
      <x:c r="F528" s="34"/>
      <x:c r="G528" s="34"/>
      <x:c r="H528" s="34"/>
      <x:c r="I528" s="34"/>
      <x:c r="J528" s="34"/>
      <x:c r="K528" s="34"/>
      <x:c r="L528" s="34"/>
      <x:c r="M528" s="34"/>
      <x:c r="N528" s="34"/>
      <x:c r="O528" s="34"/>
      <x:c r="P528" s="34"/>
      <x:c r="S528" s="10" t="n">
        <x:v>0.14976007536093489</x:v>
      </x:c>
      <x:c r="T528" s="10" t="n">
        <x:v>0.31344024338112</x:v>
      </x:c>
      <x:c r="U528" s="10" t="n">
        <x:v>-0.47112643331171505</x:v>
      </x:c>
      <x:c r="V528" s="10" t="n">
        <x:v>-0.17822316842360625</x:v>
      </x:c>
      <x:c r="W528" s="10" t="n">
        <x:v>0.5977327106060317</x:v>
      </x:c>
      <x:c r="X528" s="10" t="n">
        <x:v>0.14423260094165488</x:v>
      </x:c>
    </x:row>
    <x:row r="529">
      <x:c r="A529" s="34" t="n">
        <x:v>505</x:v>
      </x:c>
      <x:c r="B529" s="39" t="n">
        <x:f>CHOOSE(MIN(3,MAX(1,$B$9)),S529,U529,W529)</x:f>
        <x:v>0.9703126921043553</x:v>
      </x:c>
      <x:c r="C529" s="39" t="n">
        <x:f>CHOOSE(MIN(3,MAX(1,$B$9)),T529,V529,X529)</x:f>
        <x:v>-0.5345879607143632</x:v>
      </x:c>
      <x:c r="D529" s="17" t="n">
        <x:f>$B$6+$B$7*B529</x:f>
        <x:v>0.14703126921043552</x:v>
      </x:c>
      <x:c r="E529" s="17" t="n">
        <x:f>$C$6+$C$7*($B$8*B529+SQRT(1-$B$8^2)*C529)</x:f>
        <x:v>0.05221895915162217</x:v>
      </x:c>
      <x:c r="F529" s="34"/>
      <x:c r="G529" s="34"/>
      <x:c r="H529" s="34"/>
      <x:c r="I529" s="34"/>
      <x:c r="J529" s="34"/>
      <x:c r="K529" s="34"/>
      <x:c r="L529" s="34"/>
      <x:c r="M529" s="34"/>
      <x:c r="N529" s="34"/>
      <x:c r="O529" s="34"/>
      <x:c r="P529" s="34"/>
      <x:c r="S529" s="10" t="n">
        <x:v>0.9703126921043553</x:v>
      </x:c>
      <x:c r="T529" s="10" t="n">
        <x:v>-0.5345879607143632</x:v>
      </x:c>
      <x:c r="U529" s="10" t="n">
        <x:v>-1.3849618584512353</x:v>
      </x:c>
      <x:c r="V529" s="10" t="n">
        <x:v>1.1274951621665967</x:v>
      </x:c>
      <x:c r="W529" s="10" t="n">
        <x:v>-0.16532977320833003</x:v>
      </x:c>
      <x:c r="X529" s="10" t="n">
        <x:v>0.9962440318395872</x:v>
      </x:c>
    </x:row>
    <x:row r="530">
      <x:c r="A530" s="34" t="n">
        <x:v>506</x:v>
      </x:c>
      <x:c r="B530" s="39" t="n">
        <x:f>CHOOSE(MIN(3,MAX(1,$B$9)),S530,U530,W530)</x:f>
        <x:v>0.49292611262638764</x:v>
      </x:c>
      <x:c r="C530" s="39" t="n">
        <x:f>CHOOSE(MIN(3,MAX(1,$B$9)),T530,V530,X530)</x:f>
        <x:v>-0.20153777616790386</x:v>
      </x:c>
      <x:c r="D530" s="17" t="n">
        <x:f>$B$6+$B$7*B530</x:f>
        <x:v>0.09929261126263877</x:v>
      </x:c>
      <x:c r="E530" s="17" t="n">
        <x:f>$C$6+$C$7*($B$8*B530+SQRT(1-$B$8^2)*C530)</x:f>
        <x:v>0.05719262223295671</x:v>
      </x:c>
      <x:c r="F530" s="34"/>
      <x:c r="G530" s="34"/>
      <x:c r="H530" s="34"/>
      <x:c r="I530" s="34"/>
      <x:c r="J530" s="34"/>
      <x:c r="K530" s="34"/>
      <x:c r="L530" s="34"/>
      <x:c r="M530" s="34"/>
      <x:c r="N530" s="34"/>
      <x:c r="O530" s="34"/>
      <x:c r="P530" s="34"/>
      <x:c r="S530" s="10" t="n">
        <x:v>0.49292611262638764</x:v>
      </x:c>
      <x:c r="T530" s="10" t="n">
        <x:v>-0.20153777616790386</x:v>
      </x:c>
      <x:c r="U530" s="10" t="n">
        <x:v>2.0293281463943975</x:v>
      </x:c>
      <x:c r="V530" s="10" t="n">
        <x:v>-1.991808247097897</x:v>
      </x:c>
      <x:c r="W530" s="10" t="n">
        <x:v>2.054968913159239</x:v>
      </x:c>
      <x:c r="X530" s="10" t="n">
        <x:v>-0.7251212890660336</x:v>
      </x:c>
    </x:row>
    <x:row r="531">
      <x:c r="A531" s="34" t="n">
        <x:v>507</x:v>
      </x:c>
      <x:c r="B531" s="39" t="n">
        <x:f>CHOOSE(MIN(3,MAX(1,$B$9)),S531,U531,W531)</x:f>
        <x:v>-0.3723815301315367</x:v>
      </x:c>
      <x:c r="C531" s="39" t="n">
        <x:f>CHOOSE(MIN(3,MAX(1,$B$9)),T531,V531,X531)</x:f>
        <x:v>-0.6629414436321868</x:v>
      </x:c>
      <x:c r="D531" s="17" t="n">
        <x:f>$B$6+$B$7*B531</x:f>
        <x:v>0.012761846986846334</x:v>
      </x:c>
      <x:c r="E531" s="17" t="n">
        <x:f>$C$6+$C$7*($B$8*B531+SQRT(1-$B$8^2)*C531)</x:f>
        <x:v>-0.026031489647277153</x:v>
      </x:c>
      <x:c r="F531" s="34"/>
      <x:c r="G531" s="34"/>
      <x:c r="H531" s="34"/>
      <x:c r="I531" s="34"/>
      <x:c r="J531" s="34"/>
      <x:c r="K531" s="34"/>
      <x:c r="L531" s="34"/>
      <x:c r="M531" s="34"/>
      <x:c r="N531" s="34"/>
      <x:c r="O531" s="34"/>
      <x:c r="P531" s="34"/>
      <x:c r="S531" s="10" t="n">
        <x:v>-0.3723815301315367</x:v>
      </x:c>
      <x:c r="T531" s="10" t="n">
        <x:v>-0.6629414436321868</x:v>
      </x:c>
      <x:c r="U531" s="10" t="n">
        <x:v>-0.9592002757424032</x:v>
      </x:c>
      <x:c r="V531" s="10" t="n">
        <x:v>0.9178269269599776</x:v>
      </x:c>
      <x:c r="W531" s="10" t="n">
        <x:v>0.10187599344376126</x:v>
      </x:c>
      <x:c r="X531" s="10" t="n">
        <x:v>0.3066917341091019</x:v>
      </x:c>
    </x:row>
    <x:row r="532">
      <x:c r="A532" s="34" t="n">
        <x:v>508</x:v>
      </x:c>
      <x:c r="B532" s="39" t="n">
        <x:f>CHOOSE(MIN(3,MAX(1,$B$9)),S532,U532,W532)</x:f>
        <x:v>-0.35407329547163285</x:v>
      </x:c>
      <x:c r="C532" s="39" t="n">
        <x:f>CHOOSE(MIN(3,MAX(1,$B$9)),T532,V532,X532)</x:f>
        <x:v>2.0180920061179797</x:v>
      </x:c>
      <x:c r="D532" s="17" t="n">
        <x:f>$B$6+$B$7*B532</x:f>
        <x:v>0.014592670452836715</x:v>
      </x:c>
      <x:c r="E532" s="17" t="n">
        <x:f>$C$6+$C$7*($B$8*B532+SQRT(1-$B$8^2)*C532)</x:f>
        <x:v>0.20706822967366545</x:v>
      </x:c>
      <x:c r="F532" s="34"/>
      <x:c r="G532" s="34"/>
      <x:c r="H532" s="34"/>
      <x:c r="I532" s="34"/>
      <x:c r="J532" s="34"/>
      <x:c r="K532" s="34"/>
      <x:c r="L532" s="34"/>
      <x:c r="M532" s="34"/>
      <x:c r="N532" s="34"/>
      <x:c r="O532" s="34"/>
      <x:c r="P532" s="34"/>
      <x:c r="S532" s="10" t="n">
        <x:v>-0.35407329547163285</x:v>
      </x:c>
      <x:c r="T532" s="10" t="n">
        <x:v>2.0180920061179797</x:v>
      </x:c>
      <x:c r="U532" s="10" t="n">
        <x:v>1.2835888894596748</x:v>
      </x:c>
      <x:c r="V532" s="10" t="n">
        <x:v>-1.636024768930013</x:v>
      </x:c>
      <x:c r="W532" s="10" t="n">
        <x:v>-2.2961243198480568</x:v>
      </x:c>
      <x:c r="X532" s="10" t="n">
        <x:v>0.3220497354128998</x:v>
      </x:c>
    </x:row>
    <x:row r="533">
      <x:c r="A533" s="34" t="n">
        <x:v>509</x:v>
      </x:c>
      <x:c r="B533" s="39" t="n">
        <x:f>CHOOSE(MIN(3,MAX(1,$B$9)),S533,U533,W533)</x:f>
        <x:v>-1.1451994337246911</x:v>
      </x:c>
      <x:c r="C533" s="39" t="n">
        <x:f>CHOOSE(MIN(3,MAX(1,$B$9)),T533,V533,X533)</x:f>
        <x:v>0.8014297829637014</x:v>
      </x:c>
      <x:c r="D533" s="17" t="n">
        <x:f>$B$6+$B$7*B533</x:f>
        <x:v>-0.06451994337246912</x:v>
      </x:c>
      <x:c r="E533" s="17" t="n">
        <x:f>$C$6+$C$7*($B$8*B533+SQRT(1-$B$8^2)*C533)</x:f>
        <x:v>0.06214588345336689</x:v>
      </x:c>
      <x:c r="F533" s="34"/>
      <x:c r="G533" s="34"/>
      <x:c r="H533" s="34"/>
      <x:c r="I533" s="34"/>
      <x:c r="J533" s="34"/>
      <x:c r="K533" s="34"/>
      <x:c r="L533" s="34"/>
      <x:c r="M533" s="34"/>
      <x:c r="N533" s="34"/>
      <x:c r="O533" s="34"/>
      <x:c r="P533" s="34"/>
      <x:c r="S533" s="10" t="n">
        <x:v>-1.1451994337246911</x:v>
      </x:c>
      <x:c r="T533" s="10" t="n">
        <x:v>0.8014297829637014</x:v>
      </x:c>
      <x:c r="U533" s="10" t="n">
        <x:v>0.6924944306236825</x:v>
      </x:c>
      <x:c r="V533" s="10" t="n">
        <x:v>0.6617279297099448</x:v>
      </x:c>
      <x:c r="W533" s="10" t="n">
        <x:v>0.43836350714543026</x:v>
      </x:c>
      <x:c r="X533" s="10" t="n">
        <x:v>-1.210409880129605</x:v>
      </x:c>
    </x:row>
    <x:row r="534">
      <x:c r="A534" s="34" t="n">
        <x:v>510</x:v>
      </x:c>
      <x:c r="B534" s="39" t="n">
        <x:f>CHOOSE(MIN(3,MAX(1,$B$9)),S534,U534,W534)</x:f>
        <x:v>0.06155423926033633</x:v>
      </x:c>
      <x:c r="C534" s="39" t="n">
        <x:f>CHOOSE(MIN(3,MAX(1,$B$9)),T534,V534,X534)</x:f>
        <x:v>1.9550455011526064</x:v>
      </x:c>
      <x:c r="D534" s="17" t="n">
        <x:f>$B$6+$B$7*B534</x:f>
        <x:v>0.056155423926033635</x:v>
      </x:c>
      <x:c r="E534" s="17" t="n">
        <x:f>$C$6+$C$7*($B$8*B534+SQRT(1-$B$8^2)*C534)</x:f>
        <x:v>0.22238961891828046</x:v>
      </x:c>
      <x:c r="F534" s="34"/>
      <x:c r="G534" s="34"/>
      <x:c r="H534" s="34"/>
      <x:c r="I534" s="34"/>
      <x:c r="J534" s="34"/>
      <x:c r="K534" s="34"/>
      <x:c r="L534" s="34"/>
      <x:c r="M534" s="34"/>
      <x:c r="N534" s="34"/>
      <x:c r="O534" s="34"/>
      <x:c r="P534" s="34"/>
      <x:c r="S534" s="10" t="n">
        <x:v>0.06155423926033633</x:v>
      </x:c>
      <x:c r="T534" s="10" t="n">
        <x:v>1.9550455011526064</x:v>
      </x:c>
      <x:c r="U534" s="10" t="n">
        <x:v>0.5361012232259558</x:v>
      </x:c>
      <x:c r="V534" s="10" t="n">
        <x:v>0.04095949138719108</x:v>
      </x:c>
      <x:c r="W534" s="10" t="n">
        <x:v>0.7679077048630855</x:v>
      </x:c>
      <x:c r="X534" s="10" t="n">
        <x:v>1.233077847930813</x:v>
      </x:c>
    </x:row>
    <x:row r="535">
      <x:c r="A535" s="34" t="n">
        <x:v>511</x:v>
      </x:c>
      <x:c r="B535" s="39" t="n">
        <x:f>CHOOSE(MIN(3,MAX(1,$B$9)),S535,U535,W535)</x:f>
        <x:v>1.8191132871266844</x:v>
      </x:c>
      <x:c r="C535" s="39" t="n">
        <x:f>CHOOSE(MIN(3,MAX(1,$B$9)),T535,V535,X535)</x:f>
        <x:v>-0.3278063443643478</x:v>
      </x:c>
      <x:c r="D535" s="17" t="n">
        <x:f>$B$6+$B$7*B535</x:f>
        <x:v>0.23191132871266845</x:v>
      </x:c>
      <x:c r="E535" s="17" t="n">
        <x:f>$C$6+$C$7*($B$8*B535+SQRT(1-$B$8^2)*C535)</x:f>
        <x:v>0.11256680218221071</x:v>
      </x:c>
      <x:c r="F535" s="34"/>
      <x:c r="G535" s="34"/>
      <x:c r="H535" s="34"/>
      <x:c r="I535" s="34"/>
      <x:c r="J535" s="34"/>
      <x:c r="K535" s="34"/>
      <x:c r="L535" s="34"/>
      <x:c r="M535" s="34"/>
      <x:c r="N535" s="34"/>
      <x:c r="O535" s="34"/>
      <x:c r="P535" s="34"/>
      <x:c r="S535" s="10" t="n">
        <x:v>1.8191132871266844</x:v>
      </x:c>
      <x:c r="T535" s="10" t="n">
        <x:v>-0.3278063443643478</x:v>
      </x:c>
      <x:c r="U535" s="10" t="n">
        <x:v>-1.1218638495899833</x:v>
      </x:c>
      <x:c r="V535" s="10" t="n">
        <x:v>-0.01037292077023711</x:v>
      </x:c>
      <x:c r="W535" s="10" t="n">
        <x:v>-0.40734674421804234</x:v>
      </x:c>
      <x:c r="X535" s="10" t="n">
        <x:v>0.27938882126239467</x:v>
      </x:c>
    </x:row>
    <x:row r="536">
      <x:c r="A536" s="34" t="n">
        <x:v>512</x:v>
      </x:c>
      <x:c r="B536" s="39" t="n">
        <x:f>CHOOSE(MIN(3,MAX(1,$B$9)),S536,U536,W536)</x:f>
        <x:v>0.793007547234929</x:v>
      </x:c>
      <x:c r="C536" s="39" t="n">
        <x:f>CHOOSE(MIN(3,MAX(1,$B$9)),T536,V536,X536)</x:f>
        <x:v>-0.07873093977078985</x:v>
      </x:c>
      <x:c r="D536" s="17" t="n">
        <x:f>$B$6+$B$7*B536</x:f>
        <x:v>0.1293007547234929</x:v>
      </x:c>
      <x:c r="E536" s="17" t="n">
        <x:f>$C$6+$C$7*($B$8*B536+SQRT(1-$B$8^2)*C536)</x:f>
        <x:v>0.0828320779712138</x:v>
      </x:c>
      <x:c r="F536" s="34"/>
      <x:c r="G536" s="34"/>
      <x:c r="H536" s="34"/>
      <x:c r="I536" s="34"/>
      <x:c r="J536" s="34"/>
      <x:c r="K536" s="34"/>
      <x:c r="L536" s="34"/>
      <x:c r="M536" s="34"/>
      <x:c r="N536" s="34"/>
      <x:c r="O536" s="34"/>
      <x:c r="P536" s="34"/>
      <x:c r="S536" s="10" t="n">
        <x:v>0.793007547234929</x:v>
      </x:c>
      <x:c r="T536" s="10" t="n">
        <x:v>-0.07873093977078985</x:v>
      </x:c>
      <x:c r="U536" s="10" t="n">
        <x:v>-0.8653344627245054</x:v>
      </x:c>
      <x:c r="V536" s="10" t="n">
        <x:v>0.37612170401386136</x:v>
      </x:c>
      <x:c r="W536" s="10" t="n">
        <x:v>1.0420810895504782</x:v>
      </x:c>
      <x:c r="X536" s="10" t="n">
        <x:v>-0.7342273104040168</x:v>
      </x:c>
    </x:row>
    <x:row r="537">
      <x:c r="A537" s="34" t="n">
        <x:v>513</x:v>
      </x:c>
      <x:c r="B537" s="39" t="n">
        <x:f>CHOOSE(MIN(3,MAX(1,$B$9)),S537,U537,W537)</x:f>
        <x:v>-0.6622244467208147</x:v>
      </x:c>
      <x:c r="C537" s="39" t="n">
        <x:f>CHOOSE(MIN(3,MAX(1,$B$9)),T537,V537,X537)</x:f>
        <x:v>-2.453433128462723</x:v>
      </x:c>
      <x:c r="D537" s="17" t="n">
        <x:f>$B$6+$B$7*B537</x:f>
        <x:v>-0.016222444672081476</x:v>
      </x:c>
      <x:c r="E537" s="17" t="n">
        <x:f>$C$6+$C$7*($B$8*B537+SQRT(1-$B$8^2)*C537)</x:f>
        <x:v>-0.19558476390954554</x:v>
      </x:c>
      <x:c r="F537" s="34"/>
      <x:c r="G537" s="34"/>
      <x:c r="H537" s="34"/>
      <x:c r="I537" s="34"/>
      <x:c r="J537" s="34"/>
      <x:c r="K537" s="34"/>
      <x:c r="L537" s="34"/>
      <x:c r="M537" s="34"/>
      <x:c r="N537" s="34"/>
      <x:c r="O537" s="34"/>
      <x:c r="P537" s="34"/>
      <x:c r="S537" s="10" t="n">
        <x:v>-0.6622244467208147</x:v>
      </x:c>
      <x:c r="T537" s="10" t="n">
        <x:v>-2.453433128462723</x:v>
      </x:c>
      <x:c r="U537" s="10" t="n">
        <x:v>-0.6338606747237092</x:v>
      </x:c>
      <x:c r="V537" s="10" t="n">
        <x:v>0.7486596339820454</x:v>
      </x:c>
      <x:c r="W537" s="10" t="n">
        <x:v>-0.6835662604139667</x:v>
      </x:c>
      <x:c r="X537" s="10" t="n">
        <x:v>-0.5063983463899498</x:v>
      </x:c>
    </x:row>
    <x:row r="538">
      <x:c r="A538" s="34" t="n">
        <x:v>514</x:v>
      </x:c>
      <x:c r="B538" s="39" t="n">
        <x:f>CHOOSE(MIN(3,MAX(1,$B$9)),S538,U538,W538)</x:f>
        <x:v>0.7859815703454694</x:v>
      </x:c>
      <x:c r="C538" s="39" t="n">
        <x:f>CHOOSE(MIN(3,MAX(1,$B$9)),T538,V538,X538)</x:f>
        <x:v>-0.2980792292787927</x:v>
      </x:c>
      <x:c r="D538" s="17" t="n">
        <x:f>$B$6+$B$7*B538</x:f>
        <x:v>0.12859815703454697</x:v>
      </x:c>
      <x:c r="E538" s="17" t="n">
        <x:f>$C$6+$C$7*($B$8*B538+SQRT(1-$B$8^2)*C538)</x:f>
        <x:v>0.06348466002768141</x:v>
      </x:c>
      <x:c r="F538" s="34"/>
      <x:c r="G538" s="34"/>
      <x:c r="H538" s="34"/>
      <x:c r="I538" s="34"/>
      <x:c r="J538" s="34"/>
      <x:c r="K538" s="34"/>
      <x:c r="L538" s="34"/>
      <x:c r="M538" s="34"/>
      <x:c r="N538" s="34"/>
      <x:c r="O538" s="34"/>
      <x:c r="P538" s="34"/>
      <x:c r="S538" s="10" t="n">
        <x:v>0.7859815703454694</x:v>
      </x:c>
      <x:c r="T538" s="10" t="n">
        <x:v>-0.2980792292787927</x:v>
      </x:c>
      <x:c r="U538" s="10" t="n">
        <x:v>0.0755920501229451</x:v>
      </x:c>
      <x:c r="V538" s="10" t="n">
        <x:v>-1.3158619285556166</x:v>
      </x:c>
      <x:c r="W538" s="10" t="n">
        <x:v>1.3232931864462503</x:v>
      </x:c>
      <x:c r="X538" s="10" t="n">
        <x:v>0.4120230916443107</x:v>
      </x:c>
    </x:row>
    <x:row r="539">
      <x:c r="A539" s="34" t="n">
        <x:v>515</x:v>
      </x:c>
      <x:c r="B539" s="39" t="n">
        <x:f>CHOOSE(MIN(3,MAX(1,$B$9)),S539,U539,W539)</x:f>
        <x:v>-0.5026934522156974</x:v>
      </x:c>
      <x:c r="C539" s="39" t="n">
        <x:f>CHOOSE(MIN(3,MAX(1,$B$9)),T539,V539,X539)</x:f>
        <x:v>0.0222748335862244</x:v>
      </x:c>
      <x:c r="D539" s="17" t="n">
        <x:f>$B$6+$B$7*B539</x:f>
        <x:v>-0.00026934522156973895</x:v>
      </x:c>
      <x:c r="E539" s="17" t="n">
        <x:f>$C$6+$C$7*($B$8*B539+SQRT(1-$B$8^2)*C539)</x:f>
        <x:v>0.026794384564289248</x:v>
      </x:c>
      <x:c r="F539" s="34"/>
      <x:c r="G539" s="34"/>
      <x:c r="H539" s="34"/>
      <x:c r="I539" s="34"/>
      <x:c r="J539" s="34"/>
      <x:c r="K539" s="34"/>
      <x:c r="L539" s="34"/>
      <x:c r="M539" s="34"/>
      <x:c r="N539" s="34"/>
      <x:c r="O539" s="34"/>
      <x:c r="P539" s="34"/>
      <x:c r="S539" s="10" t="n">
        <x:v>-0.5026934522156974</x:v>
      </x:c>
      <x:c r="T539" s="10" t="n">
        <x:v>0.0222748335862244</x:v>
      </x:c>
      <x:c r="U539" s="10" t="n">
        <x:v>0.4896782619351582</x:v>
      </x:c>
      <x:c r="V539" s="10" t="n">
        <x:v>-1.692819011142857</x:v>
      </x:c>
      <x:c r="W539" s="10" t="n">
        <x:v>1.1937417822299754</x:v>
      </x:c>
      <x:c r="X539" s="10" t="n">
        <x:v>1.2201920631738188</x:v>
      </x:c>
    </x:row>
    <x:row r="540">
      <x:c r="A540" s="34" t="n">
        <x:v>516</x:v>
      </x:c>
      <x:c r="B540" s="39" t="n">
        <x:f>CHOOSE(MIN(3,MAX(1,$B$9)),S540,U540,W540)</x:f>
        <x:v>0.26189276804684725</x:v>
      </x:c>
      <x:c r="C540" s="39" t="n">
        <x:f>CHOOSE(MIN(3,MAX(1,$B$9)),T540,V540,X540)</x:f>
        <x:v>0.7224408522629566</x:v>
      </x:c>
      <x:c r="D540" s="17" t="n">
        <x:f>$B$6+$B$7*B540</x:f>
        <x:v>0.07618927680468474</x:v>
      </x:c>
      <x:c r="E540" s="17" t="n">
        <x:f>$C$6+$C$7*($B$8*B540+SQRT(1-$B$8^2)*C540)</x:f>
        <x:v>0.12565985148148245</x:v>
      </x:c>
      <x:c r="F540" s="34"/>
      <x:c r="G540" s="34"/>
      <x:c r="H540" s="34"/>
      <x:c r="I540" s="34"/>
      <x:c r="J540" s="34"/>
      <x:c r="K540" s="34"/>
      <x:c r="L540" s="34"/>
      <x:c r="M540" s="34"/>
      <x:c r="N540" s="34"/>
      <x:c r="O540" s="34"/>
      <x:c r="P540" s="34"/>
      <x:c r="S540" s="10" t="n">
        <x:v>0.26189276804684725</x:v>
      </x:c>
      <x:c r="T540" s="10" t="n">
        <x:v>0.7224408522629566</x:v>
      </x:c>
      <x:c r="U540" s="10" t="n">
        <x:v>0.04933282117054593</x:v>
      </x:c>
      <x:c r="V540" s="10" t="n">
        <x:v>1.6568046412703858</x:v>
      </x:c>
      <x:c r="W540" s="10" t="n">
        <x:v>0.2770689827051982</x:v>
      </x:c>
      <x:c r="X540" s="10" t="n">
        <x:v>-0.17776229762041987</x:v>
      </x:c>
    </x:row>
    <x:row r="541">
      <x:c r="A541" s="34" t="n">
        <x:v>517</x:v>
      </x:c>
      <x:c r="B541" s="39" t="n">
        <x:f>CHOOSE(MIN(3,MAX(1,$B$9)),S541,U541,W541)</x:f>
        <x:v>-0.6741338355282506</x:v>
      </x:c>
      <x:c r="C541" s="39" t="n">
        <x:f>CHOOSE(MIN(3,MAX(1,$B$9)),T541,V541,X541)</x:f>
        <x:v>0.014985297568500823</x:v>
      </x:c>
      <x:c r="D541" s="17" t="n">
        <x:f>$B$6+$B$7*B541</x:f>
        <x:v>-0.017413383552825054</x:v>
      </x:c>
      <x:c r="E541" s="17" t="n">
        <x:f>$C$6+$C$7*($B$8*B541+SQRT(1-$B$8^2)*C541)</x:f>
        <x:v>0.017591073061346565</x:v>
      </x:c>
      <x:c r="F541" s="34"/>
      <x:c r="G541" s="34"/>
      <x:c r="H541" s="34"/>
      <x:c r="I541" s="34"/>
      <x:c r="J541" s="34"/>
      <x:c r="K541" s="34"/>
      <x:c r="L541" s="34"/>
      <x:c r="M541" s="34"/>
      <x:c r="N541" s="34"/>
      <x:c r="O541" s="34"/>
      <x:c r="P541" s="34"/>
      <x:c r="S541" s="10" t="n">
        <x:v>-0.6741338355282506</x:v>
      </x:c>
      <x:c r="T541" s="10" t="n">
        <x:v>0.014985297568500823</x:v>
      </x:c>
      <x:c r="U541" s="10" t="n">
        <x:v>0.09674332742398467</x:v>
      </x:c>
      <x:c r="V541" s="10" t="n">
        <x:v>-0.0005852227207549686</x:v>
      </x:c>
      <x:c r="W541" s="10" t="n">
        <x:v>-1.0984586410718602</x:v>
      </x:c>
      <x:c r="X541" s="10" t="n">
        <x:v>-0.2667737159106798</x:v>
      </x:c>
    </x:row>
    <x:row r="542">
      <x:c r="A542" s="34" t="n">
        <x:v>518</x:v>
      </x:c>
      <x:c r="B542" s="39" t="n">
        <x:f>CHOOSE(MIN(3,MAX(1,$B$9)),S542,U542,W542)</x:f>
        <x:v>-1.0011188426021638</x:v>
      </x:c>
      <x:c r="C542" s="39" t="n">
        <x:f>CHOOSE(MIN(3,MAX(1,$B$9)),T542,V542,X542)</x:f>
        <x:v>0.5914243879243866</x:v>
      </x:c>
      <x:c r="D542" s="17" t="n">
        <x:f>$B$6+$B$7*B542</x:f>
        <x:v>-0.050111884260216386</x:v>
      </x:c>
      <x:c r="E542" s="17" t="n">
        <x:f>$C$6+$C$7*($B$8*B542+SQRT(1-$B$8^2)*C542)</x:f>
        <x:v>0.05116291230590995</x:v>
      </x:c>
      <x:c r="F542" s="34"/>
      <x:c r="G542" s="34"/>
      <x:c r="H542" s="34"/>
      <x:c r="I542" s="34"/>
      <x:c r="J542" s="34"/>
      <x:c r="K542" s="34"/>
      <x:c r="L542" s="34"/>
      <x:c r="M542" s="34"/>
      <x:c r="N542" s="34"/>
      <x:c r="O542" s="34"/>
      <x:c r="P542" s="34"/>
      <x:c r="S542" s="10" t="n">
        <x:v>-1.0011188426021638</x:v>
      </x:c>
      <x:c r="T542" s="10" t="n">
        <x:v>0.5914243879243866</x:v>
      </x:c>
      <x:c r="U542" s="10" t="n">
        <x:v>0.13833709388105928</x:v>
      </x:c>
      <x:c r="V542" s="10" t="n">
        <x:v>1.215587057423908</x:v>
      </x:c>
      <x:c r="W542" s="10" t="n">
        <x:v>1.224347095082989</x:v>
      </x:c>
      <x:c r="X542" s="10" t="n">
        <x:v>0.4859805174775252</x:v>
      </x:c>
    </x:row>
    <x:row r="543">
      <x:c r="A543" s="34" t="n">
        <x:v>519</x:v>
      </x:c>
      <x:c r="B543" s="39" t="n">
        <x:f>CHOOSE(MIN(3,MAX(1,$B$9)),S543,U543,W543)</x:f>
        <x:v>0.10444510617762783</x:v>
      </x:c>
      <x:c r="C543" s="39" t="n">
        <x:f>CHOOSE(MIN(3,MAX(1,$B$9)),T543,V543,X543)</x:f>
        <x:v>-0.4115722614019889</x:v>
      </x:c>
      <x:c r="D543" s="17" t="n">
        <x:f>$B$6+$B$7*B543</x:f>
        <x:v>0.060444510617762785</x:v>
      </x:c>
      <x:c r="E543" s="17" t="n">
        <x:f>$C$6+$C$7*($B$8*B543+SQRT(1-$B$8^2)*C543)</x:f>
        <x:v>0.019579051922168196</x:v>
      </x:c>
      <x:c r="F543" s="34"/>
      <x:c r="G543" s="34"/>
      <x:c r="H543" s="34"/>
      <x:c r="I543" s="34"/>
      <x:c r="J543" s="34"/>
      <x:c r="K543" s="34"/>
      <x:c r="L543" s="34"/>
      <x:c r="M543" s="34"/>
      <x:c r="N543" s="34"/>
      <x:c r="O543" s="34"/>
      <x:c r="P543" s="34"/>
      <x:c r="S543" s="10" t="n">
        <x:v>0.10444510617762783</x:v>
      </x:c>
      <x:c r="T543" s="10" t="n">
        <x:v>-0.4115722614019889</x:v>
      </x:c>
      <x:c r="U543" s="10" t="n">
        <x:v>0.8032256204761937</x:v>
      </x:c>
      <x:c r="V543" s="10" t="n">
        <x:v>1.5123607294345311</x:v>
      </x:c>
      <x:c r="W543" s="10" t="n">
        <x:v>-0.029932569239546937</x:v>
      </x:c>
      <x:c r="X543" s="10" t="n">
        <x:v>-1.1258701655750214</x:v>
      </x:c>
    </x:row>
    <x:row r="544">
      <x:c r="A544" s="34" t="n">
        <x:v>520</x:v>
      </x:c>
      <x:c r="B544" s="39" t="n">
        <x:f>CHOOSE(MIN(3,MAX(1,$B$9)),S544,U544,W544)</x:f>
        <x:v>1.7427618046328293</x:v>
      </x:c>
      <x:c r="C544" s="39" t="n">
        <x:f>CHOOSE(MIN(3,MAX(1,$B$9)),T544,V544,X544)</x:f>
        <x:v>-1.185421532131898</x:v>
      </x:c>
      <x:c r="D544" s="17" t="n">
        <x:f>$B$6+$B$7*B544</x:f>
        <x:v>0.22427618046328296</x:v>
      </x:c>
      <x:c r="E544" s="17" t="n">
        <x:f>$C$6+$C$7*($B$8*B544+SQRT(1-$B$8^2)*C544)</x:f>
        <x:v>0.03447757412971199</x:v>
      </x:c>
      <x:c r="F544" s="34"/>
      <x:c r="G544" s="34"/>
      <x:c r="H544" s="34"/>
      <x:c r="I544" s="34"/>
      <x:c r="J544" s="34"/>
      <x:c r="K544" s="34"/>
      <x:c r="L544" s="34"/>
      <x:c r="M544" s="34"/>
      <x:c r="N544" s="34"/>
      <x:c r="O544" s="34"/>
      <x:c r="P544" s="34"/>
      <x:c r="S544" s="10" t="n">
        <x:v>1.7427618046328293</x:v>
      </x:c>
      <x:c r="T544" s="10" t="n">
        <x:v>-1.185421532131898</x:v>
      </x:c>
      <x:c r="U544" s="10" t="n">
        <x:v>-0.8173799594535126</x:v>
      </x:c>
      <x:c r="V544" s="10" t="n">
        <x:v>-0.4835485529492604</x:v>
      </x:c>
      <x:c r="W544" s="10" t="n">
        <x:v>1.6398117207417888</x:v>
      </x:c>
      <x:c r="X544" s="10" t="n">
        <x:v>-0.01724153500484514</x:v>
      </x:c>
    </x:row>
    <x:row r="545">
      <x:c r="A545" s="34" t="n">
        <x:v>521</x:v>
      </x:c>
      <x:c r="B545" s="39" t="n">
        <x:f>CHOOSE(MIN(3,MAX(1,$B$9)),S545,U545,W545)</x:f>
        <x:v>-0.4603875878325948</x:v>
      </x:c>
      <x:c r="C545" s="39" t="n">
        <x:f>CHOOSE(MIN(3,MAX(1,$B$9)),T545,V545,X545)</x:f>
        <x:v>0.7047130578964451</x:v>
      </x:c>
      <x:c r="D545" s="17" t="n">
        <x:f>$B$6+$B$7*B545</x:f>
        <x:v>0.003961241216740519</x:v>
      </x:c>
      <x:c r="E545" s="17" t="n">
        <x:f>$C$6+$C$7*($B$8*B545+SQRT(1-$B$8^2)*C545)</x:f>
        <x:v>0.0880105616600638</x:v>
      </x:c>
      <x:c r="F545" s="34"/>
      <x:c r="G545" s="34"/>
      <x:c r="H545" s="34"/>
      <x:c r="I545" s="34"/>
      <x:c r="J545" s="34"/>
      <x:c r="K545" s="34"/>
      <x:c r="L545" s="34"/>
      <x:c r="M545" s="34"/>
      <x:c r="N545" s="34"/>
      <x:c r="O545" s="34"/>
      <x:c r="P545" s="34"/>
      <x:c r="S545" s="10" t="n">
        <x:v>-0.4603875878325948</x:v>
      </x:c>
      <x:c r="T545" s="10" t="n">
        <x:v>0.7047130578964451</x:v>
      </x:c>
      <x:c r="U545" s="10" t="n">
        <x:v>0.4963583184605206</x:v>
      </x:c>
      <x:c r="V545" s="10" t="n">
        <x:v>0.3844094266095213</x:v>
      </x:c>
      <x:c r="W545" s="10" t="n">
        <x:v>-1.3645233587458832</x:v>
      </x:c>
      <x:c r="X545" s="10" t="n">
        <x:v>-0.9893551699566335</x:v>
      </x:c>
    </x:row>
    <x:row r="546">
      <x:c r="A546" s="34" t="n">
        <x:v>522</x:v>
      </x:c>
      <x:c r="B546" s="39" t="n">
        <x:f>CHOOSE(MIN(3,MAX(1,$B$9)),S546,U546,W546)</x:f>
        <x:v>-0.9730921665817567</x:v>
      </x:c>
      <x:c r="C546" s="39" t="n">
        <x:f>CHOOSE(MIN(3,MAX(1,$B$9)),T546,V546,X546)</x:f>
        <x:v>1.1649611130209525</x:v>
      </x:c>
      <x:c r="D546" s="17" t="n">
        <x:f>$B$6+$B$7*B546</x:f>
        <x:v>-0.04730921665817567</x:v>
      </x:c>
      <x:c r="E546" s="17" t="n">
        <x:f>$C$6+$C$7*($B$8*B546+SQRT(1-$B$8^2)*C546)</x:f>
        <x:v>0.10223398350062612</x:v>
      </x:c>
      <x:c r="F546" s="34"/>
      <x:c r="G546" s="34"/>
      <x:c r="H546" s="34"/>
      <x:c r="I546" s="34"/>
      <x:c r="J546" s="34"/>
      <x:c r="K546" s="34"/>
      <x:c r="L546" s="34"/>
      <x:c r="M546" s="34"/>
      <x:c r="N546" s="34"/>
      <x:c r="O546" s="34"/>
      <x:c r="P546" s="34"/>
      <x:c r="S546" s="10" t="n">
        <x:v>-0.9730921665817567</x:v>
      </x:c>
      <x:c r="T546" s="10" t="n">
        <x:v>1.1649611130209525</x:v>
      </x:c>
      <x:c r="U546" s="10" t="n">
        <x:v>1.188056128841694</x:v>
      </x:c>
      <x:c r="V546" s="10" t="n">
        <x:v>1.1844974002868005</x:v>
      </x:c>
      <x:c r="W546" s="10" t="n">
        <x:v>0.6360172449436432</x:v>
      </x:c>
      <x:c r="X546" s="10" t="n">
        <x:v>-0.6107476051992234</x:v>
      </x:c>
    </x:row>
    <x:row r="547">
      <x:c r="A547" s="34" t="n">
        <x:v>523</x:v>
      </x:c>
      <x:c r="B547" s="39" t="n">
        <x:f>CHOOSE(MIN(3,MAX(1,$B$9)),S547,U547,W547)</x:f>
        <x:v>0.40708982263176724</x:v>
      </x:c>
      <x:c r="C547" s="39" t="n">
        <x:f>CHOOSE(MIN(3,MAX(1,$B$9)),T547,V547,X547)</x:f>
        <x:v>-0.6106408987081249</x:v>
      </x:c>
      <x:c r="D547" s="17" t="n">
        <x:f>$B$6+$B$7*B547</x:f>
        <x:v>0.09070898226317672</x:v>
      </x:c>
      <x:c r="E547" s="17" t="n">
        <x:f>$C$6+$C$7*($B$8*B547+SQRT(1-$B$8^2)*C547)</x:f>
        <x:v>0.01747143804448873</x:v>
      </x:c>
      <x:c r="F547" s="34"/>
      <x:c r="G547" s="34"/>
      <x:c r="H547" s="34"/>
      <x:c r="I547" s="34"/>
      <x:c r="J547" s="34"/>
      <x:c r="K547" s="34"/>
      <x:c r="L547" s="34"/>
      <x:c r="M547" s="34"/>
      <x:c r="N547" s="34"/>
      <x:c r="O547" s="34"/>
      <x:c r="P547" s="34"/>
      <x:c r="S547" s="10" t="n">
        <x:v>0.40708982263176724</x:v>
      </x:c>
      <x:c r="T547" s="10" t="n">
        <x:v>-0.6106408987081249</x:v>
      </x:c>
      <x:c r="U547" s="10" t="n">
        <x:v>0.06492655400155115</x:v>
      </x:c>
      <x:c r="V547" s="10" t="n">
        <x:v>-1.6763562174502047</x:v>
      </x:c>
      <x:c r="W547" s="10" t="n">
        <x:v>0.2637502512591425</x:v>
      </x:c>
      <x:c r="X547" s="10" t="n">
        <x:v>-0.27632960998977263</x:v>
      </x:c>
    </x:row>
    <x:row r="548">
      <x:c r="A548" s="34" t="n">
        <x:v>524</x:v>
      </x:c>
      <x:c r="B548" s="39" t="n">
        <x:f>CHOOSE(MIN(3,MAX(1,$B$9)),S548,U548,W548)</x:f>
        <x:v>0.8886696698497369</x:v>
      </x:c>
      <x:c r="C548" s="39" t="n">
        <x:f>CHOOSE(MIN(3,MAX(1,$B$9)),T548,V548,X548)</x:f>
        <x:v>1.1133006015317057</x:v>
      </x:c>
      <x:c r="D548" s="17" t="n">
        <x:f>$B$6+$B$7*B548</x:f>
        <x:v>0.1388669669849737</x:v>
      </x:c>
      <x:c r="E548" s="17" t="n">
        <x:f>$C$6+$C$7*($B$8*B548+SQRT(1-$B$8^2)*C548)</x:f>
        <x:v>0.19084814378998222</x:v>
      </x:c>
      <x:c r="F548" s="34"/>
      <x:c r="G548" s="34"/>
      <x:c r="H548" s="34"/>
      <x:c r="I548" s="34"/>
      <x:c r="J548" s="34"/>
      <x:c r="K548" s="34"/>
      <x:c r="L548" s="34"/>
      <x:c r="M548" s="34"/>
      <x:c r="N548" s="34"/>
      <x:c r="O548" s="34"/>
      <x:c r="P548" s="34"/>
      <x:c r="S548" s="10" t="n">
        <x:v>0.8886696698497369</x:v>
      </x:c>
      <x:c r="T548" s="10" t="n">
        <x:v>1.1133006015317057</x:v>
      </x:c>
      <x:c r="U548" s="10" t="n">
        <x:v>1.1333543391484455</x:v>
      </x:c>
      <x:c r="V548" s="10" t="n">
        <x:v>-0.6757169598101918</x:v>
      </x:c>
      <x:c r="W548" s="10" t="n">
        <x:v>0.9895199583686208</x:v>
      </x:c>
      <x:c r="X548" s="10" t="n">
        <x:v>0.47666610101331236</x:v>
      </x:c>
    </x:row>
    <x:row r="549">
      <x:c r="A549" s="34" t="n">
        <x:v>525</x:v>
      </x:c>
      <x:c r="B549" s="39" t="n">
        <x:f>CHOOSE(MIN(3,MAX(1,$B$9)),S549,U549,W549)</x:f>
        <x:v>-0.85656824517312</x:v>
      </x:c>
      <x:c r="C549" s="39" t="n">
        <x:f>CHOOSE(MIN(3,MAX(1,$B$9)),T549,V549,X549)</x:f>
        <x:v>1.917637360089841</x:v>
      </x:c>
      <x:c r="D549" s="17" t="n">
        <x:f>$B$6+$B$7*B549</x:f>
        <x:v>-0.035656824517312</x:v>
      </x:c>
      <x:c r="E549" s="17" t="n">
        <x:f>$C$6+$C$7*($B$8*B549+SQRT(1-$B$8^2)*C549)</x:f>
        <x:v>0.17324385464973693</x:v>
      </x:c>
      <x:c r="F549" s="34"/>
      <x:c r="G549" s="34"/>
      <x:c r="H549" s="34"/>
      <x:c r="I549" s="34"/>
      <x:c r="J549" s="34"/>
      <x:c r="K549" s="34"/>
      <x:c r="L549" s="34"/>
      <x:c r="M549" s="34"/>
      <x:c r="N549" s="34"/>
      <x:c r="O549" s="34"/>
      <x:c r="P549" s="34"/>
      <x:c r="S549" s="10" t="n">
        <x:v>-0.85656824517312</x:v>
      </x:c>
      <x:c r="T549" s="10" t="n">
        <x:v>1.917637360089841</x:v>
      </x:c>
      <x:c r="U549" s="10" t="n">
        <x:v>-0.930547026618186</x:v>
      </x:c>
      <x:c r="V549" s="10" t="n">
        <x:v>1.2088504332939896</x:v>
      </x:c>
      <x:c r="W549" s="10" t="n">
        <x:v>0.5205723882051504</x:v>
      </x:c>
      <x:c r="X549" s="10" t="n">
        <x:v>0.8049727055827515</x:v>
      </x:c>
    </x:row>
    <x:row r="550">
      <x:c r="A550" s="34" t="n">
        <x:v>526</x:v>
      </x:c>
      <x:c r="B550" s="39" t="n">
        <x:f>CHOOSE(MIN(3,MAX(1,$B$9)),S550,U550,W550)</x:f>
        <x:v>0.813277811640958</x:v>
      </x:c>
      <x:c r="C550" s="39" t="n">
        <x:f>CHOOSE(MIN(3,MAX(1,$B$9)),T550,V550,X550)</x:f>
        <x:v>0.5080983326473962</x:v>
      </x:c>
      <x:c r="D550" s="17" t="n">
        <x:f>$B$6+$B$7*B550</x:f>
        <x:v>0.13132778116409582</x:v>
      </x:c>
      <x:c r="E550" s="17" t="n">
        <x:f>$C$6+$C$7*($B$8*B550+SQRT(1-$B$8^2)*C550)</x:f>
        <x:v>0.13466649695136404</x:v>
      </x:c>
      <x:c r="F550" s="34"/>
      <x:c r="G550" s="34"/>
      <x:c r="H550" s="34"/>
      <x:c r="I550" s="34"/>
      <x:c r="J550" s="34"/>
      <x:c r="K550" s="34"/>
      <x:c r="L550" s="34"/>
      <x:c r="M550" s="34"/>
      <x:c r="N550" s="34"/>
      <x:c r="O550" s="34"/>
      <x:c r="P550" s="34"/>
      <x:c r="S550" s="10" t="n">
        <x:v>0.813277811640958</x:v>
      </x:c>
      <x:c r="T550" s="10" t="n">
        <x:v>0.5080983326473962</x:v>
      </x:c>
      <x:c r="U550" s="10" t="n">
        <x:v>-2.1617623598711475</x:v>
      </x:c>
      <x:c r="V550" s="10" t="n">
        <x:v>0.6057160233534264</x:v>
      </x:c>
      <x:c r="W550" s="10" t="n">
        <x:v>-1.7222323404441362</x:v>
      </x:c>
      <x:c r="X550" s="10" t="n">
        <x:v>-1.0514935603391125</x:v>
      </x:c>
    </x:row>
    <x:row r="551">
      <x:c r="A551" s="34" t="n">
        <x:v>527</x:v>
      </x:c>
      <x:c r="B551" s="39" t="n">
        <x:f>CHOOSE(MIN(3,MAX(1,$B$9)),S551,U551,W551)</x:f>
        <x:v>2.5267370586095494</x:v>
      </x:c>
      <x:c r="C551" s="39" t="n">
        <x:f>CHOOSE(MIN(3,MAX(1,$B$9)),T551,V551,X551)</x:f>
        <x:v>0.3311966585231369</x:v>
      </x:c>
      <x:c r="D551" s="17" t="n">
        <x:f>$B$6+$B$7*B551</x:f>
        <x:v>0.30267370586095493</x:v>
      </x:c>
      <x:c r="E551" s="17" t="n">
        <x:f>$C$6+$C$7*($B$8*B551+SQRT(1-$B$8^2)*C551)</x:f>
        <x:v>0.2050193249234331</x:v>
      </x:c>
      <x:c r="F551" s="34"/>
      <x:c r="G551" s="34"/>
      <x:c r="H551" s="34"/>
      <x:c r="I551" s="34"/>
      <x:c r="J551" s="34"/>
      <x:c r="K551" s="34"/>
      <x:c r="L551" s="34"/>
      <x:c r="M551" s="34"/>
      <x:c r="N551" s="34"/>
      <x:c r="O551" s="34"/>
      <x:c r="P551" s="34"/>
      <x:c r="S551" s="10" t="n">
        <x:v>2.5267370586095494</x:v>
      </x:c>
      <x:c r="T551" s="10" t="n">
        <x:v>0.3311966585231369</x:v>
      </x:c>
      <x:c r="U551" s="10" t="n">
        <x:v>-0.060018670183591916</x:v>
      </x:c>
      <x:c r="V551" s="10" t="n">
        <x:v>0.2961628317699782</x:v>
      </x:c>
      <x:c r="W551" s="10" t="n">
        <x:v>0.46025106449722675</x:v>
      </x:c>
      <x:c r="X551" s="10" t="n">
        <x:v>0.9362852641502086</x:v>
      </x:c>
    </x:row>
    <x:row r="552">
      <x:c r="A552" s="34" t="n">
        <x:v>528</x:v>
      </x:c>
      <x:c r="B552" s="39" t="n">
        <x:f>CHOOSE(MIN(3,MAX(1,$B$9)),S552,U552,W552)</x:f>
        <x:v>-2.0953678792392387</x:v>
      </x:c>
      <x:c r="C552" s="39" t="n">
        <x:f>CHOOSE(MIN(3,MAX(1,$B$9)),T552,V552,X552)</x:f>
        <x:v>-1.554623463303397</x:v>
      </x:c>
      <x:c r="D552" s="17" t="n">
        <x:f>$B$6+$B$7*B552</x:f>
        <x:v>-0.1595367879239239</x:v>
      </x:c>
      <x:c r="E552" s="17" t="n">
        <x:f>$C$6+$C$7*($B$8*B552+SQRT(1-$B$8^2)*C552)</x:f>
        <x:v>-0.18940273521597062</x:v>
      </x:c>
      <x:c r="F552" s="34"/>
      <x:c r="G552" s="34"/>
      <x:c r="H552" s="34"/>
      <x:c r="I552" s="34"/>
      <x:c r="J552" s="34"/>
      <x:c r="K552" s="34"/>
      <x:c r="L552" s="34"/>
      <x:c r="M552" s="34"/>
      <x:c r="N552" s="34"/>
      <x:c r="O552" s="34"/>
      <x:c r="P552" s="34"/>
      <x:c r="S552" s="10" t="n">
        <x:v>-2.0953678792392387</x:v>
      </x:c>
      <x:c r="T552" s="10" t="n">
        <x:v>-1.554623463303397</x:v>
      </x:c>
      <x:c r="U552" s="10" t="n">
        <x:v>0.5318654655201666</x:v>
      </x:c>
      <x:c r="V552" s="10" t="n">
        <x:v>1.0992839855741185</x:v>
      </x:c>
      <x:c r="W552" s="10" t="n">
        <x:v>1.295409873414041</x:v>
      </x:c>
      <x:c r="X552" s="10" t="n">
        <x:v>-2.090972393180951</x:v>
      </x:c>
    </x:row>
    <x:row r="553">
      <x:c r="A553" s="34" t="n">
        <x:v>529</x:v>
      </x:c>
      <x:c r="B553" s="39" t="n">
        <x:f>CHOOSE(MIN(3,MAX(1,$B$9)),S553,U553,W553)</x:f>
        <x:v>-0.16800814628910843</x:v>
      </x:c>
      <x:c r="C553" s="39" t="n">
        <x:f>CHOOSE(MIN(3,MAX(1,$B$9)),T553,V553,X553)</x:f>
        <x:v>1.8906821285513318</x:v>
      </x:c>
      <x:c r="D553" s="17" t="n">
        <x:f>$B$6+$B$7*B553</x:f>
        <x:v>0.03319918537108916</x:v>
      </x:c>
      <x:c r="E553" s="17" t="n">
        <x:f>$C$6+$C$7*($B$8*B553+SQRT(1-$B$8^2)*C553)</x:f>
        <x:v>0.2053374680662135</x:v>
      </x:c>
      <x:c r="F553" s="34"/>
      <x:c r="G553" s="34"/>
      <x:c r="H553" s="34"/>
      <x:c r="I553" s="34"/>
      <x:c r="J553" s="34"/>
      <x:c r="K553" s="34"/>
      <x:c r="L553" s="34"/>
      <x:c r="M553" s="34"/>
      <x:c r="N553" s="34"/>
      <x:c r="O553" s="34"/>
      <x:c r="P553" s="34"/>
      <x:c r="S553" s="10" t="n">
        <x:v>-0.16800814628910843</x:v>
      </x:c>
      <x:c r="T553" s="10" t="n">
        <x:v>1.8906821285513318</x:v>
      </x:c>
      <x:c r="U553" s="10" t="n">
        <x:v>-0.7480041504193045</x:v>
      </x:c>
      <x:c r="V553" s="10" t="n">
        <x:v>1.042061741504523</x:v>
      </x:c>
      <x:c r="W553" s="10" t="n">
        <x:v>0.3069731846441436</x:v>
      </x:c>
      <x:c r="X553" s="10" t="n">
        <x:v>-0.2851085231828605</x:v>
      </x:c>
    </x:row>
    <x:row r="554">
      <x:c r="A554" s="34" t="n">
        <x:v>530</x:v>
      </x:c>
      <x:c r="B554" s="39" t="n">
        <x:f>CHOOSE(MIN(3,MAX(1,$B$9)),S554,U554,W554)</x:f>
        <x:v>-0.04607961521709418</x:v>
      </x:c>
      <x:c r="C554" s="39" t="n">
        <x:f>CHOOSE(MIN(3,MAX(1,$B$9)),T554,V554,X554)</x:f>
        <x:v>0.05471311638822712</x:v>
      </x:c>
      <x:c r="D554" s="17" t="n">
        <x:f>$B$6+$B$7*B554</x:f>
        <x:v>0.04539203847829058</x:v>
      </x:c>
      <x:c r="E554" s="17" t="n">
        <x:f>$C$6+$C$7*($B$8*B554+SQRT(1-$B$8^2)*C554)</x:f>
        <x:v>0.05243431411038723</x:v>
      </x:c>
      <x:c r="F554" s="34"/>
      <x:c r="G554" s="34"/>
      <x:c r="H554" s="34"/>
      <x:c r="I554" s="34"/>
      <x:c r="J554" s="34"/>
      <x:c r="K554" s="34"/>
      <x:c r="L554" s="34"/>
      <x:c r="M554" s="34"/>
      <x:c r="N554" s="34"/>
      <x:c r="O554" s="34"/>
      <x:c r="P554" s="34"/>
      <x:c r="S554" s="10" t="n">
        <x:v>-0.04607961521709418</x:v>
      </x:c>
      <x:c r="T554" s="10" t="n">
        <x:v>0.05471311638822712</x:v>
      </x:c>
      <x:c r="U554" s="10" t="n">
        <x:v>1.3986797605432084</x:v>
      </x:c>
      <x:c r="V554" s="10" t="n">
        <x:v>0.02526843185372128</x:v>
      </x:c>
      <x:c r="W554" s="10" t="n">
        <x:v>-1.0148683348217404</x:v>
      </x:c>
      <x:c r="X554" s="10" t="n">
        <x:v>0.48090835420273376</x:v>
      </x:c>
    </x:row>
    <x:row r="555">
      <x:c r="A555" s="34" t="n">
        <x:v>531</x:v>
      </x:c>
      <x:c r="B555" s="39" t="n">
        <x:f>CHOOSE(MIN(3,MAX(1,$B$9)),S555,U555,W555)</x:f>
        <x:v>-0.5241897240396278</x:v>
      </x:c>
      <x:c r="C555" s="39" t="n">
        <x:f>CHOOSE(MIN(3,MAX(1,$B$9)),T555,V555,X555)</x:f>
        <x:v>1.9187610099162609</x:v>
      </x:c>
      <x:c r="D555" s="17" t="n">
        <x:f>$B$6+$B$7*B555</x:f>
        <x:v>-0.0024189724039627852</x:v>
      </x:c>
      <x:c r="E555" s="17" t="n">
        <x:f>$C$6+$C$7*($B$8*B555+SQRT(1-$B$8^2)*C555)</x:f>
        <x:v>0.18996009163587535</x:v>
      </x:c>
      <x:c r="F555" s="34"/>
      <x:c r="G555" s="34"/>
      <x:c r="H555" s="34"/>
      <x:c r="I555" s="34"/>
      <x:c r="J555" s="34"/>
      <x:c r="K555" s="34"/>
      <x:c r="L555" s="34"/>
      <x:c r="M555" s="34"/>
      <x:c r="N555" s="34"/>
      <x:c r="O555" s="34"/>
      <x:c r="P555" s="34"/>
      <x:c r="S555" s="10" t="n">
        <x:v>-0.5241897240396278</x:v>
      </x:c>
      <x:c r="T555" s="10" t="n">
        <x:v>1.9187610099162609</x:v>
      </x:c>
      <x:c r="U555" s="10" t="n">
        <x:v>-1.3051285057997495</x:v>
      </x:c>
      <x:c r="V555" s="10" t="n">
        <x:v>0.18377196315632205</x:v>
      </x:c>
      <x:c r="W555" s="10" t="n">
        <x:v>2.1434373290745126</x:v>
      </x:c>
      <x:c r="X555" s="10" t="n">
        <x:v>0.48636698295320197</x:v>
      </x:c>
    </x:row>
    <x:row r="556">
      <x:c r="A556" s="34" t="n">
        <x:v>532</x:v>
      </x:c>
      <x:c r="B556" s="39" t="n">
        <x:f>CHOOSE(MIN(3,MAX(1,$B$9)),S556,U556,W556)</x:f>
        <x:v>-0.025154280553228606</x:v>
      </x:c>
      <x:c r="C556" s="39" t="n">
        <x:f>CHOOSE(MIN(3,MAX(1,$B$9)),T556,V556,X556)</x:f>
        <x:v>1.8218771693864646</x:v>
      </x:c>
      <x:c r="D556" s="17" t="n">
        <x:f>$B$6+$B$7*B556</x:f>
        <x:v>0.047484571944677145</x:v>
      </x:c>
      <x:c r="E556" s="17" t="n">
        <x:f>$C$6+$C$7*($B$8*B556+SQRT(1-$B$8^2)*C556)</x:f>
        <x:v>0.2065214770986949</x:v>
      </x:c>
      <x:c r="F556" s="34"/>
      <x:c r="G556" s="34"/>
      <x:c r="H556" s="34"/>
      <x:c r="I556" s="34"/>
      <x:c r="J556" s="34"/>
      <x:c r="K556" s="34"/>
      <x:c r="L556" s="34"/>
      <x:c r="M556" s="34"/>
      <x:c r="N556" s="34"/>
      <x:c r="O556" s="34"/>
      <x:c r="P556" s="34"/>
      <x:c r="S556" s="10" t="n">
        <x:v>-0.025154280553228606</x:v>
      </x:c>
      <x:c r="T556" s="10" t="n">
        <x:v>1.8218771693864646</x:v>
      </x:c>
      <x:c r="U556" s="10" t="n">
        <x:v>1.4020204299651462</x:v>
      </x:c>
      <x:c r="V556" s="10" t="n">
        <x:v>-0.1119403949958591</x:v>
      </x:c>
      <x:c r="W556" s="10" t="n">
        <x:v>-1.9236836043975452</x:v>
      </x:c>
      <x:c r="X556" s="10" t="n">
        <x:v>-0.20006427412550598</x:v>
      </x:c>
    </x:row>
    <x:row r="557">
      <x:c r="A557" s="34" t="n">
        <x:v>533</x:v>
      </x:c>
      <x:c r="B557" s="39" t="n">
        <x:f>CHOOSE(MIN(3,MAX(1,$B$9)),S557,U557,W557)</x:f>
        <x:v>0.23757251575319333</x:v>
      </x:c>
      <x:c r="C557" s="39" t="n">
        <x:f>CHOOSE(MIN(3,MAX(1,$B$9)),T557,V557,X557)</x:f>
        <x:v>0.6752081359251938</x:v>
      </x:c>
      <x:c r="D557" s="17" t="n">
        <x:f>$B$6+$B$7*B557</x:f>
        <x:v>0.07375725157531934</x:v>
      </x:c>
      <x:c r="E557" s="17" t="n">
        <x:f>$C$6+$C$7*($B$8*B557+SQRT(1-$B$8^2)*C557)</x:f>
        <x:v>0.12035336564297508</x:v>
      </x:c>
      <x:c r="F557" s="34"/>
      <x:c r="G557" s="34"/>
      <x:c r="H557" s="34"/>
      <x:c r="I557" s="34"/>
      <x:c r="J557" s="34"/>
      <x:c r="K557" s="34"/>
      <x:c r="L557" s="34"/>
      <x:c r="M557" s="34"/>
      <x:c r="N557" s="34"/>
      <x:c r="O557" s="34"/>
      <x:c r="P557" s="34"/>
      <x:c r="S557" s="10" t="n">
        <x:v>0.23757251575319333</x:v>
      </x:c>
      <x:c r="T557" s="10" t="n">
        <x:v>0.6752081359251938</x:v>
      </x:c>
      <x:c r="U557" s="10" t="n">
        <x:v>-1.1528583119249305</x:v>
      </x:c>
      <x:c r="V557" s="10" t="n">
        <x:v>0.5525828083816978</x:v>
      </x:c>
      <x:c r="W557" s="10" t="n">
        <x:v>1.0961578834132113</x:v>
      </x:c>
      <x:c r="X557" s="10" t="n">
        <x:v>-1.8170461101268676</x:v>
      </x:c>
    </x:row>
    <x:row r="558">
      <x:c r="A558" s="34" t="n">
        <x:v>534</x:v>
      </x:c>
      <x:c r="B558" s="39" t="n">
        <x:f>CHOOSE(MIN(3,MAX(1,$B$9)),S558,U558,W558)</x:f>
        <x:v>-0.3454021561558826</x:v>
      </x:c>
      <x:c r="C558" s="39" t="n">
        <x:f>CHOOSE(MIN(3,MAX(1,$B$9)),T558,V558,X558)</x:f>
        <x:v>0.5642151959114825</x:v>
      </x:c>
      <x:c r="D558" s="17" t="n">
        <x:f>$B$6+$B$7*B558</x:f>
        <x:v>0.015459784384411743</x:v>
      </x:c>
      <x:c r="E558" s="17" t="n">
        <x:f>$C$6+$C$7*($B$8*B558+SQRT(1-$B$8^2)*C558)</x:f>
        <x:v>0.08159236147826165</x:v>
      </x:c>
      <x:c r="F558" s="34"/>
      <x:c r="G558" s="34"/>
      <x:c r="H558" s="34"/>
      <x:c r="I558" s="34"/>
      <x:c r="J558" s="34"/>
      <x:c r="K558" s="34"/>
      <x:c r="L558" s="34"/>
      <x:c r="M558" s="34"/>
      <x:c r="N558" s="34"/>
      <x:c r="O558" s="34"/>
      <x:c r="P558" s="34"/>
      <x:c r="S558" s="10" t="n">
        <x:v>-0.3454021561558826</x:v>
      </x:c>
      <x:c r="T558" s="10" t="n">
        <x:v>0.5642151959114825</x:v>
      </x:c>
      <x:c r="U558" s="10" t="n">
        <x:v>-1.169047945831697</x:v>
      </x:c>
      <x:c r="V558" s="10" t="n">
        <x:v>-2.5687794525028678</x:v>
      </x:c>
      <x:c r="W558" s="10" t="n">
        <x:v>0.2790926137939385</x:v>
      </x:c>
      <x:c r="X558" s="10" t="n">
        <x:v>-0.4138822176027322</x:v>
      </x:c>
    </x:row>
    <x:row r="559">
      <x:c r="A559" s="34" t="n">
        <x:v>535</x:v>
      </x:c>
      <x:c r="B559" s="39" t="n">
        <x:f>CHOOSE(MIN(3,MAX(1,$B$9)),S559,U559,W559)</x:f>
        <x:v>0.030053138061228075</x:v>
      </x:c>
      <x:c r="C559" s="39" t="n">
        <x:f>CHOOSE(MIN(3,MAX(1,$B$9)),T559,V559,X559)</x:f>
        <x:v>0.09454323732816816</x:v>
      </x:c>
      <x:c r="D559" s="17" t="n">
        <x:f>$B$6+$B$7*B559</x:f>
        <x:v>0.05300531380612281</x:v>
      </x:c>
      <x:c r="E559" s="17" t="n">
        <x:f>$C$6+$C$7*($B$8*B559+SQRT(1-$B$8^2)*C559)</x:f>
        <x:v>0.05969034143128289</x:v>
      </x:c>
      <x:c r="F559" s="34"/>
      <x:c r="G559" s="34"/>
      <x:c r="H559" s="34"/>
      <x:c r="I559" s="34"/>
      <x:c r="J559" s="34"/>
      <x:c r="K559" s="34"/>
      <x:c r="L559" s="34"/>
      <x:c r="M559" s="34"/>
      <x:c r="N559" s="34"/>
      <x:c r="O559" s="34"/>
      <x:c r="P559" s="34"/>
      <x:c r="S559" s="10" t="n">
        <x:v>0.030053138061228075</x:v>
      </x:c>
      <x:c r="T559" s="10" t="n">
        <x:v>0.09454323732816816</x:v>
      </x:c>
      <x:c r="U559" s="10" t="n">
        <x:v>-0.48493299521585226</x:v>
      </x:c>
      <x:c r="V559" s="10" t="n">
        <x:v>0.10923642240692469</x:v>
      </x:c>
      <x:c r="W559" s="10" t="n">
        <x:v>0.17351282802772514</x:v>
      </x:c>
      <x:c r="X559" s="10" t="n">
        <x:v>-0.2314678247523982</x:v>
      </x:c>
    </x:row>
    <x:row r="560">
      <x:c r="A560" s="34" t="n">
        <x:v>536</x:v>
      </x:c>
      <x:c r="B560" s="39" t="n">
        <x:f>CHOOSE(MIN(3,MAX(1,$B$9)),S560,U560,W560)</x:f>
        <x:v>-0.005905444226256659</x:v>
      </x:c>
      <x:c r="C560" s="39" t="n">
        <x:f>CHOOSE(MIN(3,MAX(1,$B$9)),T560,V560,X560)</x:f>
        <x:v>-0.25897186628332997</x:v>
      </x:c>
      <x:c r="D560" s="17" t="n">
        <x:f>$B$6+$B$7*B560</x:f>
        <x:v>0.049409455577374334</x:v>
      </x:c>
      <x:c r="E560" s="17" t="n">
        <x:f>$C$6+$C$7*($B$8*B560+SQRT(1-$B$8^2)*C560)</x:f>
        <x:v>0.02727710628200412</x:v>
      </x:c>
      <x:c r="F560" s="34"/>
      <x:c r="G560" s="34"/>
      <x:c r="H560" s="34"/>
      <x:c r="I560" s="34"/>
      <x:c r="J560" s="34"/>
      <x:c r="K560" s="34"/>
      <x:c r="L560" s="34"/>
      <x:c r="M560" s="34"/>
      <x:c r="N560" s="34"/>
      <x:c r="O560" s="34"/>
      <x:c r="P560" s="34"/>
      <x:c r="S560" s="10" t="n">
        <x:v>-0.005905444226256659</x:v>
      </x:c>
      <x:c r="T560" s="10" t="n">
        <x:v>-0.25897186628332997</x:v>
      </x:c>
      <x:c r="U560" s="10" t="n">
        <x:v>0.7229377188640972</x:v>
      </x:c>
      <x:c r="V560" s="10" t="n">
        <x:v>0.1374039801614682</x:v>
      </x:c>
      <x:c r="W560" s="10" t="n">
        <x:v>0.6804776709181144</x:v>
      </x:c>
      <x:c r="X560" s="10" t="n">
        <x:v>-0.6213890853157261</x:v>
      </x:c>
    </x:row>
    <x:row r="561">
      <x:c r="A561" s="34" t="n">
        <x:v>537</x:v>
      </x:c>
      <x:c r="B561" s="39" t="n">
        <x:f>CHOOSE(MIN(3,MAX(1,$B$9)),S561,U561,W561)</x:f>
        <x:v>1.0042662263803948</x:v>
      </x:c>
      <x:c r="C561" s="39" t="n">
        <x:f>CHOOSE(MIN(3,MAX(1,$B$9)),T561,V561,X561)</x:f>
        <x:v>0.2963851656770248</x:v>
      </x:c>
      <x:c r="D561" s="17" t="n">
        <x:f>$B$6+$B$7*B561</x:f>
        <x:v>0.15042662263803946</x:v>
      </x:c>
      <x:c r="E561" s="17" t="n">
        <x:f>$C$6+$C$7*($B$8*B561+SQRT(1-$B$8^2)*C561)</x:f>
        <x:v>0.12588101959713605</x:v>
      </x:c>
      <x:c r="F561" s="34"/>
      <x:c r="G561" s="34"/>
      <x:c r="H561" s="34"/>
      <x:c r="I561" s="34"/>
      <x:c r="J561" s="34"/>
      <x:c r="K561" s="34"/>
      <x:c r="L561" s="34"/>
      <x:c r="M561" s="34"/>
      <x:c r="N561" s="34"/>
      <x:c r="O561" s="34"/>
      <x:c r="P561" s="34"/>
      <x:c r="S561" s="10" t="n">
        <x:v>1.0042662263803948</x:v>
      </x:c>
      <x:c r="T561" s="10" t="n">
        <x:v>0.2963851656770248</x:v>
      </x:c>
      <x:c r="U561" s="10" t="n">
        <x:v>0.738513972097298</x:v>
      </x:c>
      <x:c r="V561" s="10" t="n">
        <x:v>-0.007149767198931931</x:v>
      </x:c>
      <x:c r="W561" s="10" t="n">
        <x:v>0.518904962668675</x:v>
      </x:c>
      <x:c r="X561" s="10" t="n">
        <x:v>1.2950029165460948</x:v>
      </x:c>
    </x:row>
    <x:row r="562">
      <x:c r="A562" s="34" t="n">
        <x:v>538</x:v>
      </x:c>
      <x:c r="B562" s="39" t="n">
        <x:f>CHOOSE(MIN(3,MAX(1,$B$9)),S562,U562,W562)</x:f>
        <x:v>0.3428869787047201</x:v>
      </x:c>
      <x:c r="C562" s="39" t="n">
        <x:f>CHOOSE(MIN(3,MAX(1,$B$9)),T562,V562,X562)</x:f>
        <x:v>-0.04234620317485477</x:v>
      </x:c>
      <x:c r="D562" s="17" t="n">
        <x:f>$B$6+$B$7*B562</x:f>
        <x:v>0.08428869787047202</x:v>
      </x:c>
      <x:c r="E562" s="17" t="n">
        <x:f>$C$6+$C$7*($B$8*B562+SQRT(1-$B$8^2)*C562)</x:f>
        <x:v>0.06347706016491186</x:v>
      </x:c>
      <x:c r="F562" s="34"/>
      <x:c r="G562" s="34"/>
      <x:c r="H562" s="34"/>
      <x:c r="I562" s="34"/>
      <x:c r="J562" s="34"/>
      <x:c r="K562" s="34"/>
      <x:c r="L562" s="34"/>
      <x:c r="M562" s="34"/>
      <x:c r="N562" s="34"/>
      <x:c r="O562" s="34"/>
      <x:c r="P562" s="34"/>
      <x:c r="S562" s="10" t="n">
        <x:v>0.3428869787047201</x:v>
      </x:c>
      <x:c r="T562" s="10" t="n">
        <x:v>-0.04234620317485477</x:v>
      </x:c>
      <x:c r="U562" s="10" t="n">
        <x:v>-0.07651537796643082</x:v>
      </x:c>
      <x:c r="V562" s="10" t="n">
        <x:v>-1.2806330147360012</x:v>
      </x:c>
      <x:c r="W562" s="10" t="n">
        <x:v>0.06295198391519169</x:v>
      </x:c>
      <x:c r="X562" s="10" t="n">
        <x:v>-1.1737887636827506</x:v>
      </x:c>
    </x:row>
    <x:row r="563">
      <x:c r="A563" s="34" t="n">
        <x:v>539</x:v>
      </x:c>
      <x:c r="B563" s="39" t="n">
        <x:f>CHOOSE(MIN(3,MAX(1,$B$9)),S563,U563,W563)</x:f>
        <x:v>0.3262052074905799</x:v>
      </x:c>
      <x:c r="C563" s="39" t="n">
        <x:f>CHOOSE(MIN(3,MAX(1,$B$9)),T563,V563,X563)</x:f>
        <x:v>-1.6364003362878987</x:v>
      </x:c>
      <x:c r="D563" s="17" t="n">
        <x:f>$B$6+$B$7*B563</x:f>
        <x:v>0.08262052074905799</x:v>
      </x:c>
      <x:c r="E563" s="17" t="n">
        <x:f>$C$6+$C$7*($B$8*B563+SQRT(1-$B$8^2)*C563)</x:f>
        <x:v>-0.07540616582414285</x:v>
      </x:c>
      <x:c r="F563" s="34"/>
      <x:c r="G563" s="34"/>
      <x:c r="H563" s="34"/>
      <x:c r="I563" s="34"/>
      <x:c r="J563" s="34"/>
      <x:c r="K563" s="34"/>
      <x:c r="L563" s="34"/>
      <x:c r="M563" s="34"/>
      <x:c r="N563" s="34"/>
      <x:c r="O563" s="34"/>
      <x:c r="P563" s="34"/>
      <x:c r="S563" s="10" t="n">
        <x:v>0.3262052074905799</x:v>
      </x:c>
      <x:c r="T563" s="10" t="n">
        <x:v>-1.6364003362878987</x:v>
      </x:c>
      <x:c r="U563" s="10" t="n">
        <x:v>-1.6163833468964817</x:v>
      </x:c>
      <x:c r="V563" s="10" t="n">
        <x:v>-0.139127372584738</x:v>
      </x:c>
      <x:c r="W563" s="10" t="n">
        <x:v>0.07634465198705247</x:v>
      </x:c>
      <x:c r="X563" s="10" t="n">
        <x:v>-0.9785246942420172</x:v>
      </x:c>
    </x:row>
    <x:row r="564">
      <x:c r="A564" s="34" t="n">
        <x:v>540</x:v>
      </x:c>
      <x:c r="B564" s="39" t="n">
        <x:f>CHOOSE(MIN(3,MAX(1,$B$9)),S564,U564,W564)</x:f>
        <x:v>-0.3576710079261447</x:v>
      </x:c>
      <x:c r="C564" s="39" t="n">
        <x:f>CHOOSE(MIN(3,MAX(1,$B$9)),T564,V564,X564)</x:f>
        <x:v>0.8119067558660893</x:v>
      </x:c>
      <x:c r="D564" s="17" t="n">
        <x:f>$B$6+$B$7*B564</x:f>
        <x:v>0.014232899207385533</x:v>
      </x:c>
      <x:c r="E564" s="17" t="n">
        <x:f>$C$6+$C$7*($B$8*B564+SQRT(1-$B$8^2)*C564)</x:f>
        <x:v>0.10242963721211712</x:v>
      </x:c>
      <x:c r="F564" s="34"/>
      <x:c r="G564" s="34"/>
      <x:c r="H564" s="34"/>
      <x:c r="I564" s="34"/>
      <x:c r="J564" s="34"/>
      <x:c r="K564" s="34"/>
      <x:c r="L564" s="34"/>
      <x:c r="M564" s="34"/>
      <x:c r="N564" s="34"/>
      <x:c r="O564" s="34"/>
      <x:c r="P564" s="34"/>
      <x:c r="S564" s="10" t="n">
        <x:v>-0.3576710079261447</x:v>
      </x:c>
      <x:c r="T564" s="10" t="n">
        <x:v>0.8119067558660893</x:v>
      </x:c>
      <x:c r="U564" s="10" t="n">
        <x:v>-0.83799370664615</x:v>
      </x:c>
      <x:c r="V564" s="10" t="n">
        <x:v>-0.5458735118147571</x:v>
      </x:c>
      <x:c r="W564" s="10" t="n">
        <x:v>-0.5206660145925223</x:v>
      </x:c>
      <x:c r="X564" s="10" t="n">
        <x:v>3.221547375990286</x:v>
      </x:c>
    </x:row>
    <x:row r="565">
      <x:c r="A565" s="34" t="n">
        <x:v>541</x:v>
      </x:c>
      <x:c r="B565" s="39" t="n">
        <x:f>CHOOSE(MIN(3,MAX(1,$B$9)),S565,U565,W565)</x:f>
        <x:v>0.026214557112980715</x:v>
      </x:c>
      <x:c r="C565" s="39" t="n">
        <x:f>CHOOSE(MIN(3,MAX(1,$B$9)),T565,V565,X565)</x:f>
        <x:v>0.09299737546970156</x:v>
      </x:c>
      <x:c r="D565" s="17" t="n">
        <x:f>$B$6+$B$7*B565</x:f>
        <x:v>0.052621455711298074</x:v>
      </x:c>
      <x:c r="E565" s="17" t="n">
        <x:f>$C$6+$C$7*($B$8*B565+SQRT(1-$B$8^2)*C565)</x:f>
        <x:v>0.059364536819853174</x:v>
      </x:c>
      <x:c r="F565" s="34"/>
      <x:c r="G565" s="34"/>
      <x:c r="H565" s="34"/>
      <x:c r="I565" s="34"/>
      <x:c r="J565" s="34"/>
      <x:c r="K565" s="34"/>
      <x:c r="L565" s="34"/>
      <x:c r="M565" s="34"/>
      <x:c r="N565" s="34"/>
      <x:c r="O565" s="34"/>
      <x:c r="P565" s="34"/>
      <x:c r="S565" s="10" t="n">
        <x:v>0.026214557112980715</x:v>
      </x:c>
      <x:c r="T565" s="10" t="n">
        <x:v>0.09299737546970156</x:v>
      </x:c>
      <x:c r="U565" s="10" t="n">
        <x:v>-0.880049283933477</x:v>
      </x:c>
      <x:c r="V565" s="10" t="n">
        <x:v>0.5082662963463642</x:v>
      </x:c>
      <x:c r="W565" s="10" t="n">
        <x:v>0.49478347212312085</x:v>
      </x:c>
      <x:c r="X565" s="10" t="n">
        <x:v>0.8688894774553351</x:v>
      </x:c>
    </x:row>
    <x:row r="566">
      <x:c r="A566" s="34" t="n">
        <x:v>542</x:v>
      </x:c>
      <x:c r="B566" s="39" t="n">
        <x:f>CHOOSE(MIN(3,MAX(1,$B$9)),S566,U566,W566)</x:f>
        <x:v>1.0936771549215136</x:v>
      </x:c>
      <x:c r="C566" s="39" t="n">
        <x:f>CHOOSE(MIN(3,MAX(1,$B$9)),T566,V566,X566)</x:f>
        <x:v>-1.8035553393967763</x:v>
      </x:c>
      <x:c r="D566" s="17" t="n">
        <x:f>$B$6+$B$7*B566</x:f>
        <x:v>0.15936771549215137</x:v>
      </x:c>
      <x:c r="E566" s="17" t="n">
        <x:f>$C$6+$C$7*($B$8*B566+SQRT(1-$B$8^2)*C566)</x:f>
        <x:v>-0.05150861635879167</x:v>
      </x:c>
      <x:c r="F566" s="34"/>
      <x:c r="G566" s="34"/>
      <x:c r="H566" s="34"/>
      <x:c r="I566" s="34"/>
      <x:c r="J566" s="34"/>
      <x:c r="K566" s="34"/>
      <x:c r="L566" s="34"/>
      <x:c r="M566" s="34"/>
      <x:c r="N566" s="34"/>
      <x:c r="O566" s="34"/>
      <x:c r="P566" s="34"/>
      <x:c r="S566" s="10" t="n">
        <x:v>1.0936771549215136</x:v>
      </x:c>
      <x:c r="T566" s="10" t="n">
        <x:v>-1.8035553393967763</x:v>
      </x:c>
      <x:c r="U566" s="10" t="n">
        <x:v>-0.6695503869658942</x:v>
      </x:c>
      <x:c r="V566" s="10" t="n">
        <x:v>-0.09972744936804145</x:v>
      </x:c>
      <x:c r="W566" s="10" t="n">
        <x:v>1.0168770638978246</x:v>
      </x:c>
      <x:c r="X566" s="10" t="n">
        <x:v>1.3493397824608495</x:v>
      </x:c>
    </x:row>
    <x:row r="567">
      <x:c r="A567" s="34" t="n">
        <x:v>543</x:v>
      </x:c>
      <x:c r="B567" s="39" t="n">
        <x:f>CHOOSE(MIN(3,MAX(1,$B$9)),S567,U567,W567)</x:f>
        <x:v>-0.9867159388883818</x:v>
      </x:c>
      <x:c r="C567" s="39" t="n">
        <x:f>CHOOSE(MIN(3,MAX(1,$B$9)),T567,V567,X567)</x:f>
        <x:v>0.46410708740448803</x:v>
      </x:c>
      <x:c r="D567" s="17" t="n">
        <x:f>$B$6+$B$7*B567</x:f>
        <x:v>-0.04867159388883818</x:v>
      </x:c>
      <x:c r="E567" s="17" t="n">
        <x:f>$C$6+$C$7*($B$8*B567+SQRT(1-$B$8^2)*C567)</x:f>
        <x:v>0.04085705583245006</x:v>
      </x:c>
      <x:c r="F567" s="34"/>
      <x:c r="G567" s="34"/>
      <x:c r="H567" s="34"/>
      <x:c r="I567" s="34"/>
      <x:c r="J567" s="34"/>
      <x:c r="K567" s="34"/>
      <x:c r="L567" s="34"/>
      <x:c r="M567" s="34"/>
      <x:c r="N567" s="34"/>
      <x:c r="O567" s="34"/>
      <x:c r="P567" s="34"/>
      <x:c r="S567" s="10" t="n">
        <x:v>-0.9867159388883818</x:v>
      </x:c>
      <x:c r="T567" s="10" t="n">
        <x:v>0.46410708740448803</x:v>
      </x:c>
      <x:c r="U567" s="10" t="n">
        <x:v>-0.9435004609953941</x:v>
      </x:c>
      <x:c r="V567" s="10" t="n">
        <x:v>-0.4407161637228566</x:v>
      </x:c>
      <x:c r="W567" s="10" t="n">
        <x:v>-1.6618531448224272</x:v>
      </x:c>
      <x:c r="X567" s="10" t="n">
        <x:v>1.010701709442882</x:v>
      </x:c>
    </x:row>
    <x:row r="568">
      <x:c r="A568" s="34" t="n">
        <x:v>544</x:v>
      </x:c>
      <x:c r="B568" s="39" t="n">
        <x:f>CHOOSE(MIN(3,MAX(1,$B$9)),S568,U568,W568)</x:f>
        <x:v>0.4112227004367889</x:v>
      </x:c>
      <x:c r="C568" s="39" t="n">
        <x:f>CHOOSE(MIN(3,MAX(1,$B$9)),T568,V568,X568)</x:f>
        <x:v>0.9327236171929048</x:v>
      </x:c>
      <x:c r="D568" s="17" t="n">
        <x:f>$B$6+$B$7*B568</x:f>
        <x:v>0.0911222700436789</x:v>
      </x:c>
      <x:c r="E568" s="17" t="n">
        <x:f>$C$6+$C$7*($B$8*B568+SQRT(1-$B$8^2)*C568)</x:f>
        <x:v>0.1513373697417162</x:v>
      </x:c>
      <x:c r="F568" s="34"/>
      <x:c r="G568" s="34"/>
      <x:c r="H568" s="34"/>
      <x:c r="I568" s="34"/>
      <x:c r="J568" s="34"/>
      <x:c r="K568" s="34"/>
      <x:c r="L568" s="34"/>
      <x:c r="M568" s="34"/>
      <x:c r="N568" s="34"/>
      <x:c r="O568" s="34"/>
      <x:c r="P568" s="34"/>
      <x:c r="S568" s="10" t="n">
        <x:v>0.4112227004367889</x:v>
      </x:c>
      <x:c r="T568" s="10" t="n">
        <x:v>0.9327236171929048</x:v>
      </x:c>
      <x:c r="U568" s="10" t="n">
        <x:v>0.03096663985250657</x:v>
      </x:c>
      <x:c r="V568" s="10" t="n">
        <x:v>-0.46383431618019816</x:v>
      </x:c>
      <x:c r="W568" s="10" t="n">
        <x:v>1.02080505245432</x:v>
      </x:c>
      <x:c r="X568" s="10" t="n">
        <x:v>-1.479195727923049</x:v>
      </x:c>
    </x:row>
    <x:row r="569">
      <x:c r="A569" s="34" t="n">
        <x:v>545</x:v>
      </x:c>
      <x:c r="B569" s="39" t="n">
        <x:f>CHOOSE(MIN(3,MAX(1,$B$9)),S569,U569,W569)</x:f>
        <x:v>0.2815180014774534</x:v>
      </x:c>
      <x:c r="C569" s="39" t="n">
        <x:f>CHOOSE(MIN(3,MAX(1,$B$9)),T569,V569,X569)</x:f>
        <x:v>0.19432346749141124</x:v>
      </x:c>
      <x:c r="D569" s="17" t="n">
        <x:f>$B$6+$B$7*B569</x:f>
        <x:v>0.07815180014774534</x:v>
      </x:c>
      <x:c r="E569" s="17" t="n">
        <x:f>$C$6+$C$7*($B$8*B569+SQRT(1-$B$8^2)*C569)</x:f>
        <x:v>0.08090480601377684</x:v>
      </x:c>
      <x:c r="F569" s="34"/>
      <x:c r="G569" s="34"/>
      <x:c r="H569" s="34"/>
      <x:c r="I569" s="34"/>
      <x:c r="J569" s="34"/>
      <x:c r="K569" s="34"/>
      <x:c r="L569" s="34"/>
      <x:c r="M569" s="34"/>
      <x:c r="N569" s="34"/>
      <x:c r="O569" s="34"/>
      <x:c r="P569" s="34"/>
      <x:c r="S569" s="10" t="n">
        <x:v>0.2815180014774534</x:v>
      </x:c>
      <x:c r="T569" s="10" t="n">
        <x:v>0.19432346749141124</x:v>
      </x:c>
      <x:c r="U569" s="10" t="n">
        <x:v>-1.4988284215774554</x:v>
      </x:c>
      <x:c r="V569" s="10" t="n">
        <x:v>0.012614573345500991</x:v>
      </x:c>
      <x:c r="W569" s="10" t="n">
        <x:v>1.3851110005616973</x:v>
      </x:c>
      <x:c r="X569" s="10" t="n">
        <x:v>0.37301748710580723</x:v>
      </x:c>
    </x:row>
    <x:row r="570">
      <x:c r="A570" s="34" t="n">
        <x:v>546</x:v>
      </x:c>
      <x:c r="B570" s="39" t="n">
        <x:f>CHOOSE(MIN(3,MAX(1,$B$9)),S570,U570,W570)</x:f>
        <x:v>-1.5175753583074956</x:v>
      </x:c>
      <x:c r="C570" s="39" t="n">
        <x:f>CHOOSE(MIN(3,MAX(1,$B$9)),T570,V570,X570)</x:f>
        <x:v>0.8607039914860843</x:v>
      </x:c>
      <x:c r="D570" s="17" t="n">
        <x:f>$B$6+$B$7*B570</x:f>
        <x:v>-0.10175753583074958</x:v>
      </x:c>
      <x:c r="E570" s="17" t="n">
        <x:f>$C$6+$C$7*($B$8*B570+SQRT(1-$B$8^2)*C570)</x:f>
        <x:v>0.04866038426118664</x:v>
      </x:c>
      <x:c r="F570" s="34"/>
      <x:c r="G570" s="34"/>
      <x:c r="H570" s="34"/>
      <x:c r="I570" s="34"/>
      <x:c r="J570" s="34"/>
      <x:c r="K570" s="34"/>
      <x:c r="L570" s="34"/>
      <x:c r="M570" s="34"/>
      <x:c r="N570" s="34"/>
      <x:c r="O570" s="34"/>
      <x:c r="P570" s="34"/>
      <x:c r="S570" s="10" t="n">
        <x:v>-1.5175753583074956</x:v>
      </x:c>
      <x:c r="T570" s="10" t="n">
        <x:v>0.8607039914860843</x:v>
      </x:c>
      <x:c r="U570" s="10" t="n">
        <x:v>-1.677666628894718</x:v>
      </x:c>
      <x:c r="V570" s="10" t="n">
        <x:v>1.534584343510595</x:v>
      </x:c>
      <x:c r="W570" s="10" t="n">
        <x:v>1.5389342817758516</x:v>
      </x:c>
      <x:c r="X570" s="10" t="n">
        <x:v>-1.3838941561691185</x:v>
      </x:c>
    </x:row>
    <x:row r="571">
      <x:c r="A571" s="34" t="n">
        <x:v>547</x:v>
      </x:c>
      <x:c r="B571" s="39" t="n">
        <x:f>CHOOSE(MIN(3,MAX(1,$B$9)),S571,U571,W571)</x:f>
        <x:v>0.24809307245817955</x:v>
      </x:c>
      <x:c r="C571" s="39" t="n">
        <x:f>CHOOSE(MIN(3,MAX(1,$B$9)),T571,V571,X571)</x:f>
        <x:v>0.7127314092929419</x:v>
      </x:c>
      <x:c r="D571" s="17" t="n">
        <x:f>$B$6+$B$7*B571</x:f>
        <x:v>0.07480930724581795</x:v>
      </x:c>
      <x:c r="E571" s="17" t="n">
        <x:f>$C$6+$C$7*($B$8*B571+SQRT(1-$B$8^2)*C571)</x:f>
        <x:v>0.12412900427518618</x:v>
      </x:c>
      <x:c r="F571" s="34"/>
      <x:c r="G571" s="34"/>
      <x:c r="H571" s="34"/>
      <x:c r="I571" s="34"/>
      <x:c r="J571" s="34"/>
      <x:c r="K571" s="34"/>
      <x:c r="L571" s="34"/>
      <x:c r="M571" s="34"/>
      <x:c r="N571" s="34"/>
      <x:c r="O571" s="34"/>
      <x:c r="P571" s="34"/>
      <x:c r="S571" s="10" t="n">
        <x:v>0.24809307245817955</x:v>
      </x:c>
      <x:c r="T571" s="10" t="n">
        <x:v>0.7127314092929419</x:v>
      </x:c>
      <x:c r="U571" s="10" t="n">
        <x:v>-0.7351035989404325</x:v>
      </x:c>
      <x:c r="V571" s="10" t="n">
        <x:v>0.52146707000644</x:v>
      </x:c>
      <x:c r="W571" s="10" t="n">
        <x:v>-1.9764880104834661</x:v>
      </x:c>
      <x:c r="X571" s="10" t="n">
        <x:v>0.536199332623211</x:v>
      </x:c>
    </x:row>
    <x:row r="572">
      <x:c r="A572" s="34" t="n">
        <x:v>548</x:v>
      </x:c>
      <x:c r="B572" s="39" t="n">
        <x:f>CHOOSE(MIN(3,MAX(1,$B$9)),S572,U572,W572)</x:f>
        <x:v>-1.727439351098845</x:v>
      </x:c>
      <x:c r="C572" s="39" t="n">
        <x:f>CHOOSE(MIN(3,MAX(1,$B$9)),T572,V572,X572)</x:f>
        <x:v>-0.21814324775536933</x:v>
      </x:c>
      <x:c r="D572" s="17" t="n">
        <x:f>$B$6+$B$7*B572</x:f>
        <x:v>-0.1227439351098845</x:v>
      </x:c>
      <x:c r="E572" s="17" t="n">
        <x:f>$C$6+$C$7*($B$8*B572+SQRT(1-$B$8^2)*C572)</x:f>
        <x:v>-0.05526372697696151</x:v>
      </x:c>
      <x:c r="F572" s="34"/>
      <x:c r="G572" s="34"/>
      <x:c r="H572" s="34"/>
      <x:c r="I572" s="34"/>
      <x:c r="J572" s="34"/>
      <x:c r="K572" s="34"/>
      <x:c r="L572" s="34"/>
      <x:c r="M572" s="34"/>
      <x:c r="N572" s="34"/>
      <x:c r="O572" s="34"/>
      <x:c r="P572" s="34"/>
      <x:c r="S572" s="10" t="n">
        <x:v>-1.727439351098845</x:v>
      </x:c>
      <x:c r="T572" s="10" t="n">
        <x:v>-0.21814324775536933</x:v>
      </x:c>
      <x:c r="U572" s="10" t="n">
        <x:v>0.08013936316779603</x:v>
      </x:c>
      <x:c r="V572" s="10" t="n">
        <x:v>-0.3942035278032522</x:v>
      </x:c>
      <x:c r="W572" s="10" t="n">
        <x:v>0.043037969883979954</x:v>
      </x:c>
      <x:c r="X572" s="10" t="n">
        <x:v>0.1512525814671425</x:v>
      </x:c>
    </x:row>
    <x:row r="573">
      <x:c r="A573" s="34" t="n">
        <x:v>549</x:v>
      </x:c>
      <x:c r="B573" s="39" t="n">
        <x:f>CHOOSE(MIN(3,MAX(1,$B$9)),S573,U573,W573)</x:f>
        <x:v>-1.1177645875761666</x:v>
      </x:c>
      <x:c r="C573" s="39" t="n">
        <x:f>CHOOSE(MIN(3,MAX(1,$B$9)),T573,V573,X573)</x:f>
        <x:v>1.9628723510680934</x:v>
      </x:c>
      <x:c r="D573" s="17" t="n">
        <x:f>$B$6+$B$7*B573</x:f>
        <x:v>-0.061776458757616656</x:v>
      </x:c>
      <x:c r="E573" s="17" t="n">
        <x:f>$C$6+$C$7*($B$8*B573+SQRT(1-$B$8^2)*C573)</x:f>
        <x:v>0.16410150266229728</x:v>
      </x:c>
      <x:c r="F573" s="34"/>
      <x:c r="G573" s="34"/>
      <x:c r="H573" s="34"/>
      <x:c r="I573" s="34"/>
      <x:c r="J573" s="34"/>
      <x:c r="K573" s="34"/>
      <x:c r="L573" s="34"/>
      <x:c r="M573" s="34"/>
      <x:c r="N573" s="34"/>
      <x:c r="O573" s="34"/>
      <x:c r="P573" s="34"/>
      <x:c r="S573" s="10" t="n">
        <x:v>-1.1177645875761666</x:v>
      </x:c>
      <x:c r="T573" s="10" t="n">
        <x:v>1.9628723510680934</x:v>
      </x:c>
      <x:c r="U573" s="10" t="n">
        <x:v>0.6040738465485053</x:v>
      </x:c>
      <x:c r="V573" s="10" t="n">
        <x:v>0.10813859963287126</x:v>
      </x:c>
      <x:c r="W573" s="10" t="n">
        <x:v>0.40327923373004004</x:v>
      </x:c>
      <x:c r="X573" s="10" t="n">
        <x:v>-0.15812421236846377</x:v>
      </x:c>
    </x:row>
    <x:row r="574">
      <x:c r="A574" s="34" t="n">
        <x:v>550</x:v>
      </x:c>
      <x:c r="B574" s="39" t="n">
        <x:f>CHOOSE(MIN(3,MAX(1,$B$9)),S574,U574,W574)</x:f>
        <x:v>0.3458200492550391</x:v>
      </x:c>
      <x:c r="C574" s="39" t="n">
        <x:f>CHOOSE(MIN(3,MAX(1,$B$9)),T574,V574,X574)</x:f>
        <x:v>3.3849000593300786</x:v>
      </x:c>
      <x:c r="D574" s="17" t="n">
        <x:f>$B$6+$B$7*B574</x:f>
        <x:v>0.08458200492550391</x:v>
      </x:c>
      <x:c r="E574" s="17" t="n">
        <x:f>$C$6+$C$7*($B$8*B574+SQRT(1-$B$8^2)*C574)</x:f>
        <x:v>0.36043194652788213</x:v>
      </x:c>
      <x:c r="F574" s="34"/>
      <x:c r="G574" s="34"/>
      <x:c r="H574" s="34"/>
      <x:c r="I574" s="34"/>
      <x:c r="J574" s="34"/>
      <x:c r="K574" s="34"/>
      <x:c r="L574" s="34"/>
      <x:c r="M574" s="34"/>
      <x:c r="N574" s="34"/>
      <x:c r="O574" s="34"/>
      <x:c r="P574" s="34"/>
      <x:c r="S574" s="10" t="n">
        <x:v>0.3458200492550391</x:v>
      </x:c>
      <x:c r="T574" s="10" t="n">
        <x:v>3.3849000593300786</x:v>
      </x:c>
      <x:c r="U574" s="10" t="n">
        <x:v>-0.4614658292379678</x:v>
      </x:c>
      <x:c r="V574" s="10" t="n">
        <x:v>0.8954029108175979</x:v>
      </x:c>
      <x:c r="W574" s="10" t="n">
        <x:v>-1.991252327412838</x:v>
      </x:c>
      <x:c r="X574" s="10" t="n">
        <x:v>1.183679995756873</x:v>
      </x:c>
    </x:row>
    <x:row r="575">
      <x:c r="A575" s="34" t="n">
        <x:v>551</x:v>
      </x:c>
      <x:c r="B575" s="39" t="n">
        <x:f>CHOOSE(MIN(3,MAX(1,$B$9)),S575,U575,W575)</x:f>
        <x:v>0.8442898084707408</x:v>
      </x:c>
      <x:c r="C575" s="39" t="n">
        <x:f>CHOOSE(MIN(3,MAX(1,$B$9)),T575,V575,X575)</x:f>
        <x:v>-0.6237197420956424</x:v>
      </x:c>
      <x:c r="D575" s="17" t="n">
        <x:f>$B$6+$B$7*B575</x:f>
        <x:v>0.13442898084707408</x:v>
      </x:c>
      <x:c r="E575" s="17" t="n">
        <x:f>$C$6+$C$7*($B$8*B575+SQRT(1-$B$8^2)*C575)</x:f>
        <x:v>0.038198776273866586</x:v>
      </x:c>
      <x:c r="F575" s="34"/>
      <x:c r="G575" s="34"/>
      <x:c r="H575" s="34"/>
      <x:c r="I575" s="34"/>
      <x:c r="J575" s="34"/>
      <x:c r="K575" s="34"/>
      <x:c r="L575" s="34"/>
      <x:c r="M575" s="34"/>
      <x:c r="N575" s="34"/>
      <x:c r="O575" s="34"/>
      <x:c r="P575" s="34"/>
      <x:c r="S575" s="10" t="n">
        <x:v>0.8442898084707408</x:v>
      </x:c>
      <x:c r="T575" s="10" t="n">
        <x:v>-0.6237197420956424</x:v>
      </x:c>
      <x:c r="U575" s="10" t="n">
        <x:v>0.9345864415937313</x:v>
      </x:c>
      <x:c r="V575" s="10" t="n">
        <x:v>-2.0188749405745146</x:v>
      </x:c>
      <x:c r="W575" s="10" t="n">
        <x:v>-2.8183942499319605</x:v>
      </x:c>
      <x:c r="X575" s="10" t="n">
        <x:v>-0.15697473500453588</x:v>
      </x:c>
    </x:row>
    <x:row r="576">
      <x:c r="A576" s="34" t="n">
        <x:v>552</x:v>
      </x:c>
      <x:c r="B576" s="39" t="n">
        <x:f>CHOOSE(MIN(3,MAX(1,$B$9)),S576,U576,W576)</x:f>
        <x:v>0.17925232927967402</x:v>
      </x:c>
      <x:c r="C576" s="39" t="n">
        <x:f>CHOOSE(MIN(3,MAX(1,$B$9)),T576,V576,X576)</x:f>
        <x:v>-0.7424678880109784</x:v>
      </x:c>
      <x:c r="D576" s="17" t="n">
        <x:f>$B$6+$B$7*B576</x:f>
        <x:v>0.0679252329279674</x:v>
      </x:c>
      <x:c r="E576" s="17" t="n">
        <x:f>$C$6+$C$7*($B$8*B576+SQRT(1-$B$8^2)*C576)</x:f>
        <x:v>-0.005336988787184992</x:v>
      </x:c>
      <x:c r="F576" s="34"/>
      <x:c r="G576" s="34"/>
      <x:c r="H576" s="34"/>
      <x:c r="I576" s="34"/>
      <x:c r="J576" s="34"/>
      <x:c r="K576" s="34"/>
      <x:c r="L576" s="34"/>
      <x:c r="M576" s="34"/>
      <x:c r="N576" s="34"/>
      <x:c r="O576" s="34"/>
      <x:c r="P576" s="34"/>
      <x:c r="S576" s="10" t="n">
        <x:v>0.17925232927967402</x:v>
      </x:c>
      <x:c r="T576" s="10" t="n">
        <x:v>-0.7424678880109784</x:v>
      </x:c>
      <x:c r="U576" s="10" t="n">
        <x:v>-1.6013203108441607</x:v>
      </x:c>
      <x:c r="V576" s="10" t="n">
        <x:v>-0.2379937788717736</x:v>
      </x:c>
      <x:c r="W576" s="10" t="n">
        <x:v>-1.0189945623677141</x:v>
      </x:c>
      <x:c r="X576" s="10" t="n">
        <x:v>0.5213832108694466</x:v>
      </x:c>
    </x:row>
    <x:row r="577">
      <x:c r="A577" s="34" t="n">
        <x:v>553</x:v>
      </x:c>
      <x:c r="B577" s="39" t="n">
        <x:f>CHOOSE(MIN(3,MAX(1,$B$9)),S577,U577,W577)</x:f>
        <x:v>-0.3234262570893746</x:v>
      </x:c>
      <x:c r="C577" s="39" t="n">
        <x:f>CHOOSE(MIN(3,MAX(1,$B$9)),T577,V577,X577)</x:f>
        <x:v>0.6413350662961669</x:v>
      </x:c>
      <x:c r="D577" s="17" t="n">
        <x:f>$B$6+$B$7*B577</x:f>
        <x:v>0.01765737429106254</x:v>
      </x:c>
      <x:c r="E577" s="17" t="n">
        <x:f>$C$6+$C$7*($B$8*B577+SQRT(1-$B$8^2)*C577)</x:f>
        <x:v>0.08936993312055704</x:v>
      </x:c>
      <x:c r="F577" s="34"/>
      <x:c r="G577" s="34"/>
      <x:c r="H577" s="34"/>
      <x:c r="I577" s="34"/>
      <x:c r="J577" s="34"/>
      <x:c r="K577" s="34"/>
      <x:c r="L577" s="34"/>
      <x:c r="M577" s="34"/>
      <x:c r="N577" s="34"/>
      <x:c r="O577" s="34"/>
      <x:c r="P577" s="34"/>
      <x:c r="S577" s="10" t="n">
        <x:v>-0.3234262570893746</x:v>
      </x:c>
      <x:c r="T577" s="10" t="n">
        <x:v>0.6413350662961669</x:v>
      </x:c>
      <x:c r="U577" s="10" t="n">
        <x:v>0.4203040822957316</x:v>
      </x:c>
      <x:c r="V577" s="10" t="n">
        <x:v>0.6819254829030882</x:v>
      </x:c>
      <x:c r="W577" s="10" t="n">
        <x:v>-0.13564038382384577</x:v>
      </x:c>
      <x:c r="X577" s="10" t="n">
        <x:v>0.7239837784223428</x:v>
      </x:c>
    </x:row>
    <x:row r="578">
      <x:c r="A578" s="34" t="n">
        <x:v>554</x:v>
      </x:c>
      <x:c r="B578" s="39" t="n">
        <x:f>CHOOSE(MIN(3,MAX(1,$B$9)),S578,U578,W578)</x:f>
        <x:v>0.3415613956981121</x:v>
      </x:c>
      <x:c r="C578" s="39" t="n">
        <x:f>CHOOSE(MIN(3,MAX(1,$B$9)),T578,V578,X578)</x:f>
        <x:v>-0.5060846669815511</x:v>
      </x:c>
      <x:c r="D578" s="17" t="n">
        <x:f>$B$6+$B$7*B578</x:f>
        <x:v>0.08415613956981122</x:v>
      </x:c>
      <x:c r="E578" s="17" t="n">
        <x:f>$C$6+$C$7*($B$8*B578+SQRT(1-$B$8^2)*C578)</x:f>
        <x:v>0.023249851977724514</x:v>
      </x:c>
      <x:c r="F578" s="34"/>
      <x:c r="G578" s="34"/>
      <x:c r="H578" s="34"/>
      <x:c r="I578" s="34"/>
      <x:c r="J578" s="34"/>
      <x:c r="K578" s="34"/>
      <x:c r="L578" s="34"/>
      <x:c r="M578" s="34"/>
      <x:c r="N578" s="34"/>
      <x:c r="O578" s="34"/>
      <x:c r="P578" s="34"/>
      <x:c r="S578" s="10" t="n">
        <x:v>0.3415613956981121</x:v>
      </x:c>
      <x:c r="T578" s="10" t="n">
        <x:v>-0.5060846669815511</x:v>
      </x:c>
      <x:c r="U578" s="10" t="n">
        <x:v>-0.37429745259558206</x:v>
      </x:c>
      <x:c r="V578" s="10" t="n">
        <x:v>-0.14439628096865678</x:v>
      </x:c>
      <x:c r="W578" s="10" t="n">
        <x:v>0.5220456262334958</x:v>
      </x:c>
      <x:c r="X578" s="10" t="n">
        <x:v>0.7998302193696216</x:v>
      </x:c>
    </x:row>
    <x:row r="579">
      <x:c r="A579" s="34" t="n">
        <x:v>555</x:v>
      </x:c>
      <x:c r="B579" s="39" t="n">
        <x:f>CHOOSE(MIN(3,MAX(1,$B$9)),S579,U579,W579)</x:f>
        <x:v>-0.7292393045456886</x:v>
      </x:c>
      <x:c r="C579" s="39" t="n">
        <x:f>CHOOSE(MIN(3,MAX(1,$B$9)),T579,V579,X579)</x:f>
        <x:v>-0.10410950032623743</x:v>
      </x:c>
      <x:c r="D579" s="17" t="n">
        <x:f>$B$6+$B$7*B579</x:f>
        <x:v>-0.022923930454568864</x:v>
      </x:c>
      <x:c r="E579" s="17" t="n">
        <x:f>$C$6+$C$7*($B$8*B579+SQRT(1-$B$8^2)*C579)</x:f>
        <x:v>0.004521887566932975</x:v>
      </x:c>
      <x:c r="F579" s="34"/>
      <x:c r="G579" s="34"/>
      <x:c r="H579" s="34"/>
      <x:c r="I579" s="34"/>
      <x:c r="J579" s="34"/>
      <x:c r="K579" s="34"/>
      <x:c r="L579" s="34"/>
      <x:c r="M579" s="34"/>
      <x:c r="N579" s="34"/>
      <x:c r="O579" s="34"/>
      <x:c r="P579" s="34"/>
      <x:c r="S579" s="10" t="n">
        <x:v>-0.7292393045456886</x:v>
      </x:c>
      <x:c r="T579" s="10" t="n">
        <x:v>-0.10410950032623743</x:v>
      </x:c>
      <x:c r="U579" s="10" t="n">
        <x:v>1.8960533594680584</x:v>
      </x:c>
      <x:c r="V579" s="10" t="n">
        <x:v>-0.16701407475178426</x:v>
      </x:c>
      <x:c r="W579" s="10" t="n">
        <x:v>0.7606774489443615</x:v>
      </x:c>
      <x:c r="X579" s="10" t="n">
        <x:v>-0.5330547869282316</x:v>
      </x:c>
    </x:row>
    <x:row r="580">
      <x:c r="A580" s="34" t="n">
        <x:v>556</x:v>
      </x:c>
      <x:c r="B580" s="39" t="n">
        <x:f>CHOOSE(MIN(3,MAX(1,$B$9)),S580,U580,W580)</x:f>
        <x:v>1.9948897441413067</x:v>
      </x:c>
      <x:c r="C580" s="39" t="n">
        <x:f>CHOOSE(MIN(3,MAX(1,$B$9)),T580,V580,X580)</x:f>
        <x:v>0.6876697942205102</x:v>
      </x:c>
      <x:c r="D580" s="17" t="n">
        <x:f>$B$6+$B$7*B580</x:f>
        <x:v>0.2494889744141307</x:v>
      </x:c>
      <x:c r="E580" s="17" t="n">
        <x:f>$C$6+$C$7*($B$8*B580+SQRT(1-$B$8^2)*C580)</x:f>
        <x:v>0.20929843832808326</x:v>
      </x:c>
      <x:c r="F580" s="34"/>
      <x:c r="G580" s="34"/>
      <x:c r="H580" s="34"/>
      <x:c r="I580" s="34"/>
      <x:c r="J580" s="34"/>
      <x:c r="K580" s="34"/>
      <x:c r="L580" s="34"/>
      <x:c r="M580" s="34"/>
      <x:c r="N580" s="34"/>
      <x:c r="O580" s="34"/>
      <x:c r="P580" s="34"/>
      <x:c r="S580" s="10" t="n">
        <x:v>1.9948897441413067</x:v>
      </x:c>
      <x:c r="T580" s="10" t="n">
        <x:v>0.6876697942205102</x:v>
      </x:c>
      <x:c r="U580" s="10" t="n">
        <x:v>1.2455284815052734</x:v>
      </x:c>
      <x:c r="V580" s="10" t="n">
        <x:v>-0.8658713463353266</x:v>
      </x:c>
      <x:c r="W580" s="10" t="n">
        <x:v>-0.5589535603594731</x:v>
      </x:c>
      <x:c r="X580" s="10" t="n">
        <x:v>-0.16768450429734214</x:v>
      </x:c>
    </x:row>
    <x:row r="581">
      <x:c r="A581" s="34" t="n">
        <x:v>557</x:v>
      </x:c>
      <x:c r="B581" s="39" t="n">
        <x:f>CHOOSE(MIN(3,MAX(1,$B$9)),S581,U581,W581)</x:f>
        <x:v>-2.507994905742487</x:v>
      </x:c>
      <x:c r="C581" s="39" t="n">
        <x:f>CHOOSE(MIN(3,MAX(1,$B$9)),T581,V581,X581)</x:f>
        <x:v>0.06031840340334668</x:v>
      </x:c>
      <x:c r="D581" s="17" t="n">
        <x:f>$B$6+$B$7*B581</x:f>
        <x:v>-0.20079949057424873</x:v>
      </x:c>
      <x:c r="E581" s="17" t="n">
        <x:f>$C$6+$C$7*($B$8*B581+SQRT(1-$B$8^2)*C581)</x:f>
        <x:v>-0.07017601832082275</x:v>
      </x:c>
      <x:c r="F581" s="34"/>
      <x:c r="G581" s="34"/>
      <x:c r="H581" s="34"/>
      <x:c r="I581" s="34"/>
      <x:c r="J581" s="34"/>
      <x:c r="K581" s="34"/>
      <x:c r="L581" s="34"/>
      <x:c r="M581" s="34"/>
      <x:c r="N581" s="34"/>
      <x:c r="O581" s="34"/>
      <x:c r="P581" s="34"/>
      <x:c r="S581" s="10" t="n">
        <x:v>-2.507994905742487</x:v>
      </x:c>
      <x:c r="T581" s="10" t="n">
        <x:v>0.06031840340334668</x:v>
      </x:c>
      <x:c r="U581" s="10" t="n">
        <x:v>1.3485339512480232</x:v>
      </x:c>
      <x:c r="V581" s="10" t="n">
        <x:v>-1.1826714355830996</x:v>
      </x:c>
      <x:c r="W581" s="10" t="n">
        <x:v>-0.9809643155356594</x:v>
      </x:c>
      <x:c r="X581" s="10" t="n">
        <x:v>0.9614374010731523</x:v>
      </x:c>
    </x:row>
    <x:row r="582">
      <x:c r="A582" s="34" t="n">
        <x:v>558</x:v>
      </x:c>
      <x:c r="B582" s="39" t="n">
        <x:f>CHOOSE(MIN(3,MAX(1,$B$9)),S582,U582,W582)</x:f>
        <x:v>0.1919027665299707</x:v>
      </x:c>
      <x:c r="C582" s="39" t="n">
        <x:f>CHOOSE(MIN(3,MAX(1,$B$9)),T582,V582,X582)</x:f>
        <x:v>-2.089459242702452</x:v>
      </x:c>
      <x:c r="D582" s="17" t="n">
        <x:f>$B$6+$B$7*B582</x:f>
        <x:v>0.06919027665299707</x:v>
      </x:c>
      <x:c r="E582" s="17" t="n">
        <x:f>$C$6+$C$7*($B$8*B582+SQRT(1-$B$8^2)*C582)</x:f>
        <x:v>-0.1213573401087533</x:v>
      </x:c>
      <x:c r="F582" s="34"/>
      <x:c r="G582" s="34"/>
      <x:c r="H582" s="34"/>
      <x:c r="I582" s="34"/>
      <x:c r="J582" s="34"/>
      <x:c r="K582" s="34"/>
      <x:c r="L582" s="34"/>
      <x:c r="M582" s="34"/>
      <x:c r="N582" s="34"/>
      <x:c r="O582" s="34"/>
      <x:c r="P582" s="34"/>
      <x:c r="S582" s="10" t="n">
        <x:v>0.1919027665299707</x:v>
      </x:c>
      <x:c r="T582" s="10" t="n">
        <x:v>-2.089459242702452</x:v>
      </x:c>
      <x:c r="U582" s="10" t="n">
        <x:v>-1.5831384169559226</x:v>
      </x:c>
      <x:c r="V582" s="10" t="n">
        <x:v>0.25379909634330267</x:v>
      </x:c>
      <x:c r="W582" s="10" t="n">
        <x:v>0.5639288357930071</x:v>
      </x:c>
      <x:c r="X582" s="10" t="n">
        <x:v>0.13279004648697895</x:v>
      </x:c>
    </x:row>
    <x:row r="583">
      <x:c r="A583" s="34" t="n">
        <x:v>559</x:v>
      </x:c>
      <x:c r="B583" s="39" t="n">
        <x:f>CHOOSE(MIN(3,MAX(1,$B$9)),S583,U583,W583)</x:f>
        <x:v>0.3580854849928085</x:v>
      </x:c>
      <x:c r="C583" s="39" t="n">
        <x:f>CHOOSE(MIN(3,MAX(1,$B$9)),T583,V583,X583)</x:f>
        <x:v>-1.9545570981515403</x:v>
      </x:c>
      <x:c r="D583" s="17" t="n">
        <x:f>$B$6+$B$7*B583</x:f>
        <x:v>0.08580854849928085</x:v>
      </x:c>
      <x:c r="E583" s="17" t="n">
        <x:f>$C$6+$C$7*($B$8*B583+SQRT(1-$B$8^2)*C583)</x:f>
        <x:v>-0.10136533576500241</x:v>
      </x:c>
      <x:c r="F583" s="34"/>
      <x:c r="G583" s="34"/>
      <x:c r="H583" s="34"/>
      <x:c r="I583" s="34"/>
      <x:c r="J583" s="34"/>
      <x:c r="K583" s="34"/>
      <x:c r="L583" s="34"/>
      <x:c r="M583" s="34"/>
      <x:c r="N583" s="34"/>
      <x:c r="O583" s="34"/>
      <x:c r="P583" s="34"/>
      <x:c r="S583" s="10" t="n">
        <x:v>0.3580854849928085</x:v>
      </x:c>
      <x:c r="T583" s="10" t="n">
        <x:v>-1.9545570981515403</x:v>
      </x:c>
      <x:c r="U583" s="10" t="n">
        <x:v>1.4243358785498283</x:v>
      </x:c>
      <x:c r="V583" s="10" t="n">
        <x:v>-0.4217882166601936</x:v>
      </x:c>
      <x:c r="W583" s="10" t="n">
        <x:v>-1.0740213029996986</x:v>
      </x:c>
      <x:c r="X583" s="10" t="n">
        <x:v>0.6412900268835254</x:v>
      </x:c>
    </x:row>
    <x:row r="584">
      <x:c r="A584" s="34" t="n">
        <x:v>560</x:v>
      </x:c>
      <x:c r="B584" s="39" t="n">
        <x:f>CHOOSE(MIN(3,MAX(1,$B$9)),S584,U584,W584)</x:f>
        <x:v>-0.7781807425507791</x:v>
      </x:c>
      <x:c r="C584" s="39" t="n">
        <x:f>CHOOSE(MIN(3,MAX(1,$B$9)),T584,V584,X584)</x:f>
        <x:v>0.4992503136199316</x:v>
      </x:c>
      <x:c r="D584" s="17" t="n">
        <x:f>$B$6+$B$7*B584</x:f>
        <x:v>-0.027818074255077915</x:v>
      </x:c>
      <x:c r="E584" s="17" t="n">
        <x:f>$C$6+$C$7*($B$8*B584+SQRT(1-$B$8^2)*C584)</x:f>
        <x:v>0.054327308316681935</x:v>
      </x:c>
      <x:c r="F584" s="34"/>
      <x:c r="G584" s="34"/>
      <x:c r="H584" s="34"/>
      <x:c r="I584" s="34"/>
      <x:c r="J584" s="34"/>
      <x:c r="K584" s="34"/>
      <x:c r="L584" s="34"/>
      <x:c r="M584" s="34"/>
      <x:c r="N584" s="34"/>
      <x:c r="O584" s="34"/>
      <x:c r="P584" s="34"/>
      <x:c r="S584" s="10" t="n">
        <x:v>-0.7781807425507791</x:v>
      </x:c>
      <x:c r="T584" s="10" t="n">
        <x:v>0.4992503136199316</x:v>
      </x:c>
      <x:c r="U584" s="10" t="n">
        <x:v>-0.10409393666942916</x:v>
      </x:c>
      <x:c r="V584" s="10" t="n">
        <x:v>-1.6224981793819013</x:v>
      </x:c>
      <x:c r="W584" s="10" t="n">
        <x:v>0.5493634565313076</x:v>
      </x:c>
      <x:c r="X584" s="10" t="n">
        <x:v>1.6618115328295324</x:v>
      </x:c>
    </x:row>
    <x:row r="585">
      <x:c r="A585" s="34" t="n">
        <x:v>561</x:v>
      </x:c>
      <x:c r="B585" s="39" t="n">
        <x:f>CHOOSE(MIN(3,MAX(1,$B$9)),S585,U585,W585)</x:f>
        <x:v>-0.07855634354874333</x:v>
      </x:c>
      <x:c r="C585" s="39" t="n">
        <x:f>CHOOSE(MIN(3,MAX(1,$B$9)),T585,V585,X585)</x:f>
        <x:v>-0.009619294766152127</x:v>
      </x:c>
      <x:c r="D585" s="17" t="n">
        <x:f>$B$6+$B$7*B585</x:f>
        <x:v>0.04214436564512567</x:v>
      </x:c>
      <x:c r="E585" s="17" t="n">
        <x:f>$C$6+$C$7*($B$8*B585+SQRT(1-$B$8^2)*C585)</x:f>
        <x:v>0.045239127459164995</x:v>
      </x:c>
      <x:c r="F585" s="34"/>
      <x:c r="G585" s="34"/>
      <x:c r="H585" s="34"/>
      <x:c r="I585" s="34"/>
      <x:c r="J585" s="34"/>
      <x:c r="K585" s="34"/>
      <x:c r="L585" s="34"/>
      <x:c r="M585" s="34"/>
      <x:c r="N585" s="34"/>
      <x:c r="O585" s="34"/>
      <x:c r="P585" s="34"/>
      <x:c r="S585" s="10" t="n">
        <x:v>-0.07855634354874333</x:v>
      </x:c>
      <x:c r="T585" s="10" t="n">
        <x:v>-0.009619294766152127</x:v>
      </x:c>
      <x:c r="U585" s="10" t="n">
        <x:v>0.13591943930132624</x:v>
      </x:c>
      <x:c r="V585" s="10" t="n">
        <x:v>-0.3479711431696227</x:v>
      </x:c>
      <x:c r="W585" s="10" t="n">
        <x:v>1.393531849533576</x:v>
      </x:c>
      <x:c r="X585" s="10" t="n">
        <x:v>0.5752411969618022</x:v>
      </x:c>
    </x:row>
    <x:row r="586">
      <x:c r="A586" s="34" t="n">
        <x:v>562</x:v>
      </x:c>
      <x:c r="B586" s="39" t="n">
        <x:f>CHOOSE(MIN(3,MAX(1,$B$9)),S586,U586,W586)</x:f>
        <x:v>-1.0757095089091293</x:v>
      </x:c>
      <x:c r="C586" s="39" t="n">
        <x:f>CHOOSE(MIN(3,MAX(1,$B$9)),T586,V586,X586)</x:f>
        <x:v>0.6978053992049038</x:v>
      </x:c>
      <x:c r="D586" s="17" t="n">
        <x:f>$B$6+$B$7*B586</x:f>
        <x:v>-0.057570950890912936</x:v>
      </x:c>
      <x:c r="E586" s="17" t="n">
        <x:f>$C$6+$C$7*($B$8*B586+SQRT(1-$B$8^2)*C586)</x:f>
        <x:v>0.056646244815482354</x:v>
      </x:c>
      <x:c r="F586" s="34"/>
      <x:c r="G586" s="34"/>
      <x:c r="H586" s="34"/>
      <x:c r="I586" s="34"/>
      <x:c r="J586" s="34"/>
      <x:c r="K586" s="34"/>
      <x:c r="L586" s="34"/>
      <x:c r="M586" s="34"/>
      <x:c r="N586" s="34"/>
      <x:c r="O586" s="34"/>
      <x:c r="P586" s="34"/>
      <x:c r="S586" s="10" t="n">
        <x:v>-1.0757095089091293</x:v>
      </x:c>
      <x:c r="T586" s="10" t="n">
        <x:v>0.6978053992049038</x:v>
      </x:c>
      <x:c r="U586" s="10" t="n">
        <x:v>0.7604611091744702</x:v>
      </x:c>
      <x:c r="V586" s="10" t="n">
        <x:v>-0.6366584366709642</x:v>
      </x:c>
      <x:c r="W586" s="10" t="n">
        <x:v>0.44201850508099444</x:v>
      </x:c>
      <x:c r="X586" s="10" t="n">
        <x:v>-0.35021251524151553</x:v>
      </x:c>
    </x:row>
    <x:row r="587">
      <x:c r="A587" s="34" t="n">
        <x:v>563</x:v>
      </x:c>
      <x:c r="B587" s="39" t="n">
        <x:f>CHOOSE(MIN(3,MAX(1,$B$9)),S587,U587,W587)</x:f>
        <x:v>0.4146671318784867</x:v>
      </x:c>
      <x:c r="C587" s="39" t="n">
        <x:f>CHOOSE(MIN(3,MAX(1,$B$9)),T587,V587,X587)</x:f>
        <x:v>0.6812622069384607</x:v>
      </x:c>
      <x:c r="D587" s="17" t="n">
        <x:f>$B$6+$B$7*B587</x:f>
        <x:v>0.09146671318784867</x:v>
      </x:c>
      <x:c r="E587" s="17" t="n">
        <x:f>$C$6+$C$7*($B$8*B587+SQRT(1-$B$8^2)*C587)</x:f>
        <x:v>0.12973239437862016</x:v>
      </x:c>
      <x:c r="F587" s="34"/>
      <x:c r="G587" s="34"/>
      <x:c r="H587" s="34"/>
      <x:c r="I587" s="34"/>
      <x:c r="J587" s="34"/>
      <x:c r="K587" s="34"/>
      <x:c r="L587" s="34"/>
      <x:c r="M587" s="34"/>
      <x:c r="N587" s="34"/>
      <x:c r="O587" s="34"/>
      <x:c r="P587" s="34"/>
      <x:c r="S587" s="10" t="n">
        <x:v>0.4146671318784867</x:v>
      </x:c>
      <x:c r="T587" s="10" t="n">
        <x:v>0.6812622069384607</x:v>
      </x:c>
      <x:c r="U587" s="10" t="n">
        <x:v>0.1669226393848788</x:v>
      </x:c>
      <x:c r="V587" s="10" t="n">
        <x:v>1.2831167474863663</x:v>
      </x:c>
      <x:c r="W587" s="10" t="n">
        <x:v>-1.710364071649911</x:v>
      </x:c>
      <x:c r="X587" s="10" t="n">
        <x:v>0.011422404936118352</x:v>
      </x:c>
    </x:row>
    <x:row r="588">
      <x:c r="A588" s="34" t="n">
        <x:v>564</x:v>
      </x:c>
      <x:c r="B588" s="39" t="n">
        <x:f>CHOOSE(MIN(3,MAX(1,$B$9)),S588,U588,W588)</x:f>
        <x:v>0.21323182170282098</x:v>
      </x:c>
      <x:c r="C588" s="39" t="n">
        <x:f>CHOOSE(MIN(3,MAX(1,$B$9)),T588,V588,X588)</x:f>
        <x:v>-0.570533218048806</x:v>
      </x:c>
      <x:c r="D588" s="17" t="n">
        <x:f>$B$6+$B$7*B588</x:f>
        <x:v>0.0713231821702821</x:v>
      </x:c>
      <x:c r="E588" s="17" t="n">
        <x:f>$C$6+$C$7*($B$8*B588+SQRT(1-$B$8^2)*C588)</x:f>
        <x:v>0.011251965031825809</x:v>
      </x:c>
      <x:c r="F588" s="34"/>
      <x:c r="G588" s="34"/>
      <x:c r="H588" s="34"/>
      <x:c r="I588" s="34"/>
      <x:c r="J588" s="34"/>
      <x:c r="K588" s="34"/>
      <x:c r="L588" s="34"/>
      <x:c r="M588" s="34"/>
      <x:c r="N588" s="34"/>
      <x:c r="O588" s="34"/>
      <x:c r="P588" s="34"/>
      <x:c r="S588" s="10" t="n">
        <x:v>0.21323182170282098</x:v>
      </x:c>
      <x:c r="T588" s="10" t="n">
        <x:v>-0.570533218048806</x:v>
      </x:c>
      <x:c r="U588" s="10" t="n">
        <x:v>0.3955663451783694</x:v>
      </x:c>
      <x:c r="V588" s="10" t="n">
        <x:v>0.12962616880355193</x:v>
      </x:c>
      <x:c r="W588" s="10" t="n">
        <x:v>-0.5166546169388472</x:v>
      </x:c>
      <x:c r="X588" s="10" t="n">
        <x:v>0.5652700919398971</x:v>
      </x:c>
    </x:row>
    <x:row r="589">
      <x:c r="A589" s="34" t="n">
        <x:v>565</x:v>
      </x:c>
      <x:c r="B589" s="39" t="n">
        <x:f>CHOOSE(MIN(3,MAX(1,$B$9)),S589,U589,W589)</x:f>
        <x:v>0.8170320372524699</x:v>
      </x:c>
      <x:c r="C589" s="39" t="n">
        <x:f>CHOOSE(MIN(3,MAX(1,$B$9)),T589,V589,X589)</x:f>
        <x:v>-0.7426691526768713</x:v>
      </x:c>
      <x:c r="D589" s="17" t="n">
        <x:f>$B$6+$B$7*B589</x:f>
        <x:v>0.131703203725247</x:v>
      </x:c>
      <x:c r="E589" s="17" t="n">
        <x:f>$C$6+$C$7*($B$8*B589+SQRT(1-$B$8^2)*C589)</x:f>
        <x:v>0.026534566580100057</x:v>
      </x:c>
      <x:c r="F589" s="34"/>
      <x:c r="G589" s="34"/>
      <x:c r="H589" s="34"/>
      <x:c r="I589" s="34"/>
      <x:c r="J589" s="34"/>
      <x:c r="K589" s="34"/>
      <x:c r="L589" s="34"/>
      <x:c r="M589" s="34"/>
      <x:c r="N589" s="34"/>
      <x:c r="O589" s="34"/>
      <x:c r="P589" s="34"/>
      <x:c r="S589" s="10" t="n">
        <x:v>0.8170320372524699</x:v>
      </x:c>
      <x:c r="T589" s="10" t="n">
        <x:v>-0.7426691526768713</x:v>
      </x:c>
      <x:c r="U589" s="10" t="n">
        <x:v>-1.6360452172603985</x:v>
      </x:c>
      <x:c r="V589" s="10" t="n">
        <x:v>0.800795288497437</x:v>
      </x:c>
      <x:c r="W589" s="10" t="n">
        <x:v>1.1125205293926432</x:v>
      </x:c>
      <x:c r="X589" s="10" t="n">
        <x:v>0.9901001617495854</x:v>
      </x:c>
    </x:row>
    <x:row r="590">
      <x:c r="A590" s="34" t="n">
        <x:v>566</x:v>
      </x:c>
      <x:c r="B590" s="39" t="n">
        <x:f>CHOOSE(MIN(3,MAX(1,$B$9)),S590,U590,W590)</x:f>
        <x:v>0.18545143239348172</x:v>
      </x:c>
      <x:c r="C590" s="39" t="n">
        <x:f>CHOOSE(MIN(3,MAX(1,$B$9)),T590,V590,X590)</x:f>
        <x:v>-1.9791695842122254</x:v>
      </x:c>
      <x:c r="D590" s="17" t="n">
        <x:f>$B$6+$B$7*B590</x:f>
        <x:v>0.06854514323934818</x:v>
      </x:c>
      <x:c r="E590" s="17" t="n">
        <x:f>$C$6+$C$7*($B$8*B590+SQRT(1-$B$8^2)*C590)</x:f>
        <x:v>-0.11212854221285311</x:v>
      </x:c>
      <x:c r="F590" s="34"/>
      <x:c r="G590" s="34"/>
      <x:c r="H590" s="34"/>
      <x:c r="I590" s="34"/>
      <x:c r="J590" s="34"/>
      <x:c r="K590" s="34"/>
      <x:c r="L590" s="34"/>
      <x:c r="M590" s="34"/>
      <x:c r="N590" s="34"/>
      <x:c r="O590" s="34"/>
      <x:c r="P590" s="34"/>
      <x:c r="S590" s="10" t="n">
        <x:v>0.18545143239348172</x:v>
      </x:c>
      <x:c r="T590" s="10" t="n">
        <x:v>-1.9791695842122254</x:v>
      </x:c>
      <x:c r="U590" s="10" t="n">
        <x:v>0.007682517357889157</x:v>
      </x:c>
      <x:c r="V590" s="10" t="n">
        <x:v>-0.400365826765644</x:v>
      </x:c>
      <x:c r="W590" s="10" t="n">
        <x:v>-0.18912824880783974</x:v>
      </x:c>
      <x:c r="X590" s="10" t="n">
        <x:v>-0.9962683803239807</x:v>
      </x:c>
    </x:row>
    <x:row r="591">
      <x:c r="A591" s="34" t="n">
        <x:v>567</x:v>
      </x:c>
      <x:c r="B591" s="39" t="n">
        <x:f>CHOOSE(MIN(3,MAX(1,$B$9)),S591,U591,W591)</x:f>
        <x:v>0.45717646334503464</x:v>
      </x:c>
      <x:c r="C591" s="39" t="n">
        <x:f>CHOOSE(MIN(3,MAX(1,$B$9)),T591,V591,X591)</x:f>
        <x:v>2.3510304078018858</x:v>
      </x:c>
      <x:c r="D591" s="17" t="n">
        <x:f>$B$6+$B$7*B591</x:f>
        <x:v>0.09571764633450347</x:v>
      </x:c>
      <x:c r="E591" s="17" t="n">
        <x:f>$C$6+$C$7*($B$8*B591+SQRT(1-$B$8^2)*C591)</x:f>
        <x:v>0.2764640289898639</x:v>
      </x:c>
      <x:c r="F591" s="34"/>
      <x:c r="G591" s="34"/>
      <x:c r="H591" s="34"/>
      <x:c r="I591" s="34"/>
      <x:c r="J591" s="34"/>
      <x:c r="K591" s="34"/>
      <x:c r="L591" s="34"/>
      <x:c r="M591" s="34"/>
      <x:c r="N591" s="34"/>
      <x:c r="O591" s="34"/>
      <x:c r="P591" s="34"/>
      <x:c r="S591" s="10" t="n">
        <x:v>0.45717646334503464</x:v>
      </x:c>
      <x:c r="T591" s="10" t="n">
        <x:v>2.3510304078018858</x:v>
      </x:c>
      <x:c r="U591" s="10" t="n">
        <x:v>0.7155961578051313</x:v>
      </x:c>
      <x:c r="V591" s="10" t="n">
        <x:v>0.24378245193593917</x:v>
      </x:c>
      <x:c r="W591" s="10" t="n">
        <x:v>1.668559968701033</x:v>
      </x:c>
      <x:c r="X591" s="10" t="n">
        <x:v>1.8340165045972492</x:v>
      </x:c>
    </x:row>
    <x:row r="592">
      <x:c r="A592" s="34" t="n">
        <x:v>568</x:v>
      </x:c>
      <x:c r="B592" s="39" t="n">
        <x:f>CHOOSE(MIN(3,MAX(1,$B$9)),S592,U592,W592)</x:f>
        <x:v>0.7022796456220364</x:v>
      </x:c>
      <x:c r="C592" s="39" t="n">
        <x:f>CHOOSE(MIN(3,MAX(1,$B$9)),T592,V592,X592)</x:f>
        <x:v>0.35613230310531374</x:v>
      </x:c>
      <x:c r="D592" s="17" t="n">
        <x:f>$B$6+$B$7*B592</x:f>
        <x:v>0.12022796456220364</x:v>
      </x:c>
      <x:c r="E592" s="17" t="n">
        <x:f>$C$6+$C$7*($B$8*B592+SQRT(1-$B$8^2)*C592)</x:f>
        <x:v>0.11595594444084796</x:v>
      </x:c>
      <x:c r="F592" s="34"/>
      <x:c r="G592" s="34"/>
      <x:c r="H592" s="34"/>
      <x:c r="I592" s="34"/>
      <x:c r="J592" s="34"/>
      <x:c r="K592" s="34"/>
      <x:c r="L592" s="34"/>
      <x:c r="M592" s="34"/>
      <x:c r="N592" s="34"/>
      <x:c r="O592" s="34"/>
      <x:c r="P592" s="34"/>
      <x:c r="S592" s="10" t="n">
        <x:v>0.7022796456220364</x:v>
      </x:c>
      <x:c r="T592" s="10" t="n">
        <x:v>0.35613230310531374</x:v>
      </x:c>
      <x:c r="U592" s="10" t="n">
        <x:v>-1.127525680955027</x:v>
      </x:c>
      <x:c r="V592" s="10" t="n">
        <x:v>-1.2488317008872236</x:v>
      </x:c>
      <x:c r="W592" s="10" t="n">
        <x:v>-0.07098635374144473</x:v>
      </x:c>
      <x:c r="X592" s="10" t="n">
        <x:v>0.33333813136755663</x:v>
      </x:c>
    </x:row>
    <x:row r="593">
      <x:c r="A593" s="34" t="n">
        <x:v>569</x:v>
      </x:c>
      <x:c r="B593" s="39" t="n">
        <x:f>CHOOSE(MIN(3,MAX(1,$B$9)),S593,U593,W593)</x:f>
        <x:v>-0.6459174265052832</x:v>
      </x:c>
      <x:c r="C593" s="39" t="n">
        <x:f>CHOOSE(MIN(3,MAX(1,$B$9)),T593,V593,X593)</x:f>
        <x:v>-0.869786341383535</x:v>
      </x:c>
      <x:c r="D593" s="17" t="n">
        <x:f>$B$6+$B$7*B593</x:f>
        <x:v>-0.014591742650528317</x:v>
      </x:c>
      <x:c r="E593" s="17" t="n">
        <x:f>$C$6+$C$7*($B$8*B593+SQRT(1-$B$8^2)*C593)</x:f>
        <x:v>-0.05762157807555071</x:v>
      </x:c>
      <x:c r="F593" s="34"/>
      <x:c r="G593" s="34"/>
      <x:c r="H593" s="34"/>
      <x:c r="I593" s="34"/>
      <x:c r="J593" s="34"/>
      <x:c r="K593" s="34"/>
      <x:c r="L593" s="34"/>
      <x:c r="M593" s="34"/>
      <x:c r="N593" s="34"/>
      <x:c r="O593" s="34"/>
      <x:c r="P593" s="34"/>
      <x:c r="S593" s="10" t="n">
        <x:v>-0.6459174265052832</x:v>
      </x:c>
      <x:c r="T593" s="10" t="n">
        <x:v>-0.869786341383535</x:v>
      </x:c>
      <x:c r="U593" s="10" t="n">
        <x:v>-0.8353479994283969</x:v>
      </x:c>
      <x:c r="V593" s="10" t="n">
        <x:v>-0.8673740406988434</x:v>
      </x:c>
      <x:c r="W593" s="10" t="n">
        <x:v>2.4839721737705553</x:v>
      </x:c>
      <x:c r="X593" s="10" t="n">
        <x:v>-2.1869142906233985</x:v>
      </x:c>
    </x:row>
    <x:row r="594">
      <x:c r="A594" s="34" t="n">
        <x:v>570</x:v>
      </x:c>
      <x:c r="B594" s="39" t="n">
        <x:f>CHOOSE(MIN(3,MAX(1,$B$9)),S594,U594,W594)</x:f>
        <x:v>1.3962502868388469</x:v>
      </x:c>
      <x:c r="C594" s="39" t="n">
        <x:f>CHOOSE(MIN(3,MAX(1,$B$9)),T594,V594,X594)</x:f>
        <x:v>-0.3398199841933366</x:v>
      </x:c>
      <x:c r="D594" s="17" t="n">
        <x:f>$B$6+$B$7*B594</x:f>
        <x:v>0.1896250286838847</x:v>
      </x:c>
      <x:c r="E594" s="17" t="n">
        <x:f>$C$6+$C$7*($B$8*B594+SQRT(1-$B$8^2)*C594)</x:f>
        <x:v>0.09038324043943677</x:v>
      </x:c>
      <x:c r="F594" s="34"/>
      <x:c r="G594" s="34"/>
      <x:c r="H594" s="34"/>
      <x:c r="I594" s="34"/>
      <x:c r="J594" s="34"/>
      <x:c r="K594" s="34"/>
      <x:c r="L594" s="34"/>
      <x:c r="M594" s="34"/>
      <x:c r="N594" s="34"/>
      <x:c r="O594" s="34"/>
      <x:c r="P594" s="34"/>
      <x:c r="S594" s="10" t="n">
        <x:v>1.3962502868388469</x:v>
      </x:c>
      <x:c r="T594" s="10" t="n">
        <x:v>-0.3398199841933366</x:v>
      </x:c>
      <x:c r="U594" s="10" t="n">
        <x:v>-0.9851331526081079</x:v>
      </x:c>
      <x:c r="V594" s="10" t="n">
        <x:v>0.4083157030113244</x:v>
      </x:c>
      <x:c r="W594" s="10" t="n">
        <x:v>1.4436102191477787</x:v>
      </x:c>
      <x:c r="X594" s="10" t="n">
        <x:v>-0.7488088962057974</x:v>
      </x:c>
    </x:row>
    <x:row r="595">
      <x:c r="A595" s="34" t="n">
        <x:v>571</x:v>
      </x:c>
      <x:c r="B595" s="39" t="n">
        <x:f>CHOOSE(MIN(3,MAX(1,$B$9)),S595,U595,W595)</x:f>
        <x:v>-0.2599329741347146</x:v>
      </x:c>
      <x:c r="C595" s="39" t="n">
        <x:f>CHOOSE(MIN(3,MAX(1,$B$9)),T595,V595,X595)</x:f>
        <x:v>0.7306509218078242</x:v>
      </x:c>
      <x:c r="D595" s="17" t="n">
        <x:f>$B$6+$B$7*B595</x:f>
        <x:v>0.02400670258652854</x:v>
      </x:c>
      <x:c r="E595" s="17" t="n">
        <x:f>$C$6+$C$7*($B$8*B595+SQRT(1-$B$8^2)*C595)</x:f>
        <x:v>0.10027957725167361</x:v>
      </x:c>
      <x:c r="F595" s="34"/>
      <x:c r="G595" s="34"/>
      <x:c r="H595" s="34"/>
      <x:c r="I595" s="34"/>
      <x:c r="J595" s="34"/>
      <x:c r="K595" s="34"/>
      <x:c r="L595" s="34"/>
      <x:c r="M595" s="34"/>
      <x:c r="N595" s="34"/>
      <x:c r="O595" s="34"/>
      <x:c r="P595" s="34"/>
      <x:c r="S595" s="10" t="n">
        <x:v>-0.2599329741347146</x:v>
      </x:c>
      <x:c r="T595" s="10" t="n">
        <x:v>0.7306509218078242</x:v>
      </x:c>
      <x:c r="U595" s="10" t="n">
        <x:v>0.5883298689609833</x:v>
      </x:c>
      <x:c r="V595" s="10" t="n">
        <x:v>-0.9965059353737258</x:v>
      </x:c>
      <x:c r="W595" s="10" t="n">
        <x:v>-0.8548126907992786</x:v>
      </x:c>
      <x:c r="X595" s="10" t="n">
        <x:v>0.44968160217433384</x:v>
      </x:c>
    </x:row>
    <x:row r="596">
      <x:c r="A596" s="34" t="n">
        <x:v>572</x:v>
      </x:c>
      <x:c r="B596" s="39" t="n">
        <x:f>CHOOSE(MIN(3,MAX(1,$B$9)),S596,U596,W596)</x:f>
        <x:v>-1.2455322035999798</x:v>
      </x:c>
      <x:c r="C596" s="39" t="n">
        <x:f>CHOOSE(MIN(3,MAX(1,$B$9)),T596,V596,X596)</x:f>
        <x:v>0.42806746238858884</x:v>
      </x:c>
      <x:c r="D596" s="17" t="n">
        <x:f>$B$6+$B$7*B596</x:f>
        <x:v>-0.074553220359998</x:v>
      </x:c>
      <x:c r="E596" s="17" t="n">
        <x:f>$C$6+$C$7*($B$8*B596+SQRT(1-$B$8^2)*C596)</x:f>
        <x:v>0.024795119516206773</x:v>
      </x:c>
      <x:c r="F596" s="34"/>
      <x:c r="G596" s="34"/>
      <x:c r="H596" s="34"/>
      <x:c r="I596" s="34"/>
      <x:c r="J596" s="34"/>
      <x:c r="K596" s="34"/>
      <x:c r="L596" s="34"/>
      <x:c r="M596" s="34"/>
      <x:c r="N596" s="34"/>
      <x:c r="O596" s="34"/>
      <x:c r="P596" s="34"/>
      <x:c r="S596" s="10" t="n">
        <x:v>-1.2455322035999798</x:v>
      </x:c>
      <x:c r="T596" s="10" t="n">
        <x:v>0.42806746238858884</x:v>
      </x:c>
      <x:c r="U596" s="10" t="n">
        <x:v>1.302913225905943</x:v>
      </x:c>
      <x:c r="V596" s="10" t="n">
        <x:v>0.3939097510664737</x:v>
      </x:c>
      <x:c r="W596" s="10" t="n">
        <x:v>0.05444512329403261</x:v>
      </x:c>
      <x:c r="X596" s="10" t="n">
        <x:v>-1.3018920254930202</x:v>
      </x:c>
    </x:row>
    <x:row r="597">
      <x:c r="A597" s="34" t="n">
        <x:v>573</x:v>
      </x:c>
      <x:c r="B597" s="39" t="n">
        <x:f>CHOOSE(MIN(3,MAX(1,$B$9)),S597,U597,W597)</x:f>
        <x:v>-0.5640724265852322</x:v>
      </x:c>
      <x:c r="C597" s="39" t="n">
        <x:f>CHOOSE(MIN(3,MAX(1,$B$9)),T597,V597,X597)</x:f>
        <x:v>-1.5198421623086302</x:v>
      </x:c>
      <x:c r="D597" s="17" t="n">
        <x:f>$B$6+$B$7*B597</x:f>
        <x:v>-0.006407242658523216</x:v>
      </x:c>
      <x:c r="E597" s="17" t="n">
        <x:f>$C$6+$C$7*($B$8*B597+SQRT(1-$B$8^2)*C597)</x:f>
        <x:v>-0.10982581355945618</x:v>
      </x:c>
      <x:c r="F597" s="34"/>
      <x:c r="G597" s="34"/>
      <x:c r="H597" s="34"/>
      <x:c r="I597" s="34"/>
      <x:c r="J597" s="34"/>
      <x:c r="K597" s="34"/>
      <x:c r="L597" s="34"/>
      <x:c r="M597" s="34"/>
      <x:c r="N597" s="34"/>
      <x:c r="O597" s="34"/>
      <x:c r="P597" s="34"/>
      <x:c r="S597" s="10" t="n">
        <x:v>-0.5640724265852322</x:v>
      </x:c>
      <x:c r="T597" s="10" t="n">
        <x:v>-1.5198421623086302</x:v>
      </x:c>
      <x:c r="U597" s="10" t="n">
        <x:v>-0.1365878738769032</x:v>
      </x:c>
      <x:c r="V597" s="10" t="n">
        <x:v>-0.02144288141370489</x:v>
      </x:c>
      <x:c r="W597" s="10" t="n">
        <x:v>0.8666233188948763</x:v>
      </x:c>
      <x:c r="X597" s="10" t="n">
        <x:v>-0.6905146184984916</x:v>
      </x:c>
    </x:row>
    <x:row r="598">
      <x:c r="A598" s="34" t="n">
        <x:v>574</x:v>
      </x:c>
      <x:c r="B598" s="39" t="n">
        <x:f>CHOOSE(MIN(3,MAX(1,$B$9)),S598,U598,W598)</x:f>
        <x:v>-1.0419782773562456</x:v>
      </x:c>
      <x:c r="C598" s="39" t="n">
        <x:f>CHOOSE(MIN(3,MAX(1,$B$9)),T598,V598,X598)</x:f>
        <x:v>0.9328240363392196</x:v>
      </x:c>
      <x:c r="D598" s="17" t="n">
        <x:f>$B$6+$B$7*B598</x:f>
        <x:v>-0.054197827735624565</x:v>
      </x:c>
      <x:c r="E598" s="17" t="n">
        <x:f>$C$6+$C$7*($B$8*B598+SQRT(1-$B$8^2)*C598)</x:f>
        <x:v>0.07868601740523798</x:v>
      </x:c>
      <x:c r="F598" s="34"/>
      <x:c r="G598" s="34"/>
      <x:c r="H598" s="34"/>
      <x:c r="I598" s="34"/>
      <x:c r="J598" s="34"/>
      <x:c r="K598" s="34"/>
      <x:c r="L598" s="34"/>
      <x:c r="M598" s="34"/>
      <x:c r="N598" s="34"/>
      <x:c r="O598" s="34"/>
      <x:c r="P598" s="34"/>
      <x:c r="S598" s="10" t="n">
        <x:v>-1.0419782773562456</x:v>
      </x:c>
      <x:c r="T598" s="10" t="n">
        <x:v>0.9328240363392196</x:v>
      </x:c>
      <x:c r="U598" s="10" t="n">
        <x:v>-0.9914852136998652</x:v>
      </x:c>
      <x:c r="V598" s="10" t="n">
        <x:v>-0.767903196550969</x:v>
      </x:c>
      <x:c r="W598" s="10" t="n">
        <x:v>1.4191244542574006</x:v>
      </x:c>
      <x:c r="X598" s="10" t="n">
        <x:v>-1.209088944082241</x:v>
      </x:c>
    </x:row>
    <x:row r="599">
      <x:c r="A599" s="34" t="n">
        <x:v>575</x:v>
      </x:c>
      <x:c r="B599" s="39" t="n">
        <x:f>CHOOSE(MIN(3,MAX(1,$B$9)),S599,U599,W599)</x:f>
        <x:v>-0.4663621655183838</x:v>
      </x:c>
      <x:c r="C599" s="39" t="n">
        <x:f>CHOOSE(MIN(3,MAX(1,$B$9)),T599,V599,X599)</x:f>
        <x:v>-0.8534602949163579</x:v>
      </x:c>
      <x:c r="D599" s="17" t="n">
        <x:f>$B$6+$B$7*B599</x:f>
        <x:v>0.003363783448161621</x:v>
      </x:c>
      <x:c r="E599" s="17" t="n">
        <x:f>$C$6+$C$7*($B$8*B599+SQRT(1-$B$8^2)*C599)</x:f>
        <x:v>-0.04722993792781169</x:v>
      </x:c>
      <x:c r="F599" s="34"/>
      <x:c r="G599" s="34"/>
      <x:c r="H599" s="34"/>
      <x:c r="I599" s="34"/>
      <x:c r="J599" s="34"/>
      <x:c r="K599" s="34"/>
      <x:c r="L599" s="34"/>
      <x:c r="M599" s="34"/>
      <x:c r="N599" s="34"/>
      <x:c r="O599" s="34"/>
      <x:c r="P599" s="34"/>
      <x:c r="S599" s="10" t="n">
        <x:v>-0.4663621655183838</x:v>
      </x:c>
      <x:c r="T599" s="10" t="n">
        <x:v>-0.8534602949163579</x:v>
      </x:c>
      <x:c r="U599" s="10" t="n">
        <x:v>0.6674633974239409</x:v>
      </x:c>
      <x:c r="V599" s="10" t="n">
        <x:v>0.5323305847787122</x:v>
      </x:c>
      <x:c r="W599" s="10" t="n">
        <x:v>-1.33434665453277</x:v>
      </x:c>
      <x:c r="X599" s="10" t="n">
        <x:v>-1.2544045091308487</x:v>
      </x:c>
    </x:row>
    <x:row r="600">
      <x:c r="A600" s="34" t="n">
        <x:v>576</x:v>
      </x:c>
      <x:c r="B600" s="39" t="n">
        <x:f>CHOOSE(MIN(3,MAX(1,$B$9)),S600,U600,W600)</x:f>
        <x:v>-0.6809089154985309</x:v>
      </x:c>
      <x:c r="C600" s="39" t="n">
        <x:f>CHOOSE(MIN(3,MAX(1,$B$9)),T600,V600,X600)</x:f>
        <x:v>0.3685234240237286</x:v>
      </x:c>
      <x:c r="D600" s="17" t="n">
        <x:f>$B$6+$B$7*B600</x:f>
        <x:v>-0.01809089154985309</x:v>
      </x:c>
      <x:c r="E600" s="17" t="n">
        <x:f>$C$6+$C$7*($B$8*B600+SQRT(1-$B$8^2)*C600)</x:f>
        <x:v>0.0478696189344908</x:v>
      </x:c>
      <x:c r="F600" s="34"/>
      <x:c r="G600" s="34"/>
      <x:c r="H600" s="34"/>
      <x:c r="I600" s="34"/>
      <x:c r="J600" s="34"/>
      <x:c r="K600" s="34"/>
      <x:c r="L600" s="34"/>
      <x:c r="M600" s="34"/>
      <x:c r="N600" s="34"/>
      <x:c r="O600" s="34"/>
      <x:c r="P600" s="34"/>
      <x:c r="S600" s="10" t="n">
        <x:v>-0.6809089154985309</x:v>
      </x:c>
      <x:c r="T600" s="10" t="n">
        <x:v>0.3685234240237286</x:v>
      </x:c>
      <x:c r="U600" s="10" t="n">
        <x:v>0.370195317969683</x:v>
      </x:c>
      <x:c r="V600" s="10" t="n">
        <x:v>-0.8525639114809774</x:v>
      </x:c>
      <x:c r="W600" s="10" t="n">
        <x:v>-1.37650129874399</x:v>
      </x:c>
      <x:c r="X600" s="10" t="n">
        <x:v>-0.35139435876095526</x:v>
      </x:c>
    </x:row>
    <x:row r="601">
      <x:c r="A601" s="34" t="n">
        <x:v>577</x:v>
      </x:c>
      <x:c r="B601" s="39" t="n">
        <x:f>CHOOSE(MIN(3,MAX(1,$B$9)),S601,U601,W601)</x:f>
        <x:v>-1.0173554596851677</x:v>
      </x:c>
      <x:c r="C601" s="39" t="n">
        <x:f>CHOOSE(MIN(3,MAX(1,$B$9)),T601,V601,X601)</x:f>
        <x:v>0.06845679795421707</x:v>
      </x:c>
      <x:c r="D601" s="17" t="n">
        <x:f>$B$6+$B$7*B601</x:f>
        <x:v>-0.051735545968516775</x:v>
      </x:c>
      <x:c r="E601" s="17" t="n">
        <x:f>$C$6+$C$7*($B$8*B601+SQRT(1-$B$8^2)*C601)</x:f>
        <x:v>0.005060759624750673</x:v>
      </x:c>
      <x:c r="F601" s="34"/>
      <x:c r="G601" s="34"/>
      <x:c r="H601" s="34"/>
      <x:c r="I601" s="34"/>
      <x:c r="J601" s="34"/>
      <x:c r="K601" s="34"/>
      <x:c r="L601" s="34"/>
      <x:c r="M601" s="34"/>
      <x:c r="N601" s="34"/>
      <x:c r="O601" s="34"/>
      <x:c r="P601" s="34"/>
      <x:c r="S601" s="10" t="n">
        <x:v>-1.0173554596851677</x:v>
      </x:c>
      <x:c r="T601" s="10" t="n">
        <x:v>0.06845679795421707</x:v>
      </x:c>
      <x:c r="U601" s="10" t="n">
        <x:v>-0.35599281875826294</x:v>
      </x:c>
      <x:c r="V601" s="10" t="n">
        <x:v>0.416039347606636</x:v>
      </x:c>
      <x:c r="W601" s="10" t="n">
        <x:v>0.8707011202926123</x:v>
      </x:c>
      <x:c r="X601" s="10" t="n">
        <x:v>1.1108212502432697</x:v>
      </x:c>
    </x:row>
    <x:row r="602">
      <x:c r="A602" s="34" t="n">
        <x:v>578</x:v>
      </x:c>
      <x:c r="B602" s="39" t="n">
        <x:f>CHOOSE(MIN(3,MAX(1,$B$9)),S602,U602,W602)</x:f>
        <x:v>-0.9877595807456663</x:v>
      </x:c>
      <x:c r="C602" s="39" t="n">
        <x:f>CHOOSE(MIN(3,MAX(1,$B$9)),T602,V602,X602)</x:f>
        <x:v>-1.8141717073751225</x:v>
      </x:c>
      <x:c r="D602" s="17" t="n">
        <x:f>$B$6+$B$7*B602</x:f>
        <x:v>-0.048775958074566625</x:v>
      </x:c>
      <x:c r="E602" s="17" t="n">
        <x:f>$C$6+$C$7*($B$8*B602+SQRT(1-$B$8^2)*C602)</x:f>
        <x:v>-0.1564998575786678</x:v>
      </x:c>
      <x:c r="F602" s="34"/>
      <x:c r="G602" s="34"/>
      <x:c r="H602" s="34"/>
      <x:c r="I602" s="34"/>
      <x:c r="J602" s="34"/>
      <x:c r="K602" s="34"/>
      <x:c r="L602" s="34"/>
      <x:c r="M602" s="34"/>
      <x:c r="N602" s="34"/>
      <x:c r="O602" s="34"/>
      <x:c r="P602" s="34"/>
      <x:c r="S602" s="10" t="n">
        <x:v>-0.9877595807456663</x:v>
      </x:c>
      <x:c r="T602" s="10" t="n">
        <x:v>-1.8141717073751225</x:v>
      </x:c>
      <x:c r="U602" s="10" t="n">
        <x:v>-0.5550606097278151</x:v>
      </x:c>
      <x:c r="V602" s="10" t="n">
        <x:v>0.3961190287576536</x:v>
      </x:c>
      <x:c r="W602" s="10" t="n">
        <x:v>-0.6450646513077614</x:v>
      </x:c>
      <x:c r="X602" s="10" t="n">
        <x:v>-2.479248288963227</x:v>
      </x:c>
    </x:row>
    <x:row r="603">
      <x:c r="A603" s="34" t="n">
        <x:v>579</x:v>
      </x:c>
      <x:c r="B603" s="39" t="n">
        <x:f>CHOOSE(MIN(3,MAX(1,$B$9)),S603,U603,W603)</x:f>
        <x:v>2.023015892086793</x:v>
      </x:c>
      <x:c r="C603" s="39" t="n">
        <x:f>CHOOSE(MIN(3,MAX(1,$B$9)),T603,V603,X603)</x:f>
        <x:v>-0.00012879328328676315</x:v>
      </x:c>
      <x:c r="D603" s="17" t="n">
        <x:f>$B$6+$B$7*B603</x:f>
        <x:v>0.2523015892086793</x:v>
      </x:c>
      <x:c r="E603" s="17" t="n">
        <x:f>$C$6+$C$7*($B$8*B603+SQRT(1-$B$8^2)*C603)</x:f>
        <x:v>0.15113964077882336</x:v>
      </x:c>
      <x:c r="F603" s="34"/>
      <x:c r="G603" s="34"/>
      <x:c r="H603" s="34"/>
      <x:c r="I603" s="34"/>
      <x:c r="J603" s="34"/>
      <x:c r="K603" s="34"/>
      <x:c r="L603" s="34"/>
      <x:c r="M603" s="34"/>
      <x:c r="N603" s="34"/>
      <x:c r="O603" s="34"/>
      <x:c r="P603" s="34"/>
      <x:c r="S603" s="10" t="n">
        <x:v>2.023015892086793</x:v>
      </x:c>
      <x:c r="T603" s="10" t="n">
        <x:v>-0.00012879328328676315</x:v>
      </x:c>
      <x:c r="U603" s="10" t="n">
        <x:v>0.11420519191068652</x:v>
      </x:c>
      <x:c r="V603" s="10" t="n">
        <x:v>0.1219623593856049</x:v>
      </x:c>
      <x:c r="W603" s="10" t="n">
        <x:v>0.38956154067943866</x:v>
      </x:c>
      <x:c r="X603" s="10" t="n">
        <x:v>-0.12918915123586547</x:v>
      </x:c>
    </x:row>
    <x:row r="604">
      <x:c r="A604" s="34" t="n">
        <x:v>580</x:v>
      </x:c>
      <x:c r="B604" s="39" t="n">
        <x:f>CHOOSE(MIN(3,MAX(1,$B$9)),S604,U604,W604)</x:f>
        <x:v>-0.4058720546157306</x:v>
      </x:c>
      <x:c r="C604" s="39" t="n">
        <x:f>CHOOSE(MIN(3,MAX(1,$B$9)),T604,V604,X604)</x:f>
        <x:v>1.583496503246344</x:v>
      </x:c>
      <x:c r="D604" s="17" t="n">
        <x:f>$B$6+$B$7*B604</x:f>
        <x:v>0.009412794538426937</x:v>
      </x:c>
      <x:c r="E604" s="17" t="n">
        <x:f>$C$6+$C$7*($B$8*B604+SQRT(1-$B$8^2)*C604)</x:f>
        <x:v>0.16684121713072964</x:v>
      </x:c>
      <x:c r="F604" s="34"/>
      <x:c r="G604" s="34"/>
      <x:c r="H604" s="34"/>
      <x:c r="I604" s="34"/>
      <x:c r="J604" s="34"/>
      <x:c r="K604" s="34"/>
      <x:c r="L604" s="34"/>
      <x:c r="M604" s="34"/>
      <x:c r="N604" s="34"/>
      <x:c r="O604" s="34"/>
      <x:c r="P604" s="34"/>
      <x:c r="S604" s="10" t="n">
        <x:v>-0.4058720546157306</x:v>
      </x:c>
      <x:c r="T604" s="10" t="n">
        <x:v>1.583496503246344</x:v>
      </x:c>
      <x:c r="U604" s="10" t="n">
        <x:v>-0.241060237899167</x:v>
      </x:c>
      <x:c r="V604" s="10" t="n">
        <x:v>1.4882740428641237</x:v>
      </x:c>
      <x:c r="W604" s="10" t="n">
        <x:v>-0.1908960801190228</x:v>
      </x:c>
      <x:c r="X604" s="10" t="n">
        <x:v>0.8299461830497822</x:v>
      </x:c>
    </x:row>
    <x:row r="605">
      <x:c r="A605" s="34" t="n">
        <x:v>581</x:v>
      </x:c>
      <x:c r="B605" s="39" t="n">
        <x:f>CHOOSE(MIN(3,MAX(1,$B$9)),S605,U605,W605)</x:f>
        <x:v>-0.818356210115113</x:v>
      </x:c>
      <x:c r="C605" s="39" t="n">
        <x:f>CHOOSE(MIN(3,MAX(1,$B$9)),T605,V605,X605)</x:f>
        <x:v>-0.7640310983092714</x:v>
      </x:c>
      <x:c r="D605" s="17" t="n">
        <x:f>$B$6+$B$7*B605</x:f>
        <x:v>-0.0318356210115113</x:v>
      </x:c>
      <x:c r="E605" s="17" t="n">
        <x:f>$C$6+$C$7*($B$8*B605+SQRT(1-$B$8^2)*C605)</x:f>
        <x:v>-0.057084844547471134</x:v>
      </x:c>
      <x:c r="F605" s="34"/>
      <x:c r="G605" s="34"/>
      <x:c r="H605" s="34"/>
      <x:c r="I605" s="34"/>
      <x:c r="J605" s="34"/>
      <x:c r="K605" s="34"/>
      <x:c r="L605" s="34"/>
      <x:c r="M605" s="34"/>
      <x:c r="N605" s="34"/>
      <x:c r="O605" s="34"/>
      <x:c r="P605" s="34"/>
      <x:c r="S605" s="10" t="n">
        <x:v>-0.818356210115113</x:v>
      </x:c>
      <x:c r="T605" s="10" t="n">
        <x:v>-0.7640310983092714</x:v>
      </x:c>
      <x:c r="U605" s="10" t="n">
        <x:v>-1.0304991444580105</x:v>
      </x:c>
      <x:c r="V605" s="10" t="n">
        <x:v>-0.7612647384847608</x:v>
      </x:c>
      <x:c r="W605" s="10" t="n">
        <x:v>-0.5644047967054941</x:v>
      </x:c>
      <x:c r="X605" s="10" t="n">
        <x:v>1.1014193692552028</x:v>
      </x:c>
    </x:row>
    <x:row r="606">
      <x:c r="A606" s="34" t="n">
        <x:v>582</x:v>
      </x:c>
      <x:c r="B606" s="39" t="n">
        <x:f>CHOOSE(MIN(3,MAX(1,$B$9)),S606,U606,W606)</x:f>
        <x:v>-1.5780243990129565</x:v>
      </x:c>
      <x:c r="C606" s="39" t="n">
        <x:f>CHOOSE(MIN(3,MAX(1,$B$9)),T606,V606,X606)</x:f>
        <x:v>-0.8128255286551341</x:v>
      </x:c>
      <x:c r="D606" s="17" t="n">
        <x:f>$B$6+$B$7*B606</x:f>
        <x:v>-0.10780243990129566</x:v>
      </x:c>
      <x:c r="E606" s="17" t="n">
        <x:f>$C$6+$C$7*($B$8*B606+SQRT(1-$B$8^2)*C606)</x:f>
        <x:v>-0.09929397561663404</x:v>
      </x:c>
      <x:c r="F606" s="34"/>
      <x:c r="G606" s="34"/>
      <x:c r="H606" s="34"/>
      <x:c r="I606" s="34"/>
      <x:c r="J606" s="34"/>
      <x:c r="K606" s="34"/>
      <x:c r="L606" s="34"/>
      <x:c r="M606" s="34"/>
      <x:c r="N606" s="34"/>
      <x:c r="O606" s="34"/>
      <x:c r="P606" s="34"/>
      <x:c r="S606" s="10" t="n">
        <x:v>-1.5780243990129565</x:v>
      </x:c>
      <x:c r="T606" s="10" t="n">
        <x:v>-0.8128255286551341</x:v>
      </x:c>
      <x:c r="U606" s="10" t="n">
        <x:v>0.7690873591012403</x:v>
      </x:c>
      <x:c r="V606" s="10" t="n">
        <x:v>-0.07426136589522046</x:v>
      </x:c>
      <x:c r="W606" s="10" t="n">
        <x:v>0.46301933055063077</x:v>
      </x:c>
      <x:c r="X606" s="10" t="n">
        <x:v>0.5590431709269965</x:v>
      </x:c>
    </x:row>
    <x:row r="607">
      <x:c r="A607" s="34" t="n">
        <x:v>583</x:v>
      </x:c>
      <x:c r="B607" s="39" t="n">
        <x:f>CHOOSE(MIN(3,MAX(1,$B$9)),S607,U607,W607)</x:f>
        <x:v>-0.8095913298426742</x:v>
      </x:c>
      <x:c r="C607" s="39" t="n">
        <x:f>CHOOSE(MIN(3,MAX(1,$B$9)),T607,V607,X607)</x:f>
        <x:v>-0.35915019501005224</x:v>
      </x:c>
      <x:c r="D607" s="17" t="n">
        <x:f>$B$6+$B$7*B607</x:f>
        <x:v>-0.030959132984267432</x:v>
      </x:c>
      <x:c r="E607" s="17" t="n">
        <x:f>$C$6+$C$7*($B$8*B607+SQRT(1-$B$8^2)*C607)</x:f>
        <x:v>-0.02158288575741775</x:v>
      </x:c>
      <x:c r="F607" s="34"/>
      <x:c r="G607" s="34"/>
      <x:c r="H607" s="34"/>
      <x:c r="I607" s="34"/>
      <x:c r="J607" s="34"/>
      <x:c r="K607" s="34"/>
      <x:c r="L607" s="34"/>
      <x:c r="M607" s="34"/>
      <x:c r="N607" s="34"/>
      <x:c r="O607" s="34"/>
      <x:c r="P607" s="34"/>
      <x:c r="S607" s="10" t="n">
        <x:v>-0.8095913298426742</x:v>
      </x:c>
      <x:c r="T607" s="10" t="n">
        <x:v>-0.35915019501005224</x:v>
      </x:c>
      <x:c r="U607" s="10" t="n">
        <x:v>1.4973285672799836</x:v>
      </x:c>
      <x:c r="V607" s="10" t="n">
        <x:v>-0.2321828168897624</x:v>
      </x:c>
      <x:c r="W607" s="10" t="n">
        <x:v>-2.1187515547340925</x:v>
      </x:c>
      <x:c r="X607" s="10" t="n">
        <x:v>0.23666393073410033</x:v>
      </x:c>
    </x:row>
    <x:row r="608">
      <x:c r="A608" s="34" t="n">
        <x:v>584</x:v>
      </x:c>
      <x:c r="B608" s="39" t="n">
        <x:f>CHOOSE(MIN(3,MAX(1,$B$9)),S608,U608,W608)</x:f>
        <x:v>0.5448007291794541</x:v>
      </x:c>
      <x:c r="C608" s="39" t="n">
        <x:f>CHOOSE(MIN(3,MAX(1,$B$9)),T608,V608,X608)</x:f>
        <x:v>1.1814592331552352</x:v>
      </x:c>
      <x:c r="D608" s="17" t="n">
        <x:f>$B$6+$B$7*B608</x:f>
        <x:v>0.10448007291794542</x:v>
      </x:c>
      <x:c r="E608" s="17" t="n">
        <x:f>$C$6+$C$7*($B$8*B608+SQRT(1-$B$8^2)*C608)</x:f>
        <x:v>0.17955740740378429</x:v>
      </x:c>
      <x:c r="F608" s="34"/>
      <x:c r="G608" s="34"/>
      <x:c r="H608" s="34"/>
      <x:c r="I608" s="34"/>
      <x:c r="J608" s="34"/>
      <x:c r="K608" s="34"/>
      <x:c r="L608" s="34"/>
      <x:c r="M608" s="34"/>
      <x:c r="N608" s="34"/>
      <x:c r="O608" s="34"/>
      <x:c r="P608" s="34"/>
      <x:c r="S608" s="10" t="n">
        <x:v>0.5448007291794541</x:v>
      </x:c>
      <x:c r="T608" s="10" t="n">
        <x:v>1.1814592331552352</x:v>
      </x:c>
      <x:c r="U608" s="10" t="n">
        <x:v>-0.9823361890619027</x:v>
      </x:c>
      <x:c r="V608" s="10" t="n">
        <x:v>1.0738510078609262</x:v>
      </x:c>
      <x:c r="W608" s="10" t="n">
        <x:v>-0.18577281262676248</x:v>
      </x:c>
      <x:c r="X608" s="10" t="n">
        <x:v>-1.1371684665915536</x:v>
      </x:c>
    </x:row>
    <x:row r="609">
      <x:c r="A609" s="34" t="n">
        <x:v>585</x:v>
      </x:c>
      <x:c r="B609" s="39" t="n">
        <x:f>CHOOSE(MIN(3,MAX(1,$B$9)),S609,U609,W609)</x:f>
        <x:v>0.7487041132249272</x:v>
      </x:c>
      <x:c r="C609" s="39" t="n">
        <x:f>CHOOSE(MIN(3,MAX(1,$B$9)),T609,V609,X609)</x:f>
        <x:v>-2.019974728584627</x:v>
      </x:c>
      <x:c r="D609" s="17" t="n">
        <x:f>$B$6+$B$7*B609</x:f>
        <x:v>0.12487041132249273</x:v>
      </x:c>
      <x:c r="E609" s="17" t="n">
        <x:f>$C$6+$C$7*($B$8*B609+SQRT(1-$B$8^2)*C609)</x:f>
        <x:v>-0.08749973733443996</x:v>
      </x:c>
      <x:c r="F609" s="34"/>
      <x:c r="G609" s="34"/>
      <x:c r="H609" s="34"/>
      <x:c r="I609" s="34"/>
      <x:c r="J609" s="34"/>
      <x:c r="K609" s="34"/>
      <x:c r="L609" s="34"/>
      <x:c r="M609" s="34"/>
      <x:c r="N609" s="34"/>
      <x:c r="O609" s="34"/>
      <x:c r="P609" s="34"/>
      <x:c r="S609" s="10" t="n">
        <x:v>0.7487041132249272</x:v>
      </x:c>
      <x:c r="T609" s="10" t="n">
        <x:v>-2.019974728584627</x:v>
      </x:c>
      <x:c r="U609" s="10" t="n">
        <x:v>-0.6647253470381349</x:v>
      </x:c>
      <x:c r="V609" s="10" t="n">
        <x:v>-0.9765064053597099</x:v>
      </x:c>
      <x:c r="W609" s="10" t="n">
        <x:v>0.8181237821818772</x:v>
      </x:c>
      <x:c r="X609" s="10" t="n">
        <x:v>-1.4142680485686945</x:v>
      </x:c>
    </x:row>
    <x:row r="610">
      <x:c r="A610" s="34" t="n">
        <x:v>586</x:v>
      </x:c>
      <x:c r="B610" s="39" t="n">
        <x:f>CHOOSE(MIN(3,MAX(1,$B$9)),S610,U610,W610)</x:f>
        <x:v>-0.6083342213137822</x:v>
      </x:c>
      <x:c r="C610" s="39" t="n">
        <x:f>CHOOSE(MIN(3,MAX(1,$B$9)),T610,V610,X610)</x:f>
        <x:v>-0.08243986512693824</x:v>
      </x:c>
      <x:c r="D610" s="17" t="n">
        <x:f>$B$6+$B$7*B610</x:f>
        <x:v>-0.010833422131378223</x:v>
      </x:c>
      <x:c r="E610" s="17" t="n">
        <x:f>$C$6+$C$7*($B$8*B610+SQRT(1-$B$8^2)*C610)</x:f>
        <x:v>0.012443787185861754</x:v>
      </x:c>
      <x:c r="F610" s="34"/>
      <x:c r="G610" s="34"/>
      <x:c r="H610" s="34"/>
      <x:c r="I610" s="34"/>
      <x:c r="J610" s="34"/>
      <x:c r="K610" s="34"/>
      <x:c r="L610" s="34"/>
      <x:c r="M610" s="34"/>
      <x:c r="N610" s="34"/>
      <x:c r="O610" s="34"/>
      <x:c r="P610" s="34"/>
      <x:c r="S610" s="10" t="n">
        <x:v>-0.6083342213137822</x:v>
      </x:c>
      <x:c r="T610" s="10" t="n">
        <x:v>-0.08243986512693824</x:v>
      </x:c>
      <x:c r="U610" s="10" t="n">
        <x:v>0.9551479873072712</x:v>
      </x:c>
      <x:c r="V610" s="10" t="n">
        <x:v>0.6776454347950627</x:v>
      </x:c>
      <x:c r="W610" s="10" t="n">
        <x:v>0.5322327263653199</x:v>
      </x:c>
      <x:c r="X610" s="10" t="n">
        <x:v>-0.5229964005504087</x:v>
      </x:c>
    </x:row>
    <x:row r="611">
      <x:c r="A611" s="34" t="n">
        <x:v>587</x:v>
      </x:c>
      <x:c r="B611" s="39" t="n">
        <x:f>CHOOSE(MIN(3,MAX(1,$B$9)),S611,U611,W611)</x:f>
        <x:v>0.6924390887351637</x:v>
      </x:c>
      <x:c r="C611" s="39" t="n">
        <x:f>CHOOSE(MIN(3,MAX(1,$B$9)),T611,V611,X611)</x:f>
        <x:v>-2.278919568019999</x:v>
      </x:c>
      <x:c r="D611" s="17" t="n">
        <x:f>$B$6+$B$7*B611</x:f>
        <x:v>0.11924390887351638</x:v>
      </x:c>
      <x:c r="E611" s="17" t="n">
        <x:f>$C$6+$C$7*($B$8*B611+SQRT(1-$B$8^2)*C611)</x:f>
        <x:v>-0.11273826947191963</x:v>
      </x:c>
      <x:c r="F611" s="34"/>
      <x:c r="G611" s="34"/>
      <x:c r="H611" s="34"/>
      <x:c r="I611" s="34"/>
      <x:c r="J611" s="34"/>
      <x:c r="K611" s="34"/>
      <x:c r="L611" s="34"/>
      <x:c r="M611" s="34"/>
      <x:c r="N611" s="34"/>
      <x:c r="O611" s="34"/>
      <x:c r="P611" s="34"/>
      <x:c r="S611" s="10" t="n">
        <x:v>0.6924390887351637</x:v>
      </x:c>
      <x:c r="T611" s="10" t="n">
        <x:v>-2.278919568019999</x:v>
      </x:c>
      <x:c r="U611" s="10" t="n">
        <x:v>-0.2769280772584295</x:v>
      </x:c>
      <x:c r="V611" s="10" t="n">
        <x:v>-0.2363515063001584</x:v>
      </x:c>
      <x:c r="W611" s="10" t="n">
        <x:v>0.6159770890636006</x:v>
      </x:c>
      <x:c r="X611" s="10" t="n">
        <x:v>-0.20933830779575086</x:v>
      </x:c>
    </x:row>
    <x:row r="612">
      <x:c r="A612" s="34" t="n">
        <x:v>588</x:v>
      </x:c>
      <x:c r="B612" s="39" t="n">
        <x:f>CHOOSE(MIN(3,MAX(1,$B$9)),S612,U612,W612)</x:f>
        <x:v>0.21970301470243017</x:v>
      </x:c>
      <x:c r="C612" s="39" t="n">
        <x:f>CHOOSE(MIN(3,MAX(1,$B$9)),T612,V612,X612)</x:f>
        <x:v>-0.6696178004208472</x:v>
      </x:c>
      <x:c r="D612" s="17" t="n">
        <x:f>$B$6+$B$7*B612</x:f>
        <x:v>0.07197030147024303</x:v>
      </x:c>
      <x:c r="E612" s="17" t="n">
        <x:f>$C$6+$C$7*($B$8*B612+SQRT(1-$B$8^2)*C612)</x:f>
        <x:v>0.0029945481360503234</x:v>
      </x:c>
      <x:c r="F612" s="34"/>
      <x:c r="G612" s="34"/>
      <x:c r="H612" s="34"/>
      <x:c r="I612" s="34"/>
      <x:c r="J612" s="34"/>
      <x:c r="K612" s="34"/>
      <x:c r="L612" s="34"/>
      <x:c r="M612" s="34"/>
      <x:c r="N612" s="34"/>
      <x:c r="O612" s="34"/>
      <x:c r="P612" s="34"/>
      <x:c r="S612" s="10" t="n">
        <x:v>0.21970301470243017</x:v>
      </x:c>
      <x:c r="T612" s="10" t="n">
        <x:v>-0.6696178004208472</x:v>
      </x:c>
      <x:c r="U612" s="10" t="n">
        <x:v>-0.1664468572210035</x:v>
      </x:c>
      <x:c r="V612" s="10" t="n">
        <x:v>-0.11572837994584892</x:v>
      </x:c>
      <x:c r="W612" s="10" t="n">
        <x:v>0.9105679682181743</x:v>
      </x:c>
      <x:c r="X612" s="10" t="n">
        <x:v>1.3033589485603112</x:v>
      </x:c>
    </x:row>
    <x:row r="613">
      <x:c r="A613" s="34" t="n">
        <x:v>589</x:v>
      </x:c>
      <x:c r="B613" s="39" t="n">
        <x:f>CHOOSE(MIN(3,MAX(1,$B$9)),S613,U613,W613)</x:f>
        <x:v>-1.6491106686323478</x:v>
      </x:c>
      <x:c r="C613" s="39" t="n">
        <x:f>CHOOSE(MIN(3,MAX(1,$B$9)),T613,V613,X613)</x:f>
        <x:v>1.0919064608257212</x:v>
      </x:c>
      <x:c r="D613" s="17" t="n">
        <x:f>$B$6+$B$7*B613</x:f>
        <x:v>-0.11491106686323478</x:v>
      </x:c>
      <x:c r="E613" s="17" t="n">
        <x:f>$C$6+$C$7*($B$8*B613+SQRT(1-$B$8^2)*C613)</x:f>
        <x:v>0.06210633993152586</x:v>
      </x:c>
      <x:c r="F613" s="34"/>
      <x:c r="G613" s="34"/>
      <x:c r="H613" s="34"/>
      <x:c r="I613" s="34"/>
      <x:c r="J613" s="34"/>
      <x:c r="K613" s="34"/>
      <x:c r="L613" s="34"/>
      <x:c r="M613" s="34"/>
      <x:c r="N613" s="34"/>
      <x:c r="O613" s="34"/>
      <x:c r="P613" s="34"/>
      <x:c r="S613" s="10" t="n">
        <x:v>-1.6491106686323478</x:v>
      </x:c>
      <x:c r="T613" s="10" t="n">
        <x:v>1.0919064608257212</x:v>
      </x:c>
      <x:c r="U613" s="10" t="n">
        <x:v>0.46732674541309777</x:v>
      </x:c>
      <x:c r="V613" s="10" t="n">
        <x:v>-0.09467591742365485</x:v>
      </x:c>
      <x:c r="W613" s="10" t="n">
        <x:v>1.7775654578328735</x:v>
      </x:c>
      <x:c r="X613" s="10" t="n">
        <x:v>0.892972868396845</x:v>
      </x:c>
    </x:row>
    <x:row r="614">
      <x:c r="A614" s="34" t="n">
        <x:v>590</x:v>
      </x:c>
      <x:c r="B614" s="39" t="n">
        <x:f>CHOOSE(MIN(3,MAX(1,$B$9)),S614,U614,W614)</x:f>
        <x:v>-0.90377283795082</x:v>
      </x:c>
      <x:c r="C614" s="39" t="n">
        <x:f>CHOOSE(MIN(3,MAX(1,$B$9)),T614,V614,X614)</x:f>
        <x:v>1.3172282316169635</x:v>
      </x:c>
      <x:c r="D614" s="17" t="n">
        <x:f>$B$6+$B$7*B614</x:f>
        <x:v>-0.040377283795082</x:v>
      </x:c>
      <x:c r="E614" s="17" t="n">
        <x:f>$C$6+$C$7*($B$8*B614+SQRT(1-$B$8^2)*C614)</x:f>
        <x:v>0.11888666921869329</x:v>
      </x:c>
      <x:c r="F614" s="34"/>
      <x:c r="G614" s="34"/>
      <x:c r="H614" s="34"/>
      <x:c r="I614" s="34"/>
      <x:c r="J614" s="34"/>
      <x:c r="K614" s="34"/>
      <x:c r="L614" s="34"/>
      <x:c r="M614" s="34"/>
      <x:c r="N614" s="34"/>
      <x:c r="O614" s="34"/>
      <x:c r="P614" s="34"/>
      <x:c r="S614" s="10" t="n">
        <x:v>-0.90377283795082</x:v>
      </x:c>
      <x:c r="T614" s="10" t="n">
        <x:v>1.3172282316169635</x:v>
      </x:c>
      <x:c r="U614" s="10" t="n">
        <x:v>0.3665958034955129</x:v>
      </x:c>
      <x:c r="V614" s="10" t="n">
        <x:v>1.9540438749037647</x:v>
      </x:c>
      <x:c r="W614" s="10" t="n">
        <x:v>0.16597757816130285</x:v>
      </x:c>
      <x:c r="X614" s="10" t="n">
        <x:v>0.15476043871325743</x:v>
      </x:c>
    </x:row>
    <x:row r="615">
      <x:c r="A615" s="34" t="n">
        <x:v>591</x:v>
      </x:c>
      <x:c r="B615" s="39" t="n">
        <x:f>CHOOSE(MIN(3,MAX(1,$B$9)),S615,U615,W615)</x:f>
        <x:v>1.6586134290346037</x:v>
      </x:c>
      <x:c r="C615" s="39" t="n">
        <x:f>CHOOSE(MIN(3,MAX(1,$B$9)),T615,V615,X615)</x:f>
        <x:v>-0.6586311652586202</x:v>
      </x:c>
      <x:c r="D615" s="17" t="n">
        <x:f>$B$6+$B$7*B615</x:f>
        <x:v>0.21586134290346037</x:v>
      </x:c>
      <x:c r="E615" s="17" t="n">
        <x:f>$C$6+$C$7*($B$8*B615+SQRT(1-$B$8^2)*C615)</x:f>
        <x:v>0.07589153936791901</x:v>
      </x:c>
      <x:c r="F615" s="34"/>
      <x:c r="G615" s="34"/>
      <x:c r="H615" s="34"/>
      <x:c r="I615" s="34"/>
      <x:c r="J615" s="34"/>
      <x:c r="K615" s="34"/>
      <x:c r="L615" s="34"/>
      <x:c r="M615" s="34"/>
      <x:c r="N615" s="34"/>
      <x:c r="O615" s="34"/>
      <x:c r="P615" s="34"/>
      <x:c r="S615" s="10" t="n">
        <x:v>1.6586134290346037</x:v>
      </x:c>
      <x:c r="T615" s="10" t="n">
        <x:v>-0.6586311652586202</x:v>
      </x:c>
      <x:c r="U615" s="10" t="n">
        <x:v>0.9053017537093158</x:v>
      </x:c>
      <x:c r="V615" s="10" t="n">
        <x:v>0.9408072088857792</x:v>
      </x:c>
      <x:c r="W615" s="10" t="n">
        <x:v>-0.9863388870304689</x:v>
      </x:c>
      <x:c r="X615" s="10" t="n">
        <x:v>-0.7565188697021189</x:v>
      </x:c>
    </x:row>
    <x:row r="616">
      <x:c r="A616" s="34" t="n">
        <x:v>592</x:v>
      </x:c>
      <x:c r="B616" s="39" t="n">
        <x:f>CHOOSE(MIN(3,MAX(1,$B$9)),S616,U616,W616)</x:f>
        <x:v>1.233060799816479</x:v>
      </x:c>
      <x:c r="C616" s="39" t="n">
        <x:f>CHOOSE(MIN(3,MAX(1,$B$9)),T616,V616,X616)</x:f>
        <x:v>-0.9991186758869737</x:v>
      </x:c>
      <x:c r="D616" s="17" t="n">
        <x:f>$B$6+$B$7*B616</x:f>
        <x:v>0.17330607998164793</x:v>
      </x:c>
      <x:c r="E616" s="17" t="n">
        <x:f>$C$6+$C$7*($B$8*B616+SQRT(1-$B$8^2)*C616)</x:f>
        <x:v>0.025126824519464953</x:v>
      </x:c>
      <x:c r="F616" s="34"/>
      <x:c r="G616" s="34"/>
      <x:c r="H616" s="34"/>
      <x:c r="I616" s="34"/>
      <x:c r="J616" s="34"/>
      <x:c r="K616" s="34"/>
      <x:c r="L616" s="34"/>
      <x:c r="M616" s="34"/>
      <x:c r="N616" s="34"/>
      <x:c r="O616" s="34"/>
      <x:c r="P616" s="34"/>
      <x:c r="S616" s="10" t="n">
        <x:v>1.233060799816479</x:v>
      </x:c>
      <x:c r="T616" s="10" t="n">
        <x:v>-0.9991186758869737</x:v>
      </x:c>
      <x:c r="U616" s="10" t="n">
        <x:v>0.1529525927305408</x:v>
      </x:c>
      <x:c r="V616" s="10" t="n">
        <x:v>2.2861712607098053</x:v>
      </x:c>
      <x:c r="W616" s="10" t="n">
        <x:v>-0.14414838642020533</x:v>
      </x:c>
      <x:c r="X616" s="10" t="n">
        <x:v>0.383575624108326</x:v>
      </x:c>
    </x:row>
    <x:row r="617">
      <x:c r="A617" s="34" t="n">
        <x:v>593</x:v>
      </x:c>
      <x:c r="B617" s="39" t="n">
        <x:f>CHOOSE(MIN(3,MAX(1,$B$9)),S617,U617,W617)</x:f>
        <x:v>0.4090138441643377</x:v>
      </x:c>
      <x:c r="C617" s="39" t="n">
        <x:f>CHOOSE(MIN(3,MAX(1,$B$9)),T617,V617,X617)</x:f>
        <x:v>1.280044742202277</x:v>
      </x:c>
      <x:c r="D617" s="17" t="n">
        <x:f>$B$6+$B$7*B617</x:f>
        <x:v>0.09090138441643378</x:v>
      </x:c>
      <x:c r="E617" s="17" t="n">
        <x:f>$C$6+$C$7*($B$8*B617+SQRT(1-$B$8^2)*C617)</x:f>
        <x:v>0.18130581868100437</x:v>
      </x:c>
      <x:c r="F617" s="34"/>
      <x:c r="G617" s="34"/>
      <x:c r="H617" s="34"/>
      <x:c r="I617" s="34"/>
      <x:c r="J617" s="34"/>
      <x:c r="K617" s="34"/>
      <x:c r="L617" s="34"/>
      <x:c r="M617" s="34"/>
      <x:c r="N617" s="34"/>
      <x:c r="O617" s="34"/>
      <x:c r="P617" s="34"/>
      <x:c r="S617" s="10" t="n">
        <x:v>0.4090138441643377</x:v>
      </x:c>
      <x:c r="T617" s="10" t="n">
        <x:v>1.280044742202277</x:v>
      </x:c>
      <x:c r="U617" s="10" t="n">
        <x:v>0.7639380757484427</x:v>
      </x:c>
      <x:c r="V617" s="10" t="n">
        <x:v>0.5995452254496473</x:v>
      </x:c>
      <x:c r="W617" s="10" t="n">
        <x:v>0.6364891159043914</x:v>
      </x:c>
      <x:c r="X617" s="10" t="n">
        <x:v>0.19856219207233822</x:v>
      </x:c>
    </x:row>
    <x:row r="618">
      <x:c r="A618" s="34" t="n">
        <x:v>594</x:v>
      </x:c>
      <x:c r="B618" s="39" t="n">
        <x:f>CHOOSE(MIN(3,MAX(1,$B$9)),S618,U618,W618)</x:f>
        <x:v>-0.2802955193746953</x:v>
      </x:c>
      <x:c r="C618" s="39" t="n">
        <x:f>CHOOSE(MIN(3,MAX(1,$B$9)),T618,V618,X618)</x:f>
        <x:v>1.5601885152980395</x:v>
      </x:c>
      <x:c r="D618" s="17" t="n">
        <x:f>$B$6+$B$7*B618</x:f>
        <x:v>0.02197044806253047</x:v>
      </x:c>
      <x:c r="E618" s="17" t="n">
        <x:f>$C$6+$C$7*($B$8*B618+SQRT(1-$B$8^2)*C618)</x:f>
        <x:v>0.1711015129253481</x:v>
      </x:c>
      <x:c r="F618" s="34"/>
      <x:c r="G618" s="34"/>
      <x:c r="H618" s="34"/>
      <x:c r="I618" s="34"/>
      <x:c r="J618" s="34"/>
      <x:c r="K618" s="34"/>
      <x:c r="L618" s="34"/>
      <x:c r="M618" s="34"/>
      <x:c r="N618" s="34"/>
      <x:c r="O618" s="34"/>
      <x:c r="P618" s="34"/>
      <x:c r="S618" s="10" t="n">
        <x:v>-0.2802955193746953</x:v>
      </x:c>
      <x:c r="T618" s="10" t="n">
        <x:v>1.5601885152980395</x:v>
      </x:c>
      <x:c r="U618" s="10" t="n">
        <x:v>0.6076694205456908</x:v>
      </x:c>
      <x:c r="V618" s="10" t="n">
        <x:v>0.8352930676338467</x:v>
      </x:c>
      <x:c r="W618" s="10" t="n">
        <x:v>-1.736465111392201</x:v>
      </x:c>
      <x:c r="X618" s="10" t="n">
        <x:v>0.4787159937749528</x:v>
      </x:c>
    </x:row>
    <x:row r="619">
      <x:c r="A619" s="34" t="n">
        <x:v>595</x:v>
      </x:c>
      <x:c r="B619" s="39" t="n">
        <x:f>CHOOSE(MIN(3,MAX(1,$B$9)),S619,U619,W619)</x:f>
        <x:v>-0.0016774750585996884</x:v>
      </x:c>
      <x:c r="C619" s="39" t="n">
        <x:f>CHOOSE(MIN(3,MAX(1,$B$9)),T619,V619,X619)</x:f>
        <x:v>-0.7848405902500359</x:v>
      </x:c>
      <x:c r="D619" s="17" t="n">
        <x:f>$B$6+$B$7*B619</x:f>
        <x:v>0.049832252494140035</x:v>
      </x:c>
      <x:c r="E619" s="17" t="n">
        <x:f>$C$6+$C$7*($B$8*B619+SQRT(1-$B$8^2)*C619)</x:f>
        <x:v>-0.018053062660700434</x:v>
      </x:c>
      <x:c r="F619" s="34"/>
      <x:c r="G619" s="34"/>
      <x:c r="H619" s="34"/>
      <x:c r="I619" s="34"/>
      <x:c r="J619" s="34"/>
      <x:c r="K619" s="34"/>
      <x:c r="L619" s="34"/>
      <x:c r="M619" s="34"/>
      <x:c r="N619" s="34"/>
      <x:c r="O619" s="34"/>
      <x:c r="P619" s="34"/>
      <x:c r="S619" s="10" t="n">
        <x:v>-0.0016774750585996884</x:v>
      </x:c>
      <x:c r="T619" s="10" t="n">
        <x:v>-0.7848405902500359</x:v>
      </x:c>
      <x:c r="U619" s="10" t="n">
        <x:v>0.23152113513549563</x:v>
      </x:c>
      <x:c r="V619" s="10" t="n">
        <x:v>0.43059958036857704</x:v>
      </x:c>
      <x:c r="W619" s="10" t="n">
        <x:v>1.8770818123217357</x:v>
      </x:c>
      <x:c r="X619" s="10" t="n">
        <x:v>-0.4089153185599246</x:v>
      </x:c>
    </x:row>
    <x:row r="620">
      <x:c r="A620" s="34" t="n">
        <x:v>596</x:v>
      </x:c>
      <x:c r="B620" s="39" t="n">
        <x:f>CHOOSE(MIN(3,MAX(1,$B$9)),S620,U620,W620)</x:f>
        <x:v>-0.14658123531697487</x:v>
      </x:c>
      <x:c r="C620" s="39" t="n">
        <x:f>CHOOSE(MIN(3,MAX(1,$B$9)),T620,V620,X620)</x:f>
        <x:v>-0.051541030134673656</x:v>
      </x:c>
      <x:c r="D620" s="17" t="n">
        <x:f>$B$6+$B$7*B620</x:f>
        <x:v>0.035341876468302516</x:v>
      </x:c>
      <x:c r="E620" s="17" t="n">
        <x:f>$C$6+$C$7*($B$8*B620+SQRT(1-$B$8^2)*C620)</x:f>
        <x:v>0.038207354090766595</x:v>
      </x:c>
      <x:c r="F620" s="34"/>
      <x:c r="G620" s="34"/>
      <x:c r="H620" s="34"/>
      <x:c r="I620" s="34"/>
      <x:c r="J620" s="34"/>
      <x:c r="K620" s="34"/>
      <x:c r="L620" s="34"/>
      <x:c r="M620" s="34"/>
      <x:c r="N620" s="34"/>
      <x:c r="O620" s="34"/>
      <x:c r="P620" s="34"/>
      <x:c r="S620" s="10" t="n">
        <x:v>-0.14658123531697487</x:v>
      </x:c>
      <x:c r="T620" s="10" t="n">
        <x:v>-0.051541030134673656</x:v>
      </x:c>
      <x:c r="U620" s="10" t="n">
        <x:v>0.3239487156779681</x:v>
      </x:c>
      <x:c r="V620" s="10" t="n">
        <x:v>0.3130220942938516</x:v>
      </x:c>
      <x:c r="W620" s="10" t="n">
        <x:v>-0.6600307439655656</x:v>
      </x:c>
      <x:c r="X620" s="10" t="n">
        <x:v>0.1754508793470082</x:v>
      </x:c>
    </x:row>
    <x:row r="621">
      <x:c r="A621" s="34" t="n">
        <x:v>597</x:v>
      </x:c>
      <x:c r="B621" s="39" t="n">
        <x:f>CHOOSE(MIN(3,MAX(1,$B$9)),S621,U621,W621)</x:f>
        <x:v>0.6697422752285652</x:v>
      </x:c>
      <x:c r="C621" s="39" t="n">
        <x:f>CHOOSE(MIN(3,MAX(1,$B$9)),T621,V621,X621)</x:f>
        <x:v>-0.5220153016270236</x:v>
      </x:c>
      <x:c r="D621" s="17" t="n">
        <x:f>$B$6+$B$7*B621</x:f>
        <x:v>0.11697422752285652</x:v>
      </x:c>
      <x:c r="E621" s="17" t="n">
        <x:f>$C$6+$C$7*($B$8*B621+SQRT(1-$B$8^2)*C621)</x:f>
        <x:v>0.038279262524108404</x:v>
      </x:c>
      <x:c r="F621" s="34"/>
      <x:c r="G621" s="34"/>
      <x:c r="H621" s="34"/>
      <x:c r="I621" s="34"/>
      <x:c r="J621" s="34"/>
      <x:c r="K621" s="34"/>
      <x:c r="L621" s="34"/>
      <x:c r="M621" s="34"/>
      <x:c r="N621" s="34"/>
      <x:c r="O621" s="34"/>
      <x:c r="P621" s="34"/>
      <x:c r="S621" s="10" t="n">
        <x:v>0.6697422752285652</x:v>
      </x:c>
      <x:c r="T621" s="10" t="n">
        <x:v>-0.5220153016270236</x:v>
      </x:c>
      <x:c r="U621" s="10" t="n">
        <x:v>-0.2671274850377149</x:v>
      </x:c>
      <x:c r="V621" s="10" t="n">
        <x:v>2.3610538568777932</x:v>
      </x:c>
      <x:c r="W621" s="10" t="n">
        <x:v>-0.3705681598353432</x:v>
      </x:c>
      <x:c r="X621" s="10" t="n">
        <x:v>-0.29267683569116315</x:v>
      </x:c>
    </x:row>
    <x:row r="622">
      <x:c r="A622" s="34" t="n">
        <x:v>598</x:v>
      </x:c>
      <x:c r="B622" s="39" t="n">
        <x:f>CHOOSE(MIN(3,MAX(1,$B$9)),S622,U622,W622)</x:f>
        <x:v>-0.1842362612140538</x:v>
      </x:c>
      <x:c r="C622" s="39" t="n">
        <x:f>CHOOSE(MIN(3,MAX(1,$B$9)),T622,V622,X622)</x:f>
        <x:v>2.061701644682059</x:v>
      </x:c>
      <x:c r="D622" s="17" t="n">
        <x:f>$B$6+$B$7*B622</x:f>
        <x:v>0.03157637387859462</x:v>
      </x:c>
      <x:c r="E622" s="17" t="n">
        <x:f>$C$6+$C$7*($B$8*B622+SQRT(1-$B$8^2)*C622)</x:f>
        <x:v>0.21933678687117947</x:v>
      </x:c>
      <x:c r="F622" s="34"/>
      <x:c r="G622" s="34"/>
      <x:c r="H622" s="34"/>
      <x:c r="I622" s="34"/>
      <x:c r="J622" s="34"/>
      <x:c r="K622" s="34"/>
      <x:c r="L622" s="34"/>
      <x:c r="M622" s="34"/>
      <x:c r="N622" s="34"/>
      <x:c r="O622" s="34"/>
      <x:c r="P622" s="34"/>
      <x:c r="S622" s="10" t="n">
        <x:v>-0.1842362612140538</x:v>
      </x:c>
      <x:c r="T622" s="10" t="n">
        <x:v>2.061701644682059</x:v>
      </x:c>
      <x:c r="U622" s="10" t="n">
        <x:v>-0.9900557855529256</x:v>
      </x:c>
      <x:c r="V622" s="10" t="n">
        <x:v>-0.17519066900120356</x:v>
      </x:c>
      <x:c r="W622" s="10" t="n">
        <x:v>-1.1881257210436484</x:v>
      </x:c>
      <x:c r="X622" s="10" t="n">
        <x:v>-0.7259892294266207</x:v>
      </x:c>
    </x:row>
    <x:row r="623">
      <x:c r="A623" s="34" t="n">
        <x:v>599</x:v>
      </x:c>
      <x:c r="B623" s="39" t="n">
        <x:f>CHOOSE(MIN(3,MAX(1,$B$9)),S623,U623,W623)</x:f>
        <x:v>1.0399728320541357</x:v>
      </x:c>
      <x:c r="C623" s="39" t="n">
        <x:f>CHOOSE(MIN(3,MAX(1,$B$9)),T623,V623,X623)</x:f>
        <x:v>2.5570642115960056</x:v>
      </x:c>
      <x:c r="D623" s="17" t="n">
        <x:f>$B$6+$B$7*B623</x:f>
        <x:v>0.15399728320541356</x:v>
      </x:c>
      <x:c r="E623" s="17" t="n">
        <x:f>$C$6+$C$7*($B$8*B623+SQRT(1-$B$8^2)*C623)</x:f>
        <x:v>0.32344689823772355</x:v>
      </x:c>
      <x:c r="F623" s="34"/>
      <x:c r="G623" s="34"/>
      <x:c r="H623" s="34"/>
      <x:c r="I623" s="34"/>
      <x:c r="J623" s="34"/>
      <x:c r="K623" s="34"/>
      <x:c r="L623" s="34"/>
      <x:c r="M623" s="34"/>
      <x:c r="N623" s="34"/>
      <x:c r="O623" s="34"/>
      <x:c r="P623" s="34"/>
      <x:c r="S623" s="10" t="n">
        <x:v>1.0399728320541357</x:v>
      </x:c>
      <x:c r="T623" s="10" t="n">
        <x:v>2.5570642115960056</x:v>
      </x:c>
      <x:c r="U623" s="10" t="n">
        <x:v>-1.4850548867569056</x:v>
      </x:c>
      <x:c r="V623" s="10" t="n">
        <x:v>0.4980924040024015</x:v>
      </x:c>
      <x:c r="W623" s="10" t="n">
        <x:v>0.33332563039189217</x:v>
      </x:c>
      <x:c r="X623" s="10" t="n">
        <x:v>0.2794716055389546</x:v>
      </x:c>
    </x:row>
    <x:row r="624">
      <x:c r="A624" s="34" t="n">
        <x:v>600</x:v>
      </x:c>
      <x:c r="B624" s="39" t="n">
        <x:f>CHOOSE(MIN(3,MAX(1,$B$9)),S624,U624,W624)</x:f>
        <x:v>-0.47575453344050445</x:v>
      </x:c>
      <x:c r="C624" s="39" t="n">
        <x:f>CHOOSE(MIN(3,MAX(1,$B$9)),T624,V624,X624)</x:f>
        <x:v>1.1454598620180463</x:v>
      </x:c>
      <x:c r="D624" s="17" t="n">
        <x:f>$B$6+$B$7*B624</x:f>
        <x:v>0.002424546655949558</x:v>
      </x:c>
      <x:c r="E624" s="17" t="n">
        <x:f>$C$6+$C$7*($B$8*B624+SQRT(1-$B$8^2)*C624)</x:f>
        <x:v>0.12541200728027935</x:v>
      </x:c>
      <x:c r="F624" s="34"/>
      <x:c r="G624" s="34"/>
      <x:c r="H624" s="34"/>
      <x:c r="I624" s="34"/>
      <x:c r="J624" s="34"/>
      <x:c r="K624" s="34"/>
      <x:c r="L624" s="34"/>
      <x:c r="M624" s="34"/>
      <x:c r="N624" s="34"/>
      <x:c r="O624" s="34"/>
      <x:c r="P624" s="34"/>
      <x:c r="S624" s="10" t="n">
        <x:v>-0.47575453344050445</x:v>
      </x:c>
      <x:c r="T624" s="10" t="n">
        <x:v>1.1454598620180463</x:v>
      </x:c>
      <x:c r="U624" s="10" t="n">
        <x:v>-0.015372510047759358</x:v>
      </x:c>
      <x:c r="V624" s="10" t="n">
        <x:v>2.1348297150671174</x:v>
      </x:c>
      <x:c r="W624" s="10" t="n">
        <x:v>0.032897426181553426</x:v>
      </x:c>
      <x:c r="X624" s="10" t="n">
        <x:v>-1.0545063827520227</x:v>
      </x:c>
    </x:row>
    <x:row r="625">
      <x:c r="A625" s="34" t="n">
        <x:v>601</x:v>
      </x:c>
      <x:c r="B625" s="39" t="n">
        <x:f>CHOOSE(MIN(3,MAX(1,$B$9)),S625,U625,W625)</x:f>
        <x:v>0.4903233774344925</x:v>
      </x:c>
      <x:c r="C625" s="39" t="n">
        <x:f>CHOOSE(MIN(3,MAX(1,$B$9)),T625,V625,X625)</x:f>
        <x:v>0.4576330719564598</x:v>
      </x:c>
      <x:c r="D625" s="17" t="n">
        <x:f>$B$6+$B$7*B625</x:f>
        <x:v>0.09903233774344926</x:v>
      </x:c>
      <x:c r="E625" s="17" t="n">
        <x:f>$C$6+$C$7*($B$8*B625+SQRT(1-$B$8^2)*C625)</x:f>
        <x:v>0.11414835546434525</x:v>
      </x:c>
      <x:c r="F625" s="34"/>
      <x:c r="G625" s="34"/>
      <x:c r="H625" s="34"/>
      <x:c r="I625" s="34"/>
      <x:c r="J625" s="34"/>
      <x:c r="K625" s="34"/>
      <x:c r="L625" s="34"/>
      <x:c r="M625" s="34"/>
      <x:c r="N625" s="34"/>
      <x:c r="O625" s="34"/>
      <x:c r="P625" s="34"/>
      <x:c r="S625" s="10" t="n">
        <x:v>0.4903233774344925</x:v>
      </x:c>
      <x:c r="T625" s="10" t="n">
        <x:v>0.4576330719564598</x:v>
      </x:c>
      <x:c r="U625" s="10" t="n">
        <x:v>-1.4069167608613304</x:v>
      </x:c>
      <x:c r="V625" s="10" t="n">
        <x:v>-1.0231108847545383</x:v>
      </x:c>
      <x:c r="W625" s="10" t="n">
        <x:v>-1.5667814520567513</x:v>
      </x:c>
      <x:c r="X625" s="10" t="n">
        <x:v>-1.0925207386664109</x:v>
      </x:c>
    </x:row>
    <x:row r="626">
      <x:c r="A626" s="34" t="n">
        <x:v>602</x:v>
      </x:c>
      <x:c r="B626" s="39" t="n">
        <x:f>CHOOSE(MIN(3,MAX(1,$B$9)),S626,U626,W626)</x:f>
        <x:v>-0.9691778443617518</x:v>
      </x:c>
      <x:c r="C626" s="39" t="n">
        <x:f>CHOOSE(MIN(3,MAX(1,$B$9)),T626,V626,X626)</x:f>
        <x:v>0.09287704965687499</x:v>
      </x:c>
      <x:c r="D626" s="17" t="n">
        <x:f>$B$6+$B$7*B626</x:f>
        <x:v>-0.04691778443617518</x:v>
      </x:c>
      <x:c r="E626" s="17" t="n">
        <x:f>$C$6+$C$7*($B$8*B626+SQRT(1-$B$8^2)*C626)</x:f>
        <x:v>0.009584496225052662</x:v>
      </x:c>
      <x:c r="F626" s="34"/>
      <x:c r="G626" s="34"/>
      <x:c r="H626" s="34"/>
      <x:c r="I626" s="34"/>
      <x:c r="J626" s="34"/>
      <x:c r="K626" s="34"/>
      <x:c r="L626" s="34"/>
      <x:c r="M626" s="34"/>
      <x:c r="N626" s="34"/>
      <x:c r="O626" s="34"/>
      <x:c r="P626" s="34"/>
      <x:c r="S626" s="10" t="n">
        <x:v>-0.9691778443617518</x:v>
      </x:c>
      <x:c r="T626" s="10" t="n">
        <x:v>0.09287704965687499</x:v>
      </x:c>
      <x:c r="U626" s="10" t="n">
        <x:v>-0.37649702074988206</x:v>
      </x:c>
      <x:c r="V626" s="10" t="n">
        <x:v>0.7472194106412615</x:v>
      </x:c>
      <x:c r="W626" s="10" t="n">
        <x:v>-1.2660351896336786</x:v>
      </x:c>
      <x:c r="X626" s="10" t="n">
        <x:v>-0.2283448122302263</x:v>
      </x:c>
    </x:row>
    <x:row r="627">
      <x:c r="A627" s="34" t="n">
        <x:v>603</x:v>
      </x:c>
      <x:c r="B627" s="39" t="n">
        <x:f>CHOOSE(MIN(3,MAX(1,$B$9)),S627,U627,W627)</x:f>
        <x:v>1.0451440086719932</x:v>
      </x:c>
      <x:c r="C627" s="39" t="n">
        <x:f>CHOOSE(MIN(3,MAX(1,$B$9)),T627,V627,X627)</x:f>
        <x:v>-0.9668681614132151</x:v>
      </x:c>
      <x:c r="D627" s="17" t="n">
        <x:f>$B$6+$B$7*B627</x:f>
        <x:v>0.1545144008671993</x:v>
      </x:c>
      <x:c r="E627" s="17" t="n">
        <x:f>$C$6+$C$7*($B$8*B627+SQRT(1-$B$8^2)*C627)</x:f>
        <x:v>0.018523961444179927</x:v>
      </x:c>
      <x:c r="F627" s="34"/>
      <x:c r="G627" s="34"/>
      <x:c r="H627" s="34"/>
      <x:c r="I627" s="34"/>
      <x:c r="J627" s="34"/>
      <x:c r="K627" s="34"/>
      <x:c r="L627" s="34"/>
      <x:c r="M627" s="34"/>
      <x:c r="N627" s="34"/>
      <x:c r="O627" s="34"/>
      <x:c r="P627" s="34"/>
      <x:c r="S627" s="10" t="n">
        <x:v>1.0451440086719932</x:v>
      </x:c>
      <x:c r="T627" s="10" t="n">
        <x:v>-0.9668681614132151</x:v>
      </x:c>
      <x:c r="U627" s="10" t="n">
        <x:v>-1.272138824868173</x:v>
      </x:c>
      <x:c r="V627" s="10" t="n">
        <x:v>-0.2792319414702719</x:v>
      </x:c>
      <x:c r="W627" s="10" t="n">
        <x:v>-0.06434684505885813</x:v>
      </x:c>
      <x:c r="X627" s="10" t="n">
        <x:v>-1.9039767167800328</x:v>
      </x:c>
    </x:row>
    <x:row r="628">
      <x:c r="A628" s="34" t="n">
        <x:v>604</x:v>
      </x:c>
      <x:c r="B628" s="39" t="n">
        <x:f>CHOOSE(MIN(3,MAX(1,$B$9)),S628,U628,W628)</x:f>
        <x:v>-0.7434168091877438</x:v>
      </x:c>
      <x:c r="C628" s="39" t="n">
        <x:f>CHOOSE(MIN(3,MAX(1,$B$9)),T628,V628,X628)</x:f>
        <x:v>1.6095525480479724</x:v>
      </x:c>
      <x:c r="D628" s="17" t="n">
        <x:f>$B$6+$B$7*B628</x:f>
        <x:v>-0.02434168091877438</x:v>
      </x:c>
      <x:c r="E628" s="17" t="n">
        <x:f>$C$6+$C$7*($B$8*B628+SQRT(1-$B$8^2)*C628)</x:f>
        <x:v>0.15222049907416457</x:v>
      </x:c>
      <x:c r="F628" s="34"/>
      <x:c r="G628" s="34"/>
      <x:c r="H628" s="34"/>
      <x:c r="I628" s="34"/>
      <x:c r="J628" s="34"/>
      <x:c r="K628" s="34"/>
      <x:c r="L628" s="34"/>
      <x:c r="M628" s="34"/>
      <x:c r="N628" s="34"/>
      <x:c r="O628" s="34"/>
      <x:c r="P628" s="34"/>
      <x:c r="S628" s="10" t="n">
        <x:v>-0.7434168091877438</x:v>
      </x:c>
      <x:c r="T628" s="10" t="n">
        <x:v>1.6095525480479724</x:v>
      </x:c>
      <x:c r="U628" s="10" t="n">
        <x:v>0.5554952610353134</x:v>
      </x:c>
      <x:c r="V628" s="10" t="n">
        <x:v>1.2372578974800663</x:v>
      </x:c>
      <x:c r="W628" s="10" t="n">
        <x:v>0.7429807310721801</x:v>
      </x:c>
      <x:c r="X628" s="10" t="n">
        <x:v>0.8497596552436762</x:v>
      </x:c>
    </x:row>
    <x:row r="629">
      <x:c r="A629" s="34" t="n">
        <x:v>605</x:v>
      </x:c>
      <x:c r="B629" s="39" t="n">
        <x:f>CHOOSE(MIN(3,MAX(1,$B$9)),S629,U629,W629)</x:f>
        <x:v>-2.3327782171547953</x:v>
      </x:c>
      <x:c r="C629" s="39" t="n">
        <x:f>CHOOSE(MIN(3,MAX(1,$B$9)),T629,V629,X629)</x:f>
        <x:v>-0.9352357044725358</x:v>
      </x:c>
      <x:c r="D629" s="17" t="n">
        <x:f>$B$6+$B$7*B629</x:f>
        <x:v>-0.18327782171547952</x:v>
      </x:c>
      <x:c r="E629" s="17" t="n">
        <x:f>$C$6+$C$7*($B$8*B629+SQRT(1-$B$8^2)*C629)</x:f>
        <x:v>-0.14763269871768497</x:v>
      </x:c>
      <x:c r="F629" s="34"/>
      <x:c r="G629" s="34"/>
      <x:c r="H629" s="34"/>
      <x:c r="I629" s="34"/>
      <x:c r="J629" s="34"/>
      <x:c r="K629" s="34"/>
      <x:c r="L629" s="34"/>
      <x:c r="M629" s="34"/>
      <x:c r="N629" s="34"/>
      <x:c r="O629" s="34"/>
      <x:c r="P629" s="34"/>
      <x:c r="S629" s="10" t="n">
        <x:v>-2.3327782171547953</x:v>
      </x:c>
      <x:c r="T629" s="10" t="n">
        <x:v>-0.9352357044725358</x:v>
      </x:c>
      <x:c r="U629" s="10" t="n">
        <x:v>-1.739582403140545</x:v>
      </x:c>
      <x:c r="V629" s="10" t="n">
        <x:v>0.7291481354965724</x:v>
      </x:c>
      <x:c r="W629" s="10" t="n">
        <x:v>0.13053575520437477</x:v>
      </x:c>
      <x:c r="X629" s="10" t="n">
        <x:v>-1.8520798083534593</x:v>
      </x:c>
    </x:row>
    <x:row r="630">
      <x:c r="A630" s="34" t="n">
        <x:v>606</x:v>
      </x:c>
      <x:c r="B630" s="39" t="n">
        <x:f>CHOOSE(MIN(3,MAX(1,$B$9)),S630,U630,W630)</x:f>
        <x:v>2.44472084274836</x:v>
      </x:c>
      <x:c r="C630" s="39" t="n">
        <x:f>CHOOSE(MIN(3,MAX(1,$B$9)),T630,V630,X630)</x:f>
        <x:v>1.3664951504232894</x:v>
      </x:c>
      <x:c r="D630" s="17" t="n">
        <x:f>$B$6+$B$7*B630</x:f>
        <x:v>0.294472084274836</x:v>
      </x:c>
      <x:c r="E630" s="17" t="n">
        <x:f>$C$6+$C$7*($B$8*B630+SQRT(1-$B$8^2)*C630)</x:f>
        <x:v>0.2905779935788987</x:v>
      </x:c>
      <x:c r="F630" s="34"/>
      <x:c r="G630" s="34"/>
      <x:c r="H630" s="34"/>
      <x:c r="I630" s="34"/>
      <x:c r="J630" s="34"/>
      <x:c r="K630" s="34"/>
      <x:c r="L630" s="34"/>
      <x:c r="M630" s="34"/>
      <x:c r="N630" s="34"/>
      <x:c r="O630" s="34"/>
      <x:c r="P630" s="34"/>
      <x:c r="S630" s="10" t="n">
        <x:v>2.44472084274836</x:v>
      </x:c>
      <x:c r="T630" s="10" t="n">
        <x:v>1.3664951504232894</x:v>
      </x:c>
      <x:c r="U630" s="10" t="n">
        <x:v>0.27337088572712004</x:v>
      </x:c>
      <x:c r="V630" s="10" t="n">
        <x:v>-0.018070423181825526</x:v>
      </x:c>
      <x:c r="W630" s="10" t="n">
        <x:v>-0.2898336028226563</x:v>
      </x:c>
      <x:c r="X630" s="10" t="n">
        <x:v>1.5388888032579655</x:v>
      </x:c>
    </x:row>
    <x:row r="631">
      <x:c r="A631" s="34" t="n">
        <x:v>607</x:v>
      </x:c>
      <x:c r="B631" s="39" t="n">
        <x:f>CHOOSE(MIN(3,MAX(1,$B$9)),S631,U631,W631)</x:f>
        <x:v>-1.0801661512540075</x:v>
      </x:c>
      <x:c r="C631" s="39" t="n">
        <x:f>CHOOSE(MIN(3,MAX(1,$B$9)),T631,V631,X631)</x:f>
        <x:v>-0.32510086185145004</x:v>
      </x:c>
      <x:c r="D631" s="17" t="n">
        <x:f>$B$6+$B$7*B631</x:f>
        <x:v>-0.05801661512540075</x:v>
      </x:c>
      <x:c r="E631" s="17" t="n">
        <x:f>$C$6+$C$7*($B$8*B631+SQRT(1-$B$8^2)*C631)</x:f>
        <x:v>-0.03216286807825748</x:v>
      </x:c>
      <x:c r="F631" s="34"/>
      <x:c r="G631" s="34"/>
      <x:c r="H631" s="34"/>
      <x:c r="I631" s="34"/>
      <x:c r="J631" s="34"/>
      <x:c r="K631" s="34"/>
      <x:c r="L631" s="34"/>
      <x:c r="M631" s="34"/>
      <x:c r="N631" s="34"/>
      <x:c r="O631" s="34"/>
      <x:c r="P631" s="34"/>
      <x:c r="S631" s="10" t="n">
        <x:v>-1.0801661512540075</x:v>
      </x:c>
      <x:c r="T631" s="10" t="n">
        <x:v>-0.32510086185145004</x:v>
      </x:c>
      <x:c r="U631" s="10" t="n">
        <x:v>-1.431006577983718</x:v>
      </x:c>
      <x:c r="V631" s="10" t="n">
        <x:v>-1.085145752124956</x:v>
      </x:c>
      <x:c r="W631" s="10" t="n">
        <x:v>-0.4651954163894082</x:v>
      </x:c>
      <x:c r="X631" s="10" t="n">
        <x:v>1.3709192930196155</x:v>
      </x:c>
    </x:row>
    <x:row r="632">
      <x:c r="A632" s="34" t="n">
        <x:v>608</x:v>
      </x:c>
      <x:c r="B632" s="39" t="n">
        <x:f>CHOOSE(MIN(3,MAX(1,$B$9)),S632,U632,W632)</x:f>
        <x:v>0.026254489237439227</x:v>
      </x:c>
      <x:c r="C632" s="39" t="n">
        <x:f>CHOOSE(MIN(3,MAX(1,$B$9)),T632,V632,X632)</x:f>
        <x:v>0.12651876641448417</x:v>
      </x:c>
      <x:c r="D632" s="17" t="n">
        <x:f>$B$6+$B$7*B632</x:f>
        <x:v>0.05262544892374393</x:v>
      </x:c>
      <x:c r="E632" s="17" t="n">
        <x:f>$C$6+$C$7*($B$8*B632+SQRT(1-$B$8^2)*C632)</x:f>
        <x:v>0.062269571038913236</x:v>
      </x:c>
      <x:c r="F632" s="34"/>
      <x:c r="G632" s="34"/>
      <x:c r="H632" s="34"/>
      <x:c r="I632" s="34"/>
      <x:c r="J632" s="34"/>
      <x:c r="K632" s="34"/>
      <x:c r="L632" s="34"/>
      <x:c r="M632" s="34"/>
      <x:c r="N632" s="34"/>
      <x:c r="O632" s="34"/>
      <x:c r="P632" s="34"/>
      <x:c r="S632" s="10" t="n">
        <x:v>0.026254489237439227</x:v>
      </x:c>
      <x:c r="T632" s="10" t="n">
        <x:v>0.12651876641448417</x:v>
      </x:c>
      <x:c r="U632" s="10" t="n">
        <x:v>0.7255768647309435</x:v>
      </x:c>
      <x:c r="V632" s="10" t="n">
        <x:v>-1.0470592969363168</x:v>
      </x:c>
      <x:c r="W632" s="10" t="n">
        <x:v>0.0647013443380242</x:v>
      </x:c>
      <x:c r="X632" s="10" t="n">
        <x:v>-0.5348178597599509</x:v>
      </x:c>
    </x:row>
    <x:row r="633">
      <x:c r="A633" s="34" t="n">
        <x:v>609</x:v>
      </x:c>
      <x:c r="B633" s="39" t="n">
        <x:f>CHOOSE(MIN(3,MAX(1,$B$9)),S633,U633,W633)</x:f>
        <x:v>0.6852230077478233</x:v>
      </x:c>
      <x:c r="C633" s="39" t="n">
        <x:f>CHOOSE(MIN(3,MAX(1,$B$9)),T633,V633,X633)</x:f>
        <x:v>0.7337081176847583</x:v>
      </x:c>
      <x:c r="D633" s="17" t="n">
        <x:f>$B$6+$B$7*B633</x:f>
        <x:v>0.11852230077478233</x:v>
      </x:c>
      <x:c r="E633" s="17" t="n">
        <x:f>$C$6+$C$7*($B$8*B633+SQRT(1-$B$8^2)*C633)</x:f>
        <x:v>0.1478021372751775</x:v>
      </x:c>
      <x:c r="F633" s="34"/>
      <x:c r="G633" s="34"/>
      <x:c r="H633" s="34"/>
      <x:c r="I633" s="34"/>
      <x:c r="J633" s="34"/>
      <x:c r="K633" s="34"/>
      <x:c r="L633" s="34"/>
      <x:c r="M633" s="34"/>
      <x:c r="N633" s="34"/>
      <x:c r="O633" s="34"/>
      <x:c r="P633" s="34"/>
      <x:c r="S633" s="10" t="n">
        <x:v>0.6852230077478233</x:v>
      </x:c>
      <x:c r="T633" s="10" t="n">
        <x:v>0.7337081176847583</x:v>
      </x:c>
      <x:c r="U633" s="10" t="n">
        <x:v>1.584529811089526</x:v>
      </x:c>
      <x:c r="V633" s="10" t="n">
        <x:v>0.002643624656256754</x:v>
      </x:c>
      <x:c r="W633" s="10" t="n">
        <x:v>-0.9744637097917169</x:v>
      </x:c>
      <x:c r="X633" s="10" t="n">
        <x:v>-0.43171172605241376</x:v>
      </x:c>
    </x:row>
    <x:row r="634">
      <x:c r="A634" s="34" t="n">
        <x:v>610</x:v>
      </x:c>
      <x:c r="B634" s="39" t="n">
        <x:f>CHOOSE(MIN(3,MAX(1,$B$9)),S634,U634,W634)</x:f>
        <x:v>-0.145739211126555</x:v>
      </x:c>
      <x:c r="C634" s="39" t="n">
        <x:f>CHOOSE(MIN(3,MAX(1,$B$9)),T634,V634,X634)</x:f>
        <x:v>0.22976490137608957</x:v>
      </x:c>
      <x:c r="D634" s="17" t="n">
        <x:f>$B$6+$B$7*B634</x:f>
        <x:v>0.0354260788873445</x:v>
      </x:c>
      <x:c r="E634" s="17" t="n">
        <x:f>$C$6+$C$7*($B$8*B634+SQRT(1-$B$8^2)*C634)</x:f>
        <x:v>0.06261126359264423</x:v>
      </x:c>
      <x:c r="F634" s="34"/>
      <x:c r="G634" s="34"/>
      <x:c r="H634" s="34"/>
      <x:c r="I634" s="34"/>
      <x:c r="J634" s="34"/>
      <x:c r="K634" s="34"/>
      <x:c r="L634" s="34"/>
      <x:c r="M634" s="34"/>
      <x:c r="N634" s="34"/>
      <x:c r="O634" s="34"/>
      <x:c r="P634" s="34"/>
      <x:c r="S634" s="10" t="n">
        <x:v>-0.145739211126555</x:v>
      </x:c>
      <x:c r="T634" s="10" t="n">
        <x:v>0.22976490137608957</x:v>
      </x:c>
      <x:c r="U634" s="10" t="n">
        <x:v>1.1109870555582346</x:v>
      </x:c>
      <x:c r="V634" s="10" t="n">
        <x:v>-0.5848386584220648</x:v>
      </x:c>
      <x:c r="W634" s="10" t="n">
        <x:v>0.2805836620319734</x:v>
      </x:c>
      <x:c r="X634" s="10" t="n">
        <x:v>1.1366725054201934</x:v>
      </x:c>
    </x:row>
    <x:row r="635">
      <x:c r="A635" s="34" t="n">
        <x:v>611</x:v>
      </x:c>
      <x:c r="B635" s="39" t="n">
        <x:f>CHOOSE(MIN(3,MAX(1,$B$9)),S635,U635,W635)</x:f>
        <x:v>0.33970485071177337</x:v>
      </x:c>
      <x:c r="C635" s="39" t="n">
        <x:f>CHOOSE(MIN(3,MAX(1,$B$9)),T635,V635,X635)</x:f>
        <x:v>-1.1607938556291355</x:v>
      </x:c>
      <x:c r="D635" s="17" t="n">
        <x:f>$B$6+$B$7*B635</x:f>
        <x:v>0.08397048507117734</x:v>
      </x:c>
      <x:c r="E635" s="17" t="n">
        <x:f>$C$6+$C$7*($B$8*B635+SQRT(1-$B$8^2)*C635)</x:f>
        <x:v>-0.03354245421758309</x:v>
      </x:c>
      <x:c r="F635" s="34"/>
      <x:c r="G635" s="34"/>
      <x:c r="H635" s="34"/>
      <x:c r="I635" s="34"/>
      <x:c r="J635" s="34"/>
      <x:c r="K635" s="34"/>
      <x:c r="L635" s="34"/>
      <x:c r="M635" s="34"/>
      <x:c r="N635" s="34"/>
      <x:c r="O635" s="34"/>
      <x:c r="P635" s="34"/>
      <x:c r="S635" s="10" t="n">
        <x:v>0.33970485071177337</x:v>
      </x:c>
      <x:c r="T635" s="10" t="n">
        <x:v>-1.1607938556291355</x:v>
      </x:c>
      <x:c r="U635" s="10" t="n">
        <x:v>-0.39393442930977546</x:v>
      </x:c>
      <x:c r="V635" s="10" t="n">
        <x:v>-2.0021831595193404</x:v>
      </x:c>
      <x:c r="W635" s="10" t="n">
        <x:v>-1.1708385838082147</x:v>
      </x:c>
      <x:c r="X635" s="10" t="n">
        <x:v>-1.3950735214439034</x:v>
      </x:c>
    </x:row>
    <x:row r="636">
      <x:c r="A636" s="34" t="n">
        <x:v>612</x:v>
      </x:c>
      <x:c r="B636" s="39" t="n">
        <x:f>CHOOSE(MIN(3,MAX(1,$B$9)),S636,U636,W636)</x:f>
        <x:v>0.5969682682984212</x:v>
      </x:c>
      <x:c r="C636" s="39" t="n">
        <x:f>CHOOSE(MIN(3,MAX(1,$B$9)),T636,V636,X636)</x:f>
        <x:v>0.13012229653493324</x:v>
      </x:c>
      <x:c r="D636" s="17" t="n">
        <x:f>$B$6+$B$7*B636</x:f>
        <x:v>0.10969682682984212</x:v>
      </x:c>
      <x:c r="E636" s="17" t="n">
        <x:f>$C$6+$C$7*($B$8*B636+SQRT(1-$B$8^2)*C636)</x:f>
        <x:v>0.09111733485472347</x:v>
      </x:c>
      <x:c r="F636" s="34"/>
      <x:c r="G636" s="34"/>
      <x:c r="H636" s="34"/>
      <x:c r="I636" s="34"/>
      <x:c r="J636" s="34"/>
      <x:c r="K636" s="34"/>
      <x:c r="L636" s="34"/>
      <x:c r="M636" s="34"/>
      <x:c r="N636" s="34"/>
      <x:c r="O636" s="34"/>
      <x:c r="P636" s="34"/>
      <x:c r="S636" s="10" t="n">
        <x:v>0.5969682682984212</x:v>
      </x:c>
      <x:c r="T636" s="10" t="n">
        <x:v>0.13012229653493324</x:v>
      </x:c>
      <x:c r="U636" s="10" t="n">
        <x:v>-0.6020840010492984</x:v>
      </x:c>
      <x:c r="V636" s="10" t="n">
        <x:v>-1.056382734693886</x:v>
      </x:c>
      <x:c r="W636" s="10" t="n">
        <x:v>-0.6429383238939168</x:v>
      </x:c>
      <x:c r="X636" s="10" t="n">
        <x:v>1.8701325578629189</x:v>
      </x:c>
    </x:row>
    <x:row r="637">
      <x:c r="A637" s="34" t="n">
        <x:v>613</x:v>
      </x:c>
      <x:c r="B637" s="39" t="n">
        <x:f>CHOOSE(MIN(3,MAX(1,$B$9)),S637,U637,W637)</x:f>
        <x:v>-0.7251965883535153</x:v>
      </x:c>
      <x:c r="C637" s="39" t="n">
        <x:f>CHOOSE(MIN(3,MAX(1,$B$9)),T637,V637,X637)</x:f>
        <x:v>-0.023647419752763736</x:v>
      </x:c>
      <x:c r="D637" s="17" t="n">
        <x:f>$B$6+$B$7*B637</x:f>
        <x:v>-0.022519658835351536</x:v>
      </x:c>
      <x:c r="E637" s="17" t="n">
        <x:f>$C$6+$C$7*($B$8*B637+SQRT(1-$B$8^2)*C637)</x:f>
        <x:v>0.011692243958339503</x:v>
      </x:c>
      <x:c r="F637" s="34"/>
      <x:c r="G637" s="34"/>
      <x:c r="H637" s="34"/>
      <x:c r="I637" s="34"/>
      <x:c r="J637" s="34"/>
      <x:c r="K637" s="34"/>
      <x:c r="L637" s="34"/>
      <x:c r="M637" s="34"/>
      <x:c r="N637" s="34"/>
      <x:c r="O637" s="34"/>
      <x:c r="P637" s="34"/>
      <x:c r="S637" s="10" t="n">
        <x:v>-0.7251965883535153</x:v>
      </x:c>
      <x:c r="T637" s="10" t="n">
        <x:v>-0.023647419752763736</x:v>
      </x:c>
      <x:c r="U637" s="10" t="n">
        <x:v>-0.3068260122014594</x:v>
      </x:c>
      <x:c r="V637" s="10" t="n">
        <x:v>-0.6946818907446249</x:v>
      </x:c>
      <x:c r="W637" s="10" t="n">
        <x:v>-1.4346970636713083</x:v>
      </x:c>
      <x:c r="X637" s="10" t="n">
        <x:v>-0.005436948799294425</x:v>
      </x:c>
    </x:row>
    <x:row r="638">
      <x:c r="A638" s="34" t="n">
        <x:v>614</x:v>
      </x:c>
      <x:c r="B638" s="39" t="n">
        <x:f>CHOOSE(MIN(3,MAX(1,$B$9)),S638,U638,W638)</x:f>
        <x:v>-0.33717511815153206</x:v>
      </x:c>
      <x:c r="C638" s="39" t="n">
        <x:f>CHOOSE(MIN(3,MAX(1,$B$9)),T638,V638,X638)</x:f>
        <x:v>0.10156747787835063</x:v>
      </x:c>
      <x:c r="D638" s="17" t="n">
        <x:f>$B$6+$B$7*B638</x:f>
        <x:v>0.016282488184846795</x:v>
      </x:c>
      <x:c r="E638" s="17" t="n">
        <x:f>$C$6+$C$7*($B$8*B638+SQRT(1-$B$8^2)*C638)</x:f>
        <x:v>0.041937245696519965</x:v>
      </x:c>
      <x:c r="F638" s="34"/>
      <x:c r="G638" s="34"/>
      <x:c r="H638" s="34"/>
      <x:c r="I638" s="34"/>
      <x:c r="J638" s="34"/>
      <x:c r="K638" s="34"/>
      <x:c r="L638" s="34"/>
      <x:c r="M638" s="34"/>
      <x:c r="N638" s="34"/>
      <x:c r="O638" s="34"/>
      <x:c r="P638" s="34"/>
      <x:c r="S638" s="10" t="n">
        <x:v>-0.33717511815153206</x:v>
      </x:c>
      <x:c r="T638" s="10" t="n">
        <x:v>0.10156747787835063</x:v>
      </x:c>
      <x:c r="U638" s="10" t="n">
        <x:v>-2.2207377707685354</x:v>
      </x:c>
      <x:c r="V638" s="10" t="n">
        <x:v>-2.428995819137575</x:v>
      </x:c>
      <x:c r="W638" s="10" t="n">
        <x:v>-1.1042256200594813</x:v>
      </x:c>
      <x:c r="X638" s="10" t="n">
        <x:v>0.14856303427218925</x:v>
      </x:c>
    </x:row>
    <x:row r="639">
      <x:c r="A639" s="34" t="n">
        <x:v>615</x:v>
      </x:c>
      <x:c r="B639" s="39" t="n">
        <x:f>CHOOSE(MIN(3,MAX(1,$B$9)),S639,U639,W639)</x:f>
        <x:v>1.8378055197031364</x:v>
      </x:c>
      <x:c r="C639" s="39" t="n">
        <x:f>CHOOSE(MIN(3,MAX(1,$B$9)),T639,V639,X639)</x:f>
        <x:v>0.25936327218415195</x:v>
      </x:c>
      <x:c r="D639" s="17" t="n">
        <x:f>$B$6+$B$7*B639</x:f>
        <x:v>0.23378055197031367</x:v>
      </x:c>
      <x:c r="E639" s="17" t="n">
        <x:f>$C$6+$C$7*($B$8*B639+SQRT(1-$B$8^2)*C639)</x:f>
        <x:v>0.16435179423717017</x:v>
      </x:c>
      <x:c r="F639" s="34"/>
      <x:c r="G639" s="34"/>
      <x:c r="H639" s="34"/>
      <x:c r="I639" s="34"/>
      <x:c r="J639" s="34"/>
      <x:c r="K639" s="34"/>
      <x:c r="L639" s="34"/>
      <x:c r="M639" s="34"/>
      <x:c r="N639" s="34"/>
      <x:c r="O639" s="34"/>
      <x:c r="P639" s="34"/>
      <x:c r="S639" s="10" t="n">
        <x:v>1.8378055197031364</x:v>
      </x:c>
      <x:c r="T639" s="10" t="n">
        <x:v>0.25936327218415195</x:v>
      </x:c>
      <x:c r="U639" s="10" t="n">
        <x:v>-1.1533905459192297</x:v>
      </x:c>
      <x:c r="V639" s="10" t="n">
        <x:v>0.5229219682212749</x:v>
      </x:c>
      <x:c r="W639" s="10" t="n">
        <x:v>0.5939821344211172</x:v>
      </x:c>
      <x:c r="X639" s="10" t="n">
        <x:v>0.0969400498508607</x:v>
      </x:c>
    </x:row>
    <x:row r="640">
      <x:c r="A640" s="34" t="n">
        <x:v>616</x:v>
      </x:c>
      <x:c r="B640" s="39" t="n">
        <x:f>CHOOSE(MIN(3,MAX(1,$B$9)),S640,U640,W640)</x:f>
        <x:v>0.5210760523341634</x:v>
      </x:c>
      <x:c r="C640" s="39" t="n">
        <x:f>CHOOSE(MIN(3,MAX(1,$B$9)),T640,V640,X640)</x:f>
        <x:v>-2.009915279137425</x:v>
      </x:c>
      <x:c r="D640" s="17" t="n">
        <x:f>$B$6+$B$7*B640</x:f>
        <x:v>0.10210760523341635</x:v>
      </x:c>
      <x:c r="E640" s="17" t="n">
        <x:f>$C$6+$C$7*($B$8*B640+SQRT(1-$B$8^2)*C640)</x:f>
        <x:v>-0.09800996650204195</x:v>
      </x:c>
      <x:c r="F640" s="34"/>
      <x:c r="G640" s="34"/>
      <x:c r="H640" s="34"/>
      <x:c r="I640" s="34"/>
      <x:c r="J640" s="34"/>
      <x:c r="K640" s="34"/>
      <x:c r="L640" s="34"/>
      <x:c r="M640" s="34"/>
      <x:c r="N640" s="34"/>
      <x:c r="O640" s="34"/>
      <x:c r="P640" s="34"/>
      <x:c r="S640" s="10" t="n">
        <x:v>0.5210760523341634</x:v>
      </x:c>
      <x:c r="T640" s="10" t="n">
        <x:v>-2.009915279137425</x:v>
      </x:c>
      <x:c r="U640" s="10" t="n">
        <x:v>0.5357776219970669</x:v>
      </x:c>
      <x:c r="V640" s="10" t="n">
        <x:v>1.3090073292396398</x:v>
      </x:c>
      <x:c r="W640" s="10" t="n">
        <x:v>-0.4903402908378906</x:v>
      </x:c>
      <x:c r="X640" s="10" t="n">
        <x:v>-0.9412253713152806</x:v>
      </x:c>
    </x:row>
    <x:row r="641">
      <x:c r="A641" s="34" t="n">
        <x:v>617</x:v>
      </x:c>
      <x:c r="B641" s="39" t="n">
        <x:f>CHOOSE(MIN(3,MAX(1,$B$9)),S641,U641,W641)</x:f>
        <x:v>-0.8253635977429387</x:v>
      </x:c>
      <x:c r="C641" s="39" t="n">
        <x:f>CHOOSE(MIN(3,MAX(1,$B$9)),T641,V641,X641)</x:f>
        <x:v>-0.180775006068521</x:v>
      </x:c>
      <x:c r="D641" s="17" t="n">
        <x:f>$B$6+$B$7*B641</x:f>
        <x:v>-0.032536359774293866</x:v>
      </x:c>
      <x:c r="E641" s="17" t="n">
        <x:f>$C$6+$C$7*($B$8*B641+SQRT(1-$B$8^2)*C641)</x:f>
        <x:v>-0.006923754649609461</x:v>
      </x:c>
      <x:c r="F641" s="34"/>
      <x:c r="G641" s="34"/>
      <x:c r="H641" s="34"/>
      <x:c r="I641" s="34"/>
      <x:c r="J641" s="34"/>
      <x:c r="K641" s="34"/>
      <x:c r="L641" s="34"/>
      <x:c r="M641" s="34"/>
      <x:c r="N641" s="34"/>
      <x:c r="O641" s="34"/>
      <x:c r="P641" s="34"/>
      <x:c r="S641" s="10" t="n">
        <x:v>-0.8253635977429387</x:v>
      </x:c>
      <x:c r="T641" s="10" t="n">
        <x:v>-0.180775006068521</x:v>
      </x:c>
      <x:c r="U641" s="10" t="n">
        <x:v>-0.13004397388576003</x:v>
      </x:c>
      <x:c r="V641" s="10" t="n">
        <x:v>0.4754362292769716</x:v>
      </x:c>
      <x:c r="W641" s="10" t="n">
        <x:v>-0.3078368690233944</x:v>
      </x:c>
      <x:c r="X641" s="10" t="n">
        <x:v>-1.0286173366773297</x:v>
      </x:c>
    </x:row>
    <x:row r="642">
      <x:c r="A642" s="34" t="n">
        <x:v>618</x:v>
      </x:c>
      <x:c r="B642" s="39" t="n">
        <x:f>CHOOSE(MIN(3,MAX(1,$B$9)),S642,U642,W642)</x:f>
        <x:v>-1.0702209314051478</x:v>
      </x:c>
      <x:c r="C642" s="39" t="n">
        <x:f>CHOOSE(MIN(3,MAX(1,$B$9)),T642,V642,X642)</x:f>
        <x:v>0.4426567464352797</x:v>
      </x:c>
      <x:c r="D642" s="17" t="n">
        <x:f>$B$6+$B$7*B642</x:f>
        <x:v>-0.05702209314051479</x:v>
      </x:c>
      <x:c r="E642" s="17" t="n">
        <x:f>$C$6+$C$7*($B$8*B642+SQRT(1-$B$8^2)*C642)</x:f>
        <x:v>0.034824152186694504</x:v>
      </x:c>
      <x:c r="F642" s="34"/>
      <x:c r="G642" s="34"/>
      <x:c r="H642" s="34"/>
      <x:c r="I642" s="34"/>
      <x:c r="J642" s="34"/>
      <x:c r="K642" s="34"/>
      <x:c r="L642" s="34"/>
      <x:c r="M642" s="34"/>
      <x:c r="N642" s="34"/>
      <x:c r="O642" s="34"/>
      <x:c r="P642" s="34"/>
      <x:c r="S642" s="10" t="n">
        <x:v>-1.0702209314051478</x:v>
      </x:c>
      <x:c r="T642" s="10" t="n">
        <x:v>0.4426567464352797</x:v>
      </x:c>
      <x:c r="U642" s="10" t="n">
        <x:v>-1.6385707171220232</x:v>
      </x:c>
      <x:c r="V642" s="10" t="n">
        <x:v>-1.189050219423487</x:v>
      </x:c>
      <x:c r="W642" s="10" t="n">
        <x:v>-0.4890987201550049</x:v>
      </x:c>
      <x:c r="X642" s="10" t="n">
        <x:v>-0.10755545380919224</x:v>
      </x:c>
    </x:row>
    <x:row r="643">
      <x:c r="A643" s="34" t="n">
        <x:v>619</x:v>
      </x:c>
      <x:c r="B643" s="39" t="n">
        <x:f>CHOOSE(MIN(3,MAX(1,$B$9)),S643,U643,W643)</x:f>
        <x:v>0.4167034078059636</x:v>
      </x:c>
      <x:c r="C643" s="39" t="n">
        <x:f>CHOOSE(MIN(3,MAX(1,$B$9)),T643,V643,X643)</x:f>
        <x:v>-0.40746147864371274</x:v>
      </x:c>
      <x:c r="D643" s="17" t="n">
        <x:f>$B$6+$B$7*B643</x:f>
        <x:v>0.09167034078059637</x:v>
      </x:c>
      <x:c r="E643" s="17" t="n">
        <x:f>$C$6+$C$7*($B$8*B643+SQRT(1-$B$8^2)*C643)</x:f>
        <x:v>0.03554797123339561</x:v>
      </x:c>
      <x:c r="F643" s="34"/>
      <x:c r="G643" s="34"/>
      <x:c r="H643" s="34"/>
      <x:c r="I643" s="34"/>
      <x:c r="J643" s="34"/>
      <x:c r="K643" s="34"/>
      <x:c r="L643" s="34"/>
      <x:c r="M643" s="34"/>
      <x:c r="N643" s="34"/>
      <x:c r="O643" s="34"/>
      <x:c r="P643" s="34"/>
      <x:c r="S643" s="10" t="n">
        <x:v>0.4167034078059636</x:v>
      </x:c>
      <x:c r="T643" s="10" t="n">
        <x:v>-0.40746147864371274</x:v>
      </x:c>
      <x:c r="U643" s="10" t="n">
        <x:v>-1.4418226329610488</x:v>
      </x:c>
      <x:c r="V643" s="10" t="n">
        <x:v>0.20878597825568468</x:v>
      </x:c>
      <x:c r="W643" s="10" t="n">
        <x:v>0.874351143447704</x:v>
      </x:c>
      <x:c r="X643" s="10" t="n">
        <x:v>0.679261114116927</x:v>
      </x:c>
    </x:row>
    <x:row r="644">
      <x:c r="A644" s="34" t="n">
        <x:v>620</x:v>
      </x:c>
      <x:c r="B644" s="39" t="n">
        <x:f>CHOOSE(MIN(3,MAX(1,$B$9)),S644,U644,W644)</x:f>
        <x:v>2.390713709061845</x:v>
      </x:c>
      <x:c r="C644" s="39" t="n">
        <x:f>CHOOSE(MIN(3,MAX(1,$B$9)),T644,V644,X644)</x:f>
        <x:v>-0.9198719648986782</x:v>
      </x:c>
      <x:c r="D644" s="17" t="n">
        <x:f>$B$6+$B$7*B644</x:f>
        <x:v>0.2890713709061845</x:v>
      </x:c>
      <x:c r="E644" s="17" t="n">
        <x:f>$C$6+$C$7*($B$8*B644+SQRT(1-$B$8^2)*C644)</x:f>
        <x:v>0.08987243646995599</x:v>
      </x:c>
      <x:c r="F644" s="34"/>
      <x:c r="G644" s="34"/>
      <x:c r="H644" s="34"/>
      <x:c r="I644" s="34"/>
      <x:c r="J644" s="34"/>
      <x:c r="K644" s="34"/>
      <x:c r="L644" s="34"/>
      <x:c r="M644" s="34"/>
      <x:c r="N644" s="34"/>
      <x:c r="O644" s="34"/>
      <x:c r="P644" s="34"/>
      <x:c r="S644" s="10" t="n">
        <x:v>2.390713709061845</x:v>
      </x:c>
      <x:c r="T644" s="10" t="n">
        <x:v>-0.9198719648986782</x:v>
      </x:c>
      <x:c r="U644" s="10" t="n">
        <x:v>0.8533284572976938</x:v>
      </x:c>
      <x:c r="V644" s="10" t="n">
        <x:v>-0.16034991528729017</x:v>
      </x:c>
      <x:c r="W644" s="10" t="n">
        <x:v>-0.32658265434862643</x:v>
      </x:c>
      <x:c r="X644" s="10" t="n">
        <x:v>1.0201749337089456</x:v>
      </x:c>
    </x:row>
    <x:row r="645">
      <x:c r="A645" s="34" t="n">
        <x:v>621</x:v>
      </x:c>
      <x:c r="B645" s="39" t="n">
        <x:f>CHOOSE(MIN(3,MAX(1,$B$9)),S645,U645,W645)</x:f>
        <x:v>-0.1328683019911303</x:v>
      </x:c>
      <x:c r="C645" s="39" t="n">
        <x:f>CHOOSE(MIN(3,MAX(1,$B$9)),T645,V645,X645)</x:f>
        <x:v>-0.9212040889122558</x:v>
      </x:c>
      <x:c r="D645" s="17" t="n">
        <x:f>$B$6+$B$7*B645</x:f>
        <x:v>0.03671316980088697</x:v>
      </x:c>
      <x:c r="E645" s="17" t="n">
        <x:f>$C$6+$C$7*($B$8*B645+SQRT(1-$B$8^2)*C645)</x:f>
        <x:v>-0.03642202940636774</x:v>
      </x:c>
      <x:c r="F645" s="34"/>
      <x:c r="G645" s="34"/>
      <x:c r="H645" s="34"/>
      <x:c r="I645" s="34"/>
      <x:c r="J645" s="34"/>
      <x:c r="K645" s="34"/>
      <x:c r="L645" s="34"/>
      <x:c r="M645" s="34"/>
      <x:c r="N645" s="34"/>
      <x:c r="O645" s="34"/>
      <x:c r="P645" s="34"/>
      <x:c r="S645" s="10" t="n">
        <x:v>-0.1328683019911303</x:v>
      </x:c>
      <x:c r="T645" s="10" t="n">
        <x:v>-0.9212040889122558</x:v>
      </x:c>
      <x:c r="U645" s="10" t="n">
        <x:v>0.04402445182790039</x:v>
      </x:c>
      <x:c r="V645" s="10" t="n">
        <x:v>-1.2229895096843402</x:v>
      </x:c>
      <x:c r="W645" s="10" t="n">
        <x:v>1.3792215147836109</x:v>
      </x:c>
      <x:c r="X645" s="10" t="n">
        <x:v>-0.19548875440173738</x:v>
      </x:c>
    </x:row>
    <x:row r="646">
      <x:c r="A646" s="34" t="n">
        <x:v>622</x:v>
      </x:c>
      <x:c r="B646" s="39" t="n">
        <x:f>CHOOSE(MIN(3,MAX(1,$B$9)),S646,U646,W646)</x:f>
        <x:v>-1.534185998662079</x:v>
      </x:c>
      <x:c r="C646" s="39" t="n">
        <x:f>CHOOSE(MIN(3,MAX(1,$B$9)),T646,V646,X646)</x:f>
        <x:v>-0.7330627876885505</x:v>
      </x:c>
      <x:c r="D646" s="17" t="n">
        <x:f>$B$6+$B$7*B646</x:f>
        <x:v>-0.1034185998662079</x:v>
      </x:c>
      <x:c r="E646" s="17" t="n">
        <x:f>$C$6+$C$7*($B$8*B646+SQRT(1-$B$8^2)*C646)</x:f>
        <x:v>-0.09019439960383625</x:v>
      </x:c>
      <x:c r="F646" s="34"/>
      <x:c r="G646" s="34"/>
      <x:c r="H646" s="34"/>
      <x:c r="I646" s="34"/>
      <x:c r="J646" s="34"/>
      <x:c r="K646" s="34"/>
      <x:c r="L646" s="34"/>
      <x:c r="M646" s="34"/>
      <x:c r="N646" s="34"/>
      <x:c r="O646" s="34"/>
      <x:c r="P646" s="34"/>
      <x:c r="S646" s="10" t="n">
        <x:v>-1.534185998662079</x:v>
      </x:c>
      <x:c r="T646" s="10" t="n">
        <x:v>-0.7330627876885505</x:v>
      </x:c>
      <x:c r="U646" s="10" t="n">
        <x:v>0.13283991386626726</x:v>
      </x:c>
      <x:c r="V646" s="10" t="n">
        <x:v>1.4346385869415048</x:v>
      </x:c>
      <x:c r="W646" s="10" t="n">
        <x:v>-1.0511114721554244</x:v>
      </x:c>
      <x:c r="X646" s="10" t="n">
        <x:v>0.6926830085014437</x:v>
      </x:c>
    </x:row>
    <x:row r="647">
      <x:c r="A647" s="34" t="n">
        <x:v>623</x:v>
      </x:c>
      <x:c r="B647" s="39" t="n">
        <x:f>CHOOSE(MIN(3,MAX(1,$B$9)),S647,U647,W647)</x:f>
        <x:v>-0.7340903333853052</x:v>
      </x:c>
      <x:c r="C647" s="39" t="n">
        <x:f>CHOOSE(MIN(3,MAX(1,$B$9)),T647,V647,X647)</x:f>
        <x:v>1.1736929607896212</x:v>
      </x:c>
      <x:c r="D647" s="17" t="n">
        <x:f>$B$6+$B$7*B647</x:f>
        <x:v>-0.02340903333853052</x:v>
      </x:c>
      <x:c r="E647" s="17" t="n">
        <x:f>$C$6+$C$7*($B$8*B647+SQRT(1-$B$8^2)*C647)</x:f>
        <x:v>0.11494027535941323</x:v>
      </x:c>
      <x:c r="F647" s="34"/>
      <x:c r="G647" s="34"/>
      <x:c r="H647" s="34"/>
      <x:c r="I647" s="34"/>
      <x:c r="J647" s="34"/>
      <x:c r="K647" s="34"/>
      <x:c r="L647" s="34"/>
      <x:c r="M647" s="34"/>
      <x:c r="N647" s="34"/>
      <x:c r="O647" s="34"/>
      <x:c r="P647" s="34"/>
      <x:c r="S647" s="10" t="n">
        <x:v>-0.7340903333853052</x:v>
      </x:c>
      <x:c r="T647" s="10" t="n">
        <x:v>1.1736929607896212</x:v>
      </x:c>
      <x:c r="U647" s="10" t="n">
        <x:v>0.9509265710497462</x:v>
      </x:c>
      <x:c r="V647" s="10" t="n">
        <x:v>0.5355583171075217</x:v>
      </x:c>
      <x:c r="W647" s="10" t="n">
        <x:v>-0.5760677349803611</x:v>
      </x:c>
      <x:c r="X647" s="10" t="n">
        <x:v>1.6343619600730421</x:v>
      </x:c>
    </x:row>
    <x:row r="648">
      <x:c r="A648" s="34" t="n">
        <x:v>624</x:v>
      </x:c>
      <x:c r="B648" s="39" t="n">
        <x:f>CHOOSE(MIN(3,MAX(1,$B$9)),S648,U648,W648)</x:f>
        <x:v>-0.5182145912811934</x:v>
      </x:c>
      <x:c r="C648" s="39" t="n">
        <x:f>CHOOSE(MIN(3,MAX(1,$B$9)),T648,V648,X648)</x:f>
        <x:v>2.141789012699066</x:v>
      </x:c>
      <x:c r="D648" s="17" t="n">
        <x:f>$B$6+$B$7*B648</x:f>
        <x:v>-0.001821459128119339</x:v>
      </x:c>
      <x:c r="E648" s="17" t="n">
        <x:f>$C$6+$C$7*($B$8*B648+SQRT(1-$B$8^2)*C648)</x:f>
        <x:v>0.20957363989031863</x:v>
      </x:c>
      <x:c r="F648" s="34"/>
      <x:c r="G648" s="34"/>
      <x:c r="H648" s="34"/>
      <x:c r="I648" s="34"/>
      <x:c r="J648" s="34"/>
      <x:c r="K648" s="34"/>
      <x:c r="L648" s="34"/>
      <x:c r="M648" s="34"/>
      <x:c r="N648" s="34"/>
      <x:c r="O648" s="34"/>
      <x:c r="P648" s="34"/>
      <x:c r="S648" s="10" t="n">
        <x:v>-0.5182145912811934</x:v>
      </x:c>
      <x:c r="T648" s="10" t="n">
        <x:v>2.141789012699066</x:v>
      </x:c>
      <x:c r="U648" s="10" t="n">
        <x:v>0.016977768389397876</x:v>
      </x:c>
      <x:c r="V648" s="10" t="n">
        <x:v>-0.38804901030897865</x:v>
      </x:c>
      <x:c r="W648" s="10" t="n">
        <x:v>0.28562092352905244</x:v>
      </x:c>
      <x:c r="X648" s="10" t="n">
        <x:v>-0.03534194786499233</x:v>
      </x:c>
    </x:row>
    <x:row r="649">
      <x:c r="A649" s="34" t="n">
        <x:v>625</x:v>
      </x:c>
      <x:c r="B649" s="39" t="n">
        <x:f>CHOOSE(MIN(3,MAX(1,$B$9)),S649,U649,W649)</x:f>
        <x:v>0.1504394366921844</x:v>
      </x:c>
      <x:c r="C649" s="39" t="n">
        <x:f>CHOOSE(MIN(3,MAX(1,$B$9)),T649,V649,X649)</x:f>
        <x:v>-0.36928385870728386</x:v>
      </x:c>
      <x:c r="D649" s="17" t="n">
        <x:f>$B$6+$B$7*B649</x:f>
        <x:v>0.06504394366921845</x:v>
      </x:c>
      <x:c r="E649" s="17" t="n">
        <x:f>$C$6+$C$7*($B$8*B649+SQRT(1-$B$8^2)*C649)</x:f>
        <x:v>0.025541051549804114</x:v>
      </x:c>
      <x:c r="F649" s="34"/>
      <x:c r="G649" s="34"/>
      <x:c r="H649" s="34"/>
      <x:c r="I649" s="34"/>
      <x:c r="J649" s="34"/>
      <x:c r="K649" s="34"/>
      <x:c r="L649" s="34"/>
      <x:c r="M649" s="34"/>
      <x:c r="N649" s="34"/>
      <x:c r="O649" s="34"/>
      <x:c r="P649" s="34"/>
      <x:c r="S649" s="10" t="n">
        <x:v>0.1504394366921844</x:v>
      </x:c>
      <x:c r="T649" s="10" t="n">
        <x:v>-0.36928385870728386</x:v>
      </x:c>
      <x:c r="U649" s="10" t="n">
        <x:v>2.6562739452855837</x:v>
      </x:c>
      <x:c r="V649" s="10" t="n">
        <x:v>0.4090160994612718</x:v>
      </x:c>
      <x:c r="W649" s="10" t="n">
        <x:v>0.6480928302021038</x:v>
      </x:c>
      <x:c r="X649" s="10" t="n">
        <x:v>0.662704568838107</x:v>
      </x:c>
    </x:row>
    <x:row r="650">
      <x:c r="A650" s="34" t="n">
        <x:v>626</x:v>
      </x:c>
      <x:c r="B650" s="39" t="n">
        <x:f>CHOOSE(MIN(3,MAX(1,$B$9)),S650,U650,W650)</x:f>
        <x:v>-1.640740619029078</x:v>
      </x:c>
      <x:c r="C650" s="39" t="n">
        <x:f>CHOOSE(MIN(3,MAX(1,$B$9)),T650,V650,X650)</x:f>
        <x:v>-0.6730751866171533</x:v>
      </x:c>
      <x:c r="D650" s="17" t="n">
        <x:f>$B$6+$B$7*B650</x:f>
        <x:v>-0.11407406190290782</x:v>
      </x:c>
      <x:c r="E650" s="17" t="n">
        <x:f>$C$6+$C$7*($B$8*B650+SQRT(1-$B$8^2)*C650)</x:f>
        <x:v>-0.09032705197819456</x:v>
      </x:c>
      <x:c r="F650" s="34"/>
      <x:c r="G650" s="34"/>
      <x:c r="H650" s="34"/>
      <x:c r="I650" s="34"/>
      <x:c r="J650" s="34"/>
      <x:c r="K650" s="34"/>
      <x:c r="L650" s="34"/>
      <x:c r="M650" s="34"/>
      <x:c r="N650" s="34"/>
      <x:c r="O650" s="34"/>
      <x:c r="P650" s="34"/>
      <x:c r="S650" s="10" t="n">
        <x:v>-1.640740619029078</x:v>
      </x:c>
      <x:c r="T650" s="10" t="n">
        <x:v>-0.6730751866171533</x:v>
      </x:c>
      <x:c r="U650" s="10" t="n">
        <x:v>-0.3230170163729211</x:v>
      </x:c>
      <x:c r="V650" s="10" t="n">
        <x:v>0.8556073499701241</x:v>
      </x:c>
      <x:c r="W650" s="10" t="n">
        <x:v>-1.90002794225379</x:v>
      </x:c>
      <x:c r="X650" s="10" t="n">
        <x:v>1.2774530803641864</x:v>
      </x:c>
    </x:row>
    <x:row r="651">
      <x:c r="A651" s="34" t="n">
        <x:v>627</x:v>
      </x:c>
      <x:c r="B651" s="39" t="n">
        <x:f>CHOOSE(MIN(3,MAX(1,$B$9)),S651,U651,W651)</x:f>
        <x:v>0.0032326928615431494</x:v>
      </x:c>
      <x:c r="C651" s="39" t="n">
        <x:f>CHOOSE(MIN(3,MAX(1,$B$9)),T651,V651,X651)</x:f>
        <x:v>0.2911830172602816</x:v>
      </x:c>
      <x:c r="D651" s="17" t="n">
        <x:f>$B$6+$B$7*B651</x:f>
        <x:v>0.05032326928615432</x:v>
      </x:c>
      <x:c r="E651" s="17" t="n">
        <x:f>$C$6+$C$7*($B$8*B651+SQRT(1-$B$8^2)*C651)</x:f>
        <x:v>0.07537882365287782</x:v>
      </x:c>
      <x:c r="F651" s="34"/>
      <x:c r="G651" s="34"/>
      <x:c r="H651" s="34"/>
      <x:c r="I651" s="34"/>
      <x:c r="J651" s="34"/>
      <x:c r="K651" s="34"/>
      <x:c r="L651" s="34"/>
      <x:c r="M651" s="34"/>
      <x:c r="N651" s="34"/>
      <x:c r="O651" s="34"/>
      <x:c r="P651" s="34"/>
      <x:c r="S651" s="10" t="n">
        <x:v>0.0032326928615431494</x:v>
      </x:c>
      <x:c r="T651" s="10" t="n">
        <x:v>0.2911830172602816</x:v>
      </x:c>
      <x:c r="U651" s="10" t="n">
        <x:v>-0.7202006613606331</x:v>
      </x:c>
      <x:c r="V651" s="10" t="n">
        <x:v>-1.0618893858517775</x:v>
      </x:c>
      <x:c r="W651" s="10" t="n">
        <x:v>1.0448396706627028</x:v>
      </x:c>
      <x:c r="X651" s="10" t="n">
        <x:v>-1.3522467356721326</x:v>
      </x:c>
    </x:row>
    <x:row r="652">
      <x:c r="A652" s="34" t="n">
        <x:v>628</x:v>
      </x:c>
      <x:c r="B652" s="39" t="n">
        <x:f>CHOOSE(MIN(3,MAX(1,$B$9)),S652,U652,W652)</x:f>
        <x:v>-0.2810331668111553</x:v>
      </x:c>
      <x:c r="C652" s="39" t="n">
        <x:f>CHOOSE(MIN(3,MAX(1,$B$9)),T652,V652,X652)</x:f>
        <x:v>-1.5404771103034038</x:v>
      </x:c>
      <x:c r="D652" s="17" t="n">
        <x:f>$B$6+$B$7*B652</x:f>
        <x:v>0.02189668331888447</x:v>
      </x:c>
      <x:c r="E652" s="17" t="n">
        <x:f>$C$6+$C$7*($B$8*B652+SQRT(1-$B$8^2)*C652)</x:f>
        <x:v>-0.09746088948767682</x:v>
      </x:c>
      <x:c r="F652" s="34"/>
      <x:c r="G652" s="34"/>
      <x:c r="H652" s="34"/>
      <x:c r="I652" s="34"/>
      <x:c r="J652" s="34"/>
      <x:c r="K652" s="34"/>
      <x:c r="L652" s="34"/>
      <x:c r="M652" s="34"/>
      <x:c r="N652" s="34"/>
      <x:c r="O652" s="34"/>
      <x:c r="P652" s="34"/>
      <x:c r="S652" s="10" t="n">
        <x:v>-0.2810331668111553</x:v>
      </x:c>
      <x:c r="T652" s="10" t="n">
        <x:v>-1.5404771103034038</x:v>
      </x:c>
      <x:c r="U652" s="10" t="n">
        <x:v>-0.7317542217045898</x:v>
      </x:c>
      <x:c r="V652" s="10" t="n">
        <x:v>0.6807860073311908</x:v>
      </x:c>
      <x:c r="W652" s="10" t="n">
        <x:v>1.6941511754358465</x:v>
      </x:c>
      <x:c r="X652" s="10" t="n">
        <x:v>-0.48476474332107017</x:v>
      </x:c>
    </x:row>
    <x:row r="653">
      <x:c r="A653" s="34" t="n">
        <x:v>629</x:v>
      </x:c>
      <x:c r="B653" s="39" t="n">
        <x:f>CHOOSE(MIN(3,MAX(1,$B$9)),S653,U653,W653)</x:f>
        <x:v>-0.5669872102993309</x:v>
      </x:c>
      <x:c r="C653" s="39" t="n">
        <x:f>CHOOSE(MIN(3,MAX(1,$B$9)),T653,V653,X653)</x:f>
        <x:v>1.0136721832759592</x:v>
      </x:c>
      <x:c r="D653" s="17" t="n">
        <x:f>$B$6+$B$7*B653</x:f>
        <x:v>-0.0066987210299330885</x:v>
      </x:c>
      <x:c r="E653" s="17" t="n">
        <x:f>$C$6+$C$7*($B$8*B653+SQRT(1-$B$8^2)*C653)</x:f>
        <x:v>0.10943722566769505</x:v>
      </x:c>
      <x:c r="F653" s="34"/>
      <x:c r="G653" s="34"/>
      <x:c r="H653" s="34"/>
      <x:c r="I653" s="34"/>
      <x:c r="J653" s="34"/>
      <x:c r="K653" s="34"/>
      <x:c r="L653" s="34"/>
      <x:c r="M653" s="34"/>
      <x:c r="N653" s="34"/>
      <x:c r="O653" s="34"/>
      <x:c r="P653" s="34"/>
      <x:c r="S653" s="10" t="n">
        <x:v>-0.5669872102993309</x:v>
      </x:c>
      <x:c r="T653" s="10" t="n">
        <x:v>1.0136721832759592</x:v>
      </x:c>
      <x:c r="U653" s="10" t="n">
        <x:v>0.3376034138810092</x:v>
      </x:c>
      <x:c r="V653" s="10" t="n">
        <x:v>0.10327391265749046</x:v>
      </x:c>
      <x:c r="W653" s="10" t="n">
        <x:v>-0.5950339530440547</x:v>
      </x:c>
      <x:c r="X653" s="10" t="n">
        <x:v>0.8498997283207067</x:v>
      </x:c>
    </x:row>
    <x:row r="654">
      <x:c r="A654" s="34" t="n">
        <x:v>630</x:v>
      </x:c>
      <x:c r="B654" s="39" t="n">
        <x:f>CHOOSE(MIN(3,MAX(1,$B$9)),S654,U654,W654)</x:f>
        <x:v>0.07471691556206575</x:v>
      </x:c>
      <x:c r="C654" s="39" t="n">
        <x:f>CHOOSE(MIN(3,MAX(1,$B$9)),T654,V654,X654)</x:f>
        <x:v>0.7872348259321922</x:v>
      </x:c>
      <x:c r="D654" s="17" t="n">
        <x:f>$B$6+$B$7*B654</x:f>
        <x:v>0.05747169155620658</x:v>
      </x:c>
      <x:c r="E654" s="17" t="n">
        <x:f>$C$6+$C$7*($B$8*B654+SQRT(1-$B$8^2)*C654)</x:f>
        <x:v>0.12191238157821319</x:v>
      </x:c>
      <x:c r="F654" s="34"/>
      <x:c r="G654" s="34"/>
      <x:c r="H654" s="34"/>
      <x:c r="I654" s="34"/>
      <x:c r="J654" s="34"/>
      <x:c r="K654" s="34"/>
      <x:c r="L654" s="34"/>
      <x:c r="M654" s="34"/>
      <x:c r="N654" s="34"/>
      <x:c r="O654" s="34"/>
      <x:c r="P654" s="34"/>
      <x:c r="S654" s="10" t="n">
        <x:v>0.07471691556206575</x:v>
      </x:c>
      <x:c r="T654" s="10" t="n">
        <x:v>0.7872348259321922</x:v>
      </x:c>
      <x:c r="U654" s="10" t="n">
        <x:v>-0.16448885380575923</x:v>
      </x:c>
      <x:c r="V654" s="10" t="n">
        <x:v>-1.1433463080997956</x:v>
      </x:c>
      <x:c r="W654" s="10" t="n">
        <x:v>1.2212500609719454</x:v>
      </x:c>
      <x:c r="X654" s="10" t="n">
        <x:v>-0.6758132770154256</x:v>
      </x:c>
    </x:row>
    <x:row r="655">
      <x:c r="A655" s="34" t="n">
        <x:v>631</x:v>
      </x:c>
      <x:c r="B655" s="39" t="n">
        <x:f>CHOOSE(MIN(3,MAX(1,$B$9)),S655,U655,W655)</x:f>
        <x:v>-0.33939269930573585</x:v>
      </x:c>
      <x:c r="C655" s="39" t="n">
        <x:f>CHOOSE(MIN(3,MAX(1,$B$9)),T655,V655,X655)</x:f>
        <x:v>0.061081473698577915</x:v>
      </x:c>
      <x:c r="D655" s="17" t="n">
        <x:f>$B$6+$B$7*B655</x:f>
        <x:v>0.016060730069426418</x:v>
      </x:c>
      <x:c r="E655" s="17" t="n">
        <x:f>$C$6+$C$7*($B$8*B655+SQRT(1-$B$8^2)*C655)</x:f>
        <x:v>0.03832017582706916</x:v>
      </x:c>
      <x:c r="F655" s="34"/>
      <x:c r="G655" s="34"/>
      <x:c r="H655" s="34"/>
      <x:c r="I655" s="34"/>
      <x:c r="J655" s="34"/>
      <x:c r="K655" s="34"/>
      <x:c r="L655" s="34"/>
      <x:c r="M655" s="34"/>
      <x:c r="N655" s="34"/>
      <x:c r="O655" s="34"/>
      <x:c r="P655" s="34"/>
      <x:c r="S655" s="10" t="n">
        <x:v>-0.33939269930573585</x:v>
      </x:c>
      <x:c r="T655" s="10" t="n">
        <x:v>0.061081473698577915</x:v>
      </x:c>
      <x:c r="U655" s="10" t="n">
        <x:v>-1.626163969318898</x:v>
      </x:c>
      <x:c r="V655" s="10" t="n">
        <x:v>0.8564473022121429</x:v>
      </x:c>
      <x:c r="W655" s="10" t="n">
        <x:v>-0.7672957946560748</x:v>
      </x:c>
      <x:c r="X655" s="10" t="n">
        <x:v>-0.6218309046267726</x:v>
      </x:c>
    </x:row>
    <x:row r="656">
      <x:c r="A656" s="34" t="n">
        <x:v>632</x:v>
      </x:c>
      <x:c r="B656" s="39" t="n">
        <x:f>CHOOSE(MIN(3,MAX(1,$B$9)),S656,U656,W656)</x:f>
        <x:v>-1.0611430190519628</x:v>
      </x:c>
      <x:c r="C656" s="39" t="n">
        <x:f>CHOOSE(MIN(3,MAX(1,$B$9)),T656,V656,X656)</x:f>
        <x:v>0.4931192290003055</x:v>
      </x:c>
      <x:c r="D656" s="17" t="n">
        <x:f>$B$6+$B$7*B656</x:f>
        <x:v>-0.056114301905196284</x:v>
      </x:c>
      <x:c r="E656" s="17" t="n">
        <x:f>$C$6+$C$7*($B$8*B656+SQRT(1-$B$8^2)*C656)</x:f>
        <x:v>0.039648226988287925</x:v>
      </x:c>
      <x:c r="F656" s="34"/>
      <x:c r="G656" s="34"/>
      <x:c r="H656" s="34"/>
      <x:c r="I656" s="34"/>
      <x:c r="J656" s="34"/>
      <x:c r="K656" s="34"/>
      <x:c r="L656" s="34"/>
      <x:c r="M656" s="34"/>
      <x:c r="N656" s="34"/>
      <x:c r="O656" s="34"/>
      <x:c r="P656" s="34"/>
      <x:c r="S656" s="10" t="n">
        <x:v>-1.0611430190519628</x:v>
      </x:c>
      <x:c r="T656" s="10" t="n">
        <x:v>0.4931192290003055</x:v>
      </x:c>
      <x:c r="U656" s="10" t="n">
        <x:v>-1.0352953484761178</x:v>
      </x:c>
      <x:c r="V656" s="10" t="n">
        <x:v>-0.6099460403036523</x:v>
      </x:c>
      <x:c r="W656" s="10" t="n">
        <x:v>0.39335662857264314</x:v>
      </x:c>
      <x:c r="X656" s="10" t="n">
        <x:v>0.7284759339630389</x:v>
      </x:c>
    </x:row>
    <x:row r="657">
      <x:c r="A657" s="34" t="n">
        <x:v>633</x:v>
      </x:c>
      <x:c r="B657" s="39" t="n">
        <x:f>CHOOSE(MIN(3,MAX(1,$B$9)),S657,U657,W657)</x:f>
        <x:v>0.18435281846252527</x:v>
      </x:c>
      <x:c r="C657" s="39" t="n">
        <x:f>CHOOSE(MIN(3,MAX(1,$B$9)),T657,V657,X657)</x:f>
        <x:v>-1.174546051247294</x:v>
      </x:c>
      <x:c r="D657" s="17" t="n">
        <x:f>$B$6+$B$7*B657</x:f>
        <x:v>0.06843528184625253</x:v>
      </x:c>
      <x:c r="E657" s="17" t="n">
        <x:f>$C$6+$C$7*($B$8*B657+SQRT(1-$B$8^2)*C657)</x:f>
        <x:v>-0.0425010309063593</x:v>
      </x:c>
      <x:c r="F657" s="34"/>
      <x:c r="G657" s="34"/>
      <x:c r="H657" s="34"/>
      <x:c r="I657" s="34"/>
      <x:c r="J657" s="34"/>
      <x:c r="K657" s="34"/>
      <x:c r="L657" s="34"/>
      <x:c r="M657" s="34"/>
      <x:c r="N657" s="34"/>
      <x:c r="O657" s="34"/>
      <x:c r="P657" s="34"/>
      <x:c r="S657" s="10" t="n">
        <x:v>0.18435281846252527</x:v>
      </x:c>
      <x:c r="T657" s="10" t="n">
        <x:v>-1.174546051247294</x:v>
      </x:c>
      <x:c r="U657" s="10" t="n">
        <x:v>0.2678568702527618</x:v>
      </x:c>
      <x:c r="V657" s="10" t="n">
        <x:v>-2.7698075438382546</x:v>
      </x:c>
      <x:c r="W657" s="10" t="n">
        <x:v>0.331100150727196</x:v>
      </x:c>
      <x:c r="X657" s="10" t="n">
        <x:v>0.22027926387384014</x:v>
      </x:c>
    </x:row>
    <x:row r="658">
      <x:c r="A658" s="34" t="n">
        <x:v>634</x:v>
      </x:c>
      <x:c r="B658" s="39" t="n">
        <x:f>CHOOSE(MIN(3,MAX(1,$B$9)),S658,U658,W658)</x:f>
        <x:v>0.8884490182616894</x:v>
      </x:c>
      <x:c r="C658" s="39" t="n">
        <x:f>CHOOSE(MIN(3,MAX(1,$B$9)),T658,V658,X658)</x:f>
        <x:v>1.2164234822479887</x:v>
      </x:c>
      <x:c r="D658" s="17" t="n">
        <x:f>$B$6+$B$7*B658</x:f>
        <x:v>0.13884490182616893</x:v>
      </x:c>
      <x:c r="E658" s="17" t="n">
        <x:f>$C$6+$C$7*($B$8*B658+SQRT(1-$B$8^2)*C658)</x:f>
        <x:v>0.1997678146517532</x:v>
      </x:c>
      <x:c r="F658" s="34"/>
      <x:c r="G658" s="34"/>
      <x:c r="H658" s="34"/>
      <x:c r="I658" s="34"/>
      <x:c r="J658" s="34"/>
      <x:c r="K658" s="34"/>
      <x:c r="L658" s="34"/>
      <x:c r="M658" s="34"/>
      <x:c r="N658" s="34"/>
      <x:c r="O658" s="34"/>
      <x:c r="P658" s="34"/>
      <x:c r="S658" s="10" t="n">
        <x:v>0.8884490182616894</x:v>
      </x:c>
      <x:c r="T658" s="10" t="n">
        <x:v>1.2164234822479887</x:v>
      </x:c>
      <x:c r="U658" s="10" t="n">
        <x:v>-1.0872460020340713</x:v>
      </x:c>
      <x:c r="V658" s="10" t="n">
        <x:v>-0.4881734140899544</x:v>
      </x:c>
      <x:c r="W658" s="10" t="n">
        <x:v>0.5203963742832141</x:v>
      </x:c>
      <x:c r="X658" s="10" t="n">
        <x:v>0.8022967314597951</x:v>
      </x:c>
    </x:row>
    <x:row r="659">
      <x:c r="A659" s="34" t="n">
        <x:v>635</x:v>
      </x:c>
      <x:c r="B659" s="39" t="n">
        <x:f>CHOOSE(MIN(3,MAX(1,$B$9)),S659,U659,W659)</x:f>
        <x:v>0.02653004663666688</x:v>
      </x:c>
      <x:c r="C659" s="39" t="n">
        <x:f>CHOOSE(MIN(3,MAX(1,$B$9)),T659,V659,X659)</x:f>
        <x:v>0.04701099185006814</x:v>
      </x:c>
      <x:c r="D659" s="17" t="n">
        <x:f>$B$6+$B$7*B659</x:f>
        <x:v>0.052653004663666694</x:v>
      </x:c>
      <x:c r="E659" s="17" t="n">
        <x:f>$C$6+$C$7*($B$8*B659+SQRT(1-$B$8^2)*C659)</x:f>
        <x:v>0.05539777365175957</x:v>
      </x:c>
      <x:c r="F659" s="34"/>
      <x:c r="G659" s="34"/>
      <x:c r="H659" s="34"/>
      <x:c r="I659" s="34"/>
      <x:c r="J659" s="34"/>
      <x:c r="K659" s="34"/>
      <x:c r="L659" s="34"/>
      <x:c r="M659" s="34"/>
      <x:c r="N659" s="34"/>
      <x:c r="O659" s="34"/>
      <x:c r="P659" s="34"/>
      <x:c r="S659" s="10" t="n">
        <x:v>0.02653004663666688</x:v>
      </x:c>
      <x:c r="T659" s="10" t="n">
        <x:v>0.04701099185006814</x:v>
      </x:c>
      <x:c r="U659" s="10" t="n">
        <x:v>-1.2790679552166726</x:v>
      </x:c>
      <x:c r="V659" s="10" t="n">
        <x:v>0.5583224722451212</x:v>
      </x:c>
      <x:c r="W659" s="10" t="n">
        <x:v>-1.4493605947454304</x:v>
      </x:c>
      <x:c r="X659" s="10" t="n">
        <x:v>-0.7648380463483674</x:v>
      </x:c>
    </x:row>
    <x:row r="660">
      <x:c r="A660" s="34" t="n">
        <x:v>636</x:v>
      </x:c>
      <x:c r="B660" s="39" t="n">
        <x:f>CHOOSE(MIN(3,MAX(1,$B$9)),S660,U660,W660)</x:f>
        <x:v>-1.113153963887427</x:v>
      </x:c>
      <x:c r="C660" s="39" t="n">
        <x:f>CHOOSE(MIN(3,MAX(1,$B$9)),T660,V660,X660)</x:f>
        <x:v>-0.0882865542795802</x:v>
      </x:c>
      <x:c r="D660" s="17" t="n">
        <x:f>$B$6+$B$7*B660</x:f>
        <x:v>-0.06131539638874271</x:v>
      </x:c>
      <x:c r="E660" s="17" t="n">
        <x:f>$C$6+$C$7*($B$8*B660+SQRT(1-$B$8^2)*C660)</x:f>
        <x:v>-0.013303538076242377</x:v>
      </x:c>
      <x:c r="F660" s="34"/>
      <x:c r="G660" s="34"/>
      <x:c r="H660" s="34"/>
      <x:c r="I660" s="34"/>
      <x:c r="J660" s="34"/>
      <x:c r="K660" s="34"/>
      <x:c r="L660" s="34"/>
      <x:c r="M660" s="34"/>
      <x:c r="N660" s="34"/>
      <x:c r="O660" s="34"/>
      <x:c r="P660" s="34"/>
      <x:c r="S660" s="10" t="n">
        <x:v>-1.113153963887427</x:v>
      </x:c>
      <x:c r="T660" s="10" t="n">
        <x:v>-0.0882865542795802</x:v>
      </x:c>
      <x:c r="U660" s="10" t="n">
        <x:v>1.1732324678863904</x:v>
      </x:c>
      <x:c r="V660" s="10" t="n">
        <x:v>0.4248285063303128</x:v>
      </x:c>
      <x:c r="W660" s="10" t="n">
        <x:v>1.6048108083171064</x:v>
      </x:c>
      <x:c r="X660" s="10" t="n">
        <x:v>-0.4142286070306107</x:v>
      </x:c>
    </x:row>
    <x:row r="661">
      <x:c r="A661" s="34" t="n">
        <x:v>637</x:v>
      </x:c>
      <x:c r="B661" s="39" t="n">
        <x:f>CHOOSE(MIN(3,MAX(1,$B$9)),S661,U661,W661)</x:f>
        <x:v>-0.12432633140705764</x:v>
      </x:c>
      <x:c r="C661" s="39" t="n">
        <x:f>CHOOSE(MIN(3,MAX(1,$B$9)),T661,V661,X661)</x:f>
        <x:v>0.0721269227152904</x:v>
      </x:c>
      <x:c r="D661" s="17" t="n">
        <x:f>$B$6+$B$7*B661</x:f>
        <x:v>0.03756736685929424</x:v>
      </x:c>
      <x:c r="E661" s="17" t="n">
        <x:f>$C$6+$C$7*($B$8*B661+SQRT(1-$B$8^2)*C661)</x:f>
        <x:v>0.05003005816647096</x:v>
      </x:c>
      <x:c r="F661" s="34"/>
      <x:c r="G661" s="34"/>
      <x:c r="H661" s="34"/>
      <x:c r="I661" s="34"/>
      <x:c r="J661" s="34"/>
      <x:c r="K661" s="34"/>
      <x:c r="L661" s="34"/>
      <x:c r="M661" s="34"/>
      <x:c r="N661" s="34"/>
      <x:c r="O661" s="34"/>
      <x:c r="P661" s="34"/>
      <x:c r="S661" s="10" t="n">
        <x:v>-0.12432633140705764</x:v>
      </x:c>
      <x:c r="T661" s="10" t="n">
        <x:v>0.0721269227152904</x:v>
      </x:c>
      <x:c r="U661" s="10" t="n">
        <x:v>0.8246115572296514</x:v>
      </x:c>
      <x:c r="V661" s="10" t="n">
        <x:v>0.32399522142703496</x:v>
      </x:c>
      <x:c r="W661" s="10" t="n">
        <x:v>-0.80409373616087</x:v>
      </x:c>
      <x:c r="X661" s="10" t="n">
        <x:v>0.6990727821052781</x:v>
      </x:c>
    </x:row>
    <x:row r="662">
      <x:c r="A662" s="34" t="n">
        <x:v>638</x:v>
      </x:c>
      <x:c r="B662" s="39" t="n">
        <x:f>CHOOSE(MIN(3,MAX(1,$B$9)),S662,U662,W662)</x:f>
        <x:v>-0.1884608479842078</x:v>
      </x:c>
      <x:c r="C662" s="39" t="n">
        <x:f>CHOOSE(MIN(3,MAX(1,$B$9)),T662,V662,X662)</x:f>
        <x:v>-0.2921389772034586</x:v>
      </x:c>
      <x:c r="D662" s="17" t="n">
        <x:f>$B$6+$B$7*B662</x:f>
        <x:v>0.03115391520157922</x:v>
      </x:c>
      <x:c r="E662" s="17" t="n">
        <x:f>$C$6+$C$7*($B$8*B662+SQRT(1-$B$8^2)*C662)</x:f>
        <x:v>0.015276980031409794</x:v>
      </x:c>
      <x:c r="F662" s="34"/>
      <x:c r="G662" s="34"/>
      <x:c r="H662" s="34"/>
      <x:c r="I662" s="34"/>
      <x:c r="J662" s="34"/>
      <x:c r="K662" s="34"/>
      <x:c r="L662" s="34"/>
      <x:c r="M662" s="34"/>
      <x:c r="N662" s="34"/>
      <x:c r="O662" s="34"/>
      <x:c r="P662" s="34"/>
      <x:c r="S662" s="10" t="n">
        <x:v>-0.1884608479842078</x:v>
      </x:c>
      <x:c r="T662" s="10" t="n">
        <x:v>-0.2921389772034586</x:v>
      </x:c>
      <x:c r="U662" s="10" t="n">
        <x:v>0.26148783726970604</x:v>
      </x:c>
      <x:c r="V662" s="10" t="n">
        <x:v>1.2262883614589275</x:v>
      </x:c>
      <x:c r="W662" s="10" t="n">
        <x:v>0.8784012496825335</x:v>
      </x:c>
      <x:c r="X662" s="10" t="n">
        <x:v>0.988635608927141</x:v>
      </x:c>
    </x:row>
    <x:row r="663">
      <x:c r="A663" s="34" t="n">
        <x:v>639</x:v>
      </x:c>
      <x:c r="B663" s="39" t="n">
        <x:f>CHOOSE(MIN(3,MAX(1,$B$9)),S663,U663,W663)</x:f>
        <x:v>-0.7156354133935493</x:v>
      </x:c>
      <x:c r="C663" s="39" t="n">
        <x:f>CHOOSE(MIN(3,MAX(1,$B$9)),T663,V663,X663)</x:f>
        <x:v>2.7935271250773703</x:v>
      </x:c>
      <x:c r="D663" s="17" t="n">
        <x:f>$B$6+$B$7*B663</x:f>
        <x:v>-0.021563541339354925</x:v>
      </x:c>
      <x:c r="E663" s="17" t="n">
        <x:f>$C$6+$C$7*($B$8*B663+SQRT(1-$B$8^2)*C663)</x:f>
        <x:v>0.2561447749781137</x:v>
      </x:c>
      <x:c r="F663" s="34"/>
      <x:c r="G663" s="34"/>
      <x:c r="H663" s="34"/>
      <x:c r="I663" s="34"/>
      <x:c r="J663" s="34"/>
      <x:c r="K663" s="34"/>
      <x:c r="L663" s="34"/>
      <x:c r="M663" s="34"/>
      <x:c r="N663" s="34"/>
      <x:c r="O663" s="34"/>
      <x:c r="P663" s="34"/>
      <x:c r="S663" s="10" t="n">
        <x:v>-0.7156354133935493</x:v>
      </x:c>
      <x:c r="T663" s="10" t="n">
        <x:v>2.7935271250773703</x:v>
      </x:c>
      <x:c r="U663" s="10" t="n">
        <x:v>0.3145624982505147</x:v>
      </x:c>
      <x:c r="V663" s="10" t="n">
        <x:v>1.6250286928081825</x:v>
      </x:c>
      <x:c r="W663" s="10" t="n">
        <x:v>-0.8412269749384662</x:v>
      </x:c>
      <x:c r="X663" s="10" t="n">
        <x:v>0.9184276969376832</x:v>
      </x:c>
    </x:row>
    <x:row r="664">
      <x:c r="A664" s="34" t="n">
        <x:v>640</x:v>
      </x:c>
      <x:c r="B664" s="39" t="n">
        <x:f>CHOOSE(MIN(3,MAX(1,$B$9)),S664,U664,W664)</x:f>
        <x:v>-0.23394194240738952</x:v>
      </x:c>
      <x:c r="C664" s="39" t="n">
        <x:f>CHOOSE(MIN(3,MAX(1,$B$9)),T664,V664,X664)</x:f>
        <x:v>-1.0596114672268249</x:v>
      </x:c>
      <x:c r="D664" s="17" t="n">
        <x:f>$B$6+$B$7*B664</x:f>
        <x:v>0.02660580575926105</x:v>
      </x:c>
      <x:c r="E664" s="17" t="n">
        <x:f>$C$6+$C$7*($B$8*B664+SQRT(1-$B$8^2)*C664)</x:f>
        <x:v>-0.05346214199634272</x:v>
      </x:c>
      <x:c r="F664" s="34"/>
      <x:c r="G664" s="34"/>
      <x:c r="H664" s="34"/>
      <x:c r="I664" s="34"/>
      <x:c r="J664" s="34"/>
      <x:c r="K664" s="34"/>
      <x:c r="L664" s="34"/>
      <x:c r="M664" s="34"/>
      <x:c r="N664" s="34"/>
      <x:c r="O664" s="34"/>
      <x:c r="P664" s="34"/>
      <x:c r="S664" s="10" t="n">
        <x:v>-0.23394194240738952</x:v>
      </x:c>
      <x:c r="T664" s="10" t="n">
        <x:v>-1.0596114672268249</x:v>
      </x:c>
      <x:c r="U664" s="10" t="n">
        <x:v>0.22681819370794004</x:v>
      </x:c>
      <x:c r="V664" s="10" t="n">
        <x:v>0.16066054090375784</x:v>
      </x:c>
      <x:c r="W664" s="10" t="n">
        <x:v>1.21153766661963</x:v>
      </x:c>
      <x:c r="X664" s="10" t="n">
        <x:v>0.06854037228799435</x:v>
      </x:c>
    </x:row>
    <x:row r="665">
      <x:c r="A665" s="34" t="n">
        <x:v>641</x:v>
      </x:c>
      <x:c r="B665" s="39" t="n">
        <x:f>CHOOSE(MIN(3,MAX(1,$B$9)),S665,U665,W665)</x:f>
        <x:v>-0.16558568738914434</x:v>
      </x:c>
      <x:c r="C665" s="39" t="n">
        <x:f>CHOOSE(MIN(3,MAX(1,$B$9)),T665,V665,X665)</x:f>
        <x:v>-0.3624144959073006</x:v>
      </x:c>
      <x:c r="D665" s="17" t="n">
        <x:f>$B$6+$B$7*B665</x:f>
        <x:v>0.033441431261085564</x:v>
      </x:c>
      <x:c r="E665" s="17" t="n">
        <x:f>$C$6+$C$7*($B$8*B665+SQRT(1-$B$8^2)*C665)</x:f>
        <x:v>0.010334699614997403</x:v>
      </x:c>
      <x:c r="F665" s="34"/>
      <x:c r="G665" s="34"/>
      <x:c r="H665" s="34"/>
      <x:c r="I665" s="34"/>
      <x:c r="J665" s="34"/>
      <x:c r="K665" s="34"/>
      <x:c r="L665" s="34"/>
      <x:c r="M665" s="34"/>
      <x:c r="N665" s="34"/>
      <x:c r="O665" s="34"/>
      <x:c r="P665" s="34"/>
      <x:c r="S665" s="10" t="n">
        <x:v>-0.16558568738914434</x:v>
      </x:c>
      <x:c r="T665" s="10" t="n">
        <x:v>-0.3624144959073006</x:v>
      </x:c>
      <x:c r="U665" s="10" t="n">
        <x:v>-0.5111230155389395</x:v>
      </x:c>
      <x:c r="V665" s="10" t="n">
        <x:v>-0.07657659226321659</x:v>
      </x:c>
      <x:c r="W665" s="10" t="n">
        <x:v>0.8054722722824381</x:v>
      </x:c>
      <x:c r="X665" s="10" t="n">
        <x:v>-0.46897983629604245</x:v>
      </x:c>
    </x:row>
    <x:row r="666">
      <x:c r="A666" s="34" t="n">
        <x:v>642</x:v>
      </x:c>
      <x:c r="B666" s="39" t="n">
        <x:f>CHOOSE(MIN(3,MAX(1,$B$9)),S666,U666,W666)</x:f>
        <x:v>0.7252346162832738</x:v>
      </x:c>
      <x:c r="C666" s="39" t="n">
        <x:f>CHOOSE(MIN(3,MAX(1,$B$9)),T666,V666,X666)</x:f>
        <x:v>-0.9440061063084704</x:v>
      </x:c>
      <x:c r="D666" s="17" t="n">
        <x:f>$B$6+$B$7*B666</x:f>
        <x:v>0.12252346162832739</x:v>
      </x:c>
      <x:c r="E666" s="17" t="n">
        <x:f>$C$6+$C$7*($B$8*B666+SQRT(1-$B$8^2)*C666)</x:f>
        <x:v>0.004508403875086817</x:v>
      </x:c>
      <x:c r="F666" s="34"/>
      <x:c r="G666" s="34"/>
      <x:c r="H666" s="34"/>
      <x:c r="I666" s="34"/>
      <x:c r="J666" s="34"/>
      <x:c r="K666" s="34"/>
      <x:c r="L666" s="34"/>
      <x:c r="M666" s="34"/>
      <x:c r="N666" s="34"/>
      <x:c r="O666" s="34"/>
      <x:c r="P666" s="34"/>
      <x:c r="S666" s="10" t="n">
        <x:v>0.7252346162832738</x:v>
      </x:c>
      <x:c r="T666" s="10" t="n">
        <x:v>-0.9440061063084704</x:v>
      </x:c>
      <x:c r="U666" s="10" t="n">
        <x:v>-1.2274722728418843</x:v>
      </x:c>
      <x:c r="V666" s="10" t="n">
        <x:v>-1.3492008470058339</x:v>
      </x:c>
      <x:c r="W666" s="10" t="n">
        <x:v>-0.9973404347046417</x:v>
      </x:c>
      <x:c r="X666" s="10" t="n">
        <x:v>-2.193756585063031</x:v>
      </x:c>
    </x:row>
    <x:row r="667">
      <x:c r="A667" s="34" t="n">
        <x:v>643</x:v>
      </x:c>
      <x:c r="B667" s="39" t="n">
        <x:f>CHOOSE(MIN(3,MAX(1,$B$9)),S667,U667,W667)</x:f>
        <x:v>2.3645160187383425</x:v>
      </x:c>
      <x:c r="C667" s="39" t="n">
        <x:f>CHOOSE(MIN(3,MAX(1,$B$9)),T667,V667,X667)</x:f>
        <x:v>0.20305674495394924</x:v>
      </x:c>
      <x:c r="D667" s="17" t="n">
        <x:f>$B$6+$B$7*B667</x:f>
        <x:v>0.2864516018738343</x:v>
      </x:c>
      <x:c r="E667" s="17" t="n">
        <x:f>$C$6+$C$7*($B$8*B667+SQRT(1-$B$8^2)*C667)</x:f>
        <x:v>0.1858110308909069</x:v>
      </x:c>
      <x:c r="F667" s="34"/>
      <x:c r="G667" s="34"/>
      <x:c r="H667" s="34"/>
      <x:c r="I667" s="34"/>
      <x:c r="J667" s="34"/>
      <x:c r="K667" s="34"/>
      <x:c r="L667" s="34"/>
      <x:c r="M667" s="34"/>
      <x:c r="N667" s="34"/>
      <x:c r="O667" s="34"/>
      <x:c r="P667" s="34"/>
      <x:c r="S667" s="10" t="n">
        <x:v>2.3645160187383425</x:v>
      </x:c>
      <x:c r="T667" s="10" t="n">
        <x:v>0.20305674495394924</x:v>
      </x:c>
      <x:c r="U667" s="10" t="n">
        <x:v>0.1033843896977316</x:v>
      </x:c>
      <x:c r="V667" s="10" t="n">
        <x:v>0.30796618363426165</x:v>
      </x:c>
      <x:c r="W667" s="10" t="n">
        <x:v>-1.805834914956668</x:v>
      </x:c>
      <x:c r="X667" s="10" t="n">
        <x:v>0.37346154573061147</x:v>
      </x:c>
    </x:row>
    <x:row r="668">
      <x:c r="A668" s="34" t="n">
        <x:v>644</x:v>
      </x:c>
      <x:c r="B668" s="39" t="n">
        <x:f>CHOOSE(MIN(3,MAX(1,$B$9)),S668,U668,W668)</x:f>
        <x:v>0.9342483951316327</x:v>
      </x:c>
      <x:c r="C668" s="39" t="n">
        <x:f>CHOOSE(MIN(3,MAX(1,$B$9)),T668,V668,X668)</x:f>
        <x:v>-1.2388380291959826</x:v>
      </x:c>
      <x:c r="D668" s="17" t="n">
        <x:f>$B$6+$B$7*B668</x:f>
        <x:v>0.14342483951316326</x:v>
      </x:c>
      <x:c r="E668" s="17" t="n">
        <x:f>$C$6+$C$7*($B$8*B668+SQRT(1-$B$8^2)*C668)</x:f>
        <x:v>-0.010574100689215257</x:v>
      </x:c>
      <x:c r="F668" s="34"/>
      <x:c r="G668" s="34"/>
      <x:c r="H668" s="34"/>
      <x:c r="I668" s="34"/>
      <x:c r="J668" s="34"/>
      <x:c r="K668" s="34"/>
      <x:c r="L668" s="34"/>
      <x:c r="M668" s="34"/>
      <x:c r="N668" s="34"/>
      <x:c r="O668" s="34"/>
      <x:c r="P668" s="34"/>
      <x:c r="S668" s="10" t="n">
        <x:v>0.9342483951316327</x:v>
      </x:c>
      <x:c r="T668" s="10" t="n">
        <x:v>-1.2388380291959826</x:v>
      </x:c>
      <x:c r="U668" s="10" t="n">
        <x:v>1.5247551353191735</x:v>
      </x:c>
      <x:c r="V668" s="10" t="n">
        <x:v>0.3373819827769972</x:v>
      </x:c>
      <x:c r="W668" s="10" t="n">
        <x:v>-1.7588602119431558</x:v>
      </x:c>
      <x:c r="X668" s="10" t="n">
        <x:v>0.44011945395030344</x:v>
      </x:c>
    </x:row>
    <x:row r="669">
      <x:c r="A669" s="34" t="n">
        <x:v>645</x:v>
      </x:c>
      <x:c r="B669" s="39" t="n">
        <x:f>CHOOSE(MIN(3,MAX(1,$B$9)),S669,U669,W669)</x:f>
        <x:v>-0.29006567313971887</x:v>
      </x:c>
      <x:c r="C669" s="39" t="n">
        <x:f>CHOOSE(MIN(3,MAX(1,$B$9)),T669,V669,X669)</x:f>
        <x:v>-0.16200062685822453</x:v>
      </x:c>
      <x:c r="D669" s="17" t="n">
        <x:f>$B$6+$B$7*B669</x:f>
        <x:v>0.020993432686028116</x:v>
      </x:c>
      <x:c r="E669" s="17" t="n">
        <x:f>$C$6+$C$7*($B$8*B669+SQRT(1-$B$8^2)*C669)</x:f>
        <x:v>0.02146705051419145</x:v>
      </x:c>
      <x:c r="F669" s="34"/>
      <x:c r="G669" s="34"/>
      <x:c r="H669" s="34"/>
      <x:c r="I669" s="34"/>
      <x:c r="J669" s="34"/>
      <x:c r="K669" s="34"/>
      <x:c r="L669" s="34"/>
      <x:c r="M669" s="34"/>
      <x:c r="N669" s="34"/>
      <x:c r="O669" s="34"/>
      <x:c r="P669" s="34"/>
      <x:c r="S669" s="10" t="n">
        <x:v>-0.29006567313971887</x:v>
      </x:c>
      <x:c r="T669" s="10" t="n">
        <x:v>-0.16200062685822453</x:v>
      </x:c>
      <x:c r="U669" s="10" t="n">
        <x:v>0.30399766629878766</x:v>
      </x:c>
      <x:c r="V669" s="10" t="n">
        <x:v>-0.6483001477457807</x:v>
      </x:c>
      <x:c r="W669" s="10" t="n">
        <x:v>-0.7873052360142441</x:v>
      </x:c>
      <x:c r="X669" s="10" t="n">
        <x:v>-0.3879442109872805</x:v>
      </x:c>
    </x:row>
    <x:row r="670">
      <x:c r="A670" s="34" t="n">
        <x:v>646</x:v>
      </x:c>
      <x:c r="B670" s="39" t="n">
        <x:f>CHOOSE(MIN(3,MAX(1,$B$9)),S670,U670,W670)</x:f>
        <x:v>-2.776304959706496</x:v>
      </x:c>
      <x:c r="C670" s="39" t="n">
        <x:f>CHOOSE(MIN(3,MAX(1,$B$9)),T670,V670,X670)</x:f>
        <x:v>0.12914219499928234</x:v>
      </x:c>
      <x:c r="D670" s="17" t="n">
        <x:f>$B$6+$B$7*B670</x:f>
        <x:v>-0.22763049597064966</x:v>
      </x:c>
      <x:c r="E670" s="17" t="n">
        <x:f>$C$6+$C$7*($B$8*B670+SQRT(1-$B$8^2)*C670)</x:f>
        <x:v>-0.07763120582833859</x:v>
      </x:c>
      <x:c r="F670" s="34"/>
      <x:c r="G670" s="34"/>
      <x:c r="H670" s="34"/>
      <x:c r="I670" s="34"/>
      <x:c r="J670" s="34"/>
      <x:c r="K670" s="34"/>
      <x:c r="L670" s="34"/>
      <x:c r="M670" s="34"/>
      <x:c r="N670" s="34"/>
      <x:c r="O670" s="34"/>
      <x:c r="P670" s="34"/>
      <x:c r="S670" s="10" t="n">
        <x:v>-2.776304959706496</x:v>
      </x:c>
      <x:c r="T670" s="10" t="n">
        <x:v>0.12914219499928234</x:v>
      </x:c>
      <x:c r="U670" s="10" t="n">
        <x:v>0.04196061814177583</x:v>
      </x:c>
      <x:c r="V670" s="10" t="n">
        <x:v>0.6060615702748188</x:v>
      </x:c>
      <x:c r="W670" s="10" t="n">
        <x:v>-0.3428064718264967</x:v>
      </x:c>
      <x:c r="X670" s="10" t="n">
        <x:v>0.2996763032613009</x:v>
      </x:c>
    </x:row>
    <x:row r="671">
      <x:c r="A671" s="34" t="n">
        <x:v>647</x:v>
      </x:c>
      <x:c r="B671" s="39" t="n">
        <x:f>CHOOSE(MIN(3,MAX(1,$B$9)),S671,U671,W671)</x:f>
        <x:v>-0.8353801836032795</x:v>
      </x:c>
      <x:c r="C671" s="39" t="n">
        <x:f>CHOOSE(MIN(3,MAX(1,$B$9)),T671,V671,X671)</x:f>
        <x:v>-0.8688983850817605</x:v>
      </x:c>
      <x:c r="D671" s="17" t="n">
        <x:f>$B$6+$B$7*B671</x:f>
        <x:v>-0.03353801836032795</x:v>
      </x:c>
      <x:c r="E671" s="17" t="n">
        <x:f>$C$6+$C$7*($B$8*B671+SQRT(1-$B$8^2)*C671)</x:f>
        <x:v>-0.0670178166589718</x:v>
      </x:c>
      <x:c r="F671" s="34"/>
      <x:c r="G671" s="34"/>
      <x:c r="H671" s="34"/>
      <x:c r="I671" s="34"/>
      <x:c r="J671" s="34"/>
      <x:c r="K671" s="34"/>
      <x:c r="L671" s="34"/>
      <x:c r="M671" s="34"/>
      <x:c r="N671" s="34"/>
      <x:c r="O671" s="34"/>
      <x:c r="P671" s="34"/>
      <x:c r="S671" s="10" t="n">
        <x:v>-0.8353801836032795</x:v>
      </x:c>
      <x:c r="T671" s="10" t="n">
        <x:v>-0.8688983850817605</x:v>
      </x:c>
      <x:c r="U671" s="10" t="n">
        <x:v>-0.32282986052511004</x:v>
      </x:c>
      <x:c r="V671" s="10" t="n">
        <x:v>-0.7871072524493757</x:v>
      </x:c>
      <x:c r="W671" s="10" t="n">
        <x:v>1.3579565513308924</x:v>
      </x:c>
      <x:c r="X671" s="10" t="n">
        <x:v>2.492397987284842</x:v>
      </x:c>
    </x:row>
    <x:row r="672">
      <x:c r="A672" s="34" t="n">
        <x:v>648</x:v>
      </x:c>
      <x:c r="B672" s="39" t="n">
        <x:f>CHOOSE(MIN(3,MAX(1,$B$9)),S672,U672,W672)</x:f>
        <x:v>-0.23867969733182906</x:v>
      </x:c>
      <x:c r="C672" s="39" t="n">
        <x:f>CHOOSE(MIN(3,MAX(1,$B$9)),T672,V672,X672)</x:f>
        <x:v>0.23478772634080705</x:v>
      </x:c>
      <x:c r="D672" s="17" t="n">
        <x:f>$B$6+$B$7*B672</x:f>
        <x:v>0.026132030266817097</x:v>
      </x:c>
      <x:c r="E672" s="17" t="n">
        <x:f>$C$6+$C$7*($B$8*B672+SQRT(1-$B$8^2)*C672)</x:f>
        <x:v>0.05839922868420132</x:v>
      </x:c>
      <x:c r="F672" s="34"/>
      <x:c r="G672" s="34"/>
      <x:c r="H672" s="34"/>
      <x:c r="I672" s="34"/>
      <x:c r="J672" s="34"/>
      <x:c r="K672" s="34"/>
      <x:c r="L672" s="34"/>
      <x:c r="M672" s="34"/>
      <x:c r="N672" s="34"/>
      <x:c r="O672" s="34"/>
      <x:c r="P672" s="34"/>
      <x:c r="S672" s="10" t="n">
        <x:v>-0.23867969733182906</x:v>
      </x:c>
      <x:c r="T672" s="10" t="n">
        <x:v>0.23478772634080705</x:v>
      </x:c>
      <x:c r="U672" s="10" t="n">
        <x:v>0.16990774549937213</x:v>
      </x:c>
      <x:c r="V672" s="10" t="n">
        <x:v>1.0624870805568285</x:v>
      </x:c>
      <x:c r="W672" s="10" t="n">
        <x:v>0.949573094935503</x:v>
      </x:c>
      <x:c r="X672" s="10" t="n">
        <x:v>-0.694274628798358</x:v>
      </x:c>
    </x:row>
    <x:row r="673">
      <x:c r="A673" s="34" t="n">
        <x:v>649</x:v>
      </x:c>
      <x:c r="B673" s="39" t="n">
        <x:f>CHOOSE(MIN(3,MAX(1,$B$9)),S673,U673,W673)</x:f>
        <x:v>-1.4665418951346325</x:v>
      </x:c>
      <x:c r="C673" s="39" t="n">
        <x:f>CHOOSE(MIN(3,MAX(1,$B$9)),T673,V673,X673)</x:f>
        <x:v>-1.4228857256340497</x:v>
      </x:c>
      <x:c r="D673" s="17" t="n">
        <x:f>$B$6+$B$7*B673</x:f>
        <x:v>-0.09665418951346326</x:v>
      </x:c>
      <x:c r="E673" s="17" t="n">
        <x:f>$C$6+$C$7*($B$8*B673+SQRT(1-$B$8^2)*C673)</x:f>
        <x:v>-0.1465526132648658</x:v>
      </x:c>
      <x:c r="F673" s="34"/>
      <x:c r="G673" s="34"/>
      <x:c r="H673" s="34"/>
      <x:c r="I673" s="34"/>
      <x:c r="J673" s="34"/>
      <x:c r="K673" s="34"/>
      <x:c r="L673" s="34"/>
      <x:c r="M673" s="34"/>
      <x:c r="N673" s="34"/>
      <x:c r="O673" s="34"/>
      <x:c r="P673" s="34"/>
      <x:c r="S673" s="10" t="n">
        <x:v>-1.4665418951346325</x:v>
      </x:c>
      <x:c r="T673" s="10" t="n">
        <x:v>-1.4228857256340497</x:v>
      </x:c>
      <x:c r="U673" s="10" t="n">
        <x:v>-0.5814291382636069</x:v>
      </x:c>
      <x:c r="V673" s="10" t="n">
        <x:v>0.45304402477202654</x:v>
      </x:c>
      <x:c r="W673" s="10" t="n">
        <x:v>-0.6110500966292326</x:v>
      </x:c>
      <x:c r="X673" s="10" t="n">
        <x:v>0.22506022108605014</x:v>
      </x:c>
    </x:row>
    <x:row r="674">
      <x:c r="A674" s="34" t="n">
        <x:v>650</x:v>
      </x:c>
      <x:c r="B674" s="39" t="n">
        <x:f>CHOOSE(MIN(3,MAX(1,$B$9)),S674,U674,W674)</x:f>
        <x:v>0.28325861594754215</x:v>
      </x:c>
      <x:c r="C674" s="39" t="n">
        <x:f>CHOOSE(MIN(3,MAX(1,$B$9)),T674,V674,X674)</x:f>
        <x:v>-0.1625135808832625</x:v>
      </x:c>
      <x:c r="D674" s="17" t="n">
        <x:f>$B$6+$B$7*B674</x:f>
        <x:v>0.07832586159475421</x:v>
      </x:c>
      <x:c r="E674" s="17" t="n">
        <x:f>$C$6+$C$7*($B$8*B674+SQRT(1-$B$8^2)*C674)</x:f>
        <x:v>0.05008884184688887</x:v>
      </x:c>
      <x:c r="F674" s="34"/>
      <x:c r="G674" s="34"/>
      <x:c r="H674" s="34"/>
      <x:c r="I674" s="34"/>
      <x:c r="J674" s="34"/>
      <x:c r="K674" s="34"/>
      <x:c r="L674" s="34"/>
      <x:c r="M674" s="34"/>
      <x:c r="N674" s="34"/>
      <x:c r="O674" s="34"/>
      <x:c r="P674" s="34"/>
      <x:c r="S674" s="10" t="n">
        <x:v>0.28325861594754215</x:v>
      </x:c>
      <x:c r="T674" s="10" t="n">
        <x:v>-0.1625135808832625</x:v>
      </x:c>
      <x:c r="U674" s="10" t="n">
        <x:v>-0.4585608351927935</x:v>
      </x:c>
      <x:c r="V674" s="10" t="n">
        <x:v>-1.6447143026444926</x:v>
      </x:c>
      <x:c r="W674" s="10" t="n">
        <x:v>-1.627824415463977</x:v>
      </x:c>
      <x:c r="X674" s="10" t="n">
        <x:v>-0.744613777292509</x:v>
      </x:c>
    </x:row>
    <x:row r="675">
      <x:c r="A675" s="34" t="n">
        <x:v>651</x:v>
      </x:c>
      <x:c r="B675" s="39" t="n">
        <x:f>CHOOSE(MIN(3,MAX(1,$B$9)),S675,U675,W675)</x:f>
        <x:v>1.0410494304037397</x:v>
      </x:c>
      <x:c r="C675" s="39" t="n">
        <x:f>CHOOSE(MIN(3,MAX(1,$B$9)),T675,V675,X675)</x:f>
        <x:v>1.0939418962982708</x:v>
      </x:c>
      <x:c r="D675" s="17" t="n">
        <x:f>$B$6+$B$7*B675</x:f>
        <x:v>0.15410494304037398</x:v>
      </x:c>
      <x:c r="E675" s="17" t="n">
        <x:f>$C$6+$C$7*($B$8*B675+SQRT(1-$B$8^2)*C675)</x:f>
        <x:v>0.19679061876602943</x:v>
      </x:c>
      <x:c r="F675" s="34"/>
      <x:c r="G675" s="34"/>
      <x:c r="H675" s="34"/>
      <x:c r="I675" s="34"/>
      <x:c r="J675" s="34"/>
      <x:c r="K675" s="34"/>
      <x:c r="L675" s="34"/>
      <x:c r="M675" s="34"/>
      <x:c r="N675" s="34"/>
      <x:c r="O675" s="34"/>
      <x:c r="P675" s="34"/>
      <x:c r="S675" s="10" t="n">
        <x:v>1.0410494304037397</x:v>
      </x:c>
      <x:c r="T675" s="10" t="n">
        <x:v>1.0939418962982708</x:v>
      </x:c>
      <x:c r="U675" s="10" t="n">
        <x:v>0.04233943980408915</x:v>
      </x:c>
      <x:c r="V675" s="10" t="n">
        <x:v>1.7815006984748183</x:v>
      </x:c>
      <x:c r="W675" s="10" t="n">
        <x:v>0.3679867956520405</x:v>
      </x:c>
      <x:c r="X675" s="10" t="n">
        <x:v>1.276237462367538</x:v>
      </x:c>
    </x:row>
    <x:row r="676">
      <x:c r="A676" s="34" t="n">
        <x:v>652</x:v>
      </x:c>
      <x:c r="B676" s="39" t="n">
        <x:f>CHOOSE(MIN(3,MAX(1,$B$9)),S676,U676,W676)</x:f>
        <x:v>-0.00749262381945655</x:v>
      </x:c>
      <x:c r="C676" s="39" t="n">
        <x:f>CHOOSE(MIN(3,MAX(1,$B$9)),T676,V676,X676)</x:f>
        <x:v>0.6901216651415099</x:v>
      </x:c>
      <x:c r="D676" s="17" t="n">
        <x:f>$B$6+$B$7*B676</x:f>
        <x:v>0.04925073761805435</x:v>
      </x:c>
      <x:c r="E676" s="17" t="n">
        <x:f>$C$6+$C$7*($B$8*B676+SQRT(1-$B$8^2)*C676)</x:f>
        <x:v>0.10939165818048369</x:v>
      </x:c>
      <x:c r="F676" s="34"/>
      <x:c r="G676" s="34"/>
      <x:c r="H676" s="34"/>
      <x:c r="I676" s="34"/>
      <x:c r="J676" s="34"/>
      <x:c r="K676" s="34"/>
      <x:c r="L676" s="34"/>
      <x:c r="M676" s="34"/>
      <x:c r="N676" s="34"/>
      <x:c r="O676" s="34"/>
      <x:c r="P676" s="34"/>
      <x:c r="S676" s="10" t="n">
        <x:v>-0.00749262381945655</x:v>
      </x:c>
      <x:c r="T676" s="10" t="n">
        <x:v>0.6901216651415099</x:v>
      </x:c>
      <x:c r="U676" s="10" t="n">
        <x:v>1.787860939095249</x:v>
      </x:c>
      <x:c r="V676" s="10" t="n">
        <x:v>-0.03484205965001087</x:v>
      </x:c>
      <x:c r="W676" s="10" t="n">
        <x:v>-0.9580962065375852</x:v>
      </x:c>
      <x:c r="X676" s="10" t="n">
        <x:v>-0.7557152723210817</x:v>
      </x:c>
    </x:row>
    <x:row r="677">
      <x:c r="A677" s="34" t="n">
        <x:v>653</x:v>
      </x:c>
      <x:c r="B677" s="39" t="n">
        <x:f>CHOOSE(MIN(3,MAX(1,$B$9)),S677,U677,W677)</x:f>
        <x:v>-0.0883459762179883</x:v>
      </x:c>
      <x:c r="C677" s="39" t="n">
        <x:f>CHOOSE(MIN(3,MAX(1,$B$9)),T677,V677,X677)</x:f>
        <x:v>0.8406948456474703</x:v>
      </x:c>
      <x:c r="D677" s="17" t="n">
        <x:f>$B$6+$B$7*B677</x:f>
        <x:v>0.04116540237820117</x:v>
      </x:c>
      <x:c r="E677" s="17" t="n">
        <x:f>$C$6+$C$7*($B$8*B677+SQRT(1-$B$8^2)*C677)</x:f>
        <x:v>0.11838901050523526</x:v>
      </x:c>
      <x:c r="F677" s="34"/>
      <x:c r="G677" s="34"/>
      <x:c r="H677" s="34"/>
      <x:c r="I677" s="34"/>
      <x:c r="J677" s="34"/>
      <x:c r="K677" s="34"/>
      <x:c r="L677" s="34"/>
      <x:c r="M677" s="34"/>
      <x:c r="N677" s="34"/>
      <x:c r="O677" s="34"/>
      <x:c r="P677" s="34"/>
      <x:c r="S677" s="10" t="n">
        <x:v>-0.0883459762179883</x:v>
      </x:c>
      <x:c r="T677" s="10" t="n">
        <x:v>0.8406948456474703</x:v>
      </x:c>
      <x:c r="U677" s="10" t="n">
        <x:v>-2.0436954403958647</x:v>
      </x:c>
      <x:c r="V677" s="10" t="n">
        <x:v>-0.7559028171370239</x:v>
      </x:c>
      <x:c r="W677" s="10" t="n">
        <x:v>1.2190248159428863</x:v>
      </x:c>
      <x:c r="X677" s="10" t="n">
        <x:v>0.0797695021097934</x:v>
      </x:c>
    </x:row>
    <x:row r="678">
      <x:c r="A678" s="34" t="n">
        <x:v>654</x:v>
      </x:c>
      <x:c r="B678" s="39" t="n">
        <x:f>CHOOSE(MIN(3,MAX(1,$B$9)),S678,U678,W678)</x:f>
        <x:v>0.7948599689325908</x:v>
      </x:c>
      <x:c r="C678" s="39" t="n">
        <x:f>CHOOSE(MIN(3,MAX(1,$B$9)),T678,V678,X678)</x:f>
        <x:v>0.7668056207258928</x:v>
      </x:c>
      <x:c r="D678" s="17" t="n">
        <x:f>$B$6+$B$7*B678</x:f>
        <x:v>0.12948599689325907</x:v>
      </x:c>
      <x:c r="E678" s="17" t="n">
        <x:f>$C$6+$C$7*($B$8*B678+SQRT(1-$B$8^2)*C678)</x:f>
        <x:v>0.15615031317796138</x:v>
      </x:c>
      <x:c r="F678" s="34"/>
      <x:c r="G678" s="34"/>
      <x:c r="H678" s="34"/>
      <x:c r="I678" s="34"/>
      <x:c r="J678" s="34"/>
      <x:c r="K678" s="34"/>
      <x:c r="L678" s="34"/>
      <x:c r="M678" s="34"/>
      <x:c r="N678" s="34"/>
      <x:c r="O678" s="34"/>
      <x:c r="P678" s="34"/>
      <x:c r="S678" s="10" t="n">
        <x:v>0.7948599689325908</x:v>
      </x:c>
      <x:c r="T678" s="10" t="n">
        <x:v>0.7668056207258928</x:v>
      </x:c>
      <x:c r="U678" s="10" t="n">
        <x:v>0.42116224534032004</x:v>
      </x:c>
      <x:c r="V678" s="10" t="n">
        <x:v>1.6987291125921418</x:v>
      </x:c>
      <x:c r="W678" s="10" t="n">
        <x:v>-0.13475983285823645</x:v>
      </x:c>
      <x:c r="X678" s="10" t="n">
        <x:v>0.9773470809556968</x:v>
      </x:c>
    </x:row>
    <x:row r="679">
      <x:c r="A679" s="34" t="n">
        <x:v>655</x:v>
      </x:c>
      <x:c r="B679" s="39" t="n">
        <x:f>CHOOSE(MIN(3,MAX(1,$B$9)),S679,U679,W679)</x:f>
        <x:v>0.8483739649240573</x:v>
      </x:c>
      <x:c r="C679" s="39" t="n">
        <x:f>CHOOSE(MIN(3,MAX(1,$B$9)),T679,V679,X679)</x:f>
        <x:v>-0.6681535666064969</x:v>
      </x:c>
      <x:c r="D679" s="17" t="n">
        <x:f>$B$6+$B$7*B679</x:f>
        <x:v>0.13483739649240573</x:v>
      </x:c>
      <x:c r="E679" s="17" t="n">
        <x:f>$C$6+$C$7*($B$8*B679+SQRT(1-$B$8^2)*C679)</x:f>
        <x:v>0.03455490201516243</x:v>
      </x:c>
      <x:c r="F679" s="34"/>
      <x:c r="G679" s="34"/>
      <x:c r="H679" s="34"/>
      <x:c r="I679" s="34"/>
      <x:c r="J679" s="34"/>
      <x:c r="K679" s="34"/>
      <x:c r="L679" s="34"/>
      <x:c r="M679" s="34"/>
      <x:c r="N679" s="34"/>
      <x:c r="O679" s="34"/>
      <x:c r="P679" s="34"/>
      <x:c r="S679" s="10" t="n">
        <x:v>0.8483739649240573</x:v>
      </x:c>
      <x:c r="T679" s="10" t="n">
        <x:v>-0.6681535666064969</x:v>
      </x:c>
      <x:c r="U679" s="10" t="n">
        <x:v>0.15940007868157555</x:v>
      </x:c>
      <x:c r="V679" s="10" t="n">
        <x:v>-0.4368561337502699</x:v>
      </x:c>
      <x:c r="W679" s="10" t="n">
        <x:v>0.8578197905018303</x:v>
      </x:c>
      <x:c r="X679" s="10" t="n">
        <x:v>-0.7698593121909817</x:v>
      </x:c>
    </x:row>
    <x:row r="680">
      <x:c r="A680" s="34" t="n">
        <x:v>656</x:v>
      </x:c>
      <x:c r="B680" s="39" t="n">
        <x:f>CHOOSE(MIN(3,MAX(1,$B$9)),S680,U680,W680)</x:f>
        <x:v>-1.1200195285687484</x:v>
      </x:c>
      <x:c r="C680" s="39" t="n">
        <x:f>CHOOSE(MIN(3,MAX(1,$B$9)),T680,V680,X680)</x:f>
        <x:v>-0.6400776752428905</x:v>
      </x:c>
      <x:c r="D680" s="17" t="n">
        <x:f>$B$6+$B$7*B680</x:f>
        <x:v>-0.06200195285687485</x:v>
      </x:c>
      <x:c r="E680" s="17" t="n">
        <x:f>$C$6+$C$7*($B$8*B680+SQRT(1-$B$8^2)*C680)</x:f>
        <x:v>-0.061433329144000334</x:v>
      </x:c>
      <x:c r="F680" s="34"/>
      <x:c r="G680" s="34"/>
      <x:c r="H680" s="34"/>
      <x:c r="I680" s="34"/>
      <x:c r="J680" s="34"/>
      <x:c r="K680" s="34"/>
      <x:c r="L680" s="34"/>
      <x:c r="M680" s="34"/>
      <x:c r="N680" s="34"/>
      <x:c r="O680" s="34"/>
      <x:c r="P680" s="34"/>
      <x:c r="S680" s="10" t="n">
        <x:v>-1.1200195285687484</x:v>
      </x:c>
      <x:c r="T680" s="10" t="n">
        <x:v>-0.6400776752428905</x:v>
      </x:c>
      <x:c r="U680" s="10" t="n">
        <x:v>1.1541916626045676</x:v>
      </x:c>
      <x:c r="V680" s="10" t="n">
        <x:v>1.211845961097007</x:v>
      </x:c>
      <x:c r="W680" s="10" t="n">
        <x:v>0.6660679639564487</x:v>
      </x:c>
      <x:c r="X680" s="10" t="n">
        <x:v>0.7139783402050013</x:v>
      </x:c>
    </x:row>
    <x:row r="681">
      <x:c r="A681" s="34" t="n">
        <x:v>657</x:v>
      </x:c>
      <x:c r="B681" s="39" t="n">
        <x:f>CHOOSE(MIN(3,MAX(1,$B$9)),S681,U681,W681)</x:f>
        <x:v>2.2826825692269854</x:v>
      </x:c>
      <x:c r="C681" s="39" t="n">
        <x:f>CHOOSE(MIN(3,MAX(1,$B$9)),T681,V681,X681)</x:f>
        <x:v>-0.5055451927122274</x:v>
      </x:c>
      <x:c r="D681" s="17" t="n">
        <x:f>$B$6+$B$7*B681</x:f>
        <x:v>0.2782682569226986</x:v>
      </x:c>
      <x:c r="E681" s="17" t="n">
        <x:f>$C$6+$C$7*($B$8*B681+SQRT(1-$B$8^2)*C681)</x:f>
        <x:v>0.12035263049636041</x:v>
      </x:c>
      <x:c r="F681" s="34"/>
      <x:c r="G681" s="34"/>
      <x:c r="H681" s="34"/>
      <x:c r="I681" s="34"/>
      <x:c r="J681" s="34"/>
      <x:c r="K681" s="34"/>
      <x:c r="L681" s="34"/>
      <x:c r="M681" s="34"/>
      <x:c r="N681" s="34"/>
      <x:c r="O681" s="34"/>
      <x:c r="P681" s="34"/>
      <x:c r="S681" s="10" t="n">
        <x:v>2.2826825692269854</x:v>
      </x:c>
      <x:c r="T681" s="10" t="n">
        <x:v>-0.5055451927122274</x:v>
      </x:c>
      <x:c r="U681" s="10" t="n">
        <x:v>-0.035389615466034925</x:v>
      </x:c>
      <x:c r="V681" s="10" t="n">
        <x:v>0.4245826751907737</x:v>
      </x:c>
      <x:c r="W681" s="10" t="n">
        <x:v>0.456353126378923</x:v>
      </x:c>
      <x:c r="X681" s="10" t="n">
        <x:v>1.6161940484901873</x:v>
      </x:c>
    </x:row>
    <x:row r="682">
      <x:c r="A682" s="34" t="n">
        <x:v>658</x:v>
      </x:c>
      <x:c r="B682" s="39" t="n">
        <x:f>CHOOSE(MIN(3,MAX(1,$B$9)),S682,U682,W682)</x:f>
        <x:v>-0.6351204244193415</x:v>
      </x:c>
      <x:c r="C682" s="39" t="n">
        <x:f>CHOOSE(MIN(3,MAX(1,$B$9)),T682,V682,X682)</x:f>
        <x:v>0.4084224267912893</x:v>
      </x:c>
      <x:c r="D682" s="17" t="n">
        <x:f>$B$6+$B$7*B682</x:f>
        <x:v>-0.013512042441934144</x:v>
      </x:c>
      <x:c r="E682" s="17" t="n">
        <x:f>$C$6+$C$7*($B$8*B682+SQRT(1-$B$8^2)*C682)</x:f>
        <x:v>0.053614398486687594</x:v>
      </x:c>
      <x:c r="F682" s="34"/>
      <x:c r="G682" s="34"/>
      <x:c r="H682" s="34"/>
      <x:c r="I682" s="34"/>
      <x:c r="J682" s="34"/>
      <x:c r="K682" s="34"/>
      <x:c r="L682" s="34"/>
      <x:c r="M682" s="34"/>
      <x:c r="N682" s="34"/>
      <x:c r="O682" s="34"/>
      <x:c r="P682" s="34"/>
      <x:c r="S682" s="10" t="n">
        <x:v>-0.6351204244193415</x:v>
      </x:c>
      <x:c r="T682" s="10" t="n">
        <x:v>0.4084224267912893</x:v>
      </x:c>
      <x:c r="U682" s="10" t="n">
        <x:v>-1.5847710969690523</x:v>
      </x:c>
      <x:c r="V682" s="10" t="n">
        <x:v>-1.781741763660029</x:v>
      </x:c>
      <x:c r="W682" s="10" t="n">
        <x:v>0.8814391917870789</x:v>
      </x:c>
      <x:c r="X682" s="10" t="n">
        <x:v>0.4764810315926511</x:v>
      </x:c>
    </x:row>
    <x:row r="683">
      <x:c r="A683" s="34" t="n">
        <x:v>659</x:v>
      </x:c>
      <x:c r="B683" s="39" t="n">
        <x:f>CHOOSE(MIN(3,MAX(1,$B$9)),S683,U683,W683)</x:f>
        <x:v>-1.191097241134434</x:v>
      </x:c>
      <x:c r="C683" s="39" t="n">
        <x:f>CHOOSE(MIN(3,MAX(1,$B$9)),T683,V683,X683)</x:f>
        <x:v>-0.9933237898362355</x:v>
      </x:c>
      <x:c r="D683" s="17" t="n">
        <x:f>$B$6+$B$7*B683</x:f>
        <x:v>-0.0691097241134434</x:v>
      </x:c>
      <x:c r="E683" s="17" t="n">
        <x:f>$C$6+$C$7*($B$8*B683+SQRT(1-$B$8^2)*C683)</x:f>
        <x:v>-0.09557922567488318</x:v>
      </x:c>
      <x:c r="F683" s="34"/>
      <x:c r="G683" s="34"/>
      <x:c r="H683" s="34"/>
      <x:c r="I683" s="34"/>
      <x:c r="J683" s="34"/>
      <x:c r="K683" s="34"/>
      <x:c r="L683" s="34"/>
      <x:c r="M683" s="34"/>
      <x:c r="N683" s="34"/>
      <x:c r="O683" s="34"/>
      <x:c r="P683" s="34"/>
      <x:c r="S683" s="10" t="n">
        <x:v>-1.191097241134434</x:v>
      </x:c>
      <x:c r="T683" s="10" t="n">
        <x:v>-0.9933237898362355</x:v>
      </x:c>
      <x:c r="U683" s="10" t="n">
        <x:v>0.5047766634720007</x:v>
      </x:c>
      <x:c r="V683" s="10" t="n">
        <x:v>0.5670293724365125</x:v>
      </x:c>
      <x:c r="W683" s="10" t="n">
        <x:v>-0.8911913153350071</x:v>
      </x:c>
      <x:c r="X683" s="10" t="n">
        <x:v>0.46450984167174286</x:v>
      </x:c>
    </x:row>
    <x:row r="684">
      <x:c r="A684" s="34" t="n">
        <x:v>660</x:v>
      </x:c>
      <x:c r="B684" s="39" t="n">
        <x:f>CHOOSE(MIN(3,MAX(1,$B$9)),S684,U684,W684)</x:f>
        <x:v>-0.5359014188343749</x:v>
      </x:c>
      <x:c r="C684" s="39" t="n">
        <x:f>CHOOSE(MIN(3,MAX(1,$B$9)),T684,V684,X684)</x:f>
        <x:v>-0.6086160465639384</x:v>
      </x:c>
      <x:c r="D684" s="17" t="n">
        <x:f>$B$6+$B$7*B684</x:f>
        <x:v>-0.003590141883437495</x:v>
      </x:c>
      <x:c r="E684" s="17" t="n">
        <x:f>$C$6+$C$7*($B$8*B684+SQRT(1-$B$8^2)*C684)</x:f>
        <x:v>-0.029502766689241094</x:v>
      </x:c>
      <x:c r="F684" s="34"/>
      <x:c r="G684" s="34"/>
      <x:c r="H684" s="34"/>
      <x:c r="I684" s="34"/>
      <x:c r="J684" s="34"/>
      <x:c r="K684" s="34"/>
      <x:c r="L684" s="34"/>
      <x:c r="M684" s="34"/>
      <x:c r="N684" s="34"/>
      <x:c r="O684" s="34"/>
      <x:c r="P684" s="34"/>
      <x:c r="S684" s="10" t="n">
        <x:v>-0.5359014188343749</x:v>
      </x:c>
      <x:c r="T684" s="10" t="n">
        <x:v>-0.6086160465639384</x:v>
      </x:c>
      <x:c r="U684" s="10" t="n">
        <x:v>0.8537475548342142</x:v>
      </x:c>
      <x:c r="V684" s="10" t="n">
        <x:v>-1.4811105049592441</x:v>
      </x:c>
      <x:c r="W684" s="10" t="n">
        <x:v>0.15694375119021753</x:v>
      </x:c>
      <x:c r="X684" s="10" t="n">
        <x:v>0.6003741173353321</x:v>
      </x:c>
    </x:row>
    <x:row r="685">
      <x:c r="A685" s="34" t="n">
        <x:v>661</x:v>
      </x:c>
      <x:c r="B685" s="39" t="n">
        <x:f>CHOOSE(MIN(3,MAX(1,$B$9)),S685,U685,W685)</x:f>
        <x:v>1.5077711105707574</x:v>
      </x:c>
      <x:c r="C685" s="39" t="n">
        <x:f>CHOOSE(MIN(3,MAX(1,$B$9)),T685,V685,X685)</x:f>
        <x:v>-0.39746316999265774</x:v>
      </x:c>
      <x:c r="D685" s="17" t="n">
        <x:f>$B$6+$B$7*B685</x:f>
        <x:v>0.20077711105707574</x:v>
      </x:c>
      <x:c r="E685" s="17" t="n">
        <x:f>$C$6+$C$7*($B$8*B685+SQRT(1-$B$8^2)*C685)</x:f>
        <x:v>0.09096723530030444</x:v>
      </x:c>
      <x:c r="F685" s="34"/>
      <x:c r="G685" s="34"/>
      <x:c r="H685" s="34"/>
      <x:c r="I685" s="34"/>
      <x:c r="J685" s="34"/>
      <x:c r="K685" s="34"/>
      <x:c r="L685" s="34"/>
      <x:c r="M685" s="34"/>
      <x:c r="N685" s="34"/>
      <x:c r="O685" s="34"/>
      <x:c r="P685" s="34"/>
      <x:c r="S685" s="10" t="n">
        <x:v>1.5077711105707574</x:v>
      </x:c>
      <x:c r="T685" s="10" t="n">
        <x:v>-0.39746316999265774</x:v>
      </x:c>
      <x:c r="U685" s="10" t="n">
        <x:v>-1.9235400577714103</x:v>
      </x:c>
      <x:c r="V685" s="10" t="n">
        <x:v>-1.9514151172045415</x:v>
      </x:c>
      <x:c r="W685" s="10" t="n">
        <x:v>0.2560615608895972</x:v>
      </x:c>
      <x:c r="X685" s="10" t="n">
        <x:v>-1.8150178197520246</x:v>
      </x:c>
    </x:row>
    <x:row r="686">
      <x:c r="A686" s="34" t="n">
        <x:v>662</x:v>
      </x:c>
      <x:c r="B686" s="39" t="n">
        <x:f>CHOOSE(MIN(3,MAX(1,$B$9)),S686,U686,W686)</x:f>
        <x:v>0.19596193639903614</x:v>
      </x:c>
      <x:c r="C686" s="39" t="n">
        <x:f>CHOOSE(MIN(3,MAX(1,$B$9)),T686,V686,X686)</x:f>
        <x:v>0.7489958224244957</x:v>
      </x:c>
      <x:c r="D686" s="17" t="n">
        <x:f>$B$6+$B$7*B686</x:f>
        <x:v>0.06959619363990362</x:v>
      </x:c>
      <x:c r="E686" s="17" t="n">
        <x:f>$C$6+$C$7*($B$8*B686+SQRT(1-$B$8^2)*C686)</x:f>
        <x:v>0.12466303777475496</x:v>
      </x:c>
      <x:c r="F686" s="34"/>
      <x:c r="G686" s="34"/>
      <x:c r="H686" s="34"/>
      <x:c r="I686" s="34"/>
      <x:c r="J686" s="34"/>
      <x:c r="K686" s="34"/>
      <x:c r="L686" s="34"/>
      <x:c r="M686" s="34"/>
      <x:c r="N686" s="34"/>
      <x:c r="O686" s="34"/>
      <x:c r="P686" s="34"/>
      <x:c r="S686" s="10" t="n">
        <x:v>0.19596193639903614</x:v>
      </x:c>
      <x:c r="T686" s="10" t="n">
        <x:v>0.7489958224244957</x:v>
      </x:c>
      <x:c r="U686" s="10" t="n">
        <x:v>-2.2111705973326163</x:v>
      </x:c>
      <x:c r="V686" s="10" t="n">
        <x:v>0.20159601460535084</x:v>
      </x:c>
      <x:c r="W686" s="10" t="n">
        <x:v>0.27174542953589276</x:v>
      </x:c>
      <x:c r="X686" s="10" t="n">
        <x:v>0.7697700241726022</x:v>
      </x:c>
    </x:row>
    <x:row r="687">
      <x:c r="A687" s="34" t="n">
        <x:v>663</x:v>
      </x:c>
      <x:c r="B687" s="39" t="n">
        <x:f>CHOOSE(MIN(3,MAX(1,$B$9)),S687,U687,W687)</x:f>
        <x:v>-0.17443420568300738</x:v>
      </x:c>
      <x:c r="C687" s="39" t="n">
        <x:f>CHOOSE(MIN(3,MAX(1,$B$9)),T687,V687,X687)</x:f>
        <x:v>0.5956229433799721</x:v>
      </x:c>
      <x:c r="D687" s="17" t="n">
        <x:f>$B$6+$B$7*B687</x:f>
        <x:v>0.03255657943169926</x:v>
      </x:c>
      <x:c r="E687" s="17" t="n">
        <x:f>$C$6+$C$7*($B$8*B687+SQRT(1-$B$8^2)*C687)</x:f>
        <x:v>0.09286074972024125</x:v>
      </x:c>
      <x:c r="F687" s="34"/>
      <x:c r="G687" s="34"/>
      <x:c r="H687" s="34"/>
      <x:c r="I687" s="34"/>
      <x:c r="J687" s="34"/>
      <x:c r="K687" s="34"/>
      <x:c r="L687" s="34"/>
      <x:c r="M687" s="34"/>
      <x:c r="N687" s="34"/>
      <x:c r="O687" s="34"/>
      <x:c r="P687" s="34"/>
      <x:c r="S687" s="10" t="n">
        <x:v>-0.17443420568300738</x:v>
      </x:c>
      <x:c r="T687" s="10" t="n">
        <x:v>0.5956229433799721</x:v>
      </x:c>
      <x:c r="U687" s="10" t="n">
        <x:v>0.1102814379823722</x:v>
      </x:c>
      <x:c r="V687" s="10" t="n">
        <x:v>0.7514229047386145</x:v>
      </x:c>
      <x:c r="W687" s="10" t="n">
        <x:v>1.1618654797287162</x:v>
      </x:c>
      <x:c r="X687" s="10" t="n">
        <x:v>1.5095703647483345</x:v>
      </x:c>
    </x:row>
    <x:row r="688">
      <x:c r="A688" s="34" t="n">
        <x:v>664</x:v>
      </x:c>
      <x:c r="B688" s="39" t="n">
        <x:f>CHOOSE(MIN(3,MAX(1,$B$9)),S688,U688,W688)</x:f>
        <x:v>-0.4159076990874992</x:v>
      </x:c>
      <x:c r="C688" s="39" t="n">
        <x:f>CHOOSE(MIN(3,MAX(1,$B$9)),T688,V688,X688)</x:f>
        <x:v>1.4465157211959059</x:v>
      </x:c>
      <x:c r="D688" s="17" t="n">
        <x:f>$B$6+$B$7*B688</x:f>
        <x:v>0.00840923009125008</x:v>
      </x:c>
      <x:c r="E688" s="17" t="n">
        <x:f>$C$6+$C$7*($B$8*B688+SQRT(1-$B$8^2)*C688)</x:f>
        <x:v>0.1544765511985473</x:v>
      </x:c>
      <x:c r="F688" s="34"/>
      <x:c r="G688" s="34"/>
      <x:c r="H688" s="34"/>
      <x:c r="I688" s="34"/>
      <x:c r="J688" s="34"/>
      <x:c r="K688" s="34"/>
      <x:c r="L688" s="34"/>
      <x:c r="M688" s="34"/>
      <x:c r="N688" s="34"/>
      <x:c r="O688" s="34"/>
      <x:c r="P688" s="34"/>
      <x:c r="S688" s="10" t="n">
        <x:v>-0.4159076990874992</x:v>
      </x:c>
      <x:c r="T688" s="10" t="n">
        <x:v>1.4465157211959059</x:v>
      </x:c>
      <x:c r="U688" s="10" t="n">
        <x:v>0.3785585164180697</x:v>
      </x:c>
      <x:c r="V688" s="10" t="n">
        <x:v>-0.3020263871154121</x:v>
      </x:c>
      <x:c r="W688" s="10" t="n">
        <x:v>-0.5628212313286544</x:v>
      </x:c>
      <x:c r="X688" s="10" t="n">
        <x:v>0.2186564158149362</x:v>
      </x:c>
    </x:row>
    <x:row r="689">
      <x:c r="A689" s="34" t="n">
        <x:v>665</x:v>
      </x:c>
      <x:c r="B689" s="39" t="n">
        <x:f>CHOOSE(MIN(3,MAX(1,$B$9)),S689,U689,W689)</x:f>
        <x:v>0.6225132934578742</x:v>
      </x:c>
      <x:c r="C689" s="39" t="n">
        <x:f>CHOOSE(MIN(3,MAX(1,$B$9)),T689,V689,X689)</x:f>
        <x:v>1.640250486592223</x:v>
      </x:c>
      <x:c r="D689" s="17" t="n">
        <x:f>$B$6+$B$7*B689</x:f>
        <x:v>0.11225132934578742</x:v>
      </x:c>
      <x:c r="E689" s="17" t="n">
        <x:f>$C$6+$C$7*($B$8*B689+SQRT(1-$B$8^2)*C689)</x:f>
        <x:v>0.22317552366875887</x:v>
      </x:c>
      <x:c r="F689" s="34"/>
      <x:c r="G689" s="34"/>
      <x:c r="H689" s="34"/>
      <x:c r="I689" s="34"/>
      <x:c r="J689" s="34"/>
      <x:c r="K689" s="34"/>
      <x:c r="L689" s="34"/>
      <x:c r="M689" s="34"/>
      <x:c r="N689" s="34"/>
      <x:c r="O689" s="34"/>
      <x:c r="P689" s="34"/>
      <x:c r="S689" s="10" t="n">
        <x:v>0.6225132934578742</x:v>
      </x:c>
      <x:c r="T689" s="10" t="n">
        <x:v>1.640250486592223</x:v>
      </x:c>
      <x:c r="U689" s="10" t="n">
        <x:v>0.44945360813657437</x:v>
      </x:c>
      <x:c r="V689" s="10" t="n">
        <x:v>0.15717270215664628</x:v>
      </x:c>
      <x:c r="W689" s="10" t="n">
        <x:v>-0.5638635765506028</x:v>
      </x:c>
      <x:c r="X689" s="10" t="n">
        <x:v>-0.4399598121717753</x:v>
      </x:c>
    </x:row>
    <x:row r="690">
      <x:c r="A690" s="34" t="n">
        <x:v>666</x:v>
      </x:c>
      <x:c r="B690" s="39" t="n">
        <x:f>CHOOSE(MIN(3,MAX(1,$B$9)),S690,U690,W690)</x:f>
        <x:v>2.2505110196570506</x:v>
      </x:c>
      <x:c r="C690" s="39" t="n">
        <x:f>CHOOSE(MIN(3,MAX(1,$B$9)),T690,V690,X690)</x:f>
        <x:v>1.0373773964962156</x:v>
      </x:c>
      <x:c r="D690" s="17" t="n">
        <x:f>$B$6+$B$7*B690</x:f>
        <x:v>0.2750511019657051</x:v>
      </x:c>
      <x:c r="E690" s="17" t="n">
        <x:f>$C$6+$C$7*($B$8*B690+SQRT(1-$B$8^2)*C690)</x:f>
        <x:v>0.252365068850601</x:v>
      </x:c>
      <x:c r="F690" s="34"/>
      <x:c r="G690" s="34"/>
      <x:c r="H690" s="34"/>
      <x:c r="I690" s="34"/>
      <x:c r="J690" s="34"/>
      <x:c r="K690" s="34"/>
      <x:c r="L690" s="34"/>
      <x:c r="M690" s="34"/>
      <x:c r="N690" s="34"/>
      <x:c r="O690" s="34"/>
      <x:c r="P690" s="34"/>
      <x:c r="S690" s="10" t="n">
        <x:v>2.2505110196570506</x:v>
      </x:c>
      <x:c r="T690" s="10" t="n">
        <x:v>1.0373773964962156</x:v>
      </x:c>
      <x:c r="U690" s="10" t="n">
        <x:v>-1.4484194490047162</x:v>
      </x:c>
      <x:c r="V690" s="10" t="n">
        <x:v>-0.02529202651716732</x:v>
      </x:c>
      <x:c r="W690" s="10" t="n">
        <x:v>-0.10101122380728465</x:v>
      </x:c>
      <x:c r="X690" s="10" t="n">
        <x:v>-1.4910928080036245</x:v>
      </x:c>
    </x:row>
    <x:row r="691">
      <x:c r="A691" s="34" t="n">
        <x:v>667</x:v>
      </x:c>
      <x:c r="B691" s="39" t="n">
        <x:f>CHOOSE(MIN(3,MAX(1,$B$9)),S691,U691,W691)</x:f>
        <x:v>0.45656057699768116</x:v>
      </x:c>
      <x:c r="C691" s="39" t="n">
        <x:f>CHOOSE(MIN(3,MAX(1,$B$9)),T691,V691,X691)</x:f>
        <x:v>-0.9566028454725094</x:v>
      </x:c>
      <x:c r="D691" s="17" t="n">
        <x:f>$B$6+$B$7*B691</x:f>
        <x:v>0.09565605769976812</x:v>
      </x:c>
      <x:c r="E691" s="17" t="n">
        <x:f>$C$6+$C$7*($B$8*B691+SQRT(1-$B$8^2)*C691)</x:f>
        <x:v>-0.010016207701283218</x:v>
      </x:c>
      <x:c r="F691" s="34"/>
      <x:c r="G691" s="34"/>
      <x:c r="H691" s="34"/>
      <x:c r="I691" s="34"/>
      <x:c r="J691" s="34"/>
      <x:c r="K691" s="34"/>
      <x:c r="L691" s="34"/>
      <x:c r="M691" s="34"/>
      <x:c r="N691" s="34"/>
      <x:c r="O691" s="34"/>
      <x:c r="P691" s="34"/>
      <x:c r="S691" s="10" t="n">
        <x:v>0.45656057699768116</x:v>
      </x:c>
      <x:c r="T691" s="10" t="n">
        <x:v>-0.9566028454725094</x:v>
      </x:c>
      <x:c r="U691" s="10" t="n">
        <x:v>1.1720539498266518</x:v>
      </x:c>
      <x:c r="V691" s="10" t="n">
        <x:v>0.3738298712567974</x:v>
      </x:c>
      <x:c r="W691" s="10" t="n">
        <x:v>-1.0659586144464137</x:v>
      </x:c>
      <x:c r="X691" s="10" t="n">
        <x:v>1.1298504878071154</x:v>
      </x:c>
    </x:row>
    <x:row r="692">
      <x:c r="A692" s="34" t="n">
        <x:v>668</x:v>
      </x:c>
      <x:c r="B692" s="39" t="n">
        <x:f>CHOOSE(MIN(3,MAX(1,$B$9)),S692,U692,W692)</x:f>
        <x:v>-1.4574737396536028</x:v>
      </x:c>
      <x:c r="C692" s="39" t="n">
        <x:f>CHOOSE(MIN(3,MAX(1,$B$9)),T692,V692,X692)</x:f>
        <x:v>-0.6688312747068897</x:v>
      </x:c>
      <x:c r="D692" s="17" t="n">
        <x:f>$B$6+$B$7*B692</x:f>
        <x:v>-0.09574737396536027</x:v>
      </x:c>
      <x:c r="E692" s="17" t="n">
        <x:f>$C$6+$C$7*($B$8*B692+SQRT(1-$B$8^2)*C692)</x:f>
        <x:v>-0.08079617445684963</x:v>
      </x:c>
      <x:c r="F692" s="34"/>
      <x:c r="G692" s="34"/>
      <x:c r="H692" s="34"/>
      <x:c r="I692" s="34"/>
      <x:c r="J692" s="34"/>
      <x:c r="K692" s="34"/>
      <x:c r="L692" s="34"/>
      <x:c r="M692" s="34"/>
      <x:c r="N692" s="34"/>
      <x:c r="O692" s="34"/>
      <x:c r="P692" s="34"/>
      <x:c r="S692" s="10" t="n">
        <x:v>-1.4574737396536028</x:v>
      </x:c>
      <x:c r="T692" s="10" t="n">
        <x:v>-0.6688312747068897</x:v>
      </x:c>
      <x:c r="U692" s="10" t="n">
        <x:v>0.3555498892711679</x:v>
      </x:c>
      <x:c r="V692" s="10" t="n">
        <x:v>0.5818552408003782</x:v>
      </x:c>
      <x:c r="W692" s="10" t="n">
        <x:v>2.150716850889004</x:v>
      </x:c>
      <x:c r="X692" s="10" t="n">
        <x:v>-0.7228869492612542</x:v>
      </x:c>
    </x:row>
    <x:row r="693">
      <x:c r="A693" s="34" t="n">
        <x:v>669</x:v>
      </x:c>
      <x:c r="B693" s="39" t="n">
        <x:f>CHOOSE(MIN(3,MAX(1,$B$9)),S693,U693,W693)</x:f>
        <x:v>2.084769817895107</x:v>
      </x:c>
      <x:c r="C693" s="39" t="n">
        <x:f>CHOOSE(MIN(3,MAX(1,$B$9)),T693,V693,X693)</x:f>
        <x:v>-1.0960132033644558</x:v>
      </x:c>
      <x:c r="D693" s="17" t="n">
        <x:f>$B$6+$B$7*B693</x:f>
        <x:v>0.2584769817895107</x:v>
      </x:c>
      <x:c r="E693" s="17" t="n">
        <x:f>$C$6+$C$7*($B$8*B693+SQRT(1-$B$8^2)*C693)</x:f>
        <x:v>0.05932096319507746</x:v>
      </x:c>
      <x:c r="F693" s="34"/>
      <x:c r="G693" s="34"/>
      <x:c r="H693" s="34"/>
      <x:c r="I693" s="34"/>
      <x:c r="J693" s="34"/>
      <x:c r="K693" s="34"/>
      <x:c r="L693" s="34"/>
      <x:c r="M693" s="34"/>
      <x:c r="N693" s="34"/>
      <x:c r="O693" s="34"/>
      <x:c r="P693" s="34"/>
      <x:c r="S693" s="10" t="n">
        <x:v>2.084769817895107</x:v>
      </x:c>
      <x:c r="T693" s="10" t="n">
        <x:v>-1.0960132033644558</x:v>
      </x:c>
      <x:c r="U693" s="10" t="n">
        <x:v>0.030674125749391115</x:v>
      </x:c>
      <x:c r="V693" s="10" t="n">
        <x:v>-0.24647465004489388</x:v>
      </x:c>
      <x:c r="W693" s="10" t="n">
        <x:v>0.9809058769717602</x:v>
      </x:c>
      <x:c r="X693" s="10" t="n">
        <x:v>0.36711314324632255</x:v>
      </x:c>
    </x:row>
    <x:row r="694">
      <x:c r="A694" s="34" t="n">
        <x:v>670</x:v>
      </x:c>
      <x:c r="B694" s="39" t="n">
        <x:f>CHOOSE(MIN(3,MAX(1,$B$9)),S694,U694,W694)</x:f>
        <x:v>-0.16533300213501936</x:v>
      </x:c>
      <x:c r="C694" s="39" t="n">
        <x:f>CHOOSE(MIN(3,MAX(1,$B$9)),T694,V694,X694)</x:f>
        <x:v>-0.7702170109661314</x:v>
      </x:c>
      <x:c r="D694" s="17" t="n">
        <x:f>$B$6+$B$7*B694</x:f>
        <x:v>0.033466699786498064</x:v>
      </x:c>
      <x:c r="E694" s="17" t="n">
        <x:f>$C$6+$C$7*($B$8*B694+SQRT(1-$B$8^2)*C694)</x:f>
        <x:v>-0.024969399899109707</x:v>
      </x:c>
      <x:c r="F694" s="34"/>
      <x:c r="G694" s="34"/>
      <x:c r="H694" s="34"/>
      <x:c r="I694" s="34"/>
      <x:c r="J694" s="34"/>
      <x:c r="K694" s="34"/>
      <x:c r="L694" s="34"/>
      <x:c r="M694" s="34"/>
      <x:c r="N694" s="34"/>
      <x:c r="O694" s="34"/>
      <x:c r="P694" s="34"/>
      <x:c r="S694" s="10" t="n">
        <x:v>-0.16533300213501936</x:v>
      </x:c>
      <x:c r="T694" s="10" t="n">
        <x:v>-0.7702170109661314</x:v>
      </x:c>
      <x:c r="U694" s="10" t="n">
        <x:v>-0.6012441456295895</x:v>
      </x:c>
      <x:c r="V694" s="10" t="n">
        <x:v>0.70782202712869</x:v>
      </x:c>
      <x:c r="W694" s="10" t="n">
        <x:v>0.1612714185280444</x:v>
      </x:c>
      <x:c r="X694" s="10" t="n">
        <x:v>0.8762603656796354</x:v>
      </x:c>
    </x:row>
    <x:row r="695">
      <x:c r="A695" s="34" t="n">
        <x:v>671</x:v>
      </x:c>
      <x:c r="B695" s="39" t="n">
        <x:f>CHOOSE(MIN(3,MAX(1,$B$9)),S695,U695,W695)</x:f>
        <x:v>0.35842495386300577</x:v>
      </x:c>
      <x:c r="C695" s="39" t="n">
        <x:f>CHOOSE(MIN(3,MAX(1,$B$9)),T695,V695,X695)</x:f>
        <x:v>0.5262174819260448</x:v>
      </x:c>
      <x:c r="D695" s="17" t="n">
        <x:f>$B$6+$B$7*B695</x:f>
        <x:v>0.08584249538630058</x:v>
      </x:c>
      <x:c r="E695" s="17" t="n">
        <x:f>$C$6+$C$7*($B$8*B695+SQRT(1-$B$8^2)*C695)</x:f>
        <x:v>0.11349301841949365</x:v>
      </x:c>
      <x:c r="F695" s="34"/>
      <x:c r="G695" s="34"/>
      <x:c r="H695" s="34"/>
      <x:c r="I695" s="34"/>
      <x:c r="J695" s="34"/>
      <x:c r="K695" s="34"/>
      <x:c r="L695" s="34"/>
      <x:c r="M695" s="34"/>
      <x:c r="N695" s="34"/>
      <x:c r="O695" s="34"/>
      <x:c r="P695" s="34"/>
      <x:c r="S695" s="10" t="n">
        <x:v>0.35842495386300577</x:v>
      </x:c>
      <x:c r="T695" s="10" t="n">
        <x:v>0.5262174819260448</x:v>
      </x:c>
      <x:c r="U695" s="10" t="n">
        <x:v>-0.11961458860803903</x:v>
      </x:c>
      <x:c r="V695" s="10" t="n">
        <x:v>-0.02336150069388858</x:v>
      </x:c>
      <x:c r="W695" s="10" t="n">
        <x:v>-0.17228952404419431</x:v>
      </x:c>
      <x:c r="X695" s="10" t="n">
        <x:v>0.6266428723534113</x:v>
      </x:c>
    </x:row>
    <x:row r="696">
      <x:c r="A696" s="34" t="n">
        <x:v>672</x:v>
      </x:c>
      <x:c r="B696" s="39" t="n">
        <x:f>CHOOSE(MIN(3,MAX(1,$B$9)),S696,U696,W696)</x:f>
        <x:v>0.2735960173035553</x:v>
      </x:c>
      <x:c r="C696" s="39" t="n">
        <x:f>CHOOSE(MIN(3,MAX(1,$B$9)),T696,V696,X696)</x:f>
        <x:v>-0.30203932249017806</x:v>
      </x:c>
      <x:c r="D696" s="17" t="n">
        <x:f>$B$6+$B$7*B696</x:f>
        <x:v>0.07735960173035554</x:v>
      </x:c>
      <x:c r="E696" s="17" t="n">
        <x:f>$C$6+$C$7*($B$8*B696+SQRT(1-$B$8^2)*C696)</x:f>
        <x:v>0.03752242824334429</x:v>
      </x:c>
      <x:c r="F696" s="34"/>
      <x:c r="G696" s="34"/>
      <x:c r="H696" s="34"/>
      <x:c r="I696" s="34"/>
      <x:c r="J696" s="34"/>
      <x:c r="K696" s="34"/>
      <x:c r="L696" s="34"/>
      <x:c r="M696" s="34"/>
      <x:c r="N696" s="34"/>
      <x:c r="O696" s="34"/>
      <x:c r="P696" s="34"/>
      <x:c r="S696" s="10" t="n">
        <x:v>0.2735960173035553</x:v>
      </x:c>
      <x:c r="T696" s="10" t="n">
        <x:v>-0.30203932249017806</x:v>
      </x:c>
      <x:c r="U696" s="10" t="n">
        <x:v>-0.3980516462175102</x:v>
      </x:c>
      <x:c r="V696" s="10" t="n">
        <x:v>0.14916476296085066</x:v>
      </x:c>
      <x:c r="W696" s="10" t="n">
        <x:v>0.30372746865417977</x:v>
      </x:c>
      <x:c r="X696" s="10" t="n">
        <x:v>0.39916927690098764</x:v>
      </x:c>
    </x:row>
    <x:row r="697">
      <x:c r="A697" s="34" t="n">
        <x:v>673</x:v>
      </x:c>
      <x:c r="B697" s="39" t="n">
        <x:f>CHOOSE(MIN(3,MAX(1,$B$9)),S697,U697,W697)</x:f>
        <x:v>-0.5522747420321054</x:v>
      </x:c>
      <x:c r="C697" s="39" t="n">
        <x:f>CHOOSE(MIN(3,MAX(1,$B$9)),T697,V697,X697)</x:f>
        <x:v>-0.2801397386356671</x:v>
      </x:c>
      <x:c r="D697" s="17" t="n">
        <x:f>$B$6+$B$7*B697</x:f>
        <x:v>-0.0052274742032105345</x:v>
      </x:c>
      <x:c r="E697" s="17" t="n">
        <x:f>$C$6+$C$7*($B$8*B697+SQRT(1-$B$8^2)*C697)</x:f>
        <x:v>-0.001874550128407336</x:v>
      </x:c>
      <x:c r="F697" s="34"/>
      <x:c r="G697" s="34"/>
      <x:c r="H697" s="34"/>
      <x:c r="I697" s="34"/>
      <x:c r="J697" s="34"/>
      <x:c r="K697" s="34"/>
      <x:c r="L697" s="34"/>
      <x:c r="M697" s="34"/>
      <x:c r="N697" s="34"/>
      <x:c r="O697" s="34"/>
      <x:c r="P697" s="34"/>
      <x:c r="S697" s="10" t="n">
        <x:v>-0.5522747420321054</x:v>
      </x:c>
      <x:c r="T697" s="10" t="n">
        <x:v>-0.2801397386356671</x:v>
      </x:c>
      <x:c r="U697" s="10" t="n">
        <x:v>-0.6992735257455378</x:v>
      </x:c>
      <x:c r="V697" s="10" t="n">
        <x:v>-0.35217521682737435</x:v>
      </x:c>
      <x:c r="W697" s="10" t="n">
        <x:v>0.8047571544583972</x:v>
      </x:c>
      <x:c r="X697" s="10" t="n">
        <x:v>0.9038646372672299</x:v>
      </x:c>
    </x:row>
    <x:row r="698">
      <x:c r="A698" s="34" t="n">
        <x:v>674</x:v>
      </x:c>
      <x:c r="B698" s="39" t="n">
        <x:f>CHOOSE(MIN(3,MAX(1,$B$9)),S698,U698,W698)</x:f>
        <x:v>0.3095639728070104</x:v>
      </x:c>
      <x:c r="C698" s="39" t="n">
        <x:f>CHOOSE(MIN(3,MAX(1,$B$9)),T698,V698,X698)</x:f>
        <x:v>-1.7376807797011262</x:v>
      </x:c>
      <x:c r="D698" s="17" t="n">
        <x:f>$B$6+$B$7*B698</x:f>
        <x:v>0.08095639728070105</x:v>
      </x:c>
      <x:c r="E698" s="17" t="n">
        <x:f>$C$6+$C$7*($B$8*B698+SQRT(1-$B$8^2)*C698)</x:f>
        <x:v>-0.08500937124856207</x:v>
      </x:c>
      <x:c r="F698" s="34"/>
      <x:c r="G698" s="34"/>
      <x:c r="H698" s="34"/>
      <x:c r="I698" s="34"/>
      <x:c r="J698" s="34"/>
      <x:c r="K698" s="34"/>
      <x:c r="L698" s="34"/>
      <x:c r="M698" s="34"/>
      <x:c r="N698" s="34"/>
      <x:c r="O698" s="34"/>
      <x:c r="P698" s="34"/>
      <x:c r="S698" s="10" t="n">
        <x:v>0.3095639728070104</x:v>
      </x:c>
      <x:c r="T698" s="10" t="n">
        <x:v>-1.7376807797011262</x:v>
      </x:c>
      <x:c r="U698" s="10" t="n">
        <x:v>-1.1708983642931956</x:v>
      </x:c>
      <x:c r="V698" s="10" t="n">
        <x:v>-1.4621857980236188</x:v>
      </x:c>
      <x:c r="W698" s="10" t="n">
        <x:v>-0.7275466868582664</x:v>
      </x:c>
      <x:c r="X698" s="10" t="n">
        <x:v>-0.4679806817434502</x:v>
      </x:c>
    </x:row>
    <x:row r="699">
      <x:c r="A699" s="34" t="n">
        <x:v>675</x:v>
      </x:c>
      <x:c r="B699" s="39" t="n">
        <x:f>CHOOSE(MIN(3,MAX(1,$B$9)),S699,U699,W699)</x:f>
        <x:v>-0.11475376796300749</x:v>
      </x:c>
      <x:c r="C699" s="39" t="n">
        <x:f>CHOOSE(MIN(3,MAX(1,$B$9)),T699,V699,X699)</x:f>
        <x:v>1.2020510896087597</x:v>
      </x:c>
      <x:c r="D699" s="17" t="n">
        <x:f>$B$6+$B$7*B699</x:f>
        <x:v>0.03852462320369925</x:v>
      </x:c>
      <x:c r="E699" s="17" t="n">
        <x:f>$C$6+$C$7*($B$8*B699+SQRT(1-$B$8^2)*C699)</x:f>
        <x:v>0.14836298962664468</x:v>
      </x:c>
      <x:c r="F699" s="34"/>
      <x:c r="G699" s="34"/>
      <x:c r="H699" s="34"/>
      <x:c r="I699" s="34"/>
      <x:c r="J699" s="34"/>
      <x:c r="K699" s="34"/>
      <x:c r="L699" s="34"/>
      <x:c r="M699" s="34"/>
      <x:c r="N699" s="34"/>
      <x:c r="O699" s="34"/>
      <x:c r="P699" s="34"/>
      <x:c r="S699" s="10" t="n">
        <x:v>-0.11475376796300749</x:v>
      </x:c>
      <x:c r="T699" s="10" t="n">
        <x:v>1.2020510896087597</x:v>
      </x:c>
      <x:c r="U699" s="10" t="n">
        <x:v>0.9321159673993832</x:v>
      </x:c>
      <x:c r="V699" s="10" t="n">
        <x:v>-0.08838935793923051</x:v>
      </x:c>
      <x:c r="W699" s="10" t="n">
        <x:v>1.2581568664243574</x:v>
      </x:c>
      <x:c r="X699" s="10" t="n">
        <x:v>-0.2228487154453821</x:v>
      </x:c>
    </x:row>
    <x:row r="700">
      <x:c r="A700" s="34" t="n">
        <x:v>676</x:v>
      </x:c>
      <x:c r="B700" s="39" t="n">
        <x:f>CHOOSE(MIN(3,MAX(1,$B$9)),S700,U700,W700)</x:f>
        <x:v>-0.7235664131309787</x:v>
      </x:c>
      <x:c r="C700" s="39" t="n">
        <x:f>CHOOSE(MIN(3,MAX(1,$B$9)),T700,V700,X700)</x:f>
        <x:v>1.1996890569330918</x:v>
      </x:c>
      <x:c r="D700" s="17" t="n">
        <x:f>$B$6+$B$7*B700</x:f>
        <x:v>-0.022356641313097864</x:v>
      </x:c>
      <x:c r="E700" s="17" t="n">
        <x:f>$C$6+$C$7*($B$8*B700+SQRT(1-$B$8^2)*C700)</x:f>
        <x:v>0.11771779933807638</x:v>
      </x:c>
      <x:c r="F700" s="34"/>
      <x:c r="G700" s="34"/>
      <x:c r="H700" s="34"/>
      <x:c r="I700" s="34"/>
      <x:c r="J700" s="34"/>
      <x:c r="K700" s="34"/>
      <x:c r="L700" s="34"/>
      <x:c r="M700" s="34"/>
      <x:c r="N700" s="34"/>
      <x:c r="O700" s="34"/>
      <x:c r="P700" s="34"/>
      <x:c r="S700" s="10" t="n">
        <x:v>-0.7235664131309787</x:v>
      </x:c>
      <x:c r="T700" s="10" t="n">
        <x:v>1.1996890569330918</x:v>
      </x:c>
      <x:c r="U700" s="10" t="n">
        <x:v>0.18282135698164104</x:v>
      </x:c>
      <x:c r="V700" s="10" t="n">
        <x:v>1.2880940299495804</x:v>
      </x:c>
      <x:c r="W700" s="10" t="n">
        <x:v>-0.828759097000166</x:v>
      </x:c>
      <x:c r="X700" s="10" t="n">
        <x:v>-1.696352569056145</x:v>
      </x:c>
    </x:row>
    <x:row r="701">
      <x:c r="A701" s="34" t="n">
        <x:v>677</x:v>
      </x:c>
      <x:c r="B701" s="39" t="n">
        <x:f>CHOOSE(MIN(3,MAX(1,$B$9)),S701,U701,W701)</x:f>
        <x:v>-0.32004612729031673</x:v>
      </x:c>
      <x:c r="C701" s="39" t="n">
        <x:f>CHOOSE(MIN(3,MAX(1,$B$9)),T701,V701,X701)</x:f>
        <x:v>-0.1746676413611842</x:v>
      </x:c>
      <x:c r="D701" s="17" t="n">
        <x:f>$B$6+$B$7*B701</x:f>
        <x:v>0.017995387270968326</x:v>
      </x:c>
      <x:c r="E701" s="17" t="n">
        <x:f>$C$6+$C$7*($B$8*B701+SQRT(1-$B$8^2)*C701)</x:f>
        <x:v>0.018871032171694658</x:v>
      </x:c>
      <x:c r="F701" s="34"/>
      <x:c r="G701" s="34"/>
      <x:c r="H701" s="34"/>
      <x:c r="I701" s="34"/>
      <x:c r="J701" s="34"/>
      <x:c r="K701" s="34"/>
      <x:c r="L701" s="34"/>
      <x:c r="M701" s="34"/>
      <x:c r="N701" s="34"/>
      <x:c r="O701" s="34"/>
      <x:c r="P701" s="34"/>
      <x:c r="S701" s="10" t="n">
        <x:v>-0.32004612729031673</x:v>
      </x:c>
      <x:c r="T701" s="10" t="n">
        <x:v>-0.1746676413611842</x:v>
      </x:c>
      <x:c r="U701" s="10" t="n">
        <x:v>0.08926451004356206</x:v>
      </x:c>
      <x:c r="V701" s="10" t="n">
        <x:v>1.501552969778982</x:v>
      </x:c>
      <x:c r="W701" s="10" t="n">
        <x:v>-0.08606196889685654</x:v>
      </x:c>
      <x:c r="X701" s="10" t="n">
        <x:v>-0.3272969378167193</x:v>
      </x:c>
    </x:row>
    <x:row r="702">
      <x:c r="A702" s="34" t="n">
        <x:v>678</x:v>
      </x:c>
      <x:c r="B702" s="39" t="n">
        <x:f>CHOOSE(MIN(3,MAX(1,$B$9)),S702,U702,W702)</x:f>
        <x:v>1.6109579774811729</x:v>
      </x:c>
      <x:c r="C702" s="39" t="n">
        <x:f>CHOOSE(MIN(3,MAX(1,$B$9)),T702,V702,X702)</x:f>
        <x:v>0.2278618645957049</x:v>
      </x:c>
      <x:c r="D702" s="17" t="n">
        <x:f>$B$6+$B$7*B702</x:f>
        <x:v>0.21109579774811732</x:v>
      </x:c>
      <x:c r="E702" s="17" t="n">
        <x:f>$C$6+$C$7*($B$8*B702+SQRT(1-$B$8^2)*C702)</x:f>
        <x:v>0.1502813152034157</x:v>
      </x:c>
      <x:c r="F702" s="34"/>
      <x:c r="G702" s="34"/>
      <x:c r="H702" s="34"/>
      <x:c r="I702" s="34"/>
      <x:c r="J702" s="34"/>
      <x:c r="K702" s="34"/>
      <x:c r="L702" s="34"/>
      <x:c r="M702" s="34"/>
      <x:c r="N702" s="34"/>
      <x:c r="O702" s="34"/>
      <x:c r="P702" s="34"/>
      <x:c r="S702" s="10" t="n">
        <x:v>1.6109579774811729</x:v>
      </x:c>
      <x:c r="T702" s="10" t="n">
        <x:v>0.2278618645957049</x:v>
      </x:c>
      <x:c r="U702" s="10" t="n">
        <x:v>-0.5714112160690379</x:v>
      </x:c>
      <x:c r="V702" s="10" t="n">
        <x:v>-0.31293151993307045</x:v>
      </x:c>
      <x:c r="W702" s="10" t="n">
        <x:v>0.03419938188989233</x:v>
      </x:c>
      <x:c r="X702" s="10" t="n">
        <x:v>-1.010185028183378</x:v>
      </x:c>
    </x:row>
    <x:row r="703">
      <x:c r="A703" s="34" t="n">
        <x:v>679</x:v>
      </x:c>
      <x:c r="B703" s="39" t="n">
        <x:f>CHOOSE(MIN(3,MAX(1,$B$9)),S703,U703,W703)</x:f>
        <x:v>0.6678364926539497</x:v>
      </x:c>
      <x:c r="C703" s="39" t="n">
        <x:f>CHOOSE(MIN(3,MAX(1,$B$9)),T703,V703,X703)</x:f>
        <x:v>-0.875281916097619</x:v>
      </x:c>
      <x:c r="D703" s="17" t="n">
        <x:f>$B$6+$B$7*B703</x:f>
        <x:v>0.11678364926539497</x:v>
      </x:c>
      <x:c r="E703" s="17" t="n">
        <x:f>$C$6+$C$7*($B$8*B703+SQRT(1-$B$8^2)*C703)</x:f>
        <x:v>0.00759018715133173</x:v>
      </x:c>
      <x:c r="F703" s="34"/>
      <x:c r="G703" s="34"/>
      <x:c r="H703" s="34"/>
      <x:c r="I703" s="34"/>
      <x:c r="J703" s="34"/>
      <x:c r="K703" s="34"/>
      <x:c r="L703" s="34"/>
      <x:c r="M703" s="34"/>
      <x:c r="N703" s="34"/>
      <x:c r="O703" s="34"/>
      <x:c r="P703" s="34"/>
      <x:c r="S703" s="10" t="n">
        <x:v>0.6678364926539497</x:v>
      </x:c>
      <x:c r="T703" s="10" t="n">
        <x:v>-0.875281916097619</x:v>
      </x:c>
      <x:c r="U703" s="10" t="n">
        <x:v>-0.2801396868850106</x:v>
      </x:c>
      <x:c r="V703" s="10" t="n">
        <x:v>1.5924055676287394</x:v>
      </x:c>
      <x:c r="W703" s="10" t="n">
        <x:v>-0.3607734807660598</x:v>
      </x:c>
      <x:c r="X703" s="10" t="n">
        <x:v>0.6434334785257783</x:v>
      </x:c>
    </x:row>
    <x:row r="704">
      <x:c r="A704" s="34" t="n">
        <x:v>680</x:v>
      </x:c>
      <x:c r="B704" s="39" t="n">
        <x:f>CHOOSE(MIN(3,MAX(1,$B$9)),S704,U704,W704)</x:f>
        <x:v>-1.1476975424037636</x:v>
      </x:c>
      <x:c r="C704" s="39" t="n">
        <x:f>CHOOSE(MIN(3,MAX(1,$B$9)),T704,V704,X704)</x:f>
        <x:v>-1.5231807250189524</x:v>
      </x:c>
      <x:c r="D704" s="17" t="n">
        <x:f>$B$6+$B$7*B704</x:f>
        <x:v>-0.06476975424037637</x:v>
      </x:c>
      <x:c r="E704" s="17" t="n">
        <x:f>$C$6+$C$7*($B$8*B704+SQRT(1-$B$8^2)*C704)</x:f>
        <x:v>-0.13929619736230942</x:v>
      </x:c>
      <x:c r="F704" s="34"/>
      <x:c r="G704" s="34"/>
      <x:c r="H704" s="34"/>
      <x:c r="I704" s="34"/>
      <x:c r="J704" s="34"/>
      <x:c r="K704" s="34"/>
      <x:c r="L704" s="34"/>
      <x:c r="M704" s="34"/>
      <x:c r="N704" s="34"/>
      <x:c r="O704" s="34"/>
      <x:c r="P704" s="34"/>
      <x:c r="S704" s="10" t="n">
        <x:v>-1.1476975424037636</x:v>
      </x:c>
      <x:c r="T704" s="10" t="n">
        <x:v>-1.5231807250189524</x:v>
      </x:c>
      <x:c r="U704" s="10" t="n">
        <x:v>-0.6749384541396708</x:v>
      </x:c>
      <x:c r="V704" s="10" t="n">
        <x:v>-0.46472511379266296</x:v>
      </x:c>
      <x:c r="W704" s="10" t="n">
        <x:v>0.2107991649269292</x:v>
      </x:c>
      <x:c r="X704" s="10" t="n">
        <x:v>1.383655163676281</x:v>
      </x:c>
    </x:row>
    <x:row r="705">
      <x:c r="A705" s="34" t="n">
        <x:v>681</x:v>
      </x:c>
      <x:c r="B705" s="39" t="n">
        <x:f>CHOOSE(MIN(3,MAX(1,$B$9)),S705,U705,W705)</x:f>
        <x:v>-0.18826972435581985</x:v>
      </x:c>
      <x:c r="C705" s="39" t="n">
        <x:f>CHOOSE(MIN(3,MAX(1,$B$9)),T705,V705,X705)</x:f>
        <x:v>-0.0764907098923219</x:v>
      </x:c>
      <x:c r="D705" s="17" t="n">
        <x:f>$B$6+$B$7*B705</x:f>
        <x:v>0.031173027564418018</x:v>
      </x:c>
      <x:c r="E705" s="17" t="n">
        <x:f>$C$6+$C$7*($B$8*B705+SQRT(1-$B$8^2)*C705)</x:f>
        <x:v>0.033962223990183366</x:v>
      </x:c>
      <x:c r="F705" s="34"/>
      <x:c r="G705" s="34"/>
      <x:c r="H705" s="34"/>
      <x:c r="I705" s="34"/>
      <x:c r="J705" s="34"/>
      <x:c r="K705" s="34"/>
      <x:c r="L705" s="34"/>
      <x:c r="M705" s="34"/>
      <x:c r="N705" s="34"/>
      <x:c r="O705" s="34"/>
      <x:c r="P705" s="34"/>
      <x:c r="S705" s="10" t="n">
        <x:v>-0.18826972435581985</x:v>
      </x:c>
      <x:c r="T705" s="10" t="n">
        <x:v>-0.0764907098923219</x:v>
      </x:c>
      <x:c r="U705" s="10" t="n">
        <x:v>0.15267274577335566</x:v>
      </x:c>
      <x:c r="V705" s="10" t="n">
        <x:v>-1.0112871841082247</x:v>
      </x:c>
      <x:c r="W705" s="10" t="n">
        <x:v>0.36665035956856973</x:v>
      </x:c>
      <x:c r="X705" s="10" t="n">
        <x:v>0.7150595017369479</x:v>
      </x:c>
    </x:row>
    <x:row r="706">
      <x:c r="A706" s="34" t="n">
        <x:v>682</x:v>
      </x:c>
      <x:c r="B706" s="39" t="n">
        <x:f>CHOOSE(MIN(3,MAX(1,$B$9)),S706,U706,W706)</x:f>
        <x:v>-0.6952293263421002</x:v>
      </x:c>
      <x:c r="C706" s="39" t="n">
        <x:f>CHOOSE(MIN(3,MAX(1,$B$9)),T706,V706,X706)</x:f>
        <x:v>-0.4970611304508178</x:v>
      </x:c>
      <x:c r="D706" s="17" t="n">
        <x:f>$B$6+$B$7*B706</x:f>
        <x:v>-0.019522932634210025</x:v>
      </x:c>
      <x:c r="E706" s="17" t="n">
        <x:f>$C$6+$C$7*($B$8*B706+SQRT(1-$B$8^2)*C706)</x:f>
        <x:v>-0.027808222937526925</x:v>
      </x:c>
      <x:c r="F706" s="34"/>
      <x:c r="G706" s="34"/>
      <x:c r="H706" s="34"/>
      <x:c r="I706" s="34"/>
      <x:c r="J706" s="34"/>
      <x:c r="K706" s="34"/>
      <x:c r="L706" s="34"/>
      <x:c r="M706" s="34"/>
      <x:c r="N706" s="34"/>
      <x:c r="O706" s="34"/>
      <x:c r="P706" s="34"/>
      <x:c r="S706" s="10" t="n">
        <x:v>-0.6952293263421002</x:v>
      </x:c>
      <x:c r="T706" s="10" t="n">
        <x:v>-0.4970611304508178</x:v>
      </x:c>
      <x:c r="U706" s="10" t="n">
        <x:v>-0.32612988284645233</x:v>
      </x:c>
      <x:c r="V706" s="10" t="n">
        <x:v>0.42772309784284</x:v>
      </x:c>
      <x:c r="W706" s="10" t="n">
        <x:v>0.920464530808467</x:v>
      </x:c>
      <x:c r="X706" s="10" t="n">
        <x:v>0.7521684730149703</x:v>
      </x:c>
    </x:row>
    <x:row r="707">
      <x:c r="A707" s="34" t="n">
        <x:v>683</x:v>
      </x:c>
      <x:c r="B707" s="39" t="n">
        <x:f>CHOOSE(MIN(3,MAX(1,$B$9)),S707,U707,W707)</x:f>
        <x:v>0.6409610309889567</x:v>
      </x:c>
      <x:c r="C707" s="39" t="n">
        <x:f>CHOOSE(MIN(3,MAX(1,$B$9)),T707,V707,X707)</x:f>
        <x:v>1.0489001017466695</x:v>
      </x:c>
      <x:c r="D707" s="17" t="n">
        <x:f>$B$6+$B$7*B707</x:f>
        <x:v>0.11409610309889567</x:v>
      </x:c>
      <x:c r="E707" s="17" t="n">
        <x:f>$C$6+$C$7*($B$8*B707+SQRT(1-$B$8^2)*C707)</x:f>
        <x:v>0.17288546496391766</x:v>
      </x:c>
      <x:c r="F707" s="34"/>
      <x:c r="G707" s="34"/>
      <x:c r="H707" s="34"/>
      <x:c r="I707" s="34"/>
      <x:c r="J707" s="34"/>
      <x:c r="K707" s="34"/>
      <x:c r="L707" s="34"/>
      <x:c r="M707" s="34"/>
      <x:c r="N707" s="34"/>
      <x:c r="O707" s="34"/>
      <x:c r="P707" s="34"/>
      <x:c r="S707" s="10" t="n">
        <x:v>0.6409610309889567</x:v>
      </x:c>
      <x:c r="T707" s="10" t="n">
        <x:v>1.0489001017466695</x:v>
      </x:c>
      <x:c r="U707" s="10" t="n">
        <x:v>0.4828139408296966</x:v>
      </x:c>
      <x:c r="V707" s="10" t="n">
        <x:v>-1.3573080173562828</x:v>
      </x:c>
      <x:c r="W707" s="10" t="n">
        <x:v>-0.9662720114680546</x:v>
      </x:c>
      <x:c r="X707" s="10" t="n">
        <x:v>0.9722013073905578</x:v>
      </x:c>
    </x:row>
    <x:row r="708">
      <x:c r="A708" s="34" t="n">
        <x:v>684</x:v>
      </x:c>
      <x:c r="B708" s="39" t="n">
        <x:f>CHOOSE(MIN(3,MAX(1,$B$9)),S708,U708,W708)</x:f>
        <x:v>0.34616318748822705</x:v>
      </x:c>
      <x:c r="C708" s="39" t="n">
        <x:f>CHOOSE(MIN(3,MAX(1,$B$9)),T708,V708,X708)</x:f>
        <x:v>-0.33220678325478153</x:v>
      </x:c>
      <x:c r="D708" s="17" t="n">
        <x:f>$B$6+$B$7*B708</x:f>
        <x:v>0.08461631874882271</x:v>
      </x:c>
      <x:c r="E708" s="17" t="n">
        <x:f>$C$6+$C$7*($B$8*B708+SQRT(1-$B$8^2)*C708)</x:f>
        <x:v>0.03853820801359619</x:v>
      </x:c>
      <x:c r="F708" s="34"/>
      <x:c r="G708" s="34"/>
      <x:c r="H708" s="34"/>
      <x:c r="I708" s="34"/>
      <x:c r="J708" s="34"/>
      <x:c r="K708" s="34"/>
      <x:c r="L708" s="34"/>
      <x:c r="M708" s="34"/>
      <x:c r="N708" s="34"/>
      <x:c r="O708" s="34"/>
      <x:c r="P708" s="34"/>
      <x:c r="S708" s="10" t="n">
        <x:v>0.34616318748822705</x:v>
      </x:c>
      <x:c r="T708" s="10" t="n">
        <x:v>-0.33220678325478153</x:v>
      </x:c>
      <x:c r="U708" s="10" t="n">
        <x:v>0.4519259298321278</x:v>
      </x:c>
      <x:c r="V708" s="10" t="n">
        <x:v>-0.7841433127860002</x:v>
      </x:c>
      <x:c r="W708" s="10" t="n">
        <x:v>-0.4742085531160808</x:v>
      </x:c>
      <x:c r="X708" s="10" t="n">
        <x:v>-0.29179970677628736</x:v>
      </x:c>
    </x:row>
    <x:row r="709">
      <x:c r="A709" s="34" t="n">
        <x:v>685</x:v>
      </x:c>
      <x:c r="B709" s="39" t="n">
        <x:f>CHOOSE(MIN(3,MAX(1,$B$9)),S709,U709,W709)</x:f>
        <x:v>-0.4371336230283507</x:v>
      </x:c>
      <x:c r="C709" s="39" t="n">
        <x:f>CHOOSE(MIN(3,MAX(1,$B$9)),T709,V709,X709)</x:f>
        <x:v>0.14822592894447284</x:v>
      </x:c>
      <x:c r="D709" s="17" t="n">
        <x:f>$B$6+$B$7*B709</x:f>
        <x:v>0.006286637697164935</x:v>
      </x:c>
      <x:c r="E709" s="17" t="n">
        <x:f>$C$6+$C$7*($B$8*B709+SQRT(1-$B$8^2)*C709)</x:f>
        <x:v>0.04098006084512853</x:v>
      </x:c>
      <x:c r="F709" s="34"/>
      <x:c r="G709" s="34"/>
      <x:c r="H709" s="34"/>
      <x:c r="I709" s="34"/>
      <x:c r="J709" s="34"/>
      <x:c r="K709" s="34"/>
      <x:c r="L709" s="34"/>
      <x:c r="M709" s="34"/>
      <x:c r="N709" s="34"/>
      <x:c r="O709" s="34"/>
      <x:c r="P709" s="34"/>
      <x:c r="S709" s="10" t="n">
        <x:v>-0.4371336230283507</x:v>
      </x:c>
      <x:c r="T709" s="10" t="n">
        <x:v>0.14822592894447284</x:v>
      </x:c>
      <x:c r="U709" s="10" t="n">
        <x:v>1.2288320394587398</x:v>
      </x:c>
      <x:c r="V709" s="10" t="n">
        <x:v>0.13695471494713493</x:v>
      </x:c>
      <x:c r="W709" s="10" t="n">
        <x:v>-1.2069553022055368</x:v>
      </x:c>
      <x:c r="X709" s="10" t="n">
        <x:v>1.450454163649516</x:v>
      </x:c>
    </x:row>
    <x:row r="710">
      <x:c r="A710" s="34" t="n">
        <x:v>686</x:v>
      </x:c>
      <x:c r="B710" s="39" t="n">
        <x:f>CHOOSE(MIN(3,MAX(1,$B$9)),S710,U710,W710)</x:f>
        <x:v>0.9219521239015629</x:v>
      </x:c>
      <x:c r="C710" s="39" t="n">
        <x:f>CHOOSE(MIN(3,MAX(1,$B$9)),T710,V710,X710)</x:f>
        <x:v>-1.2355025106615314</x:v>
      </x:c>
      <x:c r="D710" s="17" t="n">
        <x:f>$B$6+$B$7*B710</x:f>
        <x:v>0.1421952123901563</x:v>
      </x:c>
      <x:c r="E710" s="17" t="n">
        <x:f>$C$6+$C$7*($B$8*B710+SQRT(1-$B$8^2)*C710)</x:f>
        <x:v>-0.010900049872155891</x:v>
      </x:c>
      <x:c r="F710" s="34"/>
      <x:c r="G710" s="34"/>
      <x:c r="H710" s="34"/>
      <x:c r="I710" s="34"/>
      <x:c r="J710" s="34"/>
      <x:c r="K710" s="34"/>
      <x:c r="L710" s="34"/>
      <x:c r="M710" s="34"/>
      <x:c r="N710" s="34"/>
      <x:c r="O710" s="34"/>
      <x:c r="P710" s="34"/>
      <x:c r="S710" s="10" t="n">
        <x:v>0.9219521239015629</x:v>
      </x:c>
      <x:c r="T710" s="10" t="n">
        <x:v>-1.2355025106615314</x:v>
      </x:c>
      <x:c r="U710" s="10" t="n">
        <x:v>-0.946600684533879</x:v>
      </x:c>
      <x:c r="V710" s="10" t="n">
        <x:v>0.9048941122093005</x:v>
      </x:c>
      <x:c r="W710" s="10" t="n">
        <x:v>-0.03328937441585929</x:v>
      </x:c>
      <x:c r="X710" s="10" t="n">
        <x:v>0.028393458871086765</x:v>
      </x:c>
    </x:row>
    <x:row r="711">
      <x:c r="A711" s="34" t="n">
        <x:v>687</x:v>
      </x:c>
      <x:c r="B711" s="39" t="n">
        <x:f>CHOOSE(MIN(3,MAX(1,$B$9)),S711,U711,W711)</x:f>
        <x:v>1.7830088337139982</x:v>
      </x:c>
      <x:c r="C711" s="39" t="n">
        <x:f>CHOOSE(MIN(3,MAX(1,$B$9)),T711,V711,X711)</x:f>
        <x:v>0.4510226541194584</x:v>
      </x:c>
      <x:c r="D711" s="17" t="n">
        <x:f>$B$6+$B$7*B711</x:f>
        <x:v>0.2283008833713998</x:v>
      </x:c>
      <x:c r="E711" s="17" t="n">
        <x:f>$C$6+$C$7*($B$8*B711+SQRT(1-$B$8^2)*C711)</x:f>
        <x:v>0.17821014930067325</x:v>
      </x:c>
      <x:c r="F711" s="34"/>
      <x:c r="G711" s="34"/>
      <x:c r="H711" s="34"/>
      <x:c r="I711" s="34"/>
      <x:c r="J711" s="34"/>
      <x:c r="K711" s="34"/>
      <x:c r="L711" s="34"/>
      <x:c r="M711" s="34"/>
      <x:c r="N711" s="34"/>
      <x:c r="O711" s="34"/>
      <x:c r="P711" s="34"/>
      <x:c r="S711" s="10" t="n">
        <x:v>1.7830088337139982</x:v>
      </x:c>
      <x:c r="T711" s="10" t="n">
        <x:v>0.4510226541194584</x:v>
      </x:c>
      <x:c r="U711" s="10" t="n">
        <x:v>1.5062211108575048</x:v>
      </x:c>
      <x:c r="V711" s="10" t="n">
        <x:v>0.03423082141689898</x:v>
      </x:c>
      <x:c r="W711" s="10" t="n">
        <x:v>-0.8364674953040694</x:v>
      </x:c>
      <x:c r="X711" s="10" t="n">
        <x:v>0.05494724159027474</x:v>
      </x:c>
    </x:row>
    <x:row r="712">
      <x:c r="A712" s="34" t="n">
        <x:v>688</x:v>
      </x:c>
      <x:c r="B712" s="39" t="n">
        <x:f>CHOOSE(MIN(3,MAX(1,$B$9)),S712,U712,W712)</x:f>
        <x:v>0.4192946957809838</x:v>
      </x:c>
      <x:c r="C712" s="39" t="n">
        <x:f>CHOOSE(MIN(3,MAX(1,$B$9)),T712,V712,X712)</x:f>
        <x:v>-1.017332752771023</x:v>
      </x:c>
      <x:c r="D712" s="17" t="n">
        <x:f>$B$6+$B$7*B712</x:f>
        <x:v>0.09192946957809839</x:v>
      </x:c>
      <x:c r="E712" s="17" t="n">
        <x:f>$C$6+$C$7*($B$8*B712+SQRT(1-$B$8^2)*C712)</x:f>
        <x:v>-0.017138866011116777</x:v>
      </x:c>
      <x:c r="F712" s="34"/>
      <x:c r="G712" s="34"/>
      <x:c r="H712" s="34"/>
      <x:c r="I712" s="34"/>
      <x:c r="J712" s="34"/>
      <x:c r="K712" s="34"/>
      <x:c r="L712" s="34"/>
      <x:c r="M712" s="34"/>
      <x:c r="N712" s="34"/>
      <x:c r="O712" s="34"/>
      <x:c r="P712" s="34"/>
      <x:c r="S712" s="10" t="n">
        <x:v>0.4192946957809838</x:v>
      </x:c>
      <x:c r="T712" s="10" t="n">
        <x:v>-1.017332752771023</x:v>
      </x:c>
      <x:c r="U712" s="10" t="n">
        <x:v>1.8303080532254852</x:v>
      </x:c>
      <x:c r="V712" s="10" t="n">
        <x:v>0.8799940471040957</x:v>
      </x:c>
      <x:c r="W712" s="10" t="n">
        <x:v>0.07283256839508238</x:v>
      </x:c>
      <x:c r="X712" s="10" t="n">
        <x:v>0.5548141236843402</x:v>
      </x:c>
    </x:row>
    <x:row r="713">
      <x:c r="A713" s="34" t="n">
        <x:v>689</x:v>
      </x:c>
      <x:c r="B713" s="39" t="n">
        <x:f>CHOOSE(MIN(3,MAX(1,$B$9)),S713,U713,W713)</x:f>
        <x:v>0.6378557830339762</x:v>
      </x:c>
      <x:c r="C713" s="39" t="n">
        <x:f>CHOOSE(MIN(3,MAX(1,$B$9)),T713,V713,X713)</x:f>
        <x:v>1.1208180388069302</x:v>
      </x:c>
      <x:c r="D713" s="17" t="n">
        <x:f>$B$6+$B$7*B713</x:f>
        <x:v>0.11378557830339762</x:v>
      </x:c>
      <x:c r="E713" s="17" t="n">
        <x:f>$C$6+$C$7*($B$8*B713+SQRT(1-$B$8^2)*C713)</x:f>
        <x:v>0.17895847861436426</x:v>
      </x:c>
      <x:c r="F713" s="34"/>
      <x:c r="G713" s="34"/>
      <x:c r="H713" s="34"/>
      <x:c r="I713" s="34"/>
      <x:c r="J713" s="34"/>
      <x:c r="K713" s="34"/>
      <x:c r="L713" s="34"/>
      <x:c r="M713" s="34"/>
      <x:c r="N713" s="34"/>
      <x:c r="O713" s="34"/>
      <x:c r="P713" s="34"/>
      <x:c r="S713" s="10" t="n">
        <x:v>0.6378557830339762</x:v>
      </x:c>
      <x:c r="T713" s="10" t="n">
        <x:v>1.1208180388069302</x:v>
      </x:c>
      <x:c r="U713" s="10" t="n">
        <x:v>0.34527549150653786</x:v>
      </x:c>
      <x:c r="V713" s="10" t="n">
        <x:v>-0.1933685969265506</x:v>
      </x:c>
      <x:c r="W713" s="10" t="n">
        <x:v>0.9222231984772671</x:v>
      </x:c>
      <x:c r="X713" s="10" t="n">
        <x:v>-0.4137633568896587</x:v>
      </x:c>
    </x:row>
    <x:row r="714">
      <x:c r="A714" s="34" t="n">
        <x:v>690</x:v>
      </x:c>
      <x:c r="B714" s="39" t="n">
        <x:f>CHOOSE(MIN(3,MAX(1,$B$9)),S714,U714,W714)</x:f>
        <x:v>-0.7834274643738827</x:v>
      </x:c>
      <x:c r="C714" s="39" t="n">
        <x:f>CHOOSE(MIN(3,MAX(1,$B$9)),T714,V714,X714)</x:f>
        <x:v>1.2620606426642142</x:v>
      </x:c>
      <x:c r="D714" s="17" t="n">
        <x:f>$B$6+$B$7*B714</x:f>
        <x:v>-0.028342746437388266</x:v>
      </x:c>
      <x:c r="E714" s="17" t="n">
        <x:f>$C$6+$C$7*($B$8*B714+SQRT(1-$B$8^2)*C714)</x:f>
        <x:v>0.12012628454767829</x:v>
      </x:c>
      <x:c r="F714" s="34"/>
      <x:c r="G714" s="34"/>
      <x:c r="H714" s="34"/>
      <x:c r="I714" s="34"/>
      <x:c r="J714" s="34"/>
      <x:c r="K714" s="34"/>
      <x:c r="L714" s="34"/>
      <x:c r="M714" s="34"/>
      <x:c r="N714" s="34"/>
      <x:c r="O714" s="34"/>
      <x:c r="P714" s="34"/>
      <x:c r="S714" s="10" t="n">
        <x:v>-0.7834274643738827</x:v>
      </x:c>
      <x:c r="T714" s="10" t="n">
        <x:v>1.2620606426642142</x:v>
      </x:c>
      <x:c r="U714" s="10" t="n">
        <x:v>-1.6535655102183506</x:v>
      </x:c>
      <x:c r="V714" s="10" t="n">
        <x:v>0.6433394094146133</x:v>
      </x:c>
      <x:c r="W714" s="10" t="n">
        <x:v>0.6875498245463911</x:v>
      </x:c>
      <x:c r="X714" s="10" t="n">
        <x:v>1.9339773397232247</x:v>
      </x:c>
    </x:row>
    <x:row r="715">
      <x:c r="A715" s="34" t="n">
        <x:v>691</x:v>
      </x:c>
      <x:c r="B715" s="39" t="n">
        <x:f>CHOOSE(MIN(3,MAX(1,$B$9)),S715,U715,W715)</x:f>
        <x:v>-0.06833361551973197</x:v>
      </x:c>
      <x:c r="C715" s="39" t="n">
        <x:f>CHOOSE(MIN(3,MAX(1,$B$9)),T715,V715,X715)</x:f>
        <x:v>0.18093038740120967</x:v>
      </x:c>
      <x:c r="D715" s="17" t="n">
        <x:f>$B$6+$B$7*B715</x:f>
        <x:v>0.0431666384480268</x:v>
      </x:c>
      <x:c r="E715" s="17" t="n">
        <x:f>$C$6+$C$7*($B$8*B715+SQRT(1-$B$8^2)*C715)</x:f>
        <x:v>0.06225235040461416</x:v>
      </x:c>
      <x:c r="F715" s="34"/>
      <x:c r="G715" s="34"/>
      <x:c r="H715" s="34"/>
      <x:c r="I715" s="34"/>
      <x:c r="J715" s="34"/>
      <x:c r="K715" s="34"/>
      <x:c r="L715" s="34"/>
      <x:c r="M715" s="34"/>
      <x:c r="N715" s="34"/>
      <x:c r="O715" s="34"/>
      <x:c r="P715" s="34"/>
      <x:c r="S715" s="10" t="n">
        <x:v>-0.06833361551973197</x:v>
      </x:c>
      <x:c r="T715" s="10" t="n">
        <x:v>0.18093038740120967</x:v>
      </x:c>
      <x:c r="U715" s="10" t="n">
        <x:v>0.77242876781337</x:v>
      </x:c>
      <x:c r="V715" s="10" t="n">
        <x:v>0.01400632261645983</x:v>
      </x:c>
      <x:c r="W715" s="10" t="n">
        <x:v>-0.16138181620459835</x:v>
      </x:c>
      <x:c r="X715" s="10" t="n">
        <x:v>1.5064045318371522</x:v>
      </x:c>
    </x:row>
    <x:row r="716">
      <x:c r="A716" s="34" t="n">
        <x:v>692</x:v>
      </x:c>
      <x:c r="B716" s="39" t="n">
        <x:f>CHOOSE(MIN(3,MAX(1,$B$9)),S716,U716,W716)</x:f>
        <x:v>0.7847758076504532</x:v>
      </x:c>
      <x:c r="C716" s="39" t="n">
        <x:f>CHOOSE(MIN(3,MAX(1,$B$9)),T716,V716,X716)</x:f>
        <x:v>-0.47900707753387317</x:v>
      </x:c>
      <x:c r="D716" s="17" t="n">
        <x:f>$B$6+$B$7*B716</x:f>
        <x:v>0.12847758076504534</x:v>
      </x:c>
      <x:c r="E716" s="17" t="n">
        <x:f>$C$6+$C$7*($B$8*B716+SQRT(1-$B$8^2)*C716)</x:f>
        <x:v>0.04775556060883502</x:v>
      </x:c>
      <x:c r="F716" s="34"/>
      <x:c r="G716" s="34"/>
      <x:c r="H716" s="34"/>
      <x:c r="I716" s="34"/>
      <x:c r="J716" s="34"/>
      <x:c r="K716" s="34"/>
      <x:c r="L716" s="34"/>
      <x:c r="M716" s="34"/>
      <x:c r="N716" s="34"/>
      <x:c r="O716" s="34"/>
      <x:c r="P716" s="34"/>
      <x:c r="S716" s="10" t="n">
        <x:v>0.7847758076504532</x:v>
      </x:c>
      <x:c r="T716" s="10" t="n">
        <x:v>-0.47900707753387317</x:v>
      </x:c>
      <x:c r="U716" s="10" t="n">
        <x:v>0.4942229854978669</x:v>
      </x:c>
      <x:c r="V716" s="10" t="n">
        <x:v>0.5092661612323162</x:v>
      </x:c>
      <x:c r="W716" s="10" t="n">
        <x:v>-2.6009783848045496</x:v>
      </x:c>
      <x:c r="X716" s="10" t="n">
        <x:v>-1.168742777282207</x:v>
      </x:c>
    </x:row>
    <x:row r="717">
      <x:c r="A717" s="34" t="n">
        <x:v>693</x:v>
      </x:c>
      <x:c r="B717" s="39" t="n">
        <x:f>CHOOSE(MIN(3,MAX(1,$B$9)),S717,U717,W717)</x:f>
        <x:v>0.12861225599149703</x:v>
      </x:c>
      <x:c r="C717" s="39" t="n">
        <x:f>CHOOSE(MIN(3,MAX(1,$B$9)),T717,V717,X717)</x:f>
        <x:v>-0.05346150386965022</x:v>
      </x:c>
      <x:c r="D717" s="17" t="n">
        <x:f>$B$6+$B$7*B717</x:f>
        <x:v>0.06286122559914971</x:v>
      </x:c>
      <x:c r="E717" s="17" t="n">
        <x:f>$C$6+$C$7*($B$8*B717+SQRT(1-$B$8^2)*C717)</x:f>
        <x:v>0.05180071075201114</x:v>
      </x:c>
      <x:c r="F717" s="34"/>
      <x:c r="G717" s="34"/>
      <x:c r="H717" s="34"/>
      <x:c r="I717" s="34"/>
      <x:c r="J717" s="34"/>
      <x:c r="K717" s="34"/>
      <x:c r="L717" s="34"/>
      <x:c r="M717" s="34"/>
      <x:c r="N717" s="34"/>
      <x:c r="O717" s="34"/>
      <x:c r="P717" s="34"/>
      <x:c r="S717" s="10" t="n">
        <x:v>0.12861225599149703</x:v>
      </x:c>
      <x:c r="T717" s="10" t="n">
        <x:v>-0.05346150386965022</x:v>
      </x:c>
      <x:c r="U717" s="10" t="n">
        <x:v>1.4830747293541033</x:v>
      </x:c>
      <x:c r="V717" s="10" t="n">
        <x:v>2.541741658902372</x:v>
      </x:c>
      <x:c r="W717" s="10" t="n">
        <x:v>-1.892244698048145</x:v>
      </x:c>
      <x:c r="X717" s="10" t="n">
        <x:v>-0.8570583085184734</x:v>
      </x:c>
    </x:row>
    <x:row r="718">
      <x:c r="A718" s="34" t="n">
        <x:v>694</x:v>
      </x:c>
      <x:c r="B718" s="39" t="n">
        <x:f>CHOOSE(MIN(3,MAX(1,$B$9)),S718,U718,W718)</x:f>
        <x:v>2.920735761015919</x:v>
      </x:c>
      <x:c r="C718" s="39" t="n">
        <x:f>CHOOSE(MIN(3,MAX(1,$B$9)),T718,V718,X718)</x:f>
        <x:v>0.11890535694482116</x:v>
      </x:c>
      <x:c r="D718" s="17" t="n">
        <x:f>$B$6+$B$7*B718</x:f>
        <x:v>0.3420735761015919</x:v>
      </x:c>
      <x:c r="E718" s="17" t="n">
        <x:f>$C$6+$C$7*($B$8*B718+SQRT(1-$B$8^2)*C718)</x:f>
        <x:v>0.20633429402682307</x:v>
      </x:c>
      <x:c r="F718" s="34"/>
      <x:c r="G718" s="34"/>
      <x:c r="H718" s="34"/>
      <x:c r="I718" s="34"/>
      <x:c r="J718" s="34"/>
      <x:c r="K718" s="34"/>
      <x:c r="L718" s="34"/>
      <x:c r="M718" s="34"/>
      <x:c r="N718" s="34"/>
      <x:c r="O718" s="34"/>
      <x:c r="P718" s="34"/>
      <x:c r="S718" s="10" t="n">
        <x:v>2.920735761015919</x:v>
      </x:c>
      <x:c r="T718" s="10" t="n">
        <x:v>0.11890535694482116</x:v>
      </x:c>
      <x:c r="U718" s="10" t="n">
        <x:v>-1.5516439316022124</x:v>
      </x:c>
      <x:c r="V718" s="10" t="n">
        <x:v>-0.2515734369806616</x:v>
      </x:c>
      <x:c r="W718" s="10" t="n">
        <x:v>-0.5502188771804076</x:v>
      </x:c>
      <x:c r="X718" s="10" t="n">
        <x:v>-1.082089063797696</x:v>
      </x:c>
    </x:row>
    <x:row r="719">
      <x:c r="A719" s="34" t="n">
        <x:v>695</x:v>
      </x:c>
      <x:c r="B719" s="39" t="n">
        <x:f>CHOOSE(MIN(3,MAX(1,$B$9)),S719,U719,W719)</x:f>
        <x:v>-1.4634207231432275</x:v>
      </x:c>
      <x:c r="C719" s="39" t="n">
        <x:f>CHOOSE(MIN(3,MAX(1,$B$9)),T719,V719,X719)</x:f>
        <x:v>-0.08085841819254043</x:v>
      </x:c>
      <x:c r="D719" s="17" t="n">
        <x:f>$B$6+$B$7*B719</x:f>
        <x:v>-0.09634207231432275</x:v>
      </x:c>
      <x:c r="E719" s="17" t="n">
        <x:f>$C$6+$C$7*($B$8*B719+SQRT(1-$B$8^2)*C719)</x:f>
        <x:v>-0.03017358058361795</x:v>
      </x:c>
      <x:c r="F719" s="34"/>
      <x:c r="G719" s="34"/>
      <x:c r="H719" s="34"/>
      <x:c r="I719" s="34"/>
      <x:c r="J719" s="34"/>
      <x:c r="K719" s="34"/>
      <x:c r="L719" s="34"/>
      <x:c r="M719" s="34"/>
      <x:c r="N719" s="34"/>
      <x:c r="O719" s="34"/>
      <x:c r="P719" s="34"/>
      <x:c r="S719" s="10" t="n">
        <x:v>-1.4634207231432275</x:v>
      </x:c>
      <x:c r="T719" s="10" t="n">
        <x:v>-0.08085841819254043</x:v>
      </x:c>
      <x:c r="U719" s="10" t="n">
        <x:v>0.5678435606044939</x:v>
      </x:c>
      <x:c r="V719" s="10" t="n">
        <x:v>1.1086936226938449</x:v>
      </x:c>
      <x:c r="W719" s="10" t="n">
        <x:v>-0.7747521135878251</x:v>
      </x:c>
      <x:c r="X719" s="10" t="n">
        <x:v>0.19887469579313588</x:v>
      </x:c>
    </x:row>
    <x:row r="720">
      <x:c r="A720" s="34" t="n">
        <x:v>696</x:v>
      </x:c>
      <x:c r="B720" s="39" t="n">
        <x:f>CHOOSE(MIN(3,MAX(1,$B$9)),S720,U720,W720)</x:f>
        <x:v>1.0194326563796057</x:v>
      </x:c>
      <x:c r="C720" s="39" t="n">
        <x:f>CHOOSE(MIN(3,MAX(1,$B$9)),T720,V720,X720)</x:f>
        <x:v>-1.3941411776808712</x:v>
      </x:c>
      <x:c r="D720" s="17" t="n">
        <x:f>$B$6+$B$7*B720</x:f>
        <x:v>0.15194326563796057</x:v>
      </x:c>
      <x:c r="E720" s="17" t="n">
        <x:f>$C$6+$C$7*($B$8*B720+SQRT(1-$B$8^2)*C720)</x:f>
        <x:v>-0.019764534814378648</x:v>
      </x:c>
      <x:c r="F720" s="34"/>
      <x:c r="G720" s="34"/>
      <x:c r="H720" s="34"/>
      <x:c r="I720" s="34"/>
      <x:c r="J720" s="34"/>
      <x:c r="K720" s="34"/>
      <x:c r="L720" s="34"/>
      <x:c r="M720" s="34"/>
      <x:c r="N720" s="34"/>
      <x:c r="O720" s="34"/>
      <x:c r="P720" s="34"/>
      <x:c r="S720" s="10" t="n">
        <x:v>1.0194326563796057</x:v>
      </x:c>
      <x:c r="T720" s="10" t="n">
        <x:v>-1.3941411776808712</x:v>
      </x:c>
      <x:c r="U720" s="10" t="n">
        <x:v>2.3648453130341704</x:v>
      </x:c>
      <x:c r="V720" s="10" t="n">
        <x:v>1.2624457648098915</x:v>
      </x:c>
      <x:c r="W720" s="10" t="n">
        <x:v>-0.3207639289619674</x:v>
      </x:c>
      <x:c r="X720" s="10" t="n">
        <x:v>-0.6510272421181474</x:v>
      </x:c>
    </x:row>
    <x:row r="721">
      <x:c r="A721" s="34" t="n">
        <x:v>697</x:v>
      </x:c>
      <x:c r="B721" s="39" t="n">
        <x:f>CHOOSE(MIN(3,MAX(1,$B$9)),S721,U721,W721)</x:f>
        <x:v>-2.426952841179952</x:v>
      </x:c>
      <x:c r="C721" s="39" t="n">
        <x:f>CHOOSE(MIN(3,MAX(1,$B$9)),T721,V721,X721)</x:f>
        <x:v>0.2829073647873521</x:v>
      </x:c>
      <x:c r="D721" s="17" t="n">
        <x:f>$B$6+$B$7*B721</x:f>
        <x:v>-0.1926952841179952</x:v>
      </x:c>
      <x:c r="E721" s="17" t="n">
        <x:f>$C$6+$C$7*($B$8*B721+SQRT(1-$B$8^2)*C721)</x:f>
        <x:v>-0.0468471455766418</x:v>
      </x:c>
      <x:c r="F721" s="34"/>
      <x:c r="G721" s="34"/>
      <x:c r="H721" s="34"/>
      <x:c r="I721" s="34"/>
      <x:c r="J721" s="34"/>
      <x:c r="K721" s="34"/>
      <x:c r="L721" s="34"/>
      <x:c r="M721" s="34"/>
      <x:c r="N721" s="34"/>
      <x:c r="O721" s="34"/>
      <x:c r="P721" s="34"/>
      <x:c r="S721" s="10" t="n">
        <x:v>-2.426952841179952</x:v>
      </x:c>
      <x:c r="T721" s="10" t="n">
        <x:v>0.2829073647873521</x:v>
      </x:c>
      <x:c r="U721" s="10" t="n">
        <x:v>2.056324503942787</x:v>
      </x:c>
      <x:c r="V721" s="10" t="n">
        <x:v>-0.2723872225776574</x:v>
      </x:c>
      <x:c r="W721" s="10" t="n">
        <x:v>0.3840144816223394</x:v>
      </x:c>
      <x:c r="X721" s="10" t="n">
        <x:v>-1.6077740847487159</x:v>
      </x:c>
    </x:row>
    <x:row r="722">
      <x:c r="A722" s="34" t="n">
        <x:v>698</x:v>
      </x:c>
      <x:c r="B722" s="39" t="n">
        <x:f>CHOOSE(MIN(3,MAX(1,$B$9)),S722,U722,W722)</x:f>
        <x:v>0.5976019204514534</x:v>
      </x:c>
      <x:c r="C722" s="39" t="n">
        <x:f>CHOOSE(MIN(3,MAX(1,$B$9)),T722,V722,X722)</x:f>
        <x:v>0.4900947270491012</x:v>
      </x:c>
      <x:c r="D722" s="17" t="n">
        <x:f>$B$6+$B$7*B722</x:f>
        <x:v>0.10976019204514535</x:v>
      </x:c>
      <x:c r="E722" s="17" t="n">
        <x:f>$C$6+$C$7*($B$8*B722+SQRT(1-$B$8^2)*C722)</x:f>
        <x:v>0.12232354441110488</x:v>
      </x:c>
      <x:c r="F722" s="34"/>
      <x:c r="G722" s="34"/>
      <x:c r="H722" s="34"/>
      <x:c r="I722" s="34"/>
      <x:c r="J722" s="34"/>
      <x:c r="K722" s="34"/>
      <x:c r="L722" s="34"/>
      <x:c r="M722" s="34"/>
      <x:c r="N722" s="34"/>
      <x:c r="O722" s="34"/>
      <x:c r="P722" s="34"/>
      <x:c r="S722" s="10" t="n">
        <x:v>0.5976019204514534</x:v>
      </x:c>
      <x:c r="T722" s="10" t="n">
        <x:v>0.4900947270491012</x:v>
      </x:c>
      <x:c r="U722" s="10" t="n">
        <x:v>-1.1872845072766822</x:v>
      </x:c>
      <x:c r="V722" s="10" t="n">
        <x:v>-0.13843322970420868</x:v>
      </x:c>
      <x:c r="W722" s="10" t="n">
        <x:v>0.47851782058082076</x:v>
      </x:c>
      <x:c r="X722" s="10" t="n">
        <x:v>-0.018227672105185923</x:v>
      </x:c>
    </x:row>
    <x:row r="723">
      <x:c r="A723" s="34" t="n">
        <x:v>699</x:v>
      </x:c>
      <x:c r="B723" s="39" t="n">
        <x:f>CHOOSE(MIN(3,MAX(1,$B$9)),S723,U723,W723)</x:f>
        <x:v>-0.37063879790527454</x:v>
      </x:c>
      <x:c r="C723" s="39" t="n">
        <x:f>CHOOSE(MIN(3,MAX(1,$B$9)),T723,V723,X723)</x:f>
        <x:v>-1.2814454673857993</x:v>
      </x:c>
      <x:c r="D723" s="17" t="n">
        <x:f>$B$6+$B$7*B723</x:f>
        <x:v>0.012936120209472546</x:v>
      </x:c>
      <x:c r="E723" s="17" t="n">
        <x:f>$C$6+$C$7*($B$8*B723+SQRT(1-$B$8^2)*C723)</x:f>
        <x:v>-0.07950837272731627</x:v>
      </x:c>
      <x:c r="F723" s="34"/>
      <x:c r="G723" s="34"/>
      <x:c r="H723" s="34"/>
      <x:c r="I723" s="34"/>
      <x:c r="J723" s="34"/>
      <x:c r="K723" s="34"/>
      <x:c r="L723" s="34"/>
      <x:c r="M723" s="34"/>
      <x:c r="N723" s="34"/>
      <x:c r="O723" s="34"/>
      <x:c r="P723" s="34"/>
      <x:c r="S723" s="10" t="n">
        <x:v>-0.37063879790527454</x:v>
      </x:c>
      <x:c r="T723" s="10" t="n">
        <x:v>-1.2814454673857993</x:v>
      </x:c>
      <x:c r="U723" s="10" t="n">
        <x:v>0.4382198818737903</x:v>
      </x:c>
      <x:c r="V723" s="10" t="n">
        <x:v>0.3138989473317991</x:v>
      </x:c>
      <x:c r="W723" s="10" t="n">
        <x:v>-0.45042448917940703</x:v>
      </x:c>
      <x:c r="X723" s="10" t="n">
        <x:v>-1.0099371754618136</x:v>
      </x:c>
    </x:row>
    <x:row r="724">
      <x:c r="A724" s="34" t="n">
        <x:v>700</x:v>
      </x:c>
      <x:c r="B724" s="39" t="n">
        <x:f>CHOOSE(MIN(3,MAX(1,$B$9)),S724,U724,W724)</x:f>
        <x:v>-0.6653327488699895</x:v>
      </x:c>
      <x:c r="C724" s="39" t="n">
        <x:f>CHOOSE(MIN(3,MAX(1,$B$9)),T724,V724,X724)</x:f>
        <x:v>-1.2099320190712872</x:v>
      </x:c>
      <x:c r="D724" s="17" t="n">
        <x:f>$B$6+$B$7*B724</x:f>
        <x:v>-0.016533274886998947</x:v>
      </x:c>
      <x:c r="E724" s="17" t="n">
        <x:f>$C$6+$C$7*($B$8*B724+SQRT(1-$B$8^2)*C724)</x:f>
        <x:v>-0.08804982398029272</x:v>
      </x:c>
      <x:c r="F724" s="34"/>
      <x:c r="G724" s="34"/>
      <x:c r="H724" s="34"/>
      <x:c r="I724" s="34"/>
      <x:c r="J724" s="34"/>
      <x:c r="K724" s="34"/>
      <x:c r="L724" s="34"/>
      <x:c r="M724" s="34"/>
      <x:c r="N724" s="34"/>
      <x:c r="O724" s="34"/>
      <x:c r="P724" s="34"/>
      <x:c r="S724" s="10" t="n">
        <x:v>-0.6653327488699895</x:v>
      </x:c>
      <x:c r="T724" s="10" t="n">
        <x:v>-1.2099320190712872</x:v>
      </x:c>
      <x:c r="U724" s="10" t="n">
        <x:v>-0.10104692668019724</x:v>
      </x:c>
      <x:c r="V724" s="10" t="n">
        <x:v>-0.5132292553478803</x:v>
      </x:c>
      <x:c r="W724" s="10" t="n">
        <x:v>0.6133593732902932</x:v>
      </x:c>
      <x:c r="X724" s="10" t="n">
        <x:v>0.087354639036715</x:v>
      </x:c>
    </x:row>
    <x:row r="725">
      <x:c r="A725" s="34" t="n">
        <x:v>701</x:v>
      </x:c>
      <x:c r="B725" s="39" t="n">
        <x:f>CHOOSE(MIN(3,MAX(1,$B$9)),S725,U725,W725)</x:f>
        <x:v>0.11089828362684191</x:v>
      </x:c>
      <x:c r="C725" s="39" t="n">
        <x:f>CHOOSE(MIN(3,MAX(1,$B$9)),T725,V725,X725)</x:f>
        <x:v>1.259004142843496</x:v>
      </x:c>
      <x:c r="D725" s="17" t="n">
        <x:f>$B$6+$B$7*B725</x:f>
        <x:v>0.061089828362684194</x:v>
      </x:c>
      <x:c r="E725" s="17" t="n">
        <x:f>$C$6+$C$7*($B$8*B725+SQRT(1-$B$8^2)*C725)</x:f>
        <x:v>0.16457787129857404</x:v>
      </x:c>
      <x:c r="F725" s="34"/>
      <x:c r="G725" s="34"/>
      <x:c r="H725" s="34"/>
      <x:c r="I725" s="34"/>
      <x:c r="J725" s="34"/>
      <x:c r="K725" s="34"/>
      <x:c r="L725" s="34"/>
      <x:c r="M725" s="34"/>
      <x:c r="N725" s="34"/>
      <x:c r="O725" s="34"/>
      <x:c r="P725" s="34"/>
      <x:c r="S725" s="10" t="n">
        <x:v>0.11089828362684191</x:v>
      </x:c>
      <x:c r="T725" s="10" t="n">
        <x:v>1.259004142843496</x:v>
      </x:c>
      <x:c r="U725" s="10" t="n">
        <x:v>0.08110527155807469</x:v>
      </x:c>
      <x:c r="V725" s="10" t="n">
        <x:v>0.6404039268157322</x:v>
      </x:c>
      <x:c r="W725" s="10" t="n">
        <x:v>-1.9976680390059356</x:v>
      </x:c>
      <x:c r="X725" s="10" t="n">
        <x:v>-1.0487235498286753</x:v>
      </x:c>
    </x:row>
    <x:row r="726">
      <x:c r="A726" s="34" t="n">
        <x:v>702</x:v>
      </x:c>
      <x:c r="B726" s="39" t="n">
        <x:f>CHOOSE(MIN(3,MAX(1,$B$9)),S726,U726,W726)</x:f>
        <x:v>0.4066143581264565</x:v>
      </x:c>
      <x:c r="C726" s="39" t="n">
        <x:f>CHOOSE(MIN(3,MAX(1,$B$9)),T726,V726,X726)</x:f>
        <x:v>1.5891676410382525</x:v>
      </x:c>
      <x:c r="D726" s="17" t="n">
        <x:f>$B$6+$B$7*B726</x:f>
        <x:v>0.09066143581264566</x:v>
      </x:c>
      <x:c r="E726" s="17" t="n">
        <x:f>$C$6+$C$7*($B$8*B726+SQRT(1-$B$8^2)*C726)</x:f>
        <x:v>0.2079566727074545</x:v>
      </x:c>
      <x:c r="F726" s="34"/>
      <x:c r="G726" s="34"/>
      <x:c r="H726" s="34"/>
      <x:c r="I726" s="34"/>
      <x:c r="J726" s="34"/>
      <x:c r="K726" s="34"/>
      <x:c r="L726" s="34"/>
      <x:c r="M726" s="34"/>
      <x:c r="N726" s="34"/>
      <x:c r="O726" s="34"/>
      <x:c r="P726" s="34"/>
      <x:c r="S726" s="10" t="n">
        <x:v>0.4066143581264565</x:v>
      </x:c>
      <x:c r="T726" s="10" t="n">
        <x:v>1.5891676410382525</x:v>
      </x:c>
      <x:c r="U726" s="10" t="n">
        <x:v>0.7438441473380822</x:v>
      </x:c>
      <x:c r="V726" s="10" t="n">
        <x:v>2.101515827160714</x:v>
      </x:c>
      <x:c r="W726" s="10" t="n">
        <x:v>1.2646211331194712</x:v>
      </x:c>
      <x:c r="X726" s="10" t="n">
        <x:v>0.38276927475949846</x:v>
      </x:c>
    </x:row>
    <x:row r="727">
      <x:c r="A727" s="34" t="n">
        <x:v>703</x:v>
      </x:c>
      <x:c r="B727" s="39" t="n">
        <x:f>CHOOSE(MIN(3,MAX(1,$B$9)),S727,U727,W727)</x:f>
        <x:v>0.6690644199242269</x:v>
      </x:c>
      <x:c r="C727" s="39" t="n">
        <x:f>CHOOSE(MIN(3,MAX(1,$B$9)),T727,V727,X727)</x:f>
        <x:v>-1.246463158306131</x:v>
      </x:c>
      <x:c r="D727" s="17" t="n">
        <x:f>$B$6+$B$7*B727</x:f>
        <x:v>0.1169064419924227</x:v>
      </x:c>
      <x:c r="E727" s="17" t="n">
        <x:f>$C$6+$C$7*($B$8*B727+SQRT(1-$B$8^2)*C727)</x:f>
        <x:v>-0.024493655001238013</x:v>
      </x:c>
      <x:c r="F727" s="34"/>
      <x:c r="G727" s="34"/>
      <x:c r="H727" s="34"/>
      <x:c r="I727" s="34"/>
      <x:c r="J727" s="34"/>
      <x:c r="K727" s="34"/>
      <x:c r="L727" s="34"/>
      <x:c r="M727" s="34"/>
      <x:c r="N727" s="34"/>
      <x:c r="O727" s="34"/>
      <x:c r="P727" s="34"/>
      <x:c r="S727" s="10" t="n">
        <x:v>0.6690644199242269</x:v>
      </x:c>
      <x:c r="T727" s="10" t="n">
        <x:v>-1.246463158306131</x:v>
      </x:c>
      <x:c r="U727" s="10" t="n">
        <x:v>0.6139230955628243</x:v>
      </x:c>
      <x:c r="V727" s="10" t="n">
        <x:v>1.275131480729946</x:v>
      </x:c>
      <x:c r="W727" s="10" t="n">
        <x:v>-0.024329278544627464</x:v>
      </x:c>
      <x:c r="X727" s="10" t="n">
        <x:v>1.4261482115938169</x:v>
      </x:c>
    </x:row>
    <x:row r="728">
      <x:c r="A728" s="34" t="n">
        <x:v>704</x:v>
      </x:c>
      <x:c r="B728" s="39" t="n">
        <x:f>CHOOSE(MIN(3,MAX(1,$B$9)),S728,U728,W728)</x:f>
        <x:v>1.181152098476839</x:v>
      </x:c>
      <x:c r="C728" s="39" t="n">
        <x:f>CHOOSE(MIN(3,MAX(1,$B$9)),T728,V728,X728)</x:f>
        <x:v>-1.2969092948620282</x:v>
      </x:c>
      <x:c r="D728" s="17" t="n">
        <x:f>$B$6+$B$7*B728</x:f>
        <x:v>0.1681152098476839</x:v>
      </x:c>
      <x:c r="E728" s="17" t="n">
        <x:f>$C$6+$C$7*($B$8*B728+SQRT(1-$B$8^2)*C728)</x:f>
        <x:v>-0.003258034651625996</x:v>
      </x:c>
      <x:c r="F728" s="34"/>
      <x:c r="G728" s="34"/>
      <x:c r="H728" s="34"/>
      <x:c r="I728" s="34"/>
      <x:c r="J728" s="34"/>
      <x:c r="K728" s="34"/>
      <x:c r="L728" s="34"/>
      <x:c r="M728" s="34"/>
      <x:c r="N728" s="34"/>
      <x:c r="O728" s="34"/>
      <x:c r="P728" s="34"/>
      <x:c r="S728" s="10" t="n">
        <x:v>1.181152098476839</x:v>
      </x:c>
      <x:c r="T728" s="10" t="n">
        <x:v>-1.2969092948620282</x:v>
      </x:c>
      <x:c r="U728" s="10" t="n">
        <x:v>-0.0889355543601282</x:v>
      </x:c>
      <x:c r="V728" s="10" t="n">
        <x:v>-0.0370889810744722</x:v>
      </x:c>
      <x:c r="W728" s="10" t="n">
        <x:v>-0.6748945193173008</x:v>
      </x:c>
      <x:c r="X728" s="10" t="n">
        <x:v>1.5435871858450114</x:v>
      </x:c>
    </x:row>
    <x:row r="729">
      <x:c r="A729" s="34" t="n">
        <x:v>705</x:v>
      </x:c>
      <x:c r="B729" s="39" t="n">
        <x:f>CHOOSE(MIN(3,MAX(1,$B$9)),S729,U729,W729)</x:f>
        <x:v>0.7404802351617881</x:v>
      </x:c>
      <x:c r="C729" s="39" t="n">
        <x:f>CHOOSE(MIN(3,MAX(1,$B$9)),T729,V729,X729)</x:f>
        <x:v>-1.4762597180499162</x:v>
      </x:c>
      <x:c r="D729" s="17" t="n">
        <x:f>$B$6+$B$7*B729</x:f>
        <x:v>0.12404802351617882</x:v>
      </x:c>
      <x:c r="E729" s="17" t="n">
        <x:f>$C$6+$C$7*($B$8*B729+SQRT(1-$B$8^2)*C729)</x:f>
        <x:v>-0.04082383008339861</x:v>
      </x:c>
      <x:c r="F729" s="34"/>
      <x:c r="G729" s="34"/>
      <x:c r="H729" s="34"/>
      <x:c r="I729" s="34"/>
      <x:c r="J729" s="34"/>
      <x:c r="K729" s="34"/>
      <x:c r="L729" s="34"/>
      <x:c r="M729" s="34"/>
      <x:c r="N729" s="34"/>
      <x:c r="O729" s="34"/>
      <x:c r="P729" s="34"/>
      <x:c r="S729" s="10" t="n">
        <x:v>0.7404802351617881</x:v>
      </x:c>
      <x:c r="T729" s="10" t="n">
        <x:v>-1.4762597180499162</x:v>
      </x:c>
      <x:c r="U729" s="10" t="n">
        <x:v>-0.6764129976414948</x:v>
      </x:c>
      <x:c r="V729" s="10" t="n">
        <x:v>-0.6355441927859536</x:v>
      </x:c>
      <x:c r="W729" s="10" t="n">
        <x:v>0.046866359103024474</x:v>
      </x:c>
      <x:c r="X729" s="10" t="n">
        <x:v>-1.270313921137046</x:v>
      </x:c>
    </x:row>
    <x:row r="730">
      <x:c r="A730" s="34" t="n">
        <x:v>706</x:v>
      </x:c>
      <x:c r="B730" s="39" t="n">
        <x:f>CHOOSE(MIN(3,MAX(1,$B$9)),S730,U730,W730)</x:f>
        <x:v>1.0194041616029286</x:v>
      </x:c>
      <x:c r="C730" s="39" t="n">
        <x:f>CHOOSE(MIN(3,MAX(1,$B$9)),T730,V730,X730)</x:f>
        <x:v>-0.32822034080660406</x:v>
      </x:c>
      <x:c r="D730" s="17" t="n">
        <x:f>$B$6+$B$7*B730</x:f>
        <x:v>0.15194041616029286</x:v>
      </x:c>
      <x:c r="E730" s="17" t="n">
        <x:f>$C$6+$C$7*($B$8*B730+SQRT(1-$B$8^2)*C730)</x:f>
        <x:v>0.0725454927624159</x:v>
      </x:c>
      <x:c r="F730" s="34"/>
      <x:c r="G730" s="34"/>
      <x:c r="H730" s="34"/>
      <x:c r="I730" s="34"/>
      <x:c r="J730" s="34"/>
      <x:c r="K730" s="34"/>
      <x:c r="L730" s="34"/>
      <x:c r="M730" s="34"/>
      <x:c r="N730" s="34"/>
      <x:c r="O730" s="34"/>
      <x:c r="P730" s="34"/>
      <x:c r="S730" s="10" t="n">
        <x:v>1.0194041616029286</x:v>
      </x:c>
      <x:c r="T730" s="10" t="n">
        <x:v>-0.32822034080660406</x:v>
      </x:c>
      <x:c r="U730" s="10" t="n">
        <x:v>0.814987880835938</x:v>
      </x:c>
      <x:c r="V730" s="10" t="n">
        <x:v>0.6188443570120945</x:v>
      </x:c>
      <x:c r="W730" s="10" t="n">
        <x:v>0.2846902647780084</x:v>
      </x:c>
      <x:c r="X730" s="10" t="n">
        <x:v>0.14918791591507463</x:v>
      </x:c>
    </x:row>
    <x:row r="731">
      <x:c r="A731" s="34" t="n">
        <x:v>707</x:v>
      </x:c>
      <x:c r="B731" s="39" t="n">
        <x:f>CHOOSE(MIN(3,MAX(1,$B$9)),S731,U731,W731)</x:f>
        <x:v>-0.05364274438878157</x:v>
      </x:c>
      <x:c r="C731" s="39" t="n">
        <x:f>CHOOSE(MIN(3,MAX(1,$B$9)),T731,V731,X731)</x:f>
        <x:v>0.33830743618962084</x:v>
      </x:c>
      <x:c r="D731" s="17" t="n">
        <x:f>$B$6+$B$7*B731</x:f>
        <x:v>0.044635725561121845</x:v>
      </x:c>
      <x:c r="E731" s="17" t="n">
        <x:f>$C$6+$C$7*($B$8*B731+SQRT(1-$B$8^2)*C731)</x:f>
        <x:v>0.07661614618350038</x:v>
      </x:c>
      <x:c r="F731" s="34"/>
      <x:c r="G731" s="34"/>
      <x:c r="H731" s="34"/>
      <x:c r="I731" s="34"/>
      <x:c r="J731" s="34"/>
      <x:c r="K731" s="34"/>
      <x:c r="L731" s="34"/>
      <x:c r="M731" s="34"/>
      <x:c r="N731" s="34"/>
      <x:c r="O731" s="34"/>
      <x:c r="P731" s="34"/>
      <x:c r="S731" s="10" t="n">
        <x:v>-0.05364274438878157</x:v>
      </x:c>
      <x:c r="T731" s="10" t="n">
        <x:v>0.33830743618962084</x:v>
      </x:c>
      <x:c r="U731" s="10" t="n">
        <x:v>0.49021877315197215</x:v>
      </x:c>
      <x:c r="V731" s="10" t="n">
        <x:v>-0.6190416540254567</x:v>
      </x:c>
      <x:c r="W731" s="10" t="n">
        <x:v>0.878370848699957</x:v>
      </x:c>
      <x:c r="X731" s="10" t="n">
        <x:v>1.7047966664613474</x:v>
      </x:c>
    </x:row>
    <x:row r="732">
      <x:c r="A732" s="34" t="n">
        <x:v>708</x:v>
      </x:c>
      <x:c r="B732" s="39" t="n">
        <x:f>CHOOSE(MIN(3,MAX(1,$B$9)),S732,U732,W732)</x:f>
        <x:v>0.5373305867452698</x:v>
      </x:c>
      <x:c r="C732" s="39" t="n">
        <x:f>CHOOSE(MIN(3,MAX(1,$B$9)),T732,V732,X732)</x:f>
        <x:v>-0.7955276627300536</x:v>
      </x:c>
      <x:c r="D732" s="17" t="n">
        <x:f>$B$6+$B$7*B732</x:f>
        <x:v>0.10373305867452698</x:v>
      </x:c>
      <x:c r="E732" s="17" t="n">
        <x:f>$C$6+$C$7*($B$8*B732+SQRT(1-$B$8^2)*C732)</x:f>
        <x:v>0.007971812803514958</x:v>
      </x:c>
      <x:c r="F732" s="34"/>
      <x:c r="G732" s="34"/>
      <x:c r="H732" s="34"/>
      <x:c r="I732" s="34"/>
      <x:c r="J732" s="34"/>
      <x:c r="K732" s="34"/>
      <x:c r="L732" s="34"/>
      <x:c r="M732" s="34"/>
      <x:c r="N732" s="34"/>
      <x:c r="O732" s="34"/>
      <x:c r="P732" s="34"/>
      <x:c r="S732" s="10" t="n">
        <x:v>0.5373305867452698</x:v>
      </x:c>
      <x:c r="T732" s="10" t="n">
        <x:v>-0.7955276627300536</x:v>
      </x:c>
      <x:c r="U732" s="10" t="n">
        <x:v>-0.4516255975187702</x:v>
      </x:c>
      <x:c r="V732" s="10" t="n">
        <x:v>0.5843580794528775</x:v>
      </x:c>
      <x:c r="W732" s="10" t="n">
        <x:v>0.6064622135120238</x:v>
      </x:c>
      <x:c r="X732" s="10" t="n">
        <x:v>-2.0709017212838607</x:v>
      </x:c>
    </x:row>
    <x:row r="733">
      <x:c r="A733" s="34" t="n">
        <x:v>709</x:v>
      </x:c>
      <x:c r="B733" s="39" t="n">
        <x:f>CHOOSE(MIN(3,MAX(1,$B$9)),S733,U733,W733)</x:f>
        <x:v>1.6671723788143171</x:v>
      </x:c>
      <x:c r="C733" s="39" t="n">
        <x:f>CHOOSE(MIN(3,MAX(1,$B$9)),T733,V733,X733)</x:f>
        <x:v>1.493066553167307</x:v>
      </x:c>
      <x:c r="D733" s="17" t="n">
        <x:f>$B$6+$B$7*B733</x:f>
        <x:v>0.2167172378814317</x:v>
      </x:c>
      <x:c r="E733" s="17" t="n">
        <x:f>$C$6+$C$7*($B$8*B733+SQRT(1-$B$8^2)*C733)</x:f>
        <x:v>0.2626619753990916</x:v>
      </x:c>
      <x:c r="F733" s="34"/>
      <x:c r="G733" s="34"/>
      <x:c r="H733" s="34"/>
      <x:c r="I733" s="34"/>
      <x:c r="J733" s="34"/>
      <x:c r="K733" s="34"/>
      <x:c r="L733" s="34"/>
      <x:c r="M733" s="34"/>
      <x:c r="N733" s="34"/>
      <x:c r="O733" s="34"/>
      <x:c r="P733" s="34"/>
      <x:c r="S733" s="10" t="n">
        <x:v>1.6671723788143171</x:v>
      </x:c>
      <x:c r="T733" s="10" t="n">
        <x:v>1.493066553167307</x:v>
      </x:c>
      <x:c r="U733" s="10" t="n">
        <x:v>-0.44318217341800914</x:v>
      </x:c>
      <x:c r="V733" s="10" t="n">
        <x:v>0.6651072808604592</x:v>
      </x:c>
      <x:c r="W733" s="10" t="n">
        <x:v>-0.547324279947488</x:v>
      </x:c>
      <x:c r="X733" s="10" t="n">
        <x:v>0.7618699832636958</x:v>
      </x:c>
    </x:row>
    <x:row r="734">
      <x:c r="A734" s="34" t="n">
        <x:v>710</x:v>
      </x:c>
      <x:c r="B734" s="39" t="n">
        <x:f>CHOOSE(MIN(3,MAX(1,$B$9)),S734,U734,W734)</x:f>
        <x:v>0.18672000335812242</x:v>
      </x:c>
      <x:c r="C734" s="39" t="n">
        <x:f>CHOOSE(MIN(3,MAX(1,$B$9)),T734,V734,X734)</x:f>
        <x:v>0.2512597518988562</x:v>
      </x:c>
      <x:c r="D734" s="17" t="n">
        <x:f>$B$6+$B$7*B734</x:f>
        <x:v>0.06867200033581225</x:v>
      </x:c>
      <x:c r="E734" s="17" t="n">
        <x:f>$C$6+$C$7*($B$8*B734+SQRT(1-$B$8^2)*C734)</x:f>
        <x:v>0.0810957329772046</x:v>
      </x:c>
      <x:c r="F734" s="34"/>
      <x:c r="G734" s="34"/>
      <x:c r="H734" s="34"/>
      <x:c r="I734" s="34"/>
      <x:c r="J734" s="34"/>
      <x:c r="K734" s="34"/>
      <x:c r="L734" s="34"/>
      <x:c r="M734" s="34"/>
      <x:c r="N734" s="34"/>
      <x:c r="O734" s="34"/>
      <x:c r="P734" s="34"/>
      <x:c r="S734" s="10" t="n">
        <x:v>0.18672000335812242</x:v>
      </x:c>
      <x:c r="T734" s="10" t="n">
        <x:v>0.2512597518988562</x:v>
      </x:c>
      <x:c r="U734" s="10" t="n">
        <x:v>-1.6422055581678872</x:v>
      </x:c>
      <x:c r="V734" s="10" t="n">
        <x:v>1.0390822491814204</x:v>
      </x:c>
      <x:c r="W734" s="10" t="n">
        <x:v>-0.6769654823260174</x:v>
      </x:c>
      <x:c r="X734" s="10" t="n">
        <x:v>-0.6729383144610165</x:v>
      </x:c>
    </x:row>
    <x:row r="735">
      <x:c r="A735" s="34" t="n">
        <x:v>711</x:v>
      </x:c>
      <x:c r="B735" s="39" t="n">
        <x:f>CHOOSE(MIN(3,MAX(1,$B$9)),S735,U735,W735)</x:f>
        <x:v>-1.34940449268716</x:v>
      </x:c>
      <x:c r="C735" s="39" t="n">
        <x:f>CHOOSE(MIN(3,MAX(1,$B$9)),T735,V735,X735)</x:f>
        <x:v>-0.8918598591220092</x:v>
      </x:c>
      <x:c r="D735" s="17" t="n">
        <x:f>$B$6+$B$7*B735</x:f>
        <x:v>-0.08494044926871601</x:v>
      </x:c>
      <x:c r="E735" s="17" t="n">
        <x:f>$C$6+$C$7*($B$8*B735+SQRT(1-$B$8^2)*C735)</x:f>
        <x:v>-0.09470755409588506</x:v>
      </x:c>
      <x:c r="F735" s="34"/>
      <x:c r="G735" s="34"/>
      <x:c r="H735" s="34"/>
      <x:c r="I735" s="34"/>
      <x:c r="J735" s="34"/>
      <x:c r="K735" s="34"/>
      <x:c r="L735" s="34"/>
      <x:c r="M735" s="34"/>
      <x:c r="N735" s="34"/>
      <x:c r="O735" s="34"/>
      <x:c r="P735" s="34"/>
      <x:c r="S735" s="10" t="n">
        <x:v>-1.34940449268716</x:v>
      </x:c>
      <x:c r="T735" s="10" t="n">
        <x:v>-0.8918598591220092</x:v>
      </x:c>
      <x:c r="U735" s="10" t="n">
        <x:v>0.5609903711293704</x:v>
      </x:c>
      <x:c r="V735" s="10" t="n">
        <x:v>-0.8466674498381633</x:v>
      </x:c>
      <x:c r="W735" s="10" t="n">
        <x:v>1.2897139957344275</x:v>
      </x:c>
      <x:c r="X735" s="10" t="n">
        <x:v>-0.8486342111079905</x:v>
      </x:c>
    </x:row>
    <x:row r="736">
      <x:c r="A736" s="34" t="n">
        <x:v>712</x:v>
      </x:c>
      <x:c r="B736" s="39" t="n">
        <x:f>CHOOSE(MIN(3,MAX(1,$B$9)),S736,U736,W736)</x:f>
        <x:v>-0.0076007314495526905</x:v>
      </x:c>
      <x:c r="C736" s="39" t="n">
        <x:f>CHOOSE(MIN(3,MAX(1,$B$9)),T736,V736,X736)</x:f>
        <x:v>-1.136832269883746</x:v>
      </x:c>
      <x:c r="D736" s="17" t="n">
        <x:f>$B$6+$B$7*B736</x:f>
        <x:v>0.04923992685504473</x:v>
      </x:c>
      <x:c r="E736" s="17" t="n">
        <x:f>$C$6+$C$7*($B$8*B736+SQRT(1-$B$8^2)*C736)</x:f>
        <x:v>-0.04883259912860276</x:v>
      </x:c>
      <x:c r="F736" s="34"/>
      <x:c r="G736" s="34"/>
      <x:c r="H736" s="34"/>
      <x:c r="I736" s="34"/>
      <x:c r="J736" s="34"/>
      <x:c r="K736" s="34"/>
      <x:c r="L736" s="34"/>
      <x:c r="M736" s="34"/>
      <x:c r="N736" s="34"/>
      <x:c r="O736" s="34"/>
      <x:c r="P736" s="34"/>
      <x:c r="S736" s="10" t="n">
        <x:v>-0.0076007314495526905</x:v>
      </x:c>
      <x:c r="T736" s="10" t="n">
        <x:v>-1.136832269883746</x:v>
      </x:c>
      <x:c r="U736" s="10" t="n">
        <x:v>-0.7499696767748564</x:v>
      </x:c>
      <x:c r="V736" s="10" t="n">
        <x:v>0.2139035758721863</x:v>
      </x:c>
      <x:c r="W736" s="10" t="n">
        <x:v>2.176880530590832</x:v>
      </x:c>
      <x:c r="X736" s="10" t="n">
        <x:v>-1.216216732425884</x:v>
      </x:c>
    </x:row>
    <x:row r="737">
      <x:c r="A737" s="34" t="n">
        <x:v>713</x:v>
      </x:c>
      <x:c r="B737" s="39" t="n">
        <x:f>CHOOSE(MIN(3,MAX(1,$B$9)),S737,U737,W737)</x:f>
        <x:v>0.6999973950487106</x:v>
      </x:c>
      <x:c r="C737" s="39" t="n">
        <x:f>CHOOSE(MIN(3,MAX(1,$B$9)),T737,V737,X737)</x:f>
        <x:v>1.413727711568283</x:v>
      </x:c>
      <x:c r="D737" s="17" t="n">
        <x:f>$B$6+$B$7*B737</x:f>
        <x:v>0.11999973950487107</x:v>
      </x:c>
      <x:c r="E737" s="17" t="n">
        <x:f>$C$6+$C$7*($B$8*B737+SQRT(1-$B$8^2)*C737)</x:f>
        <x:v>0.20743228097765282</x:v>
      </x:c>
      <x:c r="F737" s="34"/>
      <x:c r="G737" s="34"/>
      <x:c r="H737" s="34"/>
      <x:c r="I737" s="34"/>
      <x:c r="J737" s="34"/>
      <x:c r="K737" s="34"/>
      <x:c r="L737" s="34"/>
      <x:c r="M737" s="34"/>
      <x:c r="N737" s="34"/>
      <x:c r="O737" s="34"/>
      <x:c r="P737" s="34"/>
      <x:c r="S737" s="10" t="n">
        <x:v>0.6999973950487106</x:v>
      </x:c>
      <x:c r="T737" s="10" t="n">
        <x:v>1.413727711568283</x:v>
      </x:c>
      <x:c r="U737" s="10" t="n">
        <x:v>0.6009251646278481</x:v>
      </x:c>
      <x:c r="V737" s="10" t="n">
        <x:v>-0.5153457083431726</x:v>
      </x:c>
      <x:c r="W737" s="10" t="n">
        <x:v>-0.48764474838561606</x:v>
      </x:c>
      <x:c r="X737" s="10" t="n">
        <x:v>0.8446310164623708</x:v>
      </x:c>
    </x:row>
    <x:row r="738">
      <x:c r="A738" s="34" t="n">
        <x:v>714</x:v>
      </x:c>
      <x:c r="B738" s="39" t="n">
        <x:f>CHOOSE(MIN(3,MAX(1,$B$9)),S738,U738,W738)</x:f>
        <x:v>-0.43540368768851556</x:v>
      </x:c>
      <x:c r="C738" s="39" t="n">
        <x:f>CHOOSE(MIN(3,MAX(1,$B$9)),T738,V738,X738)</x:f>
        <x:v>1.3898965456764054</x:v>
      </x:c>
      <x:c r="D738" s="17" t="n">
        <x:f>$B$6+$B$7*B738</x:f>
        <x:v>0.006459631231148441</x:v>
      </x:c>
      <x:c r="E738" s="17" t="n">
        <x:f>$C$6+$C$7*($B$8*B738+SQRT(1-$B$8^2)*C738)</x:f>
        <x:v>0.14859838733437475</x:v>
      </x:c>
      <x:c r="F738" s="34"/>
      <x:c r="G738" s="34"/>
      <x:c r="H738" s="34"/>
      <x:c r="I738" s="34"/>
      <x:c r="J738" s="34"/>
      <x:c r="K738" s="34"/>
      <x:c r="L738" s="34"/>
      <x:c r="M738" s="34"/>
      <x:c r="N738" s="34"/>
      <x:c r="O738" s="34"/>
      <x:c r="P738" s="34"/>
      <x:c r="S738" s="10" t="n">
        <x:v>-0.43540368768851556</x:v>
      </x:c>
      <x:c r="T738" s="10" t="n">
        <x:v>1.3898965456764054</x:v>
      </x:c>
      <x:c r="U738" s="10" t="n">
        <x:v>-3.0003183998759355</x:v>
      </x:c>
      <x:c r="V738" s="10" t="n">
        <x:v>1.5630825793817045</x:v>
      </x:c>
      <x:c r="W738" s="10" t="n">
        <x:v>0.16316999638457408</x:v>
      </x:c>
      <x:c r="X738" s="10" t="n">
        <x:v>-0.47265466279871704</x:v>
      </x:c>
    </x:row>
    <x:row r="739">
      <x:c r="A739" s="34" t="n">
        <x:v>715</x:v>
      </x:c>
      <x:c r="B739" s="39" t="n">
        <x:f>CHOOSE(MIN(3,MAX(1,$B$9)),S739,U739,W739)</x:f>
        <x:v>-1.3828764465920067</x:v>
      </x:c>
      <x:c r="C739" s="39" t="n">
        <x:f>CHOOSE(MIN(3,MAX(1,$B$9)),T739,V739,X739)</x:f>
        <x:v>-0.7738945051940548</x:v>
      </x:c>
      <x:c r="D739" s="17" t="n">
        <x:f>$B$6+$B$7*B739</x:f>
        <x:v>-0.08828764465920068</x:v>
      </x:c>
      <x:c r="E739" s="17" t="n">
        <x:f>$C$6+$C$7*($B$8*B739+SQRT(1-$B$8^2)*C739)</x:f>
        <x:v>-0.08616505246432431</x:v>
      </x:c>
      <x:c r="F739" s="34"/>
      <x:c r="G739" s="34"/>
      <x:c r="H739" s="34"/>
      <x:c r="I739" s="34"/>
      <x:c r="J739" s="34"/>
      <x:c r="K739" s="34"/>
      <x:c r="L739" s="34"/>
      <x:c r="M739" s="34"/>
      <x:c r="N739" s="34"/>
      <x:c r="O739" s="34"/>
      <x:c r="P739" s="34"/>
      <x:c r="S739" s="10" t="n">
        <x:v>-1.3828764465920067</x:v>
      </x:c>
      <x:c r="T739" s="10" t="n">
        <x:v>-0.7738945051940548</x:v>
      </x:c>
      <x:c r="U739" s="10" t="n">
        <x:v>2.671480256426678</x:v>
      </x:c>
      <x:c r="V739" s="10" t="n">
        <x:v>-1.2037367723731545</x:v>
      </x:c>
      <x:c r="W739" s="10" t="n">
        <x:v>-0.8724251637948025</x:v>
      </x:c>
      <x:c r="X739" s="10" t="n">
        <x:v>-0.05375160503064302</x:v>
      </x:c>
    </x:row>
    <x:row r="740">
      <x:c r="A740" s="34" t="n">
        <x:v>716</x:v>
      </x:c>
      <x:c r="B740" s="39" t="n">
        <x:f>CHOOSE(MIN(3,MAX(1,$B$9)),S740,U740,W740)</x:f>
        <x:v>-0.674542404002338</x:v>
      </x:c>
      <x:c r="C740" s="39" t="n">
        <x:f>CHOOSE(MIN(3,MAX(1,$B$9)),T740,V740,X740)</x:f>
        <x:v>-0.5397035925728615</x:v>
      </x:c>
      <x:c r="D740" s="17" t="n">
        <x:f>$B$6+$B$7*B740</x:f>
        <x:v>-0.0174542404002338</x:v>
      </x:c>
      <x:c r="E740" s="17" t="n">
        <x:f>$C$6+$C$7*($B$8*B740+SQRT(1-$B$8^2)*C740)</x:f>
        <x:v>-0.030466822368299354</x:v>
      </x:c>
      <x:c r="F740" s="34"/>
      <x:c r="G740" s="34"/>
      <x:c r="H740" s="34"/>
      <x:c r="I740" s="34"/>
      <x:c r="J740" s="34"/>
      <x:c r="K740" s="34"/>
      <x:c r="L740" s="34"/>
      <x:c r="M740" s="34"/>
      <x:c r="N740" s="34"/>
      <x:c r="O740" s="34"/>
      <x:c r="P740" s="34"/>
      <x:c r="S740" s="10" t="n">
        <x:v>-0.674542404002338</x:v>
      </x:c>
      <x:c r="T740" s="10" t="n">
        <x:v>-0.5397035925728615</x:v>
      </x:c>
      <x:c r="U740" s="10" t="n">
        <x:v>-1.7047202965691168</x:v>
      </x:c>
      <x:c r="V740" s="10" t="n">
        <x:v>-0.4626851488331613</x:v>
      </x:c>
      <x:c r="W740" s="10" t="n">
        <x:v>-1.7027028581378525</x:v>
      </x:c>
      <x:c r="X740" s="10" t="n">
        <x:v>-1.1722462986542521</x:v>
      </x:c>
    </x:row>
    <x:row r="741">
      <x:c r="A741" s="34" t="n">
        <x:v>717</x:v>
      </x:c>
      <x:c r="B741" s="39" t="n">
        <x:f>CHOOSE(MIN(3,MAX(1,$B$9)),S741,U741,W741)</x:f>
        <x:v>-0.8800774515729436</x:v>
      </x:c>
      <x:c r="C741" s="39" t="n">
        <x:f>CHOOSE(MIN(3,MAX(1,$B$9)),T741,V741,X741)</x:f>
        <x:v>-1.2740852646448593</x:v>
      </x:c>
      <x:c r="D741" s="17" t="n">
        <x:f>$B$6+$B$7*B741</x:f>
        <x:v>-0.03800774515729437</x:v>
      </x:c>
      <x:c r="E741" s="17" t="n">
        <x:f>$C$6+$C$7*($B$8*B741+SQRT(1-$B$8^2)*C741)</x:f>
        <x:v>-0.10434289315563393</x:v>
      </x:c>
      <x:c r="F741" s="34"/>
      <x:c r="G741" s="34"/>
      <x:c r="H741" s="34"/>
      <x:c r="I741" s="34"/>
      <x:c r="J741" s="34"/>
      <x:c r="K741" s="34"/>
      <x:c r="L741" s="34"/>
      <x:c r="M741" s="34"/>
      <x:c r="N741" s="34"/>
      <x:c r="O741" s="34"/>
      <x:c r="P741" s="34"/>
      <x:c r="S741" s="10" t="n">
        <x:v>-0.8800774515729436</x:v>
      </x:c>
      <x:c r="T741" s="10" t="n">
        <x:v>-1.2740852646448593</x:v>
      </x:c>
      <x:c r="U741" s="10" t="n">
        <x:v>-0.2588029095686125</x:v>
      </x:c>
      <x:c r="V741" s="10" t="n">
        <x:v>-0.7209068771005055</x:v>
      </x:c>
      <x:c r="W741" s="10" t="n">
        <x:v>-0.573581358218211</x:v>
      </x:c>
      <x:c r="X741" s="10" t="n">
        <x:v>-1.0887425918222837</x:v>
      </x:c>
    </x:row>
    <x:row r="742">
      <x:c r="A742" s="34" t="n">
        <x:v>718</x:v>
      </x:c>
      <x:c r="B742" s="39" t="n">
        <x:f>CHOOSE(MIN(3,MAX(1,$B$9)),S742,U742,W742)</x:f>
        <x:v>-0.4750872537975432</x:v>
      </x:c>
      <x:c r="C742" s="39" t="n">
        <x:f>CHOOSE(MIN(3,MAX(1,$B$9)),T742,V742,X742)</x:f>
        <x:v>-2.2534440363076187</x:v>
      </x:c>
      <x:c r="D742" s="17" t="n">
        <x:f>$B$6+$B$7*B742</x:f>
        <x:v>0.002491274620245683</x:v>
      </x:c>
      <x:c r="E742" s="17" t="n">
        <x:f>$C$6+$C$7*($B$8*B742+SQRT(1-$B$8^2)*C742)</x:f>
        <x:v>-0.16890834083477124</x:v>
      </x:c>
      <x:c r="F742" s="34"/>
      <x:c r="G742" s="34"/>
      <x:c r="H742" s="34"/>
      <x:c r="I742" s="34"/>
      <x:c r="J742" s="34"/>
      <x:c r="K742" s="34"/>
      <x:c r="L742" s="34"/>
      <x:c r="M742" s="34"/>
      <x:c r="N742" s="34"/>
      <x:c r="O742" s="34"/>
      <x:c r="P742" s="34"/>
      <x:c r="S742" s="10" t="n">
        <x:v>-0.4750872537975432</x:v>
      </x:c>
      <x:c r="T742" s="10" t="n">
        <x:v>-2.2534440363076187</x:v>
      </x:c>
      <x:c r="U742" s="10" t="n">
        <x:v>0.5515421531017743</x:v>
      </x:c>
      <x:c r="V742" s="10" t="n">
        <x:v>2.5715623790074464</x:v>
      </x:c>
      <x:c r="W742" s="10" t="n">
        <x:v>-0.2405313704457202</x:v>
      </x:c>
      <x:c r="X742" s="10" t="n">
        <x:v>-0.6870135519905779</x:v>
      </x:c>
    </x:row>
    <x:row r="743">
      <x:c r="A743" s="34" t="n">
        <x:v>719</x:v>
      </x:c>
      <x:c r="B743" s="39" t="n">
        <x:f>CHOOSE(MIN(3,MAX(1,$B$9)),S743,U743,W743)</x:f>
        <x:v>-0.21944990596790714</x:v>
      </x:c>
      <x:c r="C743" s="39" t="n">
        <x:f>CHOOSE(MIN(3,MAX(1,$B$9)),T743,V743,X743)</x:f>
        <x:v>0.19787431715281825</x:v>
      </x:c>
      <x:c r="D743" s="17" t="n">
        <x:f>$B$6+$B$7*B743</x:f>
        <x:v>0.028055009403209288</x:v>
      </x:c>
      <x:c r="E743" s="17" t="n">
        <x:f>$C$6+$C$7*($B$8*B743+SQRT(1-$B$8^2)*C743)</x:f>
        <x:v>0.056163923242688596</x:v>
      </x:c>
      <x:c r="F743" s="34"/>
      <x:c r="G743" s="34"/>
      <x:c r="H743" s="34"/>
      <x:c r="I743" s="34"/>
      <x:c r="J743" s="34"/>
      <x:c r="K743" s="34"/>
      <x:c r="L743" s="34"/>
      <x:c r="M743" s="34"/>
      <x:c r="N743" s="34"/>
      <x:c r="O743" s="34"/>
      <x:c r="P743" s="34"/>
      <x:c r="S743" s="10" t="n">
        <x:v>-0.21944990596790714</x:v>
      </x:c>
      <x:c r="T743" s="10" t="n">
        <x:v>0.19787431715281825</x:v>
      </x:c>
      <x:c r="U743" s="10" t="n">
        <x:v>0.2699161181899333</x:v>
      </x:c>
      <x:c r="V743" s="10" t="n">
        <x:v>1.0313321056539673</x:v>
      </x:c>
      <x:c r="W743" s="10" t="n">
        <x:v>-0.11285104587846452</x:v>
      </x:c>
      <x:c r="X743" s="10" t="n">
        <x:v>-2.1678287126673843</x:v>
      </x:c>
    </x:row>
    <x:row r="744">
      <x:c r="A744" s="34" t="n">
        <x:v>720</x:v>
      </x:c>
      <x:c r="B744" s="39" t="n">
        <x:f>CHOOSE(MIN(3,MAX(1,$B$9)),S744,U744,W744)</x:f>
        <x:v>0.32995992698102133</x:v>
      </x:c>
      <x:c r="C744" s="39" t="n">
        <x:f>CHOOSE(MIN(3,MAX(1,$B$9)),T744,V744,X744)</x:f>
        <x:v>0.11687745610359511</x:v>
      </x:c>
      <x:c r="D744" s="17" t="n">
        <x:f>$B$6+$B$7*B744</x:f>
        <x:v>0.08299599269810214</x:v>
      </x:c>
      <x:c r="E744" s="17" t="n">
        <x:f>$C$6+$C$7*($B$8*B744+SQRT(1-$B$8^2)*C744)</x:f>
        <x:v>0.07661988096059247</x:v>
      </x:c>
      <x:c r="F744" s="34"/>
      <x:c r="G744" s="34"/>
      <x:c r="H744" s="34"/>
      <x:c r="I744" s="34"/>
      <x:c r="J744" s="34"/>
      <x:c r="K744" s="34"/>
      <x:c r="L744" s="34"/>
      <x:c r="M744" s="34"/>
      <x:c r="N744" s="34"/>
      <x:c r="O744" s="34"/>
      <x:c r="P744" s="34"/>
      <x:c r="S744" s="10" t="n">
        <x:v>0.32995992698102133</x:v>
      </x:c>
      <x:c r="T744" s="10" t="n">
        <x:v>0.11687745610359511</x:v>
      </x:c>
      <x:c r="U744" s="10" t="n">
        <x:v>1.9148019838294905</x:v>
      </x:c>
      <x:c r="V744" s="10" t="n">
        <x:v>-0.4483826385061792</x:v>
      </x:c>
      <x:c r="W744" s="10" t="n">
        <x:v>-0.7766627234583718</x:v>
      </x:c>
      <x:c r="X744" s="10" t="n">
        <x:v>1.155080570252566</x:v>
      </x:c>
    </x:row>
    <x:row r="745">
      <x:c r="A745" s="34" t="n">
        <x:v>721</x:v>
      </x:c>
      <x:c r="B745" s="39" t="n">
        <x:f>CHOOSE(MIN(3,MAX(1,$B$9)),S745,U745,W745)</x:f>
        <x:v>0.9899075975883355</x:v>
      </x:c>
      <x:c r="C745" s="39" t="n">
        <x:f>CHOOSE(MIN(3,MAX(1,$B$9)),T745,V745,X745)</x:f>
        <x:v>-1.0198756827619067</x:v>
      </x:c>
      <x:c r="D745" s="17" t="n">
        <x:f>$B$6+$B$7*B745</x:f>
        <x:v>0.14899075975883355</x:v>
      </x:c>
      <x:c r="E745" s="17" t="n">
        <x:f>$C$6+$C$7*($B$8*B745+SQRT(1-$B$8^2)*C745)</x:f>
        <x:v>0.011171554882035757</x:v>
      </x:c>
      <x:c r="F745" s="34"/>
      <x:c r="G745" s="34"/>
      <x:c r="H745" s="34"/>
      <x:c r="I745" s="34"/>
      <x:c r="J745" s="34"/>
      <x:c r="K745" s="34"/>
      <x:c r="L745" s="34"/>
      <x:c r="M745" s="34"/>
      <x:c r="N745" s="34"/>
      <x:c r="O745" s="34"/>
      <x:c r="P745" s="34"/>
      <x:c r="S745" s="10" t="n">
        <x:v>0.9899075975883355</x:v>
      </x:c>
      <x:c r="T745" s="10" t="n">
        <x:v>-1.0198756827619067</x:v>
      </x:c>
      <x:c r="U745" s="10" t="n">
        <x:v>-1.0022564721144147</x:v>
      </x:c>
      <x:c r="V745" s="10" t="n">
        <x:v>-1.057231195279958</x:v>
      </x:c>
      <x:c r="W745" s="10" t="n">
        <x:v>-0.6697238146891333</x:v>
      </x:c>
      <x:c r="X745" s="10" t="n">
        <x:v>-0.779435067500046</x:v>
      </x:c>
    </x:row>
    <x:row r="746">
      <x:c r="A746" s="34" t="n">
        <x:v>722</x:v>
      </x:c>
      <x:c r="B746" s="39" t="n">
        <x:f>CHOOSE(MIN(3,MAX(1,$B$9)),S746,U746,W746)</x:f>
        <x:v>-0.8396641743178566</x:v>
      </x:c>
      <x:c r="C746" s="39" t="n">
        <x:f>CHOOSE(MIN(3,MAX(1,$B$9)),T746,V746,X746)</x:f>
        <x:v>-1.2950495661893329</x:v>
      </x:c>
      <x:c r="D746" s="17" t="n">
        <x:f>$B$6+$B$7*B746</x:f>
        <x:v>-0.03396641743178566</x:v>
      </x:c>
      <x:c r="E746" s="17" t="n">
        <x:f>$C$6+$C$7*($B$8*B746+SQRT(1-$B$8^2)*C746)</x:f>
        <x:v>-0.10413779106389075</x:v>
      </x:c>
      <x:c r="F746" s="34"/>
      <x:c r="G746" s="34"/>
      <x:c r="H746" s="34"/>
      <x:c r="I746" s="34"/>
      <x:c r="J746" s="34"/>
      <x:c r="K746" s="34"/>
      <x:c r="L746" s="34"/>
      <x:c r="M746" s="34"/>
      <x:c r="N746" s="34"/>
      <x:c r="O746" s="34"/>
      <x:c r="P746" s="34"/>
      <x:c r="S746" s="10" t="n">
        <x:v>-0.8396641743178566</x:v>
      </x:c>
      <x:c r="T746" s="10" t="n">
        <x:v>-1.2950495661893329</x:v>
      </x:c>
      <x:c r="U746" s="10" t="n">
        <x:v>0.820712902594568</x:v>
      </x:c>
      <x:c r="V746" s="10" t="n">
        <x:v>-1.3208709641378356</x:v>
      </x:c>
      <x:c r="W746" s="10" t="n">
        <x:v>-0.26711056031965613</x:v>
      </x:c>
      <x:c r="X746" s="10" t="n">
        <x:v>1.9993430269121153</x:v>
      </x:c>
    </x:row>
    <x:row r="747">
      <x:c r="A747" s="34" t="n">
        <x:v>723</x:v>
      </x:c>
      <x:c r="B747" s="39" t="n">
        <x:f>CHOOSE(MIN(3,MAX(1,$B$9)),S747,U747,W747)</x:f>
        <x:v>0.5926567206539778</x:v>
      </x:c>
      <x:c r="C747" s="39" t="n">
        <x:f>CHOOSE(MIN(3,MAX(1,$B$9)),T747,V747,X747)</x:f>
        <x:v>-0.5815507660617396</x:v>
      </x:c>
      <x:c r="D747" s="17" t="n">
        <x:f>$B$6+$B$7*B747</x:f>
        <x:v>0.10926567206539778</x:v>
      </x:c>
      <x:c r="E747" s="17" t="n">
        <x:f>$C$6+$C$7*($B$8*B747+SQRT(1-$B$8^2)*C747)</x:f>
        <x:v>0.029269062332722126</x:v>
      </x:c>
      <x:c r="F747" s="34"/>
      <x:c r="G747" s="34"/>
      <x:c r="H747" s="34"/>
      <x:c r="I747" s="34"/>
      <x:c r="J747" s="34"/>
      <x:c r="K747" s="34"/>
      <x:c r="L747" s="34"/>
      <x:c r="M747" s="34"/>
      <x:c r="N747" s="34"/>
      <x:c r="O747" s="34"/>
      <x:c r="P747" s="34"/>
      <x:c r="S747" s="10" t="n">
        <x:v>0.5926567206539778</x:v>
      </x:c>
      <x:c r="T747" s="10" t="n">
        <x:v>-0.5815507660617396</x:v>
      </x:c>
      <x:c r="U747" s="10" t="n">
        <x:v>0.96981962981525</x:v>
      </x:c>
      <x:c r="V747" s="10" t="n">
        <x:v>0.01036676804736433</x:v>
      </x:c>
      <x:c r="W747" s="10" t="n">
        <x:v>-0.18380769212609321</x:v>
      </x:c>
      <x:c r="X747" s="10" t="n">
        <x:v>-0.010947481117765412</x:v>
      </x:c>
    </x:row>
    <x:row r="748">
      <x:c r="A748" s="34" t="n">
        <x:v>724</x:v>
      </x:c>
      <x:c r="B748" s="39" t="n">
        <x:f>CHOOSE(MIN(3,MAX(1,$B$9)),S748,U748,W748)</x:f>
        <x:v>0.5218050389343594</x:v>
      </x:c>
      <x:c r="C748" s="39" t="n">
        <x:f>CHOOSE(MIN(3,MAX(1,$B$9)),T748,V748,X748)</x:f>
        <x:v>0.5129320264476154</x:v>
      </x:c>
      <x:c r="D748" s="17" t="n">
        <x:f>$B$6+$B$7*B748</x:f>
        <x:v>0.10218050389343594</x:v>
      </x:c>
      <x:c r="E748" s="17" t="n">
        <x:f>$C$6+$C$7*($B$8*B748+SQRT(1-$B$8^2)*C748)</x:f>
        <x:v>0.12051146847854462</x:v>
      </x:c>
      <x:c r="F748" s="34"/>
      <x:c r="G748" s="34"/>
      <x:c r="H748" s="34"/>
      <x:c r="I748" s="34"/>
      <x:c r="J748" s="34"/>
      <x:c r="K748" s="34"/>
      <x:c r="L748" s="34"/>
      <x:c r="M748" s="34"/>
      <x:c r="N748" s="34"/>
      <x:c r="O748" s="34"/>
      <x:c r="P748" s="34"/>
      <x:c r="S748" s="10" t="n">
        <x:v>0.5218050389343594</x:v>
      </x:c>
      <x:c r="T748" s="10" t="n">
        <x:v>0.5129320264476154</x:v>
      </x:c>
      <x:c r="U748" s="10" t="n">
        <x:v>0.6609469577020289</x:v>
      </x:c>
      <x:c r="V748" s="10" t="n">
        <x:v>1.6545544882038552</x:v>
      </x:c>
      <x:c r="W748" s="10" t="n">
        <x:v>-0.15079979374563626</x:v>
      </x:c>
      <x:c r="X748" s="10" t="n">
        <x:v>-0.6384511050826263</x:v>
      </x:c>
    </x:row>
    <x:row r="749">
      <x:c r="A749" s="34" t="n">
        <x:v>725</x:v>
      </x:c>
      <x:c r="B749" s="39" t="n">
        <x:f>CHOOSE(MIN(3,MAX(1,$B$9)),S749,U749,W749)</x:f>
        <x:v>0.8189190533474581</x:v>
      </x:c>
      <x:c r="C749" s="39" t="n">
        <x:f>CHOOSE(MIN(3,MAX(1,$B$9)),T749,V749,X749)</x:f>
        <x:v>0.8439601460448042</x:v>
      </x:c>
      <x:c r="D749" s="17" t="n">
        <x:f>$B$6+$B$7*B749</x:f>
        <x:v>0.13189190533474582</x:v>
      </x:c>
      <x:c r="E749" s="17" t="n">
        <x:f>$C$6+$C$7*($B$8*B749+SQRT(1-$B$8^2)*C749)</x:f>
        <x:v>0.16403504529301544</x:v>
      </x:c>
      <x:c r="F749" s="34"/>
      <x:c r="G749" s="34"/>
      <x:c r="H749" s="34"/>
      <x:c r="I749" s="34"/>
      <x:c r="J749" s="34"/>
      <x:c r="K749" s="34"/>
      <x:c r="L749" s="34"/>
      <x:c r="M749" s="34"/>
      <x:c r="N749" s="34"/>
      <x:c r="O749" s="34"/>
      <x:c r="P749" s="34"/>
      <x:c r="S749" s="10" t="n">
        <x:v>0.8189190533474581</x:v>
      </x:c>
      <x:c r="T749" s="10" t="n">
        <x:v>0.8439601460448042</x:v>
      </x:c>
      <x:c r="U749" s="10" t="n">
        <x:v>-0.7811523217689442</x:v>
      </x:c>
      <x:c r="V749" s="10" t="n">
        <x:v>-0.4925976494389139</x:v>
      </x:c>
      <x:c r="W749" s="10" t="n">
        <x:v>-0.32046052764784955</x:v>
      </x:c>
      <x:c r="X749" s="10" t="n">
        <x:v>-1.656222235899789</x:v>
      </x:c>
    </x:row>
    <x:row r="750">
      <x:c r="A750" s="34" t="n">
        <x:v>726</x:v>
      </x:c>
      <x:c r="B750" s="39" t="n">
        <x:f>CHOOSE(MIN(3,MAX(1,$B$9)),S750,U750,W750)</x:f>
        <x:v>-0.06295809771871012</x:v>
      </x:c>
      <x:c r="C750" s="39" t="n">
        <x:f>CHOOSE(MIN(3,MAX(1,$B$9)),T750,V750,X750)</x:f>
        <x:v>0.025705959838257596</x:v>
      </x:c>
      <x:c r="D750" s="17" t="n">
        <x:f>$B$6+$B$7*B750</x:f>
        <x:v>0.04370419022812899</x:v>
      </x:c>
      <x:c r="E750" s="17" t="n">
        <x:f>$C$6+$C$7*($B$8*B750+SQRT(1-$B$8^2)*C750)</x:f>
        <x:v>0.04907829653892386</x:v>
      </x:c>
      <x:c r="F750" s="34"/>
      <x:c r="G750" s="34"/>
      <x:c r="H750" s="34"/>
      <x:c r="I750" s="34"/>
      <x:c r="J750" s="34"/>
      <x:c r="K750" s="34"/>
      <x:c r="L750" s="34"/>
      <x:c r="M750" s="34"/>
      <x:c r="N750" s="34"/>
      <x:c r="O750" s="34"/>
      <x:c r="P750" s="34"/>
      <x:c r="S750" s="10" t="n">
        <x:v>-0.06295809771871012</x:v>
      </x:c>
      <x:c r="T750" s="10" t="n">
        <x:v>0.025705959838257596</x:v>
      </x:c>
      <x:c r="U750" s="10" t="n">
        <x:v>0.474689530112816</x:v>
      </x:c>
      <x:c r="V750" s="10" t="n">
        <x:v>0.7625611097173285</x:v>
      </x:c>
      <x:c r="W750" s="10" t="n">
        <x:v>-0.2603940802304942</x:v>
      </x:c>
      <x:c r="X750" s="10" t="n">
        <x:v>1.6184806982682165</x:v>
      </x:c>
    </x:row>
    <x:row r="751">
      <x:c r="A751" s="34" t="n">
        <x:v>727</x:v>
      </x:c>
      <x:c r="B751" s="39" t="n">
        <x:f>CHOOSE(MIN(3,MAX(1,$B$9)),S751,U751,W751)</x:f>
        <x:v>-0.9138733662193383</x:v>
      </x:c>
      <x:c r="C751" s="39" t="n">
        <x:f>CHOOSE(MIN(3,MAX(1,$B$9)),T751,V751,X751)</x:f>
        <x:v>0.25144880691498883</x:v>
      </x:c>
      <x:c r="D751" s="17" t="n">
        <x:f>$B$6+$B$7*B751</x:f>
        <x:v>-0.041387336621933835</x:v>
      </x:c>
      <x:c r="E751" s="17" t="n">
        <x:f>$C$6+$C$7*($B$8*B751+SQRT(1-$B$8^2)*C751)</x:f>
        <x:v>0.026082437142999938</x:v>
      </x:c>
      <x:c r="F751" s="34"/>
      <x:c r="G751" s="34"/>
      <x:c r="H751" s="34"/>
      <x:c r="I751" s="34"/>
      <x:c r="J751" s="34"/>
      <x:c r="K751" s="34"/>
      <x:c r="L751" s="34"/>
      <x:c r="M751" s="34"/>
      <x:c r="N751" s="34"/>
      <x:c r="O751" s="34"/>
      <x:c r="P751" s="34"/>
      <x:c r="S751" s="10" t="n">
        <x:v>-0.9138733662193383</x:v>
      </x:c>
      <x:c r="T751" s="10" t="n">
        <x:v>0.25144880691498883</x:v>
      </x:c>
      <x:c r="U751" s="10" t="n">
        <x:v>-0.2513614984480759</x:v>
      </x:c>
      <x:c r="V751" s="10" t="n">
        <x:v>-0.144386350975051</x:v>
      </x:c>
      <x:c r="W751" s="10" t="n">
        <x:v>0.5075302539186085</x:v>
      </x:c>
      <x:c r="X751" s="10" t="n">
        <x:v>1.3463100748435792</x:v>
      </x:c>
    </x:row>
    <x:row r="752">
      <x:c r="A752" s="34" t="n">
        <x:v>728</x:v>
      </x:c>
      <x:c r="B752" s="39" t="n">
        <x:f>CHOOSE(MIN(3,MAX(1,$B$9)),S752,U752,W752)</x:f>
        <x:v>-0.46517314240716645</x:v>
      </x:c>
      <x:c r="C752" s="39" t="n">
        <x:f>CHOOSE(MIN(3,MAX(1,$B$9)),T752,V752,X752)</x:f>
        <x:v>0.06856158157345311</x:v>
      </x:c>
      <x:c r="D752" s="17" t="n">
        <x:f>$B$6+$B$7*B752</x:f>
        <x:v>0.0034826857592833577</x:v>
      </x:c>
      <x:c r="E752" s="17" t="n">
        <x:f>$C$6+$C$7*($B$8*B752+SQRT(1-$B$8^2)*C752)</x:f>
        <x:v>0.032678950016266625</x:v>
      </x:c>
      <x:c r="F752" s="34"/>
      <x:c r="G752" s="34"/>
      <x:c r="H752" s="34"/>
      <x:c r="I752" s="34"/>
      <x:c r="J752" s="34"/>
      <x:c r="K752" s="34"/>
      <x:c r="L752" s="34"/>
      <x:c r="M752" s="34"/>
      <x:c r="N752" s="34"/>
      <x:c r="O752" s="34"/>
      <x:c r="P752" s="34"/>
      <x:c r="S752" s="10" t="n">
        <x:v>-0.46517314240716645</x:v>
      </x:c>
      <x:c r="T752" s="10" t="n">
        <x:v>0.06856158157345311</x:v>
      </x:c>
      <x:c r="U752" s="10" t="n">
        <x:v>-0.3193693705054908</x:v>
      </x:c>
      <x:c r="V752" s="10" t="n">
        <x:v>-0.7063196113758397</x:v>
      </x:c>
      <x:c r="W752" s="10" t="n">
        <x:v>-1.6458385629880812</x:v>
      </x:c>
      <x:c r="X752" s="10" t="n">
        <x:v>-0.7514708733085204</x:v>
      </x:c>
    </x:row>
    <x:row r="753">
      <x:c r="A753" s="34" t="n">
        <x:v>729</x:v>
      </x:c>
      <x:c r="B753" s="39" t="n">
        <x:f>CHOOSE(MIN(3,MAX(1,$B$9)),S753,U753,W753)</x:f>
        <x:v>1.5656840882395284</x:v>
      </x:c>
      <x:c r="C753" s="39" t="n">
        <x:f>CHOOSE(MIN(3,MAX(1,$B$9)),T753,V753,X753)</x:f>
        <x:v>0.984712796049583</x:v>
      </x:c>
      <x:c r="D753" s="17" t="n">
        <x:f>$B$6+$B$7*B753</x:f>
        <x:v>0.20656840882395283</x:v>
      </x:c>
      <x:c r="E753" s="17" t="n">
        <x:f>$C$6+$C$7*($B$8*B753+SQRT(1-$B$8^2)*C753)</x:f>
        <x:v>0.21356283409303078</x:v>
      </x:c>
      <x:c r="F753" s="34"/>
      <x:c r="G753" s="34"/>
      <x:c r="H753" s="34"/>
      <x:c r="I753" s="34"/>
      <x:c r="J753" s="34"/>
      <x:c r="K753" s="34"/>
      <x:c r="L753" s="34"/>
      <x:c r="M753" s="34"/>
      <x:c r="N753" s="34"/>
      <x:c r="O753" s="34"/>
      <x:c r="P753" s="34"/>
      <x:c r="S753" s="10" t="n">
        <x:v>1.5656840882395284</x:v>
      </x:c>
      <x:c r="T753" s="10" t="n">
        <x:v>0.984712796049583</x:v>
      </x:c>
      <x:c r="U753" s="10" t="n">
        <x:v>1.1993535384388867</x:v>
      </x:c>
      <x:c r="V753" s="10" t="n">
        <x:v>-0.2283159848237855</x:v>
      </x:c>
      <x:c r="W753" s="10" t="n">
        <x:v>0.9044196277163754</x:v>
      </x:c>
      <x:c r="X753" s="10" t="n">
        <x:v>0.1555651535011301</x:v>
      </x:c>
    </x:row>
    <x:row r="754">
      <x:c r="A754" s="34" t="n">
        <x:v>730</x:v>
      </x:c>
      <x:c r="B754" s="39" t="n">
        <x:f>CHOOSE(MIN(3,MAX(1,$B$9)),S754,U754,W754)</x:f>
        <x:v>1.2643540301027232</x:v>
      </x:c>
      <x:c r="C754" s="39" t="n">
        <x:f>CHOOSE(MIN(3,MAX(1,$B$9)),T754,V754,X754)</x:f>
        <x:v>-0.41479688501572926</x:v>
      </x:c>
      <x:c r="D754" s="17" t="n">
        <x:f>$B$6+$B$7*B754</x:f>
        <x:v>0.17643540301027233</x:v>
      </x:c>
      <x:c r="E754" s="17" t="n">
        <x:f>$C$6+$C$7*($B$8*B754+SQRT(1-$B$8^2)*C754)</x:f>
        <x:v>0.07729523752170873</x:v>
      </x:c>
      <x:c r="F754" s="34"/>
      <x:c r="G754" s="34"/>
      <x:c r="H754" s="34"/>
      <x:c r="I754" s="34"/>
      <x:c r="J754" s="34"/>
      <x:c r="K754" s="34"/>
      <x:c r="L754" s="34"/>
      <x:c r="M754" s="34"/>
      <x:c r="N754" s="34"/>
      <x:c r="O754" s="34"/>
      <x:c r="P754" s="34"/>
      <x:c r="S754" s="10" t="n">
        <x:v>1.2643540301027232</x:v>
      </x:c>
      <x:c r="T754" s="10" t="n">
        <x:v>-0.41479688501572926</x:v>
      </x:c>
      <x:c r="U754" s="10" t="n">
        <x:v>-0.005264609398386678</x:v>
      </x:c>
      <x:c r="V754" s="10" t="n">
        <x:v>-1.0365391633538237</x:v>
      </x:c>
      <x:c r="W754" s="10" t="n">
        <x:v>1.6548830062116053</x:v>
      </x:c>
      <x:c r="X754" s="10" t="n">
        <x:v>-0.8404319291867213</x:v>
      </x:c>
    </x:row>
    <x:row r="755">
      <x:c r="A755" s="34" t="n">
        <x:v>731</x:v>
      </x:c>
      <x:c r="B755" s="39" t="n">
        <x:f>CHOOSE(MIN(3,MAX(1,$B$9)),S755,U755,W755)</x:f>
        <x:v>0.30533726928730415</x:v>
      </x:c>
      <x:c r="C755" s="39" t="n">
        <x:f>CHOOSE(MIN(3,MAX(1,$B$9)),T755,V755,X755)</x:f>
        <x:v>0.9318719576729585</x:v>
      </x:c>
      <x:c r="D755" s="17" t="n">
        <x:f>$B$6+$B$7*B755</x:f>
        <x:v>0.08053372692873043</x:v>
      </x:c>
      <x:c r="E755" s="17" t="n">
        <x:f>$C$6+$C$7*($B$8*B755+SQRT(1-$B$8^2)*C755)</x:f>
        <x:v>0.14596934230627712</x:v>
      </x:c>
      <x:c r="F755" s="34"/>
      <x:c r="G755" s="34"/>
      <x:c r="H755" s="34"/>
      <x:c r="I755" s="34"/>
      <x:c r="J755" s="34"/>
      <x:c r="K755" s="34"/>
      <x:c r="L755" s="34"/>
      <x:c r="M755" s="34"/>
      <x:c r="N755" s="34"/>
      <x:c r="O755" s="34"/>
      <x:c r="P755" s="34"/>
      <x:c r="S755" s="10" t="n">
        <x:v>0.30533726928730415</x:v>
      </x:c>
      <x:c r="T755" s="10" t="n">
        <x:v>0.9318719576729585</x:v>
      </x:c>
      <x:c r="U755" s="10" t="n">
        <x:v>1.4054812496883267</x:v>
      </x:c>
      <x:c r="V755" s="10" t="n">
        <x:v>-0.4143171475908963</x:v>
      </x:c>
      <x:c r="W755" s="10" t="n">
        <x:v>0.3936847127686075</x:v>
      </x:c>
      <x:c r="X755" s="10" t="n">
        <x:v>-0.13597763335305307</x:v>
      </x:c>
    </x:row>
    <x:row r="756">
      <x:c r="A756" s="34" t="n">
        <x:v>732</x:v>
      </x:c>
      <x:c r="B756" s="39" t="n">
        <x:f>CHOOSE(MIN(3,MAX(1,$B$9)),S756,U756,W756)</x:f>
        <x:v>-0.03681058175009335</x:v>
      </x:c>
      <x:c r="C756" s="39" t="n">
        <x:f>CHOOSE(MIN(3,MAX(1,$B$9)),T756,V756,X756)</x:f>
        <x:v>0.07633517769360382</x:v>
      </x:c>
      <x:c r="D756" s="17" t="n">
        <x:f>$B$6+$B$7*B756</x:f>
        <x:v>0.04631894182499067</x:v>
      </x:c>
      <x:c r="E756" s="17" t="n">
        <x:f>$C$6+$C$7*($B$8*B756+SQRT(1-$B$8^2)*C756)</x:f>
        <x:v>0.05477029122100135</x:v>
      </x:c>
      <x:c r="F756" s="34"/>
      <x:c r="G756" s="34"/>
      <x:c r="H756" s="34"/>
      <x:c r="I756" s="34"/>
      <x:c r="J756" s="34"/>
      <x:c r="K756" s="34"/>
      <x:c r="L756" s="34"/>
      <x:c r="M756" s="34"/>
      <x:c r="N756" s="34"/>
      <x:c r="O756" s="34"/>
      <x:c r="P756" s="34"/>
      <x:c r="S756" s="10" t="n">
        <x:v>-0.03681058175009335</x:v>
      </x:c>
      <x:c r="T756" s="10" t="n">
        <x:v>0.07633517769360382</x:v>
      </x:c>
      <x:c r="U756" s="10" t="n">
        <x:v>1.517215929676799</x:v>
      </x:c>
      <x:c r="V756" s="10" t="n">
        <x:v>-0.436048803720021</x:v>
      </x:c>
      <x:c r="W756" s="10" t="n">
        <x:v>0.2978204465213194</x:v>
      </x:c>
      <x:c r="X756" s="10" t="n">
        <x:v>-0.21839944060963365</x:v>
      </x:c>
    </x:row>
    <x:row r="757">
      <x:c r="A757" s="34" t="n">
        <x:v>733</x:v>
      </x:c>
      <x:c r="B757" s="39" t="n">
        <x:f>CHOOSE(MIN(3,MAX(1,$B$9)),S757,U757,W757)</x:f>
        <x:v>-1.6661148119495561</x:v>
      </x:c>
      <x:c r="C757" s="39" t="n">
        <x:f>CHOOSE(MIN(3,MAX(1,$B$9)),T757,V757,X757)</x:f>
        <x:v>0.9944927729282236</x:v>
      </x:c>
      <x:c r="D757" s="17" t="n">
        <x:f>$B$6+$B$7*B757</x:f>
        <x:v>-0.11661148119495561</x:v>
      </x:c>
      <x:c r="E757" s="17" t="n">
        <x:f>$C$6+$C$7*($B$8*B757+SQRT(1-$B$8^2)*C757)</x:f>
        <x:v>0.05281985992610928</x:v>
      </x:c>
      <x:c r="F757" s="34"/>
      <x:c r="G757" s="34"/>
      <x:c r="H757" s="34"/>
      <x:c r="I757" s="34"/>
      <x:c r="J757" s="34"/>
      <x:c r="K757" s="34"/>
      <x:c r="L757" s="34"/>
      <x:c r="M757" s="34"/>
      <x:c r="N757" s="34"/>
      <x:c r="O757" s="34"/>
      <x:c r="P757" s="34"/>
      <x:c r="S757" s="10" t="n">
        <x:v>-1.6661148119495561</x:v>
      </x:c>
      <x:c r="T757" s="10" t="n">
        <x:v>0.9944927729282236</x:v>
      </x:c>
      <x:c r="U757" s="10" t="n">
        <x:v>-0.08015134467229011</x:v>
      </x:c>
      <x:c r="V757" s="10" t="n">
        <x:v>-0.84755247649754</x:v>
      </x:c>
      <x:c r="W757" s="10" t="n">
        <x:v>1.2040687722312762</x:v>
      </x:c>
      <x:c r="X757" s="10" t="n">
        <x:v>1.7330137861523405</x:v>
      </x:c>
    </x:row>
    <x:row r="758">
      <x:c r="A758" s="34" t="n">
        <x:v>734</x:v>
      </x:c>
      <x:c r="B758" s="39" t="n">
        <x:f>CHOOSE(MIN(3,MAX(1,$B$9)),S758,U758,W758)</x:f>
        <x:v>-0.31197448920587684</x:v>
      </x:c>
      <x:c r="C758" s="39" t="n">
        <x:f>CHOOSE(MIN(3,MAX(1,$B$9)),T758,V758,X758)</x:f>
        <x:v>-2.250634471691141</x:v>
      </x:c>
      <x:c r="D758" s="17" t="n">
        <x:f>$B$6+$B$7*B758</x:f>
        <x:v>0.018802551079412318</x:v>
      </x:c>
      <x:c r="E758" s="17" t="n">
        <x:f>$C$6+$C$7*($B$8*B758+SQRT(1-$B$8^2)*C758)</x:f>
        <x:v>-0.16050938717204355</x:v>
      </x:c>
      <x:c r="F758" s="34"/>
      <x:c r="G758" s="34"/>
      <x:c r="H758" s="34"/>
      <x:c r="I758" s="34"/>
      <x:c r="J758" s="34"/>
      <x:c r="K758" s="34"/>
      <x:c r="L758" s="34"/>
      <x:c r="M758" s="34"/>
      <x:c r="N758" s="34"/>
      <x:c r="O758" s="34"/>
      <x:c r="P758" s="34"/>
      <x:c r="S758" s="10" t="n">
        <x:v>-0.31197448920587684</x:v>
      </x:c>
      <x:c r="T758" s="10" t="n">
        <x:v>-2.250634471691141</x:v>
      </x:c>
      <x:c r="U758" s="10" t="n">
        <x:v>0.29641286140619805</x:v>
      </x:c>
      <x:c r="V758" s="10" t="n">
        <x:v>0.5736012271830053</x:v>
      </x:c>
      <x:c r="W758" s="10" t="n">
        <x:v>-1.259553709340727</x:v>
      </x:c>
      <x:c r="X758" s="10" t="n">
        <x:v>-0.7620746157717233</x:v>
      </x:c>
    </x:row>
    <x:row r="759">
      <x:c r="A759" s="34" t="n">
        <x:v>735</x:v>
      </x:c>
      <x:c r="B759" s="39" t="n">
        <x:f>CHOOSE(MIN(3,MAX(1,$B$9)),S759,U759,W759)</x:f>
        <x:v>0.2548512808780397</x:v>
      </x:c>
      <x:c r="C759" s="39" t="n">
        <x:f>CHOOSE(MIN(3,MAX(1,$B$9)),T759,V759,X759)</x:f>
        <x:v>0.4780600196932595</x:v>
      </x:c>
      <x:c r="D759" s="17" t="n">
        <x:f>$B$6+$B$7*B759</x:f>
        <x:v>0.07548512808780397</x:v>
      </x:c>
      <x:c r="E759" s="17" t="n">
        <x:f>$C$6+$C$7*($B$8*B759+SQRT(1-$B$8^2)*C759)</x:f>
        <x:v>0.10414377620270716</x:v>
      </x:c>
      <x:c r="F759" s="34"/>
      <x:c r="G759" s="34"/>
      <x:c r="H759" s="34"/>
      <x:c r="I759" s="34"/>
      <x:c r="J759" s="34"/>
      <x:c r="K759" s="34"/>
      <x:c r="L759" s="34"/>
      <x:c r="M759" s="34"/>
      <x:c r="N759" s="34"/>
      <x:c r="O759" s="34"/>
      <x:c r="P759" s="34"/>
      <x:c r="S759" s="10" t="n">
        <x:v>0.2548512808780397</x:v>
      </x:c>
      <x:c r="T759" s="10" t="n">
        <x:v>0.4780600196932595</x:v>
      </x:c>
      <x:c r="U759" s="10" t="n">
        <x:v>0.12513267802704597</x:v>
      </x:c>
      <x:c r="V759" s="10" t="n">
        <x:v>-0.3375408402597466</x:v>
      </x:c>
      <x:c r="W759" s="10" t="n">
        <x:v>0.32052706965204386</x:v>
      </x:c>
      <x:c r="X759" s="10" t="n">
        <x:v>1.2465342580881513</x:v>
      </x:c>
    </x:row>
    <x:row r="760">
      <x:c r="A760" s="34" t="n">
        <x:v>736</x:v>
      </x:c>
      <x:c r="B760" s="39" t="n">
        <x:f>CHOOSE(MIN(3,MAX(1,$B$9)),S760,U760,W760)</x:f>
        <x:v>-1.1240568043236032</x:v>
      </x:c>
      <x:c r="C760" s="39" t="n">
        <x:f>CHOOSE(MIN(3,MAX(1,$B$9)),T760,V760,X760)</x:f>
        <x:v>-0.20193216721020227</x:v>
      </x:c>
      <x:c r="D760" s="17" t="n">
        <x:f>$B$6+$B$7*B760</x:f>
        <x:v>-0.06240568043236032</x:v>
      </x:c>
      <x:c r="E760" s="17" t="n">
        <x:f>$C$6+$C$7*($B$8*B760+SQRT(1-$B$8^2)*C760)</x:f>
        <x:v>-0.023690678880708388</x:v>
      </x:c>
      <x:c r="F760" s="34"/>
      <x:c r="G760" s="34"/>
      <x:c r="H760" s="34"/>
      <x:c r="I760" s="34"/>
      <x:c r="J760" s="34"/>
      <x:c r="K760" s="34"/>
      <x:c r="L760" s="34"/>
      <x:c r="M760" s="34"/>
      <x:c r="N760" s="34"/>
      <x:c r="O760" s="34"/>
      <x:c r="P760" s="34"/>
      <x:c r="S760" s="10" t="n">
        <x:v>-1.1240568043236032</x:v>
      </x:c>
      <x:c r="T760" s="10" t="n">
        <x:v>-0.20193216721020227</x:v>
      </x:c>
      <x:c r="U760" s="10" t="n">
        <x:v>0.06247824761900791</x:v>
      </x:c>
      <x:c r="V760" s="10" t="n">
        <x:v>1.6887959575897493</x:v>
      </x:c>
      <x:c r="W760" s="10" t="n">
        <x:v>2.0986206369474694</x:v>
      </x:c>
      <x:c r="X760" s="10" t="n">
        <x:v>0.8772120963844104</x:v>
      </x:c>
    </x:row>
    <x:row r="761">
      <x:c r="A761" s="34" t="n">
        <x:v>737</x:v>
      </x:c>
      <x:c r="B761" s="39" t="n">
        <x:f>CHOOSE(MIN(3,MAX(1,$B$9)),S761,U761,W761)</x:f>
        <x:v>-1.6993494733707635</x:v>
      </x:c>
      <x:c r="C761" s="39" t="n">
        <x:f>CHOOSE(MIN(3,MAX(1,$B$9)),T761,V761,X761)</x:f>
        <x:v>-0.4628142735625225</x:v>
      </x:c>
      <x:c r="D761" s="17" t="n">
        <x:f>$B$6+$B$7*B761</x:f>
        <x:v>-0.11993494733707637</x:v>
      </x:c>
      <x:c r="E761" s="17" t="n">
        <x:f>$C$6+$C$7*($B$8*B761+SQRT(1-$B$8^2)*C761)</x:f>
        <x:v>-0.0750483654824567</x:v>
      </x:c>
      <x:c r="F761" s="34"/>
      <x:c r="G761" s="34"/>
      <x:c r="H761" s="34"/>
      <x:c r="I761" s="34"/>
      <x:c r="J761" s="34"/>
      <x:c r="K761" s="34"/>
      <x:c r="L761" s="34"/>
      <x:c r="M761" s="34"/>
      <x:c r="N761" s="34"/>
      <x:c r="O761" s="34"/>
      <x:c r="P761" s="34"/>
      <x:c r="S761" s="10" t="n">
        <x:v>-1.6993494733707635</x:v>
      </x:c>
      <x:c r="T761" s="10" t="n">
        <x:v>-0.4628142735625225</x:v>
      </x:c>
      <x:c r="U761" s="10" t="n">
        <x:v>0.9178883114525899</x:v>
      </x:c>
      <x:c r="V761" s="10" t="n">
        <x:v>-0.6922315110685825</x:v>
      </x:c>
      <x:c r="W761" s="10" t="n">
        <x:v>-0.9486371430212985</x:v>
      </x:c>
      <x:c r="X761" s="10" t="n">
        <x:v>0.7561698050105072</x:v>
      </x:c>
    </x:row>
    <x:row r="762">
      <x:c r="A762" s="34" t="n">
        <x:v>738</x:v>
      </x:c>
      <x:c r="B762" s="39" t="n">
        <x:f>CHOOSE(MIN(3,MAX(1,$B$9)),S762,U762,W762)</x:f>
        <x:v>0.3456780918486155</x:v>
      </x:c>
      <x:c r="C762" s="39" t="n">
        <x:f>CHOOSE(MIN(3,MAX(1,$B$9)),T762,V762,X762)</x:f>
        <x:v>1.3560553804020634</x:v>
      </x:c>
      <x:c r="D762" s="17" t="n">
        <x:f>$B$6+$B$7*B762</x:f>
        <x:v>0.08456780918486155</x:v>
      </x:c>
      <x:c r="E762" s="17" t="n">
        <x:f>$C$6+$C$7*($B$8*B762+SQRT(1-$B$8^2)*C762)</x:f>
        <x:v>0.18472174542910652</x:v>
      </x:c>
      <x:c r="F762" s="34"/>
      <x:c r="G762" s="34"/>
      <x:c r="H762" s="34"/>
      <x:c r="I762" s="34"/>
      <x:c r="J762" s="34"/>
      <x:c r="K762" s="34"/>
      <x:c r="L762" s="34"/>
      <x:c r="M762" s="34"/>
      <x:c r="N762" s="34"/>
      <x:c r="O762" s="34"/>
      <x:c r="P762" s="34"/>
      <x:c r="S762" s="10" t="n">
        <x:v>0.3456780918486155</x:v>
      </x:c>
      <x:c r="T762" s="10" t="n">
        <x:v>1.3560553804020634</x:v>
      </x:c>
      <x:c r="U762" s="10" t="n">
        <x:v>0.5772494367115848</x:v>
      </x:c>
      <x:c r="V762" s="10" t="n">
        <x:v>-0.26238570952583884</x:v>
      </x:c>
      <x:c r="W762" s="10" t="n">
        <x:v>0.899575399127243</x:v>
      </x:c>
      <x:c r="X762" s="10" t="n">
        <x:v>-0.537872144534038</x:v>
      </x:c>
    </x:row>
    <x:row r="763">
      <x:c r="A763" s="34" t="n">
        <x:v>739</x:v>
      </x:c>
      <x:c r="B763" s="39" t="n">
        <x:f>CHOOSE(MIN(3,MAX(1,$B$9)),S763,U763,W763)</x:f>
        <x:v>-2.063006184618154</x:v>
      </x:c>
      <x:c r="C763" s="39" t="n">
        <x:f>CHOOSE(MIN(3,MAX(1,$B$9)),T763,V763,X763)</x:f>
        <x:v>1.397354762593176</x:v>
      </x:c>
      <x:c r="D763" s="17" t="n">
        <x:f>$B$6+$B$7*B763</x:f>
        <x:v>-0.15630061846181542</x:v>
      </x:c>
      <x:c r="E763" s="17" t="n">
        <x:f>$C$6+$C$7*($B$8*B763+SQRT(1-$B$8^2)*C763)</x:f>
        <x:v>0.06786416301957865</x:v>
      </x:c>
      <x:c r="F763" s="34"/>
      <x:c r="G763" s="34"/>
      <x:c r="H763" s="34"/>
      <x:c r="I763" s="34"/>
      <x:c r="J763" s="34"/>
      <x:c r="K763" s="34"/>
      <x:c r="L763" s="34"/>
      <x:c r="M763" s="34"/>
      <x:c r="N763" s="34"/>
      <x:c r="O763" s="34"/>
      <x:c r="P763" s="34"/>
      <x:c r="S763" s="10" t="n">
        <x:v>-2.063006184618154</x:v>
      </x:c>
      <x:c r="T763" s="10" t="n">
        <x:v>1.397354762593176</x:v>
      </x:c>
      <x:c r="U763" s="10" t="n">
        <x:v>1.0911980490658337</x:v>
      </x:c>
      <x:c r="V763" s="10" t="n">
        <x:v>0.04329028431791592</x:v>
      </x:c>
      <x:c r="W763" s="10" t="n">
        <x:v>-0.5707540767402239</x:v>
      </x:c>
      <x:c r="X763" s="10" t="n">
        <x:v>-2.211240984444104</x:v>
      </x:c>
    </x:row>
    <x:row r="764">
      <x:c r="A764" s="34" t="n">
        <x:v>740</x:v>
      </x:c>
      <x:c r="B764" s="39" t="n">
        <x:f>CHOOSE(MIN(3,MAX(1,$B$9)),S764,U764,W764)</x:f>
        <x:v>-0.06971669827803186</x:v>
      </x:c>
      <x:c r="C764" s="39" t="n">
        <x:f>CHOOSE(MIN(3,MAX(1,$B$9)),T764,V764,X764)</x:f>
        <x:v>-0.3419790761205631</x:v>
      </x:c>
      <x:c r="D764" s="17" t="n">
        <x:f>$B$6+$B$7*B764</x:f>
        <x:v>0.043028330172196816</x:v>
      </x:c>
      <x:c r="E764" s="17" t="n">
        <x:f>$C$6+$C$7*($B$8*B764+SQRT(1-$B$8^2)*C764)</x:f>
        <x:v>0.01689790833778442</x:v>
      </x:c>
      <x:c r="F764" s="34"/>
      <x:c r="G764" s="34"/>
      <x:c r="H764" s="34"/>
      <x:c r="I764" s="34"/>
      <x:c r="J764" s="34"/>
      <x:c r="K764" s="34"/>
      <x:c r="L764" s="34"/>
      <x:c r="M764" s="34"/>
      <x:c r="N764" s="34"/>
      <x:c r="O764" s="34"/>
      <x:c r="P764" s="34"/>
      <x:c r="S764" s="10" t="n">
        <x:v>-0.06971669827803186</x:v>
      </x:c>
      <x:c r="T764" s="10" t="n">
        <x:v>-0.3419790761205631</x:v>
      </x:c>
      <x:c r="U764" s="10" t="n">
        <x:v>-0.4993548068241085</x:v>
      </x:c>
      <x:c r="V764" s="10" t="n">
        <x:v>-0.4606379457283228</x:v>
      </x:c>
      <x:c r="W764" s="10" t="n">
        <x:v>-0.9165241277616512</x:v>
      </x:c>
      <x:c r="X764" s="10" t="n">
        <x:v>-0.41557822788560655</x:v>
      </x:c>
    </x:row>
    <x:row r="765">
      <x:c r="A765" s="34" t="n">
        <x:v>741</x:v>
      </x:c>
      <x:c r="B765" s="39" t="n">
        <x:f>CHOOSE(MIN(3,MAX(1,$B$9)),S765,U765,W765)</x:f>
        <x:v>0.6962013494144368</x:v>
      </x:c>
      <x:c r="C765" s="39" t="n">
        <x:f>CHOOSE(MIN(3,MAX(1,$B$9)),T765,V765,X765)</x:f>
        <x:v>2.115938530767544</x:v>
      </x:c>
      <x:c r="D765" s="17" t="n">
        <x:f>$B$6+$B$7*B765</x:f>
        <x:v>0.11962013494144369</x:v>
      </x:c>
      <x:c r="E765" s="17" t="n">
        <x:f>$C$6+$C$7*($B$8*B765+SQRT(1-$B$8^2)*C765)</x:f>
        <x:v>0.26805571951982327</x:v>
      </x:c>
      <x:c r="F765" s="34"/>
      <x:c r="G765" s="34"/>
      <x:c r="H765" s="34"/>
      <x:c r="I765" s="34"/>
      <x:c r="J765" s="34"/>
      <x:c r="K765" s="34"/>
      <x:c r="L765" s="34"/>
      <x:c r="M765" s="34"/>
      <x:c r="N765" s="34"/>
      <x:c r="O765" s="34"/>
      <x:c r="P765" s="34"/>
      <x:c r="S765" s="10" t="n">
        <x:v>0.6962013494144368</x:v>
      </x:c>
      <x:c r="T765" s="10" t="n">
        <x:v>2.115938530767544</x:v>
      </x:c>
      <x:c r="U765" s="10" t="n">
        <x:v>1.1843517912132142</x:v>
      </x:c>
      <x:c r="V765" s="10" t="n">
        <x:v>2.067975451627652</x:v>
      </x:c>
      <x:c r="W765" s="10" t="n">
        <x:v>-0.30690256597943294</x:v>
      </x:c>
      <x:c r="X765" s="10" t="n">
        <x:v>-0.28077062981186524</x:v>
      </x:c>
    </x:row>
    <x:row r="766">
      <x:c r="A766" s="34" t="n">
        <x:v>742</x:v>
      </x:c>
      <x:c r="B766" s="39" t="n">
        <x:f>CHOOSE(MIN(3,MAX(1,$B$9)),S766,U766,W766)</x:f>
        <x:v>0.5396104975764852</x:v>
      </x:c>
      <x:c r="C766" s="39" t="n">
        <x:f>CHOOSE(MIN(3,MAX(1,$B$9)),T766,V766,X766)</x:f>
        <x:v>-1.1774745606329784</x:v>
      </x:c>
      <x:c r="D766" s="17" t="n">
        <x:f>$B$6+$B$7*B766</x:f>
        <x:v>0.10396104975764853</x:v>
      </x:c>
      <x:c r="E766" s="17" t="n">
        <x:f>$C$6+$C$7*($B$8*B766+SQRT(1-$B$8^2)*C766)</x:f>
        <x:v>-0.024991763302983694</x:v>
      </x:c>
      <x:c r="F766" s="34"/>
      <x:c r="G766" s="34"/>
      <x:c r="H766" s="34"/>
      <x:c r="I766" s="34"/>
      <x:c r="J766" s="34"/>
      <x:c r="K766" s="34"/>
      <x:c r="L766" s="34"/>
      <x:c r="M766" s="34"/>
      <x:c r="N766" s="34"/>
      <x:c r="O766" s="34"/>
      <x:c r="P766" s="34"/>
      <x:c r="S766" s="10" t="n">
        <x:v>0.5396104975764852</x:v>
      </x:c>
      <x:c r="T766" s="10" t="n">
        <x:v>-1.1774745606329784</x:v>
      </x:c>
      <x:c r="U766" s="10" t="n">
        <x:v>-1.7698472326522945</x:v>
      </x:c>
      <x:c r="V766" s="10" t="n">
        <x:v>1.2716467361562234</x:v>
      </x:c>
      <x:c r="W766" s="10" t="n">
        <x:v>-0.11699683341878189</x:v>
      </x:c>
      <x:c r="X766" s="10" t="n">
        <x:v>2.1239033667591216</x:v>
      </x:c>
    </x:row>
    <x:row r="767">
      <x:c r="A767" s="34" t="n">
        <x:v>743</x:v>
      </x:c>
      <x:c r="B767" s="39" t="n">
        <x:f>CHOOSE(MIN(3,MAX(1,$B$9)),S767,U767,W767)</x:f>
        <x:v>-0.8627996972203491</x:v>
      </x:c>
      <x:c r="C767" s="39" t="n">
        <x:f>CHOOSE(MIN(3,MAX(1,$B$9)),T767,V767,X767)</x:f>
        <x:v>0.6116235866519316</x:v>
      </x:c>
      <x:c r="D767" s="17" t="n">
        <x:f>$B$6+$B$7*B767</x:f>
        <x:v>-0.03627996972203491</x:v>
      </x:c>
      <x:c r="E767" s="17" t="n">
        <x:f>$C$6+$C$7*($B$8*B767+SQRT(1-$B$8^2)*C767)</x:f>
        <x:v>0.05982817149841511</x:v>
      </x:c>
      <x:c r="F767" s="34"/>
      <x:c r="G767" s="34"/>
      <x:c r="H767" s="34"/>
      <x:c r="I767" s="34"/>
      <x:c r="J767" s="34"/>
      <x:c r="K767" s="34"/>
      <x:c r="L767" s="34"/>
      <x:c r="M767" s="34"/>
      <x:c r="N767" s="34"/>
      <x:c r="O767" s="34"/>
      <x:c r="P767" s="34"/>
      <x:c r="S767" s="10" t="n">
        <x:v>-0.8627996972203491</x:v>
      </x:c>
      <x:c r="T767" s="10" t="n">
        <x:v>0.6116235866519316</x:v>
      </x:c>
      <x:c r="U767" s="10" t="n">
        <x:v>0.7340958456595051</x:v>
      </x:c>
      <x:c r="V767" s="10" t="n">
        <x:v>-0.11441270854923011</x:v>
      </x:c>
      <x:c r="W767" s="10" t="n">
        <x:v>2.157833611761146</x:v>
      </x:c>
      <x:c r="X767" s="10" t="n">
        <x:v>-2.4163286613930124</x:v>
      </x:c>
    </x:row>
    <x:row r="768">
      <x:c r="A768" s="34" t="n">
        <x:v>744</x:v>
      </x:c>
      <x:c r="B768" s="39" t="n">
        <x:f>CHOOSE(MIN(3,MAX(1,$B$9)),S768,U768,W768)</x:f>
        <x:v>0.11918476677035394</x:v>
      </x:c>
      <x:c r="C768" s="39" t="n">
        <x:f>CHOOSE(MIN(3,MAX(1,$B$9)),T768,V768,X768)</x:f>
        <x:v>0.23583715974948496</x:v>
      </x:c>
      <x:c r="D768" s="17" t="n">
        <x:f>$B$6+$B$7*B768</x:f>
        <x:v>0.0619184766770354</x:v>
      </x:c>
      <x:c r="E768" s="17" t="n">
        <x:f>$C$6+$C$7*($B$8*B768+SQRT(1-$B$8^2)*C768)</x:f>
        <x:v>0.07638333548845999</x:v>
      </x:c>
      <x:c r="F768" s="34"/>
      <x:c r="G768" s="34"/>
      <x:c r="H768" s="34"/>
      <x:c r="I768" s="34"/>
      <x:c r="J768" s="34"/>
      <x:c r="K768" s="34"/>
      <x:c r="L768" s="34"/>
      <x:c r="M768" s="34"/>
      <x:c r="N768" s="34"/>
      <x:c r="O768" s="34"/>
      <x:c r="P768" s="34"/>
      <x:c r="S768" s="10" t="n">
        <x:v>0.11918476677035394</x:v>
      </x:c>
      <x:c r="T768" s="10" t="n">
        <x:v>0.23583715974948496</x:v>
      </x:c>
      <x:c r="U768" s="10" t="n">
        <x:v>-1.1849789588897364</x:v>
      </x:c>
      <x:c r="V768" s="10" t="n">
        <x:v>-1.280702714620387</x:v>
      </x:c>
      <x:c r="W768" s="10" t="n">
        <x:v>1.5445973128403956</x:v>
      </x:c>
      <x:c r="X768" s="10" t="n">
        <x:v>-0.06144426809441741</x:v>
      </x:c>
    </x:row>
    <x:row r="769">
      <x:c r="A769" s="34" t="n">
        <x:v>745</x:v>
      </x:c>
      <x:c r="B769" s="39" t="n">
        <x:f>CHOOSE(MIN(3,MAX(1,$B$9)),S769,U769,W769)</x:f>
        <x:v>0.06835563829398299</x:v>
      </x:c>
      <x:c r="C769" s="39" t="n">
        <x:f>CHOOSE(MIN(3,MAX(1,$B$9)),T769,V769,X769)</x:f>
        <x:v>0.5050511592530205</x:v>
      </x:c>
      <x:c r="D769" s="17" t="n">
        <x:f>$B$6+$B$7*B769</x:f>
        <x:v>0.056835563829398306</x:v>
      </x:c>
      <x:c r="E769" s="17" t="n">
        <x:f>$C$6+$C$7*($B$8*B769+SQRT(1-$B$8^2)*C769)</x:f>
        <x:v>0.09715649532708874</x:v>
      </x:c>
      <x:c r="F769" s="34"/>
      <x:c r="G769" s="34"/>
      <x:c r="H769" s="34"/>
      <x:c r="I769" s="34"/>
      <x:c r="J769" s="34"/>
      <x:c r="K769" s="34"/>
      <x:c r="L769" s="34"/>
      <x:c r="M769" s="34"/>
      <x:c r="N769" s="34"/>
      <x:c r="O769" s="34"/>
      <x:c r="P769" s="34"/>
      <x:c r="S769" s="10" t="n">
        <x:v>0.06835563829398299</x:v>
      </x:c>
      <x:c r="T769" s="10" t="n">
        <x:v>0.5050511592530205</x:v>
      </x:c>
      <x:c r="U769" s="10" t="n">
        <x:v>0.9742628841947442</x:v>
      </x:c>
      <x:c r="V769" s="10" t="n">
        <x:v>-1.2390928103746892</x:v>
      </x:c>
      <x:c r="W769" s="10" t="n">
        <x:v>0.9251206065987363</x:v>
      </x:c>
      <x:c r="X769" s="10" t="n">
        <x:v>-1.4081436971803412</x:v>
      </x:c>
    </x:row>
    <x:row r="770">
      <x:c r="A770" s="34" t="n">
        <x:v>746</x:v>
      </x:c>
      <x:c r="B770" s="39" t="n">
        <x:f>CHOOSE(MIN(3,MAX(1,$B$9)),S770,U770,W770)</x:f>
        <x:v>0.2523952720882413</x:v>
      </x:c>
      <x:c r="C770" s="39" t="n">
        <x:f>CHOOSE(MIN(3,MAX(1,$B$9)),T770,V770,X770)</x:f>
        <x:v>-0.3388000885279191</x:v>
      </x:c>
      <x:c r="D770" s="17" t="n">
        <x:f>$B$6+$B$7*B770</x:f>
        <x:v>0.07523952720882414</x:v>
      </x:c>
      <x:c r="E770" s="17" t="n">
        <x:f>$C$6+$C$7*($B$8*B770+SQRT(1-$B$8^2)*C770)</x:f>
        <x:v>0.033278815257452604</x:v>
      </x:c>
      <x:c r="F770" s="34"/>
      <x:c r="G770" s="34"/>
      <x:c r="H770" s="34"/>
      <x:c r="I770" s="34"/>
      <x:c r="J770" s="34"/>
      <x:c r="K770" s="34"/>
      <x:c r="L770" s="34"/>
      <x:c r="M770" s="34"/>
      <x:c r="N770" s="34"/>
      <x:c r="O770" s="34"/>
      <x:c r="P770" s="34"/>
      <x:c r="S770" s="10" t="n">
        <x:v>0.2523952720882413</x:v>
      </x:c>
      <x:c r="T770" s="10" t="n">
        <x:v>-0.3388000885279191</x:v>
      </x:c>
      <x:c r="U770" s="10" t="n">
        <x:v>0.20915079464862313</x:v>
      </x:c>
      <x:c r="V770" s="10" t="n">
        <x:v>1.764977059784701</x:v>
      </x:c>
      <x:c r="W770" s="10" t="n">
        <x:v>0.20100602019905903</x:v>
      </x:c>
      <x:c r="X770" s="10" t="n">
        <x:v>1.7840951006128674</x:v>
      </x:c>
    </x:row>
    <x:row r="771">
      <x:c r="A771" s="34" t="n">
        <x:v>747</x:v>
      </x:c>
      <x:c r="B771" s="39" t="n">
        <x:f>CHOOSE(MIN(3,MAX(1,$B$9)),S771,U771,W771)</x:f>
        <x:v>-1.143762584840267</x:v>
      </x:c>
      <x:c r="C771" s="39" t="n">
        <x:f>CHOOSE(MIN(3,MAX(1,$B$9)),T771,V771,X771)</x:f>
        <x:v>-0.7416363725080316</x:v>
      </x:c>
      <x:c r="D771" s="17" t="n">
        <x:f>$B$6+$B$7*B771</x:f>
        <x:v>-0.06437625848402671</x:v>
      </x:c>
      <x:c r="E771" s="17" t="n">
        <x:f>$C$6+$C$7*($B$8*B771+SQRT(1-$B$8^2)*C771)</x:f>
        <x:v>-0.07141572313826279</x:v>
      </x:c>
      <x:c r="F771" s="34"/>
      <x:c r="G771" s="34"/>
      <x:c r="H771" s="34"/>
      <x:c r="I771" s="34"/>
      <x:c r="J771" s="34"/>
      <x:c r="K771" s="34"/>
      <x:c r="L771" s="34"/>
      <x:c r="M771" s="34"/>
      <x:c r="N771" s="34"/>
      <x:c r="O771" s="34"/>
      <x:c r="P771" s="34"/>
      <x:c r="S771" s="10" t="n">
        <x:v>-1.143762584840267</x:v>
      </x:c>
      <x:c r="T771" s="10" t="n">
        <x:v>-0.7416363725080316</x:v>
      </x:c>
      <x:c r="U771" s="10" t="n">
        <x:v>-1.2256906309207802</x:v>
      </x:c>
      <x:c r="V771" s="10" t="n">
        <x:v>0.1775173344133484</x:v>
      </x:c>
      <x:c r="W771" s="10" t="n">
        <x:v>0.7183854270045853</x:v>
      </x:c>
      <x:c r="X771" s="10" t="n">
        <x:v>-0.7201085424960457</x:v>
      </x:c>
    </x:row>
    <x:row r="772">
      <x:c r="A772" s="34" t="n">
        <x:v>748</x:v>
      </x:c>
      <x:c r="B772" s="39" t="n">
        <x:f>CHOOSE(MIN(3,MAX(1,$B$9)),S772,U772,W772)</x:f>
        <x:v>-1.2163203939778904</x:v>
      </x:c>
      <x:c r="C772" s="39" t="n">
        <x:f>CHOOSE(MIN(3,MAX(1,$B$9)),T772,V772,X772)</x:f>
        <x:v>-0.511693950393581</x:v>
      </x:c>
      <x:c r="D772" s="17" t="n">
        <x:f>$B$6+$B$7*B772</x:f>
        <x:v>-0.07163203939778905</x:v>
      </x:c>
      <x:c r="E772" s="17" t="n">
        <x:f>$C$6+$C$7*($B$8*B772+SQRT(1-$B$8^2)*C772)</x:f>
        <x:v>-0.05513001569926006</x:v>
      </x:c>
      <x:c r="F772" s="34"/>
      <x:c r="G772" s="34"/>
      <x:c r="H772" s="34"/>
      <x:c r="I772" s="34"/>
      <x:c r="J772" s="34"/>
      <x:c r="K772" s="34"/>
      <x:c r="L772" s="34"/>
      <x:c r="M772" s="34"/>
      <x:c r="N772" s="34"/>
      <x:c r="O772" s="34"/>
      <x:c r="P772" s="34"/>
      <x:c r="S772" s="10" t="n">
        <x:v>-1.2163203939778904</x:v>
      </x:c>
      <x:c r="T772" s="10" t="n">
        <x:v>-0.511693950393581</x:v>
      </x:c>
      <x:c r="U772" s="10" t="n">
        <x:v>-1.170048251914122</x:v>
      </x:c>
      <x:c r="V772" s="10" t="n">
        <x:v>0.9620419239502981</x:v>
      </x:c>
      <x:c r="W772" s="10" t="n">
        <x:v>0.6566111737817127</x:v>
      </x:c>
      <x:c r="X772" s="10" t="n">
        <x:v>-1.106283794955189</x:v>
      </x:c>
    </x:row>
    <x:row r="773">
      <x:c r="A773" s="34" t="n">
        <x:v>749</x:v>
      </x:c>
      <x:c r="B773" s="39" t="n">
        <x:f>CHOOSE(MIN(3,MAX(1,$B$9)),S773,U773,W773)</x:f>
        <x:v>-1.6986200084894403</x:v>
      </x:c>
      <x:c r="C773" s="39" t="n">
        <x:f>CHOOSE(MIN(3,MAX(1,$B$9)),T773,V773,X773)</x:f>
        <x:v>2.757715231747749</x:v>
      </x:c>
      <x:c r="D773" s="17" t="n">
        <x:f>$B$6+$B$7*B773</x:f>
        <x:v>-0.11986200084894404</x:v>
      </x:c>
      <x:c r="E773" s="17" t="n">
        <x:f>$C$6+$C$7*($B$8*B773+SQRT(1-$B$8^2)*C773)</x:f>
        <x:v>0.20389414428521213</x:v>
      </x:c>
      <x:c r="F773" s="34"/>
      <x:c r="G773" s="34"/>
      <x:c r="H773" s="34"/>
      <x:c r="I773" s="34"/>
      <x:c r="J773" s="34"/>
      <x:c r="K773" s="34"/>
      <x:c r="L773" s="34"/>
      <x:c r="M773" s="34"/>
      <x:c r="N773" s="34"/>
      <x:c r="O773" s="34"/>
      <x:c r="P773" s="34"/>
      <x:c r="S773" s="10" t="n">
        <x:v>-1.6986200084894403</x:v>
      </x:c>
      <x:c r="T773" s="10" t="n">
        <x:v>2.757715231747749</x:v>
      </x:c>
      <x:c r="U773" s="10" t="n">
        <x:v>-0.28202188518266424</x:v>
      </x:c>
      <x:c r="V773" s="10" t="n">
        <x:v>1.0686088986187015</x:v>
      </x:c>
      <x:c r="W773" s="10" t="n">
        <x:v>0.21963711380601408</x:v>
      </x:c>
      <x:c r="X773" s="10" t="n">
        <x:v>-1.2069292530756341</x:v>
      </x:c>
    </x:row>
    <x:row r="774">
      <x:c r="A774" s="34" t="n">
        <x:v>750</x:v>
      </x:c>
      <x:c r="B774" s="39" t="n">
        <x:f>CHOOSE(MIN(3,MAX(1,$B$9)),S774,U774,W774)</x:f>
        <x:v>-0.6804734202362149</x:v>
      </x:c>
      <x:c r="C774" s="39" t="n">
        <x:f>CHOOSE(MIN(3,MAX(1,$B$9)),T774,V774,X774)</x:f>
        <x:v>1.2440490208009063</x:v>
      </x:c>
      <x:c r="D774" s="17" t="n">
        <x:f>$B$6+$B$7*B774</x:f>
        <x:v>-0.018047342023621488</x:v>
      </x:c>
      <x:c r="E774" s="17" t="n">
        <x:f>$C$6+$C$7*($B$8*B774+SQRT(1-$B$8^2)*C774)</x:f>
        <x:v>0.1237141345448633</x:v>
      </x:c>
      <x:c r="F774" s="34"/>
      <x:c r="G774" s="34"/>
      <x:c r="H774" s="34"/>
      <x:c r="I774" s="34"/>
      <x:c r="J774" s="34"/>
      <x:c r="K774" s="34"/>
      <x:c r="L774" s="34"/>
      <x:c r="M774" s="34"/>
      <x:c r="N774" s="34"/>
      <x:c r="O774" s="34"/>
      <x:c r="P774" s="34"/>
      <x:c r="S774" s="10" t="n">
        <x:v>-0.6804734202362149</x:v>
      </x:c>
      <x:c r="T774" s="10" t="n">
        <x:v>1.2440490208009063</x:v>
      </x:c>
      <x:c r="U774" s="10" t="n">
        <x:v>-0.5273232737938796</x:v>
      </x:c>
      <x:c r="V774" s="10" t="n">
        <x:v>0.24905948546842396</x:v>
      </x:c>
      <x:c r="W774" s="10" t="n">
        <x:v>-1.843057649938532</x:v>
      </x:c>
      <x:c r="X774" s="10" t="n">
        <x:v>-0.2996910232048006</x:v>
      </x:c>
    </x:row>
    <x:row r="775">
      <x:c r="A775" s="34" t="n">
        <x:v>751</x:v>
      </x:c>
      <x:c r="B775" s="39" t="n">
        <x:f>CHOOSE(MIN(3,MAX(1,$B$9)),S775,U775,W775)</x:f>
        <x:v>0.9699746689545694</x:v>
      </x:c>
      <x:c r="C775" s="39" t="n">
        <x:f>CHOOSE(MIN(3,MAX(1,$B$9)),T775,V775,X775)</x:f>
        <x:v>-1.393407737580873</x:v>
      </x:c>
      <x:c r="D775" s="17" t="n">
        <x:f>$B$6+$B$7*B775</x:f>
        <x:v>0.14699746689545695</x:v>
      </x:c>
      <x:c r="E775" s="17" t="n">
        <x:f>$C$6+$C$7*($B$8*B775+SQRT(1-$B$8^2)*C775)</x:f>
        <x:v>-0.022173916409755204</x:v>
      </x:c>
      <x:c r="F775" s="34"/>
      <x:c r="G775" s="34"/>
      <x:c r="H775" s="34"/>
      <x:c r="I775" s="34"/>
      <x:c r="J775" s="34"/>
      <x:c r="K775" s="34"/>
      <x:c r="L775" s="34"/>
      <x:c r="M775" s="34"/>
      <x:c r="N775" s="34"/>
      <x:c r="O775" s="34"/>
      <x:c r="P775" s="34"/>
      <x:c r="S775" s="10" t="n">
        <x:v>0.9699746689545694</x:v>
      </x:c>
      <x:c r="T775" s="10" t="n">
        <x:v>-1.393407737580873</x:v>
      </x:c>
      <x:c r="U775" s="10" t="n">
        <x:v>0.49768756795354174</x:v>
      </x:c>
      <x:c r="V775" s="10" t="n">
        <x:v>-0.49122700938238234</x:v>
      </x:c>
      <x:c r="W775" s="10" t="n">
        <x:v>0.6859722870006694</x:v>
      </x:c>
      <x:c r="X775" s="10" t="n">
        <x:v>-0.29884383225161054</x:v>
      </x:c>
    </x:row>
    <x:row r="776">
      <x:c r="A776" s="34" t="n">
        <x:v>752</x:v>
      </x:c>
      <x:c r="B776" s="39" t="n">
        <x:f>CHOOSE(MIN(3,MAX(1,$B$9)),S776,U776,W776)</x:f>
        <x:v>0.2725123445496821</x:v>
      </x:c>
      <x:c r="C776" s="39" t="n">
        <x:f>CHOOSE(MIN(3,MAX(1,$B$9)),T776,V776,X776)</x:f>
        <x:v>0.528576953524689</x:v>
      </x:c>
      <x:c r="D776" s="17" t="n">
        <x:f>$B$6+$B$7*B776</x:f>
        <x:v>0.07725123445496822</x:v>
      </x:c>
      <x:c r="E776" s="17" t="n">
        <x:f>$C$6+$C$7*($B$8*B776+SQRT(1-$B$8^2)*C776)</x:f>
        <x:v>0.10940172418822083</x:v>
      </x:c>
      <x:c r="F776" s="34"/>
      <x:c r="G776" s="34"/>
      <x:c r="H776" s="34"/>
      <x:c r="I776" s="34"/>
      <x:c r="J776" s="34"/>
      <x:c r="K776" s="34"/>
      <x:c r="L776" s="34"/>
      <x:c r="M776" s="34"/>
      <x:c r="N776" s="34"/>
      <x:c r="O776" s="34"/>
      <x:c r="P776" s="34"/>
      <x:c r="S776" s="10" t="n">
        <x:v>0.2725123445496821</x:v>
      </x:c>
      <x:c r="T776" s="10" t="n">
        <x:v>0.528576953524689</x:v>
      </x:c>
      <x:c r="U776" s="10" t="n">
        <x:v>-0.8318625847360246</x:v>
      </x:c>
      <x:c r="V776" s="10" t="n">
        <x:v>0.6778944377167226</x:v>
      </x:c>
      <x:c r="W776" s="10" t="n">
        <x:v>-0.4570053714902053</x:v>
      </x:c>
      <x:c r="X776" s="10" t="n">
        <x:v>0.6710366063668151</x:v>
      </x:c>
    </x:row>
    <x:row r="777">
      <x:c r="A777" s="34" t="n">
        <x:v>753</x:v>
      </x:c>
      <x:c r="B777" s="39" t="n">
        <x:f>CHOOSE(MIN(3,MAX(1,$B$9)),S777,U777,W777)</x:f>
        <x:v>-0.49251060571763583</x:v>
      </x:c>
      <x:c r="C777" s="39" t="n">
        <x:f>CHOOSE(MIN(3,MAX(1,$B$9)),T777,V777,X777)</x:f>
        <x:v>0.08556096795436062</x:v>
      </x:c>
      <x:c r="D777" s="17" t="n">
        <x:f>$B$6+$B$7*B777</x:f>
        <x:v>0.0007489394282364156</x:v>
      </x:c>
      <x:c r="E777" s="17" t="n">
        <x:f>$C$6+$C$7*($B$8*B777+SQRT(1-$B$8^2)*C777)</x:f>
        <x:v>0.032784266896204464</x:v>
      </x:c>
      <x:c r="F777" s="34"/>
      <x:c r="G777" s="34"/>
      <x:c r="H777" s="34"/>
      <x:c r="I777" s="34"/>
      <x:c r="J777" s="34"/>
      <x:c r="K777" s="34"/>
      <x:c r="L777" s="34"/>
      <x:c r="M777" s="34"/>
      <x:c r="N777" s="34"/>
      <x:c r="O777" s="34"/>
      <x:c r="P777" s="34"/>
      <x:c r="S777" s="10" t="n">
        <x:v>-0.49251060571763583</x:v>
      </x:c>
      <x:c r="T777" s="10" t="n">
        <x:v>0.08556096795436062</x:v>
      </x:c>
      <x:c r="U777" s="10" t="n">
        <x:v>0.09850828763010895</x:v>
      </x:c>
      <x:c r="V777" s="10" t="n">
        <x:v>0.09704489234092317</x:v>
      </x:c>
      <x:c r="W777" s="10" t="n">
        <x:v>-0.503655566024046</x:v>
      </x:c>
      <x:c r="X777" s="10" t="n">
        <x:v>0.7459833963941862</x:v>
      </x:c>
    </x:row>
    <x:row r="778">
      <x:c r="A778" s="34" t="n">
        <x:v>754</x:v>
      </x:c>
      <x:c r="B778" s="39" t="n">
        <x:f>CHOOSE(MIN(3,MAX(1,$B$9)),S778,U778,W778)</x:f>
        <x:v>-0.4515327164328039</x:v>
      </x:c>
      <x:c r="C778" s="39" t="n">
        <x:f>CHOOSE(MIN(3,MAX(1,$B$9)),T778,V778,X778)</x:f>
        <x:v>0.8553013403738126</x:v>
      </x:c>
      <x:c r="D778" s="17" t="n">
        <x:f>$B$6+$B$7*B778</x:f>
        <x:v>0.004846728356719607</x:v>
      </x:c>
      <x:c r="E778" s="17" t="n">
        <x:f>$C$6+$C$7*($B$8*B778+SQRT(1-$B$8^2)*C778)</x:f>
        <x:v>0.10149463304382007</x:v>
      </x:c>
      <x:c r="F778" s="34"/>
      <x:c r="G778" s="34"/>
      <x:c r="H778" s="34"/>
      <x:c r="I778" s="34"/>
      <x:c r="J778" s="34"/>
      <x:c r="K778" s="34"/>
      <x:c r="L778" s="34"/>
      <x:c r="M778" s="34"/>
      <x:c r="N778" s="34"/>
      <x:c r="O778" s="34"/>
      <x:c r="P778" s="34"/>
      <x:c r="S778" s="10" t="n">
        <x:v>-0.4515327164328039</x:v>
      </x:c>
      <x:c r="T778" s="10" t="n">
        <x:v>0.8553013403738126</x:v>
      </x:c>
      <x:c r="U778" s="10" t="n">
        <x:v>0.6481170114500724</x:v>
      </x:c>
      <x:c r="V778" s="10" t="n">
        <x:v>-0.6086497943179863</x:v>
      </x:c>
      <x:c r="W778" s="10" t="n">
        <x:v>-0.2516087653938259</x:v>
      </x:c>
      <x:c r="X778" s="10" t="n">
        <x:v>-0.49951857639138914</x:v>
      </x:c>
    </x:row>
    <x:row r="779">
      <x:c r="A779" s="34" t="n">
        <x:v>755</x:v>
      </x:c>
      <x:c r="B779" s="39" t="n">
        <x:f>CHOOSE(MIN(3,MAX(1,$B$9)),S779,U779,W779)</x:f>
        <x:v>0.4652211152701418</x:v>
      </x:c>
      <x:c r="C779" s="39" t="n">
        <x:f>CHOOSE(MIN(3,MAX(1,$B$9)),T779,V779,X779)</x:f>
        <x:v>-0.5816111810432788</x:v>
      </x:c>
      <x:c r="D779" s="17" t="n">
        <x:f>$B$6+$B$7*B779</x:f>
        <x:v>0.09652211152701419</x:v>
      </x:c>
      <x:c r="E779" s="17" t="n">
        <x:f>$C$6+$C$7*($B$8*B779+SQRT(1-$B$8^2)*C779)</x:f>
        <x:v>0.02289204997265212</x:v>
      </x:c>
      <x:c r="F779" s="34"/>
      <x:c r="G779" s="34"/>
      <x:c r="H779" s="34"/>
      <x:c r="I779" s="34"/>
      <x:c r="J779" s="34"/>
      <x:c r="K779" s="34"/>
      <x:c r="L779" s="34"/>
      <x:c r="M779" s="34"/>
      <x:c r="N779" s="34"/>
      <x:c r="O779" s="34"/>
      <x:c r="P779" s="34"/>
      <x:c r="S779" s="10" t="n">
        <x:v>0.4652211152701418</x:v>
      </x:c>
      <x:c r="T779" s="10" t="n">
        <x:v>-0.5816111810432788</x:v>
      </x:c>
      <x:c r="U779" s="10" t="n">
        <x:v>-1.7607148136458044</x:v>
      </x:c>
      <x:c r="V779" s="10" t="n">
        <x:v>-0.30844827776100325</x:v>
      </x:c>
      <x:c r="W779" s="10" t="n">
        <x:v>-1.0435076153288656</x:v>
      </x:c>
      <x:c r="X779" s="10" t="n">
        <x:v>1.5695401496561416</x:v>
      </x:c>
    </x:row>
    <x:row r="780">
      <x:c r="A780" s="34" t="n">
        <x:v>756</x:v>
      </x:c>
      <x:c r="B780" s="39" t="n">
        <x:f>CHOOSE(MIN(3,MAX(1,$B$9)),S780,U780,W780)</x:f>
        <x:v>1.1484178678550083</x:v>
      </x:c>
      <x:c r="C780" s="39" t="n">
        <x:f>CHOOSE(MIN(3,MAX(1,$B$9)),T780,V780,X780)</x:f>
        <x:v>-0.664020329251278</x:v>
      </x:c>
      <x:c r="D780" s="17" t="n">
        <x:f>$B$6+$B$7*B780</x:f>
        <x:v>0.16484178678550082</x:v>
      </x:c>
      <x:c r="E780" s="17" t="n">
        <x:f>$C$6+$C$7*($B$8*B780+SQRT(1-$B$8^2)*C780)</x:f>
        <x:v>0.049915046016659026</x:v>
      </x:c>
      <x:c r="F780" s="34"/>
      <x:c r="G780" s="34"/>
      <x:c r="H780" s="34"/>
      <x:c r="I780" s="34"/>
      <x:c r="J780" s="34"/>
      <x:c r="K780" s="34"/>
      <x:c r="L780" s="34"/>
      <x:c r="M780" s="34"/>
      <x:c r="N780" s="34"/>
      <x:c r="O780" s="34"/>
      <x:c r="P780" s="34"/>
      <x:c r="S780" s="10" t="n">
        <x:v>1.1484178678550083</x:v>
      </x:c>
      <x:c r="T780" s="10" t="n">
        <x:v>-0.664020329251278</x:v>
      </x:c>
      <x:c r="U780" s="10" t="n">
        <x:v>1.51786162373016</x:v>
      </x:c>
      <x:c r="V780" s="10" t="n">
        <x:v>-2.690476181931026</x:v>
      </x:c>
      <x:c r="W780" s="10" t="n">
        <x:v>-0.20071715915411578</x:v>
      </x:c>
      <x:c r="X780" s="10" t="n">
        <x:v>0.47436950074278567</x:v>
      </x:c>
    </x:row>
    <x:row r="781">
      <x:c r="A781" s="34" t="n">
        <x:v>757</x:v>
      </x:c>
      <x:c r="B781" s="39" t="n">
        <x:f>CHOOSE(MIN(3,MAX(1,$B$9)),S781,U781,W781)</x:f>
        <x:v>-0.3073389810987945</x:v>
      </x:c>
      <x:c r="C781" s="39" t="n">
        <x:f>CHOOSE(MIN(3,MAX(1,$B$9)),T781,V781,X781)</x:f>
        <x:v>-0.5948652326905401</x:v>
      </x:c>
      <x:c r="D781" s="17" t="n">
        <x:f>$B$6+$B$7*B781</x:f>
        <x:v>0.019266101890120554</x:v>
      </x:c>
      <x:c r="E781" s="17" t="n">
        <x:f>$C$6+$C$7*($B$8*B781+SQRT(1-$B$8^2)*C781)</x:f>
        <x:v>-0.016883789388754636</x:v>
      </x:c>
      <x:c r="F781" s="34"/>
      <x:c r="G781" s="34"/>
      <x:c r="H781" s="34"/>
      <x:c r="I781" s="34"/>
      <x:c r="J781" s="34"/>
      <x:c r="K781" s="34"/>
      <x:c r="L781" s="34"/>
      <x:c r="M781" s="34"/>
      <x:c r="N781" s="34"/>
      <x:c r="O781" s="34"/>
      <x:c r="P781" s="34"/>
      <x:c r="S781" s="10" t="n">
        <x:v>-0.3073389810987945</x:v>
      </x:c>
      <x:c r="T781" s="10" t="n">
        <x:v>-0.5948652326905401</x:v>
      </x:c>
      <x:c r="U781" s="10" t="n">
        <x:v>0.06773724056309323</x:v>
      </x:c>
      <x:c r="V781" s="10" t="n">
        <x:v>-1.2690569748932512</x:v>
      </x:c>
      <x:c r="W781" s="10" t="n">
        <x:v>-0.9448825052381441</x:v>
      </x:c>
      <x:c r="X781" s="10" t="n">
        <x:v>-1.7036627815268794</x:v>
      </x:c>
    </x:row>
    <x:row r="782">
      <x:c r="A782" s="34" t="n">
        <x:v>758</x:v>
      </x:c>
      <x:c r="B782" s="39" t="n">
        <x:f>CHOOSE(MIN(3,MAX(1,$B$9)),S782,U782,W782)</x:f>
        <x:v>1.6810195932440302</x:v>
      </x:c>
      <x:c r="C782" s="39" t="n">
        <x:f>CHOOSE(MIN(3,MAX(1,$B$9)),T782,V782,X782)</x:f>
        <x:v>-0.06216954932973022</x:v>
      </x:c>
      <x:c r="D782" s="17" t="n">
        <x:f>$B$6+$B$7*B782</x:f>
        <x:v>0.21810195932440302</x:v>
      </x:c>
      <x:c r="E782" s="17" t="n">
        <x:f>$C$6+$C$7*($B$8*B782+SQRT(1-$B$8^2)*C782)</x:f>
        <x:v>0.1286669387560639</x:v>
      </x:c>
      <x:c r="F782" s="34"/>
      <x:c r="G782" s="34"/>
      <x:c r="H782" s="34"/>
      <x:c r="I782" s="34"/>
      <x:c r="J782" s="34"/>
      <x:c r="K782" s="34"/>
      <x:c r="L782" s="34"/>
      <x:c r="M782" s="34"/>
      <x:c r="N782" s="34"/>
      <x:c r="O782" s="34"/>
      <x:c r="P782" s="34"/>
      <x:c r="S782" s="10" t="n">
        <x:v>1.6810195932440302</x:v>
      </x:c>
      <x:c r="T782" s="10" t="n">
        <x:v>-0.06216954932973022</x:v>
      </x:c>
      <x:c r="U782" s="10" t="n">
        <x:v>-1.3907003188860345</x:v>
      </x:c>
      <x:c r="V782" s="10" t="n">
        <x:v>1.0395824204901762</x:v>
      </x:c>
      <x:c r="W782" s="10" t="n">
        <x:v>0.7830957710929514</x:v>
      </x:c>
      <x:c r="X782" s="10" t="n">
        <x:v>-0.12039213673029706</x:v>
      </x:c>
    </x:row>
    <x:row r="783">
      <x:c r="A783" s="34" t="n">
        <x:v>759</x:v>
      </x:c>
      <x:c r="B783" s="39" t="n">
        <x:f>CHOOSE(MIN(3,MAX(1,$B$9)),S783,U783,W783)</x:f>
        <x:v>0.5983684237812759</x:v>
      </x:c>
      <x:c r="C783" s="39" t="n">
        <x:f>CHOOSE(MIN(3,MAX(1,$B$9)),T783,V783,X783)</x:f>
        <x:v>-1.2611768702687962</x:v>
      </x:c>
      <x:c r="D783" s="17" t="n">
        <x:f>$B$6+$B$7*B783</x:f>
        <x:v>0.10983684237812759</x:v>
      </x:c>
      <x:c r="E783" s="17" t="n">
        <x:f>$C$6+$C$7*($B$8*B783+SQRT(1-$B$8^2)*C783)</x:f>
        <x:v>-0.02930269964274909</x:v>
      </x:c>
      <x:c r="F783" s="34"/>
      <x:c r="G783" s="34"/>
      <x:c r="H783" s="34"/>
      <x:c r="I783" s="34"/>
      <x:c r="J783" s="34"/>
      <x:c r="K783" s="34"/>
      <x:c r="L783" s="34"/>
      <x:c r="M783" s="34"/>
      <x:c r="N783" s="34"/>
      <x:c r="O783" s="34"/>
      <x:c r="P783" s="34"/>
      <x:c r="S783" s="10" t="n">
        <x:v>0.5983684237812759</x:v>
      </x:c>
      <x:c r="T783" s="10" t="n">
        <x:v>-1.2611768702687962</x:v>
      </x:c>
      <x:c r="U783" s="10" t="n">
        <x:v>-0.016108379832616</x:v>
      </x:c>
      <x:c r="V783" s="10" t="n">
        <x:v>-0.46379526465681203</x:v>
      </x:c>
      <x:c r="W783" s="10" t="n">
        <x:v>-0.31062952866156435</x:v>
      </x:c>
      <x:c r="X783" s="10" t="n">
        <x:v>0.8626071365780024</x:v>
      </x:c>
    </x:row>
    <x:row r="784">
      <x:c r="A784" s="34" t="n">
        <x:v>760</x:v>
      </x:c>
      <x:c r="B784" s="39" t="n">
        <x:f>CHOOSE(MIN(3,MAX(1,$B$9)),S784,U784,W784)</x:f>
        <x:v>-0.15432695795091034</x:v>
      </x:c>
      <x:c r="C784" s="39" t="n">
        <x:f>CHOOSE(MIN(3,MAX(1,$B$9)),T784,V784,X784)</x:f>
        <x:v>0.22425065470031233</x:v>
      </x:c>
      <x:c r="D784" s="17" t="n">
        <x:f>$B$6+$B$7*B784</x:f>
        <x:v>0.03456730420490897</x:v>
      </x:c>
      <x:c r="E784" s="17" t="n">
        <x:f>$C$6+$C$7*($B$8*B784+SQRT(1-$B$8^2)*C784)</x:f>
        <x:v>0.06170432848103076</x:v>
      </x:c>
      <x:c r="F784" s="34"/>
      <x:c r="G784" s="34"/>
      <x:c r="H784" s="34"/>
      <x:c r="I784" s="34"/>
      <x:c r="J784" s="34"/>
      <x:c r="K784" s="34"/>
      <x:c r="L784" s="34"/>
      <x:c r="M784" s="34"/>
      <x:c r="N784" s="34"/>
      <x:c r="O784" s="34"/>
      <x:c r="P784" s="34"/>
      <x:c r="S784" s="10" t="n">
        <x:v>-0.15432695795091034</x:v>
      </x:c>
      <x:c r="T784" s="10" t="n">
        <x:v>0.22425065470031233</x:v>
      </x:c>
      <x:c r="U784" s="10" t="n">
        <x:v>-1.5767474133810098</x:v>
      </x:c>
      <x:c r="V784" s="10" t="n">
        <x:v>1.0246548871623393</x:v>
      </x:c>
      <x:c r="W784" s="10" t="n">
        <x:v>0.7142029300155167</x:v>
      </x:c>
      <x:c r="X784" s="10" t="n">
        <x:v>0.15839891530593367</x:v>
      </x:c>
    </x:row>
    <x:row r="785">
      <x:c r="A785" s="34" t="n">
        <x:v>761</x:v>
      </x:c>
      <x:c r="B785" s="39" t="n">
        <x:f>CHOOSE(MIN(3,MAX(1,$B$9)),S785,U785,W785)</x:f>
        <x:v>-1.8250695930516543</x:v>
      </x:c>
      <x:c r="C785" s="39" t="n">
        <x:f>CHOOSE(MIN(3,MAX(1,$B$9)),T785,V785,X785)</x:f>
        <x:v>2.6761460970770554</x:v>
      </x:c>
      <x:c r="D785" s="17" t="n">
        <x:f>$B$6+$B$7*B785</x:f>
        <x:v>-0.13250695930516543</x:v>
      </x:c>
      <x:c r="E785" s="17" t="n">
        <x:f>$C$6+$C$7*($B$8*B785+SQRT(1-$B$8^2)*C785)</x:f>
        <x:v>0.19050757077814795</x:v>
      </x:c>
      <x:c r="F785" s="34"/>
      <x:c r="G785" s="34"/>
      <x:c r="H785" s="34"/>
      <x:c r="I785" s="34"/>
      <x:c r="J785" s="34"/>
      <x:c r="K785" s="34"/>
      <x:c r="L785" s="34"/>
      <x:c r="M785" s="34"/>
      <x:c r="N785" s="34"/>
      <x:c r="O785" s="34"/>
      <x:c r="P785" s="34"/>
      <x:c r="S785" s="10" t="n">
        <x:v>-1.8250695930516543</x:v>
      </x:c>
      <x:c r="T785" s="10" t="n">
        <x:v>2.6761460970770554</x:v>
      </x:c>
      <x:c r="U785" s="10" t="n">
        <x:v>0.8173537220955343</x:v>
      </x:c>
      <x:c r="V785" s="10" t="n">
        <x:v>1.8077247335385462</x:v>
      </x:c>
      <x:c r="W785" s="10" t="n">
        <x:v>0.3862835427575948</x:v>
      </x:c>
      <x:c r="X785" s="10" t="n">
        <x:v>1.008367099592344</x:v>
      </x:c>
    </x:row>
    <x:row r="786">
      <x:c r="A786" s="34" t="n">
        <x:v>762</x:v>
      </x:c>
      <x:c r="B786" s="39" t="n">
        <x:f>CHOOSE(MIN(3,MAX(1,$B$9)),S786,U786,W786)</x:f>
        <x:v>1.1587017299757023</x:v>
      </x:c>
      <x:c r="C786" s="39" t="n">
        <x:f>CHOOSE(MIN(3,MAX(1,$B$9)),T786,V786,X786)</x:f>
        <x:v>0.1998133793341795</x:v>
      </x:c>
      <x:c r="D786" s="17" t="n">
        <x:f>$B$6+$B$7*B786</x:f>
        <x:v>0.16587017299757023</x:v>
      </x:c>
      <x:c r="E786" s="17" t="n">
        <x:f>$C$6+$C$7*($B$8*B786+SQRT(1-$B$8^2)*C786)</x:f>
        <x:v>0.12523943275072671</x:v>
      </x:c>
      <x:c r="F786" s="34"/>
      <x:c r="G786" s="34"/>
      <x:c r="H786" s="34"/>
      <x:c r="I786" s="34"/>
      <x:c r="J786" s="34"/>
      <x:c r="K786" s="34"/>
      <x:c r="L786" s="34"/>
      <x:c r="M786" s="34"/>
      <x:c r="N786" s="34"/>
      <x:c r="O786" s="34"/>
      <x:c r="P786" s="34"/>
      <x:c r="S786" s="10" t="n">
        <x:v>1.1587017299757023</x:v>
      </x:c>
      <x:c r="T786" s="10" t="n">
        <x:v>0.1998133793341795</x:v>
      </x:c>
      <x:c r="U786" s="10" t="n">
        <x:v>-0.80090471705198</x:v>
      </x:c>
      <x:c r="V786" s="10" t="n">
        <x:v>-1.152912857093888</x:v>
      </x:c>
      <x:c r="W786" s="10" t="n">
        <x:v>1.0755552188244077</x:v>
      </x:c>
      <x:c r="X786" s="10" t="n">
        <x:v>-0.4886308546335599</x:v>
      </x:c>
    </x:row>
    <x:row r="787">
      <x:c r="A787" s="34" t="n">
        <x:v>763</x:v>
      </x:c>
      <x:c r="B787" s="39" t="n">
        <x:f>CHOOSE(MIN(3,MAX(1,$B$9)),S787,U787,W787)</x:f>
        <x:v>-0.7737146509222061</x:v>
      </x:c>
      <x:c r="C787" s="39" t="n">
        <x:f>CHOOSE(MIN(3,MAX(1,$B$9)),T787,V787,X787)</x:f>
        <x:v>-0.9470190069807753</x:v>
      </x:c>
      <x:c r="D787" s="17" t="n">
        <x:f>$B$6+$B$7*B787</x:f>
        <x:v>-0.027371465092220618</x:v>
      </x:c>
      <x:c r="E787" s="17" t="n">
        <x:f>$C$6+$C$7*($B$8*B787+SQRT(1-$B$8^2)*C787)</x:f>
        <x:v>-0.07069998433731671</x:v>
      </x:c>
      <x:c r="F787" s="34"/>
      <x:c r="G787" s="34"/>
      <x:c r="H787" s="34"/>
      <x:c r="I787" s="34"/>
      <x:c r="J787" s="34"/>
      <x:c r="K787" s="34"/>
      <x:c r="L787" s="34"/>
      <x:c r="M787" s="34"/>
      <x:c r="N787" s="34"/>
      <x:c r="O787" s="34"/>
      <x:c r="P787" s="34"/>
      <x:c r="S787" s="10" t="n">
        <x:v>-0.7737146509222061</x:v>
      </x:c>
      <x:c r="T787" s="10" t="n">
        <x:v>-0.9470190069807753</x:v>
      </x:c>
      <x:c r="U787" s="10" t="n">
        <x:v>0.9518485552063928</x:v>
      </x:c>
      <x:c r="V787" s="10" t="n">
        <x:v>0.47449579576075696</x:v>
      </x:c>
      <x:c r="W787" s="10" t="n">
        <x:v>-0.9943565498247902</x:v>
      </x:c>
      <x:c r="X787" s="10" t="n">
        <x:v>0.3724498864832056</x:v>
      </x:c>
    </x:row>
    <x:row r="788">
      <x:c r="A788" s="34" t="n">
        <x:v>764</x:v>
      </x:c>
      <x:c r="B788" s="39" t="n">
        <x:f>CHOOSE(MIN(3,MAX(1,$B$9)),S788,U788,W788)</x:f>
        <x:v>1.9293661744385149</x:v>
      </x:c>
      <x:c r="C788" s="39" t="n">
        <x:f>CHOOSE(MIN(3,MAX(1,$B$9)),T788,V788,X788)</x:f>
        <x:v>-1.6236975258149813</x:v>
      </x:c>
      <x:c r="D788" s="17" t="n">
        <x:f>$B$6+$B$7*B788</x:f>
        <x:v>0.24293661744385148</x:v>
      </x:c>
      <x:c r="E788" s="17" t="n">
        <x:f>$C$6+$C$7*($B$8*B788+SQRT(1-$B$8^2)*C788)</x:f>
        <x:v>0.005851978180154427</x:v>
      </x:c>
      <x:c r="F788" s="34"/>
      <x:c r="G788" s="34"/>
      <x:c r="H788" s="34"/>
      <x:c r="I788" s="34"/>
      <x:c r="J788" s="34"/>
      <x:c r="K788" s="34"/>
      <x:c r="L788" s="34"/>
      <x:c r="M788" s="34"/>
      <x:c r="N788" s="34"/>
      <x:c r="O788" s="34"/>
      <x:c r="P788" s="34"/>
      <x:c r="S788" s="10" t="n">
        <x:v>1.9293661744385149</x:v>
      </x:c>
      <x:c r="T788" s="10" t="n">
        <x:v>-1.6236975258149813</x:v>
      </x:c>
      <x:c r="U788" s="10" t="n">
        <x:v>0.5441975356589235</x:v>
      </x:c>
      <x:c r="V788" s="10" t="n">
        <x:v>-1.3010973200135643</x:v>
      </x:c>
      <x:c r="W788" s="10" t="n">
        <x:v>-0.07961301900948779</x:v>
      </x:c>
      <x:c r="X788" s="10" t="n">
        <x:v>-0.5565349361155979</x:v>
      </x:c>
    </x:row>
    <x:row r="789">
      <x:c r="A789" s="34" t="n">
        <x:v>765</x:v>
      </x:c>
      <x:c r="B789" s="39" t="n">
        <x:f>CHOOSE(MIN(3,MAX(1,$B$9)),S789,U789,W789)</x:f>
        <x:v>0.08201159404516027</x:v>
      </x:c>
      <x:c r="C789" s="39" t="n">
        <x:f>CHOOSE(MIN(3,MAX(1,$B$9)),T789,V789,X789)</x:f>
        <x:v>-0.35081255933674443</x:v>
      </x:c>
      <x:c r="D789" s="17" t="n">
        <x:f>$B$6+$B$7*B789</x:f>
        <x:v>0.058201159404516034</x:v>
      </x:c>
      <x:c r="E789" s="17" t="n">
        <x:f>$C$6+$C$7*($B$8*B789+SQRT(1-$B$8^2)*C789)</x:f>
        <x:v>0.023719320867032368</x:v>
      </x:c>
      <x:c r="F789" s="34"/>
      <x:c r="G789" s="34"/>
      <x:c r="H789" s="34"/>
      <x:c r="I789" s="34"/>
      <x:c r="J789" s="34"/>
      <x:c r="K789" s="34"/>
      <x:c r="L789" s="34"/>
      <x:c r="M789" s="34"/>
      <x:c r="N789" s="34"/>
      <x:c r="O789" s="34"/>
      <x:c r="P789" s="34"/>
      <x:c r="S789" s="10" t="n">
        <x:v>0.08201159404516027</x:v>
      </x:c>
      <x:c r="T789" s="10" t="n">
        <x:v>-0.35081255933674443</x:v>
      </x:c>
      <x:c r="U789" s="10" t="n">
        <x:v>-0.18115744167573344</x:v>
      </x:c>
      <x:c r="V789" s="10" t="n">
        <x:v>-0.6598981829362607</x:v>
      </x:c>
      <x:c r="W789" s="10" t="n">
        <x:v>0.681550650546825</x:v>
      </x:c>
      <x:c r="X789" s="10" t="n">
        <x:v>-1.0866388506488913</x:v>
      </x:c>
    </x:row>
    <x:row r="790">
      <x:c r="A790" s="34" t="n">
        <x:v>766</x:v>
      </x:c>
      <x:c r="B790" s="39" t="n">
        <x:f>CHOOSE(MIN(3,MAX(1,$B$9)),S790,U790,W790)</x:f>
        <x:v>0.3834436451359919</x:v>
      </x:c>
      <x:c r="C790" s="39" t="n">
        <x:f>CHOOSE(MIN(3,MAX(1,$B$9)),T790,V790,X790)</x:f>
        <x:v>-1.7448865307382528</x:v>
      </x:c>
      <x:c r="D790" s="17" t="n">
        <x:f>$B$6+$B$7*B790</x:f>
        <x:v>0.0883443645135992</x:v>
      </x:c>
      <x:c r="E790" s="17" t="n">
        <x:f>$C$6+$C$7*($B$8*B790+SQRT(1-$B$8^2)*C790)</x:f>
        <x:v>-0.08193942397726277</x:v>
      </x:c>
      <x:c r="F790" s="34"/>
      <x:c r="G790" s="34"/>
      <x:c r="H790" s="34"/>
      <x:c r="I790" s="34"/>
      <x:c r="J790" s="34"/>
      <x:c r="K790" s="34"/>
      <x:c r="L790" s="34"/>
      <x:c r="M790" s="34"/>
      <x:c r="N790" s="34"/>
      <x:c r="O790" s="34"/>
      <x:c r="P790" s="34"/>
      <x:c r="S790" s="10" t="n">
        <x:v>0.3834436451359919</x:v>
      </x:c>
      <x:c r="T790" s="10" t="n">
        <x:v>-1.7448865307382528</x:v>
      </x:c>
      <x:c r="U790" s="10" t="n">
        <x:v>-1.528804430999717</x:v>
      </x:c>
      <x:c r="V790" s="10" t="n">
        <x:v>1.6692792281673066</x:v>
      </x:c>
      <x:c r="W790" s="10" t="n">
        <x:v>-0.005233107328928359</x:v>
      </x:c>
      <x:c r="X790" s="10" t="n">
        <x:v>1.188861301210516</x:v>
      </x:c>
    </x:row>
    <x:row r="791">
      <x:c r="A791" s="34" t="n">
        <x:v>767</x:v>
      </x:c>
      <x:c r="B791" s="39" t="n">
        <x:f>CHOOSE(MIN(3,MAX(1,$B$9)),S791,U791,W791)</x:f>
        <x:v>-0.3741973335994296</x:v>
      </x:c>
      <x:c r="C791" s="39" t="n">
        <x:f>CHOOSE(MIN(3,MAX(1,$B$9)),T791,V791,X791)</x:f>
        <x:v>0.8761196441460877</x:v>
      </x:c>
      <x:c r="D791" s="17" t="n">
        <x:f>$B$6+$B$7*B791</x:f>
        <x:v>0.012580266640057042</x:v>
      </x:c>
      <x:c r="E791" s="17" t="n">
        <x:f>$C$6+$C$7*($B$8*B791+SQRT(1-$B$8^2)*C791)</x:f>
        <x:v>0.10716432017853794</x:v>
      </x:c>
      <x:c r="F791" s="34"/>
      <x:c r="G791" s="34"/>
      <x:c r="H791" s="34"/>
      <x:c r="I791" s="34"/>
      <x:c r="J791" s="34"/>
      <x:c r="K791" s="34"/>
      <x:c r="L791" s="34"/>
      <x:c r="M791" s="34"/>
      <x:c r="N791" s="34"/>
      <x:c r="O791" s="34"/>
      <x:c r="P791" s="34"/>
      <x:c r="S791" s="10" t="n">
        <x:v>-0.3741973335994296</x:v>
      </x:c>
      <x:c r="T791" s="10" t="n">
        <x:v>0.8761196441460877</x:v>
      </x:c>
      <x:c r="U791" s="10" t="n">
        <x:v>-3.4506903901980803</x:v>
      </x:c>
      <x:c r="V791" s="10" t="n">
        <x:v>-0.7733096298603865</x:v>
      </x:c>
      <x:c r="W791" s="10" t="n">
        <x:v>0.7015212482892328</x:v>
      </x:c>
      <x:c r="X791" s="10" t="n">
        <x:v>-0.21743894246349796</x:v>
      </x:c>
    </x:row>
    <x:row r="792">
      <x:c r="A792" s="34" t="n">
        <x:v>768</x:v>
      </x:c>
      <x:c r="B792" s="39" t="n">
        <x:f>CHOOSE(MIN(3,MAX(1,$B$9)),S792,U792,W792)</x:f>
        <x:v>1.186573388983044</x:v>
      </x:c>
      <x:c r="C792" s="39" t="n">
        <x:f>CHOOSE(MIN(3,MAX(1,$B$9)),T792,V792,X792)</x:f>
        <x:v>-0.4588493544157575</x:v>
      </x:c>
      <x:c r="D792" s="17" t="n">
        <x:f>$B$6+$B$7*B792</x:f>
        <x:v>0.16865733889830442</x:v>
      </x:c>
      <x:c r="E792" s="17" t="n">
        <x:f>$C$6+$C$7*($B$8*B792+SQRT(1-$B$8^2)*C792)</x:f>
        <x:v>0.06959114970573867</x:v>
      </x:c>
      <x:c r="F792" s="34"/>
      <x:c r="G792" s="34"/>
      <x:c r="H792" s="34"/>
      <x:c r="I792" s="34"/>
      <x:c r="J792" s="34"/>
      <x:c r="K792" s="34"/>
      <x:c r="L792" s="34"/>
      <x:c r="M792" s="34"/>
      <x:c r="N792" s="34"/>
      <x:c r="O792" s="34"/>
      <x:c r="P792" s="34"/>
      <x:c r="S792" s="10" t="n">
        <x:v>1.186573388983044</x:v>
      </x:c>
      <x:c r="T792" s="10" t="n">
        <x:v>-0.4588493544157575</x:v>
      </x:c>
      <x:c r="U792" s="10" t="n">
        <x:v>-0.22106046651142713</x:v>
      </x:c>
      <x:c r="V792" s="10" t="n">
        <x:v>0.8227935636786069</x:v>
      </x:c>
      <x:c r="W792" s="10" t="n">
        <x:v>0.9996493445484574</x:v>
      </x:c>
      <x:c r="X792" s="10" t="n">
        <x:v>-0.4053102424768848</x:v>
      </x:c>
    </x:row>
    <x:row r="793">
      <x:c r="A793" s="34" t="n">
        <x:v>769</x:v>
      </x:c>
      <x:c r="B793" s="39" t="n">
        <x:f>CHOOSE(MIN(3,MAX(1,$B$9)),S793,U793,W793)</x:f>
        <x:v>0.5959105654139539</x:v>
      </x:c>
      <x:c r="C793" s="39" t="n">
        <x:f>CHOOSE(MIN(3,MAX(1,$B$9)),T793,V793,X793)</x:f>
        <x:v>1.0759499882341896</x:v>
      </x:c>
      <x:c r="D793" s="17" t="n">
        <x:f>$B$6+$B$7*B793</x:f>
        <x:v>0.10959105654139539</x:v>
      </x:c>
      <x:c r="E793" s="17" t="n">
        <x:f>$C$6+$C$7*($B$8*B793+SQRT(1-$B$8^2)*C793)</x:f>
        <x:v>0.17297553057193532</x:v>
      </x:c>
      <x:c r="F793" s="34"/>
      <x:c r="G793" s="34"/>
      <x:c r="H793" s="34"/>
      <x:c r="I793" s="34"/>
      <x:c r="J793" s="34"/>
      <x:c r="K793" s="34"/>
      <x:c r="L793" s="34"/>
      <x:c r="M793" s="34"/>
      <x:c r="N793" s="34"/>
      <x:c r="O793" s="34"/>
      <x:c r="P793" s="34"/>
      <x:c r="S793" s="10" t="n">
        <x:v>0.5959105654139539</x:v>
      </x:c>
      <x:c r="T793" s="10" t="n">
        <x:v>1.0759499882341896</x:v>
      </x:c>
      <x:c r="U793" s="10" t="n">
        <x:v>-0.14899158670089005</x:v>
      </x:c>
      <x:c r="V793" s="10" t="n">
        <x:v>1.6615486498332357</x:v>
      </x:c>
      <x:c r="W793" s="10" t="n">
        <x:v>0.46024320697142296</x:v>
      </x:c>
      <x:c r="X793" s="10" t="n">
        <x:v>-0.2821762570784365</x:v>
      </x:c>
    </x:row>
    <x:row r="794">
      <x:c r="A794" s="34" t="n">
        <x:v>770</x:v>
      </x:c>
      <x:c r="B794" s="39" t="n">
        <x:f>CHOOSE(MIN(3,MAX(1,$B$9)),S794,U794,W794)</x:f>
        <x:v>0.032117296375222</x:v>
      </x:c>
      <x:c r="C794" s="39" t="n">
        <x:f>CHOOSE(MIN(3,MAX(1,$B$9)),T794,V794,X794)</x:f>
        <x:v>-1.6632731338884643</x:v>
      </x:c>
      <x:c r="D794" s="17" t="n">
        <x:f>$B$6+$B$7*B794</x:f>
        <x:v>0.0532117296375222</x:v>
      </x:c>
      <x:c r="E794" s="17" t="n">
        <x:f>$C$6+$C$7*($B$8*B794+SQRT(1-$B$8^2)*C794)</x:f>
        <x:v>-0.09243781391919549</x:v>
      </x:c>
      <x:c r="F794" s="34"/>
      <x:c r="G794" s="34"/>
      <x:c r="H794" s="34"/>
      <x:c r="I794" s="34"/>
      <x:c r="J794" s="34"/>
      <x:c r="K794" s="34"/>
      <x:c r="L794" s="34"/>
      <x:c r="M794" s="34"/>
      <x:c r="N794" s="34"/>
      <x:c r="O794" s="34"/>
      <x:c r="P794" s="34"/>
      <x:c r="S794" s="10" t="n">
        <x:v>0.032117296375222</x:v>
      </x:c>
      <x:c r="T794" s="10" t="n">
        <x:v>-1.6632731338884643</x:v>
      </x:c>
      <x:c r="U794" s="10" t="n">
        <x:v>1.3034585954035334</x:v>
      </x:c>
      <x:c r="V794" s="10" t="n">
        <x:v>0.7448412570768222</x:v>
      </x:c>
      <x:c r="W794" s="10" t="n">
        <x:v>1.2223029927460274</x:v>
      </x:c>
      <x:c r="X794" s="10" t="n">
        <x:v>0.8506898319668801</x:v>
      </x:c>
    </x:row>
    <x:row r="795">
      <x:c r="A795" s="34" t="n">
        <x:v>771</x:v>
      </x:c>
      <x:c r="B795" s="39" t="n">
        <x:f>CHOOSE(MIN(3,MAX(1,$B$9)),S795,U795,W795)</x:f>
        <x:v>-0.9671695077354235</x:v>
      </x:c>
      <x:c r="C795" s="39" t="n">
        <x:f>CHOOSE(MIN(3,MAX(1,$B$9)),T795,V795,X795)</x:f>
        <x:v>0.5703967266515281</x:v>
      </x:c>
      <x:c r="D795" s="17" t="n">
        <x:f>$B$6+$B$7*B795</x:f>
        <x:v>-0.04671695077354236</x:v>
      </x:c>
      <x:c r="E795" s="17" t="n">
        <x:f>$C$6+$C$7*($B$8*B795+SQRT(1-$B$8^2)*C795)</x:f>
        <x:v>0.051039330164799994</x:v>
      </x:c>
      <x:c r="F795" s="34"/>
      <x:c r="G795" s="34"/>
      <x:c r="H795" s="34"/>
      <x:c r="I795" s="34"/>
      <x:c r="J795" s="34"/>
      <x:c r="K795" s="34"/>
      <x:c r="L795" s="34"/>
      <x:c r="M795" s="34"/>
      <x:c r="N795" s="34"/>
      <x:c r="O795" s="34"/>
      <x:c r="P795" s="34"/>
      <x:c r="S795" s="10" t="n">
        <x:v>-0.9671695077354235</x:v>
      </x:c>
      <x:c r="T795" s="10" t="n">
        <x:v>0.5703967266515281</x:v>
      </x:c>
      <x:c r="U795" s="10" t="n">
        <x:v>-0.5957450639750513</x:v>
      </x:c>
      <x:c r="V795" s="10" t="n">
        <x:v>-0.21825828232742753</x:v>
      </x:c>
      <x:c r="W795" s="10" t="n">
        <x:v>-1.1773178631634387</x:v>
      </x:c>
      <x:c r="X795" s="10" t="n">
        <x:v>-0.8990866270732175</x:v>
      </x:c>
    </x:row>
    <x:row r="796">
      <x:c r="A796" s="34" t="n">
        <x:v>772</x:v>
      </x:c>
      <x:c r="B796" s="39" t="n">
        <x:f>CHOOSE(MIN(3,MAX(1,$B$9)),S796,U796,W796)</x:f>
        <x:v>-0.9903815726403418</x:v>
      </x:c>
      <x:c r="C796" s="39" t="n">
        <x:f>CHOOSE(MIN(3,MAX(1,$B$9)),T796,V796,X796)</x:f>
        <x:v>-0.36326105028958383</x:v>
      </x:c>
      <x:c r="D796" s="17" t="n">
        <x:f>$B$6+$B$7*B796</x:f>
        <x:v>-0.04903815726403418</x:v>
      </x:c>
      <x:c r="E796" s="17" t="n">
        <x:f>$C$6+$C$7*($B$8*B796+SQRT(1-$B$8^2)*C796)</x:f>
        <x:v>-0.0309784084076367</x:v>
      </x:c>
      <x:c r="F796" s="34"/>
      <x:c r="G796" s="34"/>
      <x:c r="H796" s="34"/>
      <x:c r="I796" s="34"/>
      <x:c r="J796" s="34"/>
      <x:c r="K796" s="34"/>
      <x:c r="L796" s="34"/>
      <x:c r="M796" s="34"/>
      <x:c r="N796" s="34"/>
      <x:c r="O796" s="34"/>
      <x:c r="P796" s="34"/>
      <x:c r="S796" s="10" t="n">
        <x:v>-0.9903815726403418</x:v>
      </x:c>
      <x:c r="T796" s="10" t="n">
        <x:v>-0.36326105028958383</x:v>
      </x:c>
      <x:c r="U796" s="10" t="n">
        <x:v>0.4657308769681312</x:v>
      </x:c>
      <x:c r="V796" s="10" t="n">
        <x:v>-1.1046756194192107</x:v>
      </x:c>
      <x:c r="W796" s="10" t="n">
        <x:v>0.2742950439885323</x:v>
      </x:c>
      <x:c r="X796" s="10" t="n">
        <x:v>1.4211988439106544</x:v>
      </x:c>
    </x:row>
    <x:row r="797">
      <x:c r="A797" s="34" t="n">
        <x:v>773</x:v>
      </x:c>
      <x:c r="B797" s="39" t="n">
        <x:f>CHOOSE(MIN(3,MAX(1,$B$9)),S797,U797,W797)</x:f>
        <x:v>1.4952813792796749</x:v>
      </x:c>
      <x:c r="C797" s="39" t="n">
        <x:f>CHOOSE(MIN(3,MAX(1,$B$9)),T797,V797,X797)</x:f>
        <x:v>-0.1283138390945337</x:v>
      </x:c>
      <x:c r="D797" s="17" t="n">
        <x:f>$B$6+$B$7*B797</x:f>
        <x:v>0.19952813792796747</x:v>
      </x:c>
      <x:c r="E797" s="17" t="n">
        <x:f>$C$6+$C$7*($B$8*B797+SQRT(1-$B$8^2)*C797)</x:f>
        <x:v>0.11365176453268624</x:v>
      </x:c>
      <x:c r="F797" s="34"/>
      <x:c r="G797" s="34"/>
      <x:c r="H797" s="34"/>
      <x:c r="I797" s="34"/>
      <x:c r="J797" s="34"/>
      <x:c r="K797" s="34"/>
      <x:c r="L797" s="34"/>
      <x:c r="M797" s="34"/>
      <x:c r="N797" s="34"/>
      <x:c r="O797" s="34"/>
      <x:c r="P797" s="34"/>
      <x:c r="S797" s="10" t="n">
        <x:v>1.4952813792796749</x:v>
      </x:c>
      <x:c r="T797" s="10" t="n">
        <x:v>-0.1283138390945337</x:v>
      </x:c>
      <x:c r="U797" s="10" t="n">
        <x:v>-2.0610937133063327</x:v>
      </x:c>
      <x:c r="V797" s="10" t="n">
        <x:v>0.19680484183253558</x:v>
      </x:c>
      <x:c r="W797" s="10" t="n">
        <x:v>-1.6327459876298878</x:v>
      </x:c>
      <x:c r="X797" s="10" t="n">
        <x:v>1.8308649432236308</x:v>
      </x:c>
    </x:row>
    <x:row r="798">
      <x:c r="A798" s="34" t="n">
        <x:v>774</x:v>
      </x:c>
      <x:c r="B798" s="39" t="n">
        <x:f>CHOOSE(MIN(3,MAX(1,$B$9)),S798,U798,W798)</x:f>
        <x:v>1.2371156641440304</x:v>
      </x:c>
      <x:c r="C798" s="39" t="n">
        <x:f>CHOOSE(MIN(3,MAX(1,$B$9)),T798,V798,X798)</x:f>
        <x:v>0.5480266910542734</x:v>
      </x:c>
      <x:c r="D798" s="17" t="n">
        <x:f>$B$6+$B$7*B798</x:f>
        <x:v>0.17371156641440305</x:v>
      </x:c>
      <x:c r="E798" s="17" t="n">
        <x:f>$C$6+$C$7*($B$8*B798+SQRT(1-$B$8^2)*C798)</x:f>
        <x:v>0.15931628684769422</x:v>
      </x:c>
      <x:c r="F798" s="34"/>
      <x:c r="G798" s="34"/>
      <x:c r="H798" s="34"/>
      <x:c r="I798" s="34"/>
      <x:c r="J798" s="34"/>
      <x:c r="K798" s="34"/>
      <x:c r="L798" s="34"/>
      <x:c r="M798" s="34"/>
      <x:c r="N798" s="34"/>
      <x:c r="O798" s="34"/>
      <x:c r="P798" s="34"/>
      <x:c r="S798" s="10" t="n">
        <x:v>1.2371156641440304</x:v>
      </x:c>
      <x:c r="T798" s="10" t="n">
        <x:v>0.5480266910542734</x:v>
      </x:c>
      <x:c r="U798" s="10" t="n">
        <x:v>0.9314494627747879</x:v>
      </x:c>
      <x:c r="V798" s="10" t="n">
        <x:v>1.3522914206625476</x:v>
      </x:c>
      <x:c r="W798" s="10" t="n">
        <x:v>-0.029321015074804665</x:v>
      </x:c>
      <x:c r="X798" s="10" t="n">
        <x:v>0.8055240849202412</x:v>
      </x:c>
    </x:row>
    <x:row r="799">
      <x:c r="A799" s="34" t="n">
        <x:v>775</x:v>
      </x:c>
      <x:c r="B799" s="39" t="n">
        <x:f>CHOOSE(MIN(3,MAX(1,$B$9)),S799,U799,W799)</x:f>
        <x:v>0.8807497793197395</x:v>
      </x:c>
      <x:c r="C799" s="39" t="n">
        <x:f>CHOOSE(MIN(3,MAX(1,$B$9)),T799,V799,X799)</x:f>
        <x:v>0.166026171266391</x:v>
      </x:c>
      <x:c r="D799" s="17" t="n">
        <x:f>$B$6+$B$7*B799</x:f>
        <x:v>0.13807497793197396</x:v>
      </x:c>
      <x:c r="E799" s="17" t="n">
        <x:f>$C$6+$C$7*($B$8*B799+SQRT(1-$B$8^2)*C799)</x:f>
        <x:v>0.10841577716696305</x:v>
      </x:c>
      <x:c r="F799" s="34"/>
      <x:c r="G799" s="34"/>
      <x:c r="H799" s="34"/>
      <x:c r="I799" s="34"/>
      <x:c r="J799" s="34"/>
      <x:c r="K799" s="34"/>
      <x:c r="L799" s="34"/>
      <x:c r="M799" s="34"/>
      <x:c r="N799" s="34"/>
      <x:c r="O799" s="34"/>
      <x:c r="P799" s="34"/>
      <x:c r="S799" s="10" t="n">
        <x:v>0.8807497793197395</x:v>
      </x:c>
      <x:c r="T799" s="10" t="n">
        <x:v>0.166026171266391</x:v>
      </x:c>
      <x:c r="U799" s="10" t="n">
        <x:v>0.7438304158347567</x:v>
      </x:c>
      <x:c r="V799" s="10" t="n">
        <x:v>0.34359700744913596</x:v>
      </x:c>
      <x:c r="W799" s="10" t="n">
        <x:v>-1.1620400241736626</x:v>
      </x:c>
      <x:c r="X799" s="10" t="n">
        <x:v>-1.607399897376275</x:v>
      </x:c>
    </x:row>
    <x:row r="800">
      <x:c r="A800" s="34" t="n">
        <x:v>776</x:v>
      </x:c>
      <x:c r="B800" s="39" t="n">
        <x:f>CHOOSE(MIN(3,MAX(1,$B$9)),S800,U800,W800)</x:f>
        <x:v>2.900209211960212</x:v>
      </x:c>
      <x:c r="C800" s="39" t="n">
        <x:f>CHOOSE(MIN(3,MAX(1,$B$9)),T800,V800,X800)</x:f>
        <x:v>0.434841994129578</x:v>
      </x:c>
      <x:c r="D800" s="17" t="n">
        <x:f>$B$6+$B$7*B800</x:f>
        <x:v>0.3400209211960212</x:v>
      </x:c>
      <x:c r="E800" s="17" t="n">
        <x:f>$C$6+$C$7*($B$8*B800+SQRT(1-$B$8^2)*C800)</x:f>
        <x:v>0.23266888195286045</x:v>
      </x:c>
      <x:c r="F800" s="34"/>
      <x:c r="G800" s="34"/>
      <x:c r="H800" s="34"/>
      <x:c r="I800" s="34"/>
      <x:c r="J800" s="34"/>
      <x:c r="K800" s="34"/>
      <x:c r="L800" s="34"/>
      <x:c r="M800" s="34"/>
      <x:c r="N800" s="34"/>
      <x:c r="O800" s="34"/>
      <x:c r="P800" s="34"/>
      <x:c r="S800" s="10" t="n">
        <x:v>2.900209211960212</x:v>
      </x:c>
      <x:c r="T800" s="10" t="n">
        <x:v>0.434841994129578</x:v>
      </x:c>
      <x:c r="U800" s="10" t="n">
        <x:v>-0.5756808467173756</x:v>
      </x:c>
      <x:c r="V800" s="10" t="n">
        <x:v>-1.418038534196084</x:v>
      </x:c>
      <x:c r="W800" s="10" t="n">
        <x:v>2.0545058549484003</x:v>
      </x:c>
      <x:c r="X800" s="10" t="n">
        <x:v>-0.397582853139463</x:v>
      </x:c>
    </x:row>
    <x:row r="801">
      <x:c r="A801" s="34" t="n">
        <x:v>777</x:v>
      </x:c>
      <x:c r="B801" s="39" t="n">
        <x:f>CHOOSE(MIN(3,MAX(1,$B$9)),S801,U801,W801)</x:f>
        <x:v>0.3315058738692748</x:v>
      </x:c>
      <x:c r="C801" s="39" t="n">
        <x:f>CHOOSE(MIN(3,MAX(1,$B$9)),T801,V801,X801)</x:f>
        <x:v>0.5681705542997149</x:v>
      </x:c>
      <x:c r="D801" s="17" t="n">
        <x:f>$B$6+$B$7*B801</x:f>
        <x:v>0.08315058738692749</x:v>
      </x:c>
      <x:c r="E801" s="17" t="n">
        <x:f>$C$6+$C$7*($B$8*B801+SQRT(1-$B$8^2)*C801)</x:f>
        <x:v>0.11578030706404763</x:v>
      </x:c>
      <x:c r="F801" s="34"/>
      <x:c r="G801" s="34"/>
      <x:c r="H801" s="34"/>
      <x:c r="I801" s="34"/>
      <x:c r="J801" s="34"/>
      <x:c r="K801" s="34"/>
      <x:c r="L801" s="34"/>
      <x:c r="M801" s="34"/>
      <x:c r="N801" s="34"/>
      <x:c r="O801" s="34"/>
      <x:c r="P801" s="34"/>
      <x:c r="S801" s="10" t="n">
        <x:v>0.3315058738692748</x:v>
      </x:c>
      <x:c r="T801" s="10" t="n">
        <x:v>0.5681705542997149</x:v>
      </x:c>
      <x:c r="U801" s="10" t="n">
        <x:v>-0.24128743244533157</x:v>
      </x:c>
      <x:c r="V801" s="10" t="n">
        <x:v>-1.7686403273932851</x:v>
      </x:c>
      <x:c r="W801" s="10" t="n">
        <x:v>-0.3551890483880315</x:v>
      </x:c>
      <x:c r="X801" s="10" t="n">
        <x:v>-0.2921901337161246</x:v>
      </x:c>
    </x:row>
    <x:row r="802">
      <x:c r="A802" s="34" t="n">
        <x:v>778</x:v>
      </x:c>
      <x:c r="B802" s="39" t="n">
        <x:f>CHOOSE(MIN(3,MAX(1,$B$9)),S802,U802,W802)</x:f>
        <x:v>-0.23235285829664615</x:v>
      </x:c>
      <x:c r="C802" s="39" t="n">
        <x:f>CHOOSE(MIN(3,MAX(1,$B$9)),T802,V802,X802)</x:f>
        <x:v>-0.09750841902305914</x:v>
      </x:c>
      <x:c r="D802" s="17" t="n">
        <x:f>$B$6+$B$7*B802</x:f>
        <x:v>0.026764714170335387</x:v>
      </x:c>
      <x:c r="E802" s="17" t="n">
        <x:f>$C$6+$C$7*($B$8*B802+SQRT(1-$B$8^2)*C802)</x:f>
        <x:v>0.02993788028948499</x:v>
      </x:c>
      <x:c r="F802" s="34"/>
      <x:c r="G802" s="34"/>
      <x:c r="H802" s="34"/>
      <x:c r="I802" s="34"/>
      <x:c r="J802" s="34"/>
      <x:c r="K802" s="34"/>
      <x:c r="L802" s="34"/>
      <x:c r="M802" s="34"/>
      <x:c r="N802" s="34"/>
      <x:c r="O802" s="34"/>
      <x:c r="P802" s="34"/>
      <x:c r="S802" s="10" t="n">
        <x:v>-0.23235285829664615</x:v>
      </x:c>
      <x:c r="T802" s="10" t="n">
        <x:v>-0.09750841902305914</x:v>
      </x:c>
      <x:c r="U802" s="10" t="n">
        <x:v>-0.29962316614830203</x:v>
      </x:c>
      <x:c r="V802" s="10" t="n">
        <x:v>-1.4355583466186974</x:v>
      </x:c>
      <x:c r="W802" s="10" t="n">
        <x:v>-1.362564629417494</x:v>
      </x:c>
      <x:c r="X802" s="10" t="n">
        <x:v>0.5401598986317273</x:v>
      </x:c>
    </x:row>
    <x:row r="803">
      <x:c r="A803" s="34" t="n">
        <x:v>779</x:v>
      </x:c>
      <x:c r="B803" s="39" t="n">
        <x:f>CHOOSE(MIN(3,MAX(1,$B$9)),S803,U803,W803)</x:f>
        <x:v>-0.6358588157412339</x:v>
      </x:c>
      <x:c r="C803" s="39" t="n">
        <x:f>CHOOSE(MIN(3,MAX(1,$B$9)),T803,V803,X803)</x:f>
        <x:v>0.727035047207628</x:v>
      </x:c>
      <x:c r="D803" s="17" t="n">
        <x:f>$B$6+$B$7*B803</x:f>
        <x:v>-0.013585881574123396</x:v>
      </x:c>
      <x:c r="E803" s="17" t="n">
        <x:f>$C$6+$C$7*($B$8*B803+SQRT(1-$B$8^2)*C803)</x:f>
        <x:v>0.08117014124528076</x:v>
      </x:c>
      <x:c r="F803" s="34"/>
      <x:c r="G803" s="34"/>
      <x:c r="H803" s="34"/>
      <x:c r="I803" s="34"/>
      <x:c r="J803" s="34"/>
      <x:c r="K803" s="34"/>
      <x:c r="L803" s="34"/>
      <x:c r="M803" s="34"/>
      <x:c r="N803" s="34"/>
      <x:c r="O803" s="34"/>
      <x:c r="P803" s="34"/>
      <x:c r="S803" s="10" t="n">
        <x:v>-0.6358588157412339</x:v>
      </x:c>
      <x:c r="T803" s="10" t="n">
        <x:v>0.727035047207628</x:v>
      </x:c>
      <x:c r="U803" s="10" t="n">
        <x:v>0.6426312749337598</x:v>
      </x:c>
      <x:c r="V803" s="10" t="n">
        <x:v>-0.8710890077501693</x:v>
      </x:c>
      <x:c r="W803" s="10" t="n">
        <x:v>-0.7303535827978272</x:v>
      </x:c>
      <x:c r="X803" s="10" t="n">
        <x:v>0.991362233342367</x:v>
      </x:c>
    </x:row>
    <x:row r="804">
      <x:c r="A804" s="34" t="n">
        <x:v>780</x:v>
      </x:c>
      <x:c r="B804" s="39" t="n">
        <x:f>CHOOSE(MIN(3,MAX(1,$B$9)),S804,U804,W804)</x:f>
        <x:v>0.8703952104359227</x:v>
      </x:c>
      <x:c r="C804" s="39" t="n">
        <x:f>CHOOSE(MIN(3,MAX(1,$B$9)),T804,V804,X804)</x:f>
        <x:v>1.8225921285409497</x:v>
      </x:c>
      <x:c r="D804" s="17" t="n">
        <x:f>$B$6+$B$7*B804</x:f>
        <x:v>0.1370395210435923</x:v>
      </x:c>
      <x:c r="E804" s="17" t="n">
        <x:f>$C$6+$C$7*($B$8*B804+SQRT(1-$B$8^2)*C804)</x:f>
        <x:v>0.2513608689271977</x:v>
      </x:c>
      <x:c r="F804" s="34"/>
      <x:c r="G804" s="34"/>
      <x:c r="H804" s="34"/>
      <x:c r="I804" s="34"/>
      <x:c r="J804" s="34"/>
      <x:c r="K804" s="34"/>
      <x:c r="L804" s="34"/>
      <x:c r="M804" s="34"/>
      <x:c r="N804" s="34"/>
      <x:c r="O804" s="34"/>
      <x:c r="P804" s="34"/>
      <x:c r="S804" s="10" t="n">
        <x:v>0.8703952104359227</x:v>
      </x:c>
      <x:c r="T804" s="10" t="n">
        <x:v>1.8225921285409497</x:v>
      </x:c>
      <x:c r="U804" s="10" t="n">
        <x:v>0.29029500581412465</x:v>
      </x:c>
      <x:c r="V804" s="10" t="n">
        <x:v>-0.2282766670637688</x:v>
      </x:c>
      <x:c r="W804" s="10" t="n">
        <x:v>-1.0575761018682126</x:v>
      </x:c>
      <x:c r="X804" s="10" t="n">
        <x:v>0.7741925431115848</x:v>
      </x:c>
    </x:row>
    <x:row r="805">
      <x:c r="A805" s="34" t="n">
        <x:v>781</x:v>
      </x:c>
      <x:c r="B805" s="39" t="n">
        <x:f>CHOOSE(MIN(3,MAX(1,$B$9)),S805,U805,W805)</x:f>
        <x:v>0.2261408639946016</x:v>
      </x:c>
      <x:c r="C805" s="39" t="n">
        <x:f>CHOOSE(MIN(3,MAX(1,$B$9)),T805,V805,X805)</x:f>
        <x:v>0.6140308885472656</x:v>
      </x:c>
      <x:c r="D805" s="17" t="n">
        <x:f>$B$6+$B$7*B805</x:f>
        <x:v>0.07261408639946017</x:v>
      </x:c>
      <x:c r="E805" s="17" t="n">
        <x:f>$C$6+$C$7*($B$8*B805+SQRT(1-$B$8^2)*C805)</x:f>
        <x:v>0.11448367801875642</x:v>
      </x:c>
      <x:c r="F805" s="34"/>
      <x:c r="G805" s="34"/>
      <x:c r="H805" s="34"/>
      <x:c r="I805" s="34"/>
      <x:c r="J805" s="34"/>
      <x:c r="K805" s="34"/>
      <x:c r="L805" s="34"/>
      <x:c r="M805" s="34"/>
      <x:c r="N805" s="34"/>
      <x:c r="O805" s="34"/>
      <x:c r="P805" s="34"/>
      <x:c r="S805" s="10" t="n">
        <x:v>0.2261408639946016</x:v>
      </x:c>
      <x:c r="T805" s="10" t="n">
        <x:v>0.6140308885472656</x:v>
      </x:c>
      <x:c r="U805" s="10" t="n">
        <x:v>2.3946422961012157</x:v>
      </x:c>
      <x:c r="V805" s="10" t="n">
        <x:v>-0.7072085976731414</x:v>
      </x:c>
      <x:c r="W805" s="10" t="n">
        <x:v>-1.1522784229409113</x:v>
      </x:c>
      <x:c r="X805" s="10" t="n">
        <x:v>-1.4529072856277223</x:v>
      </x:c>
    </x:row>
    <x:row r="806">
      <x:c r="A806" s="34" t="n">
        <x:v>782</x:v>
      </x:c>
      <x:c r="B806" s="39" t="n">
        <x:f>CHOOSE(MIN(3,MAX(1,$B$9)),S806,U806,W806)</x:f>
        <x:v>-0.8763775323313313</x:v>
      </x:c>
      <x:c r="C806" s="39" t="n">
        <x:f>CHOOSE(MIN(3,MAX(1,$B$9)),T806,V806,X806)</x:f>
        <x:v>0.13465735087576264</x:v>
      </x:c>
      <x:c r="D806" s="17" t="n">
        <x:f>$B$6+$B$7*B806</x:f>
        <x:v>-0.037637753233133134</x:v>
      </x:c>
      <x:c r="E806" s="17" t="n">
        <x:f>$C$6+$C$7*($B$8*B806+SQRT(1-$B$8^2)*C806)</x:f>
        <x:v>0.017842792049905958</x:v>
      </x:c>
      <x:c r="F806" s="34"/>
      <x:c r="G806" s="34"/>
      <x:c r="H806" s="34"/>
      <x:c r="I806" s="34"/>
      <x:c r="J806" s="34"/>
      <x:c r="K806" s="34"/>
      <x:c r="L806" s="34"/>
      <x:c r="M806" s="34"/>
      <x:c r="N806" s="34"/>
      <x:c r="O806" s="34"/>
      <x:c r="P806" s="34"/>
      <x:c r="S806" s="10" t="n">
        <x:v>-0.8763775323313313</x:v>
      </x:c>
      <x:c r="T806" s="10" t="n">
        <x:v>0.13465735087576264</x:v>
      </x:c>
      <x:c r="U806" s="10" t="n">
        <x:v>-1.1282750658225833</x:v>
      </x:c>
      <x:c r="V806" s="10" t="n">
        <x:v>-0.574265639283607</x:v>
      </x:c>
      <x:c r="W806" s="10" t="n">
        <x:v>-0.23341155521979046</x:v>
      </x:c>
      <x:c r="X806" s="10" t="n">
        <x:v>-0.7228227860246474</x:v>
      </x:c>
    </x:row>
    <x:row r="807">
      <x:c r="A807" s="34" t="n">
        <x:v>783</x:v>
      </x:c>
      <x:c r="B807" s="39" t="n">
        <x:f>CHOOSE(MIN(3,MAX(1,$B$9)),S807,U807,W807)</x:f>
        <x:v>0.41926810621325067</x:v>
      </x:c>
      <x:c r="C807" s="39" t="n">
        <x:f>CHOOSE(MIN(3,MAX(1,$B$9)),T807,V807,X807)</x:f>
        <x:v>-2.0995417891163566</x:v>
      </x:c>
      <x:c r="D807" s="17" t="n">
        <x:f>$B$6+$B$7*B807</x:f>
        <x:v>0.09192681062132507</x:v>
      </x:c>
      <x:c r="E807" s="17" t="n">
        <x:f>$C$6+$C$7*($B$8*B807+SQRT(1-$B$8^2)*C807)</x:f>
        <x:v>-0.11086224725751699</x:v>
      </x:c>
      <x:c r="F807" s="34"/>
      <x:c r="G807" s="34"/>
      <x:c r="H807" s="34"/>
      <x:c r="I807" s="34"/>
      <x:c r="J807" s="34"/>
      <x:c r="K807" s="34"/>
      <x:c r="L807" s="34"/>
      <x:c r="M807" s="34"/>
      <x:c r="N807" s="34"/>
      <x:c r="O807" s="34"/>
      <x:c r="P807" s="34"/>
      <x:c r="S807" s="10" t="n">
        <x:v>0.41926810621325067</x:v>
      </x:c>
      <x:c r="T807" s="10" t="n">
        <x:v>-2.0995417891163566</x:v>
      </x:c>
      <x:c r="U807" s="10" t="n">
        <x:v>-0.037682192217412834</x:v>
      </x:c>
      <x:c r="V807" s="10" t="n">
        <x:v>0.8890646604328728</x:v>
      </x:c>
      <x:c r="W807" s="10" t="n">
        <x:v>-0.4751772139287692</x:v>
      </x:c>
      <x:c r="X807" s="10" t="n">
        <x:v>0.9945944083538719</x:v>
      </x:c>
    </x:row>
    <x:row r="808">
      <x:c r="A808" s="34" t="n">
        <x:v>784</x:v>
      </x:c>
      <x:c r="B808" s="39" t="n">
        <x:f>CHOOSE(MIN(3,MAX(1,$B$9)),S808,U808,W808)</x:f>
        <x:v>-0.10991611082203952</x:v>
      </x:c>
      <x:c r="C808" s="39" t="n">
        <x:f>CHOOSE(MIN(3,MAX(1,$B$9)),T808,V808,X808)</x:f>
        <x:v>-0.9725414545609792</x:v>
      </x:c>
      <x:c r="D808" s="17" t="n">
        <x:f>$B$6+$B$7*B808</x:f>
        <x:v>0.03900838891779605</x:v>
      </x:c>
      <x:c r="E808" s="17" t="n">
        <x:f>$C$6+$C$7*($B$8*B808+SQRT(1-$B$8^2)*C808)</x:f>
        <x:v>-0.039720366129429696</x:v>
      </x:c>
      <x:c r="F808" s="34"/>
      <x:c r="G808" s="34"/>
      <x:c r="H808" s="34"/>
      <x:c r="I808" s="34"/>
      <x:c r="J808" s="34"/>
      <x:c r="K808" s="34"/>
      <x:c r="L808" s="34"/>
      <x:c r="M808" s="34"/>
      <x:c r="N808" s="34"/>
      <x:c r="O808" s="34"/>
      <x:c r="P808" s="34"/>
      <x:c r="S808" s="10" t="n">
        <x:v>-0.10991611082203952</x:v>
      </x:c>
      <x:c r="T808" s="10" t="n">
        <x:v>-0.9725414545609792</x:v>
      </x:c>
      <x:c r="U808" s="10" t="n">
        <x:v>0.0377531650105047</x:v>
      </x:c>
      <x:c r="V808" s="10" t="n">
        <x:v>-0.05458683479619337</x:v>
      </x:c>
      <x:c r="W808" s="10" t="n">
        <x:v>0.17174200643558848</x:v>
      </x:c>
      <x:c r="X808" s="10" t="n">
        <x:v>-0.9776086392694505</x:v>
      </x:c>
    </x:row>
    <x:row r="809">
      <x:c r="A809" s="34" t="n">
        <x:v>785</x:v>
      </x:c>
      <x:c r="B809" s="39" t="n">
        <x:f>CHOOSE(MIN(3,MAX(1,$B$9)),S809,U809,W809)</x:f>
        <x:v>0.0653403850992428</x:v>
      </x:c>
      <x:c r="C809" s="39" t="n">
        <x:f>CHOOSE(MIN(3,MAX(1,$B$9)),T809,V809,X809)</x:f>
        <x:v>0.6795715701308334</x:v>
      </x:c>
      <x:c r="D809" s="17" t="n">
        <x:f>$B$6+$B$7*B809</x:f>
        <x:v>0.056534038509924285</x:v>
      </x:c>
      <x:c r="E809" s="17" t="n">
        <x:f>$C$6+$C$7*($B$8*B809+SQRT(1-$B$8^2)*C809)</x:f>
        <x:v>0.11211964359726014</x:v>
      </x:c>
      <x:c r="F809" s="34"/>
      <x:c r="G809" s="34"/>
      <x:c r="H809" s="34"/>
      <x:c r="I809" s="34"/>
      <x:c r="J809" s="34"/>
      <x:c r="K809" s="34"/>
      <x:c r="L809" s="34"/>
      <x:c r="M809" s="34"/>
      <x:c r="N809" s="34"/>
      <x:c r="O809" s="34"/>
      <x:c r="P809" s="34"/>
      <x:c r="S809" s="10" t="n">
        <x:v>0.0653403850992428</x:v>
      </x:c>
      <x:c r="T809" s="10" t="n">
        <x:v>0.6795715701308334</x:v>
      </x:c>
      <x:c r="U809" s="10" t="n">
        <x:v>0.720368158438305</x:v>
      </x:c>
      <x:c r="V809" s="10" t="n">
        <x:v>-0.0037204012821206813</x:v>
      </x:c>
      <x:c r="W809" s="10" t="n">
        <x:v>-0.827739654375656</x:v>
      </x:c>
      <x:c r="X809" s="10" t="n">
        <x:v>-0.023905955561796845</x:v>
      </x:c>
    </x:row>
    <x:row r="810">
      <x:c r="A810" s="34" t="n">
        <x:v>786</x:v>
      </x:c>
      <x:c r="B810" s="39" t="n">
        <x:f>CHOOSE(MIN(3,MAX(1,$B$9)),S810,U810,W810)</x:f>
        <x:v>0.8451043607094205</x:v>
      </x:c>
      <x:c r="C810" s="39" t="n">
        <x:f>CHOOSE(MIN(3,MAX(1,$B$9)),T810,V810,X810)</x:f>
        <x:v>-1.3255209666529046</x:v>
      </x:c>
      <x:c r="D810" s="17" t="n">
        <x:f>$B$6+$B$7*B810</x:f>
        <x:v>0.13451043607094204</x:v>
      </x:c>
      <x:c r="E810" s="17" t="n">
        <x:f>$C$6+$C$7*($B$8*B810+SQRT(1-$B$8^2)*C810)</x:f>
        <x:v>-0.022538265001561086</x:v>
      </x:c>
      <x:c r="F810" s="34"/>
      <x:c r="G810" s="34"/>
      <x:c r="H810" s="34"/>
      <x:c r="I810" s="34"/>
      <x:c r="J810" s="34"/>
      <x:c r="K810" s="34"/>
      <x:c r="L810" s="34"/>
      <x:c r="M810" s="34"/>
      <x:c r="N810" s="34"/>
      <x:c r="O810" s="34"/>
      <x:c r="P810" s="34"/>
      <x:c r="S810" s="10" t="n">
        <x:v>0.8451043607094205</x:v>
      </x:c>
      <x:c r="T810" s="10" t="n">
        <x:v>-1.3255209666529046</x:v>
      </x:c>
      <x:c r="U810" s="10" t="n">
        <x:v>0.31863869509365617</x:v>
      </x:c>
      <x:c r="V810" s="10" t="n">
        <x:v>0.296129134470749</x:v>
      </x:c>
      <x:c r="W810" s="10" t="n">
        <x:v>-0.11959011404781912</x:v>
      </x:c>
      <x:c r="X810" s="10" t="n">
        <x:v>0.9716464603856924</x:v>
      </x:c>
    </x:row>
    <x:row r="811">
      <x:c r="A811" s="34" t="n">
        <x:v>787</x:v>
      </x:c>
      <x:c r="B811" s="39" t="n">
        <x:f>CHOOSE(MIN(3,MAX(1,$B$9)),S811,U811,W811)</x:f>
        <x:v>0.7508130607263603</x:v>
      </x:c>
      <x:c r="C811" s="39" t="n">
        <x:f>CHOOSE(MIN(3,MAX(1,$B$9)),T811,V811,X811)</x:f>
        <x:v>0.5177034134905988</x:v>
      </x:c>
      <x:c r="D811" s="17" t="n">
        <x:f>$B$6+$B$7*B811</x:f>
        <x:v>0.12508130607263604</x:v>
      </x:c>
      <x:c r="E811" s="17" t="n">
        <x:f>$C$6+$C$7*($B$8*B811+SQRT(1-$B$8^2)*C811)</x:f>
        <x:v>0.13237508380719581</x:v>
      </x:c>
      <x:c r="F811" s="34"/>
      <x:c r="G811" s="34"/>
      <x:c r="H811" s="34"/>
      <x:c r="I811" s="34"/>
      <x:c r="J811" s="34"/>
      <x:c r="K811" s="34"/>
      <x:c r="L811" s="34"/>
      <x:c r="M811" s="34"/>
      <x:c r="N811" s="34"/>
      <x:c r="O811" s="34"/>
      <x:c r="P811" s="34"/>
      <x:c r="S811" s="10" t="n">
        <x:v>0.7508130607263603</x:v>
      </x:c>
      <x:c r="T811" s="10" t="n">
        <x:v>0.5177034134905988</x:v>
      </x:c>
      <x:c r="U811" s="10" t="n">
        <x:v>-0.21007064962612013</x:v>
      </x:c>
      <x:c r="V811" s="10" t="n">
        <x:v>-0.8915624158232477</x:v>
      </x:c>
      <x:c r="W811" s="10" t="n">
        <x:v>-0.5184274308950633</x:v>
      </x:c>
      <x:c r="X811" s="10" t="n">
        <x:v>-1.6139640763396756</x:v>
      </x:c>
    </x:row>
    <x:row r="812">
      <x:c r="A812" s="34" t="n">
        <x:v>788</x:v>
      </x:c>
      <x:c r="B812" s="39" t="n">
        <x:f>CHOOSE(MIN(3,MAX(1,$B$9)),S812,U812,W812)</x:f>
        <x:v>-1.1148983257461655</x:v>
      </x:c>
      <x:c r="C812" s="39" t="n">
        <x:f>CHOOSE(MIN(3,MAX(1,$B$9)),T812,V812,X812)</x:f>
        <x:v>0.7745292457017983</x:v>
      </x:c>
      <x:c r="D812" s="17" t="n">
        <x:f>$B$6+$B$7*B812</x:f>
        <x:v>-0.06148983257461656</x:v>
      </x:c>
      <x:c r="E812" s="17" t="n">
        <x:f>$C$6+$C$7*($B$8*B812+SQRT(1-$B$8^2)*C812)</x:f>
        <x:v>0.06133128398786737</x:v>
      </x:c>
      <x:c r="F812" s="34"/>
      <x:c r="G812" s="34"/>
      <x:c r="H812" s="34"/>
      <x:c r="I812" s="34"/>
      <x:c r="J812" s="34"/>
      <x:c r="K812" s="34"/>
      <x:c r="L812" s="34"/>
      <x:c r="M812" s="34"/>
      <x:c r="N812" s="34"/>
      <x:c r="O812" s="34"/>
      <x:c r="P812" s="34"/>
      <x:c r="S812" s="10" t="n">
        <x:v>-1.1148983257461655</x:v>
      </x:c>
      <x:c r="T812" s="10" t="n">
        <x:v>0.7745292457017983</x:v>
      </x:c>
      <x:c r="U812" s="10" t="n">
        <x:v>-0.6280957780047571</x:v>
      </x:c>
      <x:c r="V812" s="10" t="n">
        <x:v>-0.03362214999224822</x:v>
      </x:c>
      <x:c r="W812" s="10" t="n">
        <x:v>-0.7105978353144805</x:v>
      </x:c>
      <x:c r="X812" s="10" t="n">
        <x:v>-0.2180747206720428</x:v>
      </x:c>
    </x:row>
    <x:row r="813">
      <x:c r="A813" s="34" t="n">
        <x:v>789</x:v>
      </x:c>
      <x:c r="B813" s="39" t="n">
        <x:f>CHOOSE(MIN(3,MAX(1,$B$9)),S813,U813,W813)</x:f>
        <x:v>-2.0064463782189677</x:v>
      </x:c>
      <x:c r="C813" s="39" t="n">
        <x:f>CHOOSE(MIN(3,MAX(1,$B$9)),T813,V813,X813)</x:f>
        <x:v>-0.2297491961474314</x:v>
      </x:c>
      <x:c r="D813" s="17" t="n">
        <x:f>$B$6+$B$7*B813</x:f>
        <x:v>-0.1506446378218968</x:v>
      </x:c>
      <x:c r="E813" s="17" t="n">
        <x:f>$C$6+$C$7*($B$8*B813+SQRT(1-$B$8^2)*C813)</x:f>
        <x:v>-0.07021918294722133</x:v>
      </x:c>
      <x:c r="F813" s="34"/>
      <x:c r="G813" s="34"/>
      <x:c r="H813" s="34"/>
      <x:c r="I813" s="34"/>
      <x:c r="J813" s="34"/>
      <x:c r="K813" s="34"/>
      <x:c r="L813" s="34"/>
      <x:c r="M813" s="34"/>
      <x:c r="N813" s="34"/>
      <x:c r="O813" s="34"/>
      <x:c r="P813" s="34"/>
      <x:c r="S813" s="10" t="n">
        <x:v>-2.0064463782189677</x:v>
      </x:c>
      <x:c r="T813" s="10" t="n">
        <x:v>-0.2297491961474314</x:v>
      </x:c>
      <x:c r="U813" s="10" t="n">
        <x:v>-1.2992008240076156</x:v>
      </x:c>
      <x:c r="V813" s="10" t="n">
        <x:v>0.5716827300812181</x:v>
      </x:c>
      <x:c r="W813" s="10" t="n">
        <x:v>0.5200606898538186</x:v>
      </x:c>
      <x:c r="X813" s="10" t="n">
        <x:v>-0.2078011688986088</x:v>
      </x:c>
    </x:row>
    <x:row r="814">
      <x:c r="A814" s="34" t="n">
        <x:v>790</x:v>
      </x:c>
      <x:c r="B814" s="39" t="n">
        <x:f>CHOOSE(MIN(3,MAX(1,$B$9)),S814,U814,W814)</x:f>
        <x:v>0.4835981640432342</x:v>
      </x:c>
      <x:c r="C814" s="39" t="n">
        <x:f>CHOOSE(MIN(3,MAX(1,$B$9)),T814,V814,X814)</x:f>
        <x:v>0.8099592457759442</x:v>
      </x:c>
      <x:c r="D814" s="17" t="n">
        <x:f>$B$6+$B$7*B814</x:f>
        <x:v>0.09835981640432342</x:v>
      </x:c>
      <x:c r="E814" s="17" t="n">
        <x:f>$C$6+$C$7*($B$8*B814+SQRT(1-$B$8^2)*C814)</x:f>
        <x:v>0.14432443648936688</x:v>
      </x:c>
      <x:c r="F814" s="34"/>
      <x:c r="G814" s="34"/>
      <x:c r="H814" s="34"/>
      <x:c r="I814" s="34"/>
      <x:c r="J814" s="34"/>
      <x:c r="K814" s="34"/>
      <x:c r="L814" s="34"/>
      <x:c r="M814" s="34"/>
      <x:c r="N814" s="34"/>
      <x:c r="O814" s="34"/>
      <x:c r="P814" s="34"/>
      <x:c r="S814" s="10" t="n">
        <x:v>0.4835981640432342</x:v>
      </x:c>
      <x:c r="T814" s="10" t="n">
        <x:v>0.8099592457759442</x:v>
      </x:c>
      <x:c r="U814" s="10" t="n">
        <x:v>0.16952869503201867</x:v>
      </x:c>
      <x:c r="V814" s="10" t="n">
        <x:v>-0.8284159416544864</x:v>
      </x:c>
      <x:c r="W814" s="10" t="n">
        <x:v>0.1797113139444014</x:v>
      </x:c>
      <x:c r="X814" s="10" t="n">
        <x:v>0.4795339991948909</x:v>
      </x:c>
    </x:row>
    <x:row r="815">
      <x:c r="A815" s="34" t="n">
        <x:v>791</x:v>
      </x:c>
      <x:c r="B815" s="39" t="n">
        <x:f>CHOOSE(MIN(3,MAX(1,$B$9)),S815,U815,W815)</x:f>
        <x:v>-0.524904558898412</x:v>
      </x:c>
      <x:c r="C815" s="39" t="n">
        <x:f>CHOOSE(MIN(3,MAX(1,$B$9)),T815,V815,X815)</x:f>
        <x:v>-0.4605359203213466</x:v>
      </x:c>
      <x:c r="D815" s="17" t="n">
        <x:f>$B$6+$B$7*B815</x:f>
        <x:v>-0.0024904558898412033</x:v>
      </x:c>
      <x:c r="E815" s="17" t="n">
        <x:f>$C$6+$C$7*($B$8*B815+SQRT(1-$B$8^2)*C815)</x:f>
        <x:v>-0.016128808580273823</x:v>
      </x:c>
      <x:c r="F815" s="34"/>
      <x:c r="G815" s="34"/>
      <x:c r="H815" s="34"/>
      <x:c r="I815" s="34"/>
      <x:c r="J815" s="34"/>
      <x:c r="K815" s="34"/>
      <x:c r="L815" s="34"/>
      <x:c r="M815" s="34"/>
      <x:c r="N815" s="34"/>
      <x:c r="O815" s="34"/>
      <x:c r="P815" s="34"/>
      <x:c r="S815" s="10" t="n">
        <x:v>-0.524904558898412</x:v>
      </x:c>
      <x:c r="T815" s="10" t="n">
        <x:v>-0.4605359203213466</x:v>
      </x:c>
      <x:c r="U815" s="10" t="n">
        <x:v>-1.70582782601687</x:v>
      </x:c>
      <x:c r="V815" s="10" t="n">
        <x:v>-0.9260728393270385</x:v>
      </x:c>
      <x:c r="W815" s="10" t="n">
        <x:v>-0.42611594788291296</x:v>
      </x:c>
      <x:c r="X815" s="10" t="n">
        <x:v>1.0161588976288771</x:v>
      </x:c>
    </x:row>
    <x:row r="816">
      <x:c r="A816" s="34" t="n">
        <x:v>792</x:v>
      </x:c>
      <x:c r="B816" s="39" t="n">
        <x:f>CHOOSE(MIN(3,MAX(1,$B$9)),S816,U816,W816)</x:f>
        <x:v>0.7309782502419917</x:v>
      </x:c>
      <x:c r="C816" s="39" t="n">
        <x:f>CHOOSE(MIN(3,MAX(1,$B$9)),T816,V816,X816)</x:f>
        <x:v>0.7762743668208916</x:v>
      </x:c>
      <x:c r="D816" s="17" t="n">
        <x:f>$B$6+$B$7*B816</x:f>
        <x:v>0.12309782502419918</x:v>
      </x:c>
      <x:c r="E816" s="17" t="n">
        <x:f>$C$6+$C$7*($B$8*B816+SQRT(1-$B$8^2)*C816)</x:f>
        <x:v>0.15377624470945678</x:v>
      </x:c>
      <x:c r="F816" s="34"/>
      <x:c r="G816" s="34"/>
      <x:c r="H816" s="34"/>
      <x:c r="I816" s="34"/>
      <x:c r="J816" s="34"/>
      <x:c r="K816" s="34"/>
      <x:c r="L816" s="34"/>
      <x:c r="M816" s="34"/>
      <x:c r="N816" s="34"/>
      <x:c r="O816" s="34"/>
      <x:c r="P816" s="34"/>
      <x:c r="S816" s="10" t="n">
        <x:v>0.7309782502419917</x:v>
      </x:c>
      <x:c r="T816" s="10" t="n">
        <x:v>0.7762743668208916</x:v>
      </x:c>
      <x:c r="U816" s="10" t="n">
        <x:v>-0.38303871095023767</x:v>
      </x:c>
      <x:c r="V816" s="10" t="n">
        <x:v>1.3905308935369425</x:v>
      </x:c>
      <x:c r="W816" s="10" t="n">
        <x:v>0.3305086300916023</x:v>
      </x:c>
      <x:c r="X816" s="10" t="n">
        <x:v>-0.2276981517266437</x:v>
      </x:c>
    </x:row>
    <x:row r="817">
      <x:c r="A817" s="34" t="n">
        <x:v>793</x:v>
      </x:c>
      <x:c r="B817" s="39" t="n">
        <x:f>CHOOSE(MIN(3,MAX(1,$B$9)),S817,U817,W817)</x:f>
        <x:v>-1.401738097108005</x:v>
      </x:c>
      <x:c r="C817" s="39" t="n">
        <x:f>CHOOSE(MIN(3,MAX(1,$B$9)),T817,V817,X817)</x:f>
        <x:v>1.3678694397450897</x:v>
      </x:c>
      <x:c r="D817" s="17" t="n">
        <x:f>$B$6+$B$7*B817</x:f>
        <x:v>-0.09017380971080048</x:v>
      </x:c>
      <x:c r="E817" s="17" t="n">
        <x:f>$C$6+$C$7*($B$8*B817+SQRT(1-$B$8^2)*C817)</x:f>
        <x:v>0.09837406353256328</x:v>
      </x:c>
      <x:c r="F817" s="34"/>
      <x:c r="G817" s="34"/>
      <x:c r="H817" s="34"/>
      <x:c r="I817" s="34"/>
      <x:c r="J817" s="34"/>
      <x:c r="K817" s="34"/>
      <x:c r="L817" s="34"/>
      <x:c r="M817" s="34"/>
      <x:c r="N817" s="34"/>
      <x:c r="O817" s="34"/>
      <x:c r="P817" s="34"/>
      <x:c r="S817" s="10" t="n">
        <x:v>-1.401738097108005</x:v>
      </x:c>
      <x:c r="T817" s="10" t="n">
        <x:v>1.3678694397450897</x:v>
      </x:c>
      <x:c r="U817" s="10" t="n">
        <x:v>-1.6834734811666086</x:v>
      </x:c>
      <x:c r="V817" s="10" t="n">
        <x:v>-0.19006822145748098</x:v>
      </x:c>
      <x:c r="W817" s="10" t="n">
        <x:v>-0.28691283788725314</x:v>
      </x:c>
      <x:c r="X817" s="10" t="n">
        <x:v>-0.13049485281179848</x:v>
      </x:c>
    </x:row>
    <x:row r="818">
      <x:c r="A818" s="34" t="n">
        <x:v>794</x:v>
      </x:c>
      <x:c r="B818" s="39" t="n">
        <x:f>CHOOSE(MIN(3,MAX(1,$B$9)),S818,U818,W818)</x:f>
        <x:v>0.7962050060622656</x:v>
      </x:c>
      <x:c r="C818" s="39" t="n">
        <x:f>CHOOSE(MIN(3,MAX(1,$B$9)),T818,V818,X818)</x:f>
        <x:v>-0.6227096433514536</x:v>
      </x:c>
      <x:c r="D818" s="17" t="n">
        <x:f>$B$6+$B$7*B818</x:f>
        <x:v>0.12962050060622657</x:v>
      </x:c>
      <x:c r="E818" s="17" t="n">
        <x:f>$C$6+$C$7*($B$8*B818+SQRT(1-$B$8^2)*C818)</x:f>
        <x:v>0.03588201327072265</x:v>
      </x:c>
      <x:c r="F818" s="34"/>
      <x:c r="G818" s="34"/>
      <x:c r="H818" s="34"/>
      <x:c r="I818" s="34"/>
      <x:c r="J818" s="34"/>
      <x:c r="K818" s="34"/>
      <x:c r="L818" s="34"/>
      <x:c r="M818" s="34"/>
      <x:c r="N818" s="34"/>
      <x:c r="O818" s="34"/>
      <x:c r="P818" s="34"/>
      <x:c r="S818" s="10" t="n">
        <x:v>0.7962050060622656</x:v>
      </x:c>
      <x:c r="T818" s="10" t="n">
        <x:v>-0.6227096433514536</x:v>
      </x:c>
      <x:c r="U818" s="10" t="n">
        <x:v>-1.593676059236404</x:v>
      </x:c>
      <x:c r="V818" s="10" t="n">
        <x:v>-1.6481352718618267</x:v>
      </x:c>
      <x:c r="W818" s="10" t="n">
        <x:v>0.720533896263198</x:v>
      </x:c>
      <x:c r="X818" s="10" t="n">
        <x:v>-0.34931672920003864</x:v>
      </x:c>
    </x:row>
    <x:row r="819">
      <x:c r="A819" s="34" t="n">
        <x:v>795</x:v>
      </x:c>
      <x:c r="B819" s="39" t="n">
        <x:f>CHOOSE(MIN(3,MAX(1,$B$9)),S819,U819,W819)</x:f>
        <x:v>0.39333340957989726</x:v>
      </x:c>
      <x:c r="C819" s="39" t="n">
        <x:f>CHOOSE(MIN(3,MAX(1,$B$9)),T819,V819,X819)</x:f>
        <x:v>1.3927233913547148</x:v>
      </x:c>
      <x:c r="D819" s="17" t="n">
        <x:f>$B$6+$B$7*B819</x:f>
        <x:v>0.08933334095798973</x:v>
      </x:c>
      <x:c r="E819" s="17" t="n">
        <x:f>$C$6+$C$7*($B$8*B819+SQRT(1-$B$8^2)*C819)</x:f>
        <x:v>0.19028005421479482</x:v>
      </x:c>
      <x:c r="F819" s="34"/>
      <x:c r="G819" s="34"/>
      <x:c r="H819" s="34"/>
      <x:c r="I819" s="34"/>
      <x:c r="J819" s="34"/>
      <x:c r="K819" s="34"/>
      <x:c r="L819" s="34"/>
      <x:c r="M819" s="34"/>
      <x:c r="N819" s="34"/>
      <x:c r="O819" s="34"/>
      <x:c r="P819" s="34"/>
      <x:c r="S819" s="10" t="n">
        <x:v>0.39333340957989726</x:v>
      </x:c>
      <x:c r="T819" s="10" t="n">
        <x:v>1.3927233913547148</x:v>
      </x:c>
      <x:c r="U819" s="10" t="n">
        <x:v>-0.5732130013680948</x:v>
      </x:c>
      <x:c r="V819" s="10" t="n">
        <x:v>1.6479880269645868</x:v>
      </x:c>
      <x:c r="W819" s="10" t="n">
        <x:v>-0.5886119412849483</x:v>
      </x:c>
      <x:c r="X819" s="10" t="n">
        <x:v>0.7185589338539217</x:v>
      </x:c>
    </x:row>
    <x:row r="820">
      <x:c r="A820" s="34" t="n">
        <x:v>796</x:v>
      </x:c>
      <x:c r="B820" s="39" t="n">
        <x:f>CHOOSE(MIN(3,MAX(1,$B$9)),S820,U820,W820)</x:f>
        <x:v>-1.1671236556085967</x:v>
      </x:c>
      <x:c r="C820" s="39" t="n">
        <x:f>CHOOSE(MIN(3,MAX(1,$B$9)),T820,V820,X820)</x:f>
        <x:v>0.6089421272232538</x:v>
      </x:c>
      <x:c r="D820" s="17" t="n">
        <x:f>$B$6+$B$7*B820</x:f>
        <x:v>-0.06671236556085967</x:v>
      </x:c>
      <x:c r="E820" s="17" t="n">
        <x:f>$C$6+$C$7*($B$8*B820+SQRT(1-$B$8^2)*C820)</x:f>
        <x:v>0.044379752380557504</x:v>
      </x:c>
      <x:c r="F820" s="34"/>
      <x:c r="G820" s="34"/>
      <x:c r="H820" s="34"/>
      <x:c r="I820" s="34"/>
      <x:c r="J820" s="34"/>
      <x:c r="K820" s="34"/>
      <x:c r="L820" s="34"/>
      <x:c r="M820" s="34"/>
      <x:c r="N820" s="34"/>
      <x:c r="O820" s="34"/>
      <x:c r="P820" s="34"/>
      <x:c r="S820" s="10" t="n">
        <x:v>-1.1671236556085967</x:v>
      </x:c>
      <x:c r="T820" s="10" t="n">
        <x:v>0.6089421272232538</x:v>
      </x:c>
      <x:c r="U820" s="10" t="n">
        <x:v>1.5783036741171144</x:v>
      </x:c>
      <x:c r="V820" s="10" t="n">
        <x:v>-2.057753233307139</x:v>
      </x:c>
      <x:c r="W820" s="10" t="n">
        <x:v>0.32949182645165953</x:v>
      </x:c>
      <x:c r="X820" s="10" t="n">
        <x:v>-1.5017099292093194</x:v>
      </x:c>
    </x:row>
    <x:row r="821">
      <x:c r="A821" s="34" t="n">
        <x:v>797</x:v>
      </x:c>
      <x:c r="B821" s="39" t="n">
        <x:f>CHOOSE(MIN(3,MAX(1,$B$9)),S821,U821,W821)</x:f>
        <x:v>0.9902887831033835</x:v>
      </x:c>
      <x:c r="C821" s="39" t="n">
        <x:f>CHOOSE(MIN(3,MAX(1,$B$9)),T821,V821,X821)</x:f>
        <x:v>1.2101070026218852</x:v>
      </x:c>
      <x:c r="D821" s="17" t="n">
        <x:f>$B$6+$B$7*B821</x:f>
        <x:v>0.14902887831033834</x:v>
      </x:c>
      <x:c r="E821" s="17" t="n">
        <x:f>$C$6+$C$7*($B$8*B821+SQRT(1-$B$8^2)*C821)</x:f>
        <x:v>0.20431277971196865</x:v>
      </x:c>
      <x:c r="F821" s="34"/>
      <x:c r="G821" s="34"/>
      <x:c r="H821" s="34"/>
      <x:c r="I821" s="34"/>
      <x:c r="J821" s="34"/>
      <x:c r="K821" s="34"/>
      <x:c r="L821" s="34"/>
      <x:c r="M821" s="34"/>
      <x:c r="N821" s="34"/>
      <x:c r="O821" s="34"/>
      <x:c r="P821" s="34"/>
      <x:c r="S821" s="10" t="n">
        <x:v>0.9902887831033835</x:v>
      </x:c>
      <x:c r="T821" s="10" t="n">
        <x:v>1.2101070026218852</x:v>
      </x:c>
      <x:c r="U821" s="10" t="n">
        <x:v>0.28803703339257025</x:v>
      </x:c>
      <x:c r="V821" s="10" t="n">
        <x:v>-0.9628821233542482</x:v>
      </x:c>
      <x:c r="W821" s="10" t="n">
        <x:v>-0.6995757136355175</x:v>
      </x:c>
      <x:c r="X821" s="10" t="n">
        <x:v>0.16640724703670762</x:v>
      </x:c>
    </x:row>
    <x:row r="822">
      <x:c r="A822" s="34" t="n">
        <x:v>798</x:v>
      </x:c>
      <x:c r="B822" s="39" t="n">
        <x:f>CHOOSE(MIN(3,MAX(1,$B$9)),S822,U822,W822)</x:f>
        <x:v>0.9924849578248084</x:v>
      </x:c>
      <x:c r="C822" s="39" t="n">
        <x:f>CHOOSE(MIN(3,MAX(1,$B$9)),T822,V822,X822)</x:f>
        <x:v>0.32502575145941076</x:v>
      </x:c>
      <x:c r="D822" s="17" t="n">
        <x:f>$B$6+$B$7*B822</x:f>
        <x:v>0.14924849578248084</x:v>
      </x:c>
      <x:c r="E822" s="17" t="n">
        <x:f>$C$6+$C$7*($B$8*B822+SQRT(1-$B$8^2)*C822)</x:f>
        <x:v>0.1277723036560381</x:v>
      </x:c>
      <x:c r="F822" s="34"/>
      <x:c r="G822" s="34"/>
      <x:c r="H822" s="34"/>
      <x:c r="I822" s="34"/>
      <x:c r="J822" s="34"/>
      <x:c r="K822" s="34"/>
      <x:c r="L822" s="34"/>
      <x:c r="M822" s="34"/>
      <x:c r="N822" s="34"/>
      <x:c r="O822" s="34"/>
      <x:c r="P822" s="34"/>
      <x:c r="S822" s="10" t="n">
        <x:v>0.9924849578248084</x:v>
      </x:c>
      <x:c r="T822" s="10" t="n">
        <x:v>0.32502575145941076</x:v>
      </x:c>
      <x:c r="U822" s="10" t="n">
        <x:v>-0.48618069389851265</x:v>
      </x:c>
      <x:c r="V822" s="10" t="n">
        <x:v>1.6111773763286</x:v>
      </x:c>
      <x:c r="W822" s="10" t="n">
        <x:v>0.40229292140019224</x:v>
      </x:c>
      <x:c r="X822" s="10" t="n">
        <x:v>-0.8667559186855773</x:v>
      </x:c>
    </x:row>
    <x:row r="823">
      <x:c r="A823" s="34" t="n">
        <x:v>799</x:v>
      </x:c>
      <x:c r="B823" s="39" t="n">
        <x:f>CHOOSE(MIN(3,MAX(1,$B$9)),S823,U823,W823)</x:f>
        <x:v>2.1840518661038297</x:v>
      </x:c>
      <x:c r="C823" s="39" t="n">
        <x:f>CHOOSE(MIN(3,MAX(1,$B$9)),T823,V823,X823)</x:f>
        <x:v>-2.2862875164112624</x:v>
      </x:c>
      <x:c r="D823" s="17" t="n">
        <x:f>$B$6+$B$7*B823</x:f>
        <x:v>0.268405186610383</x:v>
      </x:c>
      <x:c r="E823" s="17" t="n">
        <x:f>$C$6+$C$7*($B$8*B823+SQRT(1-$B$8^2)*C823)</x:f>
        <x:v>-0.03879571365154699</x:v>
      </x:c>
      <x:c r="F823" s="34"/>
      <x:c r="G823" s="34"/>
      <x:c r="H823" s="34"/>
      <x:c r="I823" s="34"/>
      <x:c r="J823" s="34"/>
      <x:c r="K823" s="34"/>
      <x:c r="L823" s="34"/>
      <x:c r="M823" s="34"/>
      <x:c r="N823" s="34"/>
      <x:c r="O823" s="34"/>
      <x:c r="P823" s="34"/>
      <x:c r="S823" s="10" t="n">
        <x:v>2.1840518661038297</x:v>
      </x:c>
      <x:c r="T823" s="10" t="n">
        <x:v>-2.2862875164112624</x:v>
      </x:c>
      <x:c r="U823" s="10" t="n">
        <x:v>-0.04317998200561226</x:v>
      </x:c>
      <x:c r="V823" s="10" t="n">
        <x:v>-0.12286536361678349</x:v>
      </x:c>
      <x:c r="W823" s="10" t="n">
        <x:v>-0.1828367121653118</x:v>
      </x:c>
      <x:c r="X823" s="10" t="n">
        <x:v>-1.2456624309677873</x:v>
      </x:c>
    </x:row>
    <x:row r="824">
      <x:c r="A824" s="34" t="n">
        <x:v>800</x:v>
      </x:c>
      <x:c r="B824" s="39" t="n">
        <x:f>CHOOSE(MIN(3,MAX(1,$B$9)),S824,U824,W824)</x:f>
        <x:v>-1.973112122369575</x:v>
      </x:c>
      <x:c r="C824" s="39" t="n">
        <x:f>CHOOSE(MIN(3,MAX(1,$B$9)),T824,V824,X824)</x:f>
        <x:v>-2.5755416849545405</x:v>
      </x:c>
      <x:c r="D824" s="17" t="n">
        <x:f>$B$6+$B$7*B824</x:f>
        <x:v>-0.14731121223695748</x:v>
      </x:c>
      <x:c r="E824" s="17" t="n">
        <x:f>$C$6+$C$7*($B$8*B824+SQRT(1-$B$8^2)*C824)</x:f>
        <x:v>-0.27170405888611976</x:v>
      </x:c>
      <x:c r="F824" s="34"/>
      <x:c r="G824" s="34"/>
      <x:c r="H824" s="34"/>
      <x:c r="I824" s="34"/>
      <x:c r="J824" s="34"/>
      <x:c r="K824" s="34"/>
      <x:c r="L824" s="34"/>
      <x:c r="M824" s="34"/>
      <x:c r="N824" s="34"/>
      <x:c r="O824" s="34"/>
      <x:c r="P824" s="34"/>
      <x:c r="S824" s="10" t="n">
        <x:v>-1.973112122369575</x:v>
      </x:c>
      <x:c r="T824" s="10" t="n">
        <x:v>-2.5755416849545405</x:v>
      </x:c>
      <x:c r="U824" s="10" t="n">
        <x:v>0.07338822363902905</x:v>
      </x:c>
      <x:c r="V824" s="10" t="n">
        <x:v>0.09994624049697874</x:v>
      </x:c>
      <x:c r="W824" s="10" t="n">
        <x:v>1.1438569595988948</x:v>
      </x:c>
      <x:c r="X824" s="10" t="n">
        <x:v>-0.4887123856868831</x:v>
      </x:c>
    </x:row>
    <x:row r="825">
      <x:c r="A825" s="34" t="n">
        <x:v>801</x:v>
      </x:c>
      <x:c r="B825" s="39" t="n">
        <x:f>CHOOSE(MIN(3,MAX(1,$B$9)),S825,U825,W825)</x:f>
        <x:v>1.553902278574649</x:v>
      </x:c>
      <x:c r="C825" s="39" t="n">
        <x:f>CHOOSE(MIN(3,MAX(1,$B$9)),T825,V825,X825)</x:f>
        <x:v>-0.32728700813308115</x:v>
      </x:c>
      <x:c r="D825" s="17" t="n">
        <x:f>$B$6+$B$7*B825</x:f>
        <x:v>0.2053902278574649</x:v>
      </x:c>
      <x:c r="E825" s="17" t="n">
        <x:f>$C$6+$C$7*($B$8*B825+SQRT(1-$B$8^2)*C825)</x:f>
        <x:v>0.09935122759154721</x:v>
      </x:c>
      <x:c r="F825" s="34"/>
      <x:c r="G825" s="34"/>
      <x:c r="H825" s="34"/>
      <x:c r="I825" s="34"/>
      <x:c r="J825" s="34"/>
      <x:c r="K825" s="34"/>
      <x:c r="L825" s="34"/>
      <x:c r="M825" s="34"/>
      <x:c r="N825" s="34"/>
      <x:c r="O825" s="34"/>
      <x:c r="P825" s="34"/>
      <x:c r="S825" s="10" t="n">
        <x:v>1.553902278574649</x:v>
      </x:c>
      <x:c r="T825" s="10" t="n">
        <x:v>-0.32728700813308115</x:v>
      </x:c>
      <x:c r="U825" s="10" t="n">
        <x:v>-0.8657918752460587</x:v>
      </x:c>
      <x:c r="V825" s="10" t="n">
        <x:v>-0.20519668660990772</x:v>
      </x:c>
      <x:c r="W825" s="10" t="n">
        <x:v>-0.48143507410113223</x:v>
      </x:c>
      <x:c r="X825" s="10" t="n">
        <x:v>0.47859816237984837</x:v>
      </x:c>
    </x:row>
    <x:row r="826">
      <x:c r="A826" s="34" t="n">
        <x:v>802</x:v>
      </x:c>
      <x:c r="B826" s="39" t="n">
        <x:f>CHOOSE(MIN(3,MAX(1,$B$9)),S826,U826,W826)</x:f>
        <x:v>-1.6999519679790662</x:v>
      </x:c>
      <x:c r="C826" s="39" t="n">
        <x:f>CHOOSE(MIN(3,MAX(1,$B$9)),T826,V826,X826)</x:f>
        <x:v>1.6583982081484439</x:v>
      </x:c>
      <x:c r="D826" s="17" t="n">
        <x:f>$B$6+$B$7*B826</x:f>
        <x:v>-0.11999519679790664</x:v>
      </x:c>
      <x:c r="E826" s="17" t="n">
        <x:f>$C$6+$C$7*($B$8*B826+SQRT(1-$B$8^2)*C826)</x:f>
        <x:v>0.10862389938576125</x:v>
      </x:c>
      <x:c r="F826" s="34"/>
      <x:c r="G826" s="34"/>
      <x:c r="H826" s="34"/>
      <x:c r="I826" s="34"/>
      <x:c r="J826" s="34"/>
      <x:c r="K826" s="34"/>
      <x:c r="L826" s="34"/>
      <x:c r="M826" s="34"/>
      <x:c r="N826" s="34"/>
      <x:c r="O826" s="34"/>
      <x:c r="P826" s="34"/>
      <x:c r="S826" s="10" t="n">
        <x:v>-1.6999519679790662</x:v>
      </x:c>
      <x:c r="T826" s="10" t="n">
        <x:v>1.6583982081484439</x:v>
      </x:c>
      <x:c r="U826" s="10" t="n">
        <x:v>1.818737936128079</x:v>
      </x:c>
      <x:c r="V826" s="10" t="n">
        <x:v>0.49706888483363737</x:v>
      </x:c>
      <x:c r="W826" s="10" t="n">
        <x:v>0.8060751583022917</x:v>
      </x:c>
      <x:c r="X826" s="10" t="n">
        <x:v>-0.9351427921831188</x:v>
      </x:c>
    </x:row>
    <x:row r="827">
      <x:c r="A827" s="34" t="n">
        <x:v>803</x:v>
      </x:c>
      <x:c r="B827" s="39" t="n">
        <x:f>CHOOSE(MIN(3,MAX(1,$B$9)),S827,U827,W827)</x:f>
        <x:v>-0.9784603536872658</x:v>
      </x:c>
      <x:c r="C827" s="39" t="n">
        <x:f>CHOOSE(MIN(3,MAX(1,$B$9)),T827,V827,X827)</x:f>
        <x:v>0.9257542377604555</x:v>
      </x:c>
      <x:c r="D827" s="17" t="n">
        <x:f>$B$6+$B$7*B827</x:f>
        <x:v>-0.047846035368726586</x:v>
      </x:c>
      <x:c r="E827" s="17" t="n">
        <x:f>$C$6+$C$7*($B$8*B827+SQRT(1-$B$8^2)*C827)</x:f>
        <x:v>0.08124965107180208</x:v>
      </x:c>
      <x:c r="F827" s="34"/>
      <x:c r="G827" s="34"/>
      <x:c r="H827" s="34"/>
      <x:c r="I827" s="34"/>
      <x:c r="J827" s="34"/>
      <x:c r="K827" s="34"/>
      <x:c r="L827" s="34"/>
      <x:c r="M827" s="34"/>
      <x:c r="N827" s="34"/>
      <x:c r="O827" s="34"/>
      <x:c r="P827" s="34"/>
      <x:c r="S827" s="10" t="n">
        <x:v>-0.9784603536872658</x:v>
      </x:c>
      <x:c r="T827" s="10" t="n">
        <x:v>0.9257542377604555</x:v>
      </x:c>
      <x:c r="U827" s="10" t="n">
        <x:v>-0.5318943201209143</x:v>
      </x:c>
      <x:c r="V827" s="10" t="n">
        <x:v>-0.6680867803913769</x:v>
      </x:c>
      <x:c r="W827" s="10" t="n">
        <x:v>1.4715971409329596</x:v>
      </x:c>
      <x:c r="X827" s="10" t="n">
        <x:v>-1.2498435296593575</x:v>
      </x:c>
    </x:row>
    <x:row r="828">
      <x:c r="A828" s="34" t="n">
        <x:v>804</x:v>
      </x:c>
      <x:c r="B828" s="39" t="n">
        <x:f>CHOOSE(MIN(3,MAX(1,$B$9)),S828,U828,W828)</x:f>
        <x:v>-1.0257286008604294</x:v>
      </x:c>
      <x:c r="C828" s="39" t="n">
        <x:f>CHOOSE(MIN(3,MAX(1,$B$9)),T828,V828,X828)</x:f>
        <x:v>-0.27818301947170254</x:v>
      </x:c>
      <x:c r="D828" s="17" t="n">
        <x:f>$B$6+$B$7*B828</x:f>
        <x:v>-0.052572860086042936</x:v>
      </x:c>
      <x:c r="E828" s="17" t="n">
        <x:f>$C$6+$C$7*($B$8*B828+SQRT(1-$B$8^2)*C828)</x:f>
        <x:v>-0.025377786219417026</x:v>
      </x:c>
      <x:c r="F828" s="34"/>
      <x:c r="G828" s="34"/>
      <x:c r="H828" s="34"/>
      <x:c r="I828" s="34"/>
      <x:c r="J828" s="34"/>
      <x:c r="K828" s="34"/>
      <x:c r="L828" s="34"/>
      <x:c r="M828" s="34"/>
      <x:c r="N828" s="34"/>
      <x:c r="O828" s="34"/>
      <x:c r="P828" s="34"/>
      <x:c r="S828" s="10" t="n">
        <x:v>-1.0257286008604294</x:v>
      </x:c>
      <x:c r="T828" s="10" t="n">
        <x:v>-0.27818301947170254</x:v>
      </x:c>
      <x:c r="U828" s="10" t="n">
        <x:v>-0.7756630622433771</x:v>
      </x:c>
      <x:c r="V828" s="10" t="n">
        <x:v>0.6096804811336278</x:v>
      </x:c>
      <x:c r="W828" s="10" t="n">
        <x:v>-1.377530220110434</x:v>
      </x:c>
      <x:c r="X828" s="10" t="n">
        <x:v>0.8128990352586921</x:v>
      </x:c>
    </x:row>
    <x:row r="829">
      <x:c r="A829" s="34" t="n">
        <x:v>805</x:v>
      </x:c>
      <x:c r="B829" s="39" t="n">
        <x:f>CHOOSE(MIN(3,MAX(1,$B$9)),S829,U829,W829)</x:f>
        <x:v>1.3935372483449087</x:v>
      </x:c>
      <x:c r="C829" s="39" t="n">
        <x:f>CHOOSE(MIN(3,MAX(1,$B$9)),T829,V829,X829)</x:f>
        <x:v>0.4266383991069156</x:v>
      </x:c>
      <x:c r="D829" s="17" t="n">
        <x:f>$B$6+$B$7*B829</x:f>
        <x:v>0.18935372483449087</x:v>
      </x:c>
      <x:c r="E829" s="17" t="n">
        <x:f>$C$6+$C$7*($B$8*B829+SQRT(1-$B$8^2)*C829)</x:f>
        <x:v>0.15662483160289675</x:v>
      </x:c>
      <x:c r="F829" s="34"/>
      <x:c r="G829" s="34"/>
      <x:c r="H829" s="34"/>
      <x:c r="I829" s="34"/>
      <x:c r="J829" s="34"/>
      <x:c r="K829" s="34"/>
      <x:c r="L829" s="34"/>
      <x:c r="M829" s="34"/>
      <x:c r="N829" s="34"/>
      <x:c r="O829" s="34"/>
      <x:c r="P829" s="34"/>
      <x:c r="S829" s="10" t="n">
        <x:v>1.3935372483449087</x:v>
      </x:c>
      <x:c r="T829" s="10" t="n">
        <x:v>0.4266383991069156</x:v>
      </x:c>
      <x:c r="U829" s="10" t="n">
        <x:v>-1.6576141683734789</x:v>
      </x:c>
      <x:c r="V829" s="10" t="n">
        <x:v>-0.4150761934909137</x:v>
      </x:c>
      <x:c r="W829" s="10" t="n">
        <x:v>2.276534771990476</x:v>
      </x:c>
      <x:c r="X829" s="10" t="n">
        <x:v>0.3874718103877969</x:v>
      </x:c>
    </x:row>
    <x:row r="830">
      <x:c r="A830" s="34" t="n">
        <x:v>806</x:v>
      </x:c>
      <x:c r="B830" s="39" t="n">
        <x:f>CHOOSE(MIN(3,MAX(1,$B$9)),S830,U830,W830)</x:f>
        <x:v>0.9115690581071453</x:v>
      </x:c>
      <x:c r="C830" s="39" t="n">
        <x:f>CHOOSE(MIN(3,MAX(1,$B$9)),T830,V830,X830)</x:f>
        <x:v>0.8811657149618991</x:v>
      </x:c>
      <x:c r="D830" s="17" t="n">
        <x:f>$B$6+$B$7*B830</x:f>
        <x:v>0.14115690581071455</x:v>
      </x:c>
      <x:c r="E830" s="17" t="n">
        <x:f>$C$6+$C$7*($B$8*B830+SQRT(1-$B$8^2)*C830)</x:f>
        <x:v>0.17188964231544548</x:v>
      </x:c>
      <x:c r="F830" s="34"/>
      <x:c r="G830" s="34"/>
      <x:c r="H830" s="34"/>
      <x:c r="I830" s="34"/>
      <x:c r="J830" s="34"/>
      <x:c r="K830" s="34"/>
      <x:c r="L830" s="34"/>
      <x:c r="M830" s="34"/>
      <x:c r="N830" s="34"/>
      <x:c r="O830" s="34"/>
      <x:c r="P830" s="34"/>
      <x:c r="S830" s="10" t="n">
        <x:v>0.9115690581071453</x:v>
      </x:c>
      <x:c r="T830" s="10" t="n">
        <x:v>0.8811657149618991</x:v>
      </x:c>
      <x:c r="U830" s="10" t="n">
        <x:v>-0.13676743468642327</x:v>
      </x:c>
      <x:c r="V830" s="10" t="n">
        <x:v>-0.4197261693215665</x:v>
      </x:c>
      <x:c r="W830" s="10" t="n">
        <x:v>-1.5569359343672917</x:v>
      </x:c>
      <x:c r="X830" s="10" t="n">
        <x:v>0.1468499539707397</x:v>
      </x:c>
    </x:row>
    <x:row r="831">
      <x:c r="A831" s="34" t="n">
        <x:v>807</x:v>
      </x:c>
      <x:c r="B831" s="39" t="n">
        <x:f>CHOOSE(MIN(3,MAX(1,$B$9)),S831,U831,W831)</x:f>
        <x:v>1.9076551269432924</x:v>
      </x:c>
      <x:c r="C831" s="39" t="n">
        <x:f>CHOOSE(MIN(3,MAX(1,$B$9)),T831,V831,X831)</x:f>
        <x:v>0.7490181834284216</x:v>
      </x:c>
      <x:c r="D831" s="17" t="n">
        <x:f>$B$6+$B$7*B831</x:f>
        <x:v>0.24076551269432928</x:v>
      </x:c>
      <x:c r="E831" s="17" t="n">
        <x:f>$C$6+$C$7*($B$8*B831+SQRT(1-$B$8^2)*C831)</x:f>
        <x:v>0.2102496338217132</x:v>
      </x:c>
      <x:c r="F831" s="34"/>
      <x:c r="G831" s="34"/>
      <x:c r="H831" s="34"/>
      <x:c r="I831" s="34"/>
      <x:c r="J831" s="34"/>
      <x:c r="K831" s="34"/>
      <x:c r="L831" s="34"/>
      <x:c r="M831" s="34"/>
      <x:c r="N831" s="34"/>
      <x:c r="O831" s="34"/>
      <x:c r="P831" s="34"/>
      <x:c r="S831" s="10" t="n">
        <x:v>1.9076551269432924</x:v>
      </x:c>
      <x:c r="T831" s="10" t="n">
        <x:v>0.7490181834284216</x:v>
      </x:c>
      <x:c r="U831" s="10" t="n">
        <x:v>-0.7619720816606871</x:v>
      </x:c>
      <x:c r="V831" s="10" t="n">
        <x:v>0.3859895180449316</x:v>
      </x:c>
      <x:c r="W831" s="10" t="n">
        <x:v>1.0414019882292411</x:v>
      </x:c>
      <x:c r="X831" s="10" t="n">
        <x:v>0.36700017418504827</x:v>
      </x:c>
    </x:row>
    <x:row r="832">
      <x:c r="A832" s="34" t="n">
        <x:v>808</x:v>
      </x:c>
      <x:c r="B832" s="39" t="n">
        <x:f>CHOOSE(MIN(3,MAX(1,$B$9)),S832,U832,W832)</x:f>
        <x:v>-0.4050502874920733</x:v>
      </x:c>
      <x:c r="C832" s="39" t="n">
        <x:f>CHOOSE(MIN(3,MAX(1,$B$9)),T832,V832,X832)</x:f>
        <x:v>-0.1362482506676492</x:v>
      </x:c>
      <x:c r="D832" s="17" t="n">
        <x:f>$B$6+$B$7*B832</x:f>
        <x:v>0.00949497125079267</x:v>
      </x:c>
      <x:c r="E832" s="17" t="n">
        <x:f>$C$6+$C$7*($B$8*B832+SQRT(1-$B$8^2)*C832)</x:f>
        <x:v>0.0179480409954589</x:v>
      </x:c>
      <x:c r="F832" s="34"/>
      <x:c r="G832" s="34"/>
      <x:c r="H832" s="34"/>
      <x:c r="I832" s="34"/>
      <x:c r="J832" s="34"/>
      <x:c r="K832" s="34"/>
      <x:c r="L832" s="34"/>
      <x:c r="M832" s="34"/>
      <x:c r="N832" s="34"/>
      <x:c r="O832" s="34"/>
      <x:c r="P832" s="34"/>
      <x:c r="S832" s="10" t="n">
        <x:v>-0.4050502874920733</x:v>
      </x:c>
      <x:c r="T832" s="10" t="n">
        <x:v>-0.1362482506676492</x:v>
      </x:c>
      <x:c r="U832" s="10" t="n">
        <x:v>-2.4252927621665568</x:v>
      </x:c>
      <x:c r="V832" s="10" t="n">
        <x:v>0.5657625291813919</x:v>
      </x:c>
      <x:c r="W832" s="10" t="n">
        <x:v>-1.6527566621391787</x:v>
      </x:c>
      <x:c r="X832" s="10" t="n">
        <x:v>0.21152593822360674</x:v>
      </x:c>
    </x:row>
    <x:row r="833">
      <x:c r="A833" s="34" t="n">
        <x:v>809</x:v>
      </x:c>
      <x:c r="B833" s="39" t="n">
        <x:f>CHOOSE(MIN(3,MAX(1,$B$9)),S833,U833,W833)</x:f>
        <x:v>-0.02810655062405917</x:v>
      </x:c>
      <x:c r="C833" s="39" t="n">
        <x:f>CHOOSE(MIN(3,MAX(1,$B$9)),T833,V833,X833)</x:f>
        <x:v>-0.5455236539442103</x:v>
      </x:c>
      <x:c r="D833" s="17" t="n">
        <x:f>$B$6+$B$7*B833</x:f>
        <x:v>0.04718934493759409</x:v>
      </x:c>
      <x:c r="E833" s="17" t="n">
        <x:f>$C$6+$C$7*($B$8*B833+SQRT(1-$B$8^2)*C833)</x:f>
        <x:v>0.0013509382006973297</x:v>
      </x:c>
      <x:c r="F833" s="34"/>
      <x:c r="G833" s="34"/>
      <x:c r="H833" s="34"/>
      <x:c r="I833" s="34"/>
      <x:c r="J833" s="34"/>
      <x:c r="K833" s="34"/>
      <x:c r="L833" s="34"/>
      <x:c r="M833" s="34"/>
      <x:c r="N833" s="34"/>
      <x:c r="O833" s="34"/>
      <x:c r="P833" s="34"/>
      <x:c r="S833" s="10" t="n">
        <x:v>-0.02810655062405917</x:v>
      </x:c>
      <x:c r="T833" s="10" t="n">
        <x:v>-0.5455236539442103</x:v>
      </x:c>
      <x:c r="U833" s="10" t="n">
        <x:v>-0.22104029317088342</x:v>
      </x:c>
      <x:c r="V833" s="10" t="n">
        <x:v>2.188306410580693</x:v>
      </x:c>
      <x:c r="W833" s="10" t="n">
        <x:v>0.06765487555742038</x:v>
      </x:c>
      <x:c r="X833" s="10" t="n">
        <x:v>-0.3314316143087122</x:v>
      </x:c>
    </x:row>
    <x:row r="834">
      <x:c r="A834" s="34" t="n">
        <x:v>810</x:v>
      </x:c>
      <x:c r="B834" s="39" t="n">
        <x:f>CHOOSE(MIN(3,MAX(1,$B$9)),S834,U834,W834)</x:f>
        <x:v>0.12065117332686674</x:v>
      </x:c>
      <x:c r="C834" s="39" t="n">
        <x:f>CHOOSE(MIN(3,MAX(1,$B$9)),T834,V834,X834)</x:f>
        <x:v>0.10822600706809848</x:v>
      </x:c>
      <x:c r="D834" s="17" t="n">
        <x:f>$B$6+$B$7*B834</x:f>
        <x:v>0.06206511733268668</x:v>
      </x:c>
      <x:c r="E834" s="17" t="n">
        <x:f>$C$6+$C$7*($B$8*B834+SQRT(1-$B$8^2)*C834)</x:f>
        <x:v>0.06540520581345609</x:v>
      </x:c>
      <x:c r="F834" s="34"/>
      <x:c r="G834" s="34"/>
      <x:c r="H834" s="34"/>
      <x:c r="I834" s="34"/>
      <x:c r="J834" s="34"/>
      <x:c r="K834" s="34"/>
      <x:c r="L834" s="34"/>
      <x:c r="M834" s="34"/>
      <x:c r="N834" s="34"/>
      <x:c r="O834" s="34"/>
      <x:c r="P834" s="34"/>
      <x:c r="S834" s="10" t="n">
        <x:v>0.12065117332686674</x:v>
      </x:c>
      <x:c r="T834" s="10" t="n">
        <x:v>0.10822600706809848</x:v>
      </x:c>
      <x:c r="U834" s="10" t="n">
        <x:v>1.708071269276803</x:v>
      </x:c>
      <x:c r="V834" s="10" t="n">
        <x:v>0.7874839356009625</x:v>
      </x:c>
      <x:c r="W834" s="10" t="n">
        <x:v>1.9254168914184964</x:v>
      </x:c>
      <x:c r="X834" s="10" t="n">
        <x:v>-0.5320715585823323</x:v>
      </x:c>
    </x:row>
    <x:row r="835">
      <x:c r="A835" s="34" t="n">
        <x:v>811</x:v>
      </x:c>
      <x:c r="B835" s="39" t="n">
        <x:f>CHOOSE(MIN(3,MAX(1,$B$9)),S835,U835,W835)</x:f>
        <x:v>-0.9212334271291442</x:v>
      </x:c>
      <x:c r="C835" s="39" t="n">
        <x:f>CHOOSE(MIN(3,MAX(1,$B$9)),T835,V835,X835)</x:f>
        <x:v>-0.2076435448915155</x:v>
      </x:c>
      <x:c r="D835" s="17" t="n">
        <x:f>$B$6+$B$7*B835</x:f>
        <x:v>-0.04212334271291443</x:v>
      </x:c>
      <x:c r="E835" s="17" t="n">
        <x:f>$C$6+$C$7*($B$8*B835+SQRT(1-$B$8^2)*C835)</x:f>
        <x:v>-0.014044129837247898</x:v>
      </x:c>
      <x:c r="F835" s="34"/>
      <x:c r="G835" s="34"/>
      <x:c r="H835" s="34"/>
      <x:c r="I835" s="34"/>
      <x:c r="J835" s="34"/>
      <x:c r="K835" s="34"/>
      <x:c r="L835" s="34"/>
      <x:c r="M835" s="34"/>
      <x:c r="N835" s="34"/>
      <x:c r="O835" s="34"/>
      <x:c r="P835" s="34"/>
      <x:c r="S835" s="10" t="n">
        <x:v>-0.9212334271291442</x:v>
      </x:c>
      <x:c r="T835" s="10" t="n">
        <x:v>-0.2076435448915155</x:v>
      </x:c>
      <x:c r="U835" s="10" t="n">
        <x:v>-0.4354594786296301</x:v>
      </x:c>
      <x:c r="V835" s="10" t="n">
        <x:v>0.7625528321379945</x:v>
      </x:c>
      <x:c r="W835" s="10" t="n">
        <x:v>-0.0738183943731667</x:v>
      </x:c>
      <x:c r="X835" s="10" t="n">
        <x:v>0.9447968333660517</x:v>
      </x:c>
    </x:row>
    <x:row r="836">
      <x:c r="A836" s="34" t="n">
        <x:v>812</x:v>
      </x:c>
      <x:c r="B836" s="39" t="n">
        <x:f>CHOOSE(MIN(3,MAX(1,$B$9)),S836,U836,W836)</x:f>
        <x:v>-0.743292938602045</x:v>
      </x:c>
      <x:c r="C836" s="39" t="n">
        <x:f>CHOOSE(MIN(3,MAX(1,$B$9)),T836,V836,X836)</x:f>
        <x:v>-0.7624430082437915</x:v>
      </x:c>
      <x:c r="D836" s="17" t="n">
        <x:f>$B$6+$B$7*B836</x:f>
        <x:v>-0.024329293860204507</x:v>
      </x:c>
      <x:c r="E836" s="17" t="n">
        <x:f>$C$6+$C$7*($B$8*B836+SQRT(1-$B$8^2)*C836)</x:f>
        <x:v>-0.05319414833779741</x:v>
      </x:c>
      <x:c r="F836" s="34"/>
      <x:c r="G836" s="34"/>
      <x:c r="H836" s="34"/>
      <x:c r="I836" s="34"/>
      <x:c r="J836" s="34"/>
      <x:c r="K836" s="34"/>
      <x:c r="L836" s="34"/>
      <x:c r="M836" s="34"/>
      <x:c r="N836" s="34"/>
      <x:c r="O836" s="34"/>
      <x:c r="P836" s="34"/>
      <x:c r="S836" s="10" t="n">
        <x:v>-0.743292938602045</x:v>
      </x:c>
      <x:c r="T836" s="10" t="n">
        <x:v>-0.7624430082437915</x:v>
      </x:c>
      <x:c r="U836" s="10" t="n">
        <x:v>-0.21965633167273757</x:v>
      </x:c>
      <x:c r="V836" s="10" t="n">
        <x:v>0.6243761911410662</x:v>
      </x:c>
      <x:c r="W836" s="10" t="n">
        <x:v>-0.6148985720237051</x:v>
      </x:c>
      <x:c r="X836" s="10" t="n">
        <x:v>-0.8504194392309442</x:v>
      </x:c>
    </x:row>
    <x:row r="837">
      <x:c r="A837" s="34" t="n">
        <x:v>813</x:v>
      </x:c>
      <x:c r="B837" s="39" t="n">
        <x:f>CHOOSE(MIN(3,MAX(1,$B$9)),S837,U837,W837)</x:f>
        <x:v>-0.38826437639588524</x:v>
      </x:c>
      <x:c r="C837" s="39" t="n">
        <x:f>CHOOSE(MIN(3,MAX(1,$B$9)),T837,V837,X837)</x:f>
        <x:v>-0.684139224810384</x:v>
      </x:c>
      <x:c r="D837" s="17" t="n">
        <x:f>$B$6+$B$7*B837</x:f>
        <x:v>0.011173562360411476</x:v>
      </x:c>
      <x:c r="E837" s="17" t="n">
        <x:f>$C$6+$C$7*($B$8*B837+SQRT(1-$B$8^2)*C837)</x:f>
        <x:v>-0.028661413660912835</x:v>
      </x:c>
      <x:c r="F837" s="34"/>
      <x:c r="G837" s="34"/>
      <x:c r="H837" s="34"/>
      <x:c r="I837" s="34"/>
      <x:c r="J837" s="34"/>
      <x:c r="K837" s="34"/>
      <x:c r="L837" s="34"/>
      <x:c r="M837" s="34"/>
      <x:c r="N837" s="34"/>
      <x:c r="O837" s="34"/>
      <x:c r="P837" s="34"/>
      <x:c r="S837" s="10" t="n">
        <x:v>-0.38826437639588524</x:v>
      </x:c>
      <x:c r="T837" s="10" t="n">
        <x:v>-0.684139224810384</x:v>
      </x:c>
      <x:c r="U837" s="10" t="n">
        <x:v>-0.07193691030444531</x:v>
      </x:c>
      <x:c r="V837" s="10" t="n">
        <x:v>-1.9966066159239517</x:v>
      </x:c>
      <x:c r="W837" s="10" t="n">
        <x:v>0.5413332107538754</x:v>
      </x:c>
      <x:c r="X837" s="10" t="n">
        <x:v>-0.676523787054993</x:v>
      </x:c>
    </x:row>
    <x:row r="838">
      <x:c r="A838" s="34" t="n">
        <x:v>814</x:v>
      </x:c>
      <x:c r="B838" s="39" t="n">
        <x:f>CHOOSE(MIN(3,MAX(1,$B$9)),S838,U838,W838)</x:f>
        <x:v>-0.32780798448655396</x:v>
      </x:c>
      <x:c r="C838" s="39" t="n">
        <x:f>CHOOSE(MIN(3,MAX(1,$B$9)),T838,V838,X838)</x:f>
        <x:v>-0.5264639487016464</x:v>
      </x:c>
      <x:c r="D838" s="17" t="n">
        <x:f>$B$6+$B$7*B838</x:f>
        <x:v>0.017219201551344605</x:v>
      </x:c>
      <x:c r="E838" s="17" t="n">
        <x:f>$C$6+$C$7*($B$8*B838+SQRT(1-$B$8^2)*C838)</x:f>
        <x:v>-0.011983514599557023</x:v>
      </x:c>
      <x:c r="F838" s="34"/>
      <x:c r="G838" s="34"/>
      <x:c r="H838" s="34"/>
      <x:c r="I838" s="34"/>
      <x:c r="J838" s="34"/>
      <x:c r="K838" s="34"/>
      <x:c r="L838" s="34"/>
      <x:c r="M838" s="34"/>
      <x:c r="N838" s="34"/>
      <x:c r="O838" s="34"/>
      <x:c r="P838" s="34"/>
      <x:c r="S838" s="10" t="n">
        <x:v>-0.32780798448655396</x:v>
      </x:c>
      <x:c r="T838" s="10" t="n">
        <x:v>-0.5264639487016464</x:v>
      </x:c>
      <x:c r="U838" s="10" t="n">
        <x:v>-0.05828853192406478</x:v>
      </x:c>
      <x:c r="V838" s="10" t="n">
        <x:v>2.1601376451267904</x:v>
      </x:c>
      <x:c r="W838" s="10" t="n">
        <x:v>-1.4851410885482779</x:v>
      </x:c>
      <x:c r="X838" s="10" t="n">
        <x:v>-1.043698364007238</x:v>
      </x:c>
    </x:row>
    <x:row r="839">
      <x:c r="A839" s="34" t="n">
        <x:v>815</x:v>
      </x:c>
      <x:c r="B839" s="39" t="n">
        <x:f>CHOOSE(MIN(3,MAX(1,$B$9)),S839,U839,W839)</x:f>
        <x:v>0.6272979964416026</x:v>
      </x:c>
      <x:c r="C839" s="39" t="n">
        <x:f>CHOOSE(MIN(3,MAX(1,$B$9)),T839,V839,X839)</x:f>
        <x:v>-1.2913971667085176</x:v>
      </x:c>
      <x:c r="D839" s="17" t="n">
        <x:f>$B$6+$B$7*B839</x:f>
        <x:v>0.11272979964416026</x:v>
      </x:c>
      <x:c r="E839" s="17" t="n">
        <x:f>$C$6+$C$7*($B$8*B839+SQRT(1-$B$8^2)*C839)</x:f>
        <x:v>-0.03047337545240225</x:v>
      </x:c>
      <x:c r="F839" s="34"/>
      <x:c r="G839" s="34"/>
      <x:c r="H839" s="34"/>
      <x:c r="I839" s="34"/>
      <x:c r="J839" s="34"/>
      <x:c r="K839" s="34"/>
      <x:c r="L839" s="34"/>
      <x:c r="M839" s="34"/>
      <x:c r="N839" s="34"/>
      <x:c r="O839" s="34"/>
      <x:c r="P839" s="34"/>
      <x:c r="S839" s="10" t="n">
        <x:v>0.6272979964416026</x:v>
      </x:c>
      <x:c r="T839" s="10" t="n">
        <x:v>-1.2913971667085176</x:v>
      </x:c>
      <x:c r="U839" s="10" t="n">
        <x:v>-0.673774250363403</x:v>
      </x:c>
      <x:c r="V839" s="10" t="n">
        <x:v>-1.7943491489386598</x:v>
      </x:c>
      <x:c r="W839" s="10" t="n">
        <x:v>-0.8658447554518343</x:v>
      </x:c>
      <x:c r="X839" s="10" t="n">
        <x:v>-0.41801371312209673</x:v>
      </x:c>
    </x:row>
    <x:row r="840">
      <x:c r="A840" s="34" t="n">
        <x:v>816</x:v>
      </x:c>
      <x:c r="B840" s="39" t="n">
        <x:f>CHOOSE(MIN(3,MAX(1,$B$9)),S840,U840,W840)</x:f>
        <x:v>0.8311025752636458</x:v>
      </x:c>
      <x:c r="C840" s="39" t="n">
        <x:f>CHOOSE(MIN(3,MAX(1,$B$9)),T840,V840,X840)</x:f>
        <x:v>-0.7375511074631669</x:v>
      </x:c>
      <x:c r="D840" s="17" t="n">
        <x:f>$B$6+$B$7*B840</x:f>
        <x:v>0.13311025752636457</x:v>
      </x:c>
      <x:c r="E840" s="17" t="n">
        <x:f>$C$6+$C$7*($B$8*B840+SQRT(1-$B$8^2)*C840)</x:f>
        <x:v>0.0276813291979374</x:v>
      </x:c>
      <x:c r="F840" s="34"/>
      <x:c r="G840" s="34"/>
      <x:c r="H840" s="34"/>
      <x:c r="I840" s="34"/>
      <x:c r="J840" s="34"/>
      <x:c r="K840" s="34"/>
      <x:c r="L840" s="34"/>
      <x:c r="M840" s="34"/>
      <x:c r="N840" s="34"/>
      <x:c r="O840" s="34"/>
      <x:c r="P840" s="34"/>
      <x:c r="S840" s="10" t="n">
        <x:v>0.8311025752636458</x:v>
      </x:c>
      <x:c r="T840" s="10" t="n">
        <x:v>-0.7375511074631669</x:v>
      </x:c>
      <x:c r="U840" s="10" t="n">
        <x:v>0.95097756327826</x:v>
      </x:c>
      <x:c r="V840" s="10" t="n">
        <x:v>0.8848720074835706</x:v>
      </x:c>
      <x:c r="W840" s="10" t="n">
        <x:v>0.4473612782716542</x:v>
      </x:c>
      <x:c r="X840" s="10" t="n">
        <x:v>0.08865758056984477</x:v>
      </x:c>
    </x:row>
    <x:row r="841">
      <x:c r="A841" s="34" t="n">
        <x:v>817</x:v>
      </x:c>
      <x:c r="B841" s="39" t="n">
        <x:f>CHOOSE(MIN(3,MAX(1,$B$9)),S841,U841,W841)</x:f>
        <x:v>0.07832525663288885</x:v>
      </x:c>
      <x:c r="C841" s="39" t="n">
        <x:f>CHOOSE(MIN(3,MAX(1,$B$9)),T841,V841,X841)</x:f>
        <x:v>0.4728295043399067</x:v>
      </x:c>
      <x:c r="D841" s="17" t="n">
        <x:f>$B$6+$B$7*B841</x:f>
        <x:v>0.05783252566328889</x:v>
      </x:c>
      <x:c r="E841" s="17" t="n">
        <x:f>$C$6+$C$7*($B$8*B841+SQRT(1-$B$8^2)*C841)</x:f>
        <x:v>0.09486449907336081</x:v>
      </x:c>
      <x:c r="F841" s="34"/>
      <x:c r="G841" s="34"/>
      <x:c r="H841" s="34"/>
      <x:c r="I841" s="34"/>
      <x:c r="J841" s="34"/>
      <x:c r="K841" s="34"/>
      <x:c r="L841" s="34"/>
      <x:c r="M841" s="34"/>
      <x:c r="N841" s="34"/>
      <x:c r="O841" s="34"/>
      <x:c r="P841" s="34"/>
      <x:c r="S841" s="10" t="n">
        <x:v>0.07832525663288885</x:v>
      </x:c>
      <x:c r="T841" s="10" t="n">
        <x:v>0.4728295043399067</x:v>
      </x:c>
      <x:c r="U841" s="10" t="n">
        <x:v>0.48028923221825803</x:v>
      </x:c>
      <x:c r="V841" s="10" t="n">
        <x:v>0.9441301866134924</x:v>
      </x:c>
      <x:c r="W841" s="10" t="n">
        <x:v>0.737135255170008</x:v>
      </x:c>
      <x:c r="X841" s="10" t="n">
        <x:v>-0.7653537954942734</x:v>
      </x:c>
    </x:row>
    <x:row r="842">
      <x:c r="A842" s="34" t="n">
        <x:v>818</x:v>
      </x:c>
      <x:c r="B842" s="39" t="n">
        <x:f>CHOOSE(MIN(3,MAX(1,$B$9)),S842,U842,W842)</x:f>
        <x:v>0.34967310486550046</x:v>
      </x:c>
      <x:c r="C842" s="39" t="n">
        <x:f>CHOOSE(MIN(3,MAX(1,$B$9)),T842,V842,X842)</x:f>
        <x:v>-2.1542230986272344</x:v>
      </x:c>
      <x:c r="D842" s="17" t="n">
        <x:f>$B$6+$B$7*B842</x:f>
        <x:v>0.08496731048655004</x:v>
      </x:c>
      <x:c r="E842" s="17" t="n">
        <x:f>$C$6+$C$7*($B$8*B842+SQRT(1-$B$8^2)*C842)</x:f>
        <x:v>-0.11907753763976651</x:v>
      </x:c>
      <x:c r="F842" s="34"/>
      <x:c r="G842" s="34"/>
      <x:c r="H842" s="34"/>
      <x:c r="I842" s="34"/>
      <x:c r="J842" s="34"/>
      <x:c r="K842" s="34"/>
      <x:c r="L842" s="34"/>
      <x:c r="M842" s="34"/>
      <x:c r="N842" s="34"/>
      <x:c r="O842" s="34"/>
      <x:c r="P842" s="34"/>
      <x:c r="S842" s="10" t="n">
        <x:v>0.34967310486550046</x:v>
      </x:c>
      <x:c r="T842" s="10" t="n">
        <x:v>-2.1542230986272344</x:v>
      </x:c>
      <x:c r="U842" s="10" t="n">
        <x:v>-0.13554797000806365</x:v>
      </x:c>
      <x:c r="V842" s="10" t="n">
        <x:v>-0.040433874064368894</x:v>
      </x:c>
      <x:c r="W842" s="10" t="n">
        <x:v>0.29715483275379356</x:v>
      </x:c>
      <x:c r="X842" s="10" t="n">
        <x:v>-0.6638586800277749</x:v>
      </x:c>
    </x:row>
    <x:row r="843">
      <x:c r="A843" s="34" t="n">
        <x:v>819</x:v>
      </x:c>
      <x:c r="B843" s="39" t="n">
        <x:f>CHOOSE(MIN(3,MAX(1,$B$9)),S843,U843,W843)</x:f>
        <x:v>0.45870422016796725</x:v>
      </x:c>
      <x:c r="C843" s="39" t="n">
        <x:f>CHOOSE(MIN(3,MAX(1,$B$9)),T843,V843,X843)</x:f>
        <x:v>0.18201857946403113</x:v>
      </x:c>
      <x:c r="D843" s="17" t="n">
        <x:f>$B$6+$B$7*B843</x:f>
        <x:v>0.09587042201679673</x:v>
      </x:c>
      <x:c r="E843" s="17" t="n">
        <x:f>$C$6+$C$7*($B$8*B843+SQRT(1-$B$8^2)*C843)</x:f>
        <x:v>0.08869848238605911</x:v>
      </x:c>
      <x:c r="F843" s="34"/>
      <x:c r="G843" s="34"/>
      <x:c r="H843" s="34"/>
      <x:c r="I843" s="34"/>
      <x:c r="J843" s="34"/>
      <x:c r="K843" s="34"/>
      <x:c r="L843" s="34"/>
      <x:c r="M843" s="34"/>
      <x:c r="N843" s="34"/>
      <x:c r="O843" s="34"/>
      <x:c r="P843" s="34"/>
      <x:c r="S843" s="10" t="n">
        <x:v>0.45870422016796725</x:v>
      </x:c>
      <x:c r="T843" s="10" t="n">
        <x:v>0.18201857946403113</x:v>
      </x:c>
      <x:c r="U843" s="10" t="n">
        <x:v>-0.165473830208038</x:v>
      </x:c>
      <x:c r="V843" s="10" t="n">
        <x:v>-1.2160485376747723</x:v>
      </x:c>
      <x:c r="W843" s="10" t="n">
        <x:v>-0.6160370058008194</x:v>
      </x:c>
      <x:c r="X843" s="10" t="n">
        <x:v>0.9261616124617077</x:v>
      </x:c>
    </x:row>
    <x:row r="844">
      <x:c r="A844" s="34" t="n">
        <x:v>820</x:v>
      </x:c>
      <x:c r="B844" s="39" t="n">
        <x:f>CHOOSE(MIN(3,MAX(1,$B$9)),S844,U844,W844)</x:f>
        <x:v>-1.0157542491594231</x:v>
      </x:c>
      <x:c r="C844" s="39" t="n">
        <x:f>CHOOSE(MIN(3,MAX(1,$B$9)),T844,V844,X844)</x:f>
        <x:v>0.5581223667724684</x:v>
      </x:c>
      <x:c r="D844" s="17" t="n">
        <x:f>$B$6+$B$7*B844</x:f>
        <x:v>-0.05157542491594232</x:v>
      </x:c>
      <x:c r="E844" s="17" t="n">
        <x:f>$C$6+$C$7*($B$8*B844+SQRT(1-$B$8^2)*C844)</x:f>
        <x:v>0.047547102346554196</x:v>
      </x:c>
      <x:c r="F844" s="34"/>
      <x:c r="G844" s="34"/>
      <x:c r="H844" s="34"/>
      <x:c r="I844" s="34"/>
      <x:c r="J844" s="34"/>
      <x:c r="K844" s="34"/>
      <x:c r="L844" s="34"/>
      <x:c r="M844" s="34"/>
      <x:c r="N844" s="34"/>
      <x:c r="O844" s="34"/>
      <x:c r="P844" s="34"/>
      <x:c r="S844" s="10" t="n">
        <x:v>-1.0157542491594231</x:v>
      </x:c>
      <x:c r="T844" s="10" t="n">
        <x:v>0.5581223667724684</x:v>
      </x:c>
      <x:c r="U844" s="10" t="n">
        <x:v>-0.5419081961003228</x:v>
      </x:c>
      <x:c r="V844" s="10" t="n">
        <x:v>0.32417165350379956</x:v>
      </x:c>
      <x:c r="W844" s="10" t="n">
        <x:v>-0.8647574815733917</x:v>
      </x:c>
      <x:c r="X844" s="10" t="n">
        <x:v>0.9324649397965478</x:v>
      </x:c>
    </x:row>
    <x:row r="845">
      <x:c r="A845" s="34" t="n">
        <x:v>821</x:v>
      </x:c>
      <x:c r="B845" s="39" t="n">
        <x:f>CHOOSE(MIN(3,MAX(1,$B$9)),S845,U845,W845)</x:f>
        <x:v>-0.162165764831373</x:v>
      </x:c>
      <x:c r="C845" s="39" t="n">
        <x:f>CHOOSE(MIN(3,MAX(1,$B$9)),T845,V845,X845)</x:f>
        <x:v>1.1912096395386196</x:v>
      </x:c>
      <x:c r="D845" s="17" t="n">
        <x:f>$B$6+$B$7*B845</x:f>
        <x:v>0.0337834235168627</x:v>
      </x:c>
      <x:c r="E845" s="17" t="n">
        <x:f>$C$6+$C$7*($B$8*B845+SQRT(1-$B$8^2)*C845)</x:f>
        <x:v>0.14505349266576623</x:v>
      </x:c>
      <x:c r="F845" s="34"/>
      <x:c r="G845" s="34"/>
      <x:c r="H845" s="34"/>
      <x:c r="I845" s="34"/>
      <x:c r="J845" s="34"/>
      <x:c r="K845" s="34"/>
      <x:c r="L845" s="34"/>
      <x:c r="M845" s="34"/>
      <x:c r="N845" s="34"/>
      <x:c r="O845" s="34"/>
      <x:c r="P845" s="34"/>
      <x:c r="S845" s="10" t="n">
        <x:v>-0.162165764831373</x:v>
      </x:c>
      <x:c r="T845" s="10" t="n">
        <x:v>1.1912096395386196</x:v>
      </x:c>
      <x:c r="U845" s="10" t="n">
        <x:v>0.6368197330138189</x:v>
      </x:c>
      <x:c r="V845" s="10" t="n">
        <x:v>-0.7463612433341376</x:v>
      </x:c>
      <x:c r="W845" s="10" t="n">
        <x:v>-0.37296568894656407</x:v>
      </x:c>
      <x:c r="X845" s="10" t="n">
        <x:v>1.0277504198625984</x:v>
      </x:c>
    </x:row>
    <x:row r="846">
      <x:c r="A846" s="34" t="n">
        <x:v>822</x:v>
      </x:c>
      <x:c r="B846" s="39" t="n">
        <x:f>CHOOSE(MIN(3,MAX(1,$B$9)),S846,U846,W846)</x:f>
        <x:v>1.1658126575928989</x:v>
      </x:c>
      <x:c r="C846" s="39" t="n">
        <x:f>CHOOSE(MIN(3,MAX(1,$B$9)),T846,V846,X846)</x:f>
        <x:v>-1.301593718800807</x:v>
      </x:c>
      <x:c r="D846" s="17" t="n">
        <x:f>$B$6+$B$7*B846</x:f>
        <x:v>0.1665812657592899</x:v>
      </x:c>
      <x:c r="E846" s="17" t="n">
        <x:f>$C$6+$C$7*($B$8*B846+SQRT(1-$B$8^2)*C846)</x:f>
        <x:v>-0.004430689709130867</x:v>
      </x:c>
      <x:c r="F846" s="34"/>
      <x:c r="G846" s="34"/>
      <x:c r="H846" s="34"/>
      <x:c r="I846" s="34"/>
      <x:c r="J846" s="34"/>
      <x:c r="K846" s="34"/>
      <x:c r="L846" s="34"/>
      <x:c r="M846" s="34"/>
      <x:c r="N846" s="34"/>
      <x:c r="O846" s="34"/>
      <x:c r="P846" s="34"/>
      <x:c r="S846" s="10" t="n">
        <x:v>1.1658126575928989</x:v>
      </x:c>
      <x:c r="T846" s="10" t="n">
        <x:v>-1.301593718800807</x:v>
      </x:c>
      <x:c r="U846" s="10" t="n">
        <x:v>-0.3026479885353118</x:v>
      </x:c>
      <x:c r="V846" s="10" t="n">
        <x:v>0.3828200564890618</x:v>
      </x:c>
      <x:c r="W846" s="10" t="n">
        <x:v>1.2784984643520958</x:v>
      </x:c>
      <x:c r="X846" s="10" t="n">
        <x:v>0.6996753997224527</x:v>
      </x:c>
    </x:row>
    <x:row r="847">
      <x:c r="A847" s="34" t="n">
        <x:v>823</x:v>
      </x:c>
      <x:c r="B847" s="39" t="n">
        <x:f>CHOOSE(MIN(3,MAX(1,$B$9)),S847,U847,W847)</x:f>
        <x:v>1.205517988629103</x:v>
      </x:c>
      <x:c r="C847" s="39" t="n">
        <x:f>CHOOSE(MIN(3,MAX(1,$B$9)),T847,V847,X847)</x:f>
        <x:v>-0.3991529460856738</x:v>
      </x:c>
      <x:c r="D847" s="17" t="n">
        <x:f>$B$6+$B$7*B847</x:f>
        <x:v>0.1705517988629103</x:v>
      </x:c>
      <x:c r="E847" s="17" t="n">
        <x:f>$C$6+$C$7*($B$8*B847+SQRT(1-$B$8^2)*C847)</x:f>
        <x:v>0.07570824030089576</x:v>
      </x:c>
      <x:c r="F847" s="34"/>
      <x:c r="G847" s="34"/>
      <x:c r="H847" s="34"/>
      <x:c r="I847" s="34"/>
      <x:c r="J847" s="34"/>
      <x:c r="K847" s="34"/>
      <x:c r="L847" s="34"/>
      <x:c r="M847" s="34"/>
      <x:c r="N847" s="34"/>
      <x:c r="O847" s="34"/>
      <x:c r="P847" s="34"/>
      <x:c r="S847" s="10" t="n">
        <x:v>1.205517988629103</x:v>
      </x:c>
      <x:c r="T847" s="10" t="n">
        <x:v>-0.3991529460856738</x:v>
      </x:c>
      <x:c r="U847" s="10" t="n">
        <x:v>1.2141632182648574</x:v>
      </x:c>
      <x:c r="V847" s="10" t="n">
        <x:v>0.6557718157426856</x:v>
      </x:c>
      <x:c r="W847" s="10" t="n">
        <x:v>-1.5452081912134985</x:v>
      </x:c>
      <x:c r="X847" s="10" t="n">
        <x:v>-0.2830428948978636</x:v>
      </x:c>
    </x:row>
    <x:row r="848">
      <x:c r="A848" s="34" t="n">
        <x:v>824</x:v>
      </x:c>
      <x:c r="B848" s="39" t="n">
        <x:f>CHOOSE(MIN(3,MAX(1,$B$9)),S848,U848,W848)</x:f>
        <x:v>0.142111089525008</x:v>
      </x:c>
      <x:c r="C848" s="39" t="n">
        <x:f>CHOOSE(MIN(3,MAX(1,$B$9)),T848,V848,X848)</x:f>
        <x:v>0.12718048516089087</x:v>
      </x:c>
      <x:c r="D848" s="17" t="n">
        <x:f>$B$6+$B$7*B848</x:f>
        <x:v>0.0642111089525008</x:v>
      </x:c>
      <x:c r="E848" s="17" t="n">
        <x:f>$C$6+$C$7*($B$8*B848+SQRT(1-$B$8^2)*C848)</x:f>
        <x:v>0.06811970757774653</x:v>
      </x:c>
      <x:c r="F848" s="34"/>
      <x:c r="G848" s="34"/>
      <x:c r="H848" s="34"/>
      <x:c r="I848" s="34"/>
      <x:c r="J848" s="34"/>
      <x:c r="K848" s="34"/>
      <x:c r="L848" s="34"/>
      <x:c r="M848" s="34"/>
      <x:c r="N848" s="34"/>
      <x:c r="O848" s="34"/>
      <x:c r="P848" s="34"/>
      <x:c r="S848" s="10" t="n">
        <x:v>0.142111089525008</x:v>
      </x:c>
      <x:c r="T848" s="10" t="n">
        <x:v>0.12718048516089087</x:v>
      </x:c>
      <x:c r="U848" s="10" t="n">
        <x:v>-0.6607414831389599</x:v>
      </x:c>
      <x:c r="V848" s="10" t="n">
        <x:v>2.0830409572590614</x:v>
      </x:c>
      <x:c r="W848" s="10" t="n">
        <x:v>0.4085059097623872</x:v>
      </x:c>
      <x:c r="X848" s="10" t="n">
        <x:v>-1.5990467515577158</x:v>
      </x:c>
    </x:row>
    <x:row r="849">
      <x:c r="A849" s="34" t="n">
        <x:v>825</x:v>
      </x:c>
      <x:c r="B849" s="39" t="n">
        <x:f>CHOOSE(MIN(3,MAX(1,$B$9)),S849,U849,W849)</x:f>
        <x:v>-0.4808967894463552</x:v>
      </x:c>
      <x:c r="C849" s="39" t="n">
        <x:f>CHOOSE(MIN(3,MAX(1,$B$9)),T849,V849,X849)</x:f>
        <x:v>0.8058362984761617</x:v>
      </x:c>
      <x:c r="D849" s="17" t="n">
        <x:f>$B$6+$B$7*B849</x:f>
        <x:v>0.0019103210553644764</x:v>
      </x:c>
      <x:c r="E849" s="17" t="n">
        <x:f>$C$6+$C$7*($B$8*B849+SQRT(1-$B$8^2)*C849)</x:f>
        <x:v>0.09574263110487978</x:v>
      </x:c>
      <x:c r="F849" s="34"/>
      <x:c r="G849" s="34"/>
      <x:c r="H849" s="34"/>
      <x:c r="I849" s="34"/>
      <x:c r="J849" s="34"/>
      <x:c r="K849" s="34"/>
      <x:c r="L849" s="34"/>
      <x:c r="M849" s="34"/>
      <x:c r="N849" s="34"/>
      <x:c r="O849" s="34"/>
      <x:c r="P849" s="34"/>
      <x:c r="S849" s="10" t="n">
        <x:v>-0.4808967894463552</x:v>
      </x:c>
      <x:c r="T849" s="10" t="n">
        <x:v>0.8058362984761617</x:v>
      </x:c>
      <x:c r="U849" s="10" t="n">
        <x:v>-1.3866483988633134</x:v>
      </x:c>
      <x:c r="V849" s="10" t="n">
        <x:v>-1.940974905162009</x:v>
      </x:c>
      <x:c r="W849" s="10" t="n">
        <x:v>0.3873244649858463</x:v>
      </x:c>
      <x:c r="X849" s="10" t="n">
        <x:v>-0.41990538926108767</x:v>
      </x:c>
    </x:row>
    <x:row r="850">
      <x:c r="A850" s="34" t="n">
        <x:v>826</x:v>
      </x:c>
      <x:c r="B850" s="39" t="n">
        <x:f>CHOOSE(MIN(3,MAX(1,$B$9)),S850,U850,W850)</x:f>
        <x:v>0.3762911531318616</x:v>
      </x:c>
      <x:c r="C850" s="39" t="n">
        <x:f>CHOOSE(MIN(3,MAX(1,$B$9)),T850,V850,X850)</x:f>
        <x:v>-0.4317822294194575</x:v>
      </x:c>
      <x:c r="D850" s="17" t="n">
        <x:f>$B$6+$B$7*B850</x:f>
        <x:v>0.08762911531318616</x:v>
      </x:c>
      <x:c r="E850" s="17" t="n">
        <x:f>$C$6+$C$7*($B$8*B850+SQRT(1-$B$8^2)*C850)</x:f>
        <x:v>0.03142111969860001</x:v>
      </x:c>
      <x:c r="F850" s="34"/>
      <x:c r="G850" s="34"/>
      <x:c r="H850" s="34"/>
      <x:c r="I850" s="34"/>
      <x:c r="J850" s="34"/>
      <x:c r="K850" s="34"/>
      <x:c r="L850" s="34"/>
      <x:c r="M850" s="34"/>
      <x:c r="N850" s="34"/>
      <x:c r="O850" s="34"/>
      <x:c r="P850" s="34"/>
      <x:c r="S850" s="10" t="n">
        <x:v>0.3762911531318616</x:v>
      </x:c>
      <x:c r="T850" s="10" t="n">
        <x:v>-0.4317822294194575</x:v>
      </x:c>
      <x:c r="U850" s="10" t="n">
        <x:v>0.2776030923230909</x:v>
      </x:c>
      <x:c r="V850" s="10" t="n">
        <x:v>-0.23637094300354283</x:v>
      </x:c>
      <x:c r="W850" s="10" t="n">
        <x:v>2.2486199098494426</x:v>
      </x:c>
      <x:c r="X850" s="10" t="n">
        <x:v>0.6249599955553222</x:v>
      </x:c>
    </x:row>
    <x:row r="851">
      <x:c r="A851" s="34" t="n">
        <x:v>827</x:v>
      </x:c>
      <x:c r="B851" s="39" t="n">
        <x:f>CHOOSE(MIN(3,MAX(1,$B$9)),S851,U851,W851)</x:f>
        <x:v>-0.36209522253176885</x:v>
      </x:c>
      <x:c r="C851" s="39" t="n">
        <x:f>CHOOSE(MIN(3,MAX(1,$B$9)),T851,V851,X851)</x:f>
        <x:v>-1.5189005304137486</x:v>
      </x:c>
      <x:c r="D851" s="17" t="n">
        <x:f>$B$6+$B$7*B851</x:f>
        <x:v>0.01379047774682312</x:v>
      </x:c>
      <x:c r="E851" s="17" t="n">
        <x:f>$C$6+$C$7*($B$8*B851+SQRT(1-$B$8^2)*C851)</x:f>
        <x:v>-0.09964540564258488</x:v>
      </x:c>
      <x:c r="F851" s="34"/>
      <x:c r="G851" s="34"/>
      <x:c r="H851" s="34"/>
      <x:c r="I851" s="34"/>
      <x:c r="J851" s="34"/>
      <x:c r="K851" s="34"/>
      <x:c r="L851" s="34"/>
      <x:c r="M851" s="34"/>
      <x:c r="N851" s="34"/>
      <x:c r="O851" s="34"/>
      <x:c r="P851" s="34"/>
      <x:c r="S851" s="10" t="n">
        <x:v>-0.36209522253176885</x:v>
      </x:c>
      <x:c r="T851" s="10" t="n">
        <x:v>-1.5189005304137486</x:v>
      </x:c>
      <x:c r="U851" s="10" t="n">
        <x:v>0.4468735060435045</x:v>
      </x:c>
      <x:c r="V851" s="10" t="n">
        <x:v>0.1318369136810592</x:v>
      </x:c>
      <x:c r="W851" s="10" t="n">
        <x:v>0.5035502460756932</x:v>
      </x:c>
      <x:c r="X851" s="10" t="n">
        <x:v>-0.36964295750347076</x:v>
      </x:c>
    </x:row>
    <x:row r="852">
      <x:c r="A852" s="34" t="n">
        <x:v>828</x:v>
      </x:c>
      <x:c r="B852" s="39" t="n">
        <x:f>CHOOSE(MIN(3,MAX(1,$B$9)),S852,U852,W852)</x:f>
        <x:v>-1.1411122232679218</x:v>
      </x:c>
      <x:c r="C852" s="39" t="n">
        <x:f>CHOOSE(MIN(3,MAX(1,$B$9)),T852,V852,X852)</x:f>
        <x:v>0.9151491500152086</x:v>
      </x:c>
      <x:c r="D852" s="17" t="n">
        <x:f>$B$6+$B$7*B852</x:f>
        <x:v>-0.06411122232679219</x:v>
      </x:c>
      <x:c r="E852" s="17" t="n">
        <x:f>$C$6+$C$7*($B$8*B852+SQRT(1-$B$8^2)*C852)</x:f>
        <x:v>0.07219863005309458</x:v>
      </x:c>
      <x:c r="F852" s="34"/>
      <x:c r="G852" s="34"/>
      <x:c r="H852" s="34"/>
      <x:c r="I852" s="34"/>
      <x:c r="J852" s="34"/>
      <x:c r="K852" s="34"/>
      <x:c r="L852" s="34"/>
      <x:c r="M852" s="34"/>
      <x:c r="N852" s="34"/>
      <x:c r="O852" s="34"/>
      <x:c r="P852" s="34"/>
      <x:c r="S852" s="10" t="n">
        <x:v>-1.1411122232679218</x:v>
      </x:c>
      <x:c r="T852" s="10" t="n">
        <x:v>0.9151491500152086</x:v>
      </x:c>
      <x:c r="U852" s="10" t="n">
        <x:v>-0.3537957225296176</x:v>
      </x:c>
      <x:c r="V852" s="10" t="n">
        <x:v>0.5211304867019712</x:v>
      </x:c>
      <x:c r="W852" s="10" t="n">
        <x:v>0.9223168829240043</x:v>
      </x:c>
      <x:c r="X852" s="10" t="n">
        <x:v>-0.10830301645192733</x:v>
      </x:c>
    </x:row>
    <x:row r="853">
      <x:c r="A853" s="34" t="n">
        <x:v>829</x:v>
      </x:c>
      <x:c r="B853" s="39" t="n">
        <x:f>CHOOSE(MIN(3,MAX(1,$B$9)),S853,U853,W853)</x:f>
        <x:v>1.2252430601341278</x:v>
      </x:c>
      <x:c r="C853" s="39" t="n">
        <x:f>CHOOSE(MIN(3,MAX(1,$B$9)),T853,V853,X853)</x:f>
        <x:v>-0.16311980920766506</x:v>
      </x:c>
      <x:c r="D853" s="17" t="n">
        <x:f>$B$6+$B$7*B853</x:f>
        <x:v>0.1725243060134128</x:v>
      </x:c>
      <x:c r="E853" s="17" t="n">
        <x:f>$C$6+$C$7*($B$8*B853+SQRT(1-$B$8^2)*C853)</x:f>
        <x:v>0.09713556314327552</x:v>
      </x:c>
      <x:c r="F853" s="34"/>
      <x:c r="G853" s="34"/>
      <x:c r="H853" s="34"/>
      <x:c r="I853" s="34"/>
      <x:c r="J853" s="34"/>
      <x:c r="K853" s="34"/>
      <x:c r="L853" s="34"/>
      <x:c r="M853" s="34"/>
      <x:c r="N853" s="34"/>
      <x:c r="O853" s="34"/>
      <x:c r="P853" s="34"/>
      <x:c r="S853" s="10" t="n">
        <x:v>1.2252430601341278</x:v>
      </x:c>
      <x:c r="T853" s="10" t="n">
        <x:v>-0.16311980920766506</x:v>
      </x:c>
      <x:c r="U853" s="10" t="n">
        <x:v>-0.8125077472929695</x:v>
      </x:c>
      <x:c r="V853" s="10" t="n">
        <x:v>0.1265357297588281</x:v>
      </x:c>
      <x:c r="W853" s="10" t="n">
        <x:v>0.1132389933185848</x:v>
      </x:c>
      <x:c r="X853" s="10" t="n">
        <x:v>0.22473571063025874</x:v>
      </x:c>
    </x:row>
    <x:row r="854">
      <x:c r="A854" s="34" t="n">
        <x:v>830</x:v>
      </x:c>
      <x:c r="B854" s="39" t="n">
        <x:f>CHOOSE(MIN(3,MAX(1,$B$9)),S854,U854,W854)</x:f>
        <x:v>0.5360475175182419</x:v>
      </x:c>
      <x:c r="C854" s="39" t="n">
        <x:f>CHOOSE(MIN(3,MAX(1,$B$9)),T854,V854,X854)</x:f>
        <x:v>-0.21197768389567154</x:v>
      </x:c>
      <x:c r="D854" s="17" t="n">
        <x:f>$B$6+$B$7*B854</x:f>
        <x:v>0.1036047517518242</x:v>
      </x:c>
      <x:c r="E854" s="17" t="n">
        <x:f>$C$6+$C$7*($B$8*B854+SQRT(1-$B$8^2)*C854)</x:f>
        <x:v>0.058444569947008196</x:v>
      </x:c>
      <x:c r="F854" s="34"/>
      <x:c r="G854" s="34"/>
      <x:c r="H854" s="34"/>
      <x:c r="I854" s="34"/>
      <x:c r="J854" s="34"/>
      <x:c r="K854" s="34"/>
      <x:c r="L854" s="34"/>
      <x:c r="M854" s="34"/>
      <x:c r="N854" s="34"/>
      <x:c r="O854" s="34"/>
      <x:c r="P854" s="34"/>
      <x:c r="S854" s="10" t="n">
        <x:v>0.5360475175182419</x:v>
      </x:c>
      <x:c r="T854" s="10" t="n">
        <x:v>-0.21197768389567154</x:v>
      </x:c>
      <x:c r="U854" s="10" t="n">
        <x:v>-2.1520242195820125</x:v>
      </x:c>
      <x:c r="V854" s="10" t="n">
        <x:v>0.8539686102695698</x:v>
      </x:c>
      <x:c r="W854" s="10" t="n">
        <x:v>-0.26468603597725765</x:v>
      </x:c>
      <x:c r="X854" s="10" t="n">
        <x:v>0.15874429426626685</x:v>
      </x:c>
    </x:row>
    <x:row r="855">
      <x:c r="A855" s="34" t="n">
        <x:v>831</x:v>
      </x:c>
      <x:c r="B855" s="39" t="n">
        <x:f>CHOOSE(MIN(3,MAX(1,$B$9)),S855,U855,W855)</x:f>
        <x:v>-1.0021700190577465</x:v>
      </x:c>
      <x:c r="C855" s="39" t="n">
        <x:f>CHOOSE(MIN(3,MAX(1,$B$9)),T855,V855,X855)</x:f>
        <x:v>0.4932090075436557</x:v>
      </x:c>
      <x:c r="D855" s="17" t="n">
        <x:f>$B$6+$B$7*B855</x:f>
        <x:v>-0.05021700190577465</x:v>
      </x:c>
      <x:c r="E855" s="17" t="n">
        <x:f>$C$6+$C$7*($B$8*B855+SQRT(1-$B$8^2)*C855)</x:f>
        <x:v>0.042604652037924344</x:v>
      </x:c>
      <x:c r="F855" s="34"/>
      <x:c r="G855" s="34"/>
      <x:c r="H855" s="34"/>
      <x:c r="I855" s="34"/>
      <x:c r="J855" s="34"/>
      <x:c r="K855" s="34"/>
      <x:c r="L855" s="34"/>
      <x:c r="M855" s="34"/>
      <x:c r="N855" s="34"/>
      <x:c r="O855" s="34"/>
      <x:c r="P855" s="34"/>
      <x:c r="S855" s="10" t="n">
        <x:v>-1.0021700190577465</x:v>
      </x:c>
      <x:c r="T855" s="10" t="n">
        <x:v>0.4932090075436557</x:v>
      </x:c>
      <x:c r="U855" s="10" t="n">
        <x:v>0.28478299365829574</x:v>
      </x:c>
      <x:c r="V855" s="10" t="n">
        <x:v>0.7522706727788417</x:v>
      </x:c>
      <x:c r="W855" s="10" t="n">
        <x:v>-0.14716125496057772</x:v>
      </x:c>
      <x:c r="X855" s="10" t="n">
        <x:v>-1.28983742168681</x:v>
      </x:c>
    </x:row>
    <x:row r="856">
      <x:c r="A856" s="34" t="n">
        <x:v>832</x:v>
      </x:c>
      <x:c r="B856" s="39" t="n">
        <x:f>CHOOSE(MIN(3,MAX(1,$B$9)),S856,U856,W856)</x:f>
        <x:v>0.0686722856049875</x:v>
      </x:c>
      <x:c r="C856" s="39" t="n">
        <x:f>CHOOSE(MIN(3,MAX(1,$B$9)),T856,V856,X856)</x:f>
        <x:v>-0.4451095590087862</x:v>
      </x:c>
      <x:c r="D856" s="17" t="n">
        <x:f>$B$6+$B$7*B856</x:f>
        <x:v>0.05686722856049875</x:v>
      </x:c>
      <x:c r="E856" s="17" t="n">
        <x:f>$C$6+$C$7*($B$8*B856+SQRT(1-$B$8^2)*C856)</x:f>
        <x:v>0.014885995723359628</x:v>
      </x:c>
      <x:c r="F856" s="34"/>
      <x:c r="G856" s="34"/>
      <x:c r="H856" s="34"/>
      <x:c r="I856" s="34"/>
      <x:c r="J856" s="34"/>
      <x:c r="K856" s="34"/>
      <x:c r="L856" s="34"/>
      <x:c r="M856" s="34"/>
      <x:c r="N856" s="34"/>
      <x:c r="O856" s="34"/>
      <x:c r="P856" s="34"/>
      <x:c r="S856" s="10" t="n">
        <x:v>0.0686722856049875</x:v>
      </x:c>
      <x:c r="T856" s="10" t="n">
        <x:v>-0.4451095590087862</x:v>
      </x:c>
      <x:c r="U856" s="10" t="n">
        <x:v>0.175701803083491</x:v>
      </x:c>
      <x:c r="V856" s="10" t="n">
        <x:v>0.9175788199513036</x:v>
      </x:c>
      <x:c r="W856" s="10" t="n">
        <x:v>-0.2506649777499163</x:v>
      </x:c>
      <x:c r="X856" s="10" t="n">
        <x:v>0.9763263836558291</x:v>
      </x:c>
    </x:row>
    <x:row r="857">
      <x:c r="A857" s="34" t="n">
        <x:v>833</x:v>
      </x:c>
      <x:c r="B857" s="39" t="n">
        <x:f>CHOOSE(MIN(3,MAX(1,$B$9)),S857,U857,W857)</x:f>
        <x:v>-1.6549701553707108</x:v>
      </x:c>
      <x:c r="C857" s="39" t="n">
        <x:f>CHOOSE(MIN(3,MAX(1,$B$9)),T857,V857,X857)</x:f>
        <x:v>-0.4921391985365596</x:v>
      </x:c>
      <x:c r="D857" s="17" t="n">
        <x:f>$B$6+$B$7*B857</x:f>
        <x:v>-0.11549701553707108</x:v>
      </x:c>
      <x:c r="E857" s="17" t="n">
        <x:f>$C$6+$C$7*($B$8*B857+SQRT(1-$B$8^2)*C857)</x:f>
        <x:v>-0.07536901258161292</x:v>
      </x:c>
      <x:c r="F857" s="34"/>
      <x:c r="G857" s="34"/>
      <x:c r="H857" s="34"/>
      <x:c r="I857" s="34"/>
      <x:c r="J857" s="34"/>
      <x:c r="K857" s="34"/>
      <x:c r="L857" s="34"/>
      <x:c r="M857" s="34"/>
      <x:c r="N857" s="34"/>
      <x:c r="O857" s="34"/>
      <x:c r="P857" s="34"/>
      <x:c r="S857" s="10" t="n">
        <x:v>-1.6549701553707108</x:v>
      </x:c>
      <x:c r="T857" s="10" t="n">
        <x:v>-0.4921391985365596</x:v>
      </x:c>
      <x:c r="U857" s="10" t="n">
        <x:v>0.5941384695848132</x:v>
      </x:c>
      <x:c r="V857" s="10" t="n">
        <x:v>0.8040233548402964</x:v>
      </x:c>
      <x:c r="W857" s="10" t="n">
        <x:v>0.3141564979442345</x:v>
      </x:c>
      <x:c r="X857" s="10" t="n">
        <x:v>-0.311605425763355</x:v>
      </x:c>
    </x:row>
    <x:row r="858">
      <x:c r="A858" s="34" t="n">
        <x:v>834</x:v>
      </x:c>
      <x:c r="B858" s="39" t="n">
        <x:f>CHOOSE(MIN(3,MAX(1,$B$9)),S858,U858,W858)</x:f>
        <x:v>0.5177705746767415</x:v>
      </x:c>
      <x:c r="C858" s="39" t="n">
        <x:f>CHOOSE(MIN(3,MAX(1,$B$9)),T858,V858,X858)</x:f>
        <x:v>-0.24358290790441073</x:v>
      </x:c>
      <x:c r="D858" s="17" t="n">
        <x:f>$B$6+$B$7*B858</x:f>
        <x:v>0.10177705746767415</x:v>
      </x:c>
      <x:c r="E858" s="17" t="n">
        <x:f>$C$6+$C$7*($B$8*B858+SQRT(1-$B$8^2)*C858)</x:f>
        <x:v>0.054793630116546574</x:v>
      </x:c>
      <x:c r="F858" s="34"/>
      <x:c r="G858" s="34"/>
      <x:c r="H858" s="34"/>
      <x:c r="I858" s="34"/>
      <x:c r="J858" s="34"/>
      <x:c r="K858" s="34"/>
      <x:c r="L858" s="34"/>
      <x:c r="M858" s="34"/>
      <x:c r="N858" s="34"/>
      <x:c r="O858" s="34"/>
      <x:c r="P858" s="34"/>
      <x:c r="S858" s="10" t="n">
        <x:v>0.5177705746767415</x:v>
      </x:c>
      <x:c r="T858" s="10" t="n">
        <x:v>-0.24358290790441073</x:v>
      </x:c>
      <x:c r="U858" s="10" t="n">
        <x:v>0.29789792400349985</x:v>
      </x:c>
      <x:c r="V858" s="10" t="n">
        <x:v>0.9615968784000031</x:v>
      </x:c>
      <x:c r="W858" s="10" t="n">
        <x:v>0.3418083793197593</x:v>
      </x:c>
      <x:c r="X858" s="10" t="n">
        <x:v>1.6360016888608544</x:v>
      </x:c>
    </x:row>
    <x:row r="859">
      <x:c r="A859" s="34" t="n">
        <x:v>835</x:v>
      </x:c>
      <x:c r="B859" s="39" t="n">
        <x:f>CHOOSE(MIN(3,MAX(1,$B$9)),S859,U859,W859)</x:f>
        <x:v>1.025851201639068</x:v>
      </x:c>
      <x:c r="C859" s="39" t="n">
        <x:f>CHOOSE(MIN(3,MAX(1,$B$9)),T859,V859,X859)</x:f>
        <x:v>1.4764944502914743</x:v>
      </x:c>
      <x:c r="D859" s="17" t="n">
        <x:f>$B$6+$B$7*B859</x:f>
        <x:v>0.1525851201639068</x:v>
      </x:c>
      <x:c r="E859" s="17" t="n">
        <x:f>$C$6+$C$7*($B$8*B859+SQRT(1-$B$8^2)*C859)</x:f>
        <x:v>0.22916073033186907</x:v>
      </x:c>
      <x:c r="F859" s="34"/>
      <x:c r="G859" s="34"/>
      <x:c r="H859" s="34"/>
      <x:c r="I859" s="34"/>
      <x:c r="J859" s="34"/>
      <x:c r="K859" s="34"/>
      <x:c r="L859" s="34"/>
      <x:c r="M859" s="34"/>
      <x:c r="N859" s="34"/>
      <x:c r="O859" s="34"/>
      <x:c r="P859" s="34"/>
      <x:c r="S859" s="10" t="n">
        <x:v>1.025851201639068</x:v>
      </x:c>
      <x:c r="T859" s="10" t="n">
        <x:v>1.4764944502914743</x:v>
      </x:c>
      <x:c r="U859" s="10" t="n">
        <x:v>0.5938149594626021</x:v>
      </x:c>
      <x:c r="V859" s="10" t="n">
        <x:v>1.2316411394409155</x:v>
      </x:c>
      <x:c r="W859" s="10" t="n">
        <x:v>1.268379874442259</x:v>
      </x:c>
      <x:c r="X859" s="10" t="n">
        <x:v>-1.0507757529177086</x:v>
      </x:c>
    </x:row>
    <x:row r="860">
      <x:c r="A860" s="34" t="n">
        <x:v>836</x:v>
      </x:c>
      <x:c r="B860" s="39" t="n">
        <x:f>CHOOSE(MIN(3,MAX(1,$B$9)),S860,U860,W860)</x:f>
        <x:v>0.870117156345353</x:v>
      </x:c>
      <x:c r="C860" s="39" t="n">
        <x:f>CHOOSE(MIN(3,MAX(1,$B$9)),T860,V860,X860)</x:f>
        <x:v>-1.1021472862902641</x:v>
      </x:c>
      <x:c r="D860" s="17" t="n">
        <x:f>$B$6+$B$7*B860</x:f>
        <x:v>0.1370117156345353</x:v>
      </x:c>
      <x:c r="E860" s="17" t="n">
        <x:f>$C$6+$C$7*($B$8*B860+SQRT(1-$B$8^2)*C860)</x:f>
        <x:v>-0.0019428970466772721</x:v>
      </x:c>
      <x:c r="F860" s="34"/>
      <x:c r="G860" s="34"/>
      <x:c r="H860" s="34"/>
      <x:c r="I860" s="34"/>
      <x:c r="J860" s="34"/>
      <x:c r="K860" s="34"/>
      <x:c r="L860" s="34"/>
      <x:c r="M860" s="34"/>
      <x:c r="N860" s="34"/>
      <x:c r="O860" s="34"/>
      <x:c r="P860" s="34"/>
      <x:c r="S860" s="10" t="n">
        <x:v>0.870117156345353</x:v>
      </x:c>
      <x:c r="T860" s="10" t="n">
        <x:v>-1.1021472862902641</x:v>
      </x:c>
      <x:c r="U860" s="10" t="n">
        <x:v>0.207936034757898</x:v>
      </x:c>
      <x:c r="V860" s="10" t="n">
        <x:v>0.496513340283091</x:v>
      </x:c>
      <x:c r="W860" s="10" t="n">
        <x:v>-0.04798653215193465</x:v>
      </x:c>
      <x:c r="X860" s="10" t="n">
        <x:v>0.6956563554632499</x:v>
      </x:c>
    </x:row>
    <x:row r="861">
      <x:c r="A861" s="34" t="n">
        <x:v>837</x:v>
      </x:c>
      <x:c r="B861" s="39" t="n">
        <x:f>CHOOSE(MIN(3,MAX(1,$B$9)),S861,U861,W861)</x:f>
        <x:v>-0.7026928551892188</x:v>
      </x:c>
      <x:c r="C861" s="39" t="n">
        <x:f>CHOOSE(MIN(3,MAX(1,$B$9)),T861,V861,X861)</x:f>
        <x:v>0.5017537995725614</x:v>
      </x:c>
      <x:c r="D861" s="17" t="n">
        <x:f>$B$6+$B$7*B861</x:f>
        <x:v>-0.020269285518921876</x:v>
      </x:c>
      <x:c r="E861" s="17" t="n">
        <x:f>$C$6+$C$7*($B$8*B861+SQRT(1-$B$8^2)*C861)</x:f>
        <x:v>0.05831851092805944</x:v>
      </x:c>
      <x:c r="F861" s="34"/>
      <x:c r="G861" s="34"/>
      <x:c r="H861" s="34"/>
      <x:c r="I861" s="34"/>
      <x:c r="J861" s="34"/>
      <x:c r="K861" s="34"/>
      <x:c r="L861" s="34"/>
      <x:c r="M861" s="34"/>
      <x:c r="N861" s="34"/>
      <x:c r="O861" s="34"/>
      <x:c r="P861" s="34"/>
      <x:c r="S861" s="10" t="n">
        <x:v>-0.7026928551892188</x:v>
      </x:c>
      <x:c r="T861" s="10" t="n">
        <x:v>0.5017537995725614</x:v>
      </x:c>
      <x:c r="U861" s="10" t="n">
        <x:v>0.4594330032063067</x:v>
      </x:c>
      <x:c r="V861" s="10" t="n">
        <x:v>0.03461372214444004</x:v>
      </x:c>
      <x:c r="W861" s="10" t="n">
        <x:v>1.5622639355339836</x:v>
      </x:c>
      <x:c r="X861" s="10" t="n">
        <x:v>-0.6425171214942063</x:v>
      </x:c>
    </x:row>
    <x:row r="862">
      <x:c r="A862" s="34" t="n">
        <x:v>838</x:v>
      </x:c>
      <x:c r="B862" s="39" t="n">
        <x:f>CHOOSE(MIN(3,MAX(1,$B$9)),S862,U862,W862)</x:f>
        <x:v>-0.2257269642081274</x:v>
      </x:c>
      <x:c r="C862" s="39" t="n">
        <x:f>CHOOSE(MIN(3,MAX(1,$B$9)),T862,V862,X862)</x:f>
        <x:v>0.30124582811584166</x:v>
      </x:c>
      <x:c r="D862" s="17" t="n">
        <x:f>$B$6+$B$7*B862</x:f>
        <x:v>0.02742730357918726</x:v>
      </x:c>
      <x:c r="E862" s="17" t="n">
        <x:f>$C$6+$C$7*($B$8*B862+SQRT(1-$B$8^2)*C862)</x:f>
        <x:v>0.06480230578283357</x:v>
      </x:c>
      <x:c r="F862" s="34"/>
      <x:c r="G862" s="34"/>
      <x:c r="H862" s="34"/>
      <x:c r="I862" s="34"/>
      <x:c r="J862" s="34"/>
      <x:c r="K862" s="34"/>
      <x:c r="L862" s="34"/>
      <x:c r="M862" s="34"/>
      <x:c r="N862" s="34"/>
      <x:c r="O862" s="34"/>
      <x:c r="P862" s="34"/>
      <x:c r="S862" s="10" t="n">
        <x:v>-0.2257269642081274</x:v>
      </x:c>
      <x:c r="T862" s="10" t="n">
        <x:v>0.30124582811584166</x:v>
      </x:c>
      <x:c r="U862" s="10" t="n">
        <x:v>0.1658433888861041</x:v>
      </x:c>
      <x:c r="V862" s="10" t="n">
        <x:v>-1.39299651804107</x:v>
      </x:c>
      <x:c r="W862" s="10" t="n">
        <x:v>-0.45672761795525574</x:v>
      </x:c>
      <x:c r="X862" s="10" t="n">
        <x:v>-0.4651461770544266</x:v>
      </x:c>
    </x:row>
    <x:row r="863">
      <x:c r="A863" s="34" t="n">
        <x:v>839</x:v>
      </x:c>
      <x:c r="B863" s="39" t="n">
        <x:f>CHOOSE(MIN(3,MAX(1,$B$9)),S863,U863,W863)</x:f>
        <x:v>0.6199110984041668</x:v>
      </x:c>
      <x:c r="C863" s="39" t="n">
        <x:f>CHOOSE(MIN(3,MAX(1,$B$9)),T863,V863,X863)</x:f>
        <x:v>-0.3955289975004367</x:v>
      </x:c>
      <x:c r="D863" s="17" t="n">
        <x:f>$B$6+$B$7*B863</x:f>
        <x:v>0.11199110984041669</x:v>
      </x:c>
      <x:c r="E863" s="17" t="n">
        <x:f>$C$6+$C$7*($B$8*B863+SQRT(1-$B$8^2)*C863)</x:f>
        <x:v>0.046741738943331355</x:v>
      </x:c>
      <x:c r="F863" s="34"/>
      <x:c r="G863" s="34"/>
      <x:c r="H863" s="34"/>
      <x:c r="I863" s="34"/>
      <x:c r="J863" s="34"/>
      <x:c r="K863" s="34"/>
      <x:c r="L863" s="34"/>
      <x:c r="M863" s="34"/>
      <x:c r="N863" s="34"/>
      <x:c r="O863" s="34"/>
      <x:c r="P863" s="34"/>
      <x:c r="S863" s="10" t="n">
        <x:v>0.6199110984041668</x:v>
      </x:c>
      <x:c r="T863" s="10" t="n">
        <x:v>-0.3955289975004367</x:v>
      </x:c>
      <x:c r="U863" s="10" t="n">
        <x:v>0.8265942672380342</x:v>
      </x:c>
      <x:c r="V863" s="10" t="n">
        <x:v>0.5683460905949674</x:v>
      </x:c>
      <x:c r="W863" s="10" t="n">
        <x:v>-2.811650605582297</x:v>
      </x:c>
      <x:c r="X863" s="10" t="n">
        <x:v>-0.7482266235512787</x:v>
      </x:c>
    </x:row>
    <x:row r="864">
      <x:c r="A864" s="34" t="n">
        <x:v>840</x:v>
      </x:c>
      <x:c r="B864" s="39" t="n">
        <x:f>CHOOSE(MIN(3,MAX(1,$B$9)),S864,U864,W864)</x:f>
        <x:v>-0.8241611716157955</x:v>
      </x:c>
      <x:c r="C864" s="39" t="n">
        <x:f>CHOOSE(MIN(3,MAX(1,$B$9)),T864,V864,X864)</x:f>
        <x:v>-0.8150922786755179</x:v>
      </x:c>
      <x:c r="D864" s="17" t="n">
        <x:f>$B$6+$B$7*B864</x:f>
        <x:v>-0.03241611716157955</x:v>
      </x:c>
      <x:c r="E864" s="17" t="n">
        <x:f>$C$6+$C$7*($B$8*B864+SQRT(1-$B$8^2)*C864)</x:f>
        <x:v>-0.06179712055694413</x:v>
      </x:c>
      <x:c r="F864" s="34"/>
      <x:c r="G864" s="34"/>
      <x:c r="H864" s="34"/>
      <x:c r="I864" s="34"/>
      <x:c r="J864" s="34"/>
      <x:c r="K864" s="34"/>
      <x:c r="L864" s="34"/>
      <x:c r="M864" s="34"/>
      <x:c r="N864" s="34"/>
      <x:c r="O864" s="34"/>
      <x:c r="P864" s="34"/>
      <x:c r="S864" s="10" t="n">
        <x:v>-0.8241611716157955</x:v>
      </x:c>
      <x:c r="T864" s="10" t="n">
        <x:v>-0.8150922786755179</x:v>
      </x:c>
      <x:c r="U864" s="10" t="n">
        <x:v>-0.5865653620427297</x:v>
      </x:c>
      <x:c r="V864" s="10" t="n">
        <x:v>0.3713138539587914</x:v>
      </x:c>
      <x:c r="W864" s="10" t="n">
        <x:v>-0.32262743264570926</x:v>
      </x:c>
      <x:c r="X864" s="10" t="n">
        <x:v>-0.4974949033454366</x:v>
      </x:c>
    </x:row>
    <x:row r="865">
      <x:c r="A865" s="34" t="n">
        <x:v>841</x:v>
      </x:c>
      <x:c r="B865" s="39" t="n">
        <x:f>CHOOSE(MIN(3,MAX(1,$B$9)),S865,U865,W865)</x:f>
        <x:v>0.88253518022985</x:v>
      </x:c>
      <x:c r="C865" s="39" t="n">
        <x:f>CHOOSE(MIN(3,MAX(1,$B$9)),T865,V865,X865)</x:f>
        <x:v>1.3995946835768729</x:v>
      </x:c>
      <x:c r="D865" s="17" t="n">
        <x:f>$B$6+$B$7*B865</x:f>
        <x:v>0.13825351802298502</x:v>
      </x:c>
      <x:c r="E865" s="17" t="n">
        <x:f>$C$6+$C$7*($B$8*B865+SQRT(1-$B$8^2)*C865)</x:f>
        <x:v>0.21533521410941397</x:v>
      </x:c>
      <x:c r="F865" s="34"/>
      <x:c r="G865" s="34"/>
      <x:c r="H865" s="34"/>
      <x:c r="I865" s="34"/>
      <x:c r="J865" s="34"/>
      <x:c r="K865" s="34"/>
      <x:c r="L865" s="34"/>
      <x:c r="M865" s="34"/>
      <x:c r="N865" s="34"/>
      <x:c r="O865" s="34"/>
      <x:c r="P865" s="34"/>
      <x:c r="S865" s="10" t="n">
        <x:v>0.88253518022985</x:v>
      </x:c>
      <x:c r="T865" s="10" t="n">
        <x:v>1.3995946835768729</x:v>
      </x:c>
      <x:c r="U865" s="10" t="n">
        <x:v>0.11900181996104668</x:v>
      </x:c>
      <x:c r="V865" s="10" t="n">
        <x:v>-0.18826827049610106</x:v>
      </x:c>
      <x:c r="W865" s="10" t="n">
        <x:v>1.0382550907110237</x:v>
      </x:c>
      <x:c r="X865" s="10" t="n">
        <x:v>-0.6381268273627444</x:v>
      </x:c>
    </x:row>
    <x:row r="866">
      <x:c r="A866" s="34" t="n">
        <x:v>842</x:v>
      </x:c>
      <x:c r="B866" s="39" t="n">
        <x:f>CHOOSE(MIN(3,MAX(1,$B$9)),S866,U866,W866)</x:f>
        <x:v>-1.985255296066362</x:v>
      </x:c>
      <x:c r="C866" s="39" t="n">
        <x:f>CHOOSE(MIN(3,MAX(1,$B$9)),T866,V866,X866)</x:f>
        <x:v>0.9773899386373753</x:v>
      </x:c>
      <x:c r="D866" s="17" t="n">
        <x:f>$B$6+$B$7*B866</x:f>
        <x:v>-0.14852552960663623</x:v>
      </x:c>
      <x:c r="E866" s="17" t="n">
        <x:f>$C$6+$C$7*($B$8*B866+SQRT(1-$B$8^2)*C866)</x:f>
        <x:v>0.03538168682300996</x:v>
      </x:c>
      <x:c r="F866" s="34"/>
      <x:c r="G866" s="34"/>
      <x:c r="H866" s="34"/>
      <x:c r="I866" s="34"/>
      <x:c r="J866" s="34"/>
      <x:c r="K866" s="34"/>
      <x:c r="L866" s="34"/>
      <x:c r="M866" s="34"/>
      <x:c r="N866" s="34"/>
      <x:c r="O866" s="34"/>
      <x:c r="P866" s="34"/>
      <x:c r="S866" s="10" t="n">
        <x:v>-1.985255296066362</x:v>
      </x:c>
      <x:c r="T866" s="10" t="n">
        <x:v>0.9773899386373753</x:v>
      </x:c>
      <x:c r="U866" s="10" t="n">
        <x:v>-0.6972529025313766</x:v>
      </x:c>
      <x:c r="V866" s="10" t="n">
        <x:v>-0.9281543554101929</x:v>
      </x:c>
      <x:c r="W866" s="10" t="n">
        <x:v>-0.5333831075228349</x:v>
      </x:c>
      <x:c r="X866" s="10" t="n">
        <x:v>-0.5118635210897537</x:v>
      </x:c>
    </x:row>
    <x:row r="867">
      <x:c r="A867" s="34" t="n">
        <x:v>843</x:v>
      </x:c>
      <x:c r="B867" s="39" t="n">
        <x:f>CHOOSE(MIN(3,MAX(1,$B$9)),S867,U867,W867)</x:f>
        <x:v>-0.22367517874381812</x:v>
      </x:c>
      <x:c r="C867" s="39" t="n">
        <x:f>CHOOSE(MIN(3,MAX(1,$B$9)),T867,V867,X867)</x:f>
        <x:v>-0.5155215092150562</x:v>
      </x:c>
      <x:c r="D867" s="17" t="n">
        <x:f>$B$6+$B$7*B867</x:f>
        <x:v>0.02763248212561819</x:v>
      </x:c>
      <x:c r="E867" s="17" t="n">
        <x:f>$C$6+$C$7*($B$8*B867+SQRT(1-$B$8^2)*C867)</x:f>
        <x:v>-0.0058292312549441325</x:v>
      </x:c>
      <x:c r="F867" s="34"/>
      <x:c r="G867" s="34"/>
      <x:c r="H867" s="34"/>
      <x:c r="I867" s="34"/>
      <x:c r="J867" s="34"/>
      <x:c r="K867" s="34"/>
      <x:c r="L867" s="34"/>
      <x:c r="M867" s="34"/>
      <x:c r="N867" s="34"/>
      <x:c r="O867" s="34"/>
      <x:c r="P867" s="34"/>
      <x:c r="S867" s="10" t="n">
        <x:v>-0.22367517874381812</x:v>
      </x:c>
      <x:c r="T867" s="10" t="n">
        <x:v>-0.5155215092150562</x:v>
      </x:c>
      <x:c r="U867" s="10" t="n">
        <x:v>-1.343172435238652</x:v>
      </x:c>
      <x:c r="V867" s="10" t="n">
        <x:v>0.2415755116990547</x:v>
      </x:c>
      <x:c r="W867" s="10" t="n">
        <x:v>0.9571906571509765</x:v>
      </x:c>
      <x:c r="X867" s="10" t="n">
        <x:v>-1.0875413286280717</x:v>
      </x:c>
    </x:row>
    <x:row r="868">
      <x:c r="A868" s="34" t="n">
        <x:v>844</x:v>
      </x:c>
      <x:c r="B868" s="39" t="n">
        <x:f>CHOOSE(MIN(3,MAX(1,$B$9)),S868,U868,W868)</x:f>
        <x:v>-0.6513688718064599</x:v>
      </x:c>
      <x:c r="C868" s="39" t="n">
        <x:f>CHOOSE(MIN(3,MAX(1,$B$9)),T868,V868,X868)</x:f>
        <x:v>-0.8836448817321024</x:v>
      </x:c>
      <x:c r="D868" s="17" t="n">
        <x:f>$B$6+$B$7*B868</x:f>
        <x:v>-0.015136887180645986</x:v>
      </x:c>
      <x:c r="E868" s="17" t="n">
        <x:f>$C$6+$C$7*($B$8*B868+SQRT(1-$B$8^2)*C868)</x:f>
        <x:v>-0.05909433514073266</x:v>
      </x:c>
      <x:c r="F868" s="34"/>
      <x:c r="G868" s="34"/>
      <x:c r="H868" s="34"/>
      <x:c r="I868" s="34"/>
      <x:c r="J868" s="34"/>
      <x:c r="K868" s="34"/>
      <x:c r="L868" s="34"/>
      <x:c r="M868" s="34"/>
      <x:c r="N868" s="34"/>
      <x:c r="O868" s="34"/>
      <x:c r="P868" s="34"/>
      <x:c r="S868" s="10" t="n">
        <x:v>-0.6513688718064599</x:v>
      </x:c>
      <x:c r="T868" s="10" t="n">
        <x:v>-0.8836448817321024</x:v>
      </x:c>
      <x:c r="U868" s="10" t="n">
        <x:v>0.3233378561008992</x:v>
      </x:c>
      <x:c r="V868" s="10" t="n">
        <x:v>1.007200161741845</x:v>
      </x:c>
      <x:c r="W868" s="10" t="n">
        <x:v>1.1253876079248644</x:v>
      </x:c>
      <x:c r="X868" s="10" t="n">
        <x:v>0.6736327858168347</x:v>
      </x:c>
    </x:row>
    <x:row r="869">
      <x:c r="A869" s="34" t="n">
        <x:v>845</x:v>
      </x:c>
      <x:c r="B869" s="39" t="n">
        <x:f>CHOOSE(MIN(3,MAX(1,$B$9)),S869,U869,W869)</x:f>
        <x:v>0.6107054795932403</x:v>
      </x:c>
      <x:c r="C869" s="39" t="n">
        <x:f>CHOOSE(MIN(3,MAX(1,$B$9)),T869,V869,X869)</x:f>
        <x:v>0.9125988579661912</x:v>
      </x:c>
      <x:c r="D869" s="17" t="n">
        <x:f>$B$6+$B$7*B869</x:f>
        <x:v>0.11107054795932403</x:v>
      </x:c>
      <x:c r="E869" s="17" t="n">
        <x:f>$C$6+$C$7*($B$8*B869+SQRT(1-$B$8^2)*C869)</x:f>
        <x:v>0.15956865342600085</x:v>
      </x:c>
      <x:c r="F869" s="34"/>
      <x:c r="G869" s="34"/>
      <x:c r="H869" s="34"/>
      <x:c r="I869" s="34"/>
      <x:c r="J869" s="34"/>
      <x:c r="K869" s="34"/>
      <x:c r="L869" s="34"/>
      <x:c r="M869" s="34"/>
      <x:c r="N869" s="34"/>
      <x:c r="O869" s="34"/>
      <x:c r="P869" s="34"/>
      <x:c r="S869" s="10" t="n">
        <x:v>0.6107054795932403</x:v>
      </x:c>
      <x:c r="T869" s="10" t="n">
        <x:v>0.9125988579661912</x:v>
      </x:c>
      <x:c r="U869" s="10" t="n">
        <x:v>0.13200015649892816</x:v>
      </x:c>
      <x:c r="V869" s="10" t="n">
        <x:v>0.8594015145795498</x:v>
      </x:c>
      <x:c r="W869" s="10" t="n">
        <x:v>1.4627380079902448</x:v>
      </x:c>
      <x:c r="X869" s="10" t="n">
        <x:v>-0.07701505042667954</x:v>
      </x:c>
    </x:row>
    <x:row r="870">
      <x:c r="A870" s="34" t="n">
        <x:v>846</x:v>
      </x:c>
      <x:c r="B870" s="39" t="n">
        <x:f>CHOOSE(MIN(3,MAX(1,$B$9)),S870,U870,W870)</x:f>
        <x:v>-1.3706177423354284</x:v>
      </x:c>
      <x:c r="C870" s="39" t="n">
        <x:f>CHOOSE(MIN(3,MAX(1,$B$9)),T870,V870,X870)</x:f>
        <x:v>1.8988385213141514</x:v>
      </x:c>
      <x:c r="D870" s="17" t="n">
        <x:f>$B$6+$B$7*B870</x:f>
        <x:v>-0.08706177423354285</x:v>
      </x:c>
      <x:c r="E870" s="17" t="n">
        <x:f>$C$6+$C$7*($B$8*B870+SQRT(1-$B$8^2)*C870)</x:f>
        <x:v>0.145913352597482</x:v>
      </x:c>
      <x:c r="F870" s="34"/>
      <x:c r="G870" s="34"/>
      <x:c r="H870" s="34"/>
      <x:c r="I870" s="34"/>
      <x:c r="J870" s="34"/>
      <x:c r="K870" s="34"/>
      <x:c r="L870" s="34"/>
      <x:c r="M870" s="34"/>
      <x:c r="N870" s="34"/>
      <x:c r="O870" s="34"/>
      <x:c r="P870" s="34"/>
      <x:c r="S870" s="10" t="n">
        <x:v>-1.3706177423354284</x:v>
      </x:c>
      <x:c r="T870" s="10" t="n">
        <x:v>1.8988385213141514</x:v>
      </x:c>
      <x:c r="U870" s="10" t="n">
        <x:v>-0.3031249415697449</x:v>
      </x:c>
      <x:c r="V870" s="10" t="n">
        <x:v>-0.29655791267919035</x:v>
      </x:c>
      <x:c r="W870" s="10" t="n">
        <x:v>0.04278761483188881</x:v>
      </x:c>
      <x:c r="X870" s="10" t="n">
        <x:v>1.5408498331596303</x:v>
      </x:c>
    </x:row>
    <x:row r="871">
      <x:c r="A871" s="34" t="n">
        <x:v>847</x:v>
      </x:c>
      <x:c r="B871" s="39" t="n">
        <x:f>CHOOSE(MIN(3,MAX(1,$B$9)),S871,U871,W871)</x:f>
        <x:v>0.4439921011725412</x:v>
      </x:c>
      <x:c r="C871" s="39" t="n">
        <x:f>CHOOSE(MIN(3,MAX(1,$B$9)),T871,V871,X871)</x:f>
        <x:v>0.506250480439949</x:v>
      </x:c>
      <x:c r="D871" s="17" t="n">
        <x:f>$B$6+$B$7*B871</x:f>
        <x:v>0.09439921011725412</x:v>
      </x:c>
      <x:c r="E871" s="17" t="n">
        <x:f>$C$6+$C$7*($B$8*B871+SQRT(1-$B$8^2)*C871)</x:f>
        <x:v>0.11604218273253436</x:v>
      </x:c>
      <x:c r="F871" s="34"/>
      <x:c r="G871" s="34"/>
      <x:c r="H871" s="34"/>
      <x:c r="I871" s="34"/>
      <x:c r="J871" s="34"/>
      <x:c r="K871" s="34"/>
      <x:c r="L871" s="34"/>
      <x:c r="M871" s="34"/>
      <x:c r="N871" s="34"/>
      <x:c r="O871" s="34"/>
      <x:c r="P871" s="34"/>
      <x:c r="S871" s="10" t="n">
        <x:v>0.4439921011725412</x:v>
      </x:c>
      <x:c r="T871" s="10" t="n">
        <x:v>0.506250480439949</x:v>
      </x:c>
      <x:c r="U871" s="10" t="n">
        <x:v>1.4788777947669425</x:v>
      </x:c>
      <x:c r="V871" s="10" t="n">
        <x:v>-1.2216284373961204</x:v>
      </x:c>
      <x:c r="W871" s="10" t="n">
        <x:v>-1.1774015428346267</x:v>
      </x:c>
      <x:c r="X871" s="10" t="n">
        <x:v>-0.189522184038254</x:v>
      </x:c>
    </x:row>
    <x:row r="872">
      <x:c r="A872" s="34" t="n">
        <x:v>848</x:v>
      </x:c>
      <x:c r="B872" s="39" t="n">
        <x:f>CHOOSE(MIN(3,MAX(1,$B$9)),S872,U872,W872)</x:f>
        <x:v>0.3668564256957205</x:v>
      </x:c>
      <x:c r="C872" s="39" t="n">
        <x:f>CHOOSE(MIN(3,MAX(1,$B$9)),T872,V872,X872)</x:f>
        <x:v>0.33753928352762147</x:v>
      </x:c>
      <x:c r="D872" s="17" t="n">
        <x:f>$B$6+$B$7*B872</x:f>
        <x:v>0.08668564256957206</x:v>
      </x:c>
      <x:c r="E872" s="17" t="n">
        <x:f>$C$6+$C$7*($B$8*B872+SQRT(1-$B$8^2)*C872)</x:f>
        <x:v>0.09757458071579789</x:v>
      </x:c>
      <x:c r="F872" s="34"/>
      <x:c r="G872" s="34"/>
      <x:c r="H872" s="34"/>
      <x:c r="I872" s="34"/>
      <x:c r="J872" s="34"/>
      <x:c r="K872" s="34"/>
      <x:c r="L872" s="34"/>
      <x:c r="M872" s="34"/>
      <x:c r="N872" s="34"/>
      <x:c r="O872" s="34"/>
      <x:c r="P872" s="34"/>
      <x:c r="S872" s="10" t="n">
        <x:v>0.3668564256957205</x:v>
      </x:c>
      <x:c r="T872" s="10" t="n">
        <x:v>0.33753928352762147</x:v>
      </x:c>
      <x:c r="U872" s="10" t="n">
        <x:v>-0.539357140067892</x:v>
      </x:c>
      <x:c r="V872" s="10" t="n">
        <x:v>-0.048333674598576265</x:v>
      </x:c>
      <x:c r="W872" s="10" t="n">
        <x:v>0.9197303604313282</x:v>
      </x:c>
      <x:c r="X872" s="10" t="n">
        <x:v>-1.585844046574004</x:v>
      </x:c>
    </x:row>
    <x:row r="873">
      <x:c r="A873" s="34" t="n">
        <x:v>849</x:v>
      </x:c>
      <x:c r="B873" s="39" t="n">
        <x:f>CHOOSE(MIN(3,MAX(1,$B$9)),S873,U873,W873)</x:f>
        <x:v>0.19279147584389217</x:v>
      </x:c>
      <x:c r="C873" s="39" t="n">
        <x:f>CHOOSE(MIN(3,MAX(1,$B$9)),T873,V873,X873)</x:f>
        <x:v>1.6425446264752126</x:v>
      </x:c>
      <x:c r="D873" s="17" t="n">
        <x:f>$B$6+$B$7*B873</x:f>
        <x:v>0.06927914758438922</x:v>
      </x:c>
      <x:c r="E873" s="17" t="n">
        <x:f>$C$6+$C$7*($B$8*B873+SQRT(1-$B$8^2)*C873)</x:f>
        <x:v>0.20188811112991017</x:v>
      </x:c>
      <x:c r="F873" s="34"/>
      <x:c r="G873" s="34"/>
      <x:c r="H873" s="34"/>
      <x:c r="I873" s="34"/>
      <x:c r="J873" s="34"/>
      <x:c r="K873" s="34"/>
      <x:c r="L873" s="34"/>
      <x:c r="M873" s="34"/>
      <x:c r="N873" s="34"/>
      <x:c r="O873" s="34"/>
      <x:c r="P873" s="34"/>
      <x:c r="S873" s="10" t="n">
        <x:v>0.19279147584389217</x:v>
      </x:c>
      <x:c r="T873" s="10" t="n">
        <x:v>1.6425446264752126</x:v>
      </x:c>
      <x:c r="U873" s="10" t="n">
        <x:v>0.03316000521195999</x:v>
      </x:c>
      <x:c r="V873" s="10" t="n">
        <x:v>0.44744703330664126</x:v>
      </x:c>
      <x:c r="W873" s="10" t="n">
        <x:v>-0.8165443574180011</x:v>
      </x:c>
      <x:c r="X873" s="10" t="n">
        <x:v>1.1866577083819916</x:v>
      </x:c>
    </x:row>
    <x:row r="874">
      <x:c r="A874" s="34" t="n">
        <x:v>850</x:v>
      </x:c>
      <x:c r="B874" s="39" t="n">
        <x:f>CHOOSE(MIN(3,MAX(1,$B$9)),S874,U874,W874)</x:f>
        <x:v>-1.343786744975787</x:v>
      </x:c>
      <x:c r="C874" s="39" t="n">
        <x:f>CHOOSE(MIN(3,MAX(1,$B$9)),T874,V874,X874)</x:f>
        <x:v>1.1833897891678595</x:v>
      </x:c>
      <x:c r="D874" s="17" t="n">
        <x:f>$B$6+$B$7*B874</x:f>
        <x:v>-0.0843786744975787</x:v>
      </x:c>
      <x:c r="E874" s="17" t="n">
        <x:f>$C$6+$C$7*($B$8*B874+SQRT(1-$B$8^2)*C874)</x:f>
        <x:v>0.08529522475105838</x:v>
      </x:c>
      <x:c r="F874" s="34"/>
      <x:c r="G874" s="34"/>
      <x:c r="H874" s="34"/>
      <x:c r="I874" s="34"/>
      <x:c r="J874" s="34"/>
      <x:c r="K874" s="34"/>
      <x:c r="L874" s="34"/>
      <x:c r="M874" s="34"/>
      <x:c r="N874" s="34"/>
      <x:c r="O874" s="34"/>
      <x:c r="P874" s="34"/>
      <x:c r="S874" s="10" t="n">
        <x:v>-1.343786744975787</x:v>
      </x:c>
      <x:c r="T874" s="10" t="n">
        <x:v>1.1833897891678595</x:v>
      </x:c>
      <x:c r="U874" s="10" t="n">
        <x:v>2.0904348688307572</x:v>
      </x:c>
      <x:c r="V874" s="10" t="n">
        <x:v>0.09624170311019563</x:v>
      </x:c>
      <x:c r="W874" s="10" t="n">
        <x:v>0.1905786927754578</x:v>
      </x:c>
      <x:c r="X874" s="10" t="n">
        <x:v>1.1793037100309491</x:v>
      </x:c>
    </x:row>
    <x:row r="875">
      <x:c r="A875" s="34" t="n">
        <x:v>851</x:v>
      </x:c>
      <x:c r="B875" s="39" t="n">
        <x:f>CHOOSE(MIN(3,MAX(1,$B$9)),S875,U875,W875)</x:f>
        <x:v>-0.5858179216973829</x:v>
      </x:c>
      <x:c r="C875" s="39" t="n">
        <x:f>CHOOSE(MIN(3,MAX(1,$B$9)),T875,V875,X875)</x:f>
        <x:v>-0.6060037172989324</x:v>
      </x:c>
      <x:c r="D875" s="17" t="n">
        <x:f>$B$6+$B$7*B875</x:f>
        <x:v>-0.00858179216973829</x:v>
      </x:c>
      <x:c r="E875" s="17" t="n">
        <x:f>$C$6+$C$7*($B$8*B875+SQRT(1-$B$8^2)*C875)</x:f>
        <x:v>-0.031772357481737026</x:v>
      </x:c>
      <x:c r="F875" s="34"/>
      <x:c r="G875" s="34"/>
      <x:c r="H875" s="34"/>
      <x:c r="I875" s="34"/>
      <x:c r="J875" s="34"/>
      <x:c r="K875" s="34"/>
      <x:c r="L875" s="34"/>
      <x:c r="M875" s="34"/>
      <x:c r="N875" s="34"/>
      <x:c r="O875" s="34"/>
      <x:c r="P875" s="34"/>
      <x:c r="S875" s="10" t="n">
        <x:v>-0.5858179216973829</x:v>
      </x:c>
      <x:c r="T875" s="10" t="n">
        <x:v>-0.6060037172989324</x:v>
      </x:c>
      <x:c r="U875" s="10" t="n">
        <x:v>-0.33244961454169947</x:v>
      </x:c>
      <x:c r="V875" s="10" t="n">
        <x:v>-0.7295118764810659</x:v>
      </x:c>
      <x:c r="W875" s="10" t="n">
        <x:v>-0.7480488679633386</x:v>
      </x:c>
      <x:c r="X875" s="10" t="n">
        <x:v>0.4604013949309201</x:v>
      </x:c>
    </x:row>
    <x:row r="876">
      <x:c r="A876" s="34" t="n">
        <x:v>852</x:v>
      </x:c>
      <x:c r="B876" s="39" t="n">
        <x:f>CHOOSE(MIN(3,MAX(1,$B$9)),S876,U876,W876)</x:f>
        <x:v>-1.1941992384035636</x:v>
      </x:c>
      <x:c r="C876" s="39" t="n">
        <x:f>CHOOSE(MIN(3,MAX(1,$B$9)),T876,V876,X876)</x:f>
        <x:v>-0.9090042997246108</x:v>
      </x:c>
      <x:c r="D876" s="17" t="n">
        <x:f>$B$6+$B$7*B876</x:f>
        <x:v>-0.06941992384035636</x:v>
      </x:c>
      <x:c r="E876" s="17" t="n">
        <x:f>$C$6+$C$7*($B$8*B876+SQRT(1-$B$8^2)*C876)</x:f>
        <x:v>-0.08843204349125787</x:v>
      </x:c>
      <x:c r="F876" s="34"/>
      <x:c r="G876" s="34"/>
      <x:c r="H876" s="34"/>
      <x:c r="I876" s="34"/>
      <x:c r="J876" s="34"/>
      <x:c r="K876" s="34"/>
      <x:c r="L876" s="34"/>
      <x:c r="M876" s="34"/>
      <x:c r="N876" s="34"/>
      <x:c r="O876" s="34"/>
      <x:c r="P876" s="34"/>
      <x:c r="S876" s="10" t="n">
        <x:v>-1.1941992384035636</x:v>
      </x:c>
      <x:c r="T876" s="10" t="n">
        <x:v>-0.9090042997246108</x:v>
      </x:c>
      <x:c r="U876" s="10" t="n">
        <x:v>0.2160594030236583</x:v>
      </x:c>
      <x:c r="V876" s="10" t="n">
        <x:v>-0.6910722792205793</x:v>
      </x:c>
      <x:c r="W876" s="10" t="n">
        <x:v>1.129767831442731</x:v>
      </x:c>
      <x:c r="X876" s="10" t="n">
        <x:v>0.34816160187958</x:v>
      </x:c>
    </x:row>
    <x:row r="877">
      <x:c r="A877" s="34" t="n">
        <x:v>853</x:v>
      </x:c>
      <x:c r="B877" s="39" t="n">
        <x:f>CHOOSE(MIN(3,MAX(1,$B$9)),S877,U877,W877)</x:f>
        <x:v>-0.2697583458188742</x:v>
      </x:c>
      <x:c r="C877" s="39" t="n">
        <x:f>CHOOSE(MIN(3,MAX(1,$B$9)),T877,V877,X877)</x:f>
        <x:v>0.8448296789929148</x:v>
      </x:c>
      <x:c r="D877" s="17" t="n">
        <x:f>$B$6+$B$7*B877</x:f>
        <x:v>0.023024165418112582</x:v>
      </x:c>
      <x:c r="E877" s="17" t="n">
        <x:f>$C$6+$C$7*($B$8*B877+SQRT(1-$B$8^2)*C877)</x:f>
        <x:v>0.10967647909694797</x:v>
      </x:c>
      <x:c r="F877" s="34"/>
      <x:c r="G877" s="34"/>
      <x:c r="H877" s="34"/>
      <x:c r="I877" s="34"/>
      <x:c r="J877" s="34"/>
      <x:c r="K877" s="34"/>
      <x:c r="L877" s="34"/>
      <x:c r="M877" s="34"/>
      <x:c r="N877" s="34"/>
      <x:c r="O877" s="34"/>
      <x:c r="P877" s="34"/>
      <x:c r="S877" s="10" t="n">
        <x:v>-0.2697583458188742</x:v>
      </x:c>
      <x:c r="T877" s="10" t="n">
        <x:v>0.8448296789929148</x:v>
      </x:c>
      <x:c r="U877" s="10" t="n">
        <x:v>-1.485048527981948</x:v>
      </x:c>
      <x:c r="V877" s="10" t="n">
        <x:v>-0.731106761009382</x:v>
      </x:c>
      <x:c r="W877" s="10" t="n">
        <x:v>-1.4328468877940332</x:v>
      </x:c>
      <x:c r="X877" s="10" t="n">
        <x:v>0.003336776937812892</x:v>
      </x:c>
    </x:row>
    <x:row r="878">
      <x:c r="A878" s="34" t="n">
        <x:v>854</x:v>
      </x:c>
      <x:c r="B878" s="39" t="n">
        <x:f>CHOOSE(MIN(3,MAX(1,$B$9)),S878,U878,W878)</x:f>
        <x:v>-0.47446443391093174</x:v>
      </x:c>
      <x:c r="C878" s="39" t="n">
        <x:f>CHOOSE(MIN(3,MAX(1,$B$9)),T878,V878,X878)</x:f>
        <x:v>0.5739874147105034</x:v>
      </x:c>
      <x:c r="D878" s="17" t="n">
        <x:f>$B$6+$B$7*B878</x:f>
        <x:v>0.0025535566089068262</x:v>
      </x:c>
      <x:c r="E878" s="17" t="n">
        <x:f>$C$6+$C$7*($B$8*B878+SQRT(1-$B$8^2)*C878)</x:f>
        <x:v>0.07598554656363839</x:v>
      </x:c>
      <x:c r="F878" s="34"/>
      <x:c r="G878" s="34"/>
      <x:c r="H878" s="34"/>
      <x:c r="I878" s="34"/>
      <x:c r="J878" s="34"/>
      <x:c r="K878" s="34"/>
      <x:c r="L878" s="34"/>
      <x:c r="M878" s="34"/>
      <x:c r="N878" s="34"/>
      <x:c r="O878" s="34"/>
      <x:c r="P878" s="34"/>
      <x:c r="S878" s="10" t="n">
        <x:v>-0.47446443391093174</x:v>
      </x:c>
      <x:c r="T878" s="10" t="n">
        <x:v>0.5739874147105034</x:v>
      </x:c>
      <x:c r="U878" s="10" t="n">
        <x:v>0.9925888894477845</x:v>
      </x:c>
      <x:c r="V878" s="10" t="n">
        <x:v>0.77857953230884</x:v>
      </x:c>
      <x:c r="W878" s="10" t="n">
        <x:v>-0.6372861120084877</x:v>
      </x:c>
      <x:c r="X878" s="10" t="n">
        <x:v>-0.4739714351888767</x:v>
      </x:c>
    </x:row>
    <x:row r="879">
      <x:c r="A879" s="34" t="n">
        <x:v>855</x:v>
      </x:c>
      <x:c r="B879" s="39" t="n">
        <x:f>CHOOSE(MIN(3,MAX(1,$B$9)),S879,U879,W879)</x:f>
        <x:v>-0.4156162663946117</x:v>
      </x:c>
      <x:c r="C879" s="39" t="n">
        <x:f>CHOOSE(MIN(3,MAX(1,$B$9)),T879,V879,X879)</x:f>
        <x:v>0.7145397469242483</x:v>
      </x:c>
      <x:c r="D879" s="17" t="n">
        <x:f>$B$6+$B$7*B879</x:f>
        <x:v>0.008438373360538834</x:v>
      </x:c>
      <x:c r="E879" s="17" t="n">
        <x:f>$C$6+$C$7*($B$8*B879+SQRT(1-$B$8^2)*C879)</x:f>
        <x:v>0.09110014396527968</x:v>
      </x:c>
      <x:c r="F879" s="34"/>
      <x:c r="G879" s="34"/>
      <x:c r="H879" s="34"/>
      <x:c r="I879" s="34"/>
      <x:c r="J879" s="34"/>
      <x:c r="K879" s="34"/>
      <x:c r="L879" s="34"/>
      <x:c r="M879" s="34"/>
      <x:c r="N879" s="34"/>
      <x:c r="O879" s="34"/>
      <x:c r="P879" s="34"/>
      <x:c r="S879" s="10" t="n">
        <x:v>-0.4156162663946117</x:v>
      </x:c>
      <x:c r="T879" s="10" t="n">
        <x:v>0.7145397469242483</x:v>
      </x:c>
      <x:c r="U879" s="10" t="n">
        <x:v>0.4070776321649099</x:v>
      </x:c>
      <x:c r="V879" s="10" t="n">
        <x:v>0.07035059810506436</x:v>
      </x:c>
      <x:c r="W879" s="10" t="n">
        <x:v>0.5537781616259217</x:v>
      </x:c>
      <x:c r="X879" s="10" t="n">
        <x:v>-0.45327071088328474</x:v>
      </x:c>
    </x:row>
    <x:row r="880">
      <x:c r="A880" s="34" t="n">
        <x:v>856</x:v>
      </x:c>
      <x:c r="B880" s="39" t="n">
        <x:f>CHOOSE(MIN(3,MAX(1,$B$9)),S880,U880,W880)</x:f>
        <x:v>1.4253643955644382</x:v>
      </x:c>
      <x:c r="C880" s="39" t="n">
        <x:f>CHOOSE(MIN(3,MAX(1,$B$9)),T880,V880,X880)</x:f>
        <x:v>-1.020082854644966</x:v>
      </x:c>
      <x:c r="D880" s="17" t="n">
        <x:f>$B$6+$B$7*B880</x:f>
        <x:v>0.19253643955644384</x:v>
      </x:c>
      <x:c r="E880" s="17" t="n">
        <x:f>$C$6+$C$7*($B$8*B880+SQRT(1-$B$8^2)*C880)</x:f>
        <x:v>0.03292645316947296</x:v>
      </x:c>
      <x:c r="F880" s="34"/>
      <x:c r="G880" s="34"/>
      <x:c r="H880" s="34"/>
      <x:c r="I880" s="34"/>
      <x:c r="J880" s="34"/>
      <x:c r="K880" s="34"/>
      <x:c r="L880" s="34"/>
      <x:c r="M880" s="34"/>
      <x:c r="N880" s="34"/>
      <x:c r="O880" s="34"/>
      <x:c r="P880" s="34"/>
      <x:c r="S880" s="10" t="n">
        <x:v>1.4253643955644382</x:v>
      </x:c>
      <x:c r="T880" s="10" t="n">
        <x:v>-1.020082854644966</x:v>
      </x:c>
      <x:c r="U880" s="10" t="n">
        <x:v>-1.4284565113138863</x:v>
      </x:c>
      <x:c r="V880" s="10" t="n">
        <x:v>-0.9160324701781432</x:v>
      </x:c>
      <x:c r="W880" s="10" t="n">
        <x:v>0.6080719285053425</x:v>
      </x:c>
      <x:c r="X880" s="10" t="n">
        <x:v>0.8749842341942233</x:v>
      </x:c>
    </x:row>
    <x:row r="881">
      <x:c r="A881" s="34" t="n">
        <x:v>857</x:v>
      </x:c>
      <x:c r="B881" s="39" t="n">
        <x:f>CHOOSE(MIN(3,MAX(1,$B$9)),S881,U881,W881)</x:f>
        <x:v>0.43569724874531957</x:v>
      </x:c>
      <x:c r="C881" s="39" t="n">
        <x:f>CHOOSE(MIN(3,MAX(1,$B$9)),T881,V881,X881)</x:f>
        <x:v>-0.14509066609650462</x:v>
      </x:c>
      <x:c r="D881" s="17" t="n">
        <x:f>$B$6+$B$7*B881</x:f>
        <x:v>0.09356972487453197</x:v>
      </x:c>
      <x:c r="E881" s="17" t="n">
        <x:f>$C$6+$C$7*($B$8*B881+SQRT(1-$B$8^2)*C881)</x:f>
        <x:v>0.05921964216810813</x:v>
      </x:c>
      <x:c r="F881" s="34"/>
      <x:c r="G881" s="34"/>
      <x:c r="H881" s="34"/>
      <x:c r="I881" s="34"/>
      <x:c r="J881" s="34"/>
      <x:c r="K881" s="34"/>
      <x:c r="L881" s="34"/>
      <x:c r="M881" s="34"/>
      <x:c r="N881" s="34"/>
      <x:c r="O881" s="34"/>
      <x:c r="P881" s="34"/>
      <x:c r="S881" s="10" t="n">
        <x:v>0.43569724874531957</x:v>
      </x:c>
      <x:c r="T881" s="10" t="n">
        <x:v>-0.14509066609650462</x:v>
      </x:c>
      <x:c r="U881" s="10" t="n">
        <x:v>0.16984016250982248</x:v>
      </x:c>
      <x:c r="V881" s="10" t="n">
        <x:v>0.07404976996026666</x:v>
      </x:c>
      <x:c r="W881" s="10" t="n">
        <x:v>0.39147731722814805</x:v>
      </x:c>
      <x:c r="X881" s="10" t="n">
        <x:v>-1.5685350718458109</x:v>
      </x:c>
    </x:row>
    <x:row r="882">
      <x:c r="A882" s="34" t="n">
        <x:v>858</x:v>
      </x:c>
      <x:c r="B882" s="39" t="n">
        <x:f>CHOOSE(MIN(3,MAX(1,$B$9)),S882,U882,W882)</x:f>
        <x:v>-0.004369303405022498</x:v>
      </x:c>
      <x:c r="C882" s="39" t="n">
        <x:f>CHOOSE(MIN(3,MAX(1,$B$9)),T882,V882,X882)</x:f>
        <x:v>1.047769523242487</x:v>
      </x:c>
      <x:c r="D882" s="17" t="n">
        <x:f>$B$6+$B$7*B882</x:f>
        <x:v>0.049563069659497756</x:v>
      </x:c>
      <x:c r="E882" s="17" t="n">
        <x:f>$C$6+$C$7*($B$8*B882+SQRT(1-$B$8^2)*C882)</x:f>
        <x:v>0.14052103727365922</x:v>
      </x:c>
      <x:c r="F882" s="34"/>
      <x:c r="G882" s="34"/>
      <x:c r="H882" s="34"/>
      <x:c r="I882" s="34"/>
      <x:c r="J882" s="34"/>
      <x:c r="K882" s="34"/>
      <x:c r="L882" s="34"/>
      <x:c r="M882" s="34"/>
      <x:c r="N882" s="34"/>
      <x:c r="O882" s="34"/>
      <x:c r="P882" s="34"/>
      <x:c r="S882" s="10" t="n">
        <x:v>-0.004369303405022498</x:v>
      </x:c>
      <x:c r="T882" s="10" t="n">
        <x:v>1.047769523242487</x:v>
      </x:c>
      <x:c r="U882" s="10" t="n">
        <x:v>0.1456196725882816</x:v>
      </x:c>
      <x:c r="V882" s="10" t="n">
        <x:v>0.9022927589989808</x:v>
      </x:c>
      <x:c r="W882" s="10" t="n">
        <x:v>1.5550740329001451</x:v>
      </x:c>
      <x:c r="X882" s="10" t="n">
        <x:v>-0.7550108429355611</x:v>
      </x:c>
    </x:row>
    <x:row r="883">
      <x:c r="A883" s="34" t="n">
        <x:v>859</x:v>
      </x:c>
      <x:c r="B883" s="39" t="n">
        <x:f>CHOOSE(MIN(3,MAX(1,$B$9)),S883,U883,W883)</x:f>
        <x:v>0.3230427196054211</x:v>
      </x:c>
      <x:c r="C883" s="39" t="n">
        <x:f>CHOOSE(MIN(3,MAX(1,$B$9)),T883,V883,X883)</x:f>
        <x:v>-0.5624106790549573</x:v>
      </x:c>
      <x:c r="D883" s="17" t="n">
        <x:f>$B$6+$B$7*B883</x:f>
        <x:v>0.0823042719605421</x:v>
      </x:c>
      <x:c r="E883" s="17" t="n">
        <x:f>$C$6+$C$7*($B$8*B883+SQRT(1-$B$8^2)*C883)</x:f>
        <x:v>0.01744594243814608</x:v>
      </x:c>
      <x:c r="F883" s="34"/>
      <x:c r="G883" s="34"/>
      <x:c r="H883" s="34"/>
      <x:c r="I883" s="34"/>
      <x:c r="J883" s="34"/>
      <x:c r="K883" s="34"/>
      <x:c r="L883" s="34"/>
      <x:c r="M883" s="34"/>
      <x:c r="N883" s="34"/>
      <x:c r="O883" s="34"/>
      <x:c r="P883" s="34"/>
      <x:c r="S883" s="10" t="n">
        <x:v>0.3230427196054211</x:v>
      </x:c>
      <x:c r="T883" s="10" t="n">
        <x:v>-0.5624106790549573</x:v>
      </x:c>
      <x:c r="U883" s="10" t="n">
        <x:v>0.8652113001745562</x:v>
      </x:c>
      <x:c r="V883" s="10" t="n">
        <x:v>-0.17386548291649773</x:v>
      </x:c>
      <x:c r="W883" s="10" t="n">
        <x:v>1.7660421742478483</x:v>
      </x:c>
      <x:c r="X883" s="10" t="n">
        <x:v>-0.9395345403969377</x:v>
      </x:c>
    </x:row>
    <x:row r="884">
      <x:c r="A884" s="34" t="n">
        <x:v>860</x:v>
      </x:c>
      <x:c r="B884" s="39" t="n">
        <x:f>CHOOSE(MIN(3,MAX(1,$B$9)),S884,U884,W884)</x:f>
        <x:v>-1.3295106114674524</x:v>
      </x:c>
      <x:c r="C884" s="39" t="n">
        <x:f>CHOOSE(MIN(3,MAX(1,$B$9)),T884,V884,X884)</x:f>
        <x:v>-0.10278960575219079</x:v>
      </x:c>
      <x:c r="D884" s="17" t="n">
        <x:f>$B$6+$B$7*B884</x:f>
        <x:v>-0.08295106114674523</x:v>
      </x:c>
      <x:c r="E884" s="17" t="n">
        <x:f>$C$6+$C$7*($B$8*B884+SQRT(1-$B$8^2)*C884)</x:f>
        <x:v>-0.025377371556011052</x:v>
      </x:c>
      <x:c r="F884" s="34"/>
      <x:c r="G884" s="34"/>
      <x:c r="H884" s="34"/>
      <x:c r="I884" s="34"/>
      <x:c r="J884" s="34"/>
      <x:c r="K884" s="34"/>
      <x:c r="L884" s="34"/>
      <x:c r="M884" s="34"/>
      <x:c r="N884" s="34"/>
      <x:c r="O884" s="34"/>
      <x:c r="P884" s="34"/>
      <x:c r="S884" s="10" t="n">
        <x:v>-1.3295106114674524</x:v>
      </x:c>
      <x:c r="T884" s="10" t="n">
        <x:v>-0.10278960575219079</x:v>
      </x:c>
      <x:c r="U884" s="10" t="n">
        <x:v>0.8622217865052472</x:v>
      </x:c>
      <x:c r="V884" s="10" t="n">
        <x:v>2.6013718365532537</x:v>
      </x:c>
      <x:c r="W884" s="10" t="n">
        <x:v>-0.4687971189691277</x:v>
      </x:c>
      <x:c r="X884" s="10" t="n">
        <x:v>0.8384412274187516</x:v>
      </x:c>
    </x:row>
    <x:row r="885">
      <x:c r="A885" s="34" t="n">
        <x:v>861</x:v>
      </x:c>
      <x:c r="B885" s="39" t="n">
        <x:f>CHOOSE(MIN(3,MAX(1,$B$9)),S885,U885,W885)</x:f>
        <x:v>-1.2303124991231336</x:v>
      </x:c>
      <x:c r="C885" s="39" t="n">
        <x:f>CHOOSE(MIN(3,MAX(1,$B$9)),T885,V885,X885)</x:f>
        <x:v>1.0742412453157129</x:v>
      </x:c>
      <x:c r="D885" s="17" t="n">
        <x:f>$B$6+$B$7*B885</x:f>
        <x:v>-0.07303124991231336</x:v>
      </x:c>
      <x:c r="E885" s="17" t="n">
        <x:f>$C$6+$C$7*($B$8*B885+SQRT(1-$B$8^2)*C885)</x:f>
        <x:v>0.08151639586748716</x:v>
      </x:c>
      <x:c r="F885" s="34"/>
      <x:c r="G885" s="34"/>
      <x:c r="H885" s="34"/>
      <x:c r="I885" s="34"/>
      <x:c r="J885" s="34"/>
      <x:c r="K885" s="34"/>
      <x:c r="L885" s="34"/>
      <x:c r="M885" s="34"/>
      <x:c r="N885" s="34"/>
      <x:c r="O885" s="34"/>
      <x:c r="P885" s="34"/>
      <x:c r="S885" s="10" t="n">
        <x:v>-1.2303124991231336</x:v>
      </x:c>
      <x:c r="T885" s="10" t="n">
        <x:v>1.0742412453157129</x:v>
      </x:c>
      <x:c r="U885" s="10" t="n">
        <x:v>-0.5946343038031906</x:v>
      </x:c>
      <x:c r="V885" s="10" t="n">
        <x:v>-0.41240544563383214</x:v>
      </x:c>
      <x:c r="W885" s="10" t="n">
        <x:v>1.4645224997566186</x:v>
      </x:c>
      <x:c r="X885" s="10" t="n">
        <x:v>0.09575702922767637</x:v>
      </x:c>
    </x:row>
    <x:row r="886">
      <x:c r="A886" s="34" t="n">
        <x:v>862</x:v>
      </x:c>
      <x:c r="B886" s="39" t="n">
        <x:f>CHOOSE(MIN(3,MAX(1,$B$9)),S886,U886,W886)</x:f>
        <x:v>0.8762474213723245</x:v>
      </x:c>
      <x:c r="C886" s="39" t="n">
        <x:f>CHOOSE(MIN(3,MAX(1,$B$9)),T886,V886,X886)</x:f>
        <x:v>0.9525789078086144</x:v>
      </x:c>
      <x:c r="D886" s="17" t="n">
        <x:f>$B$6+$B$7*B886</x:f>
        <x:v>0.13762474213723247</x:v>
      </x:c>
      <x:c r="E886" s="17" t="n">
        <x:f>$C$6+$C$7*($B$8*B886+SQRT(1-$B$8^2)*C886)</x:f>
        <x:v>0.1763081243957657</x:v>
      </x:c>
      <x:c r="F886" s="34"/>
      <x:c r="G886" s="34"/>
      <x:c r="H886" s="34"/>
      <x:c r="I886" s="34"/>
      <x:c r="J886" s="34"/>
      <x:c r="K886" s="34"/>
      <x:c r="L886" s="34"/>
      <x:c r="M886" s="34"/>
      <x:c r="N886" s="34"/>
      <x:c r="O886" s="34"/>
      <x:c r="P886" s="34"/>
      <x:c r="S886" s="10" t="n">
        <x:v>0.8762474213723245</x:v>
      </x:c>
      <x:c r="T886" s="10" t="n">
        <x:v>0.9525789078086144</x:v>
      </x:c>
      <x:c r="U886" s="10" t="n">
        <x:v>-0.9315175720626292</x:v>
      </x:c>
      <x:c r="V886" s="10" t="n">
        <x:v>0.6009937172076537</x:v>
      </x:c>
      <x:c r="W886" s="10" t="n">
        <x:v>0.42835093014324466</x:v>
      </x:c>
      <x:c r="X886" s="10" t="n">
        <x:v>-0.01194353322291417</x:v>
      </x:c>
    </x:row>
    <x:row r="887">
      <x:c r="A887" s="34" t="n">
        <x:v>863</x:v>
      </x:c>
      <x:c r="B887" s="39" t="n">
        <x:f>CHOOSE(MIN(3,MAX(1,$B$9)),S887,U887,W887)</x:f>
        <x:v>0.023706720917293932</x:v>
      </x:c>
      <x:c r="C887" s="39" t="n">
        <x:f>CHOOSE(MIN(3,MAX(1,$B$9)),T887,V887,X887)</x:f>
        <x:v>-1.594301020478725</x:v>
      </x:c>
      <x:c r="D887" s="17" t="n">
        <x:f>$B$6+$B$7*B887</x:f>
        <x:v>0.052370672091729395</x:v>
      </x:c>
      <x:c r="E887" s="17" t="n">
        <x:f>$C$6+$C$7*($B$8*B887+SQRT(1-$B$8^2)*C887)</x:f>
        <x:v>-0.08688518245553832</x:v>
      </x:c>
      <x:c r="F887" s="34"/>
      <x:c r="G887" s="34"/>
      <x:c r="H887" s="34"/>
      <x:c r="I887" s="34"/>
      <x:c r="J887" s="34"/>
      <x:c r="K887" s="34"/>
      <x:c r="L887" s="34"/>
      <x:c r="M887" s="34"/>
      <x:c r="N887" s="34"/>
      <x:c r="O887" s="34"/>
      <x:c r="P887" s="34"/>
      <x:c r="S887" s="10" t="n">
        <x:v>0.023706720917293932</x:v>
      </x:c>
      <x:c r="T887" s="10" t="n">
        <x:v>-1.594301020478725</x:v>
      </x:c>
      <x:c r="U887" s="10" t="n">
        <x:v>-0.017312125987685376</x:v>
      </x:c>
      <x:c r="V887" s="10" t="n">
        <x:v>1.2594610865061293</x:v>
      </x:c>
      <x:c r="W887" s="10" t="n">
        <x:v>1.047793903838973</x:v>
      </x:c>
      <x:c r="X887" s="10" t="n">
        <x:v>0.16999189685016938</x:v>
      </x:c>
    </x:row>
    <x:row r="888">
      <x:c r="A888" s="34" t="n">
        <x:v>864</x:v>
      </x:c>
      <x:c r="B888" s="39" t="n">
        <x:f>CHOOSE(MIN(3,MAX(1,$B$9)),S888,U888,W888)</x:f>
        <x:v>0.5793868619200953</x:v>
      </x:c>
      <x:c r="C888" s="39" t="n">
        <x:f>CHOOSE(MIN(3,MAX(1,$B$9)),T888,V888,X888)</x:f>
        <x:v>-0.8351427381416652</x:v>
      </x:c>
      <x:c r="D888" s="17" t="n">
        <x:f>$B$6+$B$7*B888</x:f>
        <x:v>0.10793868619200953</x:v>
      </x:c>
      <x:c r="E888" s="17" t="n">
        <x:f>$C$6+$C$7*($B$8*B888+SQRT(1-$B$8^2)*C888)</x:f>
        <x:v>0.006643860394327038</x:v>
      </x:c>
      <x:c r="F888" s="34"/>
      <x:c r="G888" s="34"/>
      <x:c r="H888" s="34"/>
      <x:c r="I888" s="34"/>
      <x:c r="J888" s="34"/>
      <x:c r="K888" s="34"/>
      <x:c r="L888" s="34"/>
      <x:c r="M888" s="34"/>
      <x:c r="N888" s="34"/>
      <x:c r="O888" s="34"/>
      <x:c r="P888" s="34"/>
      <x:c r="S888" s="10" t="n">
        <x:v>0.5793868619200953</x:v>
      </x:c>
      <x:c r="T888" s="10" t="n">
        <x:v>-0.8351427381416652</x:v>
      </x:c>
      <x:c r="U888" s="10" t="n">
        <x:v>-2.0157448893384715</x:v>
      </x:c>
      <x:c r="V888" s="10" t="n">
        <x:v>0.7180720422708275</x:v>
      </x:c>
      <x:c r="W888" s="10" t="n">
        <x:v>0.9474127893100533</x:v>
      </x:c>
      <x:c r="X888" s="10" t="n">
        <x:v>-0.10810404102432937</x:v>
      </x:c>
    </x:row>
    <x:row r="889">
      <x:c r="A889" s="34" t="n">
        <x:v>865</x:v>
      </x:c>
      <x:c r="B889" s="39" t="n">
        <x:f>CHOOSE(MIN(3,MAX(1,$B$9)),S889,U889,W889)</x:f>
        <x:v>0.005558117192926366</x:v>
      </x:c>
      <x:c r="C889" s="39" t="n">
        <x:f>CHOOSE(MIN(3,MAX(1,$B$9)),T889,V889,X889)</x:f>
        <x:v>0.5978242673653902</x:v>
      </x:c>
      <x:c r="D889" s="17" t="n">
        <x:f>$B$6+$B$7*B889</x:f>
        <x:v>0.05055581171929264</x:v>
      </x:c>
      <x:c r="E889" s="17" t="n">
        <x:f>$C$6+$C$7*($B$8*B889+SQRT(1-$B$8^2)*C889)</x:f>
        <x:v>0.10205100611337115</x:v>
      </x:c>
      <x:c r="F889" s="34"/>
      <x:c r="G889" s="34"/>
      <x:c r="H889" s="34"/>
      <x:c r="I889" s="34"/>
      <x:c r="J889" s="34"/>
      <x:c r="K889" s="34"/>
      <x:c r="L889" s="34"/>
      <x:c r="M889" s="34"/>
      <x:c r="N889" s="34"/>
      <x:c r="O889" s="34"/>
      <x:c r="P889" s="34"/>
      <x:c r="S889" s="10" t="n">
        <x:v>0.005558117192926366</x:v>
      </x:c>
      <x:c r="T889" s="10" t="n">
        <x:v>0.5978242673653902</x:v>
      </x:c>
      <x:c r="U889" s="10" t="n">
        <x:v>0.4223480503551432</x:v>
      </x:c>
      <x:c r="V889" s="10" t="n">
        <x:v>-0.4542709902266458</x:v>
      </x:c>
      <x:c r="W889" s="10" t="n">
        <x:v>0.43442221036478135</x:v>
      </x:c>
      <x:c r="X889" s="10" t="n">
        <x:v>-0.31102581624685266</x:v>
      </x:c>
    </x:row>
    <x:row r="890">
      <x:c r="A890" s="34" t="n">
        <x:v>866</x:v>
      </x:c>
      <x:c r="B890" s="39" t="n">
        <x:f>CHOOSE(MIN(3,MAX(1,$B$9)),S890,U890,W890)</x:f>
        <x:v>0.274791330251831</x:v>
      </x:c>
      <x:c r="C890" s="39" t="n">
        <x:f>CHOOSE(MIN(3,MAX(1,$B$9)),T890,V890,X890)</x:f>
        <x:v>0.2674765564434951</x:v>
      </x:c>
      <x:c r="D890" s="17" t="n">
        <x:f>$B$6+$B$7*B890</x:f>
        <x:v>0.07747913302518311</x:v>
      </x:c>
      <x:c r="E890" s="17" t="n">
        <x:f>$C$6+$C$7*($B$8*B890+SQRT(1-$B$8^2)*C890)</x:f>
        <x:v>0.08690371579227646</x:v>
      </x:c>
      <x:c r="F890" s="34"/>
      <x:c r="G890" s="34"/>
      <x:c r="H890" s="34"/>
      <x:c r="I890" s="34"/>
      <x:c r="J890" s="34"/>
      <x:c r="K890" s="34"/>
      <x:c r="L890" s="34"/>
      <x:c r="M890" s="34"/>
      <x:c r="N890" s="34"/>
      <x:c r="O890" s="34"/>
      <x:c r="P890" s="34"/>
      <x:c r="S890" s="10" t="n">
        <x:v>0.274791330251831</x:v>
      </x:c>
      <x:c r="T890" s="10" t="n">
        <x:v>0.2674765564434951</x:v>
      </x:c>
      <x:c r="U890" s="10" t="n">
        <x:v>-0.9913560155522959</x:v>
      </x:c>
      <x:c r="V890" s="10" t="n">
        <x:v>0.6805637984835963</x:v>
      </x:c>
      <x:c r="W890" s="10" t="n">
        <x:v>0.21213170992772032</x:v>
      </x:c>
      <x:c r="X890" s="10" t="n">
        <x:v>1.1013536659141905</x:v>
      </x:c>
    </x:row>
    <x:row r="891">
      <x:c r="A891" s="34" t="n">
        <x:v>867</x:v>
      </x:c>
      <x:c r="B891" s="39" t="n">
        <x:f>CHOOSE(MIN(3,MAX(1,$B$9)),S891,U891,W891)</x:f>
        <x:v>0.5764439491089232</x:v>
      </x:c>
      <x:c r="C891" s="39" t="n">
        <x:f>CHOOSE(MIN(3,MAX(1,$B$9)),T891,V891,X891)</x:f>
        <x:v>0.8109215323329126</x:v>
      </x:c>
      <x:c r="D891" s="17" t="n">
        <x:f>$B$6+$B$7*B891</x:f>
        <x:v>0.10764439491089232</x:v>
      </x:c>
      <x:c r="E891" s="17" t="n">
        <x:f>$C$6+$C$7*($B$8*B891+SQRT(1-$B$8^2)*C891)</x:f>
        <x:v>0.14905006220305678</x:v>
      </x:c>
      <x:c r="F891" s="34"/>
      <x:c r="G891" s="34"/>
      <x:c r="H891" s="34"/>
      <x:c r="I891" s="34"/>
      <x:c r="J891" s="34"/>
      <x:c r="K891" s="34"/>
      <x:c r="L891" s="34"/>
      <x:c r="M891" s="34"/>
      <x:c r="N891" s="34"/>
      <x:c r="O891" s="34"/>
      <x:c r="P891" s="34"/>
      <x:c r="S891" s="10" t="n">
        <x:v>0.5764439491089232</x:v>
      </x:c>
      <x:c r="T891" s="10" t="n">
        <x:v>0.8109215323329126</x:v>
      </x:c>
      <x:c r="U891" s="10" t="n">
        <x:v>1.0332267418189913</x:v>
      </x:c>
      <x:c r="V891" s="10" t="n">
        <x:v>0.19416241195727085</x:v>
      </x:c>
      <x:c r="W891" s="10" t="n">
        <x:v>-0.40252843474950484</x:v>
      </x:c>
      <x:c r="X891" s="10" t="n">
        <x:v>0.4193900456171227</x:v>
      </x:c>
    </x:row>
    <x:row r="892">
      <x:c r="A892" s="34" t="n">
        <x:v>868</x:v>
      </x:c>
      <x:c r="B892" s="39" t="n">
        <x:f>CHOOSE(MIN(3,MAX(1,$B$9)),S892,U892,W892)</x:f>
        <x:v>-0.9295161943403739</x:v>
      </x:c>
      <x:c r="C892" s="39" t="n">
        <x:f>CHOOSE(MIN(3,MAX(1,$B$9)),T892,V892,X892)</x:f>
        <x:v>0.9477312155583651</x:v>
      </x:c>
      <x:c r="D892" s="17" t="n">
        <x:f>$B$6+$B$7*B892</x:f>
        <x:v>-0.0429516194340374</x:v>
      </x:c>
      <x:c r="E892" s="17" t="n">
        <x:f>$C$6+$C$7*($B$8*B892+SQRT(1-$B$8^2)*C892)</x:f>
        <x:v>0.08560012114628632</x:v>
      </x:c>
      <x:c r="F892" s="34"/>
      <x:c r="G892" s="34"/>
      <x:c r="H892" s="34"/>
      <x:c r="I892" s="34"/>
      <x:c r="J892" s="34"/>
      <x:c r="K892" s="34"/>
      <x:c r="L892" s="34"/>
      <x:c r="M892" s="34"/>
      <x:c r="N892" s="34"/>
      <x:c r="O892" s="34"/>
      <x:c r="P892" s="34"/>
      <x:c r="S892" s="10" t="n">
        <x:v>-0.9295161943403739</x:v>
      </x:c>
      <x:c r="T892" s="10" t="n">
        <x:v>0.9477312155583651</x:v>
      </x:c>
      <x:c r="U892" s="10" t="n">
        <x:v>-0.1764363465126851</x:v>
      </x:c>
      <x:c r="V892" s="10" t="n">
        <x:v>0.7002378343062609</x:v>
      </x:c>
      <x:c r="W892" s="10" t="n">
        <x:v>2.0210279340418063</x:v>
      </x:c>
      <x:c r="X892" s="10" t="n">
        <x:v>0.4100582814778565</x:v>
      </x:c>
    </x:row>
    <x:row r="893">
      <x:c r="A893" s="34" t="n">
        <x:v>869</x:v>
      </x:c>
      <x:c r="B893" s="39" t="n">
        <x:f>CHOOSE(MIN(3,MAX(1,$B$9)),S893,U893,W893)</x:f>
        <x:v>-0.1500600726761354</x:v>
      </x:c>
      <x:c r="C893" s="39" t="n">
        <x:f>CHOOSE(MIN(3,MAX(1,$B$9)),T893,V893,X893)</x:f>
        <x:v>0.5969536369563534</x:v>
      </x:c>
      <x:c r="D893" s="17" t="n">
        <x:f>$B$6+$B$7*B893</x:f>
        <x:v>0.034993992732386466</x:v>
      </x:c>
      <x:c r="E893" s="17" t="n">
        <x:f>$C$6+$C$7*($B$8*B893+SQRT(1-$B$8^2)*C893)</x:f>
        <x:v>0.09419469781476475</x:v>
      </x:c>
      <x:c r="F893" s="34"/>
      <x:c r="G893" s="34"/>
      <x:c r="H893" s="34"/>
      <x:c r="I893" s="34"/>
      <x:c r="J893" s="34"/>
      <x:c r="K893" s="34"/>
      <x:c r="L893" s="34"/>
      <x:c r="M893" s="34"/>
      <x:c r="N893" s="34"/>
      <x:c r="O893" s="34"/>
      <x:c r="P893" s="34"/>
      <x:c r="S893" s="10" t="n">
        <x:v>-0.1500600726761354</x:v>
      </x:c>
      <x:c r="T893" s="10" t="n">
        <x:v>0.5969536369563534</x:v>
      </x:c>
      <x:c r="U893" s="10" t="n">
        <x:v>1.0029976488873982</x:v>
      </x:c>
      <x:c r="V893" s="10" t="n">
        <x:v>-0.49445277379839947</x:v>
      </x:c>
      <x:c r="W893" s="10" t="n">
        <x:v>-1.013503230451577</x:v>
      </x:c>
      <x:c r="X893" s="10" t="n">
        <x:v>-1.0233912256860092</x:v>
      </x:c>
    </x:row>
    <x:row r="894">
      <x:c r="A894" s="34" t="n">
        <x:v>870</x:v>
      </x:c>
      <x:c r="B894" s="39" t="n">
        <x:f>CHOOSE(MIN(3,MAX(1,$B$9)),S894,U894,W894)</x:f>
        <x:v>0.7191286605657466</x:v>
      </x:c>
      <x:c r="C894" s="39" t="n">
        <x:f>CHOOSE(MIN(3,MAX(1,$B$9)),T894,V894,X894)</x:f>
        <x:v>-0.19546120329779046</x:v>
      </x:c>
      <x:c r="D894" s="17" t="n">
        <x:f>$B$6+$B$7*B894</x:f>
        <x:v>0.12191286605657467</x:v>
      </x:c>
      <x:c r="E894" s="17" t="n">
        <x:f>$C$6+$C$7*($B$8*B894+SQRT(1-$B$8^2)*C894)</x:f>
        <x:v>0.06902899627727122</x:v>
      </x:c>
      <x:c r="F894" s="34"/>
      <x:c r="G894" s="34"/>
      <x:c r="H894" s="34"/>
      <x:c r="I894" s="34"/>
      <x:c r="J894" s="34"/>
      <x:c r="K894" s="34"/>
      <x:c r="L894" s="34"/>
      <x:c r="M894" s="34"/>
      <x:c r="N894" s="34"/>
      <x:c r="O894" s="34"/>
      <x:c r="P894" s="34"/>
      <x:c r="S894" s="10" t="n">
        <x:v>0.7191286605657466</x:v>
      </x:c>
      <x:c r="T894" s="10" t="n">
        <x:v>-0.19546120329779046</x:v>
      </x:c>
      <x:c r="U894" s="10" t="n">
        <x:v>0.5515134166303384</x:v>
      </x:c>
      <x:c r="V894" s="10" t="n">
        <x:v>-0.7285418928489228</x:v>
      </x:c>
      <x:c r="W894" s="10" t="n">
        <x:v>-0.6522787811027168</x:v>
      </x:c>
      <x:c r="X894" s="10" t="n">
        <x:v>2.284219664662717</x:v>
      </x:c>
    </x:row>
    <x:row r="895">
      <x:c r="A895" s="34" t="n">
        <x:v>871</x:v>
      </x:c>
      <x:c r="B895" s="39" t="n">
        <x:f>CHOOSE(MIN(3,MAX(1,$B$9)),S895,U895,W895)</x:f>
        <x:v>0.726986065853372</x:v>
      </x:c>
      <x:c r="C895" s="39" t="n">
        <x:f>CHOOSE(MIN(3,MAX(1,$B$9)),T895,V895,X895)</x:f>
        <x:v>0.3181605817958909</x:v>
      </x:c>
      <x:c r="D895" s="17" t="n">
        <x:f>$B$6+$B$7*B895</x:f>
        <x:v>0.12269860658533721</x:v>
      </x:c>
      <x:c r="E895" s="17" t="n">
        <x:f>$C$6+$C$7*($B$8*B895+SQRT(1-$B$8^2)*C895)</x:f>
        <x:v>0.11390281792447643</x:v>
      </x:c>
      <x:c r="F895" s="34"/>
      <x:c r="G895" s="34"/>
      <x:c r="H895" s="34"/>
      <x:c r="I895" s="34"/>
      <x:c r="J895" s="34"/>
      <x:c r="K895" s="34"/>
      <x:c r="L895" s="34"/>
      <x:c r="M895" s="34"/>
      <x:c r="N895" s="34"/>
      <x:c r="O895" s="34"/>
      <x:c r="P895" s="34"/>
      <x:c r="S895" s="10" t="n">
        <x:v>0.726986065853372</x:v>
      </x:c>
      <x:c r="T895" s="10" t="n">
        <x:v>0.3181605817958909</x:v>
      </x:c>
      <x:c r="U895" s="10" t="n">
        <x:v>-0.31543299936142394</x:v>
      </x:c>
      <x:c r="V895" s="10" t="n">
        <x:v>0.3618504186137776</x:v>
      </x:c>
      <x:c r="W895" s="10" t="n">
        <x:v>-0.19716877328226007</x:v>
      </x:c>
      <x:c r="X895" s="10" t="n">
        <x:v>1.534230052810355</x:v>
      </x:c>
    </x:row>
    <x:row r="896">
      <x:c r="A896" s="34" t="n">
        <x:v>872</x:v>
      </x:c>
      <x:c r="B896" s="39" t="n">
        <x:f>CHOOSE(MIN(3,MAX(1,$B$9)),S896,U896,W896)</x:f>
        <x:v>1.3533867193955242</x:v>
      </x:c>
      <x:c r="C896" s="39" t="n">
        <x:f>CHOOSE(MIN(3,MAX(1,$B$9)),T896,V896,X896)</x:f>
        <x:v>-0.3345376322070583</x:v>
      </x:c>
      <x:c r="D896" s="17" t="n">
        <x:f>$B$6+$B$7*B896</x:f>
        <x:v>0.18533867193955245</x:v>
      </x:c>
      <x:c r="E896" s="17" t="n">
        <x:f>$C$6+$C$7*($B$8*B896+SQRT(1-$B$8^2)*C896)</x:f>
        <x:v>0.08869752716845546</x:v>
      </x:c>
      <x:c r="F896" s="34"/>
      <x:c r="G896" s="34"/>
      <x:c r="H896" s="34"/>
      <x:c r="I896" s="34"/>
      <x:c r="J896" s="34"/>
      <x:c r="K896" s="34"/>
      <x:c r="L896" s="34"/>
      <x:c r="M896" s="34"/>
      <x:c r="N896" s="34"/>
      <x:c r="O896" s="34"/>
      <x:c r="P896" s="34"/>
      <x:c r="S896" s="10" t="n">
        <x:v>1.3533867193955242</x:v>
      </x:c>
      <x:c r="T896" s="10" t="n">
        <x:v>-0.3345376322070583</x:v>
      </x:c>
      <x:c r="U896" s="10" t="n">
        <x:v>1.0154407982119682</x:v>
      </x:c>
      <x:c r="V896" s="10" t="n">
        <x:v>1.592772749648134</x:v>
      </x:c>
      <x:c r="W896" s="10" t="n">
        <x:v>0.18131325274599955</x:v>
      </x:c>
      <x:c r="X896" s="10" t="n">
        <x:v>-1.1902796855067312</x:v>
      </x:c>
    </x:row>
    <x:row r="897">
      <x:c r="A897" s="34" t="n">
        <x:v>873</x:v>
      </x:c>
      <x:c r="B897" s="39" t="n">
        <x:f>CHOOSE(MIN(3,MAX(1,$B$9)),S897,U897,W897)</x:f>
        <x:v>0.4056970397888399</x:v>
      </x:c>
      <x:c r="C897" s="39" t="n">
        <x:f>CHOOSE(MIN(3,MAX(1,$B$9)),T897,V897,X897)</x:f>
        <x:v>-1.2987029695042354</x:v>
      </x:c>
      <x:c r="D897" s="17" t="n">
        <x:f>$B$6+$B$7*B897</x:f>
        <x:v>0.090569703978884</x:v>
      </x:c>
      <x:c r="E897" s="17" t="n">
        <x:f>$C$6+$C$7*($B$8*B897+SQRT(1-$B$8^2)*C897)</x:f>
        <x:v>-0.04218612436665349</x:v>
      </x:c>
      <x:c r="F897" s="34"/>
      <x:c r="G897" s="34"/>
      <x:c r="H897" s="34"/>
      <x:c r="I897" s="34"/>
      <x:c r="J897" s="34"/>
      <x:c r="K897" s="34"/>
      <x:c r="L897" s="34"/>
      <x:c r="M897" s="34"/>
      <x:c r="N897" s="34"/>
      <x:c r="O897" s="34"/>
      <x:c r="P897" s="34"/>
      <x:c r="S897" s="10" t="n">
        <x:v>0.4056970397888399</x:v>
      </x:c>
      <x:c r="T897" s="10" t="n">
        <x:v>-1.2987029695042354</x:v>
      </x:c>
      <x:c r="U897" s="10" t="n">
        <x:v>2.7450483302549666</x:v>
      </x:c>
      <x:c r="V897" s="10" t="n">
        <x:v>2.426056103563095</x:v>
      </x:c>
      <x:c r="W897" s="10" t="n">
        <x:v>0.802934337746547</x:v>
      </x:c>
      <x:c r="X897" s="10" t="n">
        <x:v>-2.122664202598213</x:v>
      </x:c>
    </x:row>
    <x:row r="898">
      <x:c r="A898" s="34" t="n">
        <x:v>874</x:v>
      </x:c>
      <x:c r="B898" s="39" t="n">
        <x:f>CHOOSE(MIN(3,MAX(1,$B$9)),S898,U898,W898)</x:f>
        <x:v>0.6971346499480771</x:v>
      </x:c>
      <x:c r="C898" s="39" t="n">
        <x:f>CHOOSE(MIN(3,MAX(1,$B$9)),T898,V898,X898)</x:f>
        <x:v>0.04462918043454104</x:v>
      </x:c>
      <x:c r="D898" s="17" t="n">
        <x:f>$B$6+$B$7*B898</x:f>
        <x:v>0.11971346499480771</x:v>
      </x:c>
      <x:c r="E898" s="17" t="n">
        <x:f>$C$6+$C$7*($B$8*B898+SQRT(1-$B$8^2)*C898)</x:f>
        <x:v>0.08872173289804305</x:v>
      </x:c>
      <x:c r="F898" s="34"/>
      <x:c r="G898" s="34"/>
      <x:c r="H898" s="34"/>
      <x:c r="I898" s="34"/>
      <x:c r="J898" s="34"/>
      <x:c r="K898" s="34"/>
      <x:c r="L898" s="34"/>
      <x:c r="M898" s="34"/>
      <x:c r="N898" s="34"/>
      <x:c r="O898" s="34"/>
      <x:c r="P898" s="34"/>
      <x:c r="S898" s="10" t="n">
        <x:v>0.6971346499480771</x:v>
      </x:c>
      <x:c r="T898" s="10" t="n">
        <x:v>0.04462918043454104</x:v>
      </x:c>
      <x:c r="U898" s="10" t="n">
        <x:v>1.1371145187482952</x:v>
      </x:c>
      <x:c r="V898" s="10" t="n">
        <x:v>-1.1056733268399936</x:v>
      </x:c>
      <x:c r="W898" s="10" t="n">
        <x:v>-0.12959275119694297</x:v>
      </x:c>
      <x:c r="X898" s="10" t="n">
        <x:v>-1.4256407210502102</x:v>
      </x:c>
    </x:row>
    <x:row r="899">
      <x:c r="A899" s="34" t="n">
        <x:v>875</x:v>
      </x:c>
      <x:c r="B899" s="39" t="n">
        <x:f>CHOOSE(MIN(3,MAX(1,$B$9)),S899,U899,W899)</x:f>
        <x:v>-1.5126698811423585</x:v>
      </x:c>
      <x:c r="C899" s="39" t="n">
        <x:f>CHOOSE(MIN(3,MAX(1,$B$9)),T899,V899,X899)</x:f>
        <x:v>0.5355953643626717</x:v>
      </x:c>
      <x:c r="D899" s="17" t="n">
        <x:f>$B$6+$B$7*B899</x:f>
        <x:v>-0.10126698811423586</x:v>
      </x:c>
      <x:c r="E899" s="17" t="n">
        <x:f>$C$6+$C$7*($B$8*B899+SQRT(1-$B$8^2)*C899)</x:f>
        <x:v>0.02075042511160771</x:v>
      </x:c>
      <x:c r="F899" s="34"/>
      <x:c r="G899" s="34"/>
      <x:c r="H899" s="34"/>
      <x:c r="I899" s="34"/>
      <x:c r="J899" s="34"/>
      <x:c r="K899" s="34"/>
      <x:c r="L899" s="34"/>
      <x:c r="M899" s="34"/>
      <x:c r="N899" s="34"/>
      <x:c r="O899" s="34"/>
      <x:c r="P899" s="34"/>
      <x:c r="S899" s="10" t="n">
        <x:v>-1.5126698811423585</x:v>
      </x:c>
      <x:c r="T899" s="10" t="n">
        <x:v>0.5355953643626717</x:v>
      </x:c>
      <x:c r="U899" s="10" t="n">
        <x:v>-0.30971103512589643</x:v>
      </x:c>
      <x:c r="V899" s="10" t="n">
        <x:v>1.0434242706007246</x:v>
      </x:c>
      <x:c r="W899" s="10" t="n">
        <x:v>1.3266142996917873</x:v>
      </x:c>
      <x:c r="X899" s="10" t="n">
        <x:v>-0.9978852580788902</x:v>
      </x:c>
    </x:row>
    <x:row r="900">
      <x:c r="A900" s="34" t="n">
        <x:v>876</x:v>
      </x:c>
      <x:c r="B900" s="39" t="n">
        <x:f>CHOOSE(MIN(3,MAX(1,$B$9)),S900,U900,W900)</x:f>
        <x:v>1.1662146092663461</x:v>
      </x:c>
      <x:c r="C900" s="39" t="n">
        <x:f>CHOOSE(MIN(3,MAX(1,$B$9)),T900,V900,X900)</x:f>
        <x:v>-0.42730257359399476</x:v>
      </x:c>
      <x:c r="D900" s="17" t="n">
        <x:f>$B$6+$B$7*B900</x:f>
        <x:v>0.1666214609266346</x:v>
      </x:c>
      <x:c r="E900" s="17" t="n">
        <x:f>$C$6+$C$7*($B$8*B900+SQRT(1-$B$8^2)*C900)</x:f>
        <x:v>0.0713052420798304</x:v>
      </x:c>
      <x:c r="F900" s="34"/>
      <x:c r="G900" s="34"/>
      <x:c r="H900" s="34"/>
      <x:c r="I900" s="34"/>
      <x:c r="J900" s="34"/>
      <x:c r="K900" s="34"/>
      <x:c r="L900" s="34"/>
      <x:c r="M900" s="34"/>
      <x:c r="N900" s="34"/>
      <x:c r="O900" s="34"/>
      <x:c r="P900" s="34"/>
      <x:c r="S900" s="10" t="n">
        <x:v>1.1662146092663461</x:v>
      </x:c>
      <x:c r="T900" s="10" t="n">
        <x:v>-0.42730257359399476</x:v>
      </x:c>
      <x:c r="U900" s="10" t="n">
        <x:v>0.7578263962205365</x:v>
      </x:c>
      <x:c r="V900" s="10" t="n">
        <x:v>0.4747014240345222</x:v>
      </x:c>
      <x:c r="W900" s="10" t="n">
        <x:v>-1.4107843568257172</x:v>
      </x:c>
      <x:c r="X900" s="10" t="n">
        <x:v>-1.5658824193647023</x:v>
      </x:c>
    </x:row>
    <x:row r="901">
      <x:c r="A901" s="34" t="n">
        <x:v>877</x:v>
      </x:c>
      <x:c r="B901" s="39" t="n">
        <x:f>CHOOSE(MIN(3,MAX(1,$B$9)),S901,U901,W901)</x:f>
        <x:v>-0.01750023815230687</x:v>
      </x:c>
      <x:c r="C901" s="39" t="n">
        <x:f>CHOOSE(MIN(3,MAX(1,$B$9)),T901,V901,X901)</x:f>
        <x:v>-0.40981770598903183</x:v>
      </x:c>
      <x:c r="D901" s="17" t="n">
        <x:f>$B$6+$B$7*B901</x:f>
        <x:v>0.04824997618476932</x:v>
      </x:c>
      <x:c r="E901" s="17" t="n">
        <x:f>$C$6+$C$7*($B$8*B901+SQRT(1-$B$8^2)*C901)</x:f>
        <x:v>0.013633733661668299</x:v>
      </x:c>
      <x:c r="F901" s="34"/>
      <x:c r="G901" s="34"/>
      <x:c r="H901" s="34"/>
      <x:c r="I901" s="34"/>
      <x:c r="J901" s="34"/>
      <x:c r="K901" s="34"/>
      <x:c r="L901" s="34"/>
      <x:c r="M901" s="34"/>
      <x:c r="N901" s="34"/>
      <x:c r="O901" s="34"/>
      <x:c r="P901" s="34"/>
      <x:c r="S901" s="10" t="n">
        <x:v>-0.01750023815230687</x:v>
      </x:c>
      <x:c r="T901" s="10" t="n">
        <x:v>-0.40981770598903183</x:v>
      </x:c>
      <x:c r="U901" s="10" t="n">
        <x:v>-0.08004459287742394</x:v>
      </x:c>
      <x:c r="V901" s="10" t="n">
        <x:v>-0.35230000191573413</x:v>
      </x:c>
      <x:c r="W901" s="10" t="n">
        <x:v>0.14337368193611302</x:v>
      </x:c>
      <x:c r="X901" s="10" t="n">
        <x:v>0.6646296406578254</x:v>
      </x:c>
    </x:row>
    <x:row r="902">
      <x:c r="A902" s="34" t="n">
        <x:v>878</x:v>
      </x:c>
      <x:c r="B902" s="39" t="n">
        <x:f>CHOOSE(MIN(3,MAX(1,$B$9)),S902,U902,W902)</x:f>
        <x:v>-0.09167550302206831</x:v>
      </x:c>
      <x:c r="C902" s="39" t="n">
        <x:f>CHOOSE(MIN(3,MAX(1,$B$9)),T902,V902,X902)</x:f>
        <x:v>-1.1867685628289764</x:v>
      </x:c>
      <x:c r="D902" s="17" t="n">
        <x:f>$B$6+$B$7*B902</x:f>
        <x:v>0.04083244969779317</x:v>
      </x:c>
      <x:c r="E902" s="17" t="n">
        <x:f>$C$6+$C$7*($B$8*B902+SQRT(1-$B$8^2)*C902)</x:f>
        <x:v>-0.05736094753336762</x:v>
      </x:c>
      <x:c r="F902" s="34"/>
      <x:c r="G902" s="34"/>
      <x:c r="H902" s="34"/>
      <x:c r="I902" s="34"/>
      <x:c r="J902" s="34"/>
      <x:c r="K902" s="34"/>
      <x:c r="L902" s="34"/>
      <x:c r="M902" s="34"/>
      <x:c r="N902" s="34"/>
      <x:c r="O902" s="34"/>
      <x:c r="P902" s="34"/>
      <x:c r="S902" s="10" t="n">
        <x:v>-0.09167550302206831</x:v>
      </x:c>
      <x:c r="T902" s="10" t="n">
        <x:v>-1.1867685628289764</x:v>
      </x:c>
      <x:c r="U902" s="10" t="n">
        <x:v>0.41124560726072323</x:v>
      </x:c>
      <x:c r="V902" s="10" t="n">
        <x:v>-1.2065367158806763</x:v>
      </x:c>
      <x:c r="W902" s="10" t="n">
        <x:v>0.2742450426447653</x:v>
      </x:c>
      <x:c r="X902" s="10" t="n">
        <x:v>1.5068301731732994</x:v>
      </x:c>
    </x:row>
    <x:row r="903">
      <x:c r="A903" s="34" t="n">
        <x:v>879</x:v>
      </x:c>
      <x:c r="B903" s="39" t="n">
        <x:f>CHOOSE(MIN(3,MAX(1,$B$9)),S903,U903,W903)</x:f>
        <x:v>0.24135266523038276</x:v>
      </x:c>
      <x:c r="C903" s="39" t="n">
        <x:f>CHOOSE(MIN(3,MAX(1,$B$9)),T903,V903,X903)</x:f>
        <x:v>0.47197402161796015</x:v>
      </x:c>
      <x:c r="D903" s="17" t="n">
        <x:f>$B$6+$B$7*B903</x:f>
        <x:v>0.07413526652303828</x:v>
      </x:c>
      <x:c r="E903" s="17" t="n">
        <x:f>$C$6+$C$7*($B$8*B903+SQRT(1-$B$8^2)*C903)</x:f>
        <x:v>0.10294178252626507</x:v>
      </x:c>
      <x:c r="F903" s="34"/>
      <x:c r="G903" s="34"/>
      <x:c r="H903" s="34"/>
      <x:c r="I903" s="34"/>
      <x:c r="J903" s="34"/>
      <x:c r="K903" s="34"/>
      <x:c r="L903" s="34"/>
      <x:c r="M903" s="34"/>
      <x:c r="N903" s="34"/>
      <x:c r="O903" s="34"/>
      <x:c r="P903" s="34"/>
      <x:c r="S903" s="10" t="n">
        <x:v>0.24135266523038276</x:v>
      </x:c>
      <x:c r="T903" s="10" t="n">
        <x:v>0.47197402161796015</x:v>
      </x:c>
      <x:c r="U903" s="10" t="n">
        <x:v>-0.7997292801842302</x:v>
      </x:c>
      <x:c r="V903" s="10" t="n">
        <x:v>2.351611085537328</x:v>
      </x:c>
      <x:c r="W903" s="10" t="n">
        <x:v>0.6851679641789182</x:v>
      </x:c>
      <x:c r="X903" s="10" t="n">
        <x:v>-1.0612403869608993</x:v>
      </x:c>
    </x:row>
    <x:row r="904">
      <x:c r="A904" s="34" t="n">
        <x:v>880</x:v>
      </x:c>
      <x:c r="B904" s="39" t="n">
        <x:f>CHOOSE(MIN(3,MAX(1,$B$9)),S904,U904,W904)</x:f>
        <x:v>-1.030971457099334</x:v>
      </x:c>
      <x:c r="C904" s="39" t="n">
        <x:f>CHOOSE(MIN(3,MAX(1,$B$9)),T904,V904,X904)</x:f>
        <x:v>-0.5477475658111877</x:v>
      </x:c>
      <x:c r="D904" s="17" t="n">
        <x:f>$B$6+$B$7*B904</x:f>
        <x:v>-0.0530971457099334</x:v>
      </x:c>
      <x:c r="E904" s="17" t="n">
        <x:f>$C$6+$C$7*($B$8*B904+SQRT(1-$B$8^2)*C904)</x:f>
        <x:v>-0.048984903540324407</x:v>
      </x:c>
      <x:c r="F904" s="34"/>
      <x:c r="G904" s="34"/>
      <x:c r="H904" s="34"/>
      <x:c r="I904" s="34"/>
      <x:c r="J904" s="34"/>
      <x:c r="K904" s="34"/>
      <x:c r="L904" s="34"/>
      <x:c r="M904" s="34"/>
      <x:c r="N904" s="34"/>
      <x:c r="O904" s="34"/>
      <x:c r="P904" s="34"/>
      <x:c r="S904" s="10" t="n">
        <x:v>-1.030971457099334</x:v>
      </x:c>
      <x:c r="T904" s="10" t="n">
        <x:v>-0.5477475658111877</x:v>
      </x:c>
      <x:c r="U904" s="10" t="n">
        <x:v>-1.4080068309350007</x:v>
      </x:c>
      <x:c r="V904" s="10" t="n">
        <x:v>-0.5884820947129454</x:v>
      </x:c>
      <x:c r="W904" s="10" t="n">
        <x:v>0.18226437876540197</x:v>
      </x:c>
      <x:c r="X904" s="10" t="n">
        <x:v>-1.3318159223010377</x:v>
      </x:c>
    </x:row>
    <x:row r="905">
      <x:c r="A905" s="34" t="n">
        <x:v>881</x:v>
      </x:c>
      <x:c r="B905" s="39" t="n">
        <x:f>CHOOSE(MIN(3,MAX(1,$B$9)),S905,U905,W905)</x:f>
        <x:v>0.12070225184122188</x:v>
      </x:c>
      <x:c r="C905" s="39" t="n">
        <x:f>CHOOSE(MIN(3,MAX(1,$B$9)),T905,V905,X905)</x:f>
        <x:v>-0.38700981581120136</x:v>
      </x:c>
      <x:c r="D905" s="17" t="n">
        <x:f>$B$6+$B$7*B905</x:f>
        <x:v>0.06207022518412219</x:v>
      </x:c>
      <x:c r="E905" s="17" t="n">
        <x:f>$C$6+$C$7*($B$8*B905+SQRT(1-$B$8^2)*C905)</x:f>
        <x:v>0.02251907939141741</x:v>
      </x:c>
      <x:c r="F905" s="34"/>
      <x:c r="G905" s="34"/>
      <x:c r="H905" s="34"/>
      <x:c r="I905" s="34"/>
      <x:c r="J905" s="34"/>
      <x:c r="K905" s="34"/>
      <x:c r="L905" s="34"/>
      <x:c r="M905" s="34"/>
      <x:c r="N905" s="34"/>
      <x:c r="O905" s="34"/>
      <x:c r="P905" s="34"/>
      <x:c r="S905" s="10" t="n">
        <x:v>0.12070225184122188</x:v>
      </x:c>
      <x:c r="T905" s="10" t="n">
        <x:v>-0.38700981581120136</x:v>
      </x:c>
      <x:c r="U905" s="10" t="n">
        <x:v>0.006187700959253438</x:v>
      </x:c>
      <x:c r="V905" s="10" t="n">
        <x:v>-1.1145679781148974</x:v>
      </x:c>
      <x:c r="W905" s="10" t="n">
        <x:v>-0.1645596722567764</x:v>
      </x:c>
      <x:c r="X905" s="10" t="n">
        <x:v>-1.5105390468972881</x:v>
      </x:c>
    </x:row>
    <x:row r="906">
      <x:c r="A906" s="34" t="n">
        <x:v>882</x:v>
      </x:c>
      <x:c r="B906" s="39" t="n">
        <x:f>CHOOSE(MIN(3,MAX(1,$B$9)),S906,U906,W906)</x:f>
        <x:v>0.20035669251532934</x:v>
      </x:c>
      <x:c r="C906" s="39" t="n">
        <x:f>CHOOSE(MIN(3,MAX(1,$B$9)),T906,V906,X906)</x:f>
        <x:v>-0.33748928731907657</x:v>
      </x:c>
      <x:c r="D906" s="17" t="n">
        <x:f>$B$6+$B$7*B906</x:f>
        <x:v>0.07003566925153294</x:v>
      </x:c>
      <x:c r="E906" s="17" t="n">
        <x:f>$C$6+$C$7*($B$8*B906+SQRT(1-$B$8^2)*C906)</x:f>
        <x:v>0.030790404993423896</x:v>
      </x:c>
      <x:c r="F906" s="34"/>
      <x:c r="G906" s="34"/>
      <x:c r="H906" s="34"/>
      <x:c r="I906" s="34"/>
      <x:c r="J906" s="34"/>
      <x:c r="K906" s="34"/>
      <x:c r="L906" s="34"/>
      <x:c r="M906" s="34"/>
      <x:c r="N906" s="34"/>
      <x:c r="O906" s="34"/>
      <x:c r="P906" s="34"/>
      <x:c r="S906" s="10" t="n">
        <x:v>0.20035669251532934</x:v>
      </x:c>
      <x:c r="T906" s="10" t="n">
        <x:v>-0.33748928731907657</x:v>
      </x:c>
      <x:c r="U906" s="10" t="n">
        <x:v>1.0710194311180214</x:v>
      </x:c>
      <x:c r="V906" s="10" t="n">
        <x:v>1.4720596889013753</x:v>
      </x:c>
      <x:c r="W906" s="10" t="n">
        <x:v>0.4318024632059426</x:v>
      </x:c>
      <x:c r="X906" s="10" t="n">
        <x:v>1.8861636012863268</x:v>
      </x:c>
    </x:row>
    <x:row r="907">
      <x:c r="A907" s="34" t="n">
        <x:v>883</x:v>
      </x:c>
      <x:c r="B907" s="39" t="n">
        <x:f>CHOOSE(MIN(3,MAX(1,$B$9)),S907,U907,W907)</x:f>
        <x:v>1.1254833423070356</x:v>
      </x:c>
      <x:c r="C907" s="39" t="n">
        <x:f>CHOOSE(MIN(3,MAX(1,$B$9)),T907,V907,X907)</x:f>
        <x:v>-0.8632363574564477</x:v>
      </x:c>
      <x:c r="D907" s="17" t="n">
        <x:f>$B$6+$B$7*B907</x:f>
        <x:v>0.16254833423070358</x:v>
      </x:c>
      <x:c r="E907" s="17" t="n">
        <x:f>$C$6+$C$7*($B$8*B907+SQRT(1-$B$8^2)*C907)</x:f>
        <x:v>0.03151570561258897</x:v>
      </x:c>
      <x:c r="F907" s="34"/>
      <x:c r="G907" s="34"/>
      <x:c r="H907" s="34"/>
      <x:c r="I907" s="34"/>
      <x:c r="J907" s="34"/>
      <x:c r="K907" s="34"/>
      <x:c r="L907" s="34"/>
      <x:c r="M907" s="34"/>
      <x:c r="N907" s="34"/>
      <x:c r="O907" s="34"/>
      <x:c r="P907" s="34"/>
      <x:c r="S907" s="10" t="n">
        <x:v>1.1254833423070356</x:v>
      </x:c>
      <x:c r="T907" s="10" t="n">
        <x:v>-0.8632363574564477</x:v>
      </x:c>
      <x:c r="U907" s="10" t="n">
        <x:v>-0.8250859346430779</x:v>
      </x:c>
      <x:c r="V907" s="10" t="n">
        <x:v>-0.4480365251631278</x:v>
      </x:c>
      <x:c r="W907" s="10" t="n">
        <x:v>0.30494206077978864</x:v>
      </x:c>
      <x:c r="X907" s="10" t="n">
        <x:v>1.475469513600034</x:v>
      </x:c>
    </x:row>
    <x:row r="908">
      <x:c r="A908" s="34" t="n">
        <x:v>884</x:v>
      </x:c>
      <x:c r="B908" s="39" t="n">
        <x:f>CHOOSE(MIN(3,MAX(1,$B$9)),S908,U908,W908)</x:f>
        <x:v>-0.2776003491824527</x:v>
      </x:c>
      <x:c r="C908" s="39" t="n">
        <x:f>CHOOSE(MIN(3,MAX(1,$B$9)),T908,V908,X908)</x:f>
        <x:v>-1.2872016682399465</x:v>
      </x:c>
      <x:c r="D908" s="17" t="n">
        <x:f>$B$6+$B$7*B908</x:f>
        <x:v>0.022239965081754732</x:v>
      </x:c>
      <x:c r="E908" s="17" t="n">
        <x:f>$C$6+$C$7*($B$8*B908+SQRT(1-$B$8^2)*C908)</x:f>
        <x:v>-0.07535495190807291</x:v>
      </x:c>
      <x:c r="F908" s="34"/>
      <x:c r="G908" s="34"/>
      <x:c r="H908" s="34"/>
      <x:c r="I908" s="34"/>
      <x:c r="J908" s="34"/>
      <x:c r="K908" s="34"/>
      <x:c r="L908" s="34"/>
      <x:c r="M908" s="34"/>
      <x:c r="N908" s="34"/>
      <x:c r="O908" s="34"/>
      <x:c r="P908" s="34"/>
      <x:c r="S908" s="10" t="n">
        <x:v>-0.2776003491824527</x:v>
      </x:c>
      <x:c r="T908" s="10" t="n">
        <x:v>-1.2872016682399465</x:v>
      </x:c>
      <x:c r="U908" s="10" t="n">
        <x:v>1.5711778000015066</x:v>
      </x:c>
      <x:c r="V908" s="10" t="n">
        <x:v>-2.3003379274215643</x:v>
      </x:c>
      <x:c r="W908" s="10" t="n">
        <x:v>0.9657401792969236</x:v>
      </x:c>
      <x:c r="X908" s="10" t="n">
        <x:v>-0.27901719038304473</x:v>
      </x:c>
    </x:row>
    <x:row r="909">
      <x:c r="A909" s="34" t="n">
        <x:v>885</x:v>
      </x:c>
      <x:c r="B909" s="39" t="n">
        <x:f>CHOOSE(MIN(3,MAX(1,$B$9)),S909,U909,W909)</x:f>
        <x:v>-0.05094707170917568</x:v>
      </x:c>
      <x:c r="C909" s="39" t="n">
        <x:f>CHOOSE(MIN(3,MAX(1,$B$9)),T909,V909,X909)</x:f>
        <x:v>0.46640884771637864</x:v>
      </x:c>
      <x:c r="D909" s="17" t="n">
        <x:f>$B$6+$B$7*B909</x:f>
        <x:v>0.044905292829082434</x:v>
      </x:c>
      <x:c r="E909" s="17" t="n">
        <x:f>$C$6+$C$7*($B$8*B909+SQRT(1-$B$8^2)*C909)</x:f>
        <x:v>0.08784483748176238</x:v>
      </x:c>
      <x:c r="F909" s="34"/>
      <x:c r="G909" s="34"/>
      <x:c r="H909" s="34"/>
      <x:c r="I909" s="34"/>
      <x:c r="J909" s="34"/>
      <x:c r="K909" s="34"/>
      <x:c r="L909" s="34"/>
      <x:c r="M909" s="34"/>
      <x:c r="N909" s="34"/>
      <x:c r="O909" s="34"/>
      <x:c r="P909" s="34"/>
      <x:c r="S909" s="10" t="n">
        <x:v>-0.05094707170917568</x:v>
      </x:c>
      <x:c r="T909" s="10" t="n">
        <x:v>0.46640884771637864</x:v>
      </x:c>
      <x:c r="U909" s="10" t="n">
        <x:v>-1.107117812691452</x:v>
      </x:c>
      <x:c r="V909" s="10" t="n">
        <x:v>0.3712221750112937</x:v>
      </x:c>
      <x:c r="W909" s="10" t="n">
        <x:v>-1.055341455641202</x:v>
      </x:c>
      <x:c r="X909" s="10" t="n">
        <x:v>-0.06657559275566115</x:v>
      </x:c>
    </x:row>
    <x:row r="910">
      <x:c r="A910" s="34" t="n">
        <x:v>886</x:v>
      </x:c>
      <x:c r="B910" s="39" t="n">
        <x:f>CHOOSE(MIN(3,MAX(1,$B$9)),S910,U910,W910)</x:f>
        <x:v>0.4047148821388036</x:v>
      </x:c>
      <x:c r="C910" s="39" t="n">
        <x:f>CHOOSE(MIN(3,MAX(1,$B$9)),T910,V910,X910)</x:f>
        <x:v>-1.0797942497671833</x:v>
      </x:c>
      <x:c r="D910" s="17" t="n">
        <x:f>$B$6+$B$7*B910</x:f>
        <x:v>0.09047148821388036</x:v>
      </x:c>
      <x:c r="E910" s="17" t="n">
        <x:f>$C$6+$C$7*($B$8*B910+SQRT(1-$B$8^2)*C910)</x:f>
        <x:v>-0.023277181008933806</x:v>
      </x:c>
      <x:c r="F910" s="34"/>
      <x:c r="G910" s="34"/>
      <x:c r="H910" s="34"/>
      <x:c r="I910" s="34"/>
      <x:c r="J910" s="34"/>
      <x:c r="K910" s="34"/>
      <x:c r="L910" s="34"/>
      <x:c r="M910" s="34"/>
      <x:c r="N910" s="34"/>
      <x:c r="O910" s="34"/>
      <x:c r="P910" s="34"/>
      <x:c r="S910" s="10" t="n">
        <x:v>0.4047148821388036</x:v>
      </x:c>
      <x:c r="T910" s="10" t="n">
        <x:v>-1.0797942497671833</x:v>
      </x:c>
      <x:c r="U910" s="10" t="n">
        <x:v>-0.42091177032836513</x:v>
      </x:c>
      <x:c r="V910" s="10" t="n">
        <x:v>-1.5054962017521936</x:v>
      </x:c>
      <x:c r="W910" s="10" t="n">
        <x:v>0.0037966618931446813</x:v>
      </x:c>
      <x:c r="X910" s="10" t="n">
        <x:v>-0.5748252806357537</x:v>
      </x:c>
    </x:row>
    <x:row r="911">
      <x:c r="A911" s="34" t="n">
        <x:v>887</x:v>
      </x:c>
      <x:c r="B911" s="39" t="n">
        <x:f>CHOOSE(MIN(3,MAX(1,$B$9)),S911,U911,W911)</x:f>
        <x:v>-0.6069845732077843</x:v>
      </x:c>
      <x:c r="C911" s="39" t="n">
        <x:f>CHOOSE(MIN(3,MAX(1,$B$9)),T911,V911,X911)</x:f>
        <x:v>2.335496832341528</x:v>
      </x:c>
      <x:c r="D911" s="17" t="n">
        <x:f>$B$6+$B$7*B911</x:f>
        <x:v>-0.010698457320778433</x:v>
      </x:c>
      <x:c r="E911" s="17" t="n">
        <x:f>$C$6+$C$7*($B$8*B911+SQRT(1-$B$8^2)*C911)</x:f>
        <x:v>0.22191073006619572</x:v>
      </x:c>
      <x:c r="F911" s="34"/>
      <x:c r="G911" s="34"/>
      <x:c r="H911" s="34"/>
      <x:c r="I911" s="34"/>
      <x:c r="J911" s="34"/>
      <x:c r="K911" s="34"/>
      <x:c r="L911" s="34"/>
      <x:c r="M911" s="34"/>
      <x:c r="N911" s="34"/>
      <x:c r="O911" s="34"/>
      <x:c r="P911" s="34"/>
      <x:c r="S911" s="10" t="n">
        <x:v>-0.6069845732077843</x:v>
      </x:c>
      <x:c r="T911" s="10" t="n">
        <x:v>2.335496832341528</x:v>
      </x:c>
      <x:c r="U911" s="10" t="n">
        <x:v>0.7328384208867138</x:v>
      </x:c>
      <x:c r="V911" s="10" t="n">
        <x:v>-0.46096037996333666</x:v>
      </x:c>
      <x:c r="W911" s="10" t="n">
        <x:v>-1.1812709448435843</x:v>
      </x:c>
      <x:c r="X911" s="10" t="n">
        <x:v>0.29903299790772914</x:v>
      </x:c>
    </x:row>
    <x:row r="912">
      <x:c r="A912" s="34" t="n">
        <x:v>888</x:v>
      </x:c>
      <x:c r="B912" s="39" t="n">
        <x:f>CHOOSE(MIN(3,MAX(1,$B$9)),S912,U912,W912)</x:f>
        <x:v>-1.6793134673209031</x:v>
      </x:c>
      <x:c r="C912" s="39" t="n">
        <x:f>CHOOSE(MIN(3,MAX(1,$B$9)),T912,V912,X912)</x:f>
        <x:v>-0.5970556153649158</x:v>
      </x:c>
      <x:c r="D912" s="17" t="n">
        <x:f>$B$6+$B$7*B912</x:f>
        <x:v>-0.11793134673209031</x:v>
      </x:c>
      <x:c r="E912" s="17" t="n">
        <x:f>$C$6+$C$7*($B$8*B912+SQRT(1-$B$8^2)*C912)</x:f>
        <x:v>-0.08567220640386193</x:v>
      </x:c>
      <x:c r="F912" s="34"/>
      <x:c r="G912" s="34"/>
      <x:c r="H912" s="34"/>
      <x:c r="I912" s="34"/>
      <x:c r="J912" s="34"/>
      <x:c r="K912" s="34"/>
      <x:c r="L912" s="34"/>
      <x:c r="M912" s="34"/>
      <x:c r="N912" s="34"/>
      <x:c r="O912" s="34"/>
      <x:c r="P912" s="34"/>
      <x:c r="S912" s="10" t="n">
        <x:v>-1.6793134673209031</x:v>
      </x:c>
      <x:c r="T912" s="10" t="n">
        <x:v>-0.5970556153649158</x:v>
      </x:c>
      <x:c r="U912" s="10" t="n">
        <x:v>-0.10812227797537292</x:v>
      </x:c>
      <x:c r="V912" s="10" t="n">
        <x:v>-1.235131658336701</x:v>
      </x:c>
      <x:c r="W912" s="10" t="n">
        <x:v>0.6720010044825393</x:v>
      </x:c>
      <x:c r="X912" s="10" t="n">
        <x:v>-0.8642051867895434</x:v>
      </x:c>
    </x:row>
    <x:row r="913">
      <x:c r="A913" s="34" t="n">
        <x:v>889</x:v>
      </x:c>
      <x:c r="B913" s="39" t="n">
        <x:f>CHOOSE(MIN(3,MAX(1,$B$9)),S913,U913,W913)</x:f>
        <x:v>-0.27650970380840495</x:v>
      </x:c>
      <x:c r="C913" s="39" t="n">
        <x:f>CHOOSE(MIN(3,MAX(1,$B$9)),T913,V913,X913)</x:f>
        <x:v>0.14909920173880656</x:v>
      </x:c>
      <x:c r="D913" s="17" t="n">
        <x:f>$B$6+$B$7*B913</x:f>
        <x:v>0.022349029619159508</x:v>
      </x:c>
      <x:c r="E913" s="17" t="n">
        <x:f>$C$6+$C$7*($B$8*B913+SQRT(1-$B$8^2)*C913)</x:f>
        <x:v>0.04908688444855849</x:v>
      </x:c>
      <x:c r="F913" s="34"/>
      <x:c r="G913" s="34"/>
      <x:c r="H913" s="34"/>
      <x:c r="I913" s="34"/>
      <x:c r="J913" s="34"/>
      <x:c r="K913" s="34"/>
      <x:c r="L913" s="34"/>
      <x:c r="M913" s="34"/>
      <x:c r="N913" s="34"/>
      <x:c r="O913" s="34"/>
      <x:c r="P913" s="34"/>
      <x:c r="S913" s="10" t="n">
        <x:v>-0.27650970380840495</x:v>
      </x:c>
      <x:c r="T913" s="10" t="n">
        <x:v>0.14909920173880656</x:v>
      </x:c>
      <x:c r="U913" s="10" t="n">
        <x:v>-1.0517436575247838</x:v>
      </x:c>
      <x:c r="V913" s="10" t="n">
        <x:v>0.2945577041750259</x:v>
      </x:c>
      <x:c r="W913" s="10" t="n">
        <x:v>-0.6434278633799891</x:v>
      </x:c>
      <x:c r="X913" s="10" t="n">
        <x:v>-0.9716009398284713</x:v>
      </x:c>
    </x:row>
    <x:row r="914">
      <x:c r="A914" s="34" t="n">
        <x:v>890</x:v>
      </x:c>
      <x:c r="B914" s="39" t="n">
        <x:f>CHOOSE(MIN(3,MAX(1,$B$9)),S914,U914,W914)</x:f>
        <x:v>0.1123492283865771</x:v>
      </x:c>
      <x:c r="C914" s="39" t="n">
        <x:f>CHOOSE(MIN(3,MAX(1,$B$9)),T914,V914,X914)</x:f>
        <x:v>-0.07882221596324152</x:v>
      </x:c>
      <x:c r="D914" s="17" t="n">
        <x:f>$B$6+$B$7*B914</x:f>
        <x:v>0.06123492283865771</x:v>
      </x:c>
      <x:c r="E914" s="17" t="n">
        <x:f>$C$6+$C$7*($B$8*B914+SQRT(1-$B$8^2)*C914)</x:f>
        <x:v>0.04879125727865381</x:v>
      </x:c>
      <x:c r="F914" s="34"/>
      <x:c r="G914" s="34"/>
      <x:c r="H914" s="34"/>
      <x:c r="I914" s="34"/>
      <x:c r="J914" s="34"/>
      <x:c r="K914" s="34"/>
      <x:c r="L914" s="34"/>
      <x:c r="M914" s="34"/>
      <x:c r="N914" s="34"/>
      <x:c r="O914" s="34"/>
      <x:c r="P914" s="34"/>
      <x:c r="S914" s="10" t="n">
        <x:v>0.1123492283865771</x:v>
      </x:c>
      <x:c r="T914" s="10" t="n">
        <x:v>-0.07882221596324152</x:v>
      </x:c>
      <x:c r="U914" s="10" t="n">
        <x:v>-0.7136352040875011</x:v>
      </x:c>
      <x:c r="V914" s="10" t="n">
        <x:v>-0.39227032443191606</x:v>
      </x:c>
      <x:c r="W914" s="10" t="n">
        <x:v>-0.22745499930575896</x:v>
      </x:c>
      <x:c r="X914" s="10" t="n">
        <x:v>0.3908666000875467</x:v>
      </x:c>
    </x:row>
    <x:row r="915">
      <x:c r="A915" s="34" t="n">
        <x:v>891</x:v>
      </x:c>
      <x:c r="B915" s="39" t="n">
        <x:f>CHOOSE(MIN(3,MAX(1,$B$9)),S915,U915,W915)</x:f>
        <x:v>-1.5161095410863765</x:v>
      </x:c>
      <x:c r="C915" s="39" t="n">
        <x:f>CHOOSE(MIN(3,MAX(1,$B$9)),T915,V915,X915)</x:f>
        <x:v>-1.267465347194999</x:v>
      </x:c>
      <x:c r="D915" s="17" t="n">
        <x:f>$B$6+$B$7*B915</x:f>
        <x:v>-0.10161095410863767</x:v>
      </x:c>
      <x:c r="E915" s="17" t="n">
        <x:f>$C$6+$C$7*($B$8*B915+SQRT(1-$B$8^2)*C915)</x:f>
        <x:v>-0.13557119596305212</x:v>
      </x:c>
      <x:c r="F915" s="34"/>
      <x:c r="G915" s="34"/>
      <x:c r="H915" s="34"/>
      <x:c r="I915" s="34"/>
      <x:c r="J915" s="34"/>
      <x:c r="K915" s="34"/>
      <x:c r="L915" s="34"/>
      <x:c r="M915" s="34"/>
      <x:c r="N915" s="34"/>
      <x:c r="O915" s="34"/>
      <x:c r="P915" s="34"/>
      <x:c r="S915" s="10" t="n">
        <x:v>-1.5161095410863765</x:v>
      </x:c>
      <x:c r="T915" s="10" t="n">
        <x:v>-1.267465347194999</x:v>
      </x:c>
      <x:c r="U915" s="10" t="n">
        <x:v>0.41136282588266787</x:v>
      </x:c>
      <x:c r="V915" s="10" t="n">
        <x:v>1.103292886946403</x:v>
      </x:c>
      <x:c r="W915" s="10" t="n">
        <x:v>-0.5290101643036509</x:v>
      </x:c>
      <x:c r="X915" s="10" t="n">
        <x:v>-0.38675290713319016</x:v>
      </x:c>
    </x:row>
    <x:row r="916">
      <x:c r="A916" s="34" t="n">
        <x:v>892</x:v>
      </x:c>
      <x:c r="B916" s="39" t="n">
        <x:f>CHOOSE(MIN(3,MAX(1,$B$9)),S916,U916,W916)</x:f>
        <x:v>0.8497180968875347</x:v>
      </x:c>
      <x:c r="C916" s="39" t="n">
        <x:f>CHOOSE(MIN(3,MAX(1,$B$9)),T916,V916,X916)</x:f>
        <x:v>-1.1717057003711882</x:v>
      </x:c>
      <x:c r="D916" s="17" t="n">
        <x:f>$B$6+$B$7*B916</x:f>
        <x:v>0.1349718096887535</x:v>
      </x:c>
      <x:c r="E916" s="17" t="n">
        <x:f>$C$6+$C$7*($B$8*B916+SQRT(1-$B$8^2)*C916)</x:f>
        <x:v>-0.008986785383671925</x:v>
      </x:c>
      <x:c r="F916" s="34"/>
      <x:c r="G916" s="34"/>
      <x:c r="H916" s="34"/>
      <x:c r="I916" s="34"/>
      <x:c r="J916" s="34"/>
      <x:c r="K916" s="34"/>
      <x:c r="L916" s="34"/>
      <x:c r="M916" s="34"/>
      <x:c r="N916" s="34"/>
      <x:c r="O916" s="34"/>
      <x:c r="P916" s="34"/>
      <x:c r="S916" s="10" t="n">
        <x:v>0.8497180968875347</x:v>
      </x:c>
      <x:c r="T916" s="10" t="n">
        <x:v>-1.1717057003711882</x:v>
      </x:c>
      <x:c r="U916" s="10" t="n">
        <x:v>-0.9113089407261399</x:v>
      </x:c>
      <x:c r="V916" s="10" t="n">
        <x:v>-0.07225951449124705</x:v>
      </x:c>
      <x:c r="W916" s="10" t="n">
        <x:v>0.2883599222958945</x:v>
      </x:c>
      <x:c r="X916" s="10" t="n">
        <x:v>-0.6265502886377201</x:v>
      </x:c>
    </x:row>
    <x:row r="917">
      <x:c r="A917" s="34" t="n">
        <x:v>893</x:v>
      </x:c>
      <x:c r="B917" s="39" t="n">
        <x:f>CHOOSE(MIN(3,MAX(1,$B$9)),S917,U917,W917)</x:f>
        <x:v>-0.4406213494750595</x:v>
      </x:c>
      <x:c r="C917" s="39" t="n">
        <x:f>CHOOSE(MIN(3,MAX(1,$B$9)),T917,V917,X917)</x:f>
        <x:v>0.29918688070181726</x:v>
      </x:c>
      <x:c r="D917" s="17" t="n">
        <x:f>$B$6+$B$7*B917</x:f>
        <x:v>0.005937865052494051</x:v>
      </x:c>
      <x:c r="E917" s="17" t="n">
        <x:f>$C$6+$C$7*($B$8*B917+SQRT(1-$B$8^2)*C917)</x:f>
        <x:v>0.053879276442926824</x:v>
      </x:c>
      <x:c r="F917" s="34"/>
      <x:c r="G917" s="34"/>
      <x:c r="H917" s="34"/>
      <x:c r="I917" s="34"/>
      <x:c r="J917" s="34"/>
      <x:c r="K917" s="34"/>
      <x:c r="L917" s="34"/>
      <x:c r="M917" s="34"/>
      <x:c r="N917" s="34"/>
      <x:c r="O917" s="34"/>
      <x:c r="P917" s="34"/>
      <x:c r="S917" s="10" t="n">
        <x:v>-0.4406213494750595</x:v>
      </x:c>
      <x:c r="T917" s="10" t="n">
        <x:v>0.29918688070181726</x:v>
      </x:c>
      <x:c r="U917" s="10" t="n">
        <x:v>-0.2870048967482203</x:v>
      </x:c>
      <x:c r="V917" s="10" t="n">
        <x:v>0.5745058188358227</x:v>
      </x:c>
      <x:c r="W917" s="10" t="n">
        <x:v>-0.8701411556761105</x:v>
      </x:c>
      <x:c r="X917" s="10" t="n">
        <x:v>0.3713910204724743</x:v>
      </x:c>
    </x:row>
    <x:row r="918">
      <x:c r="A918" s="34" t="n">
        <x:v>894</x:v>
      </x:c>
      <x:c r="B918" s="39" t="n">
        <x:f>CHOOSE(MIN(3,MAX(1,$B$9)),S918,U918,W918)</x:f>
        <x:v>-0.06250323857129995</x:v>
      </x:c>
      <x:c r="C918" s="39" t="n">
        <x:f>CHOOSE(MIN(3,MAX(1,$B$9)),T918,V918,X918)</x:f>
        <x:v>0.2909193067907278</x:v>
      </x:c>
      <x:c r="D918" s="17" t="n">
        <x:f>$B$6+$B$7*B918</x:f>
        <x:v>0.04374967614287001</x:v>
      </x:c>
      <x:c r="E918" s="17" t="n">
        <x:f>$C$6+$C$7*($B$8*B918+SQRT(1-$B$8^2)*C918)</x:f>
        <x:v>0.0720691890846479</x:v>
      </x:c>
      <x:c r="F918" s="34"/>
      <x:c r="G918" s="34"/>
      <x:c r="H918" s="34"/>
      <x:c r="I918" s="34"/>
      <x:c r="J918" s="34"/>
      <x:c r="K918" s="34"/>
      <x:c r="L918" s="34"/>
      <x:c r="M918" s="34"/>
      <x:c r="N918" s="34"/>
      <x:c r="O918" s="34"/>
      <x:c r="P918" s="34"/>
      <x:c r="S918" s="10" t="n">
        <x:v>-0.06250323857129995</x:v>
      </x:c>
      <x:c r="T918" s="10" t="n">
        <x:v>0.2909193067907278</x:v>
      </x:c>
      <x:c r="U918" s="10" t="n">
        <x:v>0.17581137433146285</x:v>
      </x:c>
      <x:c r="V918" s="10" t="n">
        <x:v>0.6142687356950344</x:v>
      </x:c>
      <x:c r="W918" s="10" t="n">
        <x:v>-1.3466561649848543</x:v>
      </x:c>
      <x:c r="X918" s="10" t="n">
        <x:v>1.3400279154124604</x:v>
      </x:c>
    </x:row>
    <x:row r="919">
      <x:c r="A919" s="34" t="n">
        <x:v>895</x:v>
      </x:c>
      <x:c r="B919" s="39" t="n">
        <x:f>CHOOSE(MIN(3,MAX(1,$B$9)),S919,U919,W919)</x:f>
        <x:v>1.388200571412619</x:v>
      </x:c>
      <x:c r="C919" s="39" t="n">
        <x:f>CHOOSE(MIN(3,MAX(1,$B$9)),T919,V919,X919)</x:f>
        <x:v>-0.5484087168074094</x:v>
      </x:c>
      <x:c r="D919" s="17" t="n">
        <x:f>$B$6+$B$7*B919</x:f>
        <x:v>0.18882005714126193</x:v>
      </x:c>
      <x:c r="E919" s="17" t="n">
        <x:f>$C$6+$C$7*($B$8*B919+SQRT(1-$B$8^2)*C919)</x:f>
        <x:v>0.0719164405294267</x:v>
      </x:c>
      <x:c r="F919" s="34"/>
      <x:c r="G919" s="34"/>
      <x:c r="H919" s="34"/>
      <x:c r="I919" s="34"/>
      <x:c r="J919" s="34"/>
      <x:c r="K919" s="34"/>
      <x:c r="L919" s="34"/>
      <x:c r="M919" s="34"/>
      <x:c r="N919" s="34"/>
      <x:c r="O919" s="34"/>
      <x:c r="P919" s="34"/>
      <x:c r="S919" s="10" t="n">
        <x:v>1.388200571412619</x:v>
      </x:c>
      <x:c r="T919" s="10" t="n">
        <x:v>-0.5484087168074094</x:v>
      </x:c>
      <x:c r="U919" s="10" t="n">
        <x:v>0.7590183210791672</x:v>
      </x:c>
      <x:c r="V919" s="10" t="n">
        <x:v>0.8402447675612809</x:v>
      </x:c>
      <x:c r="W919" s="10" t="n">
        <x:v>-0.03033926881759428</x:v>
      </x:c>
      <x:c r="X919" s="10" t="n">
        <x:v>0.18547828296799118</x:v>
      </x:c>
    </x:row>
    <x:row r="920">
      <x:c r="A920" s="34" t="n">
        <x:v>896</x:v>
      </x:c>
      <x:c r="B920" s="39" t="n">
        <x:f>CHOOSE(MIN(3,MAX(1,$B$9)),S920,U920,W920)</x:f>
        <x:v>-0.21681789386860006</x:v>
      </x:c>
      <x:c r="C920" s="39" t="n">
        <x:f>CHOOSE(MIN(3,MAX(1,$B$9)),T920,V920,X920)</x:f>
        <x:v>0.6646694475367457</x:v>
      </x:c>
      <x:c r="D920" s="17" t="n">
        <x:f>$B$6+$B$7*B920</x:f>
        <x:v>0.028318210613139994</x:v>
      </x:c>
      <x:c r="E920" s="17" t="n">
        <x:f>$C$6+$C$7*($B$8*B920+SQRT(1-$B$8^2)*C920)</x:f>
        <x:v>0.096721167975189</x:v>
      </x:c>
      <x:c r="F920" s="34"/>
      <x:c r="G920" s="34"/>
      <x:c r="H920" s="34"/>
      <x:c r="I920" s="34"/>
      <x:c r="J920" s="34"/>
      <x:c r="K920" s="34"/>
      <x:c r="L920" s="34"/>
      <x:c r="M920" s="34"/>
      <x:c r="N920" s="34"/>
      <x:c r="O920" s="34"/>
      <x:c r="P920" s="34"/>
      <x:c r="S920" s="10" t="n">
        <x:v>-0.21681789386860006</x:v>
      </x:c>
      <x:c r="T920" s="10" t="n">
        <x:v>0.6646694475367457</x:v>
      </x:c>
      <x:c r="U920" s="10" t="n">
        <x:v>-0.40251424009929315</x:v>
      </x:c>
      <x:c r="V920" s="10" t="n">
        <x:v>-0.24882250896170624</x:v>
      </x:c>
      <x:c r="W920" s="10" t="n">
        <x:v>-0.31126477870105773</x:v>
      </x:c>
      <x:c r="X920" s="10" t="n">
        <x:v>-0.04158795396663809</x:v>
      </x:c>
    </x:row>
    <x:row r="921">
      <x:c r="A921" s="34" t="n">
        <x:v>897</x:v>
      </x:c>
      <x:c r="B921" s="39" t="n">
        <x:f>CHOOSE(MIN(3,MAX(1,$B$9)),S921,U921,W921)</x:f>
        <x:v>0.08925722400727054</x:v>
      </x:c>
      <x:c r="C921" s="39" t="n">
        <x:f>CHOOSE(MIN(3,MAX(1,$B$9)),T921,V921,X921)</x:f>
        <x:v>-1.5939714988302058</x:v>
      </x:c>
      <x:c r="D921" s="17" t="n">
        <x:f>$B$6+$B$7*B921</x:f>
        <x:v>0.058925722400727056</x:v>
      </x:c>
      <x:c r="E921" s="17" t="n">
        <x:f>$C$6+$C$7*($B$8*B921+SQRT(1-$B$8^2)*C921)</x:f>
        <x:v>-0.08357911988916807</x:v>
      </x:c>
      <x:c r="F921" s="34"/>
      <x:c r="G921" s="34"/>
      <x:c r="H921" s="34"/>
      <x:c r="I921" s="34"/>
      <x:c r="J921" s="34"/>
      <x:c r="K921" s="34"/>
      <x:c r="L921" s="34"/>
      <x:c r="M921" s="34"/>
      <x:c r="N921" s="34"/>
      <x:c r="O921" s="34"/>
      <x:c r="P921" s="34"/>
      <x:c r="S921" s="10" t="n">
        <x:v>0.08925722400727054</x:v>
      </x:c>
      <x:c r="T921" s="10" t="n">
        <x:v>-1.5939714988302058</x:v>
      </x:c>
      <x:c r="U921" s="10" t="n">
        <x:v>0.07489054186375588</x:v>
      </x:c>
      <x:c r="V921" s="10" t="n">
        <x:v>-1.124824320321173</x:v>
      </x:c>
      <x:c r="W921" s="10" t="n">
        <x:v>-0.49458330196941974</x:v>
      </x:c>
      <x:c r="X921" s="10" t="n">
        <x:v>1.4754370305826143</x:v>
      </x:c>
    </x:row>
    <x:row r="922">
      <x:c r="A922" s="34" t="n">
        <x:v>898</x:v>
      </x:c>
      <x:c r="B922" s="39" t="n">
        <x:f>CHOOSE(MIN(3,MAX(1,$B$9)),S922,U922,W922)</x:f>
        <x:v>-0.16063722840549044</x:v>
      </x:c>
      <x:c r="C922" s="39" t="n">
        <x:f>CHOOSE(MIN(3,MAX(1,$B$9)),T922,V922,X922)</x:f>
        <x:v>-0.5542866935106536</x:v>
      </x:c>
      <x:c r="D922" s="17" t="n">
        <x:f>$B$6+$B$7*B922</x:f>
        <x:v>0.03393627715945095</x:v>
      </x:c>
      <x:c r="E922" s="17" t="n">
        <x:f>$C$6+$C$7*($B$8*B922+SQRT(1-$B$8^2)*C922)</x:f>
        <x:v>-0.006034497176265044</x:v>
      </x:c>
      <x:c r="F922" s="34"/>
      <x:c r="G922" s="34"/>
      <x:c r="H922" s="34"/>
      <x:c r="I922" s="34"/>
      <x:c r="J922" s="34"/>
      <x:c r="K922" s="34"/>
      <x:c r="L922" s="34"/>
      <x:c r="M922" s="34"/>
      <x:c r="N922" s="34"/>
      <x:c r="O922" s="34"/>
      <x:c r="P922" s="34"/>
      <x:c r="S922" s="10" t="n">
        <x:v>-0.16063722840549044</x:v>
      </x:c>
      <x:c r="T922" s="10" t="n">
        <x:v>-0.5542866935106536</x:v>
      </x:c>
      <x:c r="U922" s="10" t="n">
        <x:v>1.587016270725585</x:v>
      </x:c>
      <x:c r="V922" s="10" t="n">
        <x:v>0.7911504760467157</x:v>
      </x:c>
      <x:c r="W922" s="10" t="n">
        <x:v>1.0826060075339163</x:v>
      </x:c>
      <x:c r="X922" s="10" t="n">
        <x:v>0.20369295996018547</x:v>
      </x:c>
    </x:row>
    <x:row r="923">
      <x:c r="A923" s="34" t="n">
        <x:v>899</x:v>
      </x:c>
      <x:c r="B923" s="39" t="n">
        <x:f>CHOOSE(MIN(3,MAX(1,$B$9)),S923,U923,W923)</x:f>
        <x:v>0.522350875816426</x:v>
      </x:c>
      <x:c r="C923" s="39" t="n">
        <x:f>CHOOSE(MIN(3,MAX(1,$B$9)),T923,V923,X923)</x:f>
        <x:v>-0.7550030973538736</x:v>
      </x:c>
      <x:c r="D923" s="17" t="n">
        <x:f>$B$6+$B$7*B923</x:f>
        <x:v>0.10223508758164261</x:v>
      </x:c>
      <x:c r="E923" s="17" t="n">
        <x:f>$C$6+$C$7*($B$8*B923+SQRT(1-$B$8^2)*C923)</x:f>
        <x:v>0.010732357566382286</x:v>
      </x:c>
      <x:c r="F923" s="34"/>
      <x:c r="G923" s="34"/>
      <x:c r="H923" s="34"/>
      <x:c r="I923" s="34"/>
      <x:c r="J923" s="34"/>
      <x:c r="K923" s="34"/>
      <x:c r="L923" s="34"/>
      <x:c r="M923" s="34"/>
      <x:c r="N923" s="34"/>
      <x:c r="O923" s="34"/>
      <x:c r="P923" s="34"/>
      <x:c r="S923" s="10" t="n">
        <x:v>0.522350875816426</x:v>
      </x:c>
      <x:c r="T923" s="10" t="n">
        <x:v>-0.7550030973538736</x:v>
      </x:c>
      <x:c r="U923" s="10" t="n">
        <x:v>0.1720573459050179</x:v>
      </x:c>
      <x:c r="V923" s="10" t="n">
        <x:v>0.02562809341255843</x:v>
      </x:c>
      <x:c r="W923" s="10" t="n">
        <x:v>1.473535958341344</x:v>
      </x:c>
      <x:c r="X923" s="10" t="n">
        <x:v>-0.34105178881075815</x:v>
      </x:c>
    </x:row>
    <x:row r="924">
      <x:c r="A924" s="34" t="n">
        <x:v>900</x:v>
      </x:c>
      <x:c r="B924" s="39" t="n">
        <x:f>CHOOSE(MIN(3,MAX(1,$B$9)),S924,U924,W924)</x:f>
        <x:v>-0.7112635221877803</x:v>
      </x:c>
      <x:c r="C924" s="39" t="n">
        <x:f>CHOOSE(MIN(3,MAX(1,$B$9)),T924,V924,X924)</x:f>
        <x:v>-0.6794146889172965</x:v>
      </x:c>
      <x:c r="D924" s="17" t="n">
        <x:f>$B$6+$B$7*B924</x:f>
        <x:v>-0.02112635221877804</x:v>
      </x:c>
      <x:c r="E924" s="17" t="n">
        <x:f>$C$6+$C$7*($B$8*B924+SQRT(1-$B$8^2)*C924)</x:f>
        <x:v>-0.04440221414005706</x:v>
      </x:c>
      <x:c r="F924" s="34"/>
      <x:c r="G924" s="34"/>
      <x:c r="H924" s="34"/>
      <x:c r="I924" s="34"/>
      <x:c r="J924" s="34"/>
      <x:c r="K924" s="34"/>
      <x:c r="L924" s="34"/>
      <x:c r="M924" s="34"/>
      <x:c r="N924" s="34"/>
      <x:c r="O924" s="34"/>
      <x:c r="P924" s="34"/>
      <x:c r="S924" s="10" t="n">
        <x:v>-0.7112635221877803</x:v>
      </x:c>
      <x:c r="T924" s="10" t="n">
        <x:v>-0.6794146889172965</x:v>
      </x:c>
      <x:c r="U924" s="10" t="n">
        <x:v>-0.23569650215584823</x:v>
      </x:c>
      <x:c r="V924" s="10" t="n">
        <x:v>-0.6518614219122443</x:v>
      </x:c>
      <x:c r="W924" s="10" t="n">
        <x:v>-0.36080372434138347</x:v>
      </x:c>
      <x:c r="X924" s="10" t="n">
        <x:v>1.2394774420473245</x:v>
      </x:c>
    </x:row>
    <x:row r="925">
      <x:c r="A925" s="34" t="n">
        <x:v>901</x:v>
      </x:c>
      <x:c r="B925" s="39" t="n">
        <x:f>CHOOSE(MIN(3,MAX(1,$B$9)),S925,U925,W925)</x:f>
        <x:v>1.63819771865789</x:v>
      </x:c>
      <x:c r="C925" s="39" t="n">
        <x:f>CHOOSE(MIN(3,MAX(1,$B$9)),T925,V925,X925)</x:f>
        <x:v>0.16947934900752817</x:v>
      </x:c>
      <x:c r="D925" s="17" t="n">
        <x:f>$B$6+$B$7*B925</x:f>
        <x:v>0.213819771865789</x:v>
      </x:c>
      <x:c r="E925" s="17" t="n">
        <x:f>$C$6+$C$7*($B$8*B925+SQRT(1-$B$8^2)*C925)</x:f>
        <x:v>0.14658722809863134</x:v>
      </x:c>
      <x:c r="F925" s="34"/>
      <x:c r="G925" s="34"/>
      <x:c r="H925" s="34"/>
      <x:c r="I925" s="34"/>
      <x:c r="J925" s="34"/>
      <x:c r="K925" s="34"/>
      <x:c r="L925" s="34"/>
      <x:c r="M925" s="34"/>
      <x:c r="N925" s="34"/>
      <x:c r="O925" s="34"/>
      <x:c r="P925" s="34"/>
      <x:c r="S925" s="10" t="n">
        <x:v>1.63819771865789</x:v>
      </x:c>
      <x:c r="T925" s="10" t="n">
        <x:v>0.16947934900752817</x:v>
      </x:c>
      <x:c r="U925" s="10" t="n">
        <x:v>0.27648043569750597</x:v>
      </x:c>
      <x:c r="V925" s="10" t="n">
        <x:v>-0.6914156331504171</x:v>
      </x:c>
      <x:c r="W925" s="10" t="n">
        <x:v>-0.03629132837609262</x:v>
      </x:c>
      <x:c r="X925" s="10" t="n">
        <x:v>1.2109610840623066</x:v>
      </x:c>
    </x:row>
    <x:row r="926">
      <x:c r="A926" s="34" t="n">
        <x:v>902</x:v>
      </x:c>
      <x:c r="B926" s="39" t="n">
        <x:f>CHOOSE(MIN(3,MAX(1,$B$9)),S926,U926,W926)</x:f>
        <x:v>0.5426880075597015</x:v>
      </x:c>
      <x:c r="C926" s="39" t="n">
        <x:f>CHOOSE(MIN(3,MAX(1,$B$9)),T926,V926,X926)</x:f>
        <x:v>-0.3573774924852032</x:v>
      </x:c>
      <x:c r="D926" s="17" t="n">
        <x:f>$B$6+$B$7*B926</x:f>
        <x:v>0.10426880075597016</x:v>
      </x:c>
      <x:c r="E926" s="17" t="n">
        <x:f>$C$6+$C$7*($B$8*B926+SQRT(1-$B$8^2)*C926)</x:f>
        <x:v>0.046184601654688254</x:v>
      </x:c>
      <x:c r="F926" s="34"/>
      <x:c r="G926" s="34"/>
      <x:c r="H926" s="34"/>
      <x:c r="I926" s="34"/>
      <x:c r="J926" s="34"/>
      <x:c r="K926" s="34"/>
      <x:c r="L926" s="34"/>
      <x:c r="M926" s="34"/>
      <x:c r="N926" s="34"/>
      <x:c r="O926" s="34"/>
      <x:c r="P926" s="34"/>
      <x:c r="S926" s="10" t="n">
        <x:v>0.5426880075597015</x:v>
      </x:c>
      <x:c r="T926" s="10" t="n">
        <x:v>-0.3573774924852032</x:v>
      </x:c>
      <x:c r="U926" s="10" t="n">
        <x:v>-1.2073882797525204</x:v>
      </x:c>
      <x:c r="V926" s="10" t="n">
        <x:v>0.17884195799772318</x:v>
      </x:c>
      <x:c r="W926" s="10" t="n">
        <x:v>0.09280992998953673</x:v>
      </x:c>
      <x:c r="X926" s="10" t="n">
        <x:v>-1.5415101780741332</x:v>
      </x:c>
    </x:row>
    <x:row r="927">
      <x:c r="A927" s="34" t="n">
        <x:v>903</x:v>
      </x:c>
      <x:c r="B927" s="39" t="n">
        <x:f>CHOOSE(MIN(3,MAX(1,$B$9)),S927,U927,W927)</x:f>
        <x:v>-1.1066649821573062</x:v>
      </x:c>
      <x:c r="C927" s="39" t="n">
        <x:f>CHOOSE(MIN(3,MAX(1,$B$9)),T927,V927,X927)</x:f>
        <x:v>-0.18532814604851244</x:v>
      </x:c>
      <x:c r="D927" s="17" t="n">
        <x:f>$B$6+$B$7*B927</x:f>
        <x:v>-0.06066649821573063</x:v>
      </x:c>
      <x:c r="E927" s="17" t="n">
        <x:f>$C$6+$C$7*($B$8*B927+SQRT(1-$B$8^2)*C927)</x:f>
        <x:v>-0.021383137359293758</x:v>
      </x:c>
      <x:c r="F927" s="34"/>
      <x:c r="G927" s="34"/>
      <x:c r="H927" s="34"/>
      <x:c r="I927" s="34"/>
      <x:c r="J927" s="34"/>
      <x:c r="K927" s="34"/>
      <x:c r="L927" s="34"/>
      <x:c r="M927" s="34"/>
      <x:c r="N927" s="34"/>
      <x:c r="O927" s="34"/>
      <x:c r="P927" s="34"/>
      <x:c r="S927" s="10" t="n">
        <x:v>-1.1066649821573062</x:v>
      </x:c>
      <x:c r="T927" s="10" t="n">
        <x:v>-0.18532814604851244</x:v>
      </x:c>
      <x:c r="U927" s="10" t="n">
        <x:v>0.5481506304562066</x:v>
      </x:c>
      <x:c r="V927" s="10" t="n">
        <x:v>1.2331067443935289</x:v>
      </x:c>
      <x:c r="W927" s="10" t="n">
        <x:v>-1.0496637119417025</x:v>
      </x:c>
      <x:c r="X927" s="10" t="n">
        <x:v>-0.6562375553950573</x:v>
      </x:c>
    </x:row>
    <x:row r="928">
      <x:c r="A928" s="34" t="n">
        <x:v>904</x:v>
      </x:c>
      <x:c r="B928" s="39" t="n">
        <x:f>CHOOSE(MIN(3,MAX(1,$B$9)),S928,U928,W928)</x:f>
        <x:v>-0.5868318473677872</x:v>
      </x:c>
      <x:c r="C928" s="39" t="n">
        <x:f>CHOOSE(MIN(3,MAX(1,$B$9)),T928,V928,X928)</x:f>
        <x:v>-1.374857176256191</x:v>
      </x:c>
      <x:c r="D928" s="17" t="n">
        <x:f>$B$6+$B$7*B928</x:f>
        <x:v>-0.008683184736778718</x:v>
      </x:c>
      <x:c r="E928" s="17" t="n">
        <x:f>$C$6+$C$7*($B$8*B928+SQRT(1-$B$8^2)*C928)</x:f>
        <x:v>-0.09840771648970946</x:v>
      </x:c>
      <x:c r="F928" s="34"/>
      <x:c r="G928" s="34"/>
      <x:c r="H928" s="34"/>
      <x:c r="I928" s="34"/>
      <x:c r="J928" s="34"/>
      <x:c r="K928" s="34"/>
      <x:c r="L928" s="34"/>
      <x:c r="M928" s="34"/>
      <x:c r="N928" s="34"/>
      <x:c r="O928" s="34"/>
      <x:c r="P928" s="34"/>
      <x:c r="S928" s="10" t="n">
        <x:v>-0.5868318473677872</x:v>
      </x:c>
      <x:c r="T928" s="10" t="n">
        <x:v>-1.374857176256191</x:v>
      </x:c>
      <x:c r="U928" s="10" t="n">
        <x:v>-1.4733979960837094</x:v>
      </x:c>
      <x:c r="V928" s="10" t="n">
        <x:v>1.541628525383403</x:v>
      </x:c>
      <x:c r="W928" s="10" t="n">
        <x:v>-1.4431546765673933</x:v>
      </x:c>
      <x:c r="X928" s="10" t="n">
        <x:v>-1.7732680656083006</x:v>
      </x:c>
    </x:row>
    <x:row r="929">
      <x:c r="A929" s="34" t="n">
        <x:v>905</x:v>
      </x:c>
      <x:c r="B929" s="39" t="n">
        <x:f>CHOOSE(MIN(3,MAX(1,$B$9)),S929,U929,W929)</x:f>
        <x:v>1.0275909344517848</x:v>
      </x:c>
      <x:c r="C929" s="39" t="n">
        <x:f>CHOOSE(MIN(3,MAX(1,$B$9)),T929,V929,X929)</x:f>
        <x:v>1.562320584546856</x:v>
      </x:c>
      <x:c r="D929" s="17" t="n">
        <x:f>$B$6+$B$7*B929</x:f>
        <x:v>0.1527590934451785</x:v>
      </x:c>
      <x:c r="E929" s="17" t="n">
        <x:f>$C$6+$C$7*($B$8*B929+SQRT(1-$B$8^2)*C929)</x:f>
        <x:v>0.23668047822988236</x:v>
      </x:c>
      <x:c r="F929" s="34"/>
      <x:c r="G929" s="34"/>
      <x:c r="H929" s="34"/>
      <x:c r="I929" s="34"/>
      <x:c r="J929" s="34"/>
      <x:c r="K929" s="34"/>
      <x:c r="L929" s="34"/>
      <x:c r="M929" s="34"/>
      <x:c r="N929" s="34"/>
      <x:c r="O929" s="34"/>
      <x:c r="P929" s="34"/>
      <x:c r="S929" s="10" t="n">
        <x:v>1.0275909344517848</x:v>
      </x:c>
      <x:c r="T929" s="10" t="n">
        <x:v>1.562320584546856</x:v>
      </x:c>
      <x:c r="U929" s="10" t="n">
        <x:v>-0.38099131766649935</x:v>
      </x:c>
      <x:c r="V929" s="10" t="n">
        <x:v>-0.5103186718315333</x:v>
      </x:c>
      <x:c r="W929" s="10" t="n">
        <x:v>-0.7426768940939265</x:v>
      </x:c>
      <x:c r="X929" s="10" t="n">
        <x:v>-0.42772588025017794</x:v>
      </x:c>
    </x:row>
    <x:row r="930">
      <x:c r="A930" s="34" t="n">
        <x:v>906</x:v>
      </x:c>
      <x:c r="B930" s="39" t="n">
        <x:f>CHOOSE(MIN(3,MAX(1,$B$9)),S930,U930,W930)</x:f>
        <x:v>-0.5940234615732654</x:v>
      </x:c>
      <x:c r="C930" s="39" t="n">
        <x:f>CHOOSE(MIN(3,MAX(1,$B$9)),T930,V930,X930)</x:f>
        <x:v>-0.9576033226721414</x:v>
      </x:c>
      <x:c r="D930" s="17" t="n">
        <x:f>$B$6+$B$7*B930</x:f>
        <x:v>-0.009402346157326533</x:v>
      </x:c>
      <x:c r="E930" s="17" t="n">
        <x:f>$C$6+$C$7*($B$8*B930+SQRT(1-$B$8^2)*C930)</x:f>
        <x:v>-0.06263205349690941</x:v>
      </x:c>
      <x:c r="F930" s="34"/>
      <x:c r="G930" s="34"/>
      <x:c r="H930" s="34"/>
      <x:c r="I930" s="34"/>
      <x:c r="J930" s="34"/>
      <x:c r="K930" s="34"/>
      <x:c r="L930" s="34"/>
      <x:c r="M930" s="34"/>
      <x:c r="N930" s="34"/>
      <x:c r="O930" s="34"/>
      <x:c r="P930" s="34"/>
      <x:c r="S930" s="10" t="n">
        <x:v>-0.5940234615732654</x:v>
      </x:c>
      <x:c r="T930" s="10" t="n">
        <x:v>-0.9576033226721414</x:v>
      </x:c>
      <x:c r="U930" s="10" t="n">
        <x:v>-0.3079955886148767</x:v>
      </x:c>
      <x:c r="V930" s="10" t="n">
        <x:v>0.3030483541756462</x:v>
      </x:c>
      <x:c r="W930" s="10" t="n">
        <x:v>-1.498893602429075</x:v>
      </x:c>
      <x:c r="X930" s="10" t="n">
        <x:v>1.041014987444666</x:v>
      </x:c>
    </x:row>
    <x:row r="931">
      <x:c r="A931" s="34" t="n">
        <x:v>907</x:v>
      </x:c>
      <x:c r="B931" s="39" t="n">
        <x:f>CHOOSE(MIN(3,MAX(1,$B$9)),S931,U931,W931)</x:f>
        <x:v>1.6176115277289569</x:v>
      </x:c>
      <x:c r="C931" s="39" t="n">
        <x:f>CHOOSE(MIN(3,MAX(1,$B$9)),T931,V931,X931)</x:f>
        <x:v>-0.4615041227333674</x:v>
      </x:c>
      <x:c r="D931" s="17" t="n">
        <x:f>$B$6+$B$7*B931</x:f>
        <x:v>0.2117611527728957</x:v>
      </x:c>
      <x:c r="E931" s="17" t="n">
        <x:f>$C$6+$C$7*($B$8*B931+SQRT(1-$B$8^2)*C931)</x:f>
        <x:v>0.09091314696261309</x:v>
      </x:c>
      <x:c r="F931" s="34"/>
      <x:c r="G931" s="34"/>
      <x:c r="H931" s="34"/>
      <x:c r="I931" s="34"/>
      <x:c r="J931" s="34"/>
      <x:c r="K931" s="34"/>
      <x:c r="L931" s="34"/>
      <x:c r="M931" s="34"/>
      <x:c r="N931" s="34"/>
      <x:c r="O931" s="34"/>
      <x:c r="P931" s="34"/>
      <x:c r="S931" s="10" t="n">
        <x:v>1.6176115277289569</x:v>
      </x:c>
      <x:c r="T931" s="10" t="n">
        <x:v>-0.4615041227333674</x:v>
      </x:c>
      <x:c r="U931" s="10" t="n">
        <x:v>-1.6925111938209656</x:v>
      </x:c>
      <x:c r="V931" s="10" t="n">
        <x:v>0.33273908079421544</x:v>
      </x:c>
      <x:c r="W931" s="10" t="n">
        <x:v>0.6657884933150229</x:v>
      </x:c>
      <x:c r="X931" s="10" t="n">
        <x:v>0.14808365065910822</x:v>
      </x:c>
    </x:row>
    <x:row r="932">
      <x:c r="A932" s="34" t="n">
        <x:v>908</x:v>
      </x:c>
      <x:c r="B932" s="39" t="n">
        <x:f>CHOOSE(MIN(3,MAX(1,$B$9)),S932,U932,W932)</x:f>
        <x:v>-1.4488577430637681</x:v>
      </x:c>
      <x:c r="C932" s="39" t="n">
        <x:f>CHOOSE(MIN(3,MAX(1,$B$9)),T932,V932,X932)</x:f>
        <x:v>0.28083824928416706</x:v>
      </x:c>
      <x:c r="D932" s="17" t="n">
        <x:f>$B$6+$B$7*B932</x:f>
        <x:v>-0.0948857743063768</x:v>
      </x:c>
      <x:c r="E932" s="17" t="n">
        <x:f>$C$6+$C$7*($B$8*B932+SQRT(1-$B$8^2)*C932)</x:f>
        <x:v>0.0018784186702551567</x:v>
      </x:c>
      <x:c r="F932" s="34"/>
      <x:c r="G932" s="34"/>
      <x:c r="H932" s="34"/>
      <x:c r="I932" s="34"/>
      <x:c r="J932" s="34"/>
      <x:c r="K932" s="34"/>
      <x:c r="L932" s="34"/>
      <x:c r="M932" s="34"/>
      <x:c r="N932" s="34"/>
      <x:c r="O932" s="34"/>
      <x:c r="P932" s="34"/>
      <x:c r="S932" s="10" t="n">
        <x:v>-1.4488577430637681</x:v>
      </x:c>
      <x:c r="T932" s="10" t="n">
        <x:v>0.28083824928416706</x:v>
      </x:c>
      <x:c r="U932" s="10" t="n">
        <x:v>1.3870921142811825</x:v>
      </x:c>
      <x:c r="V932" s="10" t="n">
        <x:v>0.3448866735828379</x:v>
      </x:c>
      <x:c r="W932" s="10" t="n">
        <x:v>-0.9268142146119515</x:v>
      </x:c>
      <x:c r="X932" s="10" t="n">
        <x:v>1.2005432515876926</x:v>
      </x:c>
    </x:row>
    <x:row r="933">
      <x:c r="A933" s="34" t="n">
        <x:v>909</x:v>
      </x:c>
      <x:c r="B933" s="39" t="n">
        <x:f>CHOOSE(MIN(3,MAX(1,$B$9)),S933,U933,W933)</x:f>
        <x:v>-0.5562208295412223</x:v>
      </x:c>
      <x:c r="C933" s="39" t="n">
        <x:f>CHOOSE(MIN(3,MAX(1,$B$9)),T933,V933,X933)</x:f>
        <x:v>0.5045624311372471</x:v>
      </x:c>
      <x:c r="D933" s="17" t="n">
        <x:f>$B$6+$B$7*B933</x:f>
        <x:v>-0.005622082954122233</x:v>
      </x:c>
      <x:c r="E933" s="17" t="n">
        <x:f>$C$6+$C$7*($B$8*B933+SQRT(1-$B$8^2)*C933)</x:f>
        <x:v>0.06588534683894813</x:v>
      </x:c>
      <x:c r="F933" s="34"/>
      <x:c r="G933" s="34"/>
      <x:c r="H933" s="34"/>
      <x:c r="I933" s="34"/>
      <x:c r="J933" s="34"/>
      <x:c r="K933" s="34"/>
      <x:c r="L933" s="34"/>
      <x:c r="M933" s="34"/>
      <x:c r="N933" s="34"/>
      <x:c r="O933" s="34"/>
      <x:c r="P933" s="34"/>
      <x:c r="S933" s="10" t="n">
        <x:v>-0.5562208295412223</x:v>
      </x:c>
      <x:c r="T933" s="10" t="n">
        <x:v>0.5045624311372471</x:v>
      </x:c>
      <x:c r="U933" s="10" t="n">
        <x:v>-0.9977868207255491</x:v>
      </x:c>
      <x:c r="V933" s="10" t="n">
        <x:v>0.2605840906735248</x:v>
      </x:c>
      <x:c r="W933" s="10" t="n">
        <x:v>-0.12181375062894034</x:v>
      </x:c>
      <x:c r="X933" s="10" t="n">
        <x:v>-0.30120141962032126</x:v>
      </x:c>
    </x:row>
    <x:row r="934">
      <x:c r="A934" s="34" t="n">
        <x:v>910</x:v>
      </x:c>
      <x:c r="B934" s="39" t="n">
        <x:f>CHOOSE(MIN(3,MAX(1,$B$9)),S934,U934,W934)</x:f>
        <x:v>-0.7403722185637036</x:v>
      </x:c>
      <x:c r="C934" s="39" t="n">
        <x:f>CHOOSE(MIN(3,MAX(1,$B$9)),T934,V934,X934)</x:f>
        <x:v>-2.59154529017187</x:v>
      </x:c>
      <x:c r="D934" s="17" t="n">
        <x:f>$B$6+$B$7*B934</x:f>
        <x:v>-0.02403722185637036</x:v>
      </x:c>
      <x:c r="E934" s="17" t="n">
        <x:f>$C$6+$C$7*($B$8*B934+SQRT(1-$B$8^2)*C934)</x:f>
        <x:v>-0.21145301656286059</x:v>
      </x:c>
      <x:c r="F934" s="34"/>
      <x:c r="G934" s="34"/>
      <x:c r="H934" s="34"/>
      <x:c r="I934" s="34"/>
      <x:c r="J934" s="34"/>
      <x:c r="K934" s="34"/>
      <x:c r="L934" s="34"/>
      <x:c r="M934" s="34"/>
      <x:c r="N934" s="34"/>
      <x:c r="O934" s="34"/>
      <x:c r="P934" s="34"/>
      <x:c r="S934" s="10" t="n">
        <x:v>-0.7403722185637036</x:v>
      </x:c>
      <x:c r="T934" s="10" t="n">
        <x:v>-2.59154529017187</x:v>
      </x:c>
      <x:c r="U934" s="10" t="n">
        <x:v>1.3513911369510034</x:v>
      </x:c>
      <x:c r="V934" s="10" t="n">
        <x:v>0.43346313074399156</x:v>
      </x:c>
      <x:c r="W934" s="10" t="n">
        <x:v>-0.822014548657959</x:v>
      </x:c>
      <x:c r="X934" s="10" t="n">
        <x:v>0.503121212694938</x:v>
      </x:c>
    </x:row>
    <x:row r="935">
      <x:c r="A935" s="34" t="n">
        <x:v>911</x:v>
      </x:c>
      <x:c r="B935" s="39" t="n">
        <x:f>CHOOSE(MIN(3,MAX(1,$B$9)),S935,U935,W935)</x:f>
        <x:v>-0.2520967553035453</x:v>
      </x:c>
      <x:c r="C935" s="39" t="n">
        <x:f>CHOOSE(MIN(3,MAX(1,$B$9)),T935,V935,X935)</x:f>
        <x:v>0.5316015222460199</x:v>
      </x:c>
      <x:c r="D935" s="17" t="n">
        <x:f>$B$6+$B$7*B935</x:f>
        <x:v>0.02479032446964547</x:v>
      </x:c>
      <x:c r="E935" s="17" t="n">
        <x:f>$C$6+$C$7*($B$8*B935+SQRT(1-$B$8^2)*C935)</x:f>
        <x:v>0.08343320453037589</x:v>
      </x:c>
      <x:c r="F935" s="34"/>
      <x:c r="G935" s="34"/>
      <x:c r="H935" s="34"/>
      <x:c r="I935" s="34"/>
      <x:c r="J935" s="34"/>
      <x:c r="K935" s="34"/>
      <x:c r="L935" s="34"/>
      <x:c r="M935" s="34"/>
      <x:c r="N935" s="34"/>
      <x:c r="O935" s="34"/>
      <x:c r="P935" s="34"/>
      <x:c r="S935" s="10" t="n">
        <x:v>-0.2520967553035453</x:v>
      </x:c>
      <x:c r="T935" s="10" t="n">
        <x:v>0.5316015222460199</x:v>
      </x:c>
      <x:c r="U935" s="10" t="n">
        <x:v>0.7740782035629744</x:v>
      </x:c>
      <x:c r="V935" s="10" t="n">
        <x:v>0.5628456347168674</x:v>
      </x:c>
      <x:c r="W935" s="10" t="n">
        <x:v>0.044030325950931114</x:v>
      </x:c>
      <x:c r="X935" s="10" t="n">
        <x:v>0.16137596878393956</x:v>
      </x:c>
    </x:row>
    <x:row r="936">
      <x:c r="A936" s="34" t="n">
        <x:v>912</x:v>
      </x:c>
      <x:c r="B936" s="39" t="n">
        <x:f>CHOOSE(MIN(3,MAX(1,$B$9)),S936,U936,W936)</x:f>
        <x:v>-2.122067636791172</x:v>
      </x:c>
      <x:c r="C936" s="39" t="n">
        <x:f>CHOOSE(MIN(3,MAX(1,$B$9)),T936,V936,X936)</x:f>
        <x:v>2.4125021267134517</x:v>
      </x:c>
      <x:c r="D936" s="17" t="n">
        <x:f>$B$6+$B$7*B936</x:f>
        <x:v>-0.16220676367911724</x:v>
      </x:c>
      <x:c r="E936" s="17" t="n">
        <x:f>$C$6+$C$7*($B$8*B936+SQRT(1-$B$8^2)*C936)</x:f>
        <x:v>0.1528254310022248</x:v>
      </x:c>
      <x:c r="F936" s="34"/>
      <x:c r="G936" s="34"/>
      <x:c r="H936" s="34"/>
      <x:c r="I936" s="34"/>
      <x:c r="J936" s="34"/>
      <x:c r="K936" s="34"/>
      <x:c r="L936" s="34"/>
      <x:c r="M936" s="34"/>
      <x:c r="N936" s="34"/>
      <x:c r="O936" s="34"/>
      <x:c r="P936" s="34"/>
      <x:c r="S936" s="10" t="n">
        <x:v>-2.122067636791172</x:v>
      </x:c>
      <x:c r="T936" s="10" t="n">
        <x:v>2.4125021267134517</x:v>
      </x:c>
      <x:c r="U936" s="10" t="n">
        <x:v>-0.30808807572067387</x:v>
      </x:c>
      <x:c r="V936" s="10" t="n">
        <x:v>0.4069922517694116</x:v>
      </x:c>
      <x:c r="W936" s="10" t="n">
        <x:v>-0.330849614638734</x:v>
      </x:c>
      <x:c r="X936" s="10" t="n">
        <x:v>1.2079829254639671</x:v>
      </x:c>
    </x:row>
    <x:row r="937">
      <x:c r="A937" s="34" t="n">
        <x:v>913</x:v>
      </x:c>
      <x:c r="B937" s="39" t="n">
        <x:f>CHOOSE(MIN(3,MAX(1,$B$9)),S937,U937,W937)</x:f>
        <x:v>-0.8165610607753648</x:v>
      </x:c>
      <x:c r="C937" s="39" t="n">
        <x:f>CHOOSE(MIN(3,MAX(1,$B$9)),T937,V937,X937)</x:f>
        <x:v>-1.8547393604787519</x:v>
      </x:c>
      <x:c r="D937" s="17" t="n">
        <x:f>$B$6+$B$7*B937</x:f>
        <x:v>-0.03165610607753648</x:v>
      </x:c>
      <x:c r="E937" s="17" t="n">
        <x:f>$C$6+$C$7*($B$8*B937+SQRT(1-$B$8^2)*C937)</x:f>
        <x:v>-0.15145319339611846</x:v>
      </x:c>
      <x:c r="F937" s="34"/>
      <x:c r="G937" s="34"/>
      <x:c r="H937" s="34"/>
      <x:c r="I937" s="34"/>
      <x:c r="J937" s="34"/>
      <x:c r="K937" s="34"/>
      <x:c r="L937" s="34"/>
      <x:c r="M937" s="34"/>
      <x:c r="N937" s="34"/>
      <x:c r="O937" s="34"/>
      <x:c r="P937" s="34"/>
      <x:c r="S937" s="10" t="n">
        <x:v>-0.8165610607753648</x:v>
      </x:c>
      <x:c r="T937" s="10" t="n">
        <x:v>-1.8547393604787519</x:v>
      </x:c>
      <x:c r="U937" s="10" t="n">
        <x:v>0.2586346133716302</x:v>
      </x:c>
      <x:c r="V937" s="10" t="n">
        <x:v>-0.909238124663711</x:v>
      </x:c>
      <x:c r="W937" s="10" t="n">
        <x:v>0.27398358636093056</x:v>
      </x:c>
      <x:c r="X937" s="10" t="n">
        <x:v>-2.193470694431093</x:v>
      </x:c>
    </x:row>
    <x:row r="938">
      <x:c r="A938" s="34" t="n">
        <x:v>914</x:v>
      </x:c>
      <x:c r="B938" s="39" t="n">
        <x:f>CHOOSE(MIN(3,MAX(1,$B$9)),S938,U938,W938)</x:f>
        <x:v>0.24184118548675332</x:v>
      </x:c>
      <x:c r="C938" s="39" t="n">
        <x:f>CHOOSE(MIN(3,MAX(1,$B$9)),T938,V938,X938)</x:f>
        <x:v>0.3553428413148908</x:v>
      </x:c>
      <x:c r="D938" s="17" t="n">
        <x:f>$B$6+$B$7*B938</x:f>
        <x:v>0.07418411854867533</x:v>
      </x:c>
      <x:c r="E938" s="17" t="n">
        <x:f>$C$6+$C$7*($B$8*B938+SQRT(1-$B$8^2)*C938)</x:f>
        <x:v>0.09286565203750147</x:v>
      </x:c>
      <x:c r="F938" s="34"/>
      <x:c r="G938" s="34"/>
      <x:c r="H938" s="34"/>
      <x:c r="I938" s="34"/>
      <x:c r="J938" s="34"/>
      <x:c r="K938" s="34"/>
      <x:c r="L938" s="34"/>
      <x:c r="M938" s="34"/>
      <x:c r="N938" s="34"/>
      <x:c r="O938" s="34"/>
      <x:c r="P938" s="34"/>
      <x:c r="S938" s="10" t="n">
        <x:v>0.24184118548675332</x:v>
      </x:c>
      <x:c r="T938" s="10" t="n">
        <x:v>0.3553428413148908</x:v>
      </x:c>
      <x:c r="U938" s="10" t="n">
        <x:v>-0.1867132613306339</x:v>
      </x:c>
      <x:c r="V938" s="10" t="n">
        <x:v>-0.5362827437410387</x:v>
      </x:c>
      <x:c r="W938" s="10" t="n">
        <x:v>0.776317459580257</x:v>
      </x:c>
      <x:c r="X938" s="10" t="n">
        <x:v>1.6727094003878007</x:v>
      </x:c>
    </x:row>
    <x:row r="939">
      <x:c r="A939" s="34" t="n">
        <x:v>915</x:v>
      </x:c>
      <x:c r="B939" s="39" t="n">
        <x:f>CHOOSE(MIN(3,MAX(1,$B$9)),S939,U939,W939)</x:f>
        <x:v>-1.2498624341328817</x:v>
      </x:c>
      <x:c r="C939" s="39" t="n">
        <x:f>CHOOSE(MIN(3,MAX(1,$B$9)),T939,V939,X939)</x:f>
        <x:v>0.61482644045302</x:v>
      </x:c>
      <x:c r="D939" s="17" t="n">
        <x:f>$B$6+$B$7*B939</x:f>
        <x:v>-0.07498624341328818</x:v>
      </x:c>
      <x:c r="E939" s="17" t="n">
        <x:f>$C$6+$C$7*($B$8*B939+SQRT(1-$B$8^2)*C939)</x:f>
        <x:v>0.040752409928423494</x:v>
      </x:c>
      <x:c r="F939" s="34"/>
      <x:c r="G939" s="34"/>
      <x:c r="H939" s="34"/>
      <x:c r="I939" s="34"/>
      <x:c r="J939" s="34"/>
      <x:c r="K939" s="34"/>
      <x:c r="L939" s="34"/>
      <x:c r="M939" s="34"/>
      <x:c r="N939" s="34"/>
      <x:c r="O939" s="34"/>
      <x:c r="P939" s="34"/>
      <x:c r="S939" s="10" t="n">
        <x:v>-1.2498624341328817</x:v>
      </x:c>
      <x:c r="T939" s="10" t="n">
        <x:v>0.61482644045302</x:v>
      </x:c>
      <x:c r="U939" s="10" t="n">
        <x:v>-0.3818801344559831</x:v>
      </x:c>
      <x:c r="V939" s="10" t="n">
        <x:v>0.9336146348608394</x:v>
      </x:c>
      <x:c r="W939" s="10" t="n">
        <x:v>1.308159910148259</x:v>
      </x:c>
      <x:c r="X939" s="10" t="n">
        <x:v>1.4539784433721146</x:v>
      </x:c>
    </x:row>
    <x:row r="940">
      <x:c r="A940" s="34" t="n">
        <x:v>916</x:v>
      </x:c>
      <x:c r="B940" s="39" t="n">
        <x:f>CHOOSE(MIN(3,MAX(1,$B$9)),S940,U940,W940)</x:f>
        <x:v>-0.3587070062222997</x:v>
      </x:c>
      <x:c r="C940" s="39" t="n">
        <x:f>CHOOSE(MIN(3,MAX(1,$B$9)),T940,V940,X940)</x:f>
        <x:v>0.43728767286698494</x:v>
      </x:c>
      <x:c r="D940" s="17" t="n">
        <x:f>$B$6+$B$7*B940</x:f>
        <x:v>0.014129299377770035</x:v>
      </x:c>
      <x:c r="E940" s="17" t="n">
        <x:f>$C$6+$C$7*($B$8*B940+SQRT(1-$B$8^2)*C940)</x:f>
        <x:v>0.06993487303534383</x:v>
      </x:c>
      <x:c r="F940" s="34"/>
      <x:c r="G940" s="34"/>
      <x:c r="H940" s="34"/>
      <x:c r="I940" s="34"/>
      <x:c r="J940" s="34"/>
      <x:c r="K940" s="34"/>
      <x:c r="L940" s="34"/>
      <x:c r="M940" s="34"/>
      <x:c r="N940" s="34"/>
      <x:c r="O940" s="34"/>
      <x:c r="P940" s="34"/>
      <x:c r="S940" s="10" t="n">
        <x:v>-0.3587070062222997</x:v>
      </x:c>
      <x:c r="T940" s="10" t="n">
        <x:v>0.43728767286698494</x:v>
      </x:c>
      <x:c r="U940" s="10" t="n">
        <x:v>0.7377588704398957</x:v>
      </x:c>
      <x:c r="V940" s="10" t="n">
        <x:v>-0.01608487454797169</x:v>
      </x:c>
      <x:c r="W940" s="10" t="n">
        <x:v>-0.5378230547091678</x:v>
      </x:c>
      <x:c r="X940" s="10" t="n">
        <x:v>-1.0906660678999012</x:v>
      </x:c>
    </x:row>
    <x:row r="941">
      <x:c r="A941" s="34" t="n">
        <x:v>917</x:v>
      </x:c>
      <x:c r="B941" s="39" t="n">
        <x:f>CHOOSE(MIN(3,MAX(1,$B$9)),S941,U941,W941)</x:f>
        <x:v>0.41799459165919717</x:v>
      </x:c>
      <x:c r="C941" s="39" t="n">
        <x:f>CHOOSE(MIN(3,MAX(1,$B$9)),T941,V941,X941)</x:f>
        <x:v>1.3150732322045815</x:v>
      </x:c>
      <x:c r="D941" s="17" t="n">
        <x:f>$B$6+$B$7*B941</x:f>
        <x:v>0.09179945916591972</x:v>
      </x:c>
      <x:c r="E941" s="17" t="n">
        <x:f>$C$6+$C$7*($B$8*B941+SQRT(1-$B$8^2)*C941)</x:f>
        <x:v>0.1847884122755678</x:v>
      </x:c>
      <x:c r="F941" s="34"/>
      <x:c r="G941" s="34"/>
      <x:c r="H941" s="34"/>
      <x:c r="I941" s="34"/>
      <x:c r="J941" s="34"/>
      <x:c r="K941" s="34"/>
      <x:c r="L941" s="34"/>
      <x:c r="M941" s="34"/>
      <x:c r="N941" s="34"/>
      <x:c r="O941" s="34"/>
      <x:c r="P941" s="34"/>
      <x:c r="S941" s="10" t="n">
        <x:v>0.41799459165919717</x:v>
      </x:c>
      <x:c r="T941" s="10" t="n">
        <x:v>1.3150732322045815</x:v>
      </x:c>
      <x:c r="U941" s="10" t="n">
        <x:v>-0.6937485331155983</x:v>
      </x:c>
      <x:c r="V941" s="10" t="n">
        <x:v>0.7719292091678304</x:v>
      </x:c>
      <x:c r="W941" s="10" t="n">
        <x:v>-0.8614929946801809</x:v>
      </x:c>
      <x:c r="X941" s="10" t="n">
        <x:v>-0.33088936388413726</x:v>
      </x:c>
    </x:row>
    <x:row r="942">
      <x:c r="A942" s="34" t="n">
        <x:v>918</x:v>
      </x:c>
      <x:c r="B942" s="39" t="n">
        <x:f>CHOOSE(MIN(3,MAX(1,$B$9)),S942,U942,W942)</x:f>
        <x:v>0.5425875596682883</x:v>
      </x:c>
      <x:c r="C942" s="39" t="n">
        <x:f>CHOOSE(MIN(3,MAX(1,$B$9)),T942,V942,X942)</x:f>
        <x:v>-0.07787129482746041</x:v>
      </x:c>
      <x:c r="D942" s="17" t="n">
        <x:f>$B$6+$B$7*B942</x:f>
        <x:v>0.10425875596682883</x:v>
      </x:c>
      <x:c r="E942" s="17" t="n">
        <x:f>$C$6+$C$7*($B$8*B942+SQRT(1-$B$8^2)*C942)</x:f>
        <x:v>0.07038552602879758</x:v>
      </x:c>
      <x:c r="F942" s="34"/>
      <x:c r="G942" s="34"/>
      <x:c r="H942" s="34"/>
      <x:c r="I942" s="34"/>
      <x:c r="J942" s="34"/>
      <x:c r="K942" s="34"/>
      <x:c r="L942" s="34"/>
      <x:c r="M942" s="34"/>
      <x:c r="N942" s="34"/>
      <x:c r="O942" s="34"/>
      <x:c r="P942" s="34"/>
      <x:c r="S942" s="10" t="n">
        <x:v>0.5425875596682883</x:v>
      </x:c>
      <x:c r="T942" s="10" t="n">
        <x:v>-0.07787129482746041</x:v>
      </x:c>
      <x:c r="U942" s="10" t="n">
        <x:v>-1.5646206074192637</x:v>
      </x:c>
      <x:c r="V942" s="10" t="n">
        <x:v>-1.637868249923743</x:v>
      </x:c>
      <x:c r="W942" s="10" t="n">
        <x:v>-1.2868842036677721</x:v>
      </x:c>
      <x:c r="X942" s="10" t="n">
        <x:v>1.8337326874223296</x:v>
      </x:c>
    </x:row>
    <x:row r="943">
      <x:c r="A943" s="34" t="n">
        <x:v>919</x:v>
      </x:c>
      <x:c r="B943" s="39" t="n">
        <x:f>CHOOSE(MIN(3,MAX(1,$B$9)),S943,U943,W943)</x:f>
        <x:v>-0.7722781283508549</x:v>
      </x:c>
      <x:c r="C943" s="39" t="n">
        <x:f>CHOOSE(MIN(3,MAX(1,$B$9)),T943,V943,X943)</x:f>
        <x:v>1.9342537569742773</x:v>
      </x:c>
      <x:c r="D943" s="17" t="n">
        <x:f>$B$6+$B$7*B943</x:f>
        <x:v>-0.02722781283508549</x:v>
      </x:c>
      <x:c r="E943" s="17" t="n">
        <x:f>$C$6+$C$7*($B$8*B943+SQRT(1-$B$8^2)*C943)</x:f>
        <x:v>0.17889738267297883</x:v>
      </x:c>
      <x:c r="F943" s="34"/>
      <x:c r="G943" s="34"/>
      <x:c r="H943" s="34"/>
      <x:c r="I943" s="34"/>
      <x:c r="J943" s="34"/>
      <x:c r="K943" s="34"/>
      <x:c r="L943" s="34"/>
      <x:c r="M943" s="34"/>
      <x:c r="N943" s="34"/>
      <x:c r="O943" s="34"/>
      <x:c r="P943" s="34"/>
      <x:c r="S943" s="10" t="n">
        <x:v>-0.7722781283508549</x:v>
      </x:c>
      <x:c r="T943" s="10" t="n">
        <x:v>1.9342537569742773</x:v>
      </x:c>
      <x:c r="U943" s="10" t="n">
        <x:v>0.6548764485451173</x:v>
      </x:c>
      <x:c r="V943" s="10" t="n">
        <x:v>-0.6863526345447817</x:v>
      </x:c>
      <x:c r="W943" s="10" t="n">
        <x:v>0.06787595341940825</x:v>
      </x:c>
      <x:c r="X943" s="10" t="n">
        <x:v>0.7684248277456083</x:v>
      </x:c>
    </x:row>
    <x:row r="944">
      <x:c r="A944" s="34" t="n">
        <x:v>920</x:v>
      </x:c>
      <x:c r="B944" s="39" t="n">
        <x:f>CHOOSE(MIN(3,MAX(1,$B$9)),S944,U944,W944)</x:f>
        <x:v>0.11602589396989192</x:v>
      </x:c>
      <x:c r="C944" s="39" t="n">
        <x:f>CHOOSE(MIN(3,MAX(1,$B$9)),T944,V944,X944)</x:f>
        <x:v>1.3824161001729445</x:v>
      </x:c>
      <x:c r="D944" s="17" t="n">
        <x:f>$B$6+$B$7*B944</x:f>
        <x:v>0.0616025893969892</x:v>
      </x:c>
      <x:c r="E944" s="17" t="n">
        <x:f>$C$6+$C$7*($B$8*B944+SQRT(1-$B$8^2)*C944)</x:f>
        <x:v>0.1755220408335329</x:v>
      </x:c>
      <x:c r="F944" s="34"/>
      <x:c r="G944" s="34"/>
      <x:c r="H944" s="34"/>
      <x:c r="I944" s="34"/>
      <x:c r="J944" s="34"/>
      <x:c r="K944" s="34"/>
      <x:c r="L944" s="34"/>
      <x:c r="M944" s="34"/>
      <x:c r="N944" s="34"/>
      <x:c r="O944" s="34"/>
      <x:c r="P944" s="34"/>
      <x:c r="S944" s="10" t="n">
        <x:v>0.11602589396989192</x:v>
      </x:c>
      <x:c r="T944" s="10" t="n">
        <x:v>1.3824161001729445</x:v>
      </x:c>
      <x:c r="U944" s="10" t="n">
        <x:v>-0.7358220682256722</x:v>
      </x:c>
      <x:c r="V944" s="10" t="n">
        <x:v>-0.90574901614749</x:v>
      </x:c>
      <x:c r="W944" s="10" t="n">
        <x:v>-0.3965903693189626</x:v>
      </x:c>
      <x:c r="X944" s="10" t="n">
        <x:v>-0.3973973054646981</x:v>
      </x:c>
    </x:row>
    <x:row r="945">
      <x:c r="A945" s="34" t="n">
        <x:v>921</x:v>
      </x:c>
      <x:c r="B945" s="39" t="n">
        <x:f>CHOOSE(MIN(3,MAX(1,$B$9)),S945,U945,W945)</x:f>
        <x:v>0.8519912574745702</x:v>
      </x:c>
      <x:c r="C945" s="39" t="n">
        <x:f>CHOOSE(MIN(3,MAX(1,$B$9)),T945,V945,X945)</x:f>
        <x:v>0.6744285343163976</x:v>
      </x:c>
      <x:c r="D945" s="17" t="n">
        <x:f>$B$6+$B$7*B945</x:f>
        <x:v>0.13519912574745702</x:v>
      </x:c>
      <x:c r="E945" s="17" t="n">
        <x:f>$C$6+$C$7*($B$8*B945+SQRT(1-$B$8^2)*C945)</x:f>
        <x:v>0.15100678724923905</x:v>
      </x:c>
      <x:c r="F945" s="34"/>
      <x:c r="G945" s="34"/>
      <x:c r="H945" s="34"/>
      <x:c r="I945" s="34"/>
      <x:c r="J945" s="34"/>
      <x:c r="K945" s="34"/>
      <x:c r="L945" s="34"/>
      <x:c r="M945" s="34"/>
      <x:c r="N945" s="34"/>
      <x:c r="O945" s="34"/>
      <x:c r="P945" s="34"/>
      <x:c r="S945" s="10" t="n">
        <x:v>0.8519912574745702</x:v>
      </x:c>
      <x:c r="T945" s="10" t="n">
        <x:v>0.6744285343163976</x:v>
      </x:c>
      <x:c r="U945" s="10" t="n">
        <x:v>0.5163918202217455</x:v>
      </x:c>
      <x:c r="V945" s="10" t="n">
        <x:v>1.4977612985191162</x:v>
      </x:c>
      <x:c r="W945" s="10" t="n">
        <x:v>-0.018710096819467406</x:v>
      </x:c>
      <x:c r="X945" s="10" t="n">
        <x:v>0.471193048677761</x:v>
      </x:c>
    </x:row>
    <x:row r="946">
      <x:c r="A946" s="34" t="n">
        <x:v>922</x:v>
      </x:c>
      <x:c r="B946" s="39" t="n">
        <x:f>CHOOSE(MIN(3,MAX(1,$B$9)),S946,U946,W946)</x:f>
        <x:v>1.8407968748776078</x:v>
      </x:c>
      <x:c r="C946" s="39" t="n">
        <x:f>CHOOSE(MIN(3,MAX(1,$B$9)),T946,V946,X946)</x:f>
        <x:v>-0.9608465209197182</x:v>
      </x:c>
      <x:c r="D946" s="17" t="n">
        <x:f>$B$6+$B$7*B946</x:f>
        <x:v>0.2340796874877608</x:v>
      </x:c>
      <x:c r="E946" s="17" t="n">
        <x:f>$C$6+$C$7*($B$8*B946+SQRT(1-$B$8^2)*C946)</x:f>
        <x:v>0.05882809411844319</x:v>
      </x:c>
      <x:c r="F946" s="34"/>
      <x:c r="G946" s="34"/>
      <x:c r="H946" s="34"/>
      <x:c r="I946" s="34"/>
      <x:c r="J946" s="34"/>
      <x:c r="K946" s="34"/>
      <x:c r="L946" s="34"/>
      <x:c r="M946" s="34"/>
      <x:c r="N946" s="34"/>
      <x:c r="O946" s="34"/>
      <x:c r="P946" s="34"/>
      <x:c r="S946" s="10" t="n">
        <x:v>1.8407968748776078</x:v>
      </x:c>
      <x:c r="T946" s="10" t="n">
        <x:v>-0.9608465209197182</x:v>
      </x:c>
      <x:c r="U946" s="10" t="n">
        <x:v>-1.142487266045176</x:v>
      </x:c>
      <x:c r="V946" s="10" t="n">
        <x:v>-0.38850641580594697</x:v>
      </x:c>
      <x:c r="W946" s="10" t="n">
        <x:v>-1.2201678552961772</x:v>
      </x:c>
      <x:c r="X946" s="10" t="n">
        <x:v>-0.8683608983709846</x:v>
      </x:c>
    </x:row>
    <x:row r="947">
      <x:c r="A947" s="34" t="n">
        <x:v>923</x:v>
      </x:c>
      <x:c r="B947" s="39" t="n">
        <x:f>CHOOSE(MIN(3,MAX(1,$B$9)),S947,U947,W947)</x:f>
        <x:v>-0.3325841007506392</x:v>
      </x:c>
      <x:c r="C947" s="39" t="n">
        <x:f>CHOOSE(MIN(3,MAX(1,$B$9)),T947,V947,X947)</x:f>
        <x:v>0.2530599993840362</x:v>
      </x:c>
      <x:c r="D947" s="17" t="n">
        <x:f>$B$6+$B$7*B947</x:f>
        <x:v>0.01674158992493608</x:v>
      </x:c>
      <x:c r="E947" s="17" t="n">
        <x:f>$C$6+$C$7*($B$8*B947+SQRT(1-$B$8^2)*C947)</x:f>
        <x:v>0.05528643377729302</x:v>
      </x:c>
      <x:c r="F947" s="34"/>
      <x:c r="G947" s="34"/>
      <x:c r="H947" s="34"/>
      <x:c r="I947" s="34"/>
      <x:c r="J947" s="34"/>
      <x:c r="K947" s="34"/>
      <x:c r="L947" s="34"/>
      <x:c r="M947" s="34"/>
      <x:c r="N947" s="34"/>
      <x:c r="O947" s="34"/>
      <x:c r="P947" s="34"/>
      <x:c r="S947" s="10" t="n">
        <x:v>-0.3325841007506392</x:v>
      </x:c>
      <x:c r="T947" s="10" t="n">
        <x:v>0.2530599993840362</x:v>
      </x:c>
      <x:c r="U947" s="10" t="n">
        <x:v>0.3203465311361537</x:v>
      </x:c>
      <x:c r="V947" s="10" t="n">
        <x:v>-0.2795704471572695</x:v>
      </x:c>
      <x:c r="W947" s="10" t="n">
        <x:v>0.5245165298874177</x:v>
      </x:c>
      <x:c r="X947" s="10" t="n">
        <x:v>-0.40839305495102557</x:v>
      </x:c>
    </x:row>
    <x:row r="948">
      <x:c r="A948" s="34" t="n">
        <x:v>924</x:v>
      </x:c>
      <x:c r="B948" s="39" t="n">
        <x:f>CHOOSE(MIN(3,MAX(1,$B$9)),S948,U948,W948)</x:f>
        <x:v>-0.6868939991696232</x:v>
      </x:c>
      <x:c r="C948" s="39" t="n">
        <x:f>CHOOSE(MIN(3,MAX(1,$B$9)),T948,V948,X948)</x:f>
        <x:v>1.148784872326431</x:v>
      </x:c>
      <x:c r="D948" s="17" t="n">
        <x:f>$B$6+$B$7*B948</x:f>
        <x:v>-0.01868939991696232</x:v>
      </x:c>
      <x:c r="E948" s="17" t="n">
        <x:f>$C$6+$C$7*($B$8*B948+SQRT(1-$B$8^2)*C948)</x:f>
        <x:v>0.11514298833331404</x:v>
      </x:c>
      <x:c r="F948" s="34"/>
      <x:c r="G948" s="34"/>
      <x:c r="H948" s="34"/>
      <x:c r="I948" s="34"/>
      <x:c r="J948" s="34"/>
      <x:c r="K948" s="34"/>
      <x:c r="L948" s="34"/>
      <x:c r="M948" s="34"/>
      <x:c r="N948" s="34"/>
      <x:c r="O948" s="34"/>
      <x:c r="P948" s="34"/>
      <x:c r="S948" s="10" t="n">
        <x:v>-0.6868939991696232</x:v>
      </x:c>
      <x:c r="T948" s="10" t="n">
        <x:v>1.148784872326431</x:v>
      </x:c>
      <x:c r="U948" s="10" t="n">
        <x:v>-0.49732358932309695</x:v>
      </x:c>
      <x:c r="V948" s="10" t="n">
        <x:v>-0.41562925245357274</x:v>
      </x:c>
      <x:c r="W948" s="10" t="n">
        <x:v>1.7716644138131155</x:v>
      </x:c>
      <x:c r="X948" s="10" t="n">
        <x:v>-0.053081831795580445</x:v>
      </x:c>
    </x:row>
    <x:row r="949">
      <x:c r="A949" s="34" t="n">
        <x:v>925</x:v>
      </x:c>
      <x:c r="B949" s="39" t="n">
        <x:f>CHOOSE(MIN(3,MAX(1,$B$9)),S949,U949,W949)</x:f>
        <x:v>-0.42234484707189524</x:v>
      </x:c>
      <x:c r="C949" s="39" t="n">
        <x:f>CHOOSE(MIN(3,MAX(1,$B$9)),T949,V949,X949)</x:f>
        <x:v>0.29018206182296613</x:v>
      </x:c>
      <x:c r="D949" s="17" t="n">
        <x:f>$B$6+$B$7*B949</x:f>
        <x:v>0.007765515292810478</x:v>
      </x:c>
      <x:c r="E949" s="17" t="n">
        <x:f>$C$6+$C$7*($B$8*B949+SQRT(1-$B$8^2)*C949)</x:f>
        <x:v>0.05401326137252876</x:v>
      </x:c>
      <x:c r="F949" s="34"/>
      <x:c r="G949" s="34"/>
      <x:c r="H949" s="34"/>
      <x:c r="I949" s="34"/>
      <x:c r="J949" s="34"/>
      <x:c r="K949" s="34"/>
      <x:c r="L949" s="34"/>
      <x:c r="M949" s="34"/>
      <x:c r="N949" s="34"/>
      <x:c r="O949" s="34"/>
      <x:c r="P949" s="34"/>
      <x:c r="S949" s="10" t="n">
        <x:v>-0.42234484707189524</x:v>
      </x:c>
      <x:c r="T949" s="10" t="n">
        <x:v>0.29018206182296613</x:v>
      </x:c>
      <x:c r="U949" s="10" t="n">
        <x:v>0.05170292401240936</x:v>
      </x:c>
      <x:c r="V949" s="10" t="n">
        <x:v>-0.10472288993071595</x:v>
      </x:c>
      <x:c r="W949" s="10" t="n">
        <x:v>0.2415237627836288</x:v>
      </x:c>
      <x:c r="X949" s="10" t="n">
        <x:v>-0.5638132083185081</x:v>
      </x:c>
    </x:row>
    <x:row r="950">
      <x:c r="A950" s="34" t="n">
        <x:v>926</x:v>
      </x:c>
      <x:c r="B950" s="39" t="n">
        <x:f>CHOOSE(MIN(3,MAX(1,$B$9)),S950,U950,W950)</x:f>
        <x:v>0.24173551929997816</x:v>
      </x:c>
      <x:c r="C950" s="39" t="n">
        <x:f>CHOOSE(MIN(3,MAX(1,$B$9)),T950,V950,X950)</x:f>
        <x:v>0.0887886961224479</x:v>
      </x:c>
      <x:c r="D950" s="17" t="n">
        <x:f>$B$6+$B$7*B950</x:f>
        <x:v>0.07417355192999782</x:v>
      </x:c>
      <x:c r="E950" s="17" t="n">
        <x:f>$C$6+$C$7*($B$8*B950+SQRT(1-$B$8^2)*C950)</x:f>
        <x:v>0.06977610260609259</x:v>
      </x:c>
      <x:c r="F950" s="34"/>
      <x:c r="G950" s="34"/>
      <x:c r="H950" s="34"/>
      <x:c r="I950" s="34"/>
      <x:c r="J950" s="34"/>
      <x:c r="K950" s="34"/>
      <x:c r="L950" s="34"/>
      <x:c r="M950" s="34"/>
      <x:c r="N950" s="34"/>
      <x:c r="O950" s="34"/>
      <x:c r="P950" s="34"/>
      <x:c r="S950" s="10" t="n">
        <x:v>0.24173551929997816</x:v>
      </x:c>
      <x:c r="T950" s="10" t="n">
        <x:v>0.0887886961224479</x:v>
      </x:c>
      <x:c r="U950" s="10" t="n">
        <x:v>0.32167635705390096</x:v>
      </x:c>
      <x:c r="V950" s="10" t="n">
        <x:v>1.2336868914360326</x:v>
      </x:c>
      <x:c r="W950" s="10" t="n">
        <x:v>-2.318789631762748</x:v>
      </x:c>
      <x:c r="X950" s="10" t="n">
        <x:v>0.4228247243911086</x:v>
      </x:c>
    </x:row>
    <x:row r="951">
      <x:c r="A951" s="34" t="n">
        <x:v>927</x:v>
      </x:c>
      <x:c r="B951" s="39" t="n">
        <x:f>CHOOSE(MIN(3,MAX(1,$B$9)),S951,U951,W951)</x:f>
        <x:v>0.06367067827230936</x:v>
      </x:c>
      <x:c r="C951" s="39" t="n">
        <x:f>CHOOSE(MIN(3,MAX(1,$B$9)),T951,V951,X951)</x:f>
        <x:v>0.07414998379690951</x:v>
      </x:c>
      <x:c r="D951" s="17" t="n">
        <x:f>$B$6+$B$7*B951</x:f>
        <x:v>0.05636706782723094</x:v>
      </x:c>
      <x:c r="E951" s="17" t="n">
        <x:f>$C$6+$C$7*($B$8*B951+SQRT(1-$B$8^2)*C951)</x:f>
        <x:v>0.05960511087944828</x:v>
      </x:c>
      <x:c r="F951" s="34"/>
      <x:c r="G951" s="34"/>
      <x:c r="H951" s="34"/>
      <x:c r="I951" s="34"/>
      <x:c r="J951" s="34"/>
      <x:c r="K951" s="34"/>
      <x:c r="L951" s="34"/>
      <x:c r="M951" s="34"/>
      <x:c r="N951" s="34"/>
      <x:c r="O951" s="34"/>
      <x:c r="P951" s="34"/>
      <x:c r="S951" s="10" t="n">
        <x:v>0.06367067827230936</x:v>
      </x:c>
      <x:c r="T951" s="10" t="n">
        <x:v>0.07414998379690951</x:v>
      </x:c>
      <x:c r="U951" s="10" t="n">
        <x:v>0.1884772755112239</x:v>
      </x:c>
      <x:c r="V951" s="10" t="n">
        <x:v>0.6474181829366689</x:v>
      </x:c>
      <x:c r="W951" s="10" t="n">
        <x:v>-0.4877528356566855</x:v>
      </x:c>
      <x:c r="X951" s="10" t="n">
        <x:v>0.7455188608308021</x:v>
      </x:c>
    </x:row>
    <x:row r="952">
      <x:c r="A952" s="34" t="n">
        <x:v>928</x:v>
      </x:c>
      <x:c r="B952" s="39" t="n">
        <x:f>CHOOSE(MIN(3,MAX(1,$B$9)),S952,U952,W952)</x:f>
        <x:v>-0.25795868015522283</x:v>
      </x:c>
      <x:c r="C952" s="39" t="n">
        <x:f>CHOOSE(MIN(3,MAX(1,$B$9)),T952,V952,X952)</x:f>
        <x:v>0.8242819565068679</x:v>
      </x:c>
      <x:c r="D952" s="17" t="n">
        <x:f>$B$6+$B$7*B952</x:f>
        <x:v>0.02420413198447772</x:v>
      </x:c>
      <x:c r="E952" s="17" t="n">
        <x:f>$C$6+$C$7*($B$8*B952+SQRT(1-$B$8^2)*C952)</x:f>
        <x:v>0.1084869774138476</x:v>
      </x:c>
      <x:c r="F952" s="34"/>
      <x:c r="G952" s="34"/>
      <x:c r="H952" s="34"/>
      <x:c r="I952" s="34"/>
      <x:c r="J952" s="34"/>
      <x:c r="K952" s="34"/>
      <x:c r="L952" s="34"/>
      <x:c r="M952" s="34"/>
      <x:c r="N952" s="34"/>
      <x:c r="O952" s="34"/>
      <x:c r="P952" s="34"/>
      <x:c r="S952" s="10" t="n">
        <x:v>-0.25795868015522283</x:v>
      </x:c>
      <x:c r="T952" s="10" t="n">
        <x:v>0.8242819565068679</x:v>
      </x:c>
      <x:c r="U952" s="10" t="n">
        <x:v>0.2832470365230619</x:v>
      </x:c>
      <x:c r="V952" s="10" t="n">
        <x:v>0.21664010782785859</x:v>
      </x:c>
      <x:c r="W952" s="10" t="n">
        <x:v>0.4783814923314992</x:v>
      </x:c>
      <x:c r="X952" s="10" t="n">
        <x:v>0.5520667384216561</x:v>
      </x:c>
    </x:row>
    <x:row r="953">
      <x:c r="A953" s="34" t="n">
        <x:v>929</x:v>
      </x:c>
      <x:c r="B953" s="39" t="n">
        <x:f>CHOOSE(MIN(3,MAX(1,$B$9)),S953,U953,W953)</x:f>
        <x:v>-1.4162036681944705</x:v>
      </x:c>
      <x:c r="C953" s="39" t="n">
        <x:f>CHOOSE(MIN(3,MAX(1,$B$9)),T953,V953,X953)</x:f>
        <x:v>-1.6265407413650375</x:v>
      </x:c>
      <x:c r="D953" s="17" t="n">
        <x:f>$B$6+$B$7*B953</x:f>
        <x:v>-0.09162036681944706</x:v>
      </x:c>
      <x:c r="E953" s="17" t="n">
        <x:f>$C$6+$C$7*($B$8*B953+SQRT(1-$B$8^2)*C953)</x:f>
        <x:v>-0.16167274364097323</x:v>
      </x:c>
      <x:c r="F953" s="34"/>
      <x:c r="G953" s="34"/>
      <x:c r="H953" s="34"/>
      <x:c r="I953" s="34"/>
      <x:c r="J953" s="34"/>
      <x:c r="K953" s="34"/>
      <x:c r="L953" s="34"/>
      <x:c r="M953" s="34"/>
      <x:c r="N953" s="34"/>
      <x:c r="O953" s="34"/>
      <x:c r="P953" s="34"/>
      <x:c r="S953" s="10" t="n">
        <x:v>-1.4162036681944705</x:v>
      </x:c>
      <x:c r="T953" s="10" t="n">
        <x:v>-1.6265407413650375</x:v>
      </x:c>
      <x:c r="U953" s="10" t="n">
        <x:v>-0.5146135947794078</x:v>
      </x:c>
      <x:c r="V953" s="10" t="n">
        <x:v>0.3755252575875359</x:v>
      </x:c>
      <x:c r="W953" s="10" t="n">
        <x:v>1.3064978806360064</x:v>
      </x:c>
      <x:c r="X953" s="10" t="n">
        <x:v>-2.5303000628923966</x:v>
      </x:c>
    </x:row>
    <x:row r="954">
      <x:c r="A954" s="34" t="n">
        <x:v>930</x:v>
      </x:c>
      <x:c r="B954" s="39" t="n">
        <x:f>CHOOSE(MIN(3,MAX(1,$B$9)),S954,U954,W954)</x:f>
        <x:v>1.7203085944245387</x:v>
      </x:c>
      <x:c r="C954" s="39" t="n">
        <x:f>CHOOSE(MIN(3,MAX(1,$B$9)),T954,V954,X954)</x:f>
        <x:v>-0.9351587696098658</x:v>
      </x:c>
      <x:c r="D954" s="17" t="n">
        <x:f>$B$6+$B$7*B954</x:f>
        <x:v>0.22203085944245388</x:v>
      </x:c>
      <x:c r="E954" s="17" t="n">
        <x:f>$C$6+$C$7*($B$8*B954+SQRT(1-$B$8^2)*C954)</x:f>
        <x:v>0.05502830461583266</x:v>
      </x:c>
      <x:c r="F954" s="34"/>
      <x:c r="G954" s="34"/>
      <x:c r="H954" s="34"/>
      <x:c r="I954" s="34"/>
      <x:c r="J954" s="34"/>
      <x:c r="K954" s="34"/>
      <x:c r="L954" s="34"/>
      <x:c r="M954" s="34"/>
      <x:c r="N954" s="34"/>
      <x:c r="O954" s="34"/>
      <x:c r="P954" s="34"/>
      <x:c r="S954" s="10" t="n">
        <x:v>1.7203085944245387</x:v>
      </x:c>
      <x:c r="T954" s="10" t="n">
        <x:v>-0.9351587696098658</x:v>
      </x:c>
      <x:c r="U954" s="10" t="n">
        <x:v>0.2702476776593832</x:v>
      </x:c>
      <x:c r="V954" s="10" t="n">
        <x:v>-3.020432972373454</x:v>
      </x:c>
      <x:c r="W954" s="10" t="n">
        <x:v>-2.4682752520328113</x:v>
      </x:c>
      <x:c r="X954" s="10" t="n">
        <x:v>0.6648338948476429</x:v>
      </x:c>
    </x:row>
    <x:row r="955">
      <x:c r="A955" s="34" t="n">
        <x:v>931</x:v>
      </x:c>
      <x:c r="B955" s="39" t="n">
        <x:f>CHOOSE(MIN(3,MAX(1,$B$9)),S955,U955,W955)</x:f>
        <x:v>-0.3219184149766458</x:v>
      </x:c>
      <x:c r="C955" s="39" t="n">
        <x:f>CHOOSE(MIN(3,MAX(1,$B$9)),T955,V955,X955)</x:f>
        <x:v>-0.9999842429188803</x:v>
      </x:c>
      <x:c r="D955" s="17" t="n">
        <x:f>$B$6+$B$7*B955</x:f>
        <x:v>0.01780815850233542</x:v>
      </x:c>
      <x:c r="E955" s="17" t="n">
        <x:f>$C$6+$C$7*($B$8*B955+SQRT(1-$B$8^2)*C955)</x:f>
        <x:v>-0.05269709652402224</x:v>
      </x:c>
      <x:c r="F955" s="34"/>
      <x:c r="G955" s="34"/>
      <x:c r="H955" s="34"/>
      <x:c r="I955" s="34"/>
      <x:c r="J955" s="34"/>
      <x:c r="K955" s="34"/>
      <x:c r="L955" s="34"/>
      <x:c r="M955" s="34"/>
      <x:c r="N955" s="34"/>
      <x:c r="O955" s="34"/>
      <x:c r="P955" s="34"/>
      <x:c r="S955" s="10" t="n">
        <x:v>-0.3219184149766458</x:v>
      </x:c>
      <x:c r="T955" s="10" t="n">
        <x:v>-0.9999842429188803</x:v>
      </x:c>
      <x:c r="U955" s="10" t="n">
        <x:v>-0.21660431986769269</x:v>
      </x:c>
      <x:c r="V955" s="10" t="n">
        <x:v>1.4599156397655224</x:v>
      </x:c>
      <x:c r="W955" s="10" t="n">
        <x:v>1.0822957685710655</x:v>
      </x:c>
      <x:c r="X955" s="10" t="n">
        <x:v>-0.5644143401257574</x:v>
      </x:c>
    </x:row>
    <x:row r="956">
      <x:c r="A956" s="34" t="n">
        <x:v>932</x:v>
      </x:c>
      <x:c r="B956" s="39" t="n">
        <x:f>CHOOSE(MIN(3,MAX(1,$B$9)),S956,U956,W956)</x:f>
        <x:v>-0.513424637647071</x:v>
      </x:c>
      <x:c r="C956" s="39" t="n">
        <x:f>CHOOSE(MIN(3,MAX(1,$B$9)),T956,V956,X956)</x:f>
        <x:v>2.188245928114894</x:v>
      </x:c>
      <x:c r="D956" s="17" t="n">
        <x:f>$B$6+$B$7*B956</x:f>
        <x:v>-0.0013424637647071053</x:v>
      </x:c>
      <x:c r="E956" s="17" t="n">
        <x:f>$C$6+$C$7*($B$8*B956+SQRT(1-$B$8^2)*C956)</x:f>
        <x:v>0.21383642446518197</x:v>
      </x:c>
      <x:c r="F956" s="34"/>
      <x:c r="G956" s="34"/>
      <x:c r="H956" s="34"/>
      <x:c r="I956" s="34"/>
      <x:c r="J956" s="34"/>
      <x:c r="K956" s="34"/>
      <x:c r="L956" s="34"/>
      <x:c r="M956" s="34"/>
      <x:c r="N956" s="34"/>
      <x:c r="O956" s="34"/>
      <x:c r="P956" s="34"/>
      <x:c r="S956" s="10" t="n">
        <x:v>-0.513424637647071</x:v>
      </x:c>
      <x:c r="T956" s="10" t="n">
        <x:v>2.188245928114894</x:v>
      </x:c>
      <x:c r="U956" s="10" t="n">
        <x:v>-0.16785396799740251</x:v>
      </x:c>
      <x:c r="V956" s="10" t="n">
        <x:v>-0.30772629236959004</x:v>
      </x:c>
      <x:c r="W956" s="10" t="n">
        <x:v>1.5041708579339221</x:v>
      </x:c>
      <x:c r="X956" s="10" t="n">
        <x:v>-3.9061011118173337</x:v>
      </x:c>
    </x:row>
    <x:row r="957">
      <x:c r="A957" s="34" t="n">
        <x:v>933</x:v>
      </x:c>
      <x:c r="B957" s="39" t="n">
        <x:f>CHOOSE(MIN(3,MAX(1,$B$9)),S957,U957,W957)</x:f>
        <x:v>-1.1202886728547292</x:v>
      </x:c>
      <x:c r="C957" s="39" t="n">
        <x:f>CHOOSE(MIN(3,MAX(1,$B$9)),T957,V957,X957)</x:f>
        <x:v>0.13924881941909142</x:v>
      </x:c>
      <x:c r="D957" s="17" t="n">
        <x:f>$B$6+$B$7*B957</x:f>
        <x:v>-0.062028867285472924</x:v>
      </x:c>
      <x:c r="E957" s="17" t="n">
        <x:f>$C$6+$C$7*($B$8*B957+SQRT(1-$B$8^2)*C957)</x:f>
        <x:v>0.006044867863656045</x:v>
      </x:c>
      <x:c r="F957" s="34"/>
      <x:c r="G957" s="34"/>
      <x:c r="H957" s="34"/>
      <x:c r="I957" s="34"/>
      <x:c r="J957" s="34"/>
      <x:c r="K957" s="34"/>
      <x:c r="L957" s="34"/>
      <x:c r="M957" s="34"/>
      <x:c r="N957" s="34"/>
      <x:c r="O957" s="34"/>
      <x:c r="P957" s="34"/>
      <x:c r="S957" s="10" t="n">
        <x:v>-1.1202886728547292</x:v>
      </x:c>
      <x:c r="T957" s="10" t="n">
        <x:v>0.13924881941909142</x:v>
      </x:c>
      <x:c r="U957" s="10" t="n">
        <x:v>-0.8385379013008464</x:v>
      </x:c>
      <x:c r="V957" s="10" t="n">
        <x:v>0.31294972739080534</x:v>
      </x:c>
      <x:c r="W957" s="10" t="n">
        <x:v>-0.8881848812801548</x:v>
      </x:c>
      <x:c r="X957" s="10" t="n">
        <x:v>-0.3377429852507863</x:v>
      </x:c>
    </x:row>
    <x:row r="958">
      <x:c r="A958" s="34" t="n">
        <x:v>934</x:v>
      </x:c>
      <x:c r="B958" s="39" t="n">
        <x:f>CHOOSE(MIN(3,MAX(1,$B$9)),S958,U958,W958)</x:f>
        <x:v>-0.13726574809626357</x:v>
      </x:c>
      <x:c r="C958" s="39" t="n">
        <x:f>CHOOSE(MIN(3,MAX(1,$B$9)),T958,V958,X958)</x:f>
        <x:v>-0.09913069482427288</x:v>
      </x:c>
      <x:c r="D958" s="17" t="n">
        <x:f>$B$6+$B$7*B958</x:f>
        <x:v>0.036273425190373645</x:v>
      </x:c>
      <x:c r="E958" s="17" t="n">
        <x:f>$C$6+$C$7*($B$8*B958+SQRT(1-$B$8^2)*C958)</x:f>
        <x:v>0.03455174259392454</x:v>
      </x:c>
      <x:c r="F958" s="34"/>
      <x:c r="G958" s="34"/>
      <x:c r="H958" s="34"/>
      <x:c r="I958" s="34"/>
      <x:c r="J958" s="34"/>
      <x:c r="K958" s="34"/>
      <x:c r="L958" s="34"/>
      <x:c r="M958" s="34"/>
      <x:c r="N958" s="34"/>
      <x:c r="O958" s="34"/>
      <x:c r="P958" s="34"/>
      <x:c r="S958" s="10" t="n">
        <x:v>-0.13726574809626357</x:v>
      </x:c>
      <x:c r="T958" s="10" t="n">
        <x:v>-0.09913069482427288</x:v>
      </x:c>
      <x:c r="U958" s="10" t="n">
        <x:v>0.029656237480934825</x:v>
      </x:c>
      <x:c r="V958" s="10" t="n">
        <x:v>-1.8702371948995524</x:v>
      </x:c>
      <x:c r="W958" s="10" t="n">
        <x:v>-0.19448113155660376</x:v>
      </x:c>
      <x:c r="X958" s="10" t="n">
        <x:v>-2.0639798375579077</x:v>
      </x:c>
    </x:row>
    <x:row r="959">
      <x:c r="A959" s="34" t="n">
        <x:v>935</x:v>
      </x:c>
      <x:c r="B959" s="39" t="n">
        <x:f>CHOOSE(MIN(3,MAX(1,$B$9)),S959,U959,W959)</x:f>
        <x:v>0.8257428650984476</x:v>
      </x:c>
      <x:c r="C959" s="39" t="n">
        <x:f>CHOOSE(MIN(3,MAX(1,$B$9)),T959,V959,X959)</x:f>
        <x:v>-0.597132532733628</x:v>
      </x:c>
      <x:c r="D959" s="17" t="n">
        <x:f>$B$6+$B$7*B959</x:f>
        <x:v>0.13257428650984476</x:v>
      </x:c>
      <x:c r="E959" s="17" t="n">
        <x:f>$C$6+$C$7*($B$8*B959+SQRT(1-$B$8^2)*C959)</x:f>
        <x:v>0.03957394897757592</x:v>
      </x:c>
      <x:c r="F959" s="34"/>
      <x:c r="G959" s="34"/>
      <x:c r="H959" s="34"/>
      <x:c r="I959" s="34"/>
      <x:c r="J959" s="34"/>
      <x:c r="K959" s="34"/>
      <x:c r="L959" s="34"/>
      <x:c r="M959" s="34"/>
      <x:c r="N959" s="34"/>
      <x:c r="O959" s="34"/>
      <x:c r="P959" s="34"/>
      <x:c r="S959" s="10" t="n">
        <x:v>0.8257428650984476</x:v>
      </x:c>
      <x:c r="T959" s="10" t="n">
        <x:v>-0.597132532733628</x:v>
      </x:c>
      <x:c r="U959" s="10" t="n">
        <x:v>0.9433568917879951</x:v>
      </x:c>
      <x:c r="V959" s="10" t="n">
        <x:v>0.9377903226747324</x:v>
      </x:c>
      <x:c r="W959" s="10" t="n">
        <x:v>0.9300595325107776</x:v>
      </x:c>
      <x:c r="X959" s="10" t="n">
        <x:v>-0.1903226097495312</x:v>
      </x:c>
    </x:row>
    <x:row r="960">
      <x:c r="A960" s="34" t="n">
        <x:v>936</x:v>
      </x:c>
      <x:c r="B960" s="39" t="n">
        <x:f>CHOOSE(MIN(3,MAX(1,$B$9)),S960,U960,W960)</x:f>
        <x:v>0.4220143733206212</x:v>
      </x:c>
      <x:c r="C960" s="39" t="n">
        <x:f>CHOOSE(MIN(3,MAX(1,$B$9)),T960,V960,X960)</x:f>
        <x:v>0.8459837734326451</x:v>
      </x:c>
      <x:c r="D960" s="17" t="n">
        <x:f>$B$6+$B$7*B960</x:f>
        <x:v>0.09220143733206212</x:v>
      </x:c>
      <x:c r="E960" s="17" t="n">
        <x:f>$C$6+$C$7*($B$8*B960+SQRT(1-$B$8^2)*C960)</x:f>
        <x:v>0.14436506256424003</x:v>
      </x:c>
      <x:c r="F960" s="34"/>
      <x:c r="G960" s="34"/>
      <x:c r="H960" s="34"/>
      <x:c r="I960" s="34"/>
      <x:c r="J960" s="34"/>
      <x:c r="K960" s="34"/>
      <x:c r="L960" s="34"/>
      <x:c r="M960" s="34"/>
      <x:c r="N960" s="34"/>
      <x:c r="O960" s="34"/>
      <x:c r="P960" s="34"/>
      <x:c r="S960" s="10" t="n">
        <x:v>0.4220143733206212</x:v>
      </x:c>
      <x:c r="T960" s="10" t="n">
        <x:v>0.8459837734326451</x:v>
      </x:c>
      <x:c r="U960" s="10" t="n">
        <x:v>-0.7747360062792109</x:v>
      </x:c>
      <x:c r="V960" s="10" t="n">
        <x:v>0.9875910572385187</x:v>
      </x:c>
      <x:c r="W960" s="10" t="n">
        <x:v>0.3423458259619659</x:v>
      </x:c>
      <x:c r="X960" s="10" t="n">
        <x:v>-0.15887328330979114</x:v>
      </x:c>
    </x:row>
    <x:row r="961">
      <x:c r="A961" s="34" t="n">
        <x:v>937</x:v>
      </x:c>
      <x:c r="B961" s="39" t="n">
        <x:f>CHOOSE(MIN(3,MAX(1,$B$9)),S961,U961,W961)</x:f>
        <x:v>0.6565526834326835</x:v>
      </x:c>
      <x:c r="C961" s="39" t="n">
        <x:f>CHOOSE(MIN(3,MAX(1,$B$9)),T961,V961,X961)</x:f>
        <x:v>0.7534876768152516</x:v>
      </x:c>
      <x:c r="D961" s="17" t="n">
        <x:f>$B$6+$B$7*B961</x:f>
        <x:v>0.11565526834326835</x:v>
      </x:c>
      <x:c r="E961" s="17" t="n">
        <x:f>$C$6+$C$7*($B$8*B961+SQRT(1-$B$8^2)*C961)</x:f>
        <x:v>0.14808158112768688</x:v>
      </x:c>
      <x:c r="F961" s="34"/>
      <x:c r="G961" s="34"/>
      <x:c r="H961" s="34"/>
      <x:c r="I961" s="34"/>
      <x:c r="J961" s="34"/>
      <x:c r="K961" s="34"/>
      <x:c r="L961" s="34"/>
      <x:c r="M961" s="34"/>
      <x:c r="N961" s="34"/>
      <x:c r="O961" s="34"/>
      <x:c r="P961" s="34"/>
      <x:c r="S961" s="10" t="n">
        <x:v>0.6565526834326835</x:v>
      </x:c>
      <x:c r="T961" s="10" t="n">
        <x:v>0.7534876768152516</x:v>
      </x:c>
      <x:c r="U961" s="10" t="n">
        <x:v>0.6369658048438618</x:v>
      </x:c>
      <x:c r="V961" s="10" t="n">
        <x:v>-1.435287008331209</x:v>
      </x:c>
      <x:c r="W961" s="10" t="n">
        <x:v>-1.237561070069301</x:v>
      </x:c>
      <x:c r="X961" s="10" t="n">
        <x:v>-0.6390804931977961</x:v>
      </x:c>
    </x:row>
    <x:row r="962">
      <x:c r="A962" s="34" t="n">
        <x:v>938</x:v>
      </x:c>
      <x:c r="B962" s="39" t="n">
        <x:f>CHOOSE(MIN(3,MAX(1,$B$9)),S962,U962,W962)</x:f>
        <x:v>0.20689689933306846</x:v>
      </x:c>
      <x:c r="C962" s="39" t="n">
        <x:f>CHOOSE(MIN(3,MAX(1,$B$9)),T962,V962,X962)</x:f>
        <x:v>1.0804859248179923</x:v>
      </x:c>
      <x:c r="D962" s="17" t="n">
        <x:f>$B$6+$B$7*B962</x:f>
        <x:v>0.07068968993330685</x:v>
      </x:c>
      <x:c r="E962" s="17" t="n">
        <x:f>$C$6+$C$7*($B$8*B962+SQRT(1-$B$8^2)*C962)</x:f>
        <x:v>0.15391767089904387</x:v>
      </x:c>
      <x:c r="F962" s="34"/>
      <x:c r="G962" s="34"/>
      <x:c r="H962" s="34"/>
      <x:c r="I962" s="34"/>
      <x:c r="J962" s="34"/>
      <x:c r="K962" s="34"/>
      <x:c r="L962" s="34"/>
      <x:c r="M962" s="34"/>
      <x:c r="N962" s="34"/>
      <x:c r="O962" s="34"/>
      <x:c r="P962" s="34"/>
      <x:c r="S962" s="10" t="n">
        <x:v>0.20689689933306846</x:v>
      </x:c>
      <x:c r="T962" s="10" t="n">
        <x:v>1.0804859248179923</x:v>
      </x:c>
      <x:c r="U962" s="10" t="n">
        <x:v>1.016342635792397</x:v>
      </x:c>
      <x:c r="V962" s="10" t="n">
        <x:v>0.45716258091499284</x:v>
      </x:c>
      <x:c r="W962" s="10" t="n">
        <x:v>0.702648706209378</x:v>
      </x:c>
      <x:c r="X962" s="10" t="n">
        <x:v>1.1234201730101052</x:v>
      </x:c>
    </x:row>
    <x:row r="963">
      <x:c r="A963" s="34" t="n">
        <x:v>939</x:v>
      </x:c>
      <x:c r="B963" s="39" t="n">
        <x:f>CHOOSE(MIN(3,MAX(1,$B$9)),S963,U963,W963)</x:f>
        <x:v>0.7178015113083877</x:v>
      </x:c>
      <x:c r="C963" s="39" t="n">
        <x:f>CHOOSE(MIN(3,MAX(1,$B$9)),T963,V963,X963)</x:f>
        <x:v>-0.3405086850362064</x:v>
      </x:c>
      <x:c r="D963" s="17" t="n">
        <x:f>$B$6+$B$7*B963</x:f>
        <x:v>0.12178015113083877</x:v>
      </x:c>
      <x:c r="E963" s="17" t="n">
        <x:f>$C$6+$C$7*($B$8*B963+SQRT(1-$B$8^2)*C963)</x:f>
        <x:v>0.0564011584203605</x:v>
      </x:c>
      <x:c r="F963" s="34"/>
      <x:c r="G963" s="34"/>
      <x:c r="H963" s="34"/>
      <x:c r="I963" s="34"/>
      <x:c r="J963" s="34"/>
      <x:c r="K963" s="34"/>
      <x:c r="L963" s="34"/>
      <x:c r="M963" s="34"/>
      <x:c r="N963" s="34"/>
      <x:c r="O963" s="34"/>
      <x:c r="P963" s="34"/>
      <x:c r="S963" s="10" t="n">
        <x:v>0.7178015113083877</x:v>
      </x:c>
      <x:c r="T963" s="10" t="n">
        <x:v>-0.3405086850362064</x:v>
      </x:c>
      <x:c r="U963" s="10" t="n">
        <x:v>1.4791479398644745</x:v>
      </x:c>
      <x:c r="V963" s="10" t="n">
        <x:v>0.9131442852423958</x:v>
      </x:c>
      <x:c r="W963" s="10" t="n">
        <x:v>-0.23543063347967375</x:v>
      </x:c>
      <x:c r="X963" s="10" t="n">
        <x:v>1.4775710001464761</x:v>
      </x:c>
    </x:row>
    <x:row r="964">
      <x:c r="A964" s="34" t="n">
        <x:v>940</x:v>
      </x:c>
      <x:c r="B964" s="39" t="n">
        <x:f>CHOOSE(MIN(3,MAX(1,$B$9)),S964,U964,W964)</x:f>
        <x:v>-0.4320674236320392</x:v>
      </x:c>
      <x:c r="C964" s="39" t="n">
        <x:f>CHOOSE(MIN(3,MAX(1,$B$9)),T964,V964,X964)</x:f>
        <x:v>1.6380940312777557</x:v>
      </x:c>
      <x:c r="D964" s="17" t="n">
        <x:f>$B$6+$B$7*B964</x:f>
        <x:v>0.006793257636796078</x:v>
      </x:c>
      <x:c r="E964" s="17" t="n">
        <x:f>$C$6+$C$7*($B$8*B964+SQRT(1-$B$8^2)*C964)</x:f>
        <x:v>0.17025973330581778</x:v>
      </x:c>
      <x:c r="F964" s="34"/>
      <x:c r="G964" s="34"/>
      <x:c r="H964" s="34"/>
      <x:c r="I964" s="34"/>
      <x:c r="J964" s="34"/>
      <x:c r="K964" s="34"/>
      <x:c r="L964" s="34"/>
      <x:c r="M964" s="34"/>
      <x:c r="N964" s="34"/>
      <x:c r="O964" s="34"/>
      <x:c r="P964" s="34"/>
      <x:c r="S964" s="10" t="n">
        <x:v>-0.4320674236320392</x:v>
      </x:c>
      <x:c r="T964" s="10" t="n">
        <x:v>1.6380940312777557</x:v>
      </x:c>
      <x:c r="U964" s="10" t="n">
        <x:v>-1.3459954137254084</x:v>
      </x:c>
      <x:c r="V964" s="10" t="n">
        <x:v>0.037209629978972154</x:v>
      </x:c>
      <x:c r="W964" s="10" t="n">
        <x:v>-0.13720450903623294</x:v>
      </x:c>
      <x:c r="X964" s="10" t="n">
        <x:v>0.14433813639875362</x:v>
      </x:c>
    </x:row>
    <x:row r="965">
      <x:c r="A965" s="34" t="n">
        <x:v>941</x:v>
      </x:c>
      <x:c r="B965" s="39" t="n">
        <x:f>CHOOSE(MIN(3,MAX(1,$B$9)),S965,U965,W965)</x:f>
        <x:v>-0.8069605242413708</x:v>
      </x:c>
      <x:c r="C965" s="39" t="n">
        <x:f>CHOOSE(MIN(3,MAX(1,$B$9)),T965,V965,X965)</x:f>
        <x:v>-0.12098192957043051</x:v>
      </x:c>
      <x:c r="D965" s="17" t="n">
        <x:f>$B$6+$B$7*B965</x:f>
        <x:v>-0.030696052424137074</x:v>
      </x:c>
      <x:c r="E965" s="17" t="n">
        <x:f>$C$6+$C$7*($B$8*B965+SQRT(1-$B$8^2)*C965)</x:f>
        <x:v>-0.0008253686527538023</x:v>
      </x:c>
      <x:c r="F965" s="34"/>
      <x:c r="G965" s="34"/>
      <x:c r="H965" s="34"/>
      <x:c r="I965" s="34"/>
      <x:c r="J965" s="34"/>
      <x:c r="K965" s="34"/>
      <x:c r="L965" s="34"/>
      <x:c r="M965" s="34"/>
      <x:c r="N965" s="34"/>
      <x:c r="O965" s="34"/>
      <x:c r="P965" s="34"/>
      <x:c r="S965" s="10" t="n">
        <x:v>-0.8069605242413708</x:v>
      </x:c>
      <x:c r="T965" s="10" t="n">
        <x:v>-0.12098192957043051</x:v>
      </x:c>
      <x:c r="U965" s="10" t="n">
        <x:v>1.521811100506776</x:v>
      </x:c>
      <x:c r="V965" s="10" t="n">
        <x:v>-1.0211745482944157</x:v>
      </x:c>
      <x:c r="W965" s="10" t="n">
        <x:v>-0.48101984693708055</x:v>
      </x:c>
      <x:c r="X965" s="10" t="n">
        <x:v>-1.0171867688666383</x:v>
      </x:c>
    </x:row>
    <x:row r="966">
      <x:c r="A966" s="34" t="n">
        <x:v>942</x:v>
      </x:c>
      <x:c r="B966" s="39" t="n">
        <x:f>CHOOSE(MIN(3,MAX(1,$B$9)),S966,U966,W966)</x:f>
        <x:v>0.9837660415033308</x:v>
      </x:c>
      <x:c r="C966" s="39" t="n">
        <x:f>CHOOSE(MIN(3,MAX(1,$B$9)),T966,V966,X966)</x:f>
        <x:v>-0.23075016024158979</x:v>
      </x:c>
      <x:c r="D966" s="17" t="n">
        <x:f>$B$6+$B$7*B966</x:f>
        <x:v>0.1483766041503331</x:v>
      </x:c>
      <x:c r="E966" s="17" t="n">
        <x:f>$C$6+$C$7*($B$8*B966+SQRT(1-$B$8^2)*C966)</x:f>
        <x:v>0.07920475200551187</x:v>
      </x:c>
      <x:c r="F966" s="34"/>
      <x:c r="G966" s="34"/>
      <x:c r="H966" s="34"/>
      <x:c r="I966" s="34"/>
      <x:c r="J966" s="34"/>
      <x:c r="K966" s="34"/>
      <x:c r="L966" s="34"/>
      <x:c r="M966" s="34"/>
      <x:c r="N966" s="34"/>
      <x:c r="O966" s="34"/>
      <x:c r="P966" s="34"/>
      <x:c r="S966" s="10" t="n">
        <x:v>0.9837660415033308</x:v>
      </x:c>
      <x:c r="T966" s="10" t="n">
        <x:v>-0.23075016024158979</x:v>
      </x:c>
      <x:c r="U966" s="10" t="n">
        <x:v>-0.335673180101846</x:v>
      </x:c>
      <x:c r="V966" s="10" t="n">
        <x:v>1.835675077296565</x:v>
      </x:c>
      <x:c r="W966" s="10" t="n">
        <x:v>1.1167168454503187</x:v>
      </x:c>
      <x:c r="X966" s="10" t="n">
        <x:v>0.8210399336965287</x:v>
      </x:c>
    </x:row>
    <x:row r="967">
      <x:c r="A967" s="34" t="n">
        <x:v>943</x:v>
      </x:c>
      <x:c r="B967" s="39" t="n">
        <x:f>CHOOSE(MIN(3,MAX(1,$B$9)),S967,U967,W967)</x:f>
        <x:v>-0.6974897239392197</x:v>
      </x:c>
      <x:c r="C967" s="39" t="n">
        <x:f>CHOOSE(MIN(3,MAX(1,$B$9)),T967,V967,X967)</x:f>
        <x:v>1.2251286514678636</x:v>
      </x:c>
      <x:c r="D967" s="17" t="n">
        <x:f>$B$6+$B$7*B967</x:f>
        <x:v>-0.019748972393921968</x:v>
      </x:c>
      <x:c r="E967" s="17" t="n">
        <x:f>$C$6+$C$7*($B$8*B967+SQRT(1-$B$8^2)*C967)</x:f>
        <x:v>0.12122476731057315</x:v>
      </x:c>
      <x:c r="F967" s="34"/>
      <x:c r="G967" s="34"/>
      <x:c r="H967" s="34"/>
      <x:c r="I967" s="34"/>
      <x:c r="J967" s="34"/>
      <x:c r="K967" s="34"/>
      <x:c r="L967" s="34"/>
      <x:c r="M967" s="34"/>
      <x:c r="N967" s="34"/>
      <x:c r="O967" s="34"/>
      <x:c r="P967" s="34"/>
      <x:c r="S967" s="10" t="n">
        <x:v>-0.6974897239392197</x:v>
      </x:c>
      <x:c r="T967" s="10" t="n">
        <x:v>1.2251286514678636</x:v>
      </x:c>
      <x:c r="U967" s="10" t="n">
        <x:v>0.3660467025446787</x:v>
      </x:c>
      <x:c r="V967" s="10" t="n">
        <x:v>0.8045440744307354</x:v>
      </x:c>
      <x:c r="W967" s="10" t="n">
        <x:v>-1.6306283771560524</x:v>
      </x:c>
      <x:c r="X967" s="10" t="n">
        <x:v>-0.275924461347872</x:v>
      </x:c>
    </x:row>
    <x:row r="968">
      <x:c r="A968" s="34" t="n">
        <x:v>944</x:v>
      </x:c>
      <x:c r="B968" s="39" t="n">
        <x:f>CHOOSE(MIN(3,MAX(1,$B$9)),S968,U968,W968)</x:f>
        <x:v>-0.15337795986538036</x:v>
      </x:c>
      <x:c r="C968" s="39" t="n">
        <x:f>CHOOSE(MIN(3,MAX(1,$B$9)),T968,V968,X968)</x:f>
        <x:v>-1.4101724360908903</x:v>
      </x:c>
      <x:c r="D968" s="17" t="n">
        <x:f>$B$6+$B$7*B968</x:f>
        <x:v>0.03466220401346197</x:v>
      </x:c>
      <x:c r="E968" s="17" t="n">
        <x:f>$C$6+$C$7*($B$8*B968+SQRT(1-$B$8^2)*C968)</x:f>
        <x:v>-0.0797934133303989</x:v>
      </x:c>
      <x:c r="F968" s="34"/>
      <x:c r="G968" s="34"/>
      <x:c r="H968" s="34"/>
      <x:c r="I968" s="34"/>
      <x:c r="J968" s="34"/>
      <x:c r="K968" s="34"/>
      <x:c r="L968" s="34"/>
      <x:c r="M968" s="34"/>
      <x:c r="N968" s="34"/>
      <x:c r="O968" s="34"/>
      <x:c r="P968" s="34"/>
      <x:c r="S968" s="10" t="n">
        <x:v>-0.15337795986538036</x:v>
      </x:c>
      <x:c r="T968" s="10" t="n">
        <x:v>-1.4101724360908903</x:v>
      </x:c>
      <x:c r="U968" s="10" t="n">
        <x:v>-0.8690869878210208</x:v>
      </x:c>
      <x:c r="V968" s="10" t="n">
        <x:v>-0.7157411343248135</x:v>
      </x:c>
      <x:c r="W968" s="10" t="n">
        <x:v>0.9699872373586557</x:v>
      </x:c>
      <x:c r="X968" s="10" t="n">
        <x:v>-1.2527286666126805</x:v>
      </x:c>
    </x:row>
    <x:row r="969">
      <x:c r="A969" s="34" t="n">
        <x:v>945</x:v>
      </x:c>
      <x:c r="B969" s="39" t="n">
        <x:f>CHOOSE(MIN(3,MAX(1,$B$9)),S969,U969,W969)</x:f>
        <x:v>-0.2637277512123986</x:v>
      </x:c>
      <x:c r="C969" s="39" t="n">
        <x:f>CHOOSE(MIN(3,MAX(1,$B$9)),T969,V969,X969)</x:f>
        <x:v>-0.6124412380433588</x:v>
      </x:c>
      <x:c r="D969" s="17" t="n">
        <x:f>$B$6+$B$7*B969</x:f>
        <x:v>0.02362722487876014</x:v>
      </x:c>
      <x:c r="E969" s="17" t="n">
        <x:f>$C$6+$C$7*($B$8*B969+SQRT(1-$B$8^2)*C969)</x:f>
        <x:v>-0.01622535460769406</x:v>
      </x:c>
      <x:c r="F969" s="34"/>
      <x:c r="G969" s="34"/>
      <x:c r="H969" s="34"/>
      <x:c r="I969" s="34"/>
      <x:c r="J969" s="34"/>
      <x:c r="K969" s="34"/>
      <x:c r="L969" s="34"/>
      <x:c r="M969" s="34"/>
      <x:c r="N969" s="34"/>
      <x:c r="O969" s="34"/>
      <x:c r="P969" s="34"/>
      <x:c r="S969" s="10" t="n">
        <x:v>-0.2637277512123986</x:v>
      </x:c>
      <x:c r="T969" s="10" t="n">
        <x:v>-0.6124412380433588</x:v>
      </x:c>
      <x:c r="U969" s="10" t="n">
        <x:v>-0.5885718961410377</x:v>
      </x:c>
      <x:c r="V969" s="10" t="n">
        <x:v>0.3489068802818126</x:v>
      </x:c>
      <x:c r="W969" s="10" t="n">
        <x:v>-1.8280485724163364</x:v>
      </x:c>
      <x:c r="X969" s="10" t="n">
        <x:v>-0.531080144625797</x:v>
      </x:c>
    </x:row>
    <x:row r="970">
      <x:c r="A970" s="34" t="n">
        <x:v>946</x:v>
      </x:c>
      <x:c r="B970" s="39" t="n">
        <x:f>CHOOSE(MIN(3,MAX(1,$B$9)),S970,U970,W970)</x:f>
        <x:v>-0.6100475293030034</x:v>
      </x:c>
      <x:c r="C970" s="39" t="n">
        <x:f>CHOOSE(MIN(3,MAX(1,$B$9)),T970,V970,X970)</x:f>
        <x:v>3.2616552412127398</x:v>
      </x:c>
      <x:c r="D970" s="17" t="n">
        <x:f>$B$6+$B$7*B970</x:f>
        <x:v>-0.011004752930300343</x:v>
      </x:c>
      <x:c r="E970" s="17" t="n">
        <x:f>$C$6+$C$7*($B$8*B970+SQRT(1-$B$8^2)*C970)</x:f>
        <x:v>0.30196525326253915</x:v>
      </x:c>
      <x:c r="F970" s="34"/>
      <x:c r="G970" s="34"/>
      <x:c r="H970" s="34"/>
      <x:c r="I970" s="34"/>
      <x:c r="J970" s="34"/>
      <x:c r="K970" s="34"/>
      <x:c r="L970" s="34"/>
      <x:c r="M970" s="34"/>
      <x:c r="N970" s="34"/>
      <x:c r="O970" s="34"/>
      <x:c r="P970" s="34"/>
      <x:c r="S970" s="10" t="n">
        <x:v>-0.6100475293030034</x:v>
      </x:c>
      <x:c r="T970" s="10" t="n">
        <x:v>3.2616552412127398</x:v>
      </x:c>
      <x:c r="U970" s="10" t="n">
        <x:v>1.8022280936162083</x:v>
      </x:c>
      <x:c r="V970" s="10" t="n">
        <x:v>-2.397724836365202</x:v>
      </x:c>
      <x:c r="W970" s="10" t="n">
        <x:v>-0.8198165958621649</x:v>
      </x:c>
      <x:c r="X970" s="10" t="n">
        <x:v>0.2625784590398717</x:v>
      </x:c>
    </x:row>
    <x:row r="971">
      <x:c r="A971" s="34" t="n">
        <x:v>947</x:v>
      </x:c>
      <x:c r="B971" s="39" t="n">
        <x:f>CHOOSE(MIN(3,MAX(1,$B$9)),S971,U971,W971)</x:f>
        <x:v>-0.39213274098156625</x:v>
      </x:c>
      <x:c r="C971" s="39" t="n">
        <x:f>CHOOSE(MIN(3,MAX(1,$B$9)),T971,V971,X971)</x:f>
        <x:v>-0.42557758017261743</x:v>
      </x:c>
      <x:c r="D971" s="17" t="n">
        <x:f>$B$6+$B$7*B971</x:f>
        <x:v>0.010786725901843375</x:v>
      </x:c>
      <x:c r="E971" s="17" t="n">
        <x:f>$C$6+$C$7*($B$8*B971+SQRT(1-$B$8^2)*C971)</x:f>
        <x:v>-0.0064627366201378406</x:v>
      </x:c>
      <x:c r="F971" s="34"/>
      <x:c r="G971" s="34"/>
      <x:c r="H971" s="34"/>
      <x:c r="I971" s="34"/>
      <x:c r="J971" s="34"/>
      <x:c r="K971" s="34"/>
      <x:c r="L971" s="34"/>
      <x:c r="M971" s="34"/>
      <x:c r="N971" s="34"/>
      <x:c r="O971" s="34"/>
      <x:c r="P971" s="34"/>
      <x:c r="S971" s="10" t="n">
        <x:v>-0.39213274098156625</x:v>
      </x:c>
      <x:c r="T971" s="10" t="n">
        <x:v>-0.42557758017261743</x:v>
      </x:c>
      <x:c r="U971" s="10" t="n">
        <x:v>0.3191124415069198</x:v>
      </x:c>
      <x:c r="V971" s="10" t="n">
        <x:v>1.1451410792339434</x:v>
      </x:c>
      <x:c r="W971" s="10" t="n">
        <x:v>-2.8713089380342174</x:v>
      </x:c>
      <x:c r="X971" s="10" t="n">
        <x:v>-0.4380056227698062</x:v>
      </x:c>
    </x:row>
    <x:row r="972">
      <x:c r="A972" s="34" t="n">
        <x:v>948</x:v>
      </x:c>
      <x:c r="B972" s="39" t="n">
        <x:f>CHOOSE(MIN(3,MAX(1,$B$9)),S972,U972,W972)</x:f>
        <x:v>1.2994351462901694</x:v>
      </x:c>
      <x:c r="C972" s="39" t="n">
        <x:f>CHOOSE(MIN(3,MAX(1,$B$9)),T972,V972,X972)</x:f>
        <x:v>-0.03651007228508117</x:v>
      </x:c>
      <x:c r="D972" s="17" t="n">
        <x:f>$B$6+$B$7*B972</x:f>
        <x:v>0.17994351462901698</x:v>
      </x:c>
      <x:c r="E972" s="17" t="n">
        <x:f>$C$6+$C$7*($B$8*B972+SQRT(1-$B$8^2)*C972)</x:f>
        <x:v>0.11180989230521983</x:v>
      </x:c>
      <x:c r="F972" s="34"/>
      <x:c r="G972" s="34"/>
      <x:c r="H972" s="34"/>
      <x:c r="I972" s="34"/>
      <x:c r="J972" s="34"/>
      <x:c r="K972" s="34"/>
      <x:c r="L972" s="34"/>
      <x:c r="M972" s="34"/>
      <x:c r="N972" s="34"/>
      <x:c r="O972" s="34"/>
      <x:c r="P972" s="34"/>
      <x:c r="S972" s="10" t="n">
        <x:v>1.2994351462901694</x:v>
      </x:c>
      <x:c r="T972" s="10" t="n">
        <x:v>-0.03651007228508117</x:v>
      </x:c>
      <x:c r="U972" s="10" t="n">
        <x:v>0.47821746352282074</x:v>
      </x:c>
      <x:c r="V972" s="10" t="n">
        <x:v>0.4402278108842695</x:v>
      </x:c>
      <x:c r="W972" s="10" t="n">
        <x:v>-0.052895558671218125</x:v>
      </x:c>
      <x:c r="X972" s="10" t="n">
        <x:v>-0.5791105417025157</x:v>
      </x:c>
    </x:row>
    <x:row r="973">
      <x:c r="A973" s="34" t="n">
        <x:v>949</x:v>
      </x:c>
      <x:c r="B973" s="39" t="n">
        <x:f>CHOOSE(MIN(3,MAX(1,$B$9)),S973,U973,W973)</x:f>
        <x:v>-0.4667143533976574</x:v>
      </x:c>
      <x:c r="C973" s="39" t="n">
        <x:f>CHOOSE(MIN(3,MAX(1,$B$9)),T973,V973,X973)</x:f>
        <x:v>-0.1724172075728261</x:v>
      </x:c>
      <x:c r="D973" s="17" t="n">
        <x:f>$B$6+$B$7*B973</x:f>
        <x:v>0.0033285646602342622</x:v>
      </x:c>
      <x:c r="E973" s="17" t="n">
        <x:f>$C$6+$C$7*($B$8*B973+SQRT(1-$B$8^2)*C973)</x:f>
        <x:v>0.011732514149352925</x:v>
      </x:c>
      <x:c r="F973" s="34"/>
      <x:c r="G973" s="34"/>
      <x:c r="H973" s="34"/>
      <x:c r="I973" s="34"/>
      <x:c r="J973" s="34"/>
      <x:c r="K973" s="34"/>
      <x:c r="L973" s="34"/>
      <x:c r="M973" s="34"/>
      <x:c r="N973" s="34"/>
      <x:c r="O973" s="34"/>
      <x:c r="P973" s="34"/>
      <x:c r="S973" s="10" t="n">
        <x:v>-0.4667143533976574</x:v>
      </x:c>
      <x:c r="T973" s="10" t="n">
        <x:v>-0.1724172075728261</x:v>
      </x:c>
      <x:c r="U973" s="10" t="n">
        <x:v>-0.05858257344490231</x:v>
      </x:c>
      <x:c r="V973" s="10" t="n">
        <x:v>-1.3126434347533857</x:v>
      </x:c>
      <x:c r="W973" s="10" t="n">
        <x:v>-1.0235637445662236</x:v>
      </x:c>
      <x:c r="X973" s="10" t="n">
        <x:v>0.6908395083778949</x:v>
      </x:c>
    </x:row>
    <x:row r="974">
      <x:c r="A974" s="34" t="n">
        <x:v>950</x:v>
      </x:c>
      <x:c r="B974" s="39" t="n">
        <x:f>CHOOSE(MIN(3,MAX(1,$B$9)),S974,U974,W974)</x:f>
        <x:v>-0.4253009603549464</x:v>
      </x:c>
      <x:c r="C974" s="39" t="n">
        <x:f>CHOOSE(MIN(3,MAX(1,$B$9)),T974,V974,X974)</x:f>
        <x:v>1.1700394492380335</x:v>
      </x:c>
      <x:c r="D974" s="17" t="n">
        <x:f>$B$6+$B$7*B974</x:f>
        <x:v>0.0074699039645053575</x:v>
      </x:c>
      <x:c r="E974" s="17" t="n">
        <x:f>$C$6+$C$7*($B$8*B974+SQRT(1-$B$8^2)*C974)</x:f>
        <x:v>0.1300633406292617</x:v>
      </x:c>
      <x:c r="F974" s="34"/>
      <x:c r="G974" s="34"/>
      <x:c r="H974" s="34"/>
      <x:c r="I974" s="34"/>
      <x:c r="J974" s="34"/>
      <x:c r="K974" s="34"/>
      <x:c r="L974" s="34"/>
      <x:c r="M974" s="34"/>
      <x:c r="N974" s="34"/>
      <x:c r="O974" s="34"/>
      <x:c r="P974" s="34"/>
      <x:c r="S974" s="10" t="n">
        <x:v>-0.4253009603549464</x:v>
      </x:c>
      <x:c r="T974" s="10" t="n">
        <x:v>1.1700394492380335</x:v>
      </x:c>
      <x:c r="U974" s="10" t="n">
        <x:v>-0.6678890644211055</x:v>
      </x:c>
      <x:c r="V974" s="10" t="n">
        <x:v>0.42516406682859775</x:v>
      </x:c>
      <x:c r="W974" s="10" t="n">
        <x:v>0.7918705798566027</x:v>
      </x:c>
      <x:c r="X974" s="10" t="n">
        <x:v>1.7621635311747788</x:v>
      </x:c>
    </x:row>
    <x:row r="975">
      <x:c r="A975" s="34" t="n">
        <x:v>951</x:v>
      </x:c>
      <x:c r="B975" s="39" t="n">
        <x:f>CHOOSE(MIN(3,MAX(1,$B$9)),S975,U975,W975)</x:f>
        <x:v>-0.9702891868361722</x:v>
      </x:c>
      <x:c r="C975" s="39" t="n">
        <x:f>CHOOSE(MIN(3,MAX(1,$B$9)),T975,V975,X975)</x:f>
        <x:v>-1.1480319960506316</x:v>
      </x:c>
      <x:c r="D975" s="17" t="n">
        <x:f>$B$6+$B$7*B975</x:f>
        <x:v>-0.04702891868361722</x:v>
      </x:c>
      <x:c r="E975" s="17" t="n">
        <x:f>$C$6+$C$7*($B$8*B975+SQRT(1-$B$8^2)*C975)</x:f>
        <x:v>-0.09793694663552892</x:v>
      </x:c>
      <x:c r="F975" s="34"/>
      <x:c r="G975" s="34"/>
      <x:c r="H975" s="34"/>
      <x:c r="I975" s="34"/>
      <x:c r="J975" s="34"/>
      <x:c r="K975" s="34"/>
      <x:c r="L975" s="34"/>
      <x:c r="M975" s="34"/>
      <x:c r="N975" s="34"/>
      <x:c r="O975" s="34"/>
      <x:c r="P975" s="34"/>
      <x:c r="S975" s="10" t="n">
        <x:v>-0.9702891868361722</x:v>
      </x:c>
      <x:c r="T975" s="10" t="n">
        <x:v>-1.1480319960506316</x:v>
      </x:c>
      <x:c r="U975" s="10" t="n">
        <x:v>1.4104764926624775</x:v>
      </x:c>
      <x:c r="V975" s="10" t="n">
        <x:v>-1.7643601173929482</x:v>
      </x:c>
      <x:c r="W975" s="10" t="n">
        <x:v>0.6234811461355135</x:v>
      </x:c>
      <x:c r="X975" s="10" t="n">
        <x:v>1.1242128116446066</x:v>
      </x:c>
    </x:row>
    <x:row r="976">
      <x:c r="A976" s="34" t="n">
        <x:v>952</x:v>
      </x:c>
      <x:c r="B976" s="39" t="n">
        <x:f>CHOOSE(MIN(3,MAX(1,$B$9)),S976,U976,W976)</x:f>
        <x:v>0.8772794123556652</x:v>
      </x:c>
      <x:c r="C976" s="39" t="n">
        <x:f>CHOOSE(MIN(3,MAX(1,$B$9)),T976,V976,X976)</x:f>
        <x:v>0.5422192180798523</x:v>
      </x:c>
      <x:c r="D976" s="17" t="n">
        <x:f>$B$6+$B$7*B976</x:f>
        <x:v>0.13772794123556653</x:v>
      </x:c>
      <x:c r="E976" s="17" t="n">
        <x:f>$C$6+$C$7*($B$8*B976+SQRT(1-$B$8^2)*C976)</x:f>
        <x:v>0.14082153234551192</x:v>
      </x:c>
      <x:c r="F976" s="34"/>
      <x:c r="G976" s="34"/>
      <x:c r="H976" s="34"/>
      <x:c r="I976" s="34"/>
      <x:c r="J976" s="34"/>
      <x:c r="K976" s="34"/>
      <x:c r="L976" s="34"/>
      <x:c r="M976" s="34"/>
      <x:c r="N976" s="34"/>
      <x:c r="O976" s="34"/>
      <x:c r="P976" s="34"/>
      <x:c r="S976" s="10" t="n">
        <x:v>0.8772794123556652</x:v>
      </x:c>
      <x:c r="T976" s="10" t="n">
        <x:v>0.5422192180798523</x:v>
      </x:c>
      <x:c r="U976" s="10" t="n">
        <x:v>1.4883225401928013</x:v>
      </x:c>
      <x:c r="V976" s="10" t="n">
        <x:v>-1.298660839778041</x:v>
      </x:c>
      <x:c r="W976" s="10" t="n">
        <x:v>2.0941732359809953</x:v>
      </x:c>
      <x:c r="X976" s="10" t="n">
        <x:v>-0.539524633007211</x:v>
      </x:c>
    </x:row>
    <x:row r="977">
      <x:c r="A977" s="34" t="n">
        <x:v>953</x:v>
      </x:c>
      <x:c r="B977" s="39" t="n">
        <x:f>CHOOSE(MIN(3,MAX(1,$B$9)),S977,U977,W977)</x:f>
        <x:v>-1.3468881187863995</x:v>
      </x:c>
      <x:c r="C977" s="39" t="n">
        <x:f>CHOOSE(MIN(3,MAX(1,$B$9)),T977,V977,X977)</x:f>
        <x:v>-1.3887383266359679</x:v>
      </x:c>
      <x:c r="D977" s="17" t="n">
        <x:f>$B$6+$B$7*B977</x:f>
        <x:v>-0.08468881187863996</x:v>
      </x:c>
      <x:c r="E977" s="17" t="n">
        <x:f>$C$6+$C$7*($B$8*B977+SQRT(1-$B$8^2)*C977)</x:f>
        <x:v>-0.137612672946904</x:v>
      </x:c>
      <x:c r="F977" s="34"/>
      <x:c r="G977" s="34"/>
      <x:c r="H977" s="34"/>
      <x:c r="I977" s="34"/>
      <x:c r="J977" s="34"/>
      <x:c r="K977" s="34"/>
      <x:c r="L977" s="34"/>
      <x:c r="M977" s="34"/>
      <x:c r="N977" s="34"/>
      <x:c r="O977" s="34"/>
      <x:c r="P977" s="34"/>
      <x:c r="S977" s="10" t="n">
        <x:v>-1.3468881187863995</x:v>
      </x:c>
      <x:c r="T977" s="10" t="n">
        <x:v>-1.3887383266359679</x:v>
      </x:c>
      <x:c r="U977" s="10" t="n">
        <x:v>0.166208203314489</x:v>
      </x:c>
      <x:c r="V977" s="10" t="n">
        <x:v>-0.4287401247990797</x:v>
      </x:c>
      <x:c r="W977" s="10" t="n">
        <x:v>-0.303951532237954</x:v>
      </x:c>
      <x:c r="X977" s="10" t="n">
        <x:v>0.4972320103676243</x:v>
      </x:c>
    </x:row>
    <x:row r="978">
      <x:c r="A978" s="34" t="n">
        <x:v>954</x:v>
      </x:c>
      <x:c r="B978" s="39" t="n">
        <x:f>CHOOSE(MIN(3,MAX(1,$B$9)),S978,U978,W978)</x:f>
        <x:v>-0.7828803036994632</x:v>
      </x:c>
      <x:c r="C978" s="39" t="n">
        <x:f>CHOOSE(MIN(3,MAX(1,$B$9)),T978,V978,X978)</x:f>
        <x:v>-0.8622574396811599</x:v>
      </x:c>
      <x:c r="D978" s="17" t="n">
        <x:f>$B$6+$B$7*B978</x:f>
        <x:v>-0.028288030369946315</x:v>
      </x:c>
      <x:c r="E978" s="17" t="n">
        <x:f>$C$6+$C$7*($B$8*B978+SQRT(1-$B$8^2)*C978)</x:f>
        <x:v>-0.06381769992157442</x:v>
      </x:c>
      <x:c r="F978" s="34"/>
      <x:c r="G978" s="34"/>
      <x:c r="H978" s="34"/>
      <x:c r="I978" s="34"/>
      <x:c r="J978" s="34"/>
      <x:c r="K978" s="34"/>
      <x:c r="L978" s="34"/>
      <x:c r="M978" s="34"/>
      <x:c r="N978" s="34"/>
      <x:c r="O978" s="34"/>
      <x:c r="P978" s="34"/>
      <x:c r="S978" s="10" t="n">
        <x:v>-0.7828803036994632</x:v>
      </x:c>
      <x:c r="T978" s="10" t="n">
        <x:v>-0.8622574396811599</x:v>
      </x:c>
      <x:c r="U978" s="10" t="n">
        <x:v>-0.002358139267875618</x:v>
      </x:c>
      <x:c r="V978" s="10" t="n">
        <x:v>-0.6443598918526514</x:v>
      </x:c>
      <x:c r="W978" s="10" t="n">
        <x:v>-0.39108425708842215</x:v>
      </x:c>
      <x:c r="X978" s="10" t="n">
        <x:v>0.6088598438764224</x:v>
      </x:c>
    </x:row>
    <x:row r="979">
      <x:c r="A979" s="34" t="n">
        <x:v>955</x:v>
      </x:c>
      <x:c r="B979" s="39" t="n">
        <x:f>CHOOSE(MIN(3,MAX(1,$B$9)),S979,U979,W979)</x:f>
        <x:v>0.24848583669894914</x:v>
      </x:c>
      <x:c r="C979" s="39" t="n">
        <x:f>CHOOSE(MIN(3,MAX(1,$B$9)),T979,V979,X979)</x:f>
        <x:v>-1.646382435175719</x:v>
      </x:c>
      <x:c r="D979" s="17" t="n">
        <x:f>$B$6+$B$7*B979</x:f>
        <x:v>0.07484858366989491</x:v>
      </x:c>
      <x:c r="E979" s="17" t="n">
        <x:f>$C$6+$C$7*($B$8*B979+SQRT(1-$B$8^2)*C979)</x:f>
        <x:v>-0.08015660948571847</x:v>
      </x:c>
      <x:c r="F979" s="34"/>
      <x:c r="G979" s="34"/>
      <x:c r="H979" s="34"/>
      <x:c r="I979" s="34"/>
      <x:c r="J979" s="34"/>
      <x:c r="K979" s="34"/>
      <x:c r="L979" s="34"/>
      <x:c r="M979" s="34"/>
      <x:c r="N979" s="34"/>
      <x:c r="O979" s="34"/>
      <x:c r="P979" s="34"/>
      <x:c r="S979" s="10" t="n">
        <x:v>0.24848583669894914</x:v>
      </x:c>
      <x:c r="T979" s="10" t="n">
        <x:v>-1.646382435175719</x:v>
      </x:c>
      <x:c r="U979" s="10" t="n">
        <x:v>-0.4219105033969719</x:v>
      </x:c>
      <x:c r="V979" s="10" t="n">
        <x:v>0.33868288873054375</x:v>
      </x:c>
      <x:c r="W979" s="10" t="n">
        <x:v>1.5595294206548085</x:v>
      </x:c>
      <x:c r="X979" s="10" t="n">
        <x:v>1.4809980686948558</x:v>
      </x:c>
    </x:row>
    <x:row r="980">
      <x:c r="A980" s="34" t="n">
        <x:v>956</x:v>
      </x:c>
      <x:c r="B980" s="39" t="n">
        <x:f>CHOOSE(MIN(3,MAX(1,$B$9)),S980,U980,W980)</x:f>
        <x:v>3.0825003009983947</x:v>
      </x:c>
      <x:c r="C980" s="39" t="n">
        <x:f>CHOOSE(MIN(3,MAX(1,$B$9)),T980,V980,X980)</x:f>
        <x:v>1.3735931056991177</x:v>
      </x:c>
      <x:c r="D980" s="17" t="n">
        <x:f>$B$6+$B$7*B980</x:f>
        <x:v>0.35825003009983947</x:v>
      </x:c>
      <x:c r="E980" s="17" t="n">
        <x:f>$C$6+$C$7*($B$8*B980+SQRT(1-$B$8^2)*C980)</x:f>
        <x:v>0.32308166744977973</x:v>
      </x:c>
      <x:c r="F980" s="34"/>
      <x:c r="G980" s="34"/>
      <x:c r="H980" s="34"/>
      <x:c r="I980" s="34"/>
      <x:c r="J980" s="34"/>
      <x:c r="K980" s="34"/>
      <x:c r="L980" s="34"/>
      <x:c r="M980" s="34"/>
      <x:c r="N980" s="34"/>
      <x:c r="O980" s="34"/>
      <x:c r="P980" s="34"/>
      <x:c r="S980" s="10" t="n">
        <x:v>3.0825003009983947</x:v>
      </x:c>
      <x:c r="T980" s="10" t="n">
        <x:v>1.3735931056991177</x:v>
      </x:c>
      <x:c r="U980" s="10" t="n">
        <x:v>-0.5939538123514051</x:v>
      </x:c>
      <x:c r="V980" s="10" t="n">
        <x:v>-0.027161599986711544</x:v>
      </x:c>
      <x:c r="W980" s="10" t="n">
        <x:v>-1.077631215200635</x:v>
      </x:c>
      <x:c r="X980" s="10" t="n">
        <x:v>0.4601594771012914</x:v>
      </x:c>
    </x:row>
    <x:row r="981">
      <x:c r="A981" s="34" t="n">
        <x:v>957</x:v>
      </x:c>
      <x:c r="B981" s="39" t="n">
        <x:f>CHOOSE(MIN(3,MAX(1,$B$9)),S981,U981,W981)</x:f>
        <x:v>-0.903730859502231</x:v>
      </x:c>
      <x:c r="C981" s="39" t="n">
        <x:f>CHOOSE(MIN(3,MAX(1,$B$9)),T981,V981,X981)</x:f>
        <x:v>0.5511083178754717</x:v>
      </x:c>
      <x:c r="D981" s="17" t="n">
        <x:f>$B$6+$B$7*B981</x:f>
        <x:v>-0.0403730859502231</x:v>
      </x:c>
      <x:c r="E981" s="17" t="n">
        <x:f>$C$6+$C$7*($B$8*B981+SQRT(1-$B$8^2)*C981)</x:f>
        <x:v>0.05254083737659526</x:v>
      </x:c>
      <x:c r="F981" s="34"/>
      <x:c r="G981" s="34"/>
      <x:c r="H981" s="34"/>
      <x:c r="I981" s="34"/>
      <x:c r="J981" s="34"/>
      <x:c r="K981" s="34"/>
      <x:c r="L981" s="34"/>
      <x:c r="M981" s="34"/>
      <x:c r="N981" s="34"/>
      <x:c r="O981" s="34"/>
      <x:c r="P981" s="34"/>
      <x:c r="S981" s="10" t="n">
        <x:v>-0.903730859502231</x:v>
      </x:c>
      <x:c r="T981" s="10" t="n">
        <x:v>0.5511083178754717</x:v>
      </x:c>
      <x:c r="U981" s="10" t="n">
        <x:v>0.009068715441394065</x:v>
      </x:c>
      <x:c r="V981" s="10" t="n">
        <x:v>0.3546035621432661</x:v>
      </x:c>
      <x:c r="W981" s="10" t="n">
        <x:v>-0.8404960720592387</x:v>
      </x:c>
      <x:c r="X981" s="10" t="n">
        <x:v>-0.06568058372436254</x:v>
      </x:c>
    </x:row>
    <x:row r="982">
      <x:c r="A982" s="34" t="n">
        <x:v>958</x:v>
      </x:c>
      <x:c r="B982" s="39" t="n">
        <x:f>CHOOSE(MIN(3,MAX(1,$B$9)),S982,U982,W982)</x:f>
        <x:v>0.5070219445627017</x:v>
      </x:c>
      <x:c r="C982" s="39" t="n">
        <x:f>CHOOSE(MIN(3,MAX(1,$B$9)),T982,V982,X982)</x:f>
        <x:v>-0.6187289788561504</x:v>
      </x:c>
      <x:c r="D982" s="17" t="n">
        <x:f>$B$6+$B$7*B982</x:f>
        <x:v>0.10070219445627017</x:v>
      </x:c>
      <x:c r="E982" s="17" t="n">
        <x:f>$C$6+$C$7*($B$8*B982+SQRT(1-$B$8^2)*C982)</x:f>
        <x:v>0.021767595853431982</x:v>
      </x:c>
      <x:c r="F982" s="34"/>
      <x:c r="G982" s="34"/>
      <x:c r="H982" s="34"/>
      <x:c r="I982" s="34"/>
      <x:c r="J982" s="34"/>
      <x:c r="K982" s="34"/>
      <x:c r="L982" s="34"/>
      <x:c r="M982" s="34"/>
      <x:c r="N982" s="34"/>
      <x:c r="O982" s="34"/>
      <x:c r="P982" s="34"/>
      <x:c r="S982" s="10" t="n">
        <x:v>0.5070219445627017</x:v>
      </x:c>
      <x:c r="T982" s="10" t="n">
        <x:v>-0.6187289788561504</x:v>
      </x:c>
      <x:c r="U982" s="10" t="n">
        <x:v>0.22237565459753464</x:v>
      </x:c>
      <x:c r="V982" s="10" t="n">
        <x:v>-1.2808839951829387</x:v>
      </x:c>
      <x:c r="W982" s="10" t="n">
        <x:v>1.3669731475891924</x:v>
      </x:c>
      <x:c r="X982" s="10" t="n">
        <x:v>1.8640543949700141</x:v>
      </x:c>
    </x:row>
    <x:row r="983">
      <x:c r="A983" s="34" t="n">
        <x:v>959</x:v>
      </x:c>
      <x:c r="B983" s="39" t="n">
        <x:f>CHOOSE(MIN(3,MAX(1,$B$9)),S983,U983,W983)</x:f>
        <x:v>-0.7493925788539244</x:v>
      </x:c>
      <x:c r="C983" s="39" t="n">
        <x:f>CHOOSE(MIN(3,MAX(1,$B$9)),T983,V983,X983)</x:f>
        <x:v>-1.8623594120002056</x:v>
      </x:c>
      <x:c r="D983" s="17" t="n">
        <x:f>$B$6+$B$7*B983</x:f>
        <x:v>-0.024939257885392446</x:v>
      </x:c>
      <x:c r="E983" s="17" t="n">
        <x:f>$C$6+$C$7*($B$8*B983+SQRT(1-$B$8^2)*C983)</x:f>
        <x:v>-0.14875468511961903</x:v>
      </x:c>
      <x:c r="F983" s="34"/>
      <x:c r="G983" s="34"/>
      <x:c r="H983" s="34"/>
      <x:c r="I983" s="34"/>
      <x:c r="J983" s="34"/>
      <x:c r="K983" s="34"/>
      <x:c r="L983" s="34"/>
      <x:c r="M983" s="34"/>
      <x:c r="N983" s="34"/>
      <x:c r="O983" s="34"/>
      <x:c r="P983" s="34"/>
      <x:c r="S983" s="10" t="n">
        <x:v>-0.7493925788539244</x:v>
      </x:c>
      <x:c r="T983" s="10" t="n">
        <x:v>-1.8623594120002056</x:v>
      </x:c>
      <x:c r="U983" s="10" t="n">
        <x:v>0.843666217456775</x:v>
      </x:c>
      <x:c r="V983" s="10" t="n">
        <x:v>2.9212419967876224</x:v>
      </x:c>
      <x:c r="W983" s="10" t="n">
        <x:v>1.3757869908103668</x:v>
      </x:c>
      <x:c r="X983" s="10" t="n">
        <x:v>-0.14782296824228477</x:v>
      </x:c>
    </x:row>
    <x:row r="984">
      <x:c r="A984" s="34" t="n">
        <x:v>960</x:v>
      </x:c>
      <x:c r="B984" s="39" t="n">
        <x:f>CHOOSE(MIN(3,MAX(1,$B$9)),S984,U984,W984)</x:f>
        <x:v>0.3193126194678523</x:v>
      </x:c>
      <x:c r="C984" s="39" t="n">
        <x:f>CHOOSE(MIN(3,MAX(1,$B$9)),T984,V984,X984)</x:f>
        <x:v>2.064521991295918</x:v>
      </x:c>
      <x:c r="D984" s="17" t="n">
        <x:f>$B$6+$B$7*B984</x:f>
        <x:v>0.08193126194678524</x:v>
      </x:c>
      <x:c r="E984" s="17" t="n">
        <x:f>$C$6+$C$7*($B$8*B984+SQRT(1-$B$8^2)*C984)</x:f>
        <x:v>0.24475848008678264</x:v>
      </x:c>
      <x:c r="F984" s="34"/>
      <x:c r="G984" s="34"/>
      <x:c r="H984" s="34"/>
      <x:c r="I984" s="34"/>
      <x:c r="J984" s="34"/>
      <x:c r="K984" s="34"/>
      <x:c r="L984" s="34"/>
      <x:c r="M984" s="34"/>
      <x:c r="N984" s="34"/>
      <x:c r="O984" s="34"/>
      <x:c r="P984" s="34"/>
      <x:c r="S984" s="10" t="n">
        <x:v>0.3193126194678523</x:v>
      </x:c>
      <x:c r="T984" s="10" t="n">
        <x:v>2.064521991295918</x:v>
      </x:c>
      <x:c r="U984" s="10" t="n">
        <x:v>1.1054497118936812</x:v>
      </x:c>
      <x:c r="V984" s="10" t="n">
        <x:v>0.6634252498332008</x:v>
      </x:c>
      <x:c r="W984" s="10" t="n">
        <x:v>-0.30073869694079364</x:v>
      </x:c>
      <x:c r="X984" s="10" t="n">
        <x:v>2.743547606588113</x:v>
      </x:c>
    </x:row>
    <x:row r="985">
      <x:c r="A985" s="34" t="n">
        <x:v>961</x:v>
      </x:c>
      <x:c r="B985" s="39" t="n">
        <x:f>CHOOSE(MIN(3,MAX(1,$B$9)),S985,U985,W985)</x:f>
        <x:v>-0.9931052656828175</x:v>
      </x:c>
      <x:c r="C985" s="39" t="n">
        <x:f>CHOOSE(MIN(3,MAX(1,$B$9)),T985,V985,X985)</x:f>
        <x:v>-1.6534047813642305</x:v>
      </x:c>
      <x:c r="D985" s="17" t="n">
        <x:f>$B$6+$B$7*B985</x:f>
        <x:v>-0.04931052656828176</x:v>
      </x:c>
      <x:c r="E985" s="17" t="n">
        <x:f>$C$6+$C$7*($B$8*B985+SQRT(1-$B$8^2)*C985)</x:f>
        <x:v>-0.1428443176241488</x:v>
      </x:c>
      <x:c r="F985" s="34"/>
      <x:c r="G985" s="34"/>
      <x:c r="H985" s="34"/>
      <x:c r="I985" s="34"/>
      <x:c r="J985" s="34"/>
      <x:c r="K985" s="34"/>
      <x:c r="L985" s="34"/>
      <x:c r="M985" s="34"/>
      <x:c r="N985" s="34"/>
      <x:c r="O985" s="34"/>
      <x:c r="P985" s="34"/>
      <x:c r="S985" s="10" t="n">
        <x:v>-0.9931052656828175</x:v>
      </x:c>
      <x:c r="T985" s="10" t="n">
        <x:v>-1.6534047813642305</x:v>
      </x:c>
      <x:c r="U985" s="10" t="n">
        <x:v>-0.1870992593720598</x:v>
      </x:c>
      <x:c r="V985" s="10" t="n">
        <x:v>-1.5524112323034291</x:v>
      </x:c>
      <x:c r="W985" s="10" t="n">
        <x:v>0.6073568779065501</x:v>
      </x:c>
      <x:c r="X985" s="10" t="n">
        <x:v>-0.2788328249655408</x:v>
      </x:c>
    </x:row>
    <x:row r="986">
      <x:c r="A986" s="34" t="n">
        <x:v>962</x:v>
      </x:c>
      <x:c r="B986" s="39" t="n">
        <x:f>CHOOSE(MIN(3,MAX(1,$B$9)),S986,U986,W986)</x:f>
        <x:v>0.9566290542541537</x:v>
      </x:c>
      <x:c r="C986" s="39" t="n">
        <x:f>CHOOSE(MIN(3,MAX(1,$B$9)),T986,V986,X986)</x:f>
        <x:v>-0.5578681680451731</x:v>
      </x:c>
      <x:c r="D986" s="17" t="n">
        <x:f>$B$6+$B$7*B986</x:f>
        <x:v>0.14566290542541538</x:v>
      </x:c>
      <x:c r="E986" s="17" t="n">
        <x:f>$C$6+$C$7*($B$8*B986+SQRT(1-$B$8^2)*C986)</x:f>
        <x:v>0.04951865216372708</x:v>
      </x:c>
      <x:c r="F986" s="34"/>
      <x:c r="G986" s="34"/>
      <x:c r="H986" s="34"/>
      <x:c r="I986" s="34"/>
      <x:c r="J986" s="34"/>
      <x:c r="K986" s="34"/>
      <x:c r="L986" s="34"/>
      <x:c r="M986" s="34"/>
      <x:c r="N986" s="34"/>
      <x:c r="O986" s="34"/>
      <x:c r="P986" s="34"/>
      <x:c r="S986" s="10" t="n">
        <x:v>0.9566290542541537</x:v>
      </x:c>
      <x:c r="T986" s="10" t="n">
        <x:v>-0.5578681680451731</x:v>
      </x:c>
      <x:c r="U986" s="10" t="n">
        <x:v>-0.9227600058547775</x:v>
      </x:c>
      <x:c r="V986" s="10" t="n">
        <x:v>0.1866444851375376</x:v>
      </x:c>
      <x:c r="W986" s="10" t="n">
        <x:v>-0.37415318256359403</x:v>
      </x:c>
      <x:c r="X986" s="10" t="n">
        <x:v>-0.08726771596240325</x:v>
      </x:c>
    </x:row>
    <x:row r="987">
      <x:c r="A987" s="34" t="n">
        <x:v>963</x:v>
      </x:c>
      <x:c r="B987" s="39" t="n">
        <x:f>CHOOSE(MIN(3,MAX(1,$B$9)),S987,U987,W987)</x:f>
        <x:v>-1.5221239744781856</x:v>
      </x:c>
      <x:c r="C987" s="39" t="n">
        <x:f>CHOOSE(MIN(3,MAX(1,$B$9)),T987,V987,X987)</x:f>
        <x:v>0.8978724129224105</x:v>
      </x:c>
      <x:c r="D987" s="17" t="n">
        <x:f>$B$6+$B$7*B987</x:f>
        <x:v>-0.10221239744781856</x:v>
      </x:c>
      <x:c r="E987" s="17" t="n">
        <x:f>$C$6+$C$7*($B$8*B987+SQRT(1-$B$8^2)*C987)</x:f>
        <x:v>0.05165183317089459</x:v>
      </x:c>
      <x:c r="F987" s="34"/>
      <x:c r="G987" s="34"/>
      <x:c r="H987" s="34"/>
      <x:c r="I987" s="34"/>
      <x:c r="J987" s="34"/>
      <x:c r="K987" s="34"/>
      <x:c r="L987" s="34"/>
      <x:c r="M987" s="34"/>
      <x:c r="N987" s="34"/>
      <x:c r="O987" s="34"/>
      <x:c r="P987" s="34"/>
      <x:c r="S987" s="10" t="n">
        <x:v>-1.5221239744781856</x:v>
      </x:c>
      <x:c r="T987" s="10" t="n">
        <x:v>0.8978724129224105</x:v>
      </x:c>
      <x:c r="U987" s="10" t="n">
        <x:v>-3.3879678279862615</x:v>
      </x:c>
      <x:c r="V987" s="10" t="n">
        <x:v>0.31093766336706463</x:v>
      </x:c>
      <x:c r="W987" s="10" t="n">
        <x:v>-0.42827854893824235</x:v>
      </x:c>
      <x:c r="X987" s="10" t="n">
        <x:v>-0.338978689326182</x:v>
      </x:c>
    </x:row>
    <x:row r="988">
      <x:c r="A988" s="34" t="n">
        <x:v>964</x:v>
      </x:c>
      <x:c r="B988" s="39" t="n">
        <x:f>CHOOSE(MIN(3,MAX(1,$B$9)),S988,U988,W988)</x:f>
        <x:v>-0.3055350148438278</x:v>
      </x:c>
      <x:c r="C988" s="39" t="n">
        <x:f>CHOOSE(MIN(3,MAX(1,$B$9)),T988,V988,X988)</x:f>
        <x:v>1.4495255619204974</x:v>
      </x:c>
      <x:c r="D988" s="17" t="n">
        <x:f>$B$6+$B$7*B988</x:f>
        <x:v>0.019446498515617222</x:v>
      </x:c>
      <x:c r="E988" s="17" t="n">
        <x:f>$C$6+$C$7*($B$8*B988+SQRT(1-$B$8^2)*C988)</x:f>
        <x:v>0.16025584526361503</x:v>
      </x:c>
      <x:c r="F988" s="34"/>
      <x:c r="G988" s="34"/>
      <x:c r="H988" s="34"/>
      <x:c r="I988" s="34"/>
      <x:c r="J988" s="34"/>
      <x:c r="K988" s="34"/>
      <x:c r="L988" s="34"/>
      <x:c r="M988" s="34"/>
      <x:c r="N988" s="34"/>
      <x:c r="O988" s="34"/>
      <x:c r="P988" s="34"/>
      <x:c r="S988" s="10" t="n">
        <x:v>-0.3055350148438278</x:v>
      </x:c>
      <x:c r="T988" s="10" t="n">
        <x:v>1.4495255619204974</x:v>
      </x:c>
      <x:c r="U988" s="10" t="n">
        <x:v>0.8267783068527418</x:v>
      </x:c>
      <x:c r="V988" s="10" t="n">
        <x:v>-1.1399984939120096</x:v>
      </x:c>
      <x:c r="W988" s="10" t="n">
        <x:v>-0.26240594837547276</x:v>
      </x:c>
      <x:c r="X988" s="10" t="n">
        <x:v>1.870740490035668</x:v>
      </x:c>
    </x:row>
    <x:row r="989">
      <x:c r="A989" s="34" t="n">
        <x:v>965</x:v>
      </x:c>
      <x:c r="B989" s="39" t="n">
        <x:f>CHOOSE(MIN(3,MAX(1,$B$9)),S989,U989,W989)</x:f>
        <x:v>-0.9650700429174563</x:v>
      </x:c>
      <x:c r="C989" s="39" t="n">
        <x:f>CHOOSE(MIN(3,MAX(1,$B$9)),T989,V989,X989)</x:f>
        <x:v>-0.0255243624527187</x:v>
      </x:c>
      <x:c r="D989" s="17" t="n">
        <x:f>$B$6+$B$7*B989</x:f>
        <x:v>-0.04650700429174563</x:v>
      </x:c>
      <x:c r="E989" s="17" t="n">
        <x:f>$C$6+$C$7*($B$8*B989+SQRT(1-$B$8^2)*C989)</x:f>
        <x:v>-0.0004639767758184213</x:v>
      </x:c>
      <x:c r="F989" s="34"/>
      <x:c r="G989" s="34"/>
      <x:c r="H989" s="34"/>
      <x:c r="I989" s="34"/>
      <x:c r="J989" s="34"/>
      <x:c r="K989" s="34"/>
      <x:c r="L989" s="34"/>
      <x:c r="M989" s="34"/>
      <x:c r="N989" s="34"/>
      <x:c r="O989" s="34"/>
      <x:c r="P989" s="34"/>
      <x:c r="S989" s="10" t="n">
        <x:v>-0.9650700429174563</x:v>
      </x:c>
      <x:c r="T989" s="10" t="n">
        <x:v>-0.0255243624527187</x:v>
      </x:c>
      <x:c r="U989" s="10" t="n">
        <x:v>-0.5209469601476573</x:v>
      </x:c>
      <x:c r="V989" s="10" t="n">
        <x:v>-0.3572691645153276</x:v>
      </x:c>
      <x:c r="W989" s="10" t="n">
        <x:v>-1.4650373829371102</x:v>
      </x:c>
      <x:c r="X989" s="10" t="n">
        <x:v>0.056488946377252866</x:v>
      </x:c>
    </x:row>
    <x:row r="990">
      <x:c r="A990" s="34" t="n">
        <x:v>966</x:v>
      </x:c>
      <x:c r="B990" s="39" t="n">
        <x:f>CHOOSE(MIN(3,MAX(1,$B$9)),S990,U990,W990)</x:f>
        <x:v>-0.3636190614974121</x:v>
      </x:c>
      <x:c r="C990" s="39" t="n">
        <x:f>CHOOSE(MIN(3,MAX(1,$B$9)),T990,V990,X990)</x:f>
        <x:v>1.7506352306602684</x:v>
      </x:c>
      <x:c r="D990" s="17" t="n">
        <x:f>$B$6+$B$7*B990</x:f>
        <x:v>0.013638093850258791</x:v>
      </x:c>
      <x:c r="E990" s="17" t="n">
        <x:f>$C$6+$C$7*($B$8*B990+SQRT(1-$B$8^2)*C990)</x:f>
        <x:v>0.1834285051763117</x:v>
      </x:c>
      <x:c r="F990" s="34"/>
      <x:c r="G990" s="34"/>
      <x:c r="H990" s="34"/>
      <x:c r="I990" s="34"/>
      <x:c r="J990" s="34"/>
      <x:c r="K990" s="34"/>
      <x:c r="L990" s="34"/>
      <x:c r="M990" s="34"/>
      <x:c r="N990" s="34"/>
      <x:c r="O990" s="34"/>
      <x:c r="P990" s="34"/>
      <x:c r="S990" s="10" t="n">
        <x:v>-0.3636190614974121</x:v>
      </x:c>
      <x:c r="T990" s="10" t="n">
        <x:v>1.7506352306602684</x:v>
      </x:c>
      <x:c r="U990" s="10" t="n">
        <x:v>1.7001988976103948</x:v>
      </x:c>
      <x:c r="V990" s="10" t="n">
        <x:v>-1.361733413713427</x:v>
      </x:c>
      <x:c r="W990" s="10" t="n">
        <x:v>0.20660335641292757</x:v>
      </x:c>
      <x:c r="X990" s="10" t="n">
        <x:v>1.3491581196126958</x:v>
      </x:c>
    </x:row>
    <x:row r="991">
      <x:c r="A991" s="34" t="n">
        <x:v>967</x:v>
      </x:c>
      <x:c r="B991" s="39" t="n">
        <x:f>CHOOSE(MIN(3,MAX(1,$B$9)),S991,U991,W991)</x:f>
        <x:v>1.0248581434733623</x:v>
      </x:c>
      <x:c r="C991" s="39" t="n">
        <x:f>CHOOSE(MIN(3,MAX(1,$B$9)),T991,V991,X991)</x:f>
        <x:v>-0.3257653704292171</x:v>
      </x:c>
      <x:c r="D991" s="17" t="n">
        <x:f>$B$6+$B$7*B991</x:f>
        <x:v>0.15248581434733624</x:v>
      </x:c>
      <x:c r="E991" s="17" t="n">
        <x:f>$C$6+$C$7*($B$8*B991+SQRT(1-$B$8^2)*C991)</x:f>
        <x:v>0.07303079852717313</x:v>
      </x:c>
      <x:c r="F991" s="34"/>
      <x:c r="G991" s="34"/>
      <x:c r="H991" s="34"/>
      <x:c r="I991" s="34"/>
      <x:c r="J991" s="34"/>
      <x:c r="K991" s="34"/>
      <x:c r="L991" s="34"/>
      <x:c r="M991" s="34"/>
      <x:c r="N991" s="34"/>
      <x:c r="O991" s="34"/>
      <x:c r="P991" s="34"/>
      <x:c r="S991" s="10" t="n">
        <x:v>1.0248581434733623</x:v>
      </x:c>
      <x:c r="T991" s="10" t="n">
        <x:v>-0.3257653704292171</x:v>
      </x:c>
      <x:c r="U991" s="10" t="n">
        <x:v>-0.07490337810134973</x:v>
      </x:c>
      <x:c r="V991" s="10" t="n">
        <x:v>-1.4242632763079452</x:v>
      </x:c>
      <x:c r="W991" s="10" t="n">
        <x:v>-0.543424369789341</x:v>
      </x:c>
      <x:c r="X991" s="10" t="n">
        <x:v>0.01332335252682077</x:v>
      </x:c>
    </x:row>
    <x:row r="992">
      <x:c r="A992" s="34" t="n">
        <x:v>968</x:v>
      </x:c>
      <x:c r="B992" s="39" t="n">
        <x:f>CHOOSE(MIN(3,MAX(1,$B$9)),S992,U992,W992)</x:f>
        <x:v>-0.06651203775412577</x:v>
      </x:c>
      <x:c r="C992" s="39" t="n">
        <x:f>CHOOSE(MIN(3,MAX(1,$B$9)),T992,V992,X992)</x:f>
        <x:v>-1.2800940503175464</x:v>
      </x:c>
      <x:c r="D992" s="17" t="n">
        <x:f>$B$6+$B$7*B992</x:f>
        <x:v>0.04334879622458743</x:v>
      </x:c>
      <x:c r="E992" s="17" t="n">
        <x:f>$C$6+$C$7*($B$8*B992+SQRT(1-$B$8^2)*C992)</x:f>
        <x:v>-0.06418499856853736</x:v>
      </x:c>
      <x:c r="F992" s="34"/>
      <x:c r="G992" s="34"/>
      <x:c r="H992" s="34"/>
      <x:c r="I992" s="34"/>
      <x:c r="J992" s="34"/>
      <x:c r="K992" s="34"/>
      <x:c r="L992" s="34"/>
      <x:c r="M992" s="34"/>
      <x:c r="N992" s="34"/>
      <x:c r="O992" s="34"/>
      <x:c r="P992" s="34"/>
      <x:c r="S992" s="10" t="n">
        <x:v>-0.06651203775412577</x:v>
      </x:c>
      <x:c r="T992" s="10" t="n">
        <x:v>-1.2800940503175464</x:v>
      </x:c>
      <x:c r="U992" s="10" t="n">
        <x:v>-0.7021592951246426</x:v>
      </x:c>
      <x:c r="V992" s="10" t="n">
        <x:v>1.7172608669233385</x:v>
      </x:c>
      <x:c r="W992" s="10" t="n">
        <x:v>0.48034659073901037</x:v>
      </x:c>
      <x:c r="X992" s="10" t="n">
        <x:v>-0.6921909142199246</x:v>
      </x:c>
    </x:row>
    <x:row r="993">
      <x:c r="A993" s="34" t="n">
        <x:v>969</x:v>
      </x:c>
      <x:c r="B993" s="39" t="n">
        <x:f>CHOOSE(MIN(3,MAX(1,$B$9)),S993,U993,W993)</x:f>
        <x:v>-0.9437219704776098</x:v>
      </x:c>
      <x:c r="C993" s="39" t="n">
        <x:f>CHOOSE(MIN(3,MAX(1,$B$9)),T993,V993,X993)</x:f>
        <x:v>-0.6660119307361053</x:v>
      </x:c>
      <x:c r="D993" s="17" t="n">
        <x:f>$B$6+$B$7*B993</x:f>
        <x:v>-0.04437219704776098</x:v>
      </x:c>
      <x:c r="E993" s="17" t="n">
        <x:f>$C$6+$C$7*($B$8*B993+SQRT(1-$B$8^2)*C993)</x:f>
        <x:v>-0.054864423647979416</x:v>
      </x:c>
      <x:c r="F993" s="34"/>
      <x:c r="G993" s="34"/>
      <x:c r="H993" s="34"/>
      <x:c r="I993" s="34"/>
      <x:c r="J993" s="34"/>
      <x:c r="K993" s="34"/>
      <x:c r="L993" s="34"/>
      <x:c r="M993" s="34"/>
      <x:c r="N993" s="34"/>
      <x:c r="O993" s="34"/>
      <x:c r="P993" s="34"/>
      <x:c r="S993" s="10" t="n">
        <x:v>-0.9437219704776098</x:v>
      </x:c>
      <x:c r="T993" s="10" t="n">
        <x:v>-0.6660119307361053</x:v>
      </x:c>
      <x:c r="U993" s="10" t="n">
        <x:v>-0.1390526913164691</x:v>
      </x:c>
      <x:c r="V993" s="10" t="n">
        <x:v>-0.24629694436659816</x:v>
      </x:c>
      <x:c r="W993" s="10" t="n">
        <x:v>-0.1493962510190599</x:v>
      </x:c>
      <x:c r="X993" s="10" t="n">
        <x:v>-0.3506313204795932</x:v>
      </x:c>
    </x:row>
    <x:row r="994">
      <x:c r="A994" s="34" t="n">
        <x:v>970</x:v>
      </x:c>
      <x:c r="B994" s="39" t="n">
        <x:f>CHOOSE(MIN(3,MAX(1,$B$9)),S994,U994,W994)</x:f>
        <x:v>-0.030798676897929735</x:v>
      </x:c>
      <x:c r="C994" s="39" t="n">
        <x:f>CHOOSE(MIN(3,MAX(1,$B$9)),T994,V994,X994)</x:f>
        <x:v>-1.511398859804106</x:v>
      </x:c>
      <x:c r="D994" s="17" t="n">
        <x:f>$B$6+$B$7*B994</x:f>
        <x:v>0.04692013231020703</x:v>
      </x:c>
      <x:c r="E994" s="17" t="n">
        <x:f>$C$6+$C$7*($B$8*B994+SQRT(1-$B$8^2)*C994)</x:f>
        <x:v>-0.08243091462901557</x:v>
      </x:c>
      <x:c r="F994" s="34"/>
      <x:c r="G994" s="34"/>
      <x:c r="H994" s="34"/>
      <x:c r="I994" s="34"/>
      <x:c r="J994" s="34"/>
      <x:c r="K994" s="34"/>
      <x:c r="L994" s="34"/>
      <x:c r="M994" s="34"/>
      <x:c r="N994" s="34"/>
      <x:c r="O994" s="34"/>
      <x:c r="P994" s="34"/>
      <x:c r="S994" s="10" t="n">
        <x:v>-0.030798676897929735</x:v>
      </x:c>
      <x:c r="T994" s="10" t="n">
        <x:v>-1.511398859804106</x:v>
      </x:c>
      <x:c r="U994" s="10" t="n">
        <x:v>0.09529466425823065</x:v>
      </x:c>
      <x:c r="V994" s="10" t="n">
        <x:v>0.08504774339171728</x:v>
      </x:c>
      <x:c r="W994" s="10" t="n">
        <x:v>1.5938271126274135</x:v>
      </x:c>
      <x:c r="X994" s="10" t="n">
        <x:v>1.2228695293695313</x:v>
      </x:c>
    </x:row>
    <x:row r="995">
      <x:c r="A995" s="34" t="n">
        <x:v>971</x:v>
      </x:c>
      <x:c r="B995" s="39" t="n">
        <x:f>CHOOSE(MIN(3,MAX(1,$B$9)),S995,U995,W995)</x:f>
        <x:v>1.308859770512067</x:v>
      </x:c>
      <x:c r="C995" s="39" t="n">
        <x:f>CHOOSE(MIN(3,MAX(1,$B$9)),T995,V995,X995)</x:f>
        <x:v>-1.5045009341661677</x:v>
      </x:c>
      <x:c r="D995" s="17" t="n">
        <x:f>$B$6+$B$7*B995</x:f>
        <x:v>0.18088597705120674</x:v>
      </x:c>
      <x:c r="E995" s="17" t="n">
        <x:f>$C$6+$C$7*($B$8*B995+SQRT(1-$B$8^2)*C995)</x:f>
        <x:v>-0.014850614374928697</x:v>
      </x:c>
      <x:c r="F995" s="34"/>
      <x:c r="G995" s="34"/>
      <x:c r="H995" s="34"/>
      <x:c r="I995" s="34"/>
      <x:c r="J995" s="34"/>
      <x:c r="K995" s="34"/>
      <x:c r="L995" s="34"/>
      <x:c r="M995" s="34"/>
      <x:c r="N995" s="34"/>
      <x:c r="O995" s="34"/>
      <x:c r="P995" s="34"/>
      <x:c r="S995" s="10" t="n">
        <x:v>1.308859770512067</x:v>
      </x:c>
      <x:c r="T995" s="10" t="n">
        <x:v>-1.5045009341661677</x:v>
      </x:c>
      <x:c r="U995" s="10" t="n">
        <x:v>-1.0221648821908984</x:v>
      </x:c>
      <x:c r="V995" s="10" t="n">
        <x:v>-0.32710398651528716</x:v>
      </x:c>
      <x:c r="W995" s="10" t="n">
        <x:v>-0.06260781880307249</x:v>
      </x:c>
      <x:c r="X995" s="10" t="n">
        <x:v>1.8273899885516844</x:v>
      </x:c>
    </x:row>
    <x:row r="996">
      <x:c r="A996" s="34" t="n">
        <x:v>972</x:v>
      </x:c>
      <x:c r="B996" s="39" t="n">
        <x:f>CHOOSE(MIN(3,MAX(1,$B$9)),S996,U996,W996)</x:f>
        <x:v>0.43253516112620244</x:v>
      </x:c>
      <x:c r="C996" s="39" t="n">
        <x:f>CHOOSE(MIN(3,MAX(1,$B$9)),T996,V996,X996)</x:f>
        <x:v>0.5091249681096847</x:v>
      </x:c>
      <x:c r="D996" s="17" t="n">
        <x:f>$B$6+$B$7*B996</x:f>
        <x:v>0.09325351611262025</x:v>
      </x:c>
      <x:c r="E996" s="17" t="n">
        <x:f>$C$6+$C$7*($B$8*B996+SQRT(1-$B$8^2)*C996)</x:f>
        <x:v>0.11571827366470304</x:v>
      </x:c>
      <x:c r="F996" s="34"/>
      <x:c r="G996" s="34"/>
      <x:c r="H996" s="34"/>
      <x:c r="I996" s="34"/>
      <x:c r="J996" s="34"/>
      <x:c r="K996" s="34"/>
      <x:c r="L996" s="34"/>
      <x:c r="M996" s="34"/>
      <x:c r="N996" s="34"/>
      <x:c r="O996" s="34"/>
      <x:c r="P996" s="34"/>
      <x:c r="S996" s="10" t="n">
        <x:v>0.43253516112620244</x:v>
      </x:c>
      <x:c r="T996" s="10" t="n">
        <x:v>0.5091249681096847</x:v>
      </x:c>
      <x:c r="U996" s="10" t="n">
        <x:v>1.2119015983765355</x:v>
      </x:c>
      <x:c r="V996" s="10" t="n">
        <x:v>0.6740364345994264</x:v>
      </x:c>
      <x:c r="W996" s="10" t="n">
        <x:v>-1.5523742765852262</x:v>
      </x:c>
      <x:c r="X996" s="10" t="n">
        <x:v>-0.8084324913277087</x:v>
      </x:c>
    </x:row>
    <x:row r="997">
      <x:c r="A997" s="34" t="n">
        <x:v>973</x:v>
      </x:c>
      <x:c r="B997" s="39" t="n">
        <x:f>CHOOSE(MIN(3,MAX(1,$B$9)),S997,U997,W997)</x:f>
        <x:v>-0.9801587115518849</x:v>
      </x:c>
      <x:c r="C997" s="39" t="n">
        <x:f>CHOOSE(MIN(3,MAX(1,$B$9)),T997,V997,X997)</x:f>
        <x:v>-1.086030703099867</x:v>
      </x:c>
      <x:c r="D997" s="17" t="n">
        <x:f>$B$6+$B$7*B997</x:f>
        <x:v>-0.0480158711551885</x:v>
      </x:c>
      <x:c r="E997" s="17" t="n">
        <x:f>$C$6+$C$7*($B$8*B997+SQRT(1-$B$8^2)*C997)</x:f>
        <x:v>-0.09306095339503027</x:v>
      </x:c>
      <x:c r="F997" s="34"/>
      <x:c r="G997" s="34"/>
      <x:c r="H997" s="34"/>
      <x:c r="I997" s="34"/>
      <x:c r="J997" s="34"/>
      <x:c r="K997" s="34"/>
      <x:c r="L997" s="34"/>
      <x:c r="M997" s="34"/>
      <x:c r="N997" s="34"/>
      <x:c r="O997" s="34"/>
      <x:c r="P997" s="34"/>
      <x:c r="S997" s="10" t="n">
        <x:v>-0.9801587115518849</x:v>
      </x:c>
      <x:c r="T997" s="10" t="n">
        <x:v>-1.086030703099867</x:v>
      </x:c>
      <x:c r="U997" s="10" t="n">
        <x:v>-0.9232314503232472</x:v>
      </x:c>
      <x:c r="V997" s="10" t="n">
        <x:v>-2.091518148248682</x:v>
      </x:c>
      <x:c r="W997" s="10" t="n">
        <x:v>1.5507433223417555</x:v>
      </x:c>
      <x:c r="X997" s="10" t="n">
        <x:v>-1.3707654094581894</x:v>
      </x:c>
    </x:row>
    <x:row r="998">
      <x:c r="A998" s="34" t="n">
        <x:v>974</x:v>
      </x:c>
      <x:c r="B998" s="39" t="n">
        <x:f>CHOOSE(MIN(3,MAX(1,$B$9)),S998,U998,W998)</x:f>
        <x:v>1.548206175163093</x:v>
      </x:c>
      <x:c r="C998" s="39" t="n">
        <x:f>CHOOSE(MIN(3,MAX(1,$B$9)),T998,V998,X998)</x:f>
        <x:v>-0.03497322654597136</x:v>
      </x:c>
      <x:c r="D998" s="17" t="n">
        <x:f>$B$6+$B$7*B998</x:f>
        <x:v>0.2048206175163093</x:v>
      </x:c>
      <x:c r="E998" s="17" t="n">
        <x:f>$C$6+$C$7*($B$8*B998+SQRT(1-$B$8^2)*C998)</x:f>
        <x:v>0.12438153849404271</x:v>
      </x:c>
      <x:c r="F998" s="34"/>
      <x:c r="G998" s="34"/>
      <x:c r="H998" s="34"/>
      <x:c r="I998" s="34"/>
      <x:c r="J998" s="34"/>
      <x:c r="K998" s="34"/>
      <x:c r="L998" s="34"/>
      <x:c r="M998" s="34"/>
      <x:c r="N998" s="34"/>
      <x:c r="O998" s="34"/>
      <x:c r="P998" s="34"/>
      <x:c r="S998" s="10" t="n">
        <x:v>1.548206175163093</x:v>
      </x:c>
      <x:c r="T998" s="10" t="n">
        <x:v>-0.03497322654597136</x:v>
      </x:c>
      <x:c r="U998" s="10" t="n">
        <x:v>-0.08106655045196129</x:v>
      </x:c>
      <x:c r="V998" s="10" t="n">
        <x:v>0.624144843928926</x:v>
      </x:c>
      <x:c r="W998" s="10" t="n">
        <x:v>-0.5562182413565065</x:v>
      </x:c>
      <x:c r="X998" s="10" t="n">
        <x:v>0.6148745036270021</x:v>
      </x:c>
    </x:row>
    <x:row r="999">
      <x:c r="A999" s="34" t="n">
        <x:v>975</x:v>
      </x:c>
      <x:c r="B999" s="39" t="n">
        <x:f>CHOOSE(MIN(3,MAX(1,$B$9)),S999,U999,W999)</x:f>
        <x:v>1.2609982045155668</x:v>
      </x:c>
      <x:c r="C999" s="39" t="n">
        <x:f>CHOOSE(MIN(3,MAX(1,$B$9)),T999,V999,X999)</x:f>
        <x:v>-0.9085484098122388</x:v>
      </x:c>
      <x:c r="D999" s="17" t="n">
        <x:f>$B$6+$B$7*B999</x:f>
        <x:v>0.1760998204515567</x:v>
      </x:c>
      <x:c r="E999" s="17" t="n">
        <x:f>$C$6+$C$7*($B$8*B999+SQRT(1-$B$8^2)*C999)</x:f>
        <x:v>0.03436730987924297</x:v>
      </x:c>
      <x:c r="F999" s="34"/>
      <x:c r="G999" s="34"/>
      <x:c r="H999" s="34"/>
      <x:c r="I999" s="34"/>
      <x:c r="J999" s="34"/>
      <x:c r="K999" s="34"/>
      <x:c r="L999" s="34"/>
      <x:c r="M999" s="34"/>
      <x:c r="N999" s="34"/>
      <x:c r="O999" s="34"/>
      <x:c r="P999" s="34"/>
      <x:c r="S999" s="10" t="n">
        <x:v>1.2609982045155668</x:v>
      </x:c>
      <x:c r="T999" s="10" t="n">
        <x:v>-0.9085484098122388</x:v>
      </x:c>
      <x:c r="U999" s="10" t="n">
        <x:v>-1.3001591786616589</x:v>
      </x:c>
      <x:c r="V999" s="10" t="n">
        <x:v>2.4550822746431447</x:v>
      </x:c>
      <x:c r="W999" s="10" t="n">
        <x:v>-1.7384504371423501</x:v>
      </x:c>
      <x:c r="X999" s="10" t="n">
        <x:v>-0.8316542620329107</x:v>
      </x:c>
    </x:row>
    <x:row r="1000">
      <x:c r="A1000" s="34" t="n">
        <x:v>976</x:v>
      </x:c>
      <x:c r="B1000" s="39" t="n">
        <x:f>CHOOSE(MIN(3,MAX(1,$B$9)),S1000,U1000,W1000)</x:f>
        <x:v>-1.9165620893123592</x:v>
      </x:c>
      <x:c r="C1000" s="39" t="n">
        <x:f>CHOOSE(MIN(3,MAX(1,$B$9)),T1000,V1000,X1000)</x:f>
        <x:v>-1.7387744443871547</x:v>
      </x:c>
      <x:c r="D1000" s="17" t="n">
        <x:f>$B$6+$B$7*B1000</x:f>
        <x:v>-0.14165620893123593</x:v>
      </x:c>
      <x:c r="E1000" s="17" t="n">
        <x:f>$C$6+$C$7*($B$8*B1000+SQRT(1-$B$8^2)*C1000)</x:f>
        <x:v>-0.1964103884946628</x:v>
      </x:c>
      <x:c r="F1000" s="34"/>
      <x:c r="G1000" s="34"/>
      <x:c r="H1000" s="34"/>
      <x:c r="I1000" s="34"/>
      <x:c r="J1000" s="34"/>
      <x:c r="K1000" s="34"/>
      <x:c r="L1000" s="34"/>
      <x:c r="M1000" s="34"/>
      <x:c r="N1000" s="34"/>
      <x:c r="O1000" s="34"/>
      <x:c r="P1000" s="34"/>
      <x:c r="S1000" s="10" t="n">
        <x:v>-1.9165620893123592</x:v>
      </x:c>
      <x:c r="T1000" s="10" t="n">
        <x:v>-1.7387744443871547</x:v>
      </x:c>
      <x:c r="U1000" s="10" t="n">
        <x:v>0.05400202856425934</x:v>
      </x:c>
      <x:c r="V1000" s="10" t="n">
        <x:v>-0.19140473140270106</x:v>
      </x:c>
      <x:c r="W1000" s="10" t="n">
        <x:v>1.0108049720188979</x:v>
      </x:c>
      <x:c r="X1000" s="10" t="n">
        <x:v>1.364201492067947</x:v>
      </x:c>
    </x:row>
    <x:row r="1001">
      <x:c r="A1001" s="34" t="n">
        <x:v>977</x:v>
      </x:c>
      <x:c r="B1001" s="39" t="n">
        <x:f>CHOOSE(MIN(3,MAX(1,$B$9)),S1001,U1001,W1001)</x:f>
        <x:v>-2.636463585623111</x:v>
      </x:c>
      <x:c r="C1001" s="39" t="n">
        <x:f>CHOOSE(MIN(3,MAX(1,$B$9)),T1001,V1001,X1001)</x:f>
        <x:v>0.561466375082348</x:v>
      </x:c>
      <x:c r="D1001" s="17" t="n">
        <x:f>$B$6+$B$7*B1001</x:f>
        <x:v>-0.21364635856231112</x:v>
      </x:c>
      <x:c r="E1001" s="17" t="n">
        <x:f>$C$6+$C$7*($B$8*B1001+SQRT(1-$B$8^2)*C1001)</x:f>
        <x:v>-0.03319876486194799</x:v>
      </x:c>
      <x:c r="F1001" s="34"/>
      <x:c r="G1001" s="34"/>
      <x:c r="H1001" s="34"/>
      <x:c r="I1001" s="34"/>
      <x:c r="J1001" s="34"/>
      <x:c r="K1001" s="34"/>
      <x:c r="L1001" s="34"/>
      <x:c r="M1001" s="34"/>
      <x:c r="N1001" s="34"/>
      <x:c r="O1001" s="34"/>
      <x:c r="P1001" s="34"/>
      <x:c r="S1001" s="10" t="n">
        <x:v>-2.636463585623111</x:v>
      </x:c>
      <x:c r="T1001" s="10" t="n">
        <x:v>0.561466375082348</x:v>
      </x:c>
      <x:c r="U1001" s="10" t="n">
        <x:v>-0.6464282801967198</x:v>
      </x:c>
      <x:c r="V1001" s="10" t="n">
        <x:v>-0.2807049333122289</x:v>
      </x:c>
      <x:c r="W1001" s="10" t="n">
        <x:v>1.478835407948688</x:v>
      </x:c>
      <x:c r="X1001" s="10" t="n">
        <x:v>0.3211736981788231</x:v>
      </x:c>
    </x:row>
    <x:row r="1002">
      <x:c r="A1002" s="34" t="n">
        <x:v>978</x:v>
      </x:c>
      <x:c r="B1002" s="39" t="n">
        <x:f>CHOOSE(MIN(3,MAX(1,$B$9)),S1002,U1002,W1002)</x:f>
        <x:v>1.246339674065302</x:v>
      </x:c>
      <x:c r="C1002" s="39" t="n">
        <x:f>CHOOSE(MIN(3,MAX(1,$B$9)),T1002,V1002,X1002)</x:f>
        <x:v>0.364108952365089</x:v>
      </x:c>
      <x:c r="D1002" s="17" t="n">
        <x:f>$B$6+$B$7*B1002</x:f>
        <x:v>0.1746339674065302</x:v>
      </x:c>
      <x:c r="E1002" s="17" t="n">
        <x:f>$C$6+$C$7*($B$8*B1002+SQRT(1-$B$8^2)*C1002)</x:f>
        <x:v>0.14384974395261563</x:v>
      </x:c>
      <x:c r="F1002" s="34"/>
      <x:c r="G1002" s="34"/>
      <x:c r="H1002" s="34"/>
      <x:c r="I1002" s="34"/>
      <x:c r="J1002" s="34"/>
      <x:c r="K1002" s="34"/>
      <x:c r="L1002" s="34"/>
      <x:c r="M1002" s="34"/>
      <x:c r="N1002" s="34"/>
      <x:c r="O1002" s="34"/>
      <x:c r="P1002" s="34"/>
      <x:c r="S1002" s="10" t="n">
        <x:v>1.246339674065302</x:v>
      </x:c>
      <x:c r="T1002" s="10" t="n">
        <x:v>0.364108952365089</x:v>
      </x:c>
      <x:c r="U1002" s="10" t="n">
        <x:v>1.5824595546224767</x:v>
      </x:c>
      <x:c r="V1002" s="10" t="n">
        <x:v>1.3214171698054988</x:v>
      </x:c>
      <x:c r="W1002" s="10" t="n">
        <x:v>0.43502539148324904</x:v>
      </x:c>
      <x:c r="X1002" s="10" t="n">
        <x:v>-0.3255735346259248</x:v>
      </x:c>
    </x:row>
    <x:row r="1003">
      <x:c r="A1003" s="34" t="n">
        <x:v>979</x:v>
      </x:c>
      <x:c r="B1003" s="39" t="n">
        <x:f>CHOOSE(MIN(3,MAX(1,$B$9)),S1003,U1003,W1003)</x:f>
        <x:v>0.32442972556425936</x:v>
      </x:c>
      <x:c r="C1003" s="39" t="n">
        <x:f>CHOOSE(MIN(3,MAX(1,$B$9)),T1003,V1003,X1003)</x:f>
        <x:v>-1.074433589445295</x:v>
      </x:c>
      <x:c r="D1003" s="17" t="n">
        <x:f>$B$6+$B$7*B1003</x:f>
        <x:v>0.08244297255642594</x:v>
      </x:c>
      <x:c r="E1003" s="17" t="n">
        <x:f>$C$6+$C$7*($B$8*B1003+SQRT(1-$B$8^2)*C1003)</x:f>
        <x:v>-0.026827192035679556</x:v>
      </x:c>
      <x:c r="F1003" s="34"/>
      <x:c r="G1003" s="34"/>
      <x:c r="H1003" s="34"/>
      <x:c r="I1003" s="34"/>
      <x:c r="J1003" s="34"/>
      <x:c r="K1003" s="34"/>
      <x:c r="L1003" s="34"/>
      <x:c r="M1003" s="34"/>
      <x:c r="N1003" s="34"/>
      <x:c r="O1003" s="34"/>
      <x:c r="P1003" s="34"/>
      <x:c r="S1003" s="10" t="n">
        <x:v>0.32442972556425936</x:v>
      </x:c>
      <x:c r="T1003" s="10" t="n">
        <x:v>-1.074433589445295</x:v>
      </x:c>
      <x:c r="U1003" s="10" t="n">
        <x:v>1.4248852636807139</x:v>
      </x:c>
      <x:c r="V1003" s="10" t="n">
        <x:v>-0.21299652768250227</x:v>
      </x:c>
      <x:c r="W1003" s="10" t="n">
        <x:v>-0.7291854120799137</x:v>
      </x:c>
      <x:c r="X1003" s="10" t="n">
        <x:v>1.2663750506492455</x:v>
      </x:c>
    </x:row>
    <x:row r="1004">
      <x:c r="A1004" s="34" t="n">
        <x:v>980</x:v>
      </x:c>
      <x:c r="B1004" s="39" t="n">
        <x:f>CHOOSE(MIN(3,MAX(1,$B$9)),S1004,U1004,W1004)</x:f>
        <x:v>0.7839480034165233</x:v>
      </x:c>
      <x:c r="C1004" s="39" t="n">
        <x:f>CHOOSE(MIN(3,MAX(1,$B$9)),T1004,V1004,X1004)</x:f>
        <x:v>-0.7607983036693289</x:v>
      </x:c>
      <x:c r="D1004" s="17" t="n">
        <x:f>$B$6+$B$7*B1004</x:f>
        <x:v>0.12839480034165235</x:v>
      </x:c>
      <x:c r="E1004" s="17" t="n">
        <x:f>$C$6+$C$7*($B$8*B1004+SQRT(1-$B$8^2)*C1004)</x:f>
        <x:v>0.02331033435745152</x:v>
      </x:c>
      <x:c r="F1004" s="34"/>
      <x:c r="G1004" s="34"/>
      <x:c r="H1004" s="34"/>
      <x:c r="I1004" s="34"/>
      <x:c r="J1004" s="34"/>
      <x:c r="K1004" s="34"/>
      <x:c r="L1004" s="34"/>
      <x:c r="M1004" s="34"/>
      <x:c r="N1004" s="34"/>
      <x:c r="O1004" s="34"/>
      <x:c r="P1004" s="34"/>
      <x:c r="S1004" s="10" t="n">
        <x:v>0.7839480034165233</x:v>
      </x:c>
      <x:c r="T1004" s="10" t="n">
        <x:v>-0.7607983036693289</x:v>
      </x:c>
      <x:c r="U1004" s="10" t="n">
        <x:v>1.12377217359693</x:v>
      </x:c>
      <x:c r="V1004" s="10" t="n">
        <x:v>-0.20793349220899568</x:v>
      </x:c>
      <x:c r="W1004" s="10" t="n">
        <x:v>0.20775064393186005</x:v>
      </x:c>
      <x:c r="X1004" s="10" t="n">
        <x:v>-0.1193480842120223</x:v>
      </x:c>
    </x:row>
    <x:row r="1005">
      <x:c r="A1005" s="34" t="n">
        <x:v>981</x:v>
      </x:c>
      <x:c r="B1005" s="39" t="n">
        <x:f>CHOOSE(MIN(3,MAX(1,$B$9)),S1005,U1005,W1005)</x:f>
        <x:v>2.528052257535633</x:v>
      </x:c>
      <x:c r="C1005" s="39" t="n">
        <x:f>CHOOSE(MIN(3,MAX(1,$B$9)),T1005,V1005,X1005)</x:f>
        <x:v>0.5772339976598352</x:v>
      </x:c>
      <x:c r="D1005" s="17" t="n">
        <x:f>$B$6+$B$7*B1005</x:f>
        <x:v>0.3028052257535633</x:v>
      </x:c>
      <x:c r="E1005" s="17" t="n">
        <x:f>$C$6+$C$7*($B$8*B1005+SQRT(1-$B$8^2)*C1005)</x:f>
        <x:v>0.2263925434669281</x:v>
      </x:c>
      <x:c r="F1005" s="34"/>
      <x:c r="G1005" s="34"/>
      <x:c r="H1005" s="34"/>
      <x:c r="I1005" s="34"/>
      <x:c r="J1005" s="34"/>
      <x:c r="K1005" s="34"/>
      <x:c r="L1005" s="34"/>
      <x:c r="M1005" s="34"/>
      <x:c r="N1005" s="34"/>
      <x:c r="O1005" s="34"/>
      <x:c r="P1005" s="34"/>
      <x:c r="S1005" s="10" t="n">
        <x:v>2.528052257535633</x:v>
      </x:c>
      <x:c r="T1005" s="10" t="n">
        <x:v>0.5772339976598352</x:v>
      </x:c>
      <x:c r="U1005" s="10" t="n">
        <x:v>-0.9980445052006391</x:v>
      </x:c>
      <x:c r="V1005" s="10" t="n">
        <x:v>0.89682491895113</x:v>
      </x:c>
      <x:c r="W1005" s="10" t="n">
        <x:v>0.8298629543656745</x:v>
      </x:c>
      <x:c r="X1005" s="10" t="n">
        <x:v>-0.32829946653651615</x:v>
      </x:c>
    </x:row>
    <x:row r="1006">
      <x:c r="A1006" s="34" t="n">
        <x:v>982</x:v>
      </x:c>
      <x:c r="B1006" s="39" t="n">
        <x:f>CHOOSE(MIN(3,MAX(1,$B$9)),S1006,U1006,W1006)</x:f>
        <x:v>1.075730060542552</x:v>
      </x:c>
      <x:c r="C1006" s="39" t="n">
        <x:f>CHOOSE(MIN(3,MAX(1,$B$9)),T1006,V1006,X1006)</x:f>
        <x:v>0.9753733454814758</x:v>
      </x:c>
      <x:c r="D1006" s="17" t="n">
        <x:f>$B$6+$B$7*B1006</x:f>
        <x:v>0.1575730060542552</x:v>
      </x:c>
      <x:c r="E1006" s="17" t="n">
        <x:f>$C$6+$C$7*($B$8*B1006+SQRT(1-$B$8^2)*C1006)</x:f>
        <x:v>0.188256312563245</x:v>
      </x:c>
      <x:c r="F1006" s="34"/>
      <x:c r="G1006" s="34"/>
      <x:c r="H1006" s="34"/>
      <x:c r="I1006" s="34"/>
      <x:c r="J1006" s="34"/>
      <x:c r="K1006" s="34"/>
      <x:c r="L1006" s="34"/>
      <x:c r="M1006" s="34"/>
      <x:c r="N1006" s="34"/>
      <x:c r="O1006" s="34"/>
      <x:c r="P1006" s="34"/>
      <x:c r="S1006" s="10" t="n">
        <x:v>1.075730060542552</x:v>
      </x:c>
      <x:c r="T1006" s="10" t="n">
        <x:v>0.9753733454814758</x:v>
      </x:c>
      <x:c r="U1006" s="10" t="n">
        <x:v>0.24590854347218766</x:v>
      </x:c>
      <x:c r="V1006" s="10" t="n">
        <x:v>1.1471254400494693</x:v>
      </x:c>
      <x:c r="W1006" s="10" t="n">
        <x:v>-0.2939988287092771</x:v>
      </x:c>
      <x:c r="X1006" s="10" t="n">
        <x:v>-1.5379390979979397</x:v>
      </x:c>
    </x:row>
    <x:row r="1007">
      <x:c r="A1007" s="34" t="n">
        <x:v>983</x:v>
      </x:c>
      <x:c r="B1007" s="39" t="n">
        <x:f>CHOOSE(MIN(3,MAX(1,$B$9)),S1007,U1007,W1007)</x:f>
        <x:v>3.2882858458295012</x:v>
      </x:c>
      <x:c r="C1007" s="39" t="n">
        <x:f>CHOOSE(MIN(3,MAX(1,$B$9)),T1007,V1007,X1007)</x:f>
        <x:v>-0.17124586330283784</x:v>
      </x:c>
      <x:c r="D1007" s="17" t="n">
        <x:f>$B$6+$B$7*B1007</x:f>
        <x:v>0.37882858458295016</x:v>
      </x:c>
      <x:c r="E1007" s="17" t="n">
        <x:f>$C$6+$C$7*($B$8*B1007+SQRT(1-$B$8^2)*C1007)</x:f>
        <x:v>0.19958396550014956</x:v>
      </x:c>
      <x:c r="F1007" s="34"/>
      <x:c r="G1007" s="34"/>
      <x:c r="H1007" s="34"/>
      <x:c r="I1007" s="34"/>
      <x:c r="J1007" s="34"/>
      <x:c r="K1007" s="34"/>
      <x:c r="L1007" s="34"/>
      <x:c r="M1007" s="34"/>
      <x:c r="N1007" s="34"/>
      <x:c r="O1007" s="34"/>
      <x:c r="P1007" s="34"/>
      <x:c r="S1007" s="10" t="n">
        <x:v>3.2882858458295012</x:v>
      </x:c>
      <x:c r="T1007" s="10" t="n">
        <x:v>-0.17124586330283784</x:v>
      </x:c>
      <x:c r="U1007" s="10" t="n">
        <x:v>-0.4893569001028934</x:v>
      </x:c>
      <x:c r="V1007" s="10" t="n">
        <x:v>0.8635062419116035</x:v>
      </x:c>
      <x:c r="W1007" s="10" t="n">
        <x:v>0.4736579025297789</x:v>
      </x:c>
      <x:c r="X1007" s="10" t="n">
        <x:v>1.0766756666496051</x:v>
      </x:c>
    </x:row>
    <x:row r="1008">
      <x:c r="A1008" s="34" t="n">
        <x:v>984</x:v>
      </x:c>
      <x:c r="B1008" s="39" t="n">
        <x:f>CHOOSE(MIN(3,MAX(1,$B$9)),S1008,U1008,W1008)</x:f>
        <x:v>-0.39422574010523387</x:v>
      </x:c>
      <x:c r="C1008" s="39" t="n">
        <x:f>CHOOSE(MIN(3,MAX(1,$B$9)),T1008,V1008,X1008)</x:f>
        <x:v>-1.0039194743999318</x:v>
      </x:c>
      <x:c r="D1008" s="17" t="n">
        <x:f>$B$6+$B$7*B1008</x:f>
        <x:v>0.010577425989476613</x:v>
      </x:c>
      <x:c r="E1008" s="17" t="n">
        <x:f>$C$6+$C$7*($B$8*B1008+SQRT(1-$B$8^2)*C1008)</x:f>
        <x:v>-0.05665326382368792</x:v>
      </x:c>
      <x:c r="F1008" s="34"/>
      <x:c r="G1008" s="34"/>
      <x:c r="H1008" s="34"/>
      <x:c r="I1008" s="34"/>
      <x:c r="J1008" s="34"/>
      <x:c r="K1008" s="34"/>
      <x:c r="L1008" s="34"/>
      <x:c r="M1008" s="34"/>
      <x:c r="N1008" s="34"/>
      <x:c r="O1008" s="34"/>
      <x:c r="P1008" s="34"/>
      <x:c r="S1008" s="10" t="n">
        <x:v>-0.39422574010523387</x:v>
      </x:c>
      <x:c r="T1008" s="10" t="n">
        <x:v>-1.0039194743999318</x:v>
      </x:c>
      <x:c r="U1008" s="10" t="n">
        <x:v>-0.8249832341443305</x:v>
      </x:c>
      <x:c r="V1008" s="10" t="n">
        <x:v>1.504938010688296</x:v>
      </x:c>
      <x:c r="W1008" s="10" t="n">
        <x:v>-0.454503901197993</x:v>
      </x:c>
      <x:c r="X1008" s="10" t="n">
        <x:v>1.3398234183124373</x:v>
      </x:c>
    </x:row>
    <x:row r="1009">
      <x:c r="A1009" s="34" t="n">
        <x:v>985</x:v>
      </x:c>
      <x:c r="B1009" s="39" t="n">
        <x:f>CHOOSE(MIN(3,MAX(1,$B$9)),S1009,U1009,W1009)</x:f>
        <x:v>0.10063345327549</x:v>
      </x:c>
      <x:c r="C1009" s="39" t="n">
        <x:f>CHOOSE(MIN(3,MAX(1,$B$9)),T1009,V1009,X1009)</x:f>
        <x:v>-0.8001259189185468</x:v>
      </x:c>
      <x:c r="D1009" s="17" t="n">
        <x:f>$B$6+$B$7*B1009</x:f>
        <x:v>0.060063345327549006</x:v>
      </x:c>
      <x:c r="E1009" s="17" t="n">
        <x:f>$C$6+$C$7*($B$8*B1009+SQRT(1-$B$8^2)*C1009)</x:f>
        <x:v>-0.01426126453720844</x:v>
      </x:c>
      <x:c r="F1009" s="34"/>
      <x:c r="G1009" s="34"/>
      <x:c r="H1009" s="34"/>
      <x:c r="I1009" s="34"/>
      <x:c r="J1009" s="34"/>
      <x:c r="K1009" s="34"/>
      <x:c r="L1009" s="34"/>
      <x:c r="M1009" s="34"/>
      <x:c r="N1009" s="34"/>
      <x:c r="O1009" s="34"/>
      <x:c r="P1009" s="34"/>
      <x:c r="S1009" s="10" t="n">
        <x:v>0.10063345327549</x:v>
      </x:c>
      <x:c r="T1009" s="10" t="n">
        <x:v>-0.8001259189185468</x:v>
      </x:c>
      <x:c r="U1009" s="10" t="n">
        <x:v>0.4595463964680144</x:v>
      </x:c>
      <x:c r="V1009" s="10" t="n">
        <x:v>0.04569693791176623</x:v>
      </x:c>
      <x:c r="W1009" s="10" t="n">
        <x:v>-0.23382956422069381</x:v>
      </x:c>
      <x:c r="X1009" s="10" t="n">
        <x:v>-0.37190115940006785</x:v>
      </x:c>
    </x:row>
    <x:row r="1010">
      <x:c r="A1010" s="34" t="n">
        <x:v>986</x:v>
      </x:c>
      <x:c r="B1010" s="39" t="n">
        <x:f>CHOOSE(MIN(3,MAX(1,$B$9)),S1010,U1010,W1010)</x:f>
        <x:v>-0.24852245433594533</x:v>
      </x:c>
      <x:c r="C1010" s="39" t="n">
        <x:f>CHOOSE(MIN(3,MAX(1,$B$9)),T1010,V1010,X1010)</x:f>
        <x:v>-1.0424227029765007</x:v>
      </x:c>
      <x:c r="D1010" s="17" t="n">
        <x:f>$B$6+$B$7*B1010</x:f>
        <x:v>0.02514775456640547</x:v>
      </x:c>
      <x:c r="E1010" s="17" t="n">
        <x:f>$C$6+$C$7*($B$8*B1010+SQRT(1-$B$8^2)*C1010)</x:f>
        <x:v>-0.05270257694272627</x:v>
      </x:c>
      <x:c r="F1010" s="34"/>
      <x:c r="G1010" s="34"/>
      <x:c r="H1010" s="34"/>
      <x:c r="I1010" s="34"/>
      <x:c r="J1010" s="34"/>
      <x:c r="K1010" s="34"/>
      <x:c r="L1010" s="34"/>
      <x:c r="M1010" s="34"/>
      <x:c r="N1010" s="34"/>
      <x:c r="O1010" s="34"/>
      <x:c r="P1010" s="34"/>
      <x:c r="S1010" s="10" t="n">
        <x:v>-0.24852245433594533</x:v>
      </x:c>
      <x:c r="T1010" s="10" t="n">
        <x:v>-1.0424227029765007</x:v>
      </x:c>
      <x:c r="U1010" s="10" t="n">
        <x:v>-1.5400294295467045</x:v>
      </x:c>
      <x:c r="V1010" s="10" t="n">
        <x:v>0.29084888322653</x:v>
      </x:c>
      <x:c r="W1010" s="10" t="n">
        <x:v>0.3927426367015481</x:v>
      </x:c>
      <x:c r="X1010" s="10" t="n">
        <x:v>0.7924512840615384</x:v>
      </x:c>
    </x:row>
    <x:row r="1011">
      <x:c r="A1011" s="34" t="n">
        <x:v>987</x:v>
      </x:c>
      <x:c r="B1011" s="39" t="n">
        <x:f>CHOOSE(MIN(3,MAX(1,$B$9)),S1011,U1011,W1011)</x:f>
        <x:v>-0.5591525244865102</x:v>
      </x:c>
      <x:c r="C1011" s="39" t="n">
        <x:f>CHOOSE(MIN(3,MAX(1,$B$9)),T1011,V1011,X1011)</x:f>
        <x:v>0.1305220027846944</x:v>
      </x:c>
      <x:c r="D1011" s="17" t="n">
        <x:f>$B$6+$B$7*B1011</x:f>
        <x:v>-0.005915252448651022</x:v>
      </x:c>
      <x:c r="E1011" s="17" t="n">
        <x:f>$C$6+$C$7*($B$8*B1011+SQRT(1-$B$8^2)*C1011)</x:f>
        <x:v>0.033345910792111355</x:v>
      </x:c>
      <x:c r="F1011" s="34"/>
      <x:c r="G1011" s="34"/>
      <x:c r="H1011" s="34"/>
      <x:c r="I1011" s="34"/>
      <x:c r="J1011" s="34"/>
      <x:c r="K1011" s="34"/>
      <x:c r="L1011" s="34"/>
      <x:c r="M1011" s="34"/>
      <x:c r="N1011" s="34"/>
      <x:c r="O1011" s="34"/>
      <x:c r="P1011" s="34"/>
      <x:c r="S1011" s="10" t="n">
        <x:v>-0.5591525244865102</x:v>
      </x:c>
      <x:c r="T1011" s="10" t="n">
        <x:v>0.1305220027846944</x:v>
      </x:c>
      <x:c r="U1011" s="10" t="n">
        <x:v>0.839018366362018</x:v>
      </x:c>
      <x:c r="V1011" s="10" t="n">
        <x:v>-0.05688925459240272</x:v>
      </x:c>
      <x:c r="W1011" s="10" t="n">
        <x:v>0.19874936709528995</x:v>
      </x:c>
      <x:c r="X1011" s="10" t="n">
        <x:v>-0.8205039570220102</x:v>
      </x:c>
    </x:row>
    <x:row r="1012">
      <x:c r="A1012" s="34" t="n">
        <x:v>988</x:v>
      </x:c>
      <x:c r="B1012" s="39" t="n">
        <x:f>CHOOSE(MIN(3,MAX(1,$B$9)),S1012,U1012,W1012)</x:f>
        <x:v>0.23233490434345921</x:v>
      </x:c>
      <x:c r="C1012" s="39" t="n">
        <x:f>CHOOSE(MIN(3,MAX(1,$B$9)),T1012,V1012,X1012)</x:f>
        <x:v>0.9516663008744495</x:v>
      </x:c>
      <x:c r="D1012" s="17" t="n">
        <x:f>$B$6+$B$7*B1012</x:f>
        <x:v>0.07323349043434593</x:v>
      </x:c>
      <x:c r="E1012" s="17" t="n">
        <x:f>$C$6+$C$7*($B$8*B1012+SQRT(1-$B$8^2)*C1012)</x:f>
        <x:v>0.14403346446545678</x:v>
      </x:c>
      <x:c r="F1012" s="34"/>
      <x:c r="G1012" s="34"/>
      <x:c r="H1012" s="34"/>
      <x:c r="I1012" s="34"/>
      <x:c r="J1012" s="34"/>
      <x:c r="K1012" s="34"/>
      <x:c r="L1012" s="34"/>
      <x:c r="M1012" s="34"/>
      <x:c r="N1012" s="34"/>
      <x:c r="O1012" s="34"/>
      <x:c r="P1012" s="34"/>
      <x:c r="S1012" s="10" t="n">
        <x:v>0.23233490434345921</x:v>
      </x:c>
      <x:c r="T1012" s="10" t="n">
        <x:v>0.9516663008744495</x:v>
      </x:c>
      <x:c r="U1012" s="10" t="n">
        <x:v>-0.6056524597770678</x:v>
      </x:c>
      <x:c r="V1012" s="10" t="n">
        <x:v>-1.3732811761416988</x:v>
      </x:c>
      <x:c r="W1012" s="10" t="n">
        <x:v>-0.08692476283791324</x:v>
      </x:c>
      <x:c r="X1012" s="10" t="n">
        <x:v>0.6185399149233561</x:v>
      </x:c>
    </x:row>
    <x:row r="1013">
      <x:c r="A1013" s="34" t="n">
        <x:v>989</x:v>
      </x:c>
      <x:c r="B1013" s="39" t="n">
        <x:f>CHOOSE(MIN(3,MAX(1,$B$9)),S1013,U1013,W1013)</x:f>
        <x:v>-0.12624312369099625</x:v>
      </x:c>
      <x:c r="C1013" s="39" t="n">
        <x:f>CHOOSE(MIN(3,MAX(1,$B$9)),T1013,V1013,X1013)</x:f>
        <x:v>0.8347232361937164</x:v>
      </x:c>
      <x:c r="D1013" s="17" t="n">
        <x:f>$B$6+$B$7*B1013</x:f>
        <x:v>0.03737568763090038</x:v>
      </x:c>
      <x:c r="E1013" s="17" t="n">
        <x:f>$C$6+$C$7*($B$8*B1013+SQRT(1-$B$8^2)*C1013)</x:f>
        <x:v>0.11597699658274185</x:v>
      </x:c>
      <x:c r="F1013" s="34"/>
      <x:c r="G1013" s="34"/>
      <x:c r="H1013" s="34"/>
      <x:c r="I1013" s="34"/>
      <x:c r="J1013" s="34"/>
      <x:c r="K1013" s="34"/>
      <x:c r="L1013" s="34"/>
      <x:c r="M1013" s="34"/>
      <x:c r="N1013" s="34"/>
      <x:c r="O1013" s="34"/>
      <x:c r="P1013" s="34"/>
      <x:c r="S1013" s="10" t="n">
        <x:v>-0.12624312369099625</x:v>
      </x:c>
      <x:c r="T1013" s="10" t="n">
        <x:v>0.8347232361937164</x:v>
      </x:c>
      <x:c r="U1013" s="10" t="n">
        <x:v>0.9928236552089902</x:v>
      </x:c>
      <x:c r="V1013" s="10" t="n">
        <x:v>0.6771509050266902</x:v>
      </x:c>
      <x:c r="W1013" s="10" t="n">
        <x:v>-0.6764525296596604</x:v>
      </x:c>
      <x:c r="X1013" s="10" t="n">
        <x:v>0.6327223216962837</x:v>
      </x:c>
    </x:row>
    <x:row r="1014">
      <x:c r="A1014" s="34" t="n">
        <x:v>990</x:v>
      </x:c>
      <x:c r="B1014" s="39" t="n">
        <x:f>CHOOSE(MIN(3,MAX(1,$B$9)),S1014,U1014,W1014)</x:f>
        <x:v>0.6108533712586437</x:v>
      </x:c>
      <x:c r="C1014" s="39" t="n">
        <x:f>CHOOSE(MIN(3,MAX(1,$B$9)),T1014,V1014,X1014)</x:f>
        <x:v>1.1657053859765643</x:v>
      </x:c>
      <x:c r="D1014" s="17" t="n">
        <x:f>$B$6+$B$7*B1014</x:f>
        <x:v>0.11108533712586438</x:v>
      </x:c>
      <x:c r="E1014" s="17" t="n">
        <x:f>$C$6+$C$7*($B$8*B1014+SQRT(1-$B$8^2)*C1014)</x:f>
        <x:v>0.1814957163213371</x:v>
      </x:c>
      <x:c r="F1014" s="34"/>
      <x:c r="G1014" s="34"/>
      <x:c r="H1014" s="34"/>
      <x:c r="I1014" s="34"/>
      <x:c r="J1014" s="34"/>
      <x:c r="K1014" s="34"/>
      <x:c r="L1014" s="34"/>
      <x:c r="M1014" s="34"/>
      <x:c r="N1014" s="34"/>
      <x:c r="O1014" s="34"/>
      <x:c r="P1014" s="34"/>
      <x:c r="S1014" s="10" t="n">
        <x:v>0.6108533712586437</x:v>
      </x:c>
      <x:c r="T1014" s="10" t="n">
        <x:v>1.1657053859765643</x:v>
      </x:c>
      <x:c r="U1014" s="10" t="n">
        <x:v>0.6710081867561107</x:v>
      </x:c>
      <x:c r="V1014" s="10" t="n">
        <x:v>-0.7464616458246527</x:v>
      </x:c>
      <x:c r="W1014" s="10" t="n">
        <x:v>1.6252449896633534</x:v>
      </x:c>
      <x:c r="X1014" s="10" t="n">
        <x:v>-0.08762620118799297</x:v>
      </x:c>
    </x:row>
    <x:row r="1015">
      <x:c r="A1015" s="34" t="n">
        <x:v>991</x:v>
      </x:c>
      <x:c r="B1015" s="39" t="n">
        <x:f>CHOOSE(MIN(3,MAX(1,$B$9)),S1015,U1015,W1015)</x:f>
        <x:v>0.8015132734914383</x:v>
      </x:c>
      <x:c r="C1015" s="39" t="n">
        <x:f>CHOOSE(MIN(3,MAX(1,$B$9)),T1015,V1015,X1015)</x:f>
        <x:v>0.06657719356653378</x:v>
      </x:c>
      <x:c r="D1015" s="17" t="n">
        <x:f>$B$6+$B$7*B1015</x:f>
        <x:v>0.13015132734914384</x:v>
      </x:c>
      <x:c r="E1015" s="17" t="n">
        <x:f>$C$6+$C$7*($B$8*B1015+SQRT(1-$B$8^2)*C1015)</x:f>
        <x:v>0.09584141776870114</x:v>
      </x:c>
      <x:c r="F1015" s="34"/>
      <x:c r="G1015" s="34"/>
      <x:c r="H1015" s="34"/>
      <x:c r="I1015" s="34"/>
      <x:c r="J1015" s="34"/>
      <x:c r="K1015" s="34"/>
      <x:c r="L1015" s="34"/>
      <x:c r="M1015" s="34"/>
      <x:c r="N1015" s="34"/>
      <x:c r="O1015" s="34"/>
      <x:c r="P1015" s="34"/>
      <x:c r="S1015" s="10" t="n">
        <x:v>0.8015132734914383</x:v>
      </x:c>
      <x:c r="T1015" s="10" t="n">
        <x:v>0.06657719356653378</x:v>
      </x:c>
      <x:c r="U1015" s="10" t="n">
        <x:v>-0.6577804149060685</x:v>
      </x:c>
      <x:c r="V1015" s="10" t="n">
        <x:v>-0.43414764429958586</x:v>
      </x:c>
      <x:c r="W1015" s="10" t="n">
        <x:v>-0.7546386258600325</x:v>
      </x:c>
      <x:c r="X1015" s="10" t="n">
        <x:v>0.46342449993221</x:v>
      </x:c>
    </x:row>
    <x:row r="1016">
      <x:c r="A1016" s="34" t="n">
        <x:v>992</x:v>
      </x:c>
      <x:c r="B1016" s="39" t="n">
        <x:f>CHOOSE(MIN(3,MAX(1,$B$9)),S1016,U1016,W1016)</x:f>
        <x:v>-1.5411386936743372</x:v>
      </x:c>
      <x:c r="C1016" s="39" t="n">
        <x:f>CHOOSE(MIN(3,MAX(1,$B$9)),T1016,V1016,X1016)</x:f>
        <x:v>-0.4413969664683872</x:v>
      </x:c>
      <x:c r="D1016" s="17" t="n">
        <x:f>$B$6+$B$7*B1016</x:f>
        <x:v>-0.10411386936743373</x:v>
      </x:c>
      <x:c r="E1016" s="17" t="n">
        <x:f>$C$6+$C$7*($B$8*B1016+SQRT(1-$B$8^2)*C1016)</x:f>
        <x:v>-0.065283033295218</x:v>
      </x:c>
      <x:c r="F1016" s="34"/>
      <x:c r="G1016" s="34"/>
      <x:c r="H1016" s="34"/>
      <x:c r="I1016" s="34"/>
      <x:c r="J1016" s="34"/>
      <x:c r="K1016" s="34"/>
      <x:c r="L1016" s="34"/>
      <x:c r="M1016" s="34"/>
      <x:c r="N1016" s="34"/>
      <x:c r="O1016" s="34"/>
      <x:c r="P1016" s="34"/>
      <x:c r="S1016" s="10" t="n">
        <x:v>-1.5411386936743372</x:v>
      </x:c>
      <x:c r="T1016" s="10" t="n">
        <x:v>-0.4413969664683872</x:v>
      </x:c>
      <x:c r="U1016" s="10" t="n">
        <x:v>-0.17121334319717693</x:v>
      </x:c>
      <x:c r="V1016" s="10" t="n">
        <x:v>0.6609535244419515</x:v>
      </x:c>
      <x:c r="W1016" s="10" t="n">
        <x:v>-0.9287774620381458</x:v>
      </x:c>
      <x:c r="X1016" s="10" t="n">
        <x:v>1.6221459037840784</x:v>
      </x:c>
    </x:row>
    <x:row r="1017">
      <x:c r="A1017" s="34" t="n">
        <x:v>993</x:v>
      </x:c>
      <x:c r="B1017" s="39" t="n">
        <x:f>CHOOSE(MIN(3,MAX(1,$B$9)),S1017,U1017,W1017)</x:f>
        <x:v>0.01141495789892301</x:v>
      </x:c>
      <x:c r="C1017" s="39" t="n">
        <x:f>CHOOSE(MIN(3,MAX(1,$B$9)),T1017,V1017,X1017)</x:f>
        <x:v>-0.2222253925360832</x:v>
      </x:c>
      <x:c r="D1017" s="17" t="n">
        <x:f>$B$6+$B$7*B1017</x:f>
        <x:v>0.051141495789892306</x:v>
      </x:c>
      <x:c r="E1017" s="17" t="n">
        <x:f>$C$6+$C$7*($B$8*B1017+SQRT(1-$B$8^2)*C1017)</x:f>
        <x:v>0.03132546436472447</x:v>
      </x:c>
      <x:c r="F1017" s="34"/>
      <x:c r="G1017" s="34"/>
      <x:c r="H1017" s="34"/>
      <x:c r="I1017" s="34"/>
      <x:c r="J1017" s="34"/>
      <x:c r="K1017" s="34"/>
      <x:c r="L1017" s="34"/>
      <x:c r="M1017" s="34"/>
      <x:c r="N1017" s="34"/>
      <x:c r="O1017" s="34"/>
      <x:c r="P1017" s="34"/>
      <x:c r="S1017" s="10" t="n">
        <x:v>0.01141495789892301</x:v>
      </x:c>
      <x:c r="T1017" s="10" t="n">
        <x:v>-0.2222253925360832</x:v>
      </x:c>
      <x:c r="U1017" s="10" t="n">
        <x:v>-1.6761890867637712</x:v>
      </x:c>
      <x:c r="V1017" s="10" t="n">
        <x:v>-1.9845377266236899</x:v>
      </x:c>
      <x:c r="W1017" s="10" t="n">
        <x:v>0.789289949450962</x:v>
      </x:c>
      <x:c r="X1017" s="10" t="n">
        <x:v>-0.45806988727405956</x:v>
      </x:c>
    </x:row>
    <x:row r="1018">
      <x:c r="A1018" s="34" t="n">
        <x:v>994</x:v>
      </x:c>
      <x:c r="B1018" s="39" t="n">
        <x:f>CHOOSE(MIN(3,MAX(1,$B$9)),S1018,U1018,W1018)</x:f>
        <x:v>-0.549835443273843</x:v>
      </x:c>
      <x:c r="C1018" s="39" t="n">
        <x:f>CHOOSE(MIN(3,MAX(1,$B$9)),T1018,V1018,X1018)</x:f>
        <x:v>-0.3991086587376682</x:v>
      </x:c>
      <x:c r="D1018" s="17" t="n">
        <x:f>$B$6+$B$7*B1018</x:f>
        <x:v>-0.004983544327384307</x:v>
      </x:c>
      <x:c r="E1018" s="17" t="n">
        <x:f>$C$6+$C$7*($B$8*B1018+SQRT(1-$B$8^2)*C1018)</x:f>
        <x:v>-0.012055595897407637</x:v>
      </x:c>
      <x:c r="F1018" s="34"/>
      <x:c r="G1018" s="34"/>
      <x:c r="H1018" s="34"/>
      <x:c r="I1018" s="34"/>
      <x:c r="J1018" s="34"/>
      <x:c r="K1018" s="34"/>
      <x:c r="L1018" s="34"/>
      <x:c r="M1018" s="34"/>
      <x:c r="N1018" s="34"/>
      <x:c r="O1018" s="34"/>
      <x:c r="P1018" s="34"/>
      <x:c r="S1018" s="10" t="n">
        <x:v>-0.549835443273843</x:v>
      </x:c>
      <x:c r="T1018" s="10" t="n">
        <x:v>-0.3991086587376682</x:v>
      </x:c>
      <x:c r="U1018" s="10" t="n">
        <x:v>-0.4616089936069367</x:v>
      </x:c>
      <x:c r="V1018" s="10" t="n">
        <x:v>-1.461468958069439</x:v>
      </x:c>
      <x:c r="W1018" s="10" t="n">
        <x:v>0.8135429523962117</x:v>
      </x:c>
      <x:c r="X1018" s="10" t="n">
        <x:v>0.29504639224286217</x:v>
      </x:c>
    </x:row>
    <x:row r="1019">
      <x:c r="A1019" s="34" t="n">
        <x:v>995</x:v>
      </x:c>
      <x:c r="B1019" s="39" t="n">
        <x:f>CHOOSE(MIN(3,MAX(1,$B$9)),S1019,U1019,W1019)</x:f>
        <x:v>-0.13463202113098663</x:v>
      </x:c>
      <x:c r="C1019" s="39" t="n">
        <x:f>CHOOSE(MIN(3,MAX(1,$B$9)),T1019,V1019,X1019)</x:f>
        <x:v>0.1132181176993457</x:v>
      </x:c>
      <x:c r="D1019" s="17" t="n">
        <x:f>$B$6+$B$7*B1019</x:f>
        <x:v>0.03653679788690134</x:v>
      </x:c>
      <x:c r="E1019" s="17" t="n">
        <x:f>$C$6+$C$7*($B$8*B1019+SQRT(1-$B$8^2)*C1019)</x:f>
        <x:v>0.053073375553079664</x:v>
      </x:c>
      <x:c r="F1019" s="34"/>
      <x:c r="G1019" s="34"/>
      <x:c r="H1019" s="34"/>
      <x:c r="I1019" s="34"/>
      <x:c r="J1019" s="34"/>
      <x:c r="K1019" s="34"/>
      <x:c r="L1019" s="34"/>
      <x:c r="M1019" s="34"/>
      <x:c r="N1019" s="34"/>
      <x:c r="O1019" s="34"/>
      <x:c r="P1019" s="34"/>
      <x:c r="S1019" s="10" t="n">
        <x:v>-0.13463202113098663</x:v>
      </x:c>
      <x:c r="T1019" s="10" t="n">
        <x:v>0.1132181176993457</x:v>
      </x:c>
      <x:c r="U1019" s="10" t="n">
        <x:v>-1.0997997936375854</x:v>
      </x:c>
      <x:c r="V1019" s="10" t="n">
        <x:v>-1.2572100135908437</x:v>
      </x:c>
      <x:c r="W1019" s="10" t="n">
        <x:v>-0.6105161585723563</x:v>
      </x:c>
      <x:c r="X1019" s="10" t="n">
        <x:v>0.6105538662642362</x:v>
      </x:c>
    </x:row>
    <x:row r="1020">
      <x:c r="A1020" s="34" t="n">
        <x:v>996</x:v>
      </x:c>
      <x:c r="B1020" s="39" t="n">
        <x:f>CHOOSE(MIN(3,MAX(1,$B$9)),S1020,U1020,W1020)</x:f>
        <x:v>0.5584367739133299</x:v>
      </x:c>
      <x:c r="C1020" s="39" t="n">
        <x:f>CHOOSE(MIN(3,MAX(1,$B$9)),T1020,V1020,X1020)</x:f>
        <x:v>2.20117256364822</x:v>
      </x:c>
      <x:c r="D1020" s="17" t="n">
        <x:f>$B$6+$B$7*B1020</x:f>
        <x:v>0.10584367739133299</x:v>
      </x:c>
      <x:c r="E1020" s="17" t="n">
        <x:f>$C$6+$C$7*($B$8*B1020+SQRT(1-$B$8^2)*C1020)</x:f>
        <x:v>0.2685489745189342</x:v>
      </x:c>
      <x:c r="F1020" s="34"/>
      <x:c r="G1020" s="34"/>
      <x:c r="H1020" s="34"/>
      <x:c r="I1020" s="34"/>
      <x:c r="J1020" s="34"/>
      <x:c r="K1020" s="34"/>
      <x:c r="L1020" s="34"/>
      <x:c r="M1020" s="34"/>
      <x:c r="N1020" s="34"/>
      <x:c r="O1020" s="34"/>
      <x:c r="P1020" s="34"/>
      <x:c r="S1020" s="10" t="n">
        <x:v>0.5584367739133299</x:v>
      </x:c>
      <x:c r="T1020" s="10" t="n">
        <x:v>2.20117256364822</x:v>
      </x:c>
      <x:c r="U1020" s="10" t="n">
        <x:v>1.032853293868242</x:v>
      </x:c>
      <x:c r="V1020" s="10" t="n">
        <x:v>0.5254621502632486</x:v>
      </x:c>
      <x:c r="W1020" s="10" t="n">
        <x:v>-0.19998707644258384</x:v>
      </x:c>
      <x:c r="X1020" s="10" t="n">
        <x:v>-0.666442402743109</x:v>
      </x:c>
    </x:row>
    <x:row r="1021">
      <x:c r="A1021" s="34" t="n">
        <x:v>997</x:v>
      </x:c>
      <x:c r="B1021" s="39" t="n">
        <x:f>CHOOSE(MIN(3,MAX(1,$B$9)),S1021,U1021,W1021)</x:f>
        <x:v>-0.029771737415235082</x:v>
      </x:c>
      <x:c r="C1021" s="39" t="n">
        <x:f>CHOOSE(MIN(3,MAX(1,$B$9)),T1021,V1021,X1021)</x:f>
        <x:v>-0.21934920952871628</x:v>
      </x:c>
      <x:c r="D1021" s="17" t="n">
        <x:f>$B$6+$B$7*B1021</x:f>
        <x:v>0.047022826258476494</x:v>
      </x:c>
      <x:c r="E1021" s="17" t="n">
        <x:f>$C$6+$C$7*($B$8*B1021+SQRT(1-$B$8^2)*C1021)</x:f>
        <x:v>0.02951521435404785</x:v>
      </x:c>
      <x:c r="F1021" s="34"/>
      <x:c r="G1021" s="34"/>
      <x:c r="H1021" s="34"/>
      <x:c r="I1021" s="34"/>
      <x:c r="J1021" s="34"/>
      <x:c r="K1021" s="34"/>
      <x:c r="L1021" s="34"/>
      <x:c r="M1021" s="34"/>
      <x:c r="N1021" s="34"/>
      <x:c r="O1021" s="34"/>
      <x:c r="P1021" s="34"/>
      <x:c r="S1021" s="10" t="n">
        <x:v>-0.029771737415235082</x:v>
      </x:c>
      <x:c r="T1021" s="10" t="n">
        <x:v>-0.21934920952871628</x:v>
      </x:c>
      <x:c r="U1021" s="10" t="n">
        <x:v>0.7757054470903073</x:v>
      </x:c>
      <x:c r="V1021" s="10" t="n">
        <x:v>0.6805585675606216</x:v>
      </x:c>
      <x:c r="W1021" s="10" t="n">
        <x:v>-0.9458822981843409</x:v>
      </x:c>
      <x:c r="X1021" s="10" t="n">
        <x:v>-0.20382416772620654</x:v>
      </x:c>
    </x:row>
    <x:row r="1022">
      <x:c r="A1022" s="34" t="n">
        <x:v>998</x:v>
      </x:c>
      <x:c r="B1022" s="39" t="n">
        <x:f>CHOOSE(MIN(3,MAX(1,$B$9)),S1022,U1022,W1022)</x:f>
        <x:v>0.4968451820289463</x:v>
      </x:c>
      <x:c r="C1022" s="39" t="n">
        <x:f>CHOOSE(MIN(3,MAX(1,$B$9)),T1022,V1022,X1022)</x:f>
        <x:v>-0.7733232945531875</x:v>
      </x:c>
      <x:c r="D1022" s="17" t="n">
        <x:f>$B$6+$B$7*B1022</x:f>
        <x:v>0.09968451820289463</x:v>
      </x:c>
      <x:c r="E1022" s="17" t="n">
        <x:f>$C$6+$C$7*($B$8*B1022+SQRT(1-$B$8^2)*C1022)</x:f>
        <x:v>0.007870497259313658</x:v>
      </x:c>
      <x:c r="F1022" s="34"/>
      <x:c r="G1022" s="34"/>
      <x:c r="H1022" s="34"/>
      <x:c r="I1022" s="34"/>
      <x:c r="J1022" s="34"/>
      <x:c r="K1022" s="34"/>
      <x:c r="L1022" s="34"/>
      <x:c r="M1022" s="34"/>
      <x:c r="N1022" s="34"/>
      <x:c r="O1022" s="34"/>
      <x:c r="P1022" s="34"/>
      <x:c r="S1022" s="10" t="n">
        <x:v>0.4968451820289463</x:v>
      </x:c>
      <x:c r="T1022" s="10" t="n">
        <x:v>-0.7733232945531875</x:v>
      </x:c>
      <x:c r="U1022" s="10" t="n">
        <x:v>0.3435320037822485</x:v>
      </x:c>
      <x:c r="V1022" s="10" t="n">
        <x:v>-1.5320300021042832</x:v>
      </x:c>
      <x:c r="W1022" s="10" t="n">
        <x:v>0.32063391320568546</x:v>
      </x:c>
      <x:c r="X1022" s="10" t="n">
        <x:v>0.09320061621429261</x:v>
      </x:c>
    </x:row>
    <x:row r="1023">
      <x:c r="A1023" s="34" t="n">
        <x:v>999</x:v>
      </x:c>
      <x:c r="B1023" s="39" t="n">
        <x:f>CHOOSE(MIN(3,MAX(1,$B$9)),S1023,U1023,W1023)</x:f>
        <x:v>2.089936873110906</x:v>
      </x:c>
      <x:c r="C1023" s="39" t="n">
        <x:f>CHOOSE(MIN(3,MAX(1,$B$9)),T1023,V1023,X1023)</x:f>
        <x:v>1.7710908022351866</x:v>
      </x:c>
      <x:c r="D1023" s="17" t="n">
        <x:f>$B$6+$B$7*B1023</x:f>
        <x:v>0.2589936873110906</x:v>
      </x:c>
      <x:c r="E1023" s="17" t="n">
        <x:f>$C$6+$C$7*($B$8*B1023+SQRT(1-$B$8^2)*C1023)</x:f>
        <x:v>0.3078778063700086</x:v>
      </x:c>
      <x:c r="F1023" s="34"/>
      <x:c r="G1023" s="34"/>
      <x:c r="H1023" s="34"/>
      <x:c r="I1023" s="34"/>
      <x:c r="J1023" s="34"/>
      <x:c r="K1023" s="34"/>
      <x:c r="L1023" s="34"/>
      <x:c r="M1023" s="34"/>
      <x:c r="N1023" s="34"/>
      <x:c r="O1023" s="34"/>
      <x:c r="P1023" s="34"/>
      <x:c r="S1023" s="10" t="n">
        <x:v>2.089936873110906</x:v>
      </x:c>
      <x:c r="T1023" s="10" t="n">
        <x:v>1.7710908022351866</x:v>
      </x:c>
      <x:c r="U1023" s="10" t="n">
        <x:v>0.9860923245507058</x:v>
      </x:c>
      <x:c r="V1023" s="10" t="n">
        <x:v>-0.4169565311782117</x:v>
      </x:c>
      <x:c r="W1023" s="10" t="n">
        <x:v>-0.27209525940711693</x:v>
      </x:c>
      <x:c r="X1023" s="10" t="n">
        <x:v>-0.18755042727673524</x:v>
      </x:c>
    </x:row>
    <x:row r="1024">
      <x:c r="A1024" s="34" t="n">
        <x:v>1000</x:v>
      </x:c>
      <x:c r="B1024" s="39" t="n">
        <x:f>CHOOSE(MIN(3,MAX(1,$B$9)),S1024,U1024,W1024)</x:f>
        <x:v>1.0233030840390906</x:v>
      </x:c>
      <x:c r="C1024" s="39" t="n">
        <x:f>CHOOSE(MIN(3,MAX(1,$B$9)),T1024,V1024,X1024)</x:f>
        <x:v>-1.5110970733709141</x:v>
      </x:c>
      <x:c r="D1024" s="17" t="n">
        <x:f>$B$6+$B$7*B1024</x:f>
        <x:v>0.15233030840390907</x:v>
      </x:c>
      <x:c r="E1024" s="17" t="n">
        <x:f>$C$6+$C$7*($B$8*B1024+SQRT(1-$B$8^2)*C1024)</x:f>
        <x:v>-0.029699691110398413</x:v>
      </x:c>
      <x:c r="F1024" s="34"/>
      <x:c r="G1024" s="34"/>
      <x:c r="H1024" s="34"/>
      <x:c r="I1024" s="34"/>
      <x:c r="J1024" s="34"/>
      <x:c r="K1024" s="34"/>
      <x:c r="L1024" s="34"/>
      <x:c r="M1024" s="34"/>
      <x:c r="N1024" s="34"/>
      <x:c r="O1024" s="34"/>
      <x:c r="P1024" s="34"/>
      <x:c r="S1024" s="10" t="n">
        <x:v>1.0233030840390906</x:v>
      </x:c>
      <x:c r="T1024" s="10" t="n">
        <x:v>-1.5110970733709141</x:v>
      </x:c>
      <x:c r="U1024" s="10" t="n">
        <x:v>-2.10141601792696</x:v>
      </x:c>
      <x:c r="V1024" s="10" t="n">
        <x:v>-0.5466697738464283</x:v>
      </x:c>
      <x:c r="W1024" s="10" t="n">
        <x:v>-0.17060151643851254</x:v>
      </x:c>
      <x:c r="X1024" s="10" t="n">
        <x:v>-0.7710599691870733</x:v>
      </x:c>
    </x:row>
  </x:sheetData>
  <x:mergeCells>
    <x:mergeCell ref="A2:H2"/>
    <x:mergeCell ref="A3:H3"/>
    <x:mergeCell ref="A18:H20"/>
    <x:mergeCell ref="J2:P3"/>
    <x:mergeCell ref="J5:P6"/>
    <x:mergeCell ref="J7:P9"/>
    <x:mergeCell ref="J11:P12"/>
    <x:mergeCell ref="J13:P15"/>
    <x:mergeCell ref="J17:P18"/>
    <x:mergeCell ref="J19:P21"/>
  </x:mergeCells>
  <x:dataValidations count="2">
    <x:dataValidation type="decimal" operator="between" sqref="B8">
      <x:formula1>-1</x:formula1>
      <x:formula2>1</x:formula2>
    </x:dataValidation>
    <x:dataValidation type="decimal" operator="between" sqref="B7:C7">
      <x:formula1>0.001</x:formula1>
      <x:formula2>1</x:formula2>
    </x:dataValidation>
  </x:dataValidations>
  <x:pageMargins left="0.7" right="0.7" top="0.75" bottom="0.75" header="0.3" footer="0.3"/>
  <x:drawing xmlns:r="http://schemas.openxmlformats.org/officeDocument/2006/relationships" r:id="R5b9b3bc368974f10"/>
</x:worksheet>
</file>

<file path=xl/worksheets/sheet4.xml><?xml version="1.0" encoding="utf-8"?>
<x:worksheet xmlns:x="http://schemas.openxmlformats.org/spreadsheetml/2006/main">
  <x:sheetPr>
    <x:tabColor rgb="FF7B5743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3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</x:row>
    <x:row r="2" ht="23" customHeight="1">
      <x:c r="A2" s="2" t="str">
        <x:v>분산투자</x:v>
      </x:c>
      <x:c r="B2" s="1"/>
      <x:c r="C2" s="1"/>
      <x:c r="D2" s="1"/>
      <x:c r="E2" s="1"/>
      <x:c r="F2" s="1"/>
      <x:c r="G2" s="1"/>
      <x:c r="H2" s="1"/>
      <x:c r="I2" s="1"/>
      <x:c r="J2" s="3" t="str">
        <x:v>교수자 정답·해설</x:v>
      </x:c>
      <x:c r="K2" s="3" t="str">
        <x:v>교수자 정답·해설</x:v>
      </x:c>
      <x:c r="L2" s="3" t="str">
        <x:v>교수자 정답·해설</x:v>
      </x:c>
      <x:c r="M2" s="3" t="str">
        <x:v>교수자 정답·해설</x:v>
      </x:c>
      <x:c r="N2" s="3" t="str">
        <x:v>교수자 정답·해설</x:v>
      </x:c>
      <x:c r="O2" s="3" t="str">
        <x:v>교수자 정답·해설</x:v>
      </x:c>
      <x:c r="P2" s="3" t="str">
        <x:v>교수자 정답·해설</x:v>
      </x:c>
    </x:row>
    <x:row r="3" ht="23" customHeight="1">
      <x:c r="A3" s="4" t="str">
        <x:v>교육용 가상 자료 · 노란색은 조건 입력 · 파란색은 고정 난수 · 연두색은 답안</x:v>
      </x:c>
      <x:c r="B3" s="4" t="str">
        <x:v>교육용 가상 자료 · 노란색은 조건 입력 · 파란색은 고정 난수 · 연두색은 답안</x:v>
      </x:c>
      <x:c r="C3" s="4" t="str">
        <x:v>교육용 가상 자료 · 노란색은 조건 입력 · 파란색은 고정 난수 · 연두색은 답안</x:v>
      </x:c>
      <x:c r="D3" s="4" t="str">
        <x:v>교육용 가상 자료 · 노란색은 조건 입력 · 파란색은 고정 난수 · 연두색은 답안</x:v>
      </x:c>
      <x:c r="E3" s="4" t="str">
        <x:v>교육용 가상 자료 · 노란색은 조건 입력 · 파란색은 고정 난수 · 연두색은 답안</x:v>
      </x:c>
      <x:c r="F3" s="4" t="str">
        <x:v>교육용 가상 자료 · 노란색은 조건 입력 · 파란색은 고정 난수 · 연두색은 답안</x:v>
      </x:c>
      <x:c r="G3" s="4" t="str">
        <x:v>교육용 가상 자료 · 노란색은 조건 입력 · 파란색은 고정 난수 · 연두색은 답안</x:v>
      </x:c>
      <x:c r="H3" s="4" t="str">
        <x:v>교육용 가상 자료 · 노란색은 조건 입력 · 파란색은 고정 난수 · 연두색은 답안</x:v>
      </x:c>
      <x:c r="I3" s="1"/>
      <x:c r="J3" s="3" t="str">
        <x:v>교수자 정답·해설</x:v>
      </x:c>
      <x:c r="K3" s="3" t="str">
        <x:v>교수자 정답·해설</x:v>
      </x:c>
      <x:c r="L3" s="3" t="str">
        <x:v>교수자 정답·해설</x:v>
      </x:c>
      <x:c r="M3" s="3" t="str">
        <x:v>교수자 정답·해설</x:v>
      </x:c>
      <x:c r="N3" s="3" t="str">
        <x:v>교수자 정답·해설</x:v>
      </x:c>
      <x:c r="O3" s="3" t="str">
        <x:v>교수자 정답·해설</x:v>
      </x:c>
      <x:c r="P3" s="3" t="str">
        <x:v>교수자 정답·해설</x:v>
      </x:c>
    </x:row>
    <x:row r="4" ht="23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</x:row>
    <x:row r="5" ht="25" customHeight="1">
      <x:c r="A5" s="7" t="str">
        <x:v>입력</x:v>
      </x:c>
      <x:c r="B5" s="7" t="str">
        <x:v>A</x:v>
      </x:c>
      <x:c r="C5" s="7" t="str">
        <x:v>B</x:v>
      </x:c>
      <x:c r="D5" s="1"/>
      <x:c r="E5" s="1"/>
      <x:c r="F5" s="1"/>
      <x:c r="G5" s="1"/>
      <x:c r="H5" s="1"/>
      <x:c r="I5" s="1"/>
      <x:c r="J5" s="3" t="str">
        <x:v>상관을 낮추면 평균과 분산은 어떻게 달라지는가?</x:v>
      </x:c>
      <x:c r="K5" s="3" t="str">
        <x:v>상관을 낮추면 평균과 분산은 어떻게 달라지는가?</x:v>
      </x:c>
      <x:c r="L5" s="3" t="str">
        <x:v>상관을 낮추면 평균과 분산은 어떻게 달라지는가?</x:v>
      </x:c>
      <x:c r="M5" s="3" t="str">
        <x:v>상관을 낮추면 평균과 분산은 어떻게 달라지는가?</x:v>
      </x:c>
      <x:c r="N5" s="3" t="str">
        <x:v>상관을 낮추면 평균과 분산은 어떻게 달라지는가?</x:v>
      </x:c>
      <x:c r="O5" s="3" t="str">
        <x:v>상관을 낮추면 평균과 분산은 어떻게 달라지는가?</x:v>
      </x:c>
      <x:c r="P5" s="3" t="str">
        <x:v>상관을 낮추면 평균과 분산은 어떻게 달라지는가?</x:v>
      </x:c>
    </x:row>
    <x:row r="6" ht="25" customHeight="1">
      <x:c r="A6" s="1" t="str">
        <x:v>평균</x:v>
      </x:c>
      <x:c r="B6" s="15" t="n">
        <x:v>0.05</x:v>
      </x:c>
      <x:c r="C6" s="15" t="n">
        <x:v>0.08</x:v>
      </x:c>
      <x:c r="D6" s="1"/>
      <x:c r="E6" s="1"/>
      <x:c r="F6" s="1"/>
      <x:c r="G6" s="1"/>
      <x:c r="H6" s="1"/>
      <x:c r="I6" s="1"/>
      <x:c r="J6" s="3" t="str">
        <x:v>상관을 낮추면 평균과 분산은 어떻게 달라지는가?</x:v>
      </x:c>
      <x:c r="K6" s="3" t="str">
        <x:v>상관을 낮추면 평균과 분산은 어떻게 달라지는가?</x:v>
      </x:c>
      <x:c r="L6" s="3" t="str">
        <x:v>상관을 낮추면 평균과 분산은 어떻게 달라지는가?</x:v>
      </x:c>
      <x:c r="M6" s="3" t="str">
        <x:v>상관을 낮추면 평균과 분산은 어떻게 달라지는가?</x:v>
      </x:c>
      <x:c r="N6" s="3" t="str">
        <x:v>상관을 낮추면 평균과 분산은 어떻게 달라지는가?</x:v>
      </x:c>
      <x:c r="O6" s="3" t="str">
        <x:v>상관을 낮추면 평균과 분산은 어떻게 달라지는가?</x:v>
      </x:c>
      <x:c r="P6" s="3" t="str">
        <x:v>상관을 낮추면 평균과 분산은 어떻게 달라지는가?</x:v>
      </x:c>
    </x:row>
    <x:row r="7" ht="26" customHeight="1">
      <x:c r="A7" s="1" t="str">
        <x:v>표준편차</x:v>
      </x:c>
      <x:c r="B7" s="15" t="n">
        <x:v>0.1</x:v>
      </x:c>
      <x:c r="C7" s="15" t="n">
        <x:v>0.15</x:v>
      </x:c>
      <x:c r="D7" s="1"/>
      <x:c r="E7" s="1"/>
      <x:c r="F7" s="1"/>
      <x:c r="G7" s="1"/>
      <x:c r="H7" s="1"/>
      <x:c r="I7" s="1"/>
      <x:c r="J7" s="8" t="str">
        <x:v>이론적 평균은 동일하다. 내부 비중에서 분산은 낮아진다. 고정 유한 표본에서는 B의 표본 평균도 소폭 달라질 수 있다.</x:v>
      </x:c>
      <x:c r="K7" s="8" t="str">
        <x:v>이론적 평균은 동일하다. 내부 비중에서 분산은 낮아진다. 고정 유한 표본에서는 B의 표본 평균도 소폭 달라질 수 있다.</x:v>
      </x:c>
      <x:c r="L7" s="8" t="str">
        <x:v>이론적 평균은 동일하다. 내부 비중에서 분산은 낮아진다. 고정 유한 표본에서는 B의 표본 평균도 소폭 달라질 수 있다.</x:v>
      </x:c>
      <x:c r="M7" s="8" t="str">
        <x:v>이론적 평균은 동일하다. 내부 비중에서 분산은 낮아진다. 고정 유한 표본에서는 B의 표본 평균도 소폭 달라질 수 있다.</x:v>
      </x:c>
      <x:c r="N7" s="8" t="str">
        <x:v>이론적 평균은 동일하다. 내부 비중에서 분산은 낮아진다. 고정 유한 표본에서는 B의 표본 평균도 소폭 달라질 수 있다.</x:v>
      </x:c>
      <x:c r="O7" s="8" t="str">
        <x:v>이론적 평균은 동일하다. 내부 비중에서 분산은 낮아진다. 고정 유한 표본에서는 B의 표본 평균도 소폭 달라질 수 있다.</x:v>
      </x:c>
      <x:c r="P7" s="8" t="str">
        <x:v>이론적 평균은 동일하다. 내부 비중에서 분산은 낮아진다. 고정 유한 표본에서는 B의 표본 평균도 소폭 달라질 수 있다.</x:v>
      </x:c>
    </x:row>
    <x:row r="8" ht="26" customHeight="1">
      <x:c r="A8" s="1" t="str">
        <x:v>상관계수</x:v>
      </x:c>
      <x:c r="B8" s="16" t="n">
        <x:v>0.3</x:v>
      </x:c>
      <x:c r="C8" s="1"/>
      <x:c r="D8" s="1"/>
      <x:c r="E8" s="1"/>
      <x:c r="F8" s="1"/>
      <x:c r="G8" s="1"/>
      <x:c r="H8" s="1"/>
      <x:c r="I8" s="1"/>
      <x:c r="J8" s="8" t="str">
        <x:v>이론적 평균은 동일하다. 내부 비중에서 분산은 낮아진다. 고정 유한 표본에서는 B의 표본 평균도 소폭 달라질 수 있다.</x:v>
      </x:c>
      <x:c r="K8" s="8" t="str">
        <x:v>이론적 평균은 동일하다. 내부 비중에서 분산은 낮아진다. 고정 유한 표본에서는 B의 표본 평균도 소폭 달라질 수 있다.</x:v>
      </x:c>
      <x:c r="L8" s="8" t="str">
        <x:v>이론적 평균은 동일하다. 내부 비중에서 분산은 낮아진다. 고정 유한 표본에서는 B의 표본 평균도 소폭 달라질 수 있다.</x:v>
      </x:c>
      <x:c r="M8" s="8" t="str">
        <x:v>이론적 평균은 동일하다. 내부 비중에서 분산은 낮아진다. 고정 유한 표본에서는 B의 표본 평균도 소폭 달라질 수 있다.</x:v>
      </x:c>
      <x:c r="N8" s="8" t="str">
        <x:v>이론적 평균은 동일하다. 내부 비중에서 분산은 낮아진다. 고정 유한 표본에서는 B의 표본 평균도 소폭 달라질 수 있다.</x:v>
      </x:c>
      <x:c r="O8" s="8" t="str">
        <x:v>이론적 평균은 동일하다. 내부 비중에서 분산은 낮아진다. 고정 유한 표본에서는 B의 표본 평균도 소폭 달라질 수 있다.</x:v>
      </x:c>
      <x:c r="P8" s="8" t="str">
        <x:v>이론적 평균은 동일하다. 내부 비중에서 분산은 낮아진다. 고정 유한 표본에서는 B의 표본 평균도 소폭 달라질 수 있다.</x:v>
      </x:c>
    </x:row>
    <x:row r="9" ht="26" customHeight="1">
      <x:c r="A9" s="1" t="str">
        <x:v>A 비중</x:v>
      </x:c>
      <x:c r="B9" s="15" t="n">
        <x:v>0.5</x:v>
      </x:c>
      <x:c r="C9" s="1"/>
      <x:c r="D9" s="1"/>
      <x:c r="E9" s="1"/>
      <x:c r="F9" s="1"/>
      <x:c r="G9" s="1"/>
      <x:c r="H9" s="1"/>
      <x:c r="I9" s="1"/>
      <x:c r="J9" s="8" t="str">
        <x:v>이론적 평균은 동일하다. 내부 비중에서 분산은 낮아진다. 고정 유한 표본에서는 B의 표본 평균도 소폭 달라질 수 있다.</x:v>
      </x:c>
      <x:c r="K9" s="8" t="str">
        <x:v>이론적 평균은 동일하다. 내부 비중에서 분산은 낮아진다. 고정 유한 표본에서는 B의 표본 평균도 소폭 달라질 수 있다.</x:v>
      </x:c>
      <x:c r="L9" s="8" t="str">
        <x:v>이론적 평균은 동일하다. 내부 비중에서 분산은 낮아진다. 고정 유한 표본에서는 B의 표본 평균도 소폭 달라질 수 있다.</x:v>
      </x:c>
      <x:c r="M9" s="8" t="str">
        <x:v>이론적 평균은 동일하다. 내부 비중에서 분산은 낮아진다. 고정 유한 표본에서는 B의 표본 평균도 소폭 달라질 수 있다.</x:v>
      </x:c>
      <x:c r="N9" s="8" t="str">
        <x:v>이론적 평균은 동일하다. 내부 비중에서 분산은 낮아진다. 고정 유한 표본에서는 B의 표본 평균도 소폭 달라질 수 있다.</x:v>
      </x:c>
      <x:c r="O9" s="8" t="str">
        <x:v>이론적 평균은 동일하다. 내부 비중에서 분산은 낮아진다. 고정 유한 표본에서는 B의 표본 평균도 소폭 달라질 수 있다.</x:v>
      </x:c>
      <x:c r="P9" s="8" t="str">
        <x:v>이론적 평균은 동일하다. 내부 비중에서 분산은 낮아진다. 고정 유한 표본에서는 B의 표본 평균도 소폭 달라질 수 있다.</x:v>
      </x:c>
    </x:row>
    <x:row r="10" ht="23" customHeight="1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</x:row>
    <x:row r="11" ht="25" customHeight="1">
      <x:c r="A11" s="7" t="str">
        <x:v>측정량</x:v>
      </x:c>
      <x:c r="B11" s="7" t="str">
        <x:v>결과</x:v>
      </x:c>
      <x:c r="C11" s="1"/>
      <x:c r="D11" s="1"/>
      <x:c r="E11" s="1"/>
      <x:c r="F11" s="1"/>
      <x:c r="G11" s="1"/>
      <x:c r="H11" s="1"/>
      <x:c r="I11" s="1"/>
      <x:c r="J11" s="3" t="str">
        <x:v>상관 −1이면 항상 위험이 사라지는가?</x:v>
      </x:c>
      <x:c r="K11" s="3" t="str">
        <x:v>상관 −1이면 항상 위험이 사라지는가?</x:v>
      </x:c>
      <x:c r="L11" s="3" t="str">
        <x:v>상관 −1이면 항상 위험이 사라지는가?</x:v>
      </x:c>
      <x:c r="M11" s="3" t="str">
        <x:v>상관 −1이면 항상 위험이 사라지는가?</x:v>
      </x:c>
      <x:c r="N11" s="3" t="str">
        <x:v>상관 −1이면 항상 위험이 사라지는가?</x:v>
      </x:c>
      <x:c r="O11" s="3" t="str">
        <x:v>상관 −1이면 항상 위험이 사라지는가?</x:v>
      </x:c>
      <x:c r="P11" s="3" t="str">
        <x:v>상관 −1이면 항상 위험이 사라지는가?</x:v>
      </x:c>
    </x:row>
    <x:row r="12" ht="25" customHeight="1">
      <x:c r="A12" s="1" t="str">
        <x:v>평균</x:v>
      </x:c>
      <x:c r="B12" s="17" t="n">
        <x:f>AVERAGE(F25:F1024)</x:f>
        <x:v>0.06943916333594309</x:v>
      </x:c>
      <x:c r="C12" s="1"/>
      <x:c r="D12" s="1"/>
      <x:c r="E12" s="1"/>
      <x:c r="F12" s="1"/>
      <x:c r="G12" s="1"/>
      <x:c r="H12" s="1"/>
      <x:c r="I12" s="1"/>
      <x:c r="J12" s="3" t="str">
        <x:v>상관 −1이면 항상 위험이 사라지는가?</x:v>
      </x:c>
      <x:c r="K12" s="3" t="str">
        <x:v>상관 −1이면 항상 위험이 사라지는가?</x:v>
      </x:c>
      <x:c r="L12" s="3" t="str">
        <x:v>상관 −1이면 항상 위험이 사라지는가?</x:v>
      </x:c>
      <x:c r="M12" s="3" t="str">
        <x:v>상관 −1이면 항상 위험이 사라지는가?</x:v>
      </x:c>
      <x:c r="N12" s="3" t="str">
        <x:v>상관 −1이면 항상 위험이 사라지는가?</x:v>
      </x:c>
      <x:c r="O12" s="3" t="str">
        <x:v>상관 −1이면 항상 위험이 사라지는가?</x:v>
      </x:c>
      <x:c r="P12" s="3" t="str">
        <x:v>상관 −1이면 항상 위험이 사라지는가?</x:v>
      </x:c>
    </x:row>
    <x:row r="13" ht="26" customHeight="1">
      <x:c r="A13" s="1" t="str">
        <x:v>표본 분산</x:v>
      </x:c>
      <x:c r="B13" s="18" t="n">
        <x:f>_xlfn.VAR.S(F25:F1024)</x:f>
        <x:v>0.00994161471859023</x:v>
      </x:c>
      <x:c r="C13" s="1"/>
      <x:c r="D13" s="1"/>
      <x:c r="E13" s="1"/>
      <x:c r="F13" s="1"/>
      <x:c r="G13" s="1"/>
      <x:c r="H13" s="1"/>
      <x:c r="I13" s="1"/>
      <x:c r="J13" s="8" t="str">
        <x:v>아니다. w·σA=(1−w)·σB인 비중에서만 상쇄된다. 기본 표준편차에서는 A 비중 60%이다.</x:v>
      </x:c>
      <x:c r="K13" s="8" t="str">
        <x:v>아니다. w·σA=(1−w)·σB인 비중에서만 상쇄된다. 기본 표준편차에서는 A 비중 60%이다.</x:v>
      </x:c>
      <x:c r="L13" s="8" t="str">
        <x:v>아니다. w·σA=(1−w)·σB인 비중에서만 상쇄된다. 기본 표준편차에서는 A 비중 60%이다.</x:v>
      </x:c>
      <x:c r="M13" s="8" t="str">
        <x:v>아니다. w·σA=(1−w)·σB인 비중에서만 상쇄된다. 기본 표준편차에서는 A 비중 60%이다.</x:v>
      </x:c>
      <x:c r="N13" s="8" t="str">
        <x:v>아니다. w·σA=(1−w)·σB인 비중에서만 상쇄된다. 기본 표준편차에서는 A 비중 60%이다.</x:v>
      </x:c>
      <x:c r="O13" s="8" t="str">
        <x:v>아니다. w·σA=(1−w)·σB인 비중에서만 상쇄된다. 기본 표준편차에서는 A 비중 60%이다.</x:v>
      </x:c>
      <x:c r="P13" s="8" t="str">
        <x:v>아니다. w·σA=(1−w)·σB인 비중에서만 상쇄된다. 기본 표준편차에서는 A 비중 60%이다.</x:v>
      </x:c>
    </x:row>
    <x:row r="14" ht="26" customHeight="1">
      <x:c r="A14" s="1" t="str">
        <x:v>공식으로 계산한 분산</x:v>
      </x:c>
      <x:c r="B14" s="18" t="n">
        <x:f>$B$9^2*_xlfn.VAR.S(D25:D1024)+(1-$B$9)^2*_xlfn.VAR.S(E25:E1024)+2*$B$9*(1-$B$9)*_xlfn.COVARIANCE.S(D25:D1024,E25:E1024)</x:f>
        <x:v>0.009941614718590222</x:v>
      </x:c>
      <x:c r="C14" s="1"/>
      <x:c r="D14" s="1"/>
      <x:c r="E14" s="1"/>
      <x:c r="F14" s="1"/>
      <x:c r="G14" s="1"/>
      <x:c r="H14" s="1"/>
      <x:c r="I14" s="1"/>
      <x:c r="J14" s="8" t="str">
        <x:v>아니다. w·σA=(1−w)·σB인 비중에서만 상쇄된다. 기본 표준편차에서는 A 비중 60%이다.</x:v>
      </x:c>
      <x:c r="K14" s="8" t="str">
        <x:v>아니다. w·σA=(1−w)·σB인 비중에서만 상쇄된다. 기본 표준편차에서는 A 비중 60%이다.</x:v>
      </x:c>
      <x:c r="L14" s="8" t="str">
        <x:v>아니다. w·σA=(1−w)·σB인 비중에서만 상쇄된다. 기본 표준편차에서는 A 비중 60%이다.</x:v>
      </x:c>
      <x:c r="M14" s="8" t="str">
        <x:v>아니다. w·σA=(1−w)·σB인 비중에서만 상쇄된다. 기본 표준편차에서는 A 비중 60%이다.</x:v>
      </x:c>
      <x:c r="N14" s="8" t="str">
        <x:v>아니다. w·σA=(1−w)·σB인 비중에서만 상쇄된다. 기본 표준편차에서는 A 비중 60%이다.</x:v>
      </x:c>
      <x:c r="O14" s="8" t="str">
        <x:v>아니다. w·σA=(1−w)·σB인 비중에서만 상쇄된다. 기본 표준편차에서는 A 비중 60%이다.</x:v>
      </x:c>
      <x:c r="P14" s="8" t="str">
        <x:v>아니다. w·σA=(1−w)·σB인 비중에서만 상쇄된다. 기본 표준편차에서는 A 비중 60%이다.</x:v>
      </x:c>
    </x:row>
    <x:row r="15" ht="26" customHeight="1">
      <x:c r="A15" s="1" t="str">
        <x:v>두 분산의 차이</x:v>
      </x:c>
      <x:c r="B15" s="18" t="n">
        <x:f>B13-B14</x:f>
        <x:v>8.673617379884035e-18</x:v>
      </x:c>
      <x:c r="C15" s="1"/>
      <x:c r="D15" s="1"/>
      <x:c r="E15" s="1"/>
      <x:c r="F15" s="1"/>
      <x:c r="G15" s="1"/>
      <x:c r="H15" s="1"/>
      <x:c r="I15" s="1"/>
      <x:c r="J15" s="8" t="str">
        <x:v>아니다. w·σA=(1−w)·σB인 비중에서만 상쇄된다. 기본 표준편차에서는 A 비중 60%이다.</x:v>
      </x:c>
      <x:c r="K15" s="8" t="str">
        <x:v>아니다. w·σA=(1−w)·σB인 비중에서만 상쇄된다. 기본 표준편차에서는 A 비중 60%이다.</x:v>
      </x:c>
      <x:c r="L15" s="8" t="str">
        <x:v>아니다. w·σA=(1−w)·σB인 비중에서만 상쇄된다. 기본 표준편차에서는 A 비중 60%이다.</x:v>
      </x:c>
      <x:c r="M15" s="8" t="str">
        <x:v>아니다. w·σA=(1−w)·σB인 비중에서만 상쇄된다. 기본 표준편차에서는 A 비중 60%이다.</x:v>
      </x:c>
      <x:c r="N15" s="8" t="str">
        <x:v>아니다. w·σA=(1−w)·σB인 비중에서만 상쇄된다. 기본 표준편차에서는 A 비중 60%이다.</x:v>
      </x:c>
      <x:c r="O15" s="8" t="str">
        <x:v>아니다. w·σA=(1−w)·σB인 비중에서만 상쇄된다. 기본 표준편차에서는 A 비중 60%이다.</x:v>
      </x:c>
      <x:c r="P15" s="8" t="str">
        <x:v>아니다. w·σA=(1−w)·σB인 비중에서만 상쇄된다. 기본 표준편차에서는 A 비중 60%이다.</x:v>
      </x:c>
    </x:row>
    <x:row r="16" ht="23" customHeight="1">
      <x:c r="A16" s="1" t="str">
        <x:v>표준편차</x:v>
      </x:c>
      <x:c r="B16" s="17" t="n">
        <x:f>_xlfn.STDEV.S(F25:F1024)</x:f>
        <x:v>0.0997076462393443</x:v>
      </x:c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</x:row>
    <x:row r="17" ht="25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3" t="str">
        <x:v>분산 공식과 직접 계산의 차이가 크다면?</x:v>
      </x:c>
      <x:c r="K17" s="3" t="str">
        <x:v>분산 공식과 직접 계산의 차이가 크다면?</x:v>
      </x:c>
      <x:c r="L17" s="3" t="str">
        <x:v>분산 공식과 직접 계산의 차이가 크다면?</x:v>
      </x:c>
      <x:c r="M17" s="3" t="str">
        <x:v>분산 공식과 직접 계산의 차이가 크다면?</x:v>
      </x:c>
      <x:c r="N17" s="3" t="str">
        <x:v>분산 공식과 직접 계산의 차이가 크다면?</x:v>
      </x:c>
      <x:c r="O17" s="3" t="str">
        <x:v>분산 공식과 직접 계산의 차이가 크다면?</x:v>
      </x:c>
      <x:c r="P17" s="3" t="str">
        <x:v>분산 공식과 직접 계산의 차이가 크다면?</x:v>
      </x:c>
    </x:row>
    <x:row r="18" ht="25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3" t="str">
        <x:v>분산 공식과 직접 계산의 차이가 크다면?</x:v>
      </x:c>
      <x:c r="K18" s="3" t="str">
        <x:v>분산 공식과 직접 계산의 차이가 크다면?</x:v>
      </x:c>
      <x:c r="L18" s="3" t="str">
        <x:v>분산 공식과 직접 계산의 차이가 크다면?</x:v>
      </x:c>
      <x:c r="M18" s="3" t="str">
        <x:v>분산 공식과 직접 계산의 차이가 크다면?</x:v>
      </x:c>
      <x:c r="N18" s="3" t="str">
        <x:v>분산 공식과 직접 계산의 차이가 크다면?</x:v>
      </x:c>
      <x:c r="O18" s="3" t="str">
        <x:v>분산 공식과 직접 계산의 차이가 크다면?</x:v>
      </x:c>
      <x:c r="P18" s="3" t="str">
        <x:v>분산 공식과 직접 계산의 차이가 크다면?</x:v>
      </x:c>
    </x:row>
    <x:row r="19" ht="26" customHeight="1">
      <x:c r="A19" s="3" t="str">
        <x:v>실험: A 비중과 상관 변경. 두 분산은 같은 표본과 n−1 정의를 사용하므로 반올림 오차를 제외하고 일치한다.</x:v>
      </x:c>
      <x:c r="B19" s="3" t="str">
        <x:v>실험: A 비중과 상관 변경. 두 분산은 같은 표본과 n−1 정의를 사용하므로 반올림 오차를 제외하고 일치한다.</x:v>
      </x:c>
      <x:c r="C19" s="3" t="str">
        <x:v>실험: A 비중과 상관 변경. 두 분산은 같은 표본과 n−1 정의를 사용하므로 반올림 오차를 제외하고 일치한다.</x:v>
      </x:c>
      <x:c r="D19" s="3" t="str">
        <x:v>실험: A 비중과 상관 변경. 두 분산은 같은 표본과 n−1 정의를 사용하므로 반올림 오차를 제외하고 일치한다.</x:v>
      </x:c>
      <x:c r="E19" s="3" t="str">
        <x:v>실험: A 비중과 상관 변경. 두 분산은 같은 표본과 n−1 정의를 사용하므로 반올림 오차를 제외하고 일치한다.</x:v>
      </x:c>
      <x:c r="F19" s="3" t="str">
        <x:v>실험: A 비중과 상관 변경. 두 분산은 같은 표본과 n−1 정의를 사용하므로 반올림 오차를 제외하고 일치한다.</x:v>
      </x:c>
      <x:c r="G19" s="3" t="str">
        <x:v>실험: A 비중과 상관 변경. 두 분산은 같은 표본과 n−1 정의를 사용하므로 반올림 오차를 제외하고 일치한다.</x:v>
      </x:c>
      <x:c r="H19" s="3" t="str">
        <x:v>실험: A 비중과 상관 변경. 두 분산은 같은 표본과 n−1 정의를 사용하므로 반올림 오차를 제외하고 일치한다.</x:v>
      </x:c>
      <x:c r="I19" s="1"/>
      <x:c r="J19" s="8" t="str">
        <x:v>비중 합계, 수익률 범위, 공분산 항의 2, VAR.S/COVARIANCE.S 정의 일치를 점검한다.</x:v>
      </x:c>
      <x:c r="K19" s="8" t="str">
        <x:v>비중 합계, 수익률 범위, 공분산 항의 2, VAR.S/COVARIANCE.S 정의 일치를 점검한다.</x:v>
      </x:c>
      <x:c r="L19" s="8" t="str">
        <x:v>비중 합계, 수익률 범위, 공분산 항의 2, VAR.S/COVARIANCE.S 정의 일치를 점검한다.</x:v>
      </x:c>
      <x:c r="M19" s="8" t="str">
        <x:v>비중 합계, 수익률 범위, 공분산 항의 2, VAR.S/COVARIANCE.S 정의 일치를 점검한다.</x:v>
      </x:c>
      <x:c r="N19" s="8" t="str">
        <x:v>비중 합계, 수익률 범위, 공분산 항의 2, VAR.S/COVARIANCE.S 정의 일치를 점검한다.</x:v>
      </x:c>
      <x:c r="O19" s="8" t="str">
        <x:v>비중 합계, 수익률 범위, 공분산 항의 2, VAR.S/COVARIANCE.S 정의 일치를 점검한다.</x:v>
      </x:c>
      <x:c r="P19" s="8" t="str">
        <x:v>비중 합계, 수익률 범위, 공분산 항의 2, VAR.S/COVARIANCE.S 정의 일치를 점검한다.</x:v>
      </x:c>
    </x:row>
    <x:row r="20" ht="26" customHeight="1">
      <x:c r="A20" s="3" t="str">
        <x:v>실험: A 비중과 상관 변경. 두 분산은 같은 표본과 n−1 정의를 사용하므로 반올림 오차를 제외하고 일치한다.</x:v>
      </x:c>
      <x:c r="B20" s="3" t="str">
        <x:v>실험: A 비중과 상관 변경. 두 분산은 같은 표본과 n−1 정의를 사용하므로 반올림 오차를 제외하고 일치한다.</x:v>
      </x:c>
      <x:c r="C20" s="3" t="str">
        <x:v>실험: A 비중과 상관 변경. 두 분산은 같은 표본과 n−1 정의를 사용하므로 반올림 오차를 제외하고 일치한다.</x:v>
      </x:c>
      <x:c r="D20" s="3" t="str">
        <x:v>실험: A 비중과 상관 변경. 두 분산은 같은 표본과 n−1 정의를 사용하므로 반올림 오차를 제외하고 일치한다.</x:v>
      </x:c>
      <x:c r="E20" s="3" t="str">
        <x:v>실험: A 비중과 상관 변경. 두 분산은 같은 표본과 n−1 정의를 사용하므로 반올림 오차를 제외하고 일치한다.</x:v>
      </x:c>
      <x:c r="F20" s="3" t="str">
        <x:v>실험: A 비중과 상관 변경. 두 분산은 같은 표본과 n−1 정의를 사용하므로 반올림 오차를 제외하고 일치한다.</x:v>
      </x:c>
      <x:c r="G20" s="3" t="str">
        <x:v>실험: A 비중과 상관 변경. 두 분산은 같은 표본과 n−1 정의를 사용하므로 반올림 오차를 제외하고 일치한다.</x:v>
      </x:c>
      <x:c r="H20" s="3" t="str">
        <x:v>실험: A 비중과 상관 변경. 두 분산은 같은 표본과 n−1 정의를 사용하므로 반올림 오차를 제외하고 일치한다.</x:v>
      </x:c>
      <x:c r="I20" s="1"/>
      <x:c r="J20" s="8" t="str">
        <x:v>비중 합계, 수익률 범위, 공분산 항의 2, VAR.S/COVARIANCE.S 정의 일치를 점검한다.</x:v>
      </x:c>
      <x:c r="K20" s="8" t="str">
        <x:v>비중 합계, 수익률 범위, 공분산 항의 2, VAR.S/COVARIANCE.S 정의 일치를 점검한다.</x:v>
      </x:c>
      <x:c r="L20" s="8" t="str">
        <x:v>비중 합계, 수익률 범위, 공분산 항의 2, VAR.S/COVARIANCE.S 정의 일치를 점검한다.</x:v>
      </x:c>
      <x:c r="M20" s="8" t="str">
        <x:v>비중 합계, 수익률 범위, 공분산 항의 2, VAR.S/COVARIANCE.S 정의 일치를 점검한다.</x:v>
      </x:c>
      <x:c r="N20" s="8" t="str">
        <x:v>비중 합계, 수익률 범위, 공분산 항의 2, VAR.S/COVARIANCE.S 정의 일치를 점검한다.</x:v>
      </x:c>
      <x:c r="O20" s="8" t="str">
        <x:v>비중 합계, 수익률 범위, 공분산 항의 2, VAR.S/COVARIANCE.S 정의 일치를 점검한다.</x:v>
      </x:c>
      <x:c r="P20" s="8" t="str">
        <x:v>비중 합계, 수익률 범위, 공분산 항의 2, VAR.S/COVARIANCE.S 정의 일치를 점검한다.</x:v>
      </x:c>
    </x:row>
    <x:row r="21" ht="26" customHeight="1">
      <x:c r="A21" s="3" t="str">
        <x:v>실험: A 비중과 상관 변경. 두 분산은 같은 표본과 n−1 정의를 사용하므로 반올림 오차를 제외하고 일치한다.</x:v>
      </x:c>
      <x:c r="B21" s="3" t="str">
        <x:v>실험: A 비중과 상관 변경. 두 분산은 같은 표본과 n−1 정의를 사용하므로 반올림 오차를 제외하고 일치한다.</x:v>
      </x:c>
      <x:c r="C21" s="3" t="str">
        <x:v>실험: A 비중과 상관 변경. 두 분산은 같은 표본과 n−1 정의를 사용하므로 반올림 오차를 제외하고 일치한다.</x:v>
      </x:c>
      <x:c r="D21" s="3" t="str">
        <x:v>실험: A 비중과 상관 변경. 두 분산은 같은 표본과 n−1 정의를 사용하므로 반올림 오차를 제외하고 일치한다.</x:v>
      </x:c>
      <x:c r="E21" s="3" t="str">
        <x:v>실험: A 비중과 상관 변경. 두 분산은 같은 표본과 n−1 정의를 사용하므로 반올림 오차를 제외하고 일치한다.</x:v>
      </x:c>
      <x:c r="F21" s="3" t="str">
        <x:v>실험: A 비중과 상관 변경. 두 분산은 같은 표본과 n−1 정의를 사용하므로 반올림 오차를 제외하고 일치한다.</x:v>
      </x:c>
      <x:c r="G21" s="3" t="str">
        <x:v>실험: A 비중과 상관 변경. 두 분산은 같은 표본과 n−1 정의를 사용하므로 반올림 오차를 제외하고 일치한다.</x:v>
      </x:c>
      <x:c r="H21" s="3" t="str">
        <x:v>실험: A 비중과 상관 변경. 두 분산은 같은 표본과 n−1 정의를 사용하므로 반올림 오차를 제외하고 일치한다.</x:v>
      </x:c>
      <x:c r="I21" s="1"/>
      <x:c r="J21" s="8" t="str">
        <x:v>비중 합계, 수익률 범위, 공분산 항의 2, VAR.S/COVARIANCE.S 정의 일치를 점검한다.</x:v>
      </x:c>
      <x:c r="K21" s="8" t="str">
        <x:v>비중 합계, 수익률 범위, 공분산 항의 2, VAR.S/COVARIANCE.S 정의 일치를 점검한다.</x:v>
      </x:c>
      <x:c r="L21" s="8" t="str">
        <x:v>비중 합계, 수익률 범위, 공분산 항의 2, VAR.S/COVARIANCE.S 정의 일치를 점검한다.</x:v>
      </x:c>
      <x:c r="M21" s="8" t="str">
        <x:v>비중 합계, 수익률 범위, 공분산 항의 2, VAR.S/COVARIANCE.S 정의 일치를 점검한다.</x:v>
      </x:c>
      <x:c r="N21" s="8" t="str">
        <x:v>비중 합계, 수익률 범위, 공분산 항의 2, VAR.S/COVARIANCE.S 정의 일치를 점검한다.</x:v>
      </x:c>
      <x:c r="O21" s="8" t="str">
        <x:v>비중 합계, 수익률 범위, 공분산 항의 2, VAR.S/COVARIANCE.S 정의 일치를 점검한다.</x:v>
      </x:c>
      <x:c r="P21" s="8" t="str">
        <x:v>비중 합계, 수익률 범위, 공분산 항의 2, VAR.S/COVARIANCE.S 정의 일치를 점검한다.</x:v>
      </x:c>
    </x:row>
    <x:row r="22" ht="23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</x:row>
    <x:row r="23" ht="23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</x:row>
    <x:row r="24" ht="28" customHeight="1">
      <x:c r="A24" s="7" t="str">
        <x:v>번호</x:v>
      </x:c>
      <x:c r="B24" s="7" t="str">
        <x:v>Z1</x:v>
      </x:c>
      <x:c r="C24" s="7" t="str">
        <x:v>Z2</x:v>
      </x:c>
      <x:c r="D24" s="7" t="str">
        <x:v>A 수익률</x:v>
      </x:c>
      <x:c r="E24" s="7" t="str">
        <x:v>B 수익률</x:v>
      </x:c>
      <x:c r="F24" s="7" t="str">
        <x:v>혼합 수익률</x:v>
      </x:c>
      <x:c r="G24" s="1"/>
      <x:c r="H24" s="1"/>
      <x:c r="I24" s="1"/>
      <x:c r="J24" s="1"/>
      <x:c r="K24" s="1"/>
      <x:c r="L24" s="1"/>
      <x:c r="M24" s="1"/>
      <x:c r="N24" s="1"/>
      <x:c r="O24" s="1"/>
      <x:c r="P24" s="1"/>
    </x:row>
    <x:row r="25" ht="23" customHeight="1">
      <x:c r="A25" s="1" t="n">
        <x:v>1</x:v>
      </x:c>
      <x:c r="B25" s="39" t="n">
        <x:v>-0.2671253863616846</x:v>
      </x:c>
      <x:c r="C25" s="39" t="n">
        <x:v>-0.058241999405979475</x:v>
      </x:c>
      <x:c r="D25" s="17" t="n">
        <x:f>$B$6+$B$7*B25</x:f>
        <x:v>0.023287461363831544</x:v>
      </x:c>
      <x:c r="E25" s="17" t="n">
        <x:f>$C$6+$C$7*($B$8*B25+SQRT(1-$B$8^2)*C25)</x:f>
        <x:v>0.05964545865338425</x:v>
      </x:c>
      <x:c r="F25" s="17" t="n">
        <x:f>$B$9*D25+(1-$B$9)*E25</x:f>
        <x:v>0.041466460008607896</x:v>
      </x:c>
      <x:c r="G25" s="1"/>
      <x:c r="H25" s="1"/>
      <x:c r="I25" s="1"/>
      <x:c r="J25" s="1"/>
      <x:c r="K25" s="1"/>
      <x:c r="L25" s="1"/>
      <x:c r="M25" s="1"/>
      <x:c r="N25" s="1"/>
      <x:c r="O25" s="1"/>
      <x:c r="P25" s="1"/>
    </x:row>
    <x:row r="26" ht="23" customHeight="1">
      <x:c r="A26" s="1" t="n">
        <x:v>2</x:v>
      </x:c>
      <x:c r="B26" s="39" t="n">
        <x:v>1.2523469567261585</x:v>
      </x:c>
      <x:c r="C26" s="39" t="n">
        <x:v>-0.515267150822855</x:v>
      </x:c>
      <x:c r="D26" s="17" t="n">
        <x:f>$B$6+$B$7*B26</x:f>
        <x:v>0.17523469567261585</x:v>
      </x:c>
      <x:c r="E26" s="17" t="n">
        <x:f>$C$6+$C$7*($B$8*B26+SQRT(1-$B$8^2)*C26)</x:f>
        <x:v>0.06262558289682625</x:v>
      </x:c>
      <x:c r="F26" s="17" t="n">
        <x:f>$B$9*D26+(1-$B$9)*E26</x:f>
        <x:v>0.11893013928472104</x:v>
      </x:c>
      <x:c r="G26" s="1"/>
      <x:c r="H26" s="1"/>
      <x:c r="I26" s="1"/>
      <x:c r="J26" s="1"/>
      <x:c r="K26" s="1"/>
      <x:c r="L26" s="1"/>
      <x:c r="M26" s="1"/>
      <x:c r="N26" s="1"/>
      <x:c r="O26" s="1"/>
      <x:c r="P26" s="1"/>
    </x:row>
    <x:row r="27" ht="23" customHeight="1">
      <x:c r="A27" s="1" t="n">
        <x:v>3</x:v>
      </x:c>
      <x:c r="B27" s="39" t="n">
        <x:v>0.027275461493422155</x:v>
      </x:c>
      <x:c r="C27" s="39" t="n">
        <x:v>1.3670973572235365</x:v>
      </x:c>
      <x:c r="D27" s="17" t="n">
        <x:f>$B$6+$B$7*B27</x:f>
        <x:v>0.05272754614934222</x:v>
      </x:c>
      <x:c r="E27" s="17" t="n">
        <x:f>$C$6+$C$7*($B$8*B27+SQRT(1-$B$8^2)*C27)</x:f>
        <x:v>0.2768465599485596</x:v>
      </x:c>
      <x:c r="F27" s="17" t="n">
        <x:f>$B$9*D27+(1-$B$9)*E27</x:f>
        <x:v>0.16478705304895092</x:v>
      </x:c>
      <x:c r="G27" s="1"/>
      <x:c r="H27" s="1"/>
      <x:c r="I27" s="1"/>
      <x:c r="J27" s="1"/>
      <x:c r="K27" s="1"/>
      <x:c r="L27" s="1"/>
      <x:c r="M27" s="1"/>
      <x:c r="N27" s="1"/>
      <x:c r="O27" s="1"/>
      <x:c r="P27" s="1"/>
    </x:row>
    <x:row r="28" ht="23" customHeight="1">
      <x:c r="A28" s="1" t="n">
        <x:v>4</x:v>
      </x:c>
      <x:c r="B28" s="39" t="n">
        <x:v>-2.035552429558724</x:v>
      </x:c>
      <x:c r="C28" s="39" t="n">
        <x:v>-1.768936183842555</x:v>
      </x:c>
      <x:c r="D28" s="17" t="n">
        <x:f>$B$6+$B$7*B28</x:f>
        <x:v>-0.15355524295587242</x:v>
      </x:c>
      <x:c r="E28" s="17" t="n">
        <x:f>$C$6+$C$7*($B$8*B28+SQRT(1-$B$8^2)*C28)</x:f>
        <x:v>-0.2647184949159885</x:v>
      </x:c>
      <x:c r="F28" s="17" t="n">
        <x:f>$B$9*D28+(1-$B$9)*E28</x:f>
        <x:v>-0.20913686893593045</x:v>
      </x:c>
      <x:c r="G28" s="1"/>
      <x:c r="H28" s="1"/>
      <x:c r="I28" s="1"/>
      <x:c r="J28" s="1"/>
      <x:c r="K28" s="1"/>
      <x:c r="L28" s="1"/>
      <x:c r="M28" s="1"/>
      <x:c r="N28" s="1"/>
      <x:c r="O28" s="1"/>
      <x:c r="P28" s="1"/>
    </x:row>
    <x:row r="29" ht="23" customHeight="1">
      <x:c r="A29" s="1" t="n">
        <x:v>5</x:v>
      </x:c>
      <x:c r="B29" s="39" t="n">
        <x:v>0.8139332115194645</x:v>
      </x:c>
      <x:c r="C29" s="39" t="n">
        <x:v>0.2016906710956983</x:v>
      </x:c>
      <x:c r="D29" s="17" t="n">
        <x:f>$B$6+$B$7*B29</x:f>
        <x:v>0.13139332115194646</x:v>
      </x:c>
      <x:c r="E29" s="17" t="n">
        <x:f>$C$6+$C$7*($B$8*B29+SQRT(1-$B$8^2)*C29)</x:f>
        <x:v>0.14548709017611766</x:v>
      </x:c>
      <x:c r="F29" s="17" t="n">
        <x:f>$B$9*D29+(1-$B$9)*E29</x:f>
        <x:v>0.13844020566403206</x:v>
      </x:c>
      <x:c r="G29" s="1"/>
      <x:c r="H29" s="1"/>
      <x:c r="I29" s="1"/>
      <x:c r="J29" s="1"/>
      <x:c r="K29" s="1"/>
      <x:c r="L29" s="1"/>
      <x:c r="M29" s="1"/>
      <x:c r="N29" s="1"/>
      <x:c r="O29" s="1"/>
      <x:c r="P29" s="1"/>
    </x:row>
    <x:row r="30" ht="23" customHeight="1">
      <x:c r="A30" s="1" t="n">
        <x:v>6</x:v>
      </x:c>
      <x:c r="B30" s="39" t="n">
        <x:v>-0.028703730507200795</x:v>
      </x:c>
      <x:c r="C30" s="39" t="n">
        <x:v>-0.9197535781733586</x:v>
      </x:c>
      <x:c r="D30" s="17" t="n">
        <x:f>$B$6+$B$7*B30</x:f>
        <x:v>0.047129626949279926</x:v>
      </x:c>
      <x:c r="E30" s="17" t="n">
        <x:f>$C$6+$C$7*($B$8*B30+SQRT(1-$B$8^2)*C30)</x:f>
        <x:v>-0.05290001695228484</x:v>
      </x:c>
      <x:c r="F30" s="17" t="n">
        <x:f>$B$9*D30+(1-$B$9)*E30</x:f>
        <x:v>-0.002885195001502458</x:v>
      </x:c>
      <x:c r="G30" s="1"/>
      <x:c r="H30" s="1"/>
      <x:c r="I30" s="1"/>
      <x:c r="J30" s="1"/>
      <x:c r="K30" s="1"/>
      <x:c r="L30" s="1"/>
      <x:c r="M30" s="1"/>
      <x:c r="N30" s="1"/>
      <x:c r="O30" s="1"/>
      <x:c r="P30" s="1"/>
    </x:row>
    <x:row r="31" ht="23" customHeight="1">
      <x:c r="A31" s="1" t="n">
        <x:v>7</x:v>
      </x:c>
      <x:c r="B31" s="39" t="n">
        <x:v>1.1043455714606147</x:v>
      </x:c>
      <x:c r="C31" s="39" t="n">
        <x:v>-1.50217770277641</x:v>
      </x:c>
      <x:c r="D31" s="17" t="n">
        <x:f>$B$6+$B$7*B31</x:f>
        <x:v>0.16043455714606147</x:v>
      </x:c>
      <x:c r="E31" s="17" t="n">
        <x:f>$C$6+$C$7*($B$8*B31+SQRT(1-$B$8^2)*C31)</x:f>
        <x:v>-0.08525237901020295</x:v>
      </x:c>
      <x:c r="F31" s="17" t="n">
        <x:f>$B$9*D31+(1-$B$9)*E31</x:f>
        <x:v>0.03759108906792926</x:v>
      </x:c>
      <x:c r="G31" s="1"/>
      <x:c r="H31" s="1"/>
      <x:c r="I31" s="1"/>
      <x:c r="J31" s="1"/>
      <x:c r="K31" s="1"/>
      <x:c r="L31" s="1"/>
      <x:c r="M31" s="1"/>
      <x:c r="N31" s="1"/>
      <x:c r="O31" s="1"/>
      <x:c r="P31" s="1"/>
    </x:row>
    <x:row r="32" ht="23" customHeight="1">
      <x:c r="A32" s="1" t="n">
        <x:v>8</x:v>
      </x:c>
      <x:c r="B32" s="39" t="n">
        <x:v>-0.6108142021887497</x:v>
      </x:c>
      <x:c r="C32" s="39" t="n">
        <x:v>-0.6913414077901773</x:v>
      </x:c>
      <x:c r="D32" s="17" t="n">
        <x:f>$B$6+$B$7*B32</x:f>
        <x:v>-0.011081420218874968</x:v>
      </x:c>
      <x:c r="E32" s="17" t="n">
        <x:f>$C$6+$C$7*($B$8*B32+SQRT(1-$B$8^2)*C32)</x:f>
        <x:v>-0.04641128966656803</x:v>
      </x:c>
      <x:c r="F32" s="17" t="n">
        <x:f>$B$9*D32+(1-$B$9)*E32</x:f>
        <x:v>-0.0287463549427215</x:v>
      </x:c>
      <x:c r="G32" s="1"/>
      <x:c r="H32" s="1"/>
      <x:c r="I32" s="1"/>
      <x:c r="J32" s="1"/>
      <x:c r="K32" s="1"/>
      <x:c r="L32" s="1"/>
      <x:c r="M32" s="1"/>
      <x:c r="N32" s="1"/>
      <x:c r="O32" s="1"/>
      <x:c r="P32" s="1"/>
    </x:row>
    <x:row r="33" ht="23" customHeight="1">
      <x:c r="A33" s="1" t="n">
        <x:v>9</x:v>
      </x:c>
      <x:c r="B33" s="39" t="n">
        <x:v>-0.6298132217218262</x:v>
      </x:c>
      <x:c r="C33" s="39" t="n">
        <x:v>-0.4065662468194677</x:v>
      </x:c>
      <x:c r="D33" s="17" t="n">
        <x:f>$B$6+$B$7*B33</x:f>
        <x:v>-0.012981322172182619</x:v>
      </x:c>
      <x:c r="E33" s="17" t="n">
        <x:f>$C$6+$C$7*($B$8*B33+SQRT(1-$B$8^2)*C33)</x:f>
        <x:v>-0.006517517099589351</x:v>
      </x:c>
      <x:c r="F33" s="17" t="n">
        <x:f>$B$9*D33+(1-$B$9)*E33</x:f>
        <x:v>-0.009749419635885985</x:v>
      </x:c>
      <x:c r="G33" s="1"/>
      <x:c r="H33" s="1"/>
      <x:c r="I33" s="1"/>
      <x:c r="J33" s="1"/>
      <x:c r="K33" s="1"/>
      <x:c r="L33" s="1"/>
      <x:c r="M33" s="1"/>
      <x:c r="N33" s="1"/>
      <x:c r="O33" s="1"/>
      <x:c r="P33" s="1"/>
    </x:row>
    <x:row r="34" ht="23" customHeight="1">
      <x:c r="A34" s="1" t="n">
        <x:v>10</x:v>
      </x:c>
      <x:c r="B34" s="39" t="n">
        <x:v>-0.17557323122014806</x:v>
      </x:c>
      <x:c r="C34" s="39" t="n">
        <x:v>0.4978476790105809</x:v>
      </x:c>
      <x:c r="D34" s="17" t="n">
        <x:f>$B$6+$B$7*B34</x:f>
        <x:v>0.032442676877985195</x:v>
      </x:c>
      <x:c r="E34" s="17" t="n">
        <x:f>$C$6+$C$7*($B$8*B34+SQRT(1-$B$8^2)*C34)</x:f>
        <x:v>0.14333666719648835</x:v>
      </x:c>
      <x:c r="F34" s="17" t="n">
        <x:f>$B$9*D34+(1-$B$9)*E34</x:f>
        <x:v>0.08788967203723677</x:v>
      </x:c>
      <x:c r="G34" s="1"/>
      <x:c r="H34" s="1"/>
      <x:c r="I34" s="1"/>
      <x:c r="J34" s="1"/>
      <x:c r="K34" s="1"/>
      <x:c r="L34" s="1"/>
      <x:c r="M34" s="1"/>
      <x:c r="N34" s="1"/>
      <x:c r="O34" s="1"/>
      <x:c r="P34" s="1"/>
    </x:row>
    <x:row r="35" ht="23" customHeight="1">
      <x:c r="A35" s="1" t="n">
        <x:v>11</x:v>
      </x:c>
      <x:c r="B35" s="39" t="n">
        <x:v>1.1281767600035364</x:v>
      </x:c>
      <x:c r="C35" s="39" t="n">
        <x:v>-0.13677150732079976</x:v>
      </x:c>
      <x:c r="D35" s="17" t="n">
        <x:f>$B$6+$B$7*B35</x:f>
        <x:v>0.16281767600035363</x:v>
      </x:c>
      <x:c r="E35" s="17" t="n">
        <x:f>$C$6+$C$7*($B$8*B35+SQRT(1-$B$8^2)*C35)</x:f>
        <x:v>0.11119719882962979</x:v>
      </x:c>
      <x:c r="F35" s="17" t="n">
        <x:f>$B$9*D35+(1-$B$9)*E35</x:f>
        <x:v>0.13700743741499172</x:v>
      </x:c>
      <x:c r="G35" s="1"/>
      <x:c r="H35" s="1"/>
      <x:c r="I35" s="1"/>
      <x:c r="J35" s="1"/>
      <x:c r="K35" s="1"/>
      <x:c r="L35" s="1"/>
      <x:c r="M35" s="1"/>
      <x:c r="N35" s="1"/>
      <x:c r="O35" s="1"/>
      <x:c r="P35" s="1"/>
    </x:row>
    <x:row r="36" ht="23" customHeight="1">
      <x:c r="A36" s="1" t="n">
        <x:v>12</x:v>
      </x:c>
      <x:c r="B36" s="39" t="n">
        <x:v>0.30662847310858016</x:v>
      </x:c>
      <x:c r="C36" s="39" t="n">
        <x:v>-1.102888605692345</x:v>
      </x:c>
      <x:c r="D36" s="17" t="n">
        <x:f>$B$6+$B$7*B36</x:f>
        <x:v>0.08066284731085802</x:v>
      </x:c>
      <x:c r="E36" s="17" t="n">
        <x:f>$C$6+$C$7*($B$8*B36+SQRT(1-$B$8^2)*C36)</x:f>
        <x:v>-0.06401502007501454</x:v>
      </x:c>
      <x:c r="F36" s="17" t="n">
        <x:f>$B$9*D36+(1-$B$9)*E36</x:f>
        <x:v>0.008323913617921737</x:v>
      </x:c>
      <x:c r="G36" s="1"/>
      <x:c r="H36" s="1"/>
      <x:c r="I36" s="1"/>
      <x:c r="J36" s="1"/>
      <x:c r="K36" s="1"/>
      <x:c r="L36" s="1"/>
      <x:c r="M36" s="1"/>
      <x:c r="N36" s="1"/>
      <x:c r="O36" s="1"/>
      <x:c r="P36" s="1"/>
    </x:row>
    <x:row r="37" ht="23" customHeight="1">
      <x:c r="A37" s="1" t="n">
        <x:v>13</x:v>
      </x:c>
      <x:c r="B37" s="39" t="n">
        <x:v>1.3052084195018323</x:v>
      </x:c>
      <x:c r="C37" s="39" t="n">
        <x:v>-0.7044909584105666</x:v>
      </x:c>
      <x:c r="D37" s="17" t="n">
        <x:f>$B$6+$B$7*B37</x:f>
        <x:v>0.18052084195018325</x:v>
      </x:c>
      <x:c r="E37" s="17" t="n">
        <x:f>$C$6+$C$7*($B$8*B37+SQRT(1-$B$8^2)*C37)</x:f>
        <x:v>0.037928147536837264</x:v>
      </x:c>
      <x:c r="F37" s="17" t="n">
        <x:f>$B$9*D37+(1-$B$9)*E37</x:f>
        <x:v>0.10922449474351026</x:v>
      </x:c>
      <x:c r="G37" s="1"/>
      <x:c r="H37" s="1"/>
      <x:c r="I37" s="1"/>
      <x:c r="J37" s="1"/>
      <x:c r="K37" s="1"/>
      <x:c r="L37" s="1"/>
      <x:c r="M37" s="1"/>
      <x:c r="N37" s="1"/>
      <x:c r="O37" s="1"/>
      <x:c r="P37" s="1"/>
    </x:row>
    <x:row r="38" ht="23" customHeight="1">
      <x:c r="A38" s="1" t="n">
        <x:v>14</x:v>
      </x:c>
      <x:c r="B38" s="39" t="n">
        <x:v>0.9691236725094547</x:v>
      </x:c>
      <x:c r="C38" s="39" t="n">
        <x:v>-0.6389957866078079</x:v>
      </x:c>
      <x:c r="D38" s="17" t="n">
        <x:f>$B$6+$B$7*B38</x:f>
        <x:v>0.14691236725094547</x:v>
      </x:c>
      <x:c r="E38" s="17" t="n">
        <x:f>$C$6+$C$7*($B$8*B38+SQRT(1-$B$8^2)*C38)</x:f>
        <x:v>0.03217609570510867</x:v>
      </x:c>
      <x:c r="F38" s="17" t="n">
        <x:f>$B$9*D38+(1-$B$9)*E38</x:f>
        <x:v>0.08954423147802706</x:v>
      </x:c>
      <x:c r="G38" s="1"/>
      <x:c r="H38" s="1"/>
      <x:c r="I38" s="1"/>
      <x:c r="J38" s="1"/>
      <x:c r="K38" s="1"/>
      <x:c r="L38" s="1"/>
      <x:c r="M38" s="1"/>
      <x:c r="N38" s="1"/>
      <x:c r="O38" s="1"/>
      <x:c r="P38" s="1"/>
    </x:row>
    <x:row r="39" ht="23" customHeight="1">
      <x:c r="A39" s="1" t="n">
        <x:v>15</x:v>
      </x:c>
      <x:c r="B39" s="39" t="n">
        <x:v>-0.45851543753854607</x:v>
      </x:c>
      <x:c r="C39" s="39" t="n">
        <x:v>0.8010817662071869</x:v>
      </x:c>
      <x:c r="D39" s="17" t="n">
        <x:f>$B$6+$B$7*B39</x:f>
        <x:v>0.0041484562461453905</x:v>
      </x:c>
      <x:c r="E39" s="17" t="n">
        <x:f>$C$6+$C$7*($B$8*B39+SQRT(1-$B$8^2)*C39)</x:f>
        <x:v>0.17399430035956945</x:v>
      </x:c>
      <x:c r="F39" s="17" t="n">
        <x:f>$B$9*D39+(1-$B$9)*E39</x:f>
        <x:v>0.08907137830285741</x:v>
      </x:c>
      <x:c r="G39" s="1"/>
      <x:c r="H39" s="1"/>
      <x:c r="I39" s="1"/>
      <x:c r="J39" s="1"/>
      <x:c r="K39" s="1"/>
      <x:c r="L39" s="1"/>
      <x:c r="M39" s="1"/>
      <x:c r="N39" s="1"/>
      <x:c r="O39" s="1"/>
      <x:c r="P39" s="1"/>
    </x:row>
    <x:row r="40" ht="23" customHeight="1">
      <x:c r="A40" s="1" t="n">
        <x:v>16</x:v>
      </x:c>
      <x:c r="B40" s="39" t="n">
        <x:v>-0.3553858678909598</x:v>
      </x:c>
      <x:c r="C40" s="39" t="n">
        <x:v>-0.6556542119382526</x:v>
      </x:c>
      <x:c r="D40" s="17" t="n">
        <x:f>$B$6+$B$7*B40</x:f>
        <x:v>0.014461413210904023</x:v>
      </x:c>
      <x:c r="E40" s="17" t="n">
        <x:f>$C$6+$C$7*($B$8*B40+SQRT(1-$B$8^2)*C40)</x:f>
        <x:v>-0.029810502356398205</x:v>
      </x:c>
      <x:c r="F40" s="17" t="n">
        <x:f>$B$9*D40+(1-$B$9)*E40</x:f>
        <x:v>-0.007674544572747091</x:v>
      </x:c>
      <x:c r="G40" s="1"/>
      <x:c r="H40" s="1"/>
      <x:c r="I40" s="1"/>
      <x:c r="J40" s="1"/>
      <x:c r="K40" s="1"/>
      <x:c r="L40" s="1"/>
      <x:c r="M40" s="1"/>
      <x:c r="N40" s="1"/>
      <x:c r="O40" s="1"/>
      <x:c r="P40" s="1"/>
    </x:row>
    <x:row r="41" ht="23" customHeight="1">
      <x:c r="A41" s="1" t="n">
        <x:v>17</x:v>
      </x:c>
      <x:c r="B41" s="39" t="n">
        <x:v>1.7370546067281918</x:v>
      </x:c>
      <x:c r="C41" s="39" t="n">
        <x:v>-0.638694050912527</x:v>
      </x:c>
      <x:c r="D41" s="17" t="n">
        <x:f>$B$6+$B$7*B41</x:f>
        <x:v>0.2237054606728192</x:v>
      </x:c>
      <x:c r="E41" s="17" t="n">
        <x:f>$C$6+$C$7*($B$8*B41+SQRT(1-$B$8^2)*C41)</x:f>
        <x:v>0.06677616337118113</x:v>
      </x:c>
      <x:c r="F41" s="17" t="n">
        <x:f>$B$9*D41+(1-$B$9)*E41</x:f>
        <x:v>0.14524081202200018</x:v>
      </x:c>
      <x:c r="G41" s="1"/>
      <x:c r="H41" s="1"/>
      <x:c r="I41" s="1"/>
      <x:c r="J41" s="1"/>
      <x:c r="K41" s="1"/>
      <x:c r="L41" s="1"/>
      <x:c r="M41" s="1"/>
      <x:c r="N41" s="1"/>
      <x:c r="O41" s="1"/>
      <x:c r="P41" s="1"/>
    </x:row>
    <x:row r="42" ht="23" customHeight="1">
      <x:c r="A42" s="1" t="n">
        <x:v>18</x:v>
      </x:c>
      <x:c r="B42" s="39" t="n">
        <x:v>-0.5703208775847335</x:v>
      </x:c>
      <x:c r="C42" s="39" t="n">
        <x:v>0.7221230153066548</x:v>
      </x:c>
      <x:c r="D42" s="17" t="n">
        <x:f>$B$6+$B$7*B42</x:f>
        <x:v>-0.007032087758473346</x:v>
      </x:c>
      <x:c r="E42" s="17" t="n">
        <x:f>$C$6+$C$7*($B$8*B42+SQRT(1-$B$8^2)*C42)</x:f>
        <x:v>0.15766477839065104</x:v>
      </x:c>
      <x:c r="F42" s="17" t="n">
        <x:f>$B$9*D42+(1-$B$9)*E42</x:f>
        <x:v>0.07531634531608886</x:v>
      </x:c>
      <x:c r="G42" s="1"/>
      <x:c r="H42" s="1"/>
      <x:c r="I42" s="1"/>
      <x:c r="J42" s="1"/>
      <x:c r="K42" s="1"/>
      <x:c r="L42" s="1"/>
      <x:c r="M42" s="1"/>
      <x:c r="N42" s="1"/>
      <x:c r="O42" s="1"/>
      <x:c r="P42" s="1"/>
    </x:row>
    <x:row r="43" ht="23" customHeight="1">
      <x:c r="A43" s="1" t="n">
        <x:v>19</x:v>
      </x:c>
      <x:c r="B43" s="39" t="n">
        <x:v>-0.22748320520892737</x:v>
      </x:c>
      <x:c r="C43" s="39" t="n">
        <x:v>-1.635434439370684</x:v>
      </x:c>
      <x:c r="D43" s="17" t="n">
        <x:f>$B$6+$B$7*B43</x:f>
        <x:v>0.027251679479107265</x:v>
      </x:c>
      <x:c r="E43" s="17" t="n">
        <x:f>$C$6+$C$7*($B$8*B43+SQRT(1-$B$8^2)*C43)</x:f>
        <x:v>-0.16425249769385775</x:v>
      </x:c>
      <x:c r="F43" s="17" t="n">
        <x:f>$B$9*D43+(1-$B$9)*E43</x:f>
        <x:v>-0.06850040910737525</x:v>
      </x:c>
      <x:c r="G43" s="1"/>
      <x:c r="H43" s="1"/>
      <x:c r="I43" s="1"/>
      <x:c r="J43" s="1"/>
      <x:c r="K43" s="1"/>
      <x:c r="L43" s="1"/>
      <x:c r="M43" s="1"/>
      <x:c r="N43" s="1"/>
      <x:c r="O43" s="1"/>
      <x:c r="P43" s="1"/>
    </x:row>
    <x:row r="44" ht="23" customHeight="1">
      <x:c r="A44" s="1" t="n">
        <x:v>20</x:v>
      </x:c>
      <x:c r="B44" s="39" t="n">
        <x:v>0.236755322450964</x:v>
      </x:c>
      <x:c r="C44" s="39" t="n">
        <x:v>-0.18493818228718534</x:v>
      </x:c>
      <x:c r="D44" s="17" t="n">
        <x:f>$B$6+$B$7*B44</x:f>
        <x:v>0.0736755322450964</x:v>
      </x:c>
      <x:c r="E44" s="17" t="n">
        <x:f>$C$6+$C$7*($B$8*B44+SQRT(1-$B$8^2)*C44)</x:f>
        <x:v>0.06419102222191252</x:v>
      </x:c>
      <x:c r="F44" s="17" t="n">
        <x:f>$B$9*D44+(1-$B$9)*E44</x:f>
        <x:v>0.06893327723350445</x:v>
      </x:c>
      <x:c r="G44" s="1"/>
      <x:c r="H44" s="1"/>
      <x:c r="I44" s="1"/>
      <x:c r="J44" s="1"/>
      <x:c r="K44" s="1"/>
      <x:c r="L44" s="1"/>
      <x:c r="M44" s="1"/>
      <x:c r="N44" s="1"/>
      <x:c r="O44" s="1"/>
      <x:c r="P44" s="1"/>
    </x:row>
    <x:row r="45" ht="23" customHeight="1">
      <x:c r="A45" s="1" t="n">
        <x:v>21</x:v>
      </x:c>
      <x:c r="B45" s="39" t="n">
        <x:v>-0.8384972270819052</x:v>
      </x:c>
      <x:c r="C45" s="39" t="n">
        <x:v>0.8972599132903691</x:v>
      </x:c>
      <x:c r="D45" s="17" t="n">
        <x:f>$B$6+$B$7*B45</x:f>
        <x:v>-0.03384972270819052</x:v>
      </x:c>
      <x:c r="E45" s="17" t="n">
        <x:f>$C$6+$C$7*($B$8*B45+SQRT(1-$B$8^2)*C45)</x:f>
        <x:v>0.17065733555346219</x:v>
      </x:c>
      <x:c r="F45" s="17" t="n">
        <x:f>$B$9*D45+(1-$B$9)*E45</x:f>
        <x:v>0.06840380642263583</x:v>
      </x:c>
      <x:c r="G45" s="1"/>
      <x:c r="H45" s="1"/>
      <x:c r="I45" s="1"/>
      <x:c r="J45" s="1"/>
      <x:c r="K45" s="1"/>
      <x:c r="L45" s="1"/>
      <x:c r="M45" s="1"/>
      <x:c r="N45" s="1"/>
      <x:c r="O45" s="1"/>
      <x:c r="P45" s="1"/>
    </x:row>
    <x:row r="46">
      <x:c r="A46" s="34" t="n">
        <x:v>22</x:v>
      </x:c>
      <x:c r="B46" s="39" t="n">
        <x:v>0.5593276919256115</x:v>
      </x:c>
      <x:c r="C46" s="39" t="n">
        <x:v>0.5981337611287372</x:v>
      </x:c>
      <x:c r="D46" s="17" t="n">
        <x:f>$B$6+$B$7*B46</x:f>
        <x:v>0.10593276919256116</x:v>
      </x:c>
      <x:c r="E46" s="17" t="n">
        <x:f>$C$6+$C$7*($B$8*B46+SQRT(1-$B$8^2)*C46)</x:f>
        <x:v>0.19075723250140175</x:v>
      </x:c>
      <x:c r="F46" s="17" t="n">
        <x:f>$B$9*D46+(1-$B$9)*E46</x:f>
        <x:v>0.14834500084698146</x:v>
      </x:c>
      <x:c r="G46" s="34"/>
      <x:c r="H46" s="34"/>
      <x:c r="I46" s="34"/>
      <x:c r="J46" s="34"/>
      <x:c r="K46" s="34"/>
      <x:c r="L46" s="34"/>
      <x:c r="M46" s="34"/>
      <x:c r="N46" s="34"/>
      <x:c r="O46" s="34"/>
      <x:c r="P46" s="34"/>
    </x:row>
    <x:row r="47">
      <x:c r="A47" s="34" t="n">
        <x:v>23</x:v>
      </x:c>
      <x:c r="B47" s="39" t="n">
        <x:v>0.32710346896256715</x:v>
      </x:c>
      <x:c r="C47" s="39" t="n">
        <x:v>-1.0577398861049827</x:v>
      </x:c>
      <x:c r="D47" s="17" t="n">
        <x:f>$B$6+$B$7*B47</x:f>
        <x:v>0.08271034689625673</x:v>
      </x:c>
      <x:c r="E47" s="17" t="n">
        <x:f>$C$6+$C$7*($B$8*B47+SQRT(1-$B$8^2)*C47)</x:f>
        <x:v>-0.05663327523536023</x:v>
      </x:c>
      <x:c r="F47" s="17" t="n">
        <x:f>$B$9*D47+(1-$B$9)*E47</x:f>
        <x:v>0.013038535830448249</x:v>
      </x:c>
      <x:c r="G47" s="34"/>
      <x:c r="H47" s="34"/>
      <x:c r="I47" s="34"/>
      <x:c r="J47" s="34"/>
      <x:c r="K47" s="34"/>
      <x:c r="L47" s="34"/>
      <x:c r="M47" s="34"/>
      <x:c r="N47" s="34"/>
      <x:c r="O47" s="34"/>
      <x:c r="P47" s="34"/>
    </x:row>
    <x:row r="48">
      <x:c r="A48" s="34" t="n">
        <x:v>24</x:v>
      </x:c>
      <x:c r="B48" s="39" t="n">
        <x:v>2.225020604917572</x:v>
      </x:c>
      <x:c r="C48" s="39" t="n">
        <x:v>0.17660840125184166</x:v>
      </x:c>
      <x:c r="D48" s="17" t="n">
        <x:f>$B$6+$B$7*B48</x:f>
        <x:v>0.2725020604917572</x:v>
      </x:c>
      <x:c r="E48" s="17" t="n">
        <x:f>$C$6+$C$7*($B$8*B48+SQRT(1-$B$8^2)*C48)</x:f>
        <x:v>0.20539697880934654</x:v>
      </x:c>
      <x:c r="F48" s="17" t="n">
        <x:f>$B$9*D48+(1-$B$9)*E48</x:f>
        <x:v>0.23894951965055186</x:v>
      </x:c>
      <x:c r="G48" s="34"/>
      <x:c r="H48" s="34"/>
      <x:c r="I48" s="34"/>
      <x:c r="J48" s="34"/>
      <x:c r="K48" s="34"/>
      <x:c r="L48" s="34"/>
      <x:c r="M48" s="34"/>
      <x:c r="N48" s="34"/>
      <x:c r="O48" s="34"/>
      <x:c r="P48" s="34"/>
    </x:row>
    <x:row r="49">
      <x:c r="A49" s="34" t="n">
        <x:v>25</x:v>
      </x:c>
      <x:c r="B49" s="39" t="n">
        <x:v>-0.18288045232618358</x:v>
      </x:c>
      <x:c r="C49" s="39" t="n">
        <x:v>1.3090717438050217</x:v>
      </x:c>
      <x:c r="D49" s="17" t="n">
        <x:f>$B$6+$B$7*B49</x:f>
        <x:v>0.031711954767381645</x:v>
      </x:c>
      <x:c r="E49" s="17" t="n">
        <x:f>$C$6+$C$7*($B$8*B49+SQRT(1-$B$8^2)*C49)</x:f>
        <x:v>0.2590866077277494</x:v>
      </x:c>
      <x:c r="F49" s="17" t="n">
        <x:f>$B$9*D49+(1-$B$9)*E49</x:f>
        <x:v>0.14539928124756551</x:v>
      </x:c>
      <x:c r="G49" s="34"/>
      <x:c r="H49" s="34"/>
      <x:c r="I49" s="34"/>
      <x:c r="J49" s="34"/>
      <x:c r="K49" s="34"/>
      <x:c r="L49" s="34"/>
      <x:c r="M49" s="34"/>
      <x:c r="N49" s="34"/>
      <x:c r="O49" s="34"/>
      <x:c r="P49" s="34"/>
    </x:row>
    <x:row r="50">
      <x:c r="A50" s="34" t="n">
        <x:v>26</x:v>
      </x:c>
      <x:c r="B50" s="39" t="n">
        <x:v>1.2333045362080517</x:v>
      </x:c>
      <x:c r="C50" s="39" t="n">
        <x:v>-1.3244120177088583</x:v>
      </x:c>
      <x:c r="D50" s="17" t="n">
        <x:f>$B$6+$B$7*B50</x:f>
        <x:v>0.17333045362080518</x:v>
      </x:c>
      <x:c r="E50" s="17" t="n">
        <x:f>$C$6+$C$7*($B$8*B50+SQRT(1-$B$8^2)*C50)</x:f>
        <x:v>-0.054012577248666774</x:v>
      </x:c>
      <x:c r="F50" s="17" t="n">
        <x:f>$B$9*D50+(1-$B$9)*E50</x:f>
        <x:v>0.0596589381860692</x:v>
      </x:c>
      <x:c r="G50" s="34"/>
      <x:c r="H50" s="34"/>
      <x:c r="I50" s="34"/>
      <x:c r="J50" s="34"/>
      <x:c r="K50" s="34"/>
      <x:c r="L50" s="34"/>
      <x:c r="M50" s="34"/>
      <x:c r="N50" s="34"/>
      <x:c r="O50" s="34"/>
      <x:c r="P50" s="34"/>
    </x:row>
    <x:row r="51">
      <x:c r="A51" s="34" t="n">
        <x:v>27</x:v>
      </x:c>
      <x:c r="B51" s="39" t="n">
        <x:v>0.41167260650981574</x:v>
      </x:c>
      <x:c r="C51" s="39" t="n">
        <x:v>-0.8401460482761938</x:v>
      </x:c>
      <x:c r="D51" s="17" t="n">
        <x:f>$B$6+$B$7*B51</x:f>
        <x:v>0.09116726065098157</x:v>
      </x:c>
      <x:c r="E51" s="17" t="n">
        <x:f>$C$6+$C$7*($B$8*B51+SQRT(1-$B$8^2)*C51)</x:f>
        <x:v>-0.021691970261987534</x:v>
      </x:c>
      <x:c r="F51" s="17" t="n">
        <x:f>$B$9*D51+(1-$B$9)*E51</x:f>
        <x:v>0.03473764519449702</x:v>
      </x:c>
      <x:c r="G51" s="34"/>
      <x:c r="H51" s="34"/>
      <x:c r="I51" s="34"/>
      <x:c r="J51" s="34"/>
      <x:c r="K51" s="34"/>
      <x:c r="L51" s="34"/>
      <x:c r="M51" s="34"/>
      <x:c r="N51" s="34"/>
      <x:c r="O51" s="34"/>
      <x:c r="P51" s="34"/>
    </x:row>
    <x:row r="52">
      <x:c r="A52" s="34" t="n">
        <x:v>28</x:v>
      </x:c>
      <x:c r="B52" s="39" t="n">
        <x:v>0.2929160040551674</x:v>
      </x:c>
      <x:c r="C52" s="39" t="n">
        <x:v>-0.9365635318012522</x:v>
      </x:c>
      <x:c r="D52" s="17" t="n">
        <x:f>$B$6+$B$7*B52</x:f>
        <x:v>0.07929160040551675</x:v>
      </x:c>
      <x:c r="E52" s="17" t="n">
        <x:f>$C$6+$C$7*($B$8*B52+SQRT(1-$B$8^2)*C52)</x:f>
        <x:v>-0.04083247995792556</x:v>
      </x:c>
      <x:c r="F52" s="17" t="n">
        <x:f>$B$9*D52+(1-$B$9)*E52</x:f>
        <x:v>0.019229560223795593</x:v>
      </x:c>
      <x:c r="G52" s="34"/>
      <x:c r="H52" s="34"/>
      <x:c r="I52" s="34"/>
      <x:c r="J52" s="34"/>
      <x:c r="K52" s="34"/>
      <x:c r="L52" s="34"/>
      <x:c r="M52" s="34"/>
      <x:c r="N52" s="34"/>
      <x:c r="O52" s="34"/>
      <x:c r="P52" s="34"/>
    </x:row>
    <x:row r="53">
      <x:c r="A53" s="34" t="n">
        <x:v>29</x:v>
      </x:c>
      <x:c r="B53" s="39" t="n">
        <x:v>0.2585967297027764</x:v>
      </x:c>
      <x:c r="C53" s="39" t="n">
        <x:v>0.9184011293083456</x:v>
      </x:c>
      <x:c r="D53" s="17" t="n">
        <x:f>$B$6+$B$7*B53</x:f>
        <x:v>0.07585967297027765</x:v>
      </x:c>
      <x:c r="E53" s="17" t="n">
        <x:f>$C$6+$C$7*($B$8*B53+SQRT(1-$B$8^2)*C53)</x:f>
        <x:v>0.22305167881754856</x:v>
      </x:c>
      <x:c r="F53" s="17" t="n">
        <x:f>$B$9*D53+(1-$B$9)*E53</x:f>
        <x:v>0.14945567589391312</x:v>
      </x:c>
      <x:c r="G53" s="34"/>
      <x:c r="H53" s="34"/>
      <x:c r="I53" s="34"/>
      <x:c r="J53" s="34"/>
      <x:c r="K53" s="34"/>
      <x:c r="L53" s="34"/>
      <x:c r="M53" s="34"/>
      <x:c r="N53" s="34"/>
      <x:c r="O53" s="34"/>
      <x:c r="P53" s="34"/>
    </x:row>
    <x:row r="54">
      <x:c r="A54" s="34" t="n">
        <x:v>30</x:v>
      </x:c>
      <x:c r="B54" s="39" t="n">
        <x:v>-0.5454200987143578</x:v>
      </x:c>
      <x:c r="C54" s="39" t="n">
        <x:v>-0.6410225952791475</x:v>
      </x:c>
      <x:c r="D54" s="17" t="n">
        <x:f>$B$6+$B$7*B54</x:f>
        <x:v>-0.004542009871435784</x:v>
      </x:c>
      <x:c r="E54" s="17" t="n">
        <x:f>$C$6+$C$7*($B$8*B54+SQRT(1-$B$8^2)*C54)</x:f>
        <x:v>-0.03626839183676729</x:v>
      </x:c>
      <x:c r="F54" s="17" t="n">
        <x:f>$B$9*D54+(1-$B$9)*E54</x:f>
        <x:v>-0.020405200854101538</x:v>
      </x:c>
      <x:c r="G54" s="34"/>
      <x:c r="H54" s="34"/>
      <x:c r="I54" s="34"/>
      <x:c r="J54" s="34"/>
      <x:c r="K54" s="34"/>
      <x:c r="L54" s="34"/>
      <x:c r="M54" s="34"/>
      <x:c r="N54" s="34"/>
      <x:c r="O54" s="34"/>
      <x:c r="P54" s="34"/>
    </x:row>
    <x:row r="55">
      <x:c r="A55" s="34" t="n">
        <x:v>31</x:v>
      </x:c>
      <x:c r="B55" s="39" t="n">
        <x:v>1.6776904025635238</x:v>
      </x:c>
      <x:c r="C55" s="39" t="n">
        <x:v>1.5574435488213074</x:v>
      </x:c>
      <x:c r="D55" s="17" t="n">
        <x:f>$B$6+$B$7*B55</x:f>
        <x:v>0.2177690402563524</x:v>
      </x:c>
      <x:c r="E55" s="17" t="n">
        <x:f>$C$6+$C$7*($B$8*B55+SQRT(1-$B$8^2)*C55)</x:f>
        <x:v>0.37835203639754433</x:v>
      </x:c>
      <x:c r="F55" s="17" t="n">
        <x:f>$B$9*D55+(1-$B$9)*E55</x:f>
        <x:v>0.29806053832694834</x:v>
      </x:c>
      <x:c r="G55" s="34"/>
      <x:c r="H55" s="34"/>
      <x:c r="I55" s="34"/>
      <x:c r="J55" s="34"/>
      <x:c r="K55" s="34"/>
      <x:c r="L55" s="34"/>
      <x:c r="M55" s="34"/>
      <x:c r="N55" s="34"/>
      <x:c r="O55" s="34"/>
      <x:c r="P55" s="34"/>
    </x:row>
    <x:row r="56">
      <x:c r="A56" s="34" t="n">
        <x:v>32</x:v>
      </x:c>
      <x:c r="B56" s="39" t="n">
        <x:v>-2.3437738723329566</x:v>
      </x:c>
      <x:c r="C56" s="39" t="n">
        <x:v>0.9348413681837591</x:v>
      </x:c>
      <x:c r="D56" s="17" t="n">
        <x:f>$B$6+$B$7*B56</x:f>
        <x:v>-0.18437738723329566</x:v>
      </x:c>
      <x:c r="E56" s="17" t="n">
        <x:f>$C$6+$C$7*($B$8*B56+SQRT(1-$B$8^2)*C56)</x:f>
        <x:v>0.10829744997752795</x:v>
      </x:c>
      <x:c r="F56" s="17" t="n">
        <x:f>$B$9*D56+(1-$B$9)*E56</x:f>
        <x:v>-0.038039968627883856</x:v>
      </x:c>
      <x:c r="G56" s="34"/>
      <x:c r="H56" s="34"/>
      <x:c r="I56" s="34"/>
      <x:c r="J56" s="34"/>
      <x:c r="K56" s="34"/>
      <x:c r="L56" s="34"/>
      <x:c r="M56" s="34"/>
      <x:c r="N56" s="34"/>
      <x:c r="O56" s="34"/>
      <x:c r="P56" s="34"/>
    </x:row>
    <x:row r="57">
      <x:c r="A57" s="34" t="n">
        <x:v>33</x:v>
      </x:c>
      <x:c r="B57" s="39" t="n">
        <x:v>1.4737344617805774</x:v>
      </x:c>
      <x:c r="C57" s="39" t="n">
        <x:v>-0.37225510761055564</x:v>
      </x:c>
      <x:c r="D57" s="17" t="n">
        <x:f>$B$6+$B$7*B57</x:f>
        <x:v>0.19737344617805774</x:v>
      </x:c>
      <x:c r="E57" s="17" t="n">
        <x:f>$C$6+$C$7*($B$8*B57+SQRT(1-$B$8^2)*C57)</x:f>
        <x:v>0.09305173976851709</x:v>
      </x:c>
      <x:c r="F57" s="17" t="n">
        <x:f>$B$9*D57+(1-$B$9)*E57</x:f>
        <x:v>0.14521259297328742</x:v>
      </x:c>
      <x:c r="G57" s="34"/>
      <x:c r="H57" s="34"/>
      <x:c r="I57" s="34"/>
      <x:c r="J57" s="34"/>
      <x:c r="K57" s="34"/>
      <x:c r="L57" s="34"/>
      <x:c r="M57" s="34"/>
      <x:c r="N57" s="34"/>
      <x:c r="O57" s="34"/>
      <x:c r="P57" s="34"/>
    </x:row>
    <x:row r="58">
      <x:c r="A58" s="34" t="n">
        <x:v>34</x:v>
      </x:c>
      <x:c r="B58" s="39" t="n">
        <x:v>0.1737756715028666</x:v>
      </x:c>
      <x:c r="C58" s="39" t="n">
        <x:v>-1.0331969710319953</x:v>
      </x:c>
      <x:c r="D58" s="17" t="n">
        <x:f>$B$6+$B$7*B58</x:f>
        <x:v>0.06737756715028667</x:v>
      </x:c>
      <x:c r="E58" s="17" t="n">
        <x:f>$C$6+$C$7*($B$8*B58+SQRT(1-$B$8^2)*C58)</x:f>
        <x:v>-0.0600211588002713</x:v>
      </x:c>
      <x:c r="F58" s="17" t="n">
        <x:f>$B$9*D58+(1-$B$9)*E58</x:f>
        <x:v>0.0036782041750076863</x:v>
      </x:c>
      <x:c r="G58" s="34"/>
      <x:c r="H58" s="34"/>
      <x:c r="I58" s="34"/>
      <x:c r="J58" s="34"/>
      <x:c r="K58" s="34"/>
      <x:c r="L58" s="34"/>
      <x:c r="M58" s="34"/>
      <x:c r="N58" s="34"/>
      <x:c r="O58" s="34"/>
      <x:c r="P58" s="34"/>
    </x:row>
    <x:row r="59">
      <x:c r="A59" s="34" t="n">
        <x:v>35</x:v>
      </x:c>
      <x:c r="B59" s="39" t="n">
        <x:v>0.6564221099208563</x:v>
      </x:c>
      <x:c r="C59" s="39" t="n">
        <x:v>1.9789212170885353</x:v>
      </x:c>
      <x:c r="D59" s="17" t="n">
        <x:f>$B$6+$B$7*B59</x:f>
        <x:v>0.11564221099208563</x:v>
      </x:c>
      <x:c r="E59" s="17" t="n">
        <x:f>$C$6+$C$7*($B$8*B59+SQRT(1-$B$8^2)*C59)</x:f>
        <x:v>0.39270457377091167</x:v>
      </x:c>
      <x:c r="F59" s="17" t="n">
        <x:f>$B$9*D59+(1-$B$9)*E59</x:f>
        <x:v>0.25417339238149866</x:v>
      </x:c>
      <x:c r="G59" s="34"/>
      <x:c r="H59" s="34"/>
      <x:c r="I59" s="34"/>
      <x:c r="J59" s="34"/>
      <x:c r="K59" s="34"/>
      <x:c r="L59" s="34"/>
      <x:c r="M59" s="34"/>
      <x:c r="N59" s="34"/>
      <x:c r="O59" s="34"/>
      <x:c r="P59" s="34"/>
    </x:row>
    <x:row r="60">
      <x:c r="A60" s="34" t="n">
        <x:v>36</x:v>
      </x:c>
      <x:c r="B60" s="39" t="n">
        <x:v>-0.5004140837533253</x:v>
      </x:c>
      <x:c r="C60" s="39" t="n">
        <x:v>0.14467786189823773</x:v>
      </x:c>
      <x:c r="D60" s="17" t="n">
        <x:f>$B$6+$B$7*B60</x:f>
        <x:v>-0.00004140837533252867</x:v>
      </x:c>
      <x:c r="E60" s="17" t="n">
        <x:f>$C$6+$C$7*($B$8*B60+SQRT(1-$B$8^2)*C60)</x:f>
        <x:v>0.07818344883738777</x:v>
      </x:c>
      <x:c r="F60" s="17" t="n">
        <x:f>$B$9*D60+(1-$B$9)*E60</x:f>
        <x:v>0.039071020231027626</x:v>
      </x:c>
      <x:c r="G60" s="34"/>
      <x:c r="H60" s="34"/>
      <x:c r="I60" s="34"/>
      <x:c r="J60" s="34"/>
      <x:c r="K60" s="34"/>
      <x:c r="L60" s="34"/>
      <x:c r="M60" s="34"/>
      <x:c r="N60" s="34"/>
      <x:c r="O60" s="34"/>
      <x:c r="P60" s="34"/>
    </x:row>
    <x:row r="61">
      <x:c r="A61" s="34" t="n">
        <x:v>37</x:v>
      </x:c>
      <x:c r="B61" s="39" t="n">
        <x:v>0.06790249992828047</x:v>
      </x:c>
      <x:c r="C61" s="39" t="n">
        <x:v>0.7594215948592288</x:v>
      </x:c>
      <x:c r="D61" s="17" t="n">
        <x:f>$B$6+$B$7*B61</x:f>
        <x:v>0.05679024999282805</x:v>
      </x:c>
      <x:c r="E61" s="17" t="n">
        <x:f>$C$6+$C$7*($B$8*B61+SQRT(1-$B$8^2)*C61)</x:f>
        <x:v>0.191721916957592</x:v>
      </x:c>
      <x:c r="F61" s="17" t="n">
        <x:f>$B$9*D61+(1-$B$9)*E61</x:f>
        <x:v>0.12425608347521003</x:v>
      </x:c>
      <x:c r="G61" s="34"/>
      <x:c r="H61" s="34"/>
      <x:c r="I61" s="34"/>
      <x:c r="J61" s="34"/>
      <x:c r="K61" s="34"/>
      <x:c r="L61" s="34"/>
      <x:c r="M61" s="34"/>
      <x:c r="N61" s="34"/>
      <x:c r="O61" s="34"/>
      <x:c r="P61" s="34"/>
    </x:row>
    <x:row r="62">
      <x:c r="A62" s="34" t="n">
        <x:v>38</x:v>
      </x:c>
      <x:c r="B62" s="39" t="n">
        <x:v>1.2110350368503084</x:v>
      </x:c>
      <x:c r="C62" s="39" t="n">
        <x:v>1.8844054104577446</x:v>
      </x:c>
      <x:c r="D62" s="17" t="n">
        <x:f>$B$6+$B$7*B62</x:f>
        <x:v>0.17110350368503086</x:v>
      </x:c>
      <x:c r="E62" s="17" t="n">
        <x:f>$C$6+$C$7*($B$8*B62+SQRT(1-$B$8^2)*C62)</x:f>
        <x:v>0.4041378055179388</x:v>
      </x:c>
      <x:c r="F62" s="17" t="n">
        <x:f>$B$9*D62+(1-$B$9)*E62</x:f>
        <x:v>0.28762065460148484</x:v>
      </x:c>
      <x:c r="G62" s="34"/>
      <x:c r="H62" s="34"/>
      <x:c r="I62" s="34"/>
      <x:c r="J62" s="34"/>
      <x:c r="K62" s="34"/>
      <x:c r="L62" s="34"/>
      <x:c r="M62" s="34"/>
      <x:c r="N62" s="34"/>
      <x:c r="O62" s="34"/>
      <x:c r="P62" s="34"/>
    </x:row>
    <x:row r="63">
      <x:c r="A63" s="34" t="n">
        <x:v>39</x:v>
      </x:c>
      <x:c r="B63" s="39" t="n">
        <x:v>0.7147054939173588</x:v>
      </x:c>
      <x:c r="C63" s="39" t="n">
        <x:v>2.2201692503058146</x:v>
      </x:c>
      <x:c r="D63" s="17" t="n">
        <x:f>$B$6+$B$7*B63</x:f>
        <x:v>0.12147054939173589</x:v>
      </x:c>
      <x:c r="E63" s="17" t="n">
        <x:f>$C$6+$C$7*($B$8*B63+SQRT(1-$B$8^2)*C63)</x:f>
        <x:v>0.4298477194733593</x:v>
      </x:c>
      <x:c r="F63" s="17" t="n">
        <x:f>$B$9*D63+(1-$B$9)*E63</x:f>
        <x:v>0.2756591344325476</x:v>
      </x:c>
      <x:c r="G63" s="34"/>
      <x:c r="H63" s="34"/>
      <x:c r="I63" s="34"/>
      <x:c r="J63" s="34"/>
      <x:c r="K63" s="34"/>
      <x:c r="L63" s="34"/>
      <x:c r="M63" s="34"/>
      <x:c r="N63" s="34"/>
      <x:c r="O63" s="34"/>
      <x:c r="P63" s="34"/>
    </x:row>
    <x:row r="64">
      <x:c r="A64" s="34" t="n">
        <x:v>40</x:v>
      </x:c>
      <x:c r="B64" s="39" t="n">
        <x:v>-0.3201938552826903</x:v>
      </x:c>
      <x:c r="C64" s="39" t="n">
        <x:v>-1.0603009427513297</x:v>
      </x:c>
      <x:c r="D64" s="17" t="n">
        <x:f>$B$6+$B$7*B64</x:f>
        <x:v>0.017980614471730973</x:v>
      </x:c>
      <x:c r="E64" s="17" t="n">
        <x:f>$C$6+$C$7*($B$8*B64+SQRT(1-$B$8^2)*C64)</x:f>
        <x:v>-0.08612811867619678</x:v>
      </x:c>
      <x:c r="F64" s="17" t="n">
        <x:f>$B$9*D64+(1-$B$9)*E64</x:f>
        <x:v>-0.0340737521022329</x:v>
      </x:c>
      <x:c r="G64" s="34"/>
      <x:c r="H64" s="34"/>
      <x:c r="I64" s="34"/>
      <x:c r="J64" s="34"/>
      <x:c r="K64" s="34"/>
      <x:c r="L64" s="34"/>
      <x:c r="M64" s="34"/>
      <x:c r="N64" s="34"/>
      <x:c r="O64" s="34"/>
      <x:c r="P64" s="34"/>
    </x:row>
    <x:row r="65">
      <x:c r="A65" s="34" t="n">
        <x:v>41</x:v>
      </x:c>
      <x:c r="B65" s="39" t="n">
        <x:v>0.2976772508499969</x:v>
      </x:c>
      <x:c r="C65" s="39" t="n">
        <x:v>0.20325320467293</x:v>
      </x:c>
      <x:c r="D65" s="17" t="n">
        <x:f>$B$6+$B$7*B65</x:f>
        <x:v>0.0797677250849997</x:v>
      </x:c>
      <x:c r="E65" s="17" t="n">
        <x:f>$C$6+$C$7*($B$8*B65+SQRT(1-$B$8^2)*C65)</x:f>
        <x:v>0.12247915625091935</x:v>
      </x:c>
      <x:c r="F65" s="17" t="n">
        <x:f>$B$9*D65+(1-$B$9)*E65</x:f>
        <x:v>0.10112344066795953</x:v>
      </x:c>
      <x:c r="G65" s="34"/>
      <x:c r="H65" s="34"/>
      <x:c r="I65" s="34"/>
      <x:c r="J65" s="34"/>
      <x:c r="K65" s="34"/>
      <x:c r="L65" s="34"/>
      <x:c r="M65" s="34"/>
      <x:c r="N65" s="34"/>
      <x:c r="O65" s="34"/>
      <x:c r="P65" s="34"/>
    </x:row>
    <x:row r="66">
      <x:c r="A66" s="34" t="n">
        <x:v>42</x:v>
      </x:c>
      <x:c r="B66" s="39" t="n">
        <x:v>-0.09612237862155376</x:v>
      </x:c>
      <x:c r="C66" s="39" t="n">
        <x:v>-0.2063051160928432</x:v>
      </x:c>
      <x:c r="D66" s="17" t="n">
        <x:f>$B$6+$B$7*B66</x:f>
        <x:v>0.040387762137844625</x:v>
      </x:c>
      <x:c r="E66" s="17" t="n">
        <x:f>$C$6+$C$7*($B$8*B66+SQRT(1-$B$8^2)*C66)</x:f>
        <x:v>0.04615411230795452</x:v>
      </x:c>
      <x:c r="F66" s="17" t="n">
        <x:f>$B$9*D66+(1-$B$9)*E66</x:f>
        <x:v>0.04327093722289957</x:v>
      </x:c>
      <x:c r="G66" s="34"/>
      <x:c r="H66" s="34"/>
      <x:c r="I66" s="34"/>
      <x:c r="J66" s="34"/>
      <x:c r="K66" s="34"/>
      <x:c r="L66" s="34"/>
      <x:c r="M66" s="34"/>
      <x:c r="N66" s="34"/>
      <x:c r="O66" s="34"/>
      <x:c r="P66" s="34"/>
    </x:row>
    <x:row r="67">
      <x:c r="A67" s="34" t="n">
        <x:v>43</x:v>
      </x:c>
      <x:c r="B67" s="39" t="n">
        <x:v>-0.23194329038392877</x:v>
      </x:c>
      <x:c r="C67" s="39" t="n">
        <x:v>-0.056551529067893826</x:v>
      </x:c>
      <x:c r="D67" s="17" t="n">
        <x:f>$B$6+$B$7*B67</x:f>
        <x:v>0.026805670961607124</x:v>
      </x:c>
      <x:c r="E67" s="17" t="n">
        <x:f>$C$6+$C$7*($B$8*B67+SQRT(1-$B$8^2)*C67)</x:f>
        <x:v>0.061470543861033136</x:v>
      </x:c>
      <x:c r="F67" s="17" t="n">
        <x:f>$B$9*D67+(1-$B$9)*E67</x:f>
        <x:v>0.04413810741132013</x:v>
      </x:c>
      <x:c r="G67" s="34"/>
      <x:c r="H67" s="34"/>
      <x:c r="I67" s="34"/>
      <x:c r="J67" s="34"/>
      <x:c r="K67" s="34"/>
      <x:c r="L67" s="34"/>
      <x:c r="M67" s="34"/>
      <x:c r="N67" s="34"/>
      <x:c r="O67" s="34"/>
      <x:c r="P67" s="34"/>
    </x:row>
    <x:row r="68">
      <x:c r="A68" s="34" t="n">
        <x:v>44</x:v>
      </x:c>
      <x:c r="B68" s="39" t="n">
        <x:v>-0.7419984726438429</x:v>
      </x:c>
      <x:c r="C68" s="39" t="n">
        <x:v>0.47595553954203096</x:v>
      </x:c>
      <x:c r="D68" s="17" t="n">
        <x:f>$B$6+$B$7*B68</x:f>
        <x:v>-0.02419984726438429</x:v>
      </x:c>
      <x:c r="E68" s="17" t="n">
        <x:f>$C$6+$C$7*($B$8*B68+SQRT(1-$B$8^2)*C68)</x:f>
        <x:v>0.11471496582613155</x:v>
      </x:c>
      <x:c r="F68" s="17" t="n">
        <x:f>$B$9*D68+(1-$B$9)*E68</x:f>
        <x:v>0.04525755928087363</x:v>
      </x:c>
      <x:c r="G68" s="34"/>
      <x:c r="H68" s="34"/>
      <x:c r="I68" s="34"/>
      <x:c r="J68" s="34"/>
      <x:c r="K68" s="34"/>
      <x:c r="L68" s="34"/>
      <x:c r="M68" s="34"/>
      <x:c r="N68" s="34"/>
      <x:c r="O68" s="34"/>
      <x:c r="P68" s="34"/>
    </x:row>
    <x:row r="69">
      <x:c r="A69" s="34" t="n">
        <x:v>45</x:v>
      </x:c>
      <x:c r="B69" s="39" t="n">
        <x:v>1.8703313364149854</x:v>
      </x:c>
      <x:c r="C69" s="39" t="n">
        <x:v>-0.93020101373233</x:v>
      </x:c>
      <x:c r="D69" s="17" t="n">
        <x:f>$B$6+$B$7*B69</x:f>
        <x:v>0.23703313364149853</x:v>
      </x:c>
      <x:c r="E69" s="17" t="n">
        <x:f>$C$6+$C$7*($B$8*B69+SQRT(1-$B$8^2)*C69)</x:f>
        <x:v>0.031061628309116525</x:v>
      </x:c>
      <x:c r="F69" s="17" t="n">
        <x:f>$B$9*D69+(1-$B$9)*E69</x:f>
        <x:v>0.13404738097530752</x:v>
      </x:c>
      <x:c r="G69" s="34"/>
      <x:c r="H69" s="34"/>
      <x:c r="I69" s="34"/>
      <x:c r="J69" s="34"/>
      <x:c r="K69" s="34"/>
      <x:c r="L69" s="34"/>
      <x:c r="M69" s="34"/>
      <x:c r="N69" s="34"/>
      <x:c r="O69" s="34"/>
      <x:c r="P69" s="34"/>
    </x:row>
    <x:row r="70">
      <x:c r="A70" s="34" t="n">
        <x:v>46</x:v>
      </x:c>
      <x:c r="B70" s="39" t="n">
        <x:v>0.5078070524836598</x:v>
      </x:c>
      <x:c r="C70" s="39" t="n">
        <x:v>-1.106678476159711</x:v>
      </x:c>
      <x:c r="D70" s="17" t="n">
        <x:f>$B$6+$B$7*B70</x:f>
        <x:v>0.10078070524836598</x:v>
      </x:c>
      <x:c r="E70" s="17" t="n">
        <x:f>$C$6+$C$7*($B$8*B70+SQRT(1-$B$8^2)*C70)</x:f>
        <x:v>-0.055504279904202855</x:v>
      </x:c>
      <x:c r="F70" s="17" t="n">
        <x:f>$B$9*D70+(1-$B$9)*E70</x:f>
        <x:v>0.022638212672081562</x:v>
      </x:c>
      <x:c r="G70" s="34"/>
      <x:c r="H70" s="34"/>
      <x:c r="I70" s="34"/>
      <x:c r="J70" s="34"/>
      <x:c r="K70" s="34"/>
      <x:c r="L70" s="34"/>
      <x:c r="M70" s="34"/>
      <x:c r="N70" s="34"/>
      <x:c r="O70" s="34"/>
      <x:c r="P70" s="34"/>
    </x:row>
    <x:row r="71">
      <x:c r="A71" s="34" t="n">
        <x:v>47</x:v>
      </x:c>
      <x:c r="B71" s="39" t="n">
        <x:v>-0.2940064492326185</x:v>
      </x:c>
      <x:c r="C71" s="39" t="n">
        <x:v>0.11840748294704798</x:v>
      </x:c>
      <x:c r="D71" s="17" t="n">
        <x:f>$B$6+$B$7*B71</x:f>
        <x:v>0.020599355076738154</x:v>
      </x:c>
      <x:c r="E71" s="17" t="n">
        <x:f>$C$6+$C$7*($B$8*B71+SQRT(1-$B$8^2)*C71)</x:f>
        <x:v>0.0837127407431768</x:v>
      </x:c>
      <x:c r="F71" s="17" t="n">
        <x:f>$B$9*D71+(1-$B$9)*E71</x:f>
        <x:v>0.05215604790995748</x:v>
      </x:c>
      <x:c r="G71" s="34"/>
      <x:c r="H71" s="34"/>
      <x:c r="I71" s="34"/>
      <x:c r="J71" s="34"/>
      <x:c r="K71" s="34"/>
      <x:c r="L71" s="34"/>
      <x:c r="M71" s="34"/>
      <x:c r="N71" s="34"/>
      <x:c r="O71" s="34"/>
      <x:c r="P71" s="34"/>
    </x:row>
    <x:row r="72">
      <x:c r="A72" s="34" t="n">
        <x:v>48</x:v>
      </x:c>
      <x:c r="B72" s="39" t="n">
        <x:v>0.3585260774984505</x:v>
      </x:c>
      <x:c r="C72" s="39" t="n">
        <x:v>-0.8952363615343913</x:v>
      </x:c>
      <x:c r="D72" s="17" t="n">
        <x:f>$B$6+$B$7*B72</x:f>
        <x:v>0.08585260774984504</x:v>
      </x:c>
      <x:c r="E72" s="17" t="n">
        <x:f>$C$6+$C$7*($B$8*B72+SQRT(1-$B$8^2)*C72)</x:f>
        <x:v>-0.03196648548279912</x:v>
      </x:c>
      <x:c r="F72" s="17" t="n">
        <x:f>$B$9*D72+(1-$B$9)*E72</x:f>
        <x:v>0.02694306113352296</x:v>
      </x:c>
      <x:c r="G72" s="34"/>
      <x:c r="H72" s="34"/>
      <x:c r="I72" s="34"/>
      <x:c r="J72" s="34"/>
      <x:c r="K72" s="34"/>
      <x:c r="L72" s="34"/>
      <x:c r="M72" s="34"/>
      <x:c r="N72" s="34"/>
      <x:c r="O72" s="34"/>
      <x:c r="P72" s="34"/>
    </x:row>
    <x:row r="73">
      <x:c r="A73" s="34" t="n">
        <x:v>49</x:v>
      </x:c>
      <x:c r="B73" s="39" t="n">
        <x:v>-0.5430618324963487</x:v>
      </x:c>
      <x:c r="C73" s="39" t="n">
        <x:v>0.8510224895836523</x:v>
      </x:c>
      <x:c r="D73" s="17" t="n">
        <x:f>$B$6+$B$7*B73</x:f>
        <x:v>-0.0043061832496348665</x:v>
      </x:c>
      <x:c r="E73" s="17" t="n">
        <x:f>$C$6+$C$7*($B$8*B73+SQRT(1-$B$8^2)*C73)</x:f>
        <x:v>0.17733577465285785</x:v>
      </x:c>
      <x:c r="F73" s="17" t="n">
        <x:f>$B$9*D73+(1-$B$9)*E73</x:f>
        <x:v>0.0865147957016115</x:v>
      </x:c>
      <x:c r="G73" s="34"/>
      <x:c r="H73" s="34"/>
      <x:c r="I73" s="34"/>
      <x:c r="J73" s="34"/>
      <x:c r="K73" s="34"/>
      <x:c r="L73" s="34"/>
      <x:c r="M73" s="34"/>
      <x:c r="N73" s="34"/>
      <x:c r="O73" s="34"/>
      <x:c r="P73" s="34"/>
    </x:row>
    <x:row r="74">
      <x:c r="A74" s="34" t="n">
        <x:v>50</x:v>
      </x:c>
      <x:c r="B74" s="39" t="n">
        <x:v>0.6800704968759057</x:v>
      </x:c>
      <x:c r="C74" s="39" t="n">
        <x:v>-0.5742444297822227</x:v>
      </x:c>
      <x:c r="D74" s="17" t="n">
        <x:f>$B$6+$B$7*B74</x:f>
        <x:v>0.11800704968759057</x:v>
      </x:c>
      <x:c r="E74" s="17" t="n">
        <x:f>$C$6+$C$7*($B$8*B74+SQRT(1-$B$8^2)*C74)</x:f>
        <x:v>0.028434031444728336</x:v>
      </x:c>
      <x:c r="F74" s="17" t="n">
        <x:f>$B$9*D74+(1-$B$9)*E74</x:f>
        <x:v>0.07322054056615945</x:v>
      </x:c>
      <x:c r="G74" s="34"/>
      <x:c r="H74" s="34"/>
      <x:c r="I74" s="34"/>
      <x:c r="J74" s="34"/>
      <x:c r="K74" s="34"/>
      <x:c r="L74" s="34"/>
      <x:c r="M74" s="34"/>
      <x:c r="N74" s="34"/>
      <x:c r="O74" s="34"/>
      <x:c r="P74" s="34"/>
    </x:row>
    <x:row r="75">
      <x:c r="A75" s="34" t="n">
        <x:v>51</x:v>
      </x:c>
      <x:c r="B75" s="39" t="n">
        <x:v>-0.057033660779822755</x:v>
      </x:c>
      <x:c r="C75" s="39" t="n">
        <x:v>0.2949834744164433</x:v>
      </x:c>
      <x:c r="D75" s="17" t="n">
        <x:f>$B$6+$B$7*B75</x:f>
        <x:v>0.04429663392201773</x:v>
      </x:c>
      <x:c r="E75" s="17" t="n">
        <x:f>$C$6+$C$7*($B$8*B75+SQRT(1-$B$8^2)*C75)</x:f>
        <x:v>0.11964293026731067</x:v>
      </x:c>
      <x:c r="F75" s="17" t="n">
        <x:f>$B$9*D75+(1-$B$9)*E75</x:f>
        <x:v>0.0819697820946642</x:v>
      </x:c>
      <x:c r="G75" s="34"/>
      <x:c r="H75" s="34"/>
      <x:c r="I75" s="34"/>
      <x:c r="J75" s="34"/>
      <x:c r="K75" s="34"/>
      <x:c r="L75" s="34"/>
      <x:c r="M75" s="34"/>
      <x:c r="N75" s="34"/>
      <x:c r="O75" s="34"/>
      <x:c r="P75" s="34"/>
    </x:row>
    <x:row r="76">
      <x:c r="A76" s="34" t="n">
        <x:v>52</x:v>
      </x:c>
      <x:c r="B76" s="39" t="n">
        <x:v>-0.5414402240380437</x:v>
      </x:c>
      <x:c r="C76" s="39" t="n">
        <x:v>0.22286517713693305</x:v>
      </x:c>
      <x:c r="D76" s="17" t="n">
        <x:f>$B$6+$B$7*B76</x:f>
        <x:v>-0.004144022403804369</x:v>
      </x:c>
      <x:c r="E76" s="17" t="n">
        <x:f>$C$6+$C$7*($B$8*B76+SQRT(1-$B$8^2)*C76)</x:f>
        <x:v>0.08752516428353585</x:v>
      </x:c>
      <x:c r="F76" s="17" t="n">
        <x:f>$B$9*D76+(1-$B$9)*E76</x:f>
        <x:v>0.04169057093986574</x:v>
      </x:c>
      <x:c r="G76" s="34"/>
      <x:c r="H76" s="34"/>
      <x:c r="I76" s="34"/>
      <x:c r="J76" s="34"/>
      <x:c r="K76" s="34"/>
      <x:c r="L76" s="34"/>
      <x:c r="M76" s="34"/>
      <x:c r="N76" s="34"/>
      <x:c r="O76" s="34"/>
      <x:c r="P76" s="34"/>
    </x:row>
    <x:row r="77">
      <x:c r="A77" s="34" t="n">
        <x:v>53</x:v>
      </x:c>
      <x:c r="B77" s="39" t="n">
        <x:v>-0.33328785385021453</x:v>
      </x:c>
      <x:c r="C77" s="39" t="n">
        <x:v>-0.3765839884665903</x:v>
      </x:c>
      <x:c r="D77" s="17" t="n">
        <x:f>$B$6+$B$7*B77</x:f>
        <x:v>0.01667121461497855</x:v>
      </x:c>
      <x:c r="E77" s="17" t="n">
        <x:f>$C$6+$C$7*($B$8*B77+SQRT(1-$B$8^2)*C77)</x:f>
        <x:v>0.011116312193106243</x:v>
      </x:c>
      <x:c r="F77" s="17" t="n">
        <x:f>$B$9*D77+(1-$B$9)*E77</x:f>
        <x:v>0.013893763404042397</x:v>
      </x:c>
      <x:c r="G77" s="34"/>
      <x:c r="H77" s="34"/>
      <x:c r="I77" s="34"/>
      <x:c r="J77" s="34"/>
      <x:c r="K77" s="34"/>
      <x:c r="L77" s="34"/>
      <x:c r="M77" s="34"/>
      <x:c r="N77" s="34"/>
      <x:c r="O77" s="34"/>
      <x:c r="P77" s="34"/>
    </x:row>
    <x:row r="78">
      <x:c r="A78" s="34" t="n">
        <x:v>54</x:v>
      </x:c>
      <x:c r="B78" s="39" t="n">
        <x:v>1.7914409445518955</x:v>
      </x:c>
      <x:c r="C78" s="39" t="n">
        <x:v>-0.4529958988715954</x:v>
      </x:c>
      <x:c r="D78" s="17" t="n">
        <x:f>$B$6+$B$7*B78</x:f>
        <x:v>0.22914409445518957</x:v>
      </x:c>
      <x:c r="E78" s="17" t="n">
        <x:f>$C$6+$C$7*($B$8*B78+SQRT(1-$B$8^2)*C78)</x:f>
        <x:v>0.09579526060262711</x:v>
      </x:c>
      <x:c r="F78" s="17" t="n">
        <x:f>$B$9*D78+(1-$B$9)*E78</x:f>
        <x:v>0.16246967752890834</x:v>
      </x:c>
      <x:c r="G78" s="34"/>
      <x:c r="H78" s="34"/>
      <x:c r="I78" s="34"/>
      <x:c r="J78" s="34"/>
      <x:c r="K78" s="34"/>
      <x:c r="L78" s="34"/>
      <x:c r="M78" s="34"/>
      <x:c r="N78" s="34"/>
      <x:c r="O78" s="34"/>
      <x:c r="P78" s="34"/>
    </x:row>
    <x:row r="79">
      <x:c r="A79" s="34" t="n">
        <x:v>55</x:v>
      </x:c>
      <x:c r="B79" s="39" t="n">
        <x:v>0.9829856229290843</x:v>
      </x:c>
      <x:c r="C79" s="39" t="n">
        <x:v>1.4987472380209435</x:v>
      </x:c>
      <x:c r="D79" s="17" t="n">
        <x:f>$B$6+$B$7*B79</x:f>
        <x:v>0.14829856229290844</x:v>
      </x:c>
      <x:c r="E79" s="17" t="n">
        <x:f>$C$6+$C$7*($B$8*B79+SQRT(1-$B$8^2)*C79)</x:f>
        <x:v>0.3386914145363416</x:v>
      </x:c>
      <x:c r="F79" s="17" t="n">
        <x:f>$B$9*D79+(1-$B$9)*E79</x:f>
        <x:v>0.24349498841462502</x:v>
      </x:c>
      <x:c r="G79" s="34"/>
      <x:c r="H79" s="34"/>
      <x:c r="I79" s="34"/>
      <x:c r="J79" s="34"/>
      <x:c r="K79" s="34"/>
      <x:c r="L79" s="34"/>
      <x:c r="M79" s="34"/>
      <x:c r="N79" s="34"/>
      <x:c r="O79" s="34"/>
      <x:c r="P79" s="34"/>
    </x:row>
    <x:row r="80">
      <x:c r="A80" s="34" t="n">
        <x:v>56</x:v>
      </x:c>
      <x:c r="B80" s="39" t="n">
        <x:v>-0.6350216218420555</x:v>
      </x:c>
      <x:c r="C80" s="39" t="n">
        <x:v>-0.19581373712300107</x:v>
      </x:c>
      <x:c r="D80" s="17" t="n">
        <x:f>$B$6+$B$7*B80</x:f>
        <x:v>-0.013502162184205552</x:v>
      </x:c>
      <x:c r="E80" s="17" t="n">
        <x:f>$C$6+$C$7*($B$8*B80+SQRT(1-$B$8^2)*C80)</x:f>
        <x:v>0.023404867014470004</x:v>
      </x:c>
      <x:c r="F80" s="17" t="n">
        <x:f>$B$9*D80+(1-$B$9)*E80</x:f>
        <x:v>0.004951352415132226</x:v>
      </x:c>
      <x:c r="G80" s="34"/>
      <x:c r="H80" s="34"/>
      <x:c r="I80" s="34"/>
      <x:c r="J80" s="34"/>
      <x:c r="K80" s="34"/>
      <x:c r="L80" s="34"/>
      <x:c r="M80" s="34"/>
      <x:c r="N80" s="34"/>
      <x:c r="O80" s="34"/>
      <x:c r="P80" s="34"/>
    </x:row>
    <x:row r="81">
      <x:c r="A81" s="34" t="n">
        <x:v>57</x:v>
      </x:c>
      <x:c r="B81" s="39" t="n">
        <x:v>-0.2632170621891142</x:v>
      </x:c>
      <x:c r="C81" s="39" t="n">
        <x:v>1.319243105614291</x:v>
      </x:c>
      <x:c r="D81" s="17" t="n">
        <x:f>$B$6+$B$7*B81</x:f>
        <x:v>0.02367829378108858</x:v>
      </x:c>
      <x:c r="E81" s="17" t="n">
        <x:f>$C$6+$C$7*($B$8*B81+SQRT(1-$B$8^2)*C81)</x:f>
        <x:v>0.2569268893981661</x:v>
      </x:c>
      <x:c r="F81" s="17" t="n">
        <x:f>$B$9*D81+(1-$B$9)*E81</x:f>
        <x:v>0.14030259158962735</x:v>
      </x:c>
      <x:c r="G81" s="34"/>
      <x:c r="H81" s="34"/>
      <x:c r="I81" s="34"/>
      <x:c r="J81" s="34"/>
      <x:c r="K81" s="34"/>
      <x:c r="L81" s="34"/>
      <x:c r="M81" s="34"/>
      <x:c r="N81" s="34"/>
      <x:c r="O81" s="34"/>
      <x:c r="P81" s="34"/>
    </x:row>
    <x:row r="82">
      <x:c r="A82" s="34" t="n">
        <x:v>58</x:v>
      </x:c>
      <x:c r="B82" s="39" t="n">
        <x:v>-0.3097871965640157</x:v>
      </x:c>
      <x:c r="C82" s="39" t="n">
        <x:v>-1.1159797452991254</x:v>
      </x:c>
      <x:c r="D82" s="17" t="n">
        <x:f>$B$6+$B$7*B82</x:f>
        <x:v>0.01902128034359843</x:v>
      </x:c>
      <x:c r="E82" s="17" t="n">
        <x:f>$C$6+$C$7*($B$8*B82+SQRT(1-$B$8^2)*C82)</x:f>
        <x:v>-0.09362694789960084</x:v>
      </x:c>
      <x:c r="F82" s="17" t="n">
        <x:f>$B$9*D82+(1-$B$9)*E82</x:f>
        <x:v>-0.037302833778001206</x:v>
      </x:c>
      <x:c r="G82" s="34"/>
      <x:c r="H82" s="34"/>
      <x:c r="I82" s="34"/>
      <x:c r="J82" s="34"/>
      <x:c r="K82" s="34"/>
      <x:c r="L82" s="34"/>
      <x:c r="M82" s="34"/>
      <x:c r="N82" s="34"/>
      <x:c r="O82" s="34"/>
      <x:c r="P82" s="34"/>
    </x:row>
    <x:row r="83">
      <x:c r="A83" s="34" t="n">
        <x:v>59</x:v>
      </x:c>
      <x:c r="B83" s="39" t="n">
        <x:v>-2.2176894926794373</x:v>
      </x:c>
      <x:c r="C83" s="39" t="n">
        <x:v>-0.669711558246918</x:v>
      </x:c>
      <x:c r="D83" s="17" t="n">
        <x:f>$B$6+$B$7*B83</x:f>
        <x:v>-0.17176894926794373</x:v>
      </x:c>
      <x:c r="E83" s="17" t="n">
        <x:f>$C$6+$C$7*($B$8*B83+SQRT(1-$B$8^2)*C83)</x:f>
        <x:v>-0.11562564352863917</x:v>
      </x:c>
      <x:c r="F83" s="17" t="n">
        <x:f>$B$9*D83+(1-$B$9)*E83</x:f>
        <x:v>-0.14369729639829146</x:v>
      </x:c>
      <x:c r="G83" s="34"/>
      <x:c r="H83" s="34"/>
      <x:c r="I83" s="34"/>
      <x:c r="J83" s="34"/>
      <x:c r="K83" s="34"/>
      <x:c r="L83" s="34"/>
      <x:c r="M83" s="34"/>
      <x:c r="N83" s="34"/>
      <x:c r="O83" s="34"/>
      <x:c r="P83" s="34"/>
    </x:row>
    <x:row r="84">
      <x:c r="A84" s="34" t="n">
        <x:v>60</x:v>
      </x:c>
      <x:c r="B84" s="39" t="n">
        <x:v>-0.5011433134990914</x:v>
      </x:c>
      <x:c r="C84" s="39" t="n">
        <x:v>0.13244049090472534</x:v>
      </x:c>
      <x:c r="D84" s="17" t="n">
        <x:f>$B$6+$B$7*B84</x:f>
        <x:v>-0.00011433134990913862</x:v>
      </x:c>
      <x:c r="E84" s="17" t="n">
        <x:f>$C$6+$C$7*($B$8*B84+SQRT(1-$B$8^2)*C84)</x:f>
        <x:v>0.07639957731187919</x:v>
      </x:c>
      <x:c r="F84" s="17" t="n">
        <x:f>$B$9*D84+(1-$B$9)*E84</x:f>
        <x:v>0.03814262298098502</x:v>
      </x:c>
      <x:c r="G84" s="34"/>
      <x:c r="H84" s="34"/>
      <x:c r="I84" s="34"/>
      <x:c r="J84" s="34"/>
      <x:c r="K84" s="34"/>
      <x:c r="L84" s="34"/>
      <x:c r="M84" s="34"/>
      <x:c r="N84" s="34"/>
      <x:c r="O84" s="34"/>
      <x:c r="P84" s="34"/>
    </x:row>
    <x:row r="85">
      <x:c r="A85" s="34" t="n">
        <x:v>61</x:v>
      </x:c>
      <x:c r="B85" s="39" t="n">
        <x:v>-0.7501395203718308</x:v>
      </x:c>
      <x:c r="C85" s="39" t="n">
        <x:v>-0.46824628165334664</x:v>
      </x:c>
      <x:c r="D85" s="17" t="n">
        <x:f>$B$6+$B$7*B85</x:f>
        <x:v>-0.025013952037183082</x:v>
      </x:c>
      <x:c r="E85" s="17" t="n">
        <x:f>$C$6+$C$7*($B$8*B85+SQRT(1-$B$8^2)*C85)</x:f>
        <x:v>-0.02075805101475954</x:v>
      </x:c>
      <x:c r="F85" s="17" t="n">
        <x:f>$B$9*D85+(1-$B$9)*E85</x:f>
        <x:v>-0.02288600152597131</x:v>
      </x:c>
      <x:c r="G85" s="34"/>
      <x:c r="H85" s="34"/>
      <x:c r="I85" s="34"/>
      <x:c r="J85" s="34"/>
      <x:c r="K85" s="34"/>
      <x:c r="L85" s="34"/>
      <x:c r="M85" s="34"/>
      <x:c r="N85" s="34"/>
      <x:c r="O85" s="34"/>
      <x:c r="P85" s="34"/>
    </x:row>
    <x:row r="86">
      <x:c r="A86" s="34" t="n">
        <x:v>62</x:v>
      </x:c>
      <x:c r="B86" s="39" t="n">
        <x:v>0.8878709713667096</x:v>
      </x:c>
      <x:c r="C86" s="39" t="n">
        <x:v>-1.8601635253182827</x:v>
      </x:c>
      <x:c r="D86" s="17" t="n">
        <x:f>$B$6+$B$7*B86</x:f>
        <x:v>0.13878709713667098</x:v>
      </x:c>
      <x:c r="E86" s="17" t="n">
        <x:f>$C$6+$C$7*($B$8*B86+SQRT(1-$B$8^2)*C86)</x:f>
        <x:v>-0.14621824246555598</x:v>
      </x:c>
      <x:c r="F86" s="17" t="n">
        <x:f>$B$9*D86+(1-$B$9)*E86</x:f>
        <x:v>-0.0037155726644425013</x:v>
      </x:c>
      <x:c r="G86" s="34"/>
      <x:c r="H86" s="34"/>
      <x:c r="I86" s="34"/>
      <x:c r="J86" s="34"/>
      <x:c r="K86" s="34"/>
      <x:c r="L86" s="34"/>
      <x:c r="M86" s="34"/>
      <x:c r="N86" s="34"/>
      <x:c r="O86" s="34"/>
      <x:c r="P86" s="34"/>
    </x:row>
    <x:row r="87">
      <x:c r="A87" s="34" t="n">
        <x:v>63</x:v>
      </x:c>
      <x:c r="B87" s="39" t="n">
        <x:v>-0.27132806490608713</x:v>
      </x:c>
      <x:c r="C87" s="39" t="n">
        <x:v>0.12111215390024646</x:v>
      </x:c>
      <x:c r="D87" s="17" t="n">
        <x:f>$B$6+$B$7*B87</x:f>
        <x:v>0.022867193509391287</x:v>
      </x:c>
      <x:c r="E87" s="17" t="n">
        <x:f>$C$6+$C$7*($B$8*B87+SQRT(1-$B$8^2)*C87)</x:f>
        <x:v>0.08512028178524918</x:v>
      </x:c>
      <x:c r="F87" s="17" t="n">
        <x:f>$B$9*D87+(1-$B$9)*E87</x:f>
        <x:v>0.05399373764732023</x:v>
      </x:c>
      <x:c r="G87" s="34"/>
      <x:c r="H87" s="34"/>
      <x:c r="I87" s="34"/>
      <x:c r="J87" s="34"/>
      <x:c r="K87" s="34"/>
      <x:c r="L87" s="34"/>
      <x:c r="M87" s="34"/>
      <x:c r="N87" s="34"/>
      <x:c r="O87" s="34"/>
      <x:c r="P87" s="34"/>
    </x:row>
    <x:row r="88">
      <x:c r="A88" s="34" t="n">
        <x:v>64</x:v>
      </x:c>
      <x:c r="B88" s="39" t="n">
        <x:v>-0.8807749451525195</x:v>
      </x:c>
      <x:c r="C88" s="39" t="n">
        <x:v>1.1863714753476455</x:v>
      </x:c>
      <x:c r="D88" s="17" t="n">
        <x:f>$B$6+$B$7*B88</x:f>
        <x:v>-0.038077494515251956</x:v>
      </x:c>
      <x:c r="E88" s="17" t="n">
        <x:f>$C$6+$C$7*($B$8*B88+SQRT(1-$B$8^2)*C88)</x:f>
        <x:v>0.2101240661346831</x:v>
      </x:c>
      <x:c r="F88" s="17" t="n">
        <x:f>$B$9*D88+(1-$B$9)*E88</x:f>
        <x:v>0.08602328580971558</x:v>
      </x:c>
      <x:c r="G88" s="34"/>
      <x:c r="H88" s="34"/>
      <x:c r="I88" s="34"/>
      <x:c r="J88" s="34"/>
      <x:c r="K88" s="34"/>
      <x:c r="L88" s="34"/>
      <x:c r="M88" s="34"/>
      <x:c r="N88" s="34"/>
      <x:c r="O88" s="34"/>
      <x:c r="P88" s="34"/>
    </x:row>
    <x:row r="89">
      <x:c r="A89" s="34" t="n">
        <x:v>65</x:v>
      </x:c>
      <x:c r="B89" s="39" t="n">
        <x:v>-1.344924408260897</x:v>
      </x:c>
      <x:c r="C89" s="39" t="n">
        <x:v>0.7884009130419846</x:v>
      </x:c>
      <x:c r="D89" s="17" t="n">
        <x:f>$B$6+$B$7*B89</x:f>
        <x:v>-0.08449244082608971</x:v>
      </x:c>
      <x:c r="E89" s="17" t="n">
        <x:f>$C$6+$C$7*($B$8*B89+SQRT(1-$B$8^2)*C89)</x:f>
        <x:v>0.13229138223580889</x:v>
      </x:c>
      <x:c r="F89" s="17" t="n">
        <x:f>$B$9*D89+(1-$B$9)*E89</x:f>
        <x:v>0.023899470704859586</x:v>
      </x:c>
      <x:c r="G89" s="34"/>
      <x:c r="H89" s="34"/>
      <x:c r="I89" s="34"/>
      <x:c r="J89" s="34"/>
      <x:c r="K89" s="34"/>
      <x:c r="L89" s="34"/>
      <x:c r="M89" s="34"/>
      <x:c r="N89" s="34"/>
      <x:c r="O89" s="34"/>
      <x:c r="P89" s="34"/>
    </x:row>
    <x:row r="90">
      <x:c r="A90" s="34" t="n">
        <x:v>66</x:v>
      </x:c>
      <x:c r="B90" s="39" t="n">
        <x:v>1.4716499346259924</x:v>
      </x:c>
      <x:c r="C90" s="39" t="n">
        <x:v>-0.2499191877112783</x:v>
      </x:c>
      <x:c r="D90" s="17" t="n">
        <x:f>$B$6+$B$7*B90</x:f>
        <x:v>0.19716499346259925</x:v>
      </x:c>
      <x:c r="E90" s="17" t="n">
        <x:f>$C$6+$C$7*($B$8*B90+SQRT(1-$B$8^2)*C90)</x:f>
        <x:v>0.11046309050655936</x:v>
      </x:c>
      <x:c r="F90" s="17" t="n">
        <x:f>$B$9*D90+(1-$B$9)*E90</x:f>
        <x:v>0.15381404198457932</x:v>
      </x:c>
      <x:c r="G90" s="34"/>
      <x:c r="H90" s="34"/>
      <x:c r="I90" s="34"/>
      <x:c r="J90" s="34"/>
      <x:c r="K90" s="34"/>
      <x:c r="L90" s="34"/>
      <x:c r="M90" s="34"/>
      <x:c r="N90" s="34"/>
      <x:c r="O90" s="34"/>
      <x:c r="P90" s="34"/>
    </x:row>
    <x:row r="91">
      <x:c r="A91" s="34" t="n">
        <x:v>67</x:v>
      </x:c>
      <x:c r="B91" s="39" t="n">
        <x:v>2.2502058206007156</x:v>
      </x:c>
      <x:c r="C91" s="39" t="n">
        <x:v>1.7561289112062783</x:v>
      </x:c>
      <x:c r="D91" s="17" t="n">
        <x:f>$B$6+$B$7*B91</x:f>
        <x:v>0.2750205820600716</x:v>
      </x:c>
      <x:c r="E91" s="17" t="n">
        <x:f>$C$6+$C$7*($B$8*B91+SQRT(1-$B$8^2)*C91)</x:f>
        <x:v>0.4325452935982313</x:v>
      </x:c>
      <x:c r="F91" s="17" t="n">
        <x:f>$B$9*D91+(1-$B$9)*E91</x:f>
        <x:v>0.35378293782915143</x:v>
      </x:c>
      <x:c r="G91" s="34"/>
      <x:c r="H91" s="34"/>
      <x:c r="I91" s="34"/>
      <x:c r="J91" s="34"/>
      <x:c r="K91" s="34"/>
      <x:c r="L91" s="34"/>
      <x:c r="M91" s="34"/>
      <x:c r="N91" s="34"/>
      <x:c r="O91" s="34"/>
      <x:c r="P91" s="34"/>
    </x:row>
    <x:row r="92">
      <x:c r="A92" s="34" t="n">
        <x:v>68</x:v>
      </x:c>
      <x:c r="B92" s="39" t="n">
        <x:v>1.0205932682739882</x:v>
      </x:c>
      <x:c r="C92" s="39" t="n">
        <x:v>2.572933717837539</x:v>
      </x:c>
      <x:c r="D92" s="17" t="n">
        <x:f>$B$6+$B$7*B92</x:f>
        <x:v>0.1520593268273988</x:v>
      </x:c>
      <x:c r="E92" s="17" t="n">
        <x:f>$C$6+$C$7*($B$8*B92+SQRT(1-$B$8^2)*C92)</x:f>
        <x:v>0.4940900474862307</x:v>
      </x:c>
      <x:c r="F92" s="17" t="n">
        <x:f>$B$9*D92+(1-$B$9)*E92</x:f>
        <x:v>0.32307468715681475</x:v>
      </x:c>
      <x:c r="G92" s="34"/>
      <x:c r="H92" s="34"/>
      <x:c r="I92" s="34"/>
      <x:c r="J92" s="34"/>
      <x:c r="K92" s="34"/>
      <x:c r="L92" s="34"/>
      <x:c r="M92" s="34"/>
      <x:c r="N92" s="34"/>
      <x:c r="O92" s="34"/>
      <x:c r="P92" s="34"/>
    </x:row>
    <x:row r="93">
      <x:c r="A93" s="34" t="n">
        <x:v>69</x:v>
      </x:c>
      <x:c r="B93" s="39" t="n">
        <x:v>-0.28141839959387066</x:v>
      </x:c>
      <x:c r="C93" s="39" t="n">
        <x:v>0.3602313560669418</x:v>
      </x:c>
      <x:c r="D93" s="17" t="n">
        <x:f>$B$6+$B$7*B93</x:f>
        <x:v>0.021858160040612935</x:v>
      </x:c>
      <x:c r="E93" s="17" t="n">
        <x:f>$C$6+$C$7*($B$8*B93+SQRT(1-$B$8^2)*C93)</x:f>
        <x:v>0.11888199383805209</x:v>
      </x:c>
      <x:c r="F93" s="17" t="n">
        <x:f>$B$9*D93+(1-$B$9)*E93</x:f>
        <x:v>0.07037007693933252</x:v>
      </x:c>
      <x:c r="G93" s="34"/>
      <x:c r="H93" s="34"/>
      <x:c r="I93" s="34"/>
      <x:c r="J93" s="34"/>
      <x:c r="K93" s="34"/>
      <x:c r="L93" s="34"/>
      <x:c r="M93" s="34"/>
      <x:c r="N93" s="34"/>
      <x:c r="O93" s="34"/>
      <x:c r="P93" s="34"/>
    </x:row>
    <x:row r="94">
      <x:c r="A94" s="34" t="n">
        <x:v>70</x:v>
      </x:c>
      <x:c r="B94" s="39" t="n">
        <x:v>-0.12121880751922588</x:v>
      </x:c>
      <x:c r="C94" s="39" t="n">
        <x:v>-1.066173716687483</x:v>
      </x:c>
      <x:c r="D94" s="17" t="n">
        <x:f>$B$6+$B$7*B94</x:f>
        <x:v>0.037878119248077415</x:v>
      </x:c>
      <x:c r="E94" s="17" t="n">
        <x:f>$C$6+$C$7*($B$8*B94+SQRT(1-$B$8^2)*C94)</x:f>
        <x:v>-0.0780145819186543</x:v>
      </x:c>
      <x:c r="F94" s="17" t="n">
        <x:f>$B$9*D94+(1-$B$9)*E94</x:f>
        <x:v>-0.020068231335288445</x:v>
      </x:c>
      <x:c r="G94" s="34"/>
      <x:c r="H94" s="34"/>
      <x:c r="I94" s="34"/>
      <x:c r="J94" s="34"/>
      <x:c r="K94" s="34"/>
      <x:c r="L94" s="34"/>
      <x:c r="M94" s="34"/>
      <x:c r="N94" s="34"/>
      <x:c r="O94" s="34"/>
      <x:c r="P94" s="34"/>
    </x:row>
    <x:row r="95">
      <x:c r="A95" s="34" t="n">
        <x:v>71</x:v>
      </x:c>
      <x:c r="B95" s="39" t="n">
        <x:v>0.7728888156599318</x:v>
      </x:c>
      <x:c r="C95" s="39" t="n">
        <x:v>-0.11121217871046178</x:v>
      </x:c>
      <x:c r="D95" s="17" t="n">
        <x:f>$B$6+$B$7*B95</x:f>
        <x:v>0.1272888815659932</x:v>
      </x:c>
      <x:c r="E95" s="17" t="n">
        <x:f>$C$6+$C$7*($B$8*B95+SQRT(1-$B$8^2)*C95)</x:f>
        <x:v>0.09886654816266245</x:v>
      </x:c>
      <x:c r="F95" s="17" t="n">
        <x:f>$B$9*D95+(1-$B$9)*E95</x:f>
        <x:v>0.11307771486432783</x:v>
      </x:c>
      <x:c r="G95" s="34"/>
      <x:c r="H95" s="34"/>
      <x:c r="I95" s="34"/>
      <x:c r="J95" s="34"/>
      <x:c r="K95" s="34"/>
      <x:c r="L95" s="34"/>
      <x:c r="M95" s="34"/>
      <x:c r="N95" s="34"/>
      <x:c r="O95" s="34"/>
      <x:c r="P95" s="34"/>
    </x:row>
    <x:row r="96">
      <x:c r="A96" s="34" t="n">
        <x:v>72</x:v>
      </x:c>
      <x:c r="B96" s="39" t="n">
        <x:v>0.18186058430618843</x:v>
      </x:c>
      <x:c r="C96" s="39" t="n">
        <x:v>-1.2028575758085474</x:v>
      </x:c>
      <x:c r="D96" s="17" t="n">
        <x:f>$B$6+$B$7*B96</x:f>
        <x:v>0.06818605843061884</x:v>
      </x:c>
      <x:c r="E96" s="17" t="n">
        <x:f>$C$6+$C$7*($B$8*B96+SQRT(1-$B$8^2)*C96)</x:f>
        <x:v>-0.08393422299899085</x:v>
      </x:c>
      <x:c r="F96" s="17" t="n">
        <x:f>$B$9*D96+(1-$B$9)*E96</x:f>
        <x:v>-0.007874082284186006</x:v>
      </x:c>
      <x:c r="G96" s="34"/>
      <x:c r="H96" s="34"/>
      <x:c r="I96" s="34"/>
      <x:c r="J96" s="34"/>
      <x:c r="K96" s="34"/>
      <x:c r="L96" s="34"/>
      <x:c r="M96" s="34"/>
      <x:c r="N96" s="34"/>
      <x:c r="O96" s="34"/>
      <x:c r="P96" s="34"/>
    </x:row>
    <x:row r="97">
      <x:c r="A97" s="34" t="n">
        <x:v>73</x:v>
      </x:c>
      <x:c r="B97" s="39" t="n">
        <x:v>-0.3306175824452591</x:v>
      </x:c>
      <x:c r="C97" s="39" t="n">
        <x:v>-0.05371253513004334</x:v>
      </x:c>
      <x:c r="D97" s="17" t="n">
        <x:f>$B$6+$B$7*B97</x:f>
        <x:v>0.016938241755474093</x:v>
      </x:c>
      <x:c r="E97" s="17" t="n">
        <x:f>$C$6+$C$7*($B$8*B97+SQRT(1-$B$8^2)*C97)</x:f>
        <x:v>0.05743643485975837</x:v>
      </x:c>
      <x:c r="F97" s="17" t="n">
        <x:f>$B$9*D97+(1-$B$9)*E97</x:f>
        <x:v>0.03718733830761623</x:v>
      </x:c>
      <x:c r="G97" s="34"/>
      <x:c r="H97" s="34"/>
      <x:c r="I97" s="34"/>
      <x:c r="J97" s="34"/>
      <x:c r="K97" s="34"/>
      <x:c r="L97" s="34"/>
      <x:c r="M97" s="34"/>
      <x:c r="N97" s="34"/>
      <x:c r="O97" s="34"/>
      <x:c r="P97" s="34"/>
    </x:row>
    <x:row r="98">
      <x:c r="A98" s="34" t="n">
        <x:v>74</x:v>
      </x:c>
      <x:c r="B98" s="39" t="n">
        <x:v>1.155821789317499</x:v>
      </x:c>
      <x:c r="C98" s="39" t="n">
        <x:v>1.0059344924679785</x:v>
      </x:c>
      <x:c r="D98" s="17" t="n">
        <x:f>$B$6+$B$7*B98</x:f>
        <x:v>0.1655821789317499</x:v>
      </x:c>
      <x:c r="E98" s="17" t="n">
        <x:f>$C$6+$C$7*($B$8*B98+SQRT(1-$B$8^2)*C98)</x:f>
        <x:v>0.275952032482687</x:v>
      </x:c>
      <x:c r="F98" s="17" t="n">
        <x:f>$B$9*D98+(1-$B$9)*E98</x:f>
        <x:v>0.22076710570721847</x:v>
      </x:c>
      <x:c r="G98" s="34"/>
      <x:c r="H98" s="34"/>
      <x:c r="I98" s="34"/>
      <x:c r="J98" s="34"/>
      <x:c r="K98" s="34"/>
      <x:c r="L98" s="34"/>
      <x:c r="M98" s="34"/>
      <x:c r="N98" s="34"/>
      <x:c r="O98" s="34"/>
      <x:c r="P98" s="34"/>
    </x:row>
    <x:row r="99">
      <x:c r="A99" s="34" t="n">
        <x:v>75</x:v>
      </x:c>
      <x:c r="B99" s="39" t="n">
        <x:v>-1.905208395338308</x:v>
      </x:c>
      <x:c r="C99" s="39" t="n">
        <x:v>-2.1160567469005818</x:v>
      </x:c>
      <x:c r="D99" s="17" t="n">
        <x:f>$B$6+$B$7*B99</x:f>
        <x:v>-0.14052083953383082</x:v>
      </x:c>
      <x:c r="E99" s="17" t="n">
        <x:f>$C$6+$C$7*($B$8*B99+SQRT(1-$B$8^2)*C99)</x:f>
        <x:v>-0.308522800283916</x:v>
      </x:c>
      <x:c r="F99" s="17" t="n">
        <x:f>$B$9*D99+(1-$B$9)*E99</x:f>
        <x:v>-0.2245218199088734</x:v>
      </x:c>
      <x:c r="G99" s="34"/>
      <x:c r="H99" s="34"/>
      <x:c r="I99" s="34"/>
      <x:c r="J99" s="34"/>
      <x:c r="K99" s="34"/>
      <x:c r="L99" s="34"/>
      <x:c r="M99" s="34"/>
      <x:c r="N99" s="34"/>
      <x:c r="O99" s="34"/>
      <x:c r="P99" s="34"/>
    </x:row>
    <x:row r="100">
      <x:c r="A100" s="34" t="n">
        <x:v>76</x:v>
      </x:c>
      <x:c r="B100" s="39" t="n">
        <x:v>-0.5940190083716681</x:v>
      </x:c>
      <x:c r="C100" s="39" t="n">
        <x:v>-2.3627439142212694</x:v>
      </x:c>
      <x:c r="D100" s="17" t="n">
        <x:f>$B$6+$B$7*B100</x:f>
        <x:v>-0.009401900837166813</x:v>
      </x:c>
      <x:c r="E100" s="17" t="n">
        <x:f>$C$6+$C$7*($B$8*B100+SQRT(1-$B$8^2)*C100)</x:f>
        <x:v>-0.28481796177947294</x:v>
      </x:c>
      <x:c r="F100" s="17" t="n">
        <x:f>$B$9*D100+(1-$B$9)*E100</x:f>
        <x:v>-0.14710993130831987</x:v>
      </x:c>
      <x:c r="G100" s="34"/>
      <x:c r="H100" s="34"/>
      <x:c r="I100" s="34"/>
      <x:c r="J100" s="34"/>
      <x:c r="K100" s="34"/>
      <x:c r="L100" s="34"/>
      <x:c r="M100" s="34"/>
      <x:c r="N100" s="34"/>
      <x:c r="O100" s="34"/>
      <x:c r="P100" s="34"/>
    </x:row>
    <x:row r="101">
      <x:c r="A101" s="34" t="n">
        <x:v>77</x:v>
      </x:c>
      <x:c r="B101" s="39" t="n">
        <x:v>-0.8317988570894749</x:v>
      </x:c>
      <x:c r="C101" s="39" t="n">
        <x:v>-0.09008730019410674</x:v>
      </x:c>
      <x:c r="D101" s="17" t="n">
        <x:f>$B$6+$B$7*B101</x:f>
        <x:v>-0.03317988570894749</x:v>
      </x:c>
      <x:c r="E101" s="17" t="n">
        <x:f>$C$6+$C$7*($B$8*B101+SQRT(1-$B$8^2)*C101)</x:f>
        <x:v>0.029678380350227407</x:v>
      </x:c>
      <x:c r="F101" s="17" t="n">
        <x:f>$B$9*D101+(1-$B$9)*E101</x:f>
        <x:v>-0.0017507526793600417</x:v>
      </x:c>
      <x:c r="G101" s="34"/>
      <x:c r="H101" s="34"/>
      <x:c r="I101" s="34"/>
      <x:c r="J101" s="34"/>
      <x:c r="K101" s="34"/>
      <x:c r="L101" s="34"/>
      <x:c r="M101" s="34"/>
      <x:c r="N101" s="34"/>
      <x:c r="O101" s="34"/>
      <x:c r="P101" s="34"/>
    </x:row>
    <x:row r="102">
      <x:c r="A102" s="34" t="n">
        <x:v>78</x:v>
      </x:c>
      <x:c r="B102" s="39" t="n">
        <x:v>1.365697432435178</x:v>
      </x:c>
      <x:c r="C102" s="39" t="n">
        <x:v>1.2557581408708693</x:v>
      </x:c>
      <x:c r="D102" s="17" t="n">
        <x:f>$B$6+$B$7*B102</x:f>
        <x:v>0.18656974324351783</x:v>
      </x:c>
      <x:c r="E102" s="17" t="n">
        <x:f>$C$6+$C$7*($B$8*B102+SQRT(1-$B$8^2)*C102)</x:f>
        <x:v>0.3211439221708608</x:v>
      </x:c>
      <x:c r="F102" s="17" t="n">
        <x:f>$B$9*D102+(1-$B$9)*E102</x:f>
        <x:v>0.2538568327071893</x:v>
      </x:c>
      <x:c r="G102" s="34"/>
      <x:c r="H102" s="34"/>
      <x:c r="I102" s="34"/>
      <x:c r="J102" s="34"/>
      <x:c r="K102" s="34"/>
      <x:c r="L102" s="34"/>
      <x:c r="M102" s="34"/>
      <x:c r="N102" s="34"/>
      <x:c r="O102" s="34"/>
      <x:c r="P102" s="34"/>
    </x:row>
    <x:row r="103">
      <x:c r="A103" s="34" t="n">
        <x:v>79</x:v>
      </x:c>
      <x:c r="B103" s="39" t="n">
        <x:v>0.10568592707255653</x:v>
      </x:c>
      <x:c r="C103" s="39" t="n">
        <x:v>0.48254299819852775</x:v>
      </x:c>
      <x:c r="D103" s="17" t="n">
        <x:f>$B$6+$B$7*B103</x:f>
        <x:v>0.060568592707255654</x:v>
      </x:c>
      <x:c r="E103" s="17" t="n">
        <x:f>$C$6+$C$7*($B$8*B103+SQRT(1-$B$8^2)*C103)</x:f>
        <x:v>0.15380336907089137</x:v>
      </x:c>
      <x:c r="F103" s="17" t="n">
        <x:f>$B$9*D103+(1-$B$9)*E103</x:f>
        <x:v>0.10718598088907351</x:v>
      </x:c>
      <x:c r="G103" s="34"/>
      <x:c r="H103" s="34"/>
      <x:c r="I103" s="34"/>
      <x:c r="J103" s="34"/>
      <x:c r="K103" s="34"/>
      <x:c r="L103" s="34"/>
      <x:c r="M103" s="34"/>
      <x:c r="N103" s="34"/>
      <x:c r="O103" s="34"/>
      <x:c r="P103" s="34"/>
    </x:row>
    <x:row r="104">
      <x:c r="A104" s="34" t="n">
        <x:v>80</x:v>
      </x:c>
      <x:c r="B104" s="39" t="n">
        <x:v>0.2751146443241327</x:v>
      </x:c>
      <x:c r="C104" s="39" t="n">
        <x:v>-1.093389015120753</x:v>
      </x:c>
      <x:c r="D104" s="17" t="n">
        <x:f>$B$6+$B$7*B104</x:f>
        <x:v>0.07751146443241327</x:v>
      </x:c>
      <x:c r="E104" s="17" t="n">
        <x:f>$C$6+$C$7*($B$8*B104+SQRT(1-$B$8^2)*C104)</x:f>
        <x:v>-0.06407383759376682</x:v>
      </x:c>
      <x:c r="F104" s="17" t="n">
        <x:f>$B$9*D104+(1-$B$9)*E104</x:f>
        <x:v>0.006718813419323226</x:v>
      </x:c>
      <x:c r="G104" s="34"/>
      <x:c r="H104" s="34"/>
      <x:c r="I104" s="34"/>
      <x:c r="J104" s="34"/>
      <x:c r="K104" s="34"/>
      <x:c r="L104" s="34"/>
      <x:c r="M104" s="34"/>
      <x:c r="N104" s="34"/>
      <x:c r="O104" s="34"/>
      <x:c r="P104" s="34"/>
    </x:row>
    <x:row r="105">
      <x:c r="A105" s="34" t="n">
        <x:v>81</x:v>
      </x:c>
      <x:c r="B105" s="39" t="n">
        <x:v>0.4498970182292356</x:v>
      </x:c>
      <x:c r="C105" s="39" t="n">
        <x:v>0.5496513645347026</x:v>
      </x:c>
      <x:c r="D105" s="17" t="n">
        <x:f>$B$6+$B$7*B105</x:f>
        <x:v>0.09498970182292357</x:v>
      </x:c>
      <x:c r="E105" s="17" t="n">
        <x:f>$C$6+$C$7*($B$8*B105+SQRT(1-$B$8^2)*C105)</x:f>
        <x:v>0.17889546338161091</x:v>
      </x:c>
      <x:c r="F105" s="17" t="n">
        <x:f>$B$9*D105+(1-$B$9)*E105</x:f>
        <x:v>0.13694258260226724</x:v>
      </x:c>
      <x:c r="G105" s="34"/>
      <x:c r="H105" s="34"/>
      <x:c r="I105" s="34"/>
      <x:c r="J105" s="34"/>
      <x:c r="K105" s="34"/>
      <x:c r="L105" s="34"/>
      <x:c r="M105" s="34"/>
      <x:c r="N105" s="34"/>
      <x:c r="O105" s="34"/>
      <x:c r="P105" s="34"/>
    </x:row>
    <x:row r="106">
      <x:c r="A106" s="34" t="n">
        <x:v>82</x:v>
      </x:c>
      <x:c r="B106" s="39" t="n">
        <x:v>0.03313574980166653</x:v>
      </x:c>
      <x:c r="C106" s="39" t="n">
        <x:v>-0.6108568806259601</x:v>
      </x:c>
      <x:c r="D106" s="17" t="n">
        <x:f>$B$6+$B$7*B106</x:f>
        <x:v>0.05331357498016666</x:v>
      </x:c>
      <x:c r="E106" s="17" t="n">
        <x:f>$C$6+$C$7*($B$8*B106+SQRT(1-$B$8^2)*C106)</x:f>
        <x:v>-0.005916939991581244</x:v>
      </x:c>
      <x:c r="F106" s="17" t="n">
        <x:f>$B$9*D106+(1-$B$9)*E106</x:f>
        <x:v>0.023698317494292707</x:v>
      </x:c>
      <x:c r="G106" s="34"/>
      <x:c r="H106" s="34"/>
      <x:c r="I106" s="34"/>
      <x:c r="J106" s="34"/>
      <x:c r="K106" s="34"/>
      <x:c r="L106" s="34"/>
      <x:c r="M106" s="34"/>
      <x:c r="N106" s="34"/>
      <x:c r="O106" s="34"/>
      <x:c r="P106" s="34"/>
    </x:row>
    <x:row r="107">
      <x:c r="A107" s="34" t="n">
        <x:v>83</x:v>
      </x:c>
      <x:c r="B107" s="39" t="n">
        <x:v>2.1977880061557196</x:v>
      </x:c>
      <x:c r="C107" s="39" t="n">
        <x:v>1.3971284406594329</x:v>
      </x:c>
      <x:c r="D107" s="17" t="n">
        <x:f>$B$6+$B$7*B107</x:f>
        <x:v>0.26977880061557197</x:v>
      </x:c>
      <x:c r="E107" s="17" t="n">
        <x:f>$C$6+$C$7*($B$8*B107+SQRT(1-$B$8^2)*C107)</x:f>
        <x:v>0.3788167986209417</x:v>
      </x:c>
      <x:c r="F107" s="17" t="n">
        <x:f>$B$9*D107+(1-$B$9)*E107</x:f>
        <x:v>0.32429779961825683</x:v>
      </x:c>
      <x:c r="G107" s="34"/>
      <x:c r="H107" s="34"/>
      <x:c r="I107" s="34"/>
      <x:c r="J107" s="34"/>
      <x:c r="K107" s="34"/>
      <x:c r="L107" s="34"/>
      <x:c r="M107" s="34"/>
      <x:c r="N107" s="34"/>
      <x:c r="O107" s="34"/>
      <x:c r="P107" s="34"/>
    </x:row>
    <x:row r="108">
      <x:c r="A108" s="34" t="n">
        <x:v>84</x:v>
      </x:c>
      <x:c r="B108" s="39" t="n">
        <x:v>-0.4116914995852296</x:v>
      </x:c>
      <x:c r="C108" s="39" t="n">
        <x:v>-0.21489317629066002</x:v>
      </x:c>
      <x:c r="D108" s="17" t="n">
        <x:f>$B$6+$B$7*B108</x:f>
        <x:v>0.008830850041477038</x:v>
      </x:c>
      <x:c r="E108" s="17" t="n">
        <x:f>$C$6+$C$7*($B$8*B108+SQRT(1-$B$8^2)*C108)</x:f>
        <x:v>0.030724628771565198</x:v>
      </x:c>
      <x:c r="F108" s="17" t="n">
        <x:f>$B$9*D108+(1-$B$9)*E108</x:f>
        <x:v>0.019777739406521118</x:v>
      </x:c>
      <x:c r="G108" s="34"/>
      <x:c r="H108" s="34"/>
      <x:c r="I108" s="34"/>
      <x:c r="J108" s="34"/>
      <x:c r="K108" s="34"/>
      <x:c r="L108" s="34"/>
      <x:c r="M108" s="34"/>
      <x:c r="N108" s="34"/>
      <x:c r="O108" s="34"/>
      <x:c r="P108" s="34"/>
    </x:row>
    <x:row r="109">
      <x:c r="A109" s="34" t="n">
        <x:v>85</x:v>
      </x:c>
      <x:c r="B109" s="39" t="n">
        <x:v>-0.2648431786323771</x:v>
      </x:c>
      <x:c r="C109" s="39" t="n">
        <x:v>0.6594516120682418</x:v>
      </x:c>
      <x:c r="D109" s="17" t="n">
        <x:f>$B$6+$B$7*B109</x:f>
        <x:v>0.023515682136762292</x:v>
      </x:c>
      <x:c r="E109" s="17" t="n">
        <x:f>$C$6+$C$7*($B$8*B109+SQRT(1-$B$8^2)*C109)</x:f>
        <x:v>0.16244356858996742</x:v>
      </x:c>
      <x:c r="F109" s="17" t="n">
        <x:f>$B$9*D109+(1-$B$9)*E109</x:f>
        <x:v>0.09297962536336485</x:v>
      </x:c>
      <x:c r="G109" s="34"/>
      <x:c r="H109" s="34"/>
      <x:c r="I109" s="34"/>
      <x:c r="J109" s="34"/>
      <x:c r="K109" s="34"/>
      <x:c r="L109" s="34"/>
      <x:c r="M109" s="34"/>
      <x:c r="N109" s="34"/>
      <x:c r="O109" s="34"/>
      <x:c r="P109" s="34"/>
    </x:row>
    <x:row r="110">
      <x:c r="A110" s="34" t="n">
        <x:v>86</x:v>
      </x:c>
      <x:c r="B110" s="39" t="n">
        <x:v>-0.14941566001706544</x:v>
      </x:c>
      <x:c r="C110" s="39" t="n">
        <x:v>-1.446363886620105</x:v>
      </x:c>
      <x:c r="D110" s="17" t="n">
        <x:f>$B$6+$B$7*B110</x:f>
        <x:v>0.03505843399829346</x:v>
      </x:c>
      <x:c r="E110" s="17" t="n">
        <x:f>$C$6+$C$7*($B$8*B110+SQRT(1-$B$8^2)*C110)</x:f>
        <x:v>-0.13368518634487186</x:v>
      </x:c>
      <x:c r="F110" s="17" t="n">
        <x:f>$B$9*D110+(1-$B$9)*E110</x:f>
        <x:v>-0.0493133761732892</x:v>
      </x:c>
      <x:c r="G110" s="34"/>
      <x:c r="H110" s="34"/>
      <x:c r="I110" s="34"/>
      <x:c r="J110" s="34"/>
      <x:c r="K110" s="34"/>
      <x:c r="L110" s="34"/>
      <x:c r="M110" s="34"/>
      <x:c r="N110" s="34"/>
      <x:c r="O110" s="34"/>
      <x:c r="P110" s="34"/>
    </x:row>
    <x:row r="111">
      <x:c r="A111" s="34" t="n">
        <x:v>87</x:v>
      </x:c>
      <x:c r="B111" s="39" t="n">
        <x:v>0.4649460430030689</x:v>
      </x:c>
      <x:c r="C111" s="39" t="n">
        <x:v>0.44160811954275114</x:v>
      </x:c>
      <x:c r="D111" s="17" t="n">
        <x:f>$B$6+$B$7*B111</x:f>
        <x:v>0.0964946043003069</x:v>
      </x:c>
      <x:c r="E111" s="17" t="n">
        <x:f>$C$6+$C$7*($B$8*B111+SQRT(1-$B$8^2)*C111)</x:f>
        <x:v>0.16411266646951575</x:v>
      </x:c>
      <x:c r="F111" s="17" t="n">
        <x:f>$B$9*D111+(1-$B$9)*E111</x:f>
        <x:v>0.13030363538491133</x:v>
      </x:c>
      <x:c r="G111" s="34"/>
      <x:c r="H111" s="34"/>
      <x:c r="I111" s="34"/>
      <x:c r="J111" s="34"/>
      <x:c r="K111" s="34"/>
      <x:c r="L111" s="34"/>
      <x:c r="M111" s="34"/>
      <x:c r="N111" s="34"/>
      <x:c r="O111" s="34"/>
      <x:c r="P111" s="34"/>
    </x:row>
    <x:row r="112">
      <x:c r="A112" s="34" t="n">
        <x:v>88</x:v>
      </x:c>
      <x:c r="B112" s="39" t="n">
        <x:v>1.223616885027071</x:v>
      </x:c>
      <x:c r="C112" s="39" t="n">
        <x:v>1.4482512555789169</x:v>
      </x:c>
      <x:c r="D112" s="17" t="n">
        <x:f>$B$6+$B$7*B112</x:f>
        <x:v>0.1723616885027071</x:v>
      </x:c>
      <x:c r="E112" s="17" t="n">
        <x:f>$C$6+$C$7*($B$8*B112+SQRT(1-$B$8^2)*C112)</x:f>
        <x:v>0.3422943067559243</x:v>
      </x:c>
      <x:c r="F112" s="17" t="n">
        <x:f>$B$9*D112+(1-$B$9)*E112</x:f>
        <x:v>0.2573279976293157</x:v>
      </x:c>
      <x:c r="G112" s="34"/>
      <x:c r="H112" s="34"/>
      <x:c r="I112" s="34"/>
      <x:c r="J112" s="34"/>
      <x:c r="K112" s="34"/>
      <x:c r="L112" s="34"/>
      <x:c r="M112" s="34"/>
      <x:c r="N112" s="34"/>
      <x:c r="O112" s="34"/>
      <x:c r="P112" s="34"/>
    </x:row>
    <x:row r="113">
      <x:c r="A113" s="34" t="n">
        <x:v>89</x:v>
      </x:c>
      <x:c r="B113" s="39" t="n">
        <x:v>-0.6617682677810304</x:v>
      </x:c>
      <x:c r="C113" s="39" t="n">
        <x:v>-0.3322799947510546</x:v>
      </x:c>
      <x:c r="D113" s="17" t="n">
        <x:f>$B$6+$B$7*B113</x:f>
        <x:v>-0.01617682677810303</x:v>
      </x:c>
      <x:c r="E113" s="17" t="n">
        <x:f>$C$6+$C$7*($B$8*B113+SQRT(1-$B$8^2)*C113)</x:f>
        <x:v>0.0026741910239064526</x:v>
      </x:c>
      <x:c r="F113" s="17" t="n">
        <x:f>$B$9*D113+(1-$B$9)*E113</x:f>
        <x:v>-0.0067513178770982896</x:v>
      </x:c>
      <x:c r="G113" s="34"/>
      <x:c r="H113" s="34"/>
      <x:c r="I113" s="34"/>
      <x:c r="J113" s="34"/>
      <x:c r="K113" s="34"/>
      <x:c r="L113" s="34"/>
      <x:c r="M113" s="34"/>
      <x:c r="N113" s="34"/>
      <x:c r="O113" s="34"/>
      <x:c r="P113" s="34"/>
    </x:row>
    <x:row r="114">
      <x:c r="A114" s="34" t="n">
        <x:v>90</x:v>
      </x:c>
      <x:c r="B114" s="39" t="n">
        <x:v>-0.02173823629567434</x:v>
      </x:c>
      <x:c r="C114" s="39" t="n">
        <x:v>0.28127623568379684</x:v>
      </x:c>
      <x:c r="D114" s="17" t="n">
        <x:f>$B$6+$B$7*B114</x:f>
        <x:v>0.04782617637043257</x:v>
      </x:c>
      <x:c r="E114" s="17" t="n">
        <x:f>$C$6+$C$7*($B$8*B114+SQRT(1-$B$8^2)*C114)</x:f>
        <x:v>0.11926984351355951</x:v>
      </x:c>
      <x:c r="F114" s="17" t="n">
        <x:f>$B$9*D114+(1-$B$9)*E114</x:f>
        <x:v>0.08354800994199604</x:v>
      </x:c>
      <x:c r="G114" s="34"/>
      <x:c r="H114" s="34"/>
      <x:c r="I114" s="34"/>
      <x:c r="J114" s="34"/>
      <x:c r="K114" s="34"/>
      <x:c r="L114" s="34"/>
      <x:c r="M114" s="34"/>
      <x:c r="N114" s="34"/>
      <x:c r="O114" s="34"/>
      <x:c r="P114" s="34"/>
    </x:row>
    <x:row r="115">
      <x:c r="A115" s="34" t="n">
        <x:v>91</x:v>
      </x:c>
      <x:c r="B115" s="39" t="n">
        <x:v>1.290278887278868</x:v>
      </x:c>
      <x:c r="C115" s="39" t="n">
        <x:v>1.4067682717880434</x:v>
      </x:c>
      <x:c r="D115" s="17" t="n">
        <x:f>$B$6+$B$7*B115</x:f>
        <x:v>0.17902788872788683</x:v>
      </x:c>
      <x:c r="E115" s="17" t="n">
        <x:f>$C$6+$C$7*($B$8*B115+SQRT(1-$B$8^2)*C115)</x:f>
        <x:v>0.3393582601927765</x:v>
      </x:c>
      <x:c r="F115" s="17" t="n">
        <x:f>$B$9*D115+(1-$B$9)*E115</x:f>
        <x:v>0.2591930744603317</x:v>
      </x:c>
      <x:c r="G115" s="34"/>
      <x:c r="H115" s="34"/>
      <x:c r="I115" s="34"/>
      <x:c r="J115" s="34"/>
      <x:c r="K115" s="34"/>
      <x:c r="L115" s="34"/>
      <x:c r="M115" s="34"/>
      <x:c r="N115" s="34"/>
      <x:c r="O115" s="34"/>
      <x:c r="P115" s="34"/>
    </x:row>
    <x:row r="116">
      <x:c r="A116" s="34" t="n">
        <x:v>92</x:v>
      </x:c>
      <x:c r="B116" s="39" t="n">
        <x:v>0.15620407063018674</x:v>
      </x:c>
      <x:c r="C116" s="39" t="n">
        <x:v>-0.37327266478404775</x:v>
      </x:c>
      <x:c r="D116" s="17" t="n">
        <x:f>$B$6+$B$7*B116</x:f>
        <x:v>0.06562040706301868</x:v>
      </x:c>
      <x:c r="E116" s="17" t="n">
        <x:f>$C$6+$C$7*($B$8*B116+SQRT(1-$B$8^2)*C116)</x:f>
        <x:v>0.03361726901512794</x:v>
      </x:c>
      <x:c r="F116" s="17" t="n">
        <x:f>$B$9*D116+(1-$B$9)*E116</x:f>
        <x:v>0.04961883803907331</x:v>
      </x:c>
      <x:c r="G116" s="34"/>
      <x:c r="H116" s="34"/>
      <x:c r="I116" s="34"/>
      <x:c r="J116" s="34"/>
      <x:c r="K116" s="34"/>
      <x:c r="L116" s="34"/>
      <x:c r="M116" s="34"/>
      <x:c r="N116" s="34"/>
      <x:c r="O116" s="34"/>
      <x:c r="P116" s="34"/>
    </x:row>
    <x:row r="117">
      <x:c r="A117" s="34" t="n">
        <x:v>93</x:v>
      </x:c>
      <x:c r="B117" s="39" t="n">
        <x:v>0.897104992676336</x:v>
      </x:c>
      <x:c r="C117" s="39" t="n">
        <x:v>-0.1522198875621754</x:v>
      </x:c>
      <x:c r="D117" s="17" t="n">
        <x:f>$B$6+$B$7*B117</x:f>
        <x:v>0.13971049926763363</x:v>
      </x:c>
      <x:c r="E117" s="17" t="n">
        <x:f>$C$6+$C$7*($B$8*B117+SQRT(1-$B$8^2)*C117)</x:f>
        <x:v>0.09858844697330929</x:v>
      </x:c>
      <x:c r="F117" s="17" t="n">
        <x:f>$B$9*D117+(1-$B$9)*E117</x:f>
        <x:v>0.11914947312047146</x:v>
      </x:c>
      <x:c r="G117" s="34"/>
      <x:c r="H117" s="34"/>
      <x:c r="I117" s="34"/>
      <x:c r="J117" s="34"/>
      <x:c r="K117" s="34"/>
      <x:c r="L117" s="34"/>
      <x:c r="M117" s="34"/>
      <x:c r="N117" s="34"/>
      <x:c r="O117" s="34"/>
      <x:c r="P117" s="34"/>
    </x:row>
    <x:row r="118">
      <x:c r="A118" s="34" t="n">
        <x:v>94</x:v>
      </x:c>
      <x:c r="B118" s="39" t="n">
        <x:v>0.8127774720853487</x:v>
      </x:c>
      <x:c r="C118" s="39" t="n">
        <x:v>1.1877176203106647</x:v>
      </x:c>
      <x:c r="D118" s="17" t="n">
        <x:f>$B$6+$B$7*B118</x:f>
        <x:v>0.13127774720853486</x:v>
      </x:c>
      <x:c r="E118" s="17" t="n">
        <x:f>$C$6+$C$7*($B$8*B118+SQRT(1-$B$8^2)*C118)</x:f>
        <x:v>0.2865265459780393</x:v>
      </x:c>
      <x:c r="F118" s="17" t="n">
        <x:f>$B$9*D118+(1-$B$9)*E118</x:f>
        <x:v>0.20890214659328707</x:v>
      </x:c>
      <x:c r="G118" s="34"/>
      <x:c r="H118" s="34"/>
      <x:c r="I118" s="34"/>
      <x:c r="J118" s="34"/>
      <x:c r="K118" s="34"/>
      <x:c r="L118" s="34"/>
      <x:c r="M118" s="34"/>
      <x:c r="N118" s="34"/>
      <x:c r="O118" s="34"/>
      <x:c r="P118" s="34"/>
    </x:row>
    <x:row r="119">
      <x:c r="A119" s="34" t="n">
        <x:v>95</x:v>
      </x:c>
      <x:c r="B119" s="39" t="n">
        <x:v>0.09915149692974796</x:v>
      </x:c>
      <x:c r="C119" s="39" t="n">
        <x:v>0.4857508675319755</x:v>
      </x:c>
      <x:c r="D119" s="17" t="n">
        <x:f>$B$6+$B$7*B119</x:f>
        <x:v>0.0599151496929748</x:v>
      </x:c>
      <x:c r="E119" s="17" t="n">
        <x:f>$C$6+$C$7*($B$8*B119+SQRT(1-$B$8^2)*C119)</x:f>
        <x:v>0.15396833656099485</x:v>
      </x:c>
      <x:c r="F119" s="17" t="n">
        <x:f>$B$9*D119+(1-$B$9)*E119</x:f>
        <x:v>0.10694174312698482</x:v>
      </x:c>
      <x:c r="G119" s="34"/>
      <x:c r="H119" s="34"/>
      <x:c r="I119" s="34"/>
      <x:c r="J119" s="34"/>
      <x:c r="K119" s="34"/>
      <x:c r="L119" s="34"/>
      <x:c r="M119" s="34"/>
      <x:c r="N119" s="34"/>
      <x:c r="O119" s="34"/>
      <x:c r="P119" s="34"/>
    </x:row>
    <x:row r="120">
      <x:c r="A120" s="34" t="n">
        <x:v>96</x:v>
      </x:c>
      <x:c r="B120" s="39" t="n">
        <x:v>-0.3830450551526526</x:v>
      </x:c>
      <x:c r="C120" s="39" t="n">
        <x:v>-0.13984799539308299</x:v>
      </x:c>
      <x:c r="D120" s="17" t="n">
        <x:f>$B$6+$B$7*B120</x:f>
        <x:v>0.01169549448473474</x:v>
      </x:c>
      <x:c r="E120" s="17" t="n">
        <x:f>$C$6+$C$7*($B$8*B120+SQRT(1-$B$8^2)*C120)</x:f>
        <x:v>0.0427519997613749</x:v>
      </x:c>
      <x:c r="F120" s="17" t="n">
        <x:f>$B$9*D120+(1-$B$9)*E120</x:f>
        <x:v>0.02722374712305482</x:v>
      </x:c>
      <x:c r="G120" s="34"/>
      <x:c r="H120" s="34"/>
      <x:c r="I120" s="34"/>
      <x:c r="J120" s="34"/>
      <x:c r="K120" s="34"/>
      <x:c r="L120" s="34"/>
      <x:c r="M120" s="34"/>
      <x:c r="N120" s="34"/>
      <x:c r="O120" s="34"/>
      <x:c r="P120" s="34"/>
    </x:row>
    <x:row r="121">
      <x:c r="A121" s="34" t="n">
        <x:v>97</x:v>
      </x:c>
      <x:c r="B121" s="39" t="n">
        <x:v>-0.3209919196041072</x:v>
      </x:c>
      <x:c r="C121" s="39" t="n">
        <x:v>-0.2862330093620578</x:v>
      </x:c>
      <x:c r="D121" s="17" t="n">
        <x:f>$B$6+$B$7*B121</x:f>
        <x:v>0.01790080803958928</x:v>
      </x:c>
      <x:c r="E121" s="17" t="n">
        <x:f>$C$6+$C$7*($B$8*B121+SQRT(1-$B$8^2)*C121)</x:f>
        <x:v>0.024598030362313596</x:v>
      </x:c>
      <x:c r="F121" s="17" t="n">
        <x:f>$B$9*D121+(1-$B$9)*E121</x:f>
        <x:v>0.021249419200951438</x:v>
      </x:c>
      <x:c r="G121" s="34"/>
      <x:c r="H121" s="34"/>
      <x:c r="I121" s="34"/>
      <x:c r="J121" s="34"/>
      <x:c r="K121" s="34"/>
      <x:c r="L121" s="34"/>
      <x:c r="M121" s="34"/>
      <x:c r="N121" s="34"/>
      <x:c r="O121" s="34"/>
      <x:c r="P121" s="34"/>
    </x:row>
    <x:row r="122">
      <x:c r="A122" s="34" t="n">
        <x:v>98</x:v>
      </x:c>
      <x:c r="B122" s="39" t="n">
        <x:v>-0.8735591807678899</x:v>
      </x:c>
      <x:c r="C122" s="39" t="n">
        <x:v>0.05451183428556948</x:v>
      </x:c>
      <x:c r="D122" s="17" t="n">
        <x:f>$B$6+$B$7*B122</x:f>
        <x:v>-0.037355918076788994</x:v>
      </x:c>
      <x:c r="E122" s="17" t="n">
        <x:f>$C$6+$C$7*($B$8*B122+SQRT(1-$B$8^2)*C122)</x:f>
        <x:v>0.048489983215367315</x:v>
      </x:c>
      <x:c r="F122" s="17" t="n">
        <x:f>$B$9*D122+(1-$B$9)*E122</x:f>
        <x:v>0.0055670325692891605</x:v>
      </x:c>
      <x:c r="G122" s="34"/>
      <x:c r="H122" s="34"/>
      <x:c r="I122" s="34"/>
      <x:c r="J122" s="34"/>
      <x:c r="K122" s="34"/>
      <x:c r="L122" s="34"/>
      <x:c r="M122" s="34"/>
      <x:c r="N122" s="34"/>
      <x:c r="O122" s="34"/>
      <x:c r="P122" s="34"/>
    </x:row>
    <x:row r="123">
      <x:c r="A123" s="34" t="n">
        <x:v>99</x:v>
      </x:c>
      <x:c r="B123" s="39" t="n">
        <x:v>-2.2446508228898483</x:v>
      </x:c>
      <x:c r="C123" s="39" t="n">
        <x:v>-0.26700804868387373</x:v>
      </x:c>
      <x:c r="D123" s="17" t="n">
        <x:f>$B$6+$B$7*B123</x:f>
        <x:v>-0.17446508228898483</x:v>
      </x:c>
      <x:c r="E123" s="17" t="n">
        <x:f>$C$6+$C$7*($B$8*B123+SQRT(1-$B$8^2)*C123)</x:f>
        <x:v>-0.059215703740051875</x:v>
      </x:c>
      <x:c r="F123" s="17" t="n">
        <x:f>$B$9*D123+(1-$B$9)*E123</x:f>
        <x:v>-0.11684039301451835</x:v>
      </x:c>
      <x:c r="G123" s="34"/>
      <x:c r="H123" s="34"/>
      <x:c r="I123" s="34"/>
      <x:c r="J123" s="34"/>
      <x:c r="K123" s="34"/>
      <x:c r="L123" s="34"/>
      <x:c r="M123" s="34"/>
      <x:c r="N123" s="34"/>
      <x:c r="O123" s="34"/>
      <x:c r="P123" s="34"/>
    </x:row>
    <x:row r="124">
      <x:c r="A124" s="34" t="n">
        <x:v>100</x:v>
      </x:c>
      <x:c r="B124" s="39" t="n">
        <x:v>-1.4134296312728758</x:v>
      </x:c>
      <x:c r="C124" s="39" t="n">
        <x:v>-0.1847745899061216</x:v>
      </x:c>
      <x:c r="D124" s="17" t="n">
        <x:f>$B$6+$B$7*B124</x:f>
        <x:v>-0.09134296312728758</x:v>
      </x:c>
      <x:c r="E124" s="17" t="n">
        <x:f>$C$6+$C$7*($B$8*B124+SQRT(1-$B$8^2)*C124)</x:f>
        <x:v>-0.010043892117857792</x:v>
      </x:c>
      <x:c r="F124" s="17" t="n">
        <x:f>$B$9*D124+(1-$B$9)*E124</x:f>
        <x:v>-0.05069342762257269</x:v>
      </x:c>
      <x:c r="G124" s="34"/>
      <x:c r="H124" s="34"/>
      <x:c r="I124" s="34"/>
      <x:c r="J124" s="34"/>
      <x:c r="K124" s="34"/>
      <x:c r="L124" s="34"/>
      <x:c r="M124" s="34"/>
      <x:c r="N124" s="34"/>
      <x:c r="O124" s="34"/>
      <x:c r="P124" s="34"/>
    </x:row>
    <x:row r="125">
      <x:c r="A125" s="34" t="n">
        <x:v>101</x:v>
      </x:c>
      <x:c r="B125" s="39" t="n">
        <x:v>1.1241593232748814</x:v>
      </x:c>
      <x:c r="C125" s="39" t="n">
        <x:v>-0.19685316117591697</x:v>
      </x:c>
      <x:c r="D125" s="17" t="n">
        <x:f>$B$6+$B$7*B125</x:f>
        <x:v>0.16241593232748813</x:v>
      </x:c>
      <x:c r="E125" s="17" t="n">
        <x:f>$C$6+$C$7*($B$8*B125+SQRT(1-$B$8^2)*C125)</x:f>
        <x:v>0.10241927744208634</x:v>
      </x:c>
      <x:c r="F125" s="17" t="n">
        <x:f>$B$9*D125+(1-$B$9)*E125</x:f>
        <x:v>0.13241760488478724</x:v>
      </x:c>
      <x:c r="G125" s="34"/>
      <x:c r="H125" s="34"/>
      <x:c r="I125" s="34"/>
      <x:c r="J125" s="34"/>
      <x:c r="K125" s="34"/>
      <x:c r="L125" s="34"/>
      <x:c r="M125" s="34"/>
      <x:c r="N125" s="34"/>
      <x:c r="O125" s="34"/>
      <x:c r="P125" s="34"/>
    </x:row>
    <x:row r="126">
      <x:c r="A126" s="34" t="n">
        <x:v>102</x:v>
      </x:c>
      <x:c r="B126" s="39" t="n">
        <x:v>-0.8627402463882567</x:v>
      </x:c>
      <x:c r="C126" s="39" t="n">
        <x:v>2.0922151798112187</x:v>
      </x:c>
      <x:c r="D126" s="17" t="n">
        <x:f>$B$6+$B$7*B126</x:f>
        <x:v>-0.036274024638825675</x:v>
      </x:c>
      <x:c r="E126" s="17" t="n">
        <x:f>$C$6+$C$7*($B$8*B126+SQRT(1-$B$8^2)*C126)</x:f>
        <x:v>0.3405536005857573</x:v>
      </x:c>
      <x:c r="F126" s="17" t="n">
        <x:f>$B$9*D126+(1-$B$9)*E126</x:f>
        <x:v>0.1521397879734658</x:v>
      </x:c>
      <x:c r="G126" s="34"/>
      <x:c r="H126" s="34"/>
      <x:c r="I126" s="34"/>
      <x:c r="J126" s="34"/>
      <x:c r="K126" s="34"/>
      <x:c r="L126" s="34"/>
      <x:c r="M126" s="34"/>
      <x:c r="N126" s="34"/>
      <x:c r="O126" s="34"/>
      <x:c r="P126" s="34"/>
    </x:row>
    <x:row r="127">
      <x:c r="A127" s="34" t="n">
        <x:v>103</x:v>
      </x:c>
      <x:c r="B127" s="39" t="n">
        <x:v>-0.5248728307406667</x:v>
      </x:c>
      <x:c r="C127" s="39" t="n">
        <x:v>-0.022777729995914795</x:v>
      </x:c>
      <x:c r="D127" s="17" t="n">
        <x:f>$B$6+$B$7*B127</x:f>
        <x:v>-0.0024872830740666693</x:v>
      </x:c>
      <x:c r="E127" s="17" t="n">
        <x:f>$C$6+$C$7*($B$8*B127+SQRT(1-$B$8^2)*C127)</x:f>
        <x:v>0.05312143718231094</x:v>
      </x:c>
      <x:c r="F127" s="17" t="n">
        <x:f>$B$9*D127+(1-$B$9)*E127</x:f>
        <x:v>0.025317077054122134</x:v>
      </x:c>
      <x:c r="G127" s="34"/>
      <x:c r="H127" s="34"/>
      <x:c r="I127" s="34"/>
      <x:c r="J127" s="34"/>
      <x:c r="K127" s="34"/>
      <x:c r="L127" s="34"/>
      <x:c r="M127" s="34"/>
      <x:c r="N127" s="34"/>
      <x:c r="O127" s="34"/>
      <x:c r="P127" s="34"/>
    </x:row>
    <x:row r="128">
      <x:c r="A128" s="34" t="n">
        <x:v>104</x:v>
      </x:c>
      <x:c r="B128" s="39" t="n">
        <x:v>0.01066013621860775</x:v>
      </x:c>
      <x:c r="C128" s="39" t="n">
        <x:v>-0.7954190804512165</x:v>
      </x:c>
      <x:c r="D128" s="17" t="n">
        <x:f>$B$6+$B$7*B128</x:f>
        <x:v>0.05106601362186078</x:v>
      </x:c>
      <x:c r="E128" s="17" t="n">
        <x:f>$C$6+$C$7*($B$8*B128+SQRT(1-$B$8^2)*C128)</x:f>
        <x:v>-0.033337510229777864</x:v>
      </x:c>
      <x:c r="F128" s="17" t="n">
        <x:f>$B$9*D128+(1-$B$9)*E128</x:f>
        <x:v>0.008864251696041457</x:v>
      </x:c>
      <x:c r="G128" s="34"/>
      <x:c r="H128" s="34"/>
      <x:c r="I128" s="34"/>
      <x:c r="J128" s="34"/>
      <x:c r="K128" s="34"/>
      <x:c r="L128" s="34"/>
      <x:c r="M128" s="34"/>
      <x:c r="N128" s="34"/>
      <x:c r="O128" s="34"/>
      <x:c r="P128" s="34"/>
    </x:row>
    <x:row r="129">
      <x:c r="A129" s="34" t="n">
        <x:v>105</x:v>
      </x:c>
      <x:c r="B129" s="39" t="n">
        <x:v>-0.26616300794654085</x:v>
      </x:c>
      <x:c r="C129" s="39" t="n">
        <x:v>-0.7770442029370663</x:v>
      </x:c>
      <x:c r="D129" s="17" t="n">
        <x:f>$B$6+$B$7*B129</x:f>
        <x:v>0.023383699205345915</x:v>
      </x:c>
      <x:c r="E129" s="17" t="n">
        <x:f>$C$6+$C$7*($B$8*B129+SQRT(1-$B$8^2)*C129)</x:f>
        <x:v>-0.043165274319912156</x:v>
      </x:c>
      <x:c r="F129" s="17" t="n">
        <x:f>$B$9*D129+(1-$B$9)*E129</x:f>
        <x:v>-0.00989078755728312</x:v>
      </x:c>
      <x:c r="G129" s="34"/>
      <x:c r="H129" s="34"/>
      <x:c r="I129" s="34"/>
      <x:c r="J129" s="34"/>
      <x:c r="K129" s="34"/>
      <x:c r="L129" s="34"/>
      <x:c r="M129" s="34"/>
      <x:c r="N129" s="34"/>
      <x:c r="O129" s="34"/>
      <x:c r="P129" s="34"/>
    </x:row>
    <x:row r="130">
      <x:c r="A130" s="34" t="n">
        <x:v>106</x:v>
      </x:c>
      <x:c r="B130" s="39" t="n">
        <x:v>-0.8428103017079354</x:v>
      </x:c>
      <x:c r="C130" s="39" t="n">
        <x:v>1.1222956685880734</x:v>
      </x:c>
      <x:c r="D130" s="17" t="n">
        <x:f>$B$6+$B$7*B130</x:f>
        <x:v>-0.034281030170793536</x:v>
      </x:c>
      <x:c r="E130" s="17" t="n">
        <x:f>$C$6+$C$7*($B$8*B130+SQRT(1-$B$8^2)*C130)</x:f>
        <x:v>0.2026638115001335</x:v>
      </x:c>
      <x:c r="F130" s="17" t="n">
        <x:f>$B$9*D130+(1-$B$9)*E130</x:f>
        <x:v>0.08419139066466998</x:v>
      </x:c>
      <x:c r="G130" s="34"/>
      <x:c r="H130" s="34"/>
      <x:c r="I130" s="34"/>
      <x:c r="J130" s="34"/>
      <x:c r="K130" s="34"/>
      <x:c r="L130" s="34"/>
      <x:c r="M130" s="34"/>
      <x:c r="N130" s="34"/>
      <x:c r="O130" s="34"/>
      <x:c r="P130" s="34"/>
    </x:row>
    <x:row r="131">
      <x:c r="A131" s="34" t="n">
        <x:v>107</x:v>
      </x:c>
      <x:c r="B131" s="39" t="n">
        <x:v>1.4009681232393474</x:v>
      </x:c>
      <x:c r="C131" s="39" t="n">
        <x:v>0.7545534989783789</x:v>
      </x:c>
      <x:c r="D131" s="17" t="n">
        <x:f>$B$6+$B$7*B131</x:f>
        <x:v>0.19009681232393477</x:v>
      </x:c>
      <x:c r="E131" s="17" t="n">
        <x:f>$C$6+$C$7*($B$8*B131+SQRT(1-$B$8^2)*C131)</x:f>
        <x:v>0.25101328988204014</x:v>
      </x:c>
      <x:c r="F131" s="17" t="n">
        <x:f>$B$9*D131+(1-$B$9)*E131</x:f>
        <x:v>0.22055505110298745</x:v>
      </x:c>
      <x:c r="G131" s="34"/>
      <x:c r="H131" s="34"/>
      <x:c r="I131" s="34"/>
      <x:c r="J131" s="34"/>
      <x:c r="K131" s="34"/>
      <x:c r="L131" s="34"/>
      <x:c r="M131" s="34"/>
      <x:c r="N131" s="34"/>
      <x:c r="O131" s="34"/>
      <x:c r="P131" s="34"/>
    </x:row>
    <x:row r="132">
      <x:c r="A132" s="34" t="n">
        <x:v>108</x:v>
      </x:c>
      <x:c r="B132" s="39" t="n">
        <x:v>1.0417492391733831</x:v>
      </x:c>
      <x:c r="C132" s="39" t="n">
        <x:v>-0.9018353760302337</x:v>
      </x:c>
      <x:c r="D132" s="17" t="n">
        <x:f>$B$6+$B$7*B132</x:f>
        <x:v>0.15417492391733834</x:v>
      </x:c>
      <x:c r="E132" s="17" t="n">
        <x:f>$C$6+$C$7*($B$8*B132+SQRT(1-$B$8^2)*C132)</x:f>
        <x:v>-0.002165702000172562</x:v>
      </x:c>
      <x:c r="F132" s="17" t="n">
        <x:f>$B$9*D132+(1-$B$9)*E132</x:f>
        <x:v>0.07600461095858288</x:v>
      </x:c>
      <x:c r="G132" s="34"/>
      <x:c r="H132" s="34"/>
      <x:c r="I132" s="34"/>
      <x:c r="J132" s="34"/>
      <x:c r="K132" s="34"/>
      <x:c r="L132" s="34"/>
      <x:c r="M132" s="34"/>
      <x:c r="N132" s="34"/>
      <x:c r="O132" s="34"/>
      <x:c r="P132" s="34"/>
    </x:row>
    <x:row r="133">
      <x:c r="A133" s="34" t="n">
        <x:v>109</x:v>
      </x:c>
      <x:c r="B133" s="39" t="n">
        <x:v>-0.7706489959969292</x:v>
      </x:c>
      <x:c r="C133" s="39" t="n">
        <x:v>-0.743366647620721</x:v>
      </x:c>
      <x:c r="D133" s="17" t="n">
        <x:f>$B$6+$B$7*B133</x:f>
        <x:v>-0.027064899599692924</x:v>
      </x:c>
      <x:c r="E133" s="17" t="n">
        <x:f>$C$6+$C$7*($B$8*B133+SQRT(1-$B$8^2)*C133)</x:f>
        <x:v>-0.0610481927485572</x:v>
      </x:c>
      <x:c r="F133" s="17" t="n">
        <x:f>$B$9*D133+(1-$B$9)*E133</x:f>
        <x:v>-0.044056546174125064</x:v>
      </x:c>
      <x:c r="G133" s="34"/>
      <x:c r="H133" s="34"/>
      <x:c r="I133" s="34"/>
      <x:c r="J133" s="34"/>
      <x:c r="K133" s="34"/>
      <x:c r="L133" s="34"/>
      <x:c r="M133" s="34"/>
      <x:c r="N133" s="34"/>
      <x:c r="O133" s="34"/>
      <x:c r="P133" s="34"/>
    </x:row>
    <x:row r="134">
      <x:c r="A134" s="34" t="n">
        <x:v>110</x:v>
      </x:c>
      <x:c r="B134" s="39" t="n">
        <x:v>-1.0835783281553024</x:v>
      </x:c>
      <x:c r="C134" s="39" t="n">
        <x:v>0.5619296797187915</x:v>
      </x:c>
      <x:c r="D134" s="17" t="n">
        <x:f>$B$6+$B$7*B134</x:f>
        <x:v>-0.05835783281553024</x:v>
      </x:c>
      <x:c r="E134" s="17" t="n">
        <x:f>$C$6+$C$7*($B$8*B134+SQRT(1-$B$8^2)*C134)</x:f>
        <x:v>0.11164598772152501</x:v>
      </x:c>
      <x:c r="F134" s="17" t="n">
        <x:f>$B$9*D134+(1-$B$9)*E134</x:f>
        <x:v>0.026644077452997385</x:v>
      </x:c>
      <x:c r="G134" s="34"/>
      <x:c r="H134" s="34"/>
      <x:c r="I134" s="34"/>
      <x:c r="J134" s="34"/>
      <x:c r="K134" s="34"/>
      <x:c r="L134" s="34"/>
      <x:c r="M134" s="34"/>
      <x:c r="N134" s="34"/>
      <x:c r="O134" s="34"/>
      <x:c r="P134" s="34"/>
    </x:row>
    <x:row r="135">
      <x:c r="A135" s="34" t="n">
        <x:v>111</x:v>
      </x:c>
      <x:c r="B135" s="39" t="n">
        <x:v>-0.3322563554767591</x:v>
      </x:c>
      <x:c r="C135" s="39" t="n">
        <x:v>-0.2533765146347759</x:v>
      </x:c>
      <x:c r="D135" s="17" t="n">
        <x:f>$B$6+$B$7*B135</x:f>
        <x:v>0.016774364452324095</x:v>
      </x:c>
      <x:c r="E135" s="17" t="n">
        <x:f>$C$6+$C$7*($B$8*B135+SQRT(1-$B$8^2)*C135)</x:f>
        <x:v>0.028792595499269776</x:v>
      </x:c>
      <x:c r="F135" s="17" t="n">
        <x:f>$B$9*D135+(1-$B$9)*E135</x:f>
        <x:v>0.022783479975796935</x:v>
      </x:c>
      <x:c r="G135" s="34"/>
      <x:c r="H135" s="34"/>
      <x:c r="I135" s="34"/>
      <x:c r="J135" s="34"/>
      <x:c r="K135" s="34"/>
      <x:c r="L135" s="34"/>
      <x:c r="M135" s="34"/>
      <x:c r="N135" s="34"/>
      <x:c r="O135" s="34"/>
      <x:c r="P135" s="34"/>
    </x:row>
    <x:row r="136">
      <x:c r="A136" s="34" t="n">
        <x:v>112</x:v>
      </x:c>
      <x:c r="B136" s="39" t="n">
        <x:v>0.1561505718946565</x:v>
      </x:c>
      <x:c r="C136" s="39" t="n">
        <x:v>-0.19163689036446194</x:v>
      </x:c>
      <x:c r="D136" s="17" t="n">
        <x:f>$B$6+$B$7*B136</x:f>
        <x:v>0.06561505718946566</x:v>
      </x:c>
      <x:c r="E136" s="17" t="n">
        <x:f>$C$6+$C$7*($B$8*B136+SQRT(1-$B$8^2)*C136)</x:f>
        <x:v>0.05960528441181431</x:v>
      </x:c>
      <x:c r="F136" s="17" t="n">
        <x:f>$B$9*D136+(1-$B$9)*E136</x:f>
        <x:v>0.06261017080063999</x:v>
      </x:c>
      <x:c r="G136" s="34"/>
      <x:c r="H136" s="34"/>
      <x:c r="I136" s="34"/>
      <x:c r="J136" s="34"/>
      <x:c r="K136" s="34"/>
      <x:c r="L136" s="34"/>
      <x:c r="M136" s="34"/>
      <x:c r="N136" s="34"/>
      <x:c r="O136" s="34"/>
      <x:c r="P136" s="34"/>
    </x:row>
    <x:row r="137">
      <x:c r="A137" s="34" t="n">
        <x:v>113</x:v>
      </x:c>
      <x:c r="B137" s="39" t="n">
        <x:v>0.4438383941419436</x:v>
      </x:c>
      <x:c r="C137" s="39" t="n">
        <x:v>0.9070277184282892</x:v>
      </x:c>
      <x:c r="D137" s="17" t="n">
        <x:f>$B$6+$B$7*B137</x:f>
        <x:v>0.09438383941419437</x:v>
      </x:c>
      <x:c r="E137" s="17" t="n">
        <x:f>$C$6+$C$7*($B$8*B137+SQRT(1-$B$8^2)*C137)</x:f>
        <x:v>0.22976012234346493</x:v>
      </x:c>
      <x:c r="F137" s="17" t="n">
        <x:f>$B$9*D137+(1-$B$9)*E137</x:f>
        <x:v>0.16207198087882965</x:v>
      </x:c>
      <x:c r="G137" s="34"/>
      <x:c r="H137" s="34"/>
      <x:c r="I137" s="34"/>
      <x:c r="J137" s="34"/>
      <x:c r="K137" s="34"/>
      <x:c r="L137" s="34"/>
      <x:c r="M137" s="34"/>
      <x:c r="N137" s="34"/>
      <x:c r="O137" s="34"/>
      <x:c r="P137" s="34"/>
    </x:row>
    <x:row r="138">
      <x:c r="A138" s="34" t="n">
        <x:v>114</x:v>
      </x:c>
      <x:c r="B138" s="39" t="n">
        <x:v>-1.5272884778196112</x:v>
      </x:c>
      <x:c r="C138" s="39" t="n">
        <x:v>0.24182635521716667</x:v>
      </x:c>
      <x:c r="D138" s="17" t="n">
        <x:f>$B$6+$B$7*B138</x:f>
        <x:v>-0.10272884778196113</x:v>
      </x:c>
      <x:c r="E138" s="17" t="n">
        <x:f>$C$6+$C$7*($B$8*B138+SQRT(1-$B$8^2)*C138)</x:f>
        <x:v>0.04587516452473269</x:v>
      </x:c>
      <x:c r="F138" s="17" t="n">
        <x:f>$B$9*D138+(1-$B$9)*E138</x:f>
        <x:v>-0.02842684162861422</x:v>
      </x:c>
      <x:c r="G138" s="34"/>
      <x:c r="H138" s="34"/>
      <x:c r="I138" s="34"/>
      <x:c r="J138" s="34"/>
      <x:c r="K138" s="34"/>
      <x:c r="L138" s="34"/>
      <x:c r="M138" s="34"/>
      <x:c r="N138" s="34"/>
      <x:c r="O138" s="34"/>
      <x:c r="P138" s="34"/>
    </x:row>
    <x:row r="139">
      <x:c r="A139" s="34" t="n">
        <x:v>115</x:v>
      </x:c>
      <x:c r="B139" s="39" t="n">
        <x:v>1.3414234422343154</x:v>
      </x:c>
      <x:c r="C139" s="39" t="n">
        <x:v>0.1555693795260353</x:v>
      </x:c>
      <x:c r="D139" s="17" t="n">
        <x:f>$B$6+$B$7*B139</x:f>
        <x:v>0.18414234422343156</x:v>
      </x:c>
      <x:c r="E139" s="17" t="n">
        <x:f>$C$6+$C$7*($B$8*B139+SQRT(1-$B$8^2)*C139)</x:f>
        <x:v>0.16262461435104358</x:v>
      </x:c>
      <x:c r="F139" s="17" t="n">
        <x:f>$B$9*D139+(1-$B$9)*E139</x:f>
        <x:v>0.17338347928723757</x:v>
      </x:c>
      <x:c r="G139" s="34"/>
      <x:c r="H139" s="34"/>
      <x:c r="I139" s="34"/>
      <x:c r="J139" s="34"/>
      <x:c r="K139" s="34"/>
      <x:c r="L139" s="34"/>
      <x:c r="M139" s="34"/>
      <x:c r="N139" s="34"/>
      <x:c r="O139" s="34"/>
      <x:c r="P139" s="34"/>
    </x:row>
    <x:row r="140">
      <x:c r="A140" s="34" t="n">
        <x:v>116</x:v>
      </x:c>
      <x:c r="B140" s="39" t="n">
        <x:v>-0.4973703606652267</x:v>
      </x:c>
      <x:c r="C140" s="39" t="n">
        <x:v>-0.15726541456022045</x:v>
      </x:c>
      <x:c r="D140" s="17" t="n">
        <x:f>$B$6+$B$7*B140</x:f>
        <x:v>0.00026296393347732816</x:v>
      </x:c>
      <x:c r="E140" s="17" t="n">
        <x:f>$C$6+$C$7*($B$8*B140+SQRT(1-$B$8^2)*C140)</x:f>
        <x:v>0.03511508717365256</x:v>
      </x:c>
      <x:c r="F140" s="17" t="n">
        <x:f>$B$9*D140+(1-$B$9)*E140</x:f>
        <x:v>0.017689025553564944</x:v>
      </x:c>
      <x:c r="G140" s="34"/>
      <x:c r="H140" s="34"/>
      <x:c r="I140" s="34"/>
      <x:c r="J140" s="34"/>
      <x:c r="K140" s="34"/>
      <x:c r="L140" s="34"/>
      <x:c r="M140" s="34"/>
      <x:c r="N140" s="34"/>
      <x:c r="O140" s="34"/>
      <x:c r="P140" s="34"/>
    </x:row>
    <x:row r="141">
      <x:c r="A141" s="34" t="n">
        <x:v>117</x:v>
      </x:c>
      <x:c r="B141" s="39" t="n">
        <x:v>1.2388686131044528</x:v>
      </x:c>
      <x:c r="C141" s="39" t="n">
        <x:v>-0.09694211745578264</x:v>
      </x:c>
      <x:c r="D141" s="17" t="n">
        <x:f>$B$6+$B$7*B141</x:f>
        <x:v>0.17388686131044528</x:v>
      </x:c>
      <x:c r="E141" s="17" t="n">
        <x:f>$C$6+$C$7*($B$8*B141+SQRT(1-$B$8^2)*C141)</x:f>
        <x:v>0.12187755467328482</x:v>
      </x:c>
      <x:c r="F141" s="17" t="n">
        <x:f>$B$9*D141+(1-$B$9)*E141</x:f>
        <x:v>0.14788220799186505</x:v>
      </x:c>
      <x:c r="G141" s="34"/>
      <x:c r="H141" s="34"/>
      <x:c r="I141" s="34"/>
      <x:c r="J141" s="34"/>
      <x:c r="K141" s="34"/>
      <x:c r="L141" s="34"/>
      <x:c r="M141" s="34"/>
      <x:c r="N141" s="34"/>
      <x:c r="O141" s="34"/>
      <x:c r="P141" s="34"/>
    </x:row>
    <x:row r="142">
      <x:c r="A142" s="34" t="n">
        <x:v>118</x:v>
      </x:c>
      <x:c r="B142" s="39" t="n">
        <x:v>0.032312690373155206</x:v>
      </x:c>
      <x:c r="C142" s="39" t="n">
        <x:v>-1.8987598131568344</x:v>
      </x:c>
      <x:c r="D142" s="17" t="n">
        <x:f>$B$6+$B$7*B142</x:f>
        <x:v>0.05323126903731552</x:v>
      </x:c>
      <x:c r="E142" s="17" t="n">
        <x:f>$C$6+$C$7*($B$8*B142+SQRT(1-$B$8^2)*C142)</x:f>
        <x:v>-0.19024114191002095</x:v>
      </x:c>
      <x:c r="F142" s="17" t="n">
        <x:f>$B$9*D142+(1-$B$9)*E142</x:f>
        <x:v>-0.06850493643635272</x:v>
      </x:c>
      <x:c r="G142" s="34"/>
      <x:c r="H142" s="34"/>
      <x:c r="I142" s="34"/>
      <x:c r="J142" s="34"/>
      <x:c r="K142" s="34"/>
      <x:c r="L142" s="34"/>
      <x:c r="M142" s="34"/>
      <x:c r="N142" s="34"/>
      <x:c r="O142" s="34"/>
      <x:c r="P142" s="34"/>
    </x:row>
    <x:row r="143">
      <x:c r="A143" s="34" t="n">
        <x:v>119</x:v>
      </x:c>
      <x:c r="B143" s="39" t="n">
        <x:v>-0.44599511489861315</x:v>
      </x:c>
      <x:c r="C143" s="39" t="n">
        <x:v>1.4407398897021335</x:v>
      </x:c>
      <x:c r="D143" s="17" t="n">
        <x:f>$B$6+$B$7*B143</x:f>
        <x:v>0.005400488510138683</x:v>
      </x:c>
      <x:c r="E143" s="17" t="n">
        <x:f>$C$6+$C$7*($B$8*B143+SQRT(1-$B$8^2)*C143)</x:f>
        <x:v>0.2660869588043611</x:v>
      </x:c>
      <x:c r="F143" s="17" t="n">
        <x:f>$B$9*D143+(1-$B$9)*E143</x:f>
        <x:v>0.1357437236572499</x:v>
      </x:c>
      <x:c r="G143" s="34"/>
      <x:c r="H143" s="34"/>
      <x:c r="I143" s="34"/>
      <x:c r="J143" s="34"/>
      <x:c r="K143" s="34"/>
      <x:c r="L143" s="34"/>
      <x:c r="M143" s="34"/>
      <x:c r="N143" s="34"/>
      <x:c r="O143" s="34"/>
      <x:c r="P143" s="34"/>
    </x:row>
    <x:row r="144">
      <x:c r="A144" s="34" t="n">
        <x:v>120</x:v>
      </x:c>
      <x:c r="B144" s="39" t="n">
        <x:v>1.8153142652162626</x:v>
      </x:c>
      <x:c r="C144" s="39" t="n">
        <x:v>-1.0866892894459048</x:v>
      </x:c>
      <x:c r="D144" s="17" t="n">
        <x:f>$B$6+$B$7*B144</x:f>
        <x:v>0.23153142652162628</x:v>
      </x:c>
      <x:c r="E144" s="17" t="n">
        <x:f>$C$6+$C$7*($B$8*B144+SQRT(1-$B$8^2)*C144)</x:f>
        <x:v>0.0061938149903756345</x:v>
      </x:c>
      <x:c r="F144" s="17" t="n">
        <x:f>$B$9*D144+(1-$B$9)*E144</x:f>
        <x:v>0.11886262075600096</x:v>
      </x:c>
      <x:c r="G144" s="34"/>
      <x:c r="H144" s="34"/>
      <x:c r="I144" s="34"/>
      <x:c r="J144" s="34"/>
      <x:c r="K144" s="34"/>
      <x:c r="L144" s="34"/>
      <x:c r="M144" s="34"/>
      <x:c r="N144" s="34"/>
      <x:c r="O144" s="34"/>
      <x:c r="P144" s="34"/>
    </x:row>
    <x:row r="145">
      <x:c r="A145" s="34" t="n">
        <x:v>121</x:v>
      </x:c>
      <x:c r="B145" s="39" t="n">
        <x:v>0.9088940359578951</x:v>
      </x:c>
      <x:c r="C145" s="39" t="n">
        <x:v>1.3249150378998829</x:v>
      </x:c>
      <x:c r="D145" s="17" t="n">
        <x:f>$B$6+$B$7*B145</x:f>
        <x:v>0.1408894035957895</x:v>
      </x:c>
      <x:c r="E145" s="17" t="n">
        <x:f>$C$6+$C$7*($B$8*B145+SQRT(1-$B$8^2)*C145)</x:f>
        <x:v>0.31048349059803276</x:v>
      </x:c>
      <x:c r="F145" s="17" t="n">
        <x:f>$B$9*D145+(1-$B$9)*E145</x:f>
        <x:v>0.22568644709691113</x:v>
      </x:c>
      <x:c r="G145" s="34"/>
      <x:c r="H145" s="34"/>
      <x:c r="I145" s="34"/>
      <x:c r="J145" s="34"/>
      <x:c r="K145" s="34"/>
      <x:c r="L145" s="34"/>
      <x:c r="M145" s="34"/>
      <x:c r="N145" s="34"/>
      <x:c r="O145" s="34"/>
      <x:c r="P145" s="34"/>
    </x:row>
    <x:row r="146">
      <x:c r="A146" s="34" t="n">
        <x:v>122</x:v>
      </x:c>
      <x:c r="B146" s="39" t="n">
        <x:v>0.006271560412952414</x:v>
      </x:c>
      <x:c r="C146" s="39" t="n">
        <x:v>-0.792054340626154</x:v>
      </x:c>
      <x:c r="D146" s="17" t="n">
        <x:f>$B$6+$B$7*B146</x:f>
        <x:v>0.050627156041295245</x:v>
      </x:c>
      <x:c r="E146" s="17" t="n">
        <x:f>$C$6+$C$7*($B$8*B146+SQRT(1-$B$8^2)*C146)</x:f>
        <x:v>-0.03305353255777796</x:v>
      </x:c>
      <x:c r="F146" s="17" t="n">
        <x:f>$B$9*D146+(1-$B$9)*E146</x:f>
        <x:v>0.008786811741758643</x:v>
      </x:c>
      <x:c r="G146" s="34"/>
      <x:c r="H146" s="34"/>
      <x:c r="I146" s="34"/>
      <x:c r="J146" s="34"/>
      <x:c r="K146" s="34"/>
      <x:c r="L146" s="34"/>
      <x:c r="M146" s="34"/>
      <x:c r="N146" s="34"/>
      <x:c r="O146" s="34"/>
      <x:c r="P146" s="34"/>
    </x:row>
    <x:row r="147">
      <x:c r="A147" s="34" t="n">
        <x:v>123</x:v>
      </x:c>
      <x:c r="B147" s="39" t="n">
        <x:v>-0.783291030114719</x:v>
      </x:c>
      <x:c r="C147" s="39" t="n">
        <x:v>-0.11695659734247668</x:v>
      </x:c>
      <x:c r="D147" s="17" t="n">
        <x:f>$B$6+$B$7*B147</x:f>
        <x:v>-0.0283291030114719</x:v>
      </x:c>
      <x:c r="E147" s="17" t="n">
        <x:f>$C$6+$C$7*($B$8*B147+SQRT(1-$B$8^2)*C147)</x:f>
        <x:v>0.028016481184438828</x:v>
      </x:c>
      <x:c r="F147" s="17" t="n">
        <x:f>$B$9*D147+(1-$B$9)*E147</x:f>
        <x:v>-0.0001563109135165365</x:v>
      </x:c>
      <x:c r="G147" s="34"/>
      <x:c r="H147" s="34"/>
      <x:c r="I147" s="34"/>
      <x:c r="J147" s="34"/>
      <x:c r="K147" s="34"/>
      <x:c r="L147" s="34"/>
      <x:c r="M147" s="34"/>
      <x:c r="N147" s="34"/>
      <x:c r="O147" s="34"/>
      <x:c r="P147" s="34"/>
    </x:row>
    <x:row r="148">
      <x:c r="A148" s="34" t="n">
        <x:v>124</x:v>
      </x:c>
      <x:c r="B148" s="39" t="n">
        <x:v>1.2425330124303013</x:v>
      </x:c>
      <x:c r="C148" s="39" t="n">
        <x:v>-1.0037161904706033</x:v>
      </x:c>
      <x:c r="D148" s="17" t="n">
        <x:f>$B$6+$B$7*B148</x:f>
        <x:v>0.17425330124303012</x:v>
      </x:c>
      <x:c r="E148" s="17" t="n">
        <x:f>$C$6+$C$7*($B$8*B148+SQRT(1-$B$8^2)*C148)</x:f>
        <x:v>-0.007708647618654363</x:v>
      </x:c>
      <x:c r="F148" s="17" t="n">
        <x:f>$B$9*D148+(1-$B$9)*E148</x:f>
        <x:v>0.08327232681218788</x:v>
      </x:c>
      <x:c r="G148" s="34"/>
      <x:c r="H148" s="34"/>
      <x:c r="I148" s="34"/>
      <x:c r="J148" s="34"/>
      <x:c r="K148" s="34"/>
      <x:c r="L148" s="34"/>
      <x:c r="M148" s="34"/>
      <x:c r="N148" s="34"/>
      <x:c r="O148" s="34"/>
      <x:c r="P148" s="34"/>
    </x:row>
    <x:row r="149">
      <x:c r="A149" s="34" t="n">
        <x:v>125</x:v>
      </x:c>
      <x:c r="B149" s="39" t="n">
        <x:v>0.22330064646342832</x:v>
      </x:c>
      <x:c r="C149" s="39" t="n">
        <x:v>0.3336267501291531</x:v>
      </x:c>
      <x:c r="D149" s="17" t="n">
        <x:f>$B$6+$B$7*B149</x:f>
        <x:v>0.07233006464634284</x:v>
      </x:c>
      <x:c r="E149" s="17" t="n">
        <x:f>$C$6+$C$7*($B$8*B149+SQRT(1-$B$8^2)*C149)</x:f>
        <x:v>0.13778747442928455</x:v>
      </x:c>
      <x:c r="F149" s="17" t="n">
        <x:f>$B$9*D149+(1-$B$9)*E149</x:f>
        <x:v>0.10505876953781369</x:v>
      </x:c>
      <x:c r="G149" s="34"/>
      <x:c r="H149" s="34"/>
      <x:c r="I149" s="34"/>
      <x:c r="J149" s="34"/>
      <x:c r="K149" s="34"/>
      <x:c r="L149" s="34"/>
      <x:c r="M149" s="34"/>
      <x:c r="N149" s="34"/>
      <x:c r="O149" s="34"/>
      <x:c r="P149" s="34"/>
    </x:row>
    <x:row r="150">
      <x:c r="A150" s="34" t="n">
        <x:v>126</x:v>
      </x:c>
      <x:c r="B150" s="39" t="n">
        <x:v>-0.4721452321100468</x:v>
      </x:c>
      <x:c r="C150" s="39" t="n">
        <x:v>0.7924058116934477</x:v>
      </x:c>
      <x:c r="D150" s="17" t="n">
        <x:f>$B$6+$B$7*B150</x:f>
        <x:v>0.0027854767889953225</x:v>
      </x:c>
      <x:c r="E150" s="17" t="n">
        <x:f>$C$6+$C$7*($B$8*B150+SQRT(1-$B$8^2)*C150)</x:f>
        <x:v>0.17213950963579702</x:v>
      </x:c>
      <x:c r="F150" s="17" t="n">
        <x:f>$B$9*D150+(1-$B$9)*E150</x:f>
        <x:v>0.08746249321239617</x:v>
      </x:c>
      <x:c r="G150" s="34"/>
      <x:c r="H150" s="34"/>
      <x:c r="I150" s="34"/>
      <x:c r="J150" s="34"/>
      <x:c r="K150" s="34"/>
      <x:c r="L150" s="34"/>
      <x:c r="M150" s="34"/>
      <x:c r="N150" s="34"/>
      <x:c r="O150" s="34"/>
      <x:c r="P150" s="34"/>
    </x:row>
    <x:row r="151">
      <x:c r="A151" s="34" t="n">
        <x:v>127</x:v>
      </x:c>
      <x:c r="B151" s="39" t="n">
        <x:v>0.3792310726898764</x:v>
      </x:c>
      <x:c r="C151" s="39" t="n">
        <x:v>-0.21034897263109645</x:v>
      </x:c>
      <x:c r="D151" s="17" t="n">
        <x:f>$B$6+$B$7*B151</x:f>
        <x:v>0.08792310726898764</x:v>
      </x:c>
      <x:c r="E151" s="17" t="n">
        <x:f>$C$6+$C$7*($B$8*B151+SQRT(1-$B$8^2)*C151)</x:f>
        <x:v>0.06696637862545697</x:v>
      </x:c>
      <x:c r="F151" s="17" t="n">
        <x:f>$B$9*D151+(1-$B$9)*E151</x:f>
        <x:v>0.07744474294722231</x:v>
      </x:c>
      <x:c r="G151" s="34"/>
      <x:c r="H151" s="34"/>
      <x:c r="I151" s="34"/>
      <x:c r="J151" s="34"/>
      <x:c r="K151" s="34"/>
      <x:c r="L151" s="34"/>
      <x:c r="M151" s="34"/>
      <x:c r="N151" s="34"/>
      <x:c r="O151" s="34"/>
      <x:c r="P151" s="34"/>
    </x:row>
    <x:row r="152">
      <x:c r="A152" s="34" t="n">
        <x:v>128</x:v>
      </x:c>
      <x:c r="B152" s="39" t="n">
        <x:v>0.5746335834031683</x:v>
      </x:c>
      <x:c r="C152" s="39" t="n">
        <x:v>1.4760529032476772</x:v>
      </x:c>
      <x:c r="D152" s="17" t="n">
        <x:f>$B$6+$B$7*B152</x:f>
        <x:v>0.10746335834031684</x:v>
      </x:c>
      <x:c r="E152" s="17" t="n">
        <x:f>$C$6+$C$7*($B$8*B152+SQRT(1-$B$8^2)*C152)</x:f>
        <x:v>0.3170682204191306</x:v>
      </x:c>
      <x:c r="F152" s="17" t="n">
        <x:f>$B$9*D152+(1-$B$9)*E152</x:f>
        <x:v>0.2122657893797237</x:v>
      </x:c>
      <x:c r="G152" s="34"/>
      <x:c r="H152" s="34"/>
      <x:c r="I152" s="34"/>
      <x:c r="J152" s="34"/>
      <x:c r="K152" s="34"/>
      <x:c r="L152" s="34"/>
      <x:c r="M152" s="34"/>
      <x:c r="N152" s="34"/>
      <x:c r="O152" s="34"/>
      <x:c r="P152" s="34"/>
    </x:row>
    <x:row r="153">
      <x:c r="A153" s="34" t="n">
        <x:v>129</x:v>
      </x:c>
      <x:c r="B153" s="39" t="n">
        <x:v>0.6726769473046088</x:v>
      </x:c>
      <x:c r="C153" s="39" t="n">
        <x:v>-0.287609311863168</x:v>
      </x:c>
      <x:c r="D153" s="17" t="n">
        <x:f>$B$6+$B$7*B153</x:f>
        <x:v>0.11726769473046089</x:v>
      </x:c>
      <x:c r="E153" s="17" t="n">
        <x:f>$C$6+$C$7*($B$8*B153+SQRT(1-$B$8^2)*C153)</x:f>
        <x:v>0.06911619303688324</x:v>
      </x:c>
      <x:c r="F153" s="17" t="n">
        <x:f>$B$9*D153+(1-$B$9)*E153</x:f>
        <x:v>0.09319194388367207</x:v>
      </x:c>
      <x:c r="G153" s="34"/>
      <x:c r="H153" s="34"/>
      <x:c r="I153" s="34"/>
      <x:c r="J153" s="34"/>
      <x:c r="K153" s="34"/>
      <x:c r="L153" s="34"/>
      <x:c r="M153" s="34"/>
      <x:c r="N153" s="34"/>
      <x:c r="O153" s="34"/>
      <x:c r="P153" s="34"/>
    </x:row>
    <x:row r="154">
      <x:c r="A154" s="34" t="n">
        <x:v>130</x:v>
      </x:c>
      <x:c r="B154" s="39" t="n">
        <x:v>-0.37395855802139966</x:v>
      </x:c>
      <x:c r="C154" s="39" t="n">
        <x:v>-0.2750646619423621</x:v>
      </x:c>
      <x:c r="D154" s="17" t="n">
        <x:f>$B$6+$B$7*B154</x:f>
        <x:v>0.012604144197860039</x:v>
      </x:c>
      <x:c r="E154" s="17" t="n">
        <x:f>$C$6+$C$7*($B$8*B154+SQRT(1-$B$8^2)*C154)</x:f>
        <x:v>0.02381262029633916</x:v>
      </x:c>
      <x:c r="F154" s="17" t="n">
        <x:f>$B$9*D154+(1-$B$9)*E154</x:f>
        <x:v>0.0182083822470996</x:v>
      </x:c>
      <x:c r="G154" s="34"/>
      <x:c r="H154" s="34"/>
      <x:c r="I154" s="34"/>
      <x:c r="J154" s="34"/>
      <x:c r="K154" s="34"/>
      <x:c r="L154" s="34"/>
      <x:c r="M154" s="34"/>
      <x:c r="N154" s="34"/>
      <x:c r="O154" s="34"/>
      <x:c r="P154" s="34"/>
    </x:row>
    <x:row r="155">
      <x:c r="A155" s="34" t="n">
        <x:v>131</x:v>
      </x:c>
      <x:c r="B155" s="39" t="n">
        <x:v>1.682476473167357</x:v>
      </x:c>
      <x:c r="C155" s="39" t="n">
        <x:v>-0.36185705633287546</x:v>
      </x:c>
      <x:c r="D155" s="17" t="n">
        <x:f>$B$6+$B$7*B155</x:f>
        <x:v>0.21824764731673568</x:v>
      </x:c>
      <x:c r="E155" s="17" t="n">
        <x:f>$C$6+$C$7*($B$8*B155+SQRT(1-$B$8^2)*C155)</x:f>
        <x:v>0.10393299659074057</x:v>
      </x:c>
      <x:c r="F155" s="17" t="n">
        <x:f>$B$9*D155+(1-$B$9)*E155</x:f>
        <x:v>0.16109032195373812</x:v>
      </x:c>
      <x:c r="G155" s="34"/>
      <x:c r="H155" s="34"/>
      <x:c r="I155" s="34"/>
      <x:c r="J155" s="34"/>
      <x:c r="K155" s="34"/>
      <x:c r="L155" s="34"/>
      <x:c r="M155" s="34"/>
      <x:c r="N155" s="34"/>
      <x:c r="O155" s="34"/>
      <x:c r="P155" s="34"/>
    </x:row>
    <x:row r="156">
      <x:c r="A156" s="34" t="n">
        <x:v>132</x:v>
      </x:c>
      <x:c r="B156" s="39" t="n">
        <x:v>-1.1242500702453502</x:v>
      </x:c>
      <x:c r="C156" s="39" t="n">
        <x:v>0.3281256079858406</x:v>
      </x:c>
      <x:c r="D156" s="17" t="n">
        <x:f>$B$6+$B$7*B156</x:f>
        <x:v>-0.06242500702453502</x:v>
      </x:c>
      <x:c r="E156" s="17" t="n">
        <x:f>$C$6+$C$7*($B$8*B156+SQRT(1-$B$8^2)*C156)</x:f>
        <x:v>0.07636052890592863</x:v>
      </x:c>
      <x:c r="F156" s="17" t="n">
        <x:f>$B$9*D156+(1-$B$9)*E156</x:f>
        <x:v>0.006967760940696809</x:v>
      </x:c>
      <x:c r="G156" s="34"/>
      <x:c r="H156" s="34"/>
      <x:c r="I156" s="34"/>
      <x:c r="J156" s="34"/>
      <x:c r="K156" s="34"/>
      <x:c r="L156" s="34"/>
      <x:c r="M156" s="34"/>
      <x:c r="N156" s="34"/>
      <x:c r="O156" s="34"/>
      <x:c r="P156" s="34"/>
    </x:row>
    <x:row r="157">
      <x:c r="A157" s="34" t="n">
        <x:v>133</x:v>
      </x:c>
      <x:c r="B157" s="39" t="n">
        <x:v>0.8497651891140444</x:v>
      </x:c>
      <x:c r="C157" s="39" t="n">
        <x:v>0.341465325183095</x:v>
      </x:c>
      <x:c r="D157" s="17" t="n">
        <x:f>$B$6+$B$7*B157</x:f>
        <x:v>0.13497651891140444</x:v>
      </x:c>
      <x:c r="E157" s="17" t="n">
        <x:f>$C$6+$C$7*($B$8*B157+SQRT(1-$B$8^2)*C157)</x:f>
        <x:v>0.16710000745264292</x:v>
      </x:c>
      <x:c r="F157" s="17" t="n">
        <x:f>$B$9*D157+(1-$B$9)*E157</x:f>
        <x:v>0.15103826318202368</x:v>
      </x:c>
      <x:c r="G157" s="34"/>
      <x:c r="H157" s="34"/>
      <x:c r="I157" s="34"/>
      <x:c r="J157" s="34"/>
      <x:c r="K157" s="34"/>
      <x:c r="L157" s="34"/>
      <x:c r="M157" s="34"/>
      <x:c r="N157" s="34"/>
      <x:c r="O157" s="34"/>
      <x:c r="P157" s="34"/>
    </x:row>
    <x:row r="158">
      <x:c r="A158" s="34" t="n">
        <x:v>134</x:v>
      </x:c>
      <x:c r="B158" s="39" t="n">
        <x:v>0.9782132332960105</x:v>
      </x:c>
      <x:c r="C158" s="39" t="n">
        <x:v>-0.6490939745381212</x:v>
      </x:c>
      <x:c r="D158" s="17" t="n">
        <x:f>$B$6+$B$7*B158</x:f>
        <x:v>0.14782132332960107</x:v>
      </x:c>
      <x:c r="E158" s="17" t="n">
        <x:f>$C$6+$C$7*($B$8*B158+SQRT(1-$B$8^2)*C158)</x:f>
        <x:v>0.031140167341003486</x:v>
      </x:c>
      <x:c r="F158" s="17" t="n">
        <x:f>$B$9*D158+(1-$B$9)*E158</x:f>
        <x:v>0.08948074533530229</x:v>
      </x:c>
      <x:c r="G158" s="34"/>
      <x:c r="H158" s="34"/>
      <x:c r="I158" s="34"/>
      <x:c r="J158" s="34"/>
      <x:c r="K158" s="34"/>
      <x:c r="L158" s="34"/>
      <x:c r="M158" s="34"/>
      <x:c r="N158" s="34"/>
      <x:c r="O158" s="34"/>
      <x:c r="P158" s="34"/>
    </x:row>
    <x:row r="159">
      <x:c r="A159" s="34" t="n">
        <x:v>135</x:v>
      </x:c>
      <x:c r="B159" s="39" t="n">
        <x:v>0.18578247654853386</x:v>
      </x:c>
      <x:c r="C159" s="39" t="n">
        <x:v>0.7126578872707015</x:v>
      </x:c>
      <x:c r="D159" s="17" t="n">
        <x:f>$B$6+$B$7*B159</x:f>
        <x:v>0.06857824765485339</x:v>
      </x:c>
      <x:c r="E159" s="17" t="n">
        <x:f>$C$6+$C$7*($B$8*B159+SQRT(1-$B$8^2)*C159)</x:f>
        <x:v>0.19033505582465912</x:v>
      </x:c>
      <x:c r="F159" s="17" t="n">
        <x:f>$B$9*D159+(1-$B$9)*E159</x:f>
        <x:v>0.12945665173975626</x:v>
      </x:c>
      <x:c r="G159" s="34"/>
      <x:c r="H159" s="34"/>
      <x:c r="I159" s="34"/>
      <x:c r="J159" s="34"/>
      <x:c r="K159" s="34"/>
      <x:c r="L159" s="34"/>
      <x:c r="M159" s="34"/>
      <x:c r="N159" s="34"/>
      <x:c r="O159" s="34"/>
      <x:c r="P159" s="34"/>
    </x:row>
    <x:row r="160">
      <x:c r="A160" s="34" t="n">
        <x:v>136</x:v>
      </x:c>
      <x:c r="B160" s="39" t="n">
        <x:v>1.0604114885412388</x:v>
      </x:c>
      <x:c r="C160" s="39" t="n">
        <x:v>1.1697207361013064</x:v>
      </x:c>
      <x:c r="D160" s="17" t="n">
        <x:f>$B$6+$B$7*B160</x:f>
        <x:v>0.1560411488541239</x:v>
      </x:c>
      <x:c r="E160" s="17" t="n">
        <x:f>$C$6+$C$7*($B$8*B160+SQRT(1-$B$8^2)*C160)</x:f>
        <x:v>0.2950948867159541</x:v>
      </x:c>
      <x:c r="F160" s="17" t="n">
        <x:f>$B$9*D160+(1-$B$9)*E160</x:f>
        <x:v>0.225568017785039</x:v>
      </x:c>
      <x:c r="G160" s="34"/>
      <x:c r="H160" s="34"/>
      <x:c r="I160" s="34"/>
      <x:c r="J160" s="34"/>
      <x:c r="K160" s="34"/>
      <x:c r="L160" s="34"/>
      <x:c r="M160" s="34"/>
      <x:c r="N160" s="34"/>
      <x:c r="O160" s="34"/>
      <x:c r="P160" s="34"/>
    </x:row>
    <x:row r="161">
      <x:c r="A161" s="34" t="n">
        <x:v>137</x:v>
      </x:c>
      <x:c r="B161" s="39" t="n">
        <x:v>-1.026226752448148</x:v>
      </x:c>
      <x:c r="C161" s="39" t="n">
        <x:v>-0.8800834348672973</x:v>
      </x:c>
      <x:c r="D161" s="17" t="n">
        <x:f>$B$6+$B$7*B161</x:f>
        <x:v>-0.052622675244814815</x:v>
      </x:c>
      <x:c r="E161" s="17" t="n">
        <x:f>$C$6+$C$7*($B$8*B161+SQRT(1-$B$8^2)*C161)</x:f>
        <x:v>-0.09211211721580546</x:v>
      </x:c>
      <x:c r="F161" s="17" t="n">
        <x:f>$B$9*D161+(1-$B$9)*E161</x:f>
        <x:v>-0.07236739623031013</x:v>
      </x:c>
      <x:c r="G161" s="34"/>
      <x:c r="H161" s="34"/>
      <x:c r="I161" s="34"/>
      <x:c r="J161" s="34"/>
      <x:c r="K161" s="34"/>
      <x:c r="L161" s="34"/>
      <x:c r="M161" s="34"/>
      <x:c r="N161" s="34"/>
      <x:c r="O161" s="34"/>
      <x:c r="P161" s="34"/>
    </x:row>
    <x:row r="162">
      <x:c r="A162" s="34" t="n">
        <x:v>138</x:v>
      </x:c>
      <x:c r="B162" s="39" t="n">
        <x:v>0.28809009948671244</x:v>
      </x:c>
      <x:c r="C162" s="39" t="n">
        <x:v>-0.9302512593293631</x:v>
      </x:c>
      <x:c r="D162" s="17" t="n">
        <x:f>$B$6+$B$7*B162</x:f>
        <x:v>0.07880900994867125</x:v>
      </x:c>
      <x:c r="E162" s="17" t="n">
        <x:f>$C$6+$C$7*($B$8*B162+SQRT(1-$B$8^2)*C162)</x:f>
        <x:v>-0.040146417039362045</x:v>
      </x:c>
      <x:c r="F162" s="17" t="n">
        <x:f>$B$9*D162+(1-$B$9)*E162</x:f>
        <x:v>0.019331296454654603</x:v>
      </x:c>
      <x:c r="G162" s="34"/>
      <x:c r="H162" s="34"/>
      <x:c r="I162" s="34"/>
      <x:c r="J162" s="34"/>
      <x:c r="K162" s="34"/>
      <x:c r="L162" s="34"/>
      <x:c r="M162" s="34"/>
      <x:c r="N162" s="34"/>
      <x:c r="O162" s="34"/>
      <x:c r="P162" s="34"/>
    </x:row>
    <x:row r="163">
      <x:c r="A163" s="34" t="n">
        <x:v>139</x:v>
      </x:c>
      <x:c r="B163" s="39" t="n">
        <x:v>-0.4048948435210861</x:v>
      </x:c>
      <x:c r="C163" s="39" t="n">
        <x:v>-0.18924980713026276</x:v>
      </x:c>
      <x:c r="D163" s="17" t="n">
        <x:f>$B$6+$B$7*B163</x:f>
        <x:v>0.00951051564789139</x:v>
      </x:c>
      <x:c r="E163" s="17" t="n">
        <x:f>$C$6+$C$7*($B$8*B163+SQRT(1-$B$8^2)*C163)</x:f>
        <x:v>0.03469981055922805</x:v>
      </x:c>
      <x:c r="F163" s="17" t="n">
        <x:f>$B$9*D163+(1-$B$9)*E163</x:f>
        <x:v>0.02210516310355972</x:v>
      </x:c>
      <x:c r="G163" s="34"/>
      <x:c r="H163" s="34"/>
      <x:c r="I163" s="34"/>
      <x:c r="J163" s="34"/>
      <x:c r="K163" s="34"/>
      <x:c r="L163" s="34"/>
      <x:c r="M163" s="34"/>
      <x:c r="N163" s="34"/>
      <x:c r="O163" s="34"/>
      <x:c r="P163" s="34"/>
    </x:row>
    <x:row r="164">
      <x:c r="A164" s="34" t="n">
        <x:v>140</x:v>
      </x:c>
      <x:c r="B164" s="39" t="n">
        <x:v>-1.236270635649769</x:v>
      </x:c>
      <x:c r="C164" s="39" t="n">
        <x:v>2.01710077786403</x:v>
      </x:c>
      <x:c r="D164" s="17" t="n">
        <x:f>$B$6+$B$7*B164</x:f>
        <x:v>-0.0736270635649769</x:v>
      </x:c>
      <x:c r="E164" s="17" t="n">
        <x:f>$C$6+$C$7*($B$8*B164+SQRT(1-$B$8^2)*C164)</x:f>
        <x:v>0.3129965471777273</x:v>
      </x:c>
      <x:c r="F164" s="17" t="n">
        <x:f>$B$9*D164+(1-$B$9)*E164</x:f>
        <x:v>0.1196847418063752</x:v>
      </x:c>
      <x:c r="G164" s="34"/>
      <x:c r="H164" s="34"/>
      <x:c r="I164" s="34"/>
      <x:c r="J164" s="34"/>
      <x:c r="K164" s="34"/>
      <x:c r="L164" s="34"/>
      <x:c r="M164" s="34"/>
      <x:c r="N164" s="34"/>
      <x:c r="O164" s="34"/>
      <x:c r="P164" s="34"/>
    </x:row>
    <x:row r="165">
      <x:c r="A165" s="34" t="n">
        <x:v>141</x:v>
      </x:c>
      <x:c r="B165" s="39" t="n">
        <x:v>1.9608777470840653</x:v>
      </x:c>
      <x:c r="C165" s="39" t="n">
        <x:v>1.7392870288984952</x:v>
      </x:c>
      <x:c r="D165" s="17" t="n">
        <x:f>$B$6+$B$7*B165</x:f>
        <x:v>0.24608777470840654</x:v>
      </x:c>
      <x:c r="E165" s="17" t="n">
        <x:f>$C$6+$C$7*($B$8*B165+SQRT(1-$B$8^2)*C165)</x:f>
        <x:v>0.41711561052612534</x:v>
      </x:c>
      <x:c r="F165" s="17" t="n">
        <x:f>$B$9*D165+(1-$B$9)*E165</x:f>
        <x:v>0.3316016926172659</x:v>
      </x:c>
      <x:c r="G165" s="34"/>
      <x:c r="H165" s="34"/>
      <x:c r="I165" s="34"/>
      <x:c r="J165" s="34"/>
      <x:c r="K165" s="34"/>
      <x:c r="L165" s="34"/>
      <x:c r="M165" s="34"/>
      <x:c r="N165" s="34"/>
      <x:c r="O165" s="34"/>
      <x:c r="P165" s="34"/>
    </x:row>
    <x:row r="166">
      <x:c r="A166" s="34" t="n">
        <x:v>142</x:v>
      </x:c>
      <x:c r="B166" s="39" t="n">
        <x:v>-0.00812479954368818</x:v>
      </x:c>
      <x:c r="C166" s="39" t="n">
        <x:v>-0.9553050083162967</x:v>
      </x:c>
      <x:c r="D166" s="17" t="n">
        <x:f>$B$6+$B$7*B166</x:f>
        <x:v>0.049187520045631185</x:v>
      </x:c>
      <x:c r="E166" s="17" t="n">
        <x:f>$C$6+$C$7*($B$8*B166+SQRT(1-$B$8^2)*C166)</x:f>
        <x:v>-0.05706105049089445</x:v>
      </x:c>
      <x:c r="F166" s="17" t="n">
        <x:f>$B$9*D166+(1-$B$9)*E166</x:f>
        <x:v>-0.003936765222631634</x:v>
      </x:c>
      <x:c r="G166" s="34"/>
      <x:c r="H166" s="34"/>
      <x:c r="I166" s="34"/>
      <x:c r="J166" s="34"/>
      <x:c r="K166" s="34"/>
      <x:c r="L166" s="34"/>
      <x:c r="M166" s="34"/>
      <x:c r="N166" s="34"/>
      <x:c r="O166" s="34"/>
      <x:c r="P166" s="34"/>
    </x:row>
    <x:row r="167">
      <x:c r="A167" s="34" t="n">
        <x:v>143</x:v>
      </x:c>
      <x:c r="B167" s="39" t="n">
        <x:v>0.9424310397645304</x:v>
      </x:c>
      <x:c r="C167" s="39" t="n">
        <x:v>-1.9522210319089743</x:v>
      </x:c>
      <x:c r="D167" s="17" t="n">
        <x:f>$B$6+$B$7*B167</x:f>
        <x:v>0.14424310397645304</x:v>
      </x:c>
      <x:c r="E167" s="17" t="n">
        <x:f>$C$6+$C$7*($B$8*B167+SQRT(1-$B$8^2)*C167)</x:f>
        <x:v>-0.15693562903588804</x:v>
      </x:c>
      <x:c r="F167" s="17" t="n">
        <x:f>$B$9*D167+(1-$B$9)*E167</x:f>
        <x:v>-0.006346262529717497</x:v>
      </x:c>
      <x:c r="G167" s="34"/>
      <x:c r="H167" s="34"/>
      <x:c r="I167" s="34"/>
      <x:c r="J167" s="34"/>
      <x:c r="K167" s="34"/>
      <x:c r="L167" s="34"/>
      <x:c r="M167" s="34"/>
      <x:c r="N167" s="34"/>
      <x:c r="O167" s="34"/>
      <x:c r="P167" s="34"/>
    </x:row>
    <x:row r="168">
      <x:c r="A168" s="34" t="n">
        <x:v>144</x:v>
      </x:c>
      <x:c r="B168" s="39" t="n">
        <x:v>-0.3847856587569892</x:v>
      </x:c>
      <x:c r="C168" s="39" t="n">
        <x:v>-0.8983089881407231</x:v>
      </x:c>
      <x:c r="D168" s="17" t="n">
        <x:f>$B$6+$B$7*B168</x:f>
        <x:v>0.01152143412430108</x:v>
      </x:c>
      <x:c r="E168" s="17" t="n">
        <x:f>$C$6+$C$7*($B$8*B168+SQRT(1-$B$8^2)*C168)</x:f>
        <x:v>-0.0658551784599584</x:v>
      </x:c>
      <x:c r="F168" s="17" t="n">
        <x:f>$B$9*D168+(1-$B$9)*E168</x:f>
        <x:v>-0.027166872167828662</x:v>
      </x:c>
      <x:c r="G168" s="34"/>
      <x:c r="H168" s="34"/>
      <x:c r="I168" s="34"/>
      <x:c r="J168" s="34"/>
      <x:c r="K168" s="34"/>
      <x:c r="L168" s="34"/>
      <x:c r="M168" s="34"/>
      <x:c r="N168" s="34"/>
      <x:c r="O168" s="34"/>
      <x:c r="P168" s="34"/>
    </x:row>
    <x:row r="169">
      <x:c r="A169" s="34" t="n">
        <x:v>145</x:v>
      </x:c>
      <x:c r="B169" s="39" t="n">
        <x:v>0.85193777027883</x:v>
      </x:c>
      <x:c r="C169" s="39" t="n">
        <x:v>0.42981729342065134</x:v>
      </x:c>
      <x:c r="D169" s="17" t="n">
        <x:f>$B$6+$B$7*B169</x:f>
        <x:v>0.135193777027883</x:v>
      </x:c>
      <x:c r="E169" s="17" t="n">
        <x:f>$C$6+$C$7*($B$8*B169+SQRT(1-$B$8^2)*C169)</x:f>
        <x:v>0.17984013450868072</x:v>
      </x:c>
      <x:c r="F169" s="17" t="n">
        <x:f>$B$9*D169+(1-$B$9)*E169</x:f>
        <x:v>0.15751695576828184</x:v>
      </x:c>
      <x:c r="G169" s="34"/>
      <x:c r="H169" s="34"/>
      <x:c r="I169" s="34"/>
      <x:c r="J169" s="34"/>
      <x:c r="K169" s="34"/>
      <x:c r="L169" s="34"/>
      <x:c r="M169" s="34"/>
      <x:c r="N169" s="34"/>
      <x:c r="O169" s="34"/>
      <x:c r="P169" s="34"/>
    </x:row>
    <x:row r="170">
      <x:c r="A170" s="34" t="n">
        <x:v>146</x:v>
      </x:c>
      <x:c r="B170" s="39" t="n">
        <x:v>-0.24946959593664414</x:v>
      </x:c>
      <x:c r="C170" s="39" t="n">
        <x:v>0.7397710357191655</x:v>
      </x:c>
      <x:c r="D170" s="17" t="n">
        <x:f>$B$6+$B$7*B170</x:f>
        <x:v>0.02505304040633559</x:v>
      </x:c>
      <x:c r="E170" s="17" t="n">
        <x:f>$C$6+$C$7*($B$8*B170+SQRT(1-$B$8^2)*C170)</x:f>
        <x:v>0.17462835683965014</x:v>
      </x:c>
      <x:c r="F170" s="17" t="n">
        <x:f>$B$9*D170+(1-$B$9)*E170</x:f>
        <x:v>0.09984069862299286</x:v>
      </x:c>
      <x:c r="G170" s="34"/>
      <x:c r="H170" s="34"/>
      <x:c r="I170" s="34"/>
      <x:c r="J170" s="34"/>
      <x:c r="K170" s="34"/>
      <x:c r="L170" s="34"/>
      <x:c r="M170" s="34"/>
      <x:c r="N170" s="34"/>
      <x:c r="O170" s="34"/>
      <x:c r="P170" s="34"/>
    </x:row>
    <x:row r="171">
      <x:c r="A171" s="34" t="n">
        <x:v>147</x:v>
      </x:c>
      <x:c r="B171" s="39" t="n">
        <x:v>-0.6095807363107281</x:v>
      </x:c>
      <x:c r="C171" s="39" t="n">
        <x:v>-0.5597565993650491</x:v>
      </x:c>
      <x:c r="D171" s="17" t="n">
        <x:f>$B$6+$B$7*B171</x:f>
        <x:v>-0.010958073631072804</x:v>
      </x:c>
      <x:c r="E171" s="17" t="n">
        <x:f>$C$6+$C$7*($B$8*B171+SQRT(1-$B$8^2)*C171)</x:f>
        <x:v>-0.027527197641906767</x:v>
      </x:c>
      <x:c r="F171" s="17" t="n">
        <x:f>$B$9*D171+(1-$B$9)*E171</x:f>
        <x:v>-0.019242635636489785</x:v>
      </x:c>
      <x:c r="G171" s="34"/>
      <x:c r="H171" s="34"/>
      <x:c r="I171" s="34"/>
      <x:c r="J171" s="34"/>
      <x:c r="K171" s="34"/>
      <x:c r="L171" s="34"/>
      <x:c r="M171" s="34"/>
      <x:c r="N171" s="34"/>
      <x:c r="O171" s="34"/>
      <x:c r="P171" s="34"/>
    </x:row>
    <x:row r="172">
      <x:c r="A172" s="34" t="n">
        <x:v>148</x:v>
      </x:c>
      <x:c r="B172" s="39" t="n">
        <x:v>0.14855918813576713</x:v>
      </x:c>
      <x:c r="C172" s="39" t="n">
        <x:v>1.223096249237966</x:v>
      </x:c>
      <x:c r="D172" s="17" t="n">
        <x:f>$B$6+$B$7*B172</x:f>
        <x:v>0.06485591881357672</x:v>
      </x:c>
      <x:c r="E172" s="17" t="n">
        <x:f>$C$6+$C$7*($B$8*B172+SQRT(1-$B$8^2)*C172)</x:f>
        <x:v>0.2616990823542285</x:v>
      </x:c>
      <x:c r="F172" s="17" t="n">
        <x:f>$B$9*D172+(1-$B$9)*E172</x:f>
        <x:v>0.1632775005839026</x:v>
      </x:c>
      <x:c r="G172" s="34"/>
      <x:c r="H172" s="34"/>
      <x:c r="I172" s="34"/>
      <x:c r="J172" s="34"/>
      <x:c r="K172" s="34"/>
      <x:c r="L172" s="34"/>
      <x:c r="M172" s="34"/>
      <x:c r="N172" s="34"/>
      <x:c r="O172" s="34"/>
      <x:c r="P172" s="34"/>
    </x:row>
    <x:row r="173">
      <x:c r="A173" s="34" t="n">
        <x:v>149</x:v>
      </x:c>
      <x:c r="B173" s="39" t="n">
        <x:v>0.9367401571389896</x:v>
      </x:c>
      <x:c r="C173" s="39" t="n">
        <x:v>-0.511027554820363</x:v>
      </x:c>
      <x:c r="D173" s="17" t="n">
        <x:f>$B$6+$B$7*B173</x:f>
        <x:v>0.14367401571389898</x:v>
      </x:c>
      <x:c r="E173" s="17" t="n">
        <x:f>$C$6+$C$7*($B$8*B173+SQRT(1-$B$8^2)*C173)</x:f>
        <x:v>0.049029924439145806</x:v>
      </x:c>
      <x:c r="F173" s="17" t="n">
        <x:f>$B$9*D173+(1-$B$9)*E173</x:f>
        <x:v>0.0963519700765224</x:v>
      </x:c>
      <x:c r="G173" s="34"/>
      <x:c r="H173" s="34"/>
      <x:c r="I173" s="34"/>
      <x:c r="J173" s="34"/>
      <x:c r="K173" s="34"/>
      <x:c r="L173" s="34"/>
      <x:c r="M173" s="34"/>
      <x:c r="N173" s="34"/>
      <x:c r="O173" s="34"/>
      <x:c r="P173" s="34"/>
    </x:row>
    <x:row r="174">
      <x:c r="A174" s="34" t="n">
        <x:v>150</x:v>
      </x:c>
      <x:c r="B174" s="39" t="n">
        <x:v>-1.0997651031951057</x:v>
      </x:c>
      <x:c r="C174" s="39" t="n">
        <x:v>-1.253304747045423</x:v>
      </x:c>
      <x:c r="D174" s="17" t="n">
        <x:f>$B$6+$B$7*B174</x:f>
        <x:v>-0.05997651031951057</x:v>
      </x:c>
      <x:c r="E174" s="17" t="n">
        <x:f>$C$6+$C$7*($B$8*B174+SQRT(1-$B$8^2)*C174)</x:f>
        <x:v>-0.14882590907306642</x:v>
      </x:c>
      <x:c r="F174" s="17" t="n">
        <x:f>$B$9*D174+(1-$B$9)*E174</x:f>
        <x:v>-0.1044012096962885</x:v>
      </x:c>
      <x:c r="G174" s="34"/>
      <x:c r="H174" s="34"/>
      <x:c r="I174" s="34"/>
      <x:c r="J174" s="34"/>
      <x:c r="K174" s="34"/>
      <x:c r="L174" s="34"/>
      <x:c r="M174" s="34"/>
      <x:c r="N174" s="34"/>
      <x:c r="O174" s="34"/>
      <x:c r="P174" s="34"/>
    </x:row>
    <x:row r="175">
      <x:c r="A175" s="34" t="n">
        <x:v>151</x:v>
      </x:c>
      <x:c r="B175" s="39" t="n">
        <x:v>-0.3302309040593105</x:v>
      </x:c>
      <x:c r="C175" s="39" t="n">
        <x:v>2.071937884577691</x:v>
      </x:c>
      <x:c r="D175" s="17" t="n">
        <x:f>$B$6+$B$7*B175</x:f>
        <x:v>0.016976909594068952</x:v>
      </x:c>
      <x:c r="E175" s="17" t="n">
        <x:f>$C$6+$C$7*($B$8*B175+SQRT(1-$B$8^2)*C175)</x:f>
        <x:v>0.3616150249672648</x:v>
      </x:c>
      <x:c r="F175" s="17" t="n">
        <x:f>$B$9*D175+(1-$B$9)*E175</x:f>
        <x:v>0.18929596728066686</x:v>
      </x:c>
      <x:c r="G175" s="34"/>
      <x:c r="H175" s="34"/>
      <x:c r="I175" s="34"/>
      <x:c r="J175" s="34"/>
      <x:c r="K175" s="34"/>
      <x:c r="L175" s="34"/>
      <x:c r="M175" s="34"/>
      <x:c r="N175" s="34"/>
      <x:c r="O175" s="34"/>
      <x:c r="P175" s="34"/>
    </x:row>
    <x:row r="176">
      <x:c r="A176" s="34" t="n">
        <x:v>152</x:v>
      </x:c>
      <x:c r="B176" s="39" t="n">
        <x:v>-1.0467155670264692</x:v>
      </x:c>
      <x:c r="C176" s="39" t="n">
        <x:v>0.7826505205036441</x:v>
      </x:c>
      <x:c r="D176" s="17" t="n">
        <x:f>$B$6+$B$7*B176</x:f>
        <x:v>-0.05467155670264692</x:v>
      </x:c>
      <x:c r="E176" s="17" t="n">
        <x:f>$C$6+$C$7*($B$8*B176+SQRT(1-$B$8^2)*C176)</x:f>
        <x:v>0.14488795136147936</x:v>
      </x:c>
      <x:c r="F176" s="17" t="n">
        <x:f>$B$9*D176+(1-$B$9)*E176</x:f>
        <x:v>0.04510819732941622</x:v>
      </x:c>
      <x:c r="G176" s="34"/>
      <x:c r="H176" s="34"/>
      <x:c r="I176" s="34"/>
      <x:c r="J176" s="34"/>
      <x:c r="K176" s="34"/>
      <x:c r="L176" s="34"/>
      <x:c r="M176" s="34"/>
      <x:c r="N176" s="34"/>
      <x:c r="O176" s="34"/>
      <x:c r="P176" s="34"/>
    </x:row>
    <x:row r="177">
      <x:c r="A177" s="34" t="n">
        <x:v>153</x:v>
      </x:c>
      <x:c r="B177" s="39" t="n">
        <x:v>-0.38373195875345895</x:v>
      </x:c>
      <x:c r="C177" s="39" t="n">
        <x:v>-0.4363590648771602</x:v>
      </x:c>
      <x:c r="D177" s="17" t="n">
        <x:f>$B$6+$B$7*B177</x:f>
        <x:v>0.011626804124654104</x:v>
      </x:c>
      <x:c r="E177" s="17" t="n">
        <x:f>$C$6+$C$7*($B$8*B177+SQRT(1-$B$8^2)*C177)</x:f>
        <x:v>0.00029305917409984394</x:v>
      </x:c>
      <x:c r="F177" s="17" t="n">
        <x:f>$B$9*D177+(1-$B$9)*E177</x:f>
        <x:v>0.005959931649376974</x:v>
      </x:c>
      <x:c r="G177" s="34"/>
      <x:c r="H177" s="34"/>
      <x:c r="I177" s="34"/>
      <x:c r="J177" s="34"/>
      <x:c r="K177" s="34"/>
      <x:c r="L177" s="34"/>
      <x:c r="M177" s="34"/>
      <x:c r="N177" s="34"/>
      <x:c r="O177" s="34"/>
      <x:c r="P177" s="34"/>
    </x:row>
    <x:row r="178">
      <x:c r="A178" s="34" t="n">
        <x:v>154</x:v>
      </x:c>
      <x:c r="B178" s="39" t="n">
        <x:v>-1.8489346903198682</x:v>
      </x:c>
      <x:c r="C178" s="39" t="n">
        <x:v>-1.2273223119148269</x:v>
      </x:c>
      <x:c r="D178" s="17" t="n">
        <x:f>$B$6+$B$7*B178</x:f>
        <x:v>-0.13489346903198685</x:v>
      </x:c>
      <x:c r="E178" s="17" t="n">
        <x:f>$C$6+$C$7*($B$8*B178+SQRT(1-$B$8^2)*C178)</x:f>
        <x:v>-0.17882069098077846</x:v>
      </x:c>
      <x:c r="F178" s="17" t="n">
        <x:f>$B$9*D178+(1-$B$9)*E178</x:f>
        <x:v>-0.15685708000638265</x:v>
      </x:c>
      <x:c r="G178" s="34"/>
      <x:c r="H178" s="34"/>
      <x:c r="I178" s="34"/>
      <x:c r="J178" s="34"/>
      <x:c r="K178" s="34"/>
      <x:c r="L178" s="34"/>
      <x:c r="M178" s="34"/>
      <x:c r="N178" s="34"/>
      <x:c r="O178" s="34"/>
      <x:c r="P178" s="34"/>
    </x:row>
    <x:row r="179">
      <x:c r="A179" s="34" t="n">
        <x:v>155</x:v>
      </x:c>
      <x:c r="B179" s="39" t="n">
        <x:v>-0.5198630073404119</x:v>
      </x:c>
      <x:c r="C179" s="39" t="n">
        <x:v>-0.958623139754517</x:v>
      </x:c>
      <x:c r="D179" s="17" t="n">
        <x:f>$B$6+$B$7*B179</x:f>
        <x:v>-0.0019863007340411923</x:v>
      </x:c>
      <x:c r="E179" s="17" t="n">
        <x:f>$C$6+$C$7*($B$8*B179+SQRT(1-$B$8^2)*C179)</x:f>
        <x:v>-0.08056406418990288</x:v>
      </x:c>
      <x:c r="F179" s="17" t="n">
        <x:f>$B$9*D179+(1-$B$9)*E179</x:f>
        <x:v>-0.04127518246197204</x:v>
      </x:c>
      <x:c r="G179" s="34"/>
      <x:c r="H179" s="34"/>
      <x:c r="I179" s="34"/>
      <x:c r="J179" s="34"/>
      <x:c r="K179" s="34"/>
      <x:c r="L179" s="34"/>
      <x:c r="M179" s="34"/>
      <x:c r="N179" s="34"/>
      <x:c r="O179" s="34"/>
      <x:c r="P179" s="34"/>
    </x:row>
    <x:row r="180">
      <x:c r="A180" s="34" t="n">
        <x:v>156</x:v>
      </x:c>
      <x:c r="B180" s="39" t="n">
        <x:v>0.21400865401979538</x:v>
      </x:c>
      <x:c r="C180" s="39" t="n">
        <x:v>-0.03319826634738855</x:v>
      </x:c>
      <x:c r="D180" s="17" t="n">
        <x:f>$B$6+$B$7*B180</x:f>
        <x:v>0.07140086540197954</x:v>
      </x:c>
      <x:c r="E180" s="17" t="n">
        <x:f>$C$6+$C$7*($B$8*B180+SQRT(1-$B$8^2)*C180)</x:f>
        <x:v>0.08488002027771256</x:v>
      </x:c>
      <x:c r="F180" s="17" t="n">
        <x:f>$B$9*D180+(1-$B$9)*E180</x:f>
        <x:v>0.07814044283984606</x:v>
      </x:c>
      <x:c r="G180" s="34"/>
      <x:c r="H180" s="34"/>
      <x:c r="I180" s="34"/>
      <x:c r="J180" s="34"/>
      <x:c r="K180" s="34"/>
      <x:c r="L180" s="34"/>
      <x:c r="M180" s="34"/>
      <x:c r="N180" s="34"/>
      <x:c r="O180" s="34"/>
      <x:c r="P180" s="34"/>
    </x:row>
    <x:row r="181">
      <x:c r="A181" s="34" t="n">
        <x:v>157</x:v>
      </x:c>
      <x:c r="B181" s="39" t="n">
        <x:v>1.2677037402183795</x:v>
      </x:c>
      <x:c r="C181" s="39" t="n">
        <x:v>1.9109453275366775</x:v>
      </x:c>
      <x:c r="D181" s="17" t="n">
        <x:f>$B$6+$B$7*B181</x:f>
        <x:v>0.17677037402183798</x:v>
      </x:c>
      <x:c r="E181" s="17" t="n">
        <x:f>$C$6+$C$7*($B$8*B181+SQRT(1-$B$8^2)*C181)</x:f>
        <x:v>0.41048551726509436</x:v>
      </x:c>
      <x:c r="F181" s="17" t="n">
        <x:f>$B$9*D181+(1-$B$9)*E181</x:f>
        <x:v>0.29362794564346617</x:v>
      </x:c>
      <x:c r="G181" s="34"/>
      <x:c r="H181" s="34"/>
      <x:c r="I181" s="34"/>
      <x:c r="J181" s="34"/>
      <x:c r="K181" s="34"/>
      <x:c r="L181" s="34"/>
      <x:c r="M181" s="34"/>
      <x:c r="N181" s="34"/>
      <x:c r="O181" s="34"/>
      <x:c r="P181" s="34"/>
    </x:row>
    <x:row r="182">
      <x:c r="A182" s="34" t="n">
        <x:v>158</x:v>
      </x:c>
      <x:c r="B182" s="39" t="n">
        <x:v>-0.5045144483939216</x:v>
      </x:c>
      <x:c r="C182" s="39" t="n">
        <x:v>-0.7225116750030227</x:v>
      </x:c>
      <x:c r="D182" s="17" t="n">
        <x:f>$B$6+$B$7*B182</x:f>
        <x:v>-0.00045144483939215524</x:v>
      </x:c>
      <x:c r="E182" s="17" t="n">
        <x:f>$C$6+$C$7*($B$8*B182+SQRT(1-$B$8^2)*C182)</x:f>
        <x:v>-0.04608798171774696</x:v>
      </x:c>
      <x:c r="F182" s="17" t="n">
        <x:f>$B$9*D182+(1-$B$9)*E182</x:f>
        <x:v>-0.023269713278569557</x:v>
      </x:c>
      <x:c r="G182" s="34"/>
      <x:c r="H182" s="34"/>
      <x:c r="I182" s="34"/>
      <x:c r="J182" s="34"/>
      <x:c r="K182" s="34"/>
      <x:c r="L182" s="34"/>
      <x:c r="M182" s="34"/>
      <x:c r="N182" s="34"/>
      <x:c r="O182" s="34"/>
      <x:c r="P182" s="34"/>
    </x:row>
    <x:row r="183">
      <x:c r="A183" s="34" t="n">
        <x:v>159</x:v>
      </x:c>
      <x:c r="B183" s="39" t="n">
        <x:v>1.3995372895827571</x:v>
      </x:c>
      <x:c r="C183" s="39" t="n">
        <x:v>-0.729519437381215</x:v>
      </x:c>
      <x:c r="D183" s="17" t="n">
        <x:f>$B$6+$B$7*B183</x:f>
        <x:v>0.18995372895827572</x:v>
      </x:c>
      <x:c r="E183" s="17" t="n">
        <x:f>$C$6+$C$7*($B$8*B183+SQRT(1-$B$8^2)*C183)</x:f>
        <x:v>0.03859159960418772</x:v>
      </x:c>
      <x:c r="F183" s="17" t="n">
        <x:f>$B$9*D183+(1-$B$9)*E183</x:f>
        <x:v>0.11427266428123173</x:v>
      </x:c>
      <x:c r="G183" s="34"/>
      <x:c r="H183" s="34"/>
      <x:c r="I183" s="34"/>
      <x:c r="J183" s="34"/>
      <x:c r="K183" s="34"/>
      <x:c r="L183" s="34"/>
      <x:c r="M183" s="34"/>
      <x:c r="N183" s="34"/>
      <x:c r="O183" s="34"/>
      <x:c r="P183" s="34"/>
    </x:row>
    <x:row r="184">
      <x:c r="A184" s="34" t="n">
        <x:v>160</x:v>
      </x:c>
      <x:c r="B184" s="39" t="n">
        <x:v>0.7514566722891691</x:v>
      </x:c>
      <x:c r="C184" s="39" t="n">
        <x:v>-0.0991712599159995</x:v>
      </x:c>
      <x:c r="D184" s="17" t="n">
        <x:f>$B$6+$B$7*B184</x:f>
        <x:v>0.1251456672289169</x:v>
      </x:c>
      <x:c r="E184" s="17" t="n">
        <x:f>$C$6+$C$7*($B$8*B184+SQRT(1-$B$8^2)*C184)</x:f>
        <x:v>0.09962504737984548</x:v>
      </x:c>
      <x:c r="F184" s="17" t="n">
        <x:f>$B$9*D184+(1-$B$9)*E184</x:f>
        <x:v>0.11238535730438119</x:v>
      </x:c>
      <x:c r="G184" s="34"/>
      <x:c r="H184" s="34"/>
      <x:c r="I184" s="34"/>
      <x:c r="J184" s="34"/>
      <x:c r="K184" s="34"/>
      <x:c r="L184" s="34"/>
      <x:c r="M184" s="34"/>
      <x:c r="N184" s="34"/>
      <x:c r="O184" s="34"/>
      <x:c r="P184" s="34"/>
    </x:row>
    <x:row r="185">
      <x:c r="A185" s="34" t="n">
        <x:v>161</x:v>
      </x:c>
      <x:c r="B185" s="39" t="n">
        <x:v>-0.2975148801075751</x:v>
      </x:c>
      <x:c r="C185" s="39" t="n">
        <x:v>-0.7873985868343623</x:v>
      </x:c>
      <x:c r="D185" s="17" t="n">
        <x:f>$B$6+$B$7*B185</x:f>
        <x:v>0.02024851198924249</x:v>
      </x:c>
      <x:c r="E185" s="17" t="n">
        <x:f>$C$6+$C$7*($B$8*B185+SQRT(1-$B$8^2)*C185)</x:f>
        <x:v>-0.04605772647308133</x:v>
      </x:c>
      <x:c r="F185" s="17" t="n">
        <x:f>$B$9*D185+(1-$B$9)*E185</x:f>
        <x:v>-0.01290460724191942</x:v>
      </x:c>
      <x:c r="G185" s="34"/>
      <x:c r="H185" s="34"/>
      <x:c r="I185" s="34"/>
      <x:c r="J185" s="34"/>
      <x:c r="K185" s="34"/>
      <x:c r="L185" s="34"/>
      <x:c r="M185" s="34"/>
      <x:c r="N185" s="34"/>
      <x:c r="O185" s="34"/>
      <x:c r="P185" s="34"/>
    </x:row>
    <x:row r="186">
      <x:c r="A186" s="34" t="n">
        <x:v>162</x:v>
      </x:c>
      <x:c r="B186" s="39" t="n">
        <x:v>1.1732522997772672</x:v>
      </x:c>
      <x:c r="C186" s="39" t="n">
        <x:v>0.6904732572950794</x:v>
      </x:c>
      <x:c r="D186" s="17" t="n">
        <x:f>$B$6+$B$7*B186</x:f>
        <x:v>0.16732522997772672</x:v>
      </x:c>
      <x:c r="E186" s="17" t="n">
        <x:f>$C$6+$C$7*($B$8*B186+SQRT(1-$B$8^2)*C186)</x:f>
        <x:v>0.23159677963955083</x:v>
      </x:c>
      <x:c r="F186" s="17" t="n">
        <x:f>$B$9*D186+(1-$B$9)*E186</x:f>
        <x:v>0.19946100480863876</x:v>
      </x:c>
      <x:c r="G186" s="34"/>
      <x:c r="H186" s="34"/>
      <x:c r="I186" s="34"/>
      <x:c r="J186" s="34"/>
      <x:c r="K186" s="34"/>
      <x:c r="L186" s="34"/>
      <x:c r="M186" s="34"/>
      <x:c r="N186" s="34"/>
      <x:c r="O186" s="34"/>
      <x:c r="P186" s="34"/>
    </x:row>
    <x:row r="187">
      <x:c r="A187" s="34" t="n">
        <x:v>163</x:v>
      </x:c>
      <x:c r="B187" s="39" t="n">
        <x:v>-0.0027264359829075324</x:v>
      </x:c>
      <x:c r="C187" s="39" t="n">
        <x:v>-0.20739312212435498</x:v>
      </x:c>
      <x:c r="D187" s="17" t="n">
        <x:f>$B$6+$B$7*B187</x:f>
        <x:v>0.04972735640170925</x:v>
      </x:c>
      <x:c r="E187" s="17" t="n">
        <x:f>$C$6+$C$7*($B$8*B187+SQRT(1-$B$8^2)*C187)</x:f>
        <x:v>0.05020124598596802</x:v>
      </x:c>
      <x:c r="F187" s="17" t="n">
        <x:f>$B$9*D187+(1-$B$9)*E187</x:f>
        <x:v>0.049964301193838635</x:v>
      </x:c>
      <x:c r="G187" s="34"/>
      <x:c r="H187" s="34"/>
      <x:c r="I187" s="34"/>
      <x:c r="J187" s="34"/>
      <x:c r="K187" s="34"/>
      <x:c r="L187" s="34"/>
      <x:c r="M187" s="34"/>
      <x:c r="N187" s="34"/>
      <x:c r="O187" s="34"/>
      <x:c r="P187" s="34"/>
    </x:row>
    <x:row r="188">
      <x:c r="A188" s="34" t="n">
        <x:v>164</x:v>
      </x:c>
      <x:c r="B188" s="39" t="n">
        <x:v>1.4297984198294478</x:v>
      </x:c>
      <x:c r="C188" s="39" t="n">
        <x:v>-0.42524774560089196</x:v>
      </x:c>
      <x:c r="D188" s="17" t="n">
        <x:f>$B$6+$B$7*B188</x:f>
        <x:v>0.19297984198294477</x:v>
      </x:c>
      <x:c r="E188" s="17" t="n">
        <x:f>$C$6+$C$7*($B$8*B188+SQRT(1-$B$8^2)*C188)</x:f>
        <x:v>0.08349185466589444</x:v>
      </x:c>
      <x:c r="F188" s="17" t="n">
        <x:f>$B$9*D188+(1-$B$9)*E188</x:f>
        <x:v>0.1382358483244196</x:v>
      </x:c>
      <x:c r="G188" s="34"/>
      <x:c r="H188" s="34"/>
      <x:c r="I188" s="34"/>
      <x:c r="J188" s="34"/>
      <x:c r="K188" s="34"/>
      <x:c r="L188" s="34"/>
      <x:c r="M188" s="34"/>
      <x:c r="N188" s="34"/>
      <x:c r="O188" s="34"/>
      <x:c r="P188" s="34"/>
    </x:row>
    <x:row r="189">
      <x:c r="A189" s="34" t="n">
        <x:v>165</x:v>
      </x:c>
      <x:c r="B189" s="39" t="n">
        <x:v>-0.39185673654716047</x:v>
      </x:c>
      <x:c r="C189" s="39" t="n">
        <x:v>0.5703854163046002</x:v>
      </x:c>
      <x:c r="D189" s="17" t="n">
        <x:f>$B$6+$B$7*B189</x:f>
        <x:v>0.010814326345283953</x:v>
      </x:c>
      <x:c r="E189" s="17" t="n">
        <x:f>$C$6+$C$7*($B$8*B189+SQRT(1-$B$8^2)*C189)</x:f>
        <x:v>0.14398339813480016</x:v>
      </x:c>
      <x:c r="F189" s="17" t="n">
        <x:f>$B$9*D189+(1-$B$9)*E189</x:f>
        <x:v>0.07739886224004205</x:v>
      </x:c>
      <x:c r="G189" s="34"/>
      <x:c r="H189" s="34"/>
      <x:c r="I189" s="34"/>
      <x:c r="J189" s="34"/>
      <x:c r="K189" s="34"/>
      <x:c r="L189" s="34"/>
      <x:c r="M189" s="34"/>
      <x:c r="N189" s="34"/>
      <x:c r="O189" s="34"/>
      <x:c r="P189" s="34"/>
    </x:row>
    <x:row r="190">
      <x:c r="A190" s="34" t="n">
        <x:v>166</x:v>
      </x:c>
      <x:c r="B190" s="39" t="n">
        <x:v>-0.695882574567234</x:v>
      </x:c>
      <x:c r="C190" s="39" t="n">
        <x:v>1.1954434704136443</x:v>
      </x:c>
      <x:c r="D190" s="17" t="n">
        <x:f>$B$6+$B$7*B190</x:f>
        <x:v>-0.019588257456723407</x:v>
      </x:c>
      <x:c r="E190" s="17" t="n">
        <x:f>$C$6+$C$7*($B$8*B190+SQRT(1-$B$8^2)*C190)</x:f>
        <x:v>0.21974234257029857</x:v>
      </x:c>
      <x:c r="F190" s="17" t="n">
        <x:f>$B$9*D190+(1-$B$9)*E190</x:f>
        <x:v>0.10007704255678758</x:v>
      </x:c>
      <x:c r="G190" s="34"/>
      <x:c r="H190" s="34"/>
      <x:c r="I190" s="34"/>
      <x:c r="J190" s="34"/>
      <x:c r="K190" s="34"/>
      <x:c r="L190" s="34"/>
      <x:c r="M190" s="34"/>
      <x:c r="N190" s="34"/>
      <x:c r="O190" s="34"/>
      <x:c r="P190" s="34"/>
    </x:row>
    <x:row r="191">
      <x:c r="A191" s="34" t="n">
        <x:v>167</x:v>
      </x:c>
      <x:c r="B191" s="39" t="n">
        <x:v>0.768038980041481</x:v>
      </x:c>
      <x:c r="C191" s="39" t="n">
        <x:v>0.880503353042671</x:v>
      </x:c>
      <x:c r="D191" s="17" t="n">
        <x:f>$B$6+$B$7*B191</x:f>
        <x:v>0.1268038980041481</x:v>
      </x:c>
      <x:c r="E191" s="17" t="n">
        <x:f>$C$6+$C$7*($B$8*B191+SQRT(1-$B$8^2)*C191)</x:f>
        <x:v>0.24055375391883693</x:v>
      </x:c>
      <x:c r="F191" s="17" t="n">
        <x:f>$B$9*D191+(1-$B$9)*E191</x:f>
        <x:v>0.18367882596149251</x:v>
      </x:c>
      <x:c r="G191" s="34"/>
      <x:c r="H191" s="34"/>
      <x:c r="I191" s="34"/>
      <x:c r="J191" s="34"/>
      <x:c r="K191" s="34"/>
      <x:c r="L191" s="34"/>
      <x:c r="M191" s="34"/>
      <x:c r="N191" s="34"/>
      <x:c r="O191" s="34"/>
      <x:c r="P191" s="34"/>
    </x:row>
    <x:row r="192">
      <x:c r="A192" s="34" t="n">
        <x:v>168</x:v>
      </x:c>
      <x:c r="B192" s="39" t="n">
        <x:v>-1.379300264126569</x:v>
      </x:c>
      <x:c r="C192" s="39" t="n">
        <x:v>0.7618125229140176</x:v>
      </x:c>
      <x:c r="D192" s="17" t="n">
        <x:f>$B$6+$B$7*B192</x:f>
        <x:v>-0.08793002641265692</x:v>
      </x:c>
      <x:c r="E192" s="17" t="n">
        <x:f>$C$6+$C$7*($B$8*B192+SQRT(1-$B$8^2)*C192)</x:f>
        <x:v>0.12693991257500836</x:v>
      </x:c>
      <x:c r="F192" s="17" t="n">
        <x:f>$B$9*D192+(1-$B$9)*E192</x:f>
        <x:v>0.019504943081175723</x:v>
      </x:c>
      <x:c r="G192" s="34"/>
      <x:c r="H192" s="34"/>
      <x:c r="I192" s="34"/>
      <x:c r="J192" s="34"/>
      <x:c r="K192" s="34"/>
      <x:c r="L192" s="34"/>
      <x:c r="M192" s="34"/>
      <x:c r="N192" s="34"/>
      <x:c r="O192" s="34"/>
      <x:c r="P192" s="34"/>
    </x:row>
    <x:row r="193">
      <x:c r="A193" s="34" t="n">
        <x:v>169</x:v>
      </x:c>
      <x:c r="B193" s="39" t="n">
        <x:v>1.2358691110850102</x:v>
      </x:c>
      <x:c r="C193" s="39" t="n">
        <x:v>-0.6361592598979493</x:v>
      </x:c>
      <x:c r="D193" s="17" t="n">
        <x:f>$B$6+$B$7*B193</x:f>
        <x:v>0.17358691110850102</x:v>
      </x:c>
      <x:c r="E193" s="17" t="n">
        <x:f>$C$6+$C$7*($B$8*B193+SQRT(1-$B$8^2)*C193)</x:f>
        <x:v>0.044585521544668716</x:v>
      </x:c>
      <x:c r="F193" s="17" t="n">
        <x:f>$B$9*D193+(1-$B$9)*E193</x:f>
        <x:v>0.10908621632658487</x:v>
      </x:c>
      <x:c r="G193" s="34"/>
      <x:c r="H193" s="34"/>
      <x:c r="I193" s="34"/>
      <x:c r="J193" s="34"/>
      <x:c r="K193" s="34"/>
      <x:c r="L193" s="34"/>
      <x:c r="M193" s="34"/>
      <x:c r="N193" s="34"/>
      <x:c r="O193" s="34"/>
      <x:c r="P193" s="34"/>
    </x:row>
    <x:row r="194">
      <x:c r="A194" s="34" t="n">
        <x:v>170</x:v>
      </x:c>
      <x:c r="B194" s="39" t="n">
        <x:v>0.79437977902983</x:v>
      </x:c>
      <x:c r="C194" s="39" t="n">
        <x:v>-1.4936772464003316</x:v>
      </x:c>
      <x:c r="D194" s="17" t="n">
        <x:f>$B$6+$B$7*B194</x:f>
        <x:v>0.129437977902983</x:v>
      </x:c>
      <x:c r="E194" s="17" t="n">
        <x:f>$C$6+$C$7*($B$8*B194+SQRT(1-$B$8^2)*C194)</x:f>
        <x:v>-0.09798450188452683</x:v>
      </x:c>
      <x:c r="F194" s="17" t="n">
        <x:f>$B$9*D194+(1-$B$9)*E194</x:f>
        <x:v>0.015726738009228088</x:v>
      </x:c>
      <x:c r="G194" s="34"/>
      <x:c r="H194" s="34"/>
      <x:c r="I194" s="34"/>
      <x:c r="J194" s="34"/>
      <x:c r="K194" s="34"/>
      <x:c r="L194" s="34"/>
      <x:c r="M194" s="34"/>
      <x:c r="N194" s="34"/>
      <x:c r="O194" s="34"/>
      <x:c r="P194" s="34"/>
    </x:row>
    <x:row r="195">
      <x:c r="A195" s="34" t="n">
        <x:v>171</x:v>
      </x:c>
      <x:c r="B195" s="39" t="n">
        <x:v>-0.7598967187872292</x:v>
      </x:c>
      <x:c r="C195" s="39" t="n">
        <x:v>-1.0365375172129223</x:v>
      </x:c>
      <x:c r="D195" s="17" t="n">
        <x:f>$B$6+$B$7*B195</x:f>
        <x:v>-0.02598967187872292</x:v>
      </x:c>
      <x:c r="E195" s="17" t="n">
        <x:f>$C$6+$C$7*($B$8*B195+SQRT(1-$B$8^2)*C195)</x:f>
        <x:v>-0.10251441805674509</x:v>
      </x:c>
      <x:c r="F195" s="17" t="n">
        <x:f>$B$9*D195+(1-$B$9)*E195</x:f>
        <x:v>-0.06425204496773401</x:v>
      </x:c>
      <x:c r="G195" s="34"/>
      <x:c r="H195" s="34"/>
      <x:c r="I195" s="34"/>
      <x:c r="J195" s="34"/>
      <x:c r="K195" s="34"/>
      <x:c r="L195" s="34"/>
      <x:c r="M195" s="34"/>
      <x:c r="N195" s="34"/>
      <x:c r="O195" s="34"/>
      <x:c r="P195" s="34"/>
    </x:row>
    <x:row r="196">
      <x:c r="A196" s="34" t="n">
        <x:v>172</x:v>
      </x:c>
      <x:c r="B196" s="39" t="n">
        <x:v>1.006755998161119</x:v>
      </x:c>
      <x:c r="C196" s="39" t="n">
        <x:v>0.8595040242097645</x:v>
      </x:c>
      <x:c r="D196" s="17" t="n">
        <x:f>$B$6+$B$7*B196</x:f>
        <x:v>0.1506755998161119</x:v>
      </x:c>
      <x:c r="E196" s="17" t="n">
        <x:f>$C$6+$C$7*($B$8*B196+SQRT(1-$B$8^2)*C196)</x:f>
        <x:v>0.24829120728764742</x:v>
      </x:c>
      <x:c r="F196" s="17" t="n">
        <x:f>$B$9*D196+(1-$B$9)*E196</x:f>
        <x:v>0.19948340355187966</x:v>
      </x:c>
      <x:c r="G196" s="34"/>
      <x:c r="H196" s="34"/>
      <x:c r="I196" s="34"/>
      <x:c r="J196" s="34"/>
      <x:c r="K196" s="34"/>
      <x:c r="L196" s="34"/>
      <x:c r="M196" s="34"/>
      <x:c r="N196" s="34"/>
      <x:c r="O196" s="34"/>
      <x:c r="P196" s="34"/>
    </x:row>
    <x:row r="197">
      <x:c r="A197" s="34" t="n">
        <x:v>173</x:v>
      </x:c>
      <x:c r="B197" s="39" t="n">
        <x:v>-0.4997150092116244</x:v>
      </x:c>
      <x:c r="C197" s="39" t="n">
        <x:v>-1.3847131112545323</x:v>
      </x:c>
      <x:c r="D197" s="17" t="n">
        <x:f>$B$6+$B$7*B197</x:f>
        <x:v>0.000028499078837562752</x:v>
      </x:c>
      <x:c r="E197" s="17" t="n">
        <x:f>$C$6+$C$7*($B$8*B197+SQRT(1-$B$8^2)*C197)</x:f>
        <x:v>-0.1406269933457815</x:v>
      </x:c>
      <x:c r="F197" s="17" t="n">
        <x:f>$B$9*D197+(1-$B$9)*E197</x:f>
        <x:v>-0.07029924713347196</x:v>
      </x:c>
      <x:c r="G197" s="34"/>
      <x:c r="H197" s="34"/>
      <x:c r="I197" s="34"/>
      <x:c r="J197" s="34"/>
      <x:c r="K197" s="34"/>
      <x:c r="L197" s="34"/>
      <x:c r="M197" s="34"/>
      <x:c r="N197" s="34"/>
      <x:c r="O197" s="34"/>
      <x:c r="P197" s="34"/>
    </x:row>
    <x:row r="198">
      <x:c r="A198" s="34" t="n">
        <x:v>174</x:v>
      </x:c>
      <x:c r="B198" s="39" t="n">
        <x:v>0.1371732673272242</x:v>
      </x:c>
      <x:c r="C198" s="39" t="n">
        <x:v>0.05505568808278081</x:v>
      </x:c>
      <x:c r="D198" s="17" t="n">
        <x:f>$B$6+$B$7*B198</x:f>
        <x:v>0.06371732673272243</x:v>
      </x:c>
      <x:c r="E198" s="17" t="n">
        <x:f>$C$6+$C$7*($B$8*B198+SQRT(1-$B$8^2)*C198)</x:f>
        <x:v>0.09405076389819735</x:v>
      </x:c>
      <x:c r="F198" s="17" t="n">
        <x:f>$B$9*D198+(1-$B$9)*E198</x:f>
        <x:v>0.0788840453154599</x:v>
      </x:c>
      <x:c r="G198" s="34"/>
      <x:c r="H198" s="34"/>
      <x:c r="I198" s="34"/>
      <x:c r="J198" s="34"/>
      <x:c r="K198" s="34"/>
      <x:c r="L198" s="34"/>
      <x:c r="M198" s="34"/>
      <x:c r="N198" s="34"/>
      <x:c r="O198" s="34"/>
      <x:c r="P198" s="34"/>
    </x:row>
    <x:row r="199">
      <x:c r="A199" s="34" t="n">
        <x:v>175</x:v>
      </x:c>
      <x:c r="B199" s="39" t="n">
        <x:v>0.11892541047219819</x:v>
      </x:c>
      <x:c r="C199" s="39" t="n">
        <x:v>-0.11664608341660164</x:v>
      </x:c>
      <x:c r="D199" s="17" t="n">
        <x:f>$B$6+$B$7*B199</x:f>
        <x:v>0.06189254104721982</x:v>
      </x:c>
      <x:c r="E199" s="17" t="n">
        <x:f>$C$6+$C$7*($B$8*B199+SQRT(1-$B$8^2)*C199)</x:f>
        <x:v>0.06866065272182181</x:v>
      </x:c>
      <x:c r="F199" s="17" t="n">
        <x:f>$B$9*D199+(1-$B$9)*E199</x:f>
        <x:v>0.06527659688452081</x:v>
      </x:c>
      <x:c r="G199" s="34"/>
      <x:c r="H199" s="34"/>
      <x:c r="I199" s="34"/>
      <x:c r="J199" s="34"/>
      <x:c r="K199" s="34"/>
      <x:c r="L199" s="34"/>
      <x:c r="M199" s="34"/>
      <x:c r="N199" s="34"/>
      <x:c r="O199" s="34"/>
      <x:c r="P199" s="34"/>
    </x:row>
    <x:row r="200">
      <x:c r="A200" s="34" t="n">
        <x:v>176</x:v>
      </x:c>
      <x:c r="B200" s="39" t="n">
        <x:v>0.7080068603301366</x:v>
      </x:c>
      <x:c r="C200" s="39" t="n">
        <x:v>0.5173052361529581</x:v>
      </x:c>
      <x:c r="D200" s="17" t="n">
        <x:f>$B$6+$B$7*B200</x:f>
        <x:v>0.12080068603301367</x:v>
      </x:c>
      <x:c r="E200" s="17" t="n">
        <x:f>$C$6+$C$7*($B$8*B200+SQRT(1-$B$8^2)*C200)</x:f>
        <x:v>0.18588197029453973</x:v>
      </x:c>
      <x:c r="F200" s="17" t="n">
        <x:f>$B$9*D200+(1-$B$9)*E200</x:f>
        <x:v>0.1533413281637767</x:v>
      </x:c>
      <x:c r="G200" s="34"/>
      <x:c r="H200" s="34"/>
      <x:c r="I200" s="34"/>
      <x:c r="J200" s="34"/>
      <x:c r="K200" s="34"/>
      <x:c r="L200" s="34"/>
      <x:c r="M200" s="34"/>
      <x:c r="N200" s="34"/>
      <x:c r="O200" s="34"/>
      <x:c r="P200" s="34"/>
    </x:row>
    <x:row r="201">
      <x:c r="A201" s="34" t="n">
        <x:v>177</x:v>
      </x:c>
      <x:c r="B201" s="39" t="n">
        <x:v>0.6505934068320713</x:v>
      </x:c>
      <x:c r="C201" s="39" t="n">
        <x:v>0.49344946666185746</x:v>
      </x:c>
      <x:c r="D201" s="17" t="n">
        <x:f>$B$6+$B$7*B201</x:f>
        <x:v>0.11505934068320714</x:v>
      </x:c>
      <x:c r="E201" s="17" t="n">
        <x:f>$C$6+$C$7*($B$8*B201+SQRT(1-$B$8^2)*C201)</x:f>
        <x:v>0.1798848218324977</x:v>
      </x:c>
      <x:c r="F201" s="17" t="n">
        <x:f>$B$9*D201+(1-$B$9)*E201</x:f>
        <x:v>0.14747208125785244</x:v>
      </x:c>
      <x:c r="G201" s="34"/>
      <x:c r="H201" s="34"/>
      <x:c r="I201" s="34"/>
      <x:c r="J201" s="34"/>
      <x:c r="K201" s="34"/>
      <x:c r="L201" s="34"/>
      <x:c r="M201" s="34"/>
      <x:c r="N201" s="34"/>
      <x:c r="O201" s="34"/>
      <x:c r="P201" s="34"/>
    </x:row>
    <x:row r="202">
      <x:c r="A202" s="34" t="n">
        <x:v>178</x:v>
      </x:c>
      <x:c r="B202" s="39" t="n">
        <x:v>0.11014423431848702</x:v>
      </x:c>
      <x:c r="C202" s="39" t="n">
        <x:v>0.9119191414606539</x:v>
      </x:c>
      <x:c r="D202" s="17" t="n">
        <x:f>$B$6+$B$7*B202</x:f>
        <x:v>0.06101442343184871</x:v>
      </x:c>
      <x:c r="E202" s="17" t="n">
        <x:f>$C$6+$C$7*($B$8*B202+SQRT(1-$B$8^2)*C202)</x:f>
        <x:v>0.21544380317860234</x:v>
      </x:c>
      <x:c r="F202" s="17" t="n">
        <x:f>$B$9*D202+(1-$B$9)*E202</x:f>
        <x:v>0.13822911330522553</x:v>
      </x:c>
      <x:c r="G202" s="34"/>
      <x:c r="H202" s="34"/>
      <x:c r="I202" s="34"/>
      <x:c r="J202" s="34"/>
      <x:c r="K202" s="34"/>
      <x:c r="L202" s="34"/>
      <x:c r="M202" s="34"/>
      <x:c r="N202" s="34"/>
      <x:c r="O202" s="34"/>
      <x:c r="P202" s="34"/>
    </x:row>
    <x:row r="203">
      <x:c r="A203" s="34" t="n">
        <x:v>179</x:v>
      </x:c>
      <x:c r="B203" s="39" t="n">
        <x:v>1.7473080172198503</x:v>
      </x:c>
      <x:c r="C203" s="39" t="n">
        <x:v>-0.9262742423588605</x:v>
      </x:c>
      <x:c r="D203" s="17" t="n">
        <x:f>$B$6+$B$7*B203</x:f>
        <x:v>0.22473080172198506</x:v>
      </x:c>
      <x:c r="E203" s="17" t="n">
        <x:f>$C$6+$C$7*($B$8*B203+SQRT(1-$B$8^2)*C203)</x:f>
        <x:v>0.026087464117558613</x:v>
      </x:c>
      <x:c r="F203" s="17" t="n">
        <x:f>$B$9*D203+(1-$B$9)*E203</x:f>
        <x:v>0.12540913291977185</x:v>
      </x:c>
      <x:c r="G203" s="34"/>
      <x:c r="H203" s="34"/>
      <x:c r="I203" s="34"/>
      <x:c r="J203" s="34"/>
      <x:c r="K203" s="34"/>
      <x:c r="L203" s="34"/>
      <x:c r="M203" s="34"/>
      <x:c r="N203" s="34"/>
      <x:c r="O203" s="34"/>
      <x:c r="P203" s="34"/>
    </x:row>
    <x:row r="204">
      <x:c r="A204" s="34" t="n">
        <x:v>180</x:v>
      </x:c>
      <x:c r="B204" s="39" t="n">
        <x:v>-0.33505029302642403</x:v>
      </x:c>
      <x:c r="C204" s="39" t="n">
        <x:v>-1.0665609064198498</x:v>
      </x:c>
      <x:c r="D204" s="17" t="n">
        <x:f>$B$6+$B$7*B204</x:f>
        <x:v>0.0164949706973576</x:v>
      </x:c>
      <x:c r="E204" s="17" t="n">
        <x:f>$C$6+$C$7*($B$8*B204+SQRT(1-$B$8^2)*C204)</x:f>
        <x:v>-0.08769240208609187</x:v>
      </x:c>
      <x:c r="F204" s="17" t="n">
        <x:f>$B$9*D204+(1-$B$9)*E204</x:f>
        <x:v>-0.035598715694367136</x:v>
      </x:c>
      <x:c r="G204" s="34"/>
      <x:c r="H204" s="34"/>
      <x:c r="I204" s="34"/>
      <x:c r="J204" s="34"/>
      <x:c r="K204" s="34"/>
      <x:c r="L204" s="34"/>
      <x:c r="M204" s="34"/>
      <x:c r="N204" s="34"/>
      <x:c r="O204" s="34"/>
      <x:c r="P204" s="34"/>
    </x:row>
    <x:row r="205">
      <x:c r="A205" s="34" t="n">
        <x:v>181</x:v>
      </x:c>
      <x:c r="B205" s="39" t="n">
        <x:v>-0.7507103926245858</x:v>
      </x:c>
      <x:c r="C205" s="39" t="n">
        <x:v>1.490692135674335</x:v>
      </x:c>
      <x:c r="D205" s="17" t="n">
        <x:f>$B$6+$B$7*B205</x:f>
        <x:v>-0.025071039262458586</x:v>
      </x:c>
      <x:c r="E205" s="17" t="n">
        <x:f>$C$6+$C$7*($B$8*B205+SQRT(1-$B$8^2)*C205)</x:f>
        <x:v>0.2595224821514481</x:v>
      </x:c>
      <x:c r="F205" s="17" t="n">
        <x:f>$B$9*D205+(1-$B$9)*E205</x:f>
        <x:v>0.11722572144449475</x:v>
      </x:c>
      <x:c r="G205" s="34"/>
      <x:c r="H205" s="34"/>
      <x:c r="I205" s="34"/>
      <x:c r="J205" s="34"/>
      <x:c r="K205" s="34"/>
      <x:c r="L205" s="34"/>
      <x:c r="M205" s="34"/>
      <x:c r="N205" s="34"/>
      <x:c r="O205" s="34"/>
      <x:c r="P205" s="34"/>
    </x:row>
    <x:row r="206">
      <x:c r="A206" s="34" t="n">
        <x:v>182</x:v>
      </x:c>
      <x:c r="B206" s="39" t="n">
        <x:v>-0.7340678344667176</x:v>
      </x:c>
      <x:c r="C206" s="39" t="n">
        <x:v>0.15208068502176125</x:v>
      </x:c>
      <x:c r="D206" s="17" t="n">
        <x:f>$B$6+$B$7*B206</x:f>
        <x:v>-0.02340678344667177</x:v>
      </x:c>
      <x:c r="E206" s="17" t="n">
        <x:f>$C$6+$C$7*($B$8*B206+SQRT(1-$B$8^2)*C206)</x:f>
        <x:v>0.06872830653208786</x:v>
      </x:c>
      <x:c r="F206" s="17" t="n">
        <x:f>$B$9*D206+(1-$B$9)*E206</x:f>
        <x:v>0.022660761542708047</x:v>
      </x:c>
      <x:c r="G206" s="34"/>
      <x:c r="H206" s="34"/>
      <x:c r="I206" s="34"/>
      <x:c r="J206" s="34"/>
      <x:c r="K206" s="34"/>
      <x:c r="L206" s="34"/>
      <x:c r="M206" s="34"/>
      <x:c r="N206" s="34"/>
      <x:c r="O206" s="34"/>
      <x:c r="P206" s="34"/>
    </x:row>
    <x:row r="207">
      <x:c r="A207" s="34" t="n">
        <x:v>183</x:v>
      </x:c>
      <x:c r="B207" s="39" t="n">
        <x:v>-0.5057910258269843</x:v>
      </x:c>
      <x:c r="C207" s="39" t="n">
        <x:v>-1.4565011197722508</x:v>
      </x:c>
      <x:c r="D207" s="17" t="n">
        <x:f>$B$6+$B$7*B207</x:f>
        <x:v>-0.0005791025826984292</x:v>
      </x:c>
      <x:c r="E207" s="17" t="n">
        <x:f>$C$6+$C$7*($B$8*B207+SQRT(1-$B$8^2)*C207)</x:f>
        <x:v>-0.15117262342097848</x:v>
      </x:c>
      <x:c r="F207" s="17" t="n">
        <x:f>$B$9*D207+(1-$B$9)*E207</x:f>
        <x:v>-0.07587586300183846</x:v>
      </x:c>
      <x:c r="G207" s="34"/>
      <x:c r="H207" s="34"/>
      <x:c r="I207" s="34"/>
      <x:c r="J207" s="34"/>
      <x:c r="K207" s="34"/>
      <x:c r="L207" s="34"/>
      <x:c r="M207" s="34"/>
      <x:c r="N207" s="34"/>
      <x:c r="O207" s="34"/>
      <x:c r="P207" s="34"/>
    </x:row>
    <x:row r="208">
      <x:c r="A208" s="34" t="n">
        <x:v>184</x:v>
      </x:c>
      <x:c r="B208" s="39" t="n">
        <x:v>-0.935947779026274</x:v>
      </x:c>
      <x:c r="C208" s="39" t="n">
        <x:v>-0.9678467034354786</x:v>
      </x:c>
      <x:c r="D208" s="17" t="n">
        <x:f>$B$6+$B$7*B208</x:f>
        <x:v>-0.043594777902627405</x:v>
      </x:c>
      <x:c r="E208" s="17" t="n">
        <x:f>$C$6+$C$7*($B$8*B208+SQRT(1-$B$8^2)*C208)</x:f>
        <x:v>-0.1006076867615719</x:v>
      </x:c>
      <x:c r="F208" s="17" t="n">
        <x:f>$B$9*D208+(1-$B$9)*E208</x:f>
        <x:v>-0.07210123233209965</x:v>
      </x:c>
      <x:c r="G208" s="34"/>
      <x:c r="H208" s="34"/>
      <x:c r="I208" s="34"/>
      <x:c r="J208" s="34"/>
      <x:c r="K208" s="34"/>
      <x:c r="L208" s="34"/>
      <x:c r="M208" s="34"/>
      <x:c r="N208" s="34"/>
      <x:c r="O208" s="34"/>
      <x:c r="P208" s="34"/>
    </x:row>
    <x:row r="209">
      <x:c r="A209" s="34" t="n">
        <x:v>185</x:v>
      </x:c>
      <x:c r="B209" s="39" t="n">
        <x:v>-0.644818163483936</x:v>
      </x:c>
      <x:c r="C209" s="39" t="n">
        <x:v>0.9754256951924679</x:v>
      </x:c>
      <x:c r="D209" s="17" t="n">
        <x:f>$B$6+$B$7*B209</x:f>
        <x:v>-0.0144818163483936</x:v>
      </x:c>
      <x:c r="E209" s="17" t="n">
        <x:f>$C$6+$C$7*($B$8*B209+SQRT(1-$B$8^2)*C209)</x:f>
        <x:v>0.19055770395024366</x:v>
      </x:c>
      <x:c r="F209" s="17" t="n">
        <x:f>$B$9*D209+(1-$B$9)*E209</x:f>
        <x:v>0.08803794380092503</x:v>
      </x:c>
      <x:c r="G209" s="34"/>
      <x:c r="H209" s="34"/>
      <x:c r="I209" s="34"/>
      <x:c r="J209" s="34"/>
      <x:c r="K209" s="34"/>
      <x:c r="L209" s="34"/>
      <x:c r="M209" s="34"/>
      <x:c r="N209" s="34"/>
      <x:c r="O209" s="34"/>
      <x:c r="P209" s="34"/>
    </x:row>
    <x:row r="210">
      <x:c r="A210" s="34" t="n">
        <x:v>186</x:v>
      </x:c>
      <x:c r="B210" s="39" t="n">
        <x:v>-0.9437065329337819</x:v>
      </x:c>
      <x:c r="C210" s="39" t="n">
        <x:v>-0.6169482112661585</x:v>
      </x:c>
      <x:c r="D210" s="17" t="n">
        <x:f>$B$6+$B$7*B210</x:f>
        <x:v>-0.04437065329337819</x:v>
      </x:c>
      <x:c r="E210" s="17" t="n">
        <x:f>$C$6+$C$7*($B$8*B210+SQRT(1-$B$8^2)*C210)</x:f>
        <x:v>-0.05074645657764802</x:v>
      </x:c>
      <x:c r="F210" s="17" t="n">
        <x:f>$B$9*D210+(1-$B$9)*E210</x:f>
        <x:v>-0.04755855493551311</x:v>
      </x:c>
      <x:c r="G210" s="34"/>
      <x:c r="H210" s="34"/>
      <x:c r="I210" s="34"/>
      <x:c r="J210" s="34"/>
      <x:c r="K210" s="34"/>
      <x:c r="L210" s="34"/>
      <x:c r="M210" s="34"/>
      <x:c r="N210" s="34"/>
      <x:c r="O210" s="34"/>
      <x:c r="P210" s="34"/>
    </x:row>
    <x:row r="211">
      <x:c r="A211" s="34" t="n">
        <x:v>187</x:v>
      </x:c>
      <x:c r="B211" s="39" t="n">
        <x:v>-0.7723313929816081</x:v>
      </x:c>
      <x:c r="C211" s="39" t="n">
        <x:v>-0.9829942795680061</x:v>
      </x:c>
      <x:c r="D211" s="17" t="n">
        <x:f>$B$6+$B$7*B211</x:f>
        <x:v>-0.02723313929816082</x:v>
      </x:c>
      <x:c r="E211" s="17" t="n">
        <x:f>$C$6+$C$7*($B$8*B211+SQRT(1-$B$8^2)*C211)</x:f>
        <x:v>-0.0954124293914518</x:v>
      </x:c>
      <x:c r="F211" s="17" t="n">
        <x:f>$B$9*D211+(1-$B$9)*E211</x:f>
        <x:v>-0.06132278434480631</x:v>
      </x:c>
      <x:c r="G211" s="34"/>
      <x:c r="H211" s="34"/>
      <x:c r="I211" s="34"/>
      <x:c r="J211" s="34"/>
      <x:c r="K211" s="34"/>
      <x:c r="L211" s="34"/>
      <x:c r="M211" s="34"/>
      <x:c r="N211" s="34"/>
      <x:c r="O211" s="34"/>
      <x:c r="P211" s="34"/>
    </x:row>
    <x:row r="212">
      <x:c r="A212" s="34" t="n">
        <x:v>188</x:v>
      </x:c>
      <x:c r="B212" s="39" t="n">
        <x:v>0.21604673531842936</x:v>
      </x:c>
      <x:c r="C212" s="39" t="n">
        <x:v>-0.0470913838002445</x:v>
      </x:c>
      <x:c r="D212" s="17" t="n">
        <x:f>$B$6+$B$7*B212</x:f>
        <x:v>0.07160467353184294</x:v>
      </x:c>
      <x:c r="E212" s="17" t="n">
        <x:f>$C$6+$C$7*($B$8*B212+SQRT(1-$B$8^2)*C212)</x:f>
        <x:v>0.0829837555309257</x:v>
      </x:c>
      <x:c r="F212" s="17" t="n">
        <x:f>$B$9*D212+(1-$B$9)*E212</x:f>
        <x:v>0.07729421453138433</x:v>
      </x:c>
      <x:c r="G212" s="34"/>
      <x:c r="H212" s="34"/>
      <x:c r="I212" s="34"/>
      <x:c r="J212" s="34"/>
      <x:c r="K212" s="34"/>
      <x:c r="L212" s="34"/>
      <x:c r="M212" s="34"/>
      <x:c r="N212" s="34"/>
      <x:c r="O212" s="34"/>
      <x:c r="P212" s="34"/>
    </x:row>
    <x:row r="213">
      <x:c r="A213" s="34" t="n">
        <x:v>189</x:v>
      </x:c>
      <x:c r="B213" s="39" t="n">
        <x:v>0.5823973105259016</x:v>
      </x:c>
      <x:c r="C213" s="39" t="n">
        <x:v>-0.5439566945236396</x:v>
      </x:c>
      <x:c r="D213" s="17" t="n">
        <x:f>$B$6+$B$7*B213</x:f>
        <x:v>0.10823973105259016</x:v>
      </x:c>
      <x:c r="E213" s="17" t="n">
        <x:f>$C$6+$C$7*($B$8*B213+SQRT(1-$B$8^2)*C213)</x:f>
        <x:v>0.028372636756773248</x:v>
      </x:c>
      <x:c r="F213" s="17" t="n">
        <x:f>$B$9*D213+(1-$B$9)*E213</x:f>
        <x:v>0.06830618390468171</x:v>
      </x:c>
      <x:c r="G213" s="34"/>
      <x:c r="H213" s="34"/>
      <x:c r="I213" s="34"/>
      <x:c r="J213" s="34"/>
      <x:c r="K213" s="34"/>
      <x:c r="L213" s="34"/>
      <x:c r="M213" s="34"/>
      <x:c r="N213" s="34"/>
      <x:c r="O213" s="34"/>
      <x:c r="P213" s="34"/>
    </x:row>
    <x:row r="214">
      <x:c r="A214" s="34" t="n">
        <x:v>190</x:v>
      </x:c>
      <x:c r="B214" s="39" t="n">
        <x:v>0.2187642210915182</x:v>
      </x:c>
      <x:c r="C214" s="39" t="n">
        <x:v>0.5165028261038318</x:v>
      </x:c>
      <x:c r="D214" s="17" t="n">
        <x:f>$B$6+$B$7*B214</x:f>
        <x:v>0.07187642210915182</x:v>
      </x:c>
      <x:c r="E214" s="17" t="n">
        <x:f>$C$6+$C$7*($B$8*B214+SQRT(1-$B$8^2)*C214)</x:f>
        <x:v>0.16375123396858104</x:v>
      </x:c>
      <x:c r="F214" s="17" t="n">
        <x:f>$B$9*D214+(1-$B$9)*E214</x:f>
        <x:v>0.11781382803886643</x:v>
      </x:c>
      <x:c r="G214" s="34"/>
      <x:c r="H214" s="34"/>
      <x:c r="I214" s="34"/>
      <x:c r="J214" s="34"/>
      <x:c r="K214" s="34"/>
      <x:c r="L214" s="34"/>
      <x:c r="M214" s="34"/>
      <x:c r="N214" s="34"/>
      <x:c r="O214" s="34"/>
      <x:c r="P214" s="34"/>
    </x:row>
    <x:row r="215">
      <x:c r="A215" s="34" t="n">
        <x:v>191</x:v>
      </x:c>
      <x:c r="B215" s="39" t="n">
        <x:v>1.504210608198054</x:v>
      </x:c>
      <x:c r="C215" s="39" t="n">
        <x:v>1.4510172099903427</x:v>
      </x:c>
      <x:c r="D215" s="17" t="n">
        <x:f>$B$6+$B$7*B215</x:f>
        <x:v>0.20042106081980543</x:v>
      </x:c>
      <x:c r="E215" s="17" t="n">
        <x:f>$C$6+$C$7*($B$8*B215+SQRT(1-$B$8^2)*C215)</x:f>
        <x:v>0.35531680714997727</x:v>
      </x:c>
      <x:c r="F215" s="17" t="n">
        <x:f>$B$9*D215+(1-$B$9)*E215</x:f>
        <x:v>0.2778689339848913</x:v>
      </x:c>
      <x:c r="G215" s="34"/>
      <x:c r="H215" s="34"/>
      <x:c r="I215" s="34"/>
      <x:c r="J215" s="34"/>
      <x:c r="K215" s="34"/>
      <x:c r="L215" s="34"/>
      <x:c r="M215" s="34"/>
      <x:c r="N215" s="34"/>
      <x:c r="O215" s="34"/>
      <x:c r="P215" s="34"/>
    </x:row>
    <x:row r="216">
      <x:c r="A216" s="34" t="n">
        <x:v>192</x:v>
      </x:c>
      <x:c r="B216" s="39" t="n">
        <x:v>-1.344903107621558</x:v>
      </x:c>
      <x:c r="C216" s="39" t="n">
        <x:v>-0.4961043790060167</x:v>
      </x:c>
      <x:c r="D216" s="17" t="n">
        <x:f>$B$6+$B$7*B216</x:f>
        <x:v>-0.08449031076215581</x:v>
      </x:c>
      <x:c r="E216" s="17" t="n">
        <x:f>$C$6+$C$7*($B$8*B216+SQRT(1-$B$8^2)*C216)</x:f>
        <x:v>-0.0515086521122375</x:v>
      </x:c>
      <x:c r="F216" s="17" t="n">
        <x:f>$B$9*D216+(1-$B$9)*E216</x:f>
        <x:v>-0.06799948143719665</x:v>
      </x:c>
      <x:c r="G216" s="34"/>
      <x:c r="H216" s="34"/>
      <x:c r="I216" s="34"/>
      <x:c r="J216" s="34"/>
      <x:c r="K216" s="34"/>
      <x:c r="L216" s="34"/>
      <x:c r="M216" s="34"/>
      <x:c r="N216" s="34"/>
      <x:c r="O216" s="34"/>
      <x:c r="P216" s="34"/>
    </x:row>
    <x:row r="217">
      <x:c r="A217" s="34" t="n">
        <x:v>193</x:v>
      </x:c>
      <x:c r="B217" s="39" t="n">
        <x:v>0.12274862849981304</x:v>
      </x:c>
      <x:c r="C217" s="39" t="n">
        <x:v>0.28868558742358247</x:v>
      </x:c>
      <x:c r="D217" s="17" t="n">
        <x:f>$B$6+$B$7*B217</x:f>
        <x:v>0.06227486284998131</x:v>
      </x:c>
      <x:c r="E217" s="17" t="n">
        <x:f>$C$6+$C$7*($B$8*B217+SQRT(1-$B$8^2)*C217)</x:f>
        <x:v>0.12683196309160671</x:v>
      </x:c>
      <x:c r="F217" s="17" t="n">
        <x:f>$B$9*D217+(1-$B$9)*E217</x:f>
        <x:v>0.094553412970794</x:v>
      </x:c>
      <x:c r="G217" s="34"/>
      <x:c r="H217" s="34"/>
      <x:c r="I217" s="34"/>
      <x:c r="J217" s="34"/>
      <x:c r="K217" s="34"/>
      <x:c r="L217" s="34"/>
      <x:c r="M217" s="34"/>
      <x:c r="N217" s="34"/>
      <x:c r="O217" s="34"/>
      <x:c r="P217" s="34"/>
    </x:row>
    <x:row r="218">
      <x:c r="A218" s="34" t="n">
        <x:v>194</x:v>
      </x:c>
      <x:c r="B218" s="39" t="n">
        <x:v>-0.8015943512482037</x:v>
      </x:c>
      <x:c r="C218" s="39" t="n">
        <x:v>-2.535894294164031</x:v>
      </x:c>
      <x:c r="D218" s="17" t="n">
        <x:f>$B$6+$B$7*B218</x:f>
        <x:v>-0.030159435124820375</x:v>
      </x:c>
      <x:c r="E218" s="17" t="n">
        <x:f>$C$6+$C$7*($B$8*B218+SQRT(1-$B$8^2)*C218)</x:f>
        <x:v>-0.3189350924840628</x:v>
      </x:c>
      <x:c r="F218" s="17" t="n">
        <x:f>$B$9*D218+(1-$B$9)*E218</x:f>
        <x:v>-0.1745472638044416</x:v>
      </x:c>
      <x:c r="G218" s="34"/>
      <x:c r="H218" s="34"/>
      <x:c r="I218" s="34"/>
      <x:c r="J218" s="34"/>
      <x:c r="K218" s="34"/>
      <x:c r="L218" s="34"/>
      <x:c r="M218" s="34"/>
      <x:c r="N218" s="34"/>
      <x:c r="O218" s="34"/>
      <x:c r="P218" s="34"/>
    </x:row>
    <x:row r="219">
      <x:c r="A219" s="34" t="n">
        <x:v>195</x:v>
      </x:c>
      <x:c r="B219" s="39" t="n">
        <x:v>-0.38214221221373534</x:v>
      </x:c>
      <x:c r="C219" s="39" t="n">
        <x:v>0.7664825872030036</x:v>
      </x:c>
      <x:c r="D219" s="17" t="n">
        <x:f>$B$6+$B$7*B219</x:f>
        <x:v>0.011785778778626466</x:v>
      </x:c>
      <x:c r="E219" s="17" t="n">
        <x:f>$C$6+$C$7*($B$8*B219+SQRT(1-$B$8^2)*C219)</x:f>
        <x:v>0.17248026852084608</x:v>
      </x:c>
      <x:c r="F219" s="17" t="n">
        <x:f>$B$9*D219+(1-$B$9)*E219</x:f>
        <x:v>0.09213302364973627</x:v>
      </x:c>
      <x:c r="G219" s="34"/>
      <x:c r="H219" s="34"/>
      <x:c r="I219" s="34"/>
      <x:c r="J219" s="34"/>
      <x:c r="K219" s="34"/>
      <x:c r="L219" s="34"/>
      <x:c r="M219" s="34"/>
      <x:c r="N219" s="34"/>
      <x:c r="O219" s="34"/>
      <x:c r="P219" s="34"/>
    </x:row>
    <x:row r="220">
      <x:c r="A220" s="34" t="n">
        <x:v>196</x:v>
      </x:c>
      <x:c r="B220" s="39" t="n">
        <x:v>1.8809825855386815</x:v>
      </x:c>
      <x:c r="C220" s="39" t="n">
        <x:v>-1.1796566247553195</x:v>
      </x:c>
      <x:c r="D220" s="17" t="n">
        <x:f>$B$6+$B$7*B220</x:f>
        <x:v>0.23809825855386818</x:v>
      </x:c>
      <x:c r="E220" s="17" t="n">
        <x:f>$C$6+$C$7*($B$8*B220+SQRT(1-$B$8^2)*C220)</x:f>
        <x:v>-0.004153888435554184</x:v>
      </x:c>
      <x:c r="F220" s="17" t="n">
        <x:f>$B$9*D220+(1-$B$9)*E220</x:f>
        <x:v>0.11697218505915699</x:v>
      </x:c>
      <x:c r="G220" s="34"/>
      <x:c r="H220" s="34"/>
      <x:c r="I220" s="34"/>
      <x:c r="J220" s="34"/>
      <x:c r="K220" s="34"/>
      <x:c r="L220" s="34"/>
      <x:c r="M220" s="34"/>
      <x:c r="N220" s="34"/>
      <x:c r="O220" s="34"/>
      <x:c r="P220" s="34"/>
    </x:row>
    <x:row r="221">
      <x:c r="A221" s="34" t="n">
        <x:v>197</x:v>
      </x:c>
      <x:c r="B221" s="39" t="n">
        <x:v>-1.399204824956472</x:v>
      </x:c>
      <x:c r="C221" s="39" t="n">
        <x:v>0.35254420493501376</x:v>
      </x:c>
      <x:c r="D221" s="17" t="n">
        <x:f>$B$6+$B$7*B221</x:f>
        <x:v>-0.0899204824956472</x:v>
      </x:c>
      <x:c r="E221" s="17" t="n">
        <x:f>$C$6+$C$7*($B$8*B221+SQRT(1-$B$8^2)*C221)</x:f>
        <x:v>0.06748164347494062</x:v>
      </x:c>
      <x:c r="F221" s="17" t="n">
        <x:f>$B$9*D221+(1-$B$9)*E221</x:f>
        <x:v>-0.011219419510353289</x:v>
      </x:c>
      <x:c r="G221" s="34"/>
      <x:c r="H221" s="34"/>
      <x:c r="I221" s="34"/>
      <x:c r="J221" s="34"/>
      <x:c r="K221" s="34"/>
      <x:c r="L221" s="34"/>
      <x:c r="M221" s="34"/>
      <x:c r="N221" s="34"/>
      <x:c r="O221" s="34"/>
      <x:c r="P221" s="34"/>
    </x:row>
    <x:row r="222">
      <x:c r="A222" s="34" t="n">
        <x:v>198</x:v>
      </x:c>
      <x:c r="B222" s="39" t="n">
        <x:v>-0.5768603008593377</x:v>
      </x:c>
      <x:c r="C222" s="39" t="n">
        <x:v>-1.208664590078322</x:v>
      </x:c>
      <x:c r="D222" s="17" t="n">
        <x:f>$B$6+$B$7*B222</x:f>
        <x:v>-0.0076860300859337705</x:v>
      </x:c>
      <x:c r="E222" s="17" t="n">
        <x:f>$C$6+$C$7*($B$8*B222+SQRT(1-$B$8^2)*C222)</x:f>
        <x:v>-0.11890759361470836</x:v>
      </x:c>
      <x:c r="F222" s="17" t="n">
        <x:f>$B$9*D222+(1-$B$9)*E222</x:f>
        <x:v>-0.06329681185032107</x:v>
      </x:c>
      <x:c r="G222" s="34"/>
      <x:c r="H222" s="34"/>
      <x:c r="I222" s="34"/>
      <x:c r="J222" s="34"/>
      <x:c r="K222" s="34"/>
      <x:c r="L222" s="34"/>
      <x:c r="M222" s="34"/>
      <x:c r="N222" s="34"/>
      <x:c r="O222" s="34"/>
      <x:c r="P222" s="34"/>
    </x:row>
    <x:row r="223">
      <x:c r="A223" s="34" t="n">
        <x:v>199</x:v>
      </x:c>
      <x:c r="B223" s="39" t="n">
        <x:v>-0.4125129155832251</x:v>
      </x:c>
      <x:c r="C223" s="39" t="n">
        <x:v>1.0863067987148183</x:v>
      </x:c>
      <x:c r="D223" s="17" t="n">
        <x:f>$B$6+$B$7*B223</x:f>
        <x:v>0.008748708441677487</x:v>
      </x:c>
      <x:c r="E223" s="17" t="n">
        <x:f>$C$6+$C$7*($B$8*B223+SQRT(1-$B$8^2)*C223)</x:f>
        <x:v>0.2168775148077267</x:v>
      </x:c>
      <x:c r="F223" s="17" t="n">
        <x:f>$B$9*D223+(1-$B$9)*E223</x:f>
        <x:v>0.1128131116247021</x:v>
      </x:c>
      <x:c r="G223" s="34"/>
      <x:c r="H223" s="34"/>
      <x:c r="I223" s="34"/>
      <x:c r="J223" s="34"/>
      <x:c r="K223" s="34"/>
      <x:c r="L223" s="34"/>
      <x:c r="M223" s="34"/>
      <x:c r="N223" s="34"/>
      <x:c r="O223" s="34"/>
      <x:c r="P223" s="34"/>
    </x:row>
    <x:row r="224">
      <x:c r="A224" s="34" t="n">
        <x:v>200</x:v>
      </x:c>
      <x:c r="B224" s="39" t="n">
        <x:v>-0.3350370440264966</x:v>
      </x:c>
      <x:c r="C224" s="39" t="n">
        <x:v>-0.9306372751418931</x:v>
      </x:c>
      <x:c r="D224" s="17" t="n">
        <x:f>$B$6+$B$7*B224</x:f>
        <x:v>0.016496295597350344</x:v>
      </x:c>
      <x:c r="E224" s="17" t="n">
        <x:f>$C$6+$C$7*($B$8*B224+SQRT(1-$B$8^2)*C224)</x:f>
        <x:v>-0.06824237383984731</x:v>
      </x:c>
      <x:c r="F224" s="17" t="n">
        <x:f>$B$9*D224+(1-$B$9)*E224</x:f>
        <x:v>-0.025873039121248484</x:v>
      </x:c>
      <x:c r="G224" s="34"/>
      <x:c r="H224" s="34"/>
      <x:c r="I224" s="34"/>
      <x:c r="J224" s="34"/>
      <x:c r="K224" s="34"/>
      <x:c r="L224" s="34"/>
      <x:c r="M224" s="34"/>
      <x:c r="N224" s="34"/>
      <x:c r="O224" s="34"/>
      <x:c r="P224" s="34"/>
    </x:row>
    <x:row r="225">
      <x:c r="A225" s="34" t="n">
        <x:v>201</x:v>
      </x:c>
      <x:c r="B225" s="39" t="n">
        <x:v>-0.4188630944396542</x:v>
      </x:c>
      <x:c r="C225" s="39" t="n">
        <x:v>-0.6588609798490781</x:v>
      </x:c>
      <x:c r="D225" s="17" t="n">
        <x:f>$B$6+$B$7*B225</x:f>
        <x:v>0.00811369055603458</x:v>
      </x:c>
      <x:c r="E225" s="17" t="n">
        <x:f>$C$6+$C$7*($B$8*B225+SQRT(1-$B$8^2)*C225)</x:f>
        <x:v>-0.033125836794086816</x:v>
      </x:c>
      <x:c r="F225" s="17" t="n">
        <x:f>$B$9*D225+(1-$B$9)*E225</x:f>
        <x:v>-0.012506073119026118</x:v>
      </x:c>
      <x:c r="G225" s="34"/>
      <x:c r="H225" s="34"/>
      <x:c r="I225" s="34"/>
      <x:c r="J225" s="34"/>
      <x:c r="K225" s="34"/>
      <x:c r="L225" s="34"/>
      <x:c r="M225" s="34"/>
      <x:c r="N225" s="34"/>
      <x:c r="O225" s="34"/>
      <x:c r="P225" s="34"/>
    </x:row>
    <x:row r="226">
      <x:c r="A226" s="34" t="n">
        <x:v>202</x:v>
      </x:c>
      <x:c r="B226" s="39" t="n">
        <x:v>-0.17428914727991726</x:v>
      </x:c>
      <x:c r="C226" s="39" t="n">
        <x:v>0.7759209689854775</x:v>
      </x:c>
      <x:c r="D226" s="17" t="n">
        <x:f>$B$6+$B$7*B226</x:f>
        <x:v>0.03257108527200828</x:v>
      </x:c>
      <x:c r="E226" s="17" t="n">
        <x:f>$C$6+$C$7*($B$8*B226+SQRT(1-$B$8^2)*C226)</x:f>
        <x:v>0.18318420279990408</x:v>
      </x:c>
      <x:c r="F226" s="17" t="n">
        <x:f>$B$9*D226+(1-$B$9)*E226</x:f>
        <x:v>0.10787764403595618</x:v>
      </x:c>
      <x:c r="G226" s="34"/>
      <x:c r="H226" s="34"/>
      <x:c r="I226" s="34"/>
      <x:c r="J226" s="34"/>
      <x:c r="K226" s="34"/>
      <x:c r="L226" s="34"/>
      <x:c r="M226" s="34"/>
      <x:c r="N226" s="34"/>
      <x:c r="O226" s="34"/>
      <x:c r="P226" s="34"/>
    </x:row>
    <x:row r="227">
      <x:c r="A227" s="34" t="n">
        <x:v>203</x:v>
      </x:c>
      <x:c r="B227" s="39" t="n">
        <x:v>-0.9540375757113861</x:v>
      </x:c>
      <x:c r="C227" s="39" t="n">
        <x:v>-1.5287075801080032</x:v>
      </x:c>
      <x:c r="D227" s="17" t="n">
        <x:f>$B$6+$B$7*B227</x:f>
        <x:v>-0.04540375757113861</x:v>
      </x:c>
      <x:c r="E227" s="17" t="n">
        <x:f>$C$6+$C$7*($B$8*B227+SQRT(1-$B$8^2)*C227)</x:f>
        <x:v>-0.18167580413225137</x:v>
      </x:c>
      <x:c r="F227" s="17" t="n">
        <x:f>$B$9*D227+(1-$B$9)*E227</x:f>
        <x:v>-0.113539780851695</x:v>
      </x:c>
      <x:c r="G227" s="34"/>
      <x:c r="H227" s="34"/>
      <x:c r="I227" s="34"/>
      <x:c r="J227" s="34"/>
      <x:c r="K227" s="34"/>
      <x:c r="L227" s="34"/>
      <x:c r="M227" s="34"/>
      <x:c r="N227" s="34"/>
      <x:c r="O227" s="34"/>
      <x:c r="P227" s="34"/>
    </x:row>
    <x:row r="228">
      <x:c r="A228" s="34" t="n">
        <x:v>204</x:v>
      </x:c>
      <x:c r="B228" s="39" t="n">
        <x:v>-0.40125217632830323</x:v>
      </x:c>
      <x:c r="C228" s="39" t="n">
        <x:v>0.017381411206065445</x:v>
      </x:c>
      <x:c r="D228" s="17" t="n">
        <x:f>$B$6+$B$7*B228</x:f>
        <x:v>0.009874782367169675</x:v>
      </x:c>
      <x:c r="E228" s="17" t="n">
        <x:f>$C$6+$C$7*($B$8*B228+SQRT(1-$B$8^2)*C228)</x:f>
        <x:v>0.0644307734940384</x:v>
      </x:c>
      <x:c r="F228" s="17" t="n">
        <x:f>$B$9*D228+(1-$B$9)*E228</x:f>
        <x:v>0.037152777930604036</x:v>
      </x:c>
      <x:c r="G228" s="34"/>
      <x:c r="H228" s="34"/>
      <x:c r="I228" s="34"/>
      <x:c r="J228" s="34"/>
      <x:c r="K228" s="34"/>
      <x:c r="L228" s="34"/>
      <x:c r="M228" s="34"/>
      <x:c r="N228" s="34"/>
      <x:c r="O228" s="34"/>
      <x:c r="P228" s="34"/>
    </x:row>
    <x:row r="229">
      <x:c r="A229" s="34" t="n">
        <x:v>205</x:v>
      </x:c>
      <x:c r="B229" s="39" t="n">
        <x:v>-0.4703779290053587</x:v>
      </x:c>
      <x:c r="C229" s="39" t="n">
        <x:v>1.520577420499848</x:v>
      </x:c>
      <x:c r="D229" s="17" t="n">
        <x:f>$B$6+$B$7*B229</x:f>
        <x:v>0.002962207099464133</x:v>
      </x:c>
      <x:c r="E229" s="17" t="n">
        <x:f>$C$6+$C$7*($B$8*B229+SQRT(1-$B$8^2)*C229)</x:f>
        <x:v>0.2764137547253984</x:v>
      </x:c>
      <x:c r="F229" s="17" t="n">
        <x:f>$B$9*D229+(1-$B$9)*E229</x:f>
        <x:v>0.1396879809124313</x:v>
      </x:c>
      <x:c r="G229" s="34"/>
      <x:c r="H229" s="34"/>
      <x:c r="I229" s="34"/>
      <x:c r="J229" s="34"/>
      <x:c r="K229" s="34"/>
      <x:c r="L229" s="34"/>
      <x:c r="M229" s="34"/>
      <x:c r="N229" s="34"/>
      <x:c r="O229" s="34"/>
      <x:c r="P229" s="34"/>
    </x:row>
    <x:row r="230">
      <x:c r="A230" s="34" t="n">
        <x:v>206</x:v>
      </x:c>
      <x:c r="B230" s="39" t="n">
        <x:v>-1.150162497989222</x:v>
      </x:c>
      <x:c r="C230" s="39" t="n">
        <x:v>1.118788742101486</x:v>
      </x:c>
      <x:c r="D230" s="17" t="n">
        <x:f>$B$6+$B$7*B230</x:f>
        <x:v>-0.0650162497989222</x:v>
      </x:c>
      <x:c r="E230" s="17" t="n">
        <x:f>$C$6+$C$7*($B$8*B230+SQRT(1-$B$8^2)*C230)</x:f>
        <x:v>0.1883311534696691</x:v>
      </x:c>
      <x:c r="F230" s="17" t="n">
        <x:f>$B$9*D230+(1-$B$9)*E230</x:f>
        <x:v>0.06165745183537345</x:v>
      </x:c>
      <x:c r="G230" s="34"/>
      <x:c r="H230" s="34"/>
      <x:c r="I230" s="34"/>
      <x:c r="J230" s="34"/>
      <x:c r="K230" s="34"/>
      <x:c r="L230" s="34"/>
      <x:c r="M230" s="34"/>
      <x:c r="N230" s="34"/>
      <x:c r="O230" s="34"/>
      <x:c r="P230" s="34"/>
    </x:row>
    <x:row r="231">
      <x:c r="A231" s="34" t="n">
        <x:v>207</x:v>
      </x:c>
      <x:c r="B231" s="39" t="n">
        <x:v>-0.7732225673439062</x:v>
      </x:c>
      <x:c r="C231" s="39" t="n">
        <x:v>-1.1626313408179938</x:v>
      </x:c>
      <x:c r="D231" s="17" t="n">
        <x:f>$B$6+$B$7*B231</x:f>
        <x:v>-0.02732225673439062</x:v>
      </x:c>
      <x:c r="E231" s="17" t="n">
        <x:f>$C$6+$C$7*($B$8*B231+SQRT(1-$B$8^2)*C231)</x:f>
        <x:v>-0.12115695745081022</x:v>
      </x:c>
      <x:c r="F231" s="17" t="n">
        <x:f>$B$9*D231+(1-$B$9)*E231</x:f>
        <x:v>-0.07423960709260041</x:v>
      </x:c>
      <x:c r="G231" s="34"/>
      <x:c r="H231" s="34"/>
      <x:c r="I231" s="34"/>
      <x:c r="J231" s="34"/>
      <x:c r="K231" s="34"/>
      <x:c r="L231" s="34"/>
      <x:c r="M231" s="34"/>
      <x:c r="N231" s="34"/>
      <x:c r="O231" s="34"/>
      <x:c r="P231" s="34"/>
    </x:row>
    <x:row r="232">
      <x:c r="A232" s="34" t="n">
        <x:v>208</x:v>
      </x:c>
      <x:c r="B232" s="39" t="n">
        <x:v>0.032064160638775506</x:v>
      </x:c>
      <x:c r="C232" s="39" t="n">
        <x:v>-1.8752721616407748</x:v>
      </x:c>
      <x:c r="D232" s="17" t="n">
        <x:f>$B$6+$B$7*B232</x:f>
        <x:v>0.053206416063877555</x:v>
      </x:c>
      <x:c r="E232" s="17" t="n">
        <x:f>$C$6+$C$7*($B$8*B232+SQRT(1-$B$8^2)*C232)</x:f>
        <x:v>-0.18689145701850962</x:v>
      </x:c>
      <x:c r="F232" s="17" t="n">
        <x:f>$B$9*D232+(1-$B$9)*E232</x:f>
        <x:v>-0.06684252047731604</x:v>
      </x:c>
      <x:c r="G232" s="34"/>
      <x:c r="H232" s="34"/>
      <x:c r="I232" s="34"/>
      <x:c r="J232" s="34"/>
      <x:c r="K232" s="34"/>
      <x:c r="L232" s="34"/>
      <x:c r="M232" s="34"/>
      <x:c r="N232" s="34"/>
      <x:c r="O232" s="34"/>
      <x:c r="P232" s="34"/>
    </x:row>
    <x:row r="233">
      <x:c r="A233" s="34" t="n">
        <x:v>209</x:v>
      </x:c>
      <x:c r="B233" s="39" t="n">
        <x:v>0.33570883873035784</x:v>
      </x:c>
      <x:c r="C233" s="39" t="n">
        <x:v>0.5143157868581644</x:v>
      </x:c>
      <x:c r="D233" s="17" t="n">
        <x:f>$B$6+$B$7*B233</x:f>
        <x:v>0.0835708838730358</x:v>
      </x:c>
      <x:c r="E233" s="17" t="n">
        <x:f>$C$6+$C$7*($B$8*B233+SQRT(1-$B$8^2)*C233)</x:f>
        <x:v>0.1687007963916069</x:v>
      </x:c>
      <x:c r="F233" s="17" t="n">
        <x:f>$B$9*D233+(1-$B$9)*E233</x:f>
        <x:v>0.12613584013232135</x:v>
      </x:c>
      <x:c r="G233" s="34"/>
      <x:c r="H233" s="34"/>
      <x:c r="I233" s="34"/>
      <x:c r="J233" s="34"/>
      <x:c r="K233" s="34"/>
      <x:c r="L233" s="34"/>
      <x:c r="M233" s="34"/>
      <x:c r="N233" s="34"/>
      <x:c r="O233" s="34"/>
      <x:c r="P233" s="34"/>
    </x:row>
    <x:row r="234">
      <x:c r="A234" s="34" t="n">
        <x:v>210</x:v>
      </x:c>
      <x:c r="B234" s="39" t="n">
        <x:v>-0.39622084476800656</x:v>
      </x:c>
      <x:c r="C234" s="39" t="n">
        <x:v>-0.10391628272435043</x:v>
      </x:c>
      <x:c r="D234" s="17" t="n">
        <x:f>$B$6+$B$7*B234</x:f>
        <x:v>0.010377915523199346</x:v>
      </x:c>
      <x:c r="E234" s="17" t="n">
        <x:f>$C$6+$C$7*($B$8*B234+SQRT(1-$B$8^2)*C234)</x:f>
        <x:v>0.04730058962199705</x:v>
      </x:c>
      <x:c r="F234" s="17" t="n">
        <x:f>$B$9*D234+(1-$B$9)*E234</x:f>
        <x:v>0.028839252572598197</x:v>
      </x:c>
      <x:c r="G234" s="34"/>
      <x:c r="H234" s="34"/>
      <x:c r="I234" s="34"/>
      <x:c r="J234" s="34"/>
      <x:c r="K234" s="34"/>
      <x:c r="L234" s="34"/>
      <x:c r="M234" s="34"/>
      <x:c r="N234" s="34"/>
      <x:c r="O234" s="34"/>
      <x:c r="P234" s="34"/>
    </x:row>
    <x:row r="235">
      <x:c r="A235" s="34" t="n">
        <x:v>211</x:v>
      </x:c>
      <x:c r="B235" s="39" t="n">
        <x:v>0.9448063509144485</x:v>
      </x:c>
      <x:c r="C235" s="39" t="n">
        <x:v>-2.262667299435249</x:v>
      </x:c>
      <x:c r="D235" s="17" t="n">
        <x:f>$B$6+$B$7*B235</x:f>
        <x:v>0.14448063509144488</x:v>
      </x:c>
      <x:c r="E235" s="17" t="n">
        <x:f>$C$6+$C$7*($B$8*B235+SQRT(1-$B$8^2)*C235)</x:f>
        <x:v>-0.20125076971317457</x:v>
      </x:c>
      <x:c r="F235" s="17" t="n">
        <x:f>$B$9*D235+(1-$B$9)*E235</x:f>
        <x:v>-0.028385067310864848</x:v>
      </x:c>
      <x:c r="G235" s="34"/>
      <x:c r="H235" s="34"/>
      <x:c r="I235" s="34"/>
      <x:c r="J235" s="34"/>
      <x:c r="K235" s="34"/>
      <x:c r="L235" s="34"/>
      <x:c r="M235" s="34"/>
      <x:c r="N235" s="34"/>
      <x:c r="O235" s="34"/>
      <x:c r="P235" s="34"/>
    </x:row>
    <x:row r="236">
      <x:c r="A236" s="34" t="n">
        <x:v>212</x:v>
      </x:c>
      <x:c r="B236" s="39" t="n">
        <x:v>-0.1962049153147851</x:v>
      </x:c>
      <x:c r="C236" s="39" t="n">
        <x:v>-0.4055996800338385</x:v>
      </x:c>
      <x:c r="D236" s="17" t="n">
        <x:f>$B$6+$B$7*B236</x:f>
        <x:v>0.030379508468521492</x:v>
      </x:c>
      <x:c r="E236" s="17" t="n">
        <x:f>$C$6+$C$7*($B$8*B236+SQRT(1-$B$8^2)*C236)</x:f>
        <x:v>0.013133163580867385</x:v>
      </x:c>
      <x:c r="F236" s="17" t="n">
        <x:f>$B$9*D236+(1-$B$9)*E236</x:f>
        <x:v>0.02175633602469444</x:v>
      </x:c>
      <x:c r="G236" s="34"/>
      <x:c r="H236" s="34"/>
      <x:c r="I236" s="34"/>
      <x:c r="J236" s="34"/>
      <x:c r="K236" s="34"/>
      <x:c r="L236" s="34"/>
      <x:c r="M236" s="34"/>
      <x:c r="N236" s="34"/>
      <x:c r="O236" s="34"/>
      <x:c r="P236" s="34"/>
    </x:row>
    <x:row r="237">
      <x:c r="A237" s="34" t="n">
        <x:v>213</x:v>
      </x:c>
      <x:c r="B237" s="39" t="n">
        <x:v>-0.21002532673960256</x:v>
      </x:c>
      <x:c r="C237" s="39" t="n">
        <x:v>2.5177020425455776</x:v>
      </x:c>
      <x:c r="D237" s="17" t="n">
        <x:f>$B$6+$B$7*B237</x:f>
        <x:v>0.028997467326039746</x:v>
      </x:c>
      <x:c r="E237" s="17" t="n">
        <x:f>$C$6+$C$7*($B$8*B237+SQRT(1-$B$8^2)*C237)</x:f>
        <x:v>0.43080906167747907</x:v>
      </x:c>
      <x:c r="F237" s="17" t="n">
        <x:f>$B$9*D237+(1-$B$9)*E237</x:f>
        <x:v>0.2299032645017594</x:v>
      </x:c>
      <x:c r="G237" s="34"/>
      <x:c r="H237" s="34"/>
      <x:c r="I237" s="34"/>
      <x:c r="J237" s="34"/>
      <x:c r="K237" s="34"/>
      <x:c r="L237" s="34"/>
      <x:c r="M237" s="34"/>
      <x:c r="N237" s="34"/>
      <x:c r="O237" s="34"/>
      <x:c r="P237" s="34"/>
    </x:row>
    <x:row r="238">
      <x:c r="A238" s="34" t="n">
        <x:v>214</x:v>
      </x:c>
      <x:c r="B238" s="39" t="n">
        <x:v>-1.6552934002427369</x:v>
      </x:c>
      <x:c r="C238" s="39" t="n">
        <x:v>1.0217671600203775</x:v>
      </x:c>
      <x:c r="D238" s="17" t="n">
        <x:f>$B$6+$B$7*B238</x:f>
        <x:v>-0.11552934002427369</x:v>
      </x:c>
      <x:c r="E238" s="17" t="n">
        <x:f>$C$6+$C$7*($B$8*B238+SQRT(1-$B$8^2)*C238)</x:f>
        <x:v>0.15171735928866176</x:v>
      </x:c>
      <x:c r="F238" s="17" t="n">
        <x:f>$B$9*D238+(1-$B$9)*E238</x:f>
        <x:v>0.018094009632194034</x:v>
      </x:c>
      <x:c r="G238" s="34"/>
      <x:c r="H238" s="34"/>
      <x:c r="I238" s="34"/>
      <x:c r="J238" s="34"/>
      <x:c r="K238" s="34"/>
      <x:c r="L238" s="34"/>
      <x:c r="M238" s="34"/>
      <x:c r="N238" s="34"/>
      <x:c r="O238" s="34"/>
      <x:c r="P238" s="34"/>
    </x:row>
    <x:row r="239">
      <x:c r="A239" s="34" t="n">
        <x:v>215</x:v>
      </x:c>
      <x:c r="B239" s="39" t="n">
        <x:v>-0.3502026193744172</x:v>
      </x:c>
      <x:c r="C239" s="39" t="n">
        <x:v>-1.6395376884884345</x:v>
      </x:c>
      <x:c r="D239" s="17" t="n">
        <x:f>$B$6+$B$7*B239</x:f>
        <x:v>0.014979738062558277</x:v>
      </x:c>
      <x:c r="E239" s="17" t="n">
        <x:f>$C$6+$C$7*($B$8*B239+SQRT(1-$B$8^2)*C239)</x:f>
        <x:v>-0.1703620088592951</x:v>
      </x:c>
      <x:c r="F239" s="17" t="n">
        <x:f>$B$9*D239+(1-$B$9)*E239</x:f>
        <x:v>-0.0776911353983684</x:v>
      </x:c>
      <x:c r="G239" s="34"/>
      <x:c r="H239" s="34"/>
      <x:c r="I239" s="34"/>
      <x:c r="J239" s="34"/>
      <x:c r="K239" s="34"/>
      <x:c r="L239" s="34"/>
      <x:c r="M239" s="34"/>
      <x:c r="N239" s="34"/>
      <x:c r="O239" s="34"/>
      <x:c r="P239" s="34"/>
    </x:row>
    <x:row r="240">
      <x:c r="A240" s="34" t="n">
        <x:v>216</x:v>
      </x:c>
      <x:c r="B240" s="39" t="n">
        <x:v>1.2643969638426658</x:v>
      </x:c>
      <x:c r="C240" s="39" t="n">
        <x:v>0.7656357009938229</x:v>
      </x:c>
      <x:c r="D240" s="17" t="n">
        <x:f>$B$6+$B$7*B240</x:f>
        <x:v>0.1764396963842666</x:v>
      </x:c>
      <x:c r="E240" s="17" t="n">
        <x:f>$C$6+$C$7*($B$8*B240+SQRT(1-$B$8^2)*C240)</x:f>
        <x:v>0.24645334975027255</x:v>
      </x:c>
      <x:c r="F240" s="17" t="n">
        <x:f>$B$9*D240+(1-$B$9)*E240</x:f>
        <x:v>0.21144652306726958</x:v>
      </x:c>
      <x:c r="G240" s="34"/>
      <x:c r="H240" s="34"/>
      <x:c r="I240" s="34"/>
      <x:c r="J240" s="34"/>
      <x:c r="K240" s="34"/>
      <x:c r="L240" s="34"/>
      <x:c r="M240" s="34"/>
      <x:c r="N240" s="34"/>
      <x:c r="O240" s="34"/>
      <x:c r="P240" s="34"/>
    </x:row>
    <x:row r="241">
      <x:c r="A241" s="34" t="n">
        <x:v>217</x:v>
      </x:c>
      <x:c r="B241" s="39" t="n">
        <x:v>0.30554134371170505</x:v>
      </x:c>
      <x:c r="C241" s="39" t="n">
        <x:v>-0.11155088034095807</x:v>
      </x:c>
      <x:c r="D241" s="17" t="n">
        <x:f>$B$6+$B$7*B241</x:f>
        <x:v>0.08055413437117051</x:v>
      </x:c>
      <x:c r="E241" s="17" t="n">
        <x:f>$C$6+$C$7*($B$8*B241+SQRT(1-$B$8^2)*C241)</x:f>
        <x:v>0.0777874468105551</x:v>
      </x:c>
      <x:c r="F241" s="17" t="n">
        <x:f>$B$9*D241+(1-$B$9)*E241</x:f>
        <x:v>0.07917079059086281</x:v>
      </x:c>
      <x:c r="G241" s="34"/>
      <x:c r="H241" s="34"/>
      <x:c r="I241" s="34"/>
      <x:c r="J241" s="34"/>
      <x:c r="K241" s="34"/>
      <x:c r="L241" s="34"/>
      <x:c r="M241" s="34"/>
      <x:c r="N241" s="34"/>
      <x:c r="O241" s="34"/>
      <x:c r="P241" s="34"/>
    </x:row>
    <x:row r="242">
      <x:c r="A242" s="34" t="n">
        <x:v>218</x:v>
      </x:c>
      <x:c r="B242" s="39" t="n">
        <x:v>-0.5261376398500229</x:v>
      </x:c>
      <x:c r="C242" s="39" t="n">
        <x:v>-0.06477736802019218</x:v>
      </x:c>
      <x:c r="D242" s="17" t="n">
        <x:f>$B$6+$B$7*B242</x:f>
        <x:v>-0.002613763985002293</x:v>
      </x:c>
      <x:c r="E242" s="17" t="n">
        <x:f>$C$6+$C$7*($B$8*B242+SQRT(1-$B$8^2)*C242)</x:f>
        <x:v>0.04705475559888791</x:v>
      </x:c>
      <x:c r="F242" s="17" t="n">
        <x:f>$B$9*D242+(1-$B$9)*E242</x:f>
        <x:v>0.022220495806942808</x:v>
      </x:c>
      <x:c r="G242" s="34"/>
      <x:c r="H242" s="34"/>
      <x:c r="I242" s="34"/>
      <x:c r="J242" s="34"/>
      <x:c r="K242" s="34"/>
      <x:c r="L242" s="34"/>
      <x:c r="M242" s="34"/>
      <x:c r="N242" s="34"/>
      <x:c r="O242" s="34"/>
      <x:c r="P242" s="34"/>
    </x:row>
    <x:row r="243">
      <x:c r="A243" s="34" t="n">
        <x:v>219</x:v>
      </x:c>
      <x:c r="B243" s="39" t="n">
        <x:v>-0.04742689549638104</x:v>
      </x:c>
      <x:c r="C243" s="39" t="n">
        <x:v>-0.416748760189137</x:v>
      </x:c>
      <x:c r="D243" s="17" t="n">
        <x:f>$B$6+$B$7*B243</x:f>
        <x:v>0.045257310450361896</x:v>
      </x:c>
      <x:c r="E243" s="17" t="n">
        <x:f>$C$6+$C$7*($B$8*B243+SQRT(1-$B$8^2)*C243)</x:f>
        <x:v>0.018232842779713737</x:v>
      </x:c>
      <x:c r="F243" s="17" t="n">
        <x:f>$B$9*D243+(1-$B$9)*E243</x:f>
        <x:v>0.031745076615037816</x:v>
      </x:c>
      <x:c r="G243" s="34"/>
      <x:c r="H243" s="34"/>
      <x:c r="I243" s="34"/>
      <x:c r="J243" s="34"/>
      <x:c r="K243" s="34"/>
      <x:c r="L243" s="34"/>
      <x:c r="M243" s="34"/>
      <x:c r="N243" s="34"/>
      <x:c r="O243" s="34"/>
      <x:c r="P243" s="34"/>
    </x:row>
    <x:row r="244">
      <x:c r="A244" s="34" t="n">
        <x:v>220</x:v>
      </x:c>
      <x:c r="B244" s="39" t="n">
        <x:v>-0.1830933611970519</x:v>
      </x:c>
      <x:c r="C244" s="39" t="n">
        <x:v>0.28765745331150827</x:v>
      </x:c>
      <x:c r="D244" s="17" t="n">
        <x:f>$B$6+$B$7*B244</x:f>
        <x:v>0.03169066388029481</x:v>
      </x:c>
      <x:c r="E244" s="17" t="n">
        <x:f>$C$6+$C$7*($B$8*B244+SQRT(1-$B$8^2)*C244)</x:f>
        <x:v>0.11292195694017454</x:v>
      </x:c>
      <x:c r="F244" s="17" t="n">
        <x:f>$B$9*D244+(1-$B$9)*E244</x:f>
        <x:v>0.07230631041023468</x:v>
      </x:c>
      <x:c r="G244" s="34"/>
      <x:c r="H244" s="34"/>
      <x:c r="I244" s="34"/>
      <x:c r="J244" s="34"/>
      <x:c r="K244" s="34"/>
      <x:c r="L244" s="34"/>
      <x:c r="M244" s="34"/>
      <x:c r="N244" s="34"/>
      <x:c r="O244" s="34"/>
      <x:c r="P244" s="34"/>
    </x:row>
    <x:row r="245">
      <x:c r="A245" s="34" t="n">
        <x:v>221</x:v>
      </x:c>
      <x:c r="B245" s="39" t="n">
        <x:v>-0.11157637636768848</x:v>
      </x:c>
      <x:c r="C245" s="39" t="n">
        <x:v>0.7444995958337164</x:v>
      </x:c>
      <x:c r="D245" s="17" t="n">
        <x:f>$B$6+$B$7*B245</x:f>
        <x:v>0.03884236236323115</x:v>
      </x:c>
      <x:c r="E245" s="17" t="n">
        <x:f>$C$6+$C$7*($B$8*B245+SQRT(1-$B$8^2)*C245)</x:f>
        <x:v>0.18151016554918215</x:v>
      </x:c>
      <x:c r="F245" s="17" t="n">
        <x:f>$B$9*D245+(1-$B$9)*E245</x:f>
        <x:v>0.11017626395620665</x:v>
      </x:c>
      <x:c r="G245" s="34"/>
      <x:c r="H245" s="34"/>
      <x:c r="I245" s="34"/>
      <x:c r="J245" s="34"/>
      <x:c r="K245" s="34"/>
      <x:c r="L245" s="34"/>
      <x:c r="M245" s="34"/>
      <x:c r="N245" s="34"/>
      <x:c r="O245" s="34"/>
      <x:c r="P245" s="34"/>
    </x:row>
    <x:row r="246">
      <x:c r="A246" s="34" t="n">
        <x:v>222</x:v>
      </x:c>
      <x:c r="B246" s="39" t="n">
        <x:v>-0.10914660562457615</x:v>
      </x:c>
      <x:c r="C246" s="39" t="n">
        <x:v>-0.31706084311956884</x:v>
      </x:c>
      <x:c r="D246" s="17" t="n">
        <x:f>$B$6+$B$7*B246</x:f>
        <x:v>0.03908533943754239</x:v>
      </x:c>
      <x:c r="E246" s="17" t="n">
        <x:f>$C$6+$C$7*($B$8*B246+SQRT(1-$B$8^2)*C246)</x:f>
        <x:v>0.02971988762398433</x:v>
      </x:c>
      <x:c r="F246" s="17" t="n">
        <x:f>$B$9*D246+(1-$B$9)*E246</x:f>
        <x:v>0.03440261353076336</x:v>
      </x:c>
      <x:c r="G246" s="34"/>
      <x:c r="H246" s="34"/>
      <x:c r="I246" s="34"/>
      <x:c r="J246" s="34"/>
      <x:c r="K246" s="34"/>
      <x:c r="L246" s="34"/>
      <x:c r="M246" s="34"/>
      <x:c r="N246" s="34"/>
      <x:c r="O246" s="34"/>
      <x:c r="P246" s="34"/>
    </x:row>
    <x:row r="247">
      <x:c r="A247" s="34" t="n">
        <x:v>223</x:v>
      </x:c>
      <x:c r="B247" s="39" t="n">
        <x:v>0.11144201586265912</x:v>
      </x:c>
      <x:c r="C247" s="39" t="n">
        <x:v>-0.4982756560898127</x:v>
      </x:c>
      <x:c r="D247" s="17" t="n">
        <x:f>$B$6+$B$7*B247</x:f>
        <x:v>0.06114420158626591</x:v>
      </x:c>
      <x:c r="E247" s="17" t="n">
        <x:f>$C$6+$C$7*($B$8*B247+SQRT(1-$B$8^2)*C247)</x:f>
        <x:v>0.013716188495446563</x:v>
      </x:c>
      <x:c r="F247" s="17" t="n">
        <x:f>$B$9*D247+(1-$B$9)*E247</x:f>
        <x:v>0.037430195040856235</x:v>
      </x:c>
      <x:c r="G247" s="34"/>
      <x:c r="H247" s="34"/>
      <x:c r="I247" s="34"/>
      <x:c r="J247" s="34"/>
      <x:c r="K247" s="34"/>
      <x:c r="L247" s="34"/>
      <x:c r="M247" s="34"/>
      <x:c r="N247" s="34"/>
      <x:c r="O247" s="34"/>
      <x:c r="P247" s="34"/>
    </x:row>
    <x:row r="248">
      <x:c r="A248" s="34" t="n">
        <x:v>224</x:v>
      </x:c>
      <x:c r="B248" s="39" t="n">
        <x:v>-0.3874239135374999</x:v>
      </x:c>
      <x:c r="C248" s="39" t="n">
        <x:v>-1.4882400673648892</x:v>
      </x:c>
      <x:c r="D248" s="17" t="n">
        <x:f>$B$6+$B$7*B248</x:f>
        <x:v>0.011257608646250014</x:v>
      </x:c>
      <x:c r="E248" s="17" t="n">
        <x:f>$C$6+$C$7*($B$8*B248+SQRT(1-$B$8^2)*C248)</x:f>
        <x:v>-0.15038765731600207</x:v>
      </x:c>
      <x:c r="F248" s="17" t="n">
        <x:f>$B$9*D248+(1-$B$9)*E248</x:f>
        <x:v>-0.06956502433487602</x:v>
      </x:c>
      <x:c r="G248" s="34"/>
      <x:c r="H248" s="34"/>
      <x:c r="I248" s="34"/>
      <x:c r="J248" s="34"/>
      <x:c r="K248" s="34"/>
      <x:c r="L248" s="34"/>
      <x:c r="M248" s="34"/>
      <x:c r="N248" s="34"/>
      <x:c r="O248" s="34"/>
      <x:c r="P248" s="34"/>
    </x:row>
    <x:row r="249">
      <x:c r="A249" s="34" t="n">
        <x:v>225</x:v>
      </x:c>
      <x:c r="B249" s="39" t="n">
        <x:v>-0.054849893102225274</x:v>
      </x:c>
      <x:c r="C249" s="39" t="n">
        <x:v>-1.2971149151262886</x:v>
      </x:c>
      <x:c r="D249" s="17" t="n">
        <x:f>$B$6+$B$7*B249</x:f>
        <x:v>0.04451501068977748</x:v>
      </x:c>
      <x:c r="E249" s="17" t="n">
        <x:f>$C$6+$C$7*($B$8*B249+SQRT(1-$B$8^2)*C249)</x:f>
        <x:v>-0.10807356013183729</x:v>
      </x:c>
      <x:c r="F249" s="17" t="n">
        <x:f>$B$9*D249+(1-$B$9)*E249</x:f>
        <x:v>-0.031779274721029906</x:v>
      </x:c>
      <x:c r="G249" s="34"/>
      <x:c r="H249" s="34"/>
      <x:c r="I249" s="34"/>
      <x:c r="J249" s="34"/>
      <x:c r="K249" s="34"/>
      <x:c r="L249" s="34"/>
      <x:c r="M249" s="34"/>
      <x:c r="N249" s="34"/>
      <x:c r="O249" s="34"/>
      <x:c r="P249" s="34"/>
    </x:row>
    <x:row r="250">
      <x:c r="A250" s="34" t="n">
        <x:v>226</x:v>
      </x:c>
      <x:c r="B250" s="39" t="n">
        <x:v>1.2874556660722458</x:v>
      </x:c>
      <x:c r="C250" s="39" t="n">
        <x:v>1.5486374023040976</x:v>
      </x:c>
      <x:c r="D250" s="17" t="n">
        <x:f>$B$6+$B$7*B250</x:f>
        <x:v>0.17874556660722457</x:v>
      </x:c>
      <x:c r="E250" s="17" t="n">
        <x:f>$C$6+$C$7*($B$8*B250+SQRT(1-$B$8^2)*C250)</x:f>
        <x:v>0.3595313939990087</x:v>
      </x:c>
      <x:c r="F250" s="17" t="n">
        <x:f>$B$9*D250+(1-$B$9)*E250</x:f>
        <x:v>0.2691384803031166</x:v>
      </x:c>
      <x:c r="G250" s="34"/>
      <x:c r="H250" s="34"/>
      <x:c r="I250" s="34"/>
      <x:c r="J250" s="34"/>
      <x:c r="K250" s="34"/>
      <x:c r="L250" s="34"/>
      <x:c r="M250" s="34"/>
      <x:c r="N250" s="34"/>
      <x:c r="O250" s="34"/>
      <x:c r="P250" s="34"/>
    </x:row>
    <x:row r="251">
      <x:c r="A251" s="34" t="n">
        <x:v>227</x:v>
      </x:c>
      <x:c r="B251" s="39" t="n">
        <x:v>0.043966561045893145</x:v>
      </x:c>
      <x:c r="C251" s="39" t="n">
        <x:v>-0.15253328139431618</x:v>
      </x:c>
      <x:c r="D251" s="17" t="n">
        <x:f>$B$6+$B$7*B251</x:f>
        <x:v>0.05439665610458932</x:v>
      </x:c>
      <x:c r="E251" s="17" t="n">
        <x:f>$C$6+$C$7*($B$8*B251+SQRT(1-$B$8^2)*C251)</x:f>
        <x:v>0.060152373750645166</x:v>
      </x:c>
      <x:c r="F251" s="17" t="n">
        <x:f>$B$9*D251+(1-$B$9)*E251</x:f>
        <x:v>0.057274514927617245</x:v>
      </x:c>
      <x:c r="G251" s="34"/>
      <x:c r="H251" s="34"/>
      <x:c r="I251" s="34"/>
      <x:c r="J251" s="34"/>
      <x:c r="K251" s="34"/>
      <x:c r="L251" s="34"/>
      <x:c r="M251" s="34"/>
      <x:c r="N251" s="34"/>
      <x:c r="O251" s="34"/>
      <x:c r="P251" s="34"/>
    </x:row>
    <x:row r="252">
      <x:c r="A252" s="34" t="n">
        <x:v>228</x:v>
      </x:c>
      <x:c r="B252" s="39" t="n">
        <x:v>1.07277045814255</x:v>
      </x:c>
      <x:c r="C252" s="39" t="n">
        <x:v>-0.6267026653144524</x:v>
      </x:c>
      <x:c r="D252" s="17" t="n">
        <x:f>$B$6+$B$7*B252</x:f>
        <x:v>0.157277045814255</x:v>
      </x:c>
      <x:c r="E252" s="17" t="n">
        <x:f>$C$6+$C$7*($B$8*B252+SQRT(1-$B$8^2)*C252)</x:f>
        <x:v>0.03859923460502374</x:v>
      </x:c>
      <x:c r="F252" s="17" t="n">
        <x:f>$B$9*D252+(1-$B$9)*E252</x:f>
        <x:v>0.09793814020963937</x:v>
      </x:c>
      <x:c r="G252" s="34"/>
      <x:c r="H252" s="34"/>
      <x:c r="I252" s="34"/>
      <x:c r="J252" s="34"/>
      <x:c r="K252" s="34"/>
      <x:c r="L252" s="34"/>
      <x:c r="M252" s="34"/>
      <x:c r="N252" s="34"/>
      <x:c r="O252" s="34"/>
      <x:c r="P252" s="34"/>
    </x:row>
    <x:row r="253">
      <x:c r="A253" s="34" t="n">
        <x:v>229</x:v>
      </x:c>
      <x:c r="B253" s="39" t="n">
        <x:v>0.5502595909859525</x:v>
      </x:c>
      <x:c r="C253" s="39" t="n">
        <x:v>0.5667173488854226</x:v>
      </x:c>
      <x:c r="D253" s="17" t="n">
        <x:f>$B$6+$B$7*B253</x:f>
        <x:v>0.10502595909859525</x:v>
      </x:c>
      <x:c r="E253" s="17" t="n">
        <x:f>$C$6+$C$7*($B$8*B253+SQRT(1-$B$8^2)*C253)</x:f>
        <x:v>0.18585376587810115</x:v>
      </x:c>
      <x:c r="F253" s="17" t="n">
        <x:f>$B$9*D253+(1-$B$9)*E253</x:f>
        <x:v>0.1454398624883482</x:v>
      </x:c>
      <x:c r="G253" s="34"/>
      <x:c r="H253" s="34"/>
      <x:c r="I253" s="34"/>
      <x:c r="J253" s="34"/>
      <x:c r="K253" s="34"/>
      <x:c r="L253" s="34"/>
      <x:c r="M253" s="34"/>
      <x:c r="N253" s="34"/>
      <x:c r="O253" s="34"/>
      <x:c r="P253" s="34"/>
    </x:row>
    <x:row r="254">
      <x:c r="A254" s="34" t="n">
        <x:v>230</x:v>
      </x:c>
      <x:c r="B254" s="39" t="n">
        <x:v>0.6214210160726426</x:v>
      </x:c>
      <x:c r="C254" s="39" t="n">
        <x:v>-0.47499106565009597</x:v>
      </x:c>
      <x:c r="D254" s="17" t="n">
        <x:f>$B$6+$B$7*B254</x:f>
        <x:v>0.11214210160726426</x:v>
      </x:c>
      <x:c r="E254" s="17" t="n">
        <x:f>$C$6+$C$7*($B$8*B254+SQRT(1-$B$8^2)*C254)</x:f>
        <x:v>0.03999705604630344</x:v>
      </x:c>
      <x:c r="F254" s="17" t="n">
        <x:f>$B$9*D254+(1-$B$9)*E254</x:f>
        <x:v>0.07606957882678385</x:v>
      </x:c>
      <x:c r="G254" s="34"/>
      <x:c r="H254" s="34"/>
      <x:c r="I254" s="34"/>
      <x:c r="J254" s="34"/>
      <x:c r="K254" s="34"/>
      <x:c r="L254" s="34"/>
      <x:c r="M254" s="34"/>
      <x:c r="N254" s="34"/>
      <x:c r="O254" s="34"/>
      <x:c r="P254" s="34"/>
    </x:row>
    <x:row r="255">
      <x:c r="A255" s="34" t="n">
        <x:v>231</x:v>
      </x:c>
      <x:c r="B255" s="39" t="n">
        <x:v>1.3934507694905014</x:v>
      </x:c>
      <x:c r="C255" s="39" t="n">
        <x:v>0.7317494965358061</x:v>
      </x:c>
      <x:c r="D255" s="17" t="n">
        <x:f>$B$6+$B$7*B255</x:f>
        <x:v>0.18934507694905017</x:v>
      </x:c>
      <x:c r="E255" s="17" t="n">
        <x:f>$C$6+$C$7*($B$8*B255+SQRT(1-$B$8^2)*C255)</x:f>
        <x:v>0.24741196418146538</x:v>
      </x:c>
      <x:c r="F255" s="17" t="n">
        <x:f>$B$9*D255+(1-$B$9)*E255</x:f>
        <x:v>0.21837852056525778</x:v>
      </x:c>
      <x:c r="G255" s="34"/>
      <x:c r="H255" s="34"/>
      <x:c r="I255" s="34"/>
      <x:c r="J255" s="34"/>
      <x:c r="K255" s="34"/>
      <x:c r="L255" s="34"/>
      <x:c r="M255" s="34"/>
      <x:c r="N255" s="34"/>
      <x:c r="O255" s="34"/>
      <x:c r="P255" s="34"/>
    </x:row>
    <x:row r="256">
      <x:c r="A256" s="34" t="n">
        <x:v>232</x:v>
      </x:c>
      <x:c r="B256" s="39" t="n">
        <x:v>2.675371842414352</x:v>
      </x:c>
      <x:c r="C256" s="39" t="n">
        <x:v>1.5997588294948426</x:v>
      </x:c>
      <x:c r="D256" s="17" t="n">
        <x:f>$B$6+$B$7*B256</x:f>
        <x:v>0.31753718424143523</x:v>
      </x:c>
      <x:c r="E256" s="17" t="n">
        <x:f>$C$6+$C$7*($B$8*B256+SQRT(1-$B$8^2)*C256)</x:f>
        <x:v>0.4293026319488485</x:v>
      </x:c>
      <x:c r="F256" s="17" t="n">
        <x:f>$B$9*D256+(1-$B$9)*E256</x:f>
        <x:v>0.37341990809514186</x:v>
      </x:c>
      <x:c r="G256" s="34"/>
      <x:c r="H256" s="34"/>
      <x:c r="I256" s="34"/>
      <x:c r="J256" s="34"/>
      <x:c r="K256" s="34"/>
      <x:c r="L256" s="34"/>
      <x:c r="M256" s="34"/>
      <x:c r="N256" s="34"/>
      <x:c r="O256" s="34"/>
      <x:c r="P256" s="34"/>
    </x:row>
    <x:row r="257">
      <x:c r="A257" s="34" t="n">
        <x:v>233</x:v>
      </x:c>
      <x:c r="B257" s="39" t="n">
        <x:v>-0.2407006632294436</x:v>
      </x:c>
      <x:c r="C257" s="39" t="n">
        <x:v>0.5331128678300485</x:v>
      </x:c>
      <x:c r="D257" s="17" t="n">
        <x:f>$B$6+$B$7*B257</x:f>
        <x:v>0.02592993367705564</x:v>
      </x:c>
      <x:c r="E257" s="17" t="n">
        <x:f>$C$6+$C$7*($B$8*B257+SQRT(1-$B$8^2)*C257)</x:f>
        <x:v>0.14545205966510916</x:v>
      </x:c>
      <x:c r="F257" s="17" t="n">
        <x:f>$B$9*D257+(1-$B$9)*E257</x:f>
        <x:v>0.0856909966710824</x:v>
      </x:c>
      <x:c r="G257" s="34"/>
      <x:c r="H257" s="34"/>
      <x:c r="I257" s="34"/>
      <x:c r="J257" s="34"/>
      <x:c r="K257" s="34"/>
      <x:c r="L257" s="34"/>
      <x:c r="M257" s="34"/>
      <x:c r="N257" s="34"/>
      <x:c r="O257" s="34"/>
      <x:c r="P257" s="34"/>
    </x:row>
    <x:row r="258">
      <x:c r="A258" s="34" t="n">
        <x:v>234</x:v>
      </x:c>
      <x:c r="B258" s="39" t="n">
        <x:v>-0.328812440913907</x:v>
      </x:c>
      <x:c r="C258" s="39" t="n">
        <x:v>-1.1424501967559817</x:v>
      </x:c>
      <x:c r="D258" s="17" t="n">
        <x:f>$B$6+$B$7*B258</x:f>
        <x:v>0.017118755908609305</x:v>
      </x:c>
      <x:c r="E258" s="17" t="n">
        <x:f>$C$6+$C$7*($B$8*B258+SQRT(1-$B$8^2)*C258)</x:f>
        <x:v>-0.09827076409393083</x:v>
      </x:c>
      <x:c r="F258" s="17" t="n">
        <x:f>$B$9*D258+(1-$B$9)*E258</x:f>
        <x:v>-0.04057600409266077</x:v>
      </x:c>
      <x:c r="G258" s="34"/>
      <x:c r="H258" s="34"/>
      <x:c r="I258" s="34"/>
      <x:c r="J258" s="34"/>
      <x:c r="K258" s="34"/>
      <x:c r="L258" s="34"/>
      <x:c r="M258" s="34"/>
      <x:c r="N258" s="34"/>
      <x:c r="O258" s="34"/>
      <x:c r="P258" s="34"/>
    </x:row>
    <x:row r="259">
      <x:c r="A259" s="34" t="n">
        <x:v>235</x:v>
      </x:c>
      <x:c r="B259" s="39" t="n">
        <x:v>-0.35026978233038913</x:v>
      </x:c>
      <x:c r="C259" s="39" t="n">
        <x:v>-1.09554389910131</x:v>
      </x:c>
      <x:c r="D259" s="17" t="n">
        <x:f>$B$6+$B$7*B259</x:f>
        <x:v>0.014973021766961088</x:v>
      </x:c>
      <x:c r="E259" s="17" t="n">
        <x:f>$C$6+$C$7*($B$8*B259+SQRT(1-$B$8^2)*C259)</x:f>
        <x:v>-0.09252448103875409</x:v>
      </x:c>
      <x:c r="F259" s="17" t="n">
        <x:f>$B$9*D259+(1-$B$9)*E259</x:f>
        <x:v>-0.0387757296358965</x:v>
      </x:c>
      <x:c r="G259" s="34"/>
      <x:c r="H259" s="34"/>
      <x:c r="I259" s="34"/>
      <x:c r="J259" s="34"/>
      <x:c r="K259" s="34"/>
      <x:c r="L259" s="34"/>
      <x:c r="M259" s="34"/>
      <x:c r="N259" s="34"/>
      <x:c r="O259" s="34"/>
      <x:c r="P259" s="34"/>
    </x:row>
    <x:row r="260">
      <x:c r="A260" s="34" t="n">
        <x:v>236</x:v>
      </x:c>
      <x:c r="B260" s="39" t="n">
        <x:v>1.715088718153355</x:v>
      </x:c>
      <x:c r="C260" s="39" t="n">
        <x:v>0.3594098258130416</x:v>
      </x:c>
      <x:c r="D260" s="17" t="n">
        <x:f>$B$6+$B$7*B260</x:f>
        <x:v>0.22150887181533552</x:v>
      </x:c>
      <x:c r="E260" s="17" t="n">
        <x:f>$C$6+$C$7*($B$8*B260+SQRT(1-$B$8^2)*C260)</x:f>
        <x:v>0.20860726064952545</x:v>
      </x:c>
      <x:c r="F260" s="17" t="n">
        <x:f>$B$9*D260+(1-$B$9)*E260</x:f>
        <x:v>0.21505806623243048</x:v>
      </x:c>
      <x:c r="G260" s="34"/>
      <x:c r="H260" s="34"/>
      <x:c r="I260" s="34"/>
      <x:c r="J260" s="34"/>
      <x:c r="K260" s="34"/>
      <x:c r="L260" s="34"/>
      <x:c r="M260" s="34"/>
      <x:c r="N260" s="34"/>
      <x:c r="O260" s="34"/>
      <x:c r="P260" s="34"/>
    </x:row>
    <x:row r="261">
      <x:c r="A261" s="34" t="n">
        <x:v>237</x:v>
      </x:c>
      <x:c r="B261" s="39" t="n">
        <x:v>1.12156396006757</x:v>
      </x:c>
      <x:c r="C261" s="39" t="n">
        <x:v>0.7801564876505235</x:v>
      </x:c>
      <x:c r="D261" s="17" t="n">
        <x:f>$B$6+$B$7*B261</x:f>
        <x:v>0.16215639600675702</x:v>
      </x:c>
      <x:c r="E261" s="17" t="n">
        <x:f>$C$6+$C$7*($B$8*B261+SQRT(1-$B$8^2)*C261)</x:f>
        <x:v>0.2421036567244791</x:v>
      </x:c>
      <x:c r="F261" s="17" t="n">
        <x:f>$B$9*D261+(1-$B$9)*E261</x:f>
        <x:v>0.20213002636561805</x:v>
      </x:c>
      <x:c r="G261" s="34"/>
      <x:c r="H261" s="34"/>
      <x:c r="I261" s="34"/>
      <x:c r="J261" s="34"/>
      <x:c r="K261" s="34"/>
      <x:c r="L261" s="34"/>
      <x:c r="M261" s="34"/>
      <x:c r="N261" s="34"/>
      <x:c r="O261" s="34"/>
      <x:c r="P261" s="34"/>
    </x:row>
    <x:row r="262">
      <x:c r="A262" s="34" t="n">
        <x:v>238</x:v>
      </x:c>
      <x:c r="B262" s="39" t="n">
        <x:v>-0.42573353305540923</x:v>
      </x:c>
      <x:c r="C262" s="39" t="n">
        <x:v>1.1245488021892371</x:v>
      </x:c>
      <x:c r="D262" s="17" t="n">
        <x:f>$B$6+$B$7*B262</x:f>
        <x:v>0.007426646694459076</x:v>
      </x:c>
      <x:c r="E262" s="17" t="n">
        <x:f>$C$6+$C$7*($B$8*B262+SQRT(1-$B$8^2)*C262)</x:f>
        <x:v>0.22175466895972412</x:v>
      </x:c>
      <x:c r="F262" s="17" t="n">
        <x:f>$B$9*D262+(1-$B$9)*E262</x:f>
        <x:v>0.1145906578270916</x:v>
      </x:c>
      <x:c r="G262" s="34"/>
      <x:c r="H262" s="34"/>
      <x:c r="I262" s="34"/>
      <x:c r="J262" s="34"/>
      <x:c r="K262" s="34"/>
      <x:c r="L262" s="34"/>
      <x:c r="M262" s="34"/>
      <x:c r="N262" s="34"/>
      <x:c r="O262" s="34"/>
      <x:c r="P262" s="34"/>
    </x:row>
    <x:row r="263">
      <x:c r="A263" s="34" t="n">
        <x:v>239</x:v>
      </x:c>
      <x:c r="B263" s="39" t="n">
        <x:v>-0.39766444945707685</x:v>
      </x:c>
      <x:c r="C263" s="39" t="n">
        <x:v>-1.7041470314234872</x:v>
      </x:c>
      <x:c r="D263" s="17" t="n">
        <x:f>$B$6+$B$7*B263</x:f>
        <x:v>0.010233555054292312</x:v>
      </x:c>
      <x:c r="E263" s="17" t="n">
        <x:f>$C$6+$C$7*($B$8*B263+SQRT(1-$B$8^2)*C263)</x:f>
        <x:v>-0.18174279896354545</x:v>
      </x:c>
      <x:c r="F263" s="17" t="n">
        <x:f>$B$9*D263+(1-$B$9)*E263</x:f>
        <x:v>-0.08575462195462658</x:v>
      </x:c>
      <x:c r="G263" s="34"/>
      <x:c r="H263" s="34"/>
      <x:c r="I263" s="34"/>
      <x:c r="J263" s="34"/>
      <x:c r="K263" s="34"/>
      <x:c r="L263" s="34"/>
      <x:c r="M263" s="34"/>
      <x:c r="N263" s="34"/>
      <x:c r="O263" s="34"/>
      <x:c r="P263" s="34"/>
    </x:row>
    <x:row r="264">
      <x:c r="A264" s="34" t="n">
        <x:v>240</x:v>
      </x:c>
      <x:c r="B264" s="39" t="n">
        <x:v>0.4488014798574827</x:v>
      </x:c>
      <x:c r="C264" s="39" t="n">
        <x:v>1.5302432525431293</x:v>
      </x:c>
      <x:c r="D264" s="17" t="n">
        <x:f>$B$6+$B$7*B264</x:f>
        <x:v>0.09488014798574827</x:v>
      </x:c>
      <x:c r="E264" s="17" t="n">
        <x:f>$C$6+$C$7*($B$8*B264+SQRT(1-$B$8^2)*C264)</x:f>
        <x:v>0.31915992053928605</x:v>
      </x:c>
      <x:c r="F264" s="17" t="n">
        <x:f>$B$9*D264+(1-$B$9)*E264</x:f>
        <x:v>0.20702003426251717</x:v>
      </x:c>
      <x:c r="G264" s="34"/>
      <x:c r="H264" s="34"/>
      <x:c r="I264" s="34"/>
      <x:c r="J264" s="34"/>
      <x:c r="K264" s="34"/>
      <x:c r="L264" s="34"/>
      <x:c r="M264" s="34"/>
      <x:c r="N264" s="34"/>
      <x:c r="O264" s="34"/>
      <x:c r="P264" s="34"/>
    </x:row>
    <x:row r="265">
      <x:c r="A265" s="34" t="n">
        <x:v>241</x:v>
      </x:c>
      <x:c r="B265" s="39" t="n">
        <x:v>-2.443219367983274</x:v>
      </x:c>
      <x:c r="C265" s="39" t="n">
        <x:v>0.7259067897658719</x:v>
      </x:c>
      <x:c r="D265" s="17" t="n">
        <x:f>$B$6+$B$7*B265</x:f>
        <x:v>-0.19432193679832743</x:v>
      </x:c>
      <x:c r="E265" s="17" t="n">
        <x:f>$C$6+$C$7*($B$8*B265+SQRT(1-$B$8^2)*C265)</x:f>
        <x:v>0.07392576994061184</x:v>
      </x:c>
      <x:c r="F265" s="17" t="n">
        <x:f>$B$9*D265+(1-$B$9)*E265</x:f>
        <x:v>-0.060198083428857796</x:v>
      </x:c>
      <x:c r="G265" s="34"/>
      <x:c r="H265" s="34"/>
      <x:c r="I265" s="34"/>
      <x:c r="J265" s="34"/>
      <x:c r="K265" s="34"/>
      <x:c r="L265" s="34"/>
      <x:c r="M265" s="34"/>
      <x:c r="N265" s="34"/>
      <x:c r="O265" s="34"/>
      <x:c r="P265" s="34"/>
    </x:row>
    <x:row r="266">
      <x:c r="A266" s="34" t="n">
        <x:v>242</x:v>
      </x:c>
      <x:c r="B266" s="39" t="n">
        <x:v>-0.4549963317774312</x:v>
      </x:c>
      <x:c r="C266" s="39" t="n">
        <x:v>1.112032647526601</x:v>
      </x:c>
      <x:c r="D266" s="17" t="n">
        <x:f>$B$6+$B$7*B266</x:f>
        <x:v>0.004500366822256879</x:v>
      </x:c>
      <x:c r="E266" s="17" t="n">
        <x:f>$C$6+$C$7*($B$8*B266+SQRT(1-$B$8^2)*C266)</x:f>
        <x:v>0.2186468954296802</x:v>
      </x:c>
      <x:c r="F266" s="17" t="n">
        <x:f>$B$9*D266+(1-$B$9)*E266</x:f>
        <x:v>0.11157363112596853</x:v>
      </x:c>
      <x:c r="G266" s="34"/>
      <x:c r="H266" s="34"/>
      <x:c r="I266" s="34"/>
      <x:c r="J266" s="34"/>
      <x:c r="K266" s="34"/>
      <x:c r="L266" s="34"/>
      <x:c r="M266" s="34"/>
      <x:c r="N266" s="34"/>
      <x:c r="O266" s="34"/>
      <x:c r="P266" s="34"/>
    </x:row>
    <x:row r="267">
      <x:c r="A267" s="34" t="n">
        <x:v>243</x:v>
      </x:c>
      <x:c r="B267" s="39" t="n">
        <x:v>-1.0438451849977515</x:v>
      </x:c>
      <x:c r="C267" s="39" t="n">
        <x:v>-0.38019643341064047</x:v>
      </x:c>
      <x:c r="D267" s="17" t="n">
        <x:f>$B$6+$B$7*B267</x:f>
        <x:v>-0.054384518499775145</x:v>
      </x:c>
      <x:c r="E267" s="17" t="n">
        <x:f>$C$6+$C$7*($B$8*B267+SQRT(1-$B$8^2)*C267)</x:f>
        <x:v>-0.021375675635296396</x:v>
      </x:c>
      <x:c r="F267" s="17" t="n">
        <x:f>$B$9*D267+(1-$B$9)*E267</x:f>
        <x:v>-0.03788009706753577</x:v>
      </x:c>
      <x:c r="G267" s="34"/>
      <x:c r="H267" s="34"/>
      <x:c r="I267" s="34"/>
      <x:c r="J267" s="34"/>
      <x:c r="K267" s="34"/>
      <x:c r="L267" s="34"/>
      <x:c r="M267" s="34"/>
      <x:c r="N267" s="34"/>
      <x:c r="O267" s="34"/>
      <x:c r="P267" s="34"/>
    </x:row>
    <x:row r="268">
      <x:c r="A268" s="34" t="n">
        <x:v>244</x:v>
      </x:c>
      <x:c r="B268" s="39" t="n">
        <x:v>0.0197345365821786</x:v>
      </x:c>
      <x:c r="C268" s="39" t="n">
        <x:v>-0.6846185722318906</x:v>
      </x:c>
      <x:c r="D268" s="17" t="n">
        <x:f>$B$6+$B$7*B268</x:f>
        <x:v>0.051973453658217865</x:v>
      </x:c>
      <x:c r="E268" s="17" t="n">
        <x:f>$C$6+$C$7*($B$8*B268+SQRT(1-$B$8^2)*C268)</x:f>
        <x:v>-0.01707461996431686</x:v>
      </x:c>
      <x:c r="F268" s="17" t="n">
        <x:f>$B$9*D268+(1-$B$9)*E268</x:f>
        <x:v>0.0174494168469505</x:v>
      </x:c>
      <x:c r="G268" s="34"/>
      <x:c r="H268" s="34"/>
      <x:c r="I268" s="34"/>
      <x:c r="J268" s="34"/>
      <x:c r="K268" s="34"/>
      <x:c r="L268" s="34"/>
      <x:c r="M268" s="34"/>
      <x:c r="N268" s="34"/>
      <x:c r="O268" s="34"/>
      <x:c r="P268" s="34"/>
    </x:row>
    <x:row r="269">
      <x:c r="A269" s="34" t="n">
        <x:v>245</x:v>
      </x:c>
      <x:c r="B269" s="39" t="n">
        <x:v>0.2009489832453278</x:v>
      </x:c>
      <x:c r="C269" s="39" t="n">
        <x:v>-0.9294990895462688</x:v>
      </x:c>
      <x:c r="D269" s="17" t="n">
        <x:f>$B$6+$B$7*B269</x:f>
        <x:v>0.07009489832453278</x:v>
      </x:c>
      <x:c r="E269" s="17" t="n">
        <x:f>$C$6+$C$7*($B$8*B269+SQRT(1-$B$8^2)*C269)</x:f>
        <x:v>-0.0439601386338921</x:v>
      </x:c>
      <x:c r="F269" s="17" t="n">
        <x:f>$B$9*D269+(1-$B$9)*E269</x:f>
        <x:v>0.013067379845320339</x:v>
      </x:c>
      <x:c r="G269" s="34"/>
      <x:c r="H269" s="34"/>
      <x:c r="I269" s="34"/>
      <x:c r="J269" s="34"/>
      <x:c r="K269" s="34"/>
      <x:c r="L269" s="34"/>
      <x:c r="M269" s="34"/>
      <x:c r="N269" s="34"/>
      <x:c r="O269" s="34"/>
      <x:c r="P269" s="34"/>
    </x:row>
    <x:row r="270">
      <x:c r="A270" s="34" t="n">
        <x:v>246</x:v>
      </x:c>
      <x:c r="B270" s="39" t="n">
        <x:v>-0.8340212411565762</x:v>
      </x:c>
      <x:c r="C270" s="39" t="n">
        <x:v>1.3608634474520978</x:v>
      </x:c>
      <x:c r="D270" s="17" t="n">
        <x:f>$B$6+$B$7*B270</x:f>
        <x:v>-0.033402124115657614</x:v>
      </x:c>
      <x:c r="E270" s="17" t="n">
        <x:f>$C$6+$C$7*($B$8*B270+SQRT(1-$B$8^2)*C270)</x:f>
        <x:v>0.2371961926929489</x:v>
      </x:c>
      <x:c r="F270" s="17" t="n">
        <x:f>$B$9*D270+(1-$B$9)*E270</x:f>
        <x:v>0.10189703428864563</x:v>
      </x:c>
      <x:c r="G270" s="34"/>
      <x:c r="H270" s="34"/>
      <x:c r="I270" s="34"/>
      <x:c r="J270" s="34"/>
      <x:c r="K270" s="34"/>
      <x:c r="L270" s="34"/>
      <x:c r="M270" s="34"/>
      <x:c r="N270" s="34"/>
      <x:c r="O270" s="34"/>
      <x:c r="P270" s="34"/>
    </x:row>
    <x:row r="271">
      <x:c r="A271" s="34" t="n">
        <x:v>247</x:v>
      </x:c>
      <x:c r="B271" s="39" t="n">
        <x:v>-0.9110824634393148</x:v>
      </x:c>
      <x:c r="C271" s="39" t="n">
        <x:v>0.32487996825698634</x:v>
      </x:c>
      <x:c r="D271" s="17" t="n">
        <x:f>$B$6+$B$7*B271</x:f>
        <x:v>-0.04110824634393148</x:v>
      </x:c>
      <x:c r="E271" s="17" t="n">
        <x:f>$C$6+$C$7*($B$8*B271+SQRT(1-$B$8^2)*C271)</x:f>
        <x:v>0.08548864976654567</x:v>
      </x:c>
      <x:c r="F271" s="17" t="n">
        <x:f>$B$9*D271+(1-$B$9)*E271</x:f>
        <x:v>0.022190201711307096</x:v>
      </x:c>
      <x:c r="G271" s="34"/>
      <x:c r="H271" s="34"/>
      <x:c r="I271" s="34"/>
      <x:c r="J271" s="34"/>
      <x:c r="K271" s="34"/>
      <x:c r="L271" s="34"/>
      <x:c r="M271" s="34"/>
      <x:c r="N271" s="34"/>
      <x:c r="O271" s="34"/>
      <x:c r="P271" s="34"/>
    </x:row>
    <x:row r="272">
      <x:c r="A272" s="34" t="n">
        <x:v>248</x:v>
      </x:c>
      <x:c r="B272" s="39" t="n">
        <x:v>-0.6472578148721595</x:v>
      </x:c>
      <x:c r="C272" s="39" t="n">
        <x:v>-0.6528492314915726</x:v>
      </x:c>
      <x:c r="D272" s="17" t="n">
        <x:f>$B$6+$B$7*B272</x:f>
        <x:v>-0.014725781487215955</x:v>
      </x:c>
      <x:c r="E272" s="17" t="n">
        <x:f>$C$6+$C$7*($B$8*B272+SQRT(1-$B$8^2)*C272)</x:f>
        <x:v>-0.04254337284945778</x:v>
      </x:c>
      <x:c r="F272" s="17" t="n">
        <x:f>$B$9*D272+(1-$B$9)*E272</x:f>
        <x:v>-0.028634577168336867</x:v>
      </x:c>
      <x:c r="G272" s="34"/>
      <x:c r="H272" s="34"/>
      <x:c r="I272" s="34"/>
      <x:c r="J272" s="34"/>
      <x:c r="K272" s="34"/>
      <x:c r="L272" s="34"/>
      <x:c r="M272" s="34"/>
      <x:c r="N272" s="34"/>
      <x:c r="O272" s="34"/>
      <x:c r="P272" s="34"/>
    </x:row>
    <x:row r="273">
      <x:c r="A273" s="34" t="n">
        <x:v>249</x:v>
      </x:c>
      <x:c r="B273" s="39" t="n">
        <x:v>0.7606578120189674</x:v>
      </x:c>
      <x:c r="C273" s="39" t="n">
        <x:v>-0.7515381273941738</x:v>
      </x:c>
      <x:c r="D273" s="17" t="n">
        <x:f>$B$6+$B$7*B273</x:f>
        <x:v>0.12606578120189676</x:v>
      </x:c>
      <x:c r="E273" s="17" t="n">
        <x:f>$C$6+$C$7*($B$8*B273+SQRT(1-$B$8^2)*C273)</x:f>
        <x:v>0.006691349378735806</x:v>
      </x:c>
      <x:c r="F273" s="17" t="n">
        <x:f>$B$9*D273+(1-$B$9)*E273</x:f>
        <x:v>0.06637856529031629</x:v>
      </x:c>
      <x:c r="G273" s="34"/>
      <x:c r="H273" s="34"/>
      <x:c r="I273" s="34"/>
      <x:c r="J273" s="34"/>
      <x:c r="K273" s="34"/>
      <x:c r="L273" s="34"/>
      <x:c r="M273" s="34"/>
      <x:c r="N273" s="34"/>
      <x:c r="O273" s="34"/>
      <x:c r="P273" s="34"/>
    </x:row>
    <x:row r="274">
      <x:c r="A274" s="34" t="n">
        <x:v>250</x:v>
      </x:c>
      <x:c r="B274" s="39" t="n">
        <x:v>0.8633383426888311</x:v>
      </x:c>
      <x:c r="C274" s="39" t="n">
        <x:v>1.5574699293231755</x:v>
      </x:c>
      <x:c r="D274" s="17" t="n">
        <x:f>$B$6+$B$7*B274</x:f>
        <x:v>0.13633383426888313</x:v>
      </x:c>
      <x:c r="E274" s="17" t="n">
        <x:f>$C$6+$C$7*($B$8*B274+SQRT(1-$B$8^2)*C274)</x:f>
        <x:v>0.341709968512416</x:v>
      </x:c>
      <x:c r="F274" s="17" t="n">
        <x:f>$B$9*D274+(1-$B$9)*E274</x:f>
        <x:v>0.23902190139064955</x:v>
      </x:c>
      <x:c r="G274" s="34"/>
      <x:c r="H274" s="34"/>
      <x:c r="I274" s="34"/>
      <x:c r="J274" s="34"/>
      <x:c r="K274" s="34"/>
      <x:c r="L274" s="34"/>
      <x:c r="M274" s="34"/>
      <x:c r="N274" s="34"/>
      <x:c r="O274" s="34"/>
      <x:c r="P274" s="34"/>
    </x:row>
    <x:row r="275">
      <x:c r="A275" s="34" t="n">
        <x:v>251</x:v>
      </x:c>
      <x:c r="B275" s="39" t="n">
        <x:v>0.16420881726954428</x:v>
      </x:c>
      <x:c r="C275" s="39" t="n">
        <x:v>0.6541917276929364</x:v>
      </x:c>
      <x:c r="D275" s="17" t="n">
        <x:f>$B$6+$B$7*B275</x:f>
        <x:v>0.06642088172695443</x:v>
      </x:c>
      <x:c r="E275" s="17" t="n">
        <x:f>$C$6+$C$7*($B$8*B275+SQRT(1-$B$8^2)*C275)</x:f>
        <x:v>0.18099826692047527</x:v>
      </x:c>
      <x:c r="F275" s="17" t="n">
        <x:f>$B$9*D275+(1-$B$9)*E275</x:f>
        <x:v>0.12370957432371485</x:v>
      </x:c>
      <x:c r="G275" s="34"/>
      <x:c r="H275" s="34"/>
      <x:c r="I275" s="34"/>
      <x:c r="J275" s="34"/>
      <x:c r="K275" s="34"/>
      <x:c r="L275" s="34"/>
      <x:c r="M275" s="34"/>
      <x:c r="N275" s="34"/>
      <x:c r="O275" s="34"/>
      <x:c r="P275" s="34"/>
    </x:row>
    <x:row r="276">
      <x:c r="A276" s="34" t="n">
        <x:v>252</x:v>
      </x:c>
      <x:c r="B276" s="39" t="n">
        <x:v>0.5662747850188344</x:v>
      </x:c>
      <x:c r="C276" s="39" t="n">
        <x:v>0.10964806283976566</x:v>
      </x:c>
      <x:c r="D276" s="17" t="n">
        <x:f>$B$6+$B$7*B276</x:f>
        <x:v>0.10662747850188345</x:v>
      </x:c>
      <x:c r="E276" s="17" t="n">
        <x:f>$C$6+$C$7*($B$8*B276+SQRT(1-$B$8^2)*C276)</x:f>
        <x:v>0.12117200315118973</x:v>
      </x:c>
      <x:c r="F276" s="17" t="n">
        <x:f>$B$9*D276+(1-$B$9)*E276</x:f>
        <x:v>0.11389974082653659</x:v>
      </x:c>
      <x:c r="G276" s="34"/>
      <x:c r="H276" s="34"/>
      <x:c r="I276" s="34"/>
      <x:c r="J276" s="34"/>
      <x:c r="K276" s="34"/>
      <x:c r="L276" s="34"/>
      <x:c r="M276" s="34"/>
      <x:c r="N276" s="34"/>
      <x:c r="O276" s="34"/>
      <x:c r="P276" s="34"/>
    </x:row>
    <x:row r="277">
      <x:c r="A277" s="34" t="n">
        <x:v>253</x:v>
      </x:c>
      <x:c r="B277" s="39" t="n">
        <x:v>1.2383599447462796</x:v>
      </x:c>
      <x:c r="C277" s="39" t="n">
        <x:v>-0.5092403803683975</x:v>
      </x:c>
      <x:c r="D277" s="17" t="n">
        <x:f>$B$6+$B$7*B277</x:f>
        <x:v>0.17383599447462797</x:v>
      </x:c>
      <x:c r="E277" s="17" t="n">
        <x:f>$C$6+$C$7*($B$8*B277+SQRT(1-$B$8^2)*C277)</x:f>
        <x:v>0.06285854324689896</x:v>
      </x:c>
      <x:c r="F277" s="17" t="n">
        <x:f>$B$9*D277+(1-$B$9)*E277</x:f>
        <x:v>0.11834726886076347</x:v>
      </x:c>
      <x:c r="G277" s="34"/>
      <x:c r="H277" s="34"/>
      <x:c r="I277" s="34"/>
      <x:c r="J277" s="34"/>
      <x:c r="K277" s="34"/>
      <x:c r="L277" s="34"/>
      <x:c r="M277" s="34"/>
      <x:c r="N277" s="34"/>
      <x:c r="O277" s="34"/>
      <x:c r="P277" s="34"/>
    </x:row>
    <x:row r="278">
      <x:c r="A278" s="34" t="n">
        <x:v>254</x:v>
      </x:c>
      <x:c r="B278" s="39" t="n">
        <x:v>-0.1316273455771466</x:v>
      </x:c>
      <x:c r="C278" s="39" t="n">
        <x:v>0.1521628808978761</x:v>
      </x:c>
      <x:c r="D278" s="17" t="n">
        <x:f>$B$6+$B$7*B278</x:f>
        <x:v>0.03683726544228534</x:v>
      </x:c>
      <x:c r="E278" s="17" t="n">
        <x:f>$C$6+$C$7*($B$8*B278+SQRT(1-$B$8^2)*C278)</x:f>
        <x:v>0.09584989001238167</x:v>
      </x:c>
      <x:c r="F278" s="17" t="n">
        <x:f>$B$9*D278+(1-$B$9)*E278</x:f>
        <x:v>0.06634357772733351</x:v>
      </x:c>
      <x:c r="G278" s="34"/>
      <x:c r="H278" s="34"/>
      <x:c r="I278" s="34"/>
      <x:c r="J278" s="34"/>
      <x:c r="K278" s="34"/>
      <x:c r="L278" s="34"/>
      <x:c r="M278" s="34"/>
      <x:c r="N278" s="34"/>
      <x:c r="O278" s="34"/>
      <x:c r="P278" s="34"/>
    </x:row>
    <x:row r="279">
      <x:c r="A279" s="34" t="n">
        <x:v>255</x:v>
      </x:c>
      <x:c r="B279" s="39" t="n">
        <x:v>0.8214038906391449</x:v>
      </x:c>
      <x:c r="C279" s="39" t="n">
        <x:v>-0.8623028716396597</x:v>
      </x:c>
      <x:c r="D279" s="17" t="n">
        <x:f>$B$6+$B$7*B279</x:f>
        <x:v>0.1321403890639145</x:v>
      </x:c>
      <x:c r="E279" s="17" t="n">
        <x:f>$C$6+$C$7*($B$8*B279+SQRT(1-$B$8^2)*C279)</x:f>
        <x:v>-0.0064245018339598725</x:v>
      </x:c>
      <x:c r="F279" s="17" t="n">
        <x:f>$B$9*D279+(1-$B$9)*E279</x:f>
        <x:v>0.06285794361497732</x:v>
      </x:c>
      <x:c r="G279" s="34"/>
      <x:c r="H279" s="34"/>
      <x:c r="I279" s="34"/>
      <x:c r="J279" s="34"/>
      <x:c r="K279" s="34"/>
      <x:c r="L279" s="34"/>
      <x:c r="M279" s="34"/>
      <x:c r="N279" s="34"/>
      <x:c r="O279" s="34"/>
      <x:c r="P279" s="34"/>
    </x:row>
    <x:row r="280">
      <x:c r="A280" s="34" t="n">
        <x:v>256</x:v>
      </x:c>
      <x:c r="B280" s="39" t="n">
        <x:v>0.9413420178497659</x:v>
      </x:c>
      <x:c r="C280" s="39" t="n">
        <x:v>-1.0222278536095146</x:v>
      </x:c>
      <x:c r="D280" s="17" t="n">
        <x:f>$B$6+$B$7*B280</x:f>
        <x:v>0.1441342017849766</x:v>
      </x:c>
      <x:c r="E280" s="17" t="n">
        <x:f>$C$6+$C$7*($B$8*B280+SQRT(1-$B$8^2)*C280)</x:f>
        <x:v>-0.02391109254752334</x:v>
      </x:c>
      <x:c r="F280" s="17" t="n">
        <x:f>$B$9*D280+(1-$B$9)*E280</x:f>
        <x:v>0.06011155461872663</x:v>
      </x:c>
      <x:c r="G280" s="34"/>
      <x:c r="H280" s="34"/>
      <x:c r="I280" s="34"/>
      <x:c r="J280" s="34"/>
      <x:c r="K280" s="34"/>
      <x:c r="L280" s="34"/>
      <x:c r="M280" s="34"/>
      <x:c r="N280" s="34"/>
      <x:c r="O280" s="34"/>
      <x:c r="P280" s="34"/>
    </x:row>
    <x:row r="281">
      <x:c r="A281" s="34" t="n">
        <x:v>257</x:v>
      </x:c>
      <x:c r="B281" s="39" t="n">
        <x:v>-1.7823748240719002</x:v>
      </x:c>
      <x:c r="C281" s="39" t="n">
        <x:v>0.243165232095827</x:v>
      </x:c>
      <x:c r="D281" s="17" t="n">
        <x:f>$B$6+$B$7*B281</x:f>
        <x:v>-0.12823748240719002</x:v>
      </x:c>
      <x:c r="E281" s="17" t="n">
        <x:f>$C$6+$C$7*($B$8*B281+SQRT(1-$B$8^2)*C281)</x:f>
        <x:v>0.03458786001444341</x:v>
      </x:c>
      <x:c r="F281" s="17" t="n">
        <x:f>$B$9*D281+(1-$B$9)*E281</x:f>
        <x:v>-0.0468248111963733</x:v>
      </x:c>
      <x:c r="G281" s="34"/>
      <x:c r="H281" s="34"/>
      <x:c r="I281" s="34"/>
      <x:c r="J281" s="34"/>
      <x:c r="K281" s="34"/>
      <x:c r="L281" s="34"/>
      <x:c r="M281" s="34"/>
      <x:c r="N281" s="34"/>
      <x:c r="O281" s="34"/>
      <x:c r="P281" s="34"/>
    </x:row>
    <x:row r="282">
      <x:c r="A282" s="34" t="n">
        <x:v>258</x:v>
      </x:c>
      <x:c r="B282" s="39" t="n">
        <x:v>0.35502151879279786</x:v>
      </x:c>
      <x:c r="C282" s="39" t="n">
        <x:v>-0.05493237500178632</x:v>
      </x:c>
      <x:c r="D282" s="17" t="n">
        <x:f>$B$6+$B$7*B282</x:f>
        <x:v>0.08550215187927979</x:v>
      </x:c>
      <x:c r="E282" s="17" t="n">
        <x:f>$C$6+$C$7*($B$8*B282+SQRT(1-$B$8^2)*C282)</x:f>
        <x:v>0.08811564645450487</x:v>
      </x:c>
      <x:c r="F282" s="17" t="n">
        <x:f>$B$9*D282+(1-$B$9)*E282</x:f>
        <x:v>0.08680889916689233</x:v>
      </x:c>
      <x:c r="G282" s="34"/>
      <x:c r="H282" s="34"/>
      <x:c r="I282" s="34"/>
      <x:c r="J282" s="34"/>
      <x:c r="K282" s="34"/>
      <x:c r="L282" s="34"/>
      <x:c r="M282" s="34"/>
      <x:c r="N282" s="34"/>
      <x:c r="O282" s="34"/>
      <x:c r="P282" s="34"/>
    </x:row>
    <x:row r="283">
      <x:c r="A283" s="34" t="n">
        <x:v>259</x:v>
      </x:c>
      <x:c r="B283" s="39" t="n">
        <x:v>1.2121179844779923</x:v>
      </x:c>
      <x:c r="C283" s="39" t="n">
        <x:v>-0.22510969701965142</x:v>
      </x:c>
      <x:c r="D283" s="17" t="n">
        <x:f>$B$6+$B$7*B283</x:f>
        <x:v>0.17121179844779924</x:v>
      </x:c>
      <x:c r="E283" s="17" t="n">
        <x:f>$C$6+$C$7*($B$8*B283+SQRT(1-$B$8^2)*C283)</x:f>
        <x:v>0.10233416461058913</x:v>
      </x:c>
      <x:c r="F283" s="17" t="n">
        <x:f>$B$9*D283+(1-$B$9)*E283</x:f>
        <x:v>0.13677298152919418</x:v>
      </x:c>
      <x:c r="G283" s="34"/>
      <x:c r="H283" s="34"/>
      <x:c r="I283" s="34"/>
      <x:c r="J283" s="34"/>
      <x:c r="K283" s="34"/>
      <x:c r="L283" s="34"/>
      <x:c r="M283" s="34"/>
      <x:c r="N283" s="34"/>
      <x:c r="O283" s="34"/>
      <x:c r="P283" s="34"/>
    </x:row>
    <x:row r="284">
      <x:c r="A284" s="34" t="n">
        <x:v>260</x:v>
      </x:c>
      <x:c r="B284" s="39" t="n">
        <x:v>-2.117636665879411</x:v>
      </x:c>
      <x:c r="C284" s="39" t="n">
        <x:v>0.10323572571109012</x:v>
      </x:c>
      <x:c r="D284" s="17" t="n">
        <x:f>$B$6+$B$7*B284</x:f>
        <x:v>-0.1617636665879411</x:v>
      </x:c>
      <x:c r="E284" s="17" t="n">
        <x:f>$C$6+$C$7*($B$8*B284+SQRT(1-$B$8^2)*C284)</x:f>
        <x:v>-0.0005215591031930561</x:v>
      </x:c>
      <x:c r="F284" s="17" t="n">
        <x:f>$B$9*D284+(1-$B$9)*E284</x:f>
        <x:v>-0.08114261284556709</x:v>
      </x:c>
      <x:c r="G284" s="34"/>
      <x:c r="H284" s="34"/>
      <x:c r="I284" s="34"/>
      <x:c r="J284" s="34"/>
      <x:c r="K284" s="34"/>
      <x:c r="L284" s="34"/>
      <x:c r="M284" s="34"/>
      <x:c r="N284" s="34"/>
      <x:c r="O284" s="34"/>
      <x:c r="P284" s="34"/>
    </x:row>
    <x:row r="285">
      <x:c r="A285" s="34" t="n">
        <x:v>261</x:v>
      </x:c>
      <x:c r="B285" s="39" t="n">
        <x:v>-0.6854510343842843</x:v>
      </x:c>
      <x:c r="C285" s="39" t="n">
        <x:v>0.3552926340719701</x:v>
      </x:c>
      <x:c r="D285" s="17" t="n">
        <x:f>$B$6+$B$7*B285</x:f>
        <x:v>-0.01854510343842844</x:v>
      </x:c>
      <x:c r="E285" s="17" t="n">
        <x:f>$C$6+$C$7*($B$8*B285+SQRT(1-$B$8^2)*C285)</x:f>
        <x:v>0.09999383919509794</x:v>
      </x:c>
      <x:c r="F285" s="17" t="n">
        <x:f>$B$9*D285+(1-$B$9)*E285</x:f>
        <x:v>0.04072436787833475</x:v>
      </x:c>
      <x:c r="G285" s="34"/>
      <x:c r="H285" s="34"/>
      <x:c r="I285" s="34"/>
      <x:c r="J285" s="34"/>
      <x:c r="K285" s="34"/>
      <x:c r="L285" s="34"/>
      <x:c r="M285" s="34"/>
      <x:c r="N285" s="34"/>
      <x:c r="O285" s="34"/>
      <x:c r="P285" s="34"/>
    </x:row>
    <x:row r="286">
      <x:c r="A286" s="34" t="n">
        <x:v>262</x:v>
      </x:c>
      <x:c r="B286" s="39" t="n">
        <x:v>-0.2909612978994387</x:v>
      </x:c>
      <x:c r="C286" s="39" t="n">
        <x:v>0.10367791688037187</x:v>
      </x:c>
      <x:c r="D286" s="17" t="n">
        <x:f>$B$6+$B$7*B286</x:f>
        <x:v>0.02090387021005613</x:v>
      </x:c>
      <x:c r="E286" s="17" t="n">
        <x:f>$C$6+$C$7*($B$8*B286+SQRT(1-$B$8^2)*C286)</x:f>
        <x:v>0.08174210597954042</x:v>
      </x:c>
      <x:c r="F286" s="17" t="n">
        <x:f>$B$9*D286+(1-$B$9)*E286</x:f>
        <x:v>0.05132298809479827</x:v>
      </x:c>
      <x:c r="G286" s="34"/>
      <x:c r="H286" s="34"/>
      <x:c r="I286" s="34"/>
      <x:c r="J286" s="34"/>
      <x:c r="K286" s="34"/>
      <x:c r="L286" s="34"/>
      <x:c r="M286" s="34"/>
      <x:c r="N286" s="34"/>
      <x:c r="O286" s="34"/>
      <x:c r="P286" s="34"/>
    </x:row>
    <x:row r="287">
      <x:c r="A287" s="34" t="n">
        <x:v>263</x:v>
      </x:c>
      <x:c r="B287" s="39" t="n">
        <x:v>3.2853309729030244</x:v>
      </x:c>
      <x:c r="C287" s="39" t="n">
        <x:v>-2.0075442563863772</x:v>
      </x:c>
      <x:c r="D287" s="17" t="n">
        <x:f>$B$6+$B$7*B287</x:f>
        <x:v>0.37853309729030243</x:v>
      </x:c>
      <x:c r="E287" s="17" t="n">
        <x:f>$C$6+$C$7*($B$8*B287+SQRT(1-$B$8^2)*C287)</x:f>
        <x:v>-0.05942138093132339</x:v>
      </x:c>
      <x:c r="F287" s="17" t="n">
        <x:f>$B$9*D287+(1-$B$9)*E287</x:f>
        <x:v>0.15955585817948953</x:v>
      </x:c>
      <x:c r="G287" s="34"/>
      <x:c r="H287" s="34"/>
      <x:c r="I287" s="34"/>
      <x:c r="J287" s="34"/>
      <x:c r="K287" s="34"/>
      <x:c r="L287" s="34"/>
      <x:c r="M287" s="34"/>
      <x:c r="N287" s="34"/>
      <x:c r="O287" s="34"/>
      <x:c r="P287" s="34"/>
    </x:row>
    <x:row r="288">
      <x:c r="A288" s="34" t="n">
        <x:v>264</x:v>
      </x:c>
      <x:c r="B288" s="39" t="n">
        <x:v>-0.21803678690778286</x:v>
      </x:c>
      <x:c r="C288" s="39" t="n">
        <x:v>-0.08459510282638466</x:v>
      </x:c>
      <x:c r="D288" s="17" t="n">
        <x:f>$B$6+$B$7*B288</x:f>
        <x:v>0.028196321309221714</x:v>
      </x:c>
      <x:c r="E288" s="17" t="n">
        <x:f>$C$6+$C$7*($B$8*B288+SQRT(1-$B$8^2)*C288)</x:f>
        <x:v>0.05808355686405191</x:v>
      </x:c>
      <x:c r="F288" s="17" t="n">
        <x:f>$B$9*D288+(1-$B$9)*E288</x:f>
        <x:v>0.04313993908663681</x:v>
      </x:c>
      <x:c r="G288" s="34"/>
      <x:c r="H288" s="34"/>
      <x:c r="I288" s="34"/>
      <x:c r="J288" s="34"/>
      <x:c r="K288" s="34"/>
      <x:c r="L288" s="34"/>
      <x:c r="M288" s="34"/>
      <x:c r="N288" s="34"/>
      <x:c r="O288" s="34"/>
      <x:c r="P288" s="34"/>
    </x:row>
    <x:row r="289">
      <x:c r="A289" s="34" t="n">
        <x:v>265</x:v>
      </x:c>
      <x:c r="B289" s="39" t="n">
        <x:v>-0.7003672489248279</x:v>
      </x:c>
      <x:c r="C289" s="39" t="n">
        <x:v>-0.30408992932888906</x:v>
      </x:c>
      <x:c r="D289" s="17" t="n">
        <x:f>$B$6+$B$7*B289</x:f>
        <x:v>-0.020036724892482788</x:v>
      </x:c>
      <x:c r="E289" s="17" t="n">
        <x:f>$C$6+$C$7*($B$8*B289+SQRT(1-$B$8^2)*C289)</x:f>
        <x:v>0.004970978146942362</x:v>
      </x:c>
      <x:c r="F289" s="17" t="n">
        <x:f>$B$9*D289+(1-$B$9)*E289</x:f>
        <x:v>-0.007532873372770213</x:v>
      </x:c>
      <x:c r="G289" s="34"/>
      <x:c r="H289" s="34"/>
      <x:c r="I289" s="34"/>
      <x:c r="J289" s="34"/>
      <x:c r="K289" s="34"/>
      <x:c r="L289" s="34"/>
      <x:c r="M289" s="34"/>
      <x:c r="N289" s="34"/>
      <x:c r="O289" s="34"/>
      <x:c r="P289" s="34"/>
    </x:row>
    <x:row r="290">
      <x:c r="A290" s="34" t="n">
        <x:v>266</x:v>
      </x:c>
      <x:c r="B290" s="39" t="n">
        <x:v>-0.9600001233459252</x:v>
      </x:c>
      <x:c r="C290" s="39" t="n">
        <x:v>-0.1474856120472474</x:v>
      </x:c>
      <x:c r="D290" s="17" t="n">
        <x:f>$B$6+$B$7*B290</x:f>
        <x:v>-0.04600001233459253</x:v>
      </x:c>
      <x:c r="E290" s="17" t="n">
        <x:f>$C$6+$C$7*($B$8*B290+SQRT(1-$B$8^2)*C290)</x:f>
        <x:v>0.015696148402907284</x:v>
      </x:c>
      <x:c r="F290" s="17" t="n">
        <x:f>$B$9*D290+(1-$B$9)*E290</x:f>
        <x:v>-0.015151931965842622</x:v>
      </x:c>
      <x:c r="G290" s="34"/>
      <x:c r="H290" s="34"/>
      <x:c r="I290" s="34"/>
      <x:c r="J290" s="34"/>
      <x:c r="K290" s="34"/>
      <x:c r="L290" s="34"/>
      <x:c r="M290" s="34"/>
      <x:c r="N290" s="34"/>
      <x:c r="O290" s="34"/>
      <x:c r="P290" s="34"/>
    </x:row>
    <x:row r="291">
      <x:c r="A291" s="34" t="n">
        <x:v>267</x:v>
      </x:c>
      <x:c r="B291" s="39" t="n">
        <x:v>0.5816592588966532</x:v>
      </x:c>
      <x:c r="C291" s="39" t="n">
        <x:v>-0.2563855496721535</x:v>
      </x:c>
      <x:c r="D291" s="17" t="n">
        <x:f>$B$6+$B$7*B291</x:f>
        <x:v>0.10816592588966532</x:v>
      </x:c>
      <x:c r="E291" s="17" t="n">
        <x:f>$C$6+$C$7*($B$8*B291+SQRT(1-$B$8^2)*C291)</x:f>
        <x:v>0.06948823267398457</x:v>
      </x:c>
      <x:c r="F291" s="17" t="n">
        <x:f>$B$9*D291+(1-$B$9)*E291</x:f>
        <x:v>0.08882707928182496</x:v>
      </x:c>
      <x:c r="G291" s="34"/>
      <x:c r="H291" s="34"/>
      <x:c r="I291" s="34"/>
      <x:c r="J291" s="34"/>
      <x:c r="K291" s="34"/>
      <x:c r="L291" s="34"/>
      <x:c r="M291" s="34"/>
      <x:c r="N291" s="34"/>
      <x:c r="O291" s="34"/>
      <x:c r="P291" s="34"/>
    </x:row>
    <x:row r="292">
      <x:c r="A292" s="34" t="n">
        <x:v>268</x:v>
      </x:c>
      <x:c r="B292" s="39" t="n">
        <x:v>0.34621509743950607</x:v>
      </x:c>
      <x:c r="C292" s="39" t="n">
        <x:v>-1.7865753949154806</x:v>
      </x:c>
      <x:c r="D292" s="17" t="n">
        <x:f>$B$6+$B$7*B292</x:f>
        <x:v>0.08462150974395061</x:v>
      </x:c>
      <x:c r="E292" s="17" t="n">
        <x:f>$C$6+$C$7*($B$8*B292+SQRT(1-$B$8^2)*C292)</x:f>
        <x:v>-0.16006296643974788</x:v>
      </x:c>
      <x:c r="F292" s="17" t="n">
        <x:f>$B$9*D292+(1-$B$9)*E292</x:f>
        <x:v>-0.037720728347898635</x:v>
      </x:c>
      <x:c r="G292" s="34"/>
      <x:c r="H292" s="34"/>
      <x:c r="I292" s="34"/>
      <x:c r="J292" s="34"/>
      <x:c r="K292" s="34"/>
      <x:c r="L292" s="34"/>
      <x:c r="M292" s="34"/>
      <x:c r="N292" s="34"/>
      <x:c r="O292" s="34"/>
      <x:c r="P292" s="34"/>
    </x:row>
    <x:row r="293">
      <x:c r="A293" s="34" t="n">
        <x:v>269</x:v>
      </x:c>
      <x:c r="B293" s="39" t="n">
        <x:v>0.12818445900882053</x:v>
      </x:c>
      <x:c r="C293" s="39" t="n">
        <x:v>-1.2886416777662388</x:v>
      </x:c>
      <x:c r="D293" s="17" t="n">
        <x:f>$B$6+$B$7*B293</x:f>
        <x:v>0.06281844590088206</x:v>
      </x:c>
      <x:c r="E293" s="17" t="n">
        <x:f>$C$6+$C$7*($B$8*B293+SQRT(1-$B$8^2)*C293)</x:f>
        <x:v>-0.0986245712947409</x:v>
      </x:c>
      <x:c r="F293" s="17" t="n">
        <x:f>$B$9*D293+(1-$B$9)*E293</x:f>
        <x:v>-0.01790306269692942</x:v>
      </x:c>
      <x:c r="G293" s="34"/>
      <x:c r="H293" s="34"/>
      <x:c r="I293" s="34"/>
      <x:c r="J293" s="34"/>
      <x:c r="K293" s="34"/>
      <x:c r="L293" s="34"/>
      <x:c r="M293" s="34"/>
      <x:c r="N293" s="34"/>
      <x:c r="O293" s="34"/>
      <x:c r="P293" s="34"/>
    </x:row>
    <x:row r="294">
      <x:c r="A294" s="34" t="n">
        <x:v>270</x:v>
      </x:c>
      <x:c r="B294" s="39" t="n">
        <x:v>1.0195394765310986</x:v>
      </x:c>
      <x:c r="C294" s="39" t="n">
        <x:v>0.8516243025830704</x:v>
      </x:c>
      <x:c r="D294" s="17" t="n">
        <x:f>$B$6+$B$7*B294</x:f>
        <x:v>0.15195394765310988</x:v>
      </x:c>
      <x:c r="E294" s="17" t="n">
        <x:f>$C$6+$C$7*($B$8*B294+SQRT(1-$B$8^2)*C294)</x:f>
        <x:v>0.24773894751090308</x:v>
      </x:c>
      <x:c r="F294" s="17" t="n">
        <x:f>$B$9*D294+(1-$B$9)*E294</x:f>
        <x:v>0.19984644758200648</x:v>
      </x:c>
      <x:c r="G294" s="34"/>
      <x:c r="H294" s="34"/>
      <x:c r="I294" s="34"/>
      <x:c r="J294" s="34"/>
      <x:c r="K294" s="34"/>
      <x:c r="L294" s="34"/>
      <x:c r="M294" s="34"/>
      <x:c r="N294" s="34"/>
      <x:c r="O294" s="34"/>
      <x:c r="P294" s="34"/>
    </x:row>
    <x:row r="295">
      <x:c r="A295" s="34" t="n">
        <x:v>271</x:v>
      </x:c>
      <x:c r="B295" s="39" t="n">
        <x:v>1.0478814882241503</x:v>
      </x:c>
      <x:c r="C295" s="39" t="n">
        <x:v>-0.012706457443949094</x:v>
      </x:c>
      <x:c r="D295" s="17" t="n">
        <x:f>$B$6+$B$7*B295</x:f>
        <x:v>0.15478814882241504</x:v>
      </x:c>
      <x:c r="E295" s="17" t="n">
        <x:f>$C$6+$C$7*($B$8*B295+SQRT(1-$B$8^2)*C295)</x:f>
        <x:v>0.12533648879004888</x:v>
      </x:c>
      <x:c r="F295" s="17" t="n">
        <x:f>$B$9*D295+(1-$B$9)*E295</x:f>
        <x:v>0.14006231880623196</x:v>
      </x:c>
      <x:c r="G295" s="34"/>
      <x:c r="H295" s="34"/>
      <x:c r="I295" s="34"/>
      <x:c r="J295" s="34"/>
      <x:c r="K295" s="34"/>
      <x:c r="L295" s="34"/>
      <x:c r="M295" s="34"/>
      <x:c r="N295" s="34"/>
      <x:c r="O295" s="34"/>
      <x:c r="P295" s="34"/>
    </x:row>
    <x:row r="296">
      <x:c r="A296" s="34" t="n">
        <x:v>272</x:v>
      </x:c>
      <x:c r="B296" s="39" t="n">
        <x:v>0.6778406192876493</x:v>
      </x:c>
      <x:c r="C296" s="39" t="n">
        <x:v>-0.8631752856328084</x:v>
      </x:c>
      <x:c r="D296" s="17" t="n">
        <x:f>$B$6+$B$7*B296</x:f>
        <x:v>0.11778406192876494</x:v>
      </x:c>
      <x:c r="E296" s="17" t="n">
        <x:f>$C$6+$C$7*($B$8*B296+SQRT(1-$B$8^2)*C296)</x:f>
        <x:v>-0.01300968353096657</x:v>
      </x:c>
      <x:c r="F296" s="17" t="n">
        <x:f>$B$9*D296+(1-$B$9)*E296</x:f>
        <x:v>0.05238718919889918</x:v>
      </x:c>
      <x:c r="G296" s="34"/>
      <x:c r="H296" s="34"/>
      <x:c r="I296" s="34"/>
      <x:c r="J296" s="34"/>
      <x:c r="K296" s="34"/>
      <x:c r="L296" s="34"/>
      <x:c r="M296" s="34"/>
      <x:c r="N296" s="34"/>
      <x:c r="O296" s="34"/>
      <x:c r="P296" s="34"/>
    </x:row>
    <x:row r="297">
      <x:c r="A297" s="34" t="n">
        <x:v>273</x:v>
      </x:c>
      <x:c r="B297" s="39" t="n">
        <x:v>0.2750711166117958</x:v>
      </x:c>
      <x:c r="C297" s="39" t="n">
        <x:v>-0.2333375112055886</x:v>
      </x:c>
      <x:c r="D297" s="17" t="n">
        <x:f>$B$6+$B$7*B297</x:f>
        <x:v>0.07750711166117959</x:v>
      </x:c>
      <x:c r="E297" s="17" t="n">
        <x:f>$C$6+$C$7*($B$8*B297+SQRT(1-$B$8^2)*C297)</x:f>
        <x:v>0.0589897303825193</x:v>
      </x:c>
      <x:c r="F297" s="17" t="n">
        <x:f>$B$9*D297+(1-$B$9)*E297</x:f>
        <x:v>0.06824842102184944</x:v>
      </x:c>
      <x:c r="G297" s="34"/>
      <x:c r="H297" s="34"/>
      <x:c r="I297" s="34"/>
      <x:c r="J297" s="34"/>
      <x:c r="K297" s="34"/>
      <x:c r="L297" s="34"/>
      <x:c r="M297" s="34"/>
      <x:c r="N297" s="34"/>
      <x:c r="O297" s="34"/>
      <x:c r="P297" s="34"/>
    </x:row>
    <x:row r="298">
      <x:c r="A298" s="34" t="n">
        <x:v>274</x:v>
      </x:c>
      <x:c r="B298" s="39" t="n">
        <x:v>0.40176415130224985</x:v>
      </x:c>
      <x:c r="C298" s="39" t="n">
        <x:v>-0.05609480460496694</x:v>
      </x:c>
      <x:c r="D298" s="17" t="n">
        <x:f>$B$6+$B$7*B298</x:f>
        <x:v>0.090176415130225</x:v>
      </x:c>
      <x:c r="E298" s="17" t="n">
        <x:f>$C$6+$C$7*($B$8*B298+SQRT(1-$B$8^2)*C298)</x:f>
        <x:v>0.09005273184232598</x:v>
      </x:c>
      <x:c r="F298" s="17" t="n">
        <x:f>$B$9*D298+(1-$B$9)*E298</x:f>
        <x:v>0.0901145734862755</x:v>
      </x:c>
      <x:c r="G298" s="34"/>
      <x:c r="H298" s="34"/>
      <x:c r="I298" s="34"/>
      <x:c r="J298" s="34"/>
      <x:c r="K298" s="34"/>
      <x:c r="L298" s="34"/>
      <x:c r="M298" s="34"/>
      <x:c r="N298" s="34"/>
      <x:c r="O298" s="34"/>
      <x:c r="P298" s="34"/>
    </x:row>
    <x:row r="299">
      <x:c r="A299" s="34" t="n">
        <x:v>275</x:v>
      </x:c>
      <x:c r="B299" s="39" t="n">
        <x:v>0.7139304575313211</x:v>
      </x:c>
      <x:c r="C299" s="39" t="n">
        <x:v>0.8536009741765687</x:v>
      </x:c>
      <x:c r="D299" s="17" t="n">
        <x:f>$B$6+$B$7*B299</x:f>
        <x:v>0.12139304575313212</x:v>
      </x:c>
      <x:c r="E299" s="17" t="n">
        <x:f>$C$6+$C$7*($B$8*B299+SQRT(1-$B$8^2)*C299)</x:f>
        <x:v>0.23426938533411784</x:v>
      </x:c>
      <x:c r="F299" s="17" t="n">
        <x:f>$B$9*D299+(1-$B$9)*E299</x:f>
        <x:v>0.17783121554362497</x:v>
      </x:c>
      <x:c r="G299" s="34"/>
      <x:c r="H299" s="34"/>
      <x:c r="I299" s="34"/>
      <x:c r="J299" s="34"/>
      <x:c r="K299" s="34"/>
      <x:c r="L299" s="34"/>
      <x:c r="M299" s="34"/>
      <x:c r="N299" s="34"/>
      <x:c r="O299" s="34"/>
      <x:c r="P299" s="34"/>
    </x:row>
    <x:row r="300">
      <x:c r="A300" s="34" t="n">
        <x:v>276</x:v>
      </x:c>
      <x:c r="B300" s="39" t="n">
        <x:v>-0.9027076793839505</x:v>
      </x:c>
      <x:c r="C300" s="39" t="n">
        <x:v>1.3201929117193922</x:v>
      </x:c>
      <x:c r="D300" s="17" t="n">
        <x:f>$B$6+$B$7*B300</x:f>
        <x:v>-0.040270767938395055</x:v>
      </x:c>
      <x:c r="E300" s="17" t="n">
        <x:f>$C$6+$C$7*($B$8*B300+SQRT(1-$B$8^2)*C300)</x:f>
        <x:v>0.22828572021600863</x:v>
      </x:c>
      <x:c r="F300" s="17" t="n">
        <x:f>$B$9*D300+(1-$B$9)*E300</x:f>
        <x:v>0.09400747613880678</x:v>
      </x:c>
      <x:c r="G300" s="34"/>
      <x:c r="H300" s="34"/>
      <x:c r="I300" s="34"/>
      <x:c r="J300" s="34"/>
      <x:c r="K300" s="34"/>
      <x:c r="L300" s="34"/>
      <x:c r="M300" s="34"/>
      <x:c r="N300" s="34"/>
      <x:c r="O300" s="34"/>
      <x:c r="P300" s="34"/>
    </x:row>
    <x:row r="301">
      <x:c r="A301" s="34" t="n">
        <x:v>277</x:v>
      </x:c>
      <x:c r="B301" s="39" t="n">
        <x:v>2.041842708406095</x:v>
      </x:c>
      <x:c r="C301" s="39" t="n">
        <x:v>1.6674734393655357</x:v>
      </x:c>
      <x:c r="D301" s="17" t="n">
        <x:f>$B$6+$B$7*B301</x:f>
        <x:v>0.2541842708406095</x:v>
      </x:c>
      <x:c r="E301" s="17" t="n">
        <x:f>$C$6+$C$7*($B$8*B301+SQRT(1-$B$8^2)*C301)</x:f>
        <x:v>0.41048316404812335</x:v>
      </x:c>
      <x:c r="F301" s="17" t="n">
        <x:f>$B$9*D301+(1-$B$9)*E301</x:f>
        <x:v>0.33233371744436646</x:v>
      </x:c>
      <x:c r="G301" s="34"/>
      <x:c r="H301" s="34"/>
      <x:c r="I301" s="34"/>
      <x:c r="J301" s="34"/>
      <x:c r="K301" s="34"/>
      <x:c r="L301" s="34"/>
      <x:c r="M301" s="34"/>
      <x:c r="N301" s="34"/>
      <x:c r="O301" s="34"/>
      <x:c r="P301" s="34"/>
    </x:row>
    <x:row r="302">
      <x:c r="A302" s="34" t="n">
        <x:v>278</x:v>
      </x:c>
      <x:c r="B302" s="39" t="n">
        <x:v>-0.40608310570884615</x:v>
      </x:c>
      <x:c r="C302" s="39" t="n">
        <x:v>0.9132794761524266</x:v>
      </x:c>
      <x:c r="D302" s="17" t="n">
        <x:f>$B$6+$B$7*B302</x:f>
        <x:v>0.009391689429115384</x:v>
      </x:c>
      <x:c r="E302" s="17" t="n">
        <x:f>$C$6+$C$7*($B$8*B302+SQRT(1-$B$8^2)*C302)</x:f>
        <x:v>0.19240822436580177</x:v>
      </x:c>
      <x:c r="F302" s="17" t="n">
        <x:f>$B$9*D302+(1-$B$9)*E302</x:f>
        <x:v>0.10089995689745858</x:v>
      </x:c>
      <x:c r="G302" s="34"/>
      <x:c r="H302" s="34"/>
      <x:c r="I302" s="34"/>
      <x:c r="J302" s="34"/>
      <x:c r="K302" s="34"/>
      <x:c r="L302" s="34"/>
      <x:c r="M302" s="34"/>
      <x:c r="N302" s="34"/>
      <x:c r="O302" s="34"/>
      <x:c r="P302" s="34"/>
    </x:row>
    <x:row r="303">
      <x:c r="A303" s="34" t="n">
        <x:v>279</x:v>
      </x:c>
      <x:c r="B303" s="39" t="n">
        <x:v>1.0437622878725366</x:v>
      </x:c>
      <x:c r="C303" s="39" t="n">
        <x:v>-0.1617347241613754</x:v>
      </x:c>
      <x:c r="D303" s="17" t="n">
        <x:f>$B$6+$B$7*B303</x:f>
        <x:v>0.15437622878725366</x:v>
      </x:c>
      <x:c r="E303" s="17" t="n">
        <x:f>$C$6+$C$7*($B$8*B303+SQRT(1-$B$8^2)*C303)</x:f>
        <x:v>0.10382653891308027</x:v>
      </x:c>
      <x:c r="F303" s="17" t="n">
        <x:f>$B$9*D303+(1-$B$9)*E303</x:f>
        <x:v>0.12910138385016695</x:v>
      </x:c>
      <x:c r="G303" s="34"/>
      <x:c r="H303" s="34"/>
      <x:c r="I303" s="34"/>
      <x:c r="J303" s="34"/>
      <x:c r="K303" s="34"/>
      <x:c r="L303" s="34"/>
      <x:c r="M303" s="34"/>
      <x:c r="N303" s="34"/>
      <x:c r="O303" s="34"/>
      <x:c r="P303" s="34"/>
    </x:row>
    <x:row r="304">
      <x:c r="A304" s="34" t="n">
        <x:v>280</x:v>
      </x:c>
      <x:c r="B304" s="39" t="n">
        <x:v>-0.26969581067417736</x:v>
      </x:c>
      <x:c r="C304" s="39" t="n">
        <x:v>0.8874078787443456</x:v>
      </x:c>
      <x:c r="D304" s="17" t="n">
        <x:f>$B$6+$B$7*B304</x:f>
        <x:v>0.023030418932582265</x:v>
      </x:c>
      <x:c r="E304" s="17" t="n">
        <x:f>$C$6+$C$7*($B$8*B304+SQRT(1-$B$8^2)*C304)</x:f>
        <x:v>0.19484366299673506</x:v>
      </x:c>
      <x:c r="F304" s="17" t="n">
        <x:f>$B$9*D304+(1-$B$9)*E304</x:f>
        <x:v>0.10893704096465866</x:v>
      </x:c>
      <x:c r="G304" s="34"/>
      <x:c r="H304" s="34"/>
      <x:c r="I304" s="34"/>
      <x:c r="J304" s="34"/>
      <x:c r="K304" s="34"/>
      <x:c r="L304" s="34"/>
      <x:c r="M304" s="34"/>
      <x:c r="N304" s="34"/>
      <x:c r="O304" s="34"/>
      <x:c r="P304" s="34"/>
    </x:row>
    <x:row r="305">
      <x:c r="A305" s="34" t="n">
        <x:v>281</x:v>
      </x:c>
      <x:c r="B305" s="39" t="n">
        <x:v>-0.2556552045017281</x:v>
      </x:c>
      <x:c r="C305" s="39" t="n">
        <x:v>0.4694864165305151</x:v>
      </x:c>
      <x:c r="D305" s="17" t="n">
        <x:f>$B$6+$B$7*B305</x:f>
        <x:v>0.024434479549827193</x:v>
      </x:c>
      <x:c r="E305" s="17" t="n">
        <x:f>$C$6+$C$7*($B$8*B305+SQRT(1-$B$8^2)*C305)</x:f>
        <x:v>0.1356747403866057</x:v>
      </x:c>
      <x:c r="F305" s="17" t="n">
        <x:f>$B$9*D305+(1-$B$9)*E305</x:f>
        <x:v>0.08005460996821645</x:v>
      </x:c>
      <x:c r="G305" s="34"/>
      <x:c r="H305" s="34"/>
      <x:c r="I305" s="34"/>
      <x:c r="J305" s="34"/>
      <x:c r="K305" s="34"/>
      <x:c r="L305" s="34"/>
      <x:c r="M305" s="34"/>
      <x:c r="N305" s="34"/>
      <x:c r="O305" s="34"/>
      <x:c r="P305" s="34"/>
    </x:row>
    <x:row r="306">
      <x:c r="A306" s="34" t="n">
        <x:v>282</x:v>
      </x:c>
      <x:c r="B306" s="39" t="n">
        <x:v>-0.7249579077854652</x:v>
      </x:c>
      <x:c r="C306" s="39" t="n">
        <x:v>1.0114509313034867</x:v>
      </x:c>
      <x:c r="D306" s="17" t="n">
        <x:f>$B$6+$B$7*B306</x:f>
        <x:v>-0.02249579077854652</x:v>
      </x:c>
      <x:c r="E306" s="17" t="n">
        <x:f>$C$6+$C$7*($B$8*B306+SQRT(1-$B$8^2)*C306)</x:f>
        <x:v>0.1921062982016652</x:v>
      </x:c>
      <x:c r="F306" s="17" t="n">
        <x:f>$B$9*D306+(1-$B$9)*E306</x:f>
        <x:v>0.08480525371155934</x:v>
      </x:c>
      <x:c r="G306" s="34"/>
      <x:c r="H306" s="34"/>
      <x:c r="I306" s="34"/>
      <x:c r="J306" s="34"/>
      <x:c r="K306" s="34"/>
      <x:c r="L306" s="34"/>
      <x:c r="M306" s="34"/>
      <x:c r="N306" s="34"/>
      <x:c r="O306" s="34"/>
      <x:c r="P306" s="34"/>
    </x:row>
    <x:row r="307">
      <x:c r="A307" s="34" t="n">
        <x:v>283</x:v>
      </x:c>
      <x:c r="B307" s="39" t="n">
        <x:v>1.1181593025218037</x:v>
      </x:c>
      <x:c r="C307" s="39" t="n">
        <x:v>1.581694839900114</x:v>
      </x:c>
      <x:c r="D307" s="17" t="n">
        <x:f>$B$6+$B$7*B307</x:f>
        <x:v>0.16181593025218038</x:v>
      </x:c>
      <x:c r="E307" s="17" t="n">
        <x:f>$C$6+$C$7*($B$8*B307+SQRT(1-$B$8^2)*C307)</x:f>
        <x:v>0.35664327548242397</x:v>
      </x:c>
      <x:c r="F307" s="17" t="n">
        <x:f>$B$9*D307+(1-$B$9)*E307</x:f>
        <x:v>0.2592296028673022</x:v>
      </x:c>
      <x:c r="G307" s="34"/>
      <x:c r="H307" s="34"/>
      <x:c r="I307" s="34"/>
      <x:c r="J307" s="34"/>
      <x:c r="K307" s="34"/>
      <x:c r="L307" s="34"/>
      <x:c r="M307" s="34"/>
      <x:c r="N307" s="34"/>
      <x:c r="O307" s="34"/>
      <x:c r="P307" s="34"/>
    </x:row>
    <x:row r="308">
      <x:c r="A308" s="34" t="n">
        <x:v>284</x:v>
      </x:c>
      <x:c r="B308" s="39" t="n">
        <x:v>0.08115703221816621</x:v>
      </x:c>
      <x:c r="C308" s="39" t="n">
        <x:v>-0.16027665630315252</x:v>
      </x:c>
      <x:c r="D308" s="17" t="n">
        <x:f>$B$6+$B$7*B308</x:f>
        <x:v>0.058115703221816625</x:v>
      </x:c>
      <x:c r="E308" s="17" t="n">
        <x:f>$C$6+$C$7*($B$8*B308+SQRT(1-$B$8^2)*C308)</x:f>
        <x:v>0.06071793862187634</x:v>
      </x:c>
      <x:c r="F308" s="17" t="n">
        <x:f>$B$9*D308+(1-$B$9)*E308</x:f>
        <x:v>0.05941682092184648</x:v>
      </x:c>
      <x:c r="G308" s="34"/>
      <x:c r="H308" s="34"/>
      <x:c r="I308" s="34"/>
      <x:c r="J308" s="34"/>
      <x:c r="K308" s="34"/>
      <x:c r="L308" s="34"/>
      <x:c r="M308" s="34"/>
      <x:c r="N308" s="34"/>
      <x:c r="O308" s="34"/>
      <x:c r="P308" s="34"/>
    </x:row>
    <x:row r="309">
      <x:c r="A309" s="34" t="n">
        <x:v>285</x:v>
      </x:c>
      <x:c r="B309" s="39" t="n">
        <x:v>0.9096667085586749</x:v>
      </x:c>
      <x:c r="C309" s="39" t="n">
        <x:v>-0.17759765712397993</x:v>
      </x:c>
      <x:c r="D309" s="17" t="n">
        <x:f>$B$6+$B$7*B309</x:f>
        <x:v>0.1409666708558675</x:v>
      </x:c>
      <x:c r="E309" s="17" t="n">
        <x:f>$C$6+$C$7*($B$8*B309+SQRT(1-$B$8^2)*C309)</x:f>
        <x:v>0.09552239680358487</x:v>
      </x:c>
      <x:c r="F309" s="17" t="n">
        <x:f>$B$9*D309+(1-$B$9)*E309</x:f>
        <x:v>0.11824453382972619</x:v>
      </x:c>
      <x:c r="G309" s="34"/>
      <x:c r="H309" s="34"/>
      <x:c r="I309" s="34"/>
      <x:c r="J309" s="34"/>
      <x:c r="K309" s="34"/>
      <x:c r="L309" s="34"/>
      <x:c r="M309" s="34"/>
      <x:c r="N309" s="34"/>
      <x:c r="O309" s="34"/>
      <x:c r="P309" s="34"/>
    </x:row>
    <x:row r="310">
      <x:c r="A310" s="34" t="n">
        <x:v>286</x:v>
      </x:c>
      <x:c r="B310" s="39" t="n">
        <x:v>-0.10482664451385228</x:v>
      </x:c>
      <x:c r="C310" s="39" t="n">
        <x:v>0.5361103049417203</x:v>
      </x:c>
      <x:c r="D310" s="17" t="n">
        <x:f>$B$6+$B$7*B310</x:f>
        <x:v>0.03951733554861477</x:v>
      </x:c>
      <x:c r="E310" s="17" t="n">
        <x:f>$C$6+$C$7*($B$8*B310+SQRT(1-$B$8^2)*C310)</x:f>
        <x:v>0.15199529642200163</x:v>
      </x:c>
      <x:c r="F310" s="17" t="n">
        <x:f>$B$9*D310+(1-$B$9)*E310</x:f>
        <x:v>0.0957563159853082</x:v>
      </x:c>
      <x:c r="G310" s="34"/>
      <x:c r="H310" s="34"/>
      <x:c r="I310" s="34"/>
      <x:c r="J310" s="34"/>
      <x:c r="K310" s="34"/>
      <x:c r="L310" s="34"/>
      <x:c r="M310" s="34"/>
      <x:c r="N310" s="34"/>
      <x:c r="O310" s="34"/>
      <x:c r="P310" s="34"/>
    </x:row>
    <x:row r="311">
      <x:c r="A311" s="34" t="n">
        <x:v>287</x:v>
      </x:c>
      <x:c r="B311" s="39" t="n">
        <x:v>-1.7451882926888547</x:v>
      </x:c>
      <x:c r="C311" s="39" t="n">
        <x:v>-0.5538898578928995</x:v>
      </x:c>
      <x:c r="D311" s="17" t="n">
        <x:f>$B$6+$B$7*B311</x:f>
        <x:v>-0.12451882926888548</x:v>
      </x:c>
      <x:c r="E311" s="17" t="n">
        <x:f>$C$6+$C$7*($B$8*B311+SQRT(1-$B$8^2)*C311)</x:f>
        <x:v>-0.07779006047769314</x:v>
      </x:c>
      <x:c r="F311" s="17" t="n">
        <x:f>$B$9*D311+(1-$B$9)*E311</x:f>
        <x:v>-0.10115444487328931</x:v>
      </x:c>
      <x:c r="G311" s="34"/>
      <x:c r="H311" s="34"/>
      <x:c r="I311" s="34"/>
      <x:c r="J311" s="34"/>
      <x:c r="K311" s="34"/>
      <x:c r="L311" s="34"/>
      <x:c r="M311" s="34"/>
      <x:c r="N311" s="34"/>
      <x:c r="O311" s="34"/>
      <x:c r="P311" s="34"/>
    </x:row>
    <x:row r="312">
      <x:c r="A312" s="34" t="n">
        <x:v>288</x:v>
      </x:c>
      <x:c r="B312" s="39" t="n">
        <x:v>0.25882043894292234</x:v>
      </x:c>
      <x:c r="C312" s="39" t="n">
        <x:v>2.2278727452636007</x:v>
      </x:c>
      <x:c r="D312" s="17" t="n">
        <x:f>$B$6+$B$7*B312</x:f>
        <x:v>0.07588204389429223</x:v>
      </x:c>
      <x:c r="E312" s="17" t="n">
        <x:f>$C$6+$C$7*($B$8*B312+SQRT(1-$B$8^2)*C312)</x:f>
        <x:v>0.4104351918737322</x:v>
      </x:c>
      <x:c r="F312" s="17" t="n">
        <x:f>$B$9*D312+(1-$B$9)*E312</x:f>
        <x:v>0.24315861788401222</x:v>
      </x:c>
      <x:c r="G312" s="34"/>
      <x:c r="H312" s="34"/>
      <x:c r="I312" s="34"/>
      <x:c r="J312" s="34"/>
      <x:c r="K312" s="34"/>
      <x:c r="L312" s="34"/>
      <x:c r="M312" s="34"/>
      <x:c r="N312" s="34"/>
      <x:c r="O312" s="34"/>
      <x:c r="P312" s="34"/>
    </x:row>
    <x:row r="313">
      <x:c r="A313" s="34" t="n">
        <x:v>289</x:v>
      </x:c>
      <x:c r="B313" s="39" t="n">
        <x:v>0.4009144403466546</x:v>
      </x:c>
      <x:c r="C313" s="39" t="n">
        <x:v>-0.46090908281316295</x:v>
      </x:c>
      <x:c r="D313" s="17" t="n">
        <x:f>$B$6+$B$7*B313</x:f>
        <x:v>0.09009144403466546</x:v>
      </x:c>
      <x:c r="E313" s="17" t="n">
        <x:f>$C$6+$C$7*($B$8*B313+SQRT(1-$B$8^2)*C313)</x:f>
        <x:v>0.03208926345790863</x:v>
      </x:c>
      <x:c r="F313" s="17" t="n">
        <x:f>$B$9*D313+(1-$B$9)*E313</x:f>
        <x:v>0.061090353746287046</x:v>
      </x:c>
      <x:c r="G313" s="34"/>
      <x:c r="H313" s="34"/>
      <x:c r="I313" s="34"/>
      <x:c r="J313" s="34"/>
      <x:c r="K313" s="34"/>
      <x:c r="L313" s="34"/>
      <x:c r="M313" s="34"/>
      <x:c r="N313" s="34"/>
      <x:c r="O313" s="34"/>
      <x:c r="P313" s="34"/>
    </x:row>
    <x:row r="314">
      <x:c r="A314" s="34" t="n">
        <x:v>290</x:v>
      </x:c>
      <x:c r="B314" s="39" t="n">
        <x:v>-1.8677461750080977</x:v>
      </x:c>
      <x:c r="C314" s="39" t="n">
        <x:v>1.944568321080494</x:v>
      </x:c>
      <x:c r="D314" s="17" t="n">
        <x:f>$B$6+$B$7*B314</x:f>
        <x:v>-0.13677461750080977</x:v>
      </x:c>
      <x:c r="E314" s="17" t="n">
        <x:f>$C$6+$C$7*($B$8*B314+SQRT(1-$B$8^2)*C314)</x:f>
        <x:v>0.27420141482146815</x:v>
      </x:c>
      <x:c r="F314" s="17" t="n">
        <x:f>$B$9*D314+(1-$B$9)*E314</x:f>
        <x:v>0.06871339866032919</x:v>
      </x:c>
      <x:c r="G314" s="34"/>
      <x:c r="H314" s="34"/>
      <x:c r="I314" s="34"/>
      <x:c r="J314" s="34"/>
      <x:c r="K314" s="34"/>
      <x:c r="L314" s="34"/>
      <x:c r="M314" s="34"/>
      <x:c r="N314" s="34"/>
      <x:c r="O314" s="34"/>
      <x:c r="P314" s="34"/>
    </x:row>
    <x:row r="315">
      <x:c r="A315" s="34" t="n">
        <x:v>291</x:v>
      </x:c>
      <x:c r="B315" s="39" t="n">
        <x:v>-0.35453446052330245</x:v>
      </x:c>
      <x:c r="C315" s="39" t="n">
        <x:v>-0.5550962087965242</x:v>
      </x:c>
      <x:c r="D315" s="17" t="n">
        <x:f>$B$6+$B$7*B315</x:f>
        <x:v>0.014546553947669759</x:v>
      </x:c>
      <x:c r="E315" s="17" t="n">
        <x:f>$C$6+$C$7*($B$8*B315+SQRT(1-$B$8^2)*C315)</x:f>
        <x:v>-0.015383255842888174</x:v>
      </x:c>
      <x:c r="F315" s="17" t="n">
        <x:f>$B$9*D315+(1-$B$9)*E315</x:f>
        <x:v>-0.00041835094760920774</x:v>
      </x:c>
      <x:c r="G315" s="34"/>
      <x:c r="H315" s="34"/>
      <x:c r="I315" s="34"/>
      <x:c r="J315" s="34"/>
      <x:c r="K315" s="34"/>
      <x:c r="L315" s="34"/>
      <x:c r="M315" s="34"/>
      <x:c r="N315" s="34"/>
      <x:c r="O315" s="34"/>
      <x:c r="P315" s="34"/>
    </x:row>
    <x:row r="316">
      <x:c r="A316" s="34" t="n">
        <x:v>292</x:v>
      </x:c>
      <x:c r="B316" s="39" t="n">
        <x:v>0.618246242926971</x:v>
      </x:c>
      <x:c r="C316" s="39" t="n">
        <x:v>-1.2587885559396463</x:v>
      </x:c>
      <x:c r="D316" s="17" t="n">
        <x:f>$B$6+$B$7*B316</x:f>
        <x:v>0.1118246242926971</x:v>
      </x:c>
      <x:c r="E316" s="17" t="n">
        <x:f>$C$6+$C$7*($B$8*B316+SQRT(1-$B$8^2)*C316)</x:f>
        <x:v>-0.07230008153916477</x:v>
      </x:c>
      <x:c r="F316" s="17" t="n">
        <x:f>$B$9*D316+(1-$B$9)*E316</x:f>
        <x:v>0.019762271376766165</x:v>
      </x:c>
      <x:c r="G316" s="34"/>
      <x:c r="H316" s="34"/>
      <x:c r="I316" s="34"/>
      <x:c r="J316" s="34"/>
      <x:c r="K316" s="34"/>
      <x:c r="L316" s="34"/>
      <x:c r="M316" s="34"/>
      <x:c r="N316" s="34"/>
      <x:c r="O316" s="34"/>
      <x:c r="P316" s="34"/>
    </x:row>
    <x:row r="317">
      <x:c r="A317" s="34" t="n">
        <x:v>293</x:v>
      </x:c>
      <x:c r="B317" s="39" t="n">
        <x:v>-0.3550909105159592</x:v>
      </x:c>
      <x:c r="C317" s="39" t="n">
        <x:v>-0.8869768862146201</x:v>
      </x:c>
      <x:c r="D317" s="17" t="n">
        <x:f>$B$6+$B$7*B317</x:f>
        <x:v>0.014490908948404081</x:v>
      </x:c>
      <x:c r="E317" s="17" t="n">
        <x:f>$C$6+$C$7*($B$8*B317+SQRT(1-$B$8^2)*C317)</x:f>
        <x:v>-0.06289739434984772</x:v>
      </x:c>
      <x:c r="F317" s="17" t="n">
        <x:f>$B$9*D317+(1-$B$9)*E317</x:f>
        <x:v>-0.024203242700721817</x:v>
      </x:c>
      <x:c r="G317" s="34"/>
      <x:c r="H317" s="34"/>
      <x:c r="I317" s="34"/>
      <x:c r="J317" s="34"/>
      <x:c r="K317" s="34"/>
      <x:c r="L317" s="34"/>
      <x:c r="M317" s="34"/>
      <x:c r="N317" s="34"/>
      <x:c r="O317" s="34"/>
      <x:c r="P317" s="34"/>
    </x:row>
    <x:row r="318">
      <x:c r="A318" s="34" t="n">
        <x:v>294</x:v>
      </x:c>
      <x:c r="B318" s="39" t="n">
        <x:v>-0.665746201431693</x:v>
      </x:c>
      <x:c r="C318" s="39" t="n">
        <x:v>-0.5726732253826021</x:v>
      </x:c>
      <x:c r="D318" s="17" t="n">
        <x:f>$B$6+$B$7*B318</x:f>
        <x:v>-0.016574620143169308</x:v>
      </x:c>
      <x:c r="E318" s="17" t="n">
        <x:f>$C$6+$C$7*($B$8*B318+SQRT(1-$B$8^2)*C318)</x:f>
        <x:v>-0.03190289495857809</x:v>
      </x:c>
      <x:c r="F318" s="17" t="n">
        <x:f>$B$9*D318+(1-$B$9)*E318</x:f>
        <x:v>-0.0242387575508737</x:v>
      </x:c>
      <x:c r="G318" s="34"/>
      <x:c r="H318" s="34"/>
      <x:c r="I318" s="34"/>
      <x:c r="J318" s="34"/>
      <x:c r="K318" s="34"/>
      <x:c r="L318" s="34"/>
      <x:c r="M318" s="34"/>
      <x:c r="N318" s="34"/>
      <x:c r="O318" s="34"/>
      <x:c r="P318" s="34"/>
    </x:row>
    <x:row r="319">
      <x:c r="A319" s="34" t="n">
        <x:v>295</x:v>
      </x:c>
      <x:c r="B319" s="39" t="n">
        <x:v>0.6658108422486297</x:v>
      </x:c>
      <x:c r="C319" s="39" t="n">
        <x:v>0.17408041968329457</x:v>
      </x:c>
      <x:c r="D319" s="17" t="n">
        <x:f>$B$6+$B$7*B319</x:f>
        <x:v>0.11658108422486298</x:v>
      </x:c>
      <x:c r="E319" s="17" t="n">
        <x:f>$C$6+$C$7*($B$8*B319+SQRT(1-$B$8^2)*C319)</x:f>
        <x:v>0.13487080838143967</x:v>
      </x:c>
      <x:c r="F319" s="17" t="n">
        <x:f>$B$9*D319+(1-$B$9)*E319</x:f>
        <x:v>0.12572594630315131</x:v>
      </x:c>
      <x:c r="G319" s="34"/>
      <x:c r="H319" s="34"/>
      <x:c r="I319" s="34"/>
      <x:c r="J319" s="34"/>
      <x:c r="K319" s="34"/>
      <x:c r="L319" s="34"/>
      <x:c r="M319" s="34"/>
      <x:c r="N319" s="34"/>
      <x:c r="O319" s="34"/>
      <x:c r="P319" s="34"/>
    </x:row>
    <x:row r="320">
      <x:c r="A320" s="34" t="n">
        <x:v>296</x:v>
      </x:c>
      <x:c r="B320" s="39" t="n">
        <x:v>-0.8161501607490304</x:v>
      </x:c>
      <x:c r="C320" s="39" t="n">
        <x:v>1.1078965589461778</x:v>
      </x:c>
      <x:c r="D320" s="17" t="n">
        <x:f>$B$6+$B$7*B320</x:f>
        <x:v>-0.03161501607490304</x:v>
      </x:c>
      <x:c r="E320" s="17" t="n">
        <x:f>$C$6+$C$7*($B$8*B320+SQRT(1-$B$8^2)*C320)</x:f>
        <x:v>0.20180313657034846</x:v>
      </x:c>
      <x:c r="F320" s="17" t="n">
        <x:f>$B$9*D320+(1-$B$9)*E320</x:f>
        <x:v>0.0850940602477227</x:v>
      </x:c>
      <x:c r="G320" s="34"/>
      <x:c r="H320" s="34"/>
      <x:c r="I320" s="34"/>
      <x:c r="J320" s="34"/>
      <x:c r="K320" s="34"/>
      <x:c r="L320" s="34"/>
      <x:c r="M320" s="34"/>
      <x:c r="N320" s="34"/>
      <x:c r="O320" s="34"/>
      <x:c r="P320" s="34"/>
    </x:row>
    <x:row r="321">
      <x:c r="A321" s="34" t="n">
        <x:v>297</x:v>
      </x:c>
      <x:c r="B321" s="39" t="n">
        <x:v>-1.1538786096158982</x:v>
      </x:c>
      <x:c r="C321" s="39" t="n">
        <x:v>1.5798584505672655</x:v>
      </x:c>
      <x:c r="D321" s="17" t="n">
        <x:f>$B$6+$B$7*B321</x:f>
        <x:v>-0.06538786096158981</x:v>
      </x:c>
      <x:c r="E321" s="17" t="n">
        <x:f>$C$6+$C$7*($B$8*B321+SQRT(1-$B$8^2)*C321)</x:f>
        <x:v>0.25413879887017715</x:v>
      </x:c>
      <x:c r="F321" s="17" t="n">
        <x:f>$B$9*D321+(1-$B$9)*E321</x:f>
        <x:v>0.09437546895429366</x:v>
      </x:c>
      <x:c r="G321" s="34"/>
      <x:c r="H321" s="34"/>
      <x:c r="I321" s="34"/>
      <x:c r="J321" s="34"/>
      <x:c r="K321" s="34"/>
      <x:c r="L321" s="34"/>
      <x:c r="M321" s="34"/>
      <x:c r="N321" s="34"/>
      <x:c r="O321" s="34"/>
      <x:c r="P321" s="34"/>
    </x:row>
    <x:row r="322">
      <x:c r="A322" s="34" t="n">
        <x:v>298</x:v>
      </x:c>
      <x:c r="B322" s="39" t="n">
        <x:v>1.1929116743239672</x:v>
      </x:c>
      <x:c r="C322" s="39" t="n">
        <x:v>0.5049874088133585</x:v>
      </x:c>
      <x:c r="D322" s="17" t="n">
        <x:f>$B$6+$B$7*B322</x:f>
        <x:v>0.16929116743239672</x:v>
      </x:c>
      <x:c r="E322" s="17" t="n">
        <x:f>$C$6+$C$7*($B$8*B322+SQRT(1-$B$8^2)*C322)</x:f>
        <x:v>0.20594011816793267</x:v>
      </x:c>
      <x:c r="F322" s="17" t="n">
        <x:f>$B$9*D322+(1-$B$9)*E322</x:f>
        <x:v>0.18761564280016468</x:v>
      </x:c>
      <x:c r="G322" s="34"/>
      <x:c r="H322" s="34"/>
      <x:c r="I322" s="34"/>
      <x:c r="J322" s="34"/>
      <x:c r="K322" s="34"/>
      <x:c r="L322" s="34"/>
      <x:c r="M322" s="34"/>
      <x:c r="N322" s="34"/>
      <x:c r="O322" s="34"/>
      <x:c r="P322" s="34"/>
    </x:row>
    <x:row r="323">
      <x:c r="A323" s="34" t="n">
        <x:v>299</x:v>
      </x:c>
      <x:c r="B323" s="39" t="n">
        <x:v>0.9232612623458725</x:v>
      </x:c>
      <x:c r="C323" s="39" t="n">
        <x:v>-0.8510490094414367</x:v>
      </x:c>
      <x:c r="D323" s="17" t="n">
        <x:f>$B$6+$B$7*B323</x:f>
        <x:v>0.14232612623458724</x:v>
      </x:c>
      <x:c r="E323" s="17" t="n">
        <x:f>$C$6+$C$7*($B$8*B323+SQRT(1-$B$8^2)*C323)</x:f>
        <x:v>-0.00023059505942275849</x:v>
      </x:c>
      <x:c r="F323" s="17" t="n">
        <x:f>$B$9*D323+(1-$B$9)*E323</x:f>
        <x:v>0.07104776558758225</x:v>
      </x:c>
      <x:c r="G323" s="34"/>
      <x:c r="H323" s="34"/>
      <x:c r="I323" s="34"/>
      <x:c r="J323" s="34"/>
      <x:c r="K323" s="34"/>
      <x:c r="L323" s="34"/>
      <x:c r="M323" s="34"/>
      <x:c r="N323" s="34"/>
      <x:c r="O323" s="34"/>
      <x:c r="P323" s="34"/>
    </x:row>
    <x:row r="324">
      <x:c r="A324" s="34" t="n">
        <x:v>300</x:v>
      </x:c>
      <x:c r="B324" s="39" t="n">
        <x:v>0.09788075605899126</x:v>
      </x:c>
      <x:c r="C324" s="39" t="n">
        <x:v>0.7745402096229562</x:v>
      </x:c>
      <x:c r="D324" s="17" t="n">
        <x:f>$B$6+$B$7*B324</x:f>
        <x:v>0.05978807560589913</x:v>
      </x:c>
      <x:c r="E324" s="17" t="n">
        <x:f>$C$6+$C$7*($B$8*B324+SQRT(1-$B$8^2)*C324)</x:f>
        <x:v>0.1952342743776101</x:v>
      </x:c>
      <x:c r="F324" s="17" t="n">
        <x:f>$B$9*D324+(1-$B$9)*E324</x:f>
        <x:v>0.12751117499175463</x:v>
      </x:c>
      <x:c r="G324" s="34"/>
      <x:c r="H324" s="34"/>
      <x:c r="I324" s="34"/>
      <x:c r="J324" s="34"/>
      <x:c r="K324" s="34"/>
      <x:c r="L324" s="34"/>
      <x:c r="M324" s="34"/>
      <x:c r="N324" s="34"/>
      <x:c r="O324" s="34"/>
      <x:c r="P324" s="34"/>
    </x:row>
    <x:row r="325">
      <x:c r="A325" s="34" t="n">
        <x:v>301</x:v>
      </x:c>
      <x:c r="B325" s="39" t="n">
        <x:v>-0.35555178315755803</x:v>
      </x:c>
      <x:c r="C325" s="39" t="n">
        <x:v>1.1408012747854928</x:v>
      </x:c>
      <x:c r="D325" s="17" t="n">
        <x:f>$B$6+$B$7*B325</x:f>
        <x:v>0.0144448216842442</x:v>
      </x:c>
      <x:c r="E325" s="17" t="n">
        <x:f>$C$6+$C$7*($B$8*B325+SQRT(1-$B$8^2)*C325)</x:f>
        <x:v>0.22723842831455587</x:v>
      </x:c>
      <x:c r="F325" s="17" t="n">
        <x:f>$B$9*D325+(1-$B$9)*E325</x:f>
        <x:v>0.12084162499940004</x:v>
      </x:c>
      <x:c r="G325" s="34"/>
      <x:c r="H325" s="34"/>
      <x:c r="I325" s="34"/>
      <x:c r="J325" s="34"/>
      <x:c r="K325" s="34"/>
      <x:c r="L325" s="34"/>
      <x:c r="M325" s="34"/>
      <x:c r="N325" s="34"/>
      <x:c r="O325" s="34"/>
      <x:c r="P325" s="34"/>
    </x:row>
    <x:row r="326">
      <x:c r="A326" s="34" t="n">
        <x:v>302</x:v>
      </x:c>
      <x:c r="B326" s="39" t="n">
        <x:v>0.8322300632628383</x:v>
      </x:c>
      <x:c r="C326" s="39" t="n">
        <x:v>0.36432769372649176</x:v>
      </x:c>
      <x:c r="D326" s="17" t="n">
        <x:f>$B$6+$B$7*B326</x:f>
        <x:v>0.13322300632628384</x:v>
      </x:c>
      <x:c r="E326" s="17" t="n">
        <x:f>$C$6+$C$7*($B$8*B326+SQRT(1-$B$8^2)*C326)</x:f>
        <x:v>0.1695823232279568</x:v>
      </x:c>
      <x:c r="F326" s="17" t="n">
        <x:f>$B$9*D326+(1-$B$9)*E326</x:f>
        <x:v>0.15140266477712033</x:v>
      </x:c>
      <x:c r="G326" s="34"/>
      <x:c r="H326" s="34"/>
      <x:c r="I326" s="34"/>
      <x:c r="J326" s="34"/>
      <x:c r="K326" s="34"/>
      <x:c r="L326" s="34"/>
      <x:c r="M326" s="34"/>
      <x:c r="N326" s="34"/>
      <x:c r="O326" s="34"/>
      <x:c r="P326" s="34"/>
    </x:row>
    <x:row r="327">
      <x:c r="A327" s="34" t="n">
        <x:v>303</x:v>
      </x:c>
      <x:c r="B327" s="39" t="n">
        <x:v>0.38284708000500206</x:v>
      </x:c>
      <x:c r="C327" s="39" t="n">
        <x:v>-0.17585657455683515</x:v>
      </x:c>
      <x:c r="D327" s="17" t="n">
        <x:f>$B$6+$B$7*B327</x:f>
        <x:v>0.08828470800050021</x:v>
      </x:c>
      <x:c r="E327" s="17" t="n">
        <x:f>$C$6+$C$7*($B$8*B327+SQRT(1-$B$8^2)*C327)</x:f>
        <x:v>0.07206464655572506</x:v>
      </x:c>
      <x:c r="F327" s="17" t="n">
        <x:f>$B$9*D327+(1-$B$9)*E327</x:f>
        <x:v>0.08017467727811264</x:v>
      </x:c>
      <x:c r="G327" s="34"/>
      <x:c r="H327" s="34"/>
      <x:c r="I327" s="34"/>
      <x:c r="J327" s="34"/>
      <x:c r="K327" s="34"/>
      <x:c r="L327" s="34"/>
      <x:c r="M327" s="34"/>
      <x:c r="N327" s="34"/>
      <x:c r="O327" s="34"/>
      <x:c r="P327" s="34"/>
    </x:row>
    <x:row r="328">
      <x:c r="A328" s="34" t="n">
        <x:v>304</x:v>
      </x:c>
      <x:c r="B328" s="39" t="n">
        <x:v>1.801494320745146</x:v>
      </x:c>
      <x:c r="C328" s="39" t="n">
        <x:v>-1.8825425461930707</x:v>
      </x:c>
      <x:c r="D328" s="17" t="n">
        <x:f>$B$6+$B$7*B328</x:f>
        <x:v>0.2301494320745146</x:v>
      </x:c>
      <x:c r="E328" s="17" t="n">
        <x:f>$C$6+$C$7*($B$8*B328+SQRT(1-$B$8^2)*C328)</x:f>
        <x:v>-0.10830742553879465</x:v>
      </x:c>
      <x:c r="F328" s="17" t="n">
        <x:f>$B$9*D328+(1-$B$9)*E328</x:f>
        <x:v>0.06092100326785998</x:v>
      </x:c>
      <x:c r="G328" s="34"/>
      <x:c r="H328" s="34"/>
      <x:c r="I328" s="34"/>
      <x:c r="J328" s="34"/>
      <x:c r="K328" s="34"/>
      <x:c r="L328" s="34"/>
      <x:c r="M328" s="34"/>
      <x:c r="N328" s="34"/>
      <x:c r="O328" s="34"/>
      <x:c r="P328" s="34"/>
    </x:row>
    <x:row r="329">
      <x:c r="A329" s="34" t="n">
        <x:v>305</x:v>
      </x:c>
      <x:c r="B329" s="39" t="n">
        <x:v>-0.8785989127979041</x:v>
      </x:c>
      <x:c r="C329" s="39" t="n">
        <x:v>0.0014585999230635964</x:v>
      </x:c>
      <x:c r="D329" s="17" t="n">
        <x:f>$B$6+$B$7*B329</x:f>
        <x:v>-0.03785989127979042</x:v>
      </x:c>
      <x:c r="E329" s="17" t="n">
        <x:f>$C$6+$C$7*($B$8*B329+SQRT(1-$B$8^2)*C329)</x:f>
        <x:v>0.040671761270963426</x:v>
      </x:c>
      <x:c r="F329" s="17" t="n">
        <x:f>$B$9*D329+(1-$B$9)*E329</x:f>
        <x:v>0.0014059349955865032</x:v>
      </x:c>
      <x:c r="G329" s="34"/>
      <x:c r="H329" s="34"/>
      <x:c r="I329" s="34"/>
      <x:c r="J329" s="34"/>
      <x:c r="K329" s="34"/>
      <x:c r="L329" s="34"/>
      <x:c r="M329" s="34"/>
      <x:c r="N329" s="34"/>
      <x:c r="O329" s="34"/>
      <x:c r="P329" s="34"/>
    </x:row>
    <x:row r="330">
      <x:c r="A330" s="34" t="n">
        <x:v>306</x:v>
      </x:c>
      <x:c r="B330" s="39" t="n">
        <x:v>0.8216084576444029</x:v>
      </x:c>
      <x:c r="C330" s="39" t="n">
        <x:v>0.9839194299644379</x:v>
      </x:c>
      <x:c r="D330" s="17" t="n">
        <x:f>$B$6+$B$7*B330</x:f>
        <x:v>0.13216084576444032</x:v>
      </x:c>
      <x:c r="E330" s="17" t="n">
        <x:f>$C$6+$C$7*($B$8*B330+SQRT(1-$B$8^2)*C330)</x:f>
        <x:v>0.25776227788583195</x:v>
      </x:c>
      <x:c r="F330" s="17" t="n">
        <x:f>$B$9*D330+(1-$B$9)*E330</x:f>
        <x:v>0.19496156182513613</x:v>
      </x:c>
      <x:c r="G330" s="34"/>
      <x:c r="H330" s="34"/>
      <x:c r="I330" s="34"/>
      <x:c r="J330" s="34"/>
      <x:c r="K330" s="34"/>
      <x:c r="L330" s="34"/>
      <x:c r="M330" s="34"/>
      <x:c r="N330" s="34"/>
      <x:c r="O330" s="34"/>
      <x:c r="P330" s="34"/>
    </x:row>
    <x:row r="331">
      <x:c r="A331" s="34" t="n">
        <x:v>307</x:v>
      </x:c>
      <x:c r="B331" s="39" t="n">
        <x:v>-0.38118417998593956</x:v>
      </x:c>
      <x:c r="C331" s="39" t="n">
        <x:v>-1.7894940527438763</x:v>
      </x:c>
      <x:c r="D331" s="17" t="n">
        <x:f>$B$6+$B$7*B331</x:f>
        <x:v>0.011881582001406044</x:v>
      </x:c>
      <x:c r="E331" s="17" t="n">
        <x:f>$C$6+$C$7*($B$8*B331+SQRT(1-$B$8^2)*C331)</x:f>
        <x:v>-0.19321356724159733</x:v>
      </x:c>
      <x:c r="F331" s="17" t="n">
        <x:f>$B$9*D331+(1-$B$9)*E331</x:f>
        <x:v>-0.09066599262009564</x:v>
      </x:c>
      <x:c r="G331" s="34"/>
      <x:c r="H331" s="34"/>
      <x:c r="I331" s="34"/>
      <x:c r="J331" s="34"/>
      <x:c r="K331" s="34"/>
      <x:c r="L331" s="34"/>
      <x:c r="M331" s="34"/>
      <x:c r="N331" s="34"/>
      <x:c r="O331" s="34"/>
      <x:c r="P331" s="34"/>
    </x:row>
    <x:row r="332">
      <x:c r="A332" s="34" t="n">
        <x:v>308</x:v>
      </x:c>
      <x:c r="B332" s="39" t="n">
        <x:v>0.042908503061447466</x:v>
      </x:c>
      <x:c r="C332" s="39" t="n">
        <x:v>-2.101969120361058</x:v>
      </x:c>
      <x:c r="D332" s="17" t="n">
        <x:f>$B$6+$B$7*B332</x:f>
        <x:v>0.05429085030614475</x:v>
      </x:c>
      <x:c r="E332" s="17" t="n">
        <x:f>$C$6+$C$7*($B$8*B332+SQRT(1-$B$8^2)*C332)</x:f>
        <x:v>-0.218841728974281</x:v>
      </x:c>
      <x:c r="F332" s="17" t="n">
        <x:f>$B$9*D332+(1-$B$9)*E332</x:f>
        <x:v>-0.08227543933406813</x:v>
      </x:c>
      <x:c r="G332" s="34"/>
      <x:c r="H332" s="34"/>
      <x:c r="I332" s="34"/>
      <x:c r="J332" s="34"/>
      <x:c r="K332" s="34"/>
      <x:c r="L332" s="34"/>
      <x:c r="M332" s="34"/>
      <x:c r="N332" s="34"/>
      <x:c r="O332" s="34"/>
      <x:c r="P332" s="34"/>
    </x:row>
    <x:row r="333">
      <x:c r="A333" s="34" t="n">
        <x:v>309</x:v>
      </x:c>
      <x:c r="B333" s="39" t="n">
        <x:v>-0.4231480917758309</x:v>
      </x:c>
      <x:c r="C333" s="39" t="n">
        <x:v>-1.2814443844043912</x:v>
      </x:c>
      <x:c r="D333" s="17" t="n">
        <x:f>$B$6+$B$7*B333</x:f>
        <x:v>0.007685190822416907</x:v>
      </x:c>
      <x:c r="E333" s="17" t="n">
        <x:f>$C$6+$C$7*($B$8*B333+SQRT(1-$B$8^2)*C333)</x:f>
        <x:v>-0.12240466903775558</x:v>
      </x:c>
      <x:c r="F333" s="17" t="n">
        <x:f>$B$9*D333+(1-$B$9)*E333</x:f>
        <x:v>-0.05735973910766934</x:v>
      </x:c>
      <x:c r="G333" s="34"/>
      <x:c r="H333" s="34"/>
      <x:c r="I333" s="34"/>
      <x:c r="J333" s="34"/>
      <x:c r="K333" s="34"/>
      <x:c r="L333" s="34"/>
      <x:c r="M333" s="34"/>
      <x:c r="N333" s="34"/>
      <x:c r="O333" s="34"/>
      <x:c r="P333" s="34"/>
    </x:row>
    <x:row r="334">
      <x:c r="A334" s="34" t="n">
        <x:v>310</x:v>
      </x:c>
      <x:c r="B334" s="39" t="n">
        <x:v>-0.538697983956721</x:v>
      </x:c>
      <x:c r="C334" s="39" t="n">
        <x:v>-0.7398575944212009</x:v>
      </x:c>
      <x:c r="D334" s="17" t="n">
        <x:f>$B$6+$B$7*B334</x:f>
        <x:v>-0.0038697983956721</x:v>
      </x:c>
      <x:c r="E334" s="17" t="n">
        <x:f>$C$6+$C$7*($B$8*B334+SQRT(1-$B$8^2)*C334)</x:f>
        <x:v>-0.05010828369571586</x:v>
      </x:c>
      <x:c r="F334" s="17" t="n">
        <x:f>$B$9*D334+(1-$B$9)*E334</x:f>
        <x:v>-0.02698904104569398</x:v>
      </x:c>
      <x:c r="G334" s="34"/>
      <x:c r="H334" s="34"/>
      <x:c r="I334" s="34"/>
      <x:c r="J334" s="34"/>
      <x:c r="K334" s="34"/>
      <x:c r="L334" s="34"/>
      <x:c r="M334" s="34"/>
      <x:c r="N334" s="34"/>
      <x:c r="O334" s="34"/>
      <x:c r="P334" s="34"/>
    </x:row>
    <x:row r="335">
      <x:c r="A335" s="34" t="n">
        <x:v>311</x:v>
      </x:c>
      <x:c r="B335" s="39" t="n">
        <x:v>1.7197871832151057</x:v>
      </x:c>
      <x:c r="C335" s="39" t="n">
        <x:v>-0.26115705284753854</x:v>
      </x:c>
      <x:c r="D335" s="17" t="n">
        <x:f>$B$6+$B$7*B335</x:f>
        <x:v>0.22197871832151056</x:v>
      </x:c>
      <x:c r="E335" s="17" t="n">
        <x:f>$C$6+$C$7*($B$8*B335+SQRT(1-$B$8^2)*C335)</x:f>
        <x:v>0.12002123067901216</x:v>
      </x:c>
      <x:c r="F335" s="17" t="n">
        <x:f>$B$9*D335+(1-$B$9)*E335</x:f>
        <x:v>0.17099997450026136</x:v>
      </x:c>
      <x:c r="G335" s="34"/>
      <x:c r="H335" s="34"/>
      <x:c r="I335" s="34"/>
      <x:c r="J335" s="34"/>
      <x:c r="K335" s="34"/>
      <x:c r="L335" s="34"/>
      <x:c r="M335" s="34"/>
      <x:c r="N335" s="34"/>
      <x:c r="O335" s="34"/>
      <x:c r="P335" s="34"/>
    </x:row>
    <x:row r="336">
      <x:c r="A336" s="34" t="n">
        <x:v>312</x:v>
      </x:c>
      <x:c r="B336" s="39" t="n">
        <x:v>0.19669651632919857</x:v>
      </x:c>
      <x:c r="C336" s="39" t="n">
        <x:v>-0.29325122840229934</x:v>
      </x:c>
      <x:c r="D336" s="17" t="n">
        <x:f>$B$6+$B$7*B336</x:f>
        <x:v>0.06966965163291985</x:v>
      </x:c>
      <x:c r="E336" s="17" t="n">
        <x:f>$C$6+$C$7*($B$8*B336+SQRT(1-$B$8^2)*C336)</x:f>
        <x:v>0.04688976683931977</x:v>
      </x:c>
      <x:c r="F336" s="17" t="n">
        <x:f>$B$9*D336+(1-$B$9)*E336</x:f>
        <x:v>0.05827970923611982</x:v>
      </x:c>
      <x:c r="G336" s="34"/>
      <x:c r="H336" s="34"/>
      <x:c r="I336" s="34"/>
      <x:c r="J336" s="34"/>
      <x:c r="K336" s="34"/>
      <x:c r="L336" s="34"/>
      <x:c r="M336" s="34"/>
      <x:c r="N336" s="34"/>
      <x:c r="O336" s="34"/>
      <x:c r="P336" s="34"/>
    </x:row>
    <x:row r="337">
      <x:c r="A337" s="34" t="n">
        <x:v>313</x:v>
      </x:c>
      <x:c r="B337" s="39" t="n">
        <x:v>0.841045690168314</x:v>
      </x:c>
      <x:c r="C337" s="39" t="n">
        <x:v>-0.7097096457385188</x:v>
      </x:c>
      <x:c r="D337" s="17" t="n">
        <x:f>$B$6+$B$7*B337</x:f>
        <x:v>0.1341045690168314</x:v>
      </x:c>
      <x:c r="E337" s="17" t="n">
        <x:f>$C$6+$C$7*($B$8*B337+SQRT(1-$B$8^2)*C337)</x:f>
        <x:v>0.01629407815351823</x:v>
      </x:c>
      <x:c r="F337" s="17" t="n">
        <x:f>$B$9*D337+(1-$B$9)*E337</x:f>
        <x:v>0.07519932358517481</x:v>
      </x:c>
      <x:c r="G337" s="34"/>
      <x:c r="H337" s="34"/>
      <x:c r="I337" s="34"/>
      <x:c r="J337" s="34"/>
      <x:c r="K337" s="34"/>
      <x:c r="L337" s="34"/>
      <x:c r="M337" s="34"/>
      <x:c r="N337" s="34"/>
      <x:c r="O337" s="34"/>
      <x:c r="P337" s="34"/>
    </x:row>
    <x:row r="338">
      <x:c r="A338" s="34" t="n">
        <x:v>314</x:v>
      </x:c>
      <x:c r="B338" s="39" t="n">
        <x:v>0.4129359380968963</x:v>
      </x:c>
      <x:c r="C338" s="39" t="n">
        <x:v>1.9071606743424399</x:v>
      </x:c>
      <x:c r="D338" s="17" t="n">
        <x:f>$B$6+$B$7*B338</x:f>
        <x:v>0.09129359380968964</x:v>
      </x:c>
      <x:c r="E338" s="17" t="n">
        <x:f>$C$6+$C$7*($B$8*B338+SQRT(1-$B$8^2)*C338)</x:f>
        <x:v>0.3714794168127649</x:v>
      </x:c>
      <x:c r="F338" s="17" t="n">
        <x:f>$B$9*D338+(1-$B$9)*E338</x:f>
        <x:v>0.2313865053112273</x:v>
      </x:c>
      <x:c r="G338" s="34"/>
      <x:c r="H338" s="34"/>
      <x:c r="I338" s="34"/>
      <x:c r="J338" s="34"/>
      <x:c r="K338" s="34"/>
      <x:c r="L338" s="34"/>
      <x:c r="M338" s="34"/>
      <x:c r="N338" s="34"/>
      <x:c r="O338" s="34"/>
      <x:c r="P338" s="34"/>
    </x:row>
    <x:row r="339">
      <x:c r="A339" s="34" t="n">
        <x:v>315</x:v>
      </x:c>
      <x:c r="B339" s="39" t="n">
        <x:v>2.1255599218984207</x:v>
      </x:c>
      <x:c r="C339" s="39" t="n">
        <x:v>0.1268874064737215</x:v>
      </x:c>
      <x:c r="D339" s="17" t="n">
        <x:f>$B$6+$B$7*B339</x:f>
        <x:v>0.2625559921898421</x:v>
      </x:c>
      <x:c r="E339" s="17" t="n">
        <x:f>$C$6+$C$7*($B$8*B339+SQRT(1-$B$8^2)*C339)</x:f>
        <x:v>0.19380662716564032</x:v>
      </x:c>
      <x:c r="F339" s="17" t="n">
        <x:f>$B$9*D339+(1-$B$9)*E339</x:f>
        <x:v>0.2281813096777412</x:v>
      </x:c>
      <x:c r="G339" s="34"/>
      <x:c r="H339" s="34"/>
      <x:c r="I339" s="34"/>
      <x:c r="J339" s="34"/>
      <x:c r="K339" s="34"/>
      <x:c r="L339" s="34"/>
      <x:c r="M339" s="34"/>
      <x:c r="N339" s="34"/>
      <x:c r="O339" s="34"/>
      <x:c r="P339" s="34"/>
    </x:row>
    <x:row r="340">
      <x:c r="A340" s="34" t="n">
        <x:v>316</x:v>
      </x:c>
      <x:c r="B340" s="39" t="n">
        <x:v>1.371587959178394</x:v>
      </x:c>
      <x:c r="C340" s="39" t="n">
        <x:v>-1.563835674534394</x:v>
      </x:c>
      <x:c r="D340" s="17" t="n">
        <x:f>$B$6+$B$7*B340</x:f>
        <x:v>0.1871587959178394</x:v>
      </x:c>
      <x:c r="E340" s="17" t="n">
        <x:f>$C$6+$C$7*($B$8*B340+SQRT(1-$B$8^2)*C340)</x:f>
        <x:v>-0.08204916501387281</x:v>
      </x:c>
      <x:c r="F340" s="17" t="n">
        <x:f>$B$9*D340+(1-$B$9)*E340</x:f>
        <x:v>0.052554815451983296</x:v>
      </x:c>
      <x:c r="G340" s="34"/>
      <x:c r="H340" s="34"/>
      <x:c r="I340" s="34"/>
      <x:c r="J340" s="34"/>
      <x:c r="K340" s="34"/>
      <x:c r="L340" s="34"/>
      <x:c r="M340" s="34"/>
      <x:c r="N340" s="34"/>
      <x:c r="O340" s="34"/>
      <x:c r="P340" s="34"/>
    </x:row>
    <x:row r="341">
      <x:c r="A341" s="34" t="n">
        <x:v>317</x:v>
      </x:c>
      <x:c r="B341" s="39" t="n">
        <x:v>0.1844190972145057</x:v>
      </x:c>
      <x:c r="C341" s="39" t="n">
        <x:v>1.6427031778694132</x:v>
      </x:c>
      <x:c r="D341" s="17" t="n">
        <x:f>$B$6+$B$7*B341</x:f>
        <x:v>0.06844190972145058</x:v>
      </x:c>
      <x:c r="E341" s="17" t="n">
        <x:f>$C$6+$C$7*($B$8*B341+SQRT(1-$B$8^2)*C341)</x:f>
        <x:v>0.32335470302392677</x:v>
      </x:c>
      <x:c r="F341" s="17" t="n">
        <x:f>$B$9*D341+(1-$B$9)*E341</x:f>
        <x:v>0.19589830637268868</x:v>
      </x:c>
      <x:c r="G341" s="34"/>
      <x:c r="H341" s="34"/>
      <x:c r="I341" s="34"/>
      <x:c r="J341" s="34"/>
      <x:c r="K341" s="34"/>
      <x:c r="L341" s="34"/>
      <x:c r="M341" s="34"/>
      <x:c r="N341" s="34"/>
      <x:c r="O341" s="34"/>
      <x:c r="P341" s="34"/>
    </x:row>
    <x:row r="342">
      <x:c r="A342" s="34" t="n">
        <x:v>318</x:v>
      </x:c>
      <x:c r="B342" s="39" t="n">
        <x:v>-0.5574369869359322</x:v>
      </x:c>
      <x:c r="C342" s="39" t="n">
        <x:v>-1.4756185672844975</x:v>
      </x:c>
      <x:c r="D342" s="17" t="n">
        <x:f>$B$6+$B$7*B342</x:f>
        <x:v>-0.005743698693593223</x:v>
      </x:c>
      <x:c r="E342" s="17" t="n">
        <x:f>$C$6+$C$7*($B$8*B342+SQRT(1-$B$8^2)*C342)</x:f>
        <x:v>-0.1562322240628256</x:v>
      </x:c>
      <x:c r="F342" s="17" t="n">
        <x:f>$B$9*D342+(1-$B$9)*E342</x:f>
        <x:v>-0.08098796137820942</x:v>
      </x:c>
      <x:c r="G342" s="34"/>
      <x:c r="H342" s="34"/>
      <x:c r="I342" s="34"/>
      <x:c r="J342" s="34"/>
      <x:c r="K342" s="34"/>
      <x:c r="L342" s="34"/>
      <x:c r="M342" s="34"/>
      <x:c r="N342" s="34"/>
      <x:c r="O342" s="34"/>
      <x:c r="P342" s="34"/>
    </x:row>
    <x:row r="343">
      <x:c r="A343" s="34" t="n">
        <x:v>319</x:v>
      </x:c>
      <x:c r="B343" s="39" t="n">
        <x:v>-2.1662317085024347</x:v>
      </x:c>
      <x:c r="C343" s="39" t="n">
        <x:v>0.964536187946896</x:v>
      </x:c>
      <x:c r="D343" s="17" t="n">
        <x:f>$B$6+$B$7*B343</x:f>
        <x:v>-0.16662317085024347</x:v>
      </x:c>
      <x:c r="E343" s="17" t="n">
        <x:f>$C$6+$C$7*($B$8*B343+SQRT(1-$B$8^2)*C343)</x:f>
        <x:v>0.12053590524756147</x:v>
      </x:c>
      <x:c r="F343" s="17" t="n">
        <x:f>$B$9*D343+(1-$B$9)*E343</x:f>
        <x:v>-0.023043632801341002</x:v>
      </x:c>
      <x:c r="G343" s="34"/>
      <x:c r="H343" s="34"/>
      <x:c r="I343" s="34"/>
      <x:c r="J343" s="34"/>
      <x:c r="K343" s="34"/>
      <x:c r="L343" s="34"/>
      <x:c r="M343" s="34"/>
      <x:c r="N343" s="34"/>
      <x:c r="O343" s="34"/>
      <x:c r="P343" s="34"/>
    </x:row>
    <x:row r="344">
      <x:c r="A344" s="34" t="n">
        <x:v>320</x:v>
      </x:c>
      <x:c r="B344" s="39" t="n">
        <x:v>0.33934351569974663</x:v>
      </x:c>
      <x:c r="C344" s="39" t="n">
        <x:v>-0.07394776589671911</x:v>
      </x:c>
      <x:c r="D344" s="17" t="n">
        <x:f>$B$6+$B$7*B344</x:f>
        <x:v>0.08393435156997467</x:v>
      </x:c>
      <x:c r="E344" s="17" t="n">
        <x:f>$C$6+$C$7*($B$8*B344+SQRT(1-$B$8^2)*C344)</x:f>
        <x:v>0.08468920729457607</x:v>
      </x:c>
      <x:c r="F344" s="17" t="n">
        <x:f>$B$9*D344+(1-$B$9)*E344</x:f>
        <x:v>0.08431177943227537</x:v>
      </x:c>
      <x:c r="G344" s="34"/>
      <x:c r="H344" s="34"/>
      <x:c r="I344" s="34"/>
      <x:c r="J344" s="34"/>
      <x:c r="K344" s="34"/>
      <x:c r="L344" s="34"/>
      <x:c r="M344" s="34"/>
      <x:c r="N344" s="34"/>
      <x:c r="O344" s="34"/>
      <x:c r="P344" s="34"/>
    </x:row>
    <x:row r="345">
      <x:c r="A345" s="34" t="n">
        <x:v>321</x:v>
      </x:c>
      <x:c r="B345" s="39" t="n">
        <x:v>1.7032901203609927</x:v>
      </x:c>
      <x:c r="C345" s="39" t="n">
        <x:v>-0.31274352912296355</x:v>
      </x:c>
      <x:c r="D345" s="17" t="n">
        <x:f>$B$6+$B$7*B345</x:f>
        <x:v>0.22032901203609928</x:v>
      </x:c>
      <x:c r="E345" s="17" t="n">
        <x:f>$C$6+$C$7*($B$8*B345+SQRT(1-$B$8^2)*C345)</x:f>
        <x:v>0.1118973085532631</x:v>
      </x:c>
      <x:c r="F345" s="17" t="n">
        <x:f>$B$9*D345+(1-$B$9)*E345</x:f>
        <x:v>0.1661131602946812</x:v>
      </x:c>
      <x:c r="G345" s="34"/>
      <x:c r="H345" s="34"/>
      <x:c r="I345" s="34"/>
      <x:c r="J345" s="34"/>
      <x:c r="K345" s="34"/>
      <x:c r="L345" s="34"/>
      <x:c r="M345" s="34"/>
      <x:c r="N345" s="34"/>
      <x:c r="O345" s="34"/>
      <x:c r="P345" s="34"/>
    </x:row>
    <x:row r="346">
      <x:c r="A346" s="34" t="n">
        <x:v>322</x:v>
      </x:c>
      <x:c r="B346" s="39" t="n">
        <x:v>1.8131962445391587</x:v>
      </x:c>
      <x:c r="C346" s="39" t="n">
        <x:v>-0.7266164689453936</x:v>
      </x:c>
      <x:c r="D346" s="17" t="n">
        <x:f>$B$6+$B$7*B346</x:f>
        <x:v>0.2313196244539159</x:v>
      </x:c>
      <x:c r="E346" s="17" t="n">
        <x:f>$C$6+$C$7*($B$8*B346+SQRT(1-$B$8^2)*C346)</x:f>
        <x:v>0.057621640885936715</x:v>
      </x:c>
      <x:c r="F346" s="17" t="n">
        <x:f>$B$9*D346+(1-$B$9)*E346</x:f>
        <x:v>0.14447063266992632</x:v>
      </x:c>
      <x:c r="G346" s="34"/>
      <x:c r="H346" s="34"/>
      <x:c r="I346" s="34"/>
      <x:c r="J346" s="34"/>
      <x:c r="K346" s="34"/>
      <x:c r="L346" s="34"/>
      <x:c r="M346" s="34"/>
      <x:c r="N346" s="34"/>
      <x:c r="O346" s="34"/>
      <x:c r="P346" s="34"/>
    </x:row>
    <x:row r="347">
      <x:c r="A347" s="34" t="n">
        <x:v>323</x:v>
      </x:c>
      <x:c r="B347" s="39" t="n">
        <x:v>-0.40215846370274644</x:v>
      </x:c>
      <x:c r="C347" s="39" t="n">
        <x:v>0.18757057417216136</x:v>
      </x:c>
      <x:c r="D347" s="17" t="n">
        <x:f>$B$6+$B$7*B347</x:f>
        <x:v>0.009784153629725359</x:v>
      </x:c>
      <x:c r="E347" s="17" t="n">
        <x:f>$C$6+$C$7*($B$8*B347+SQRT(1-$B$8^2)*C347)</x:f>
        <x:v>0.08874250769364285</x:v>
      </x:c>
      <x:c r="F347" s="17" t="n">
        <x:f>$B$9*D347+(1-$B$9)*E347</x:f>
        <x:v>0.049263330661684104</x:v>
      </x:c>
      <x:c r="G347" s="34"/>
      <x:c r="H347" s="34"/>
      <x:c r="I347" s="34"/>
      <x:c r="J347" s="34"/>
      <x:c r="K347" s="34"/>
      <x:c r="L347" s="34"/>
      <x:c r="M347" s="34"/>
      <x:c r="N347" s="34"/>
      <x:c r="O347" s="34"/>
      <x:c r="P347" s="34"/>
    </x:row>
    <x:row r="348">
      <x:c r="A348" s="34" t="n">
        <x:v>324</x:v>
      </x:c>
      <x:c r="B348" s="39" t="n">
        <x:v>-0.8500051425763825</x:v>
      </x:c>
      <x:c r="C348" s="39" t="n">
        <x:v>-2.0862612962362945</x:v>
      </x:c>
      <x:c r="D348" s="17" t="n">
        <x:f>$B$6+$B$7*B348</x:f>
        <x:v>-0.035000514257638254</x:v>
      </x:c>
      <x:c r="E348" s="17" t="n">
        <x:f>$C$6+$C$7*($B$8*B348+SQRT(1-$B$8^2)*C348)</x:f>
        <x:v>-0.2567751966477471</x:v>
      </x:c>
      <x:c r="F348" s="17" t="n">
        <x:f>$B$9*D348+(1-$B$9)*E348</x:f>
        <x:v>-0.14588785545269267</x:v>
      </x:c>
      <x:c r="G348" s="34"/>
      <x:c r="H348" s="34"/>
      <x:c r="I348" s="34"/>
      <x:c r="J348" s="34"/>
      <x:c r="K348" s="34"/>
      <x:c r="L348" s="34"/>
      <x:c r="M348" s="34"/>
      <x:c r="N348" s="34"/>
      <x:c r="O348" s="34"/>
      <x:c r="P348" s="34"/>
    </x:row>
    <x:row r="349">
      <x:c r="A349" s="34" t="n">
        <x:v>325</x:v>
      </x:c>
      <x:c r="B349" s="39" t="n">
        <x:v>0.43054362682520325</x:v>
      </x:c>
      <x:c r="C349" s="39" t="n">
        <x:v>0.05600877302545776</x:v>
      </x:c>
      <x:c r="D349" s="17" t="n">
        <x:f>$B$6+$B$7*B349</x:f>
        <x:v>0.09305436268252033</x:v>
      </x:c>
      <x:c r="E349" s="17" t="n">
        <x:f>$C$6+$C$7*($B$8*B349+SQRT(1-$B$8^2)*C349)</x:f>
        <x:v>0.10738880783897137</x:v>
      </x:c>
      <x:c r="F349" s="17" t="n">
        <x:f>$B$9*D349+(1-$B$9)*E349</x:f>
        <x:v>0.10022158526074584</x:v>
      </x:c>
      <x:c r="G349" s="34"/>
      <x:c r="H349" s="34"/>
      <x:c r="I349" s="34"/>
      <x:c r="J349" s="34"/>
      <x:c r="K349" s="34"/>
      <x:c r="L349" s="34"/>
      <x:c r="M349" s="34"/>
      <x:c r="N349" s="34"/>
      <x:c r="O349" s="34"/>
      <x:c r="P349" s="34"/>
    </x:row>
    <x:row r="350">
      <x:c r="A350" s="34" t="n">
        <x:v>326</x:v>
      </x:c>
      <x:c r="B350" s="39" t="n">
        <x:v>-0.011784495009752868</x:v>
      </x:c>
      <x:c r="C350" s="39" t="n">
        <x:v>-1.7422894608894919</x:v>
      </x:c>
      <x:c r="D350" s="17" t="n">
        <x:f>$B$6+$B$7*B350</x:f>
        <x:v>0.048821550499024716</x:v>
      </x:c>
      <x:c r="E350" s="17" t="n">
        <x:f>$C$6+$C$7*($B$8*B350+SQRT(1-$B$8^2)*C350)</x:f>
        <x:v>-0.16983603481915127</x:v>
      </x:c>
      <x:c r="F350" s="17" t="n">
        <x:f>$B$9*D350+(1-$B$9)*E350</x:f>
        <x:v>-0.06050724216006328</x:v>
      </x:c>
      <x:c r="G350" s="34"/>
      <x:c r="H350" s="34"/>
      <x:c r="I350" s="34"/>
      <x:c r="J350" s="34"/>
      <x:c r="K350" s="34"/>
      <x:c r="L350" s="34"/>
      <x:c r="M350" s="34"/>
      <x:c r="N350" s="34"/>
      <x:c r="O350" s="34"/>
      <x:c r="P350" s="34"/>
    </x:row>
    <x:row r="351">
      <x:c r="A351" s="34" t="n">
        <x:v>327</x:v>
      </x:c>
      <x:c r="B351" s="39" t="n">
        <x:v>-0.8778855829293202</x:v>
      </x:c>
      <x:c r="C351" s="39" t="n">
        <x:v>-0.728294899954016</x:v>
      </x:c>
      <x:c r="D351" s="17" t="n">
        <x:f>$B$6+$B$7*B351</x:f>
        <x:v>-0.037788558292932026</x:v>
      </x:c>
      <x:c r="E351" s="17" t="n">
        <x:f>$C$6+$C$7*($B$8*B351+SQRT(1-$B$8^2)*C351)</x:f>
        <x:v>-0.06371720952054465</x:v>
      </x:c>
      <x:c r="F351" s="17" t="n">
        <x:f>$B$9*D351+(1-$B$9)*E351</x:f>
        <x:v>-0.050752883906738336</x:v>
      </x:c>
      <x:c r="G351" s="34"/>
      <x:c r="H351" s="34"/>
      <x:c r="I351" s="34"/>
      <x:c r="J351" s="34"/>
      <x:c r="K351" s="34"/>
      <x:c r="L351" s="34"/>
      <x:c r="M351" s="34"/>
      <x:c r="N351" s="34"/>
      <x:c r="O351" s="34"/>
      <x:c r="P351" s="34"/>
    </x:row>
    <x:row r="352">
      <x:c r="A352" s="34" t="n">
        <x:v>328</x:v>
      </x:c>
      <x:c r="B352" s="39" t="n">
        <x:v>0.5120713691366088</x:v>
      </x:c>
      <x:c r="C352" s="39" t="n">
        <x:v>2.5920256613273382</x:v>
      </x:c>
      <x:c r="D352" s="17" t="n">
        <x:f>$B$6+$B$7*B352</x:f>
        <x:v>0.10120713691366089</x:v>
      </x:c>
      <x:c r="E352" s="17" t="n">
        <x:f>$C$6+$C$7*($B$8*B352+SQRT(1-$B$8^2)*C352)</x:f>
        <x:v>0.4739384450239722</x:v>
      </x:c>
      <x:c r="F352" s="17" t="n">
        <x:f>$B$9*D352+(1-$B$9)*E352</x:f>
        <x:v>0.28757279096881655</x:v>
      </x:c>
      <x:c r="G352" s="34"/>
      <x:c r="H352" s="34"/>
      <x:c r="I352" s="34"/>
      <x:c r="J352" s="34"/>
      <x:c r="K352" s="34"/>
      <x:c r="L352" s="34"/>
      <x:c r="M352" s="34"/>
      <x:c r="N352" s="34"/>
      <x:c r="O352" s="34"/>
      <x:c r="P352" s="34"/>
    </x:row>
    <x:row r="353">
      <x:c r="A353" s="34" t="n">
        <x:v>329</x:v>
      </x:c>
      <x:c r="B353" s="39" t="n">
        <x:v>-0.47198126909526883</x:v>
      </x:c>
      <x:c r="C353" s="39" t="n">
        <x:v>0.6425926188314166</x:v>
      </x:c>
      <x:c r="D353" s="17" t="n">
        <x:f>$B$6+$B$7*B353</x:f>
        <x:v>0.0028018730904731184</x:v>
      </x:c>
      <x:c r="E353" s="17" t="n">
        <x:f>$C$6+$C$7*($B$8*B353+SQRT(1-$B$8^2)*C353)</x:f>
        <x:v>0.1507099863373827</x:v>
      </x:c>
      <x:c r="F353" s="17" t="n">
        <x:f>$B$9*D353+(1-$B$9)*E353</x:f>
        <x:v>0.0767559297139279</x:v>
      </x:c>
      <x:c r="G353" s="34"/>
      <x:c r="H353" s="34"/>
      <x:c r="I353" s="34"/>
      <x:c r="J353" s="34"/>
      <x:c r="K353" s="34"/>
      <x:c r="L353" s="34"/>
      <x:c r="M353" s="34"/>
      <x:c r="N353" s="34"/>
      <x:c r="O353" s="34"/>
      <x:c r="P353" s="34"/>
    </x:row>
    <x:row r="354">
      <x:c r="A354" s="34" t="n">
        <x:v>330</x:v>
      </x:c>
      <x:c r="B354" s="39" t="n">
        <x:v>-0.07447028377200782</x:v>
      </x:c>
      <x:c r="C354" s="39" t="n">
        <x:v>2.320584394652745</x:v>
      </x:c>
      <x:c r="D354" s="17" t="n">
        <x:f>$B$6+$B$7*B354</x:f>
        <x:v>0.042552971622799224</x:v>
      </x:c>
      <x:c r="E354" s="17" t="n">
        <x:f>$C$6+$C$7*($B$8*B354+SQRT(1-$B$8^2)*C354)</x:f>
        <x:v>0.40870330086860956</x:v>
      </x:c>
      <x:c r="F354" s="17" t="n">
        <x:f>$B$9*D354+(1-$B$9)*E354</x:f>
        <x:v>0.22562813624570438</x:v>
      </x:c>
      <x:c r="G354" s="34"/>
      <x:c r="H354" s="34"/>
      <x:c r="I354" s="34"/>
      <x:c r="J354" s="34"/>
      <x:c r="K354" s="34"/>
      <x:c r="L354" s="34"/>
      <x:c r="M354" s="34"/>
      <x:c r="N354" s="34"/>
      <x:c r="O354" s="34"/>
      <x:c r="P354" s="34"/>
    </x:row>
    <x:row r="355">
      <x:c r="A355" s="34" t="n">
        <x:v>331</x:v>
      </x:c>
      <x:c r="B355" s="39" t="n">
        <x:v>0.4571362262321649</x:v>
      </x:c>
      <x:c r="C355" s="39" t="n">
        <x:v>-1.7593170451332507</x:v>
      </x:c>
      <x:c r="D355" s="17" t="n">
        <x:f>$B$6+$B$7*B355</x:f>
        <x:v>0.09571362262321649</x:v>
      </x:c>
      <x:c r="E355" s="17" t="n">
        <x:f>$C$6+$C$7*($B$8*B355+SQRT(1-$B$8^2)*C355)</x:f>
        <x:v>-0.15117109438059761</x:v>
      </x:c>
      <x:c r="F355" s="17" t="n">
        <x:f>$B$9*D355+(1-$B$9)*E355</x:f>
        <x:v>-0.027728735878690562</x:v>
      </x:c>
      <x:c r="G355" s="34"/>
      <x:c r="H355" s="34"/>
      <x:c r="I355" s="34"/>
      <x:c r="J355" s="34"/>
      <x:c r="K355" s="34"/>
      <x:c r="L355" s="34"/>
      <x:c r="M355" s="34"/>
      <x:c r="N355" s="34"/>
      <x:c r="O355" s="34"/>
      <x:c r="P355" s="34"/>
    </x:row>
    <x:row r="356">
      <x:c r="A356" s="34" t="n">
        <x:v>332</x:v>
      </x:c>
      <x:c r="B356" s="39" t="n">
        <x:v>0.0999702008983081</x:v>
      </x:c>
      <x:c r="C356" s="39" t="n">
        <x:v>0.5523842297410161</x:v>
      </x:c>
      <x:c r="D356" s="17" t="n">
        <x:f>$B$6+$B$7*B356</x:f>
        <x:v>0.059997020089830815</x:v>
      </x:c>
      <x:c r="E356" s="17" t="n">
        <x:f>$C$6+$C$7*($B$8*B356+SQRT(1-$B$8^2)*C356)</x:f>
        <x:v>0.16353980468959278</x:v>
      </x:c>
      <x:c r="F356" s="17" t="n">
        <x:f>$B$9*D356+(1-$B$9)*E356</x:f>
        <x:v>0.1117684123897118</x:v>
      </x:c>
      <x:c r="G356" s="34"/>
      <x:c r="H356" s="34"/>
      <x:c r="I356" s="34"/>
      <x:c r="J356" s="34"/>
      <x:c r="K356" s="34"/>
      <x:c r="L356" s="34"/>
      <x:c r="M356" s="34"/>
      <x:c r="N356" s="34"/>
      <x:c r="O356" s="34"/>
      <x:c r="P356" s="34"/>
    </x:row>
    <x:row r="357">
      <x:c r="A357" s="34" t="n">
        <x:v>333</x:v>
      </x:c>
      <x:c r="B357" s="39" t="n">
        <x:v>-1.0106922461446988</x:v>
      </x:c>
      <x:c r="C357" s="39" t="n">
        <x:v>1.107688200898793</x:v>
      </x:c>
      <x:c r="D357" s="17" t="n">
        <x:f>$B$6+$B$7*B357</x:f>
        <x:v>-0.051069224614469874</x:v>
      </x:c>
      <x:c r="E357" s="17" t="n">
        <x:f>$C$6+$C$7*($B$8*B357+SQRT(1-$B$8^2)*C357)</x:f>
        <x:v>0.19301892859114372</x:v>
      </x:c>
      <x:c r="F357" s="17" t="n">
        <x:f>$B$9*D357+(1-$B$9)*E357</x:f>
        <x:v>0.07097485198833692</x:v>
      </x:c>
      <x:c r="G357" s="34"/>
      <x:c r="H357" s="34"/>
      <x:c r="I357" s="34"/>
      <x:c r="J357" s="34"/>
      <x:c r="K357" s="34"/>
      <x:c r="L357" s="34"/>
      <x:c r="M357" s="34"/>
      <x:c r="N357" s="34"/>
      <x:c r="O357" s="34"/>
      <x:c r="P357" s="34"/>
    </x:row>
    <x:row r="358">
      <x:c r="A358" s="34" t="n">
        <x:v>334</x:v>
      </x:c>
      <x:c r="B358" s="39" t="n">
        <x:v>-2.712750560408957</x:v>
      </x:c>
      <x:c r="C358" s="39" t="n">
        <x:v>-1.653310350670881</x:v>
      </x:c>
      <x:c r="D358" s="17" t="n">
        <x:f>$B$6+$B$7*B358</x:f>
        <x:v>-0.2212750560408957</x:v>
      </x:c>
      <x:c r="E358" s="17" t="n">
        <x:f>$C$6+$C$7*($B$8*B358+SQRT(1-$B$8^2)*C358)</x:f>
        <x:v>-0.2786474085604056</x:v>
      </x:c>
      <x:c r="F358" s="17" t="n">
        <x:f>$B$9*D358+(1-$B$9)*E358</x:f>
        <x:v>-0.24996123230065065</x:v>
      </x:c>
      <x:c r="G358" s="34"/>
      <x:c r="H358" s="34"/>
      <x:c r="I358" s="34"/>
      <x:c r="J358" s="34"/>
      <x:c r="K358" s="34"/>
      <x:c r="L358" s="34"/>
      <x:c r="M358" s="34"/>
      <x:c r="N358" s="34"/>
      <x:c r="O358" s="34"/>
      <x:c r="P358" s="34"/>
    </x:row>
    <x:row r="359">
      <x:c r="A359" s="34" t="n">
        <x:v>335</x:v>
      </x:c>
      <x:c r="B359" s="39" t="n">
        <x:v>0.4728061010362688</x:v>
      </x:c>
      <x:c r="C359" s="39" t="n">
        <x:v>0.47937055709329296</x:v>
      </x:c>
      <x:c r="D359" s="17" t="n">
        <x:f>$B$6+$B$7*B359</x:f>
        <x:v>0.09728061010362689</x:v>
      </x:c>
      <x:c r="E359" s="17" t="n">
        <x:f>$C$6+$C$7*($B$8*B359+SQRT(1-$B$8^2)*C359)</x:f>
        <x:v>0.1698698295090879</x:v>
      </x:c>
      <x:c r="F359" s="17" t="n">
        <x:f>$B$9*D359+(1-$B$9)*E359</x:f>
        <x:v>0.1335752198063574</x:v>
      </x:c>
      <x:c r="G359" s="34"/>
      <x:c r="H359" s="34"/>
      <x:c r="I359" s="34"/>
      <x:c r="J359" s="34"/>
      <x:c r="K359" s="34"/>
      <x:c r="L359" s="34"/>
      <x:c r="M359" s="34"/>
      <x:c r="N359" s="34"/>
      <x:c r="O359" s="34"/>
      <x:c r="P359" s="34"/>
    </x:row>
    <x:row r="360">
      <x:c r="A360" s="34" t="n">
        <x:v>336</x:v>
      </x:c>
      <x:c r="B360" s="39" t="n">
        <x:v>-0.009477508675565648</x:v>
      </x:c>
      <x:c r="C360" s="39" t="n">
        <x:v>1.3534369060539275</x:v>
      </x:c>
      <x:c r="D360" s="17" t="n">
        <x:f>$B$6+$B$7*B360</x:f>
        <x:v>0.04905224913244344</x:v>
      </x:c>
      <x:c r="E360" s="17" t="n">
        <x:f>$C$6+$C$7*($B$8*B360+SQRT(1-$B$8^2)*C360)</x:f>
        <x:v>0.27323799030899537</x:v>
      </x:c>
      <x:c r="F360" s="17" t="n">
        <x:f>$B$9*D360+(1-$B$9)*E360</x:f>
        <x:v>0.1611451197207194</x:v>
      </x:c>
      <x:c r="G360" s="34"/>
      <x:c r="H360" s="34"/>
      <x:c r="I360" s="34"/>
      <x:c r="J360" s="34"/>
      <x:c r="K360" s="34"/>
      <x:c r="L360" s="34"/>
      <x:c r="M360" s="34"/>
      <x:c r="N360" s="34"/>
      <x:c r="O360" s="34"/>
      <x:c r="P360" s="34"/>
    </x:row>
    <x:row r="361">
      <x:c r="A361" s="34" t="n">
        <x:v>337</x:v>
      </x:c>
      <x:c r="B361" s="39" t="n">
        <x:v>-0.89353271207793</x:v>
      </x:c>
      <x:c r="C361" s="39" t="n">
        <x:v>1.9453069524819973</x:v>
      </x:c>
      <x:c r="D361" s="17" t="n">
        <x:f>$B$6+$B$7*B361</x:f>
        <x:v>-0.039353271207793</x:v>
      </x:c>
      <x:c r="E361" s="17" t="n">
        <x:f>$C$6+$C$7*($B$8*B361+SQRT(1-$B$8^2)*C361)</x:f>
        <x:v>0.3181467120707195</x:v>
      </x:c>
      <x:c r="F361" s="17" t="n">
        <x:f>$B$9*D361+(1-$B$9)*E361</x:f>
        <x:v>0.13939672043146323</x:v>
      </x:c>
      <x:c r="G361" s="34"/>
      <x:c r="H361" s="34"/>
      <x:c r="I361" s="34"/>
      <x:c r="J361" s="34"/>
      <x:c r="K361" s="34"/>
      <x:c r="L361" s="34"/>
      <x:c r="M361" s="34"/>
      <x:c r="N361" s="34"/>
      <x:c r="O361" s="34"/>
      <x:c r="P361" s="34"/>
    </x:row>
    <x:row r="362">
      <x:c r="A362" s="34" t="n">
        <x:v>338</x:v>
      </x:c>
      <x:c r="B362" s="39" t="n">
        <x:v>-0.2913148529009846</x:v>
      </x:c>
      <x:c r="C362" s="39" t="n">
        <x:v>0.5565981556326047</x:v>
      </x:c>
      <x:c r="D362" s="17" t="n">
        <x:f>$B$6+$B$7*B362</x:f>
        <x:v>0.020868514709901545</x:v>
      </x:c>
      <x:c r="E362" s="17" t="n">
        <x:f>$C$6+$C$7*($B$8*B362+SQRT(1-$B$8^2)*C362)</x:f>
        <x:v>0.14653495163360247</x:v>
      </x:c>
      <x:c r="F362" s="17" t="n">
        <x:f>$B$9*D362+(1-$B$9)*E362</x:f>
        <x:v>0.083701733171752</x:v>
      </x:c>
      <x:c r="G362" s="34"/>
      <x:c r="H362" s="34"/>
      <x:c r="I362" s="34"/>
      <x:c r="J362" s="34"/>
      <x:c r="K362" s="34"/>
      <x:c r="L362" s="34"/>
      <x:c r="M362" s="34"/>
      <x:c r="N362" s="34"/>
      <x:c r="O362" s="34"/>
      <x:c r="P362" s="34"/>
    </x:row>
    <x:row r="363">
      <x:c r="A363" s="34" t="n">
        <x:v>339</x:v>
      </x:c>
      <x:c r="B363" s="39" t="n">
        <x:v>1.0410568428869964</x:v>
      </x:c>
      <x:c r="C363" s="39" t="n">
        <x:v>0.5387288511857042</x:v>
      </x:c>
      <x:c r="D363" s="17" t="n">
        <x:f>$B$6+$B$7*B363</x:f>
        <x:v>0.15410568428869964</x:v>
      </x:c>
      <x:c r="E363" s="17" t="n">
        <x:f>$C$6+$C$7*($B$8*B363+SQRT(1-$B$8^2)*C363)</x:f>
        <x:v>0.2039347434419687</x:v>
      </x:c>
      <x:c r="F363" s="17" t="n">
        <x:f>$B$9*D363+(1-$B$9)*E363</x:f>
        <x:v>0.17902021386533418</x:v>
      </x:c>
      <x:c r="G363" s="34"/>
      <x:c r="H363" s="34"/>
      <x:c r="I363" s="34"/>
      <x:c r="J363" s="34"/>
      <x:c r="K363" s="34"/>
      <x:c r="L363" s="34"/>
      <x:c r="M363" s="34"/>
      <x:c r="N363" s="34"/>
      <x:c r="O363" s="34"/>
      <x:c r="P363" s="34"/>
    </x:row>
    <x:row r="364">
      <x:c r="A364" s="34" t="n">
        <x:v>340</x:v>
      </x:c>
      <x:c r="B364" s="39" t="n">
        <x:v>-0.62855020677666</x:v>
      </x:c>
      <x:c r="C364" s="39" t="n">
        <x:v>-0.6830459777070297</x:v>
      </x:c>
      <x:c r="D364" s="17" t="n">
        <x:f>$B$6+$B$7*B364</x:f>
        <x:v>-0.012855020677666001</x:v>
      </x:c>
      <x:c r="E364" s="17" t="n">
        <x:f>$C$6+$C$7*($B$8*B364+SQRT(1-$B$8^2)*C364)</x:f>
        <x:v>-0.0460224094806848</x:v>
      </x:c>
      <x:c r="F364" s="17" t="n">
        <x:f>$B$9*D364+(1-$B$9)*E364</x:f>
        <x:v>-0.0294387150791754</x:v>
      </x:c>
      <x:c r="G364" s="34"/>
      <x:c r="H364" s="34"/>
      <x:c r="I364" s="34"/>
      <x:c r="J364" s="34"/>
      <x:c r="K364" s="34"/>
      <x:c r="L364" s="34"/>
      <x:c r="M364" s="34"/>
      <x:c r="N364" s="34"/>
      <x:c r="O364" s="34"/>
      <x:c r="P364" s="34"/>
    </x:row>
    <x:row r="365">
      <x:c r="A365" s="34" t="n">
        <x:v>341</x:v>
      </x:c>
      <x:c r="B365" s="39" t="n">
        <x:v>-0.786156830438584</x:v>
      </x:c>
      <x:c r="C365" s="39" t="n">
        <x:v>-0.9985043713851725</x:v>
      </x:c>
      <x:c r="D365" s="17" t="n">
        <x:f>$B$6+$B$7*B365</x:f>
        <x:v>-0.028615683043858406</x:v>
      </x:c>
      <x:c r="E365" s="17" t="n">
        <x:f>$C$6+$C$7*($B$8*B365+SQRT(1-$B$8^2)*C365)</x:f>
        <x:v>-0.09825392676731139</x:v>
      </x:c>
      <x:c r="F365" s="17" t="n">
        <x:f>$B$9*D365+(1-$B$9)*E365</x:f>
        <x:v>-0.0634348049055849</x:v>
      </x:c>
      <x:c r="G365" s="34"/>
      <x:c r="H365" s="34"/>
      <x:c r="I365" s="34"/>
      <x:c r="J365" s="34"/>
      <x:c r="K365" s="34"/>
      <x:c r="L365" s="34"/>
      <x:c r="M365" s="34"/>
      <x:c r="N365" s="34"/>
      <x:c r="O365" s="34"/>
      <x:c r="P365" s="34"/>
    </x:row>
    <x:row r="366">
      <x:c r="A366" s="34" t="n">
        <x:v>342</x:v>
      </x:c>
      <x:c r="B366" s="39" t="n">
        <x:v>0.0750899962896418</x:v>
      </x:c>
      <x:c r="C366" s="39" t="n">
        <x:v>-0.8983533854297816</x:v>
      </x:c>
      <x:c r="D366" s="17" t="n">
        <x:f>$B$6+$B$7*B366</x:f>
        <x:v>0.057508999628964184</x:v>
      </x:c>
      <x:c r="E366" s="17" t="n">
        <x:f>$C$6+$C$7*($B$8*B366+SQRT(1-$B$8^2)*C366)</x:f>
        <x:v>-0.04516712683003042</x:v>
      </x:c>
      <x:c r="F366" s="17" t="n">
        <x:f>$B$9*D366+(1-$B$9)*E366</x:f>
        <x:v>0.006170936399466882</x:v>
      </x:c>
      <x:c r="G366" s="34"/>
      <x:c r="H366" s="34"/>
      <x:c r="I366" s="34"/>
      <x:c r="J366" s="34"/>
      <x:c r="K366" s="34"/>
      <x:c r="L366" s="34"/>
      <x:c r="M366" s="34"/>
      <x:c r="N366" s="34"/>
      <x:c r="O366" s="34"/>
      <x:c r="P366" s="34"/>
    </x:row>
    <x:row r="367">
      <x:c r="A367" s="34" t="n">
        <x:v>343</x:v>
      </x:c>
      <x:c r="B367" s="39" t="n">
        <x:v>1.6865533664939159</x:v>
      </x:c>
      <x:c r="C367" s="39" t="n">
        <x:v>0.083243347017606</x:v>
      </x:c>
      <x:c r="D367" s="17" t="n">
        <x:f>$B$6+$B$7*B367</x:f>
        <x:v>0.21865533664939157</x:v>
      </x:c>
      <x:c r="E367" s="17" t="n">
        <x:f>$C$6+$C$7*($B$8*B367+SQRT(1-$B$8^2)*C367)</x:f>
        <x:v>0.16780626528881354</x:v>
      </x:c>
      <x:c r="F367" s="17" t="n">
        <x:f>$B$9*D367+(1-$B$9)*E367</x:f>
        <x:v>0.19323080096910256</x:v>
      </x:c>
      <x:c r="G367" s="34"/>
      <x:c r="H367" s="34"/>
      <x:c r="I367" s="34"/>
      <x:c r="J367" s="34"/>
      <x:c r="K367" s="34"/>
      <x:c r="L367" s="34"/>
      <x:c r="M367" s="34"/>
      <x:c r="N367" s="34"/>
      <x:c r="O367" s="34"/>
      <x:c r="P367" s="34"/>
    </x:row>
    <x:row r="368">
      <x:c r="A368" s="34" t="n">
        <x:v>344</x:v>
      </x:c>
      <x:c r="B368" s="39" t="n">
        <x:v>1.5830941187786398</x:v>
      </x:c>
      <x:c r="C368" s="39" t="n">
        <x:v>0.46743686242459986</x:v>
      </x:c>
      <x:c r="D368" s="17" t="n">
        <x:f>$B$6+$B$7*B368</x:f>
        <x:v>0.208309411877864</x:v>
      </x:c>
      <x:c r="E368" s="17" t="n">
        <x:f>$C$6+$C$7*($B$8*B368+SQRT(1-$B$8^2)*C368)</x:f>
        <x:v>0.21812518743316361</x:v>
      </x:c>
      <x:c r="F368" s="17" t="n">
        <x:f>$B$9*D368+(1-$B$9)*E368</x:f>
        <x:v>0.2132172996555138</x:v>
      </x:c>
      <x:c r="G368" s="34"/>
      <x:c r="H368" s="34"/>
      <x:c r="I368" s="34"/>
      <x:c r="J368" s="34"/>
      <x:c r="K368" s="34"/>
      <x:c r="L368" s="34"/>
      <x:c r="M368" s="34"/>
      <x:c r="N368" s="34"/>
      <x:c r="O368" s="34"/>
      <x:c r="P368" s="34"/>
    </x:row>
    <x:row r="369">
      <x:c r="A369" s="34" t="n">
        <x:v>345</x:v>
      </x:c>
      <x:c r="B369" s="39" t="n">
        <x:v>0.01383616096618957</x:v>
      </x:c>
      <x:c r="C369" s="39" t="n">
        <x:v>-1.6914337926683434</x:v>
      </x:c>
      <x:c r="D369" s="17" t="n">
        <x:f>$B$6+$B$7*B369</x:f>
        <x:v>0.05138361609661896</x:v>
      </x:c>
      <x:c r="E369" s="17" t="n">
        <x:f>$C$6+$C$7*($B$8*B369+SQRT(1-$B$8^2)*C369)</x:f>
        <x:v>-0.16140612297067275</x:v>
      </x:c>
      <x:c r="F369" s="17" t="n">
        <x:f>$B$9*D369+(1-$B$9)*E369</x:f>
        <x:v>-0.0550112534370269</x:v>
      </x:c>
      <x:c r="G369" s="34"/>
      <x:c r="H369" s="34"/>
      <x:c r="I369" s="34"/>
      <x:c r="J369" s="34"/>
      <x:c r="K369" s="34"/>
      <x:c r="L369" s="34"/>
      <x:c r="M369" s="34"/>
      <x:c r="N369" s="34"/>
      <x:c r="O369" s="34"/>
      <x:c r="P369" s="34"/>
    </x:row>
    <x:row r="370">
      <x:c r="A370" s="34" t="n">
        <x:v>346</x:v>
      </x:c>
      <x:c r="B370" s="39" t="n">
        <x:v>-0.8531865063187737</x:v>
      </x:c>
      <x:c r="C370" s="39" t="n">
        <x:v>-0.9018935668429344</x:v>
      </x:c>
      <x:c r="D370" s="17" t="n">
        <x:f>$B$6+$B$7*B370</x:f>
        <x:v>-0.03531865063187738</x:v>
      </x:c>
      <x:c r="E370" s="17" t="n">
        <x:f>$C$6+$C$7*($B$8*B370+SQRT(1-$B$8^2)*C370)</x:f>
        <x:v>-0.08744613712192927</x:v>
      </x:c>
      <x:c r="F370" s="17" t="n">
        <x:f>$B$9*D370+(1-$B$9)*E370</x:f>
        <x:v>-0.06138239387690332</x:v>
      </x:c>
      <x:c r="G370" s="34"/>
      <x:c r="H370" s="34"/>
      <x:c r="I370" s="34"/>
      <x:c r="J370" s="34"/>
      <x:c r="K370" s="34"/>
      <x:c r="L370" s="34"/>
      <x:c r="M370" s="34"/>
      <x:c r="N370" s="34"/>
      <x:c r="O370" s="34"/>
      <x:c r="P370" s="34"/>
    </x:row>
    <x:row r="371">
      <x:c r="A371" s="34" t="n">
        <x:v>347</x:v>
      </x:c>
      <x:c r="B371" s="39" t="n">
        <x:v>-0.27405169062003115</x:v>
      </x:c>
      <x:c r="C371" s="39" t="n">
        <x:v>-0.14834655885170897</x:v>
      </x:c>
      <x:c r="D371" s="17" t="n">
        <x:f>$B$6+$B$7*B371</x:f>
        <x:v>0.022594830937996885</x:v>
      </x:c>
      <x:c r="E371" s="17" t="n">
        <x:f>$C$6+$C$7*($B$8*B371+SQRT(1-$B$8^2)*C371)</x:f>
        <x:v>0.046440634239505924</x:v>
      </x:c>
      <x:c r="F371" s="17" t="n">
        <x:f>$B$9*D371+(1-$B$9)*E371</x:f>
        <x:v>0.034517732588751404</x:v>
      </x:c>
      <x:c r="G371" s="34"/>
      <x:c r="H371" s="34"/>
      <x:c r="I371" s="34"/>
      <x:c r="J371" s="34"/>
      <x:c r="K371" s="34"/>
      <x:c r="L371" s="34"/>
      <x:c r="M371" s="34"/>
      <x:c r="N371" s="34"/>
      <x:c r="O371" s="34"/>
      <x:c r="P371" s="34"/>
    </x:row>
    <x:row r="372">
      <x:c r="A372" s="34" t="n">
        <x:v>348</x:v>
      </x:c>
      <x:c r="B372" s="39" t="n">
        <x:v>0.3589474406256585</x:v>
      </x:c>
      <x:c r="C372" s="39" t="n">
        <x:v>0.2706092993713655</x:v>
      </x:c>
      <x:c r="D372" s="17" t="n">
        <x:f>$B$6+$B$7*B372</x:f>
        <x:v>0.08589474406256585</x:v>
      </x:c>
      <x:c r="E372" s="17" t="n">
        <x:f>$C$6+$C$7*($B$8*B372+SQRT(1-$B$8^2)*C372)</x:f>
        <x:v>0.13487435766890257</x:v>
      </x:c>
      <x:c r="F372" s="17" t="n">
        <x:f>$B$9*D372+(1-$B$9)*E372</x:f>
        <x:v>0.1103845508657342</x:v>
      </x:c>
      <x:c r="G372" s="34"/>
      <x:c r="H372" s="34"/>
      <x:c r="I372" s="34"/>
      <x:c r="J372" s="34"/>
      <x:c r="K372" s="34"/>
      <x:c r="L372" s="34"/>
      <x:c r="M372" s="34"/>
      <x:c r="N372" s="34"/>
      <x:c r="O372" s="34"/>
      <x:c r="P372" s="34"/>
    </x:row>
    <x:row r="373">
      <x:c r="A373" s="34" t="n">
        <x:v>349</x:v>
      </x:c>
      <x:c r="B373" s="39" t="n">
        <x:v>-1.4708684216141006</x:v>
      </x:c>
      <x:c r="C373" s="39" t="n">
        <x:v>-0.1837343531426295</x:v>
      </x:c>
      <x:c r="D373" s="17" t="n">
        <x:f>$B$6+$B$7*B373</x:f>
        <x:v>-0.09708684216141007</x:v>
      </x:c>
      <x:c r="E373" s="17" t="n">
        <x:f>$C$6+$C$7*($B$8*B373+SQRT(1-$B$8^2)*C373)</x:f>
        <x:v>-0.012479789289095378</x:v>
      </x:c>
      <x:c r="F373" s="17" t="n">
        <x:f>$B$9*D373+(1-$B$9)*E373</x:f>
        <x:v>-0.054783315725252725</x:v>
      </x:c>
      <x:c r="G373" s="34"/>
      <x:c r="H373" s="34"/>
      <x:c r="I373" s="34"/>
      <x:c r="J373" s="34"/>
      <x:c r="K373" s="34"/>
      <x:c r="L373" s="34"/>
      <x:c r="M373" s="34"/>
      <x:c r="N373" s="34"/>
      <x:c r="O373" s="34"/>
      <x:c r="P373" s="34"/>
    </x:row>
    <x:row r="374">
      <x:c r="A374" s="34" t="n">
        <x:v>350</x:v>
      </x:c>
      <x:c r="B374" s="39" t="n">
        <x:v>1.2262239190300763</x:v>
      </x:c>
      <x:c r="C374" s="39" t="n">
        <x:v>1.57549605191201</x:v>
      </x:c>
      <x:c r="D374" s="17" t="n">
        <x:f>$B$6+$B$7*B374</x:f>
        <x:v>0.17262239190300765</x:v>
      </x:c>
      <x:c r="E374" s="17" t="n">
        <x:f>$C$6+$C$7*($B$8*B374+SQRT(1-$B$8^2)*C374)</x:f>
        <x:v>0.36061919319582747</x:v>
      </x:c>
      <x:c r="F374" s="17" t="n">
        <x:f>$B$9*D374+(1-$B$9)*E374</x:f>
        <x:v>0.26662079254941756</x:v>
      </x:c>
      <x:c r="G374" s="34"/>
      <x:c r="H374" s="34"/>
      <x:c r="I374" s="34"/>
      <x:c r="J374" s="34"/>
      <x:c r="K374" s="34"/>
      <x:c r="L374" s="34"/>
      <x:c r="M374" s="34"/>
      <x:c r="N374" s="34"/>
      <x:c r="O374" s="34"/>
      <x:c r="P374" s="34"/>
    </x:row>
    <x:row r="375">
      <x:c r="A375" s="34" t="n">
        <x:v>351</x:v>
      </x:c>
      <x:c r="B375" s="39" t="n">
        <x:v>-1.7827481350425687</x:v>
      </x:c>
      <x:c r="C375" s="39" t="n">
        <x:v>-0.8738087912402484</x:v>
      </x:c>
      <x:c r="D375" s="17" t="n">
        <x:f>$B$6+$B$7*B375</x:f>
        <x:v>-0.1282748135042569</x:v>
      </x:c>
      <x:c r="E375" s="17" t="n">
        <x:f>$C$6+$C$7*($B$8*B375+SQRT(1-$B$8^2)*C375)</x:f>
        <x:v>-0.12525773515293992</x:v>
      </x:c>
      <x:c r="F375" s="17" t="n">
        <x:f>$B$9*D375+(1-$B$9)*E375</x:f>
        <x:v>-0.1267662743285984</x:v>
      </x:c>
      <x:c r="G375" s="34"/>
      <x:c r="H375" s="34"/>
      <x:c r="I375" s="34"/>
      <x:c r="J375" s="34"/>
      <x:c r="K375" s="34"/>
      <x:c r="L375" s="34"/>
      <x:c r="M375" s="34"/>
      <x:c r="N375" s="34"/>
      <x:c r="O375" s="34"/>
      <x:c r="P375" s="34"/>
    </x:row>
    <x:row r="376">
      <x:c r="A376" s="34" t="n">
        <x:v>352</x:v>
      </x:c>
      <x:c r="B376" s="39" t="n">
        <x:v>-0.44978982072146984</x:v>
      </x:c>
      <x:c r="C376" s="39" t="n">
        <x:v>0.26346041122791763</x:v>
      </x:c>
      <x:c r="D376" s="17" t="n">
        <x:f>$B$6+$B$7*B376</x:f>
        <x:v>0.005021017927853019</x:v>
      </x:c>
      <x:c r="E376" s="17" t="n">
        <x:f>$C$6+$C$7*($B$8*B376+SQRT(1-$B$8^2)*C376)</x:f>
        <x:v>0.09745824021129484</x:v>
      </x:c>
      <x:c r="F376" s="17" t="n">
        <x:f>$B$9*D376+(1-$B$9)*E376</x:f>
        <x:v>0.05123962906957393</x:v>
      </x:c>
      <x:c r="G376" s="34"/>
      <x:c r="H376" s="34"/>
      <x:c r="I376" s="34"/>
      <x:c r="J376" s="34"/>
      <x:c r="K376" s="34"/>
      <x:c r="L376" s="34"/>
      <x:c r="M376" s="34"/>
      <x:c r="N376" s="34"/>
      <x:c r="O376" s="34"/>
      <x:c r="P376" s="34"/>
    </x:row>
    <x:row r="377">
      <x:c r="A377" s="34" t="n">
        <x:v>353</x:v>
      </x:c>
      <x:c r="B377" s="39" t="n">
        <x:v>0.05252970534260117</x:v>
      </x:c>
      <x:c r="C377" s="39" t="n">
        <x:v>-0.4532814975806607</x:v>
      </x:c>
      <x:c r="D377" s="17" t="n">
        <x:f>$B$6+$B$7*B377</x:f>
        <x:v>0.05525297053426012</x:v>
      </x:c>
      <x:c r="E377" s="17" t="n">
        <x:f>$C$6+$C$7*($B$8*B377+SQRT(1-$B$8^2)*C377)</x:f>
        <x:v>0.017503388267541158</x:v>
      </x:c>
      <x:c r="F377" s="17" t="n">
        <x:f>$B$9*D377+(1-$B$9)*E377</x:f>
        <x:v>0.03637817940090064</x:v>
      </x:c>
      <x:c r="G377" s="34"/>
      <x:c r="H377" s="34"/>
      <x:c r="I377" s="34"/>
      <x:c r="J377" s="34"/>
      <x:c r="K377" s="34"/>
      <x:c r="L377" s="34"/>
      <x:c r="M377" s="34"/>
      <x:c r="N377" s="34"/>
      <x:c r="O377" s="34"/>
      <x:c r="P377" s="34"/>
    </x:row>
    <x:row r="378">
      <x:c r="A378" s="34" t="n">
        <x:v>354</x:v>
      </x:c>
      <x:c r="B378" s="39" t="n">
        <x:v>0.09592728453551486</x:v>
      </x:c>
      <x:c r="C378" s="39" t="n">
        <x:v>-0.6184352073666949</x:v>
      </x:c>
      <x:c r="D378" s="17" t="n">
        <x:f>$B$6+$B$7*B378</x:f>
        <x:v>0.059592728453551486</x:v>
      </x:c>
      <x:c r="E378" s="17" t="n">
        <x:f>$C$6+$C$7*($B$8*B378+SQRT(1-$B$8^2)*C378)</x:f>
        <x:v>-0.004175710372428046</x:v>
      </x:c>
      <x:c r="F378" s="17" t="n">
        <x:f>$B$9*D378+(1-$B$9)*E378</x:f>
        <x:v>0.02770850904056172</x:v>
      </x:c>
      <x:c r="G378" s="34"/>
      <x:c r="H378" s="34"/>
      <x:c r="I378" s="34"/>
      <x:c r="J378" s="34"/>
      <x:c r="K378" s="34"/>
      <x:c r="L378" s="34"/>
      <x:c r="M378" s="34"/>
      <x:c r="N378" s="34"/>
      <x:c r="O378" s="34"/>
      <x:c r="P378" s="34"/>
    </x:row>
    <x:row r="379">
      <x:c r="A379" s="34" t="n">
        <x:v>355</x:v>
      </x:c>
      <x:c r="B379" s="39" t="n">
        <x:v>0.4603347724870276</x:v>
      </x:c>
      <x:c r="C379" s="39" t="n">
        <x:v>-0.19136481744834993</x:v>
      </x:c>
      <x:c r="D379" s="17" t="n">
        <x:f>$B$6+$B$7*B379</x:f>
        <x:v>0.09603347724870276</x:v>
      </x:c>
      <x:c r="E379" s="17" t="n">
        <x:f>$C$6+$C$7*($B$8*B379+SQRT(1-$B$8^2)*C379)</x:f>
        <x:v>0.07333250459151947</x:v>
      </x:c>
      <x:c r="F379" s="17" t="n">
        <x:f>$B$9*D379+(1-$B$9)*E379</x:f>
        <x:v>0.08468299092011111</x:v>
      </x:c>
      <x:c r="G379" s="34"/>
      <x:c r="H379" s="34"/>
      <x:c r="I379" s="34"/>
      <x:c r="J379" s="34"/>
      <x:c r="K379" s="34"/>
      <x:c r="L379" s="34"/>
      <x:c r="M379" s="34"/>
      <x:c r="N379" s="34"/>
      <x:c r="O379" s="34"/>
      <x:c r="P379" s="34"/>
    </x:row>
    <x:row r="380">
      <x:c r="A380" s="34" t="n">
        <x:v>356</x:v>
      </x:c>
      <x:c r="B380" s="39" t="n">
        <x:v>-1.144259976445582</x:v>
      </x:c>
      <x:c r="C380" s="39" t="n">
        <x:v>-0.8949399207704323</x:v>
      </x:c>
      <x:c r="D380" s="17" t="n">
        <x:f>$B$6+$B$7*B380</x:f>
        <x:v>-0.06442599764455821</x:v>
      </x:c>
      <x:c r="E380" s="17" t="n">
        <x:f>$C$6+$C$7*($B$8*B380+SQRT(1-$B$8^2)*C380)</x:f>
        <x:v>-0.09954943994043482</x:v>
      </x:c>
      <x:c r="F380" s="17" t="n">
        <x:f>$B$9*D380+(1-$B$9)*E380</x:f>
        <x:v>-0.08198771879249651</x:v>
      </x:c>
      <x:c r="G380" s="34"/>
      <x:c r="H380" s="34"/>
      <x:c r="I380" s="34"/>
      <x:c r="J380" s="34"/>
      <x:c r="K380" s="34"/>
      <x:c r="L380" s="34"/>
      <x:c r="M380" s="34"/>
      <x:c r="N380" s="34"/>
      <x:c r="O380" s="34"/>
      <x:c r="P380" s="34"/>
    </x:row>
    <x:row r="381">
      <x:c r="A381" s="34" t="n">
        <x:v>357</x:v>
      </x:c>
      <x:c r="B381" s="39" t="n">
        <x:v>-0.6816225074419706</x:v>
      </x:c>
      <x:c r="C381" s="39" t="n">
        <x:v>0.20309137476127495</x:v>
      </x:c>
      <x:c r="D381" s="17" t="n">
        <x:f>$B$6+$B$7*B381</x:f>
        <x:v>-0.018162250744197056</x:v>
      </x:c>
      <x:c r="E381" s="17" t="n">
        <x:f>$C$6+$C$7*($B$8*B381+SQRT(1-$B$8^2)*C381)</x:f>
        <x:v>0.07838751074327736</x:v>
      </x:c>
      <x:c r="F381" s="17" t="n">
        <x:f>$B$9*D381+(1-$B$9)*E381</x:f>
        <x:v>0.030112629999540154</x:v>
      </x:c>
      <x:c r="G381" s="34"/>
      <x:c r="H381" s="34"/>
      <x:c r="I381" s="34"/>
      <x:c r="J381" s="34"/>
      <x:c r="K381" s="34"/>
      <x:c r="L381" s="34"/>
      <x:c r="M381" s="34"/>
      <x:c r="N381" s="34"/>
      <x:c r="O381" s="34"/>
      <x:c r="P381" s="34"/>
    </x:row>
    <x:row r="382">
      <x:c r="A382" s="34" t="n">
        <x:v>358</x:v>
      </x:c>
      <x:c r="B382" s="39" t="n">
        <x:v>1.0474812813924987</x:v>
      </x:c>
      <x:c r="C382" s="39" t="n">
        <x:v>-0.27718287177271234</x:v>
      </x:c>
      <x:c r="D382" s="17" t="n">
        <x:f>$B$6+$B$7*B382</x:f>
        <x:v>0.15474812813924987</x:v>
      </x:c>
      <x:c r="E382" s="17" t="n">
        <x:f>$C$6+$C$7*($B$8*B382+SQRT(1-$B$8^2)*C382)</x:f>
        <x:v>0.08747431656086492</x:v>
      </x:c>
      <x:c r="F382" s="17" t="n">
        <x:f>$B$9*D382+(1-$B$9)*E382</x:f>
        <x:v>0.12111122235005739</x:v>
      </x:c>
      <x:c r="G382" s="34"/>
      <x:c r="H382" s="34"/>
      <x:c r="I382" s="34"/>
      <x:c r="J382" s="34"/>
      <x:c r="K382" s="34"/>
      <x:c r="L382" s="34"/>
      <x:c r="M382" s="34"/>
      <x:c r="N382" s="34"/>
      <x:c r="O382" s="34"/>
      <x:c r="P382" s="34"/>
    </x:row>
    <x:row r="383">
      <x:c r="A383" s="34" t="n">
        <x:v>359</x:v>
      </x:c>
      <x:c r="B383" s="39" t="n">
        <x:v>0.45476748533402267</x:v>
      </x:c>
      <x:c r="C383" s="39" t="n">
        <x:v>-0.8795646874809366</x:v>
      </x:c>
      <x:c r="D383" s="17" t="n">
        <x:f>$B$6+$B$7*B383</x:f>
        <x:v>0.09547674853340227</x:v>
      </x:c>
      <x:c r="E383" s="17" t="n">
        <x:f>$C$6+$C$7*($B$8*B383+SQRT(1-$B$8^2)*C383)</x:f>
        <x:v>-0.02539314849548549</x:v>
      </x:c>
      <x:c r="F383" s="17" t="n">
        <x:f>$B$9*D383+(1-$B$9)*E383</x:f>
        <x:v>0.03504180001895839</x:v>
      </x:c>
      <x:c r="G383" s="34"/>
      <x:c r="H383" s="34"/>
      <x:c r="I383" s="34"/>
      <x:c r="J383" s="34"/>
      <x:c r="K383" s="34"/>
      <x:c r="L383" s="34"/>
      <x:c r="M383" s="34"/>
      <x:c r="N383" s="34"/>
      <x:c r="O383" s="34"/>
      <x:c r="P383" s="34"/>
    </x:row>
    <x:row r="384">
      <x:c r="A384" s="34" t="n">
        <x:v>360</x:v>
      </x:c>
      <x:c r="B384" s="39" t="n">
        <x:v>-0.11159114125852924</x:v>
      </x:c>
      <x:c r="C384" s="39" t="n">
        <x:v>-0.5951229072300519</x:v>
      </x:c>
      <x:c r="D384" s="17" t="n">
        <x:f>$B$6+$B$7*B384</x:f>
        <x:v>0.03884088587414708</x:v>
      </x:c>
      <x:c r="E384" s="17" t="n">
        <x:f>$C$6+$C$7*($B$8*B384+SQRT(1-$B$8^2)*C384)</x:f>
        <x:v>-0.010178261986828821</x:v>
      </x:c>
      <x:c r="F384" s="17" t="n">
        <x:f>$B$9*D384+(1-$B$9)*E384</x:f>
        <x:v>0.01433131194365913</x:v>
      </x:c>
      <x:c r="G384" s="34"/>
      <x:c r="H384" s="34"/>
      <x:c r="I384" s="34"/>
      <x:c r="J384" s="34"/>
      <x:c r="K384" s="34"/>
      <x:c r="L384" s="34"/>
      <x:c r="M384" s="34"/>
      <x:c r="N384" s="34"/>
      <x:c r="O384" s="34"/>
      <x:c r="P384" s="34"/>
    </x:row>
    <x:row r="385">
      <x:c r="A385" s="34" t="n">
        <x:v>361</x:v>
      </x:c>
      <x:c r="B385" s="39" t="n">
        <x:v>-1.7220016169048313</x:v>
      </x:c>
      <x:c r="C385" s="39" t="n">
        <x:v>-0.36228277732297026</x:v>
      </x:c>
      <x:c r="D385" s="17" t="n">
        <x:f>$B$6+$B$7*B385</x:f>
        <x:v>-0.12220016169048313</x:v>
      </x:c>
      <x:c r="E385" s="17" t="n">
        <x:f>$C$6+$C$7*($B$8*B385+SQRT(1-$B$8^2)*C385)</x:f>
        <x:v>-0.04932943425370552</x:v>
      </x:c>
      <x:c r="F385" s="17" t="n">
        <x:f>$B$9*D385+(1-$B$9)*E385</x:f>
        <x:v>-0.08576479797209433</x:v>
      </x:c>
      <x:c r="G385" s="34"/>
      <x:c r="H385" s="34"/>
      <x:c r="I385" s="34"/>
      <x:c r="J385" s="34"/>
      <x:c r="K385" s="34"/>
      <x:c r="L385" s="34"/>
      <x:c r="M385" s="34"/>
      <x:c r="N385" s="34"/>
      <x:c r="O385" s="34"/>
      <x:c r="P385" s="34"/>
    </x:row>
    <x:row r="386">
      <x:c r="A386" s="34" t="n">
        <x:v>362</x:v>
      </x:c>
      <x:c r="B386" s="39" t="n">
        <x:v>-0.13139049031909922</x:v>
      </x:c>
      <x:c r="C386" s="39" t="n">
        <x:v>0.33805999451007185</x:v>
      </x:c>
      <x:c r="D386" s="17" t="n">
        <x:f>$B$6+$B$7*B386</x:f>
        <x:v>0.036860950968090084</x:v>
      </x:c>
      <x:c r="E386" s="17" t="n">
        <x:f>$C$6+$C$7*($B$8*B386+SQRT(1-$B$8^2)*C386)</x:f>
        <x:v>0.12246073011473378</x:v>
      </x:c>
      <x:c r="F386" s="17" t="n">
        <x:f>$B$9*D386+(1-$B$9)*E386</x:f>
        <x:v>0.07966084054141193</x:v>
      </x:c>
      <x:c r="G386" s="34"/>
      <x:c r="H386" s="34"/>
      <x:c r="I386" s="34"/>
      <x:c r="J386" s="34"/>
      <x:c r="K386" s="34"/>
      <x:c r="L386" s="34"/>
      <x:c r="M386" s="34"/>
      <x:c r="N386" s="34"/>
      <x:c r="O386" s="34"/>
      <x:c r="P386" s="34"/>
    </x:row>
    <x:row r="387">
      <x:c r="A387" s="34" t="n">
        <x:v>363</x:v>
      </x:c>
      <x:c r="B387" s="39" t="n">
        <x:v>-1.1455280542083552</x:v>
      </x:c>
      <x:c r="C387" s="39" t="n">
        <x:v>-1.6480803877697099</x:v>
      </x:c>
      <x:c r="D387" s="17" t="n">
        <x:f>$B$6+$B$7*B387</x:f>
        <x:v>-0.06455280542083552</x:v>
      </x:c>
      <x:c r="E387" s="17" t="n">
        <x:f>$C$6+$C$7*($B$8*B387+SQRT(1-$B$8^2)*C387)</x:f>
        <x:v>-0.20737403578637104</x:v>
      </x:c>
      <x:c r="F387" s="17" t="n">
        <x:f>$B$9*D387+(1-$B$9)*E387</x:f>
        <x:v>-0.13596342060360328</x:v>
      </x:c>
      <x:c r="G387" s="34"/>
      <x:c r="H387" s="34"/>
      <x:c r="I387" s="34"/>
      <x:c r="J387" s="34"/>
      <x:c r="K387" s="34"/>
      <x:c r="L387" s="34"/>
      <x:c r="M387" s="34"/>
      <x:c r="N387" s="34"/>
      <x:c r="O387" s="34"/>
      <x:c r="P387" s="34"/>
    </x:row>
    <x:row r="388">
      <x:c r="A388" s="34" t="n">
        <x:v>364</x:v>
      </x:c>
      <x:c r="B388" s="39" t="n">
        <x:v>0.25859914838036974</x:v>
      </x:c>
      <x:c r="C388" s="39" t="n">
        <x:v>0.5497435900875906</x:v>
      </x:c>
      <x:c r="D388" s="17" t="n">
        <x:f>$B$6+$B$7*B388</x:f>
        <x:v>0.07585991483803697</x:v>
      </x:c>
      <x:c r="E388" s="17" t="n">
        <x:f>$C$6+$C$7*($B$8*B388+SQRT(1-$B$8^2)*C388)</x:f>
        <x:v>0.17030025587395275</x:v>
      </x:c>
      <x:c r="F388" s="17" t="n">
        <x:f>$B$9*D388+(1-$B$9)*E388</x:f>
        <x:v>0.12308008535599486</x:v>
      </x:c>
      <x:c r="G388" s="34"/>
      <x:c r="H388" s="34"/>
      <x:c r="I388" s="34"/>
      <x:c r="J388" s="34"/>
      <x:c r="K388" s="34"/>
      <x:c r="L388" s="34"/>
      <x:c r="M388" s="34"/>
      <x:c r="N388" s="34"/>
      <x:c r="O388" s="34"/>
      <x:c r="P388" s="34"/>
    </x:row>
    <x:row r="389">
      <x:c r="A389" s="34" t="n">
        <x:v>365</x:v>
      </x:c>
      <x:c r="B389" s="39" t="n">
        <x:v>1.2690337956623696</x:v>
      </x:c>
      <x:c r="C389" s="39" t="n">
        <x:v>-0.9183283134463095</x:v>
      </x:c>
      <x:c r="D389" s="17" t="n">
        <x:f>$B$6+$B$7*B389</x:f>
        <x:v>0.17690337956623697</x:v>
      </x:c>
      <x:c r="E389" s="17" t="n">
        <x:f>$C$6+$C$7*($B$8*B389+SQRT(1-$B$8^2)*C389)</x:f>
        <x:v>0.005702114109675194</x:v>
      </x:c>
      <x:c r="F389" s="17" t="n">
        <x:f>$B$9*D389+(1-$B$9)*E389</x:f>
        <x:v>0.09130274683795608</x:v>
      </x:c>
      <x:c r="G389" s="34"/>
      <x:c r="H389" s="34"/>
      <x:c r="I389" s="34"/>
      <x:c r="J389" s="34"/>
      <x:c r="K389" s="34"/>
      <x:c r="L389" s="34"/>
      <x:c r="M389" s="34"/>
      <x:c r="N389" s="34"/>
      <x:c r="O389" s="34"/>
      <x:c r="P389" s="34"/>
    </x:row>
    <x:row r="390">
      <x:c r="A390" s="34" t="n">
        <x:v>366</x:v>
      </x:c>
      <x:c r="B390" s="39" t="n">
        <x:v>0.48787206201039796</x:v>
      </x:c>
      <x:c r="C390" s="39" t="n">
        <x:v>-0.28983507936587755</x:v>
      </x:c>
      <x:c r="D390" s="17" t="n">
        <x:f>$B$6+$B$7*B390</x:f>
        <x:v>0.0987872062010398</x:v>
      </x:c>
      <x:c r="E390" s="17" t="n">
        <x:f>$C$6+$C$7*($B$8*B390+SQRT(1-$B$8^2)*C390)</x:f>
        <x:v>0.06048148616753256</x:v>
      </x:c>
      <x:c r="F390" s="17" t="n">
        <x:f>$B$9*D390+(1-$B$9)*E390</x:f>
        <x:v>0.07963434618428618</x:v>
      </x:c>
      <x:c r="G390" s="34"/>
      <x:c r="H390" s="34"/>
      <x:c r="I390" s="34"/>
      <x:c r="J390" s="34"/>
      <x:c r="K390" s="34"/>
      <x:c r="L390" s="34"/>
      <x:c r="M390" s="34"/>
      <x:c r="N390" s="34"/>
      <x:c r="O390" s="34"/>
      <x:c r="P390" s="34"/>
    </x:row>
    <x:row r="391">
      <x:c r="A391" s="34" t="n">
        <x:v>367</x:v>
      </x:c>
      <x:c r="B391" s="39" t="n">
        <x:v>-0.023379113091433236</x:v>
      </x:c>
      <x:c r="C391" s="39" t="n">
        <x:v>-0.5013257117524157</x:v>
      </x:c>
      <x:c r="D391" s="17" t="n">
        <x:f>$B$6+$B$7*B391</x:f>
        <x:v>0.04766208869085668</x:v>
      </x:c>
      <x:c r="E391" s="17" t="n">
        <x:f>$C$6+$C$7*($B$8*B391+SQRT(1-$B$8^2)*C391)</x:f>
        <x:v>0.007212802543053315</x:v>
      </x:c>
      <x:c r="F391" s="17" t="n">
        <x:f>$B$9*D391+(1-$B$9)*E391</x:f>
        <x:v>0.027437445616955</x:v>
      </x:c>
      <x:c r="G391" s="34"/>
      <x:c r="H391" s="34"/>
      <x:c r="I391" s="34"/>
      <x:c r="J391" s="34"/>
      <x:c r="K391" s="34"/>
      <x:c r="L391" s="34"/>
      <x:c r="M391" s="34"/>
      <x:c r="N391" s="34"/>
      <x:c r="O391" s="34"/>
      <x:c r="P391" s="34"/>
    </x:row>
    <x:row r="392">
      <x:c r="A392" s="34" t="n">
        <x:v>368</x:v>
      </x:c>
      <x:c r="B392" s="39" t="n">
        <x:v>-0.4575341871458235</x:v>
      </x:c>
      <x:c r="C392" s="39" t="n">
        <x:v>0.5552307482061654</x:v>
      </x:c>
      <x:c r="D392" s="17" t="n">
        <x:f>$B$6+$B$7*B392</x:f>
        <x:v>0.004246581285417647</x:v>
      </x:c>
      <x:c r="E392" s="17" t="n">
        <x:f>$C$6+$C$7*($B$8*B392+SQRT(1-$B$8^2)*C392)</x:f>
        <x:v>0.1388594180603263</x:v>
      </x:c>
      <x:c r="F392" s="17" t="n">
        <x:f>$B$9*D392+(1-$B$9)*E392</x:f>
        <x:v>0.07155299967287199</x:v>
      </x:c>
      <x:c r="G392" s="34"/>
      <x:c r="H392" s="34"/>
      <x:c r="I392" s="34"/>
      <x:c r="J392" s="34"/>
      <x:c r="K392" s="34"/>
      <x:c r="L392" s="34"/>
      <x:c r="M392" s="34"/>
      <x:c r="N392" s="34"/>
      <x:c r="O392" s="34"/>
      <x:c r="P392" s="34"/>
    </x:row>
    <x:row r="393">
      <x:c r="A393" s="34" t="n">
        <x:v>369</x:v>
      </x:c>
      <x:c r="B393" s="39" t="n">
        <x:v>0.3886064559310939</x:v>
      </x:c>
      <x:c r="C393" s="39" t="n">
        <x:v>0.33819073586464704</x:v>
      </x:c>
      <x:c r="D393" s="17" t="n">
        <x:f>$B$6+$B$7*B393</x:f>
        <x:v>0.0888606455931094</x:v>
      </x:c>
      <x:c r="E393" s="17" t="n">
        <x:f>$C$6+$C$7*($B$8*B393+SQRT(1-$B$8^2)*C393)</x:f>
        <x:v>0.1458793005914988</x:v>
      </x:c>
      <x:c r="F393" s="17" t="n">
        <x:f>$B$9*D393+(1-$B$9)*E393</x:f>
        <x:v>0.1173699730923041</x:v>
      </x:c>
      <x:c r="G393" s="34"/>
      <x:c r="H393" s="34"/>
      <x:c r="I393" s="34"/>
      <x:c r="J393" s="34"/>
      <x:c r="K393" s="34"/>
      <x:c r="L393" s="34"/>
      <x:c r="M393" s="34"/>
      <x:c r="N393" s="34"/>
      <x:c r="O393" s="34"/>
      <x:c r="P393" s="34"/>
    </x:row>
    <x:row r="394">
      <x:c r="A394" s="34" t="n">
        <x:v>370</x:v>
      </x:c>
      <x:c r="B394" s="39" t="n">
        <x:v>0.8179343992111437</x:v>
      </x:c>
      <x:c r="C394" s="39" t="n">
        <x:v>-1.655933052126554</x:v>
      </x:c>
      <x:c r="D394" s="17" t="n">
        <x:f>$B$6+$B$7*B394</x:f>
        <x:v>0.13179343992111436</x:v>
      </x:c>
      <x:c r="E394" s="17" t="n">
        <x:f>$C$6+$C$7*($B$8*B394+SQRT(1-$B$8^2)*C394)</x:f>
        <x:v>-0.12014187003732808</x:v>
      </x:c>
      <x:c r="F394" s="17" t="n">
        <x:f>$B$9*D394+(1-$B$9)*E394</x:f>
        <x:v>0.00582578494189314</x:v>
      </x:c>
      <x:c r="G394" s="34"/>
      <x:c r="H394" s="34"/>
      <x:c r="I394" s="34"/>
      <x:c r="J394" s="34"/>
      <x:c r="K394" s="34"/>
      <x:c r="L394" s="34"/>
      <x:c r="M394" s="34"/>
      <x:c r="N394" s="34"/>
      <x:c r="O394" s="34"/>
      <x:c r="P394" s="34"/>
    </x:row>
    <x:row r="395">
      <x:c r="A395" s="34" t="n">
        <x:v>371</x:v>
      </x:c>
      <x:c r="B395" s="39" t="n">
        <x:v>1.443818946667644</x:v>
      </x:c>
      <x:c r="C395" s="39" t="n">
        <x:v>-0.40408898588141523</x:v>
      </x:c>
      <x:c r="D395" s="17" t="n">
        <x:f>$B$6+$B$7*B395</x:f>
        <x:v>0.19438189466676442</x:v>
      </x:c>
      <x:c r="E395" s="17" t="n">
        <x:f>$C$6+$C$7*($B$8*B395+SQRT(1-$B$8^2)*C395)</x:f>
        <x:v>0.0871504039260789</x:v>
      </x:c>
      <x:c r="F395" s="17" t="n">
        <x:f>$B$9*D395+(1-$B$9)*E395</x:f>
        <x:v>0.14076614929642167</x:v>
      </x:c>
      <x:c r="G395" s="34"/>
      <x:c r="H395" s="34"/>
      <x:c r="I395" s="34"/>
      <x:c r="J395" s="34"/>
      <x:c r="K395" s="34"/>
      <x:c r="L395" s="34"/>
      <x:c r="M395" s="34"/>
      <x:c r="N395" s="34"/>
      <x:c r="O395" s="34"/>
      <x:c r="P395" s="34"/>
    </x:row>
    <x:row r="396">
      <x:c r="A396" s="34" t="n">
        <x:v>372</x:v>
      </x:c>
      <x:c r="B396" s="39" t="n">
        <x:v>1.7595875469503313</x:v>
      </x:c>
      <x:c r="C396" s="39" t="n">
        <x:v>-0.5443985828118816</x:v>
      </x:c>
      <x:c r="D396" s="17" t="n">
        <x:f>$B$6+$B$7*B396</x:f>
        <x:v>0.22595875469503313</x:v>
      </x:c>
      <x:c r="E396" s="17" t="n">
        <x:f>$C$6+$C$7*($B$8*B396+SQRT(1-$B$8^2)*C396)</x:f>
        <x:v>0.08128296721175242</x:v>
      </x:c>
      <x:c r="F396" s="17" t="n">
        <x:f>$B$9*D396+(1-$B$9)*E396</x:f>
        <x:v>0.15362086095339278</x:v>
      </x:c>
      <x:c r="G396" s="34"/>
      <x:c r="H396" s="34"/>
      <x:c r="I396" s="34"/>
      <x:c r="J396" s="34"/>
      <x:c r="K396" s="34"/>
      <x:c r="L396" s="34"/>
      <x:c r="M396" s="34"/>
      <x:c r="N396" s="34"/>
      <x:c r="O396" s="34"/>
      <x:c r="P396" s="34"/>
    </x:row>
    <x:row r="397">
      <x:c r="A397" s="34" t="n">
        <x:v>373</x:v>
      </x:c>
      <x:c r="B397" s="39" t="n">
        <x:v>0.525898194332632</x:v>
      </x:c>
      <x:c r="C397" s="39" t="n">
        <x:v>-1.387555902467353</x:v>
      </x:c>
      <x:c r="D397" s="17" t="n">
        <x:f>$B$6+$B$7*B397</x:f>
        <x:v>0.1025898194332632</x:v>
      </x:c>
      <x:c r="E397" s="17" t="n">
        <x:f>$C$6+$C$7*($B$8*B397+SQRT(1-$B$8^2)*C397)</x:f>
        <x:v>-0.09488117668319297</x:v>
      </x:c>
      <x:c r="F397" s="17" t="n">
        <x:f>$B$9*D397+(1-$B$9)*E397</x:f>
        <x:v>0.003854321375035115</x:v>
      </x:c>
      <x:c r="G397" s="34"/>
      <x:c r="H397" s="34"/>
      <x:c r="I397" s="34"/>
      <x:c r="J397" s="34"/>
      <x:c r="K397" s="34"/>
      <x:c r="L397" s="34"/>
      <x:c r="M397" s="34"/>
      <x:c r="N397" s="34"/>
      <x:c r="O397" s="34"/>
      <x:c r="P397" s="34"/>
    </x:row>
    <x:row r="398">
      <x:c r="A398" s="34" t="n">
        <x:v>374</x:v>
      </x:c>
      <x:c r="B398" s="39" t="n">
        <x:v>-0.39665248375432705</x:v>
      </x:c>
      <x:c r="C398" s="39" t="n">
        <x:v>0.5891561302094015</x:v>
      </x:c>
      <x:c r="D398" s="17" t="n">
        <x:f>$B$6+$B$7*B398</x:f>
        <x:v>0.010334751624567297</x:v>
      </x:c>
      <x:c r="E398" s="17" t="n">
        <x:f>$C$6+$C$7*($B$8*B398+SQRT(1-$B$8^2)*C398)</x:f>
        <x:v>0.14645350748533348</x:v>
      </x:c>
      <x:c r="F398" s="17" t="n">
        <x:f>$B$9*D398+(1-$B$9)*E398</x:f>
        <x:v>0.07839412955495038</x:v>
      </x:c>
      <x:c r="G398" s="34"/>
      <x:c r="H398" s="34"/>
      <x:c r="I398" s="34"/>
      <x:c r="J398" s="34"/>
      <x:c r="K398" s="34"/>
      <x:c r="L398" s="34"/>
      <x:c r="M398" s="34"/>
      <x:c r="N398" s="34"/>
      <x:c r="O398" s="34"/>
      <x:c r="P398" s="34"/>
    </x:row>
    <x:row r="399">
      <x:c r="A399" s="34" t="n">
        <x:v>375</x:v>
      </x:c>
      <x:c r="B399" s="39" t="n">
        <x:v>1.3823588442962147</x:v>
      </x:c>
      <x:c r="C399" s="39" t="n">
        <x:v>0.9683407015340533</x:v>
      </x:c>
      <x:c r="D399" s="17" t="n">
        <x:f>$B$6+$B$7*B399</x:f>
        <x:v>0.18823588442962147</x:v>
      </x:c>
      <x:c r="E399" s="17" t="n">
        <x:f>$C$6+$C$7*($B$8*B399+SQRT(1-$B$8^2)*C399)</x:f>
        <x:v>0.2807668713214676</x:v>
      </x:c>
      <x:c r="F399" s="17" t="n">
        <x:f>$B$9*D399+(1-$B$9)*E399</x:f>
        <x:v>0.23450137787554454</x:v>
      </x:c>
      <x:c r="G399" s="34"/>
      <x:c r="H399" s="34"/>
      <x:c r="I399" s="34"/>
      <x:c r="J399" s="34"/>
      <x:c r="K399" s="34"/>
      <x:c r="L399" s="34"/>
      <x:c r="M399" s="34"/>
      <x:c r="N399" s="34"/>
      <x:c r="O399" s="34"/>
      <x:c r="P399" s="34"/>
    </x:row>
    <x:row r="400">
      <x:c r="A400" s="34" t="n">
        <x:v>376</x:v>
      </x:c>
      <x:c r="B400" s="39" t="n">
        <x:v>-0.4604036325926873</x:v>
      </x:c>
      <x:c r="C400" s="39" t="n">
        <x:v>0.11762706078588185</x:v>
      </x:c>
      <x:c r="D400" s="17" t="n">
        <x:f>$B$6+$B$7*B400</x:f>
        <x:v>0.0039596367407312705</x:v>
      </x:c>
      <x:c r="E400" s="17" t="n">
        <x:f>$C$6+$C$7*($B$8*B400+SQRT(1-$B$8^2)*C400)</x:f>
        <x:v>0.07611319619799507</x:v>
      </x:c>
      <x:c r="F400" s="17" t="n">
        <x:f>$B$9*D400+(1-$B$9)*E400</x:f>
        <x:v>0.04003641646936317</x:v>
      </x:c>
      <x:c r="G400" s="34"/>
      <x:c r="H400" s="34"/>
      <x:c r="I400" s="34"/>
      <x:c r="J400" s="34"/>
      <x:c r="K400" s="34"/>
      <x:c r="L400" s="34"/>
      <x:c r="M400" s="34"/>
      <x:c r="N400" s="34"/>
      <x:c r="O400" s="34"/>
      <x:c r="P400" s="34"/>
    </x:row>
    <x:row r="401">
      <x:c r="A401" s="34" t="n">
        <x:v>377</x:v>
      </x:c>
      <x:c r="B401" s="39" t="n">
        <x:v>-1.0658273778044332</x:v>
      </x:c>
      <x:c r="C401" s="39" t="n">
        <x:v>1.318882403800421</x:v>
      </x:c>
      <x:c r="D401" s="17" t="n">
        <x:f>$B$6+$B$7*B401</x:f>
        <x:v>-0.056582737780443315</x:v>
      </x:c>
      <x:c r="E401" s="17" t="n">
        <x:f>$C$6+$C$7*($B$8*B401+SQRT(1-$B$8^2)*C401)</x:f>
        <x:v>0.22075781205543576</x:v>
      </x:c>
      <x:c r="F401" s="17" t="n">
        <x:f>$B$9*D401+(1-$B$9)*E401</x:f>
        <x:v>0.08208753713749622</x:v>
      </x:c>
      <x:c r="G401" s="34"/>
      <x:c r="H401" s="34"/>
      <x:c r="I401" s="34"/>
      <x:c r="J401" s="34"/>
      <x:c r="K401" s="34"/>
      <x:c r="L401" s="34"/>
      <x:c r="M401" s="34"/>
      <x:c r="N401" s="34"/>
      <x:c r="O401" s="34"/>
      <x:c r="P401" s="34"/>
    </x:row>
    <x:row r="402">
      <x:c r="A402" s="34" t="n">
        <x:v>378</x:v>
      </x:c>
      <x:c r="B402" s="39" t="n">
        <x:v>-0.6309450428804119</x:v>
      </x:c>
      <x:c r="C402" s="39" t="n">
        <x:v>-0.13083276731019022</x:v>
      </x:c>
      <x:c r="D402" s="17" t="n">
        <x:f>$B$6+$B$7*B402</x:f>
        <x:v>-0.013094504288041181</x:v>
      </x:c>
      <x:c r="E402" s="17" t="n">
        <x:f>$C$6+$C$7*($B$8*B402+SQRT(1-$B$8^2)*C402)</x:f>
        <x:v>0.03288649723532368</x:v>
      </x:c>
      <x:c r="F402" s="17" t="n">
        <x:f>$B$9*D402+(1-$B$9)*E402</x:f>
        <x:v>0.009895996473641248</x:v>
      </x:c>
      <x:c r="G402" s="34"/>
      <x:c r="H402" s="34"/>
      <x:c r="I402" s="34"/>
      <x:c r="J402" s="34"/>
      <x:c r="K402" s="34"/>
      <x:c r="L402" s="34"/>
      <x:c r="M402" s="34"/>
      <x:c r="N402" s="34"/>
      <x:c r="O402" s="34"/>
      <x:c r="P402" s="34"/>
    </x:row>
    <x:row r="403">
      <x:c r="A403" s="34" t="n">
        <x:v>379</x:v>
      </x:c>
      <x:c r="B403" s="39" t="n">
        <x:v>2.255213159772252</x:v>
      </x:c>
      <x:c r="C403" s="39" t="n">
        <x:v>-0.6674629434109164</x:v>
      </x:c>
      <x:c r="D403" s="17" t="n">
        <x:f>$B$6+$B$7*B403</x:f>
        <x:v>0.2755213159772252</x:v>
      </x:c>
      <x:c r="E403" s="17" t="n">
        <x:f>$C$6+$C$7*($B$8*B403+SQRT(1-$B$8^2)*C403)</x:f>
        <x:v>0.08597673210782929</x:v>
      </x:c>
      <x:c r="F403" s="17" t="n">
        <x:f>$B$9*D403+(1-$B$9)*E403</x:f>
        <x:v>0.18074902404252724</x:v>
      </x:c>
      <x:c r="G403" s="34"/>
      <x:c r="H403" s="34"/>
      <x:c r="I403" s="34"/>
      <x:c r="J403" s="34"/>
      <x:c r="K403" s="34"/>
      <x:c r="L403" s="34"/>
      <x:c r="M403" s="34"/>
      <x:c r="N403" s="34"/>
      <x:c r="O403" s="34"/>
      <x:c r="P403" s="34"/>
    </x:row>
    <x:row r="404">
      <x:c r="A404" s="34" t="n">
        <x:v>380</x:v>
      </x:c>
      <x:c r="B404" s="39" t="n">
        <x:v>-1.1050859142881815</x:v>
      </x:c>
      <x:c r="C404" s="39" t="n">
        <x:v>-1.4922965506432253</x:v>
      </x:c>
      <x:c r="D404" s="17" t="n">
        <x:f>$B$6+$B$7*B404</x:f>
        <x:v>-0.06050859142881815</x:v>
      </x:c>
      <x:c r="E404" s="17" t="n">
        <x:f>$C$6+$C$7*($B$8*B404+SQRT(1-$B$8^2)*C404)</x:f>
        <x:v>-0.18326289311264726</x:v>
      </x:c>
      <x:c r="F404" s="17" t="n">
        <x:f>$B$9*D404+(1-$B$9)*E404</x:f>
        <x:v>-0.1218857422707327</x:v>
      </x:c>
      <x:c r="G404" s="34"/>
      <x:c r="H404" s="34"/>
      <x:c r="I404" s="34"/>
      <x:c r="J404" s="34"/>
      <x:c r="K404" s="34"/>
      <x:c r="L404" s="34"/>
      <x:c r="M404" s="34"/>
      <x:c r="N404" s="34"/>
      <x:c r="O404" s="34"/>
      <x:c r="P404" s="34"/>
    </x:row>
    <x:row r="405">
      <x:c r="A405" s="34" t="n">
        <x:v>381</x:v>
      </x:c>
      <x:c r="B405" s="39" t="n">
        <x:v>-0.8830004537611189</x:v>
      </x:c>
      <x:c r="C405" s="39" t="n">
        <x:v>1.3588617063772968</x:v>
      </x:c>
      <x:c r="D405" s="17" t="n">
        <x:f>$B$6+$B$7*B405</x:f>
        <x:v>-0.038300045376111896</x:v>
      </x:c>
      <x:c r="E405" s="17" t="n">
        <x:f>$C$6+$C$7*($B$8*B405+SQRT(1-$B$8^2)*C405)</x:f>
        <x:v>0.23470569723339363</x:v>
      </x:c>
      <x:c r="F405" s="17" t="n">
        <x:f>$B$9*D405+(1-$B$9)*E405</x:f>
        <x:v>0.09820282592864087</x:v>
      </x:c>
      <x:c r="G405" s="34"/>
      <x:c r="H405" s="34"/>
      <x:c r="I405" s="34"/>
      <x:c r="J405" s="34"/>
      <x:c r="K405" s="34"/>
      <x:c r="L405" s="34"/>
      <x:c r="M405" s="34"/>
      <x:c r="N405" s="34"/>
      <x:c r="O405" s="34"/>
      <x:c r="P405" s="34"/>
    </x:row>
    <x:row r="406">
      <x:c r="A406" s="34" t="n">
        <x:v>382</x:v>
      </x:c>
      <x:c r="B406" s="39" t="n">
        <x:v>-1.5826348336164886</x:v>
      </x:c>
      <x:c r="C406" s="39" t="n">
        <x:v>0.7603966056226373</x:v>
      </x:c>
      <x:c r="D406" s="17" t="n">
        <x:f>$B$6+$B$7*B406</x:f>
        <x:v>-0.10826348336164886</x:v>
      </x:c>
      <x:c r="E406" s="17" t="n">
        <x:f>$C$6+$C$7*($B$8*B406+SQRT(1-$B$8^2)*C406)</x:f>
        <x:v>0.11758725209643023</x:v>
      </x:c>
      <x:c r="F406" s="17" t="n">
        <x:f>$B$9*D406+(1-$B$9)*E406</x:f>
        <x:v>0.004661884367390685</x:v>
      </x:c>
      <x:c r="G406" s="34"/>
      <x:c r="H406" s="34"/>
      <x:c r="I406" s="34"/>
      <x:c r="J406" s="34"/>
      <x:c r="K406" s="34"/>
      <x:c r="L406" s="34"/>
      <x:c r="M406" s="34"/>
      <x:c r="N406" s="34"/>
      <x:c r="O406" s="34"/>
      <x:c r="P406" s="34"/>
    </x:row>
    <x:row r="407">
      <x:c r="A407" s="34" t="n">
        <x:v>383</x:v>
      </x:c>
      <x:c r="B407" s="39" t="n">
        <x:v>-0.2290800165963178</x:v>
      </x:c>
      <x:c r="C407" s="39" t="n">
        <x:v>-0.10913349673105803</x:v>
      </x:c>
      <x:c r="D407" s="17" t="n">
        <x:f>$B$6+$B$7*B407</x:f>
        <x:v>0.027091998340368222</x:v>
      </x:c>
      <x:c r="E407" s="17" t="n">
        <x:f>$C$6+$C$7*($B$8*B407+SQRT(1-$B$8^2)*C407)</x:f>
        <x:v>0.05407539114524605</x:v>
      </x:c>
      <x:c r="F407" s="17" t="n">
        <x:f>$B$9*D407+(1-$B$9)*E407</x:f>
        <x:v>0.04058369474280714</x:v>
      </x:c>
      <x:c r="G407" s="34"/>
      <x:c r="H407" s="34"/>
      <x:c r="I407" s="34"/>
      <x:c r="J407" s="34"/>
      <x:c r="K407" s="34"/>
      <x:c r="L407" s="34"/>
      <x:c r="M407" s="34"/>
      <x:c r="N407" s="34"/>
      <x:c r="O407" s="34"/>
      <x:c r="P407" s="34"/>
    </x:row>
    <x:row r="408">
      <x:c r="A408" s="34" t="n">
        <x:v>384</x:v>
      </x:c>
      <x:c r="B408" s="39" t="n">
        <x:v>-0.4229682744880279</x:v>
      </x:c>
      <x:c r="C408" s="39" t="n">
        <x:v>-0.11475449718744608</x:v>
      </x:c>
      <x:c r="D408" s="17" t="n">
        <x:f>$B$6+$B$7*B408</x:f>
        <x:v>0.007703172551197214</x:v>
      </x:c>
      <x:c r="E408" s="17" t="n">
        <x:f>$C$6+$C$7*($B$8*B408+SQRT(1-$B$8^2)*C408)</x:f>
        <x:v>0.044546105637139434</x:v>
      </x:c>
      <x:c r="F408" s="17" t="n">
        <x:f>$B$9*D408+(1-$B$9)*E408</x:f>
        <x:v>0.026124639094168324</x:v>
      </x:c>
      <x:c r="G408" s="34"/>
      <x:c r="H408" s="34"/>
      <x:c r="I408" s="34"/>
      <x:c r="J408" s="34"/>
      <x:c r="K408" s="34"/>
      <x:c r="L408" s="34"/>
      <x:c r="M408" s="34"/>
      <x:c r="N408" s="34"/>
      <x:c r="O408" s="34"/>
      <x:c r="P408" s="34"/>
    </x:row>
    <x:row r="409">
      <x:c r="A409" s="34" t="n">
        <x:v>385</x:v>
      </x:c>
      <x:c r="B409" s="39" t="n">
        <x:v>0.25045022580829673</x:v>
      </x:c>
      <x:c r="C409" s="39" t="n">
        <x:v>-0.32523887762843184</x:v>
      </x:c>
      <x:c r="D409" s="17" t="n">
        <x:f>$B$6+$B$7*B409</x:f>
        <x:v>0.07504502258082968</x:v>
      </x:c>
      <x:c r="E409" s="17" t="n">
        <x:f>$C$6+$C$7*($B$8*B409+SQRT(1-$B$8^2)*C409)</x:f>
        <x:v>0.044731542882181854</x:v>
      </x:c>
      <x:c r="F409" s="17" t="n">
        <x:f>$B$9*D409+(1-$B$9)*E409</x:f>
        <x:v>0.05988828273150577</x:v>
      </x:c>
      <x:c r="G409" s="34"/>
      <x:c r="H409" s="34"/>
      <x:c r="I409" s="34"/>
      <x:c r="J409" s="34"/>
      <x:c r="K409" s="34"/>
      <x:c r="L409" s="34"/>
      <x:c r="M409" s="34"/>
      <x:c r="N409" s="34"/>
      <x:c r="O409" s="34"/>
      <x:c r="P409" s="34"/>
    </x:row>
    <x:row r="410">
      <x:c r="A410" s="34" t="n">
        <x:v>386</x:v>
      </x:c>
      <x:c r="B410" s="39" t="n">
        <x:v>-0.175921329716271</x:v>
      </x:c>
      <x:c r="C410" s="39" t="n">
        <x:v>1.13705905768074</x:v>
      </x:c>
      <x:c r="D410" s="17" t="n">
        <x:f>$B$6+$B$7*B410</x:f>
        <x:v>0.0324078670283729</x:v>
      </x:c>
      <x:c r="E410" s="17" t="n">
        <x:f>$C$6+$C$7*($B$8*B410+SQRT(1-$B$8^2)*C410)</x:f>
        <x:v>0.23478632157994828</x:v>
      </x:c>
      <x:c r="F410" s="17" t="n">
        <x:f>$B$9*D410+(1-$B$9)*E410</x:f>
        <x:v>0.13359709430416059</x:v>
      </x:c>
      <x:c r="G410" s="34"/>
      <x:c r="H410" s="34"/>
      <x:c r="I410" s="34"/>
      <x:c r="J410" s="34"/>
      <x:c r="K410" s="34"/>
      <x:c r="L410" s="34"/>
      <x:c r="M410" s="34"/>
      <x:c r="N410" s="34"/>
      <x:c r="O410" s="34"/>
      <x:c r="P410" s="34"/>
    </x:row>
    <x:row r="411">
      <x:c r="A411" s="34" t="n">
        <x:v>387</x:v>
      </x:c>
      <x:c r="B411" s="39" t="n">
        <x:v>-1.2766987559123277</x:v>
      </x:c>
      <x:c r="C411" s="39" t="n">
        <x:v>-0.4379956711096815</x:v>
      </x:c>
      <x:c r="D411" s="17" t="n">
        <x:f>$B$6+$B$7*B411</x:f>
        <x:v>-0.07766987559123277</x:v>
      </x:c>
      <x:c r="E411" s="17" t="n">
        <x:f>$C$6+$C$7*($B$8*B411+SQRT(1-$B$8^2)*C411)</x:f>
        <x:v>-0.04012463012442205</x:v>
      </x:c>
      <x:c r="F411" s="17" t="n">
        <x:f>$B$9*D411+(1-$B$9)*E411</x:f>
        <x:v>-0.05889725285782741</x:v>
      </x:c>
      <x:c r="G411" s="34"/>
      <x:c r="H411" s="34"/>
      <x:c r="I411" s="34"/>
      <x:c r="J411" s="34"/>
      <x:c r="K411" s="34"/>
      <x:c r="L411" s="34"/>
      <x:c r="M411" s="34"/>
      <x:c r="N411" s="34"/>
      <x:c r="O411" s="34"/>
      <x:c r="P411" s="34"/>
    </x:row>
    <x:row r="412">
      <x:c r="A412" s="34" t="n">
        <x:v>388</x:v>
      </x:c>
      <x:c r="B412" s="39" t="n">
        <x:v>0.6507714787238654</x:v>
      </x:c>
      <x:c r="C412" s="39" t="n">
        <x:v>-0.9523727665099648</x:v>
      </x:c>
      <x:c r="D412" s="17" t="n">
        <x:f>$B$6+$B$7*B412</x:f>
        <x:v>0.11507714787238654</x:v>
      </x:c>
      <x:c r="E412" s="17" t="n">
        <x:f>$C$6+$C$7*($B$8*B412+SQRT(1-$B$8^2)*C412)</x:f>
        <x:v>-0.026991140907790506</x:v>
      </x:c>
      <x:c r="F412" s="17" t="n">
        <x:f>$B$9*D412+(1-$B$9)*E412</x:f>
        <x:v>0.04404300348229802</x:v>
      </x:c>
      <x:c r="G412" s="34"/>
      <x:c r="H412" s="34"/>
      <x:c r="I412" s="34"/>
      <x:c r="J412" s="34"/>
      <x:c r="K412" s="34"/>
      <x:c r="L412" s="34"/>
      <x:c r="M412" s="34"/>
      <x:c r="N412" s="34"/>
      <x:c r="O412" s="34"/>
      <x:c r="P412" s="34"/>
    </x:row>
    <x:row r="413">
      <x:c r="A413" s="34" t="n">
        <x:v>389</x:v>
      </x:c>
      <x:c r="B413" s="39" t="n">
        <x:v>0.6974066081987145</x:v>
      </x:c>
      <x:c r="C413" s="39" t="n">
        <x:v>-0.1468907297415537</x:v>
      </x:c>
      <x:c r="D413" s="17" t="n">
        <x:f>$B$6+$B$7*B413</x:f>
        <x:v>0.11974066081987145</x:v>
      </x:c>
      <x:c r="E413" s="17" t="n">
        <x:f>$C$6+$C$7*($B$8*B413+SQRT(1-$B$8^2)*C413)</x:f>
        <x:v>0.09036457355516063</x:v>
      </x:c>
      <x:c r="F413" s="17" t="n">
        <x:f>$B$9*D413+(1-$B$9)*E413</x:f>
        <x:v>0.10505261718751605</x:v>
      </x:c>
      <x:c r="G413" s="34"/>
      <x:c r="H413" s="34"/>
      <x:c r="I413" s="34"/>
      <x:c r="J413" s="34"/>
      <x:c r="K413" s="34"/>
      <x:c r="L413" s="34"/>
      <x:c r="M413" s="34"/>
      <x:c r="N413" s="34"/>
      <x:c r="O413" s="34"/>
      <x:c r="P413" s="34"/>
    </x:row>
    <x:row r="414">
      <x:c r="A414" s="34" t="n">
        <x:v>390</x:v>
      </x:c>
      <x:c r="B414" s="39" t="n">
        <x:v>0.08547596184748567</x:v>
      </x:c>
      <x:c r="C414" s="39" t="n">
        <x:v>-0.013269261481710756</x:v>
      </x:c>
      <x:c r="D414" s="17" t="n">
        <x:f>$B$6+$B$7*B414</x:f>
        <x:v>0.05854759618474857</x:v>
      </x:c>
      <x:c r="E414" s="17" t="n">
        <x:f>$C$6+$C$7*($B$8*B414+SQRT(1-$B$8^2)*C414)</x:f>
        <x:v>0.08194770797794848</x:v>
      </x:c>
      <x:c r="F414" s="17" t="n">
        <x:f>$B$9*D414+(1-$B$9)*E414</x:f>
        <x:v>0.07024765208134853</x:v>
      </x:c>
      <x:c r="G414" s="34"/>
      <x:c r="H414" s="34"/>
      <x:c r="I414" s="34"/>
      <x:c r="J414" s="34"/>
      <x:c r="K414" s="34"/>
      <x:c r="L414" s="34"/>
      <x:c r="M414" s="34"/>
      <x:c r="N414" s="34"/>
      <x:c r="O414" s="34"/>
      <x:c r="P414" s="34"/>
    </x:row>
    <x:row r="415">
      <x:c r="A415" s="34" t="n">
        <x:v>391</x:v>
      </x:c>
      <x:c r="B415" s="39" t="n">
        <x:v>0.5380100384017608</x:v>
      </x:c>
      <x:c r="C415" s="39" t="n">
        <x:v>-0.374776305633958</x:v>
      </x:c>
      <x:c r="D415" s="17" t="n">
        <x:f>$B$6+$B$7*B415</x:f>
        <x:v>0.10380100384017608</x:v>
      </x:c>
      <x:c r="E415" s="17" t="n">
        <x:f>$C$6+$C$7*($B$8*B415+SQRT(1-$B$8^2)*C415)</x:f>
        <x:v>0.05058338027211158</x:v>
      </x:c>
      <x:c r="F415" s="17" t="n">
        <x:f>$B$9*D415+(1-$B$9)*E415</x:f>
        <x:v>0.07719219205614383</x:v>
      </x:c>
      <x:c r="G415" s="34"/>
      <x:c r="H415" s="34"/>
      <x:c r="I415" s="34"/>
      <x:c r="J415" s="34"/>
      <x:c r="K415" s="34"/>
      <x:c r="L415" s="34"/>
      <x:c r="M415" s="34"/>
      <x:c r="N415" s="34"/>
      <x:c r="O415" s="34"/>
      <x:c r="P415" s="34"/>
    </x:row>
    <x:row r="416">
      <x:c r="A416" s="34" t="n">
        <x:v>392</x:v>
      </x:c>
      <x:c r="B416" s="39" t="n">
        <x:v>0.6129876318711547</x:v>
      </x:c>
      <x:c r="C416" s="39" t="n">
        <x:v>-0.25650596351210597</x:v>
      </x:c>
      <x:c r="D416" s="17" t="n">
        <x:f>$B$6+$B$7*B416</x:f>
        <x:v>0.11129876318711547</x:v>
      </x:c>
      <x:c r="E416" s="17" t="n">
        <x:f>$C$6+$C$7*($B$8*B416+SQRT(1-$B$8^2)*C416)</x:f>
        <x:v>0.07088077933548857</x:v>
      </x:c>
      <x:c r="F416" s="17" t="n">
        <x:f>$B$9*D416+(1-$B$9)*E416</x:f>
        <x:v>0.09108977126130202</x:v>
      </x:c>
      <x:c r="G416" s="34"/>
      <x:c r="H416" s="34"/>
      <x:c r="I416" s="34"/>
      <x:c r="J416" s="34"/>
      <x:c r="K416" s="34"/>
      <x:c r="L416" s="34"/>
      <x:c r="M416" s="34"/>
      <x:c r="N416" s="34"/>
      <x:c r="O416" s="34"/>
      <x:c r="P416" s="34"/>
    </x:row>
    <x:row r="417">
      <x:c r="A417" s="34" t="n">
        <x:v>393</x:v>
      </x:c>
      <x:c r="B417" s="39" t="n">
        <x:v>-1.7410619036159496</x:v>
      </x:c>
      <x:c r="C417" s="39" t="n">
        <x:v>-0.6073786234225881</x:v>
      </x:c>
      <x:c r="D417" s="17" t="n">
        <x:f>$B$6+$B$7*B417</x:f>
        <x:v>-0.12410619036159497</x:v>
      </x:c>
      <x:c r="E417" s="17" t="n">
        <x:f>$C$6+$C$7*($B$8*B417+SQRT(1-$B$8^2)*C417)</x:f>
        <x:v>-0.08525812751053784</x:v>
      </x:c>
      <x:c r="F417" s="17" t="n">
        <x:f>$B$9*D417+(1-$B$9)*E417</x:f>
        <x:v>-0.1046821589360664</x:v>
      </x:c>
      <x:c r="G417" s="34"/>
      <x:c r="H417" s="34"/>
      <x:c r="I417" s="34"/>
      <x:c r="J417" s="34"/>
      <x:c r="K417" s="34"/>
      <x:c r="L417" s="34"/>
      <x:c r="M417" s="34"/>
      <x:c r="N417" s="34"/>
      <x:c r="O417" s="34"/>
      <x:c r="P417" s="34"/>
    </x:row>
    <x:row r="418">
      <x:c r="A418" s="34" t="n">
        <x:v>394</x:v>
      </x:c>
      <x:c r="B418" s="39" t="n">
        <x:v>-0.4535777892064734</x:v>
      </x:c>
      <x:c r="C418" s="39" t="n">
        <x:v>-0.40710709157314107</x:v>
      </x:c>
      <x:c r="D418" s="17" t="n">
        <x:f>$B$6+$B$7*B418</x:f>
        <x:v>0.004642221079352658</x:v>
      </x:c>
      <x:c r="E418" s="17" t="n">
        <x:f>$C$6+$C$7*($B$8*B418+SQRT(1-$B$8^2)*C418)</x:f>
        <x:v>0.0013356874117400747</x:v>
      </x:c>
      <x:c r="F418" s="17" t="n">
        <x:f>$B$9*D418+(1-$B$9)*E418</x:f>
        <x:v>0.0029889542455463665</x:v>
      </x:c>
      <x:c r="G418" s="34"/>
      <x:c r="H418" s="34"/>
      <x:c r="I418" s="34"/>
      <x:c r="J418" s="34"/>
      <x:c r="K418" s="34"/>
      <x:c r="L418" s="34"/>
      <x:c r="M418" s="34"/>
      <x:c r="N418" s="34"/>
      <x:c r="O418" s="34"/>
      <x:c r="P418" s="34"/>
    </x:row>
    <x:row r="419">
      <x:c r="A419" s="34" t="n">
        <x:v>395</x:v>
      </x:c>
      <x:c r="B419" s="39" t="n">
        <x:v>1.1159783977139421</x:v>
      </x:c>
      <x:c r="C419" s="39" t="n">
        <x:v>-0.1215837741945788</x:v>
      </x:c>
      <x:c r="D419" s="17" t="n">
        <x:f>$B$6+$B$7*B419</x:f>
        <x:v>0.16159783977139422</x:v>
      </x:c>
      <x:c r="E419" s="17" t="n">
        <x:f>$C$6+$C$7*($B$8*B419+SQRT(1-$B$8^2)*C419)</x:f>
        <x:v>0.11282149862806218</x:v>
      </x:c>
      <x:c r="F419" s="17" t="n">
        <x:f>$B$9*D419+(1-$B$9)*E419</x:f>
        <x:v>0.1372096691997282</x:v>
      </x:c>
      <x:c r="G419" s="34"/>
      <x:c r="H419" s="34"/>
      <x:c r="I419" s="34"/>
      <x:c r="J419" s="34"/>
      <x:c r="K419" s="34"/>
      <x:c r="L419" s="34"/>
      <x:c r="M419" s="34"/>
      <x:c r="N419" s="34"/>
      <x:c r="O419" s="34"/>
      <x:c r="P419" s="34"/>
    </x:row>
    <x:row r="420">
      <x:c r="A420" s="34" t="n">
        <x:v>396</x:v>
      </x:c>
      <x:c r="B420" s="39" t="n">
        <x:v>1.031417015422192</x:v>
      </x:c>
      <x:c r="C420" s="39" t="n">
        <x:v>-0.40452580779170055</x:v>
      </x:c>
      <x:c r="D420" s="17" t="n">
        <x:f>$B$6+$B$7*B420</x:f>
        <x:v>0.1531417015422192</x:v>
      </x:c>
      <x:c r="E420" s="17" t="n">
        <x:f>$C$6+$C$7*($B$8*B420+SQRT(1-$B$8^2)*C420)</x:f>
        <x:v>0.06852981178839468</x:v>
      </x:c>
      <x:c r="F420" s="17" t="n">
        <x:f>$B$9*D420+(1-$B$9)*E420</x:f>
        <x:v>0.11083575666530694</x:v>
      </x:c>
      <x:c r="G420" s="34"/>
      <x:c r="H420" s="34"/>
      <x:c r="I420" s="34"/>
      <x:c r="J420" s="34"/>
      <x:c r="K420" s="34"/>
      <x:c r="L420" s="34"/>
      <x:c r="M420" s="34"/>
      <x:c r="N420" s="34"/>
      <x:c r="O420" s="34"/>
      <x:c r="P420" s="34"/>
    </x:row>
    <x:row r="421">
      <x:c r="A421" s="34" t="n">
        <x:v>397</x:v>
      </x:c>
      <x:c r="B421" s="39" t="n">
        <x:v>0.30061704515058396</x:v>
      </x:c>
      <x:c r="C421" s="39" t="n">
        <x:v>-0.37403268879954643</x:v>
      </x:c>
      <x:c r="D421" s="17" t="n">
        <x:f>$B$6+$B$7*B421</x:f>
        <x:v>0.0800617045150584</x:v>
      </x:c>
      <x:c r="E421" s="17" t="n">
        <x:f>$C$6+$C$7*($B$8*B421+SQRT(1-$B$8^2)*C421)</x:f>
        <x:v>0.04000710036318544</x:v>
      </x:c>
      <x:c r="F421" s="17" t="n">
        <x:f>$B$9*D421+(1-$B$9)*E421</x:f>
        <x:v>0.06003440243912192</x:v>
      </x:c>
      <x:c r="G421" s="34"/>
      <x:c r="H421" s="34"/>
      <x:c r="I421" s="34"/>
      <x:c r="J421" s="34"/>
      <x:c r="K421" s="34"/>
      <x:c r="L421" s="34"/>
      <x:c r="M421" s="34"/>
      <x:c r="N421" s="34"/>
      <x:c r="O421" s="34"/>
      <x:c r="P421" s="34"/>
    </x:row>
    <x:row r="422">
      <x:c r="A422" s="34" t="n">
        <x:v>398</x:v>
      </x:c>
      <x:c r="B422" s="39" t="n">
        <x:v>0.7834096940209848</x:v>
      </x:c>
      <x:c r="C422" s="39" t="n">
        <x:v>0.19213554899188715</x:v>
      </x:c>
      <x:c r="D422" s="17" t="n">
        <x:f>$B$6+$B$7*B422</x:f>
        <x:v>0.1283409694020985</x:v>
      </x:c>
      <x:c r="E422" s="17" t="n">
        <x:f>$C$6+$C$7*($B$8*B422+SQRT(1-$B$8^2)*C422)</x:f>
        <x:v>0.1427462810563134</x:v>
      </x:c>
      <x:c r="F422" s="17" t="n">
        <x:f>$B$9*D422+(1-$B$9)*E422</x:f>
        <x:v>0.13554362522920593</x:v>
      </x:c>
      <x:c r="G422" s="34"/>
      <x:c r="H422" s="34"/>
      <x:c r="I422" s="34"/>
      <x:c r="J422" s="34"/>
      <x:c r="K422" s="34"/>
      <x:c r="L422" s="34"/>
      <x:c r="M422" s="34"/>
      <x:c r="N422" s="34"/>
      <x:c r="O422" s="34"/>
      <x:c r="P422" s="34"/>
    </x:row>
    <x:row r="423">
      <x:c r="A423" s="34" t="n">
        <x:v>399</x:v>
      </x:c>
      <x:c r="B423" s="39" t="n">
        <x:v>-0.6831507337839473</x:v>
      </x:c>
      <x:c r="C423" s="39" t="n">
        <x:v>-0.8284939642208534</x:v>
      </x:c>
      <x:c r="D423" s="17" t="n">
        <x:f>$B$6+$B$7*B423</x:f>
        <x:v>-0.018315073378394733</x:v>
      </x:c>
      <x:c r="E423" s="17" t="n">
        <x:f>$C$6+$C$7*($B$8*B423+SQRT(1-$B$8^2)*C423)</x:f>
        <x:v>-0.06929171361141771</x:v>
      </x:c>
      <x:c r="F423" s="17" t="n">
        <x:f>$B$9*D423+(1-$B$9)*E423</x:f>
        <x:v>-0.04380339349490622</x:v>
      </x:c>
      <x:c r="G423" s="34"/>
      <x:c r="H423" s="34"/>
      <x:c r="I423" s="34"/>
      <x:c r="J423" s="34"/>
      <x:c r="K423" s="34"/>
      <x:c r="L423" s="34"/>
      <x:c r="M423" s="34"/>
      <x:c r="N423" s="34"/>
      <x:c r="O423" s="34"/>
      <x:c r="P423" s="34"/>
    </x:row>
    <x:row r="424">
      <x:c r="A424" s="34" t="n">
        <x:v>400</x:v>
      </x:c>
      <x:c r="B424" s="39" t="n">
        <x:v>-0.09312819817315499</x:v>
      </x:c>
      <x:c r="C424" s="39" t="n">
        <x:v>1.2969336238400744</x:v>
      </x:c>
      <x:c r="D424" s="17" t="n">
        <x:f>$B$6+$B$7*B424</x:f>
        <x:v>0.0406871801826845</x:v>
      </x:c>
      <x:c r="E424" s="17" t="n">
        <x:f>$C$6+$C$7*($B$8*B424+SQRT(1-$B$8^2)*C424)</x:f>
        <x:v>0.2613886048947259</x:v>
      </x:c>
      <x:c r="F424" s="17" t="n">
        <x:f>$B$9*D424+(1-$B$9)*E424</x:f>
        <x:v>0.1510378925387052</x:v>
      </x:c>
      <x:c r="G424" s="34"/>
      <x:c r="H424" s="34"/>
      <x:c r="I424" s="34"/>
      <x:c r="J424" s="34"/>
      <x:c r="K424" s="34"/>
      <x:c r="L424" s="34"/>
      <x:c r="M424" s="34"/>
      <x:c r="N424" s="34"/>
      <x:c r="O424" s="34"/>
      <x:c r="P424" s="34"/>
    </x:row>
    <x:row r="425">
      <x:c r="A425" s="34" t="n">
        <x:v>401</x:v>
      </x:c>
      <x:c r="B425" s="39" t="n">
        <x:v>0.7559821744249877</x:v>
      </x:c>
      <x:c r="C425" s="39" t="n">
        <x:v>0.31731406227750886</x:v>
      </x:c>
      <x:c r="D425" s="17" t="n">
        <x:f>$B$6+$B$7*B425</x:f>
        <x:v>0.12559821744249877</x:v>
      </x:c>
      <x:c r="E425" s="17" t="n">
        <x:f>$C$6+$C$7*($B$8*B425+SQRT(1-$B$8^2)*C425)</x:f>
        <x:v>0.15942394632423051</x:v>
      </x:c>
      <x:c r="F425" s="17" t="n">
        <x:f>$B$9*D425+(1-$B$9)*E425</x:f>
        <x:v>0.14251108188336464</x:v>
      </x:c>
      <x:c r="G425" s="34"/>
      <x:c r="H425" s="34"/>
      <x:c r="I425" s="34"/>
      <x:c r="J425" s="34"/>
      <x:c r="K425" s="34"/>
      <x:c r="L425" s="34"/>
      <x:c r="M425" s="34"/>
      <x:c r="N425" s="34"/>
      <x:c r="O425" s="34"/>
      <x:c r="P425" s="34"/>
    </x:row>
    <x:row r="426">
      <x:c r="A426" s="34" t="n">
        <x:v>402</x:v>
      </x:c>
      <x:c r="B426" s="39" t="n">
        <x:v>-0.35049615060797545</x:v>
      </x:c>
      <x:c r="C426" s="39" t="n">
        <x:v>-1.7711869897892236</x:v>
      </x:c>
      <x:c r="D426" s="17" t="n">
        <x:f>$B$6+$B$7*B426</x:f>
        <x:v>0.014950384939202456</x:v>
      </x:c>
      <x:c r="E426" s="17" t="n">
        <x:f>$C$6+$C$7*($B$8*B426+SQRT(1-$B$8^2)*C426)</x:f>
        <x:v>-0.18921303216730123</x:v>
      </x:c>
      <x:c r="F426" s="17" t="n">
        <x:f>$B$9*D426+(1-$B$9)*E426</x:f>
        <x:v>-0.08713132361404939</x:v>
      </x:c>
      <x:c r="G426" s="34"/>
      <x:c r="H426" s="34"/>
      <x:c r="I426" s="34"/>
      <x:c r="J426" s="34"/>
      <x:c r="K426" s="34"/>
      <x:c r="L426" s="34"/>
      <x:c r="M426" s="34"/>
      <x:c r="N426" s="34"/>
      <x:c r="O426" s="34"/>
      <x:c r="P426" s="34"/>
    </x:row>
    <x:row r="427">
      <x:c r="A427" s="34" t="n">
        <x:v>403</x:v>
      </x:c>
      <x:c r="B427" s="39" t="n">
        <x:v>-0.9613239927038307</x:v>
      </x:c>
      <x:c r="C427" s="39" t="n">
        <x:v>-1.2032974788404938</x:v>
      </x:c>
      <x:c r="D427" s="17" t="n">
        <x:f>$B$6+$B$7*B427</x:f>
        <x:v>-0.04613239927038308</x:v>
      </x:c>
      <x:c r="E427" s="17" t="n">
        <x:f>$C$6+$C$7*($B$8*B427+SQRT(1-$B$8^2)*C427)</x:f>
        <x:v>-0.1354404750764911</x:v>
      </x:c>
      <x:c r="F427" s="17" t="n">
        <x:f>$B$9*D427+(1-$B$9)*E427</x:f>
        <x:v>-0.0907864371734371</x:v>
      </x:c>
      <x:c r="G427" s="34"/>
      <x:c r="H427" s="34"/>
      <x:c r="I427" s="34"/>
      <x:c r="J427" s="34"/>
      <x:c r="K427" s="34"/>
      <x:c r="L427" s="34"/>
      <x:c r="M427" s="34"/>
      <x:c r="N427" s="34"/>
      <x:c r="O427" s="34"/>
      <x:c r="P427" s="34"/>
    </x:row>
    <x:row r="428">
      <x:c r="A428" s="34" t="n">
        <x:v>404</x:v>
      </x:c>
      <x:c r="B428" s="39" t="n">
        <x:v>0.44335546000784265</x:v>
      </x:c>
      <x:c r="C428" s="39" t="n">
        <x:v>-0.8341461358586219</x:v>
      </x:c>
      <x:c r="D428" s="17" t="n">
        <x:f>$B$6+$B$7*B428</x:f>
        <x:v>0.09433554600078427</x:v>
      </x:c>
      <x:c r="E428" s="17" t="n">
        <x:f>$C$6+$C$7*($B$8*B428+SQRT(1-$B$8^2)*C428)</x:f>
        <x:v>-0.019407709105547802</x:v>
      </x:c>
      <x:c r="F428" s="17" t="n">
        <x:f>$B$9*D428+(1-$B$9)*E428</x:f>
        <x:v>0.03746391844761823</x:v>
      </x:c>
      <x:c r="G428" s="34"/>
      <x:c r="H428" s="34"/>
      <x:c r="I428" s="34"/>
      <x:c r="J428" s="34"/>
      <x:c r="K428" s="34"/>
      <x:c r="L428" s="34"/>
      <x:c r="M428" s="34"/>
      <x:c r="N428" s="34"/>
      <x:c r="O428" s="34"/>
      <x:c r="P428" s="34"/>
    </x:row>
    <x:row r="429">
      <x:c r="A429" s="34" t="n">
        <x:v>405</x:v>
      </x:c>
      <x:c r="B429" s="39" t="n">
        <x:v>0.07156936047161082</x:v>
      </x:c>
      <x:c r="C429" s="39" t="n">
        <x:v>-0.18905814652446318</x:v>
      </x:c>
      <x:c r="D429" s="17" t="n">
        <x:f>$B$6+$B$7*B429</x:f>
        <x:v>0.057156936047161086</x:v>
      </x:c>
      <x:c r="E429" s="17" t="n">
        <x:f>$C$6+$C$7*($B$8*B429+SQRT(1-$B$8^2)*C429)</x:f>
        <x:v>0.056168124623685346</x:v>
      </x:c>
      <x:c r="F429" s="17" t="n">
        <x:f>$B$9*D429+(1-$B$9)*E429</x:f>
        <x:v>0.05666253033542322</x:v>
      </x:c>
      <x:c r="G429" s="34"/>
      <x:c r="H429" s="34"/>
      <x:c r="I429" s="34"/>
      <x:c r="J429" s="34"/>
      <x:c r="K429" s="34"/>
      <x:c r="L429" s="34"/>
      <x:c r="M429" s="34"/>
      <x:c r="N429" s="34"/>
      <x:c r="O429" s="34"/>
      <x:c r="P429" s="34"/>
    </x:row>
    <x:row r="430">
      <x:c r="A430" s="34" t="n">
        <x:v>406</x:v>
      </x:c>
      <x:c r="B430" s="39" t="n">
        <x:v>-1.3355023743249927</x:v>
      </x:c>
      <x:c r="C430" s="39" t="n">
        <x:v>-1.2671056530789018</x:v>
      </x:c>
      <x:c r="D430" s="17" t="n">
        <x:f>$B$6+$B$7*B430</x:f>
        <x:v>-0.08355023743249927</x:v>
      </x:c>
      <x:c r="E430" s="17" t="n">
        <x:f>$C$6+$C$7*($B$8*B430+SQRT(1-$B$8^2)*C430)</x:f>
        <x:v>-0.16140887006597238</x:v>
      </x:c>
      <x:c r="F430" s="17" t="n">
        <x:f>$B$9*D430+(1-$B$9)*E430</x:f>
        <x:v>-0.12247955374923583</x:v>
      </x:c>
      <x:c r="G430" s="34"/>
      <x:c r="H430" s="34"/>
      <x:c r="I430" s="34"/>
      <x:c r="J430" s="34"/>
      <x:c r="K430" s="34"/>
      <x:c r="L430" s="34"/>
      <x:c r="M430" s="34"/>
      <x:c r="N430" s="34"/>
      <x:c r="O430" s="34"/>
      <x:c r="P430" s="34"/>
    </x:row>
    <x:row r="431">
      <x:c r="A431" s="34" t="n">
        <x:v>407</x:v>
      </x:c>
      <x:c r="B431" s="39" t="n">
        <x:v>0.5354001078061578</x:v>
      </x:c>
      <x:c r="C431" s="39" t="n">
        <x:v>0.5512523544186724</x:v>
      </x:c>
      <x:c r="D431" s="17" t="n">
        <x:f>$B$6+$B$7*B431</x:f>
        <x:v>0.10354001078061578</x:v>
      </x:c>
      <x:c r="E431" s="17" t="n">
        <x:f>$C$6+$C$7*($B$8*B431+SQRT(1-$B$8^2)*C431)</x:f>
        <x:v>0.182972189464281</x:v>
      </x:c>
      <x:c r="F431" s="17" t="n">
        <x:f>$B$9*D431+(1-$B$9)*E431</x:f>
        <x:v>0.14325610012244838</x:v>
      </x:c>
      <x:c r="G431" s="34"/>
      <x:c r="H431" s="34"/>
      <x:c r="I431" s="34"/>
      <x:c r="J431" s="34"/>
      <x:c r="K431" s="34"/>
      <x:c r="L431" s="34"/>
      <x:c r="M431" s="34"/>
      <x:c r="N431" s="34"/>
      <x:c r="O431" s="34"/>
      <x:c r="P431" s="34"/>
    </x:row>
    <x:row r="432">
      <x:c r="A432" s="34" t="n">
        <x:v>408</x:v>
      </x:c>
      <x:c r="B432" s="39" t="n">
        <x:v>0.9149521603072205</x:v>
      </x:c>
      <x:c r="C432" s="39" t="n">
        <x:v>-1.2265882567953115</x:v>
      </x:c>
      <x:c r="D432" s="17" t="n">
        <x:f>$B$6+$B$7*B432</x:f>
        <x:v>0.14149521603072207</x:v>
      </x:c>
      <x:c r="E432" s="17" t="n">
        <x:f>$C$6+$C$7*($B$8*B432+SQRT(1-$B$8^2)*C432)</x:f>
        <x:v>-0.05434074610938351</x:v>
      </x:c>
      <x:c r="F432" s="17" t="n">
        <x:f>$B$9*D432+(1-$B$9)*E432</x:f>
        <x:v>0.04357723496066928</x:v>
      </x:c>
      <x:c r="G432" s="34"/>
      <x:c r="H432" s="34"/>
      <x:c r="I432" s="34"/>
      <x:c r="J432" s="34"/>
      <x:c r="K432" s="34"/>
      <x:c r="L432" s="34"/>
      <x:c r="M432" s="34"/>
      <x:c r="N432" s="34"/>
      <x:c r="O432" s="34"/>
      <x:c r="P432" s="34"/>
    </x:row>
    <x:row r="433">
      <x:c r="A433" s="34" t="n">
        <x:v>409</x:v>
      </x:c>
      <x:c r="B433" s="39" t="n">
        <x:v>1.4390172310042717</x:v>
      </x:c>
      <x:c r="C433" s="39" t="n">
        <x:v>-0.7288750833299664</x:v>
      </x:c>
      <x:c r="D433" s="17" t="n">
        <x:f>$B$6+$B$7*B433</x:f>
        <x:v>0.1939017231004272</x:v>
      </x:c>
      <x:c r="E433" s="17" t="n">
        <x:f>$C$6+$C$7*($B$8*B433+SQRT(1-$B$8^2)*C433)</x:f>
        <x:v>0.040460398156517544</x:v>
      </x:c>
      <x:c r="F433" s="17" t="n">
        <x:f>$B$9*D433+(1-$B$9)*E433</x:f>
        <x:v>0.11718106062847236</x:v>
      </x:c>
      <x:c r="G433" s="34"/>
      <x:c r="H433" s="34"/>
      <x:c r="I433" s="34"/>
      <x:c r="J433" s="34"/>
      <x:c r="K433" s="34"/>
      <x:c r="L433" s="34"/>
      <x:c r="M433" s="34"/>
      <x:c r="N433" s="34"/>
      <x:c r="O433" s="34"/>
      <x:c r="P433" s="34"/>
    </x:row>
    <x:row r="434">
      <x:c r="A434" s="34" t="n">
        <x:v>410</x:v>
      </x:c>
      <x:c r="B434" s="39" t="n">
        <x:v>0.37983482690772996</x:v>
      </x:c>
      <x:c r="C434" s="39" t="n">
        <x:v>-1.5199700506017968</x:v>
      </x:c>
      <x:c r="D434" s="17" t="n">
        <x:f>$B$6+$B$7*B434</x:f>
        <x:v>0.087983482690773</x:v>
      </x:c>
      <x:c r="E434" s="17" t="n">
        <x:f>$C$6+$C$7*($B$8*B434+SQRT(1-$B$8^2)*C434)</x:f>
        <x:v>-0.12040128522646502</x:v>
      </x:c>
      <x:c r="F434" s="17" t="n">
        <x:f>$B$9*D434+(1-$B$9)*E434</x:f>
        <x:v>-0.016208901267846014</x:v>
      </x:c>
      <x:c r="G434" s="34"/>
      <x:c r="H434" s="34"/>
      <x:c r="I434" s="34"/>
      <x:c r="J434" s="34"/>
      <x:c r="K434" s="34"/>
      <x:c r="L434" s="34"/>
      <x:c r="M434" s="34"/>
      <x:c r="N434" s="34"/>
      <x:c r="O434" s="34"/>
      <x:c r="P434" s="34"/>
    </x:row>
    <x:row r="435">
      <x:c r="A435" s="34" t="n">
        <x:v>411</x:v>
      </x:c>
      <x:c r="B435" s="39" t="n">
        <x:v>1.6871948342564076</x:v>
      </x:c>
      <x:c r="C435" s="39" t="n">
        <x:v>0.05385321024604848</x:v>
      </x:c>
      <x:c r="D435" s="17" t="n">
        <x:f>$B$6+$B$7*B435</x:f>
        <x:v>0.2187194834256408</x:v>
      </x:c>
      <x:c r="E435" s="17" t="n">
        <x:f>$C$6+$C$7*($B$8*B435+SQRT(1-$B$8^2)*C435)</x:f>
        <x:v>0.16362967079791652</x:v>
      </x:c>
      <x:c r="F435" s="17" t="n">
        <x:f>$B$9*D435+(1-$B$9)*E435</x:f>
        <x:v>0.19117457711177865</x:v>
      </x:c>
      <x:c r="G435" s="34"/>
      <x:c r="H435" s="34"/>
      <x:c r="I435" s="34"/>
      <x:c r="J435" s="34"/>
      <x:c r="K435" s="34"/>
      <x:c r="L435" s="34"/>
      <x:c r="M435" s="34"/>
      <x:c r="N435" s="34"/>
      <x:c r="O435" s="34"/>
      <x:c r="P435" s="34"/>
    </x:row>
    <x:row r="436">
      <x:c r="A436" s="34" t="n">
        <x:v>412</x:v>
      </x:c>
      <x:c r="B436" s="39" t="n">
        <x:v>-1.7163216017923524</x:v>
      </x:c>
      <x:c r="C436" s="39" t="n">
        <x:v>0.7745374483699269</x:v>
      </x:c>
      <x:c r="D436" s="17" t="n">
        <x:f>$B$6+$B$7*B436</x:f>
        <x:v>-0.12163216017923524</x:v>
      </x:c>
      <x:c r="E436" s="17" t="n">
        <x:f>$C$6+$C$7*($B$8*B436+SQRT(1-$B$8^2)*C436)</x:f>
        <x:v>0.11359477316417319</x:v>
      </x:c>
      <x:c r="F436" s="17" t="n">
        <x:f>$B$9*D436+(1-$B$9)*E436</x:f>
        <x:v>-0.004018693507531028</x:v>
      </x:c>
      <x:c r="G436" s="34"/>
      <x:c r="H436" s="34"/>
      <x:c r="I436" s="34"/>
      <x:c r="J436" s="34"/>
      <x:c r="K436" s="34"/>
      <x:c r="L436" s="34"/>
      <x:c r="M436" s="34"/>
      <x:c r="N436" s="34"/>
      <x:c r="O436" s="34"/>
      <x:c r="P436" s="34"/>
    </x:row>
    <x:row r="437">
      <x:c r="A437" s="34" t="n">
        <x:v>413</x:v>
      </x:c>
      <x:c r="B437" s="39" t="n">
        <x:v>-0.9394098146196341</x:v>
      </x:c>
      <x:c r="C437" s="39" t="n">
        <x:v>0.7027747730230345</x:v>
      </x:c>
      <x:c r="D437" s="17" t="n">
        <x:f>$B$6+$B$7*B437</x:f>
        <x:v>-0.043940981461963416</x:v>
      </x:c>
      <x:c r="E437" s="17" t="n">
        <x:f>$C$6+$C$7*($B$8*B437+SQRT(1-$B$8^2)*C437)</x:f>
        <x:v>0.13828721920515177</x:v>
      </x:c>
      <x:c r="F437" s="17" t="n">
        <x:f>$B$9*D437+(1-$B$9)*E437</x:f>
        <x:v>0.04717311887159418</x:v>
      </x:c>
      <x:c r="G437" s="34"/>
      <x:c r="H437" s="34"/>
      <x:c r="I437" s="34"/>
      <x:c r="J437" s="34"/>
      <x:c r="K437" s="34"/>
      <x:c r="L437" s="34"/>
      <x:c r="M437" s="34"/>
      <x:c r="N437" s="34"/>
      <x:c r="O437" s="34"/>
      <x:c r="P437" s="34"/>
    </x:row>
    <x:row r="438">
      <x:c r="A438" s="34" t="n">
        <x:v>414</x:v>
      </x:c>
      <x:c r="B438" s="39" t="n">
        <x:v>2.810979534666715</x:v>
      </x:c>
      <x:c r="C438" s="39" t="n">
        <x:v>0.4171335099634062</x:v>
      </x:c>
      <x:c r="D438" s="17" t="n">
        <x:f>$B$6+$B$7*B438</x:f>
        <x:v>0.3310979534666715</x:v>
      </x:c>
      <x:c r="E438" s="17" t="n">
        <x:f>$C$6+$C$7*($B$8*B438+SQRT(1-$B$8^2)*C438)</x:f>
        <x:v>0.26618208016681305</x:v>
      </x:c>
      <x:c r="F438" s="17" t="n">
        <x:f>$B$9*D438+(1-$B$9)*E438</x:f>
        <x:v>0.29864001681674224</x:v>
      </x:c>
      <x:c r="G438" s="34"/>
      <x:c r="H438" s="34"/>
      <x:c r="I438" s="34"/>
      <x:c r="J438" s="34"/>
      <x:c r="K438" s="34"/>
      <x:c r="L438" s="34"/>
      <x:c r="M438" s="34"/>
      <x:c r="N438" s="34"/>
      <x:c r="O438" s="34"/>
      <x:c r="P438" s="34"/>
    </x:row>
    <x:row r="439">
      <x:c r="A439" s="34" t="n">
        <x:v>415</x:v>
      </x:c>
      <x:c r="B439" s="39" t="n">
        <x:v>1.3118962659554851</x:v>
      </x:c>
      <x:c r="C439" s="39" t="n">
        <x:v>1.1575220520036409</x:v>
      </x:c>
      <x:c r="D439" s="17" t="n">
        <x:f>$B$6+$B$7*B439</x:f>
        <x:v>0.18118962659554855</x:v>
      </x:c>
      <x:c r="E439" s="17" t="n">
        <x:f>$C$6+$C$7*($B$8*B439+SQRT(1-$B$8^2)*C439)</x:f>
        <x:v>0.3046661812546254</x:v>
      </x:c>
      <x:c r="F439" s="17" t="n">
        <x:f>$B$9*D439+(1-$B$9)*E439</x:f>
        <x:v>0.24292790392508698</x:v>
      </x:c>
      <x:c r="G439" s="34"/>
      <x:c r="H439" s="34"/>
      <x:c r="I439" s="34"/>
      <x:c r="J439" s="34"/>
      <x:c r="K439" s="34"/>
      <x:c r="L439" s="34"/>
      <x:c r="M439" s="34"/>
      <x:c r="N439" s="34"/>
      <x:c r="O439" s="34"/>
      <x:c r="P439" s="34"/>
    </x:row>
    <x:row r="440">
      <x:c r="A440" s="34" t="n">
        <x:v>416</x:v>
      </x:c>
      <x:c r="B440" s="39" t="n">
        <x:v>1.3484634284535155</x:v>
      </x:c>
      <x:c r="C440" s="39" t="n">
        <x:v>-0.8897451482130382</x:v>
      </x:c>
      <x:c r="D440" s="17" t="n">
        <x:f>$B$6+$B$7*B440</x:f>
        <x:v>0.18484634284535156</x:v>
      </x:c>
      <x:c r="E440" s="17" t="n">
        <x:f>$C$6+$C$7*($B$8*B440+SQRT(1-$B$8^2)*C440)</x:f>
        <x:v>0.013366437857766061</x:v>
      </x:c>
      <x:c r="F440" s="17" t="n">
        <x:f>$B$9*D440+(1-$B$9)*E440</x:f>
        <x:v>0.09910639035155881</x:v>
      </x:c>
      <x:c r="G440" s="34"/>
      <x:c r="H440" s="34"/>
      <x:c r="I440" s="34"/>
      <x:c r="J440" s="34"/>
      <x:c r="K440" s="34"/>
      <x:c r="L440" s="34"/>
      <x:c r="M440" s="34"/>
      <x:c r="N440" s="34"/>
      <x:c r="O440" s="34"/>
      <x:c r="P440" s="34"/>
    </x:row>
    <x:row r="441">
      <x:c r="A441" s="34" t="n">
        <x:v>417</x:v>
      </x:c>
      <x:c r="B441" s="39" t="n">
        <x:v>1.1881359926914778</x:v>
      </x:c>
      <x:c r="C441" s="39" t="n">
        <x:v>-0.7899156914756256</x:v>
      </x:c>
      <x:c r="D441" s="17" t="n">
        <x:f>$B$6+$B$7*B441</x:f>
        <x:v>0.1688135992691478</x:v>
      </x:c>
      <x:c r="E441" s="17" t="n">
        <x:f>$C$6+$C$7*($B$8*B441+SQRT(1-$B$8^2)*C441)</x:f>
        <x:v>0.0204363880841706</x:v>
      </x:c>
      <x:c r="F441" s="17" t="n">
        <x:f>$B$9*D441+(1-$B$9)*E441</x:f>
        <x:v>0.09462499367665919</x:v>
      </x:c>
      <x:c r="G441" s="34"/>
      <x:c r="H441" s="34"/>
      <x:c r="I441" s="34"/>
      <x:c r="J441" s="34"/>
      <x:c r="K441" s="34"/>
      <x:c r="L441" s="34"/>
      <x:c r="M441" s="34"/>
      <x:c r="N441" s="34"/>
      <x:c r="O441" s="34"/>
      <x:c r="P441" s="34"/>
    </x:row>
    <x:row r="442">
      <x:c r="A442" s="34" t="n">
        <x:v>418</x:v>
      </x:c>
      <x:c r="B442" s="39" t="n">
        <x:v>1.1150816326494997</x:v>
      </x:c>
      <x:c r="C442" s="39" t="n">
        <x:v>0.7305831672768862</x:v>
      </x:c>
      <x:c r="D442" s="17" t="n">
        <x:f>$B$6+$B$7*B442</x:f>
        <x:v>0.16150816326495</x:v>
      </x:c>
      <x:c r="E442" s="17" t="n">
        <x:f>$C$6+$C$7*($B$8*B442+SQRT(1-$B$8^2)*C442)</x:f>
        <x:v>0.23471846194334384</x:v>
      </x:c>
      <x:c r="F442" s="17" t="n">
        <x:f>$B$9*D442+(1-$B$9)*E442</x:f>
        <x:v>0.1981133126041469</x:v>
      </x:c>
      <x:c r="G442" s="34"/>
      <x:c r="H442" s="34"/>
      <x:c r="I442" s="34"/>
      <x:c r="J442" s="34"/>
      <x:c r="K442" s="34"/>
      <x:c r="L442" s="34"/>
      <x:c r="M442" s="34"/>
      <x:c r="N442" s="34"/>
      <x:c r="O442" s="34"/>
      <x:c r="P442" s="34"/>
    </x:row>
    <x:row r="443">
      <x:c r="A443" s="34" t="n">
        <x:v>419</x:v>
      </x:c>
      <x:c r="B443" s="39" t="n">
        <x:v>1.2107858003911278</x:v>
      </x:c>
      <x:c r="C443" s="39" t="n">
        <x:v>0.05656612578342417</x:v>
      </x:c>
      <x:c r="D443" s="17" t="n">
        <x:f>$B$6+$B$7*B443</x:f>
        <x:v>0.1710785800391128</x:v>
      </x:c>
      <x:c r="E443" s="17" t="n">
        <x:f>$C$6+$C$7*($B$8*B443+SQRT(1-$B$8^2)*C443)</x:f>
        <x:v>0.14257945774616426</x:v>
      </x:c>
      <x:c r="F443" s="17" t="n">
        <x:f>$B$9*D443+(1-$B$9)*E443</x:f>
        <x:v>0.15682901889263853</x:v>
      </x:c>
      <x:c r="G443" s="34"/>
      <x:c r="H443" s="34"/>
      <x:c r="I443" s="34"/>
      <x:c r="J443" s="34"/>
      <x:c r="K443" s="34"/>
      <x:c r="L443" s="34"/>
      <x:c r="M443" s="34"/>
      <x:c r="N443" s="34"/>
      <x:c r="O443" s="34"/>
      <x:c r="P443" s="34"/>
    </x:row>
    <x:row r="444">
      <x:c r="A444" s="34" t="n">
        <x:v>420</x:v>
      </x:c>
      <x:c r="B444" s="39" t="n">
        <x:v>-2.2973476987131285</x:v>
      </x:c>
      <x:c r="C444" s="39" t="n">
        <x:v>-0.1024129087389549</x:v>
      </x:c>
      <x:c r="D444" s="17" t="n">
        <x:f>$B$6+$B$7*B444</x:f>
        <x:v>-0.17973476987131287</x:v>
      </x:c>
      <x:c r="E444" s="17" t="n">
        <x:f>$C$6+$C$7*($B$8*B444+SQRT(1-$B$8^2)*C444)</x:f>
        <x:v>-0.03803499969867455</x:v>
      </x:c>
      <x:c r="F444" s="17" t="n">
        <x:f>$B$9*D444+(1-$B$9)*E444</x:f>
        <x:v>-0.10888488478499371</x:v>
      </x:c>
      <x:c r="G444" s="34"/>
      <x:c r="H444" s="34"/>
      <x:c r="I444" s="34"/>
      <x:c r="J444" s="34"/>
      <x:c r="K444" s="34"/>
      <x:c r="L444" s="34"/>
      <x:c r="M444" s="34"/>
      <x:c r="N444" s="34"/>
      <x:c r="O444" s="34"/>
      <x:c r="P444" s="34"/>
    </x:row>
    <x:row r="445">
      <x:c r="A445" s="34" t="n">
        <x:v>421</x:v>
      </x:c>
      <x:c r="B445" s="39" t="n">
        <x:v>1.3117296520229427</x:v>
      </x:c>
      <x:c r="C445" s="39" t="n">
        <x:v>1.346785192079383</x:v>
      </x:c>
      <x:c r="D445" s="17" t="n">
        <x:f>$B$6+$B$7*B445</x:f>
        <x:v>0.18117296520229426</x:v>
      </x:c>
      <x:c r="E445" s="17" t="n">
        <x:f>$C$6+$C$7*($B$8*B445+SQRT(1-$B$8^2)*C445)</x:f>
        <x:v>0.33174051293288853</x:v>
      </x:c>
      <x:c r="F445" s="17" t="n">
        <x:f>$B$9*D445+(1-$B$9)*E445</x:f>
        <x:v>0.25645673906759137</x:v>
      </x:c>
      <x:c r="G445" s="34"/>
      <x:c r="H445" s="34"/>
      <x:c r="I445" s="34"/>
      <x:c r="J445" s="34"/>
      <x:c r="K445" s="34"/>
      <x:c r="L445" s="34"/>
      <x:c r="M445" s="34"/>
      <x:c r="N445" s="34"/>
      <x:c r="O445" s="34"/>
      <x:c r="P445" s="34"/>
    </x:row>
    <x:row r="446">
      <x:c r="A446" s="34" t="n">
        <x:v>422</x:v>
      </x:c>
      <x:c r="B446" s="39" t="n">
        <x:v>-1.4745773914748939</x:v>
      </x:c>
      <x:c r="C446" s="39" t="n">
        <x:v>1.0944735427175853</x:v>
      </x:c>
      <x:c r="D446" s="17" t="n">
        <x:f>$B$6+$B$7*B446</x:f>
        <x:v>-0.09745773914748938</x:v>
      </x:c>
      <x:c r="E446" s="17" t="n">
        <x:f>$C$6+$C$7*($B$8*B446+SQRT(1-$B$8^2)*C446)</x:f>
        <x:v>0.1702531999804281</x:v>
      </x:c>
      <x:c r="F446" s="17" t="n">
        <x:f>$B$9*D446+(1-$B$9)*E446</x:f>
        <x:v>0.036397730416469355</x:v>
      </x:c>
      <x:c r="G446" s="34"/>
      <x:c r="H446" s="34"/>
      <x:c r="I446" s="34"/>
      <x:c r="J446" s="34"/>
      <x:c r="K446" s="34"/>
      <x:c r="L446" s="34"/>
      <x:c r="M446" s="34"/>
      <x:c r="N446" s="34"/>
      <x:c r="O446" s="34"/>
      <x:c r="P446" s="34"/>
    </x:row>
    <x:row r="447">
      <x:c r="A447" s="34" t="n">
        <x:v>423</x:v>
      </x:c>
      <x:c r="B447" s="39" t="n">
        <x:v>1.1690016327452337</x:v>
      </x:c>
      <x:c r="C447" s="39" t="n">
        <x:v>-0.6461109315765826</x:v>
      </x:c>
      <x:c r="D447" s="17" t="n">
        <x:f>$B$6+$B$7*B447</x:f>
        <x:v>0.1669001632745234</x:v>
      </x:c>
      <x:c r="E447" s="17" t="n">
        <x:f>$C$6+$C$7*($B$8*B447+SQRT(1-$B$8^2)*C447)</x:f>
        <x:v>0.04015249155929692</x:v>
      </x:c>
      <x:c r="F447" s="17" t="n">
        <x:f>$B$9*D447+(1-$B$9)*E447</x:f>
        <x:v>0.10352632741691016</x:v>
      </x:c>
      <x:c r="G447" s="34"/>
      <x:c r="H447" s="34"/>
      <x:c r="I447" s="34"/>
      <x:c r="J447" s="34"/>
      <x:c r="K447" s="34"/>
      <x:c r="L447" s="34"/>
      <x:c r="M447" s="34"/>
      <x:c r="N447" s="34"/>
      <x:c r="O447" s="34"/>
      <x:c r="P447" s="34"/>
    </x:row>
    <x:row r="448">
      <x:c r="A448" s="34" t="n">
        <x:v>424</x:v>
      </x:c>
      <x:c r="B448" s="39" t="n">
        <x:v>-0.33016560721785515</x:v>
      </x:c>
      <x:c r="C448" s="39" t="n">
        <x:v>-0.079505994672679</x:v>
      </x:c>
      <x:c r="D448" s="17" t="n">
        <x:f>$B$6+$B$7*B448</x:f>
        <x:v>0.01698343927821449</x:v>
      </x:c>
      <x:c r="E448" s="17" t="n">
        <x:f>$C$6+$C$7*($B$8*B448+SQRT(1-$B$8^2)*C448)</x:f>
        <x:v>0.05376596491530922</x:v>
      </x:c>
      <x:c r="F448" s="17" t="n">
        <x:f>$B$9*D448+(1-$B$9)*E448</x:f>
        <x:v>0.035374702096761856</x:v>
      </x:c>
      <x:c r="G448" s="34"/>
      <x:c r="H448" s="34"/>
      <x:c r="I448" s="34"/>
      <x:c r="J448" s="34"/>
      <x:c r="K448" s="34"/>
      <x:c r="L448" s="34"/>
      <x:c r="M448" s="34"/>
      <x:c r="N448" s="34"/>
      <x:c r="O448" s="34"/>
      <x:c r="P448" s="34"/>
    </x:row>
    <x:row r="449">
      <x:c r="A449" s="34" t="n">
        <x:v>425</x:v>
      </x:c>
      <x:c r="B449" s="39" t="n">
        <x:v>1.3353690256602078</x:v>
      </x:c>
      <x:c r="C449" s="39" t="n">
        <x:v>2.37463248012519</x:v>
      </x:c>
      <x:c r="D449" s="17" t="n">
        <x:f>$B$6+$B$7*B449</x:f>
        <x:v>0.1835369025660208</x:v>
      </x:c>
      <x:c r="E449" s="17" t="n">
        <x:f>$C$6+$C$7*($B$8*B449+SQRT(1-$B$8^2)*C449)</x:f>
        <x:v>0.47987985791711407</x:v>
      </x:c>
      <x:c r="F449" s="17" t="n">
        <x:f>$B$9*D449+(1-$B$9)*E449</x:f>
        <x:v>0.33170838024156746</x:v>
      </x:c>
      <x:c r="G449" s="34"/>
      <x:c r="H449" s="34"/>
      <x:c r="I449" s="34"/>
      <x:c r="J449" s="34"/>
      <x:c r="K449" s="34"/>
      <x:c r="L449" s="34"/>
      <x:c r="M449" s="34"/>
      <x:c r="N449" s="34"/>
      <x:c r="O449" s="34"/>
      <x:c r="P449" s="34"/>
    </x:row>
    <x:row r="450">
      <x:c r="A450" s="34" t="n">
        <x:v>426</x:v>
      </x:c>
      <x:c r="B450" s="39" t="n">
        <x:v>-0.8399004929805661</x:v>
      </x:c>
      <x:c r="C450" s="39" t="n">
        <x:v>1.103417907245086</x:v>
      </x:c>
      <x:c r="D450" s="17" t="n">
        <x:f>$B$6+$B$7*B450</x:f>
        <x:v>-0.033990049298056615</x:v>
      </x:c>
      <x:c r="E450" s="17" t="n">
        <x:f>$C$6+$C$7*($B$8*B450+SQRT(1-$B$8^2)*C450)</x:f>
        <x:v>0.20009351740585474</x:v>
      </x:c>
      <x:c r="F450" s="17" t="n">
        <x:f>$B$9*D450+(1-$B$9)*E450</x:f>
        <x:v>0.08305173405389907</x:v>
      </x:c>
      <x:c r="G450" s="34"/>
      <x:c r="H450" s="34"/>
      <x:c r="I450" s="34"/>
      <x:c r="J450" s="34"/>
      <x:c r="K450" s="34"/>
      <x:c r="L450" s="34"/>
      <x:c r="M450" s="34"/>
      <x:c r="N450" s="34"/>
      <x:c r="O450" s="34"/>
      <x:c r="P450" s="34"/>
    </x:row>
    <x:row r="451">
      <x:c r="A451" s="34" t="n">
        <x:v>427</x:v>
      </x:c>
      <x:c r="B451" s="39" t="n">
        <x:v>0.6829561085985143</x:v>
      </x:c>
      <x:c r="C451" s="39" t="n">
        <x:v>1.1792561365464544</x:v>
      </x:c>
      <x:c r="D451" s="17" t="n">
        <x:f>$B$6+$B$7*B451</x:f>
        <x:v>0.11829561085985144</x:v>
      </x:c>
      <x:c r="E451" s="17" t="n">
        <x:f>$C$6+$C$7*($B$8*B451+SQRT(1-$B$8^2)*C451)</x:f>
        <x:v>0.27947382346140676</x:v>
      </x:c>
      <x:c r="F451" s="17" t="n">
        <x:f>$B$9*D451+(1-$B$9)*E451</x:f>
        <x:v>0.1988847171606291</x:v>
      </x:c>
      <x:c r="G451" s="34"/>
      <x:c r="H451" s="34"/>
      <x:c r="I451" s="34"/>
      <x:c r="J451" s="34"/>
      <x:c r="K451" s="34"/>
      <x:c r="L451" s="34"/>
      <x:c r="M451" s="34"/>
      <x:c r="N451" s="34"/>
      <x:c r="O451" s="34"/>
      <x:c r="P451" s="34"/>
    </x:row>
    <x:row r="452">
      <x:c r="A452" s="34" t="n">
        <x:v>428</x:v>
      </x:c>
      <x:c r="B452" s="39" t="n">
        <x:v>-1.2664295312732954</x:v>
      </x:c>
      <x:c r="C452" s="39" t="n">
        <x:v>0.6398519937748912</x:v>
      </x:c>
      <x:c r="D452" s="17" t="n">
        <x:f>$B$6+$B$7*B452</x:f>
        <x:v>-0.07664295312732954</x:v>
      </x:c>
      <x:c r="E452" s="17" t="n">
        <x:f>$C$6+$C$7*($B$8*B452+SQRT(1-$B$8^2)*C452)</x:f>
        <x:v>0.11456765608770074</x:v>
      </x:c>
      <x:c r="F452" s="17" t="n">
        <x:f>$B$9*D452+(1-$B$9)*E452</x:f>
        <x:v>0.018962351480185602</x:v>
      </x:c>
      <x:c r="G452" s="34"/>
      <x:c r="H452" s="34"/>
      <x:c r="I452" s="34"/>
      <x:c r="J452" s="34"/>
      <x:c r="K452" s="34"/>
      <x:c r="L452" s="34"/>
      <x:c r="M452" s="34"/>
      <x:c r="N452" s="34"/>
      <x:c r="O452" s="34"/>
      <x:c r="P452" s="34"/>
    </x:row>
    <x:row r="453">
      <x:c r="A453" s="34" t="n">
        <x:v>429</x:v>
      </x:c>
      <x:c r="B453" s="39" t="n">
        <x:v>-0.5290237378000098</x:v>
      </x:c>
      <x:c r="C453" s="39" t="n">
        <x:v>1.7164117092815225</x:v>
      </x:c>
      <x:c r="D453" s="17" t="n">
        <x:f>$B$6+$B$7*B453</x:f>
        <x:v>-0.0029023737800009802</x:v>
      </x:c>
      <x:c r="E453" s="17" t="n">
        <x:f>$C$6+$C$7*($B$8*B453+SQRT(1-$B$8^2)*C453)</x:f>
        <x:v>0.3017967940872061</x:v>
      </x:c>
      <x:c r="F453" s="17" t="n">
        <x:f>$B$9*D453+(1-$B$9)*E453</x:f>
        <x:v>0.14944721015360257</x:v>
      </x:c>
      <x:c r="G453" s="34"/>
      <x:c r="H453" s="34"/>
      <x:c r="I453" s="34"/>
      <x:c r="J453" s="34"/>
      <x:c r="K453" s="34"/>
      <x:c r="L453" s="34"/>
      <x:c r="M453" s="34"/>
      <x:c r="N453" s="34"/>
      <x:c r="O453" s="34"/>
      <x:c r="P453" s="34"/>
    </x:row>
    <x:row r="454">
      <x:c r="A454" s="34" t="n">
        <x:v>430</x:v>
      </x:c>
      <x:c r="B454" s="39" t="n">
        <x:v>-0.2595372662481804</x:v>
      </x:c>
      <x:c r="C454" s="39" t="n">
        <x:v>-0.21261172671401884</x:v>
      </x:c>
      <x:c r="D454" s="17" t="n">
        <x:f>$B$6+$B$7*B454</x:f>
        <x:v>0.024046273375181962</x:v>
      </x:c>
      <x:c r="E454" s="17" t="n">
        <x:f>$C$6+$C$7*($B$8*B454+SQRT(1-$B$8^2)*C454)</x:f>
        <x:v>0.037898023899814524</x:v>
      </x:c>
      <x:c r="F454" s="17" t="n">
        <x:f>$B$9*D454+(1-$B$9)*E454</x:f>
        <x:v>0.030972148637498243</x:v>
      </x:c>
      <x:c r="G454" s="34"/>
      <x:c r="H454" s="34"/>
      <x:c r="I454" s="34"/>
      <x:c r="J454" s="34"/>
      <x:c r="K454" s="34"/>
      <x:c r="L454" s="34"/>
      <x:c r="M454" s="34"/>
      <x:c r="N454" s="34"/>
      <x:c r="O454" s="34"/>
      <x:c r="P454" s="34"/>
    </x:row>
    <x:row r="455">
      <x:c r="A455" s="34" t="n">
        <x:v>431</x:v>
      </x:c>
      <x:c r="B455" s="39" t="n">
        <x:v>1.4874224422027444</x:v>
      </x:c>
      <x:c r="C455" s="39" t="n">
        <x:v>0.3618315772072783</x:v>
      </x:c>
      <x:c r="D455" s="17" t="n">
        <x:f>$B$6+$B$7*B455</x:f>
        <x:v>0.19874224422027448</x:v>
      </x:c>
      <x:c r="E455" s="17" t="n">
        <x:f>$C$6+$C$7*($B$8*B455+SQRT(1-$B$8^2)*C455)</x:f>
        <x:v>0.19870880877040525</x:v>
      </x:c>
      <x:c r="F455" s="17" t="n">
        <x:f>$B$9*D455+(1-$B$9)*E455</x:f>
        <x:v>0.19872552649533987</x:v>
      </x:c>
      <x:c r="G455" s="34"/>
      <x:c r="H455" s="34"/>
      <x:c r="I455" s="34"/>
      <x:c r="J455" s="34"/>
      <x:c r="K455" s="34"/>
      <x:c r="L455" s="34"/>
      <x:c r="M455" s="34"/>
      <x:c r="N455" s="34"/>
      <x:c r="O455" s="34"/>
      <x:c r="P455" s="34"/>
    </x:row>
    <x:row r="456">
      <x:c r="A456" s="34" t="n">
        <x:v>432</x:v>
      </x:c>
      <x:c r="B456" s="39" t="n">
        <x:v>-0.030385627339258384</x:v>
      </x:c>
      <x:c r="C456" s="39" t="n">
        <x:v>1.1144305220932755</x:v>
      </x:c>
      <x:c r="D456" s="17" t="n">
        <x:f>$B$6+$B$7*B456</x:f>
        <x:v>0.046961437266074164</x:v>
      </x:c>
      <x:c r="E456" s="17" t="n">
        <x:f>$C$6+$C$7*($B$8*B456+SQRT(1-$B$8^2)*C456)</x:f>
        <x:v>0.23809749111178274</x:v>
      </x:c>
      <x:c r="F456" s="17" t="n">
        <x:f>$B$9*D456+(1-$B$9)*E456</x:f>
        <x:v>0.14252946418892845</x:v>
      </x:c>
      <x:c r="G456" s="34"/>
      <x:c r="H456" s="34"/>
      <x:c r="I456" s="34"/>
      <x:c r="J456" s="34"/>
      <x:c r="K456" s="34"/>
      <x:c r="L456" s="34"/>
      <x:c r="M456" s="34"/>
      <x:c r="N456" s="34"/>
      <x:c r="O456" s="34"/>
      <x:c r="P456" s="34"/>
    </x:row>
    <x:row r="457">
      <x:c r="A457" s="34" t="n">
        <x:v>433</x:v>
      </x:c>
      <x:c r="B457" s="39" t="n">
        <x:v>0.6397380925726971</x:v>
      </x:c>
      <x:c r="C457" s="39" t="n">
        <x:v>0.3903065756171171</x:v>
      </x:c>
      <x:c r="D457" s="17" t="n">
        <x:f>$B$6+$B$7*B457</x:f>
        <x:v>0.11397380925726971</x:v>
      </x:c>
      <x:c r="E457" s="17" t="n">
        <x:f>$C$6+$C$7*($B$8*B457+SQRT(1-$B$8^2)*C457)</x:f>
        <x:v>0.1646375256235677</x:v>
      </x:c>
      <x:c r="F457" s="17" t="n">
        <x:f>$B$9*D457+(1-$B$9)*E457</x:f>
        <x:v>0.13930566744041872</x:v>
      </x:c>
      <x:c r="G457" s="34"/>
      <x:c r="H457" s="34"/>
      <x:c r="I457" s="34"/>
      <x:c r="J457" s="34"/>
      <x:c r="K457" s="34"/>
      <x:c r="L457" s="34"/>
      <x:c r="M457" s="34"/>
      <x:c r="N457" s="34"/>
      <x:c r="O457" s="34"/>
      <x:c r="P457" s="34"/>
    </x:row>
    <x:row r="458">
      <x:c r="A458" s="34" t="n">
        <x:v>434</x:v>
      </x:c>
      <x:c r="B458" s="39" t="n">
        <x:v>-0.523160698358384</x:v>
      </x:c>
      <x:c r="C458" s="39" t="n">
        <x:v>-0.10909366890401592</x:v>
      </x:c>
      <x:c r="D458" s="17" t="n">
        <x:f>$B$6+$B$7*B458</x:f>
        <x:v>-0.0023160698358383955</x:v>
      </x:c>
      <x:c r="E458" s="17" t="n">
        <x:f>$C$6+$C$7*($B$8*B458+SQRT(1-$B$8^2)*C458)</x:f>
        <x:v>0.04084745946478149</x:v>
      </x:c>
      <x:c r="F458" s="17" t="n">
        <x:f>$B$9*D458+(1-$B$9)*E458</x:f>
        <x:v>0.019265694814471546</x:v>
      </x:c>
      <x:c r="G458" s="34"/>
      <x:c r="H458" s="34"/>
      <x:c r="I458" s="34"/>
      <x:c r="J458" s="34"/>
      <x:c r="K458" s="34"/>
      <x:c r="L458" s="34"/>
      <x:c r="M458" s="34"/>
      <x:c r="N458" s="34"/>
      <x:c r="O458" s="34"/>
      <x:c r="P458" s="34"/>
    </x:row>
    <x:row r="459">
      <x:c r="A459" s="34" t="n">
        <x:v>435</x:v>
      </x:c>
      <x:c r="B459" s="39" t="n">
        <x:v>-0.8194984966950586</x:v>
      </x:c>
      <x:c r="C459" s="39" t="n">
        <x:v>1.8047996692551342</x:v>
      </x:c>
      <x:c r="D459" s="17" t="n">
        <x:f>$B$6+$B$7*B459</x:f>
        <x:v>-0.031949849669505856</x:v>
      </x:c>
      <x:c r="E459" s="17" t="n">
        <x:f>$C$6+$C$7*($B$8*B459+SQRT(1-$B$8^2)*C459)</x:f>
        <x:v>0.3013729409297439</x:v>
      </x:c>
      <x:c r="F459" s="17" t="n">
        <x:f>$B$9*D459+(1-$B$9)*E459</x:f>
        <x:v>0.13471154563011903</x:v>
      </x:c>
      <x:c r="G459" s="34"/>
      <x:c r="H459" s="34"/>
      <x:c r="I459" s="34"/>
      <x:c r="J459" s="34"/>
      <x:c r="K459" s="34"/>
      <x:c r="L459" s="34"/>
      <x:c r="M459" s="34"/>
      <x:c r="N459" s="34"/>
      <x:c r="O459" s="34"/>
      <x:c r="P459" s="34"/>
    </x:row>
    <x:row r="460">
      <x:c r="A460" s="34" t="n">
        <x:v>436</x:v>
      </x:c>
      <x:c r="B460" s="39" t="n">
        <x:v>0.30110525649650843</x:v>
      </x:c>
      <x:c r="C460" s="39" t="n">
        <x:v>0.2776856301281094</x:v>
      </x:c>
      <x:c r="D460" s="17" t="n">
        <x:f>$B$6+$B$7*B460</x:f>
        <x:v>0.08011052564965085</x:v>
      </x:c>
      <x:c r="E460" s="17" t="n">
        <x:f>$C$6+$C$7*($B$8*B460+SQRT(1-$B$8^2)*C460)</x:f>
        <x:v>0.13328401777974838</x:v>
      </x:c>
      <x:c r="F460" s="17" t="n">
        <x:f>$B$9*D460+(1-$B$9)*E460</x:f>
        <x:v>0.10669727171469962</x:v>
      </x:c>
      <x:c r="G460" s="34"/>
      <x:c r="H460" s="34"/>
      <x:c r="I460" s="34"/>
      <x:c r="J460" s="34"/>
      <x:c r="K460" s="34"/>
      <x:c r="L460" s="34"/>
      <x:c r="M460" s="34"/>
      <x:c r="N460" s="34"/>
      <x:c r="O460" s="34"/>
      <x:c r="P460" s="34"/>
    </x:row>
    <x:row r="461">
      <x:c r="A461" s="34" t="n">
        <x:v>437</x:v>
      </x:c>
      <x:c r="B461" s="39" t="n">
        <x:v>0.7826896238140189</x:v>
      </x:c>
      <x:c r="C461" s="39" t="n">
        <x:v>-0.821545770762575</x:v>
      </x:c>
      <x:c r="D461" s="17" t="n">
        <x:f>$B$6+$B$7*B461</x:f>
        <x:v>0.1282689623814019</x:v>
      </x:c>
      <x:c r="E461" s="17" t="n">
        <x:f>$C$6+$C$7*($B$8*B461+SQRT(1-$B$8^2)*C461)</x:f>
        <x:v>-0.002334674401677131</x:v>
      </x:c>
      <x:c r="F461" s="17" t="n">
        <x:f>$B$9*D461+(1-$B$9)*E461</x:f>
        <x:v>0.06296714398986239</x:v>
      </x:c>
      <x:c r="G461" s="34"/>
      <x:c r="H461" s="34"/>
      <x:c r="I461" s="34"/>
      <x:c r="J461" s="34"/>
      <x:c r="K461" s="34"/>
      <x:c r="L461" s="34"/>
      <x:c r="M461" s="34"/>
      <x:c r="N461" s="34"/>
      <x:c r="O461" s="34"/>
      <x:c r="P461" s="34"/>
    </x:row>
    <x:row r="462">
      <x:c r="A462" s="34" t="n">
        <x:v>438</x:v>
      </x:c>
      <x:c r="B462" s="39" t="n">
        <x:v>-0.0620880844954821</x:v>
      </x:c>
      <x:c r="C462" s="39" t="n">
        <x:v>0.6108174488684152</x:v>
      </x:c>
      <x:c r="D462" s="17" t="n">
        <x:f>$B$6+$B$7*B462</x:f>
        <x:v>0.04379119155045179</x:v>
      </x:c>
      <x:c r="E462" s="17" t="n">
        <x:f>$C$6+$C$7*($B$8*B462+SQRT(1-$B$8^2)*C462)</x:f>
        <x:v>0.1646084426054641</x:v>
      </x:c>
      <x:c r="F462" s="17" t="n">
        <x:f>$B$9*D462+(1-$B$9)*E462</x:f>
        <x:v>0.10419981707795795</x:v>
      </x:c>
      <x:c r="G462" s="34"/>
      <x:c r="H462" s="34"/>
      <x:c r="I462" s="34"/>
      <x:c r="J462" s="34"/>
      <x:c r="K462" s="34"/>
      <x:c r="L462" s="34"/>
      <x:c r="M462" s="34"/>
      <x:c r="N462" s="34"/>
      <x:c r="O462" s="34"/>
      <x:c r="P462" s="34"/>
    </x:row>
    <x:row r="463">
      <x:c r="A463" s="34" t="n">
        <x:v>439</x:v>
      </x:c>
      <x:c r="B463" s="39" t="n">
        <x:v>0.9979555630653556</x:v>
      </x:c>
      <x:c r="C463" s="39" t="n">
        <x:v>-0.15574986656747475</x:v>
      </x:c>
      <x:c r="D463" s="17" t="n">
        <x:f>$B$6+$B$7*B463</x:f>
        <x:v>0.14979555630653557</x:v>
      </x:c>
      <x:c r="E463" s="17" t="n">
        <x:f>$C$6+$C$7*($B$8*B463+SQRT(1-$B$8^2)*C463)</x:f>
        <x:v>0.1026216148378151</x:v>
      </x:c>
      <x:c r="F463" s="17" t="n">
        <x:f>$B$9*D463+(1-$B$9)*E463</x:f>
        <x:v>0.12620858557217535</x:v>
      </x:c>
      <x:c r="G463" s="34"/>
      <x:c r="H463" s="34"/>
      <x:c r="I463" s="34"/>
      <x:c r="J463" s="34"/>
      <x:c r="K463" s="34"/>
      <x:c r="L463" s="34"/>
      <x:c r="M463" s="34"/>
      <x:c r="N463" s="34"/>
      <x:c r="O463" s="34"/>
      <x:c r="P463" s="34"/>
    </x:row>
    <x:row r="464">
      <x:c r="A464" s="34" t="n">
        <x:v>440</x:v>
      </x:c>
      <x:c r="B464" s="39" t="n">
        <x:v>0.8422880869643298</x:v>
      </x:c>
      <x:c r="C464" s="39" t="n">
        <x:v>1.1985146324599438</x:v>
      </x:c>
      <x:c r="D464" s="17" t="n">
        <x:f>$B$6+$B$7*B464</x:f>
        <x:v>0.134228808696433</x:v>
      </x:c>
      <x:c r="E464" s="17" t="n">
        <x:f>$C$6+$C$7*($B$8*B464+SQRT(1-$B$8^2)*C464)</x:f>
        <x:v>0.28939947761969925</x:v>
      </x:c>
      <x:c r="F464" s="17" t="n">
        <x:f>$B$9*D464+(1-$B$9)*E464</x:f>
        <x:v>0.21181414315806613</x:v>
      </x:c>
      <x:c r="G464" s="34"/>
      <x:c r="H464" s="34"/>
      <x:c r="I464" s="34"/>
      <x:c r="J464" s="34"/>
      <x:c r="K464" s="34"/>
      <x:c r="L464" s="34"/>
      <x:c r="M464" s="34"/>
      <x:c r="N464" s="34"/>
      <x:c r="O464" s="34"/>
      <x:c r="P464" s="34"/>
    </x:row>
    <x:row r="465">
      <x:c r="A465" s="34" t="n">
        <x:v>441</x:v>
      </x:c>
      <x:c r="B465" s="39" t="n">
        <x:v>0.3056751861664624</x:v>
      </x:c>
      <x:c r="C465" s="39" t="n">
        <x:v>0.6800882817666412</x:v>
      </x:c>
      <x:c r="D465" s="17" t="n">
        <x:f>$B$6+$B$7*B465</x:f>
        <x:v>0.08056751861664624</x:v>
      </x:c>
      <x:c r="E465" s="17" t="n">
        <x:f>$C$6+$C$7*($B$8*B465+SQRT(1-$B$8^2)*C465)</x:f>
        <x:v>0.19106981423771469</x:v>
      </x:c>
      <x:c r="F465" s="17" t="n">
        <x:f>$B$9*D465+(1-$B$9)*E465</x:f>
        <x:v>0.13581866642718046</x:v>
      </x:c>
      <x:c r="G465" s="34"/>
      <x:c r="H465" s="34"/>
      <x:c r="I465" s="34"/>
      <x:c r="J465" s="34"/>
      <x:c r="K465" s="34"/>
      <x:c r="L465" s="34"/>
      <x:c r="M465" s="34"/>
      <x:c r="N465" s="34"/>
      <x:c r="O465" s="34"/>
      <x:c r="P465" s="34"/>
    </x:row>
    <x:row r="466">
      <x:c r="A466" s="34" t="n">
        <x:v>442</x:v>
      </x:c>
      <x:c r="B466" s="39" t="n">
        <x:v>-1.3436545611412096</x:v>
      </x:c>
      <x:c r="C466" s="39" t="n">
        <x:v>-0.05033669451767212</x:v>
      </x:c>
      <x:c r="D466" s="17" t="n">
        <x:f>$B$6+$B$7*B466</x:f>
        <x:v>-0.08436545611412095</x:v>
      </x:c>
      <x:c r="E466" s="17" t="n">
        <x:f>$C$6+$C$7*($B$8*B466+SQRT(1-$B$8^2)*C466)</x:f>
        <x:v>0.012332822823122036</x:v>
      </x:c>
      <x:c r="F466" s="17" t="n">
        <x:f>$B$9*D466+(1-$B$9)*E466</x:f>
        <x:v>-0.03601631664549946</x:v>
      </x:c>
      <x:c r="G466" s="34"/>
      <x:c r="H466" s="34"/>
      <x:c r="I466" s="34"/>
      <x:c r="J466" s="34"/>
      <x:c r="K466" s="34"/>
      <x:c r="L466" s="34"/>
      <x:c r="M466" s="34"/>
      <x:c r="N466" s="34"/>
      <x:c r="O466" s="34"/>
      <x:c r="P466" s="34"/>
    </x:row>
    <x:row r="467">
      <x:c r="A467" s="34" t="n">
        <x:v>443</x:v>
      </x:c>
      <x:c r="B467" s="39" t="n">
        <x:v>-0.8375875443730989</x:v>
      </x:c>
      <x:c r="C467" s="39" t="n">
        <x:v>1.4952219769156323</x:v>
      </x:c>
      <x:c r="D467" s="17" t="n">
        <x:f>$B$6+$B$7*B467</x:f>
        <x:v>-0.0337587544373099</x:v>
      </x:c>
      <x:c r="E467" s="17" t="n">
        <x:f>$C$6+$C$7*($B$8*B467+SQRT(1-$B$8^2)*C467)</x:f>
        <x:v>0.2562611892932053</x:v>
      </x:c>
      <x:c r="F467" s="17" t="n">
        <x:f>$B$9*D467+(1-$B$9)*E467</x:f>
        <x:v>0.11125121742794769</x:v>
      </x:c>
      <x:c r="G467" s="34"/>
      <x:c r="H467" s="34"/>
      <x:c r="I467" s="34"/>
      <x:c r="J467" s="34"/>
      <x:c r="K467" s="34"/>
      <x:c r="L467" s="34"/>
      <x:c r="M467" s="34"/>
      <x:c r="N467" s="34"/>
      <x:c r="O467" s="34"/>
      <x:c r="P467" s="34"/>
    </x:row>
    <x:row r="468">
      <x:c r="A468" s="34" t="n">
        <x:v>444</x:v>
      </x:c>
      <x:c r="B468" s="39" t="n">
        <x:v>1.2992695662537819</x:v>
      </x:c>
      <x:c r="C468" s="39" t="n">
        <x:v>0.5638147322415693</x:v>
      </x:c>
      <x:c r="D468" s="17" t="n">
        <x:f>$B$6+$B$7*B468</x:f>
        <x:v>0.17992695662537822</x:v>
      </x:c>
      <x:c r="E468" s="17" t="n">
        <x:f>$C$6+$C$7*($B$8*B468+SQRT(1-$B$8^2)*C468)</x:f>
        <x:v>0.2191438767946649</x:v>
      </x:c>
      <x:c r="F468" s="17" t="n">
        <x:f>$B$9*D468+(1-$B$9)*E468</x:f>
        <x:v>0.19953541671002156</x:v>
      </x:c>
      <x:c r="G468" s="34"/>
      <x:c r="H468" s="34"/>
      <x:c r="I468" s="34"/>
      <x:c r="J468" s="34"/>
      <x:c r="K468" s="34"/>
      <x:c r="L468" s="34"/>
      <x:c r="M468" s="34"/>
      <x:c r="N468" s="34"/>
      <x:c r="O468" s="34"/>
      <x:c r="P468" s="34"/>
    </x:row>
    <x:row r="469">
      <x:c r="A469" s="34" t="n">
        <x:v>445</x:v>
      </x:c>
      <x:c r="B469" s="39" t="n">
        <x:v>0.2705258481200597</x:v>
      </x:c>
      <x:c r="C469" s="39" t="n">
        <x:v>-0.09661932349465568</x:v>
      </x:c>
      <x:c r="D469" s="17" t="n">
        <x:f>$B$6+$B$7*B469</x:f>
        <x:v>0.07705258481200597</x:v>
      </x:c>
      <x:c r="E469" s="17" t="n">
        <x:f>$C$6+$C$7*($B$8*B469+SQRT(1-$B$8^2)*C469)</x:f>
        <x:v>0.07834831912101207</x:v>
      </x:c>
      <x:c r="F469" s="17" t="n">
        <x:f>$B$9*D469+(1-$B$9)*E469</x:f>
        <x:v>0.07770045196650902</x:v>
      </x:c>
      <x:c r="G469" s="34"/>
      <x:c r="H469" s="34"/>
      <x:c r="I469" s="34"/>
      <x:c r="J469" s="34"/>
      <x:c r="K469" s="34"/>
      <x:c r="L469" s="34"/>
      <x:c r="M469" s="34"/>
      <x:c r="N469" s="34"/>
      <x:c r="O469" s="34"/>
      <x:c r="P469" s="34"/>
    </x:row>
    <x:row r="470">
      <x:c r="A470" s="34" t="n">
        <x:v>446</x:v>
      </x:c>
      <x:c r="B470" s="39" t="n">
        <x:v>1.0522964106976356</x:v>
      </x:c>
      <x:c r="C470" s="39" t="n">
        <x:v>0.7598262807602739</x:v>
      </x:c>
      <x:c r="D470" s="17" t="n">
        <x:f>$B$6+$B$7*B470</x:f>
        <x:v>0.15522964106976356</x:v>
      </x:c>
      <x:c r="E470" s="17" t="n">
        <x:f>$C$6+$C$7*($B$8*B470+SQRT(1-$B$8^2)*C470)</x:f>
        <x:v>0.23607754980400314</x:v>
      </x:c>
      <x:c r="F470" s="17" t="n">
        <x:f>$B$9*D470+(1-$B$9)*E470</x:f>
        <x:v>0.19565359543688335</x:v>
      </x:c>
      <x:c r="G470" s="34"/>
      <x:c r="H470" s="34"/>
      <x:c r="I470" s="34"/>
      <x:c r="J470" s="34"/>
      <x:c r="K470" s="34"/>
      <x:c r="L470" s="34"/>
      <x:c r="M470" s="34"/>
      <x:c r="N470" s="34"/>
      <x:c r="O470" s="34"/>
      <x:c r="P470" s="34"/>
    </x:row>
    <x:row r="471">
      <x:c r="A471" s="34" t="n">
        <x:v>447</x:v>
      </x:c>
      <x:c r="B471" s="39" t="n">
        <x:v>-1.1083303996123517</x:v>
      </x:c>
      <x:c r="C471" s="39" t="n">
        <x:v>0.6847110585612793</x:v>
      </x:c>
      <x:c r="D471" s="17" t="n">
        <x:f>$B$6+$B$7*B471</x:f>
        <x:v>-0.060833039961235166</x:v>
      </x:c>
      <x:c r="E471" s="17" t="n">
        <x:f>$C$6+$C$7*($B$8*B471+SQRT(1-$B$8^2)*C471)</x:f>
        <x:v>0.12810104007823891</x:v>
      </x:c>
      <x:c r="F471" s="17" t="n">
        <x:f>$B$9*D471+(1-$B$9)*E471</x:f>
        <x:v>0.033634000058501874</x:v>
      </x:c>
      <x:c r="G471" s="34"/>
      <x:c r="H471" s="34"/>
      <x:c r="I471" s="34"/>
      <x:c r="J471" s="34"/>
      <x:c r="K471" s="34"/>
      <x:c r="L471" s="34"/>
      <x:c r="M471" s="34"/>
      <x:c r="N471" s="34"/>
      <x:c r="O471" s="34"/>
      <x:c r="P471" s="34"/>
    </x:row>
    <x:row r="472">
      <x:c r="A472" s="34" t="n">
        <x:v>448</x:v>
      </x:c>
      <x:c r="B472" s="39" t="n">
        <x:v>-0.5035471604836463</x:v>
      </x:c>
      <x:c r="C472" s="39" t="n">
        <x:v>-0.8672971271699067</x:v>
      </x:c>
      <x:c r="D472" s="17" t="n">
        <x:f>$B$6+$B$7*B472</x:f>
        <x:v>-0.00035471604836463666</x:v>
      </x:c>
      <x:c r="E472" s="17" t="n">
        <x:f>$C$6+$C$7*($B$8*B472+SQRT(1-$B$8^2)*C472)</x:f>
        <x:v>-0.06676193155431488</x:v>
      </x:c>
      <x:c r="F472" s="17" t="n">
        <x:f>$B$9*D472+(1-$B$9)*E472</x:f>
        <x:v>-0.03355832380133976</x:v>
      </x:c>
      <x:c r="G472" s="34"/>
      <x:c r="H472" s="34"/>
      <x:c r="I472" s="34"/>
      <x:c r="J472" s="34"/>
      <x:c r="K472" s="34"/>
      <x:c r="L472" s="34"/>
      <x:c r="M472" s="34"/>
      <x:c r="N472" s="34"/>
      <x:c r="O472" s="34"/>
      <x:c r="P472" s="34"/>
    </x:row>
    <x:row r="473">
      <x:c r="A473" s="34" t="n">
        <x:v>449</x:v>
      </x:c>
      <x:c r="B473" s="39" t="n">
        <x:v>0.3632980748832399</x:v>
      </x:c>
      <x:c r="C473" s="39" t="n">
        <x:v>-1.4205937321515951</x:v>
      </x:c>
      <x:c r="D473" s="17" t="n">
        <x:f>$B$6+$B$7*B473</x:f>
        <x:v>0.086329807488324</x:v>
      </x:c>
      <x:c r="E473" s="17" t="n">
        <x:f>$C$6+$C$7*($B$8*B473+SQRT(1-$B$8^2)*C473)</x:f>
        <x:v>-0.10692559418824586</x:v>
      </x:c>
      <x:c r="F473" s="17" t="n">
        <x:f>$B$9*D473+(1-$B$9)*E473</x:f>
        <x:v>-0.01029789334996093</x:v>
      </x:c>
      <x:c r="G473" s="34"/>
      <x:c r="H473" s="34"/>
      <x:c r="I473" s="34"/>
      <x:c r="J473" s="34"/>
      <x:c r="K473" s="34"/>
      <x:c r="L473" s="34"/>
      <x:c r="M473" s="34"/>
      <x:c r="N473" s="34"/>
      <x:c r="O473" s="34"/>
      <x:c r="P473" s="34"/>
    </x:row>
    <x:row r="474">
      <x:c r="A474" s="34" t="n">
        <x:v>450</x:v>
      </x:c>
      <x:c r="B474" s="39" t="n">
        <x:v>-0.7874754266349149</x:v>
      </x:c>
      <x:c r="C474" s="39" t="n">
        <x:v>-1.0889238691668544</x:v>
      </x:c>
      <x:c r="D474" s="17" t="n">
        <x:f>$B$6+$B$7*B474</x:f>
        <x:v>-0.028747542663491485</x:v>
      </x:c>
      <x:c r="E474" s="17" t="n">
        <x:f>$C$6+$C$7*($B$8*B474+SQRT(1-$B$8^2)*C474)</x:f>
        <x:v>-0.11125146912210308</x:v>
      </x:c>
      <x:c r="F474" s="17" t="n">
        <x:f>$B$9*D474+(1-$B$9)*E474</x:f>
        <x:v>-0.06999950589279728</x:v>
      </x:c>
      <x:c r="G474" s="34"/>
      <x:c r="H474" s="34"/>
      <x:c r="I474" s="34"/>
      <x:c r="J474" s="34"/>
      <x:c r="K474" s="34"/>
      <x:c r="L474" s="34"/>
      <x:c r="M474" s="34"/>
      <x:c r="N474" s="34"/>
      <x:c r="O474" s="34"/>
      <x:c r="P474" s="34"/>
    </x:row>
    <x:row r="475">
      <x:c r="A475" s="34" t="n">
        <x:v>451</x:v>
      </x:c>
      <x:c r="B475" s="39" t="n">
        <x:v>-1.2320553048187133</x:v>
      </x:c>
      <x:c r="C475" s="39" t="n">
        <x:v>-0.5288395687926859</x:v>
      </x:c>
      <x:c r="D475" s="17" t="n">
        <x:f>$B$6+$B$7*B475</x:f>
        <x:v>-0.07320553048187133</x:v>
      </x:c>
      <x:c r="E475" s="17" t="n">
        <x:f>$C$6+$C$7*($B$8*B475+SQRT(1-$B$8^2)*C475)</x:f>
        <x:v>-0.051114608106608575</x:v>
      </x:c>
      <x:c r="F475" s="17" t="n">
        <x:f>$B$9*D475+(1-$B$9)*E475</x:f>
        <x:v>-0.06216006929423995</x:v>
      </x:c>
      <x:c r="G475" s="34"/>
      <x:c r="H475" s="34"/>
      <x:c r="I475" s="34"/>
      <x:c r="J475" s="34"/>
      <x:c r="K475" s="34"/>
      <x:c r="L475" s="34"/>
      <x:c r="M475" s="34"/>
      <x:c r="N475" s="34"/>
      <x:c r="O475" s="34"/>
      <x:c r="P475" s="34"/>
    </x:row>
    <x:row r="476">
      <x:c r="A476" s="34" t="n">
        <x:v>452</x:v>
      </x:c>
      <x:c r="B476" s="39" t="n">
        <x:v>0.5233598919436492</x:v>
      </x:c>
      <x:c r="C476" s="39" t="n">
        <x:v>0.3908069012081341</x:v>
      </x:c>
      <x:c r="D476" s="17" t="n">
        <x:f>$B$6+$B$7*B476</x:f>
        <x:v>0.10233598919436493</x:v>
      </x:c>
      <x:c r="E476" s="17" t="n">
        <x:f>$C$6+$C$7*($B$8*B476+SQRT(1-$B$8^2)*C476)</x:f>
        <x:v>0.159472098624472</x:v>
      </x:c>
      <x:c r="F476" s="17" t="n">
        <x:f>$B$9*D476+(1-$B$9)*E476</x:f>
        <x:v>0.13090404390941845</x:v>
      </x:c>
      <x:c r="G476" s="34"/>
      <x:c r="H476" s="34"/>
      <x:c r="I476" s="34"/>
      <x:c r="J476" s="34"/>
      <x:c r="K476" s="34"/>
      <x:c r="L476" s="34"/>
      <x:c r="M476" s="34"/>
      <x:c r="N476" s="34"/>
      <x:c r="O476" s="34"/>
      <x:c r="P476" s="34"/>
    </x:row>
    <x:row r="477">
      <x:c r="A477" s="34" t="n">
        <x:v>453</x:v>
      </x:c>
      <x:c r="B477" s="39" t="n">
        <x:v>0.10578338190582695</x:v>
      </x:c>
      <x:c r="C477" s="39" t="n">
        <x:v>-0.45413908838310363</x:v>
      </x:c>
      <x:c r="D477" s="17" t="n">
        <x:f>$B$6+$B$7*B477</x:f>
        <x:v>0.0605783381905827</x:v>
      </x:c>
      <x:c r="E477" s="17" t="n">
        <x:f>$C$6+$C$7*($B$8*B477+SQRT(1-$B$8^2)*C477)</x:f>
        <x:v>0.019777090290102585</x:v>
      </x:c>
      <x:c r="F477" s="17" t="n">
        <x:f>$B$9*D477+(1-$B$9)*E477</x:f>
        <x:v>0.04017771424034264</x:v>
      </x:c>
      <x:c r="G477" s="34"/>
      <x:c r="H477" s="34"/>
      <x:c r="I477" s="34"/>
      <x:c r="J477" s="34"/>
      <x:c r="K477" s="34"/>
      <x:c r="L477" s="34"/>
      <x:c r="M477" s="34"/>
      <x:c r="N477" s="34"/>
      <x:c r="O477" s="34"/>
      <x:c r="P477" s="34"/>
    </x:row>
    <x:row r="478">
      <x:c r="A478" s="34" t="n">
        <x:v>454</x:v>
      </x:c>
      <x:c r="B478" s="39" t="n">
        <x:v>1.2385668770623766</x:v>
      </x:c>
      <x:c r="C478" s="39" t="n">
        <x:v>0.9743234981308483</x:v>
      </x:c>
      <x:c r="D478" s="17" t="n">
        <x:f>$B$6+$B$7*B478</x:f>
        <x:v>0.17385668770623766</x:v>
      </x:c>
      <x:c r="E478" s="17" t="n">
        <x:f>$C$6+$C$7*($B$8*B478+SQRT(1-$B$8^2)*C478)</x:f>
        <x:v>0.27515231642711285</x:v>
      </x:c>
      <x:c r="F478" s="17" t="n">
        <x:f>$B$9*D478+(1-$B$9)*E478</x:f>
        <x:v>0.22450450206667527</x:v>
      </x:c>
      <x:c r="G478" s="34"/>
      <x:c r="H478" s="34"/>
      <x:c r="I478" s="34"/>
      <x:c r="J478" s="34"/>
      <x:c r="K478" s="34"/>
      <x:c r="L478" s="34"/>
      <x:c r="M478" s="34"/>
      <x:c r="N478" s="34"/>
      <x:c r="O478" s="34"/>
      <x:c r="P478" s="34"/>
    </x:row>
    <x:row r="479">
      <x:c r="A479" s="34" t="n">
        <x:v>455</x:v>
      </x:c>
      <x:c r="B479" s="39" t="n">
        <x:v>0.26156291591215086</x:v>
      </x:c>
      <x:c r="C479" s="39" t="n">
        <x:v>-1.1522169807060134</x:v>
      </x:c>
      <x:c r="D479" s="17" t="n">
        <x:f>$B$6+$B$7*B479</x:f>
        <x:v>0.07615629159121509</x:v>
      </x:c>
      <x:c r="E479" s="17" t="n">
        <x:f>$C$6+$C$7*($B$8*B479+SQRT(1-$B$8^2)*C479)</x:f>
        <x:v>-0.07310141074901398</x:v>
      </x:c>
      <x:c r="F479" s="17" t="n">
        <x:f>$B$9*D479+(1-$B$9)*E479</x:f>
        <x:v>0.0015274404211005552</x:v>
      </x:c>
      <x:c r="G479" s="34"/>
      <x:c r="H479" s="34"/>
      <x:c r="I479" s="34"/>
      <x:c r="J479" s="34"/>
      <x:c r="K479" s="34"/>
      <x:c r="L479" s="34"/>
      <x:c r="M479" s="34"/>
      <x:c r="N479" s="34"/>
      <x:c r="O479" s="34"/>
      <x:c r="P479" s="34"/>
    </x:row>
    <x:row r="480">
      <x:c r="A480" s="34" t="n">
        <x:v>456</x:v>
      </x:c>
      <x:c r="B480" s="39" t="n">
        <x:v>1.5206699365858818</x:v>
      </x:c>
      <x:c r="C480" s="39" t="n">
        <x:v>-0.028201570359264145</x:v>
      </x:c>
      <x:c r="D480" s="17" t="n">
        <x:f>$B$6+$B$7*B480</x:f>
        <x:v>0.2020669936585882</x:v>
      </x:c>
      <x:c r="E480" s="17" t="n">
        <x:f>$C$6+$C$7*($B$8*B480+SQRT(1-$B$8^2)*C480)</x:f>
        <x:v>0.14439475962028164</x:v>
      </x:c>
      <x:c r="F480" s="17" t="n">
        <x:f>$B$9*D480+(1-$B$9)*E480</x:f>
        <x:v>0.17323087663943493</x:v>
      </x:c>
      <x:c r="G480" s="34"/>
      <x:c r="H480" s="34"/>
      <x:c r="I480" s="34"/>
      <x:c r="J480" s="34"/>
      <x:c r="K480" s="34"/>
      <x:c r="L480" s="34"/>
      <x:c r="M480" s="34"/>
      <x:c r="N480" s="34"/>
      <x:c r="O480" s="34"/>
      <x:c r="P480" s="34"/>
    </x:row>
    <x:row r="481">
      <x:c r="A481" s="34" t="n">
        <x:v>457</x:v>
      </x:c>
      <x:c r="B481" s="39" t="n">
        <x:v>0.12462717064806816</x:v>
      </x:c>
      <x:c r="C481" s="39" t="n">
        <x:v>-0.38490769210122133</x:v>
      </x:c>
      <x:c r="D481" s="17" t="n">
        <x:f>$B$6+$B$7*B481</x:f>
        <x:v>0.06246271706480682</x:v>
      </x:c>
      <x:c r="E481" s="17" t="n">
        <x:f>$C$6+$C$7*($B$8*B481+SQRT(1-$B$8^2)*C481)</x:f>
        <x:v>0.030531442215821276</x:v>
      </x:c>
      <x:c r="F481" s="17" t="n">
        <x:f>$B$9*D481+(1-$B$9)*E481</x:f>
        <x:v>0.04649707964031405</x:v>
      </x:c>
      <x:c r="G481" s="34"/>
      <x:c r="H481" s="34"/>
      <x:c r="I481" s="34"/>
      <x:c r="J481" s="34"/>
      <x:c r="K481" s="34"/>
      <x:c r="L481" s="34"/>
      <x:c r="M481" s="34"/>
      <x:c r="N481" s="34"/>
      <x:c r="O481" s="34"/>
      <x:c r="P481" s="34"/>
    </x:row>
    <x:row r="482">
      <x:c r="A482" s="34" t="n">
        <x:v>458</x:v>
      </x:c>
      <x:c r="B482" s="39" t="n">
        <x:v>-1.7303675987725855</x:v>
      </x:c>
      <x:c r="C482" s="39" t="n">
        <x:v>0.1322584504054729</x:v>
      </x:c>
      <x:c r="D482" s="17" t="n">
        <x:f>$B$6+$B$7*B482</x:f>
        <x:v>-0.12303675987725855</x:v>
      </x:c>
      <x:c r="E482" s="17" t="n">
        <x:f>$C$6+$C$7*($B$8*B482+SQRT(1-$B$8^2)*C482)</x:f>
        <x:v>0.0210584361392996</x:v>
      </x:c>
      <x:c r="F482" s="17" t="n">
        <x:f>$B$9*D482+(1-$B$9)*E482</x:f>
        <x:v>-0.05098916186897948</x:v>
      </x:c>
      <x:c r="G482" s="34"/>
      <x:c r="H482" s="34"/>
      <x:c r="I482" s="34"/>
      <x:c r="J482" s="34"/>
      <x:c r="K482" s="34"/>
      <x:c r="L482" s="34"/>
      <x:c r="M482" s="34"/>
      <x:c r="N482" s="34"/>
      <x:c r="O482" s="34"/>
      <x:c r="P482" s="34"/>
    </x:row>
    <x:row r="483">
      <x:c r="A483" s="34" t="n">
        <x:v>459</x:v>
      </x:c>
      <x:c r="B483" s="39" t="n">
        <x:v>-0.7875571893573186</x:v>
      </x:c>
      <x:c r="C483" s="39" t="n">
        <x:v>-2.0805083374586477</x:v>
      </x:c>
      <x:c r="D483" s="17" t="n">
        <x:f>$B$6+$B$7*B483</x:f>
        <x:v>-0.028755718935731853</x:v>
      </x:c>
      <x:c r="E483" s="17" t="n">
        <x:f>$C$6+$C$7*($B$8*B483+SQRT(1-$B$8^2)*C483)</x:f>
        <x:v>-0.25314184281756924</x:v>
      </x:c>
      <x:c r="F483" s="17" t="n">
        <x:f>$B$9*D483+(1-$B$9)*E483</x:f>
        <x:v>-0.14094878087665055</x:v>
      </x:c>
      <x:c r="G483" s="34"/>
      <x:c r="H483" s="34"/>
      <x:c r="I483" s="34"/>
      <x:c r="J483" s="34"/>
      <x:c r="K483" s="34"/>
      <x:c r="L483" s="34"/>
      <x:c r="M483" s="34"/>
      <x:c r="N483" s="34"/>
      <x:c r="O483" s="34"/>
      <x:c r="P483" s="34"/>
    </x:row>
    <x:row r="484">
      <x:c r="A484" s="34" t="n">
        <x:v>460</x:v>
      </x:c>
      <x:c r="B484" s="39" t="n">
        <x:v>-0.6954515250276415</x:v>
      </x:c>
      <x:c r="C484" s="39" t="n">
        <x:v>1.0053803074589536</x:v>
      </x:c>
      <x:c r="D484" s="17" t="n">
        <x:f>$B$6+$B$7*B484</x:f>
        <x:v>-0.019545152502764146</x:v>
      </x:c>
      <x:c r="E484" s="17" t="n">
        <x:f>$C$6+$C$7*($B$8*B484+SQRT(1-$B$8^2)*C484)</x:f>
        <x:v>0.19256543451641372</x:v>
      </x:c>
      <x:c r="F484" s="17" t="n">
        <x:f>$B$9*D484+(1-$B$9)*E484</x:f>
        <x:v>0.08651014100682479</x:v>
      </x:c>
      <x:c r="G484" s="34"/>
      <x:c r="H484" s="34"/>
      <x:c r="I484" s="34"/>
      <x:c r="J484" s="34"/>
      <x:c r="K484" s="34"/>
      <x:c r="L484" s="34"/>
      <x:c r="M484" s="34"/>
      <x:c r="N484" s="34"/>
      <x:c r="O484" s="34"/>
      <x:c r="P484" s="34"/>
    </x:row>
    <x:row r="485">
      <x:c r="A485" s="34" t="n">
        <x:v>461</x:v>
      </x:c>
      <x:c r="B485" s="39" t="n">
        <x:v>0.6702440338705734</x:v>
      </x:c>
      <x:c r="C485" s="39" t="n">
        <x:v>0.9793131510767035</x:v>
      </x:c>
      <x:c r="D485" s="17" t="n">
        <x:f>$B$6+$B$7*B485</x:f>
        <x:v>0.11702440338705734</x:v>
      </x:c>
      <x:c r="E485" s="17" t="n">
        <x:f>$C$6+$C$7*($B$8*B485+SQRT(1-$B$8^2)*C485)</x:f>
        <x:v>0.2502917623154593</x:v>
      </x:c>
      <x:c r="F485" s="17" t="n">
        <x:f>$B$9*D485+(1-$B$9)*E485</x:f>
        <x:v>0.18365808285125831</x:v>
      </x:c>
      <x:c r="G485" s="34"/>
      <x:c r="H485" s="34"/>
      <x:c r="I485" s="34"/>
      <x:c r="J485" s="34"/>
      <x:c r="K485" s="34"/>
      <x:c r="L485" s="34"/>
      <x:c r="M485" s="34"/>
      <x:c r="N485" s="34"/>
      <x:c r="O485" s="34"/>
      <x:c r="P485" s="34"/>
    </x:row>
    <x:row r="486">
      <x:c r="A486" s="34" t="n">
        <x:v>462</x:v>
      </x:c>
      <x:c r="B486" s="39" t="n">
        <x:v>0.8311836859889953</x:v>
      </x:c>
      <x:c r="C486" s="39" t="n">
        <x:v>-1.0584868036392103</x:v>
      </x:c>
      <x:c r="D486" s="17" t="n">
        <x:f>$B$6+$B$7*B486</x:f>
        <x:v>0.13311836859889953</x:v>
      </x:c>
      <x:c r="E486" s="17" t="n">
        <x:f>$C$6+$C$7*($B$8*B486+SQRT(1-$B$8^2)*C486)</x:f>
        <x:v>-0.03405654255658978</x:v>
      </x:c>
      <x:c r="F486" s="17" t="n">
        <x:f>$B$9*D486+(1-$B$9)*E486</x:f>
        <x:v>0.04953091302115487</x:v>
      </x:c>
      <x:c r="G486" s="34"/>
      <x:c r="H486" s="34"/>
      <x:c r="I486" s="34"/>
      <x:c r="J486" s="34"/>
      <x:c r="K486" s="34"/>
      <x:c r="L486" s="34"/>
      <x:c r="M486" s="34"/>
      <x:c r="N486" s="34"/>
      <x:c r="O486" s="34"/>
      <x:c r="P486" s="34"/>
    </x:row>
    <x:row r="487">
      <x:c r="A487" s="34" t="n">
        <x:v>463</x:v>
      </x:c>
      <x:c r="B487" s="39" t="n">
        <x:v>-0.6878560727381601</x:v>
      </x:c>
      <x:c r="C487" s="39" t="n">
        <x:v>-0.8860606391725272</x:v>
      </x:c>
      <x:c r="D487" s="17" t="n">
        <x:f>$B$6+$B$7*B487</x:f>
        <x:v>-0.018785607273816007</x:v>
      </x:c>
      <x:c r="E487" s="17" t="n">
        <x:f>$C$6+$C$7*($B$8*B487+SQRT(1-$B$8^2)*C487)</x:f>
        <x:v>-0.07774072005410156</x:v>
      </x:c>
      <x:c r="F487" s="17" t="n">
        <x:f>$B$9*D487+(1-$B$9)*E487</x:f>
        <x:v>-0.04826316366395878</x:v>
      </x:c>
      <x:c r="G487" s="34"/>
      <x:c r="H487" s="34"/>
      <x:c r="I487" s="34"/>
      <x:c r="J487" s="34"/>
      <x:c r="K487" s="34"/>
      <x:c r="L487" s="34"/>
      <x:c r="M487" s="34"/>
      <x:c r="N487" s="34"/>
      <x:c r="O487" s="34"/>
      <x:c r="P487" s="34"/>
    </x:row>
    <x:row r="488">
      <x:c r="A488" s="34" t="n">
        <x:v>464</x:v>
      </x:c>
      <x:c r="B488" s="39" t="n">
        <x:v>-1.1953227157208717</x:v>
      </x:c>
      <x:c r="C488" s="39" t="n">
        <x:v>0.271425257951251</x:v>
      </x:c>
      <x:c r="D488" s="17" t="n">
        <x:f>$B$6+$B$7*B488</x:f>
        <x:v>-0.06953227157208718</x:v>
      </x:c>
      <x:c r="E488" s="17" t="n">
        <x:f>$C$6+$C$7*($B$8*B488+SQRT(1-$B$8^2)*C488)</x:f>
        <x:v>0.06504895686472151</x:v>
      </x:c>
      <x:c r="F488" s="17" t="n">
        <x:f>$B$9*D488+(1-$B$9)*E488</x:f>
        <x:v>-0.002241657353682834</x:v>
      </x:c>
      <x:c r="G488" s="34"/>
      <x:c r="H488" s="34"/>
      <x:c r="I488" s="34"/>
      <x:c r="J488" s="34"/>
      <x:c r="K488" s="34"/>
      <x:c r="L488" s="34"/>
      <x:c r="M488" s="34"/>
      <x:c r="N488" s="34"/>
      <x:c r="O488" s="34"/>
      <x:c r="P488" s="34"/>
    </x:row>
    <x:row r="489">
      <x:c r="A489" s="34" t="n">
        <x:v>465</x:v>
      </x:c>
      <x:c r="B489" s="39" t="n">
        <x:v>0.09674474217340909</x:v>
      </x:c>
      <x:c r="C489" s="39" t="n">
        <x:v>0.20621842737191096</x:v>
      </x:c>
      <x:c r="D489" s="17" t="n">
        <x:f>$B$6+$B$7*B489</x:f>
        <x:v>0.059674474217340914</x:v>
      </x:c>
      <x:c r="E489" s="17" t="n">
        <x:f>$C$6+$C$7*($B$8*B489+SQRT(1-$B$8^2)*C489)</x:f>
        <x:v>0.11386148968649629</x:v>
      </x:c>
      <x:c r="F489" s="17" t="n">
        <x:f>$B$9*D489+(1-$B$9)*E489</x:f>
        <x:v>0.0867679819519186</x:v>
      </x:c>
      <x:c r="G489" s="34"/>
      <x:c r="H489" s="34"/>
      <x:c r="I489" s="34"/>
      <x:c r="J489" s="34"/>
      <x:c r="K489" s="34"/>
      <x:c r="L489" s="34"/>
      <x:c r="M489" s="34"/>
      <x:c r="N489" s="34"/>
      <x:c r="O489" s="34"/>
      <x:c r="P489" s="34"/>
    </x:row>
    <x:row r="490">
      <x:c r="A490" s="34" t="n">
        <x:v>466</x:v>
      </x:c>
      <x:c r="B490" s="39" t="n">
        <x:v>-0.8851819866838093</x:v>
      </x:c>
      <x:c r="C490" s="39" t="n">
        <x:v>1.0130889696434526</x:v>
      </x:c>
      <x:c r="D490" s="17" t="n">
        <x:f>$B$6+$B$7*B490</x:f>
        <x:v>-0.03851819866838094</x:v>
      </x:c>
      <x:c r="E490" s="17" t="n">
        <x:f>$C$6+$C$7*($B$8*B490+SQRT(1-$B$8^2)*C490)</x:f>
        <x:v>0.18513060299912731</x:v>
      </x:c>
      <x:c r="F490" s="17" t="n">
        <x:f>$B$9*D490+(1-$B$9)*E490</x:f>
        <x:v>0.07330620216537319</x:v>
      </x:c>
      <x:c r="G490" s="34"/>
      <x:c r="H490" s="34"/>
      <x:c r="I490" s="34"/>
      <x:c r="J490" s="34"/>
      <x:c r="K490" s="34"/>
      <x:c r="L490" s="34"/>
      <x:c r="M490" s="34"/>
      <x:c r="N490" s="34"/>
      <x:c r="O490" s="34"/>
      <x:c r="P490" s="34"/>
    </x:row>
    <x:row r="491">
      <x:c r="A491" s="34" t="n">
        <x:v>467</x:v>
      </x:c>
      <x:c r="B491" s="39" t="n">
        <x:v>0.37066098927110314</x:v>
      </x:c>
      <x:c r="C491" s="39" t="n">
        <x:v>-0.2322159401841238</x:v>
      </x:c>
      <x:c r="D491" s="17" t="n">
        <x:f>$B$6+$B$7*B491</x:f>
        <x:v>0.08706609892711031</x:v>
      </x:c>
      <x:c r="E491" s="17" t="n">
        <x:f>$C$6+$C$7*($B$8*B491+SQRT(1-$B$8^2)*C491)</x:f>
        <x:v>0.06345176123687041</x:v>
      </x:c>
      <x:c r="F491" s="17" t="n">
        <x:f>$B$9*D491+(1-$B$9)*E491</x:f>
        <x:v>0.07525893008199036</x:v>
      </x:c>
      <x:c r="G491" s="34"/>
      <x:c r="H491" s="34"/>
      <x:c r="I491" s="34"/>
      <x:c r="J491" s="34"/>
      <x:c r="K491" s="34"/>
      <x:c r="L491" s="34"/>
      <x:c r="M491" s="34"/>
      <x:c r="N491" s="34"/>
      <x:c r="O491" s="34"/>
      <x:c r="P491" s="34"/>
    </x:row>
    <x:row r="492">
      <x:c r="A492" s="34" t="n">
        <x:v>468</x:v>
      </x:c>
      <x:c r="B492" s="39" t="n">
        <x:v>-0.3903391259934013</x:v>
      </x:c>
      <x:c r="C492" s="39" t="n">
        <x:v>0.34491570805907523</x:v>
      </x:c>
      <x:c r="D492" s="17" t="n">
        <x:f>$B$6+$B$7*B492</x:f>
        <x:v>0.010966087400659866</x:v>
      </x:c>
      <x:c r="E492" s="17" t="n">
        <x:f>$C$6+$C$7*($B$8*B492+SQRT(1-$B$8^2)*C492)</x:f>
        <x:v>0.11178903159560213</x:v>
      </x:c>
      <x:c r="F492" s="17" t="n">
        <x:f>$B$9*D492+(1-$B$9)*E492</x:f>
        <x:v>0.061377559498131</x:v>
      </x:c>
      <x:c r="G492" s="34"/>
      <x:c r="H492" s="34"/>
      <x:c r="I492" s="34"/>
      <x:c r="J492" s="34"/>
      <x:c r="K492" s="34"/>
      <x:c r="L492" s="34"/>
      <x:c r="M492" s="34"/>
      <x:c r="N492" s="34"/>
      <x:c r="O492" s="34"/>
      <x:c r="P492" s="34"/>
    </x:row>
    <x:row r="493">
      <x:c r="A493" s="34" t="n">
        <x:v>469</x:v>
      </x:c>
      <x:c r="B493" s="39" t="n">
        <x:v>0.20640763136497878</x:v>
      </x:c>
      <x:c r="C493" s="39" t="n">
        <x:v>-0.6018920510859187</x:v>
      </x:c>
      <x:c r="D493" s="17" t="n">
        <x:f>$B$6+$B$7*B493</x:f>
        <x:v>0.07064076313649788</x:v>
      </x:c>
      <x:c r="E493" s="17" t="n">
        <x:f>$C$6+$C$7*($B$8*B493+SQRT(1-$B$8^2)*C493)</x:f>
        <x:v>0.00316308002860774</x:v>
      </x:c>
      <x:c r="F493" s="17" t="n">
        <x:f>$B$9*D493+(1-$B$9)*E493</x:f>
        <x:v>0.03690192158255281</x:v>
      </x:c>
      <x:c r="G493" s="34"/>
      <x:c r="H493" s="34"/>
      <x:c r="I493" s="34"/>
      <x:c r="J493" s="34"/>
      <x:c r="K493" s="34"/>
      <x:c r="L493" s="34"/>
      <x:c r="M493" s="34"/>
      <x:c r="N493" s="34"/>
      <x:c r="O493" s="34"/>
      <x:c r="P493" s="34"/>
    </x:row>
    <x:row r="494">
      <x:c r="A494" s="34" t="n">
        <x:v>470</x:v>
      </x:c>
      <x:c r="B494" s="39" t="n">
        <x:v>0.6046630167920435</x:v>
      </x:c>
      <x:c r="C494" s="39" t="n">
        <x:v>1.8114663151492605</x:v>
      </x:c>
      <x:c r="D494" s="17" t="n">
        <x:f>$B$6+$B$7*B494</x:f>
        <x:v>0.11046630167920435</x:v>
      </x:c>
      <x:c r="E494" s="17" t="n">
        <x:f>$C$6+$C$7*($B$8*B494+SQRT(1-$B$8^2)*C494)</x:f>
        <x:v>0.36641414526571936</x:v>
      </x:c>
      <x:c r="F494" s="17" t="n">
        <x:f>$B$9*D494+(1-$B$9)*E494</x:f>
        <x:v>0.23844022347246185</x:v>
      </x:c>
      <x:c r="G494" s="34"/>
      <x:c r="H494" s="34"/>
      <x:c r="I494" s="34"/>
      <x:c r="J494" s="34"/>
      <x:c r="K494" s="34"/>
      <x:c r="L494" s="34"/>
      <x:c r="M494" s="34"/>
      <x:c r="N494" s="34"/>
      <x:c r="O494" s="34"/>
      <x:c r="P494" s="34"/>
    </x:row>
    <x:row r="495">
      <x:c r="A495" s="34" t="n">
        <x:v>471</x:v>
      </x:c>
      <x:c r="B495" s="39" t="n">
        <x:v>-0.2107058391546259</x:v>
      </x:c>
      <x:c r="C495" s="39" t="n">
        <x:v>1.8008332831842706</x:v>
      </x:c>
      <x:c r="D495" s="17" t="n">
        <x:f>$B$6+$B$7*B495</x:f>
        <x:v>0.02892941608453741</x:v>
      </x:c>
      <x:c r="E495" s="17" t="n">
        <x:f>$C$6+$C$7*($B$8*B495+SQRT(1-$B$8^2)*C495)</x:f>
        <x:v>0.32820105684492074</x:v>
      </x:c>
      <x:c r="F495" s="17" t="n">
        <x:f>$B$9*D495+(1-$B$9)*E495</x:f>
        <x:v>0.17856523646472908</x:v>
      </x:c>
      <x:c r="G495" s="34"/>
      <x:c r="H495" s="34"/>
      <x:c r="I495" s="34"/>
      <x:c r="J495" s="34"/>
      <x:c r="K495" s="34"/>
      <x:c r="L495" s="34"/>
      <x:c r="M495" s="34"/>
      <x:c r="N495" s="34"/>
      <x:c r="O495" s="34"/>
      <x:c r="P495" s="34"/>
    </x:row>
    <x:row r="496">
      <x:c r="A496" s="34" t="n">
        <x:v>472</x:v>
      </x:c>
      <x:c r="B496" s="39" t="n">
        <x:v>0.14291208649884182</x:v>
      </x:c>
      <x:c r="C496" s="39" t="n">
        <x:v>-0.5870206823405945</x:v>
      </x:c>
      <x:c r="D496" s="17" t="n">
        <x:f>$B$6+$B$7*B496</x:f>
        <x:v>0.06429120864988419</x:v>
      </x:c>
      <x:c r="E496" s="17" t="n">
        <x:f>$C$6+$C$7*($B$8*B496+SQRT(1-$B$8^2)*C496)</x:f>
        <x:v>0.002433737753365292</x:v>
      </x:c>
      <x:c r="F496" s="17" t="n">
        <x:f>$B$9*D496+(1-$B$9)*E496</x:f>
        <x:v>0.03336247320162474</x:v>
      </x:c>
      <x:c r="G496" s="34"/>
      <x:c r="H496" s="34"/>
      <x:c r="I496" s="34"/>
      <x:c r="J496" s="34"/>
      <x:c r="K496" s="34"/>
      <x:c r="L496" s="34"/>
      <x:c r="M496" s="34"/>
      <x:c r="N496" s="34"/>
      <x:c r="O496" s="34"/>
      <x:c r="P496" s="34"/>
    </x:row>
    <x:row r="497">
      <x:c r="A497" s="34" t="n">
        <x:v>473</x:v>
      </x:c>
      <x:c r="B497" s="39" t="n">
        <x:v>-0.9096269308961267</x:v>
      </x:c>
      <x:c r="C497" s="39" t="n">
        <x:v>0.7828809405761601</x:v>
      </x:c>
      <x:c r="D497" s="17" t="n">
        <x:f>$B$6+$B$7*B497</x:f>
        <x:v>-0.04096269308961267</x:v>
      </x:c>
      <x:c r="E497" s="17" t="n">
        <x:f>$C$6+$C$7*($B$8*B497+SQRT(1-$B$8^2)*C497)</x:f>
        <x:v>0.1510899109983397</x:v>
      </x:c>
      <x:c r="F497" s="17" t="n">
        <x:f>$B$9*D497+(1-$B$9)*E497</x:f>
        <x:v>0.05506360895436352</x:v>
      </x:c>
      <x:c r="G497" s="34"/>
      <x:c r="H497" s="34"/>
      <x:c r="I497" s="34"/>
      <x:c r="J497" s="34"/>
      <x:c r="K497" s="34"/>
      <x:c r="L497" s="34"/>
      <x:c r="M497" s="34"/>
      <x:c r="N497" s="34"/>
      <x:c r="O497" s="34"/>
      <x:c r="P497" s="34"/>
    </x:row>
    <x:row r="498">
      <x:c r="A498" s="34" t="n">
        <x:v>474</x:v>
      </x:c>
      <x:c r="B498" s="39" t="n">
        <x:v>-0.1540485982043678</x:v>
      </x:c>
      <x:c r="C498" s="39" t="n">
        <x:v>0.02739048220591551</x:v>
      </x:c>
      <x:c r="D498" s="17" t="n">
        <x:f>$B$6+$B$7*B498</x:f>
        <x:v>0.03459514017956322</x:v>
      </x:c>
      <x:c r="E498" s="17" t="n">
        <x:f>$C$6+$C$7*($B$8*B498+SQRT(1-$B$8^2)*C498)</x:f>
        <x:v>0.07698714128909387</x:v>
      </x:c>
      <x:c r="F498" s="17" t="n">
        <x:f>$B$9*D498+(1-$B$9)*E498</x:f>
        <x:v>0.055791140734328545</x:v>
      </x:c>
      <x:c r="G498" s="34"/>
      <x:c r="H498" s="34"/>
      <x:c r="I498" s="34"/>
      <x:c r="J498" s="34"/>
      <x:c r="K498" s="34"/>
      <x:c r="L498" s="34"/>
      <x:c r="M498" s="34"/>
      <x:c r="N498" s="34"/>
      <x:c r="O498" s="34"/>
      <x:c r="P498" s="34"/>
    </x:row>
    <x:row r="499">
      <x:c r="A499" s="34" t="n">
        <x:v>475</x:v>
      </x:c>
      <x:c r="B499" s="39" t="n">
        <x:v>-0.03983979135045416</x:v>
      </x:c>
      <x:c r="C499" s="39" t="n">
        <x:v>-0.4245449076314556</x:v>
      </x:c>
      <x:c r="D499" s="17" t="n">
        <x:f>$B$6+$B$7*B499</x:f>
        <x:v>0.046016020864954585</x:v>
      </x:c>
      <x:c r="E499" s="17" t="n">
        <x:f>$C$6+$C$7*($B$8*B499+SQRT(1-$B$8^2)*C499)</x:f>
        <x:v>0.017458704866492314</x:v>
      </x:c>
      <x:c r="F499" s="17" t="n">
        <x:f>$B$9*D499+(1-$B$9)*E499</x:f>
        <x:v>0.03173736286572345</x:v>
      </x:c>
      <x:c r="G499" s="34"/>
      <x:c r="H499" s="34"/>
      <x:c r="I499" s="34"/>
      <x:c r="J499" s="34"/>
      <x:c r="K499" s="34"/>
      <x:c r="L499" s="34"/>
      <x:c r="M499" s="34"/>
      <x:c r="N499" s="34"/>
      <x:c r="O499" s="34"/>
      <x:c r="P499" s="34"/>
    </x:row>
    <x:row r="500">
      <x:c r="A500" s="34" t="n">
        <x:v>476</x:v>
      </x:c>
      <x:c r="B500" s="39" t="n">
        <x:v>0.6866733606683828</x:v>
      </x:c>
      <x:c r="C500" s="39" t="n">
        <x:v>-0.5809992915610708</x:v>
      </x:c>
      <x:c r="D500" s="17" t="n">
        <x:f>$B$6+$B$7*B500</x:f>
        <x:v>0.11866733606683828</x:v>
      </x:c>
      <x:c r="E500" s="17" t="n">
        <x:f>$C$6+$C$7*($B$8*B500+SQRT(1-$B$8^2)*C500)</x:f>
        <x:v>0.02776460119774038</x:v>
      </x:c>
      <x:c r="F500" s="17" t="n">
        <x:f>$B$9*D500+(1-$B$9)*E500</x:f>
        <x:v>0.07321596863228932</x:v>
      </x:c>
      <x:c r="G500" s="34"/>
      <x:c r="H500" s="34"/>
      <x:c r="I500" s="34"/>
      <x:c r="J500" s="34"/>
      <x:c r="K500" s="34"/>
      <x:c r="L500" s="34"/>
      <x:c r="M500" s="34"/>
      <x:c r="N500" s="34"/>
      <x:c r="O500" s="34"/>
      <x:c r="P500" s="34"/>
    </x:row>
    <x:row r="501">
      <x:c r="A501" s="34" t="n">
        <x:v>477</x:v>
      </x:c>
      <x:c r="B501" s="39" t="n">
        <x:v>-0.5644333012799452</x:v>
      </x:c>
      <x:c r="C501" s="39" t="n">
        <x:v>-0.3597219787498914</x:v>
      </x:c>
      <x:c r="D501" s="17" t="n">
        <x:f>$B$6+$B$7*B501</x:f>
        <x:v>-0.006443330127994515</x:v>
      </x:c>
      <x:c r="E501" s="17" t="n">
        <x:f>$C$6+$C$7*($B$8*B501+SQRT(1-$B$8^2)*C501)</x:f>
        <x:v>0.0031275668712832383</x:v>
      </x:c>
      <x:c r="F501" s="17" t="n">
        <x:f>$B$9*D501+(1-$B$9)*E501</x:f>
        <x:v>-0.0016578816283556383</x:v>
      </x:c>
      <x:c r="G501" s="34"/>
      <x:c r="H501" s="34"/>
      <x:c r="I501" s="34"/>
      <x:c r="J501" s="34"/>
      <x:c r="K501" s="34"/>
      <x:c r="L501" s="34"/>
      <x:c r="M501" s="34"/>
      <x:c r="N501" s="34"/>
      <x:c r="O501" s="34"/>
      <x:c r="P501" s="34"/>
    </x:row>
    <x:row r="502">
      <x:c r="A502" s="34" t="n">
        <x:v>478</x:v>
      </x:c>
      <x:c r="B502" s="39" t="n">
        <x:v>-0.34662941413081544</x:v>
      </x:c>
      <x:c r="C502" s="39" t="n">
        <x:v>0.48507347707991577</x:v>
      </x:c>
      <x:c r="D502" s="17" t="n">
        <x:f>$B$6+$B$7*B502</x:f>
        <x:v>0.015337058586918459</x:v>
      </x:c>
      <x:c r="E502" s="17" t="n">
        <x:f>$C$6+$C$7*($B$8*B502+SQRT(1-$B$8^2)*C502)</x:f>
        <x:v>0.13381126716723668</x:v>
      </x:c>
      <x:c r="F502" s="17" t="n">
        <x:f>$B$9*D502+(1-$B$9)*E502</x:f>
        <x:v>0.07457416287707758</x:v>
      </x:c>
      <x:c r="G502" s="34"/>
      <x:c r="H502" s="34"/>
      <x:c r="I502" s="34"/>
      <x:c r="J502" s="34"/>
      <x:c r="K502" s="34"/>
      <x:c r="L502" s="34"/>
      <x:c r="M502" s="34"/>
      <x:c r="N502" s="34"/>
      <x:c r="O502" s="34"/>
      <x:c r="P502" s="34"/>
    </x:row>
    <x:row r="503">
      <x:c r="A503" s="34" t="n">
        <x:v>479</x:v>
      </x:c>
      <x:c r="B503" s="39" t="n">
        <x:v>1.8502738579729732</x:v>
      </x:c>
      <x:c r="C503" s="39" t="n">
        <x:v>-1.0349361520876281</x:v>
      </x:c>
      <x:c r="D503" s="17" t="n">
        <x:f>$B$6+$B$7*B503</x:f>
        <x:v>0.23502738579729732</x:v>
      </x:c>
      <x:c r="E503" s="17" t="n">
        <x:f>$C$6+$C$7*($B$8*B503+SQRT(1-$B$8^2)*C503)</x:f>
        <x:v>0.01517239864278401</x:v>
      </x:c>
      <x:c r="F503" s="17" t="n">
        <x:f>$B$9*D503+(1-$B$9)*E503</x:f>
        <x:v>0.12509989222004067</x:v>
      </x:c>
      <x:c r="G503" s="34"/>
      <x:c r="H503" s="34"/>
      <x:c r="I503" s="34"/>
      <x:c r="J503" s="34"/>
      <x:c r="K503" s="34"/>
      <x:c r="L503" s="34"/>
      <x:c r="M503" s="34"/>
      <x:c r="N503" s="34"/>
      <x:c r="O503" s="34"/>
      <x:c r="P503" s="34"/>
    </x:row>
    <x:row r="504">
      <x:c r="A504" s="34" t="n">
        <x:v>480</x:v>
      </x:c>
      <x:c r="B504" s="39" t="n">
        <x:v>-0.32440158863521473</x:v>
      </x:c>
      <x:c r="C504" s="39" t="n">
        <x:v>1.9024538386258019</x:v>
      </x:c>
      <x:c r="D504" s="17" t="n">
        <x:f>$B$6+$B$7*B504</x:f>
        <x:v>0.01755984113647853</x:v>
      </x:c>
      <x:c r="E504" s="17" t="n">
        <x:f>$C$6+$C$7*($B$8*B504+SQRT(1-$B$8^2)*C504)</x:f>
        <x:v>0.33762572284411035</x:v>
      </x:c>
      <x:c r="F504" s="17" t="n">
        <x:f>$B$9*D504+(1-$B$9)*E504</x:f>
        <x:v>0.17759278199029443</x:v>
      </x:c>
      <x:c r="G504" s="34"/>
      <x:c r="H504" s="34"/>
      <x:c r="I504" s="34"/>
      <x:c r="J504" s="34"/>
      <x:c r="K504" s="34"/>
      <x:c r="L504" s="34"/>
      <x:c r="M504" s="34"/>
      <x:c r="N504" s="34"/>
      <x:c r="O504" s="34"/>
      <x:c r="P504" s="34"/>
    </x:row>
    <x:row r="505">
      <x:c r="A505" s="34" t="n">
        <x:v>481</x:v>
      </x:c>
      <x:c r="B505" s="39" t="n">
        <x:v>-1.139719679711015</x:v>
      </x:c>
      <x:c r="C505" s="39" t="n">
        <x:v>0.8615312562546159</x:v>
      </x:c>
      <x:c r="D505" s="17" t="n">
        <x:f>$B$6+$B$7*B505</x:f>
        <x:v>-0.0639719679711015</x:v>
      </x:c>
      <x:c r="E505" s="17" t="n">
        <x:f>$C$6+$C$7*($B$8*B505+SQRT(1-$B$8^2)*C505)</x:f>
        <x:v>0.15198988020109427</x:v>
      </x:c>
      <x:c r="F505" s="17" t="n">
        <x:f>$B$9*D505+(1-$B$9)*E505</x:f>
        <x:v>0.04400895611499639</x:v>
      </x:c>
      <x:c r="G505" s="34"/>
      <x:c r="H505" s="34"/>
      <x:c r="I505" s="34"/>
      <x:c r="J505" s="34"/>
      <x:c r="K505" s="34"/>
      <x:c r="L505" s="34"/>
      <x:c r="M505" s="34"/>
      <x:c r="N505" s="34"/>
      <x:c r="O505" s="34"/>
      <x:c r="P505" s="34"/>
    </x:row>
    <x:row r="506">
      <x:c r="A506" s="34" t="n">
        <x:v>482</x:v>
      </x:c>
      <x:c r="B506" s="39" t="n">
        <x:v>0.7734986991986837</x:v>
      </x:c>
      <x:c r="C506" s="39" t="n">
        <x:v>-0.5995914741002137</x:v>
      </x:c>
      <x:c r="D506" s="17" t="n">
        <x:f>$B$6+$B$7*B506</x:f>
        <x:v>0.12734986991986838</x:v>
      </x:c>
      <x:c r="E506" s="17" t="n">
        <x:f>$C$6+$C$7*($B$8*B506+SQRT(1-$B$8^2)*C506)</x:f>
        <x:v>0.02901136966700569</x:v>
      </x:c>
      <x:c r="F506" s="17" t="n">
        <x:f>$B$9*D506+(1-$B$9)*E506</x:f>
        <x:v>0.07818061979343703</x:v>
      </x:c>
      <x:c r="G506" s="34"/>
      <x:c r="H506" s="34"/>
      <x:c r="I506" s="34"/>
      <x:c r="J506" s="34"/>
      <x:c r="K506" s="34"/>
      <x:c r="L506" s="34"/>
      <x:c r="M506" s="34"/>
      <x:c r="N506" s="34"/>
      <x:c r="O506" s="34"/>
      <x:c r="P506" s="34"/>
    </x:row>
    <x:row r="507">
      <x:c r="A507" s="34" t="n">
        <x:v>483</x:v>
      </x:c>
      <x:c r="B507" s="39" t="n">
        <x:v>0.8014270315673896</x:v>
      </x:c>
      <x:c r="C507" s="39" t="n">
        <x:v>-0.3858710325784416</x:v>
      </x:c>
      <x:c r="D507" s="17" t="n">
        <x:f>$B$6+$B$7*B507</x:f>
        <x:v>0.13014270315673898</x:v>
      </x:c>
      <x:c r="E507" s="17" t="n">
        <x:f>$C$6+$C$7*($B$8*B507+SQRT(1-$B$8^2)*C507)</x:f>
        <x:v>0.06084959072036092</x:v>
      </x:c>
      <x:c r="F507" s="17" t="n">
        <x:f>$B$9*D507+(1-$B$9)*E507</x:f>
        <x:v>0.09549614693854995</x:v>
      </x:c>
      <x:c r="G507" s="34"/>
      <x:c r="H507" s="34"/>
      <x:c r="I507" s="34"/>
      <x:c r="J507" s="34"/>
      <x:c r="K507" s="34"/>
      <x:c r="L507" s="34"/>
      <x:c r="M507" s="34"/>
      <x:c r="N507" s="34"/>
      <x:c r="O507" s="34"/>
      <x:c r="P507" s="34"/>
    </x:row>
    <x:row r="508">
      <x:c r="A508" s="34" t="n">
        <x:v>484</x:v>
      </x:c>
      <x:c r="B508" s="39" t="n">
        <x:v>0.013768685966333625</x:v>
      </x:c>
      <x:c r="C508" s="39" t="n">
        <x:v>0.30430304538220826</x:v>
      </x:c>
      <x:c r="D508" s="17" t="n">
        <x:f>$B$6+$B$7*B508</x:f>
        <x:v>0.05137686859663337</x:v>
      </x:c>
      <x:c r="E508" s="17" t="n">
        <x:f>$C$6+$C$7*($B$8*B508+SQRT(1-$B$8^2)*C508)</x:f>
        <x:v>0.12416258148358227</x:v>
      </x:c>
      <x:c r="F508" s="17" t="n">
        <x:f>$B$9*D508+(1-$B$9)*E508</x:f>
        <x:v>0.08776972504010781</x:v>
      </x:c>
      <x:c r="G508" s="34"/>
      <x:c r="H508" s="34"/>
      <x:c r="I508" s="34"/>
      <x:c r="J508" s="34"/>
      <x:c r="K508" s="34"/>
      <x:c r="L508" s="34"/>
      <x:c r="M508" s="34"/>
      <x:c r="N508" s="34"/>
      <x:c r="O508" s="34"/>
      <x:c r="P508" s="34"/>
    </x:row>
    <x:row r="509">
      <x:c r="A509" s="34" t="n">
        <x:v>485</x:v>
      </x:c>
      <x:c r="B509" s="39" t="n">
        <x:v>0.4483656137660394</x:v>
      </x:c>
      <x:c r="C509" s="39" t="n">
        <x:v>0.38785006127895494</x:v>
      </x:c>
      <x:c r="D509" s="17" t="n">
        <x:f>$B$6+$B$7*B509</x:f>
        <x:v>0.09483656137660394</x:v>
      </x:c>
      <x:c r="E509" s="17" t="n">
        <x:f>$C$6+$C$7*($B$8*B509+SQRT(1-$B$8^2)*C509)</x:f>
        <x:v>0.15567425927836573</x:v>
      </x:c>
      <x:c r="F509" s="17" t="n">
        <x:f>$B$9*D509+(1-$B$9)*E509</x:f>
        <x:v>0.12525541032748483</x:v>
      </x:c>
      <x:c r="G509" s="34"/>
      <x:c r="H509" s="34"/>
      <x:c r="I509" s="34"/>
      <x:c r="J509" s="34"/>
      <x:c r="K509" s="34"/>
      <x:c r="L509" s="34"/>
      <x:c r="M509" s="34"/>
      <x:c r="N509" s="34"/>
      <x:c r="O509" s="34"/>
      <x:c r="P509" s="34"/>
    </x:row>
    <x:row r="510">
      <x:c r="A510" s="34" t="n">
        <x:v>486</x:v>
      </x:c>
      <x:c r="B510" s="39" t="n">
        <x:v>0.924687941999973</x:v>
      </x:c>
      <x:c r="C510" s="39" t="n">
        <x:v>1.3098774423829003</x:v>
      </x:c>
      <x:c r="D510" s="17" t="n">
        <x:f>$B$6+$B$7*B510</x:f>
        <x:v>0.1424687941999973</x:v>
      </x:c>
      <x:c r="E510" s="17" t="n">
        <x:f>$C$6+$C$7*($B$8*B510+SQRT(1-$B$8^2)*C510)</x:f>
        <x:v>0.309042473591121</x:v>
      </x:c>
      <x:c r="F510" s="17" t="n">
        <x:f>$B$9*D510+(1-$B$9)*E510</x:f>
        <x:v>0.22575563389555917</x:v>
      </x:c>
      <x:c r="G510" s="34"/>
      <x:c r="H510" s="34"/>
      <x:c r="I510" s="34"/>
      <x:c r="J510" s="34"/>
      <x:c r="K510" s="34"/>
      <x:c r="L510" s="34"/>
      <x:c r="M510" s="34"/>
      <x:c r="N510" s="34"/>
      <x:c r="O510" s="34"/>
      <x:c r="P510" s="34"/>
    </x:row>
    <x:row r="511">
      <x:c r="A511" s="34" t="n">
        <x:v>487</x:v>
      </x:c>
      <x:c r="B511" s="39" t="n">
        <x:v>-0.8773091492150465</x:v>
      </x:c>
      <x:c r="C511" s="39" t="n">
        <x:v>-0.5540014036752521</x:v>
      </x:c>
      <x:c r="D511" s="17" t="n">
        <x:f>$B$6+$B$7*B511</x:f>
        <x:v>-0.037730914921504655</x:v>
      </x:c>
      <x:c r="E511" s="17" t="n">
        <x:f>$C$6+$C$7*($B$8*B511+SQRT(1-$B$8^2)*C511)</x:f>
        <x:v>-0.03875146020555263</x:v>
      </x:c>
      <x:c r="F511" s="17" t="n">
        <x:f>$B$9*D511+(1-$B$9)*E511</x:f>
        <x:v>-0.03824118756352864</x:v>
      </x:c>
      <x:c r="G511" s="34"/>
      <x:c r="H511" s="34"/>
      <x:c r="I511" s="34"/>
      <x:c r="J511" s="34"/>
      <x:c r="K511" s="34"/>
      <x:c r="L511" s="34"/>
      <x:c r="M511" s="34"/>
      <x:c r="N511" s="34"/>
      <x:c r="O511" s="34"/>
      <x:c r="P511" s="34"/>
    </x:row>
    <x:row r="512">
      <x:c r="A512" s="34" t="n">
        <x:v>488</x:v>
      </x:c>
      <x:c r="B512" s="39" t="n">
        <x:v>0.19462233190868963</x:v>
      </x:c>
      <x:c r="C512" s="39" t="n">
        <x:v>1.2990898379660627</x:v>
      </x:c>
      <x:c r="D512" s="17" t="n">
        <x:f>$B$6+$B$7*B512</x:f>
        <x:v>0.06946223319086897</x:v>
      </x:c>
      <x:c r="E512" s="17" t="n">
        <x:f>$C$6+$C$7*($B$8*B512+SQRT(1-$B$8^2)*C512)</x:f>
        <x:v>0.2746459133256233</x:v>
      </x:c>
      <x:c r="F512" s="17" t="n">
        <x:f>$B$9*D512+(1-$B$9)*E512</x:f>
        <x:v>0.17205407325824615</x:v>
      </x:c>
      <x:c r="G512" s="34"/>
      <x:c r="H512" s="34"/>
      <x:c r="I512" s="34"/>
      <x:c r="J512" s="34"/>
      <x:c r="K512" s="34"/>
      <x:c r="L512" s="34"/>
      <x:c r="M512" s="34"/>
      <x:c r="N512" s="34"/>
      <x:c r="O512" s="34"/>
      <x:c r="P512" s="34"/>
    </x:row>
    <x:row r="513">
      <x:c r="A513" s="34" t="n">
        <x:v>489</x:v>
      </x:c>
      <x:c r="B513" s="39" t="n">
        <x:v>0.7966467621499138</x:v>
      </x:c>
      <x:c r="C513" s="39" t="n">
        <x:v>-0.10159929152603997</x:v>
      </x:c>
      <x:c r="D513" s="17" t="n">
        <x:f>$B$6+$B$7*B513</x:f>
        <x:v>0.1296646762149914</x:v>
      </x:c>
      <x:c r="E513" s="17" t="n">
        <x:f>$C$6+$C$7*($B$8*B513+SQRT(1-$B$8^2)*C513)</x:f>
        <x:v>0.10131117224331442</x:v>
      </x:c>
      <x:c r="F513" s="17" t="n">
        <x:f>$B$9*D513+(1-$B$9)*E513</x:f>
        <x:v>0.11548792422915291</x:v>
      </x:c>
      <x:c r="G513" s="34"/>
      <x:c r="H513" s="34"/>
      <x:c r="I513" s="34"/>
      <x:c r="J513" s="34"/>
      <x:c r="K513" s="34"/>
      <x:c r="L513" s="34"/>
      <x:c r="M513" s="34"/>
      <x:c r="N513" s="34"/>
      <x:c r="O513" s="34"/>
      <x:c r="P513" s="34"/>
    </x:row>
    <x:row r="514">
      <x:c r="A514" s="34" t="n">
        <x:v>490</x:v>
      </x:c>
      <x:c r="B514" s="39" t="n">
        <x:v>1.357872823597224</x:v>
      </x:c>
      <x:c r="C514" s="39" t="n">
        <x:v>0.35235609063907813</x:v>
      </x:c>
      <x:c r="D514" s="17" t="n">
        <x:f>$B$6+$B$7*B514</x:f>
        <x:v>0.18578728235972242</x:v>
      </x:c>
      <x:c r="E514" s="17" t="n">
        <x:f>$C$6+$C$7*($B$8*B514+SQRT(1-$B$8^2)*C514)</x:f>
        <x:v>0.19152322021967094</x:v>
      </x:c>
      <x:c r="F514" s="17" t="n">
        <x:f>$B$9*D514+(1-$B$9)*E514</x:f>
        <x:v>0.18865525128969668</x:v>
      </x:c>
      <x:c r="G514" s="34"/>
      <x:c r="H514" s="34"/>
      <x:c r="I514" s="34"/>
      <x:c r="J514" s="34"/>
      <x:c r="K514" s="34"/>
      <x:c r="L514" s="34"/>
      <x:c r="M514" s="34"/>
      <x:c r="N514" s="34"/>
      <x:c r="O514" s="34"/>
      <x:c r="P514" s="34"/>
    </x:row>
    <x:row r="515">
      <x:c r="A515" s="34" t="n">
        <x:v>491</x:v>
      </x:c>
      <x:c r="B515" s="39" t="n">
        <x:v>-0.6547380063547608</x:v>
      </x:c>
      <x:c r="C515" s="39" t="n">
        <x:v>-0.27365956074863057</x:v>
      </x:c>
      <x:c r="D515" s="17" t="n">
        <x:f>$B$6+$B$7*B515</x:f>
        <x:v>-0.01547380063547607</x:v>
      </x:c>
      <x:c r="E515" s="17" t="n">
        <x:f>$C$6+$C$7*($B$8*B515+SQRT(1-$B$8^2)*C515)</x:f>
        <x:v>0.011378602287936648</x:v>
      </x:c>
      <x:c r="F515" s="17" t="n">
        <x:f>$B$9*D515+(1-$B$9)*E515</x:f>
        <x:v>-0.002047599173769711</x:v>
      </x:c>
      <x:c r="G515" s="34"/>
      <x:c r="H515" s="34"/>
      <x:c r="I515" s="34"/>
      <x:c r="J515" s="34"/>
      <x:c r="K515" s="34"/>
      <x:c r="L515" s="34"/>
      <x:c r="M515" s="34"/>
      <x:c r="N515" s="34"/>
      <x:c r="O515" s="34"/>
      <x:c r="P515" s="34"/>
    </x:row>
    <x:row r="516">
      <x:c r="A516" s="34" t="n">
        <x:v>492</x:v>
      </x:c>
      <x:c r="B516" s="39" t="n">
        <x:v>-0.33025761384314617</x:v>
      </x:c>
      <x:c r="C516" s="39" t="n">
        <x:v>0.6360481090940616</x:v>
      </x:c>
      <x:c r="D516" s="17" t="n">
        <x:f>$B$6+$B$7*B516</x:f>
        <x:v>0.016974238615685387</x:v>
      </x:c>
      <x:c r="E516" s="17" t="n">
        <x:f>$C$6+$C$7*($B$8*B516+SQRT(1-$B$8^2)*C516)</x:f>
        <x:v>0.15615109116485054</x:v>
      </x:c>
      <x:c r="F516" s="17" t="n">
        <x:f>$B$9*D516+(1-$B$9)*E516</x:f>
        <x:v>0.08656266489026797</x:v>
      </x:c>
      <x:c r="G516" s="34"/>
      <x:c r="H516" s="34"/>
      <x:c r="I516" s="34"/>
      <x:c r="J516" s="34"/>
      <x:c r="K516" s="34"/>
      <x:c r="L516" s="34"/>
      <x:c r="M516" s="34"/>
      <x:c r="N516" s="34"/>
      <x:c r="O516" s="34"/>
      <x:c r="P516" s="34"/>
    </x:row>
    <x:row r="517">
      <x:c r="A517" s="34" t="n">
        <x:v>493</x:v>
      </x:c>
      <x:c r="B517" s="39" t="n">
        <x:v>1.3301230063191176</x:v>
      </x:c>
      <x:c r="C517" s="39" t="n">
        <x:v>-0.3681461905725182</x:v>
      </x:c>
      <x:c r="D517" s="17" t="n">
        <x:f>$B$6+$B$7*B517</x:f>
        <x:v>0.18301230063191176</x:v>
      </x:c>
      <x:c r="E517" s="17" t="n">
        <x:f>$C$6+$C$7*($B$8*B517+SQRT(1-$B$8^2)*C517)</x:f>
        <x:v>0.08717717282844449</x:v>
      </x:c>
      <x:c r="F517" s="17" t="n">
        <x:f>$B$9*D517+(1-$B$9)*E517</x:f>
        <x:v>0.13509473673017813</x:v>
      </x:c>
      <x:c r="G517" s="34"/>
      <x:c r="H517" s="34"/>
      <x:c r="I517" s="34"/>
      <x:c r="J517" s="34"/>
      <x:c r="K517" s="34"/>
      <x:c r="L517" s="34"/>
      <x:c r="M517" s="34"/>
      <x:c r="N517" s="34"/>
      <x:c r="O517" s="34"/>
      <x:c r="P517" s="34"/>
    </x:row>
    <x:row r="518">
      <x:c r="A518" s="34" t="n">
        <x:v>494</x:v>
      </x:c>
      <x:c r="B518" s="39" t="n">
        <x:v>-0.8311919238218177</x:v>
      </x:c>
      <x:c r="C518" s="39" t="n">
        <x:v>-0.35439766896801633</x:v>
      </x:c>
      <x:c r="D518" s="17" t="n">
        <x:f>$B$6+$B$7*B518</x:f>
        <x:v>-0.03311919238218178</x:v>
      </x:c>
      <x:c r="E518" s="17" t="n">
        <x:f>$C$6+$C$7*($B$8*B518+SQRT(1-$B$8^2)*C518)</x:f>
        <x:v>-0.008114710969888278</x:v>
      </x:c>
      <x:c r="F518" s="17" t="n">
        <x:f>$B$9*D518+(1-$B$9)*E518</x:f>
        <x:v>-0.020616951676035028</x:v>
      </x:c>
      <x:c r="G518" s="34"/>
      <x:c r="H518" s="34"/>
      <x:c r="I518" s="34"/>
      <x:c r="J518" s="34"/>
      <x:c r="K518" s="34"/>
      <x:c r="L518" s="34"/>
      <x:c r="M518" s="34"/>
      <x:c r="N518" s="34"/>
      <x:c r="O518" s="34"/>
      <x:c r="P518" s="34"/>
    </x:row>
    <x:row r="519">
      <x:c r="A519" s="34" t="n">
        <x:v>495</x:v>
      </x:c>
      <x:c r="B519" s="39" t="n">
        <x:v>0.7466983950057383</x:v>
      </x:c>
      <x:c r="C519" s="39" t="n">
        <x:v>-0.2965648865412739</x:v>
      </x:c>
      <x:c r="D519" s="17" t="n">
        <x:f>$B$6+$B$7*B519</x:f>
        <x:v>0.12466983950057384</x:v>
      </x:c>
      <x:c r="E519" s="17" t="n">
        <x:f>$C$6+$C$7*($B$8*B519+SQRT(1-$B$8^2)*C519)</x:f>
        <x:v>0.07116569711993474</x:v>
      </x:c>
      <x:c r="F519" s="17" t="n">
        <x:f>$B$9*D519+(1-$B$9)*E519</x:f>
        <x:v>0.09791776831025428</x:v>
      </x:c>
      <x:c r="G519" s="34"/>
      <x:c r="H519" s="34"/>
      <x:c r="I519" s="34"/>
      <x:c r="J519" s="34"/>
      <x:c r="K519" s="34"/>
      <x:c r="L519" s="34"/>
      <x:c r="M519" s="34"/>
      <x:c r="N519" s="34"/>
      <x:c r="O519" s="34"/>
      <x:c r="P519" s="34"/>
    </x:row>
    <x:row r="520">
      <x:c r="A520" s="34" t="n">
        <x:v>496</x:v>
      </x:c>
      <x:c r="B520" s="39" t="n">
        <x:v>-0.6551250491631975</x:v>
      </x:c>
      <x:c r="C520" s="39" t="n">
        <x:v>-1.1883491857105657</x:v>
      </x:c>
      <x:c r="D520" s="17" t="n">
        <x:f>$B$6+$B$7*B520</x:f>
        <x:v>-0.015512504916319753</x:v>
      </x:c>
      <x:c r="E520" s="17" t="n">
        <x:f>$C$6+$C$7*($B$8*B520+SQRT(1-$B$8^2)*C520)</x:f>
        <x:v>-0.11952255819552608</x:v>
      </x:c>
      <x:c r="F520" s="17" t="n">
        <x:f>$B$9*D520+(1-$B$9)*E520</x:f>
        <x:v>-0.06751753155592291</x:v>
      </x:c>
      <x:c r="G520" s="34"/>
      <x:c r="H520" s="34"/>
      <x:c r="I520" s="34"/>
      <x:c r="J520" s="34"/>
      <x:c r="K520" s="34"/>
      <x:c r="L520" s="34"/>
      <x:c r="M520" s="34"/>
      <x:c r="N520" s="34"/>
      <x:c r="O520" s="34"/>
      <x:c r="P520" s="34"/>
    </x:row>
    <x:row r="521">
      <x:c r="A521" s="34" t="n">
        <x:v>497</x:v>
      </x:c>
      <x:c r="B521" s="39" t="n">
        <x:v>0.9407176688867442</x:v>
      </x:c>
      <x:c r="C521" s="39" t="n">
        <x:v>1.330687114593151</x:v>
      </x:c>
      <x:c r="D521" s="17" t="n">
        <x:f>$B$6+$B$7*B521</x:f>
        <x:v>0.14407176688867443</x:v>
      </x:c>
      <x:c r="E521" s="17" t="n">
        <x:f>$C$6+$C$7*($B$8*B521+SQRT(1-$B$8^2)*C521)</x:f>
        <x:v>0.312741485614525</x:v>
      </x:c>
      <x:c r="F521" s="17" t="n">
        <x:f>$B$9*D521+(1-$B$9)*E521</x:f>
        <x:v>0.22840662625159974</x:v>
      </x:c>
      <x:c r="G521" s="34"/>
      <x:c r="H521" s="34"/>
      <x:c r="I521" s="34"/>
      <x:c r="J521" s="34"/>
      <x:c r="K521" s="34"/>
      <x:c r="L521" s="34"/>
      <x:c r="M521" s="34"/>
      <x:c r="N521" s="34"/>
      <x:c r="O521" s="34"/>
      <x:c r="P521" s="34"/>
    </x:row>
    <x:row r="522">
      <x:c r="A522" s="34" t="n">
        <x:v>498</x:v>
      </x:c>
      <x:c r="B522" s="39" t="n">
        <x:v>1.0162442398304048</x:v>
      </x:c>
      <x:c r="C522" s="39" t="n">
        <x:v>-0.4927111034708691</x:v>
      </x:c>
      <x:c r="D522" s="17" t="n">
        <x:f>$B$6+$B$7*B522</x:f>
        <x:v>0.1516244239830405</x:v>
      </x:c>
      <x:c r="E522" s="17" t="n">
        <x:f>$C$6+$C$7*($B$8*B522+SQRT(1-$B$8^2)*C522)</x:f>
        <x:v>0.05522852530622878</x:v>
      </x:c>
      <x:c r="F522" s="17" t="n">
        <x:f>$B$9*D522+(1-$B$9)*E522</x:f>
        <x:v>0.10342647464463464</x:v>
      </x:c>
      <x:c r="G522" s="34"/>
      <x:c r="H522" s="34"/>
      <x:c r="I522" s="34"/>
      <x:c r="J522" s="34"/>
      <x:c r="K522" s="34"/>
      <x:c r="L522" s="34"/>
      <x:c r="M522" s="34"/>
      <x:c r="N522" s="34"/>
      <x:c r="O522" s="34"/>
      <x:c r="P522" s="34"/>
    </x:row>
    <x:row r="523">
      <x:c r="A523" s="34" t="n">
        <x:v>499</x:v>
      </x:c>
      <x:c r="B523" s="39" t="n">
        <x:v>0.6470472867947213</x:v>
      </x:c>
      <x:c r="C523" s="39" t="n">
        <x:v>-0.29662624655834946</x:v>
      </x:c>
      <x:c r="D523" s="17" t="n">
        <x:f>$B$6+$B$7*B523</x:f>
        <x:v>0.11470472867947214</x:v>
      </x:c>
      <x:c r="E523" s="17" t="n">
        <x:f>$C$6+$C$7*($B$8*B523+SQRT(1-$B$8^2)*C523)</x:f>
        <x:v>0.06667261719158578</x:v>
      </x:c>
      <x:c r="F523" s="17" t="n">
        <x:f>$B$9*D523+(1-$B$9)*E523</x:f>
        <x:v>0.09068867293552896</x:v>
      </x:c>
      <x:c r="G523" s="34"/>
      <x:c r="H523" s="34"/>
      <x:c r="I523" s="34"/>
      <x:c r="J523" s="34"/>
      <x:c r="K523" s="34"/>
      <x:c r="L523" s="34"/>
      <x:c r="M523" s="34"/>
      <x:c r="N523" s="34"/>
      <x:c r="O523" s="34"/>
      <x:c r="P523" s="34"/>
    </x:row>
    <x:row r="524">
      <x:c r="A524" s="34" t="n">
        <x:v>500</x:v>
      </x:c>
      <x:c r="B524" s="39" t="n">
        <x:v>-0.8457505995437403</x:v>
      </x:c>
      <x:c r="C524" s="39" t="n">
        <x:v>-0.3898050895742163</x:v>
      </x:c>
      <x:c r="D524" s="17" t="n">
        <x:f>$B$6+$B$7*B524</x:f>
        <x:v>-0.03457505995437403</x:v>
      </x:c>
      <x:c r="E524" s="17" t="n">
        <x:f>$C$6+$C$7*($B$8*B524+SQRT(1-$B$8^2)*C524)</x:f>
        <x:v>-0.013836330357971632</x:v>
      </x:c>
      <x:c r="F524" s="17" t="n">
        <x:f>$B$9*D524+(1-$B$9)*E524</x:f>
        <x:v>-0.02420569515617283</x:v>
      </x:c>
      <x:c r="G524" s="34"/>
      <x:c r="H524" s="34"/>
      <x:c r="I524" s="34"/>
      <x:c r="J524" s="34"/>
      <x:c r="K524" s="34"/>
      <x:c r="L524" s="34"/>
      <x:c r="M524" s="34"/>
      <x:c r="N524" s="34"/>
      <x:c r="O524" s="34"/>
      <x:c r="P524" s="34"/>
    </x:row>
    <x:row r="525">
      <x:c r="A525" s="34" t="n">
        <x:v>501</x:v>
      </x:c>
      <x:c r="B525" s="39" t="n">
        <x:v>-0.28044020196333785</x:v>
      </x:c>
      <x:c r="C525" s="39" t="n">
        <x:v>1.4623926706850456</x:v>
      </x:c>
      <x:c r="D525" s="17" t="n">
        <x:f>$B$6+$B$7*B525</x:f>
        <x:v>0.021955979803666217</x:v>
      </x:c>
      <x:c r="E525" s="17" t="n">
        <x:f>$C$6+$C$7*($B$8*B525+SQRT(1-$B$8^2)*C525)</x:f>
        <x:v>0.2766352453763428</x:v>
      </x:c>
      <x:c r="F525" s="17" t="n">
        <x:f>$B$9*D525+(1-$B$9)*E525</x:f>
        <x:v>0.1492956125900045</x:v>
      </x:c>
      <x:c r="G525" s="34"/>
      <x:c r="H525" s="34"/>
      <x:c r="I525" s="34"/>
      <x:c r="J525" s="34"/>
      <x:c r="K525" s="34"/>
      <x:c r="L525" s="34"/>
      <x:c r="M525" s="34"/>
      <x:c r="N525" s="34"/>
      <x:c r="O525" s="34"/>
      <x:c r="P525" s="34"/>
    </x:row>
    <x:row r="526">
      <x:c r="A526" s="34" t="n">
        <x:v>502</x:v>
      </x:c>
      <x:c r="B526" s="39" t="n">
        <x:v>1.278798257994005</x:v>
      </x:c>
      <x:c r="C526" s="39" t="n">
        <x:v>1.77922314603707</x:v>
      </x:c>
      <x:c r="D526" s="17" t="n">
        <x:f>$B$6+$B$7*B526</x:f>
        <x:v>0.17787982579940048</x:v>
      </x:c>
      <x:c r="E526" s="17" t="n">
        <x:f>$C$6+$C$7*($B$8*B526+SQRT(1-$B$8^2)*C526)</x:f>
        <x:v>0.39213652767070245</x:v>
      </x:c>
      <x:c r="F526" s="17" t="n">
        <x:f>$B$9*D526+(1-$B$9)*E526</x:f>
        <x:v>0.28500817673505147</x:v>
      </x:c>
      <x:c r="G526" s="34"/>
      <x:c r="H526" s="34"/>
      <x:c r="I526" s="34"/>
      <x:c r="J526" s="34"/>
      <x:c r="K526" s="34"/>
      <x:c r="L526" s="34"/>
      <x:c r="M526" s="34"/>
      <x:c r="N526" s="34"/>
      <x:c r="O526" s="34"/>
      <x:c r="P526" s="34"/>
    </x:row>
    <x:row r="527">
      <x:c r="A527" s="34" t="n">
        <x:v>503</x:v>
      </x:c>
      <x:c r="B527" s="39" t="n">
        <x:v>0.2977585749234487</x:v>
      </x:c>
      <x:c r="C527" s="39" t="n">
        <x:v>-0.7469213263277891</x:v>
      </x:c>
      <x:c r="D527" s="17" t="n">
        <x:f>$B$6+$B$7*B527</x:f>
        <x:v>0.07977585749234488</x:v>
      </x:c>
      <x:c r="E527" s="17" t="n">
        <x:f>$C$6+$C$7*($B$8*B527+SQRT(1-$B$8^2)*C527)</x:f>
        <x:v>-0.013478494162207352</x:v>
      </x:c>
      <x:c r="F527" s="17" t="n">
        <x:f>$B$9*D527+(1-$B$9)*E527</x:f>
        <x:v>0.03314868166506876</x:v>
      </x:c>
      <x:c r="G527" s="34"/>
      <x:c r="H527" s="34"/>
      <x:c r="I527" s="34"/>
      <x:c r="J527" s="34"/>
      <x:c r="K527" s="34"/>
      <x:c r="L527" s="34"/>
      <x:c r="M527" s="34"/>
      <x:c r="N527" s="34"/>
      <x:c r="O527" s="34"/>
      <x:c r="P527" s="34"/>
    </x:row>
    <x:row r="528">
      <x:c r="A528" s="34" t="n">
        <x:v>504</x:v>
      </x:c>
      <x:c r="B528" s="39" t="n">
        <x:v>0.14976007536093489</x:v>
      </x:c>
      <x:c r="C528" s="39" t="n">
        <x:v>0.31344024338112</x:v>
      </x:c>
      <x:c r="D528" s="17" t="n">
        <x:f>$B$6+$B$7*B528</x:f>
        <x:v>0.06497600753609349</x:v>
      </x:c>
      <x:c r="E528" s="17" t="n">
        <x:f>$C$6+$C$7*($B$8*B528+SQRT(1-$B$8^2)*C528)</x:f>
        <x:v>0.13158964371067988</x:v>
      </x:c>
      <x:c r="F528" s="17" t="n">
        <x:f>$B$9*D528+(1-$B$9)*E528</x:f>
        <x:v>0.0982828256233867</x:v>
      </x:c>
      <x:c r="G528" s="34"/>
      <x:c r="H528" s="34"/>
      <x:c r="I528" s="34"/>
      <x:c r="J528" s="34"/>
      <x:c r="K528" s="34"/>
      <x:c r="L528" s="34"/>
      <x:c r="M528" s="34"/>
      <x:c r="N528" s="34"/>
      <x:c r="O528" s="34"/>
      <x:c r="P528" s="34"/>
    </x:row>
    <x:row r="529">
      <x:c r="A529" s="34" t="n">
        <x:v>505</x:v>
      </x:c>
      <x:c r="B529" s="39" t="n">
        <x:v>0.9703126921043553</x:v>
      </x:c>
      <x:c r="C529" s="39" t="n">
        <x:v>-0.5345879607143632</x:v>
      </x:c>
      <x:c r="D529" s="17" t="n">
        <x:f>$B$6+$B$7*B529</x:f>
        <x:v>0.14703126921043552</x:v>
      </x:c>
      <x:c r="E529" s="17" t="n">
        <x:f>$C$6+$C$7*($B$8*B529+SQRT(1-$B$8^2)*C529)</x:f>
        <x:v>0.04716940929505003</x:v>
      </x:c>
      <x:c r="F529" s="17" t="n">
        <x:f>$B$9*D529+(1-$B$9)*E529</x:f>
        <x:v>0.09710033925274278</x:v>
      </x:c>
      <x:c r="G529" s="34"/>
      <x:c r="H529" s="34"/>
      <x:c r="I529" s="34"/>
      <x:c r="J529" s="34"/>
      <x:c r="K529" s="34"/>
      <x:c r="L529" s="34"/>
      <x:c r="M529" s="34"/>
      <x:c r="N529" s="34"/>
      <x:c r="O529" s="34"/>
      <x:c r="P529" s="34"/>
    </x:row>
    <x:row r="530">
      <x:c r="A530" s="34" t="n">
        <x:v>506</x:v>
      </x:c>
      <x:c r="B530" s="39" t="n">
        <x:v>0.49292611262638764</x:v>
      </x:c>
      <x:c r="C530" s="39" t="n">
        <x:v>-0.20153777616790386</x:v>
      </x:c>
      <x:c r="D530" s="17" t="n">
        <x:f>$B$6+$B$7*B530</x:f>
        <x:v>0.09929261126263877</x:v>
      </x:c>
      <x:c r="E530" s="17" t="n">
        <x:f>$C$6+$C$7*($B$8*B530+SQRT(1-$B$8^2)*C530)</x:f>
        <x:v>0.07334345728024384</x:v>
      </x:c>
      <x:c r="F530" s="17" t="n">
        <x:f>$B$9*D530+(1-$B$9)*E530</x:f>
        <x:v>0.0863180342714413</x:v>
      </x:c>
      <x:c r="G530" s="34"/>
      <x:c r="H530" s="34"/>
      <x:c r="I530" s="34"/>
      <x:c r="J530" s="34"/>
      <x:c r="K530" s="34"/>
      <x:c r="L530" s="34"/>
      <x:c r="M530" s="34"/>
      <x:c r="N530" s="34"/>
      <x:c r="O530" s="34"/>
      <x:c r="P530" s="34"/>
    </x:row>
    <x:row r="531">
      <x:c r="A531" s="34" t="n">
        <x:v>507</x:v>
      </x:c>
      <x:c r="B531" s="39" t="n">
        <x:v>-0.3723815301315367</x:v>
      </x:c>
      <x:c r="C531" s="39" t="n">
        <x:v>-0.6629414436321868</x:v>
      </x:c>
      <x:c r="D531" s="17" t="n">
        <x:f>$B$6+$B$7*B531</x:f>
        <x:v>0.012761846986846334</x:v>
      </x:c>
      <x:c r="E531" s="17" t="n">
        <x:f>$C$6+$C$7*($B$8*B531+SQRT(1-$B$8^2)*C531)</x:f>
        <x:v>-0.031618043554621944</x:v>
      </x:c>
      <x:c r="F531" s="17" t="n">
        <x:f>$B$9*D531+(1-$B$9)*E531</x:f>
        <x:v>-0.009428098283887805</x:v>
      </x:c>
      <x:c r="G531" s="34"/>
      <x:c r="H531" s="34"/>
      <x:c r="I531" s="34"/>
      <x:c r="J531" s="34"/>
      <x:c r="K531" s="34"/>
      <x:c r="L531" s="34"/>
      <x:c r="M531" s="34"/>
      <x:c r="N531" s="34"/>
      <x:c r="O531" s="34"/>
      <x:c r="P531" s="34"/>
    </x:row>
    <x:row r="532">
      <x:c r="A532" s="34" t="n">
        <x:v>508</x:v>
      </x:c>
      <x:c r="B532" s="39" t="n">
        <x:v>-0.35407329547163285</x:v>
      </x:c>
      <x:c r="C532" s="39" t="n">
        <x:v>2.0180920061179797</x:v>
      </x:c>
      <x:c r="D532" s="17" t="n">
        <x:f>$B$6+$B$7*B532</x:f>
        <x:v>0.014592670452836715</x:v>
      </x:c>
      <x:c r="E532" s="17" t="n">
        <x:f>$C$6+$C$7*($B$8*B532+SQRT(1-$B$8^2)*C532)</x:f>
        <x:v>0.35283726320909264</x:v>
      </x:c>
      <x:c r="F532" s="17" t="n">
        <x:f>$B$9*D532+(1-$B$9)*E532</x:f>
        <x:v>0.18371496683096467</x:v>
      </x:c>
      <x:c r="G532" s="34"/>
      <x:c r="H532" s="34"/>
      <x:c r="I532" s="34"/>
      <x:c r="J532" s="34"/>
      <x:c r="K532" s="34"/>
      <x:c r="L532" s="34"/>
      <x:c r="M532" s="34"/>
      <x:c r="N532" s="34"/>
      <x:c r="O532" s="34"/>
      <x:c r="P532" s="34"/>
    </x:row>
    <x:row r="533">
      <x:c r="A533" s="34" t="n">
        <x:v>509</x:v>
      </x:c>
      <x:c r="B533" s="39" t="n">
        <x:v>-1.1451994337246911</x:v>
      </x:c>
      <x:c r="C533" s="39" t="n">
        <x:v>0.8014297829637014</x:v>
      </x:c>
      <x:c r="D533" s="17" t="n">
        <x:f>$B$6+$B$7*B533</x:f>
        <x:v>-0.06451994337246912</x:v>
      </x:c>
      <x:c r="E533" s="17" t="n">
        <x:f>$C$6+$C$7*($B$8*B533+SQRT(1-$B$8^2)*C533)</x:f>
        <x:v>0.14314331855521129</x:v>
      </x:c>
      <x:c r="F533" s="17" t="n">
        <x:f>$B$9*D533+(1-$B$9)*E533</x:f>
        <x:v>0.03931168759137108</x:v>
      </x:c>
      <x:c r="G533" s="34"/>
      <x:c r="H533" s="34"/>
      <x:c r="I533" s="34"/>
      <x:c r="J533" s="34"/>
      <x:c r="K533" s="34"/>
      <x:c r="L533" s="34"/>
      <x:c r="M533" s="34"/>
      <x:c r="N533" s="34"/>
      <x:c r="O533" s="34"/>
      <x:c r="P533" s="34"/>
    </x:row>
    <x:row r="534">
      <x:c r="A534" s="34" t="n">
        <x:v>510</x:v>
      </x:c>
      <x:c r="B534" s="39" t="n">
        <x:v>0.06155423926033633</x:v>
      </x:c>
      <x:c r="C534" s="39" t="n">
        <x:v>1.9550455011526064</x:v>
      </x:c>
      <x:c r="D534" s="17" t="n">
        <x:f>$B$6+$B$7*B534</x:f>
        <x:v>0.056155423926033635</x:v>
      </x:c>
      <x:c r="E534" s="17" t="n">
        <x:f>$C$6+$C$7*($B$8*B534+SQRT(1-$B$8^2)*C534)</x:f>
        <x:v>0.3625191223822116</x:v>
      </x:c>
      <x:c r="F534" s="17" t="n">
        <x:f>$B$9*D534+(1-$B$9)*E534</x:f>
        <x:v>0.20933727315412262</x:v>
      </x:c>
      <x:c r="G534" s="34"/>
      <x:c r="H534" s="34"/>
      <x:c r="I534" s="34"/>
      <x:c r="J534" s="34"/>
      <x:c r="K534" s="34"/>
      <x:c r="L534" s="34"/>
      <x:c r="M534" s="34"/>
      <x:c r="N534" s="34"/>
      <x:c r="O534" s="34"/>
      <x:c r="P534" s="34"/>
    </x:row>
    <x:row r="535">
      <x:c r="A535" s="34" t="n">
        <x:v>511</x:v>
      </x:c>
      <x:c r="B535" s="39" t="n">
        <x:v>1.8191132871266844</x:v>
      </x:c>
      <x:c r="C535" s="39" t="n">
        <x:v>-0.3278063443643478</x:v>
      </x:c>
      <x:c r="D535" s="17" t="n">
        <x:f>$B$6+$B$7*B535</x:f>
        <x:v>0.23191132871266845</x:v>
      </x:c>
      <x:c r="E535" s="17" t="n">
        <x:f>$C$6+$C$7*($B$8*B535+SQRT(1-$B$8^2)*C535)</x:f>
        <x:v>0.11495399956635066</x:v>
      </x:c>
      <x:c r="F535" s="17" t="n">
        <x:f>$B$9*D535+(1-$B$9)*E535</x:f>
        <x:v>0.17343266413950956</x:v>
      </x:c>
      <x:c r="G535" s="34"/>
      <x:c r="H535" s="34"/>
      <x:c r="I535" s="34"/>
      <x:c r="J535" s="34"/>
      <x:c r="K535" s="34"/>
      <x:c r="L535" s="34"/>
      <x:c r="M535" s="34"/>
      <x:c r="N535" s="34"/>
      <x:c r="O535" s="34"/>
      <x:c r="P535" s="34"/>
    </x:row>
    <x:row r="536">
      <x:c r="A536" s="34" t="n">
        <x:v>512</x:v>
      </x:c>
      <x:c r="B536" s="39" t="n">
        <x:v>0.793007547234929</x:v>
      </x:c>
      <x:c r="C536" s="39" t="n">
        <x:v>-0.07873093977078985</x:v>
      </x:c>
      <x:c r="D536" s="17" t="n">
        <x:f>$B$6+$B$7*B536</x:f>
        <x:v>0.1293007547234929</x:v>
      </x:c>
      <x:c r="E536" s="17" t="n">
        <x:f>$C$6+$C$7*($B$8*B536+SQRT(1-$B$8^2)*C536)</x:f>
        <x:v>0.10441966015380887</x:v>
      </x:c>
      <x:c r="F536" s="17" t="n">
        <x:f>$B$9*D536+(1-$B$9)*E536</x:f>
        <x:v>0.11686020743865089</x:v>
      </x:c>
      <x:c r="G536" s="34"/>
      <x:c r="H536" s="34"/>
      <x:c r="I536" s="34"/>
      <x:c r="J536" s="34"/>
      <x:c r="K536" s="34"/>
      <x:c r="L536" s="34"/>
      <x:c r="M536" s="34"/>
      <x:c r="N536" s="34"/>
      <x:c r="O536" s="34"/>
      <x:c r="P536" s="34"/>
    </x:row>
    <x:row r="537">
      <x:c r="A537" s="34" t="n">
        <x:v>513</x:v>
      </x:c>
      <x:c r="B537" s="39" t="n">
        <x:v>-0.6622244467208147</x:v>
      </x:c>
      <x:c r="C537" s="39" t="n">
        <x:v>-2.453433128462723</x:v>
      </x:c>
      <x:c r="D537" s="17" t="n">
        <x:f>$B$6+$B$7*B537</x:f>
        <x:v>-0.016222444672081476</x:v>
      </x:c>
      <x:c r="E537" s="17" t="n">
        <x:f>$C$6+$C$7*($B$8*B537+SQRT(1-$B$8^2)*C537)</x:f>
        <x:v>-0.300864005996778</x:v>
      </x:c>
      <x:c r="F537" s="17" t="n">
        <x:f>$B$9*D537+(1-$B$9)*E537</x:f>
        <x:v>-0.15854322533442972</x:v>
      </x:c>
      <x:c r="G537" s="34"/>
      <x:c r="H537" s="34"/>
      <x:c r="I537" s="34"/>
      <x:c r="J537" s="34"/>
      <x:c r="K537" s="34"/>
      <x:c r="L537" s="34"/>
      <x:c r="M537" s="34"/>
      <x:c r="N537" s="34"/>
      <x:c r="O537" s="34"/>
      <x:c r="P537" s="34"/>
    </x:row>
    <x:row r="538">
      <x:c r="A538" s="34" t="n">
        <x:v>514</x:v>
      </x:c>
      <x:c r="B538" s="39" t="n">
        <x:v>0.7859815703454694</x:v>
      </x:c>
      <x:c r="C538" s="39" t="n">
        <x:v>-0.2980792292787927</x:v>
      </x:c>
      <x:c r="D538" s="17" t="n">
        <x:f>$B$6+$B$7*B538</x:f>
        <x:v>0.12859815703454697</x:v>
      </x:c>
      <x:c r="E538" s="17" t="n">
        <x:f>$C$6+$C$7*($B$8*B538+SQRT(1-$B$8^2)*C538)</x:f>
        <x:v>0.0727167513749676</x:v>
      </x:c>
      <x:c r="F538" s="17" t="n">
        <x:f>$B$9*D538+(1-$B$9)*E538</x:f>
        <x:v>0.10065745420475727</x:v>
      </x:c>
      <x:c r="G538" s="34"/>
      <x:c r="H538" s="34"/>
      <x:c r="I538" s="34"/>
      <x:c r="J538" s="34"/>
      <x:c r="K538" s="34"/>
      <x:c r="L538" s="34"/>
      <x:c r="M538" s="34"/>
      <x:c r="N538" s="34"/>
      <x:c r="O538" s="34"/>
      <x:c r="P538" s="34"/>
    </x:row>
    <x:row r="539">
      <x:c r="A539" s="34" t="n">
        <x:v>515</x:v>
      </x:c>
      <x:c r="B539" s="39" t="n">
        <x:v>-0.5026934522156974</x:v>
      </x:c>
      <x:c r="C539" s="39" t="n">
        <x:v>0.0222748335862244</x:v>
      </x:c>
      <x:c r="D539" s="17" t="n">
        <x:f>$B$6+$B$7*B539</x:f>
        <x:v>-0.00026934522156973895</x:v>
      </x:c>
      <x:c r="E539" s="17" t="n">
        <x:f>$C$6+$C$7*($B$8*B539+SQRT(1-$B$8^2)*C539)</x:f>
        <x:v>0.060566120194734355</x:v>
      </x:c>
      <x:c r="F539" s="17" t="n">
        <x:f>$B$9*D539+(1-$B$9)*E539</x:f>
        <x:v>0.030148387486582308</x:v>
      </x:c>
      <x:c r="G539" s="34"/>
      <x:c r="H539" s="34"/>
      <x:c r="I539" s="34"/>
      <x:c r="J539" s="34"/>
      <x:c r="K539" s="34"/>
      <x:c r="L539" s="34"/>
      <x:c r="M539" s="34"/>
      <x:c r="N539" s="34"/>
      <x:c r="O539" s="34"/>
      <x:c r="P539" s="34"/>
    </x:row>
    <x:row r="540">
      <x:c r="A540" s="34" t="n">
        <x:v>516</x:v>
      </x:c>
      <x:c r="B540" s="39" t="n">
        <x:v>0.26189276804684725</x:v>
      </x:c>
      <x:c r="C540" s="39" t="n">
        <x:v>0.7224408522629566</x:v>
      </x:c>
      <x:c r="D540" s="17" t="n">
        <x:f>$B$6+$B$7*B540</x:f>
        <x:v>0.07618927680468474</x:v>
      </x:c>
      <x:c r="E540" s="17" t="n">
        <x:f>$C$6+$C$7*($B$8*B540+SQRT(1-$B$8^2)*C540)</x:f>
        <x:v>0.1951598720139135</x:v>
      </x:c>
      <x:c r="F540" s="17" t="n">
        <x:f>$B$9*D540+(1-$B$9)*E540</x:f>
        <x:v>0.13567457440929911</x:v>
      </x:c>
      <x:c r="G540" s="34"/>
      <x:c r="H540" s="34"/>
      <x:c r="I540" s="34"/>
      <x:c r="J540" s="34"/>
      <x:c r="K540" s="34"/>
      <x:c r="L540" s="34"/>
      <x:c r="M540" s="34"/>
      <x:c r="N540" s="34"/>
      <x:c r="O540" s="34"/>
      <x:c r="P540" s="34"/>
    </x:row>
    <x:row r="541">
      <x:c r="A541" s="34" t="n">
        <x:v>517</x:v>
      </x:c>
      <x:c r="B541" s="39" t="n">
        <x:v>-0.6741338355282506</x:v>
      </x:c>
      <x:c r="C541" s="39" t="n">
        <x:v>0.014985297568500823</x:v>
      </x:c>
      <x:c r="D541" s="17" t="n">
        <x:f>$B$6+$B$7*B541</x:f>
        <x:v>-0.017413383552825054</x:v>
      </x:c>
      <x:c r="E541" s="17" t="n">
        <x:f>$C$6+$C$7*($B$8*B541+SQRT(1-$B$8^2)*C541)</x:f>
        <x:v>0.05180823682055237</x:v>
      </x:c>
      <x:c r="F541" s="17" t="n">
        <x:f>$B$9*D541+(1-$B$9)*E541</x:f>
        <x:v>0.017197426633863658</x:v>
      </x:c>
      <x:c r="G541" s="34"/>
      <x:c r="H541" s="34"/>
      <x:c r="I541" s="34"/>
      <x:c r="J541" s="34"/>
      <x:c r="K541" s="34"/>
      <x:c r="L541" s="34"/>
      <x:c r="M541" s="34"/>
      <x:c r="N541" s="34"/>
      <x:c r="O541" s="34"/>
      <x:c r="P541" s="34"/>
    </x:row>
    <x:row r="542">
      <x:c r="A542" s="34" t="n">
        <x:v>518</x:v>
      </x:c>
      <x:c r="B542" s="39" t="n">
        <x:v>-1.0011188426021638</x:v>
      </x:c>
      <x:c r="C542" s="39" t="n">
        <x:v>0.5914243879243866</x:v>
      </x:c>
      <x:c r="D542" s="17" t="n">
        <x:f>$B$6+$B$7*B542</x:f>
        <x:v>-0.050111884260216386</x:v>
      </x:c>
      <x:c r="E542" s="17" t="n">
        <x:f>$C$6+$C$7*($B$8*B542+SQRT(1-$B$8^2)*C542)</x:f>
        <x:v>0.11957708833016692</x:v>
      </x:c>
      <x:c r="F542" s="17" t="n">
        <x:f>$B$9*D542+(1-$B$9)*E542</x:f>
        <x:v>0.03473260203497527</x:v>
      </x:c>
      <x:c r="G542" s="34"/>
      <x:c r="H542" s="34"/>
      <x:c r="I542" s="34"/>
      <x:c r="J542" s="34"/>
      <x:c r="K542" s="34"/>
      <x:c r="L542" s="34"/>
      <x:c r="M542" s="34"/>
      <x:c r="N542" s="34"/>
      <x:c r="O542" s="34"/>
      <x:c r="P542" s="34"/>
    </x:row>
    <x:row r="543">
      <x:c r="A543" s="34" t="n">
        <x:v>519</x:v>
      </x:c>
      <x:c r="B543" s="39" t="n">
        <x:v>0.10444510617762783</x:v>
      </x:c>
      <x:c r="C543" s="39" t="n">
        <x:v>-0.4115722614019889</x:v>
      </x:c>
      <x:c r="D543" s="17" t="n">
        <x:f>$B$6+$B$7*B543</x:f>
        <x:v>0.060444510617762785</x:v>
      </x:c>
      <x:c r="E543" s="17" t="n">
        <x:f>$C$6+$C$7*($B$8*B543+SQRT(1-$B$8^2)*C543)</x:f>
        <x:v>0.025807792622916305</x:v>
      </x:c>
      <x:c r="F543" s="17" t="n">
        <x:f>$B$9*D543+(1-$B$9)*E543</x:f>
        <x:v>0.043126151620339545</x:v>
      </x:c>
      <x:c r="G543" s="34"/>
      <x:c r="H543" s="34"/>
      <x:c r="I543" s="34"/>
      <x:c r="J543" s="34"/>
      <x:c r="K543" s="34"/>
      <x:c r="L543" s="34"/>
      <x:c r="M543" s="34"/>
      <x:c r="N543" s="34"/>
      <x:c r="O543" s="34"/>
      <x:c r="P543" s="34"/>
    </x:row>
    <x:row r="544">
      <x:c r="A544" s="34" t="n">
        <x:v>520</x:v>
      </x:c>
      <x:c r="B544" s="39" t="n">
        <x:v>1.7427618046328293</x:v>
      </x:c>
      <x:c r="C544" s="39" t="n">
        <x:v>-1.185421532131898</x:v>
      </x:c>
      <x:c r="D544" s="17" t="n">
        <x:f>$B$6+$B$7*B544</x:f>
        <x:v>0.22427618046328296</x:v>
      </x:c>
      <x:c r="E544" s="17" t="n">
        <x:f>$C$6+$C$7*($B$8*B544+SQRT(1-$B$8^2)*C544)</x:f>
        <x:v>-0.01119872924717591</x:v>
      </x:c>
      <x:c r="F544" s="17" t="n">
        <x:f>$B$9*D544+(1-$B$9)*E544</x:f>
        <x:v>0.10653872560805352</x:v>
      </x:c>
      <x:c r="G544" s="34"/>
      <x:c r="H544" s="34"/>
      <x:c r="I544" s="34"/>
      <x:c r="J544" s="34"/>
      <x:c r="K544" s="34"/>
      <x:c r="L544" s="34"/>
      <x:c r="M544" s="34"/>
      <x:c r="N544" s="34"/>
      <x:c r="O544" s="34"/>
      <x:c r="P544" s="34"/>
    </x:row>
    <x:row r="545">
      <x:c r="A545" s="34" t="n">
        <x:v>521</x:v>
      </x:c>
      <x:c r="B545" s="39" t="n">
        <x:v>-0.4603875878325948</x:v>
      </x:c>
      <x:c r="C545" s="39" t="n">
        <x:v>0.7047130578964451</x:v>
      </x:c>
      <x:c r="D545" s="17" t="n">
        <x:f>$B$6+$B$7*B545</x:f>
        <x:v>0.003961241216740519</x:v>
      </x:c>
      <x:c r="E545" s="17" t="n">
        <x:f>$C$6+$C$7*($B$8*B545+SQRT(1-$B$8^2)*C545)</x:f>
        <x:v>0.1601205702992075</x:v>
      </x:c>
      <x:c r="F545" s="17" t="n">
        <x:f>$B$9*D545+(1-$B$9)*E545</x:f>
        <x:v>0.08204090575797401</x:v>
      </x:c>
      <x:c r="G545" s="34"/>
      <x:c r="H545" s="34"/>
      <x:c r="I545" s="34"/>
      <x:c r="J545" s="34"/>
      <x:c r="K545" s="34"/>
      <x:c r="L545" s="34"/>
      <x:c r="M545" s="34"/>
      <x:c r="N545" s="34"/>
      <x:c r="O545" s="34"/>
      <x:c r="P545" s="34"/>
    </x:row>
    <x:row r="546">
      <x:c r="A546" s="34" t="n">
        <x:v>522</x:v>
      </x:c>
      <x:c r="B546" s="39" t="n">
        <x:v>-0.9730921665817567</x:v>
      </x:c>
      <x:c r="C546" s="39" t="n">
        <x:v>1.1649611130209525</x:v>
      </x:c>
      <x:c r="D546" s="17" t="n">
        <x:f>$B$6+$B$7*B546</x:f>
        <x:v>-0.04730921665817567</x:v>
      </x:c>
      <x:c r="E546" s="17" t="n">
        <x:f>$C$6+$C$7*($B$8*B546+SQRT(1-$B$8^2)*C546)</x:f>
        <x:v>0.20290616357937152</x:v>
      </x:c>
      <x:c r="F546" s="17" t="n">
        <x:f>$B$9*D546+(1-$B$9)*E546</x:f>
        <x:v>0.07779847346059793</x:v>
      </x:c>
      <x:c r="G546" s="34"/>
      <x:c r="H546" s="34"/>
      <x:c r="I546" s="34"/>
      <x:c r="J546" s="34"/>
      <x:c r="K546" s="34"/>
      <x:c r="L546" s="34"/>
      <x:c r="M546" s="34"/>
      <x:c r="N546" s="34"/>
      <x:c r="O546" s="34"/>
      <x:c r="P546" s="34"/>
    </x:row>
    <x:row r="547">
      <x:c r="A547" s="34" t="n">
        <x:v>523</x:v>
      </x:c>
      <x:c r="B547" s="39" t="n">
        <x:v>0.40708982263176724</x:v>
      </x:c>
      <x:c r="C547" s="39" t="n">
        <x:v>-0.6106408987081249</x:v>
      </x:c>
      <x:c r="D547" s="17" t="n">
        <x:f>$B$6+$B$7*B547</x:f>
        <x:v>0.09070898226317672</x:v>
      </x:c>
      <x:c r="E547" s="17" t="n">
        <x:f>$C$6+$C$7*($B$8*B547+SQRT(1-$B$8^2)*C547)</x:f>
        <x:v>0.010941898328506339</x:v>
      </x:c>
      <x:c r="F547" s="17" t="n">
        <x:f>$B$9*D547+(1-$B$9)*E547</x:f>
        <x:v>0.05082544029584153</x:v>
      </x:c>
      <x:c r="G547" s="34"/>
      <x:c r="H547" s="34"/>
      <x:c r="I547" s="34"/>
      <x:c r="J547" s="34"/>
      <x:c r="K547" s="34"/>
      <x:c r="L547" s="34"/>
      <x:c r="M547" s="34"/>
      <x:c r="N547" s="34"/>
      <x:c r="O547" s="34"/>
      <x:c r="P547" s="34"/>
    </x:row>
    <x:row r="548">
      <x:c r="A548" s="34" t="n">
        <x:v>524</x:v>
      </x:c>
      <x:c r="B548" s="39" t="n">
        <x:v>0.8886696698497369</x:v>
      </x:c>
      <x:c r="C548" s="39" t="n">
        <x:v>1.1133006015317057</x:v>
      </x:c>
      <x:c r="D548" s="17" t="n">
        <x:f>$B$6+$B$7*B548</x:f>
        <x:v>0.1388669669849737</x:v>
      </x:c>
      <x:c r="E548" s="17" t="n">
        <x:f>$C$6+$C$7*($B$8*B548+SQRT(1-$B$8^2)*C548)</x:f>
        <x:v>0.27929329815756226</x:v>
      </x:c>
      <x:c r="F548" s="17" t="n">
        <x:f>$B$9*D548+(1-$B$9)*E548</x:f>
        <x:v>0.20908013257126798</x:v>
      </x:c>
      <x:c r="G548" s="34"/>
      <x:c r="H548" s="34"/>
      <x:c r="I548" s="34"/>
      <x:c r="J548" s="34"/>
      <x:c r="K548" s="34"/>
      <x:c r="L548" s="34"/>
      <x:c r="M548" s="34"/>
      <x:c r="N548" s="34"/>
      <x:c r="O548" s="34"/>
      <x:c r="P548" s="34"/>
    </x:row>
    <x:row r="549">
      <x:c r="A549" s="34" t="n">
        <x:v>525</x:v>
      </x:c>
      <x:c r="B549" s="39" t="n">
        <x:v>-0.85656824517312</x:v>
      </x:c>
      <x:c r="C549" s="39" t="n">
        <x:v>1.917637360089841</x:v>
      </x:c>
      <x:c r="D549" s="17" t="n">
        <x:f>$B$6+$B$7*B549</x:f>
        <x:v>-0.035656824517312</x:v>
      </x:c>
      <x:c r="E549" s="17" t="n">
        <x:f>$C$6+$C$7*($B$8*B549+SQRT(1-$B$8^2)*C549)</x:f>
        <x:v>0.31585084675092</x:v>
      </x:c>
      <x:c r="F549" s="17" t="n">
        <x:f>$B$9*D549+(1-$B$9)*E549</x:f>
        <x:v>0.140097011116804</x:v>
      </x:c>
      <x:c r="G549" s="34"/>
      <x:c r="H549" s="34"/>
      <x:c r="I549" s="34"/>
      <x:c r="J549" s="34"/>
      <x:c r="K549" s="34"/>
      <x:c r="L549" s="34"/>
      <x:c r="M549" s="34"/>
      <x:c r="N549" s="34"/>
      <x:c r="O549" s="34"/>
      <x:c r="P549" s="34"/>
    </x:row>
    <x:row r="550">
      <x:c r="A550" s="34" t="n">
        <x:v>526</x:v>
      </x:c>
      <x:c r="B550" s="39" t="n">
        <x:v>0.813277811640958</x:v>
      </x:c>
      <x:c r="C550" s="39" t="n">
        <x:v>0.5080983326473962</x:v>
      </x:c>
      <x:c r="D550" s="17" t="n">
        <x:f>$B$6+$B$7*B550</x:f>
        <x:v>0.13132778116409582</x:v>
      </x:c>
      <x:c r="E550" s="17" t="n">
        <x:f>$C$6+$C$7*($B$8*B550+SQRT(1-$B$8^2)*C550)</x:f>
        <x:v>0.18930173917688392</x:v>
      </x:c>
      <x:c r="F550" s="17" t="n">
        <x:f>$B$9*D550+(1-$B$9)*E550</x:f>
        <x:v>0.16031476017048987</x:v>
      </x:c>
      <x:c r="G550" s="34"/>
      <x:c r="H550" s="34"/>
      <x:c r="I550" s="34"/>
      <x:c r="J550" s="34"/>
      <x:c r="K550" s="34"/>
      <x:c r="L550" s="34"/>
      <x:c r="M550" s="34"/>
      <x:c r="N550" s="34"/>
      <x:c r="O550" s="34"/>
      <x:c r="P550" s="34"/>
    </x:row>
    <x:row r="551">
      <x:c r="A551" s="34" t="n">
        <x:v>527</x:v>
      </x:c>
      <x:c r="B551" s="39" t="n">
        <x:v>2.5267370586095494</x:v>
      </x:c>
      <x:c r="C551" s="39" t="n">
        <x:v>0.3311966585231369</x:v>
      </x:c>
      <x:c r="D551" s="17" t="n">
        <x:f>$B$6+$B$7*B551</x:f>
        <x:v>0.30267370586095493</x:v>
      </x:c>
      <x:c r="E551" s="17" t="n">
        <x:f>$C$6+$C$7*($B$8*B551+SQRT(1-$B$8^2)*C551)</x:f>
        <x:v>0.24109438902895802</x:v>
      </x:c>
      <x:c r="F551" s="17" t="n">
        <x:f>$B$9*D551+(1-$B$9)*E551</x:f>
        <x:v>0.2718840474449565</x:v>
      </x:c>
      <x:c r="G551" s="34"/>
      <x:c r="H551" s="34"/>
      <x:c r="I551" s="34"/>
      <x:c r="J551" s="34"/>
      <x:c r="K551" s="34"/>
      <x:c r="L551" s="34"/>
      <x:c r="M551" s="34"/>
      <x:c r="N551" s="34"/>
      <x:c r="O551" s="34"/>
      <x:c r="P551" s="34"/>
    </x:row>
    <x:row r="552">
      <x:c r="A552" s="34" t="n">
        <x:v>528</x:v>
      </x:c>
      <x:c r="B552" s="39" t="n">
        <x:v>-2.0953678792392387</x:v>
      </x:c>
      <x:c r="C552" s="39" t="n">
        <x:v>-1.554623463303397</x:v>
      </x:c>
      <x:c r="D552" s="17" t="n">
        <x:f>$B$6+$B$7*B552</x:f>
        <x:v>-0.1595367879239239</x:v>
      </x:c>
      <x:c r="E552" s="17" t="n">
        <x:f>$C$6+$C$7*($B$8*B552+SQRT(1-$B$8^2)*C552)</x:f>
        <x:v>-0.23674399432891907</x:v>
      </x:c>
      <x:c r="F552" s="17" t="n">
        <x:f>$B$9*D552+(1-$B$9)*E552</x:f>
        <x:v>-0.19814039112642148</x:v>
      </x:c>
      <x:c r="G552" s="34"/>
      <x:c r="H552" s="34"/>
      <x:c r="I552" s="34"/>
      <x:c r="J552" s="34"/>
      <x:c r="K552" s="34"/>
      <x:c r="L552" s="34"/>
      <x:c r="M552" s="34"/>
      <x:c r="N552" s="34"/>
      <x:c r="O552" s="34"/>
      <x:c r="P552" s="34"/>
    </x:row>
    <x:row r="553">
      <x:c r="A553" s="34" t="n">
        <x:v>529</x:v>
      </x:c>
      <x:c r="B553" s="39" t="n">
        <x:v>-0.16800814628910843</x:v>
      </x:c>
      <x:c r="C553" s="39" t="n">
        <x:v>1.8906821285513318</x:v>
      </x:c>
      <x:c r="D553" s="17" t="n">
        <x:f>$B$6+$B$7*B553</x:f>
        <x:v>0.03319918537108916</x:v>
      </x:c>
      <x:c r="E553" s="17" t="n">
        <x:f>$C$6+$C$7*($B$8*B553+SQRT(1-$B$8^2)*C553)</x:f>
        <x:v>0.3429790033935224</x:v>
      </x:c>
      <x:c r="F553" s="17" t="n">
        <x:f>$B$9*D553+(1-$B$9)*E553</x:f>
        <x:v>0.18808909438230578</x:v>
      </x:c>
      <x:c r="G553" s="34"/>
      <x:c r="H553" s="34"/>
      <x:c r="I553" s="34"/>
      <x:c r="J553" s="34"/>
      <x:c r="K553" s="34"/>
      <x:c r="L553" s="34"/>
      <x:c r="M553" s="34"/>
      <x:c r="N553" s="34"/>
      <x:c r="O553" s="34"/>
      <x:c r="P553" s="34"/>
    </x:row>
    <x:row r="554">
      <x:c r="A554" s="34" t="n">
        <x:v>530</x:v>
      </x:c>
      <x:c r="B554" s="39" t="n">
        <x:v>-0.04607961521709418</x:v>
      </x:c>
      <x:c r="C554" s="39" t="n">
        <x:v>0.05471311638822712</x:v>
      </x:c>
      <x:c r="D554" s="17" t="n">
        <x:f>$B$6+$B$7*B554</x:f>
        <x:v>0.04539203847829058</x:v>
      </x:c>
      <x:c r="E554" s="17" t="n">
        <x:f>$C$6+$C$7*($B$8*B554+SQRT(1-$B$8^2)*C554)</x:f>
        <x:v>0.08575536529839344</x:v>
      </x:c>
      <x:c r="F554" s="17" t="n">
        <x:f>$B$9*D554+(1-$B$9)*E554</x:f>
        <x:v>0.06557370188834201</x:v>
      </x:c>
      <x:c r="G554" s="34"/>
      <x:c r="H554" s="34"/>
      <x:c r="I554" s="34"/>
      <x:c r="J554" s="34"/>
      <x:c r="K554" s="34"/>
      <x:c r="L554" s="34"/>
      <x:c r="M554" s="34"/>
      <x:c r="N554" s="34"/>
      <x:c r="O554" s="34"/>
      <x:c r="P554" s="34"/>
    </x:row>
    <x:row r="555">
      <x:c r="A555" s="34" t="n">
        <x:v>531</x:v>
      </x:c>
      <x:c r="B555" s="39" t="n">
        <x:v>-0.5241897240396278</x:v>
      </x:c>
      <x:c r="C555" s="39" t="n">
        <x:v>1.9187610099162609</x:v>
      </x:c>
      <x:c r="D555" s="17" t="n">
        <x:f>$B$6+$B$7*B555</x:f>
        <x:v>-0.0024189724039627852</x:v>
      </x:c>
      <x:c r="E555" s="17" t="n">
        <x:f>$C$6+$C$7*($B$8*B555+SQRT(1-$B$8^2)*C555)</x:f>
        <x:v>0.3309686642446403</x:v>
      </x:c>
      <x:c r="F555" s="17" t="n">
        <x:f>$B$9*D555+(1-$B$9)*E555</x:f>
        <x:v>0.16427484592033875</x:v>
      </x:c>
      <x:c r="G555" s="34"/>
      <x:c r="H555" s="34"/>
      <x:c r="I555" s="34"/>
      <x:c r="J555" s="34"/>
      <x:c r="K555" s="34"/>
      <x:c r="L555" s="34"/>
      <x:c r="M555" s="34"/>
      <x:c r="N555" s="34"/>
      <x:c r="O555" s="34"/>
      <x:c r="P555" s="34"/>
    </x:row>
    <x:row r="556">
      <x:c r="A556" s="34" t="n">
        <x:v>532</x:v>
      </x:c>
      <x:c r="B556" s="39" t="n">
        <x:v>-0.025154280553228606</x:v>
      </x:c>
      <x:c r="C556" s="39" t="n">
        <x:v>1.8218771693864646</x:v>
      </x:c>
      <x:c r="D556" s="17" t="n">
        <x:f>$B$6+$B$7*B556</x:f>
        <x:v>0.047484571944677145</x:v>
      </x:c>
      <x:c r="E556" s="17" t="n">
        <x:f>$C$6+$C$7*($B$8*B556+SQRT(1-$B$8^2)*C556)</x:f>
        <x:v>0.33956206518174814</x:v>
      </x:c>
      <x:c r="F556" s="17" t="n">
        <x:f>$B$9*D556+(1-$B$9)*E556</x:f>
        <x:v>0.19352331856321264</x:v>
      </x:c>
      <x:c r="G556" s="34"/>
      <x:c r="H556" s="34"/>
      <x:c r="I556" s="34"/>
      <x:c r="J556" s="34"/>
      <x:c r="K556" s="34"/>
      <x:c r="L556" s="34"/>
      <x:c r="M556" s="34"/>
      <x:c r="N556" s="34"/>
      <x:c r="O556" s="34"/>
      <x:c r="P556" s="34"/>
    </x:row>
    <x:row r="557">
      <x:c r="A557" s="34" t="n">
        <x:v>533</x:v>
      </x:c>
      <x:c r="B557" s="39" t="n">
        <x:v>0.23757251575319333</x:v>
      </x:c>
      <x:c r="C557" s="39" t="n">
        <x:v>0.6752081359251938</x:v>
      </x:c>
      <x:c r="D557" s="17" t="n">
        <x:f>$B$6+$B$7*B557</x:f>
        <x:v>0.07375725157531934</x:v>
      </x:c>
      <x:c r="E557" s="17" t="n">
        <x:f>$C$6+$C$7*($B$8*B557+SQRT(1-$B$8^2)*C557)</x:f>
        <x:v>0.1873068897050993</x:v>
      </x:c>
      <x:c r="F557" s="17" t="n">
        <x:f>$B$9*D557+(1-$B$9)*E557</x:f>
        <x:v>0.13053207064020933</x:v>
      </x:c>
      <x:c r="G557" s="34"/>
      <x:c r="H557" s="34"/>
      <x:c r="I557" s="34"/>
      <x:c r="J557" s="34"/>
      <x:c r="K557" s="34"/>
      <x:c r="L557" s="34"/>
      <x:c r="M557" s="34"/>
      <x:c r="N557" s="34"/>
      <x:c r="O557" s="34"/>
      <x:c r="P557" s="34"/>
    </x:row>
    <x:row r="558">
      <x:c r="A558" s="34" t="n">
        <x:v>534</x:v>
      </x:c>
      <x:c r="B558" s="39" t="n">
        <x:v>-0.3454021561558826</x:v>
      </x:c>
      <x:c r="C558" s="39" t="n">
        <x:v>0.5642151959114825</x:v>
      </x:c>
      <x:c r="D558" s="17" t="n">
        <x:f>$B$6+$B$7*B558</x:f>
        <x:v>0.015459784384411743</x:v>
      </x:c>
      <x:c r="E558" s="17" t="n">
        <x:f>$C$6+$C$7*($B$8*B558+SQRT(1-$B$8^2)*C558)</x:f>
        <x:v>0.14519095198525106</x:v>
      </x:c>
      <x:c r="F558" s="17" t="n">
        <x:f>$B$9*D558+(1-$B$9)*E558</x:f>
        <x:v>0.08032536818483141</x:v>
      </x:c>
      <x:c r="G558" s="34"/>
      <x:c r="H558" s="34"/>
      <x:c r="I558" s="34"/>
      <x:c r="J558" s="34"/>
      <x:c r="K558" s="34"/>
      <x:c r="L558" s="34"/>
      <x:c r="M558" s="34"/>
      <x:c r="N558" s="34"/>
      <x:c r="O558" s="34"/>
      <x:c r="P558" s="34"/>
    </x:row>
    <x:row r="559">
      <x:c r="A559" s="34" t="n">
        <x:v>535</x:v>
      </x:c>
      <x:c r="B559" s="39" t="n">
        <x:v>0.030053138061228075</x:v>
      </x:c>
      <x:c r="C559" s="39" t="n">
        <x:v>0.09454323732816816</x:v>
      </x:c>
      <x:c r="D559" s="17" t="n">
        <x:f>$B$6+$B$7*B559</x:f>
        <x:v>0.05300531380612281</x:v>
      </x:c>
      <x:c r="E559" s="17" t="n">
        <x:f>$C$6+$C$7*($B$8*B559+SQRT(1-$B$8^2)*C559)</x:f>
        <x:v>0.09488066626018608</x:v>
      </x:c>
      <x:c r="F559" s="17" t="n">
        <x:f>$B$9*D559+(1-$B$9)*E559</x:f>
        <x:v>0.07394299003315445</x:v>
      </x:c>
      <x:c r="G559" s="34"/>
      <x:c r="H559" s="34"/>
      <x:c r="I559" s="34"/>
      <x:c r="J559" s="34"/>
      <x:c r="K559" s="34"/>
      <x:c r="L559" s="34"/>
      <x:c r="M559" s="34"/>
      <x:c r="N559" s="34"/>
      <x:c r="O559" s="34"/>
      <x:c r="P559" s="34"/>
    </x:row>
    <x:row r="560">
      <x:c r="A560" s="34" t="n">
        <x:v>536</x:v>
      </x:c>
      <x:c r="B560" s="39" t="n">
        <x:v>-0.005905444226256659</x:v>
      </x:c>
      <x:c r="C560" s="39" t="n">
        <x:v>-0.25897186628332997</x:v>
      </x:c>
      <x:c r="D560" s="17" t="n">
        <x:f>$B$6+$B$7*B560</x:f>
        <x:v>0.049409455577374334</x:v>
      </x:c>
      <x:c r="E560" s="17" t="n">
        <x:f>$C$6+$C$7*($B$8*B560+SQRT(1-$B$8^2)*C560)</x:f>
        <x:v>0.04267774271305208</x:v>
      </x:c>
      <x:c r="F560" s="17" t="n">
        <x:f>$B$9*D560+(1-$B$9)*E560</x:f>
        <x:v>0.04604359914521321</x:v>
      </x:c>
      <x:c r="G560" s="34"/>
      <x:c r="H560" s="34"/>
      <x:c r="I560" s="34"/>
      <x:c r="J560" s="34"/>
      <x:c r="K560" s="34"/>
      <x:c r="L560" s="34"/>
      <x:c r="M560" s="34"/>
      <x:c r="N560" s="34"/>
      <x:c r="O560" s="34"/>
      <x:c r="P560" s="34"/>
    </x:row>
    <x:row r="561">
      <x:c r="A561" s="34" t="n">
        <x:v>537</x:v>
      </x:c>
      <x:c r="B561" s="39" t="n">
        <x:v>1.0042662263803948</x:v>
      </x:c>
      <x:c r="C561" s="39" t="n">
        <x:v>0.2963851656770248</x:v>
      </x:c>
      <x:c r="D561" s="17" t="n">
        <x:f>$B$6+$B$7*B561</x:f>
        <x:v>0.15042662263803946</x:v>
      </x:c>
      <x:c r="E561" s="17" t="n">
        <x:f>$C$6+$C$7*($B$8*B561+SQRT(1-$B$8^2)*C561)</x:f>
        <x:v>0.16760199442578327</x:v>
      </x:c>
      <x:c r="F561" s="17" t="n">
        <x:f>$B$9*D561+(1-$B$9)*E561</x:f>
        <x:v>0.15901430853191137</x:v>
      </x:c>
      <x:c r="G561" s="34"/>
      <x:c r="H561" s="34"/>
      <x:c r="I561" s="34"/>
      <x:c r="J561" s="34"/>
      <x:c r="K561" s="34"/>
      <x:c r="L561" s="34"/>
      <x:c r="M561" s="34"/>
      <x:c r="N561" s="34"/>
      <x:c r="O561" s="34"/>
      <x:c r="P561" s="34"/>
    </x:row>
    <x:row r="562">
      <x:c r="A562" s="34" t="n">
        <x:v>538</x:v>
      </x:c>
      <x:c r="B562" s="39" t="n">
        <x:v>0.3428869787047201</x:v>
      </x:c>
      <x:c r="C562" s="39" t="n">
        <x:v>-0.04234620317485477</x:v>
      </x:c>
      <x:c r="D562" s="17" t="n">
        <x:f>$B$6+$B$7*B562</x:f>
        <x:v>0.08428869787047202</x:v>
      </x:c>
      <x:c r="E562" s="17" t="n">
        <x:f>$C$6+$C$7*($B$8*B562+SQRT(1-$B$8^2)*C562)</x:f>
        <x:v>0.0893705585557633</x:v>
      </x:c>
      <x:c r="F562" s="17" t="n">
        <x:f>$B$9*D562+(1-$B$9)*E562</x:f>
        <x:v>0.08682962821311765</x:v>
      </x:c>
      <x:c r="G562" s="34"/>
      <x:c r="H562" s="34"/>
      <x:c r="I562" s="34"/>
      <x:c r="J562" s="34"/>
      <x:c r="K562" s="34"/>
      <x:c r="L562" s="34"/>
      <x:c r="M562" s="34"/>
      <x:c r="N562" s="34"/>
      <x:c r="O562" s="34"/>
      <x:c r="P562" s="34"/>
    </x:row>
    <x:row r="563">
      <x:c r="A563" s="34" t="n">
        <x:v>539</x:v>
      </x:c>
      <x:c r="B563" s="39" t="n">
        <x:v>0.3262052074905799</x:v>
      </x:c>
      <x:c r="C563" s="39" t="n">
        <x:v>-1.6364003362878987</x:v>
      </x:c>
      <x:c r="D563" s="17" t="n">
        <x:f>$B$6+$B$7*B563</x:f>
        <x:v>0.08262052074905799</x:v>
      </x:c>
      <x:c r="E563" s="17" t="n">
        <x:f>$C$6+$C$7*($B$8*B563+SQRT(1-$B$8^2)*C563)</x:f>
        <x:v>-0.13947473016245882</x:v>
      </x:c>
      <x:c r="F563" s="17" t="n">
        <x:f>$B$9*D563+(1-$B$9)*E563</x:f>
        <x:v>-0.028427104706700415</x:v>
      </x:c>
      <x:c r="G563" s="34"/>
      <x:c r="H563" s="34"/>
      <x:c r="I563" s="34"/>
      <x:c r="J563" s="34"/>
      <x:c r="K563" s="34"/>
      <x:c r="L563" s="34"/>
      <x:c r="M563" s="34"/>
      <x:c r="N563" s="34"/>
      <x:c r="O563" s="34"/>
      <x:c r="P563" s="34"/>
    </x:row>
    <x:row r="564">
      <x:c r="A564" s="34" t="n">
        <x:v>540</x:v>
      </x:c>
      <x:c r="B564" s="39" t="n">
        <x:v>-0.3576710079261447</x:v>
      </x:c>
      <x:c r="C564" s="39" t="n">
        <x:v>0.8119067558660893</x:v>
      </x:c>
      <x:c r="D564" s="17" t="n">
        <x:f>$B$6+$B$7*B564</x:f>
        <x:v>0.014232899207385533</x:v>
      </x:c>
      <x:c r="E564" s="17" t="n">
        <x:f>$C$6+$C$7*($B$8*B564+SQRT(1-$B$8^2)*C564)</x:f>
        <x:v>0.18008125699071154</x:v>
      </x:c>
      <x:c r="F564" s="17" t="n">
        <x:f>$B$9*D564+(1-$B$9)*E564</x:f>
        <x:v>0.09715707809904853</x:v>
      </x:c>
      <x:c r="G564" s="34"/>
      <x:c r="H564" s="34"/>
      <x:c r="I564" s="34"/>
      <x:c r="J564" s="34"/>
      <x:c r="K564" s="34"/>
      <x:c r="L564" s="34"/>
      <x:c r="M564" s="34"/>
      <x:c r="N564" s="34"/>
      <x:c r="O564" s="34"/>
      <x:c r="P564" s="34"/>
    </x:row>
    <x:row r="565">
      <x:c r="A565" s="34" t="n">
        <x:v>541</x:v>
      </x:c>
      <x:c r="B565" s="39" t="n">
        <x:v>0.026214557112980715</x:v>
      </x:c>
      <x:c r="C565" s="39" t="n">
        <x:v>0.09299737546970156</x:v>
      </x:c>
      <x:c r="D565" s="17" t="n">
        <x:f>$B$6+$B$7*B565</x:f>
        <x:v>0.052621455711298074</x:v>
      </x:c>
      <x:c r="E565" s="17" t="n">
        <x:f>$C$6+$C$7*($B$8*B565+SQRT(1-$B$8^2)*C565)</x:f>
        <x:v>0.09448673138349997</x:v>
      </x:c>
      <x:c r="F565" s="17" t="n">
        <x:f>$B$9*D565+(1-$B$9)*E565</x:f>
        <x:v>0.07355409354739903</x:v>
      </x:c>
      <x:c r="G565" s="34"/>
      <x:c r="H565" s="34"/>
      <x:c r="I565" s="34"/>
      <x:c r="J565" s="34"/>
      <x:c r="K565" s="34"/>
      <x:c r="L565" s="34"/>
      <x:c r="M565" s="34"/>
      <x:c r="N565" s="34"/>
      <x:c r="O565" s="34"/>
      <x:c r="P565" s="34"/>
    </x:row>
    <x:row r="566">
      <x:c r="A566" s="34" t="n">
        <x:v>542</x:v>
      </x:c>
      <x:c r="B566" s="39" t="n">
        <x:v>1.0936771549215136</x:v>
      </x:c>
      <x:c r="C566" s="39" t="n">
        <x:v>-1.8035553393967763</x:v>
      </x:c>
      <x:c r="D566" s="17" t="n">
        <x:f>$B$6+$B$7*B566</x:f>
        <x:v>0.15936771549215137</x:v>
      </x:c>
      <x:c r="E566" s="17" t="n">
        <x:f>$C$6+$C$7*($B$8*B566+SQRT(1-$B$8^2)*C566)</x:f>
        <x:v>-0.12885684905484623</x:v>
      </x:c>
      <x:c r="F566" s="17" t="n">
        <x:f>$B$9*D566+(1-$B$9)*E566</x:f>
        <x:v>0.015255433218652567</x:v>
      </x:c>
      <x:c r="G566" s="34"/>
      <x:c r="H566" s="34"/>
      <x:c r="I566" s="34"/>
      <x:c r="J566" s="34"/>
      <x:c r="K566" s="34"/>
      <x:c r="L566" s="34"/>
      <x:c r="M566" s="34"/>
      <x:c r="N566" s="34"/>
      <x:c r="O566" s="34"/>
      <x:c r="P566" s="34"/>
    </x:row>
    <x:row r="567">
      <x:c r="A567" s="34" t="n">
        <x:v>543</x:v>
      </x:c>
      <x:c r="B567" s="39" t="n">
        <x:v>-0.9867159388883818</x:v>
      </x:c>
      <x:c r="C567" s="39" t="n">
        <x:v>0.46410708740448803</x:v>
      </x:c>
      <x:c r="D567" s="17" t="n">
        <x:f>$B$6+$B$7*B567</x:f>
        <x:v>-0.04867159388883818</x:v>
      </x:c>
      <x:c r="E567" s="17" t="n">
        <x:f>$C$6+$C$7*($B$8*B567+SQRT(1-$B$8^2)*C567)</x:f>
        <x:v>0.1020072743996101</x:v>
      </x:c>
      <x:c r="F567" s="17" t="n">
        <x:f>$B$9*D567+(1-$B$9)*E567</x:f>
        <x:v>0.02666784025538596</x:v>
      </x:c>
      <x:c r="G567" s="34"/>
      <x:c r="H567" s="34"/>
      <x:c r="I567" s="34"/>
      <x:c r="J567" s="34"/>
      <x:c r="K567" s="34"/>
      <x:c r="L567" s="34"/>
      <x:c r="M567" s="34"/>
      <x:c r="N567" s="34"/>
      <x:c r="O567" s="34"/>
      <x:c r="P567" s="34"/>
    </x:row>
    <x:row r="568">
      <x:c r="A568" s="34" t="n">
        <x:v>544</x:v>
      </x:c>
      <x:c r="B568" s="39" t="n">
        <x:v>0.4112227004367889</x:v>
      </x:c>
      <x:c r="C568" s="39" t="n">
        <x:v>0.9327236171929048</x:v>
      </x:c>
      <x:c r="D568" s="17" t="n">
        <x:f>$B$6+$B$7*B568</x:f>
        <x:v>0.0911222700436789</x:v>
      </x:c>
      <x:c r="E568" s="17" t="n">
        <x:f>$C$6+$C$7*($B$8*B568+SQRT(1-$B$8^2)*C568)</x:f>
        <x:v>0.23196926489881414</x:v>
      </x:c>
      <x:c r="F568" s="17" t="n">
        <x:f>$B$9*D568+(1-$B$9)*E568</x:f>
        <x:v>0.16154576747124652</x:v>
      </x:c>
      <x:c r="G568" s="34"/>
      <x:c r="H568" s="34"/>
      <x:c r="I568" s="34"/>
      <x:c r="J568" s="34"/>
      <x:c r="K568" s="34"/>
      <x:c r="L568" s="34"/>
      <x:c r="M568" s="34"/>
      <x:c r="N568" s="34"/>
      <x:c r="O568" s="34"/>
      <x:c r="P568" s="34"/>
    </x:row>
    <x:row r="569">
      <x:c r="A569" s="34" t="n">
        <x:v>545</x:v>
      </x:c>
      <x:c r="B569" s="39" t="n">
        <x:v>0.2815180014774534</x:v>
      </x:c>
      <x:c r="C569" s="39" t="n">
        <x:v>0.19432346749141124</x:v>
      </x:c>
      <x:c r="D569" s="17" t="n">
        <x:f>$B$6+$B$7*B569</x:f>
        <x:v>0.07815180014774534</x:v>
      </x:c>
      <x:c r="E569" s="17" t="n">
        <x:f>$C$6+$C$7*($B$8*B569+SQRT(1-$B$8^2)*C569)</x:f>
        <x:v>0.1204742260757847</x:v>
      </x:c>
      <x:c r="F569" s="17" t="n">
        <x:f>$B$9*D569+(1-$B$9)*E569</x:f>
        <x:v>0.09931301311176502</x:v>
      </x:c>
      <x:c r="G569" s="34"/>
      <x:c r="H569" s="34"/>
      <x:c r="I569" s="34"/>
      <x:c r="J569" s="34"/>
      <x:c r="K569" s="34"/>
      <x:c r="L569" s="34"/>
      <x:c r="M569" s="34"/>
      <x:c r="N569" s="34"/>
      <x:c r="O569" s="34"/>
      <x:c r="P569" s="34"/>
    </x:row>
    <x:row r="570">
      <x:c r="A570" s="34" t="n">
        <x:v>546</x:v>
      </x:c>
      <x:c r="B570" s="39" t="n">
        <x:v>-1.5175753583074956</x:v>
      </x:c>
      <x:c r="C570" s="39" t="n">
        <x:v>0.8607039914860843</x:v>
      </x:c>
      <x:c r="D570" s="17" t="n">
        <x:f>$B$6+$B$7*B570</x:f>
        <x:v>-0.10175753583074958</x:v>
      </x:c>
      <x:c r="E570" s="17" t="n">
        <x:f>$C$6+$C$7*($B$8*B570+SQRT(1-$B$8^2)*C570)</x:f>
        <x:v>0.13486800062035464</x:v>
      </x:c>
      <x:c r="F570" s="17" t="n">
        <x:f>$B$9*D570+(1-$B$9)*E570</x:f>
        <x:v>0.016555232394802534</x:v>
      </x:c>
      <x:c r="G570" s="34"/>
      <x:c r="H570" s="34"/>
      <x:c r="I570" s="34"/>
      <x:c r="J570" s="34"/>
      <x:c r="K570" s="34"/>
      <x:c r="L570" s="34"/>
      <x:c r="M570" s="34"/>
      <x:c r="N570" s="34"/>
      <x:c r="O570" s="34"/>
      <x:c r="P570" s="34"/>
    </x:row>
    <x:row r="571">
      <x:c r="A571" s="34" t="n">
        <x:v>547</x:v>
      </x:c>
      <x:c r="B571" s="39" t="n">
        <x:v>0.24809307245817955</x:v>
      </x:c>
      <x:c r="C571" s="39" t="n">
        <x:v>0.7127314092929419</x:v>
      </x:c>
      <x:c r="D571" s="17" t="n">
        <x:f>$B$6+$B$7*B571</x:f>
        <x:v>0.07480930724581795</x:v>
      </x:c>
      <x:c r="E571" s="17" t="n">
        <x:f>$C$6+$C$7*($B$8*B571+SQRT(1-$B$8^2)*C571)</x:f>
        <x:v>0.19314955297147055</x:v>
      </x:c>
      <x:c r="F571" s="17" t="n">
        <x:f>$B$9*D571+(1-$B$9)*E571</x:f>
        <x:v>0.13397943010864424</x:v>
      </x:c>
      <x:c r="G571" s="34"/>
      <x:c r="H571" s="34"/>
      <x:c r="I571" s="34"/>
      <x:c r="J571" s="34"/>
      <x:c r="K571" s="34"/>
      <x:c r="L571" s="34"/>
      <x:c r="M571" s="34"/>
      <x:c r="N571" s="34"/>
      <x:c r="O571" s="34"/>
      <x:c r="P571" s="34"/>
    </x:row>
    <x:row r="572">
      <x:c r="A572" s="34" t="n">
        <x:v>548</x:v>
      </x:c>
      <x:c r="B572" s="39" t="n">
        <x:v>-1.727439351098845</x:v>
      </x:c>
      <x:c r="C572" s="39" t="n">
        <x:v>-0.21814324775536933</x:v>
      </x:c>
      <x:c r="D572" s="17" t="n">
        <x:f>$B$6+$B$7*B572</x:f>
        <x:v>-0.1227439351098845</x:v>
      </x:c>
      <x:c r="E572" s="17" t="n">
        <x:f>$C$6+$C$7*($B$8*B572+SQRT(1-$B$8^2)*C572)</x:f>
        <x:v>-0.028949080133186422</x:v>
      </x:c>
      <x:c r="F572" s="17" t="n">
        <x:f>$B$9*D572+(1-$B$9)*E572</x:f>
        <x:v>-0.07584650762153547</x:v>
      </x:c>
      <x:c r="G572" s="34"/>
      <x:c r="H572" s="34"/>
      <x:c r="I572" s="34"/>
      <x:c r="J572" s="34"/>
      <x:c r="K572" s="34"/>
      <x:c r="L572" s="34"/>
      <x:c r="M572" s="34"/>
      <x:c r="N572" s="34"/>
      <x:c r="O572" s="34"/>
      <x:c r="P572" s="34"/>
    </x:row>
    <x:row r="573">
      <x:c r="A573" s="34" t="n">
        <x:v>549</x:v>
      </x:c>
      <x:c r="B573" s="39" t="n">
        <x:v>-1.1177645875761666</x:v>
      </x:c>
      <x:c r="C573" s="39" t="n">
        <x:v>1.9628723510680934</x:v>
      </x:c>
      <x:c r="D573" s="17" t="n">
        <x:f>$B$6+$B$7*B573</x:f>
        <x:v>-0.061776458757616656</x:v>
      </x:c>
      <x:c r="E573" s="17" t="n">
        <x:f>$C$6+$C$7*($B$8*B573+SQRT(1-$B$8^2)*C573)</x:f>
        <x:v>0.31056972601826743</x:v>
      </x:c>
      <x:c r="F573" s="17" t="n">
        <x:f>$B$9*D573+(1-$B$9)*E573</x:f>
        <x:v>0.12439663363032538</x:v>
      </x:c>
      <x:c r="G573" s="34"/>
      <x:c r="H573" s="34"/>
      <x:c r="I573" s="34"/>
      <x:c r="J573" s="34"/>
      <x:c r="K573" s="34"/>
      <x:c r="L573" s="34"/>
      <x:c r="M573" s="34"/>
      <x:c r="N573" s="34"/>
      <x:c r="O573" s="34"/>
      <x:c r="P573" s="34"/>
    </x:row>
    <x:row r="574">
      <x:c r="A574" s="34" t="n">
        <x:v>550</x:v>
      </x:c>
      <x:c r="B574" s="39" t="n">
        <x:v>0.3458200492550391</x:v>
      </x:c>
      <x:c r="C574" s="39" t="n">
        <x:v>3.3849000593300786</x:v>
      </x:c>
      <x:c r="D574" s="17" t="n">
        <x:f>$B$6+$B$7*B574</x:f>
        <x:v>0.08458200492550391</x:v>
      </x:c>
      <x:c r="E574" s="17" t="n">
        <x:f>$C$6+$C$7*($B$8*B574+SQRT(1-$B$8^2)*C574)</x:f>
        <x:v>0.5799102311375028</x:v>
      </x:c>
      <x:c r="F574" s="17" t="n">
        <x:f>$B$9*D574+(1-$B$9)*E574</x:f>
        <x:v>0.3322461180315034</x:v>
      </x:c>
      <x:c r="G574" s="34"/>
      <x:c r="H574" s="34"/>
      <x:c r="I574" s="34"/>
      <x:c r="J574" s="34"/>
      <x:c r="K574" s="34"/>
      <x:c r="L574" s="34"/>
      <x:c r="M574" s="34"/>
      <x:c r="N574" s="34"/>
      <x:c r="O574" s="34"/>
      <x:c r="P574" s="34"/>
    </x:row>
    <x:row r="575">
      <x:c r="A575" s="34" t="n">
        <x:v>551</x:v>
      </x:c>
      <x:c r="B575" s="39" t="n">
        <x:v>0.8442898084707408</x:v>
      </x:c>
      <x:c r="C575" s="39" t="n">
        <x:v>-0.6237197420956424</x:v>
      </x:c>
      <x:c r="D575" s="17" t="n">
        <x:f>$B$6+$B$7*B575</x:f>
        <x:v>0.13442898084707408</x:v>
      </x:c>
      <x:c r="E575" s="17" t="n">
        <x:f>$C$6+$C$7*($B$8*B575+SQRT(1-$B$8^2)*C575)</x:f>
        <x:v>0.028744434478778266</x:v>
      </x:c>
      <x:c r="F575" s="17" t="n">
        <x:f>$B$9*D575+(1-$B$9)*E575</x:f>
        <x:v>0.08158670766292617</x:v>
      </x:c>
      <x:c r="G575" s="34"/>
      <x:c r="H575" s="34"/>
      <x:c r="I575" s="34"/>
      <x:c r="J575" s="34"/>
      <x:c r="K575" s="34"/>
      <x:c r="L575" s="34"/>
      <x:c r="M575" s="34"/>
      <x:c r="N575" s="34"/>
      <x:c r="O575" s="34"/>
      <x:c r="P575" s="34"/>
    </x:row>
    <x:row r="576">
      <x:c r="A576" s="34" t="n">
        <x:v>552</x:v>
      </x:c>
      <x:c r="B576" s="39" t="n">
        <x:v>0.17925232927967402</x:v>
      </x:c>
      <x:c r="C576" s="39" t="n">
        <x:v>-0.7424678880109784</x:v>
      </x:c>
      <x:c r="D576" s="17" t="n">
        <x:f>$B$6+$B$7*B576</x:f>
        <x:v>0.0679252329279674</x:v>
      </x:c>
      <x:c r="E576" s="17" t="n">
        <x:f>$C$6+$C$7*($B$8*B576+SQRT(1-$B$8^2)*C576)</x:f>
        <x:v>-0.018174028807452502</x:v>
      </x:c>
      <x:c r="F576" s="17" t="n">
        <x:f>$B$9*D576+(1-$B$9)*E576</x:f>
        <x:v>0.02487560206025745</x:v>
      </x:c>
      <x:c r="G576" s="34"/>
      <x:c r="H576" s="34"/>
      <x:c r="I576" s="34"/>
      <x:c r="J576" s="34"/>
      <x:c r="K576" s="34"/>
      <x:c r="L576" s="34"/>
      <x:c r="M576" s="34"/>
      <x:c r="N576" s="34"/>
      <x:c r="O576" s="34"/>
      <x:c r="P576" s="34"/>
    </x:row>
    <x:row r="577">
      <x:c r="A577" s="34" t="n">
        <x:v>553</x:v>
      </x:c>
      <x:c r="B577" s="39" t="n">
        <x:v>-0.3234262570893746</x:v>
      </x:c>
      <x:c r="C577" s="39" t="n">
        <x:v>0.6413350662961669</x:v>
      </x:c>
      <x:c r="D577" s="17" t="n">
        <x:f>$B$6+$B$7*B577</x:f>
        <x:v>0.01765737429106254</x:v>
      </x:c>
      <x:c r="E577" s="17" t="n">
        <x:f>$C$6+$C$7*($B$8*B577+SQRT(1-$B$8^2)*C577)</x:f>
        <x:v>0.15721501757846554</x:v>
      </x:c>
      <x:c r="F577" s="17" t="n">
        <x:f>$B$9*D577+(1-$B$9)*E577</x:f>
        <x:v>0.08743619593476404</x:v>
      </x:c>
      <x:c r="G577" s="34"/>
      <x:c r="H577" s="34"/>
      <x:c r="I577" s="34"/>
      <x:c r="J577" s="34"/>
      <x:c r="K577" s="34"/>
      <x:c r="L577" s="34"/>
      <x:c r="M577" s="34"/>
      <x:c r="N577" s="34"/>
      <x:c r="O577" s="34"/>
      <x:c r="P577" s="34"/>
    </x:row>
    <x:row r="578">
      <x:c r="A578" s="34" t="n">
        <x:v>554</x:v>
      </x:c>
      <x:c r="B578" s="39" t="n">
        <x:v>0.3415613956981121</x:v>
      </x:c>
      <x:c r="C578" s="39" t="n">
        <x:v>-0.5060846669815511</x:v>
      </x:c>
      <x:c r="D578" s="17" t="n">
        <x:f>$B$6+$B$7*B578</x:f>
        <x:v>0.08415613956981122</x:v>
      </x:c>
      <x:c r="E578" s="17" t="n">
        <x:f>$C$6+$C$7*($B$8*B578+SQRT(1-$B$8^2)*C578)</x:f>
        <x:v>0.022954162345953794</x:v>
      </x:c>
      <x:c r="F578" s="17" t="n">
        <x:f>$B$9*D578+(1-$B$9)*E578</x:f>
        <x:v>0.053555150957882505</x:v>
      </x:c>
      <x:c r="G578" s="34"/>
      <x:c r="H578" s="34"/>
      <x:c r="I578" s="34"/>
      <x:c r="J578" s="34"/>
      <x:c r="K578" s="34"/>
      <x:c r="L578" s="34"/>
      <x:c r="M578" s="34"/>
      <x:c r="N578" s="34"/>
      <x:c r="O578" s="34"/>
      <x:c r="P578" s="34"/>
    </x:row>
    <x:row r="579">
      <x:c r="A579" s="34" t="n">
        <x:v>555</x:v>
      </x:c>
      <x:c r="B579" s="39" t="n">
        <x:v>-0.7292393045456886</x:v>
      </x:c>
      <x:c r="C579" s="39" t="n">
        <x:v>-0.10410950032623743</x:v>
      </x:c>
      <x:c r="D579" s="17" t="n">
        <x:f>$B$6+$B$7*B579</x:f>
        <x:v>-0.022923930454568864</x:v>
      </x:c>
      <x:c r="E579" s="17" t="n">
        <x:f>$C$6+$C$7*($B$8*B579+SQRT(1-$B$8^2)*C579)</x:f>
        <x:v>0.03228711125527479</x:v>
      </x:c>
      <x:c r="F579" s="17" t="n">
        <x:f>$B$9*D579+(1-$B$9)*E579</x:f>
        <x:v>0.004681590400352962</x:v>
      </x:c>
      <x:c r="G579" s="34"/>
      <x:c r="H579" s="34"/>
      <x:c r="I579" s="34"/>
      <x:c r="J579" s="34"/>
      <x:c r="K579" s="34"/>
      <x:c r="L579" s="34"/>
      <x:c r="M579" s="34"/>
      <x:c r="N579" s="34"/>
      <x:c r="O579" s="34"/>
      <x:c r="P579" s="34"/>
    </x:row>
    <x:row r="580">
      <x:c r="A580" s="34" t="n">
        <x:v>556</x:v>
      </x:c>
      <x:c r="B580" s="39" t="n">
        <x:v>1.9948897441413067</x:v>
      </x:c>
      <x:c r="C580" s="39" t="n">
        <x:v>0.6876697942205102</x:v>
      </x:c>
      <x:c r="D580" s="17" t="n">
        <x:f>$B$6+$B$7*B580</x:f>
        <x:v>0.2494889744141307</x:v>
      </x:c>
      <x:c r="E580" s="17" t="n">
        <x:f>$C$6+$C$7*($B$8*B580+SQRT(1-$B$8^2)*C580)</x:f>
        <x:v>0.26816931463694915</x:v>
      </x:c>
      <x:c r="F580" s="17" t="n">
        <x:f>$B$9*D580+(1-$B$9)*E580</x:f>
        <x:v>0.25882914452553996</x:v>
      </x:c>
      <x:c r="G580" s="34"/>
      <x:c r="H580" s="34"/>
      <x:c r="I580" s="34"/>
      <x:c r="J580" s="34"/>
      <x:c r="K580" s="34"/>
      <x:c r="L580" s="34"/>
      <x:c r="M580" s="34"/>
      <x:c r="N580" s="34"/>
      <x:c r="O580" s="34"/>
      <x:c r="P580" s="34"/>
    </x:row>
    <x:row r="581">
      <x:c r="A581" s="34" t="n">
        <x:v>557</x:v>
      </x:c>
      <x:c r="B581" s="39" t="n">
        <x:v>-2.507994905742487</x:v>
      </x:c>
      <x:c r="C581" s="39" t="n">
        <x:v>0.06031840340334668</x:v>
      </x:c>
      <x:c r="D581" s="17" t="n">
        <x:f>$B$6+$B$7*B581</x:f>
        <x:v>-0.20079949057424873</x:v>
      </x:c>
      <x:c r="E581" s="17" t="n">
        <x:f>$C$6+$C$7*($B$8*B581+SQRT(1-$B$8^2)*C581)</x:f>
        <x:v>-0.024228757322411837</x:v>
      </x:c>
      <x:c r="F581" s="17" t="n">
        <x:f>$B$9*D581+(1-$B$9)*E581</x:f>
        <x:v>-0.11251412394833028</x:v>
      </x:c>
      <x:c r="G581" s="34"/>
      <x:c r="H581" s="34"/>
      <x:c r="I581" s="34"/>
      <x:c r="J581" s="34"/>
      <x:c r="K581" s="34"/>
      <x:c r="L581" s="34"/>
      <x:c r="M581" s="34"/>
      <x:c r="N581" s="34"/>
      <x:c r="O581" s="34"/>
      <x:c r="P581" s="34"/>
    </x:row>
    <x:row r="582">
      <x:c r="A582" s="34" t="n">
        <x:v>558</x:v>
      </x:c>
      <x:c r="B582" s="39" t="n">
        <x:v>0.1919027665299707</x:v>
      </x:c>
      <x:c r="C582" s="39" t="n">
        <x:v>-2.089459242702452</x:v>
      </x:c>
      <x:c r="D582" s="17" t="n">
        <x:f>$B$6+$B$7*B582</x:f>
        <x:v>0.06919027665299707</x:v>
      </x:c>
      <x:c r="E582" s="17" t="n">
        <x:f>$C$6+$C$7*($B$8*B582+SQRT(1-$B$8^2)*C582)</x:f>
        <x:v>-0.21034693771267626</x:v>
      </x:c>
      <x:c r="F582" s="17" t="n">
        <x:f>$B$9*D582+(1-$B$9)*E582</x:f>
        <x:v>-0.0705783305298396</x:v>
      </x:c>
      <x:c r="G582" s="34"/>
      <x:c r="H582" s="34"/>
      <x:c r="I582" s="34"/>
      <x:c r="J582" s="34"/>
      <x:c r="K582" s="34"/>
      <x:c r="L582" s="34"/>
      <x:c r="M582" s="34"/>
      <x:c r="N582" s="34"/>
      <x:c r="O582" s="34"/>
      <x:c r="P582" s="34"/>
    </x:row>
    <x:row r="583">
      <x:c r="A583" s="34" t="n">
        <x:v>559</x:v>
      </x:c>
      <x:c r="B583" s="39" t="n">
        <x:v>0.3580854849928085</x:v>
      </x:c>
      <x:c r="C583" s="39" t="n">
        <x:v>-1.9545570981515403</x:v>
      </x:c>
      <x:c r="D583" s="17" t="n">
        <x:f>$B$6+$B$7*B583</x:f>
        <x:v>0.08580854849928085</x:v>
      </x:c>
      <x:c r="E583" s="17" t="n">
        <x:f>$C$6+$C$7*($B$8*B583+SQRT(1-$B$8^2)*C583)</x:f>
        <x:v>-0.18356544877549907</x:v>
      </x:c>
      <x:c r="F583" s="17" t="n">
        <x:f>$B$9*D583+(1-$B$9)*E583</x:f>
        <x:v>-0.04887845013810911</x:v>
      </x:c>
      <x:c r="G583" s="34"/>
      <x:c r="H583" s="34"/>
      <x:c r="I583" s="34"/>
      <x:c r="J583" s="34"/>
      <x:c r="K583" s="34"/>
      <x:c r="L583" s="34"/>
      <x:c r="M583" s="34"/>
      <x:c r="N583" s="34"/>
      <x:c r="O583" s="34"/>
      <x:c r="P583" s="34"/>
    </x:row>
    <x:row r="584">
      <x:c r="A584" s="34" t="n">
        <x:v>560</x:v>
      </x:c>
      <x:c r="B584" s="39" t="n">
        <x:v>-0.7781807425507791</x:v>
      </x:c>
      <x:c r="C584" s="39" t="n">
        <x:v>0.4992503136199316</x:v>
      </x:c>
      <x:c r="D584" s="17" t="n">
        <x:f>$B$6+$B$7*B584</x:f>
        <x:v>-0.027818074255077915</x:v>
      </x:c>
      <x:c r="E584" s="17" t="n">
        <x:f>$C$6+$C$7*($B$8*B584+SQRT(1-$B$8^2)*C584)</x:f>
        <x:v>0.11642003340747853</x:v>
      </x:c>
      <x:c r="F584" s="17" t="n">
        <x:f>$B$9*D584+(1-$B$9)*E584</x:f>
        <x:v>0.04430097957620031</x:v>
      </x:c>
      <x:c r="G584" s="34"/>
      <x:c r="H584" s="34"/>
      <x:c r="I584" s="34"/>
      <x:c r="J584" s="34"/>
      <x:c r="K584" s="34"/>
      <x:c r="L584" s="34"/>
      <x:c r="M584" s="34"/>
      <x:c r="N584" s="34"/>
      <x:c r="O584" s="34"/>
      <x:c r="P584" s="34"/>
    </x:row>
    <x:row r="585">
      <x:c r="A585" s="34" t="n">
        <x:v>561</x:v>
      </x:c>
      <x:c r="B585" s="39" t="n">
        <x:v>-0.07855634354874333</x:v>
      </x:c>
      <x:c r="C585" s="39" t="n">
        <x:v>-0.009619294766152127</x:v>
      </x:c>
      <x:c r="D585" s="17" t="n">
        <x:f>$B$6+$B$7*B585</x:f>
        <x:v>0.04214436564512567</x:v>
      </x:c>
      <x:c r="E585" s="17" t="n">
        <x:f>$C$6+$C$7*($B$8*B585+SQRT(1-$B$8^2)*C585)</x:f>
        <x:v>0.07508853118519394</x:v>
      </x:c>
      <x:c r="F585" s="17" t="n">
        <x:f>$B$9*D585+(1-$B$9)*E585</x:f>
        <x:v>0.05861644841515981</x:v>
      </x:c>
      <x:c r="G585" s="34"/>
      <x:c r="H585" s="34"/>
      <x:c r="I585" s="34"/>
      <x:c r="J585" s="34"/>
      <x:c r="K585" s="34"/>
      <x:c r="L585" s="34"/>
      <x:c r="M585" s="34"/>
      <x:c r="N585" s="34"/>
      <x:c r="O585" s="34"/>
      <x:c r="P585" s="34"/>
    </x:row>
    <x:row r="586">
      <x:c r="A586" s="34" t="n">
        <x:v>562</x:v>
      </x:c>
      <x:c r="B586" s="39" t="n">
        <x:v>-1.0757095089091293</x:v>
      </x:c>
      <x:c r="C586" s="39" t="n">
        <x:v>0.6978053992049038</x:v>
      </x:c>
      <x:c r="D586" s="17" t="n">
        <x:f>$B$6+$B$7*B586</x:f>
        <x:v>-0.057570950890912936</x:v>
      </x:c>
      <x:c r="E586" s="17" t="n">
        <x:f>$C$6+$C$7*($B$8*B586+SQRT(1-$B$8^2)*C586)</x:f>
        <x:v>0.13144266088838302</x:v>
      </x:c>
      <x:c r="F586" s="17" t="n">
        <x:f>$B$9*D586+(1-$B$9)*E586</x:f>
        <x:v>0.03693585499873504</x:v>
      </x:c>
      <x:c r="G586" s="34"/>
      <x:c r="H586" s="34"/>
      <x:c r="I586" s="34"/>
      <x:c r="J586" s="34"/>
      <x:c r="K586" s="34"/>
      <x:c r="L586" s="34"/>
      <x:c r="M586" s="34"/>
      <x:c r="N586" s="34"/>
      <x:c r="O586" s="34"/>
      <x:c r="P586" s="34"/>
    </x:row>
    <x:row r="587">
      <x:c r="A587" s="34" t="n">
        <x:v>563</x:v>
      </x:c>
      <x:c r="B587" s="39" t="n">
        <x:v>0.4146671318784867</x:v>
      </x:c>
      <x:c r="C587" s="39" t="n">
        <x:v>0.6812622069384607</x:v>
      </x:c>
      <x:c r="D587" s="17" t="n">
        <x:f>$B$6+$B$7*B587</x:f>
        <x:v>0.09146671318784867</x:v>
      </x:c>
      <x:c r="E587" s="17" t="n">
        <x:f>$C$6+$C$7*($B$8*B587+SQRT(1-$B$8^2)*C587)</x:f>
        <x:v>0.19614242978089508</x:v>
      </x:c>
      <x:c r="F587" s="17" t="n">
        <x:f>$B$9*D587+(1-$B$9)*E587</x:f>
        <x:v>0.14380457148437187</x:v>
      </x:c>
      <x:c r="G587" s="34"/>
      <x:c r="H587" s="34"/>
      <x:c r="I587" s="34"/>
      <x:c r="J587" s="34"/>
      <x:c r="K587" s="34"/>
      <x:c r="L587" s="34"/>
      <x:c r="M587" s="34"/>
      <x:c r="N587" s="34"/>
      <x:c r="O587" s="34"/>
      <x:c r="P587" s="34"/>
    </x:row>
    <x:row r="588">
      <x:c r="A588" s="34" t="n">
        <x:v>564</x:v>
      </x:c>
      <x:c r="B588" s="39" t="n">
        <x:v>0.21323182170282098</x:v>
      </x:c>
      <x:c r="C588" s="39" t="n">
        <x:v>-0.570533218048806</x:v>
      </x:c>
      <x:c r="D588" s="17" t="n">
        <x:f>$B$6+$B$7*B588</x:f>
        <x:v>0.0713231821702821</x:v>
      </x:c>
      <x:c r="E588" s="17" t="n">
        <x:f>$C$6+$C$7*($B$8*B588+SQRT(1-$B$8^2)*C588)</x:f>
        <x:v>0.007957331615529223</x:v>
      </x:c>
      <x:c r="F588" s="17" t="n">
        <x:f>$B$9*D588+(1-$B$9)*E588</x:f>
        <x:v>0.039640256892905665</x:v>
      </x:c>
      <x:c r="G588" s="34"/>
      <x:c r="H588" s="34"/>
      <x:c r="I588" s="34"/>
      <x:c r="J588" s="34"/>
      <x:c r="K588" s="34"/>
      <x:c r="L588" s="34"/>
      <x:c r="M588" s="34"/>
      <x:c r="N588" s="34"/>
      <x:c r="O588" s="34"/>
      <x:c r="P588" s="34"/>
    </x:row>
    <x:row r="589">
      <x:c r="A589" s="34" t="n">
        <x:v>565</x:v>
      </x:c>
      <x:c r="B589" s="39" t="n">
        <x:v>0.8170320372524699</x:v>
      </x:c>
      <x:c r="C589" s="39" t="n">
        <x:v>-0.7426691526768713</x:v>
      </x:c>
      <x:c r="D589" s="17" t="n">
        <x:f>$B$6+$B$7*B589</x:f>
        <x:v>0.131703203725247</x:v>
      </x:c>
      <x:c r="E589" s="17" t="n">
        <x:f>$C$6+$C$7*($B$8*B589+SQRT(1-$B$8^2)*C589)</x:f>
        <x:v>0.010497258913125002</x:v>
      </x:c>
      <x:c r="F589" s="17" t="n">
        <x:f>$B$9*D589+(1-$B$9)*E589</x:f>
        <x:v>0.071100231319186</x:v>
      </x:c>
      <x:c r="G589" s="34"/>
      <x:c r="H589" s="34"/>
      <x:c r="I589" s="34"/>
      <x:c r="J589" s="34"/>
      <x:c r="K589" s="34"/>
      <x:c r="L589" s="34"/>
      <x:c r="M589" s="34"/>
      <x:c r="N589" s="34"/>
      <x:c r="O589" s="34"/>
      <x:c r="P589" s="34"/>
    </x:row>
    <x:row r="590">
      <x:c r="A590" s="34" t="n">
        <x:v>566</x:v>
      </x:c>
      <x:c r="B590" s="39" t="n">
        <x:v>0.18545143239348172</x:v>
      </x:c>
      <x:c r="C590" s="39" t="n">
        <x:v>-1.9791695842122254</x:v>
      </x:c>
      <x:c r="D590" s="17" t="n">
        <x:f>$B$6+$B$7*B590</x:f>
        <x:v>0.06854514323934818</x:v>
      </x:c>
      <x:c r="E590" s="17" t="n">
        <x:f>$C$6+$C$7*($B$8*B590+SQRT(1-$B$8^2)*C590)</x:f>
        <x:v>-0.19485580343711106</x:v>
      </x:c>
      <x:c r="F590" s="17" t="n">
        <x:f>$B$9*D590+(1-$B$9)*E590</x:f>
        <x:v>-0.06315533009888144</x:v>
      </x:c>
      <x:c r="G590" s="34"/>
      <x:c r="H590" s="34"/>
      <x:c r="I590" s="34"/>
      <x:c r="J590" s="34"/>
      <x:c r="K590" s="34"/>
      <x:c r="L590" s="34"/>
      <x:c r="M590" s="34"/>
      <x:c r="N590" s="34"/>
      <x:c r="O590" s="34"/>
      <x:c r="P590" s="34"/>
    </x:row>
    <x:row r="591">
      <x:c r="A591" s="34" t="n">
        <x:v>567</x:v>
      </x:c>
      <x:c r="B591" s="39" t="n">
        <x:v>0.45717646334503464</x:v>
      </x:c>
      <x:c r="C591" s="39" t="n">
        <x:v>2.3510304078018858</x:v>
      </x:c>
      <x:c r="D591" s="17" t="n">
        <x:f>$B$6+$B$7*B591</x:f>
        <x:v>0.09571764633450347</x:v>
      </x:c>
      <x:c r="E591" s="17" t="n">
        <x:f>$C$6+$C$7*($B$8*B591+SQRT(1-$B$8^2)*C591)</x:f>
        <x:v>0.43698395130934964</x:v>
      </x:c>
      <x:c r="F591" s="17" t="n">
        <x:f>$B$9*D591+(1-$B$9)*E591</x:f>
        <x:v>0.2663507988219266</x:v>
      </x:c>
      <x:c r="G591" s="34"/>
      <x:c r="H591" s="34"/>
      <x:c r="I591" s="34"/>
      <x:c r="J591" s="34"/>
      <x:c r="K591" s="34"/>
      <x:c r="L591" s="34"/>
      <x:c r="M591" s="34"/>
      <x:c r="N591" s="34"/>
      <x:c r="O591" s="34"/>
      <x:c r="P591" s="34"/>
    </x:row>
    <x:row r="592">
      <x:c r="A592" s="34" t="n">
        <x:v>568</x:v>
      </x:c>
      <x:c r="B592" s="39" t="n">
        <x:v>0.7022796456220364</x:v>
      </x:c>
      <x:c r="C592" s="39" t="n">
        <x:v>0.35613230310531374</x:v>
      </x:c>
      <x:c r="D592" s="17" t="n">
        <x:f>$B$6+$B$7*B592</x:f>
        <x:v>0.12022796456220364</x:v>
      </x:c>
      <x:c r="E592" s="17" t="n">
        <x:f>$C$6+$C$7*($B$8*B592+SQRT(1-$B$8^2)*C592)</x:f>
        <x:v>0.16256186877645074</x:v>
      </x:c>
      <x:c r="F592" s="17" t="n">
        <x:f>$B$9*D592+(1-$B$9)*E592</x:f>
        <x:v>0.1413949166693272</x:v>
      </x:c>
      <x:c r="G592" s="34"/>
      <x:c r="H592" s="34"/>
      <x:c r="I592" s="34"/>
      <x:c r="J592" s="34"/>
      <x:c r="K592" s="34"/>
      <x:c r="L592" s="34"/>
      <x:c r="M592" s="34"/>
      <x:c r="N592" s="34"/>
      <x:c r="O592" s="34"/>
      <x:c r="P592" s="34"/>
    </x:row>
    <x:row r="593">
      <x:c r="A593" s="34" t="n">
        <x:v>569</x:v>
      </x:c>
      <x:c r="B593" s="39" t="n">
        <x:v>-0.6459174265052832</x:v>
      </x:c>
      <x:c r="C593" s="39" t="n">
        <x:v>-0.869786341383535</x:v>
      </x:c>
      <x:c r="D593" s="17" t="n">
        <x:f>$B$6+$B$7*B593</x:f>
        <x:v>-0.014591742650528317</x:v>
      </x:c>
      <x:c r="E593" s="17" t="n">
        <x:f>$C$6+$C$7*($B$8*B593+SQRT(1-$B$8^2)*C593)</x:f>
        <x:v>-0.07352477737815417</x:v>
      </x:c>
      <x:c r="F593" s="17" t="n">
        <x:f>$B$9*D593+(1-$B$9)*E593</x:f>
        <x:v>-0.044058260014341245</x:v>
      </x:c>
      <x:c r="G593" s="34"/>
      <x:c r="H593" s="34"/>
      <x:c r="I593" s="34"/>
      <x:c r="J593" s="34"/>
      <x:c r="K593" s="34"/>
      <x:c r="L593" s="34"/>
      <x:c r="M593" s="34"/>
      <x:c r="N593" s="34"/>
      <x:c r="O593" s="34"/>
      <x:c r="P593" s="34"/>
    </x:row>
    <x:row r="594">
      <x:c r="A594" s="34" t="n">
        <x:v>570</x:v>
      </x:c>
      <x:c r="B594" s="39" t="n">
        <x:v>1.3962502868388469</x:v>
      </x:c>
      <x:c r="C594" s="39" t="n">
        <x:v>-0.3398199841933366</x:v>
      </x:c>
      <x:c r="D594" s="17" t="n">
        <x:f>$B$6+$B$7*B594</x:f>
        <x:v>0.1896250286838847</x:v>
      </x:c>
      <x:c r="E594" s="17" t="n">
        <x:f>$C$6+$C$7*($B$8*B594+SQRT(1-$B$8^2)*C594)</x:f>
        <x:v>0.09420612225571152</x:v>
      </x:c>
      <x:c r="F594" s="17" t="n">
        <x:f>$B$9*D594+(1-$B$9)*E594</x:f>
        <x:v>0.1419155754697981</x:v>
      </x:c>
      <x:c r="G594" s="34"/>
      <x:c r="H594" s="34"/>
      <x:c r="I594" s="34"/>
      <x:c r="J594" s="34"/>
      <x:c r="K594" s="34"/>
      <x:c r="L594" s="34"/>
      <x:c r="M594" s="34"/>
      <x:c r="N594" s="34"/>
      <x:c r="O594" s="34"/>
      <x:c r="P594" s="34"/>
    </x:row>
    <x:row r="595">
      <x:c r="A595" s="34" t="n">
        <x:v>571</x:v>
      </x:c>
      <x:c r="B595" s="39" t="n">
        <x:v>-0.2599329741347146</x:v>
      </x:c>
      <x:c r="C595" s="39" t="n">
        <x:v>0.7306509218078242</x:v>
      </x:c>
      <x:c r="D595" s="17" t="n">
        <x:f>$B$6+$B$7*B595</x:f>
        <x:v>0.02400670258652854</x:v>
      </x:c>
      <x:c r="E595" s="17" t="n">
        <x:f>$C$6+$C$7*($B$8*B595+SQRT(1-$B$8^2)*C595)</x:f>
        <x:v>0.1728524996935245</x:v>
      </x:c>
      <x:c r="F595" s="17" t="n">
        <x:f>$B$9*D595+(1-$B$9)*E595</x:f>
        <x:v>0.09842960114002652</x:v>
      </x:c>
      <x:c r="G595" s="34"/>
      <x:c r="H595" s="34"/>
      <x:c r="I595" s="34"/>
      <x:c r="J595" s="34"/>
      <x:c r="K595" s="34"/>
      <x:c r="L595" s="34"/>
      <x:c r="M595" s="34"/>
      <x:c r="N595" s="34"/>
      <x:c r="O595" s="34"/>
      <x:c r="P595" s="34"/>
    </x:row>
    <x:row r="596">
      <x:c r="A596" s="34" t="n">
        <x:v>572</x:v>
      </x:c>
      <x:c r="B596" s="39" t="n">
        <x:v>-1.2455322035999798</x:v>
      </x:c>
      <x:c r="C596" s="39" t="n">
        <x:v>0.42806746238858884</x:v>
      </x:c>
      <x:c r="D596" s="17" t="n">
        <x:f>$B$6+$B$7*B596</x:f>
        <x:v>-0.074553220359998</x:v>
      </x:c>
      <x:c r="E596" s="17" t="n">
        <x:f>$C$6+$C$7*($B$8*B596+SQRT(1-$B$8^2)*C596)</x:f>
        <x:v>0.08520360082153323</x:v>
      </x:c>
      <x:c r="F596" s="17" t="n">
        <x:f>$B$9*D596+(1-$B$9)*E596</x:f>
        <x:v>0.005325190230767621</x:v>
      </x:c>
      <x:c r="G596" s="34"/>
      <x:c r="H596" s="34"/>
      <x:c r="I596" s="34"/>
      <x:c r="J596" s="34"/>
      <x:c r="K596" s="34"/>
      <x:c r="L596" s="34"/>
      <x:c r="M596" s="34"/>
      <x:c r="N596" s="34"/>
      <x:c r="O596" s="34"/>
      <x:c r="P596" s="34"/>
    </x:row>
    <x:row r="597">
      <x:c r="A597" s="34" t="n">
        <x:v>573</x:v>
      </x:c>
      <x:c r="B597" s="39" t="n">
        <x:v>-0.5640724265852322</x:v>
      </x:c>
      <x:c r="C597" s="39" t="n">
        <x:v>-1.5198421623086302</x:v>
      </x:c>
      <x:c r="D597" s="17" t="n">
        <x:f>$B$6+$B$7*B597</x:f>
        <x:v>-0.006407242658523216</x:v>
      </x:c>
      <x:c r="E597" s="17" t="n">
        <x:f>$C$6+$C$7*($B$8*B597+SQRT(1-$B$8^2)*C597)</x:f>
        <x:v>-0.16285881198521024</x:v>
      </x:c>
      <x:c r="F597" s="17" t="n">
        <x:f>$B$9*D597+(1-$B$9)*E597</x:f>
        <x:v>-0.08463302732186673</x:v>
      </x:c>
      <x:c r="G597" s="34"/>
      <x:c r="H597" s="34"/>
      <x:c r="I597" s="34"/>
      <x:c r="J597" s="34"/>
      <x:c r="K597" s="34"/>
      <x:c r="L597" s="34"/>
      <x:c r="M597" s="34"/>
      <x:c r="N597" s="34"/>
      <x:c r="O597" s="34"/>
      <x:c r="P597" s="34"/>
    </x:row>
    <x:row r="598">
      <x:c r="A598" s="34" t="n">
        <x:v>574</x:v>
      </x:c>
      <x:c r="B598" s="39" t="n">
        <x:v>-1.0419782773562456</x:v>
      </x:c>
      <x:c r="C598" s="39" t="n">
        <x:v>0.9328240363392196</x:v>
      </x:c>
      <x:c r="D598" s="17" t="n">
        <x:f>$B$6+$B$7*B598</x:f>
        <x:v>-0.054197827735624565</x:v>
      </x:c>
      <x:c r="E598" s="17" t="n">
        <x:f>$C$6+$C$7*($B$8*B598+SQRT(1-$B$8^2)*C598)</x:f>
        <x:v>0.166589589962164</x:v>
      </x:c>
      <x:c r="F598" s="17" t="n">
        <x:f>$B$9*D598+(1-$B$9)*E598</x:f>
        <x:v>0.056195881113269716</x:v>
      </x:c>
      <x:c r="G598" s="34"/>
      <x:c r="H598" s="34"/>
      <x:c r="I598" s="34"/>
      <x:c r="J598" s="34"/>
      <x:c r="K598" s="34"/>
      <x:c r="L598" s="34"/>
      <x:c r="M598" s="34"/>
      <x:c r="N598" s="34"/>
      <x:c r="O598" s="34"/>
      <x:c r="P598" s="34"/>
    </x:row>
    <x:row r="599">
      <x:c r="A599" s="34" t="n">
        <x:v>575</x:v>
      </x:c>
      <x:c r="B599" s="39" t="n">
        <x:v>-0.4663621655183838</x:v>
      </x:c>
      <x:c r="C599" s="39" t="n">
        <x:v>-0.8534602949163579</x:v>
      </x:c>
      <x:c r="D599" s="17" t="n">
        <x:f>$B$6+$B$7*B599</x:f>
        <x:v>0.003363783448161621</x:v>
      </x:c>
      <x:c r="E599" s="17" t="n">
        <x:f>$C$6+$C$7*($B$8*B599+SQRT(1-$B$8^2)*C599)</x:f>
        <x:v>-0.06310868227436449</x:v>
      </x:c>
      <x:c r="F599" s="17" t="n">
        <x:f>$B$9*D599+(1-$B$9)*E599</x:f>
        <x:v>-0.029872449413101434</x:v>
      </x:c>
      <x:c r="G599" s="34"/>
      <x:c r="H599" s="34"/>
      <x:c r="I599" s="34"/>
      <x:c r="J599" s="34"/>
      <x:c r="K599" s="34"/>
      <x:c r="L599" s="34"/>
      <x:c r="M599" s="34"/>
      <x:c r="N599" s="34"/>
      <x:c r="O599" s="34"/>
      <x:c r="P599" s="34"/>
    </x:row>
    <x:row r="600">
      <x:c r="A600" s="34" t="n">
        <x:v>576</x:v>
      </x:c>
      <x:c r="B600" s="39" t="n">
        <x:v>-0.6809089154985309</x:v>
      </x:c>
      <x:c r="C600" s="39" t="n">
        <x:v>0.3685234240237286</x:v>
      </x:c>
      <x:c r="D600" s="17" t="n">
        <x:f>$B$6+$B$7*B600</x:f>
        <x:v>-0.01809089154985309</x:v>
      </x:c>
      <x:c r="E600" s="17" t="n">
        <x:f>$C$6+$C$7*($B$8*B600+SQRT(1-$B$8^2)*C600)</x:f>
        <x:v>0.10209143992506123</x:v>
      </x:c>
      <x:c r="F600" s="17" t="n">
        <x:f>$B$9*D600+(1-$B$9)*E600</x:f>
        <x:v>0.04200027418760407</x:v>
      </x:c>
      <x:c r="G600" s="34"/>
      <x:c r="H600" s="34"/>
      <x:c r="I600" s="34"/>
      <x:c r="J600" s="34"/>
      <x:c r="K600" s="34"/>
      <x:c r="L600" s="34"/>
      <x:c r="M600" s="34"/>
      <x:c r="N600" s="34"/>
      <x:c r="O600" s="34"/>
      <x:c r="P600" s="34"/>
    </x:row>
    <x:row r="601">
      <x:c r="A601" s="34" t="n">
        <x:v>577</x:v>
      </x:c>
      <x:c r="B601" s="39" t="n">
        <x:v>-1.0173554596851677</x:v>
      </x:c>
      <x:c r="C601" s="39" t="n">
        <x:v>0.06845679795421707</x:v>
      </x:c>
      <x:c r="D601" s="17" t="n">
        <x:f>$B$6+$B$7*B601</x:f>
        <x:v>-0.051735545968516775</x:v>
      </x:c>
      <x:c r="E601" s="17" t="n">
        <x:f>$C$6+$C$7*($B$8*B601+SQRT(1-$B$8^2)*C601)</x:f>
        <x:v>0.04401454778996851</x:v>
      </x:c>
      <x:c r="F601" s="17" t="n">
        <x:f>$B$9*D601+(1-$B$9)*E601</x:f>
        <x:v>-0.003860499089274133</x:v>
      </x:c>
      <x:c r="G601" s="34"/>
      <x:c r="H601" s="34"/>
      <x:c r="I601" s="34"/>
      <x:c r="J601" s="34"/>
      <x:c r="K601" s="34"/>
      <x:c r="L601" s="34"/>
      <x:c r="M601" s="34"/>
      <x:c r="N601" s="34"/>
      <x:c r="O601" s="34"/>
      <x:c r="P601" s="34"/>
    </x:row>
    <x:row r="602">
      <x:c r="A602" s="34" t="n">
        <x:v>578</x:v>
      </x:c>
      <x:c r="B602" s="39" t="n">
        <x:v>-0.9877595807456663</x:v>
      </x:c>
      <x:c r="C602" s="39" t="n">
        <x:v>-1.8141717073751225</x:v>
      </x:c>
      <x:c r="D602" s="17" t="n">
        <x:f>$B$6+$B$7*B602</x:f>
        <x:v>-0.048775958074566625</x:v>
      </x:c>
      <x:c r="E602" s="17" t="n">
        <x:f>$C$6+$C$7*($B$8*B602+SQRT(1-$B$8^2)*C602)</x:f>
        <x:v>-0.22404060759855116</x:v>
      </x:c>
      <x:c r="F602" s="17" t="n">
        <x:f>$B$9*D602+(1-$B$9)*E602</x:f>
        <x:v>-0.1364082828365589</x:v>
      </x:c>
      <x:c r="G602" s="34"/>
      <x:c r="H602" s="34"/>
      <x:c r="I602" s="34"/>
      <x:c r="J602" s="34"/>
      <x:c r="K602" s="34"/>
      <x:c r="L602" s="34"/>
      <x:c r="M602" s="34"/>
      <x:c r="N602" s="34"/>
      <x:c r="O602" s="34"/>
      <x:c r="P602" s="34"/>
    </x:row>
    <x:row r="603">
      <x:c r="A603" s="34" t="n">
        <x:v>579</x:v>
      </x:c>
      <x:c r="B603" s="39" t="n">
        <x:v>2.023015892086793</x:v>
      </x:c>
      <x:c r="C603" s="39" t="n">
        <x:v>-0.00012879328328676315</x:v>
      </x:c>
      <x:c r="D603" s="17" t="n">
        <x:f>$B$6+$B$7*B603</x:f>
        <x:v>0.2523015892086793</x:v>
      </x:c>
      <x:c r="E603" s="17" t="n">
        <x:f>$C$6+$C$7*($B$8*B603+SQRT(1-$B$8^2)*C603)</x:f>
        <x:v>0.1710172859996347</x:v>
      </x:c>
      <x:c r="F603" s="17" t="n">
        <x:f>$B$9*D603+(1-$B$9)*E603</x:f>
        <x:v>0.211659437604157</x:v>
      </x:c>
      <x:c r="G603" s="34"/>
      <x:c r="H603" s="34"/>
      <x:c r="I603" s="34"/>
      <x:c r="J603" s="34"/>
      <x:c r="K603" s="34"/>
      <x:c r="L603" s="34"/>
      <x:c r="M603" s="34"/>
      <x:c r="N603" s="34"/>
      <x:c r="O603" s="34"/>
      <x:c r="P603" s="34"/>
    </x:row>
    <x:row r="604">
      <x:c r="A604" s="34" t="n">
        <x:v>580</x:v>
      </x:c>
      <x:c r="B604" s="39" t="n">
        <x:v>-0.4058720546157306</x:v>
      </x:c>
      <x:c r="C604" s="39" t="n">
        <x:v>1.583496503246344</x:v>
      </x:c>
      <x:c r="D604" s="17" t="n">
        <x:f>$B$6+$B$7*B604</x:f>
        <x:v>0.009412794538426937</x:v>
      </x:c>
      <x:c r="E604" s="17" t="n">
        <x:f>$C$6+$C$7*($B$8*B604+SQRT(1-$B$8^2)*C604)</x:f>
        <x:v>0.2883196660052936</x:v>
      </x:c>
      <x:c r="F604" s="17" t="n">
        <x:f>$B$9*D604+(1-$B$9)*E604</x:f>
        <x:v>0.14886623027186024</x:v>
      </x:c>
      <x:c r="G604" s="34"/>
      <x:c r="H604" s="34"/>
      <x:c r="I604" s="34"/>
      <x:c r="J604" s="34"/>
      <x:c r="K604" s="34"/>
      <x:c r="L604" s="34"/>
      <x:c r="M604" s="34"/>
      <x:c r="N604" s="34"/>
      <x:c r="O604" s="34"/>
      <x:c r="P604" s="34"/>
    </x:row>
    <x:row r="605">
      <x:c r="A605" s="34" t="n">
        <x:v>581</x:v>
      </x:c>
      <x:c r="B605" s="39" t="n">
        <x:v>-0.818356210115113</x:v>
      </x:c>
      <x:c r="C605" s="39" t="n">
        <x:v>-0.7640310983092714</x:v>
      </x:c>
      <x:c r="D605" s="17" t="n">
        <x:f>$B$6+$B$7*B605</x:f>
        <x:v>-0.0318356210115113</x:v>
      </x:c>
      <x:c r="E605" s="17" t="n">
        <x:f>$C$6+$C$7*($B$8*B605+SQRT(1-$B$8^2)*C605)</x:f>
        <x:v>-0.06615191182200882</x:v>
      </x:c>
      <x:c r="F605" s="17" t="n">
        <x:f>$B$9*D605+(1-$B$9)*E605</x:f>
        <x:v>-0.04899376641676006</x:v>
      </x:c>
      <x:c r="G605" s="34"/>
      <x:c r="H605" s="34"/>
      <x:c r="I605" s="34"/>
      <x:c r="J605" s="34"/>
      <x:c r="K605" s="34"/>
      <x:c r="L605" s="34"/>
      <x:c r="M605" s="34"/>
      <x:c r="N605" s="34"/>
      <x:c r="O605" s="34"/>
      <x:c r="P605" s="34"/>
    </x:row>
    <x:row r="606">
      <x:c r="A606" s="34" t="n">
        <x:v>582</x:v>
      </x:c>
      <x:c r="B606" s="39" t="n">
        <x:v>-1.5780243990129565</x:v>
      </x:c>
      <x:c r="C606" s="39" t="n">
        <x:v>-0.8128255286551341</x:v>
      </x:c>
      <x:c r="D606" s="17" t="n">
        <x:f>$B$6+$B$7*B606</x:f>
        <x:v>-0.10780243990129566</x:v>
      </x:c>
      <x:c r="E606" s="17" t="n">
        <x:f>$C$6+$C$7*($B$8*B606+SQRT(1-$B$8^2)*C606)</x:f>
        <x:v>-0.10731901831007083</x:v>
      </x:c>
      <x:c r="F606" s="17" t="n">
        <x:f>$B$9*D606+(1-$B$9)*E606</x:f>
        <x:v>-0.10756072910568325</x:v>
      </x:c>
      <x:c r="G606" s="34"/>
      <x:c r="H606" s="34"/>
      <x:c r="I606" s="34"/>
      <x:c r="J606" s="34"/>
      <x:c r="K606" s="34"/>
      <x:c r="L606" s="34"/>
      <x:c r="M606" s="34"/>
      <x:c r="N606" s="34"/>
      <x:c r="O606" s="34"/>
      <x:c r="P606" s="34"/>
    </x:row>
    <x:row r="607">
      <x:c r="A607" s="34" t="n">
        <x:v>583</x:v>
      </x:c>
      <x:c r="B607" s="39" t="n">
        <x:v>-0.8095913298426742</x:v>
      </x:c>
      <x:c r="C607" s="39" t="n">
        <x:v>-0.35915019501005224</x:v>
      </x:c>
      <x:c r="D607" s="17" t="n">
        <x:f>$B$6+$B$7*B607</x:f>
        <x:v>-0.030959132984267432</x:v>
      </x:c>
      <x:c r="E607" s="17" t="n">
        <x:f>$C$6+$C$7*($B$8*B607+SQRT(1-$B$8^2)*C607)</x:f>
        <x:v>-0.007822727375414756</x:v>
      </x:c>
      <x:c r="F607" s="17" t="n">
        <x:f>$B$9*D607+(1-$B$9)*E607</x:f>
        <x:v>-0.019390930179841094</x:v>
      </x:c>
      <x:c r="G607" s="34"/>
      <x:c r="H607" s="34"/>
      <x:c r="I607" s="34"/>
      <x:c r="J607" s="34"/>
      <x:c r="K607" s="34"/>
      <x:c r="L607" s="34"/>
      <x:c r="M607" s="34"/>
      <x:c r="N607" s="34"/>
      <x:c r="O607" s="34"/>
      <x:c r="P607" s="34"/>
    </x:row>
    <x:row r="608">
      <x:c r="A608" s="34" t="n">
        <x:v>584</x:v>
      </x:c>
      <x:c r="B608" s="39" t="n">
        <x:v>0.5448007291794541</x:v>
      </x:c>
      <x:c r="C608" s="39" t="n">
        <x:v>1.1814592331552352</x:v>
      </x:c>
      <x:c r="D608" s="17" t="n">
        <x:f>$B$6+$B$7*B608</x:f>
        <x:v>0.10448007291794542</x:v>
      </x:c>
      <x:c r="E608" s="17" t="n">
        <x:f>$C$6+$C$7*($B$8*B608+SQRT(1-$B$8^2)*C608)</x:f>
        <x:v>0.27357207442049275</x:v>
      </x:c>
      <x:c r="F608" s="17" t="n">
        <x:f>$B$9*D608+(1-$B$9)*E608</x:f>
        <x:v>0.18902607366921909</x:v>
      </x:c>
      <x:c r="G608" s="34"/>
      <x:c r="H608" s="34"/>
      <x:c r="I608" s="34"/>
      <x:c r="J608" s="34"/>
      <x:c r="K608" s="34"/>
      <x:c r="L608" s="34"/>
      <x:c r="M608" s="34"/>
      <x:c r="N608" s="34"/>
      <x:c r="O608" s="34"/>
      <x:c r="P608" s="34"/>
    </x:row>
    <x:row r="609">
      <x:c r="A609" s="34" t="n">
        <x:v>585</x:v>
      </x:c>
      <x:c r="B609" s="39" t="n">
        <x:v>0.7487041132249272</x:v>
      </x:c>
      <x:c r="C609" s="39" t="n">
        <x:v>-2.019974728584627</x:v>
      </x:c>
      <x:c r="D609" s="17" t="n">
        <x:f>$B$6+$B$7*B609</x:f>
        <x:v>0.12487041132249273</x:v>
      </x:c>
      <x:c r="E609" s="17" t="n">
        <x:f>$C$6+$C$7*($B$8*B609+SQRT(1-$B$8^2)*C609)</x:f>
        <x:v>-0.1753482768251428</x:v>
      </x:c>
      <x:c r="F609" s="17" t="n">
        <x:f>$B$9*D609+(1-$B$9)*E609</x:f>
        <x:v>-0.025238932751325042</x:v>
      </x:c>
      <x:c r="G609" s="34"/>
      <x:c r="H609" s="34"/>
      <x:c r="I609" s="34"/>
      <x:c r="J609" s="34"/>
      <x:c r="K609" s="34"/>
      <x:c r="L609" s="34"/>
      <x:c r="M609" s="34"/>
      <x:c r="N609" s="34"/>
      <x:c r="O609" s="34"/>
      <x:c r="P609" s="34"/>
    </x:row>
    <x:row r="610">
      <x:c r="A610" s="34" t="n">
        <x:v>586</x:v>
      </x:c>
      <x:c r="B610" s="39" t="n">
        <x:v>-0.6083342213137822</x:v>
      </x:c>
      <x:c r="C610" s="39" t="n">
        <x:v>-0.08243986512693824</x:v>
      </x:c>
      <x:c r="D610" s="17" t="n">
        <x:f>$B$6+$B$7*B610</x:f>
        <x:v>-0.010833422131378223</x:v>
      </x:c>
      <x:c r="E610" s="17" t="n">
        <x:f>$C$6+$C$7*($B$8*B610+SQRT(1-$B$8^2)*C610)</x:f>
        <x:v>0.04082856717526298</x:v>
      </x:c>
      <x:c r="F610" s="17" t="n">
        <x:f>$B$9*D610+(1-$B$9)*E610</x:f>
        <x:v>0.014997572521942379</x:v>
      </x:c>
      <x:c r="G610" s="34"/>
      <x:c r="H610" s="34"/>
      <x:c r="I610" s="34"/>
      <x:c r="J610" s="34"/>
      <x:c r="K610" s="34"/>
      <x:c r="L610" s="34"/>
      <x:c r="M610" s="34"/>
      <x:c r="N610" s="34"/>
      <x:c r="O610" s="34"/>
      <x:c r="P610" s="34"/>
    </x:row>
    <x:row r="611">
      <x:c r="A611" s="34" t="n">
        <x:v>587</x:v>
      </x:c>
      <x:c r="B611" s="39" t="n">
        <x:v>0.6924390887351637</x:v>
      </x:c>
      <x:c r="C611" s="39" t="n">
        <x:v>-2.278919568019999</x:v>
      </x:c>
      <x:c r="D611" s="17" t="n">
        <x:f>$B$6+$B$7*B611</x:f>
        <x:v>0.11924390887351638</x:v>
      </x:c>
      <x:c r="E611" s="17" t="n">
        <x:f>$C$6+$C$7*($B$8*B611+SQRT(1-$B$8^2)*C611)</x:f>
        <x:v>-0.21493284792848494</x:v>
      </x:c>
      <x:c r="F611" s="17" t="n">
        <x:f>$B$9*D611+(1-$B$9)*E611</x:f>
        <x:v>-0.04784446952748428</x:v>
      </x:c>
      <x:c r="G611" s="34"/>
      <x:c r="H611" s="34"/>
      <x:c r="I611" s="34"/>
      <x:c r="J611" s="34"/>
      <x:c r="K611" s="34"/>
      <x:c r="L611" s="34"/>
      <x:c r="M611" s="34"/>
      <x:c r="N611" s="34"/>
      <x:c r="O611" s="34"/>
      <x:c r="P611" s="34"/>
    </x:row>
    <x:row r="612">
      <x:c r="A612" s="34" t="n">
        <x:v>588</x:v>
      </x:c>
      <x:c r="B612" s="39" t="n">
        <x:v>0.21970301470243017</x:v>
      </x:c>
      <x:c r="C612" s="39" t="n">
        <x:v>-0.6696178004208472</x:v>
      </x:c>
      <x:c r="D612" s="17" t="n">
        <x:f>$B$6+$B$7*B612</x:f>
        <x:v>0.07197030147024303</x:v>
      </x:c>
      <x:c r="E612" s="17" t="n">
        <x:f>$C$6+$C$7*($B$8*B612+SQRT(1-$B$8^2)*C612)</x:f>
        <x:v>-0.005929564806595844</x:v>
      </x:c>
      <x:c r="F612" s="17" t="n">
        <x:f>$B$9*D612+(1-$B$9)*E612</x:f>
        <x:v>0.03302036833182359</x:v>
      </x:c>
      <x:c r="G612" s="34"/>
      <x:c r="H612" s="34"/>
      <x:c r="I612" s="34"/>
      <x:c r="J612" s="34"/>
      <x:c r="K612" s="34"/>
      <x:c r="L612" s="34"/>
      <x:c r="M612" s="34"/>
      <x:c r="N612" s="34"/>
      <x:c r="O612" s="34"/>
      <x:c r="P612" s="34"/>
    </x:row>
    <x:row r="613">
      <x:c r="A613" s="34" t="n">
        <x:v>589</x:v>
      </x:c>
      <x:c r="B613" s="39" t="n">
        <x:v>-1.6491106686323478</x:v>
      </x:c>
      <x:c r="C613" s="39" t="n">
        <x:v>1.0919064608257212</x:v>
      </x:c>
      <x:c r="D613" s="17" t="n">
        <x:f>$B$6+$B$7*B613</x:f>
        <x:v>-0.11491106686323478</x:v>
      </x:c>
      <x:c r="E613" s="17" t="n">
        <x:f>$C$6+$C$7*($B$8*B613+SQRT(1-$B$8^2)*C613)</x:f>
        <x:v>0.16203187650085815</x:v>
      </x:c>
      <x:c r="F613" s="17" t="n">
        <x:f>$B$9*D613+(1-$B$9)*E613</x:f>
        <x:v>0.023560404818811685</x:v>
      </x:c>
      <x:c r="G613" s="34"/>
      <x:c r="H613" s="34"/>
      <x:c r="I613" s="34"/>
      <x:c r="J613" s="34"/>
      <x:c r="K613" s="34"/>
      <x:c r="L613" s="34"/>
      <x:c r="M613" s="34"/>
      <x:c r="N613" s="34"/>
      <x:c r="O613" s="34"/>
      <x:c r="P613" s="34"/>
    </x:row>
    <x:row r="614">
      <x:c r="A614" s="34" t="n">
        <x:v>590</x:v>
      </x:c>
      <x:c r="B614" s="39" t="n">
        <x:v>-0.90377283795082</x:v>
      </x:c>
      <x:c r="C614" s="39" t="n">
        <x:v>1.3172282316169635</x:v>
      </x:c>
      <x:c r="D614" s="17" t="n">
        <x:f>$B$6+$B$7*B614</x:f>
        <x:v>-0.040377283795082</x:v>
      </x:c>
      <x:c r="E614" s="17" t="n">
        <x:f>$C$6+$C$7*($B$8*B614+SQRT(1-$B$8^2)*C614)</x:f>
        <x:v>0.22781356939509434</x:v>
      </x:c>
      <x:c r="F614" s="17" t="n">
        <x:f>$B$9*D614+(1-$B$9)*E614</x:f>
        <x:v>0.09371814280000618</x:v>
      </x:c>
      <x:c r="G614" s="34"/>
      <x:c r="H614" s="34"/>
      <x:c r="I614" s="34"/>
      <x:c r="J614" s="34"/>
      <x:c r="K614" s="34"/>
      <x:c r="L614" s="34"/>
      <x:c r="M614" s="34"/>
      <x:c r="N614" s="34"/>
      <x:c r="O614" s="34"/>
      <x:c r="P614" s="34"/>
    </x:row>
    <x:row r="615">
      <x:c r="A615" s="34" t="n">
        <x:v>591</x:v>
      </x:c>
      <x:c r="B615" s="39" t="n">
        <x:v>1.6586134290346037</x:v>
      </x:c>
      <x:c r="C615" s="39" t="n">
        <x:v>-0.6586311652586202</x:v>
      </x:c>
      <x:c r="D615" s="17" t="n">
        <x:f>$B$6+$B$7*B615</x:f>
        <x:v>0.21586134290346037</x:v>
      </x:c>
      <x:c r="E615" s="17" t="n">
        <x:f>$C$6+$C$7*($B$8*B615+SQRT(1-$B$8^2)*C615)</x:f>
        <x:v>0.06039349113428909</x:v>
      </x:c>
      <x:c r="F615" s="17" t="n">
        <x:f>$B$9*D615+(1-$B$9)*E615</x:f>
        <x:v>0.13812741701887474</x:v>
      </x:c>
      <x:c r="G615" s="34"/>
      <x:c r="H615" s="34"/>
      <x:c r="I615" s="34"/>
      <x:c r="J615" s="34"/>
      <x:c r="K615" s="34"/>
      <x:c r="L615" s="34"/>
      <x:c r="M615" s="34"/>
      <x:c r="N615" s="34"/>
      <x:c r="O615" s="34"/>
      <x:c r="P615" s="34"/>
    </x:row>
    <x:row r="616">
      <x:c r="A616" s="34" t="n">
        <x:v>592</x:v>
      </x:c>
      <x:c r="B616" s="39" t="n">
        <x:v>1.233060799816479</x:v>
      </x:c>
      <x:c r="C616" s="39" t="n">
        <x:v>-0.9991186758869737</x:v>
      </x:c>
      <x:c r="D616" s="17" t="n">
        <x:f>$B$6+$B$7*B616</x:f>
        <x:v>0.17330607998164793</x:v>
      </x:c>
      <x:c r="E616" s="17" t="n">
        <x:f>$C$6+$C$7*($B$8*B616+SQRT(1-$B$8^2)*C616)</x:f>
        <x:v>-0.007477034777714803</x:v>
      </x:c>
      <x:c r="F616" s="17" t="n">
        <x:f>$B$9*D616+(1-$B$9)*E616</x:f>
        <x:v>0.08291452260196656</x:v>
      </x:c>
      <x:c r="G616" s="34"/>
      <x:c r="H616" s="34"/>
      <x:c r="I616" s="34"/>
      <x:c r="J616" s="34"/>
      <x:c r="K616" s="34"/>
      <x:c r="L616" s="34"/>
      <x:c r="M616" s="34"/>
      <x:c r="N616" s="34"/>
      <x:c r="O616" s="34"/>
      <x:c r="P616" s="34"/>
    </x:row>
    <x:row r="617">
      <x:c r="A617" s="34" t="n">
        <x:v>593</x:v>
      </x:c>
      <x:c r="B617" s="39" t="n">
        <x:v>0.4090138441643377</x:v>
      </x:c>
      <x:c r="C617" s="39" t="n">
        <x:v>1.280044742202277</x:v>
      </x:c>
      <x:c r="D617" s="17" t="n">
        <x:f>$B$6+$B$7*B617</x:f>
        <x:v>0.09090138441643378</x:v>
      </x:c>
      <x:c r="E617" s="17" t="n">
        <x:f>$C$6+$C$7*($B$8*B617+SQRT(1-$B$8^2)*C617)</x:f>
        <x:v>0.28156835186055523</x:v>
      </x:c>
      <x:c r="F617" s="17" t="n">
        <x:f>$B$9*D617+(1-$B$9)*E617</x:f>
        <x:v>0.1862348681384945</x:v>
      </x:c>
      <x:c r="G617" s="34"/>
      <x:c r="H617" s="34"/>
      <x:c r="I617" s="34"/>
      <x:c r="J617" s="34"/>
      <x:c r="K617" s="34"/>
      <x:c r="L617" s="34"/>
      <x:c r="M617" s="34"/>
      <x:c r="N617" s="34"/>
      <x:c r="O617" s="34"/>
      <x:c r="P617" s="34"/>
    </x:row>
    <x:row r="618">
      <x:c r="A618" s="34" t="n">
        <x:v>594</x:v>
      </x:c>
      <x:c r="B618" s="39" t="n">
        <x:v>-0.2802955193746953</x:v>
      </x:c>
      <x:c r="C618" s="39" t="n">
        <x:v>1.5601885152980395</x:v>
      </x:c>
      <x:c r="D618" s="17" t="n">
        <x:f>$B$6+$B$7*B618</x:f>
        <x:v>0.02197044806253047</x:v>
      </x:c>
      <x:c r="E618" s="17" t="n">
        <x:f>$C$6+$C$7*($B$8*B618+SQRT(1-$B$8^2)*C618)</x:f>
        <x:v>0.290635449579634</x:v>
      </x:c>
      <x:c r="F618" s="17" t="n">
        <x:f>$B$9*D618+(1-$B$9)*E618</x:f>
        <x:v>0.15630294882108223</x:v>
      </x:c>
      <x:c r="G618" s="34"/>
      <x:c r="H618" s="34"/>
      <x:c r="I618" s="34"/>
      <x:c r="J618" s="34"/>
      <x:c r="K618" s="34"/>
      <x:c r="L618" s="34"/>
      <x:c r="M618" s="34"/>
      <x:c r="N618" s="34"/>
      <x:c r="O618" s="34"/>
      <x:c r="P618" s="34"/>
    </x:row>
    <x:row r="619">
      <x:c r="A619" s="34" t="n">
        <x:v>595</x:v>
      </x:c>
      <x:c r="B619" s="39" t="n">
        <x:v>-0.0016774750585996884</x:v>
      </x:c>
      <x:c r="C619" s="39" t="n">
        <x:v>-0.7848405902500359</x:v>
      </x:c>
      <x:c r="D619" s="17" t="n">
        <x:f>$B$6+$B$7*B619</x:f>
        <x:v>0.049832252494140035</x:v>
      </x:c>
      <x:c r="E619" s="17" t="n">
        <x:f>$C$6+$C$7*($B$8*B619+SQRT(1-$B$8^2)*C619)</x:f>
        <x:v>-0.03237901726304551</x:v>
      </x:c>
      <x:c r="F619" s="17" t="n">
        <x:f>$B$9*D619+(1-$B$9)*E619</x:f>
        <x:v>0.008726617615547261</x:v>
      </x:c>
      <x:c r="G619" s="34"/>
      <x:c r="H619" s="34"/>
      <x:c r="I619" s="34"/>
      <x:c r="J619" s="34"/>
      <x:c r="K619" s="34"/>
      <x:c r="L619" s="34"/>
      <x:c r="M619" s="34"/>
      <x:c r="N619" s="34"/>
      <x:c r="O619" s="34"/>
      <x:c r="P619" s="34"/>
    </x:row>
    <x:row r="620">
      <x:c r="A620" s="34" t="n">
        <x:v>596</x:v>
      </x:c>
      <x:c r="B620" s="39" t="n">
        <x:v>-0.14658123531697487</x:v>
      </x:c>
      <x:c r="C620" s="39" t="n">
        <x:v>-0.051541030134673656</x:v>
      </x:c>
      <x:c r="D620" s="17" t="n">
        <x:f>$B$6+$B$7*B620</x:f>
        <x:v>0.035341876468302516</x:v>
      </x:c>
      <x:c r="E620" s="17" t="n">
        <x:f>$C$6+$C$7*($B$8*B620+SQRT(1-$B$8^2)*C620)</x:f>
        <x:v>0.06602879304170453</x:v>
      </x:c>
      <x:c r="F620" s="17" t="n">
        <x:f>$B$9*D620+(1-$B$9)*E620</x:f>
        <x:v>0.050685334755003524</x:v>
      </x:c>
      <x:c r="G620" s="34"/>
      <x:c r="H620" s="34"/>
      <x:c r="I620" s="34"/>
      <x:c r="J620" s="34"/>
      <x:c r="K620" s="34"/>
      <x:c r="L620" s="34"/>
      <x:c r="M620" s="34"/>
      <x:c r="N620" s="34"/>
      <x:c r="O620" s="34"/>
      <x:c r="P620" s="34"/>
    </x:row>
    <x:row r="621">
      <x:c r="A621" s="34" t="n">
        <x:v>597</x:v>
      </x:c>
      <x:c r="B621" s="39" t="n">
        <x:v>0.6697422752285652</x:v>
      </x:c>
      <x:c r="C621" s="39" t="n">
        <x:v>-0.5220153016270236</x:v>
      </x:c>
      <x:c r="D621" s="17" t="n">
        <x:f>$B$6+$B$7*B621</x:f>
        <x:v>0.11697422752285652</x:v>
      </x:c>
      <x:c r="E621" s="17" t="n">
        <x:f>$C$6+$C$7*($B$8*B621+SQRT(1-$B$8^2)*C621)</x:f>
        <x:v>0.035442773391059106</x:v>
      </x:c>
      <x:c r="F621" s="17" t="n">
        <x:f>$B$9*D621+(1-$B$9)*E621</x:f>
        <x:v>0.07620850045695782</x:v>
      </x:c>
      <x:c r="G621" s="34"/>
      <x:c r="H621" s="34"/>
      <x:c r="I621" s="34"/>
      <x:c r="J621" s="34"/>
      <x:c r="K621" s="34"/>
      <x:c r="L621" s="34"/>
      <x:c r="M621" s="34"/>
      <x:c r="N621" s="34"/>
      <x:c r="O621" s="34"/>
      <x:c r="P621" s="34"/>
    </x:row>
    <x:row r="622">
      <x:c r="A622" s="34" t="n">
        <x:v>598</x:v>
      </x:c>
      <x:c r="B622" s="39" t="n">
        <x:v>-0.1842362612140538</x:v>
      </x:c>
      <x:c r="C622" s="39" t="n">
        <x:v>2.061701644682059</x:v>
      </x:c>
      <x:c r="D622" s="17" t="n">
        <x:f>$B$6+$B$7*B622</x:f>
        <x:v>0.03157637387859462</x:v>
      </x:c>
      <x:c r="E622" s="17" t="n">
        <x:f>$C$6+$C$7*($B$8*B622+SQRT(1-$B$8^2)*C622)</x:f>
        <x:v>0.3667200713185686</x:v>
      </x:c>
      <x:c r="F622" s="17" t="n">
        <x:f>$B$9*D622+(1-$B$9)*E622</x:f>
        <x:v>0.19914822259858161</x:v>
      </x:c>
      <x:c r="G622" s="34"/>
      <x:c r="H622" s="34"/>
      <x:c r="I622" s="34"/>
      <x:c r="J622" s="34"/>
      <x:c r="K622" s="34"/>
      <x:c r="L622" s="34"/>
      <x:c r="M622" s="34"/>
      <x:c r="N622" s="34"/>
      <x:c r="O622" s="34"/>
      <x:c r="P622" s="34"/>
    </x:row>
    <x:row r="623">
      <x:c r="A623" s="34" t="n">
        <x:v>599</x:v>
      </x:c>
      <x:c r="B623" s="39" t="n">
        <x:v>1.0399728320541357</x:v>
      </x:c>
      <x:c r="C623" s="39" t="n">
        <x:v>2.5570642115960056</x:v>
      </x:c>
      <x:c r="D623" s="17" t="n">
        <x:f>$B$6+$B$7*B623</x:f>
        <x:v>0.15399728320541356</x:v>
      </x:c>
      <x:c r="E623" s="17" t="n">
        <x:f>$C$6+$C$7*($B$8*B623+SQRT(1-$B$8^2)*C623)</x:f>
        <x:v>0.4926913462396979</x:v>
      </x:c>
      <x:c r="F623" s="17" t="n">
        <x:f>$B$9*D623+(1-$B$9)*E623</x:f>
        <x:v>0.32334431472255576</x:v>
      </x:c>
      <x:c r="G623" s="34"/>
      <x:c r="H623" s="34"/>
      <x:c r="I623" s="34"/>
      <x:c r="J623" s="34"/>
      <x:c r="K623" s="34"/>
      <x:c r="L623" s="34"/>
      <x:c r="M623" s="34"/>
      <x:c r="N623" s="34"/>
      <x:c r="O623" s="34"/>
      <x:c r="P623" s="34"/>
    </x:row>
    <x:row r="624">
      <x:c r="A624" s="34" t="n">
        <x:v>600</x:v>
      </x:c>
      <x:c r="B624" s="39" t="n">
        <x:v>-0.47575453344050445</x:v>
      </x:c>
      <x:c r="C624" s="39" t="n">
        <x:v>1.1454598620180463</x:v>
      </x:c>
      <x:c r="D624" s="17" t="n">
        <x:f>$B$6+$B$7*B624</x:f>
        <x:v>0.002424546655949558</x:v>
      </x:c>
      <x:c r="E624" s="17" t="n">
        <x:f>$C$6+$C$7*($B$8*B624+SQRT(1-$B$8^2)*C624)</x:f>
        <x:v>0.22249590589947627</x:v>
      </x:c>
      <x:c r="F624" s="17" t="n">
        <x:f>$B$9*D624+(1-$B$9)*E624</x:f>
        <x:v>0.1124602262777129</x:v>
      </x:c>
      <x:c r="G624" s="34"/>
      <x:c r="H624" s="34"/>
      <x:c r="I624" s="34"/>
      <x:c r="J624" s="34"/>
      <x:c r="K624" s="34"/>
      <x:c r="L624" s="34"/>
      <x:c r="M624" s="34"/>
      <x:c r="N624" s="34"/>
      <x:c r="O624" s="34"/>
      <x:c r="P624" s="34"/>
    </x:row>
    <x:row r="625">
      <x:c r="A625" s="34" t="n">
        <x:v>601</x:v>
      </x:c>
      <x:c r="B625" s="39" t="n">
        <x:v>0.4903233774344925</x:v>
      </x:c>
      <x:c r="C625" s="39" t="n">
        <x:v>0.4576330719564598</x:v>
      </x:c>
      <x:c r="D625" s="17" t="n">
        <x:f>$B$6+$B$7*B625</x:f>
        <x:v>0.09903233774344926</x:v>
      </x:c>
      <x:c r="E625" s="17" t="n">
        <x:f>$C$6+$C$7*($B$8*B625+SQRT(1-$B$8^2)*C625)</x:f>
        <x:v>0.1675476710651715</x:v>
      </x:c>
      <x:c r="F625" s="17" t="n">
        <x:f>$B$9*D625+(1-$B$9)*E625</x:f>
        <x:v>0.13329000440431038</x:v>
      </x:c>
      <x:c r="G625" s="34"/>
      <x:c r="H625" s="34"/>
      <x:c r="I625" s="34"/>
      <x:c r="J625" s="34"/>
      <x:c r="K625" s="34"/>
      <x:c r="L625" s="34"/>
      <x:c r="M625" s="34"/>
      <x:c r="N625" s="34"/>
      <x:c r="O625" s="34"/>
      <x:c r="P625" s="34"/>
    </x:row>
    <x:row r="626">
      <x:c r="A626" s="34" t="n">
        <x:v>602</x:v>
      </x:c>
      <x:c r="B626" s="39" t="n">
        <x:v>-0.9691778443617518</x:v>
      </x:c>
      <x:c r="C626" s="39" t="n">
        <x:v>0.09287704965687499</x:v>
      </x:c>
      <x:c r="D626" s="17" t="n">
        <x:f>$B$6+$B$7*B626</x:f>
        <x:v>-0.04691778443617518</x:v>
      </x:c>
      <x:c r="E626" s="17" t="n">
        <x:f>$C$6+$C$7*($B$8*B626+SQRT(1-$B$8^2)*C626)</x:f>
        <x:v>0.04967685579066737</x:v>
      </x:c>
      <x:c r="F626" s="17" t="n">
        <x:f>$B$9*D626+(1-$B$9)*E626</x:f>
        <x:v>0.0013795356772460937</x:v>
      </x:c>
      <x:c r="G626" s="34"/>
      <x:c r="H626" s="34"/>
      <x:c r="I626" s="34"/>
      <x:c r="J626" s="34"/>
      <x:c r="K626" s="34"/>
      <x:c r="L626" s="34"/>
      <x:c r="M626" s="34"/>
      <x:c r="N626" s="34"/>
      <x:c r="O626" s="34"/>
      <x:c r="P626" s="34"/>
    </x:row>
    <x:row r="627">
      <x:c r="A627" s="34" t="n">
        <x:v>603</x:v>
      </x:c>
      <x:c r="B627" s="39" t="n">
        <x:v>1.0451440086719932</x:v>
      </x:c>
      <x:c r="C627" s="39" t="n">
        <x:v>-0.9668681614132151</x:v>
      </x:c>
      <x:c r="D627" s="17" t="n">
        <x:f>$B$6+$B$7*B627</x:f>
        <x:v>0.1545144008671993</x:v>
      </x:c>
      <x:c r="E627" s="17" t="n">
        <x:f>$C$6+$C$7*($B$8*B627+SQRT(1-$B$8^2)*C627)</x:f>
        <x:v>-0.011318535875859237</x:v>
      </x:c>
      <x:c r="F627" s="17" t="n">
        <x:f>$B$9*D627+(1-$B$9)*E627</x:f>
        <x:v>0.07159793249567004</x:v>
      </x:c>
      <x:c r="G627" s="34"/>
      <x:c r="H627" s="34"/>
      <x:c r="I627" s="34"/>
      <x:c r="J627" s="34"/>
      <x:c r="K627" s="34"/>
      <x:c r="L627" s="34"/>
      <x:c r="M627" s="34"/>
      <x:c r="N627" s="34"/>
      <x:c r="O627" s="34"/>
      <x:c r="P627" s="34"/>
    </x:row>
    <x:row r="628">
      <x:c r="A628" s="34" t="n">
        <x:v>604</x:v>
      </x:c>
      <x:c r="B628" s="39" t="n">
        <x:v>-0.7434168091877438</x:v>
      </x:c>
      <x:c r="C628" s="39" t="n">
        <x:v>1.6095525480479724</x:v>
      </x:c>
      <x:c r="D628" s="17" t="n">
        <x:f>$B$6+$B$7*B628</x:f>
        <x:v>-0.02434168091877438</x:v>
      </x:c>
      <x:c r="E628" s="17" t="n">
        <x:f>$C$6+$C$7*($B$8*B628+SQRT(1-$B$8^2)*C628)</x:f>
        <x:v>0.27685853443507547</x:v>
      </x:c>
      <x:c r="F628" s="17" t="n">
        <x:f>$B$9*D628+(1-$B$9)*E628</x:f>
        <x:v>0.12625842675815055</x:v>
      </x:c>
      <x:c r="G628" s="34"/>
      <x:c r="H628" s="34"/>
      <x:c r="I628" s="34"/>
      <x:c r="J628" s="34"/>
      <x:c r="K628" s="34"/>
      <x:c r="L628" s="34"/>
      <x:c r="M628" s="34"/>
      <x:c r="N628" s="34"/>
      <x:c r="O628" s="34"/>
      <x:c r="P628" s="34"/>
    </x:row>
    <x:row r="629">
      <x:c r="A629" s="34" t="n">
        <x:v>605</x:v>
      </x:c>
      <x:c r="B629" s="39" t="n">
        <x:v>-2.3327782171547953</x:v>
      </x:c>
      <x:c r="C629" s="39" t="n">
        <x:v>-0.9352357044725358</x:v>
      </x:c>
      <x:c r="D629" s="17" t="n">
        <x:f>$B$6+$B$7*B629</x:f>
        <x:v>-0.18327782171547952</x:v>
      </x:c>
      <x:c r="E629" s="17" t="n">
        <x:f>$C$6+$C$7*($B$8*B629+SQRT(1-$B$8^2)*C629)</x:f>
        <x:v>-0.15879871993113753</x:v>
      </x:c>
      <x:c r="F629" s="17" t="n">
        <x:f>$B$9*D629+(1-$B$9)*E629</x:f>
        <x:v>-0.17103827082330852</x:v>
      </x:c>
      <x:c r="G629" s="34"/>
      <x:c r="H629" s="34"/>
      <x:c r="I629" s="34"/>
      <x:c r="J629" s="34"/>
      <x:c r="K629" s="34"/>
      <x:c r="L629" s="34"/>
      <x:c r="M629" s="34"/>
      <x:c r="N629" s="34"/>
      <x:c r="O629" s="34"/>
      <x:c r="P629" s="34"/>
    </x:row>
    <x:row r="630">
      <x:c r="A630" s="34" t="n">
        <x:v>606</x:v>
      </x:c>
      <x:c r="B630" s="39" t="n">
        <x:v>2.44472084274836</x:v>
      </x:c>
      <x:c r="C630" s="39" t="n">
        <x:v>1.3664951504232894</x:v>
      </x:c>
      <x:c r="D630" s="17" t="n">
        <x:f>$B$6+$B$7*B630</x:f>
        <x:v>0.294472084274836</x:v>
      </x:c>
      <x:c r="E630" s="17" t="n">
        <x:f>$C$6+$C$7*($B$8*B630+SQRT(1-$B$8^2)*C630)</x:f>
        <x:v>0.38554543180391443</x:v>
      </x:c>
      <x:c r="F630" s="17" t="n">
        <x:f>$B$9*D630+(1-$B$9)*E630</x:f>
        <x:v>0.34000875803937525</x:v>
      </x:c>
      <x:c r="G630" s="34"/>
      <x:c r="H630" s="34"/>
      <x:c r="I630" s="34"/>
      <x:c r="J630" s="34"/>
      <x:c r="K630" s="34"/>
      <x:c r="L630" s="34"/>
      <x:c r="M630" s="34"/>
      <x:c r="N630" s="34"/>
      <x:c r="O630" s="34"/>
      <x:c r="P630" s="34"/>
    </x:row>
    <x:row r="631">
      <x:c r="A631" s="34" t="n">
        <x:v>607</x:v>
      </x:c>
      <x:c r="B631" s="39" t="n">
        <x:v>-1.0801661512540075</x:v>
      </x:c>
      <x:c r="C631" s="39" t="n">
        <x:v>-0.32510086185145004</x:v>
      </x:c>
      <x:c r="D631" s="17" t="n">
        <x:f>$B$6+$B$7*B631</x:f>
        <x:v>-0.05801661512540075</x:v>
      </x:c>
      <x:c r="E631" s="17" t="n">
        <x:f>$C$6+$C$7*($B$8*B631+SQRT(1-$B$8^2)*C631)</x:f>
        <x:v>-0.01512644528661028</x:v>
      </x:c>
      <x:c r="F631" s="17" t="n">
        <x:f>$B$9*D631+(1-$B$9)*E631</x:f>
        <x:v>-0.036571530206005516</x:v>
      </x:c>
      <x:c r="G631" s="34"/>
      <x:c r="H631" s="34"/>
      <x:c r="I631" s="34"/>
      <x:c r="J631" s="34"/>
      <x:c r="K631" s="34"/>
      <x:c r="L631" s="34"/>
      <x:c r="M631" s="34"/>
      <x:c r="N631" s="34"/>
      <x:c r="O631" s="34"/>
      <x:c r="P631" s="34"/>
    </x:row>
    <x:row r="632">
      <x:c r="A632" s="34" t="n">
        <x:v>608</x:v>
      </x:c>
      <x:c r="B632" s="39" t="n">
        <x:v>0.026254489237439227</x:v>
      </x:c>
      <x:c r="C632" s="39" t="n">
        <x:v>0.12651876641448417</x:v>
      </x:c>
      <x:c r="D632" s="17" t="n">
        <x:f>$B$6+$B$7*B632</x:f>
        <x:v>0.05262544892374393</x:v>
      </x:c>
      <x:c r="E632" s="17" t="n">
        <x:f>$C$6+$C$7*($B$8*B632+SQRT(1-$B$8^2)*C632)</x:f>
        <x:v>0.09928513366533828</x:v>
      </x:c>
      <x:c r="F632" s="17" t="n">
        <x:f>$B$9*D632+(1-$B$9)*E632</x:f>
        <x:v>0.07595529129454111</x:v>
      </x:c>
      <x:c r="G632" s="34"/>
      <x:c r="H632" s="34"/>
      <x:c r="I632" s="34"/>
      <x:c r="J632" s="34"/>
      <x:c r="K632" s="34"/>
      <x:c r="L632" s="34"/>
      <x:c r="M632" s="34"/>
      <x:c r="N632" s="34"/>
      <x:c r="O632" s="34"/>
      <x:c r="P632" s="34"/>
    </x:row>
    <x:row r="633">
      <x:c r="A633" s="34" t="n">
        <x:v>609</x:v>
      </x:c>
      <x:c r="B633" s="39" t="n">
        <x:v>0.6852230077478233</x:v>
      </x:c>
      <x:c r="C633" s="39" t="n">
        <x:v>0.7337081176847583</x:v>
      </x:c>
      <x:c r="D633" s="17" t="n">
        <x:f>$B$6+$B$7*B633</x:f>
        <x:v>0.11852230077478233</x:v>
      </x:c>
      <x:c r="E633" s="17" t="n">
        <x:f>$C$6+$C$7*($B$8*B633+SQRT(1-$B$8^2)*C633)</x:f>
        <x:v>0.21582197572725137</x:v>
      </x:c>
      <x:c r="F633" s="17" t="n">
        <x:f>$B$9*D633+(1-$B$9)*E633</x:f>
        <x:v>0.16717213825101684</x:v>
      </x:c>
      <x:c r="G633" s="34"/>
      <x:c r="H633" s="34"/>
      <x:c r="I633" s="34"/>
      <x:c r="J633" s="34"/>
      <x:c r="K633" s="34"/>
      <x:c r="L633" s="34"/>
      <x:c r="M633" s="34"/>
      <x:c r="N633" s="34"/>
      <x:c r="O633" s="34"/>
      <x:c r="P633" s="34"/>
    </x:row>
    <x:row r="634">
      <x:c r="A634" s="34" t="n">
        <x:v>610</x:v>
      </x:c>
      <x:c r="B634" s="39" t="n">
        <x:v>-0.145739211126555</x:v>
      </x:c>
      <x:c r="C634" s="39" t="n">
        <x:v>0.22976490137608957</x:v>
      </x:c>
      <x:c r="D634" s="17" t="n">
        <x:f>$B$6+$B$7*B634</x:f>
        <x:v>0.0354260788873445</x:v>
      </x:c>
      <x:c r="E634" s="17" t="n">
        <x:f>$C$6+$C$7*($B$8*B634+SQRT(1-$B$8^2)*C634)</x:f>
        <x:v>0.10631899747915755</x:v>
      </x:c>
      <x:c r="F634" s="17" t="n">
        <x:f>$B$9*D634+(1-$B$9)*E634</x:f>
        <x:v>0.07087253818325102</x:v>
      </x:c>
      <x:c r="G634" s="34"/>
      <x:c r="H634" s="34"/>
      <x:c r="I634" s="34"/>
      <x:c r="J634" s="34"/>
      <x:c r="K634" s="34"/>
      <x:c r="L634" s="34"/>
      <x:c r="M634" s="34"/>
      <x:c r="N634" s="34"/>
      <x:c r="O634" s="34"/>
      <x:c r="P634" s="34"/>
    </x:row>
    <x:row r="635">
      <x:c r="A635" s="34" t="n">
        <x:v>611</x:v>
      </x:c>
      <x:c r="B635" s="39" t="n">
        <x:v>0.33970485071177337</x:v>
      </x:c>
      <x:c r="C635" s="39" t="n">
        <x:v>-1.1607938556291355</x:v>
      </x:c>
      <x:c r="D635" s="17" t="n">
        <x:f>$B$6+$B$7*B635</x:f>
        <x:v>0.08397048507117734</x:v>
      </x:c>
      <x:c r="E635" s="17" t="n">
        <x:f>$C$6+$C$7*($B$8*B635+SQRT(1-$B$8^2)*C635)</x:f>
        <x:v>-0.07081229626525341</x:v>
      </x:c>
      <x:c r="F635" s="17" t="n">
        <x:f>$B$9*D635+(1-$B$9)*E635</x:f>
        <x:v>0.006579094402961963</x:v>
      </x:c>
      <x:c r="G635" s="34"/>
      <x:c r="H635" s="34"/>
      <x:c r="I635" s="34"/>
      <x:c r="J635" s="34"/>
      <x:c r="K635" s="34"/>
      <x:c r="L635" s="34"/>
      <x:c r="M635" s="34"/>
      <x:c r="N635" s="34"/>
      <x:c r="O635" s="34"/>
      <x:c r="P635" s="34"/>
    </x:row>
    <x:row r="636">
      <x:c r="A636" s="34" t="n">
        <x:v>612</x:v>
      </x:c>
      <x:c r="B636" s="39" t="n">
        <x:v>0.5969682682984212</x:v>
      </x:c>
      <x:c r="C636" s="39" t="n">
        <x:v>0.13012229653493324</x:v>
      </x:c>
      <x:c r="D636" s="17" t="n">
        <x:f>$B$6+$B$7*B636</x:f>
        <x:v>0.10969682682984212</x:v>
      </x:c>
      <x:c r="E636" s="17" t="n">
        <x:f>$C$6+$C$7*($B$8*B636+SQRT(1-$B$8^2)*C636)</x:f>
        <x:v>0.12548288601988994</x:v>
      </x:c>
      <x:c r="F636" s="17" t="n">
        <x:f>$B$9*D636+(1-$B$9)*E636</x:f>
        <x:v>0.11758985642486602</x:v>
      </x:c>
      <x:c r="G636" s="34"/>
      <x:c r="H636" s="34"/>
      <x:c r="I636" s="34"/>
      <x:c r="J636" s="34"/>
      <x:c r="K636" s="34"/>
      <x:c r="L636" s="34"/>
      <x:c r="M636" s="34"/>
      <x:c r="N636" s="34"/>
      <x:c r="O636" s="34"/>
      <x:c r="P636" s="34"/>
    </x:row>
    <x:row r="637">
      <x:c r="A637" s="34" t="n">
        <x:v>613</x:v>
      </x:c>
      <x:c r="B637" s="39" t="n">
        <x:v>-0.7251965883535153</x:v>
      </x:c>
      <x:c r="C637" s="39" t="n">
        <x:v>-0.023647419752763736</x:v>
      </x:c>
      <x:c r="D637" s="17" t="n">
        <x:f>$B$6+$B$7*B637</x:f>
        <x:v>-0.022519658835351536</x:v>
      </x:c>
      <x:c r="E637" s="17" t="n">
        <x:f>$C$6+$C$7*($B$8*B637+SQRT(1-$B$8^2)*C637)</x:f>
        <x:v>0.043982423416913406</x:v>
      </x:c>
      <x:c r="F637" s="17" t="n">
        <x:f>$B$9*D637+(1-$B$9)*E637</x:f>
        <x:v>0.010731382290780935</x:v>
      </x:c>
      <x:c r="G637" s="34"/>
      <x:c r="H637" s="34"/>
      <x:c r="I637" s="34"/>
      <x:c r="J637" s="34"/>
      <x:c r="K637" s="34"/>
      <x:c r="L637" s="34"/>
      <x:c r="M637" s="34"/>
      <x:c r="N637" s="34"/>
      <x:c r="O637" s="34"/>
      <x:c r="P637" s="34"/>
    </x:row>
    <x:row r="638">
      <x:c r="A638" s="34" t="n">
        <x:v>614</x:v>
      </x:c>
      <x:c r="B638" s="39" t="n">
        <x:v>-0.33717511815153206</x:v>
      </x:c>
      <x:c r="C638" s="39" t="n">
        <x:v>0.10156747787835063</x:v>
      </x:c>
      <x:c r="D638" s="17" t="n">
        <x:f>$B$6+$B$7*B638</x:f>
        <x:v>0.016282488184846795</x:v>
      </x:c>
      <x:c r="E638" s="17" t="n">
        <x:f>$C$6+$C$7*($B$8*B638+SQRT(1-$B$8^2)*C638)</x:f>
        <x:v>0.07936049949376213</x:v>
      </x:c>
      <x:c r="F638" s="17" t="n">
        <x:f>$B$9*D638+(1-$B$9)*E638</x:f>
        <x:v>0.047821493839304466</x:v>
      </x:c>
      <x:c r="G638" s="34"/>
      <x:c r="H638" s="34"/>
      <x:c r="I638" s="34"/>
      <x:c r="J638" s="34"/>
      <x:c r="K638" s="34"/>
      <x:c r="L638" s="34"/>
      <x:c r="M638" s="34"/>
      <x:c r="N638" s="34"/>
      <x:c r="O638" s="34"/>
      <x:c r="P638" s="34"/>
    </x:row>
    <x:row r="639">
      <x:c r="A639" s="34" t="n">
        <x:v>615</x:v>
      </x:c>
      <x:c r="B639" s="39" t="n">
        <x:v>1.8378055197031364</x:v>
      </x:c>
      <x:c r="C639" s="39" t="n">
        <x:v>0.25936327218415195</x:v>
      </x:c>
      <x:c r="D639" s="17" t="n">
        <x:f>$B$6+$B$7*B639</x:f>
        <x:v>0.23378055197031367</x:v>
      </x:c>
      <x:c r="E639" s="17" t="n">
        <x:f>$C$6+$C$7*($B$8*B639+SQRT(1-$B$8^2)*C639)</x:f>
        <x:v>0.1998137672982765</x:v>
      </x:c>
      <x:c r="F639" s="17" t="n">
        <x:f>$B$9*D639+(1-$B$9)*E639</x:f>
        <x:v>0.21679715963429508</x:v>
      </x:c>
      <x:c r="G639" s="34"/>
      <x:c r="H639" s="34"/>
      <x:c r="I639" s="34"/>
      <x:c r="J639" s="34"/>
      <x:c r="K639" s="34"/>
      <x:c r="L639" s="34"/>
      <x:c r="M639" s="34"/>
      <x:c r="N639" s="34"/>
      <x:c r="O639" s="34"/>
      <x:c r="P639" s="34"/>
    </x:row>
    <x:row r="640">
      <x:c r="A640" s="34" t="n">
        <x:v>616</x:v>
      </x:c>
      <x:c r="B640" s="39" t="n">
        <x:v>0.5210760523341634</x:v>
      </x:c>
      <x:c r="C640" s="39" t="n">
        <x:v>-2.009915279137425</x:v>
      </x:c>
      <x:c r="D640" s="17" t="n">
        <x:f>$B$6+$B$7*B640</x:f>
        <x:v>0.10210760523341635</x:v>
      </x:c>
      <x:c r="E640" s="17" t="n">
        <x:f>$C$6+$C$7*($B$8*B640+SQRT(1-$B$8^2)*C640)</x:f>
        <x:v>-0.18415212408937354</x:v>
      </x:c>
      <x:c r="F640" s="17" t="n">
        <x:f>$B$9*D640+(1-$B$9)*E640</x:f>
        <x:v>-0.041022259427978595</x:v>
      </x:c>
      <x:c r="G640" s="34"/>
      <x:c r="H640" s="34"/>
      <x:c r="I640" s="34"/>
      <x:c r="J640" s="34"/>
      <x:c r="K640" s="34"/>
      <x:c r="L640" s="34"/>
      <x:c r="M640" s="34"/>
      <x:c r="N640" s="34"/>
      <x:c r="O640" s="34"/>
      <x:c r="P640" s="34"/>
    </x:row>
    <x:row r="641">
      <x:c r="A641" s="34" t="n">
        <x:v>617</x:v>
      </x:c>
      <x:c r="B641" s="39" t="n">
        <x:v>-0.8253635977429387</x:v>
      </x:c>
      <x:c r="C641" s="39" t="n">
        <x:v>-0.180775006068521</x:v>
      </x:c>
      <x:c r="D641" s="17" t="n">
        <x:f>$B$6+$B$7*B641</x:f>
        <x:v>-0.032536359774293866</x:v>
      </x:c>
      <x:c r="E641" s="17" t="n">
        <x:f>$C$6+$C$7*($B$8*B641+SQRT(1-$B$8^2)*C641)</x:f>
        <x:v>0.0169913833627955</x:v>
      </x:c>
      <x:c r="F641" s="17" t="n">
        <x:f>$B$9*D641+(1-$B$9)*E641</x:f>
        <x:v>-0.007772488205749183</x:v>
      </x:c>
      <x:c r="G641" s="34"/>
      <x:c r="H641" s="34"/>
      <x:c r="I641" s="34"/>
      <x:c r="J641" s="34"/>
      <x:c r="K641" s="34"/>
      <x:c r="L641" s="34"/>
      <x:c r="M641" s="34"/>
      <x:c r="N641" s="34"/>
      <x:c r="O641" s="34"/>
      <x:c r="P641" s="34"/>
    </x:row>
    <x:row r="642">
      <x:c r="A642" s="34" t="n">
        <x:v>618</x:v>
      </x:c>
      <x:c r="B642" s="39" t="n">
        <x:v>-1.0702209314051478</x:v>
      </x:c>
      <x:c r="C642" s="39" t="n">
        <x:v>0.4426567464352797</x:v>
      </x:c>
      <x:c r="D642" s="17" t="n">
        <x:f>$B$6+$B$7*B642</x:f>
        <x:v>-0.05702209314051479</x:v>
      </x:c>
      <x:c r="E642" s="17" t="n">
        <x:f>$C$6+$C$7*($B$8*B642+SQRT(1-$B$8^2)*C642)</x:f>
        <x:v>0.09518020156621246</x:v>
      </x:c>
      <x:c r="F642" s="17" t="n">
        <x:f>$B$9*D642+(1-$B$9)*E642</x:f>
        <x:v>0.019079054212848834</x:v>
      </x:c>
      <x:c r="G642" s="34"/>
      <x:c r="H642" s="34"/>
      <x:c r="I642" s="34"/>
      <x:c r="J642" s="34"/>
      <x:c r="K642" s="34"/>
      <x:c r="L642" s="34"/>
      <x:c r="M642" s="34"/>
      <x:c r="N642" s="34"/>
      <x:c r="O642" s="34"/>
      <x:c r="P642" s="34"/>
    </x:row>
    <x:row r="643">
      <x:c r="A643" s="34" t="n">
        <x:v>619</x:v>
      </x:c>
      <x:c r="B643" s="39" t="n">
        <x:v>0.4167034078059636</x:v>
      </x:c>
      <x:c r="C643" s="39" t="n">
        <x:v>-0.40746147864371274</x:v>
      </x:c>
      <x:c r="D643" s="17" t="n">
        <x:f>$B$6+$B$7*B643</x:f>
        <x:v>0.09167034078059637</x:v>
      </x:c>
      <x:c r="E643" s="17" t="n">
        <x:f>$C$6+$C$7*($B$8*B643+SQRT(1-$B$8^2)*C643)</x:f>
        <x:v>0.04044763171943569</x:v>
      </x:c>
      <x:c r="F643" s="17" t="n">
        <x:f>$B$9*D643+(1-$B$9)*E643</x:f>
        <x:v>0.06605898625001602</x:v>
      </x:c>
      <x:c r="G643" s="34"/>
      <x:c r="H643" s="34"/>
      <x:c r="I643" s="34"/>
      <x:c r="J643" s="34"/>
      <x:c r="K643" s="34"/>
      <x:c r="L643" s="34"/>
      <x:c r="M643" s="34"/>
      <x:c r="N643" s="34"/>
      <x:c r="O643" s="34"/>
      <x:c r="P643" s="34"/>
    </x:row>
    <x:row r="644">
      <x:c r="A644" s="34" t="n">
        <x:v>620</x:v>
      </x:c>
      <x:c r="B644" s="39" t="n">
        <x:v>2.390713709061845</x:v>
      </x:c>
      <x:c r="C644" s="39" t="n">
        <x:v>-0.9198719648986782</x:v>
      </x:c>
      <x:c r="D644" s="17" t="n">
        <x:f>$B$6+$B$7*B644</x:f>
        <x:v>0.2890713709061845</x:v>
      </x:c>
      <x:c r="E644" s="17" t="n">
        <x:f>$C$6+$C$7*($B$8*B644+SQRT(1-$B$8^2)*C644)</x:f>
        <x:v>0.05595682776759077</x:v>
      </x:c>
      <x:c r="F644" s="17" t="n">
        <x:f>$B$9*D644+(1-$B$9)*E644</x:f>
        <x:v>0.17251409933688763</x:v>
      </x:c>
      <x:c r="G644" s="34"/>
      <x:c r="H644" s="34"/>
      <x:c r="I644" s="34"/>
      <x:c r="J644" s="34"/>
      <x:c r="K644" s="34"/>
      <x:c r="L644" s="34"/>
      <x:c r="M644" s="34"/>
      <x:c r="N644" s="34"/>
      <x:c r="O644" s="34"/>
      <x:c r="P644" s="34"/>
    </x:row>
    <x:row r="645">
      <x:c r="A645" s="34" t="n">
        <x:v>621</x:v>
      </x:c>
      <x:c r="B645" s="39" t="n">
        <x:v>-0.1328683019911303</x:v>
      </x:c>
      <x:c r="C645" s="39" t="n">
        <x:v>-0.9212040889122558</x:v>
      </x:c>
      <x:c r="D645" s="17" t="n">
        <x:f>$B$6+$B$7*B645</x:f>
        <x:v>0.03671316980088697</x:v>
      </x:c>
      <x:c r="E645" s="17" t="n">
        <x:f>$C$6+$C$7*($B$8*B645+SQRT(1-$B$8^2)*C645)</x:f>
        <x:v>-0.05779497752744821</x:v>
      </x:c>
      <x:c r="F645" s="17" t="n">
        <x:f>$B$9*D645+(1-$B$9)*E645</x:f>
        <x:v>-0.010540903863280618</x:v>
      </x:c>
      <x:c r="G645" s="34"/>
      <x:c r="H645" s="34"/>
      <x:c r="I645" s="34"/>
      <x:c r="J645" s="34"/>
      <x:c r="K645" s="34"/>
      <x:c r="L645" s="34"/>
      <x:c r="M645" s="34"/>
      <x:c r="N645" s="34"/>
      <x:c r="O645" s="34"/>
      <x:c r="P645" s="34"/>
    </x:row>
    <x:row r="646">
      <x:c r="A646" s="34" t="n">
        <x:v>622</x:v>
      </x:c>
      <x:c r="B646" s="39" t="n">
        <x:v>-1.534185998662079</x:v>
      </x:c>
      <x:c r="C646" s="39" t="n">
        <x:v>-0.7330627876885505</x:v>
      </x:c>
      <x:c r="D646" s="17" t="n">
        <x:f>$B$6+$B$7*B646</x:f>
        <x:v>-0.1034185998662079</x:v>
      </x:c>
      <x:c r="E646" s="17" t="n">
        <x:f>$C$6+$C$7*($B$8*B646+SQRT(1-$B$8^2)*C646)</x:f>
        <x:v>-0.09393296948120793</x:v>
      </x:c>
      <x:c r="F646" s="17" t="n">
        <x:f>$B$9*D646+(1-$B$9)*E646</x:f>
        <x:v>-0.09867578467370791</x:v>
      </x:c>
      <x:c r="G646" s="34"/>
      <x:c r="H646" s="34"/>
      <x:c r="I646" s="34"/>
      <x:c r="J646" s="34"/>
      <x:c r="K646" s="34"/>
      <x:c r="L646" s="34"/>
      <x:c r="M646" s="34"/>
      <x:c r="N646" s="34"/>
      <x:c r="O646" s="34"/>
      <x:c r="P646" s="34"/>
    </x:row>
    <x:row r="647">
      <x:c r="A647" s="34" t="n">
        <x:v>623</x:v>
      </x:c>
      <x:c r="B647" s="39" t="n">
        <x:v>-0.7340903333853052</x:v>
      </x:c>
      <x:c r="C647" s="39" t="n">
        <x:v>1.1736929607896212</x:v>
      </x:c>
      <x:c r="D647" s="17" t="n">
        <x:f>$B$6+$B$7*B647</x:f>
        <x:v>-0.02340903333853052</x:v>
      </x:c>
      <x:c r="E647" s="17" t="n">
        <x:f>$C$6+$C$7*($B$8*B647+SQRT(1-$B$8^2)*C647)</x:f>
        <x:v>0.2149106938563125</x:v>
      </x:c>
      <x:c r="F647" s="17" t="n">
        <x:f>$B$9*D647+(1-$B$9)*E647</x:f>
        <x:v>0.095750830258891</x:v>
      </x:c>
      <x:c r="G647" s="34"/>
      <x:c r="H647" s="34"/>
      <x:c r="I647" s="34"/>
      <x:c r="J647" s="34"/>
      <x:c r="K647" s="34"/>
      <x:c r="L647" s="34"/>
      <x:c r="M647" s="34"/>
      <x:c r="N647" s="34"/>
      <x:c r="O647" s="34"/>
      <x:c r="P647" s="34"/>
    </x:row>
    <x:row r="648">
      <x:c r="A648" s="34" t="n">
        <x:v>624</x:v>
      </x:c>
      <x:c r="B648" s="39" t="n">
        <x:v>-0.5182145912811934</x:v>
      </x:c>
      <x:c r="C648" s="39" t="n">
        <x:v>2.141789012699066</x:v>
      </x:c>
      <x:c r="D648" s="17" t="n">
        <x:f>$B$6+$B$7*B648</x:f>
        <x:v>-0.001821459128119339</x:v>
      </x:c>
      <x:c r="E648" s="17" t="n">
        <x:f>$C$6+$C$7*($B$8*B648+SQRT(1-$B$8^2)*C648)</x:f>
        <x:v>0.3631508184490066</x:v>
      </x:c>
      <x:c r="F648" s="17" t="n">
        <x:f>$B$9*D648+(1-$B$9)*E648</x:f>
        <x:v>0.18066467966044364</x:v>
      </x:c>
      <x:c r="G648" s="34"/>
      <x:c r="H648" s="34"/>
      <x:c r="I648" s="34"/>
      <x:c r="J648" s="34"/>
      <x:c r="K648" s="34"/>
      <x:c r="L648" s="34"/>
      <x:c r="M648" s="34"/>
      <x:c r="N648" s="34"/>
      <x:c r="O648" s="34"/>
      <x:c r="P648" s="34"/>
    </x:row>
    <x:row r="649">
      <x:c r="A649" s="34" t="n">
        <x:v>625</x:v>
      </x:c>
      <x:c r="B649" s="39" t="n">
        <x:v>0.1504394366921844</x:v>
      </x:c>
      <x:c r="C649" s="39" t="n">
        <x:v>-0.36928385870728386</x:v>
      </x:c>
      <x:c r="D649" s="17" t="n">
        <x:f>$B$6+$B$7*B649</x:f>
        <x:v>0.06504394366921845</x:v>
      </x:c>
      <x:c r="E649" s="17" t="n">
        <x:f>$C$6+$C$7*($B$8*B649+SQRT(1-$B$8^2)*C649)</x:f>
        <x:v>0.03392862226043912</x:v>
      </x:c>
      <x:c r="F649" s="17" t="n">
        <x:f>$B$9*D649+(1-$B$9)*E649</x:f>
        <x:v>0.049486282964828786</x:v>
      </x:c>
      <x:c r="G649" s="34"/>
      <x:c r="H649" s="34"/>
      <x:c r="I649" s="34"/>
      <x:c r="J649" s="34"/>
      <x:c r="K649" s="34"/>
      <x:c r="L649" s="34"/>
      <x:c r="M649" s="34"/>
      <x:c r="N649" s="34"/>
      <x:c r="O649" s="34"/>
      <x:c r="P649" s="34"/>
    </x:row>
    <x:row r="650">
      <x:c r="A650" s="34" t="n">
        <x:v>626</x:v>
      </x:c>
      <x:c r="B650" s="39" t="n">
        <x:v>-1.640740619029078</x:v>
      </x:c>
      <x:c r="C650" s="39" t="n">
        <x:v>-0.6730751866171533</x:v>
      </x:c>
      <x:c r="D650" s="17" t="n">
        <x:f>$B$6+$B$7*B650</x:f>
        <x:v>-0.11407406190290782</x:v>
      </x:c>
      <x:c r="E650" s="17" t="n">
        <x:f>$C$6+$C$7*($B$8*B650+SQRT(1-$B$8^2)*C650)</x:f>
        <x:v>-0.09014424875857784</x:v>
      </x:c>
      <x:c r="F650" s="17" t="n">
        <x:f>$B$9*D650+(1-$B$9)*E650</x:f>
        <x:v>-0.10210915533074283</x:v>
      </x:c>
      <x:c r="G650" s="34"/>
      <x:c r="H650" s="34"/>
      <x:c r="I650" s="34"/>
      <x:c r="J650" s="34"/>
      <x:c r="K650" s="34"/>
      <x:c r="L650" s="34"/>
      <x:c r="M650" s="34"/>
      <x:c r="N650" s="34"/>
      <x:c r="O650" s="34"/>
      <x:c r="P650" s="34"/>
    </x:row>
    <x:row r="651">
      <x:c r="A651" s="34" t="n">
        <x:v>627</x:v>
      </x:c>
      <x:c r="B651" s="39" t="n">
        <x:v>0.0032326928615431494</x:v>
      </x:c>
      <x:c r="C651" s="39" t="n">
        <x:v>0.2911830172602816</x:v>
      </x:c>
      <x:c r="D651" s="17" t="n">
        <x:f>$B$6+$B$7*B651</x:f>
        <x:v>0.05032326928615432</x:v>
      </x:c>
      <x:c r="E651" s="17" t="n">
        <x:f>$C$6+$C$7*($B$8*B651+SQRT(1-$B$8^2)*C651)</x:f>
        <x:v>0.1218111054214869</x:v>
      </x:c>
      <x:c r="F651" s="17" t="n">
        <x:f>$B$9*D651+(1-$B$9)*E651</x:f>
        <x:v>0.08606718735382062</x:v>
      </x:c>
      <x:c r="G651" s="34"/>
      <x:c r="H651" s="34"/>
      <x:c r="I651" s="34"/>
      <x:c r="J651" s="34"/>
      <x:c r="K651" s="34"/>
      <x:c r="L651" s="34"/>
      <x:c r="M651" s="34"/>
      <x:c r="N651" s="34"/>
      <x:c r="O651" s="34"/>
      <x:c r="P651" s="34"/>
    </x:row>
    <x:row r="652">
      <x:c r="A652" s="34" t="n">
        <x:v>628</x:v>
      </x:c>
      <x:c r="B652" s="39" t="n">
        <x:v>-0.2810331668111553</x:v>
      </x:c>
      <x:c r="C652" s="39" t="n">
        <x:v>-1.5404771103034038</x:v>
      </x:c>
      <x:c r="D652" s="17" t="n">
        <x:f>$B$6+$B$7*B652</x:f>
        <x:v>0.02189668331888447</x:v>
      </x:c>
      <x:c r="E652" s="17" t="n">
        <x:f>$C$6+$C$7*($B$8*B652+SQRT(1-$B$8^2)*C652)</x:f>
        <x:v>-0.15307471816708895</x:v>
      </x:c>
      <x:c r="F652" s="17" t="n">
        <x:f>$B$9*D652+(1-$B$9)*E652</x:f>
        <x:v>-0.06558901742410224</x:v>
      </x:c>
      <x:c r="G652" s="34"/>
      <x:c r="H652" s="34"/>
      <x:c r="I652" s="34"/>
      <x:c r="J652" s="34"/>
      <x:c r="K652" s="34"/>
      <x:c r="L652" s="34"/>
      <x:c r="M652" s="34"/>
      <x:c r="N652" s="34"/>
      <x:c r="O652" s="34"/>
      <x:c r="P652" s="34"/>
    </x:row>
    <x:row r="653">
      <x:c r="A653" s="34" t="n">
        <x:v>629</x:v>
      </x:c>
      <x:c r="B653" s="39" t="n">
        <x:v>-0.5669872102993309</x:v>
      </x:c>
      <x:c r="C653" s="39" t="n">
        <x:v>1.0136721832759592</x:v>
      </x:c>
      <x:c r="D653" s="17" t="n">
        <x:f>$B$6+$B$7*B653</x:f>
        <x:v>-0.0066987210299330885</x:v>
      </x:c>
      <x:c r="E653" s="17" t="n">
        <x:f>$C$6+$C$7*($B$8*B653+SQRT(1-$B$8^2)*C653)</x:f>
        <x:v>0.19953282048845616</x:v>
      </x:c>
      <x:c r="F653" s="17" t="n">
        <x:f>$B$9*D653+(1-$B$9)*E653</x:f>
        <x:v>0.09641704972926154</x:v>
      </x:c>
      <x:c r="G653" s="34"/>
      <x:c r="H653" s="34"/>
      <x:c r="I653" s="34"/>
      <x:c r="J653" s="34"/>
      <x:c r="K653" s="34"/>
      <x:c r="L653" s="34"/>
      <x:c r="M653" s="34"/>
      <x:c r="N653" s="34"/>
      <x:c r="O653" s="34"/>
      <x:c r="P653" s="34"/>
    </x:row>
    <x:row r="654">
      <x:c r="A654" s="34" t="n">
        <x:v>630</x:v>
      </x:c>
      <x:c r="B654" s="39" t="n">
        <x:v>0.07471691556206575</x:v>
      </x:c>
      <x:c r="C654" s="39" t="n">
        <x:v>0.7872348259321922</x:v>
      </x:c>
      <x:c r="D654" s="17" t="n">
        <x:f>$B$6+$B$7*B654</x:f>
        <x:v>0.05747169155620658</x:v>
      </x:c>
      <x:c r="E654" s="17" t="n">
        <x:f>$C$6+$C$7*($B$8*B654+SQRT(1-$B$8^2)*C654)</x:f>
        <x:v>0.1960083853768975</x:v>
      </x:c>
      <x:c r="F654" s="17" t="n">
        <x:f>$B$9*D654+(1-$B$9)*E654</x:f>
        <x:v>0.12674003846655205</x:v>
      </x:c>
      <x:c r="G654" s="34"/>
      <x:c r="H654" s="34"/>
      <x:c r="I654" s="34"/>
      <x:c r="J654" s="34"/>
      <x:c r="K654" s="34"/>
      <x:c r="L654" s="34"/>
      <x:c r="M654" s="34"/>
      <x:c r="N654" s="34"/>
      <x:c r="O654" s="34"/>
      <x:c r="P654" s="34"/>
    </x:row>
    <x:row r="655">
      <x:c r="A655" s="34" t="n">
        <x:v>631</x:v>
      </x:c>
      <x:c r="B655" s="39" t="n">
        <x:v>-0.33939269930573585</x:v>
      </x:c>
      <x:c r="C655" s="39" t="n">
        <x:v>0.061081473698577915</x:v>
      </x:c>
      <x:c r="D655" s="17" t="n">
        <x:f>$B$6+$B$7*B655</x:f>
        <x:v>0.016060730069426418</x:v>
      </x:c>
      <x:c r="E655" s="17" t="n">
        <x:f>$C$6+$C$7*($B$8*B655+SQRT(1-$B$8^2)*C655)</x:f>
        <x:v>0.07346753036745063</x:v>
      </x:c>
      <x:c r="F655" s="17" t="n">
        <x:f>$B$9*D655+(1-$B$9)*E655</x:f>
        <x:v>0.04476413021843852</x:v>
      </x:c>
      <x:c r="G655" s="34"/>
      <x:c r="H655" s="34"/>
      <x:c r="I655" s="34"/>
      <x:c r="J655" s="34"/>
      <x:c r="K655" s="34"/>
      <x:c r="L655" s="34"/>
      <x:c r="M655" s="34"/>
      <x:c r="N655" s="34"/>
      <x:c r="O655" s="34"/>
      <x:c r="P655" s="34"/>
    </x:row>
    <x:row r="656">
      <x:c r="A656" s="34" t="n">
        <x:v>632</x:v>
      </x:c>
      <x:c r="B656" s="39" t="n">
        <x:v>-1.0611430190519628</x:v>
      </x:c>
      <x:c r="C656" s="39" t="n">
        <x:v>0.4931192290003055</x:v>
      </x:c>
      <x:c r="D656" s="17" t="n">
        <x:f>$B$6+$B$7*B656</x:f>
        <x:v>-0.056114301905196284</x:v>
      </x:c>
      <x:c r="E656" s="17" t="n">
        <x:f>$C$6+$C$7*($B$8*B656+SQRT(1-$B$8^2)*C656)</x:f>
        <x:v>0.10280942867004539</x:v>
      </x:c>
      <x:c r="F656" s="17" t="n">
        <x:f>$B$9*D656+(1-$B$9)*E656</x:f>
        <x:v>0.023347563382424552</x:v>
      </x:c>
      <x:c r="G656" s="34"/>
      <x:c r="H656" s="34"/>
      <x:c r="I656" s="34"/>
      <x:c r="J656" s="34"/>
      <x:c r="K656" s="34"/>
      <x:c r="L656" s="34"/>
      <x:c r="M656" s="34"/>
      <x:c r="N656" s="34"/>
      <x:c r="O656" s="34"/>
      <x:c r="P656" s="34"/>
    </x:row>
    <x:row r="657">
      <x:c r="A657" s="34" t="n">
        <x:v>633</x:v>
      </x:c>
      <x:c r="B657" s="39" t="n">
        <x:v>0.18435281846252527</x:v>
      </x:c>
      <x:c r="C657" s="39" t="n">
        <x:v>-1.174546051247294</x:v>
      </x:c>
      <x:c r="D657" s="17" t="n">
        <x:f>$B$6+$B$7*B657</x:f>
        <x:v>0.06843528184625253</x:v>
      </x:c>
      <x:c r="E657" s="17" t="n">
        <x:f>$C$6+$C$7*($B$8*B657+SQRT(1-$B$8^2)*C657)</x:f>
        <x:v>-0.07977095149232695</x:v>
      </x:c>
      <x:c r="F657" s="17" t="n">
        <x:f>$B$9*D657+(1-$B$9)*E657</x:f>
        <x:v>-0.005667834823037211</x:v>
      </x:c>
      <x:c r="G657" s="34"/>
      <x:c r="H657" s="34"/>
      <x:c r="I657" s="34"/>
      <x:c r="J657" s="34"/>
      <x:c r="K657" s="34"/>
      <x:c r="L657" s="34"/>
      <x:c r="M657" s="34"/>
      <x:c r="N657" s="34"/>
      <x:c r="O657" s="34"/>
      <x:c r="P657" s="34"/>
    </x:row>
    <x:row r="658">
      <x:c r="A658" s="34" t="n">
        <x:v>634</x:v>
      </x:c>
      <x:c r="B658" s="39" t="n">
        <x:v>0.8884490182616894</x:v>
      </x:c>
      <x:c r="C658" s="39" t="n">
        <x:v>1.2164234822479887</x:v>
      </x:c>
      <x:c r="D658" s="17" t="n">
        <x:f>$B$6+$B$7*B658</x:f>
        <x:v>0.13884490182616893</x:v>
      </x:c>
      <x:c r="E658" s="17" t="n">
        <x:f>$C$6+$C$7*($B$8*B658+SQRT(1-$B$8^2)*C658)</x:f>
        <x:v>0.294039312607846</x:v>
      </x:c>
      <x:c r="F658" s="17" t="n">
        <x:f>$B$9*D658+(1-$B$9)*E658</x:f>
        <x:v>0.21644210721700746</x:v>
      </x:c>
      <x:c r="G658" s="34"/>
      <x:c r="H658" s="34"/>
      <x:c r="I658" s="34"/>
      <x:c r="J658" s="34"/>
      <x:c r="K658" s="34"/>
      <x:c r="L658" s="34"/>
      <x:c r="M658" s="34"/>
      <x:c r="N658" s="34"/>
      <x:c r="O658" s="34"/>
      <x:c r="P658" s="34"/>
    </x:row>
    <x:row r="659">
      <x:c r="A659" s="34" t="n">
        <x:v>635</x:v>
      </x:c>
      <x:c r="B659" s="39" t="n">
        <x:v>0.02653004663666688</x:v>
      </x:c>
      <x:c r="C659" s="39" t="n">
        <x:v>0.04701099185006814</x:v>
      </x:c>
      <x:c r="D659" s="17" t="n">
        <x:f>$B$6+$B$7*B659</x:f>
        <x:v>0.052653004663666694</x:v>
      </x:c>
      <x:c r="E659" s="17" t="n">
        <x:f>$C$6+$C$7*($B$8*B659+SQRT(1-$B$8^2)*C659)</x:f>
        <x:v>0.08792069630214089</x:v>
      </x:c>
      <x:c r="F659" s="17" t="n">
        <x:f>$B$9*D659+(1-$B$9)*E659</x:f>
        <x:v>0.07028685048290378</x:v>
      </x:c>
      <x:c r="G659" s="34"/>
      <x:c r="H659" s="34"/>
      <x:c r="I659" s="34"/>
      <x:c r="J659" s="34"/>
      <x:c r="K659" s="34"/>
      <x:c r="L659" s="34"/>
      <x:c r="M659" s="34"/>
      <x:c r="N659" s="34"/>
      <x:c r="O659" s="34"/>
      <x:c r="P659" s="34"/>
    </x:row>
    <x:row r="660">
      <x:c r="A660" s="34" t="n">
        <x:v>636</x:v>
      </x:c>
      <x:c r="B660" s="39" t="n">
        <x:v>-1.113153963887427</x:v>
      </x:c>
      <x:c r="C660" s="39" t="n">
        <x:v>-0.0882865542795802</x:v>
      </x:c>
      <x:c r="D660" s="17" t="n">
        <x:f>$B$6+$B$7*B660</x:f>
        <x:v>-0.06131539638874271</x:v>
      </x:c>
      <x:c r="E660" s="17" t="n">
        <x:f>$C$6+$C$7*($B$8*B660+SQRT(1-$B$8^2)*C660)</x:f>
        <x:v>0.017275070862268302</x:v>
      </x:c>
      <x:c r="F660" s="17" t="n">
        <x:f>$B$9*D660+(1-$B$9)*E660</x:f>
        <x:v>-0.022020162763237205</x:v>
      </x:c>
      <x:c r="G660" s="34"/>
      <x:c r="H660" s="34"/>
      <x:c r="I660" s="34"/>
      <x:c r="J660" s="34"/>
      <x:c r="K660" s="34"/>
      <x:c r="L660" s="34"/>
      <x:c r="M660" s="34"/>
      <x:c r="N660" s="34"/>
      <x:c r="O660" s="34"/>
      <x:c r="P660" s="34"/>
    </x:row>
    <x:row r="661">
      <x:c r="A661" s="34" t="n">
        <x:v>637</x:v>
      </x:c>
      <x:c r="B661" s="39" t="n">
        <x:v>-0.12432633140705764</x:v>
      </x:c>
      <x:c r="C661" s="39" t="n">
        <x:v>0.0721269227152904</x:v>
      </x:c>
      <x:c r="D661" s="17" t="n">
        <x:f>$B$6+$B$7*B661</x:f>
        <x:v>0.03756736685929424</x:v>
      </x:c>
      <x:c r="E661" s="17" t="n">
        <x:f>$C$6+$C$7*($B$8*B661+SQRT(1-$B$8^2)*C661)</x:f>
        <x:v>0.08472601994503529</x:v>
      </x:c>
      <x:c r="F661" s="17" t="n">
        <x:f>$B$9*D661+(1-$B$9)*E661</x:f>
        <x:v>0.06114669340216476</x:v>
      </x:c>
      <x:c r="G661" s="34"/>
      <x:c r="H661" s="34"/>
      <x:c r="I661" s="34"/>
      <x:c r="J661" s="34"/>
      <x:c r="K661" s="34"/>
      <x:c r="L661" s="34"/>
      <x:c r="M661" s="34"/>
      <x:c r="N661" s="34"/>
      <x:c r="O661" s="34"/>
      <x:c r="P661" s="34"/>
    </x:row>
    <x:row r="662">
      <x:c r="A662" s="34" t="n">
        <x:v>638</x:v>
      </x:c>
      <x:c r="B662" s="39" t="n">
        <x:v>-0.1884608479842078</x:v>
      </x:c>
      <x:c r="C662" s="39" t="n">
        <x:v>-0.2921389772034586</x:v>
      </x:c>
      <x:c r="D662" s="17" t="n">
        <x:f>$B$6+$B$7*B662</x:f>
        <x:v>0.03115391520157922</x:v>
      </x:c>
      <x:c r="E662" s="17" t="n">
        <x:f>$C$6+$C$7*($B$8*B662+SQRT(1-$B$8^2)*C662)</x:f>
        <x:v>0.029716838448276058</x:v>
      </x:c>
      <x:c r="F662" s="17" t="n">
        <x:f>$B$9*D662+(1-$B$9)*E662</x:f>
        <x:v>0.03043537682492764</x:v>
      </x:c>
      <x:c r="G662" s="34"/>
      <x:c r="H662" s="34"/>
      <x:c r="I662" s="34"/>
      <x:c r="J662" s="34"/>
      <x:c r="K662" s="34"/>
      <x:c r="L662" s="34"/>
      <x:c r="M662" s="34"/>
      <x:c r="N662" s="34"/>
      <x:c r="O662" s="34"/>
      <x:c r="P662" s="34"/>
    </x:row>
    <x:row r="663">
      <x:c r="A663" s="34" t="n">
        <x:v>639</x:v>
      </x:c>
      <x:c r="B663" s="39" t="n">
        <x:v>-0.7156354133935493</x:v>
      </x:c>
      <x:c r="C663" s="39" t="n">
        <x:v>2.7935271250773703</x:v>
      </x:c>
      <x:c r="D663" s="17" t="n">
        <x:f>$B$6+$B$7*B663</x:f>
        <x:v>-0.021563541339354925</x:v>
      </x:c>
      <x:c r="E663" s="17" t="n">
        <x:f>$C$6+$C$7*($B$8*B663+SQRT(1-$B$8^2)*C663)</x:f>
        <x:v>0.44752466162222265</x:v>
      </x:c>
      <x:c r="F663" s="17" t="n">
        <x:f>$B$9*D663+(1-$B$9)*E663</x:f>
        <x:v>0.21298056014143385</x:v>
      </x:c>
      <x:c r="G663" s="34"/>
      <x:c r="H663" s="34"/>
      <x:c r="I663" s="34"/>
      <x:c r="J663" s="34"/>
      <x:c r="K663" s="34"/>
      <x:c r="L663" s="34"/>
      <x:c r="M663" s="34"/>
      <x:c r="N663" s="34"/>
      <x:c r="O663" s="34"/>
      <x:c r="P663" s="34"/>
    </x:row>
    <x:row r="664">
      <x:c r="A664" s="34" t="n">
        <x:v>640</x:v>
      </x:c>
      <x:c r="B664" s="39" t="n">
        <x:v>-0.23394194240738952</x:v>
      </x:c>
      <x:c r="C664" s="39" t="n">
        <x:v>-1.0596114672268249</x:v>
      </x:c>
      <x:c r="D664" s="17" t="n">
        <x:f>$B$6+$B$7*B664</x:f>
        <x:v>0.02660580575926105</x:v>
      </x:c>
      <x:c r="E664" s="17" t="n">
        <x:f>$C$6+$C$7*($B$8*B664+SQRT(1-$B$8^2)*C664)</x:f>
        <x:v>-0.08214812493712183</x:v>
      </x:c>
      <x:c r="F664" s="17" t="n">
        <x:f>$B$9*D664+(1-$B$9)*E664</x:f>
        <x:v>-0.027771159588930387</x:v>
      </x:c>
      <x:c r="G664" s="34"/>
      <x:c r="H664" s="34"/>
      <x:c r="I664" s="34"/>
      <x:c r="J664" s="34"/>
      <x:c r="K664" s="34"/>
      <x:c r="L664" s="34"/>
      <x:c r="M664" s="34"/>
      <x:c r="N664" s="34"/>
      <x:c r="O664" s="34"/>
      <x:c r="P664" s="34"/>
    </x:row>
    <x:row r="665">
      <x:c r="A665" s="34" t="n">
        <x:v>641</x:v>
      </x:c>
      <x:c r="B665" s="39" t="n">
        <x:v>-0.16558568738914434</x:v>
      </x:c>
      <x:c r="C665" s="39" t="n">
        <x:v>-0.3624144959073006</x:v>
      </x:c>
      <x:c r="D665" s="17" t="n">
        <x:f>$B$6+$B$7*B665</x:f>
        <x:v>0.033441431261085564</x:v>
      </x:c>
      <x:c r="E665" s="17" t="n">
        <x:f>$C$6+$C$7*($B$8*B665+SQRT(1-$B$8^2)*C665)</x:f>
        <x:v>0.020690434846328223</x:v>
      </x:c>
      <x:c r="F665" s="17" t="n">
        <x:f>$B$9*D665+(1-$B$9)*E665</x:f>
        <x:v>0.027065933053706893</x:v>
      </x:c>
      <x:c r="G665" s="34"/>
      <x:c r="H665" s="34"/>
      <x:c r="I665" s="34"/>
      <x:c r="J665" s="34"/>
      <x:c r="K665" s="34"/>
      <x:c r="L665" s="34"/>
      <x:c r="M665" s="34"/>
      <x:c r="N665" s="34"/>
      <x:c r="O665" s="34"/>
      <x:c r="P665" s="34"/>
    </x:row>
    <x:row r="666">
      <x:c r="A666" s="34" t="n">
        <x:v>642</x:v>
      </x:c>
      <x:c r="B666" s="39" t="n">
        <x:v>0.7252346162832738</x:v>
      </x:c>
      <x:c r="C666" s="39" t="n">
        <x:v>-0.9440061063084704</x:v>
      </x:c>
      <x:c r="D666" s="17" t="n">
        <x:f>$B$6+$B$7*B666</x:f>
        <x:v>0.12252346162832739</x:v>
      </x:c>
      <x:c r="E666" s="17" t="n">
        <x:f>$C$6+$C$7*($B$8*B666+SQRT(1-$B$8^2)*C666)</x:f>
        <x:v>-0.022443106944946056</x:v>
      </x:c>
      <x:c r="F666" s="17" t="n">
        <x:f>$B$9*D666+(1-$B$9)*E666</x:f>
        <x:v>0.05004017734169067</x:v>
      </x:c>
      <x:c r="G666" s="34"/>
      <x:c r="H666" s="34"/>
      <x:c r="I666" s="34"/>
      <x:c r="J666" s="34"/>
      <x:c r="K666" s="34"/>
      <x:c r="L666" s="34"/>
      <x:c r="M666" s="34"/>
      <x:c r="N666" s="34"/>
      <x:c r="O666" s="34"/>
      <x:c r="P666" s="34"/>
    </x:row>
    <x:row r="667">
      <x:c r="A667" s="34" t="n">
        <x:v>643</x:v>
      </x:c>
      <x:c r="B667" s="39" t="n">
        <x:v>2.3645160187383425</x:v>
      </x:c>
      <x:c r="C667" s="39" t="n">
        <x:v>0.20305674495394924</x:v>
      </x:c>
      <x:c r="D667" s="17" t="n">
        <x:f>$B$6+$B$7*B667</x:f>
        <x:v>0.2864516018738343</x:v>
      </x:c>
      <x:c r="E667" s="17" t="n">
        <x:f>$C$6+$C$7*($B$8*B667+SQRT(1-$B$8^2)*C667)</x:f>
        <x:v>0.21545878921177963</x:v>
      </x:c>
      <x:c r="F667" s="17" t="n">
        <x:f>$B$9*D667+(1-$B$9)*E667</x:f>
        <x:v>0.250955195542807</x:v>
      </x:c>
      <x:c r="G667" s="34"/>
      <x:c r="H667" s="34"/>
      <x:c r="I667" s="34"/>
      <x:c r="J667" s="34"/>
      <x:c r="K667" s="34"/>
      <x:c r="L667" s="34"/>
      <x:c r="M667" s="34"/>
      <x:c r="N667" s="34"/>
      <x:c r="O667" s="34"/>
      <x:c r="P667" s="34"/>
    </x:row>
    <x:row r="668">
      <x:c r="A668" s="34" t="n">
        <x:v>644</x:v>
      </x:c>
      <x:c r="B668" s="39" t="n">
        <x:v>0.9342483951316327</x:v>
      </x:c>
      <x:c r="C668" s="39" t="n">
        <x:v>-1.2388380291959826</x:v>
      </x:c>
      <x:c r="D668" s="17" t="n">
        <x:f>$B$6+$B$7*B668</x:f>
        <x:v>0.14342483951316326</x:v>
      </x:c>
      <x:c r="E668" s="17" t="n">
        <x:f>$C$6+$C$7*($B$8*B668+SQRT(1-$B$8^2)*C668)</x:f>
        <x:v>-0.05522524625750029</x:v>
      </x:c>
      <x:c r="F668" s="17" t="n">
        <x:f>$B$9*D668+(1-$B$9)*E668</x:f>
        <x:v>0.044099796627831485</x:v>
      </x:c>
      <x:c r="G668" s="34"/>
      <x:c r="H668" s="34"/>
      <x:c r="I668" s="34"/>
      <x:c r="J668" s="34"/>
      <x:c r="K668" s="34"/>
      <x:c r="L668" s="34"/>
      <x:c r="M668" s="34"/>
      <x:c r="N668" s="34"/>
      <x:c r="O668" s="34"/>
      <x:c r="P668" s="34"/>
    </x:row>
    <x:row r="669">
      <x:c r="A669" s="34" t="n">
        <x:v>645</x:v>
      </x:c>
      <x:c r="B669" s="39" t="n">
        <x:v>-0.29006567313971887</x:v>
      </x:c>
      <x:c r="C669" s="39" t="n">
        <x:v>-0.16200062685822453</x:v>
      </x:c>
      <x:c r="D669" s="17" t="n">
        <x:f>$B$6+$B$7*B669</x:f>
        <x:v>0.020993432686028116</x:v>
      </x:c>
      <x:c r="E669" s="17" t="n">
        <x:f>$C$6+$C$7*($B$8*B669+SQRT(1-$B$8^2)*C669)</x:f>
        <x:v>0.04376623241658576</x:v>
      </x:c>
      <x:c r="F669" s="17" t="n">
        <x:f>$B$9*D669+(1-$B$9)*E669</x:f>
        <x:v>0.03237983255130694</x:v>
      </x:c>
      <x:c r="G669" s="34"/>
      <x:c r="H669" s="34"/>
      <x:c r="I669" s="34"/>
      <x:c r="J669" s="34"/>
      <x:c r="K669" s="34"/>
      <x:c r="L669" s="34"/>
      <x:c r="M669" s="34"/>
      <x:c r="N669" s="34"/>
      <x:c r="O669" s="34"/>
      <x:c r="P669" s="34"/>
    </x:row>
    <x:row r="670">
      <x:c r="A670" s="34" t="n">
        <x:v>646</x:v>
      </x:c>
      <x:c r="B670" s="39" t="n">
        <x:v>-2.776304959706496</x:v>
      </x:c>
      <x:c r="C670" s="39" t="n">
        <x:v>0.12914219499928234</x:v>
      </x:c>
      <x:c r="D670" s="17" t="n">
        <x:f>$B$6+$B$7*B670</x:f>
        <x:v>-0.22763049597064966</x:v>
      </x:c>
      <x:c r="E670" s="17" t="n">
        <x:f>$C$6+$C$7*($B$8*B670+SQRT(1-$B$8^2)*C670)</x:f>
        <x:v>-0.02645465283176529</x:v>
      </x:c>
      <x:c r="F670" s="17" t="n">
        <x:f>$B$9*D670+(1-$B$9)*E670</x:f>
        <x:v>-0.12704257440120748</x:v>
      </x:c>
      <x:c r="G670" s="34"/>
      <x:c r="H670" s="34"/>
      <x:c r="I670" s="34"/>
      <x:c r="J670" s="34"/>
      <x:c r="K670" s="34"/>
      <x:c r="L670" s="34"/>
      <x:c r="M670" s="34"/>
      <x:c r="N670" s="34"/>
      <x:c r="O670" s="34"/>
      <x:c r="P670" s="34"/>
    </x:row>
    <x:row r="671">
      <x:c r="A671" s="34" t="n">
        <x:v>647</x:v>
      </x:c>
      <x:c r="B671" s="39" t="n">
        <x:v>-0.8353801836032795</x:v>
      </x:c>
      <x:c r="C671" s="39" t="n">
        <x:v>-0.8688983850817605</x:v>
      </x:c>
      <x:c r="D671" s="17" t="n">
        <x:f>$B$6+$B$7*B671</x:f>
        <x:v>-0.03353801836032795</x:v>
      </x:c>
      <x:c r="E671" s="17" t="n">
        <x:f>$C$6+$C$7*($B$8*B671+SQRT(1-$B$8^2)*C671)</x:f>
        <x:v>-0.08192354299875283</x:v>
      </x:c>
      <x:c r="F671" s="17" t="n">
        <x:f>$B$9*D671+(1-$B$9)*E671</x:f>
        <x:v>-0.05773078067954039</x:v>
      </x:c>
      <x:c r="G671" s="34"/>
      <x:c r="H671" s="34"/>
      <x:c r="I671" s="34"/>
      <x:c r="J671" s="34"/>
      <x:c r="K671" s="34"/>
      <x:c r="L671" s="34"/>
      <x:c r="M671" s="34"/>
      <x:c r="N671" s="34"/>
      <x:c r="O671" s="34"/>
      <x:c r="P671" s="34"/>
    </x:row>
    <x:row r="672">
      <x:c r="A672" s="34" t="n">
        <x:v>648</x:v>
      </x:c>
      <x:c r="B672" s="39" t="n">
        <x:v>-0.23867969733182906</x:v>
      </x:c>
      <x:c r="C672" s="39" t="n">
        <x:v>0.23478772634080705</x:v>
      </x:c>
      <x:c r="D672" s="17" t="n">
        <x:f>$B$6+$B$7*B672</x:f>
        <x:v>0.026132030266817097</x:v>
      </x:c>
      <x:c r="E672" s="17" t="n">
        <x:f>$C$6+$C$7*($B$8*B672+SQRT(1-$B$8^2)*C672)</x:f>
        <x:v>0.10285539604527517</x:v>
      </x:c>
      <x:c r="F672" s="17" t="n">
        <x:f>$B$9*D672+(1-$B$9)*E672</x:f>
        <x:v>0.06449371315604613</x:v>
      </x:c>
      <x:c r="G672" s="34"/>
      <x:c r="H672" s="34"/>
      <x:c r="I672" s="34"/>
      <x:c r="J672" s="34"/>
      <x:c r="K672" s="34"/>
      <x:c r="L672" s="34"/>
      <x:c r="M672" s="34"/>
      <x:c r="N672" s="34"/>
      <x:c r="O672" s="34"/>
      <x:c r="P672" s="34"/>
    </x:row>
    <x:row r="673">
      <x:c r="A673" s="34" t="n">
        <x:v>649</x:v>
      </x:c>
      <x:c r="B673" s="39" t="n">
        <x:v>-1.4665418951346325</x:v>
      </x:c>
      <x:c r="C673" s="39" t="n">
        <x:v>-1.4228857256340497</x:v>
      </x:c>
      <x:c r="D673" s="17" t="n">
        <x:f>$B$6+$B$7*B673</x:f>
        <x:v>-0.09665418951346326</x:v>
      </x:c>
      <x:c r="E673" s="17" t="n">
        <x:f>$C$6+$C$7*($B$8*B673+SQRT(1-$B$8^2)*C673)</x:f>
        <x:v>-0.18959635620389592</x:v>
      </x:c>
      <x:c r="F673" s="17" t="n">
        <x:f>$B$9*D673+(1-$B$9)*E673</x:f>
        <x:v>-0.1431252728586796</x:v>
      </x:c>
      <x:c r="G673" s="34"/>
      <x:c r="H673" s="34"/>
      <x:c r="I673" s="34"/>
      <x:c r="J673" s="34"/>
      <x:c r="K673" s="34"/>
      <x:c r="L673" s="34"/>
      <x:c r="M673" s="34"/>
      <x:c r="N673" s="34"/>
      <x:c r="O673" s="34"/>
      <x:c r="P673" s="34"/>
    </x:row>
    <x:row r="674">
      <x:c r="A674" s="34" t="n">
        <x:v>650</x:v>
      </x:c>
      <x:c r="B674" s="39" t="n">
        <x:v>0.28325861594754215</x:v>
      </x:c>
      <x:c r="C674" s="39" t="n">
        <x:v>-0.1625135808832625</x:v>
      </x:c>
      <x:c r="D674" s="17" t="n">
        <x:f>$B$6+$B$7*B674</x:f>
        <x:v>0.07832586159475421</x:v>
      </x:c>
      <x:c r="E674" s="17" t="n">
        <x:f>$C$6+$C$7*($B$8*B674+SQRT(1-$B$8^2)*C674)</x:f>
        <x:v>0.06949242638256126</x:v>
      </x:c>
      <x:c r="F674" s="17" t="n">
        <x:f>$B$9*D674+(1-$B$9)*E674</x:f>
        <x:v>0.07390914398865774</x:v>
      </x:c>
      <x:c r="G674" s="34"/>
      <x:c r="H674" s="34"/>
      <x:c r="I674" s="34"/>
      <x:c r="J674" s="34"/>
      <x:c r="K674" s="34"/>
      <x:c r="L674" s="34"/>
      <x:c r="M674" s="34"/>
      <x:c r="N674" s="34"/>
      <x:c r="O674" s="34"/>
      <x:c r="P674" s="34"/>
    </x:row>
    <x:row r="675">
      <x:c r="A675" s="34" t="n">
        <x:v>651</x:v>
      </x:c>
      <x:c r="B675" s="39" t="n">
        <x:v>1.0410494304037397</x:v>
      </x:c>
      <x:c r="C675" s="39" t="n">
        <x:v>1.0939418962982708</x:v>
      </x:c>
      <x:c r="D675" s="17" t="n">
        <x:f>$B$6+$B$7*B675</x:f>
        <x:v>0.15410494304037398</x:v>
      </x:c>
      <x:c r="E675" s="17" t="n">
        <x:f>$C$6+$C$7*($B$8*B675+SQRT(1-$B$8^2)*C675)</x:f>
        <x:v>0.28338033321086503</x:v>
      </x:c>
      <x:c r="F675" s="17" t="n">
        <x:f>$B$9*D675+(1-$B$9)*E675</x:f>
        <x:v>0.2187426381256195</x:v>
      </x:c>
      <x:c r="G675" s="34"/>
      <x:c r="H675" s="34"/>
      <x:c r="I675" s="34"/>
      <x:c r="J675" s="34"/>
      <x:c r="K675" s="34"/>
      <x:c r="L675" s="34"/>
      <x:c r="M675" s="34"/>
      <x:c r="N675" s="34"/>
      <x:c r="O675" s="34"/>
      <x:c r="P675" s="34"/>
    </x:row>
    <x:row r="676">
      <x:c r="A676" s="34" t="n">
        <x:v>652</x:v>
      </x:c>
      <x:c r="B676" s="39" t="n">
        <x:v>-0.00749262381945655</x:v>
      </x:c>
      <x:c r="C676" s="39" t="n">
        <x:v>0.6901216651415099</x:v>
      </x:c>
      <x:c r="D676" s="17" t="n">
        <x:f>$B$6+$B$7*B676</x:f>
        <x:v>0.04925073761805435</x:v>
      </x:c>
      <x:c r="E676" s="17" t="n">
        <x:f>$C$6+$C$7*($B$8*B676+SQRT(1-$B$8^2)*C676)</x:f>
        <x:v>0.17841294844696814</x:v>
      </x:c>
      <x:c r="F676" s="17" t="n">
        <x:f>$B$9*D676+(1-$B$9)*E676</x:f>
        <x:v>0.11383184303251125</x:v>
      </x:c>
      <x:c r="G676" s="34"/>
      <x:c r="H676" s="34"/>
      <x:c r="I676" s="34"/>
      <x:c r="J676" s="34"/>
      <x:c r="K676" s="34"/>
      <x:c r="L676" s="34"/>
      <x:c r="M676" s="34"/>
      <x:c r="N676" s="34"/>
      <x:c r="O676" s="34"/>
      <x:c r="P676" s="34"/>
    </x:row>
    <x:row r="677">
      <x:c r="A677" s="34" t="n">
        <x:v>653</x:v>
      </x:c>
      <x:c r="B677" s="39" t="n">
        <x:v>-0.0883459762179883</x:v>
      </x:c>
      <x:c r="C677" s="39" t="n">
        <x:v>0.8406948456474703</x:v>
      </x:c>
      <x:c r="D677" s="17" t="n">
        <x:f>$B$6+$B$7*B677</x:f>
        <x:v>0.04116540237820117</x:v>
      </x:c>
      <x:c r="E677" s="17" t="n">
        <x:f>$C$6+$C$7*($B$8*B677+SQRT(1-$B$8^2)*C677)</x:f>
        <x:v>0.19632019652403404</x:v>
      </x:c>
      <x:c r="F677" s="17" t="n">
        <x:f>$B$9*D677+(1-$B$9)*E677</x:f>
        <x:v>0.1187427994511176</x:v>
      </x:c>
      <x:c r="G677" s="34"/>
      <x:c r="H677" s="34"/>
      <x:c r="I677" s="34"/>
      <x:c r="J677" s="34"/>
      <x:c r="K677" s="34"/>
      <x:c r="L677" s="34"/>
      <x:c r="M677" s="34"/>
      <x:c r="N677" s="34"/>
      <x:c r="O677" s="34"/>
      <x:c r="P677" s="34"/>
    </x:row>
    <x:row r="678">
      <x:c r="A678" s="34" t="n">
        <x:v>654</x:v>
      </x:c>
      <x:c r="B678" s="39" t="n">
        <x:v>0.7948599689325908</x:v>
      </x:c>
      <x:c r="C678" s="39" t="n">
        <x:v>0.7668056207258928</x:v>
      </x:c>
      <x:c r="D678" s="17" t="n">
        <x:f>$B$6+$B$7*B678</x:f>
        <x:v>0.12948599689325907</x:v>
      </x:c>
      <x:c r="E678" s="17" t="n">
        <x:f>$C$6+$C$7*($B$8*B678+SQRT(1-$B$8^2)*C678)</x:f>
        <x:v>0.2254915898235591</x:v>
      </x:c>
      <x:c r="F678" s="17" t="n">
        <x:f>$B$9*D678+(1-$B$9)*E678</x:f>
        <x:v>0.17748879335840909</x:v>
      </x:c>
      <x:c r="G678" s="34"/>
      <x:c r="H678" s="34"/>
      <x:c r="I678" s="34"/>
      <x:c r="J678" s="34"/>
      <x:c r="K678" s="34"/>
      <x:c r="L678" s="34"/>
      <x:c r="M678" s="34"/>
      <x:c r="N678" s="34"/>
      <x:c r="O678" s="34"/>
      <x:c r="P678" s="34"/>
    </x:row>
    <x:row r="679">
      <x:c r="A679" s="34" t="n">
        <x:v>655</x:v>
      </x:c>
      <x:c r="B679" s="39" t="n">
        <x:v>0.8483739649240573</x:v>
      </x:c>
      <x:c r="C679" s="39" t="n">
        <x:v>-0.6681535666064969</x:v>
      </x:c>
      <x:c r="D679" s="17" t="n">
        <x:f>$B$6+$B$7*B679</x:f>
        <x:v>0.13483739649240573</x:v>
      </x:c>
      <x:c r="E679" s="17" t="n">
        <x:f>$C$6+$C$7*($B$8*B679+SQRT(1-$B$8^2)*C679)</x:f>
        <x:v>0.022570146458709722</x:v>
      </x:c>
      <x:c r="F679" s="17" t="n">
        <x:f>$B$9*D679+(1-$B$9)*E679</x:f>
        <x:v>0.07870377147555772</x:v>
      </x:c>
      <x:c r="G679" s="34"/>
      <x:c r="H679" s="34"/>
      <x:c r="I679" s="34"/>
      <x:c r="J679" s="34"/>
      <x:c r="K679" s="34"/>
      <x:c r="L679" s="34"/>
      <x:c r="M679" s="34"/>
      <x:c r="N679" s="34"/>
      <x:c r="O679" s="34"/>
      <x:c r="P679" s="34"/>
    </x:row>
    <x:row r="680">
      <x:c r="A680" s="34" t="n">
        <x:v>656</x:v>
      </x:c>
      <x:c r="B680" s="39" t="n">
        <x:v>-1.1200195285687484</x:v>
      </x:c>
      <x:c r="C680" s="39" t="n">
        <x:v>-0.6400776752428905</x:v>
      </x:c>
      <x:c r="D680" s="17" t="n">
        <x:f>$B$6+$B$7*B680</x:f>
        <x:v>-0.06200195285687485</x:v>
      </x:c>
      <x:c r="E680" s="17" t="n">
        <x:f>$C$6+$C$7*($B$8*B680+SQRT(1-$B$8^2)*C680)</x:f>
        <x:v>-0.06199015674049639</x:v>
      </x:c>
      <x:c r="F680" s="17" t="n">
        <x:f>$B$9*D680+(1-$B$9)*E680</x:f>
        <x:v>-0.06199605479868562</x:v>
      </x:c>
      <x:c r="G680" s="34"/>
      <x:c r="H680" s="34"/>
      <x:c r="I680" s="34"/>
      <x:c r="J680" s="34"/>
      <x:c r="K680" s="34"/>
      <x:c r="L680" s="34"/>
      <x:c r="M680" s="34"/>
      <x:c r="N680" s="34"/>
      <x:c r="O680" s="34"/>
      <x:c r="P680" s="34"/>
    </x:row>
    <x:row r="681">
      <x:c r="A681" s="34" t="n">
        <x:v>657</x:v>
      </x:c>
      <x:c r="B681" s="39" t="n">
        <x:v>2.2826825692269854</x:v>
      </x:c>
      <x:c r="C681" s="39" t="n">
        <x:v>-0.5055451927122274</x:v>
      </x:c>
      <x:c r="D681" s="17" t="n">
        <x:f>$B$6+$B$7*B681</x:f>
        <x:v>0.2782682569226986</x:v>
      </x:c>
      <x:c r="E681" s="17" t="n">
        <x:f>$C$6+$C$7*($B$8*B681+SQRT(1-$B$8^2)*C681)</x:f>
        <x:v>0.11038180900280263</x:v>
      </x:c>
      <x:c r="F681" s="17" t="n">
        <x:f>$B$9*D681+(1-$B$9)*E681</x:f>
        <x:v>0.1943250329627506</x:v>
      </x:c>
      <x:c r="G681" s="34"/>
      <x:c r="H681" s="34"/>
      <x:c r="I681" s="34"/>
      <x:c r="J681" s="34"/>
      <x:c r="K681" s="34"/>
      <x:c r="L681" s="34"/>
      <x:c r="M681" s="34"/>
      <x:c r="N681" s="34"/>
      <x:c r="O681" s="34"/>
      <x:c r="P681" s="34"/>
    </x:row>
    <x:row r="682">
      <x:c r="A682" s="34" t="n">
        <x:v>658</x:v>
      </x:c>
      <x:c r="B682" s="39" t="n">
        <x:v>-0.6351204244193415</x:v>
      </x:c>
      <x:c r="C682" s="39" t="n">
        <x:v>0.4084224267912893</x:v>
      </x:c>
      <x:c r="D682" s="17" t="n">
        <x:f>$B$6+$B$7*B682</x:f>
        <x:v>-0.013512042441934144</x:v>
      </x:c>
      <x:c r="E682" s="17" t="n">
        <x:f>$C$6+$C$7*($B$8*B682+SQRT(1-$B$8^2)*C682)</x:f>
        <x:v>0.10986110544923766</x:v>
      </x:c>
      <x:c r="F682" s="17" t="n">
        <x:f>$B$9*D682+(1-$B$9)*E682</x:f>
        <x:v>0.04817453150365176</x:v>
      </x:c>
      <x:c r="G682" s="34"/>
      <x:c r="H682" s="34"/>
      <x:c r="I682" s="34"/>
      <x:c r="J682" s="34"/>
      <x:c r="K682" s="34"/>
      <x:c r="L682" s="34"/>
      <x:c r="M682" s="34"/>
      <x:c r="N682" s="34"/>
      <x:c r="O682" s="34"/>
      <x:c r="P682" s="34"/>
    </x:row>
    <x:row r="683">
      <x:c r="A683" s="34" t="n">
        <x:v>659</x:v>
      </x:c>
      <x:c r="B683" s="39" t="n">
        <x:v>-1.191097241134434</x:v>
      </x:c>
      <x:c r="C683" s="39" t="n">
        <x:v>-0.9933237898362355</x:v>
      </x:c>
      <x:c r="D683" s="17" t="n">
        <x:f>$B$6+$B$7*B683</x:f>
        <x:v>-0.0691097241134434</x:v>
      </x:c>
      <x:c r="E683" s="17" t="n">
        <x:f>$C$6+$C$7*($B$8*B683+SQRT(1-$B$8^2)*C683)</x:f>
        <x:v>-0.11573495127477439</x:v>
      </x:c>
      <x:c r="F683" s="17" t="n">
        <x:f>$B$9*D683+(1-$B$9)*E683</x:f>
        <x:v>-0.0924223376941089</x:v>
      </x:c>
      <x:c r="G683" s="34"/>
      <x:c r="H683" s="34"/>
      <x:c r="I683" s="34"/>
      <x:c r="J683" s="34"/>
      <x:c r="K683" s="34"/>
      <x:c r="L683" s="34"/>
      <x:c r="M683" s="34"/>
      <x:c r="N683" s="34"/>
      <x:c r="O683" s="34"/>
      <x:c r="P683" s="34"/>
    </x:row>
    <x:row r="684">
      <x:c r="A684" s="34" t="n">
        <x:v>660</x:v>
      </x:c>
      <x:c r="B684" s="39" t="n">
        <x:v>-0.5359014188343749</x:v>
      </x:c>
      <x:c r="C684" s="39" t="n">
        <x:v>-0.6086160465639384</x:v>
      </x:c>
      <x:c r="D684" s="17" t="n">
        <x:f>$B$6+$B$7*B684</x:f>
        <x:v>-0.003590141883437495</x:v>
      </x:c>
      <x:c r="E684" s="17" t="n">
        <x:f>$C$6+$C$7*($B$8*B684+SQRT(1-$B$8^2)*C684)</x:f>
        <x:v>-0.031202969661858163</x:v>
      </x:c>
      <x:c r="F684" s="17" t="n">
        <x:f>$B$9*D684+(1-$B$9)*E684</x:f>
        <x:v>-0.01739655577264783</x:v>
      </x:c>
      <x:c r="G684" s="34"/>
      <x:c r="H684" s="34"/>
      <x:c r="I684" s="34"/>
      <x:c r="J684" s="34"/>
      <x:c r="K684" s="34"/>
      <x:c r="L684" s="34"/>
      <x:c r="M684" s="34"/>
      <x:c r="N684" s="34"/>
      <x:c r="O684" s="34"/>
      <x:c r="P684" s="34"/>
    </x:row>
    <x:row r="685">
      <x:c r="A685" s="34" t="n">
        <x:v>661</x:v>
      </x:c>
      <x:c r="B685" s="39" t="n">
        <x:v>1.5077711105707574</x:v>
      </x:c>
      <x:c r="C685" s="39" t="n">
        <x:v>-0.39746316999265774</x:v>
      </x:c>
      <x:c r="D685" s="17" t="n">
        <x:f>$B$6+$B$7*B685</x:f>
        <x:v>0.20077711105707574</x:v>
      </x:c>
      <x:c r="E685" s="17" t="n">
        <x:f>$C$6+$C$7*($B$8*B685+SQRT(1-$B$8^2)*C685)</x:f>
        <x:v>0.09097634512936753</x:v>
      </x:c>
      <x:c r="F685" s="17" t="n">
        <x:f>$B$9*D685+(1-$B$9)*E685</x:f>
        <x:v>0.14587672809322164</x:v>
      </x:c>
      <x:c r="G685" s="34"/>
      <x:c r="H685" s="34"/>
      <x:c r="I685" s="34"/>
      <x:c r="J685" s="34"/>
      <x:c r="K685" s="34"/>
      <x:c r="L685" s="34"/>
      <x:c r="M685" s="34"/>
      <x:c r="N685" s="34"/>
      <x:c r="O685" s="34"/>
      <x:c r="P685" s="34"/>
    </x:row>
    <x:row r="686">
      <x:c r="A686" s="34" t="n">
        <x:v>662</x:v>
      </x:c>
      <x:c r="B686" s="39" t="n">
        <x:v>0.19596193639903614</x:v>
      </x:c>
      <x:c r="C686" s="39" t="n">
        <x:v>0.7489958224244957</x:v>
      </x:c>
      <x:c r="D686" s="17" t="n">
        <x:f>$B$6+$B$7*B686</x:f>
        <x:v>0.06959619363990362</x:v>
      </x:c>
      <x:c r="E686" s="17" t="n">
        <x:f>$C$6+$C$7*($B$8*B686+SQRT(1-$B$8^2)*C686)</x:f>
        <x:v>0.1959927586441944</x:v>
      </x:c>
      <x:c r="F686" s="17" t="n">
        <x:f>$B$9*D686+(1-$B$9)*E686</x:f>
        <x:v>0.132794476142049</x:v>
      </x:c>
      <x:c r="G686" s="34"/>
      <x:c r="H686" s="34"/>
      <x:c r="I686" s="34"/>
      <x:c r="J686" s="34"/>
      <x:c r="K686" s="34"/>
      <x:c r="L686" s="34"/>
      <x:c r="M686" s="34"/>
      <x:c r="N686" s="34"/>
      <x:c r="O686" s="34"/>
      <x:c r="P686" s="34"/>
    </x:row>
    <x:row r="687">
      <x:c r="A687" s="34" t="n">
        <x:v>663</x:v>
      </x:c>
      <x:c r="B687" s="39" t="n">
        <x:v>-0.17443420568300738</x:v>
      </x:c>
      <x:c r="C687" s="39" t="n">
        <x:v>0.5956229433799721</x:v>
      </x:c>
      <x:c r="D687" s="17" t="n">
        <x:f>$B$6+$B$7*B687</x:f>
        <x:v>0.03255657943169926</x:v>
      </x:c>
      <x:c r="E687" s="17" t="n">
        <x:f>$C$6+$C$7*($B$8*B687+SQRT(1-$B$8^2)*C687)</x:f>
        <x:v>0.15737867198728986</x:v>
      </x:c>
      <x:c r="F687" s="17" t="n">
        <x:f>$B$9*D687+(1-$B$9)*E687</x:f>
        <x:v>0.09496762570949456</x:v>
      </x:c>
      <x:c r="G687" s="34"/>
      <x:c r="H687" s="34"/>
      <x:c r="I687" s="34"/>
      <x:c r="J687" s="34"/>
      <x:c r="K687" s="34"/>
      <x:c r="L687" s="34"/>
      <x:c r="M687" s="34"/>
      <x:c r="N687" s="34"/>
      <x:c r="O687" s="34"/>
      <x:c r="P687" s="34"/>
    </x:row>
    <x:row r="688">
      <x:c r="A688" s="34" t="n">
        <x:v>664</x:v>
      </x:c>
      <x:c r="B688" s="39" t="n">
        <x:v>-0.4159076990874992</x:v>
      </x:c>
      <x:c r="C688" s="39" t="n">
        <x:v>1.4465157211959059</x:v>
      </x:c>
      <x:c r="D688" s="17" t="n">
        <x:f>$B$6+$B$7*B688</x:f>
        <x:v>0.00840923009125008</x:v>
      </x:c>
      <x:c r="E688" s="17" t="n">
        <x:f>$C$6+$C$7*($B$8*B688+SQRT(1-$B$8^2)*C688)</x:f>
        <x:v>0.26826736132826445</x:v>
      </x:c>
      <x:c r="F688" s="17" t="n">
        <x:f>$B$9*D688+(1-$B$9)*E688</x:f>
        <x:v>0.13833829570975725</x:v>
      </x:c>
      <x:c r="G688" s="34"/>
      <x:c r="H688" s="34"/>
      <x:c r="I688" s="34"/>
      <x:c r="J688" s="34"/>
      <x:c r="K688" s="34"/>
      <x:c r="L688" s="34"/>
      <x:c r="M688" s="34"/>
      <x:c r="N688" s="34"/>
      <x:c r="O688" s="34"/>
      <x:c r="P688" s="34"/>
    </x:row>
    <x:row r="689">
      <x:c r="A689" s="34" t="n">
        <x:v>665</x:v>
      </x:c>
      <x:c r="B689" s="39" t="n">
        <x:v>0.6225132934578742</x:v>
      </x:c>
      <x:c r="C689" s="39" t="n">
        <x:v>1.640250486592223</x:v>
      </x:c>
      <x:c r="D689" s="17" t="n">
        <x:f>$B$6+$B$7*B689</x:f>
        <x:v>0.11225132934578742</x:v>
      </x:c>
      <x:c r="E689" s="17" t="n">
        <x:f>$C$6+$C$7*($B$8*B689+SQRT(1-$B$8^2)*C689)</x:f>
        <x:v>0.34271798410113563</x:v>
      </x:c>
      <x:c r="F689" s="17" t="n">
        <x:f>$B$9*D689+(1-$B$9)*E689</x:f>
        <x:v>0.22748465672346152</x:v>
      </x:c>
      <x:c r="G689" s="34"/>
      <x:c r="H689" s="34"/>
      <x:c r="I689" s="34"/>
      <x:c r="J689" s="34"/>
      <x:c r="K689" s="34"/>
      <x:c r="L689" s="34"/>
      <x:c r="M689" s="34"/>
      <x:c r="N689" s="34"/>
      <x:c r="O689" s="34"/>
      <x:c r="P689" s="34"/>
    </x:row>
    <x:row r="690">
      <x:c r="A690" s="34" t="n">
        <x:v>666</x:v>
      </x:c>
      <x:c r="B690" s="39" t="n">
        <x:v>2.2505110196570506</x:v>
      </x:c>
      <x:c r="C690" s="39" t="n">
        <x:v>1.0373773964962156</x:v>
      </x:c>
      <x:c r="D690" s="17" t="n">
        <x:f>$B$6+$B$7*B690</x:f>
        <x:v>0.2750511019657051</x:v>
      </x:c>
      <x:c r="E690" s="17" t="n">
        <x:f>$C$6+$C$7*($B$8*B690+SQRT(1-$B$8^2)*C690)</x:f>
        <x:v>0.3297122406618058</x:v>
      </x:c>
      <x:c r="F690" s="17" t="n">
        <x:f>$B$9*D690+(1-$B$9)*E690</x:f>
        <x:v>0.3023816713137555</x:v>
      </x:c>
      <x:c r="G690" s="34"/>
      <x:c r="H690" s="34"/>
      <x:c r="I690" s="34"/>
      <x:c r="J690" s="34"/>
      <x:c r="K690" s="34"/>
      <x:c r="L690" s="34"/>
      <x:c r="M690" s="34"/>
      <x:c r="N690" s="34"/>
      <x:c r="O690" s="34"/>
      <x:c r="P690" s="34"/>
    </x:row>
    <x:row r="691">
      <x:c r="A691" s="34" t="n">
        <x:v>667</x:v>
      </x:c>
      <x:c r="B691" s="39" t="n">
        <x:v>0.45656057699768116</x:v>
      </x:c>
      <x:c r="C691" s="39" t="n">
        <x:v>-0.9566028454725094</x:v>
      </x:c>
      <x:c r="D691" s="17" t="n">
        <x:f>$B$6+$B$7*B691</x:f>
        <x:v>0.09565605769976812</x:v>
      </x:c>
      <x:c r="E691" s="17" t="n">
        <x:f>$C$6+$C$7*($B$8*B691+SQRT(1-$B$8^2)*C691)</x:f>
        <x:v>-0.03633591720758787</x:v>
      </x:c>
      <x:c r="F691" s="17" t="n">
        <x:f>$B$9*D691+(1-$B$9)*E691</x:f>
        <x:v>0.029660070246090124</x:v>
      </x:c>
      <x:c r="G691" s="34"/>
      <x:c r="H691" s="34"/>
      <x:c r="I691" s="34"/>
      <x:c r="J691" s="34"/>
      <x:c r="K691" s="34"/>
      <x:c r="L691" s="34"/>
      <x:c r="M691" s="34"/>
      <x:c r="N691" s="34"/>
      <x:c r="O691" s="34"/>
      <x:c r="P691" s="34"/>
    </x:row>
    <x:row r="692">
      <x:c r="A692" s="34" t="n">
        <x:v>668</x:v>
      </x:c>
      <x:c r="B692" s="39" t="n">
        <x:v>-1.4574737396536028</x:v>
      </x:c>
      <x:c r="C692" s="39" t="n">
        <x:v>-0.6688312747068897</x:v>
      </x:c>
      <x:c r="D692" s="17" t="n">
        <x:f>$B$6+$B$7*B692</x:f>
        <x:v>-0.09574737396536027</x:v>
      </x:c>
      <x:c r="E692" s="17" t="n">
        <x:f>$C$6+$C$7*($B$8*B692+SQRT(1-$B$8^2)*C692)</x:f>
        <x:v>-0.08128997409589735</x:v>
      </x:c>
      <x:c r="F692" s="17" t="n">
        <x:f>$B$9*D692+(1-$B$9)*E692</x:f>
        <x:v>-0.08851867403062881</x:v>
      </x:c>
      <x:c r="G692" s="34"/>
      <x:c r="H692" s="34"/>
      <x:c r="I692" s="34"/>
      <x:c r="J692" s="34"/>
      <x:c r="K692" s="34"/>
      <x:c r="L692" s="34"/>
      <x:c r="M692" s="34"/>
      <x:c r="N692" s="34"/>
      <x:c r="O692" s="34"/>
      <x:c r="P692" s="34"/>
    </x:row>
    <x:row r="693">
      <x:c r="A693" s="34" t="n">
        <x:v>669</x:v>
      </x:c>
      <x:c r="B693" s="39" t="n">
        <x:v>2.084769817895107</x:v>
      </x:c>
      <x:c r="C693" s="39" t="n">
        <x:v>-1.0960132033644558</x:v>
      </x:c>
      <x:c r="D693" s="17" t="n">
        <x:f>$B$6+$B$7*B693</x:f>
        <x:v>0.2584769817895107</x:v>
      </x:c>
      <x:c r="E693" s="17" t="n">
        <x:f>$C$6+$C$7*($B$8*B693+SQRT(1-$B$8^2)*C693)</x:f>
        <x:v>0.016985147811292192</x:v>
      </x:c>
      <x:c r="F693" s="17" t="n">
        <x:f>$B$9*D693+(1-$B$9)*E693</x:f>
        <x:v>0.13773106480040143</x:v>
      </x:c>
      <x:c r="G693" s="34"/>
      <x:c r="H693" s="34"/>
      <x:c r="I693" s="34"/>
      <x:c r="J693" s="34"/>
      <x:c r="K693" s="34"/>
      <x:c r="L693" s="34"/>
      <x:c r="M693" s="34"/>
      <x:c r="N693" s="34"/>
      <x:c r="O693" s="34"/>
      <x:c r="P693" s="34"/>
    </x:row>
    <x:row r="694">
      <x:c r="A694" s="34" t="n">
        <x:v>670</x:v>
      </x:c>
      <x:c r="B694" s="39" t="n">
        <x:v>-0.16533300213501936</x:v>
      </x:c>
      <x:c r="C694" s="39" t="n">
        <x:v>-0.7702170109661314</x:v>
      </x:c>
      <x:c r="D694" s="17" t="n">
        <x:f>$B$6+$B$7*B694</x:f>
        <x:v>0.033466699786498064</x:v>
      </x:c>
      <x:c r="E694" s="17" t="n">
        <x:f>$C$6+$C$7*($B$8*B694+SQRT(1-$B$8^2)*C694)</x:f>
        <x:v>-0.03765101514989261</x:v>
      </x:c>
      <x:c r="F694" s="17" t="n">
        <x:f>$B$9*D694+(1-$B$9)*E694</x:f>
        <x:v>-0.0020921576816972723</x:v>
      </x:c>
      <x:c r="G694" s="34"/>
      <x:c r="H694" s="34"/>
      <x:c r="I694" s="34"/>
      <x:c r="J694" s="34"/>
      <x:c r="K694" s="34"/>
      <x:c r="L694" s="34"/>
      <x:c r="M694" s="34"/>
      <x:c r="N694" s="34"/>
      <x:c r="O694" s="34"/>
      <x:c r="P694" s="34"/>
    </x:row>
    <x:row r="695">
      <x:c r="A695" s="34" t="n">
        <x:v>671</x:v>
      </x:c>
      <x:c r="B695" s="39" t="n">
        <x:v>0.35842495386300577</x:v>
      </x:c>
      <x:c r="C695" s="39" t="n">
        <x:v>0.5262174819260448</x:v>
      </x:c>
      <x:c r="D695" s="17" t="n">
        <x:f>$B$6+$B$7*B695</x:f>
        <x:v>0.08584249538630058</x:v>
      </x:c>
      <x:c r="E695" s="17" t="n">
        <x:f>$C$6+$C$7*($B$8*B695+SQRT(1-$B$8^2)*C695)</x:f>
        <x:v>0.17142604559586033</x:v>
      </x:c>
      <x:c r="F695" s="17" t="n">
        <x:f>$B$9*D695+(1-$B$9)*E695</x:f>
        <x:v>0.12863427049108045</x:v>
      </x:c>
      <x:c r="G695" s="34"/>
      <x:c r="H695" s="34"/>
      <x:c r="I695" s="34"/>
      <x:c r="J695" s="34"/>
      <x:c r="K695" s="34"/>
      <x:c r="L695" s="34"/>
      <x:c r="M695" s="34"/>
      <x:c r="N695" s="34"/>
      <x:c r="O695" s="34"/>
      <x:c r="P695" s="34"/>
    </x:row>
    <x:row r="696">
      <x:c r="A696" s="34" t="n">
        <x:v>672</x:v>
      </x:c>
      <x:c r="B696" s="39" t="n">
        <x:v>0.2735960173035553</x:v>
      </x:c>
      <x:c r="C696" s="39" t="n">
        <x:v>-0.30203932249017806</x:v>
      </x:c>
      <x:c r="D696" s="17" t="n">
        <x:f>$B$6+$B$7*B696</x:f>
        <x:v>0.07735960173035554</x:v>
      </x:c>
      <x:c r="E696" s="17" t="n">
        <x:f>$C$6+$C$7*($B$8*B696+SQRT(1-$B$8^2)*C696)</x:f>
        <x:v>0.049092748264740624</x:v>
      </x:c>
      <x:c r="F696" s="17" t="n">
        <x:f>$B$9*D696+(1-$B$9)*E696</x:f>
        <x:v>0.06322617499754808</x:v>
      </x:c>
      <x:c r="G696" s="34"/>
      <x:c r="H696" s="34"/>
      <x:c r="I696" s="34"/>
      <x:c r="J696" s="34"/>
      <x:c r="K696" s="34"/>
      <x:c r="L696" s="34"/>
      <x:c r="M696" s="34"/>
      <x:c r="N696" s="34"/>
      <x:c r="O696" s="34"/>
      <x:c r="P696" s="34"/>
    </x:row>
    <x:row r="697">
      <x:c r="A697" s="34" t="n">
        <x:v>673</x:v>
      </x:c>
      <x:c r="B697" s="39" t="n">
        <x:v>-0.5522747420321054</x:v>
      </x:c>
      <x:c r="C697" s="39" t="n">
        <x:v>-0.2801397386356671</x:v>
      </x:c>
      <x:c r="D697" s="17" t="n">
        <x:f>$B$6+$B$7*B697</x:f>
        <x:v>-0.0052274742032105345</x:v>
      </x:c>
      <x:c r="E697" s="17" t="n">
        <x:f>$C$6+$C$7*($B$8*B697+SQRT(1-$B$8^2)*C697)</x:f>
        <x:v>0.015062194824666239</x:v>
      </x:c>
      <x:c r="F697" s="17" t="n">
        <x:f>$B$9*D697+(1-$B$9)*E697</x:f>
        <x:v>0.004917360310727852</x:v>
      </x:c>
      <x:c r="G697" s="34"/>
      <x:c r="H697" s="34"/>
      <x:c r="I697" s="34"/>
      <x:c r="J697" s="34"/>
      <x:c r="K697" s="34"/>
      <x:c r="L697" s="34"/>
      <x:c r="M697" s="34"/>
      <x:c r="N697" s="34"/>
      <x:c r="O697" s="34"/>
      <x:c r="P697" s="34"/>
    </x:row>
    <x:row r="698">
      <x:c r="A698" s="34" t="n">
        <x:v>674</x:v>
      </x:c>
      <x:c r="B698" s="39" t="n">
        <x:v>0.3095639728070104</x:v>
      </x:c>
      <x:c r="C698" s="39" t="n">
        <x:v>-1.7376807797011262</x:v>
      </x:c>
      <x:c r="D698" s="17" t="n">
        <x:f>$B$6+$B$7*B698</x:f>
        <x:v>0.08095639728070105</x:v>
      </x:c>
      <x:c r="E698" s="17" t="n">
        <x:f>$C$6+$C$7*($B$8*B698+SQRT(1-$B$8^2)*C698)</x:f>
        <x:v>-0.1547158935195347</x:v>
      </x:c>
      <x:c r="F698" s="17" t="n">
        <x:f>$B$9*D698+(1-$B$9)*E698</x:f>
        <x:v>-0.03687974811941682</x:v>
      </x:c>
      <x:c r="G698" s="34"/>
      <x:c r="H698" s="34"/>
      <x:c r="I698" s="34"/>
      <x:c r="J698" s="34"/>
      <x:c r="K698" s="34"/>
      <x:c r="L698" s="34"/>
      <x:c r="M698" s="34"/>
      <x:c r="N698" s="34"/>
      <x:c r="O698" s="34"/>
      <x:c r="P698" s="34"/>
    </x:row>
    <x:row r="699">
      <x:c r="A699" s="34" t="n">
        <x:v>675</x:v>
      </x:c>
      <x:c r="B699" s="39" t="n">
        <x:v>-0.11475376796300749</x:v>
      </x:c>
      <x:c r="C699" s="39" t="n">
        <x:v>1.2020510896087597</x:v>
      </x:c>
      <x:c r="D699" s="17" t="n">
        <x:f>$B$6+$B$7*B699</x:f>
        <x:v>0.03852462320369925</x:v>
      </x:c>
      <x:c r="E699" s="17" t="n">
        <x:f>$C$6+$C$7*($B$8*B699+SQRT(1-$B$8^2)*C699)</x:f>
        <x:v>0.24683862891422714</x:v>
      </x:c>
      <x:c r="F699" s="17" t="n">
        <x:f>$B$9*D699+(1-$B$9)*E699</x:f>
        <x:v>0.1426816260589632</x:v>
      </x:c>
      <x:c r="G699" s="34"/>
      <x:c r="H699" s="34"/>
      <x:c r="I699" s="34"/>
      <x:c r="J699" s="34"/>
      <x:c r="K699" s="34"/>
      <x:c r="L699" s="34"/>
      <x:c r="M699" s="34"/>
      <x:c r="N699" s="34"/>
      <x:c r="O699" s="34"/>
      <x:c r="P699" s="34"/>
    </x:row>
    <x:row r="700">
      <x:c r="A700" s="34" t="n">
        <x:v>676</x:v>
      </x:c>
      <x:c r="B700" s="39" t="n">
        <x:v>-0.7235664131309787</x:v>
      </x:c>
      <x:c r="C700" s="39" t="n">
        <x:v>1.1996890569330918</x:v>
      </x:c>
      <x:c r="D700" s="17" t="n">
        <x:f>$B$6+$B$7*B700</x:f>
        <x:v>-0.022356641313097864</x:v>
      </x:c>
      <x:c r="E700" s="17" t="n">
        <x:f>$C$6+$C$7*($B$8*B700+SQRT(1-$B$8^2)*C700)</x:f>
        <x:v>0.2191040745470163</x:v>
      </x:c>
      <x:c r="F700" s="17" t="n">
        <x:f>$B$9*D700+(1-$B$9)*E700</x:f>
        <x:v>0.09837371661695922</x:v>
      </x:c>
      <x:c r="G700" s="34"/>
      <x:c r="H700" s="34"/>
      <x:c r="I700" s="34"/>
      <x:c r="J700" s="34"/>
      <x:c r="K700" s="34"/>
      <x:c r="L700" s="34"/>
      <x:c r="M700" s="34"/>
      <x:c r="N700" s="34"/>
      <x:c r="O700" s="34"/>
      <x:c r="P700" s="34"/>
    </x:row>
    <x:row r="701">
      <x:c r="A701" s="34" t="n">
        <x:v>677</x:v>
      </x:c>
      <x:c r="B701" s="39" t="n">
        <x:v>-0.32004612729031673</x:v>
      </x:c>
      <x:c r="C701" s="39" t="n">
        <x:v>-0.1746676413611842</x:v>
      </x:c>
      <x:c r="D701" s="17" t="n">
        <x:f>$B$6+$B$7*B701</x:f>
        <x:v>0.017995387270968326</x:v>
      </x:c>
      <x:c r="E701" s="17" t="n">
        <x:f>$C$6+$C$7*($B$8*B701+SQRT(1-$B$8^2)*C701)</x:f>
        <x:v>0.04060457772491532</x:v>
      </x:c>
      <x:c r="F701" s="17" t="n">
        <x:f>$B$9*D701+(1-$B$9)*E701</x:f>
        <x:v>0.029299982497941822</x:v>
      </x:c>
      <x:c r="G701" s="34"/>
      <x:c r="H701" s="34"/>
      <x:c r="I701" s="34"/>
      <x:c r="J701" s="34"/>
      <x:c r="K701" s="34"/>
      <x:c r="L701" s="34"/>
      <x:c r="M701" s="34"/>
      <x:c r="N701" s="34"/>
      <x:c r="O701" s="34"/>
      <x:c r="P701" s="34"/>
    </x:row>
    <x:row r="702">
      <x:c r="A702" s="34" t="n">
        <x:v>678</x:v>
      </x:c>
      <x:c r="B702" s="39" t="n">
        <x:v>1.6109579774811729</x:v>
      </x:c>
      <x:c r="C702" s="39" t="n">
        <x:v>0.2278618645957049</x:v>
      </x:c>
      <x:c r="D702" s="17" t="n">
        <x:f>$B$6+$B$7*B702</x:f>
        <x:v>0.21109579774811732</x:v>
      </x:c>
      <x:c r="E702" s="17" t="n">
        <x:f>$C$6+$C$7*($B$8*B702+SQRT(1-$B$8^2)*C702)</x:f>
        <x:v>0.18509806375852322</x:v>
      </x:c>
      <x:c r="F702" s="17" t="n">
        <x:f>$B$9*D702+(1-$B$9)*E702</x:f>
        <x:v>0.19809693075332027</x:v>
      </x:c>
      <x:c r="G702" s="34"/>
      <x:c r="H702" s="34"/>
      <x:c r="I702" s="34"/>
      <x:c r="J702" s="34"/>
      <x:c r="K702" s="34"/>
      <x:c r="L702" s="34"/>
      <x:c r="M702" s="34"/>
      <x:c r="N702" s="34"/>
      <x:c r="O702" s="34"/>
      <x:c r="P702" s="34"/>
    </x:row>
    <x:row r="703">
      <x:c r="A703" s="34" t="n">
        <x:v>679</x:v>
      </x:c>
      <x:c r="B703" s="39" t="n">
        <x:v>0.6678364926539497</x:v>
      </x:c>
      <x:c r="C703" s="39" t="n">
        <x:v>-0.875281916097619</x:v>
      </x:c>
      <x:c r="D703" s="17" t="n">
        <x:f>$B$6+$B$7*B703</x:f>
        <x:v>0.11678364926539497</x:v>
      </x:c>
      <x:c r="E703" s="17" t="n">
        <x:f>$C$6+$C$7*($B$8*B703+SQRT(1-$B$8^2)*C703)</x:f>
        <x:v>-0.015192217639100752</x:v>
      </x:c>
      <x:c r="F703" s="17" t="n">
        <x:f>$B$9*D703+(1-$B$9)*E703</x:f>
        <x:v>0.05079571581314711</x:v>
      </x:c>
      <x:c r="G703" s="34"/>
      <x:c r="H703" s="34"/>
      <x:c r="I703" s="34"/>
      <x:c r="J703" s="34"/>
      <x:c r="K703" s="34"/>
      <x:c r="L703" s="34"/>
      <x:c r="M703" s="34"/>
      <x:c r="N703" s="34"/>
      <x:c r="O703" s="34"/>
      <x:c r="P703" s="34"/>
    </x:row>
    <x:row r="704">
      <x:c r="A704" s="34" t="n">
        <x:v>680</x:v>
      </x:c>
      <x:c r="B704" s="39" t="n">
        <x:v>-1.1476975424037636</x:v>
      </x:c>
      <x:c r="C704" s="39" t="n">
        <x:v>-1.5231807250189524</x:v>
      </x:c>
      <x:c r="D704" s="17" t="n">
        <x:f>$B$6+$B$7*B704</x:f>
        <x:v>-0.06476975424037637</x:v>
      </x:c>
      <x:c r="E704" s="17" t="n">
        <x:f>$C$6+$C$7*($B$8*B704+SQRT(1-$B$8^2)*C704)</x:f>
        <x:v>-0.18959966007390888</x:v>
      </x:c>
      <x:c r="F704" s="17" t="n">
        <x:f>$B$9*D704+(1-$B$9)*E704</x:f>
        <x:v>-0.12718470715714264</x:v>
      </x:c>
      <x:c r="G704" s="34"/>
      <x:c r="H704" s="34"/>
      <x:c r="I704" s="34"/>
      <x:c r="J704" s="34"/>
      <x:c r="K704" s="34"/>
      <x:c r="L704" s="34"/>
      <x:c r="M704" s="34"/>
      <x:c r="N704" s="34"/>
      <x:c r="O704" s="34"/>
      <x:c r="P704" s="34"/>
    </x:row>
    <x:row r="705">
      <x:c r="A705" s="34" t="n">
        <x:v>681</x:v>
      </x:c>
      <x:c r="B705" s="39" t="n">
        <x:v>-0.18826972435581985</x:v>
      </x:c>
      <x:c r="C705" s="39" t="n">
        <x:v>-0.0764907098923219</x:v>
      </x:c>
      <x:c r="D705" s="17" t="n">
        <x:f>$B$6+$B$7*B705</x:f>
        <x:v>0.031173027564418018</x:v>
      </x:c>
      <x:c r="E705" s="17" t="n">
        <x:f>$C$6+$C$7*($B$8*B705+SQRT(1-$B$8^2)*C705)</x:f>
        <x:v>0.060582739397413585</x:v>
      </x:c>
      <x:c r="F705" s="17" t="n">
        <x:f>$B$9*D705+(1-$B$9)*E705</x:f>
        <x:v>0.0458778834809158</x:v>
      </x:c>
      <x:c r="G705" s="34"/>
      <x:c r="H705" s="34"/>
      <x:c r="I705" s="34"/>
      <x:c r="J705" s="34"/>
      <x:c r="K705" s="34"/>
      <x:c r="L705" s="34"/>
      <x:c r="M705" s="34"/>
      <x:c r="N705" s="34"/>
      <x:c r="O705" s="34"/>
      <x:c r="P705" s="34"/>
    </x:row>
    <x:row r="706">
      <x:c r="A706" s="34" t="n">
        <x:v>682</x:v>
      </x:c>
      <x:c r="B706" s="39" t="n">
        <x:v>-0.6952293263421002</x:v>
      </x:c>
      <x:c r="C706" s="39" t="n">
        <x:v>-0.4970611304508178</x:v>
      </x:c>
      <x:c r="D706" s="17" t="n">
        <x:f>$B$6+$B$7*B706</x:f>
        <x:v>-0.019522932634210025</x:v>
      </x:c>
      <x:c r="E706" s="17" t="n">
        <x:f>$C$6+$C$7*($B$8*B706+SQRT(1-$B$8^2)*C706)</x:f>
        <x:v>-0.022410234361043113</x:v>
      </x:c>
      <x:c r="F706" s="17" t="n">
        <x:f>$B$9*D706+(1-$B$9)*E706</x:f>
        <x:v>-0.02096658349762657</x:v>
      </x:c>
      <x:c r="G706" s="34"/>
      <x:c r="H706" s="34"/>
      <x:c r="I706" s="34"/>
      <x:c r="J706" s="34"/>
      <x:c r="K706" s="34"/>
      <x:c r="L706" s="34"/>
      <x:c r="M706" s="34"/>
      <x:c r="N706" s="34"/>
      <x:c r="O706" s="34"/>
      <x:c r="P706" s="34"/>
    </x:row>
    <x:row r="707">
      <x:c r="A707" s="34" t="n">
        <x:v>683</x:v>
      </x:c>
      <x:c r="B707" s="39" t="n">
        <x:v>0.6409610309889567</x:v>
      </x:c>
      <x:c r="C707" s="39" t="n">
        <x:v>1.0489001017466695</x:v>
      </x:c>
      <x:c r="D707" s="17" t="n">
        <x:f>$B$6+$B$7*B707</x:f>
        <x:v>0.11409610309889567</x:v>
      </x:c>
      <x:c r="E707" s="17" t="n">
        <x:f>$C$6+$C$7*($B$8*B707+SQRT(1-$B$8^2)*C707)</x:f>
        <x:v>0.25893128520845865</x:v>
      </x:c>
      <x:c r="F707" s="17" t="n">
        <x:f>$B$9*D707+(1-$B$9)*E707</x:f>
        <x:v>0.18651369415367716</x:v>
      </x:c>
      <x:c r="G707" s="34"/>
      <x:c r="H707" s="34"/>
      <x:c r="I707" s="34"/>
      <x:c r="J707" s="34"/>
      <x:c r="K707" s="34"/>
      <x:c r="L707" s="34"/>
      <x:c r="M707" s="34"/>
      <x:c r="N707" s="34"/>
      <x:c r="O707" s="34"/>
      <x:c r="P707" s="34"/>
    </x:row>
    <x:row r="708">
      <x:c r="A708" s="34" t="n">
        <x:v>684</x:v>
      </x:c>
      <x:c r="B708" s="39" t="n">
        <x:v>0.34616318748822705</x:v>
      </x:c>
      <x:c r="C708" s="39" t="n">
        <x:v>-0.33220678325478153</x:v>
      </x:c>
      <x:c r="D708" s="17" t="n">
        <x:f>$B$6+$B$7*B708</x:f>
        <x:v>0.08461631874882271</x:v>
      </x:c>
      <x:c r="E708" s="17" t="n">
        <x:f>$C$6+$C$7*($B$8*B708+SQRT(1-$B$8^2)*C708)</x:f>
        <x:v>0.04804158240846642</x:v>
      </x:c>
      <x:c r="F708" s="17" t="n">
        <x:f>$B$9*D708+(1-$B$9)*E708</x:f>
        <x:v>0.06632895057864456</x:v>
      </x:c>
      <x:c r="G708" s="34"/>
      <x:c r="H708" s="34"/>
      <x:c r="I708" s="34"/>
      <x:c r="J708" s="34"/>
      <x:c r="K708" s="34"/>
      <x:c r="L708" s="34"/>
      <x:c r="M708" s="34"/>
      <x:c r="N708" s="34"/>
      <x:c r="O708" s="34"/>
      <x:c r="P708" s="34"/>
    </x:row>
    <x:row r="709">
      <x:c r="A709" s="34" t="n">
        <x:v>685</x:v>
      </x:c>
      <x:c r="B709" s="39" t="n">
        <x:v>-0.4371336230283507</x:v>
      </x:c>
      <x:c r="C709" s="39" t="n">
        <x:v>0.14822592894447284</x:v>
      </x:c>
      <x:c r="D709" s="17" t="n">
        <x:f>$B$6+$B$7*B709</x:f>
        <x:v>0.006286637697164935</x:v>
      </x:c>
      <x:c r="E709" s="17" t="n">
        <x:f>$C$6+$C$7*($B$8*B709+SQRT(1-$B$8^2)*C709)</x:f>
        <x:v>0.08153876560671053</x:v>
      </x:c>
      <x:c r="F709" s="17" t="n">
        <x:f>$B$9*D709+(1-$B$9)*E709</x:f>
        <x:v>0.04391270165193773</x:v>
      </x:c>
      <x:c r="G709" s="34"/>
      <x:c r="H709" s="34"/>
      <x:c r="I709" s="34"/>
      <x:c r="J709" s="34"/>
      <x:c r="K709" s="34"/>
      <x:c r="L709" s="34"/>
      <x:c r="M709" s="34"/>
      <x:c r="N709" s="34"/>
      <x:c r="O709" s="34"/>
      <x:c r="P709" s="34"/>
    </x:row>
    <x:row r="710">
      <x:c r="A710" s="34" t="n">
        <x:v>686</x:v>
      </x:c>
      <x:c r="B710" s="39" t="n">
        <x:v>0.9219521239015629</x:v>
      </x:c>
      <x:c r="C710" s="39" t="n">
        <x:v>-1.2355025106615314</x:v>
      </x:c>
      <x:c r="D710" s="17" t="n">
        <x:f>$B$6+$B$7*B710</x:f>
        <x:v>0.1421952123901563</x:v>
      </x:c>
      <x:c r="E710" s="17" t="n">
        <x:f>$C$6+$C$7*($B$8*B710+SQRT(1-$B$8^2)*C710)</x:f>
        <x:v>-0.055301296179793555</x:v>
      </x:c>
      <x:c r="F710" s="17" t="n">
        <x:f>$B$9*D710+(1-$B$9)*E710</x:f>
        <x:v>0.04344695810518138</x:v>
      </x:c>
      <x:c r="G710" s="34"/>
      <x:c r="H710" s="34"/>
      <x:c r="I710" s="34"/>
      <x:c r="J710" s="34"/>
      <x:c r="K710" s="34"/>
      <x:c r="L710" s="34"/>
      <x:c r="M710" s="34"/>
      <x:c r="N710" s="34"/>
      <x:c r="O710" s="34"/>
      <x:c r="P710" s="34"/>
    </x:row>
    <x:row r="711">
      <x:c r="A711" s="34" t="n">
        <x:v>687</x:v>
      </x:c>
      <x:c r="B711" s="39" t="n">
        <x:v>1.7830088337139982</x:v>
      </x:c>
      <x:c r="C711" s="39" t="n">
        <x:v>0.4510226541194584</x:v>
      </x:c>
      <x:c r="D711" s="17" t="n">
        <x:f>$B$6+$B$7*B711</x:f>
        <x:v>0.2283008833713998</x:v>
      </x:c>
      <x:c r="E711" s="17" t="n">
        <x:f>$C$6+$C$7*($B$8*B711+SQRT(1-$B$8^2)*C711)</x:f>
        <x:v>0.22477262609088</x:v>
      </x:c>
      <x:c r="F711" s="17" t="n">
        <x:f>$B$9*D711+(1-$B$9)*E711</x:f>
        <x:v>0.2265367547311399</x:v>
      </x:c>
      <x:c r="G711" s="34"/>
      <x:c r="H711" s="34"/>
      <x:c r="I711" s="34"/>
      <x:c r="J711" s="34"/>
      <x:c r="K711" s="34"/>
      <x:c r="L711" s="34"/>
      <x:c r="M711" s="34"/>
      <x:c r="N711" s="34"/>
      <x:c r="O711" s="34"/>
      <x:c r="P711" s="34"/>
    </x:row>
    <x:row r="712">
      <x:c r="A712" s="34" t="n">
        <x:v>688</x:v>
      </x:c>
      <x:c r="B712" s="39" t="n">
        <x:v>0.4192946957809838</x:v>
      </x:c>
      <x:c r="C712" s="39" t="n">
        <x:v>-1.017332752771023</x:v>
      </x:c>
      <x:c r="D712" s="17" t="n">
        <x:f>$B$6+$B$7*B712</x:f>
        <x:v>0.09192946957809839</x:v>
      </x:c>
      <x:c r="E712" s="17" t="n">
        <x:f>$C$6+$C$7*($B$8*B712+SQRT(1-$B$8^2)*C712)</x:f>
        <x:v>-0.04670277775290964</x:v>
      </x:c>
      <x:c r="F712" s="17" t="n">
        <x:f>$B$9*D712+(1-$B$9)*E712</x:f>
        <x:v>0.022613345912594375</x:v>
      </x:c>
      <x:c r="G712" s="34"/>
      <x:c r="H712" s="34"/>
      <x:c r="I712" s="34"/>
      <x:c r="J712" s="34"/>
      <x:c r="K712" s="34"/>
      <x:c r="L712" s="34"/>
      <x:c r="M712" s="34"/>
      <x:c r="N712" s="34"/>
      <x:c r="O712" s="34"/>
      <x:c r="P712" s="34"/>
    </x:row>
    <x:row r="713">
      <x:c r="A713" s="34" t="n">
        <x:v>689</x:v>
      </x:c>
      <x:c r="B713" s="39" t="n">
        <x:v>0.6378557830339762</x:v>
      </x:c>
      <x:c r="C713" s="39" t="n">
        <x:v>1.1208180388069302</x:v>
      </x:c>
      <x:c r="D713" s="17" t="n">
        <x:f>$B$6+$B$7*B713</x:f>
        <x:v>0.11378557830339762</x:v>
      </x:c>
      <x:c r="E713" s="17" t="n">
        <x:f>$C$6+$C$7*($B$8*B713+SQRT(1-$B$8^2)*C713)</x:f>
        <x:v>0.26908234996750746</x:v>
      </x:c>
      <x:c r="F713" s="17" t="n">
        <x:f>$B$9*D713+(1-$B$9)*E713</x:f>
        <x:v>0.19143396413545255</x:v>
      </x:c>
      <x:c r="G713" s="34"/>
      <x:c r="H713" s="34"/>
      <x:c r="I713" s="34"/>
      <x:c r="J713" s="34"/>
      <x:c r="K713" s="34"/>
      <x:c r="L713" s="34"/>
      <x:c r="M713" s="34"/>
      <x:c r="N713" s="34"/>
      <x:c r="O713" s="34"/>
      <x:c r="P713" s="34"/>
    </x:row>
    <x:row r="714">
      <x:c r="A714" s="34" t="n">
        <x:v>690</x:v>
      </x:c>
      <x:c r="B714" s="39" t="n">
        <x:v>-0.7834274643738827</x:v>
      </x:c>
      <x:c r="C714" s="39" t="n">
        <x:v>1.2620606426642142</x:v>
      </x:c>
      <x:c r="D714" s="17" t="n">
        <x:f>$B$6+$B$7*B714</x:f>
        <x:v>-0.028342746437388266</x:v>
      </x:c>
      <x:c r="E714" s="17" t="n">
        <x:f>$C$6+$C$7*($B$8*B714+SQRT(1-$B$8^2)*C714)</x:f>
        <x:v>0.22533513234360397</x:v>
      </x:c>
      <x:c r="F714" s="17" t="n">
        <x:f>$B$9*D714+(1-$B$9)*E714</x:f>
        <x:v>0.09849619295310785</x:v>
      </x:c>
      <x:c r="G714" s="34"/>
      <x:c r="H714" s="34"/>
      <x:c r="I714" s="34"/>
      <x:c r="J714" s="34"/>
      <x:c r="K714" s="34"/>
      <x:c r="L714" s="34"/>
      <x:c r="M714" s="34"/>
      <x:c r="N714" s="34"/>
      <x:c r="O714" s="34"/>
      <x:c r="P714" s="34"/>
    </x:row>
    <x:row r="715">
      <x:c r="A715" s="34" t="n">
        <x:v>691</x:v>
      </x:c>
      <x:c r="B715" s="39" t="n">
        <x:v>-0.06833361551973197</x:v>
      </x:c>
      <x:c r="C715" s="39" t="n">
        <x:v>0.18093038740120967</x:v>
      </x:c>
      <x:c r="D715" s="17" t="n">
        <x:f>$B$6+$B$7*B715</x:f>
        <x:v>0.0431666384480268</x:v>
      </x:c>
      <x:c r="E715" s="17" t="n">
        <x:f>$C$6+$C$7*($B$8*B715+SQRT(1-$B$8^2)*C715)</x:f>
        <x:v>0.10281447569204735</x:v>
      </x:c>
      <x:c r="F715" s="17" t="n">
        <x:f>$B$9*D715+(1-$B$9)*E715</x:f>
        <x:v>0.07299055707003707</x:v>
      </x:c>
      <x:c r="G715" s="34"/>
      <x:c r="H715" s="34"/>
      <x:c r="I715" s="34"/>
      <x:c r="J715" s="34"/>
      <x:c r="K715" s="34"/>
      <x:c r="L715" s="34"/>
      <x:c r="M715" s="34"/>
      <x:c r="N715" s="34"/>
      <x:c r="O715" s="34"/>
      <x:c r="P715" s="34"/>
    </x:row>
    <x:row r="716">
      <x:c r="A716" s="34" t="n">
        <x:v>692</x:v>
      </x:c>
      <x:c r="B716" s="39" t="n">
        <x:v>0.7847758076504532</x:v>
      </x:c>
      <x:c r="C716" s="39" t="n">
        <x:v>-0.47900707753387317</x:v>
      </x:c>
      <x:c r="D716" s="17" t="n">
        <x:f>$B$6+$B$7*B716</x:f>
        <x:v>0.12847758076504534</x:v>
      </x:c>
      <x:c r="E716" s="17" t="n">
        <x:f>$C$6+$C$7*($B$8*B716+SQRT(1-$B$8^2)*C716)</x:f>
        <x:v>0.0467733669919112</x:v>
      </x:c>
      <x:c r="F716" s="17" t="n">
        <x:f>$B$9*D716+(1-$B$9)*E716</x:f>
        <x:v>0.08762547387847827</x:v>
      </x:c>
      <x:c r="G716" s="34"/>
      <x:c r="H716" s="34"/>
      <x:c r="I716" s="34"/>
      <x:c r="J716" s="34"/>
      <x:c r="K716" s="34"/>
      <x:c r="L716" s="34"/>
      <x:c r="M716" s="34"/>
      <x:c r="N716" s="34"/>
      <x:c r="O716" s="34"/>
      <x:c r="P716" s="34"/>
    </x:row>
    <x:row r="717">
      <x:c r="A717" s="34" t="n">
        <x:v>693</x:v>
      </x:c>
      <x:c r="B717" s="39" t="n">
        <x:v>0.12861225599149703</x:v>
      </x:c>
      <x:c r="C717" s="39" t="n">
        <x:v>-0.05346150386965022</x:v>
      </x:c>
      <x:c r="D717" s="17" t="n">
        <x:f>$B$6+$B$7*B717</x:f>
        <x:v>0.06286122559914971</x:v>
      </x:c>
      <x:c r="E717" s="17" t="n">
        <x:f>$C$6+$C$7*($B$8*B717+SQRT(1-$B$8^2)*C717)</x:f>
        <x:v>0.07813769787342291</x:v>
      </x:c>
      <x:c r="F717" s="17" t="n">
        <x:f>$B$9*D717+(1-$B$9)*E717</x:f>
        <x:v>0.07049946173628631</x:v>
      </x:c>
      <x:c r="G717" s="34"/>
      <x:c r="H717" s="34"/>
      <x:c r="I717" s="34"/>
      <x:c r="J717" s="34"/>
      <x:c r="K717" s="34"/>
      <x:c r="L717" s="34"/>
      <x:c r="M717" s="34"/>
      <x:c r="N717" s="34"/>
      <x:c r="O717" s="34"/>
      <x:c r="P717" s="34"/>
    </x:row>
    <x:row r="718">
      <x:c r="A718" s="34" t="n">
        <x:v>694</x:v>
      </x:c>
      <x:c r="B718" s="39" t="n">
        <x:v>2.920735761015919</x:v>
      </x:c>
      <x:c r="C718" s="39" t="n">
        <x:v>0.11890535694482116</x:v>
      </x:c>
      <x:c r="D718" s="17" t="n">
        <x:f>$B$6+$B$7*B718</x:f>
        <x:v>0.3420735761015919</x:v>
      </x:c>
      <x:c r="E718" s="17" t="n">
        <x:f>$C$6+$C$7*($B$8*B718+SQRT(1-$B$8^2)*C718)</x:f>
        <x:v>0.22844738143293725</x:v>
      </x:c>
      <x:c r="F718" s="17" t="n">
        <x:f>$B$9*D718+(1-$B$9)*E718</x:f>
        <x:v>0.28526047876726457</x:v>
      </x:c>
      <x:c r="G718" s="34"/>
      <x:c r="H718" s="34"/>
      <x:c r="I718" s="34"/>
      <x:c r="J718" s="34"/>
      <x:c r="K718" s="34"/>
      <x:c r="L718" s="34"/>
      <x:c r="M718" s="34"/>
      <x:c r="N718" s="34"/>
      <x:c r="O718" s="34"/>
      <x:c r="P718" s="34"/>
    </x:row>
    <x:row r="719">
      <x:c r="A719" s="34" t="n">
        <x:v>695</x:v>
      </x:c>
      <x:c r="B719" s="39" t="n">
        <x:v>-1.4634207231432275</x:v>
      </x:c>
      <x:c r="C719" s="39" t="n">
        <x:v>-0.08085841819254043</x:v>
      </x:c>
      <x:c r="D719" s="17" t="n">
        <x:f>$B$6+$B$7*B719</x:f>
        <x:v>-0.09634207231432275</x:v>
      </x:c>
      <x:c r="E719" s="17" t="n">
        <x:f>$C$6+$C$7*($B$8*B719+SQRT(1-$B$8^2)*C719)</x:f>
        <x:v>0.00257596522679035</x:v>
      </x:c>
      <x:c r="F719" s="17" t="n">
        <x:f>$B$9*D719+(1-$B$9)*E719</x:f>
        <x:v>-0.0468830535437662</x:v>
      </x:c>
      <x:c r="G719" s="34"/>
      <x:c r="H719" s="34"/>
      <x:c r="I719" s="34"/>
      <x:c r="J719" s="34"/>
      <x:c r="K719" s="34"/>
      <x:c r="L719" s="34"/>
      <x:c r="M719" s="34"/>
      <x:c r="N719" s="34"/>
      <x:c r="O719" s="34"/>
      <x:c r="P719" s="34"/>
    </x:row>
    <x:row r="720">
      <x:c r="A720" s="34" t="n">
        <x:v>696</x:v>
      </x:c>
      <x:c r="B720" s="39" t="n">
        <x:v>1.0194326563796057</x:v>
      </x:c>
      <x:c r="C720" s="39" t="n">
        <x:v>-1.3941411776808712</x:v>
      </x:c>
      <x:c r="D720" s="17" t="n">
        <x:f>$B$6+$B$7*B720</x:f>
        <x:v>0.15194326563796057</x:v>
      </x:c>
      <x:c r="E720" s="17" t="n">
        <x:f>$C$6+$C$7*($B$8*B720+SQRT(1-$B$8^2)*C720)</x:f>
        <x:v>-0.0736144187178233</x:v>
      </x:c>
      <x:c r="F720" s="17" t="n">
        <x:f>$B$9*D720+(1-$B$9)*E720</x:f>
        <x:v>0.03916442346006863</x:v>
      </x:c>
      <x:c r="G720" s="34"/>
      <x:c r="H720" s="34"/>
      <x:c r="I720" s="34"/>
      <x:c r="J720" s="34"/>
      <x:c r="K720" s="34"/>
      <x:c r="L720" s="34"/>
      <x:c r="M720" s="34"/>
      <x:c r="N720" s="34"/>
      <x:c r="O720" s="34"/>
      <x:c r="P720" s="34"/>
    </x:row>
    <x:row r="721">
      <x:c r="A721" s="34" t="n">
        <x:v>697</x:v>
      </x:c>
      <x:c r="B721" s="39" t="n">
        <x:v>-2.426952841179952</x:v>
      </x:c>
      <x:c r="C721" s="39" t="n">
        <x:v>0.2829073647873521</x:v>
      </x:c>
      <x:c r="D721" s="17" t="n">
        <x:f>$B$6+$B$7*B721</x:f>
        <x:v>-0.1926952841179952</x:v>
      </x:c>
      <x:c r="E721" s="17" t="n">
        <x:f>$C$6+$C$7*($B$8*B721+SQRT(1-$B$8^2)*C721)</x:f>
        <x:v>0.011268585992935051</x:v>
      </x:c>
      <x:c r="F721" s="17" t="n">
        <x:f>$B$9*D721+(1-$B$9)*E721</x:f>
        <x:v>-0.09071334906253006</x:v>
      </x:c>
      <x:c r="G721" s="34"/>
      <x:c r="H721" s="34"/>
      <x:c r="I721" s="34"/>
      <x:c r="J721" s="34"/>
      <x:c r="K721" s="34"/>
      <x:c r="L721" s="34"/>
      <x:c r="M721" s="34"/>
      <x:c r="N721" s="34"/>
      <x:c r="O721" s="34"/>
      <x:c r="P721" s="34"/>
    </x:row>
    <x:row r="722">
      <x:c r="A722" s="34" t="n">
        <x:v>698</x:v>
      </x:c>
      <x:c r="B722" s="39" t="n">
        <x:v>0.5976019204514534</x:v>
      </x:c>
      <x:c r="C722" s="39" t="n">
        <x:v>0.4900947270491012</x:v>
      </x:c>
      <x:c r="D722" s="17" t="n">
        <x:f>$B$6+$B$7*B722</x:f>
        <x:v>0.10976019204514535</x:v>
      </x:c>
      <x:c r="E722" s="17" t="n">
        <x:f>$C$6+$C$7*($B$8*B722+SQRT(1-$B$8^2)*C722)</x:f>
        <x:v>0.17702017230129674</x:v>
      </x:c>
      <x:c r="F722" s="17" t="n">
        <x:f>$B$9*D722+(1-$B$9)*E722</x:f>
        <x:v>0.14339018217322105</x:v>
      </x:c>
      <x:c r="G722" s="34"/>
      <x:c r="H722" s="34"/>
      <x:c r="I722" s="34"/>
      <x:c r="J722" s="34"/>
      <x:c r="K722" s="34"/>
      <x:c r="L722" s="34"/>
      <x:c r="M722" s="34"/>
      <x:c r="N722" s="34"/>
      <x:c r="O722" s="34"/>
      <x:c r="P722" s="34"/>
    </x:row>
    <x:row r="723">
      <x:c r="A723" s="34" t="n">
        <x:v>699</x:v>
      </x:c>
      <x:c r="B723" s="39" t="n">
        <x:v>-0.37063879790527454</x:v>
      </x:c>
      <x:c r="C723" s="39" t="n">
        <x:v>-1.2814454673857993</x:v>
      </x:c>
      <x:c r="D723" s="17" t="n">
        <x:f>$B$6+$B$7*B723</x:f>
        <x:v>0.012936120209472546</x:v>
      </x:c>
      <x:c r="E723" s="17" t="n">
        <x:f>$C$6+$C$7*($B$8*B723+SQRT(1-$B$8^2)*C723)</x:f>
        <x:v>-0.12004190577834349</x:v>
      </x:c>
      <x:c r="F723" s="17" t="n">
        <x:f>$B$9*D723+(1-$B$9)*E723</x:f>
        <x:v>-0.05355289278443547</x:v>
      </x:c>
      <x:c r="G723" s="34"/>
      <x:c r="H723" s="34"/>
      <x:c r="I723" s="34"/>
      <x:c r="J723" s="34"/>
      <x:c r="K723" s="34"/>
      <x:c r="L723" s="34"/>
      <x:c r="M723" s="34"/>
      <x:c r="N723" s="34"/>
      <x:c r="O723" s="34"/>
      <x:c r="P723" s="34"/>
    </x:row>
    <x:row r="724">
      <x:c r="A724" s="34" t="n">
        <x:v>700</x:v>
      </x:c>
      <x:c r="B724" s="39" t="n">
        <x:v>-0.6653327488699895</x:v>
      </x:c>
      <x:c r="C724" s="39" t="n">
        <x:v>-1.2099320190712872</x:v>
      </x:c>
      <x:c r="D724" s="17" t="n">
        <x:f>$B$6+$B$7*B724</x:f>
        <x:v>-0.016533274886998947</x:v>
      </x:c>
      <x:c r="E724" s="17" t="n">
        <x:f>$C$6+$C$7*($B$8*B724+SQRT(1-$B$8^2)*C724)</x:f>
        <x:v>-0.12307021130539798</x:v>
      </x:c>
      <x:c r="F724" s="17" t="n">
        <x:f>$B$9*D724+(1-$B$9)*E724</x:f>
        <x:v>-0.06980174309619847</x:v>
      </x:c>
      <x:c r="G724" s="34"/>
      <x:c r="H724" s="34"/>
      <x:c r="I724" s="34"/>
      <x:c r="J724" s="34"/>
      <x:c r="K724" s="34"/>
      <x:c r="L724" s="34"/>
      <x:c r="M724" s="34"/>
      <x:c r="N724" s="34"/>
      <x:c r="O724" s="34"/>
      <x:c r="P724" s="34"/>
    </x:row>
    <x:row r="725">
      <x:c r="A725" s="34" t="n">
        <x:v>701</x:v>
      </x:c>
      <x:c r="B725" s="39" t="n">
        <x:v>0.11089828362684191</x:v>
      </x:c>
      <x:c r="C725" s="39" t="n">
        <x:v>1.259004142843496</x:v>
      </x:c>
      <x:c r="D725" s="17" t="n">
        <x:f>$B$6+$B$7*B725</x:f>
        <x:v>0.061089828362684194</x:v>
      </x:c>
      <x:c r="E725" s="17" t="n">
        <x:f>$C$6+$C$7*($B$8*B725+SQRT(1-$B$8^2)*C725)</x:f>
        <x:v>0.2651424337539205</x:v>
      </x:c>
      <x:c r="F725" s="17" t="n">
        <x:f>$B$9*D725+(1-$B$9)*E725</x:f>
        <x:v>0.16311613105830233</x:v>
      </x:c>
      <x:c r="G725" s="34"/>
      <x:c r="H725" s="34"/>
      <x:c r="I725" s="34"/>
      <x:c r="J725" s="34"/>
      <x:c r="K725" s="34"/>
      <x:c r="L725" s="34"/>
      <x:c r="M725" s="34"/>
      <x:c r="N725" s="34"/>
      <x:c r="O725" s="34"/>
      <x:c r="P725" s="34"/>
    </x:row>
    <x:row r="726">
      <x:c r="A726" s="34" t="n">
        <x:v>702</x:v>
      </x:c>
      <x:c r="B726" s="39" t="n">
        <x:v>0.4066143581264565</x:v>
      </x:c>
      <x:c r="C726" s="39" t="n">
        <x:v>1.5891676410382525</x:v>
      </x:c>
      <x:c r="D726" s="17" t="n">
        <x:f>$B$6+$B$7*B726</x:f>
        <x:v>0.09066143581264566</x:v>
      </x:c>
      <x:c r="E726" s="17" t="n">
        <x:f>$C$6+$C$7*($B$8*B726+SQRT(1-$B$8^2)*C726)</x:f>
        <x:v>0.32569304267714283</x:v>
      </x:c>
      <x:c r="F726" s="17" t="n">
        <x:f>$B$9*D726+(1-$B$9)*E726</x:f>
        <x:v>0.20817723924489423</x:v>
      </x:c>
      <x:c r="G726" s="34"/>
      <x:c r="H726" s="34"/>
      <x:c r="I726" s="34"/>
      <x:c r="J726" s="34"/>
      <x:c r="K726" s="34"/>
      <x:c r="L726" s="34"/>
      <x:c r="M726" s="34"/>
      <x:c r="N726" s="34"/>
      <x:c r="O726" s="34"/>
      <x:c r="P726" s="34"/>
    </x:row>
    <x:row r="727">
      <x:c r="A727" s="34" t="n">
        <x:v>703</x:v>
      </x:c>
      <x:c r="B727" s="39" t="n">
        <x:v>0.6690644199242269</x:v>
      </x:c>
      <x:c r="C727" s="39" t="n">
        <x:v>-1.246463158306131</x:v>
      </x:c>
      <x:c r="D727" s="17" t="n">
        <x:f>$B$6+$B$7*B727</x:f>
        <x:v>0.1169064419924227</x:v>
      </x:c>
      <x:c r="E727" s="17" t="n">
        <x:f>$C$6+$C$7*($B$8*B727+SQRT(1-$B$8^2)*C727)</x:f>
        <x:v>-0.06824961157793895</x:v>
      </x:c>
      <x:c r="F727" s="17" t="n">
        <x:f>$B$9*D727+(1-$B$9)*E727</x:f>
        <x:v>0.024328415207241876</x:v>
      </x:c>
      <x:c r="G727" s="34"/>
      <x:c r="H727" s="34"/>
      <x:c r="I727" s="34"/>
      <x:c r="J727" s="34"/>
      <x:c r="K727" s="34"/>
      <x:c r="L727" s="34"/>
      <x:c r="M727" s="34"/>
      <x:c r="N727" s="34"/>
      <x:c r="O727" s="34"/>
      <x:c r="P727" s="34"/>
    </x:row>
    <x:row r="728">
      <x:c r="A728" s="34" t="n">
        <x:v>704</x:v>
      </x:c>
      <x:c r="B728" s="39" t="n">
        <x:v>1.181152098476839</x:v>
      </x:c>
      <x:c r="C728" s="39" t="n">
        <x:v>-1.2969092948620282</x:v>
      </x:c>
      <x:c r="D728" s="17" t="n">
        <x:f>$B$6+$B$7*B728</x:f>
        <x:v>0.1681152098476839</x:v>
      </x:c>
      <x:c r="E728" s="17" t="n">
        <x:f>$C$6+$C$7*($B$8*B728+SQRT(1-$B$8^2)*C728)</x:f>
        <x:v>-0.052424048126176806</x:v>
      </x:c>
      <x:c r="F728" s="17" t="n">
        <x:f>$B$9*D728+(1-$B$9)*E728</x:f>
        <x:v>0.05784558086075355</x:v>
      </x:c>
      <x:c r="G728" s="34"/>
      <x:c r="H728" s="34"/>
      <x:c r="I728" s="34"/>
      <x:c r="J728" s="34"/>
      <x:c r="K728" s="34"/>
      <x:c r="L728" s="34"/>
      <x:c r="M728" s="34"/>
      <x:c r="N728" s="34"/>
      <x:c r="O728" s="34"/>
      <x:c r="P728" s="34"/>
    </x:row>
    <x:row r="729">
      <x:c r="A729" s="34" t="n">
        <x:v>705</x:v>
      </x:c>
      <x:c r="B729" s="39" t="n">
        <x:v>0.7404802351617881</x:v>
      </x:c>
      <x:c r="C729" s="39" t="n">
        <x:v>-1.4762597180499162</x:v>
      </x:c>
      <x:c r="D729" s="17" t="n">
        <x:f>$B$6+$B$7*B729</x:f>
        <x:v>0.12404802351617882</x:v>
      </x:c>
      <x:c r="E729" s="17" t="n">
        <x:f>$C$6+$C$7*($B$8*B729+SQRT(1-$B$8^2)*C729)</x:f>
        <x:v>-0.09791769189580089</x:v>
      </x:c>
      <x:c r="F729" s="17" t="n">
        <x:f>$B$9*D729+(1-$B$9)*E729</x:f>
        <x:v>0.013065165810188961</x:v>
      </x:c>
      <x:c r="G729" s="34"/>
      <x:c r="H729" s="34"/>
      <x:c r="I729" s="34"/>
      <x:c r="J729" s="34"/>
      <x:c r="K729" s="34"/>
      <x:c r="L729" s="34"/>
      <x:c r="M729" s="34"/>
      <x:c r="N729" s="34"/>
      <x:c r="O729" s="34"/>
      <x:c r="P729" s="34"/>
    </x:row>
    <x:row r="730">
      <x:c r="A730" s="34" t="n">
        <x:v>706</x:v>
      </x:c>
      <x:c r="B730" s="39" t="n">
        <x:v>1.0194041616029286</x:v>
      </x:c>
      <x:c r="C730" s="39" t="n">
        <x:v>-0.32822034080660406</x:v>
      </x:c>
      <x:c r="D730" s="17" t="n">
        <x:f>$B$6+$B$7*B730</x:f>
        <x:v>0.15194041616029286</x:v>
      </x:c>
      <x:c r="E730" s="17" t="n">
        <x:f>$C$6+$C$7*($B$8*B730+SQRT(1-$B$8^2)*C730)</x:f>
        <x:v>0.07890784980245434</x:v>
      </x:c>
      <x:c r="F730" s="17" t="n">
        <x:f>$B$9*D730+(1-$B$9)*E730</x:f>
        <x:v>0.1154241329813736</x:v>
      </x:c>
      <x:c r="G730" s="34"/>
      <x:c r="H730" s="34"/>
      <x:c r="I730" s="34"/>
      <x:c r="J730" s="34"/>
      <x:c r="K730" s="34"/>
      <x:c r="L730" s="34"/>
      <x:c r="M730" s="34"/>
      <x:c r="N730" s="34"/>
      <x:c r="O730" s="34"/>
      <x:c r="P730" s="34"/>
    </x:row>
    <x:row r="731">
      <x:c r="A731" s="34" t="n">
        <x:v>707</x:v>
      </x:c>
      <x:c r="B731" s="39" t="n">
        <x:v>-0.05364274438878157</x:v>
      </x:c>
      <x:c r="C731" s="39" t="n">
        <x:v>0.33830743618962084</x:v>
      </x:c>
      <x:c r="D731" s="17" t="n">
        <x:f>$B$6+$B$7*B731</x:f>
        <x:v>0.044635725561121845</x:v>
      </x:c>
      <x:c r="E731" s="17" t="n">
        <x:f>$C$6+$C$7*($B$8*B731+SQRT(1-$B$8^2)*C731)</x:f>
        <x:v>0.125994785329326</x:v>
      </x:c>
      <x:c r="F731" s="17" t="n">
        <x:f>$B$9*D731+(1-$B$9)*E731</x:f>
        <x:v>0.08531525544522392</x:v>
      </x:c>
      <x:c r="G731" s="34"/>
      <x:c r="H731" s="34"/>
      <x:c r="I731" s="34"/>
      <x:c r="J731" s="34"/>
      <x:c r="K731" s="34"/>
      <x:c r="L731" s="34"/>
      <x:c r="M731" s="34"/>
      <x:c r="N731" s="34"/>
      <x:c r="O731" s="34"/>
      <x:c r="P731" s="34"/>
    </x:row>
    <x:row r="732">
      <x:c r="A732" s="34" t="n">
        <x:v>708</x:v>
      </x:c>
      <x:c r="B732" s="39" t="n">
        <x:v>0.5373305867452698</x:v>
      </x:c>
      <x:c r="C732" s="39" t="n">
        <x:v>-0.7955276627300536</x:v>
      </x:c>
      <x:c r="D732" s="17" t="n">
        <x:f>$B$6+$B$7*B732</x:f>
        <x:v>0.10373305867452698</x:v>
      </x:c>
      <x:c r="E732" s="17" t="n">
        <x:f>$C$6+$C$7*($B$8*B732+SQRT(1-$B$8^2)*C732)</x:f>
        <x:v>-0.009652877089932344</x:v>
      </x:c>
      <x:c r="F732" s="17" t="n">
        <x:f>$B$9*D732+(1-$B$9)*E732</x:f>
        <x:v>0.04704009079229732</x:v>
      </x:c>
      <x:c r="G732" s="34"/>
      <x:c r="H732" s="34"/>
      <x:c r="I732" s="34"/>
      <x:c r="J732" s="34"/>
      <x:c r="K732" s="34"/>
      <x:c r="L732" s="34"/>
      <x:c r="M732" s="34"/>
      <x:c r="N732" s="34"/>
      <x:c r="O732" s="34"/>
      <x:c r="P732" s="34"/>
    </x:row>
    <x:row r="733">
      <x:c r="A733" s="34" t="n">
        <x:v>709</x:v>
      </x:c>
      <x:c r="B733" s="39" t="n">
        <x:v>1.6671723788143171</x:v>
      </x:c>
      <x:c r="C733" s="39" t="n">
        <x:v>1.493066553167307</x:v>
      </x:c>
      <x:c r="D733" s="17" t="n">
        <x:f>$B$6+$B$7*B733</x:f>
        <x:v>0.2167172378814317</x:v>
      </x:c>
      <x:c r="E733" s="17" t="n">
        <x:f>$C$6+$C$7*($B$8*B733+SQRT(1-$B$8^2)*C733)</x:f>
        <x:v>0.36866696435526014</x:v>
      </x:c>
      <x:c r="F733" s="17" t="n">
        <x:f>$B$9*D733+(1-$B$9)*E733</x:f>
        <x:v>0.2926921011183459</x:v>
      </x:c>
      <x:c r="G733" s="34"/>
      <x:c r="H733" s="34"/>
      <x:c r="I733" s="34"/>
      <x:c r="J733" s="34"/>
      <x:c r="K733" s="34"/>
      <x:c r="L733" s="34"/>
      <x:c r="M733" s="34"/>
      <x:c r="N733" s="34"/>
      <x:c r="O733" s="34"/>
      <x:c r="P733" s="34"/>
    </x:row>
    <x:row r="734">
      <x:c r="A734" s="34" t="n">
        <x:v>710</x:v>
      </x:c>
      <x:c r="B734" s="39" t="n">
        <x:v>0.18672000335812242</x:v>
      </x:c>
      <x:c r="C734" s="39" t="n">
        <x:v>0.2512597518988562</x:v>
      </x:c>
      <x:c r="D734" s="17" t="n">
        <x:f>$B$6+$B$7*B734</x:f>
        <x:v>0.06867200033581225</x:v>
      </x:c>
      <x:c r="E734" s="17" t="n">
        <x:f>$C$6+$C$7*($B$8*B734+SQRT(1-$B$8^2)*C734)</x:f>
        <x:v>0.12435537921230772</x:v>
      </x:c>
      <x:c r="F734" s="17" t="n">
        <x:f>$B$9*D734+(1-$B$9)*E734</x:f>
        <x:v>0.09651368977405998</x:v>
      </x:c>
      <x:c r="G734" s="34"/>
      <x:c r="H734" s="34"/>
      <x:c r="I734" s="34"/>
      <x:c r="J734" s="34"/>
      <x:c r="K734" s="34"/>
      <x:c r="L734" s="34"/>
      <x:c r="M734" s="34"/>
      <x:c r="N734" s="34"/>
      <x:c r="O734" s="34"/>
      <x:c r="P734" s="34"/>
    </x:row>
    <x:row r="735">
      <x:c r="A735" s="34" t="n">
        <x:v>711</x:v>
      </x:c>
      <x:c r="B735" s="39" t="n">
        <x:v>-1.34940449268716</x:v>
      </x:c>
      <x:c r="C735" s="39" t="n">
        <x:v>-0.8918598591220092</x:v>
      </x:c>
      <x:c r="D735" s="17" t="n">
        <x:f>$B$6+$B$7*B735</x:f>
        <x:v>-0.08494044926871601</x:v>
      </x:c>
      <x:c r="E735" s="17" t="n">
        <x:f>$C$6+$C$7*($B$8*B735+SQRT(1-$B$8^2)*C735)</x:f>
        <x:v>-0.10834021443892404</x:v>
      </x:c>
      <x:c r="F735" s="17" t="n">
        <x:f>$B$9*D735+(1-$B$9)*E735</x:f>
        <x:v>-0.09664033185382002</x:v>
      </x:c>
      <x:c r="G735" s="34"/>
      <x:c r="H735" s="34"/>
      <x:c r="I735" s="34"/>
      <x:c r="J735" s="34"/>
      <x:c r="K735" s="34"/>
      <x:c r="L735" s="34"/>
      <x:c r="M735" s="34"/>
      <x:c r="N735" s="34"/>
      <x:c r="O735" s="34"/>
      <x:c r="P735" s="34"/>
    </x:row>
    <x:row r="736">
      <x:c r="A736" s="34" t="n">
        <x:v>712</x:v>
      </x:c>
      <x:c r="B736" s="39" t="n">
        <x:v>-0.0076007314495526905</x:v>
      </x:c>
      <x:c r="C736" s="39" t="n">
        <x:v>-1.136832269883746</x:v>
      </x:c>
      <x:c r="D736" s="17" t="n">
        <x:f>$B$6+$B$7*B736</x:f>
        <x:v>0.04923992685504473</x:v>
      </x:c>
      <x:c r="E736" s="17" t="n">
        <x:f>$C$6+$C$7*($B$8*B736+SQRT(1-$B$8^2)*C736)</x:f>
        <x:v>-0.08301236306691705</x:v>
      </x:c>
      <x:c r="F736" s="17" t="n">
        <x:f>$B$9*D736+(1-$B$9)*E736</x:f>
        <x:v>-0.016886218105936157</x:v>
      </x:c>
      <x:c r="G736" s="34"/>
      <x:c r="H736" s="34"/>
      <x:c r="I736" s="34"/>
      <x:c r="J736" s="34"/>
      <x:c r="K736" s="34"/>
      <x:c r="L736" s="34"/>
      <x:c r="M736" s="34"/>
      <x:c r="N736" s="34"/>
      <x:c r="O736" s="34"/>
      <x:c r="P736" s="34"/>
    </x:row>
    <x:row r="737">
      <x:c r="A737" s="34" t="n">
        <x:v>713</x:v>
      </x:c>
      <x:c r="B737" s="39" t="n">
        <x:v>0.6999973950487106</x:v>
      </x:c>
      <x:c r="C737" s="39" t="n">
        <x:v>1.413727711568283</x:v>
      </x:c>
      <x:c r="D737" s="17" t="n">
        <x:f>$B$6+$B$7*B737</x:f>
        <x:v>0.11999973950487107</x:v>
      </x:c>
      <x:c r="E737" s="17" t="n">
        <x:f>$C$6+$C$7*($B$8*B737+SQRT(1-$B$8^2)*C737)</x:f>
        <x:v>0.31379142540636</x:v>
      </x:c>
      <x:c r="F737" s="17" t="n">
        <x:f>$B$9*D737+(1-$B$9)*E737</x:f>
        <x:v>0.21689558245561555</x:v>
      </x:c>
      <x:c r="G737" s="34"/>
      <x:c r="H737" s="34"/>
      <x:c r="I737" s="34"/>
      <x:c r="J737" s="34"/>
      <x:c r="K737" s="34"/>
      <x:c r="L737" s="34"/>
      <x:c r="M737" s="34"/>
      <x:c r="N737" s="34"/>
      <x:c r="O737" s="34"/>
      <x:c r="P737" s="34"/>
    </x:row>
    <x:row r="738">
      <x:c r="A738" s="34" t="n">
        <x:v>714</x:v>
      </x:c>
      <x:c r="B738" s="39" t="n">
        <x:v>-0.43540368768851556</x:v>
      </x:c>
      <x:c r="C738" s="39" t="n">
        <x:v>1.3898965456764054</x:v>
      </x:c>
      <x:c r="D738" s="17" t="n">
        <x:f>$B$6+$B$7*B738</x:f>
        <x:v>0.006459631231148441</x:v>
      </x:c>
      <x:c r="E738" s="17" t="n">
        <x:f>$C$6+$C$7*($B$8*B738+SQRT(1-$B$8^2)*C738)</x:f>
        <x:v>0.259288354179225</x:v>
      </x:c>
      <x:c r="F738" s="17" t="n">
        <x:f>$B$9*D738+(1-$B$9)*E738</x:f>
        <x:v>0.13287399270518674</x:v>
      </x:c>
      <x:c r="G738" s="34"/>
      <x:c r="H738" s="34"/>
      <x:c r="I738" s="34"/>
      <x:c r="J738" s="34"/>
      <x:c r="K738" s="34"/>
      <x:c r="L738" s="34"/>
      <x:c r="M738" s="34"/>
      <x:c r="N738" s="34"/>
      <x:c r="O738" s="34"/>
      <x:c r="P738" s="34"/>
    </x:row>
    <x:row r="739">
      <x:c r="A739" s="34" t="n">
        <x:v>715</x:v>
      </x:c>
      <x:c r="B739" s="39" t="n">
        <x:v>-1.3828764465920067</x:v>
      </x:c>
      <x:c r="C739" s="39" t="n">
        <x:v>-0.7738945051940548</x:v>
      </x:c>
      <x:c r="D739" s="17" t="n">
        <x:f>$B$6+$B$7*B739</x:f>
        <x:v>-0.08828764465920068</x:v>
      </x:c>
      <x:c r="E739" s="17" t="n">
        <x:f>$C$6+$C$7*($B$8*B739+SQRT(1-$B$8^2)*C739)</x:f>
        <x:v>-0.09296668603650714</x:v>
      </x:c>
      <x:c r="F739" s="17" t="n">
        <x:f>$B$9*D739+(1-$B$9)*E739</x:f>
        <x:v>-0.09062716534785391</x:v>
      </x:c>
      <x:c r="G739" s="34"/>
      <x:c r="H739" s="34"/>
      <x:c r="I739" s="34"/>
      <x:c r="J739" s="34"/>
      <x:c r="K739" s="34"/>
      <x:c r="L739" s="34"/>
      <x:c r="M739" s="34"/>
      <x:c r="N739" s="34"/>
      <x:c r="O739" s="34"/>
      <x:c r="P739" s="34"/>
    </x:row>
    <x:row r="740">
      <x:c r="A740" s="34" t="n">
        <x:v>716</x:v>
      </x:c>
      <x:c r="B740" s="39" t="n">
        <x:v>-0.674542404002338</x:v>
      </x:c>
      <x:c r="C740" s="39" t="n">
        <x:v>-0.5397035925728615</x:v>
      </x:c>
      <x:c r="D740" s="17" t="n">
        <x:f>$B$6+$B$7*B740</x:f>
        <x:v>-0.0174542404002338</x:v>
      </x:c>
      <x:c r="E740" s="17" t="n">
        <x:f>$C$6+$C$7*($B$8*B740+SQRT(1-$B$8^2)*C740)</x:f>
        <x:v>-0.027581070295227023</x:v>
      </x:c>
      <x:c r="F740" s="17" t="n">
        <x:f>$B$9*D740+(1-$B$9)*E740</x:f>
        <x:v>-0.02251765534773041</x:v>
      </x:c>
      <x:c r="G740" s="34"/>
      <x:c r="H740" s="34"/>
      <x:c r="I740" s="34"/>
      <x:c r="J740" s="34"/>
      <x:c r="K740" s="34"/>
      <x:c r="L740" s="34"/>
      <x:c r="M740" s="34"/>
      <x:c r="N740" s="34"/>
      <x:c r="O740" s="34"/>
      <x:c r="P740" s="34"/>
    </x:row>
    <x:row r="741">
      <x:c r="A741" s="34" t="n">
        <x:v>717</x:v>
      </x:c>
      <x:c r="B741" s="39" t="n">
        <x:v>-0.8800774515729436</x:v>
      </x:c>
      <x:c r="C741" s="39" t="n">
        <x:v>-1.2740852646448593</x:v>
      </x:c>
      <x:c r="D741" s="17" t="n">
        <x:f>$B$6+$B$7*B741</x:f>
        <x:v>-0.03800774515729437</x:v>
      </x:c>
      <x:c r="E741" s="17" t="n">
        <x:f>$C$6+$C$7*($B$8*B741+SQRT(1-$B$8^2)*C741)</x:f>
        <x:v>-0.14191346730464466</x:v>
      </x:c>
      <x:c r="F741" s="17" t="n">
        <x:f>$B$9*D741+(1-$B$9)*E741</x:f>
        <x:v>-0.08996060623096952</x:v>
      </x:c>
      <x:c r="G741" s="34"/>
      <x:c r="H741" s="34"/>
      <x:c r="I741" s="34"/>
      <x:c r="J741" s="34"/>
      <x:c r="K741" s="34"/>
      <x:c r="L741" s="34"/>
      <x:c r="M741" s="34"/>
      <x:c r="N741" s="34"/>
      <x:c r="O741" s="34"/>
      <x:c r="P741" s="34"/>
    </x:row>
    <x:row r="742">
      <x:c r="A742" s="34" t="n">
        <x:v>718</x:v>
      </x:c>
      <x:c r="B742" s="39" t="n">
        <x:v>-0.4750872537975432</x:v>
      </x:c>
      <x:c r="C742" s="39" t="n">
        <x:v>-2.2534440363076187</x:v>
      </x:c>
      <x:c r="D742" s="17" t="n">
        <x:f>$B$6+$B$7*B742</x:f>
        <x:v>0.002491274620245683</x:v>
      </x:c>
      <x:c r="E742" s="17" t="n">
        <x:f>$C$6+$C$7*($B$8*B742+SQRT(1-$B$8^2)*C742)</x:f>
        <x:v>-0.2638262170858497</x:v>
      </x:c>
      <x:c r="F742" s="17" t="n">
        <x:f>$B$9*D742+(1-$B$9)*E742</x:f>
        <x:v>-0.130667471232802</x:v>
      </x:c>
      <x:c r="G742" s="34"/>
      <x:c r="H742" s="34"/>
      <x:c r="I742" s="34"/>
      <x:c r="J742" s="34"/>
      <x:c r="K742" s="34"/>
      <x:c r="L742" s="34"/>
      <x:c r="M742" s="34"/>
      <x:c r="N742" s="34"/>
      <x:c r="O742" s="34"/>
      <x:c r="P742" s="34"/>
    </x:row>
    <x:row r="743">
      <x:c r="A743" s="34" t="n">
        <x:v>719</x:v>
      </x:c>
      <x:c r="B743" s="39" t="n">
        <x:v>-0.21944990596790714</x:v>
      </x:c>
      <x:c r="C743" s="39" t="n">
        <x:v>0.19787431715281825</x:v>
      </x:c>
      <x:c r="D743" s="17" t="n">
        <x:f>$B$6+$B$7*B743</x:f>
        <x:v>0.028055009403209288</x:v>
      </x:c>
      <x:c r="E743" s="17" t="n">
        <x:f>$C$6+$C$7*($B$8*B743+SQRT(1-$B$8^2)*C743)</x:f>
        <x:v>0.09843876444429661</x:v>
      </x:c>
      <x:c r="F743" s="17" t="n">
        <x:f>$B$9*D743+(1-$B$9)*E743</x:f>
        <x:v>0.06324688692375295</x:v>
      </x:c>
      <x:c r="G743" s="34"/>
      <x:c r="H743" s="34"/>
      <x:c r="I743" s="34"/>
      <x:c r="J743" s="34"/>
      <x:c r="K743" s="34"/>
      <x:c r="L743" s="34"/>
      <x:c r="M743" s="34"/>
      <x:c r="N743" s="34"/>
      <x:c r="O743" s="34"/>
      <x:c r="P743" s="34"/>
    </x:row>
    <x:row r="744">
      <x:c r="A744" s="34" t="n">
        <x:v>720</x:v>
      </x:c>
      <x:c r="B744" s="39" t="n">
        <x:v>0.32995992698102133</x:v>
      </x:c>
      <x:c r="C744" s="39" t="n">
        <x:v>0.11687745610359511</x:v>
      </x:c>
      <x:c r="D744" s="17" t="n">
        <x:f>$B$6+$B$7*B744</x:f>
        <x:v>0.08299599269810214</x:v>
      </x:c>
      <x:c r="E744" s="17" t="n">
        <x:f>$C$6+$C$7*($B$8*B744+SQRT(1-$B$8^2)*C744)</x:f>
        <x:v>0.1115722947850121</x:v>
      </x:c>
      <x:c r="F744" s="17" t="n">
        <x:f>$B$9*D744+(1-$B$9)*E744</x:f>
        <x:v>0.09728414374155711</x:v>
      </x:c>
      <x:c r="G744" s="34"/>
      <x:c r="H744" s="34"/>
      <x:c r="I744" s="34"/>
      <x:c r="J744" s="34"/>
      <x:c r="K744" s="34"/>
      <x:c r="L744" s="34"/>
      <x:c r="M744" s="34"/>
      <x:c r="N744" s="34"/>
      <x:c r="O744" s="34"/>
      <x:c r="P744" s="34"/>
    </x:row>
    <x:row r="745">
      <x:c r="A745" s="34" t="n">
        <x:v>721</x:v>
      </x:c>
      <x:c r="B745" s="39" t="n">
        <x:v>0.9899075975883355</x:v>
      </x:c>
      <x:c r="C745" s="39" t="n">
        <x:v>-1.0198756827619067</x:v>
      </x:c>
      <x:c r="D745" s="17" t="n">
        <x:f>$B$6+$B$7*B745</x:f>
        <x:v>0.14899075975883355</x:v>
      </x:c>
      <x:c r="E745" s="17" t="n">
        <x:f>$C$6+$C$7*($B$8*B745+SQRT(1-$B$8^2)*C745)</x:f>
        <x:v>-0.021389067262293213</x:v>
      </x:c>
      <x:c r="F745" s="17" t="n">
        <x:f>$B$9*D745+(1-$B$9)*E745</x:f>
        <x:v>0.06380084624827018</x:v>
      </x:c>
      <x:c r="G745" s="34"/>
      <x:c r="H745" s="34"/>
      <x:c r="I745" s="34"/>
      <x:c r="J745" s="34"/>
      <x:c r="K745" s="34"/>
      <x:c r="L745" s="34"/>
      <x:c r="M745" s="34"/>
      <x:c r="N745" s="34"/>
      <x:c r="O745" s="34"/>
      <x:c r="P745" s="34"/>
    </x:row>
    <x:row r="746">
      <x:c r="A746" s="34" t="n">
        <x:v>722</x:v>
      </x:c>
      <x:c r="B746" s="39" t="n">
        <x:v>-0.8396641743178566</x:v>
      </x:c>
      <x:c r="C746" s="39" t="n">
        <x:v>-1.2950495661893329</x:v>
      </x:c>
      <x:c r="D746" s="17" t="n">
        <x:f>$B$6+$B$7*B746</x:f>
        <x:v>-0.03396641743178566</x:v>
      </x:c>
      <x:c r="E746" s="17" t="n">
        <x:f>$C$6+$C$7*($B$8*B746+SQRT(1-$B$8^2)*C746)</x:f>
        <x:v>-0.14309467018920569</x:v>
      </x:c>
      <x:c r="F746" s="17" t="n">
        <x:f>$B$9*D746+(1-$B$9)*E746</x:f>
        <x:v>-0.08853054381049567</x:v>
      </x:c>
      <x:c r="G746" s="34"/>
      <x:c r="H746" s="34"/>
      <x:c r="I746" s="34"/>
      <x:c r="J746" s="34"/>
      <x:c r="K746" s="34"/>
      <x:c r="L746" s="34"/>
      <x:c r="M746" s="34"/>
      <x:c r="N746" s="34"/>
      <x:c r="O746" s="34"/>
      <x:c r="P746" s="34"/>
    </x:row>
    <x:row r="747">
      <x:c r="A747" s="34" t="n">
        <x:v>723</x:v>
      </x:c>
      <x:c r="B747" s="39" t="n">
        <x:v>0.5926567206539778</x:v>
      </x:c>
      <x:c r="C747" s="39" t="n">
        <x:v>-0.5815507660617396</x:v>
      </x:c>
      <x:c r="D747" s="17" t="n">
        <x:f>$B$6+$B$7*B747</x:f>
        <x:v>0.10926567206539778</x:v>
      </x:c>
      <x:c r="E747" s="17" t="n">
        <x:f>$C$6+$C$7*($B$8*B747+SQRT(1-$B$8^2)*C747)</x:f>
        <x:v>0.023454941425376685</x:v>
      </x:c>
      <x:c r="F747" s="17" t="n">
        <x:f>$B$9*D747+(1-$B$9)*E747</x:f>
        <x:v>0.06636030674538723</x:v>
      </x:c>
      <x:c r="G747" s="34"/>
      <x:c r="H747" s="34"/>
      <x:c r="I747" s="34"/>
      <x:c r="J747" s="34"/>
      <x:c r="K747" s="34"/>
      <x:c r="L747" s="34"/>
      <x:c r="M747" s="34"/>
      <x:c r="N747" s="34"/>
      <x:c r="O747" s="34"/>
      <x:c r="P747" s="34"/>
    </x:row>
    <x:row r="748">
      <x:c r="A748" s="34" t="n">
        <x:v>724</x:v>
      </x:c>
      <x:c r="B748" s="39" t="n">
        <x:v>0.5218050389343594</x:v>
      </x:c>
      <x:c r="C748" s="39" t="n">
        <x:v>0.5129320264476154</x:v>
      </x:c>
      <x:c r="D748" s="17" t="n">
        <x:f>$B$6+$B$7*B748</x:f>
        <x:v>0.10218050389343594</x:v>
      </x:c>
      <x:c r="E748" s="17" t="n">
        <x:f>$C$6+$C$7*($B$8*B748+SQRT(1-$B$8^2)*C748)</x:f>
        <x:v>0.17687712190563826</x:v>
      </x:c>
      <x:c r="F748" s="17" t="n">
        <x:f>$B$9*D748+(1-$B$9)*E748</x:f>
        <x:v>0.1395288128995371</x:v>
      </x:c>
      <x:c r="G748" s="34"/>
      <x:c r="H748" s="34"/>
      <x:c r="I748" s="34"/>
      <x:c r="J748" s="34"/>
      <x:c r="K748" s="34"/>
      <x:c r="L748" s="34"/>
      <x:c r="M748" s="34"/>
      <x:c r="N748" s="34"/>
      <x:c r="O748" s="34"/>
      <x:c r="P748" s="34"/>
    </x:row>
    <x:row r="749">
      <x:c r="A749" s="34" t="n">
        <x:v>725</x:v>
      </x:c>
      <x:c r="B749" s="39" t="n">
        <x:v>0.8189190533474581</x:v>
      </x:c>
      <x:c r="C749" s="39" t="n">
        <x:v>0.8439601460448042</x:v>
      </x:c>
      <x:c r="D749" s="17" t="n">
        <x:f>$B$6+$B$7*B749</x:f>
        <x:v>0.13189190533474582</x:v>
      </x:c>
      <x:c r="E749" s="17" t="n">
        <x:f>$C$6+$C$7*($B$8*B749+SQRT(1-$B$8^2)*C749)</x:f>
        <x:v>0.237614357562492</x:v>
      </x:c>
      <x:c r="F749" s="17" t="n">
        <x:f>$B$9*D749+(1-$B$9)*E749</x:f>
        <x:v>0.1847531314486189</x:v>
      </x:c>
      <x:c r="G749" s="34"/>
      <x:c r="H749" s="34"/>
      <x:c r="I749" s="34"/>
      <x:c r="J749" s="34"/>
      <x:c r="K749" s="34"/>
      <x:c r="L749" s="34"/>
      <x:c r="M749" s="34"/>
      <x:c r="N749" s="34"/>
      <x:c r="O749" s="34"/>
      <x:c r="P749" s="34"/>
    </x:row>
    <x:row r="750">
      <x:c r="A750" s="34" t="n">
        <x:v>726</x:v>
      </x:c>
      <x:c r="B750" s="39" t="n">
        <x:v>-0.06295809771871012</x:v>
      </x:c>
      <x:c r="C750" s="39" t="n">
        <x:v>0.025705959838257596</x:v>
      </x:c>
      <x:c r="D750" s="17" t="n">
        <x:f>$B$6+$B$7*B750</x:f>
        <x:v>0.04370419022812899</x:v>
      </x:c>
      <x:c r="E750" s="17" t="n">
        <x:f>$C$6+$C$7*($B$8*B750+SQRT(1-$B$8^2)*C750)</x:f>
        <x:v>0.08084517402262258</x:v>
      </x:c>
      <x:c r="F750" s="17" t="n">
        <x:f>$B$9*D750+(1-$B$9)*E750</x:f>
        <x:v>0.062274682125375784</x:v>
      </x:c>
      <x:c r="G750" s="34"/>
      <x:c r="H750" s="34"/>
      <x:c r="I750" s="34"/>
      <x:c r="J750" s="34"/>
      <x:c r="K750" s="34"/>
      <x:c r="L750" s="34"/>
      <x:c r="M750" s="34"/>
      <x:c r="N750" s="34"/>
      <x:c r="O750" s="34"/>
      <x:c r="P750" s="34"/>
    </x:row>
    <x:row r="751">
      <x:c r="A751" s="34" t="n">
        <x:v>727</x:v>
      </x:c>
      <x:c r="B751" s="39" t="n">
        <x:v>-0.9138733662193383</x:v>
      </x:c>
      <x:c r="C751" s="39" t="n">
        <x:v>0.25144880691498883</x:v>
      </x:c>
      <x:c r="D751" s="17" t="n">
        <x:f>$B$6+$B$7*B751</x:f>
        <x:v>-0.041387336621933835</x:v>
      </x:c>
      <x:c r="E751" s="17" t="n">
        <x:f>$C$6+$C$7*($B$8*B751+SQRT(1-$B$8^2)*C751)</x:f>
        <x:v>0.07485572962998902</x:v>
      </x:c>
      <x:c r="F751" s="17" t="n">
        <x:f>$B$9*D751+(1-$B$9)*E751</x:f>
        <x:v>0.01673419650402759</x:v>
      </x:c>
      <x:c r="G751" s="34"/>
      <x:c r="H751" s="34"/>
      <x:c r="I751" s="34"/>
      <x:c r="J751" s="34"/>
      <x:c r="K751" s="34"/>
      <x:c r="L751" s="34"/>
      <x:c r="M751" s="34"/>
      <x:c r="N751" s="34"/>
      <x:c r="O751" s="34"/>
      <x:c r="P751" s="34"/>
    </x:row>
    <x:row r="752">
      <x:c r="A752" s="34" t="n">
        <x:v>728</x:v>
      </x:c>
      <x:c r="B752" s="39" t="n">
        <x:v>-0.46517314240716645</x:v>
      </x:c>
      <x:c r="C752" s="39" t="n">
        <x:v>0.06856158157345311</x:v>
      </x:c>
      <x:c r="D752" s="17" t="n">
        <x:f>$B$6+$B$7*B752</x:f>
        <x:v>0.0034826857592833577</x:v>
      </x:c>
      <x:c r="E752" s="17" t="n">
        <x:f>$C$6+$C$7*($B$8*B752+SQRT(1-$B$8^2)*C752)</x:f>
        <x:v>0.06887774564778691</x:v>
      </x:c>
      <x:c r="F752" s="17" t="n">
        <x:f>$B$9*D752+(1-$B$9)*E752</x:f>
        <x:v>0.036180215703535135</x:v>
      </x:c>
      <x:c r="G752" s="34"/>
      <x:c r="H752" s="34"/>
      <x:c r="I752" s="34"/>
      <x:c r="J752" s="34"/>
      <x:c r="K752" s="34"/>
      <x:c r="L752" s="34"/>
      <x:c r="M752" s="34"/>
      <x:c r="N752" s="34"/>
      <x:c r="O752" s="34"/>
      <x:c r="P752" s="34"/>
    </x:row>
    <x:row r="753">
      <x:c r="A753" s="34" t="n">
        <x:v>729</x:v>
      </x:c>
      <x:c r="B753" s="39" t="n">
        <x:v>1.5656840882395284</x:v>
      </x:c>
      <x:c r="C753" s="39" t="n">
        <x:v>0.984712796049583</x:v>
      </x:c>
      <x:c r="D753" s="17" t="n">
        <x:f>$B$6+$B$7*B753</x:f>
        <x:v>0.20656840882395283</x:v>
      </x:c>
      <x:c r="E753" s="17" t="n">
        <x:f>$C$6+$C$7*($B$8*B753+SQRT(1-$B$8^2)*C753)</x:f>
        <x:v>0.2913592047140668</x:v>
      </x:c>
      <x:c r="F753" s="17" t="n">
        <x:f>$B$9*D753+(1-$B$9)*E753</x:f>
        <x:v>0.2489638067690098</x:v>
      </x:c>
      <x:c r="G753" s="34"/>
      <x:c r="H753" s="34"/>
      <x:c r="I753" s="34"/>
      <x:c r="J753" s="34"/>
      <x:c r="K753" s="34"/>
      <x:c r="L753" s="34"/>
      <x:c r="M753" s="34"/>
      <x:c r="N753" s="34"/>
      <x:c r="O753" s="34"/>
      <x:c r="P753" s="34"/>
    </x:row>
    <x:row r="754">
      <x:c r="A754" s="34" t="n">
        <x:v>730</x:v>
      </x:c>
      <x:c r="B754" s="39" t="n">
        <x:v>1.2643540301027232</x:v>
      </x:c>
      <x:c r="C754" s="39" t="n">
        <x:v>-0.41479688501572926</x:v>
      </x:c>
      <x:c r="D754" s="17" t="n">
        <x:f>$B$6+$B$7*B754</x:f>
        <x:v>0.17643540301027233</x:v>
      </x:c>
      <x:c r="E754" s="17" t="n">
        <x:f>$C$6+$C$7*($B$8*B754+SQRT(1-$B$8^2)*C754)</x:f>
        <x:v>0.07754227996830133</x:v>
      </x:c>
      <x:c r="F754" s="17" t="n">
        <x:f>$B$9*D754+(1-$B$9)*E754</x:f>
        <x:v>0.12698884148928682</x:v>
      </x:c>
      <x:c r="G754" s="34"/>
      <x:c r="H754" s="34"/>
      <x:c r="I754" s="34"/>
      <x:c r="J754" s="34"/>
      <x:c r="K754" s="34"/>
      <x:c r="L754" s="34"/>
      <x:c r="M754" s="34"/>
      <x:c r="N754" s="34"/>
      <x:c r="O754" s="34"/>
      <x:c r="P754" s="34"/>
    </x:row>
    <x:row r="755">
      <x:c r="A755" s="34" t="n">
        <x:v>731</x:v>
      </x:c>
      <x:c r="B755" s="39" t="n">
        <x:v>0.30533726928730415</x:v>
      </x:c>
      <x:c r="C755" s="39" t="n">
        <x:v>0.9318719576729585</x:v>
      </x:c>
      <x:c r="D755" s="17" t="n">
        <x:f>$B$6+$B$7*B755</x:f>
        <x:v>0.08053372692873043</x:v>
      </x:c>
      <x:c r="E755" s="17" t="n">
        <x:f>$C$6+$C$7*($B$8*B755+SQRT(1-$B$8^2)*C755)</x:f>
        <x:v>0.22708255578673686</x:v>
      </x:c>
      <x:c r="F755" s="17" t="n">
        <x:f>$B$9*D755+(1-$B$9)*E755</x:f>
        <x:v>0.15380814135773363</x:v>
      </x:c>
      <x:c r="G755" s="34"/>
      <x:c r="H755" s="34"/>
      <x:c r="I755" s="34"/>
      <x:c r="J755" s="34"/>
      <x:c r="K755" s="34"/>
      <x:c r="L755" s="34"/>
      <x:c r="M755" s="34"/>
      <x:c r="N755" s="34"/>
      <x:c r="O755" s="34"/>
      <x:c r="P755" s="34"/>
    </x:row>
    <x:row r="756">
      <x:c r="A756" s="34" t="n">
        <x:v>732</x:v>
      </x:c>
      <x:c r="B756" s="39" t="n">
        <x:v>-0.03681058175009335</x:v>
      </x:c>
      <x:c r="C756" s="39" t="n">
        <x:v>0.07633517769360382</x:v>
      </x:c>
      <x:c r="D756" s="17" t="n">
        <x:f>$B$6+$B$7*B756</x:f>
        <x:v>0.04631894182499067</x:v>
      </x:c>
      <x:c r="E756" s="17" t="n">
        <x:f>$C$6+$C$7*($B$8*B756+SQRT(1-$B$8^2)*C756)</x:f>
        <x:v>0.08926639158860436</x:v>
      </x:c>
      <x:c r="F756" s="17" t="n">
        <x:f>$B$9*D756+(1-$B$9)*E756</x:f>
        <x:v>0.06779266670679751</x:v>
      </x:c>
      <x:c r="G756" s="34"/>
      <x:c r="H756" s="34"/>
      <x:c r="I756" s="34"/>
      <x:c r="J756" s="34"/>
      <x:c r="K756" s="34"/>
      <x:c r="L756" s="34"/>
      <x:c r="M756" s="34"/>
      <x:c r="N756" s="34"/>
      <x:c r="O756" s="34"/>
      <x:c r="P756" s="34"/>
    </x:row>
    <x:row r="757">
      <x:c r="A757" s="34" t="n">
        <x:v>733</x:v>
      </x:c>
      <x:c r="B757" s="39" t="n">
        <x:v>-1.6661148119495561</x:v>
      </x:c>
      <x:c r="C757" s="39" t="n">
        <x:v>0.9944927729282236</x:v>
      </x:c>
      <x:c r="D757" s="17" t="n">
        <x:f>$B$6+$B$7*B757</x:f>
        <x:v>-0.11661148119495561</x:v>
      </x:c>
      <x:c r="E757" s="17" t="n">
        <x:f>$C$6+$C$7*($B$8*B757+SQRT(1-$B$8^2)*C757)</x:f>
        <x:v>0.147327679705581</x:v>
      </x:c>
      <x:c r="F757" s="17" t="n">
        <x:f>$B$9*D757+(1-$B$9)*E757</x:f>
        <x:v>0.015358099255312695</x:v>
      </x:c>
      <x:c r="G757" s="34"/>
      <x:c r="H757" s="34"/>
      <x:c r="I757" s="34"/>
      <x:c r="J757" s="34"/>
      <x:c r="K757" s="34"/>
      <x:c r="L757" s="34"/>
      <x:c r="M757" s="34"/>
      <x:c r="N757" s="34"/>
      <x:c r="O757" s="34"/>
      <x:c r="P757" s="34"/>
    </x:row>
    <x:row r="758">
      <x:c r="A758" s="34" t="n">
        <x:v>734</x:v>
      </x:c>
      <x:c r="B758" s="39" t="n">
        <x:v>-0.31197448920587684</x:v>
      </x:c>
      <x:c r="C758" s="39" t="n">
        <x:v>-2.250634471691141</x:v>
      </x:c>
      <x:c r="D758" s="17" t="n">
        <x:f>$B$6+$B$7*B758</x:f>
        <x:v>0.018802551079412318</x:v>
      </x:c>
      <x:c r="E758" s="17" t="n">
        <x:f>$C$6+$C$7*($B$8*B758+SQRT(1-$B$8^2)*C758)</x:f>
        <x:v>-0.25608411960523886</x:v>
      </x:c>
      <x:c r="F758" s="17" t="n">
        <x:f>$B$9*D758+(1-$B$9)*E758</x:f>
        <x:v>-0.11864078426291327</x:v>
      </x:c>
      <x:c r="G758" s="34"/>
      <x:c r="H758" s="34"/>
      <x:c r="I758" s="34"/>
      <x:c r="J758" s="34"/>
      <x:c r="K758" s="34"/>
      <x:c r="L758" s="34"/>
      <x:c r="M758" s="34"/>
      <x:c r="N758" s="34"/>
      <x:c r="O758" s="34"/>
      <x:c r="P758" s="34"/>
    </x:row>
    <x:row r="759">
      <x:c r="A759" s="34" t="n">
        <x:v>735</x:v>
      </x:c>
      <x:c r="B759" s="39" t="n">
        <x:v>0.2548512808780397</x:v>
      </x:c>
      <x:c r="C759" s="39" t="n">
        <x:v>0.4780600196932595</x:v>
      </x:c>
      <x:c r="D759" s="17" t="n">
        <x:f>$B$6+$B$7*B759</x:f>
        <x:v>0.07548512808780397</x:v>
      </x:c>
      <x:c r="E759" s="17" t="n">
        <x:f>$C$6+$C$7*($B$8*B759+SQRT(1-$B$8^2)*C759)</x:f>
        <x:v>0.15987433665184536</x:v>
      </x:c>
      <x:c r="F759" s="17" t="n">
        <x:f>$B$9*D759+(1-$B$9)*E759</x:f>
        <x:v>0.11767973236982467</x:v>
      </x:c>
      <x:c r="G759" s="34"/>
      <x:c r="H759" s="34"/>
      <x:c r="I759" s="34"/>
      <x:c r="J759" s="34"/>
      <x:c r="K759" s="34"/>
      <x:c r="L759" s="34"/>
      <x:c r="M759" s="34"/>
      <x:c r="N759" s="34"/>
      <x:c r="O759" s="34"/>
      <x:c r="P759" s="34"/>
    </x:row>
    <x:row r="760">
      <x:c r="A760" s="34" t="n">
        <x:v>736</x:v>
      </x:c>
      <x:c r="B760" s="39" t="n">
        <x:v>-1.1240568043236032</x:v>
      </x:c>
      <x:c r="C760" s="39" t="n">
        <x:v>-0.20193216721020227</x:v>
      </x:c>
      <x:c r="D760" s="17" t="n">
        <x:f>$B$6+$B$7*B760</x:f>
        <x:v>-0.06240568043236032</x:v>
      </x:c>
      <x:c r="E760" s="17" t="n">
        <x:f>$C$6+$C$7*($B$8*B760+SQRT(1-$B$8^2)*C760)</x:f>
        <x:v>0.0005227922561038267</x:v>
      </x:c>
      <x:c r="F760" s="17" t="n">
        <x:f>$B$9*D760+(1-$B$9)*E760</x:f>
        <x:v>-0.030941444088128246</x:v>
      </x:c>
      <x:c r="G760" s="34"/>
      <x:c r="H760" s="34"/>
      <x:c r="I760" s="34"/>
      <x:c r="J760" s="34"/>
      <x:c r="K760" s="34"/>
      <x:c r="L760" s="34"/>
      <x:c r="M760" s="34"/>
      <x:c r="N760" s="34"/>
      <x:c r="O760" s="34"/>
      <x:c r="P760" s="34"/>
    </x:row>
    <x:row r="761">
      <x:c r="A761" s="34" t="n">
        <x:v>737</x:v>
      </x:c>
      <x:c r="B761" s="39" t="n">
        <x:v>-1.6993494733707635</x:v>
      </x:c>
      <x:c r="C761" s="39" t="n">
        <x:v>-0.4628142735625225</x:v>
      </x:c>
      <x:c r="D761" s="17" t="n">
        <x:f>$B$6+$B$7*B761</x:f>
        <x:v>-0.11993494733707637</x:v>
      </x:c>
      <x:c r="E761" s="17" t="n">
        <x:f>$C$6+$C$7*($B$8*B761+SQRT(1-$B$8^2)*C761)</x:f>
        <x:v>-0.06269522808067383</x:v>
      </x:c>
      <x:c r="F761" s="17" t="n">
        <x:f>$B$9*D761+(1-$B$9)*E761</x:f>
        <x:v>-0.0913150877088751</x:v>
      </x:c>
      <x:c r="G761" s="34"/>
      <x:c r="H761" s="34"/>
      <x:c r="I761" s="34"/>
      <x:c r="J761" s="34"/>
      <x:c r="K761" s="34"/>
      <x:c r="L761" s="34"/>
      <x:c r="M761" s="34"/>
      <x:c r="N761" s="34"/>
      <x:c r="O761" s="34"/>
      <x:c r="P761" s="34"/>
    </x:row>
    <x:row r="762">
      <x:c r="A762" s="34" t="n">
        <x:v>738</x:v>
      </x:c>
      <x:c r="B762" s="39" t="n">
        <x:v>0.3456780918486155</x:v>
      </x:c>
      <x:c r="C762" s="39" t="n">
        <x:v>1.3560553804020634</x:v>
      </x:c>
      <x:c r="D762" s="17" t="n">
        <x:f>$B$6+$B$7*B762</x:f>
        <x:v>0.08456780918486155</x:v>
      </x:c>
      <x:c r="E762" s="17" t="n">
        <x:f>$C$6+$C$7*($B$8*B762+SQRT(1-$B$8^2)*C762)</x:f>
        <x:v>0.28959467213187223</x:v>
      </x:c>
      <x:c r="F762" s="17" t="n">
        <x:f>$B$9*D762+(1-$B$9)*E762</x:f>
        <x:v>0.1870812406583669</x:v>
      </x:c>
      <x:c r="G762" s="34"/>
      <x:c r="H762" s="34"/>
      <x:c r="I762" s="34"/>
      <x:c r="J762" s="34"/>
      <x:c r="K762" s="34"/>
      <x:c r="L762" s="34"/>
      <x:c r="M762" s="34"/>
      <x:c r="N762" s="34"/>
      <x:c r="O762" s="34"/>
      <x:c r="P762" s="34"/>
    </x:row>
    <x:row r="763">
      <x:c r="A763" s="34" t="n">
        <x:v>739</x:v>
      </x:c>
      <x:c r="B763" s="39" t="n">
        <x:v>-2.063006184618154</x:v>
      </x:c>
      <x:c r="C763" s="39" t="n">
        <x:v>1.397354762593176</x:v>
      </x:c>
      <x:c r="D763" s="17" t="n">
        <x:f>$B$6+$B$7*B763</x:f>
        <x:v>-0.15630061846181542</x:v>
      </x:c>
      <x:c r="E763" s="17" t="n">
        <x:f>$C$6+$C$7*($B$8*B763+SQRT(1-$B$8^2)*C763)</x:f>
        <x:v>0.18711344464082805</x:v>
      </x:c>
      <x:c r="F763" s="17" t="n">
        <x:f>$B$9*D763+(1-$B$9)*E763</x:f>
        <x:v>0.015406413089506313</x:v>
      </x:c>
      <x:c r="G763" s="34"/>
      <x:c r="H763" s="34"/>
      <x:c r="I763" s="34"/>
      <x:c r="J763" s="34"/>
      <x:c r="K763" s="34"/>
      <x:c r="L763" s="34"/>
      <x:c r="M763" s="34"/>
      <x:c r="N763" s="34"/>
      <x:c r="O763" s="34"/>
      <x:c r="P763" s="34"/>
    </x:row>
    <x:row r="764">
      <x:c r="A764" s="34" t="n">
        <x:v>740</x:v>
      </x:c>
      <x:c r="B764" s="39" t="n">
        <x:v>-0.06971669827803186</x:v>
      </x:c>
      <x:c r="C764" s="39" t="n">
        <x:v>-0.3419790761205631</x:v>
      </x:c>
      <x:c r="D764" s="17" t="n">
        <x:f>$B$6+$B$7*B764</x:f>
        <x:v>0.043028330172196816</x:v>
      </x:c>
      <x:c r="E764" s="17" t="n">
        <x:f>$C$6+$C$7*($B$8*B764+SQRT(1-$B$8^2)*C764)</x:f>
        <x:v>0.02792866156112534</x:v>
      </x:c>
      <x:c r="F764" s="17" t="n">
        <x:f>$B$9*D764+(1-$B$9)*E764</x:f>
        <x:v>0.035478495866661075</x:v>
      </x:c>
      <x:c r="G764" s="34"/>
      <x:c r="H764" s="34"/>
      <x:c r="I764" s="34"/>
      <x:c r="J764" s="34"/>
      <x:c r="K764" s="34"/>
      <x:c r="L764" s="34"/>
      <x:c r="M764" s="34"/>
      <x:c r="N764" s="34"/>
      <x:c r="O764" s="34"/>
      <x:c r="P764" s="34"/>
    </x:row>
    <x:row r="765">
      <x:c r="A765" s="34" t="n">
        <x:v>741</x:v>
      </x:c>
      <x:c r="B765" s="39" t="n">
        <x:v>0.6962013494144368</x:v>
      </x:c>
      <x:c r="C765" s="39" t="n">
        <x:v>2.115938530767544</x:v>
      </x:c>
      <x:c r="D765" s="17" t="n">
        <x:f>$B$6+$B$7*B765</x:f>
        <x:v>0.11962013494144369</x:v>
      </x:c>
      <x:c r="E765" s="17" t="n">
        <x:f>$C$6+$C$7*($B$8*B765+SQRT(1-$B$8^2)*C765)</x:f>
        <x:v>0.4141005675668101</x:v>
      </x:c>
      <x:c r="F765" s="17" t="n">
        <x:f>$B$9*D765+(1-$B$9)*E765</x:f>
        <x:v>0.2668603512541269</x:v>
      </x:c>
      <x:c r="G765" s="34"/>
      <x:c r="H765" s="34"/>
      <x:c r="I765" s="34"/>
      <x:c r="J765" s="34"/>
      <x:c r="K765" s="34"/>
      <x:c r="L765" s="34"/>
      <x:c r="M765" s="34"/>
      <x:c r="N765" s="34"/>
      <x:c r="O765" s="34"/>
      <x:c r="P765" s="34"/>
    </x:row>
    <x:row r="766">
      <x:c r="A766" s="34" t="n">
        <x:v>742</x:v>
      </x:c>
      <x:c r="B766" s="39" t="n">
        <x:v>0.5396104975764852</x:v>
      </x:c>
      <x:c r="C766" s="39" t="n">
        <x:v>-1.1774745606329784</x:v>
      </x:c>
      <x:c r="D766" s="17" t="n">
        <x:f>$B$6+$B$7*B766</x:f>
        <x:v>0.10396104975764853</x:v>
      </x:c>
      <x:c r="E766" s="17" t="n">
        <x:f>$C$6+$C$7*($B$8*B766+SQRT(1-$B$8^2)*C766)</x:f>
        <x:v>-0.06420339891790704</x:v>
      </x:c>
      <x:c r="F766" s="17" t="n">
        <x:f>$B$9*D766+(1-$B$9)*E766</x:f>
        <x:v>0.019878825419870745</x:v>
      </x:c>
      <x:c r="G766" s="34"/>
      <x:c r="H766" s="34"/>
      <x:c r="I766" s="34"/>
      <x:c r="J766" s="34"/>
      <x:c r="K766" s="34"/>
      <x:c r="L766" s="34"/>
      <x:c r="M766" s="34"/>
      <x:c r="N766" s="34"/>
      <x:c r="O766" s="34"/>
      <x:c r="P766" s="34"/>
    </x:row>
    <x:row r="767">
      <x:c r="A767" s="34" t="n">
        <x:v>743</x:v>
      </x:c>
      <x:c r="B767" s="39" t="n">
        <x:v>-0.8627996972203491</x:v>
      </x:c>
      <x:c r="C767" s="39" t="n">
        <x:v>0.6116235866519316</x:v>
      </x:c>
      <x:c r="D767" s="17" t="n">
        <x:f>$B$6+$B$7*B767</x:f>
        <x:v>-0.03627996972203491</x:v>
      </x:c>
      <x:c r="E767" s="17" t="n">
        <x:f>$C$6+$C$7*($B$8*B767+SQRT(1-$B$8^2)*C767)</x:f>
        <x:v>0.12869177099786105</x:v>
      </x:c>
      <x:c r="F767" s="17" t="n">
        <x:f>$B$9*D767+(1-$B$9)*E767</x:f>
        <x:v>0.04620590063791307</x:v>
      </x:c>
      <x:c r="G767" s="34"/>
      <x:c r="H767" s="34"/>
      <x:c r="I767" s="34"/>
      <x:c r="J767" s="34"/>
      <x:c r="K767" s="34"/>
      <x:c r="L767" s="34"/>
      <x:c r="M767" s="34"/>
      <x:c r="N767" s="34"/>
      <x:c r="O767" s="34"/>
      <x:c r="P767" s="34"/>
    </x:row>
    <x:row r="768">
      <x:c r="A768" s="34" t="n">
        <x:v>744</x:v>
      </x:c>
      <x:c r="B768" s="39" t="n">
        <x:v>0.11918476677035394</x:v>
      </x:c>
      <x:c r="C768" s="39" t="n">
        <x:v>0.23583715974948496</x:v>
      </x:c>
      <x:c r="D768" s="17" t="n">
        <x:f>$B$6+$B$7*B768</x:f>
        <x:v>0.0619184766770354</x:v>
      </x:c>
      <x:c r="E768" s="17" t="n">
        <x:f>$C$6+$C$7*($B$8*B768+SQRT(1-$B$8^2)*C768)</x:f>
        <x:v>0.11910946128004557</x:v>
      </x:c>
      <x:c r="F768" s="17" t="n">
        <x:f>$B$9*D768+(1-$B$9)*E768</x:f>
        <x:v>0.09051396897854048</x:v>
      </x:c>
      <x:c r="G768" s="34"/>
      <x:c r="H768" s="34"/>
      <x:c r="I768" s="34"/>
      <x:c r="J768" s="34"/>
      <x:c r="K768" s="34"/>
      <x:c r="L768" s="34"/>
      <x:c r="M768" s="34"/>
      <x:c r="N768" s="34"/>
      <x:c r="O768" s="34"/>
      <x:c r="P768" s="34"/>
    </x:row>
    <x:row r="769">
      <x:c r="A769" s="34" t="n">
        <x:v>745</x:v>
      </x:c>
      <x:c r="B769" s="39" t="n">
        <x:v>0.06835563829398299</x:v>
      </x:c>
      <x:c r="C769" s="39" t="n">
        <x:v>0.5050511592530205</x:v>
      </x:c>
      <x:c r="D769" s="17" t="n">
        <x:f>$B$6+$B$7*B769</x:f>
        <x:v>0.056835563829398306</x:v>
      </x:c>
      <x:c r="E769" s="17" t="n">
        <x:f>$C$6+$C$7*($B$8*B769+SQRT(1-$B$8^2)*C769)</x:f>
        <x:v>0.15534421865310857</x:v>
      </x:c>
      <x:c r="F769" s="17" t="n">
        <x:f>$B$9*D769+(1-$B$9)*E769</x:f>
        <x:v>0.10608989124125344</x:v>
      </x:c>
      <x:c r="G769" s="34"/>
      <x:c r="H769" s="34"/>
      <x:c r="I769" s="34"/>
      <x:c r="J769" s="34"/>
      <x:c r="K769" s="34"/>
      <x:c r="L769" s="34"/>
      <x:c r="M769" s="34"/>
      <x:c r="N769" s="34"/>
      <x:c r="O769" s="34"/>
      <x:c r="P769" s="34"/>
    </x:row>
    <x:row r="770">
      <x:c r="A770" s="34" t="n">
        <x:v>746</x:v>
      </x:c>
      <x:c r="B770" s="39" t="n">
        <x:v>0.2523952720882413</x:v>
      </x:c>
      <x:c r="C770" s="39" t="n">
        <x:v>-0.3388000885279191</x:v>
      </x:c>
      <x:c r="D770" s="17" t="n">
        <x:f>$B$6+$B$7*B770</x:f>
        <x:v>0.07523952720882414</x:v>
      </x:c>
      <x:c r="E770" s="17" t="n">
        <x:f>$C$6+$C$7*($B$8*B770+SQRT(1-$B$8^2)*C770)</x:f>
        <x:v>0.04287858436042381</x:v>
      </x:c>
      <x:c r="F770" s="17" t="n">
        <x:f>$B$9*D770+(1-$B$9)*E770</x:f>
        <x:v>0.059059055784623976</x:v>
      </x:c>
      <x:c r="G770" s="34"/>
      <x:c r="H770" s="34"/>
      <x:c r="I770" s="34"/>
      <x:c r="J770" s="34"/>
      <x:c r="K770" s="34"/>
      <x:c r="L770" s="34"/>
      <x:c r="M770" s="34"/>
      <x:c r="N770" s="34"/>
      <x:c r="O770" s="34"/>
      <x:c r="P770" s="34"/>
    </x:row>
    <x:row r="771">
      <x:c r="A771" s="34" t="n">
        <x:v>747</x:v>
      </x:c>
      <x:c r="B771" s="39" t="n">
        <x:v>-1.143762584840267</x:v>
      </x:c>
      <x:c r="C771" s="39" t="n">
        <x:v>-0.7416363725080316</x:v>
      </x:c>
      <x:c r="D771" s="17" t="n">
        <x:f>$B$6+$B$7*B771</x:f>
        <x:v>-0.06437625848402671</x:v>
      </x:c>
      <x:c r="E771" s="17" t="n">
        <x:f>$C$6+$C$7*($B$8*B771+SQRT(1-$B$8^2)*C771)</x:f>
        <x:v>-0.0775907176576228</x:v>
      </x:c>
      <x:c r="F771" s="17" t="n">
        <x:f>$B$9*D771+(1-$B$9)*E771</x:f>
        <x:v>-0.07098348807082476</x:v>
      </x:c>
      <x:c r="G771" s="34"/>
      <x:c r="H771" s="34"/>
      <x:c r="I771" s="34"/>
      <x:c r="J771" s="34"/>
      <x:c r="K771" s="34"/>
      <x:c r="L771" s="34"/>
      <x:c r="M771" s="34"/>
      <x:c r="N771" s="34"/>
      <x:c r="O771" s="34"/>
      <x:c r="P771" s="34"/>
    </x:row>
    <x:row r="772">
      <x:c r="A772" s="34" t="n">
        <x:v>748</x:v>
      </x:c>
      <x:c r="B772" s="39" t="n">
        <x:v>-1.2163203939778904</x:v>
      </x:c>
      <x:c r="C772" s="39" t="n">
        <x:v>-0.511693950393581</x:v>
      </x:c>
      <x:c r="D772" s="17" t="n">
        <x:f>$B$6+$B$7*B772</x:f>
        <x:v>-0.07163203939778905</x:v>
      </x:c>
      <x:c r="E772" s="17" t="n">
        <x:f>$C$6+$C$7*($B$8*B772+SQRT(1-$B$8^2)*C772)</x:f>
        <x:v>-0.04795315549025529</x:v>
      </x:c>
      <x:c r="F772" s="17" t="n">
        <x:f>$B$9*D772+(1-$B$9)*E772</x:f>
        <x:v>-0.05979259744402217</x:v>
      </x:c>
      <x:c r="G772" s="34"/>
      <x:c r="H772" s="34"/>
      <x:c r="I772" s="34"/>
      <x:c r="J772" s="34"/>
      <x:c r="K772" s="34"/>
      <x:c r="L772" s="34"/>
      <x:c r="M772" s="34"/>
      <x:c r="N772" s="34"/>
      <x:c r="O772" s="34"/>
      <x:c r="P772" s="34"/>
    </x:row>
    <x:row r="773">
      <x:c r="A773" s="34" t="n">
        <x:v>749</x:v>
      </x:c>
      <x:c r="B773" s="39" t="n">
        <x:v>-1.6986200084894403</x:v>
      </x:c>
      <x:c r="C773" s="39" t="n">
        <x:v>2.757715231747749</x:v>
      </x:c>
      <x:c r="D773" s="17" t="n">
        <x:f>$B$6+$B$7*B773</x:f>
        <x:v>-0.11986200084894404</x:v>
      </x:c>
      <x:c r="E773" s="17" t="n">
        <x:f>$C$6+$C$7*($B$8*B773+SQRT(1-$B$8^2)*C773)</x:f>
        <x:v>0.39816599950429443</x:v>
      </x:c>
      <x:c r="F773" s="17" t="n">
        <x:f>$B$9*D773+(1-$B$9)*E773</x:f>
        <x:v>0.1391519993276752</x:v>
      </x:c>
      <x:c r="G773" s="34"/>
      <x:c r="H773" s="34"/>
      <x:c r="I773" s="34"/>
      <x:c r="J773" s="34"/>
      <x:c r="K773" s="34"/>
      <x:c r="L773" s="34"/>
      <x:c r="M773" s="34"/>
      <x:c r="N773" s="34"/>
      <x:c r="O773" s="34"/>
      <x:c r="P773" s="34"/>
    </x:row>
    <x:row r="774">
      <x:c r="A774" s="34" t="n">
        <x:v>750</x:v>
      </x:c>
      <x:c r="B774" s="39" t="n">
        <x:v>-0.6804734202362149</x:v>
      </x:c>
      <x:c r="C774" s="39" t="n">
        <x:v>1.2440490208009063</x:v>
      </x:c>
      <x:c r="D774" s="17" t="n">
        <x:f>$B$6+$B$7*B774</x:f>
        <x:v>-0.018047342023621488</x:v>
      </x:c>
      <x:c r="E774" s="17" t="n">
        <x:f>$C$6+$C$7*($B$8*B774+SQRT(1-$B$8^2)*C774)</x:f>
        <x:v>0.22739076550332282</x:v>
      </x:c>
      <x:c r="F774" s="17" t="n">
        <x:f>$B$9*D774+(1-$B$9)*E774</x:f>
        <x:v>0.10467171173985067</x:v>
      </x:c>
      <x:c r="G774" s="34"/>
      <x:c r="H774" s="34"/>
      <x:c r="I774" s="34"/>
      <x:c r="J774" s="34"/>
      <x:c r="K774" s="34"/>
      <x:c r="L774" s="34"/>
      <x:c r="M774" s="34"/>
      <x:c r="N774" s="34"/>
      <x:c r="O774" s="34"/>
      <x:c r="P774" s="34"/>
    </x:row>
    <x:row r="775">
      <x:c r="A775" s="34" t="n">
        <x:v>751</x:v>
      </x:c>
      <x:c r="B775" s="39" t="n">
        <x:v>0.9699746689545694</x:v>
      </x:c>
      <x:c r="C775" s="39" t="n">
        <x:v>-1.393407737580873</x:v>
      </x:c>
      <x:c r="D775" s="17" t="n">
        <x:f>$B$6+$B$7*B775</x:f>
        <x:v>0.14699746689545695</x:v>
      </x:c>
      <x:c r="E775" s="17" t="n">
        <x:f>$C$6+$C$7*($B$8*B775+SQRT(1-$B$8^2)*C775)</x:f>
        <x:v>-0.07573507956245802</x:v>
      </x:c>
      <x:c r="F775" s="17" t="n">
        <x:f>$B$9*D775+(1-$B$9)*E775</x:f>
        <x:v>0.035631193666499465</x:v>
      </x:c>
      <x:c r="G775" s="34"/>
      <x:c r="H775" s="34"/>
      <x:c r="I775" s="34"/>
      <x:c r="J775" s="34"/>
      <x:c r="K775" s="34"/>
      <x:c r="L775" s="34"/>
      <x:c r="M775" s="34"/>
      <x:c r="N775" s="34"/>
      <x:c r="O775" s="34"/>
      <x:c r="P775" s="34"/>
    </x:row>
    <x:row r="776">
      <x:c r="A776" s="34" t="n">
        <x:v>752</x:v>
      </x:c>
      <x:c r="B776" s="39" t="n">
        <x:v>0.2725123445496821</x:v>
      </x:c>
      <x:c r="C776" s="39" t="n">
        <x:v>0.528576953524689</x:v>
      </x:c>
      <x:c r="D776" s="17" t="n">
        <x:f>$B$6+$B$7*B776</x:f>
        <x:v>0.07725123445496822</x:v>
      </x:c>
      <x:c r="E776" s="17" t="n">
        <x:f>$C$6+$C$7*($B$8*B776+SQRT(1-$B$8^2)*C776)</x:f>
        <x:v>0.16789759704464727</x:v>
      </x:c>
      <x:c r="F776" s="17" t="n">
        <x:f>$B$9*D776+(1-$B$9)*E776</x:f>
        <x:v>0.12257441574980774</x:v>
      </x:c>
      <x:c r="G776" s="34"/>
      <x:c r="H776" s="34"/>
      <x:c r="I776" s="34"/>
      <x:c r="J776" s="34"/>
      <x:c r="K776" s="34"/>
      <x:c r="L776" s="34"/>
      <x:c r="M776" s="34"/>
      <x:c r="N776" s="34"/>
      <x:c r="O776" s="34"/>
      <x:c r="P776" s="34"/>
    </x:row>
    <x:row r="777">
      <x:c r="A777" s="34" t="n">
        <x:v>753</x:v>
      </x:c>
      <x:c r="B777" s="39" t="n">
        <x:v>-0.49251060571763583</x:v>
      </x:c>
      <x:c r="C777" s="39" t="n">
        <x:v>0.08556096795436062</x:v>
      </x:c>
      <x:c r="D777" s="17" t="n">
        <x:f>$B$6+$B$7*B777</x:f>
        <x:v>0.0007489394282364156</x:v>
      </x:c>
      <x:c r="E777" s="17" t="n">
        <x:f>$C$6+$C$7*($B$8*B777+SQRT(1-$B$8^2)*C777)</x:f>
        <x:v>0.07008001695913293</x:v>
      </x:c>
      <x:c r="F777" s="17" t="n">
        <x:f>$B$9*D777+(1-$B$9)*E777</x:f>
        <x:v>0.03541447819368468</x:v>
      </x:c>
      <x:c r="G777" s="34"/>
      <x:c r="H777" s="34"/>
      <x:c r="I777" s="34"/>
      <x:c r="J777" s="34"/>
      <x:c r="K777" s="34"/>
      <x:c r="L777" s="34"/>
      <x:c r="M777" s="34"/>
      <x:c r="N777" s="34"/>
      <x:c r="O777" s="34"/>
      <x:c r="P777" s="34"/>
    </x:row>
    <x:row r="778">
      <x:c r="A778" s="34" t="n">
        <x:v>754</x:v>
      </x:c>
      <x:c r="B778" s="39" t="n">
        <x:v>-0.4515327164328039</x:v>
      </x:c>
      <x:c r="C778" s="39" t="n">
        <x:v>0.8553013403738126</x:v>
      </x:c>
      <x:c r="D778" s="17" t="n">
        <x:f>$B$6+$B$7*B778</x:f>
        <x:v>0.004846728356719607</x:v>
      </x:c>
      <x:c r="E778" s="17" t="n">
        <x:f>$C$6+$C$7*($B$8*B778+SQRT(1-$B$8^2)*C778)</x:f>
        <x:v>0.18206684940157952</x:v>
      </x:c>
      <x:c r="F778" s="17" t="n">
        <x:f>$B$9*D778+(1-$B$9)*E778</x:f>
        <x:v>0.09345678887914957</x:v>
      </x:c>
      <x:c r="G778" s="34"/>
      <x:c r="H778" s="34"/>
      <x:c r="I778" s="34"/>
      <x:c r="J778" s="34"/>
      <x:c r="K778" s="34"/>
      <x:c r="L778" s="34"/>
      <x:c r="M778" s="34"/>
      <x:c r="N778" s="34"/>
      <x:c r="O778" s="34"/>
      <x:c r="P778" s="34"/>
    </x:row>
    <x:row r="779">
      <x:c r="A779" s="34" t="n">
        <x:v>755</x:v>
      </x:c>
      <x:c r="B779" s="39" t="n">
        <x:v>0.4652211152701418</x:v>
      </x:c>
      <x:c r="C779" s="39" t="n">
        <x:v>-0.5816111810432788</x:v>
      </x:c>
      <x:c r="D779" s="17" t="n">
        <x:f>$B$6+$B$7*B779</x:f>
        <x:v>0.09652211152701419</x:v>
      </x:c>
      <x:c r="E779" s="17" t="n">
        <x:f>$C$6+$C$7*($B$8*B779+SQRT(1-$B$8^2)*C779)</x:f>
        <x:v>0.017711694350217584</x:v>
      </x:c>
      <x:c r="F779" s="17" t="n">
        <x:f>$B$9*D779+(1-$B$9)*E779</x:f>
        <x:v>0.05711690293861589</x:v>
      </x:c>
      <x:c r="G779" s="34"/>
      <x:c r="H779" s="34"/>
      <x:c r="I779" s="34"/>
      <x:c r="J779" s="34"/>
      <x:c r="K779" s="34"/>
      <x:c r="L779" s="34"/>
      <x:c r="M779" s="34"/>
      <x:c r="N779" s="34"/>
      <x:c r="O779" s="34"/>
      <x:c r="P779" s="34"/>
    </x:row>
    <x:row r="780">
      <x:c r="A780" s="34" t="n">
        <x:v>756</x:v>
      </x:c>
      <x:c r="B780" s="39" t="n">
        <x:v>1.1484178678550083</x:v>
      </x:c>
      <x:c r="C780" s="39" t="n">
        <x:v>-0.664020329251278</x:v>
      </x:c>
      <x:c r="D780" s="17" t="n">
        <x:f>$B$6+$B$7*B780</x:f>
        <x:v>0.16484178678550082</x:v>
      </x:c>
      <x:c r="E780" s="17" t="n">
        <x:f>$C$6+$C$7*($B$8*B780+SQRT(1-$B$8^2)*C780)</x:f>
        <x:v>0.03666355066188817</x:v>
      </x:c>
      <x:c r="F780" s="17" t="n">
        <x:f>$B$9*D780+(1-$B$9)*E780</x:f>
        <x:v>0.1007526687236945</x:v>
      </x:c>
      <x:c r="G780" s="34"/>
      <x:c r="H780" s="34"/>
      <x:c r="I780" s="34"/>
      <x:c r="J780" s="34"/>
      <x:c r="K780" s="34"/>
      <x:c r="L780" s="34"/>
      <x:c r="M780" s="34"/>
      <x:c r="N780" s="34"/>
      <x:c r="O780" s="34"/>
      <x:c r="P780" s="34"/>
    </x:row>
    <x:row r="781">
      <x:c r="A781" s="34" t="n">
        <x:v>757</x:v>
      </x:c>
      <x:c r="B781" s="39" t="n">
        <x:v>-0.3073389810987945</x:v>
      </x:c>
      <x:c r="C781" s="39" t="n">
        <x:v>-0.5948652326905401</x:v>
      </x:c>
      <x:c r="D781" s="17" t="n">
        <x:f>$B$6+$B$7*B781</x:f>
        <x:v>0.019266101890120554</x:v>
      </x:c>
      <x:c r="E781" s="17" t="n">
        <x:f>$C$6+$C$7*($B$8*B781+SQRT(1-$B$8^2)*C781)</x:f>
        <x:v>-0.018950043902973668</x:v>
      </x:c>
      <x:c r="F781" s="17" t="n">
        <x:f>$B$9*D781+(1-$B$9)*E781</x:f>
        <x:v>0.0001580289935734433</x:v>
      </x:c>
      <x:c r="G781" s="34"/>
      <x:c r="H781" s="34"/>
      <x:c r="I781" s="34"/>
      <x:c r="J781" s="34"/>
      <x:c r="K781" s="34"/>
      <x:c r="L781" s="34"/>
      <x:c r="M781" s="34"/>
      <x:c r="N781" s="34"/>
      <x:c r="O781" s="34"/>
      <x:c r="P781" s="34"/>
    </x:row>
    <x:row r="782">
      <x:c r="A782" s="34" t="n">
        <x:v>758</x:v>
      </x:c>
      <x:c r="B782" s="39" t="n">
        <x:v>1.6810195932440302</x:v>
      </x:c>
      <x:c r="C782" s="39" t="n">
        <x:v>-0.06216954932973022</x:v>
      </x:c>
      <x:c r="D782" s="17" t="n">
        <x:f>$B$6+$B$7*B782</x:f>
        <x:v>0.21810195932440302</x:v>
      </x:c>
      <x:c r="E782" s="17" t="n">
        <x:f>$C$6+$C$7*($B$8*B782+SQRT(1-$B$8^2)*C782)</x:f>
        <x:v>0.1467499861599732</x:v>
      </x:c>
      <x:c r="F782" s="17" t="n">
        <x:f>$B$9*D782+(1-$B$9)*E782</x:f>
        <x:v>0.1824259727421881</x:v>
      </x:c>
      <x:c r="G782" s="34"/>
      <x:c r="H782" s="34"/>
      <x:c r="I782" s="34"/>
      <x:c r="J782" s="34"/>
      <x:c r="K782" s="34"/>
      <x:c r="L782" s="34"/>
      <x:c r="M782" s="34"/>
      <x:c r="N782" s="34"/>
      <x:c r="O782" s="34"/>
      <x:c r="P782" s="34"/>
    </x:row>
    <x:row r="783">
      <x:c r="A783" s="34" t="n">
        <x:v>759</x:v>
      </x:c>
      <x:c r="B783" s="39" t="n">
        <x:v>0.5983684237812759</x:v>
      </x:c>
      <x:c r="C783" s="39" t="n">
        <x:v>-1.2611768702687962</x:v>
      </x:c>
      <x:c r="D783" s="17" t="n">
        <x:f>$B$6+$B$7*B783</x:f>
        <x:v>0.10983684237812759</x:v>
      </x:c>
      <x:c r="E783" s="17" t="n">
        <x:f>$C$6+$C$7*($B$8*B783+SQRT(1-$B$8^2)*C783)</x:f>
        <x:v>-0.07353632940030334</x:v>
      </x:c>
      <x:c r="F783" s="17" t="n">
        <x:f>$B$9*D783+(1-$B$9)*E783</x:f>
        <x:v>0.018150256488912123</x:v>
      </x:c>
      <x:c r="G783" s="34"/>
      <x:c r="H783" s="34"/>
      <x:c r="I783" s="34"/>
      <x:c r="J783" s="34"/>
      <x:c r="K783" s="34"/>
      <x:c r="L783" s="34"/>
      <x:c r="M783" s="34"/>
      <x:c r="N783" s="34"/>
      <x:c r="O783" s="34"/>
      <x:c r="P783" s="34"/>
    </x:row>
    <x:row r="784">
      <x:c r="A784" s="34" t="n">
        <x:v>760</x:v>
      </x:c>
      <x:c r="B784" s="39" t="n">
        <x:v>-0.15432695795091034</x:v>
      </x:c>
      <x:c r="C784" s="39" t="n">
        <x:v>0.22425065470031233</x:v>
      </x:c>
      <x:c r="D784" s="17" t="n">
        <x:f>$B$6+$B$7*B784</x:f>
        <x:v>0.03456730420490897</x:v>
      </x:c>
      <x:c r="E784" s="17" t="n">
        <x:f>$C$6+$C$7*($B$8*B784+SQRT(1-$B$8^2)*C784)</x:f>
        <x:v>0.10514351046151552</x:v>
      </x:c>
      <x:c r="F784" s="17" t="n">
        <x:f>$B$9*D784+(1-$B$9)*E784</x:f>
        <x:v>0.06985540733321224</x:v>
      </x:c>
      <x:c r="G784" s="34"/>
      <x:c r="H784" s="34"/>
      <x:c r="I784" s="34"/>
      <x:c r="J784" s="34"/>
      <x:c r="K784" s="34"/>
      <x:c r="L784" s="34"/>
      <x:c r="M784" s="34"/>
      <x:c r="N784" s="34"/>
      <x:c r="O784" s="34"/>
      <x:c r="P784" s="34"/>
    </x:row>
    <x:row r="785">
      <x:c r="A785" s="34" t="n">
        <x:v>761</x:v>
      </x:c>
      <x:c r="B785" s="39" t="n">
        <x:v>-1.8250695930516543</x:v>
      </x:c>
      <x:c r="C785" s="39" t="n">
        <x:v>2.6761460970770554</x:v>
      </x:c>
      <x:c r="D785" s="17" t="n">
        <x:f>$B$6+$B$7*B785</x:f>
        <x:v>-0.13250695930516543</x:v>
      </x:c>
      <x:c r="E785" s="17" t="n">
        <x:f>$C$6+$C$7*($B$8*B785+SQRT(1-$B$8^2)*C785)</x:f>
        <x:v>0.3808039689207899</x:v>
      </x:c>
      <x:c r="F785" s="17" t="n">
        <x:f>$B$9*D785+(1-$B$9)*E785</x:f>
        <x:v>0.12414850480781223</x:v>
      </x:c>
      <x:c r="G785" s="34"/>
      <x:c r="H785" s="34"/>
      <x:c r="I785" s="34"/>
      <x:c r="J785" s="34"/>
      <x:c r="K785" s="34"/>
      <x:c r="L785" s="34"/>
      <x:c r="M785" s="34"/>
      <x:c r="N785" s="34"/>
      <x:c r="O785" s="34"/>
      <x:c r="P785" s="34"/>
    </x:row>
    <x:row r="786">
      <x:c r="A786" s="34" t="n">
        <x:v>762</x:v>
      </x:c>
      <x:c r="B786" s="39" t="n">
        <x:v>1.1587017299757023</x:v>
      </x:c>
      <x:c r="C786" s="39" t="n">
        <x:v>0.1998133793341795</x:v>
      </x:c>
      <x:c r="D786" s="17" t="n">
        <x:f>$B$6+$B$7*B786</x:f>
        <x:v>0.16587017299757023</x:v>
      </x:c>
      <x:c r="E786" s="17" t="n">
        <x:f>$C$6+$C$7*($B$8*B786+SQRT(1-$B$8^2)*C786)</x:f>
        <x:v>0.16073305017607686</x:v>
      </x:c>
      <x:c r="F786" s="17" t="n">
        <x:f>$B$9*D786+(1-$B$9)*E786</x:f>
        <x:v>0.16330161158682355</x:v>
      </x:c>
      <x:c r="G786" s="34"/>
      <x:c r="H786" s="34"/>
      <x:c r="I786" s="34"/>
      <x:c r="J786" s="34"/>
      <x:c r="K786" s="34"/>
      <x:c r="L786" s="34"/>
      <x:c r="M786" s="34"/>
      <x:c r="N786" s="34"/>
      <x:c r="O786" s="34"/>
      <x:c r="P786" s="34"/>
    </x:row>
    <x:row r="787">
      <x:c r="A787" s="34" t="n">
        <x:v>763</x:v>
      </x:c>
      <x:c r="B787" s="39" t="n">
        <x:v>-0.7737146509222061</x:v>
      </x:c>
      <x:c r="C787" s="39" t="n">
        <x:v>-0.9470190069807753</x:v>
      </x:c>
      <x:c r="D787" s="17" t="n">
        <x:f>$B$6+$B$7*B787</x:f>
        <x:v>-0.027371465092220618</x:v>
      </x:c>
      <x:c r="E787" s="17" t="n">
        <x:f>$C$6+$C$7*($B$8*B787+SQRT(1-$B$8^2)*C787)</x:f>
        <x:v>-0.09032694257838574</x:v>
      </x:c>
      <x:c r="F787" s="17" t="n">
        <x:f>$B$9*D787+(1-$B$9)*E787</x:f>
        <x:v>-0.05884920383530318</x:v>
      </x:c>
      <x:c r="G787" s="34"/>
      <x:c r="H787" s="34"/>
      <x:c r="I787" s="34"/>
      <x:c r="J787" s="34"/>
      <x:c r="K787" s="34"/>
      <x:c r="L787" s="34"/>
      <x:c r="M787" s="34"/>
      <x:c r="N787" s="34"/>
      <x:c r="O787" s="34"/>
      <x:c r="P787" s="34"/>
    </x:row>
    <x:row r="788">
      <x:c r="A788" s="34" t="n">
        <x:v>764</x:v>
      </x:c>
      <x:c r="B788" s="39" t="n">
        <x:v>1.9293661744385149</x:v>
      </x:c>
      <x:c r="C788" s="39" t="n">
        <x:v>-1.6236975258149813</x:v>
      </x:c>
      <x:c r="D788" s="17" t="n">
        <x:f>$B$6+$B$7*B788</x:f>
        <x:v>0.24293661744385148</x:v>
      </x:c>
      <x:c r="E788" s="17" t="n">
        <x:f>$C$6+$C$7*($B$8*B788+SQRT(1-$B$8^2)*C788)</x:f>
        <x:v>-0.06551483031805887</x:v>
      </x:c>
      <x:c r="F788" s="17" t="n">
        <x:f>$B$9*D788+(1-$B$9)*E788</x:f>
        <x:v>0.0887108935628963</x:v>
      </x:c>
      <x:c r="G788" s="34"/>
      <x:c r="H788" s="34"/>
      <x:c r="I788" s="34"/>
      <x:c r="J788" s="34"/>
      <x:c r="K788" s="34"/>
      <x:c r="L788" s="34"/>
      <x:c r="M788" s="34"/>
      <x:c r="N788" s="34"/>
      <x:c r="O788" s="34"/>
      <x:c r="P788" s="34"/>
    </x:row>
    <x:row r="789">
      <x:c r="A789" s="34" t="n">
        <x:v>765</x:v>
      </x:c>
      <x:c r="B789" s="39" t="n">
        <x:v>0.08201159404516027</x:v>
      </x:c>
      <x:c r="C789" s="39" t="n">
        <x:v>-0.35081255933674443</x:v>
      </x:c>
      <x:c r="D789" s="17" t="n">
        <x:f>$B$6+$B$7*B789</x:f>
        <x:v>0.058201159404516034</x:v>
      </x:c>
      <x:c r="E789" s="17" t="n">
        <x:f>$C$6+$C$7*($B$8*B789+SQRT(1-$B$8^2)*C789)</x:f>
        <x:v>0.03349244382692289</x:v>
      </x:c>
      <x:c r="F789" s="17" t="n">
        <x:f>$B$9*D789+(1-$B$9)*E789</x:f>
        <x:v>0.04584680161571946</x:v>
      </x:c>
      <x:c r="G789" s="34"/>
      <x:c r="H789" s="34"/>
      <x:c r="I789" s="34"/>
      <x:c r="J789" s="34"/>
      <x:c r="K789" s="34"/>
      <x:c r="L789" s="34"/>
      <x:c r="M789" s="34"/>
      <x:c r="N789" s="34"/>
      <x:c r="O789" s="34"/>
      <x:c r="P789" s="34"/>
    </x:row>
    <x:row r="790">
      <x:c r="A790" s="34" t="n">
        <x:v>766</x:v>
      </x:c>
      <x:c r="B790" s="39" t="n">
        <x:v>0.3834436451359919</x:v>
      </x:c>
      <x:c r="C790" s="39" t="n">
        <x:v>-1.7448865307382528</x:v>
      </x:c>
      <x:c r="D790" s="17" t="n">
        <x:f>$B$6+$B$7*B790</x:f>
        <x:v>0.0883443645135992</x:v>
      </x:c>
      <x:c r="E790" s="17" t="n">
        <x:f>$C$6+$C$7*($B$8*B790+SQRT(1-$B$8^2)*C790)</x:f>
        <x:v>-0.1524223855232254</x:v>
      </x:c>
      <x:c r="F790" s="17" t="n">
        <x:f>$B$9*D790+(1-$B$9)*E790</x:f>
        <x:v>-0.0320390105048131</x:v>
      </x:c>
      <x:c r="G790" s="34"/>
      <x:c r="H790" s="34"/>
      <x:c r="I790" s="34"/>
      <x:c r="J790" s="34"/>
      <x:c r="K790" s="34"/>
      <x:c r="L790" s="34"/>
      <x:c r="M790" s="34"/>
      <x:c r="N790" s="34"/>
      <x:c r="O790" s="34"/>
      <x:c r="P790" s="34"/>
    </x:row>
    <x:row r="791">
      <x:c r="A791" s="34" t="n">
        <x:v>767</x:v>
      </x:c>
      <x:c r="B791" s="39" t="n">
        <x:v>-0.3741973335994296</x:v>
      </x:c>
      <x:c r="C791" s="39" t="n">
        <x:v>0.8761196441460877</x:v>
      </x:c>
      <x:c r="D791" s="17" t="n">
        <x:f>$B$6+$B$7*B791</x:f>
        <x:v>0.012580266640057042</x:v>
      </x:c>
      <x:c r="E791" s="17" t="n">
        <x:f>$C$6+$C$7*($B$8*B791+SQRT(1-$B$8^2)*C791)</x:f>
        <x:v>0.1885258510403883</x:v>
      </x:c>
      <x:c r="F791" s="17" t="n">
        <x:f>$B$9*D791+(1-$B$9)*E791</x:f>
        <x:v>0.10055305884022267</x:v>
      </x:c>
      <x:c r="G791" s="34"/>
      <x:c r="H791" s="34"/>
      <x:c r="I791" s="34"/>
      <x:c r="J791" s="34"/>
      <x:c r="K791" s="34"/>
      <x:c r="L791" s="34"/>
      <x:c r="M791" s="34"/>
      <x:c r="N791" s="34"/>
      <x:c r="O791" s="34"/>
      <x:c r="P791" s="34"/>
    </x:row>
    <x:row r="792">
      <x:c r="A792" s="34" t="n">
        <x:v>768</x:v>
      </x:c>
      <x:c r="B792" s="39" t="n">
        <x:v>1.186573388983044</x:v>
      </x:c>
      <x:c r="C792" s="39" t="n">
        <x:v>-0.4588493544157575</x:v>
      </x:c>
      <x:c r="D792" s="17" t="n">
        <x:f>$B$6+$B$7*B792</x:f>
        <x:v>0.16865733889830442</x:v>
      </x:c>
      <x:c r="E792" s="17" t="n">
        <x:f>$C$6+$C$7*($B$8*B792+SQRT(1-$B$8^2)*C792)</x:f>
        <x:v>0.06773864449592966</x:v>
      </x:c>
      <x:c r="F792" s="17" t="n">
        <x:f>$B$9*D792+(1-$B$9)*E792</x:f>
        <x:v>0.11819799169711703</x:v>
      </x:c>
      <x:c r="G792" s="34"/>
      <x:c r="H792" s="34"/>
      <x:c r="I792" s="34"/>
      <x:c r="J792" s="34"/>
      <x:c r="K792" s="34"/>
      <x:c r="L792" s="34"/>
      <x:c r="M792" s="34"/>
      <x:c r="N792" s="34"/>
      <x:c r="O792" s="34"/>
      <x:c r="P792" s="34"/>
    </x:row>
    <x:row r="793">
      <x:c r="A793" s="34" t="n">
        <x:v>769</x:v>
      </x:c>
      <x:c r="B793" s="39" t="n">
        <x:v>0.5959105654139539</x:v>
      </x:c>
      <x:c r="C793" s="39" t="n">
        <x:v>1.0759499882341896</x:v>
      </x:c>
      <x:c r="D793" s="17" t="n">
        <x:f>$B$6+$B$7*B793</x:f>
        <x:v>0.10959105654139539</x:v>
      </x:c>
      <x:c r="E793" s="17" t="n">
        <x:f>$C$6+$C$7*($B$8*B793+SQRT(1-$B$8^2)*C793)</x:f>
        <x:v>0.26077460632473215</x:v>
      </x:c>
      <x:c r="F793" s="17" t="n">
        <x:f>$B$9*D793+(1-$B$9)*E793</x:f>
        <x:v>0.18518283143306377</x:v>
      </x:c>
      <x:c r="G793" s="34"/>
      <x:c r="H793" s="34"/>
      <x:c r="I793" s="34"/>
      <x:c r="J793" s="34"/>
      <x:c r="K793" s="34"/>
      <x:c r="L793" s="34"/>
      <x:c r="M793" s="34"/>
      <x:c r="N793" s="34"/>
      <x:c r="O793" s="34"/>
      <x:c r="P793" s="34"/>
    </x:row>
    <x:row r="794">
      <x:c r="A794" s="34" t="n">
        <x:v>770</x:v>
      </x:c>
      <x:c r="B794" s="39" t="n">
        <x:v>0.032117296375222</x:v>
      </x:c>
      <x:c r="C794" s="39" t="n">
        <x:v>-1.6632731338884643</x:v>
      </x:c>
      <x:c r="D794" s="17" t="n">
        <x:f>$B$6+$B$7*B794</x:f>
        <x:v>0.0532117296375222</x:v>
      </x:c>
      <x:c r="E794" s="17" t="n">
        <x:f>$C$6+$C$7*($B$8*B794+SQRT(1-$B$8^2)*C794)</x:f>
        <x:v>-0.15655393842508836</x:v>
      </x:c>
      <x:c r="F794" s="17" t="n">
        <x:f>$B$9*D794+(1-$B$9)*E794</x:f>
        <x:v>-0.05167110439378308</x:v>
      </x:c>
      <x:c r="G794" s="34"/>
      <x:c r="H794" s="34"/>
      <x:c r="I794" s="34"/>
      <x:c r="J794" s="34"/>
      <x:c r="K794" s="34"/>
      <x:c r="L794" s="34"/>
      <x:c r="M794" s="34"/>
      <x:c r="N794" s="34"/>
      <x:c r="O794" s="34"/>
      <x:c r="P794" s="34"/>
    </x:row>
    <x:row r="795">
      <x:c r="A795" s="34" t="n">
        <x:v>771</x:v>
      </x:c>
      <x:c r="B795" s="39" t="n">
        <x:v>-0.9671695077354235</x:v>
      </x:c>
      <x:c r="C795" s="39" t="n">
        <x:v>0.5703967266515281</x:v>
      </x:c>
      <x:c r="D795" s="17" t="n">
        <x:f>$B$6+$B$7*B795</x:f>
        <x:v>-0.04671695077354236</x:v>
      </x:c>
      <x:c r="E795" s="17" t="n">
        <x:f>$C$6+$C$7*($B$8*B795+SQRT(1-$B$8^2)*C795)</x:f>
        <x:v>0.11809594183882571</x:v>
      </x:c>
      <x:c r="F795" s="17" t="n">
        <x:f>$B$9*D795+(1-$B$9)*E795</x:f>
        <x:v>0.035689495532641675</x:v>
      </x:c>
      <x:c r="G795" s="34"/>
      <x:c r="H795" s="34"/>
      <x:c r="I795" s="34"/>
      <x:c r="J795" s="34"/>
      <x:c r="K795" s="34"/>
      <x:c r="L795" s="34"/>
      <x:c r="M795" s="34"/>
      <x:c r="N795" s="34"/>
      <x:c r="O795" s="34"/>
      <x:c r="P795" s="34"/>
    </x:row>
    <x:row r="796">
      <x:c r="A796" s="34" t="n">
        <x:v>772</x:v>
      </x:c>
      <x:c r="B796" s="39" t="n">
        <x:v>-0.9903815726403418</x:v>
      </x:c>
      <x:c r="C796" s="39" t="n">
        <x:v>-0.36326105028958383</x:v>
      </x:c>
      <x:c r="D796" s="17" t="n">
        <x:f>$B$6+$B$7*B796</x:f>
        <x:v>-0.04903815726403418</x:v>
      </x:c>
      <x:c r="E796" s="17" t="n">
        <x:f>$C$6+$C$7*($B$8*B796+SQRT(1-$B$8^2)*C796)</x:f>
        <x:v>-0.016546514201684362</x:v>
      </x:c>
      <x:c r="F796" s="17" t="n">
        <x:f>$B$9*D796+(1-$B$9)*E796</x:f>
        <x:v>-0.03279233573285927</x:v>
      </x:c>
      <x:c r="G796" s="34"/>
      <x:c r="H796" s="34"/>
      <x:c r="I796" s="34"/>
      <x:c r="J796" s="34"/>
      <x:c r="K796" s="34"/>
      <x:c r="L796" s="34"/>
      <x:c r="M796" s="34"/>
      <x:c r="N796" s="34"/>
      <x:c r="O796" s="34"/>
      <x:c r="P796" s="34"/>
    </x:row>
    <x:row r="797">
      <x:c r="A797" s="34" t="n">
        <x:v>773</x:v>
      </x:c>
      <x:c r="B797" s="39" t="n">
        <x:v>1.4952813792796749</x:v>
      </x:c>
      <x:c r="C797" s="39" t="n">
        <x:v>-0.1283138390945337</x:v>
      </x:c>
      <x:c r="D797" s="17" t="n">
        <x:f>$B$6+$B$7*B797</x:f>
        <x:v>0.19952813792796747</x:v>
      </x:c>
      <x:c r="E797" s="17" t="n">
        <x:f>$C$6+$C$7*($B$8*B797+SQRT(1-$B$8^2)*C797)</x:f>
        <x:v>0.12892712188809807</x:v>
      </x:c>
      <x:c r="F797" s="17" t="n">
        <x:f>$B$9*D797+(1-$B$9)*E797</x:f>
        <x:v>0.16422762990803277</x:v>
      </x:c>
      <x:c r="G797" s="34"/>
      <x:c r="H797" s="34"/>
      <x:c r="I797" s="34"/>
      <x:c r="J797" s="34"/>
      <x:c r="K797" s="34"/>
      <x:c r="L797" s="34"/>
      <x:c r="M797" s="34"/>
      <x:c r="N797" s="34"/>
      <x:c r="O797" s="34"/>
      <x:c r="P797" s="34"/>
    </x:row>
    <x:row r="798">
      <x:c r="A798" s="34" t="n">
        <x:v>774</x:v>
      </x:c>
      <x:c r="B798" s="39" t="n">
        <x:v>1.2371156641440304</x:v>
      </x:c>
      <x:c r="C798" s="39" t="n">
        <x:v>0.5480266910542734</x:v>
      </x:c>
      <x:c r="D798" s="17" t="n">
        <x:f>$B$6+$B$7*B798</x:f>
        <x:v>0.17371156641440305</x:v>
      </x:c>
      <x:c r="E798" s="17" t="n">
        <x:f>$C$6+$C$7*($B$8*B798+SQRT(1-$B$8^2)*C798)</x:f>
        <x:v>0.21408782648940405</x:v>
      </x:c>
      <x:c r="F798" s="17" t="n">
        <x:f>$B$9*D798+(1-$B$9)*E798</x:f>
        <x:v>0.19389969645190355</x:v>
      </x:c>
      <x:c r="G798" s="34"/>
      <x:c r="H798" s="34"/>
      <x:c r="I798" s="34"/>
      <x:c r="J798" s="34"/>
      <x:c r="K798" s="34"/>
      <x:c r="L798" s="34"/>
      <x:c r="M798" s="34"/>
      <x:c r="N798" s="34"/>
      <x:c r="O798" s="34"/>
      <x:c r="P798" s="34"/>
    </x:row>
    <x:row r="799">
      <x:c r="A799" s="34" t="n">
        <x:v>775</x:v>
      </x:c>
      <x:c r="B799" s="39" t="n">
        <x:v>0.8807497793197395</x:v>
      </x:c>
      <x:c r="C799" s="39" t="n">
        <x:v>0.166026171266391</x:v>
      </x:c>
      <x:c r="D799" s="17" t="n">
        <x:f>$B$6+$B$7*B799</x:f>
        <x:v>0.13807497793197396</x:v>
      </x:c>
      <x:c r="E799" s="17" t="n">
        <x:f>$C$6+$C$7*($B$8*B799+SQRT(1-$B$8^2)*C799)</x:f>
        <x:v>0.14339057105421438</x:v>
      </x:c>
      <x:c r="F799" s="17" t="n">
        <x:f>$B$9*D799+(1-$B$9)*E799</x:f>
        <x:v>0.14073277449309418</x:v>
      </x:c>
      <x:c r="G799" s="34"/>
      <x:c r="H799" s="34"/>
      <x:c r="I799" s="34"/>
      <x:c r="J799" s="34"/>
      <x:c r="K799" s="34"/>
      <x:c r="L799" s="34"/>
      <x:c r="M799" s="34"/>
      <x:c r="N799" s="34"/>
      <x:c r="O799" s="34"/>
      <x:c r="P799" s="34"/>
    </x:row>
    <x:row r="800">
      <x:c r="A800" s="34" t="n">
        <x:v>776</x:v>
      </x:c>
      <x:c r="B800" s="39" t="n">
        <x:v>2.900209211960212</x:v>
      </x:c>
      <x:c r="C800" s="39" t="n">
        <x:v>0.434841994129578</x:v>
      </x:c>
      <x:c r="D800" s="17" t="n">
        <x:f>$B$6+$B$7*B800</x:f>
        <x:v>0.3400209211960212</x:v>
      </x:c>
      <x:c r="E800" s="17" t="n">
        <x:f>$C$6+$C$7*($B$8*B800+SQRT(1-$B$8^2)*C800)</x:f>
        <x:v>0.2727313382315878</x:v>
      </x:c>
      <x:c r="F800" s="17" t="n">
        <x:f>$B$9*D800+(1-$B$9)*E800</x:f>
        <x:v>0.30637612971380446</x:v>
      </x:c>
      <x:c r="G800" s="34"/>
      <x:c r="H800" s="34"/>
      <x:c r="I800" s="34"/>
      <x:c r="J800" s="34"/>
      <x:c r="K800" s="34"/>
      <x:c r="L800" s="34"/>
      <x:c r="M800" s="34"/>
      <x:c r="N800" s="34"/>
      <x:c r="O800" s="34"/>
      <x:c r="P800" s="34"/>
    </x:row>
    <x:row r="801">
      <x:c r="A801" s="34" t="n">
        <x:v>777</x:v>
      </x:c>
      <x:c r="B801" s="39" t="n">
        <x:v>0.3315058738692748</x:v>
      </x:c>
      <x:c r="C801" s="39" t="n">
        <x:v>0.5681705542997149</x:v>
      </x:c>
      <x:c r="D801" s="17" t="n">
        <x:f>$B$6+$B$7*B801</x:f>
        <x:v>0.08315058738692749</x:v>
      </x:c>
      <x:c r="E801" s="17" t="n">
        <x:f>$C$6+$C$7*($B$8*B801+SQRT(1-$B$8^2)*C801)</x:f>
        <x:v>0.17621778904971136</x:v>
      </x:c>
      <x:c r="F801" s="17" t="n">
        <x:f>$B$9*D801+(1-$B$9)*E801</x:f>
        <x:v>0.12968418821831942</x:v>
      </x:c>
      <x:c r="G801" s="34"/>
      <x:c r="H801" s="34"/>
      <x:c r="I801" s="34"/>
      <x:c r="J801" s="34"/>
      <x:c r="K801" s="34"/>
      <x:c r="L801" s="34"/>
      <x:c r="M801" s="34"/>
      <x:c r="N801" s="34"/>
      <x:c r="O801" s="34"/>
      <x:c r="P801" s="34"/>
    </x:row>
    <x:row r="802">
      <x:c r="A802" s="34" t="n">
        <x:v>778</x:v>
      </x:c>
      <x:c r="B802" s="39" t="n">
        <x:v>-0.23235285829664615</x:v>
      </x:c>
      <x:c r="C802" s="39" t="n">
        <x:v>-0.09750841902305914</x:v>
      </x:c>
      <x:c r="D802" s="17" t="n">
        <x:f>$B$6+$B$7*B802</x:f>
        <x:v>0.026764714170335387</x:v>
      </x:c>
      <x:c r="E802" s="17" t="n">
        <x:f>$C$6+$C$7*($B$8*B802+SQRT(1-$B$8^2)*C802)</x:f>
        <x:v>0.055591555870508035</x:v>
      </x:c>
      <x:c r="F802" s="17" t="n">
        <x:f>$B$9*D802+(1-$B$9)*E802</x:f>
        <x:v>0.04117813502042171</x:v>
      </x:c>
      <x:c r="G802" s="34"/>
      <x:c r="H802" s="34"/>
      <x:c r="I802" s="34"/>
      <x:c r="J802" s="34"/>
      <x:c r="K802" s="34"/>
      <x:c r="L802" s="34"/>
      <x:c r="M802" s="34"/>
      <x:c r="N802" s="34"/>
      <x:c r="O802" s="34"/>
      <x:c r="P802" s="34"/>
    </x:row>
    <x:row r="803">
      <x:c r="A803" s="34" t="n">
        <x:v>779</x:v>
      </x:c>
      <x:c r="B803" s="39" t="n">
        <x:v>-0.6358588157412339</x:v>
      </x:c>
      <x:c r="C803" s="39" t="n">
        <x:v>0.727035047207628</x:v>
      </x:c>
      <x:c r="D803" s="17" t="n">
        <x:f>$B$6+$B$7*B803</x:f>
        <x:v>-0.013585881574123396</x:v>
      </x:c>
      <x:c r="E803" s="17" t="n">
        <x:f>$C$6+$C$7*($B$8*B803+SQRT(1-$B$8^2)*C803)</x:f>
        <x:v>0.1554184381419509</x:v>
      </x:c>
      <x:c r="F803" s="17" t="n">
        <x:f>$B$9*D803+(1-$B$9)*E803</x:f>
        <x:v>0.07091627828391375</x:v>
      </x:c>
      <x:c r="G803" s="34"/>
      <x:c r="H803" s="34"/>
      <x:c r="I803" s="34"/>
      <x:c r="J803" s="34"/>
      <x:c r="K803" s="34"/>
      <x:c r="L803" s="34"/>
      <x:c r="M803" s="34"/>
      <x:c r="N803" s="34"/>
      <x:c r="O803" s="34"/>
      <x:c r="P803" s="34"/>
    </x:row>
    <x:row r="804">
      <x:c r="A804" s="34" t="n">
        <x:v>780</x:v>
      </x:c>
      <x:c r="B804" s="39" t="n">
        <x:v>0.8703952104359227</x:v>
      </x:c>
      <x:c r="C804" s="39" t="n">
        <x:v>1.8225921285409497</x:v>
      </x:c>
      <x:c r="D804" s="17" t="n">
        <x:f>$B$6+$B$7*B804</x:f>
        <x:v>0.1370395210435923</x:v>
      </x:c>
      <x:c r="E804" s="17" t="n">
        <x:f>$C$6+$C$7*($B$8*B804+SQRT(1-$B$8^2)*C804)</x:f>
        <x:v>0.3799640964109912</x:v>
      </x:c>
      <x:c r="F804" s="17" t="n">
        <x:f>$B$9*D804+(1-$B$9)*E804</x:f>
        <x:v>0.2585018087272918</x:v>
      </x:c>
      <x:c r="G804" s="34"/>
      <x:c r="H804" s="34"/>
      <x:c r="I804" s="34"/>
      <x:c r="J804" s="34"/>
      <x:c r="K804" s="34"/>
      <x:c r="L804" s="34"/>
      <x:c r="M804" s="34"/>
      <x:c r="N804" s="34"/>
      <x:c r="O804" s="34"/>
      <x:c r="P804" s="34"/>
    </x:row>
    <x:row r="805">
      <x:c r="A805" s="34" t="n">
        <x:v>781</x:v>
      </x:c>
      <x:c r="B805" s="39" t="n">
        <x:v>0.2261408639946016</x:v>
      </x:c>
      <x:c r="C805" s="39" t="n">
        <x:v>0.6140308885472656</x:v>
      </x:c>
      <x:c r="D805" s="17" t="n">
        <x:f>$B$6+$B$7*B805</x:f>
        <x:v>0.07261408639946017</x:v>
      </x:c>
      <x:c r="E805" s="17" t="n">
        <x:f>$C$6+$C$7*($B$8*B805+SQRT(1-$B$8^2)*C805)</x:f>
        <x:v>0.17803855919967448</x:v>
      </x:c>
      <x:c r="F805" s="17" t="n">
        <x:f>$B$9*D805+(1-$B$9)*E805</x:f>
        <x:v>0.12532632279956732</x:v>
      </x:c>
      <x:c r="G805" s="34"/>
      <x:c r="H805" s="34"/>
      <x:c r="I805" s="34"/>
      <x:c r="J805" s="34"/>
      <x:c r="K805" s="34"/>
      <x:c r="L805" s="34"/>
      <x:c r="M805" s="34"/>
      <x:c r="N805" s="34"/>
      <x:c r="O805" s="34"/>
      <x:c r="P805" s="34"/>
    </x:row>
    <x:row r="806">
      <x:c r="A806" s="34" t="n">
        <x:v>782</x:v>
      </x:c>
      <x:c r="B806" s="39" t="n">
        <x:v>-0.8763775323313313</x:v>
      </x:c>
      <x:c r="C806" s="39" t="n">
        <x:v>0.13465735087576264</x:v>
      </x:c>
      <x:c r="D806" s="17" t="n">
        <x:f>$B$6+$B$7*B806</x:f>
        <x:v>-0.037637753233133134</x:v>
      </x:c>
      <x:c r="E806" s="17" t="n">
        <x:f>$C$6+$C$7*($B$8*B806+SQRT(1-$B$8^2)*C806)</x:f>
        <x:v>0.059831249908992065</x:v>
      </x:c>
      <x:c r="F806" s="17" t="n">
        <x:f>$B$9*D806+(1-$B$9)*E806</x:f>
        <x:v>0.011096748337929466</x:v>
      </x:c>
      <x:c r="G806" s="34"/>
      <x:c r="H806" s="34"/>
      <x:c r="I806" s="34"/>
      <x:c r="J806" s="34"/>
      <x:c r="K806" s="34"/>
      <x:c r="L806" s="34"/>
      <x:c r="M806" s="34"/>
      <x:c r="N806" s="34"/>
      <x:c r="O806" s="34"/>
      <x:c r="P806" s="34"/>
    </x:row>
    <x:row r="807">
      <x:c r="A807" s="34" t="n">
        <x:v>783</x:v>
      </x:c>
      <x:c r="B807" s="39" t="n">
        <x:v>0.41926810621325067</x:v>
      </x:c>
      <x:c r="C807" s="39" t="n">
        <x:v>-2.0995417891163566</x:v>
      </x:c>
      <x:c r="D807" s="17" t="n">
        <x:f>$B$6+$B$7*B807</x:f>
        <x:v>0.09192681062132507</x:v>
      </x:c>
      <x:c r="E807" s="17" t="n">
        <x:f>$C$6+$C$7*($B$8*B807+SQRT(1-$B$8^2)*C807)</x:f>
        <x:v>-0.2015582178680781</x:v>
      </x:c>
      <x:c r="F807" s="17" t="n">
        <x:f>$B$9*D807+(1-$B$9)*E807</x:f>
        <x:v>-0.05481570362337651</x:v>
      </x:c>
      <x:c r="G807" s="34"/>
      <x:c r="H807" s="34"/>
      <x:c r="I807" s="34"/>
      <x:c r="J807" s="34"/>
      <x:c r="K807" s="34"/>
      <x:c r="L807" s="34"/>
      <x:c r="M807" s="34"/>
      <x:c r="N807" s="34"/>
      <x:c r="O807" s="34"/>
      <x:c r="P807" s="34"/>
    </x:row>
    <x:row r="808">
      <x:c r="A808" s="34" t="n">
        <x:v>784</x:v>
      </x:c>
      <x:c r="B808" s="39" t="n">
        <x:v>-0.10991611082203952</x:v>
      </x:c>
      <x:c r="C808" s="39" t="n">
        <x:v>-0.9725414545609792</x:v>
      </x:c>
      <x:c r="D808" s="17" t="n">
        <x:f>$B$6+$B$7*B808</x:f>
        <x:v>0.03900838891779605</x:v>
      </x:c>
      <x:c r="E808" s="17" t="n">
        <x:f>$C$6+$C$7*($B$8*B808+SQRT(1-$B$8^2)*C808)</x:f>
        <x:v>-0.06410803776330805</x:v>
      </x:c>
      <x:c r="F808" s="17" t="n">
        <x:f>$B$9*D808+(1-$B$9)*E808</x:f>
        <x:v>-0.012549824422755998</x:v>
      </x:c>
      <x:c r="G808" s="34"/>
      <x:c r="H808" s="34"/>
      <x:c r="I808" s="34"/>
      <x:c r="J808" s="34"/>
      <x:c r="K808" s="34"/>
      <x:c r="L808" s="34"/>
      <x:c r="M808" s="34"/>
      <x:c r="N808" s="34"/>
      <x:c r="O808" s="34"/>
      <x:c r="P808" s="34"/>
    </x:row>
    <x:row r="809">
      <x:c r="A809" s="34" t="n">
        <x:v>785</x:v>
      </x:c>
      <x:c r="B809" s="39" t="n">
        <x:v>0.0653403850992428</x:v>
      </x:c>
      <x:c r="C809" s="39" t="n">
        <x:v>0.6795715701308334</x:v>
      </x:c>
      <x:c r="D809" s="17" t="n">
        <x:f>$B$6+$B$7*B809</x:f>
        <x:v>0.056534038509924285</x:v>
      </x:c>
      <x:c r="E809" s="17" t="n">
        <x:f>$C$6+$C$7*($B$8*B809+SQRT(1-$B$8^2)*C809)</x:f>
        <x:v>0.180180811466906</x:v>
      </x:c>
      <x:c r="F809" s="17" t="n">
        <x:f>$B$9*D809+(1-$B$9)*E809</x:f>
        <x:v>0.11835742498841514</x:v>
      </x:c>
      <x:c r="G809" s="34"/>
      <x:c r="H809" s="34"/>
      <x:c r="I809" s="34"/>
      <x:c r="J809" s="34"/>
      <x:c r="K809" s="34"/>
      <x:c r="L809" s="34"/>
      <x:c r="M809" s="34"/>
      <x:c r="N809" s="34"/>
      <x:c r="O809" s="34"/>
      <x:c r="P809" s="34"/>
    </x:row>
    <x:row r="810">
      <x:c r="A810" s="34" t="n">
        <x:v>786</x:v>
      </x:c>
      <x:c r="B810" s="39" t="n">
        <x:v>0.8451043607094205</x:v>
      </x:c>
      <x:c r="C810" s="39" t="n">
        <x:v>-1.3255209666529046</x:v>
      </x:c>
      <x:c r="D810" s="17" t="n">
        <x:f>$B$6+$B$7*B810</x:f>
        <x:v>0.13451043607094204</x:v>
      </x:c>
      <x:c r="E810" s="17" t="n">
        <x:f>$C$6+$C$7*($B$8*B810+SQRT(1-$B$8^2)*C810)</x:f>
        <x:v>-0.07164026562661956</x:v>
      </x:c>
      <x:c r="F810" s="17" t="n">
        <x:f>$B$9*D810+(1-$B$9)*E810</x:f>
        <x:v>0.03143508522216124</x:v>
      </x:c>
      <x:c r="G810" s="34"/>
      <x:c r="H810" s="34"/>
      <x:c r="I810" s="34"/>
      <x:c r="J810" s="34"/>
      <x:c r="K810" s="34"/>
      <x:c r="L810" s="34"/>
      <x:c r="M810" s="34"/>
      <x:c r="N810" s="34"/>
      <x:c r="O810" s="34"/>
      <x:c r="P810" s="34"/>
    </x:row>
    <x:row r="811">
      <x:c r="A811" s="34" t="n">
        <x:v>787</x:v>
      </x:c>
      <x:c r="B811" s="39" t="n">
        <x:v>0.7508130607263603</x:v>
      </x:c>
      <x:c r="C811" s="39" t="n">
        <x:v>0.5177034134905988</x:v>
      </x:c>
      <x:c r="D811" s="17" t="n">
        <x:f>$B$6+$B$7*B811</x:f>
        <x:v>0.12508130607263604</x:v>
      </x:c>
      <x:c r="E811" s="17" t="n">
        <x:f>$C$6+$C$7*($B$8*B811+SQRT(1-$B$8^2)*C811)</x:f>
        <x:v>0.1878652248580935</x:v>
      </x:c>
      <x:c r="F811" s="17" t="n">
        <x:f>$B$9*D811+(1-$B$9)*E811</x:f>
        <x:v>0.15647326546536477</x:v>
      </x:c>
      <x:c r="G811" s="34"/>
      <x:c r="H811" s="34"/>
      <x:c r="I811" s="34"/>
      <x:c r="J811" s="34"/>
      <x:c r="K811" s="34"/>
      <x:c r="L811" s="34"/>
      <x:c r="M811" s="34"/>
      <x:c r="N811" s="34"/>
      <x:c r="O811" s="34"/>
      <x:c r="P811" s="34"/>
    </x:row>
    <x:row r="812">
      <x:c r="A812" s="34" t="n">
        <x:v>788</x:v>
      </x:c>
      <x:c r="B812" s="39" t="n">
        <x:v>-1.1148983257461655</x:v>
      </x:c>
      <x:c r="C812" s="39" t="n">
        <x:v>0.7745292457017983</x:v>
      </x:c>
      <x:c r="D812" s="17" t="n">
        <x:f>$B$6+$B$7*B812</x:f>
        <x:v>-0.06148983257461656</x:v>
      </x:c>
      <x:c r="E812" s="17" t="n">
        <x:f>$C$6+$C$7*($B$8*B812+SQRT(1-$B$8^2)*C812)</x:f>
        <x:v>0.14065764685924897</x:v>
      </x:c>
      <x:c r="F812" s="17" t="n">
        <x:f>$B$9*D812+(1-$B$9)*E812</x:f>
        <x:v>0.03958390714231621</x:v>
      </x:c>
      <x:c r="G812" s="34"/>
      <x:c r="H812" s="34"/>
      <x:c r="I812" s="34"/>
      <x:c r="J812" s="34"/>
      <x:c r="K812" s="34"/>
      <x:c r="L812" s="34"/>
      <x:c r="M812" s="34"/>
      <x:c r="N812" s="34"/>
      <x:c r="O812" s="34"/>
      <x:c r="P812" s="34"/>
    </x:row>
    <x:row r="813">
      <x:c r="A813" s="34" t="n">
        <x:v>789</x:v>
      </x:c>
      <x:c r="B813" s="39" t="n">
        <x:v>-2.0064463782189677</x:v>
      </x:c>
      <x:c r="C813" s="39" t="n">
        <x:v>-0.2297491961474314</x:v>
      </x:c>
      <x:c r="D813" s="17" t="n">
        <x:f>$B$6+$B$7*B813</x:f>
        <x:v>-0.1506446378218968</x:v>
      </x:c>
      <x:c r="E813" s="17" t="n">
        <x:f>$C$6+$C$7*($B$8*B813+SQRT(1-$B$8^2)*C813)</x:f>
        <x:v>-0.043165101724713426</x:v>
      </x:c>
      <x:c r="F813" s="17" t="n">
        <x:f>$B$9*D813+(1-$B$9)*E813</x:f>
        <x:v>-0.09690486977330512</x:v>
      </x:c>
      <x:c r="G813" s="34"/>
      <x:c r="H813" s="34"/>
      <x:c r="I813" s="34"/>
      <x:c r="J813" s="34"/>
      <x:c r="K813" s="34"/>
      <x:c r="L813" s="34"/>
      <x:c r="M813" s="34"/>
      <x:c r="N813" s="34"/>
      <x:c r="O813" s="34"/>
      <x:c r="P813" s="34"/>
    </x:row>
    <x:row r="814">
      <x:c r="A814" s="34" t="n">
        <x:v>790</x:v>
      </x:c>
      <x:c r="B814" s="39" t="n">
        <x:v>0.4835981640432342</x:v>
      </x:c>
      <x:c r="C814" s="39" t="n">
        <x:v>0.8099592457759442</x:v>
      </x:c>
      <x:c r="D814" s="17" t="n">
        <x:f>$B$6+$B$7*B814</x:f>
        <x:v>0.09835981640432342</x:v>
      </x:c>
      <x:c r="E814" s="17" t="n">
        <x:f>$C$6+$C$7*($B$8*B814+SQRT(1-$B$8^2)*C814)</x:f>
        <x:v>0.21765969879631192</x:v>
      </x:c>
      <x:c r="F814" s="17" t="n">
        <x:f>$B$9*D814+(1-$B$9)*E814</x:f>
        <x:v>0.15800975760031766</x:v>
      </x:c>
      <x:c r="G814" s="34"/>
      <x:c r="H814" s="34"/>
      <x:c r="I814" s="34"/>
      <x:c r="J814" s="34"/>
      <x:c r="K814" s="34"/>
      <x:c r="L814" s="34"/>
      <x:c r="M814" s="34"/>
      <x:c r="N814" s="34"/>
      <x:c r="O814" s="34"/>
      <x:c r="P814" s="34"/>
    </x:row>
    <x:row r="815">
      <x:c r="A815" s="34" t="n">
        <x:v>791</x:v>
      </x:c>
      <x:c r="B815" s="39" t="n">
        <x:v>-0.524904558898412</x:v>
      </x:c>
      <x:c r="C815" s="39" t="n">
        <x:v>-0.4605359203213466</x:v>
      </x:c>
      <x:c r="D815" s="17" t="n">
        <x:f>$B$6+$B$7*B815</x:f>
        <x:v>-0.0024904558898412033</x:v>
      </x:c>
      <x:c r="E815" s="17" t="n">
        <x:f>$C$6+$C$7*($B$8*B815+SQRT(1-$B$8^2)*C815)</x:f>
        <x:v>-0.009519195358703048</x:v>
      </x:c>
      <x:c r="F815" s="17" t="n">
        <x:f>$B$9*D815+(1-$B$9)*E815</x:f>
        <x:v>-0.006004825624272125</x:v>
      </x:c>
      <x:c r="G815" s="34"/>
      <x:c r="H815" s="34"/>
      <x:c r="I815" s="34"/>
      <x:c r="J815" s="34"/>
      <x:c r="K815" s="34"/>
      <x:c r="L815" s="34"/>
      <x:c r="M815" s="34"/>
      <x:c r="N815" s="34"/>
      <x:c r="O815" s="34"/>
      <x:c r="P815" s="34"/>
    </x:row>
    <x:row r="816">
      <x:c r="A816" s="34" t="n">
        <x:v>792</x:v>
      </x:c>
      <x:c r="B816" s="39" t="n">
        <x:v>0.7309782502419917</x:v>
      </x:c>
      <x:c r="C816" s="39" t="n">
        <x:v>0.7762743668208916</x:v>
      </x:c>
      <x:c r="D816" s="17" t="n">
        <x:f>$B$6+$B$7*B816</x:f>
        <x:v>0.12309782502419918</x:v>
      </x:c>
      <x:c r="E816" s="17" t="n">
        <x:f>$C$6+$C$7*($B$8*B816+SQRT(1-$B$8^2)*C816)</x:f>
        <x:v>0.22397180369572456</x:v>
      </x:c>
      <x:c r="F816" s="17" t="n">
        <x:f>$B$9*D816+(1-$B$9)*E816</x:f>
        <x:v>0.17353481435996188</x:v>
      </x:c>
      <x:c r="G816" s="34"/>
      <x:c r="H816" s="34"/>
      <x:c r="I816" s="34"/>
      <x:c r="J816" s="34"/>
      <x:c r="K816" s="34"/>
      <x:c r="L816" s="34"/>
      <x:c r="M816" s="34"/>
      <x:c r="N816" s="34"/>
      <x:c r="O816" s="34"/>
      <x:c r="P816" s="34"/>
    </x:row>
    <x:row r="817">
      <x:c r="A817" s="34" t="n">
        <x:v>793</x:v>
      </x:c>
      <x:c r="B817" s="39" t="n">
        <x:v>-1.401738097108005</x:v>
      </x:c>
      <x:c r="C817" s="39" t="n">
        <x:v>1.3678694397450897</x:v>
      </x:c>
      <x:c r="D817" s="17" t="n">
        <x:f>$B$6+$B$7*B817</x:f>
        <x:v>-0.09017380971080048</x:v>
      </x:c>
      <x:c r="E817" s="17" t="n">
        <x:f>$C$6+$C$7*($B$8*B817+SQRT(1-$B$8^2)*C817)</x:f>
        <x:v>0.21265142777910112</x:v>
      </x:c>
      <x:c r="F817" s="17" t="n">
        <x:f>$B$9*D817+(1-$B$9)*E817</x:f>
        <x:v>0.06123880903415032</x:v>
      </x:c>
      <x:c r="G817" s="34"/>
      <x:c r="H817" s="34"/>
      <x:c r="I817" s="34"/>
      <x:c r="J817" s="34"/>
      <x:c r="K817" s="34"/>
      <x:c r="L817" s="34"/>
      <x:c r="M817" s="34"/>
      <x:c r="N817" s="34"/>
      <x:c r="O817" s="34"/>
      <x:c r="P817" s="34"/>
    </x:row>
    <x:row r="818">
      <x:c r="A818" s="34" t="n">
        <x:v>794</x:v>
      </x:c>
      <x:c r="B818" s="39" t="n">
        <x:v>0.7962050060622656</x:v>
      </x:c>
      <x:c r="C818" s="39" t="n">
        <x:v>-0.6227096433514536</x:v>
      </x:c>
      <x:c r="D818" s="17" t="n">
        <x:f>$B$6+$B$7*B818</x:f>
        <x:v>0.12962050060622657</x:v>
      </x:c>
      <x:c r="E818" s="17" t="n">
        <x:f>$C$6+$C$7*($B$8*B818+SQRT(1-$B$8^2)*C818)</x:f>
        <x:v>0.02672515428880446</x:v>
      </x:c>
      <x:c r="F818" s="17" t="n">
        <x:f>$B$9*D818+(1-$B$9)*E818</x:f>
        <x:v>0.07817282744751551</x:v>
      </x:c>
      <x:c r="G818" s="34"/>
      <x:c r="H818" s="34"/>
      <x:c r="I818" s="34"/>
      <x:c r="J818" s="34"/>
      <x:c r="K818" s="34"/>
      <x:c r="L818" s="34"/>
      <x:c r="M818" s="34"/>
      <x:c r="N818" s="34"/>
      <x:c r="O818" s="34"/>
      <x:c r="P818" s="34"/>
    </x:row>
    <x:row r="819">
      <x:c r="A819" s="34" t="n">
        <x:v>795</x:v>
      </x:c>
      <x:c r="B819" s="39" t="n">
        <x:v>0.39333340957989726</x:v>
      </x:c>
      <x:c r="C819" s="39" t="n">
        <x:v>1.3927233913547148</x:v>
      </x:c>
      <x:c r="D819" s="17" t="n">
        <x:f>$B$6+$B$7*B819</x:f>
        <x:v>0.08933334095798973</x:v>
      </x:c>
      <x:c r="E819" s="17" t="n">
        <x:f>$C$6+$C$7*($B$8*B819+SQRT(1-$B$8^2)*C819)</x:f>
        <x:v>0.2969860193926379</x:v>
      </x:c>
      <x:c r="F819" s="17" t="n">
        <x:f>$B$9*D819+(1-$B$9)*E819</x:f>
        <x:v>0.19315968017531382</x:v>
      </x:c>
      <x:c r="G819" s="34"/>
      <x:c r="H819" s="34"/>
      <x:c r="I819" s="34"/>
      <x:c r="J819" s="34"/>
      <x:c r="K819" s="34"/>
      <x:c r="L819" s="34"/>
      <x:c r="M819" s="34"/>
      <x:c r="N819" s="34"/>
      <x:c r="O819" s="34"/>
      <x:c r="P819" s="34"/>
    </x:row>
    <x:row r="820">
      <x:c r="A820" s="34" t="n">
        <x:v>796</x:v>
      </x:c>
      <x:c r="B820" s="39" t="n">
        <x:v>-1.1671236556085967</x:v>
      </x:c>
      <x:c r="C820" s="39" t="n">
        <x:v>0.6089421272232538</x:v>
      </x:c>
      <x:c r="D820" s="17" t="n">
        <x:f>$B$6+$B$7*B820</x:f>
        <x:v>-0.06671236556085967</x:v>
      </x:c>
      <x:c r="E820" s="17" t="n">
        <x:f>$C$6+$C$7*($B$8*B820+SQRT(1-$B$8^2)*C820)</x:f>
        <x:v>0.11461350048048619</x:v>
      </x:c>
      <x:c r="F820" s="17" t="n">
        <x:f>$B$9*D820+(1-$B$9)*E820</x:f>
        <x:v>0.023950567459813256</x:v>
      </x:c>
      <x:c r="G820" s="34"/>
      <x:c r="H820" s="34"/>
      <x:c r="I820" s="34"/>
      <x:c r="J820" s="34"/>
      <x:c r="K820" s="34"/>
      <x:c r="L820" s="34"/>
      <x:c r="M820" s="34"/>
      <x:c r="N820" s="34"/>
      <x:c r="O820" s="34"/>
      <x:c r="P820" s="34"/>
    </x:row>
    <x:row r="821">
      <x:c r="A821" s="34" t="n">
        <x:v>797</x:v>
      </x:c>
      <x:c r="B821" s="39" t="n">
        <x:v>0.9902887831033835</x:v>
      </x:c>
      <x:c r="C821" s="39" t="n">
        <x:v>1.2101070026218852</x:v>
      </x:c>
      <x:c r="D821" s="17" t="n">
        <x:f>$B$6+$B$7*B821</x:f>
        <x:v>0.14902887831033834</x:v>
      </x:c>
      <x:c r="E821" s="17" t="n">
        <x:f>$C$6+$C$7*($B$8*B821+SQRT(1-$B$8^2)*C821)</x:f>
        <x:v>0.29771827139617846</x:v>
      </x:c>
      <x:c r="F821" s="17" t="n">
        <x:f>$B$9*D821+(1-$B$9)*E821</x:f>
        <x:v>0.2233735748532584</x:v>
      </x:c>
      <x:c r="G821" s="34"/>
      <x:c r="H821" s="34"/>
      <x:c r="I821" s="34"/>
      <x:c r="J821" s="34"/>
      <x:c r="K821" s="34"/>
      <x:c r="L821" s="34"/>
      <x:c r="M821" s="34"/>
      <x:c r="N821" s="34"/>
      <x:c r="O821" s="34"/>
      <x:c r="P821" s="34"/>
    </x:row>
    <x:row r="822">
      <x:c r="A822" s="34" t="n">
        <x:v>798</x:v>
      </x:c>
      <x:c r="B822" s="39" t="n">
        <x:v>0.9924849578248084</x:v>
      </x:c>
      <x:c r="C822" s="39" t="n">
        <x:v>0.32502575145941076</x:v>
      </x:c>
      <x:c r="D822" s="17" t="n">
        <x:f>$B$6+$B$7*B822</x:f>
        <x:v>0.14924849578248084</x:v>
      </x:c>
      <x:c r="E822" s="17" t="n">
        <x:f>$C$6+$C$7*($B$8*B822+SQRT(1-$B$8^2)*C822)</x:f>
        <x:v>0.17117004397018631</x:v>
      </x:c>
      <x:c r="F822" s="17" t="n">
        <x:f>$B$9*D822+(1-$B$9)*E822</x:f>
        <x:v>0.16020926987633358</x:v>
      </x:c>
      <x:c r="G822" s="34"/>
      <x:c r="H822" s="34"/>
      <x:c r="I822" s="34"/>
      <x:c r="J822" s="34"/>
      <x:c r="K822" s="34"/>
      <x:c r="L822" s="34"/>
      <x:c r="M822" s="34"/>
      <x:c r="N822" s="34"/>
      <x:c r="O822" s="34"/>
      <x:c r="P822" s="34"/>
    </x:row>
    <x:row r="823">
      <x:c r="A823" s="34" t="n">
        <x:v>799</x:v>
      </x:c>
      <x:c r="B823" s="39" t="n">
        <x:v>2.1840518661038297</x:v>
      </x:c>
      <x:c r="C823" s="39" t="n">
        <x:v>-2.2862875164112624</x:v>
      </x:c>
      <x:c r="D823" s="17" t="n">
        <x:f>$B$6+$B$7*B823</x:f>
        <x:v>0.268405186610383</x:v>
      </x:c>
      <x:c r="E823" s="17" t="n">
        <x:f>$C$6+$C$7*($B$8*B823+SQRT(1-$B$8^2)*C823)</x:f>
        <x:v>-0.14886455916756142</x:v>
      </x:c>
      <x:c r="F823" s="17" t="n">
        <x:f>$B$9*D823+(1-$B$9)*E823</x:f>
        <x:v>0.059770313721410784</x:v>
      </x:c>
      <x:c r="G823" s="34"/>
      <x:c r="H823" s="34"/>
      <x:c r="I823" s="34"/>
      <x:c r="J823" s="34"/>
      <x:c r="K823" s="34"/>
      <x:c r="L823" s="34"/>
      <x:c r="M823" s="34"/>
      <x:c r="N823" s="34"/>
      <x:c r="O823" s="34"/>
      <x:c r="P823" s="34"/>
    </x:row>
    <x:row r="824">
      <x:c r="A824" s="34" t="n">
        <x:v>800</x:v>
      </x:c>
      <x:c r="B824" s="39" t="n">
        <x:v>-1.973112122369575</x:v>
      </x:c>
      <x:c r="C824" s="39" t="n">
        <x:v>-2.5755416849545405</x:v>
      </x:c>
      <x:c r="D824" s="17" t="n">
        <x:f>$B$6+$B$7*B824</x:f>
        <x:v>-0.14731121223695748</x:v>
      </x:c>
      <x:c r="E824" s="17" t="n">
        <x:f>$C$6+$C$7*($B$8*B824+SQRT(1-$B$8^2)*C824)</x:f>
        <x:v>-0.37732657223086924</x:v>
      </x:c>
      <x:c r="F824" s="17" t="n">
        <x:f>$B$9*D824+(1-$B$9)*E824</x:f>
        <x:v>-0.26231889223391336</x:v>
      </x:c>
      <x:c r="G824" s="34"/>
      <x:c r="H824" s="34"/>
      <x:c r="I824" s="34"/>
      <x:c r="J824" s="34"/>
      <x:c r="K824" s="34"/>
      <x:c r="L824" s="34"/>
      <x:c r="M824" s="34"/>
      <x:c r="N824" s="34"/>
      <x:c r="O824" s="34"/>
      <x:c r="P824" s="34"/>
    </x:row>
    <x:row r="825">
      <x:c r="A825" s="34" t="n">
        <x:v>801</x:v>
      </x:c>
      <x:c r="B825" s="39" t="n">
        <x:v>1.553902278574649</x:v>
      </x:c>
      <x:c r="C825" s="39" t="n">
        <x:v>-0.32728700813308115</x:v>
      </x:c>
      <x:c r="D825" s="17" t="n">
        <x:f>$B$6+$B$7*B825</x:f>
        <x:v>0.2053902278574649</x:v>
      </x:c>
      <x:c r="E825" s="17" t="n">
        <x:f>$C$6+$C$7*($B$8*B825+SQRT(1-$B$8^2)*C825)</x:f>
        <x:v>0.10309381645996728</x:v>
      </x:c>
      <x:c r="F825" s="17" t="n">
        <x:f>$B$9*D825+(1-$B$9)*E825</x:f>
        <x:v>0.1542420221587161</x:v>
      </x:c>
      <x:c r="G825" s="34"/>
      <x:c r="H825" s="34"/>
      <x:c r="I825" s="34"/>
      <x:c r="J825" s="34"/>
      <x:c r="K825" s="34"/>
      <x:c r="L825" s="34"/>
      <x:c r="M825" s="34"/>
      <x:c r="N825" s="34"/>
      <x:c r="O825" s="34"/>
      <x:c r="P825" s="34"/>
    </x:row>
    <x:row r="826">
      <x:c r="A826" s="34" t="n">
        <x:v>802</x:v>
      </x:c>
      <x:c r="B826" s="39" t="n">
        <x:v>-1.6999519679790662</x:v>
      </x:c>
      <x:c r="C826" s="39" t="n">
        <x:v>1.6583982081484439</x:v>
      </x:c>
      <x:c r="D826" s="17" t="n">
        <x:f>$B$6+$B$7*B826</x:f>
        <x:v>-0.11999519679790664</x:v>
      </x:c>
      <x:c r="E826" s="17" t="n">
        <x:f>$C$6+$C$7*($B$8*B826+SQRT(1-$B$8^2)*C826)</x:f>
        <x:v>0.24080382078780505</x:v>
      </x:c>
      <x:c r="F826" s="17" t="n">
        <x:f>$B$9*D826+(1-$B$9)*E826</x:f>
        <x:v>0.0604043119949492</x:v>
      </x:c>
      <x:c r="G826" s="34"/>
      <x:c r="H826" s="34"/>
      <x:c r="I826" s="34"/>
      <x:c r="J826" s="34"/>
      <x:c r="K826" s="34"/>
      <x:c r="L826" s="34"/>
      <x:c r="M826" s="34"/>
      <x:c r="N826" s="34"/>
      <x:c r="O826" s="34"/>
      <x:c r="P826" s="34"/>
    </x:row>
    <x:row r="827">
      <x:c r="A827" s="34" t="n">
        <x:v>803</x:v>
      </x:c>
      <x:c r="B827" s="39" t="n">
        <x:v>-0.9784603536872658</x:v>
      </x:c>
      <x:c r="C827" s="39" t="n">
        <x:v>0.9257542377604555</x:v>
      </x:c>
      <x:c r="D827" s="17" t="n">
        <x:f>$B$6+$B$7*B827</x:f>
        <x:v>-0.047846035368726586</x:v>
      </x:c>
      <x:c r="E827" s="17" t="n">
        <x:f>$C$6+$C$7*($B$8*B827+SQRT(1-$B$8^2)*C827)</x:f>
        <x:v>0.16843627282570733</x:v>
      </x:c>
      <x:c r="F827" s="17" t="n">
        <x:f>$B$9*D827+(1-$B$9)*E827</x:f>
        <x:v>0.060295118728490374</x:v>
      </x:c>
      <x:c r="G827" s="34"/>
      <x:c r="H827" s="34"/>
      <x:c r="I827" s="34"/>
      <x:c r="J827" s="34"/>
      <x:c r="K827" s="34"/>
      <x:c r="L827" s="34"/>
      <x:c r="M827" s="34"/>
      <x:c r="N827" s="34"/>
      <x:c r="O827" s="34"/>
      <x:c r="P827" s="34"/>
    </x:row>
    <x:row r="828">
      <x:c r="A828" s="34" t="n">
        <x:v>804</x:v>
      </x:c>
      <x:c r="B828" s="39" t="n">
        <x:v>-1.0257286008604294</x:v>
      </x:c>
      <x:c r="C828" s="39" t="n">
        <x:v>-0.27818301947170254</x:v>
      </x:c>
      <x:c r="D828" s="17" t="n">
        <x:f>$B$6+$B$7*B828</x:f>
        <x:v>-0.052572860086042936</x:v>
      </x:c>
      <x:c r="E828" s="17" t="n">
        <x:f>$C$6+$C$7*($B$8*B828+SQRT(1-$B$8^2)*C828)</x:f>
        <x:v>-0.005963240155107907</x:v>
      </x:c>
      <x:c r="F828" s="17" t="n">
        <x:f>$B$9*D828+(1-$B$9)*E828</x:f>
        <x:v>-0.02926805012057542</x:v>
      </x:c>
      <x:c r="G828" s="34"/>
      <x:c r="H828" s="34"/>
      <x:c r="I828" s="34"/>
      <x:c r="J828" s="34"/>
      <x:c r="K828" s="34"/>
      <x:c r="L828" s="34"/>
      <x:c r="M828" s="34"/>
      <x:c r="N828" s="34"/>
      <x:c r="O828" s="34"/>
      <x:c r="P828" s="34"/>
    </x:row>
    <x:row r="829">
      <x:c r="A829" s="34" t="n">
        <x:v>805</x:v>
      </x:c>
      <x:c r="B829" s="39" t="n">
        <x:v>1.3935372483449087</x:v>
      </x:c>
      <x:c r="C829" s="39" t="n">
        <x:v>0.4266383991069156</x:v>
      </x:c>
      <x:c r="D829" s="17" t="n">
        <x:f>$B$6+$B$7*B829</x:f>
        <x:v>0.18935372483449087</x:v>
      </x:c>
      <x:c r="E829" s="17" t="n">
        <x:f>$C$6+$C$7*($B$8*B829+SQRT(1-$B$8^2)*C829)</x:f>
        <x:v>0.20375724023619918</x:v>
      </x:c>
      <x:c r="F829" s="17" t="n">
        <x:f>$B$9*D829+(1-$B$9)*E829</x:f>
        <x:v>0.19655548253534502</x:v>
      </x:c>
      <x:c r="G829" s="34"/>
      <x:c r="H829" s="34"/>
      <x:c r="I829" s="34"/>
      <x:c r="J829" s="34"/>
      <x:c r="K829" s="34"/>
      <x:c r="L829" s="34"/>
      <x:c r="M829" s="34"/>
      <x:c r="N829" s="34"/>
      <x:c r="O829" s="34"/>
      <x:c r="P829" s="34"/>
    </x:row>
    <x:row r="830">
      <x:c r="A830" s="34" t="n">
        <x:v>806</x:v>
      </x:c>
      <x:c r="B830" s="39" t="n">
        <x:v>0.9115690581071453</x:v>
      </x:c>
      <x:c r="C830" s="39" t="n">
        <x:v>0.8811657149618991</x:v>
      </x:c>
      <x:c r="D830" s="17" t="n">
        <x:f>$B$6+$B$7*B830</x:f>
        <x:v>0.14115690581071455</x:v>
      </x:c>
      <x:c r="E830" s="17" t="n">
        <x:f>$C$6+$C$7*($B$8*B830+SQRT(1-$B$8^2)*C830)</x:f>
        <x:v>0.2471073853818334</x:v>
      </x:c>
      <x:c r="F830" s="17" t="n">
        <x:f>$B$9*D830+(1-$B$9)*E830</x:f>
        <x:v>0.19413214559627398</x:v>
      </x:c>
      <x:c r="G830" s="34"/>
      <x:c r="H830" s="34"/>
      <x:c r="I830" s="34"/>
      <x:c r="J830" s="34"/>
      <x:c r="K830" s="34"/>
      <x:c r="L830" s="34"/>
      <x:c r="M830" s="34"/>
      <x:c r="N830" s="34"/>
      <x:c r="O830" s="34"/>
      <x:c r="P830" s="34"/>
    </x:row>
    <x:row r="831">
      <x:c r="A831" s="34" t="n">
        <x:v>807</x:v>
      </x:c>
      <x:c r="B831" s="39" t="n">
        <x:v>1.9076551269432924</x:v>
      </x:c>
      <x:c r="C831" s="39" t="n">
        <x:v>0.7490181834284216</x:v>
      </x:c>
      <x:c r="D831" s="17" t="n">
        <x:f>$B$6+$B$7*B831</x:f>
        <x:v>0.24076551269432928</x:v>
      </x:c>
      <x:c r="E831" s="17" t="n">
        <x:f>$C$6+$C$7*($B$8*B831+SQRT(1-$B$8^2)*C831)</x:f>
        <x:v>0.27302215187442014</x:v>
      </x:c>
      <x:c r="F831" s="17" t="n">
        <x:f>$B$9*D831+(1-$B$9)*E831</x:f>
        <x:v>0.2568938322843747</x:v>
      </x:c>
      <x:c r="G831" s="34"/>
      <x:c r="H831" s="34"/>
      <x:c r="I831" s="34"/>
      <x:c r="J831" s="34"/>
      <x:c r="K831" s="34"/>
      <x:c r="L831" s="34"/>
      <x:c r="M831" s="34"/>
      <x:c r="N831" s="34"/>
      <x:c r="O831" s="34"/>
      <x:c r="P831" s="34"/>
    </x:row>
    <x:row r="832">
      <x:c r="A832" s="34" t="n">
        <x:v>808</x:v>
      </x:c>
      <x:c r="B832" s="39" t="n">
        <x:v>-0.4050502874920733</x:v>
      </x:c>
      <x:c r="C832" s="39" t="n">
        <x:v>-0.1362482506676492</x:v>
      </x:c>
      <x:c r="D832" s="17" t="n">
        <x:f>$B$6+$B$7*B832</x:f>
        <x:v>0.00949497125079267</x:v>
      </x:c>
      <x:c r="E832" s="17" t="n">
        <x:f>$C$6+$C$7*($B$8*B832+SQRT(1-$B$8^2)*C832)</x:f>
        <x:v>0.04227685494740374</x:v>
      </x:c>
      <x:c r="F832" s="17" t="n">
        <x:f>$B$9*D832+(1-$B$9)*E832</x:f>
        <x:v>0.025885913099098205</x:v>
      </x:c>
      <x:c r="G832" s="34"/>
      <x:c r="H832" s="34"/>
      <x:c r="I832" s="34"/>
      <x:c r="J832" s="34"/>
      <x:c r="K832" s="34"/>
      <x:c r="L832" s="34"/>
      <x:c r="M832" s="34"/>
      <x:c r="N832" s="34"/>
      <x:c r="O832" s="34"/>
      <x:c r="P832" s="34"/>
    </x:row>
    <x:row r="833">
      <x:c r="A833" s="34" t="n">
        <x:v>809</x:v>
      </x:c>
      <x:c r="B833" s="39" t="n">
        <x:v>-0.02810655062405917</x:v>
      </x:c>
      <x:c r="C833" s="39" t="n">
        <x:v>-0.5455236539442103</x:v>
      </x:c>
      <x:c r="D833" s="17" t="n">
        <x:f>$B$6+$B$7*B833</x:f>
        <x:v>0.04718934493759409</x:v>
      </x:c>
      <x:c r="E833" s="17" t="n">
        <x:f>$C$6+$C$7*($B$8*B833+SQRT(1-$B$8^2)*C833)</x:f>
        <x:v>0.0006757454022782022</x:v>
      </x:c>
      <x:c r="F833" s="17" t="n">
        <x:f>$B$9*D833+(1-$B$9)*E833</x:f>
        <x:v>0.023932545169936145</x:v>
      </x:c>
      <x:c r="G833" s="34"/>
      <x:c r="H833" s="34"/>
      <x:c r="I833" s="34"/>
      <x:c r="J833" s="34"/>
      <x:c r="K833" s="34"/>
      <x:c r="L833" s="34"/>
      <x:c r="M833" s="34"/>
      <x:c r="N833" s="34"/>
      <x:c r="O833" s="34"/>
      <x:c r="P833" s="34"/>
    </x:row>
    <x:row r="834">
      <x:c r="A834" s="34" t="n">
        <x:v>810</x:v>
      </x:c>
      <x:c r="B834" s="39" t="n">
        <x:v>0.12065117332686674</x:v>
      </x:c>
      <x:c r="C834" s="39" t="n">
        <x:v>0.10822600706809848</x:v>
      </x:c>
      <x:c r="D834" s="17" t="n">
        <x:f>$B$6+$B$7*B834</x:f>
        <x:v>0.06206511733268668</x:v>
      </x:c>
      <x:c r="E834" s="17" t="n">
        <x:f>$C$6+$C$7*($B$8*B834+SQRT(1-$B$8^2)*C834)</x:f>
        <x:v>0.10091545741297199</x:v>
      </x:c>
      <x:c r="F834" s="17" t="n">
        <x:f>$B$9*D834+(1-$B$9)*E834</x:f>
        <x:v>0.08149028737282933</x:v>
      </x:c>
      <x:c r="G834" s="34"/>
      <x:c r="H834" s="34"/>
      <x:c r="I834" s="34"/>
      <x:c r="J834" s="34"/>
      <x:c r="K834" s="34"/>
      <x:c r="L834" s="34"/>
      <x:c r="M834" s="34"/>
      <x:c r="N834" s="34"/>
      <x:c r="O834" s="34"/>
      <x:c r="P834" s="34"/>
    </x:row>
    <x:row r="835">
      <x:c r="A835" s="34" t="n">
        <x:v>811</x:v>
      </x:c>
      <x:c r="B835" s="39" t="n">
        <x:v>-0.9212334271291442</x:v>
      </x:c>
      <x:c r="C835" s="39" t="n">
        <x:v>-0.2076435448915155</x:v>
      </x:c>
      <x:c r="D835" s="17" t="n">
        <x:f>$B$6+$B$7*B835</x:f>
        <x:v>-0.04212334271291443</x:v>
      </x:c>
      <x:c r="E835" s="17" t="n">
        <x:f>$C$6+$C$7*($B$8*B835+SQRT(1-$B$8^2)*C835)</x:f>
        <x:v>0.008832598170209108</x:v>
      </x:c>
      <x:c r="F835" s="17" t="n">
        <x:f>$B$9*D835+(1-$B$9)*E835</x:f>
        <x:v>-0.01664537227135266</x:v>
      </x:c>
      <x:c r="G835" s="34"/>
      <x:c r="H835" s="34"/>
      <x:c r="I835" s="34"/>
      <x:c r="J835" s="34"/>
      <x:c r="K835" s="34"/>
      <x:c r="L835" s="34"/>
      <x:c r="M835" s="34"/>
      <x:c r="N835" s="34"/>
      <x:c r="O835" s="34"/>
      <x:c r="P835" s="34"/>
    </x:row>
    <x:row r="836">
      <x:c r="A836" s="34" t="n">
        <x:v>812</x:v>
      </x:c>
      <x:c r="B836" s="39" t="n">
        <x:v>-0.743292938602045</x:v>
      </x:c>
      <x:c r="C836" s="39" t="n">
        <x:v>-0.7624430082437915</x:v>
      </x:c>
      <x:c r="D836" s="17" t="n">
        <x:f>$B$6+$B$7*B836</x:f>
        <x:v>-0.024329293860204507</x:v>
      </x:c>
      <x:c r="E836" s="17" t="n">
        <x:f>$C$6+$C$7*($B$8*B836+SQRT(1-$B$8^2)*C836)</x:f>
        <x:v>-0.06254682339859445</x:v>
      </x:c>
      <x:c r="F836" s="17" t="n">
        <x:f>$B$9*D836+(1-$B$9)*E836</x:f>
        <x:v>-0.04343805862939948</x:v>
      </x:c>
      <x:c r="G836" s="34"/>
      <x:c r="H836" s="34"/>
      <x:c r="I836" s="34"/>
      <x:c r="J836" s="34"/>
      <x:c r="K836" s="34"/>
      <x:c r="L836" s="34"/>
      <x:c r="M836" s="34"/>
      <x:c r="N836" s="34"/>
      <x:c r="O836" s="34"/>
      <x:c r="P836" s="34"/>
    </x:row>
    <x:row r="837">
      <x:c r="A837" s="34" t="n">
        <x:v>813</x:v>
      </x:c>
      <x:c r="B837" s="39" t="n">
        <x:v>-0.38826437639588524</x:v>
      </x:c>
      <x:c r="C837" s="39" t="n">
        <x:v>-0.684139224810384</x:v>
      </x:c>
      <x:c r="D837" s="17" t="n">
        <x:f>$B$6+$B$7*B837</x:f>
        <x:v>0.011173562360411476</x:v>
      </x:c>
      <x:c r="E837" s="17" t="n">
        <x:f>$C$6+$C$7*($B$8*B837+SQRT(1-$B$8^2)*C837)</x:f>
        <x:v>-0.03536598080385872</x:v>
      </x:c>
      <x:c r="F837" s="17" t="n">
        <x:f>$B$9*D837+(1-$B$9)*E837</x:f>
        <x:v>-0.012096209221723622</x:v>
      </x:c>
      <x:c r="G837" s="34"/>
      <x:c r="H837" s="34"/>
      <x:c r="I837" s="34"/>
      <x:c r="J837" s="34"/>
      <x:c r="K837" s="34"/>
      <x:c r="L837" s="34"/>
      <x:c r="M837" s="34"/>
      <x:c r="N837" s="34"/>
      <x:c r="O837" s="34"/>
      <x:c r="P837" s="34"/>
    </x:row>
    <x:row r="838">
      <x:c r="A838" s="34" t="n">
        <x:v>814</x:v>
      </x:c>
      <x:c r="B838" s="39" t="n">
        <x:v>-0.32780798448655396</x:v>
      </x:c>
      <x:c r="C838" s="39" t="n">
        <x:v>-0.5264639487016464</x:v>
      </x:c>
      <x:c r="D838" s="17" t="n">
        <x:f>$B$6+$B$7*B838</x:f>
        <x:v>0.017219201551344605</x:v>
      </x:c>
      <x:c r="E838" s="17" t="n">
        <x:f>$C$6+$C$7*($B$8*B838+SQRT(1-$B$8^2)*C838)</x:f>
        <x:v>-0.010083549121783983</x:v>
      </x:c>
      <x:c r="F838" s="17" t="n">
        <x:f>$B$9*D838+(1-$B$9)*E838</x:f>
        <x:v>0.0035678262147803112</x:v>
      </x:c>
      <x:c r="G838" s="34"/>
      <x:c r="H838" s="34"/>
      <x:c r="I838" s="34"/>
      <x:c r="J838" s="34"/>
      <x:c r="K838" s="34"/>
      <x:c r="L838" s="34"/>
      <x:c r="M838" s="34"/>
      <x:c r="N838" s="34"/>
      <x:c r="O838" s="34"/>
      <x:c r="P838" s="34"/>
    </x:row>
    <x:row r="839">
      <x:c r="A839" s="34" t="n">
        <x:v>815</x:v>
      </x:c>
      <x:c r="B839" s="39" t="n">
        <x:v>0.6272979964416026</x:v>
      </x:c>
      <x:c r="C839" s="39" t="n">
        <x:v>-1.2913971667085176</x:v>
      </x:c>
      <x:c r="D839" s="17" t="n">
        <x:f>$B$6+$B$7*B839</x:f>
        <x:v>0.11272979964416026</x:v>
      </x:c>
      <x:c r="E839" s="17" t="n">
        <x:f>$C$6+$C$7*($B$8*B839+SQRT(1-$B$8^2)*C839)</x:f>
        <x:v>-0.07655874744843232</x:v>
      </x:c>
      <x:c r="F839" s="17" t="n">
        <x:f>$B$9*D839+(1-$B$9)*E839</x:f>
        <x:v>0.01808552609786397</x:v>
      </x:c>
      <x:c r="G839" s="34"/>
      <x:c r="H839" s="34"/>
      <x:c r="I839" s="34"/>
      <x:c r="J839" s="34"/>
      <x:c r="K839" s="34"/>
      <x:c r="L839" s="34"/>
      <x:c r="M839" s="34"/>
      <x:c r="N839" s="34"/>
      <x:c r="O839" s="34"/>
      <x:c r="P839" s="34"/>
    </x:row>
    <x:row r="840">
      <x:c r="A840" s="34" t="n">
        <x:v>816</x:v>
      </x:c>
      <x:c r="B840" s="39" t="n">
        <x:v>0.8311025752636458</x:v>
      </x:c>
      <x:c r="C840" s="39" t="n">
        <x:v>-0.7375511074631669</x:v>
      </x:c>
      <x:c r="D840" s="17" t="n">
        <x:f>$B$6+$B$7*B840</x:f>
        <x:v>0.13311025752636457</x:v>
      </x:c>
      <x:c r="E840" s="17" t="n">
        <x:f>$C$6+$C$7*($B$8*B840+SQRT(1-$B$8^2)*C840)</x:f>
        <x:v>0.011862778718224484</x:v>
      </x:c>
      <x:c r="F840" s="17" t="n">
        <x:f>$B$9*D840+(1-$B$9)*E840</x:f>
        <x:v>0.07248651812229454</x:v>
      </x:c>
      <x:c r="G840" s="34"/>
      <x:c r="H840" s="34"/>
      <x:c r="I840" s="34"/>
      <x:c r="J840" s="34"/>
      <x:c r="K840" s="34"/>
      <x:c r="L840" s="34"/>
      <x:c r="M840" s="34"/>
      <x:c r="N840" s="34"/>
      <x:c r="O840" s="34"/>
      <x:c r="P840" s="34"/>
    </x:row>
    <x:row r="841">
      <x:c r="A841" s="34" t="n">
        <x:v>817</x:v>
      </x:c>
      <x:c r="B841" s="39" t="n">
        <x:v>0.07832525663288885</x:v>
      </x:c>
      <x:c r="C841" s="39" t="n">
        <x:v>0.4728295043399067</x:v>
      </x:c>
      <x:c r="D841" s="17" t="n">
        <x:f>$B$6+$B$7*B841</x:f>
        <x:v>0.05783252566328889</x:v>
      </x:c>
      <x:c r="E841" s="17" t="n">
        <x:f>$C$6+$C$7*($B$8*B841+SQRT(1-$B$8^2)*C841)</x:f>
        <x:v>0.15118222651493712</x:v>
      </x:c>
      <x:c r="F841" s="17" t="n">
        <x:f>$B$9*D841+(1-$B$9)*E841</x:f>
        <x:v>0.10450737608911301</x:v>
      </x:c>
      <x:c r="G841" s="34"/>
      <x:c r="H841" s="34"/>
      <x:c r="I841" s="34"/>
      <x:c r="J841" s="34"/>
      <x:c r="K841" s="34"/>
      <x:c r="L841" s="34"/>
      <x:c r="M841" s="34"/>
      <x:c r="N841" s="34"/>
      <x:c r="O841" s="34"/>
      <x:c r="P841" s="34"/>
    </x:row>
    <x:row r="842">
      <x:c r="A842" s="34" t="n">
        <x:v>818</x:v>
      </x:c>
      <x:c r="B842" s="39" t="n">
        <x:v>0.34967310486550046</x:v>
      </x:c>
      <x:c r="C842" s="39" t="n">
        <x:v>-2.1542230986272344</x:v>
      </x:c>
      <x:c r="D842" s="17" t="n">
        <x:f>$B$6+$B$7*B842</x:f>
        <x:v>0.08496731048655004</x:v>
      </x:c>
      <x:c r="E842" s="17" t="n">
        <x:f>$C$6+$C$7*($B$8*B842+SQRT(1-$B$8^2)*C842)</x:f>
        <x:v>-0.21251438963781277</x:v>
      </x:c>
      <x:c r="F842" s="17" t="n">
        <x:f>$B$9*D842+(1-$B$9)*E842</x:f>
        <x:v>-0.06377353957563137</x:v>
      </x:c>
      <x:c r="G842" s="34"/>
      <x:c r="H842" s="34"/>
      <x:c r="I842" s="34"/>
      <x:c r="J842" s="34"/>
      <x:c r="K842" s="34"/>
      <x:c r="L842" s="34"/>
      <x:c r="M842" s="34"/>
      <x:c r="N842" s="34"/>
      <x:c r="O842" s="34"/>
      <x:c r="P842" s="34"/>
    </x:row>
    <x:row r="843">
      <x:c r="A843" s="34" t="n">
        <x:v>819</x:v>
      </x:c>
      <x:c r="B843" s="39" t="n">
        <x:v>0.45870422016796725</x:v>
      </x:c>
      <x:c r="C843" s="39" t="n">
        <x:v>0.18201857946403113</x:v>
      </x:c>
      <x:c r="D843" s="17" t="n">
        <x:f>$B$6+$B$7*B843</x:f>
        <x:v>0.09587042201679673</x:v>
      </x:c>
      <x:c r="E843" s="17" t="n">
        <x:f>$C$6+$C$7*($B$8*B843+SQRT(1-$B$8^2)*C843)</x:f>
        <x:v>0.12668688865810324</x:v>
      </x:c>
      <x:c r="F843" s="17" t="n">
        <x:f>$B$9*D843+(1-$B$9)*E843</x:f>
        <x:v>0.11127865533744999</x:v>
      </x:c>
      <x:c r="G843" s="34"/>
      <x:c r="H843" s="34"/>
      <x:c r="I843" s="34"/>
      <x:c r="J843" s="34"/>
      <x:c r="K843" s="34"/>
      <x:c r="L843" s="34"/>
      <x:c r="M843" s="34"/>
      <x:c r="N843" s="34"/>
      <x:c r="O843" s="34"/>
      <x:c r="P843" s="34"/>
    </x:row>
    <x:row r="844">
      <x:c r="A844" s="34" t="n">
        <x:v>820</x:v>
      </x:c>
      <x:c r="B844" s="39" t="n">
        <x:v>-1.0157542491594231</x:v>
      </x:c>
      <x:c r="C844" s="39" t="n">
        <x:v>0.5581223667724684</x:v>
      </x:c>
      <x:c r="D844" s="17" t="n">
        <x:f>$B$6+$B$7*B844</x:f>
        <x:v>-0.05157542491594232</x:v>
      </x:c>
      <x:c r="E844" s="17" t="n">
        <x:f>$C$6+$C$7*($B$8*B844+SQRT(1-$B$8^2)*C844)</x:f>
        <x:v>0.11415327951560558</x:v>
      </x:c>
      <x:c r="F844" s="17" t="n">
        <x:f>$B$9*D844+(1-$B$9)*E844</x:f>
        <x:v>0.03128892729983163</x:v>
      </x:c>
      <x:c r="G844" s="34"/>
      <x:c r="H844" s="34"/>
      <x:c r="I844" s="34"/>
      <x:c r="J844" s="34"/>
      <x:c r="K844" s="34"/>
      <x:c r="L844" s="34"/>
      <x:c r="M844" s="34"/>
      <x:c r="N844" s="34"/>
      <x:c r="O844" s="34"/>
      <x:c r="P844" s="34"/>
    </x:row>
    <x:row r="845">
      <x:c r="A845" s="34" t="n">
        <x:v>821</x:v>
      </x:c>
      <x:c r="B845" s="39" t="n">
        <x:v>-0.162165764831373</x:v>
      </x:c>
      <x:c r="C845" s="39" t="n">
        <x:v>1.1912096395386196</x:v>
      </x:c>
      <x:c r="D845" s="17" t="n">
        <x:f>$B$6+$B$7*B845</x:f>
        <x:v>0.0337834235168627</x:v>
      </x:c>
      <x:c r="E845" s="17" t="n">
        <x:f>$C$6+$C$7*($B$8*B845+SQRT(1-$B$8^2)*C845)</x:f>
        <x:v>0.243153776421834</x:v>
      </x:c>
      <x:c r="F845" s="17" t="n">
        <x:f>$B$9*D845+(1-$B$9)*E845</x:f>
        <x:v>0.13846859996934835</x:v>
      </x:c>
      <x:c r="G845" s="34"/>
      <x:c r="H845" s="34"/>
      <x:c r="I845" s="34"/>
      <x:c r="J845" s="34"/>
      <x:c r="K845" s="34"/>
      <x:c r="L845" s="34"/>
      <x:c r="M845" s="34"/>
      <x:c r="N845" s="34"/>
      <x:c r="O845" s="34"/>
      <x:c r="P845" s="34"/>
    </x:row>
    <x:row r="846">
      <x:c r="A846" s="34" t="n">
        <x:v>822</x:v>
      </x:c>
      <x:c r="B846" s="39" t="n">
        <x:v>1.1658126575928989</x:v>
      </x:c>
      <x:c r="C846" s="39" t="n">
        <x:v>-1.301593718800807</x:v>
      </x:c>
      <x:c r="D846" s="17" t="n">
        <x:f>$B$6+$B$7*B846</x:f>
        <x:v>0.1665812657592899</x:v>
      </x:c>
      <x:c r="E846" s="17" t="n">
        <x:f>$C$6+$C$7*($B$8*B846+SQRT(1-$B$8^2)*C846)</x:f>
        <x:v>-0.0537846213106427</x:v>
      </x:c>
      <x:c r="F846" s="17" t="n">
        <x:f>$B$9*D846+(1-$B$9)*E846</x:f>
        <x:v>0.056398322224323595</x:v>
      </x:c>
      <x:c r="G846" s="34"/>
      <x:c r="H846" s="34"/>
      <x:c r="I846" s="34"/>
      <x:c r="J846" s="34"/>
      <x:c r="K846" s="34"/>
      <x:c r="L846" s="34"/>
      <x:c r="M846" s="34"/>
      <x:c r="N846" s="34"/>
      <x:c r="O846" s="34"/>
      <x:c r="P846" s="34"/>
    </x:row>
    <x:row r="847">
      <x:c r="A847" s="34" t="n">
        <x:v>823</x:v>
      </x:c>
      <x:c r="B847" s="39" t="n">
        <x:v>1.205517988629103</x:v>
      </x:c>
      <x:c r="C847" s="39" t="n">
        <x:v>-0.3991529460856738</x:v>
      </x:c>
      <x:c r="D847" s="17" t="n">
        <x:f>$B$6+$B$7*B847</x:f>
        <x:v>0.1705517988629103</x:v>
      </x:c>
      <x:c r="E847" s="17" t="n">
        <x:f>$C$6+$C$7*($B$8*B847+SQRT(1-$B$8^2)*C847)</x:f>
        <x:v>0.07713316309348131</x:v>
      </x:c>
      <x:c r="F847" s="17" t="n">
        <x:f>$B$9*D847+(1-$B$9)*E847</x:f>
        <x:v>0.1238424809781958</x:v>
      </x:c>
      <x:c r="G847" s="34"/>
      <x:c r="H847" s="34"/>
      <x:c r="I847" s="34"/>
      <x:c r="J847" s="34"/>
      <x:c r="K847" s="34"/>
      <x:c r="L847" s="34"/>
      <x:c r="M847" s="34"/>
      <x:c r="N847" s="34"/>
      <x:c r="O847" s="34"/>
      <x:c r="P847" s="34"/>
    </x:row>
    <x:row r="848">
      <x:c r="A848" s="34" t="n">
        <x:v>824</x:v>
      </x:c>
      <x:c r="B848" s="39" t="n">
        <x:v>0.142111089525008</x:v>
      </x:c>
      <x:c r="C848" s="39" t="n">
        <x:v>0.12718048516089087</x:v>
      </x:c>
      <x:c r="D848" s="17" t="n">
        <x:f>$B$6+$B$7*B848</x:f>
        <x:v>0.0642111089525008</x:v>
      </x:c>
      <x:c r="E848" s="17" t="n">
        <x:f>$C$6+$C$7*($B$8*B848+SQRT(1-$B$8^2)*C848)</x:f>
        <x:v>0.10459336659615535</x:v>
      </x:c>
      <x:c r="F848" s="17" t="n">
        <x:f>$B$9*D848+(1-$B$9)*E848</x:f>
        <x:v>0.08440223777432808</x:v>
      </x:c>
      <x:c r="G848" s="34"/>
      <x:c r="H848" s="34"/>
      <x:c r="I848" s="34"/>
      <x:c r="J848" s="34"/>
      <x:c r="K848" s="34"/>
      <x:c r="L848" s="34"/>
      <x:c r="M848" s="34"/>
      <x:c r="N848" s="34"/>
      <x:c r="O848" s="34"/>
      <x:c r="P848" s="34"/>
    </x:row>
    <x:row r="849">
      <x:c r="A849" s="34" t="n">
        <x:v>825</x:v>
      </x:c>
      <x:c r="B849" s="39" t="n">
        <x:v>-0.4808967894463552</x:v>
      </x:c>
      <x:c r="C849" s="39" t="n">
        <x:v>0.8058362984761617</x:v>
      </x:c>
      <x:c r="D849" s="17" t="n">
        <x:f>$B$6+$B$7*B849</x:f>
        <x:v>0.0019103210553644764</x:v>
      </x:c>
      <x:c r="E849" s="17" t="n">
        <x:f>$C$6+$C$7*($B$8*B849+SQRT(1-$B$8^2)*C849)</x:f>
        <x:v>0.1736674697310846</x:v>
      </x:c>
      <x:c r="F849" s="17" t="n">
        <x:f>$B$9*D849+(1-$B$9)*E849</x:f>
        <x:v>0.08778889539322454</x:v>
      </x:c>
      <x:c r="G849" s="34"/>
      <x:c r="H849" s="34"/>
      <x:c r="I849" s="34"/>
      <x:c r="J849" s="34"/>
      <x:c r="K849" s="34"/>
      <x:c r="L849" s="34"/>
      <x:c r="M849" s="34"/>
      <x:c r="N849" s="34"/>
      <x:c r="O849" s="34"/>
      <x:c r="P849" s="34"/>
    </x:row>
    <x:row r="850">
      <x:c r="A850" s="34" t="n">
        <x:v>826</x:v>
      </x:c>
      <x:c r="B850" s="39" t="n">
        <x:v>0.3762911531318616</x:v>
      </x:c>
      <x:c r="C850" s="39" t="n">
        <x:v>-0.4317822294194575</x:v>
      </x:c>
      <x:c r="D850" s="17" t="n">
        <x:f>$B$6+$B$7*B850</x:f>
        <x:v>0.08762911531318616</x:v>
      </x:c>
      <x:c r="E850" s="17" t="n">
        <x:f>$C$6+$C$7*($B$8*B850+SQRT(1-$B$8^2)*C850)</x:f>
        <x:v>0.035149002623169924</x:v>
      </x:c>
      <x:c r="F850" s="17" t="n">
        <x:f>$B$9*D850+(1-$B$9)*E850</x:f>
        <x:v>0.06138905896817805</x:v>
      </x:c>
      <x:c r="G850" s="34"/>
      <x:c r="H850" s="34"/>
      <x:c r="I850" s="34"/>
      <x:c r="J850" s="34"/>
      <x:c r="K850" s="34"/>
      <x:c r="L850" s="34"/>
      <x:c r="M850" s="34"/>
      <x:c r="N850" s="34"/>
      <x:c r="O850" s="34"/>
      <x:c r="P850" s="34"/>
    </x:row>
    <x:row r="851">
      <x:c r="A851" s="34" t="n">
        <x:v>827</x:v>
      </x:c>
      <x:c r="B851" s="39" t="n">
        <x:v>-0.36209522253176885</x:v>
      </x:c>
      <x:c r="C851" s="39" t="n">
        <x:v>-1.5189005304137486</x:v>
      </x:c>
      <x:c r="D851" s="17" t="n">
        <x:f>$B$6+$B$7*B851</x:f>
        <x:v>0.01379047774682312</x:v>
      </x:c>
      <x:c r="E851" s="17" t="n">
        <x:f>$C$6+$C$7*($B$8*B851+SQRT(1-$B$8^2)*C851)</x:f>
        <x:v>-0.15363509886612953</x:v>
      </x:c>
      <x:c r="F851" s="17" t="n">
        <x:f>$B$9*D851+(1-$B$9)*E851</x:f>
        <x:v>-0.0699223105596532</x:v>
      </x:c>
      <x:c r="G851" s="34"/>
      <x:c r="H851" s="34"/>
      <x:c r="I851" s="34"/>
      <x:c r="J851" s="34"/>
      <x:c r="K851" s="34"/>
      <x:c r="L851" s="34"/>
      <x:c r="M851" s="34"/>
      <x:c r="N851" s="34"/>
      <x:c r="O851" s="34"/>
      <x:c r="P851" s="34"/>
    </x:row>
    <x:row r="852">
      <x:c r="A852" s="34" t="n">
        <x:v>828</x:v>
      </x:c>
      <x:c r="B852" s="39" t="n">
        <x:v>-1.1411122232679218</x:v>
      </x:c>
      <x:c r="C852" s="39" t="n">
        <x:v>0.9151491500152086</x:v>
      </x:c>
      <x:c r="D852" s="17" t="n">
        <x:f>$B$6+$B$7*B852</x:f>
        <x:v>-0.06411122232679219</x:v>
      </x:c>
      <x:c r="E852" s="17" t="n">
        <x:f>$C$6+$C$7*($B$8*B852+SQRT(1-$B$8^2)*C852)</x:f>
        <x:v>0.15959944735437923</x:v>
      </x:c>
      <x:c r="F852" s="17" t="n">
        <x:f>$B$9*D852+(1-$B$9)*E852</x:f>
        <x:v>0.04774411251379352</x:v>
      </x:c>
      <x:c r="G852" s="34"/>
      <x:c r="H852" s="34"/>
      <x:c r="I852" s="34"/>
      <x:c r="J852" s="34"/>
      <x:c r="K852" s="34"/>
      <x:c r="L852" s="34"/>
      <x:c r="M852" s="34"/>
      <x:c r="N852" s="34"/>
      <x:c r="O852" s="34"/>
      <x:c r="P852" s="34"/>
    </x:row>
    <x:row r="853">
      <x:c r="A853" s="34" t="n">
        <x:v>829</x:v>
      </x:c>
      <x:c r="B853" s="39" t="n">
        <x:v>1.2252430601341278</x:v>
      </x:c>
      <x:c r="C853" s="39" t="n">
        <x:v>-0.16311980920766506</x:v>
      </x:c>
      <x:c r="D853" s="17" t="n">
        <x:f>$B$6+$B$7*B853</x:f>
        <x:v>0.1725243060134128</x:v>
      </x:c>
      <x:c r="E853" s="17" t="n">
        <x:f>$C$6+$C$7*($B$8*B853+SQRT(1-$B$8^2)*C853)</x:f>
        <x:v>0.11179498062640907</x:v>
      </x:c>
      <x:c r="F853" s="17" t="n">
        <x:f>$B$9*D853+(1-$B$9)*E853</x:f>
        <x:v>0.14215964331991093</x:v>
      </x:c>
      <x:c r="G853" s="34"/>
      <x:c r="H853" s="34"/>
      <x:c r="I853" s="34"/>
      <x:c r="J853" s="34"/>
      <x:c r="K853" s="34"/>
      <x:c r="L853" s="34"/>
      <x:c r="M853" s="34"/>
      <x:c r="N853" s="34"/>
      <x:c r="O853" s="34"/>
      <x:c r="P853" s="34"/>
    </x:row>
    <x:row r="854">
      <x:c r="A854" s="34" t="n">
        <x:v>830</x:v>
      </x:c>
      <x:c r="B854" s="39" t="n">
        <x:v>0.5360475175182419</x:v>
      </x:c>
      <x:c r="C854" s="39" t="n">
        <x:v>-0.21197768389567154</x:v>
      </x:c>
      <x:c r="D854" s="17" t="n">
        <x:f>$B$6+$B$7*B854</x:f>
        <x:v>0.1036047517518242</x:v>
      </x:c>
      <x:c r="E854" s="17" t="n">
        <x:f>$C$6+$C$7*($B$8*B854+SQRT(1-$B$8^2)*C854)</x:f>
        <x:v>0.07379006491427328</x:v>
      </x:c>
      <x:c r="F854" s="17" t="n">
        <x:f>$B$9*D854+(1-$B$9)*E854</x:f>
        <x:v>0.08869740833304873</x:v>
      </x:c>
      <x:c r="G854" s="34"/>
      <x:c r="H854" s="34"/>
      <x:c r="I854" s="34"/>
      <x:c r="J854" s="34"/>
      <x:c r="K854" s="34"/>
      <x:c r="L854" s="34"/>
      <x:c r="M854" s="34"/>
      <x:c r="N854" s="34"/>
      <x:c r="O854" s="34"/>
      <x:c r="P854" s="34"/>
    </x:row>
    <x:row r="855">
      <x:c r="A855" s="34" t="n">
        <x:v>831</x:v>
      </x:c>
      <x:c r="B855" s="39" t="n">
        <x:v>-1.0021700190577465</x:v>
      </x:c>
      <x:c r="C855" s="39" t="n">
        <x:v>0.4932090075436557</x:v>
      </x:c>
      <x:c r="D855" s="17" t="n">
        <x:f>$B$6+$B$7*B855</x:f>
        <x:v>-0.05021700190577465</x:v>
      </x:c>
      <x:c r="E855" s="17" t="n">
        <x:f>$C$6+$C$7*($B$8*B855+SQRT(1-$B$8^2)*C855)</x:f>
        <x:v>0.1054760601605773</x:v>
      </x:c>
      <x:c r="F855" s="17" t="n">
        <x:f>$B$9*D855+(1-$B$9)*E855</x:f>
        <x:v>0.027629529127401325</x:v>
      </x:c>
      <x:c r="G855" s="34"/>
      <x:c r="H855" s="34"/>
      <x:c r="I855" s="34"/>
      <x:c r="J855" s="34"/>
      <x:c r="K855" s="34"/>
      <x:c r="L855" s="34"/>
      <x:c r="M855" s="34"/>
      <x:c r="N855" s="34"/>
      <x:c r="O855" s="34"/>
      <x:c r="P855" s="34"/>
    </x:row>
    <x:row r="856">
      <x:c r="A856" s="34" t="n">
        <x:v>832</x:v>
      </x:c>
      <x:c r="B856" s="39" t="n">
        <x:v>0.0686722856049875</x:v>
      </x:c>
      <x:c r="C856" s="39" t="n">
        <x:v>-0.4451095590087862</x:v>
      </x:c>
      <x:c r="D856" s="17" t="n">
        <x:f>$B$6+$B$7*B856</x:f>
        <x:v>0.05686722856049875</x:v>
      </x:c>
      <x:c r="E856" s="17" t="n">
        <x:f>$C$6+$C$7*($B$8*B856+SQRT(1-$B$8^2)*C856)</x:f>
        <x:v>0.019399134262640894</x:v>
      </x:c>
      <x:c r="F856" s="17" t="n">
        <x:f>$B$9*D856+(1-$B$9)*E856</x:f>
        <x:v>0.03813318141156982</x:v>
      </x:c>
      <x:c r="G856" s="34"/>
      <x:c r="H856" s="34"/>
      <x:c r="I856" s="34"/>
      <x:c r="J856" s="34"/>
      <x:c r="K856" s="34"/>
      <x:c r="L856" s="34"/>
      <x:c r="M856" s="34"/>
      <x:c r="N856" s="34"/>
      <x:c r="O856" s="34"/>
      <x:c r="P856" s="34"/>
    </x:row>
    <x:row r="857">
      <x:c r="A857" s="34" t="n">
        <x:v>833</x:v>
      </x:c>
      <x:c r="B857" s="39" t="n">
        <x:v>-1.6549701553707108</x:v>
      </x:c>
      <x:c r="C857" s="39" t="n">
        <x:v>-0.4921391985365596</x:v>
      </x:c>
      <x:c r="D857" s="17" t="n">
        <x:f>$B$6+$B$7*B857</x:f>
        <x:v>-0.11549701553707108</x:v>
      </x:c>
      <x:c r="E857" s="17" t="n">
        <x:f>$C$6+$C$7*($B$8*B857+SQRT(1-$B$8^2)*C857)</x:f>
        <x:v>-0.06489428809737317</x:v>
      </x:c>
      <x:c r="F857" s="17" t="n">
        <x:f>$B$9*D857+(1-$B$9)*E857</x:f>
        <x:v>-0.09019565181722212</x:v>
      </x:c>
      <x:c r="G857" s="34"/>
      <x:c r="H857" s="34"/>
      <x:c r="I857" s="34"/>
      <x:c r="J857" s="34"/>
      <x:c r="K857" s="34"/>
      <x:c r="L857" s="34"/>
      <x:c r="M857" s="34"/>
      <x:c r="N857" s="34"/>
      <x:c r="O857" s="34"/>
      <x:c r="P857" s="34"/>
    </x:row>
    <x:row r="858">
      <x:c r="A858" s="34" t="n">
        <x:v>834</x:v>
      </x:c>
      <x:c r="B858" s="39" t="n">
        <x:v>0.5177705746767415</x:v>
      </x:c>
      <x:c r="C858" s="39" t="n">
        <x:v>-0.24358290790441073</x:v>
      </x:c>
      <x:c r="D858" s="17" t="n">
        <x:f>$B$6+$B$7*B858</x:f>
        <x:v>0.10177705746767415</x:v>
      </x:c>
      <x:c r="E858" s="17" t="n">
        <x:f>$C$6+$C$7*($B$8*B858+SQRT(1-$B$8^2)*C858)</x:f>
        <x:v>0.06844518316368071</x:v>
      </x:c>
      <x:c r="F858" s="17" t="n">
        <x:f>$B$9*D858+(1-$B$9)*E858</x:f>
        <x:v>0.08511112031567744</x:v>
      </x:c>
      <x:c r="G858" s="34"/>
      <x:c r="H858" s="34"/>
      <x:c r="I858" s="34"/>
      <x:c r="J858" s="34"/>
      <x:c r="K858" s="34"/>
      <x:c r="L858" s="34"/>
      <x:c r="M858" s="34"/>
      <x:c r="N858" s="34"/>
      <x:c r="O858" s="34"/>
      <x:c r="P858" s="34"/>
    </x:row>
    <x:row r="859">
      <x:c r="A859" s="34" t="n">
        <x:v>835</x:v>
      </x:c>
      <x:c r="B859" s="39" t="n">
        <x:v>1.025851201639068</x:v>
      </x:c>
      <x:c r="C859" s="39" t="n">
        <x:v>1.4764944502914743</x:v>
      </x:c>
      <x:c r="D859" s="17" t="n">
        <x:f>$B$6+$B$7*B859</x:f>
        <x:v>0.1525851201639068</x:v>
      </x:c>
      <x:c r="E859" s="17" t="n">
        <x:f>$C$6+$C$7*($B$8*B859+SQRT(1-$B$8^2)*C859)</x:f>
        <x:v>0.33743619459489826</x:v>
      </x:c>
      <x:c r="F859" s="17" t="n">
        <x:f>$B$9*D859+(1-$B$9)*E859</x:f>
        <x:v>0.24501065737940253</x:v>
      </x:c>
      <x:c r="G859" s="34"/>
      <x:c r="H859" s="34"/>
      <x:c r="I859" s="34"/>
      <x:c r="J859" s="34"/>
      <x:c r="K859" s="34"/>
      <x:c r="L859" s="34"/>
      <x:c r="M859" s="34"/>
      <x:c r="N859" s="34"/>
      <x:c r="O859" s="34"/>
      <x:c r="P859" s="34"/>
    </x:row>
    <x:row r="860">
      <x:c r="A860" s="34" t="n">
        <x:v>836</x:v>
      </x:c>
      <x:c r="B860" s="39" t="n">
        <x:v>0.870117156345353</x:v>
      </x:c>
      <x:c r="C860" s="39" t="n">
        <x:v>-1.1021472862902641</x:v>
      </x:c>
      <x:c r="D860" s="17" t="n">
        <x:f>$B$6+$B$7*B860</x:f>
        <x:v>0.1370117156345353</x:v>
      </x:c>
      <x:c r="E860" s="17" t="n">
        <x:f>$C$6+$C$7*($B$8*B860+SQRT(1-$B$8^2)*C860)</x:f>
        <x:v>-0.038551953283597354</x:v>
      </x:c>
      <x:c r="F860" s="17" t="n">
        <x:f>$B$9*D860+(1-$B$9)*E860</x:f>
        <x:v>0.04922988117546897</x:v>
      </x:c>
      <x:c r="G860" s="34"/>
      <x:c r="H860" s="34"/>
      <x:c r="I860" s="34"/>
      <x:c r="J860" s="34"/>
      <x:c r="K860" s="34"/>
      <x:c r="L860" s="34"/>
      <x:c r="M860" s="34"/>
      <x:c r="N860" s="34"/>
      <x:c r="O860" s="34"/>
      <x:c r="P860" s="34"/>
    </x:row>
    <x:row r="861">
      <x:c r="A861" s="34" t="n">
        <x:v>837</x:v>
      </x:c>
      <x:c r="B861" s="39" t="n">
        <x:v>-0.7026928551892188</x:v>
      </x:c>
      <x:c r="C861" s="39" t="n">
        <x:v>0.5017537995725614</x:v>
      </x:c>
      <x:c r="D861" s="17" t="n">
        <x:f>$B$6+$B$7*B861</x:f>
        <x:v>-0.020269285518921876</x:v>
      </x:c>
      <x:c r="E861" s="17" t="n">
        <x:f>$C$6+$C$7*($B$8*B861+SQRT(1-$B$8^2)*C861)</x:f>
        <x:v>0.12017521434731027</x:v>
      </x:c>
      <x:c r="F861" s="17" t="n">
        <x:f>$B$9*D861+(1-$B$9)*E861</x:f>
        <x:v>0.049952964414194195</x:v>
      </x:c>
      <x:c r="G861" s="34"/>
      <x:c r="H861" s="34"/>
      <x:c r="I861" s="34"/>
      <x:c r="J861" s="34"/>
      <x:c r="K861" s="34"/>
      <x:c r="L861" s="34"/>
      <x:c r="M861" s="34"/>
      <x:c r="N861" s="34"/>
      <x:c r="O861" s="34"/>
      <x:c r="P861" s="34"/>
    </x:row>
    <x:row r="862">
      <x:c r="A862" s="34" t="n">
        <x:v>838</x:v>
      </x:c>
      <x:c r="B862" s="39" t="n">
        <x:v>-0.2257269642081274</x:v>
      </x:c>
      <x:c r="C862" s="39" t="n">
        <x:v>0.30124582811584166</x:v>
      </x:c>
      <x:c r="D862" s="17" t="n">
        <x:f>$B$6+$B$7*B862</x:f>
        <x:v>0.02742730357918726</x:v>
      </x:c>
      <x:c r="E862" s="17" t="n">
        <x:f>$C$6+$C$7*($B$8*B862+SQRT(1-$B$8^2)*C862)</x:f>
        <x:v>0.11294781731608614</x:v>
      </x:c>
      <x:c r="F862" s="17" t="n">
        <x:f>$B$9*D862+(1-$B$9)*E862</x:f>
        <x:v>0.0701875604476367</x:v>
      </x:c>
      <x:c r="G862" s="34"/>
      <x:c r="H862" s="34"/>
      <x:c r="I862" s="34"/>
      <x:c r="J862" s="34"/>
      <x:c r="K862" s="34"/>
      <x:c r="L862" s="34"/>
      <x:c r="M862" s="34"/>
      <x:c r="N862" s="34"/>
      <x:c r="O862" s="34"/>
      <x:c r="P862" s="34"/>
    </x:row>
    <x:row r="863">
      <x:c r="A863" s="34" t="n">
        <x:v>839</x:v>
      </x:c>
      <x:c r="B863" s="39" t="n">
        <x:v>0.6199110984041668</x:v>
      </x:c>
      <x:c r="C863" s="39" t="n">
        <x:v>-0.3955289975004367</x:v>
      </x:c>
      <x:c r="D863" s="17" t="n">
        <x:f>$B$6+$B$7*B863</x:f>
        <x:v>0.11199110984041669</x:v>
      </x:c>
      <x:c r="E863" s="17" t="n">
        <x:f>$C$6+$C$7*($B$8*B863+SQRT(1-$B$8^2)*C863)</x:f>
        <x:v>0.05129940702626576</x:v>
      </x:c>
      <x:c r="F863" s="17" t="n">
        <x:f>$B$9*D863+(1-$B$9)*E863</x:f>
        <x:v>0.08164525843334122</x:v>
      </x:c>
      <x:c r="G863" s="34"/>
      <x:c r="H863" s="34"/>
      <x:c r="I863" s="34"/>
      <x:c r="J863" s="34"/>
      <x:c r="K863" s="34"/>
      <x:c r="L863" s="34"/>
      <x:c r="M863" s="34"/>
      <x:c r="N863" s="34"/>
      <x:c r="O863" s="34"/>
      <x:c r="P863" s="34"/>
    </x:row>
    <x:row r="864">
      <x:c r="A864" s="34" t="n">
        <x:v>840</x:v>
      </x:c>
      <x:c r="B864" s="39" t="n">
        <x:v>-0.8241611716157955</x:v>
      </x:c>
      <x:c r="C864" s="39" t="n">
        <x:v>-0.8150922786755179</x:v>
      </x:c>
      <x:c r="D864" s="17" t="n">
        <x:f>$B$6+$B$7*B864</x:f>
        <x:v>-0.03241611716157955</x:v>
      </x:c>
      <x:c r="E864" s="17" t="n">
        <x:f>$C$6+$C$7*($B$8*B864+SQRT(1-$B$8^2)*C864)</x:f>
        <x:v>-0.07371952433283709</x:v>
      </x:c>
      <x:c r="F864" s="17" t="n">
        <x:f>$B$9*D864+(1-$B$9)*E864</x:f>
        <x:v>-0.05306782074720832</x:v>
      </x:c>
      <x:c r="G864" s="34"/>
      <x:c r="H864" s="34"/>
      <x:c r="I864" s="34"/>
      <x:c r="J864" s="34"/>
      <x:c r="K864" s="34"/>
      <x:c r="L864" s="34"/>
      <x:c r="M864" s="34"/>
      <x:c r="N864" s="34"/>
      <x:c r="O864" s="34"/>
      <x:c r="P864" s="34"/>
    </x:row>
    <x:row r="865">
      <x:c r="A865" s="34" t="n">
        <x:v>841</x:v>
      </x:c>
      <x:c r="B865" s="39" t="n">
        <x:v>0.88253518022985</x:v>
      </x:c>
      <x:c r="C865" s="39" t="n">
        <x:v>1.3995946835768729</x:v>
      </x:c>
      <x:c r="D865" s="17" t="n">
        <x:f>$B$6+$B$7*B865</x:f>
        <x:v>0.13825351802298502</x:v>
      </x:c>
      <x:c r="E865" s="17" t="n">
        <x:f>$C$6+$C$7*($B$8*B865+SQRT(1-$B$8^2)*C865)</x:f>
        <x:v>0.31998331832415194</x:v>
      </x:c>
      <x:c r="F865" s="17" t="n">
        <x:f>$B$9*D865+(1-$B$9)*E865</x:f>
        <x:v>0.22911841817356848</x:v>
      </x:c>
      <x:c r="G865" s="34"/>
      <x:c r="H865" s="34"/>
      <x:c r="I865" s="34"/>
      <x:c r="J865" s="34"/>
      <x:c r="K865" s="34"/>
      <x:c r="L865" s="34"/>
      <x:c r="M865" s="34"/>
      <x:c r="N865" s="34"/>
      <x:c r="O865" s="34"/>
      <x:c r="P865" s="34"/>
    </x:row>
    <x:row r="866">
      <x:c r="A866" s="34" t="n">
        <x:v>842</x:v>
      </x:c>
      <x:c r="B866" s="39" t="n">
        <x:v>-1.985255296066362</x:v>
      </x:c>
      <x:c r="C866" s="39" t="n">
        <x:v>0.9773899386373753</x:v>
      </x:c>
      <x:c r="D866" s="17" t="n">
        <x:f>$B$6+$B$7*B866</x:f>
        <x:v>-0.14852552960663623</x:v>
      </x:c>
      <x:c r="E866" s="17" t="n">
        <x:f>$C$6+$C$7*($B$8*B866+SQRT(1-$B$8^2)*C866)</x:f>
        <x:v>0.130519098307518</x:v>
      </x:c>
      <x:c r="F866" s="17" t="n">
        <x:f>$B$9*D866+(1-$B$9)*E866</x:f>
        <x:v>-0.00900321564955911</x:v>
      </x:c>
      <x:c r="G866" s="34"/>
      <x:c r="H866" s="34"/>
      <x:c r="I866" s="34"/>
      <x:c r="J866" s="34"/>
      <x:c r="K866" s="34"/>
      <x:c r="L866" s="34"/>
      <x:c r="M866" s="34"/>
      <x:c r="N866" s="34"/>
      <x:c r="O866" s="34"/>
      <x:c r="P866" s="34"/>
    </x:row>
    <x:row r="867">
      <x:c r="A867" s="34" t="n">
        <x:v>843</x:v>
      </x:c>
      <x:c r="B867" s="39" t="n">
        <x:v>-0.22367517874381812</x:v>
      </x:c>
      <x:c r="C867" s="39" t="n">
        <x:v>-0.5155215092150562</x:v>
      </x:c>
      <x:c r="D867" s="17" t="n">
        <x:f>$B$6+$B$7*B867</x:f>
        <x:v>0.02763248212561819</x:v>
      </x:c>
      <x:c r="E867" s="17" t="n">
        <x:f>$C$6+$C$7*($B$8*B867+SQRT(1-$B$8^2)*C867)</x:f>
        <x:v>-0.0038318095655522078</x:v>
      </x:c>
      <x:c r="F867" s="17" t="n">
        <x:f>$B$9*D867+(1-$B$9)*E867</x:f>
        <x:v>0.01190033628003299</x:v>
      </x:c>
      <x:c r="G867" s="34"/>
      <x:c r="H867" s="34"/>
      <x:c r="I867" s="34"/>
      <x:c r="J867" s="34"/>
      <x:c r="K867" s="34"/>
      <x:c r="L867" s="34"/>
      <x:c r="M867" s="34"/>
      <x:c r="N867" s="34"/>
      <x:c r="O867" s="34"/>
      <x:c r="P867" s="34"/>
    </x:row>
    <x:row r="868">
      <x:c r="A868" s="34" t="n">
        <x:v>844</x:v>
      </x:c>
      <x:c r="B868" s="39" t="n">
        <x:v>-0.6513688718064599</x:v>
      </x:c>
      <x:c r="C868" s="39" t="n">
        <x:v>-0.8836448817321024</x:v>
      </x:c>
      <x:c r="D868" s="17" t="n">
        <x:f>$B$6+$B$7*B868</x:f>
        <x:v>-0.015136887180645986</x:v>
      </x:c>
      <x:c r="E868" s="17" t="n">
        <x:f>$C$6+$C$7*($B$8*B868+SQRT(1-$B$8^2)*C868)</x:f>
        <x:v>-0.07575312315364467</x:v>
      </x:c>
      <x:c r="F868" s="17" t="n">
        <x:f>$B$9*D868+(1-$B$9)*E868</x:f>
        <x:v>-0.04544500516714533</x:v>
      </x:c>
      <x:c r="G868" s="34"/>
      <x:c r="H868" s="34"/>
      <x:c r="I868" s="34"/>
      <x:c r="J868" s="34"/>
      <x:c r="K868" s="34"/>
      <x:c r="L868" s="34"/>
      <x:c r="M868" s="34"/>
      <x:c r="N868" s="34"/>
      <x:c r="O868" s="34"/>
      <x:c r="P868" s="34"/>
    </x:row>
    <x:row r="869">
      <x:c r="A869" s="34" t="n">
        <x:v>845</x:v>
      </x:c>
      <x:c r="B869" s="39" t="n">
        <x:v>0.6107054795932403</x:v>
      </x:c>
      <x:c r="C869" s="39" t="n">
        <x:v>0.9125988579661912</x:v>
      </x:c>
      <x:c r="D869" s="17" t="n">
        <x:f>$B$6+$B$7*B869</x:f>
        <x:v>0.11107054795932403</x:v>
      </x:c>
      <x:c r="E869" s="17" t="n">
        <x:f>$C$6+$C$7*($B$8*B869+SQRT(1-$B$8^2)*C869)</x:f>
        <x:v>0.23806632044903858</x:v>
      </x:c>
      <x:c r="F869" s="17" t="n">
        <x:f>$B$9*D869+(1-$B$9)*E869</x:f>
        <x:v>0.1745684342041813</x:v>
      </x:c>
      <x:c r="G869" s="34"/>
      <x:c r="H869" s="34"/>
      <x:c r="I869" s="34"/>
      <x:c r="J869" s="34"/>
      <x:c r="K869" s="34"/>
      <x:c r="L869" s="34"/>
      <x:c r="M869" s="34"/>
      <x:c r="N869" s="34"/>
      <x:c r="O869" s="34"/>
      <x:c r="P869" s="34"/>
    </x:row>
    <x:row r="870">
      <x:c r="A870" s="34" t="n">
        <x:v>846</x:v>
      </x:c>
      <x:c r="B870" s="39" t="n">
        <x:v>-1.3706177423354284</x:v>
      </x:c>
      <x:c r="C870" s="39" t="n">
        <x:v>1.8988385213141514</x:v>
      </x:c>
      <x:c r="D870" s="17" t="n">
        <x:f>$B$6+$B$7*B870</x:f>
        <x:v>-0.08706177423354285</x:v>
      </x:c>
      <x:c r="E870" s="17" t="n">
        <x:f>$C$6+$C$7*($B$8*B870+SQRT(1-$B$8^2)*C870)</x:f>
        <x:v>0.29002867699122903</x:v>
      </x:c>
      <x:c r="F870" s="17" t="n">
        <x:f>$B$9*D870+(1-$B$9)*E870</x:f>
        <x:v>0.1014834513788431</x:v>
      </x:c>
      <x:c r="G870" s="34"/>
      <x:c r="H870" s="34"/>
      <x:c r="I870" s="34"/>
      <x:c r="J870" s="34"/>
      <x:c r="K870" s="34"/>
      <x:c r="L870" s="34"/>
      <x:c r="M870" s="34"/>
      <x:c r="N870" s="34"/>
      <x:c r="O870" s="34"/>
      <x:c r="P870" s="34"/>
    </x:row>
    <x:row r="871">
      <x:c r="A871" s="34" t="n">
        <x:v>847</x:v>
      </x:c>
      <x:c r="B871" s="39" t="n">
        <x:v>0.4439921011725412</x:v>
      </x:c>
      <x:c r="C871" s="39" t="n">
        <x:v>0.506250480439949</x:v>
      </x:c>
      <x:c r="D871" s="17" t="n">
        <x:f>$B$6+$B$7*B871</x:f>
        <x:v>0.09439921011725412</x:v>
      </x:c>
      <x:c r="E871" s="17" t="n">
        <x:f>$C$6+$C$7*($B$8*B871+SQRT(1-$B$8^2)*C871)</x:f>
        <x:v>0.17241947140693886</x:v>
      </x:c>
      <x:c r="F871" s="17" t="n">
        <x:f>$B$9*D871+(1-$B$9)*E871</x:f>
        <x:v>0.13340934076209648</x:v>
      </x:c>
      <x:c r="G871" s="34"/>
      <x:c r="H871" s="34"/>
      <x:c r="I871" s="34"/>
      <x:c r="J871" s="34"/>
      <x:c r="K871" s="34"/>
      <x:c r="L871" s="34"/>
      <x:c r="M871" s="34"/>
      <x:c r="N871" s="34"/>
      <x:c r="O871" s="34"/>
      <x:c r="P871" s="34"/>
    </x:row>
    <x:row r="872">
      <x:c r="A872" s="34" t="n">
        <x:v>848</x:v>
      </x:c>
      <x:c r="B872" s="39" t="n">
        <x:v>0.3668564256957205</x:v>
      </x:c>
      <x:c r="C872" s="39" t="n">
        <x:v>0.33753928352762147</x:v>
      </x:c>
      <x:c r="D872" s="17" t="n">
        <x:f>$B$6+$B$7*B872</x:f>
        <x:v>0.08668564256957206</x:v>
      </x:c>
      <x:c r="E872" s="17" t="n">
        <x:f>$C$6+$C$7*($B$8*B872+SQRT(1-$B$8^2)*C872)</x:f>
        <x:v>0.1448073323425855</x:v>
      </x:c>
      <x:c r="F872" s="17" t="n">
        <x:f>$B$9*D872+(1-$B$9)*E872</x:f>
        <x:v>0.11574648745607878</x:v>
      </x:c>
      <x:c r="G872" s="34"/>
      <x:c r="H872" s="34"/>
      <x:c r="I872" s="34"/>
      <x:c r="J872" s="34"/>
      <x:c r="K872" s="34"/>
      <x:c r="L872" s="34"/>
      <x:c r="M872" s="34"/>
      <x:c r="N872" s="34"/>
      <x:c r="O872" s="34"/>
      <x:c r="P872" s="34"/>
    </x:row>
    <x:row r="873">
      <x:c r="A873" s="34" t="n">
        <x:v>849</x:v>
      </x:c>
      <x:c r="B873" s="39" t="n">
        <x:v>0.19279147584389217</x:v>
      </x:c>
      <x:c r="C873" s="39" t="n">
        <x:v>1.6425446264752126</x:v>
      </x:c>
      <x:c r="D873" s="17" t="n">
        <x:f>$B$6+$B$7*B873</x:f>
        <x:v>0.06927914758438922</x:v>
      </x:c>
      <x:c r="E873" s="17" t="n">
        <x:f>$C$6+$C$7*($B$8*B873+SQRT(1-$B$8^2)*C873)</x:f>
        <x:v>0.3237087728036941</x:v>
      </x:c>
      <x:c r="F873" s="17" t="n">
        <x:f>$B$9*D873+(1-$B$9)*E873</x:f>
        <x:v>0.19649396019404164</x:v>
      </x:c>
      <x:c r="G873" s="34"/>
      <x:c r="H873" s="34"/>
      <x:c r="I873" s="34"/>
      <x:c r="J873" s="34"/>
      <x:c r="K873" s="34"/>
      <x:c r="L873" s="34"/>
      <x:c r="M873" s="34"/>
      <x:c r="N873" s="34"/>
      <x:c r="O873" s="34"/>
      <x:c r="P873" s="34"/>
    </x:row>
    <x:row r="874">
      <x:c r="A874" s="34" t="n">
        <x:v>850</x:v>
      </x:c>
      <x:c r="B874" s="39" t="n">
        <x:v>-1.343786744975787</x:v>
      </x:c>
      <x:c r="C874" s="39" t="n">
        <x:v>1.1833897891678595</x:v>
      </x:c>
      <x:c r="D874" s="17" t="n">
        <x:f>$B$6+$B$7*B874</x:f>
        <x:v>-0.0843786744975787</x:v>
      </x:c>
      <x:c r="E874" s="17" t="n">
        <x:f>$C$6+$C$7*($B$8*B874+SQRT(1-$B$8^2)*C874)</x:f>
        <x:v>0.1888618830426529</x:v>
      </x:c>
      <x:c r="F874" s="17" t="n">
        <x:f>$B$9*D874+(1-$B$9)*E874</x:f>
        <x:v>0.052241604272537094</x:v>
      </x:c>
      <x:c r="G874" s="34"/>
      <x:c r="H874" s="34"/>
      <x:c r="I874" s="34"/>
      <x:c r="J874" s="34"/>
      <x:c r="K874" s="34"/>
      <x:c r="L874" s="34"/>
      <x:c r="M874" s="34"/>
      <x:c r="N874" s="34"/>
      <x:c r="O874" s="34"/>
      <x:c r="P874" s="34"/>
    </x:row>
    <x:row r="875">
      <x:c r="A875" s="34" t="n">
        <x:v>851</x:v>
      </x:c>
      <x:c r="B875" s="39" t="n">
        <x:v>-0.5858179216973829</x:v>
      </x:c>
      <x:c r="C875" s="39" t="n">
        <x:v>-0.6060037172989324</x:v>
      </x:c>
      <x:c r="D875" s="17" t="n">
        <x:f>$B$6+$B$7*B875</x:f>
        <x:v>-0.00858179216973829</x:v>
      </x:c>
      <x:c r="E875" s="17" t="n">
        <x:f>$C$6+$C$7*($B$8*B875+SQRT(1-$B$8^2)*C875)</x:f>
        <x:v>-0.03307541179675884</x:v>
      </x:c>
      <x:c r="F875" s="17" t="n">
        <x:f>$B$9*D875+(1-$B$9)*E875</x:f>
        <x:v>-0.020828601983248565</x:v>
      </x:c>
      <x:c r="G875" s="34"/>
      <x:c r="H875" s="34"/>
      <x:c r="I875" s="34"/>
      <x:c r="J875" s="34"/>
      <x:c r="K875" s="34"/>
      <x:c r="L875" s="34"/>
      <x:c r="M875" s="34"/>
      <x:c r="N875" s="34"/>
      <x:c r="O875" s="34"/>
      <x:c r="P875" s="34"/>
    </x:row>
    <x:row r="876">
      <x:c r="A876" s="34" t="n">
        <x:v>852</x:v>
      </x:c>
      <x:c r="B876" s="39" t="n">
        <x:v>-1.1941992384035636</x:v>
      </x:c>
      <x:c r="C876" s="39" t="n">
        <x:v>-0.9090042997246108</x:v>
      </x:c>
      <x:c r="D876" s="17" t="n">
        <x:f>$B$6+$B$7*B876</x:f>
        <x:v>-0.06941992384035636</x:v>
      </x:c>
      <x:c r="E876" s="17" t="n">
        <x:f>$C$6+$C$7*($B$8*B876+SQRT(1-$B$8^2)*C876)</x:f>
        <x:v>-0.10380919109274013</x:v>
      </x:c>
      <x:c r="F876" s="17" t="n">
        <x:f>$B$9*D876+(1-$B$9)*E876</x:f>
        <x:v>-0.08661455746654825</x:v>
      </x:c>
      <x:c r="G876" s="34"/>
      <x:c r="H876" s="34"/>
      <x:c r="I876" s="34"/>
      <x:c r="J876" s="34"/>
      <x:c r="K876" s="34"/>
      <x:c r="L876" s="34"/>
      <x:c r="M876" s="34"/>
      <x:c r="N876" s="34"/>
      <x:c r="O876" s="34"/>
      <x:c r="P876" s="34"/>
    </x:row>
    <x:row r="877">
      <x:c r="A877" s="34" t="n">
        <x:v>853</x:v>
      </x:c>
      <x:c r="B877" s="39" t="n">
        <x:v>-0.2697583458188742</x:v>
      </x:c>
      <x:c r="C877" s="39" t="n">
        <x:v>0.8448296789929148</x:v>
      </x:c>
      <x:c r="D877" s="17" t="n">
        <x:f>$B$6+$B$7*B877</x:f>
        <x:v>0.023024165418112582</x:v>
      </x:c>
      <x:c r="E877" s="17" t="n">
        <x:f>$C$6+$C$7*($B$8*B877+SQRT(1-$B$8^2)*C877)</x:f>
        <x:v>0.18874829683492603</x:v>
      </x:c>
      <x:c r="F877" s="17" t="n">
        <x:f>$B$9*D877+(1-$B$9)*E877</x:f>
        <x:v>0.1058862311265193</x:v>
      </x:c>
      <x:c r="G877" s="34"/>
      <x:c r="H877" s="34"/>
      <x:c r="I877" s="34"/>
      <x:c r="J877" s="34"/>
      <x:c r="K877" s="34"/>
      <x:c r="L877" s="34"/>
      <x:c r="M877" s="34"/>
      <x:c r="N877" s="34"/>
      <x:c r="O877" s="34"/>
      <x:c r="P877" s="34"/>
    </x:row>
    <x:row r="878">
      <x:c r="A878" s="34" t="n">
        <x:v>854</x:v>
      </x:c>
      <x:c r="B878" s="39" t="n">
        <x:v>-0.47446443391093174</x:v>
      </x:c>
      <x:c r="C878" s="39" t="n">
        <x:v>0.5739874147105034</x:v>
      </x:c>
      <x:c r="D878" s="17" t="n">
        <x:f>$B$6+$B$7*B878</x:f>
        <x:v>0.0025535566089068262</x:v>
      </x:c>
      <x:c r="E878" s="17" t="n">
        <x:f>$C$6+$C$7*($B$8*B878+SQRT(1-$B$8^2)*C878)</x:f>
        <x:v>0.1407814648758553</x:v>
      </x:c>
      <x:c r="F878" s="17" t="n">
        <x:f>$B$9*D878+(1-$B$9)*E878</x:f>
        <x:v>0.07166751074238106</x:v>
      </x:c>
      <x:c r="G878" s="34"/>
      <x:c r="H878" s="34"/>
      <x:c r="I878" s="34"/>
      <x:c r="J878" s="34"/>
      <x:c r="K878" s="34"/>
      <x:c r="L878" s="34"/>
      <x:c r="M878" s="34"/>
      <x:c r="N878" s="34"/>
      <x:c r="O878" s="34"/>
      <x:c r="P878" s="34"/>
    </x:row>
    <x:row r="879">
      <x:c r="A879" s="34" t="n">
        <x:v>855</x:v>
      </x:c>
      <x:c r="B879" s="39" t="n">
        <x:v>-0.4156162663946117</x:v>
      </x:c>
      <x:c r="C879" s="39" t="n">
        <x:v>0.7145397469242483</x:v>
      </x:c>
      <x:c r="D879" s="17" t="n">
        <x:f>$B$6+$B$7*B879</x:f>
        <x:v>0.008438373360538834</x:v>
      </x:c>
      <x:c r="E879" s="17" t="n">
        <x:f>$C$6+$C$7*($B$8*B879+SQRT(1-$B$8^2)*C879)</x:f>
        <x:v>0.16354138934648005</x:v>
      </x:c>
      <x:c r="F879" s="17" t="n">
        <x:f>$B$9*D879+(1-$B$9)*E879</x:f>
        <x:v>0.08598988135350943</x:v>
      </x:c>
      <x:c r="G879" s="34"/>
      <x:c r="H879" s="34"/>
      <x:c r="I879" s="34"/>
      <x:c r="J879" s="34"/>
      <x:c r="K879" s="34"/>
      <x:c r="L879" s="34"/>
      <x:c r="M879" s="34"/>
      <x:c r="N879" s="34"/>
      <x:c r="O879" s="34"/>
      <x:c r="P879" s="34"/>
    </x:row>
    <x:row r="880">
      <x:c r="A880" s="34" t="n">
        <x:v>856</x:v>
      </x:c>
      <x:c r="B880" s="39" t="n">
        <x:v>1.4253643955644382</x:v>
      </x:c>
      <x:c r="C880" s="39" t="n">
        <x:v>-1.020082854644966</x:v>
      </x:c>
      <x:c r="D880" s="17" t="n">
        <x:f>$B$6+$B$7*B880</x:f>
        <x:v>0.19253643955644384</x:v>
      </x:c>
      <x:c r="E880" s="17" t="n">
        <x:f>$C$6+$C$7*($B$8*B880+SQRT(1-$B$8^2)*C880)</x:f>
        <x:v>-0.001823155760470846</x:v>
      </x:c>
      <x:c r="F880" s="17" t="n">
        <x:f>$B$9*D880+(1-$B$9)*E880</x:f>
        <x:v>0.0953566418979865</x:v>
      </x:c>
      <x:c r="G880" s="34"/>
      <x:c r="H880" s="34"/>
      <x:c r="I880" s="34"/>
      <x:c r="J880" s="34"/>
      <x:c r="K880" s="34"/>
      <x:c r="L880" s="34"/>
      <x:c r="M880" s="34"/>
      <x:c r="N880" s="34"/>
      <x:c r="O880" s="34"/>
      <x:c r="P880" s="34"/>
    </x:row>
    <x:row r="881">
      <x:c r="A881" s="34" t="n">
        <x:v>857</x:v>
      </x:c>
      <x:c r="B881" s="39" t="n">
        <x:v>0.43569724874531957</x:v>
      </x:c>
      <x:c r="C881" s="39" t="n">
        <x:v>-0.14509066609650462</x:v>
      </x:c>
      <x:c r="D881" s="17" t="n">
        <x:f>$B$6+$B$7*B881</x:f>
        <x:v>0.09356972487453197</x:v>
      </x:c>
      <x:c r="E881" s="17" t="n">
        <x:f>$C$6+$C$7*($B$8*B881+SQRT(1-$B$8^2)*C881)</x:f>
        <x:v>0.07884522507116654</x:v>
      </x:c>
      <x:c r="F881" s="17" t="n">
        <x:f>$B$9*D881+(1-$B$9)*E881</x:f>
        <x:v>0.08620747497284925</x:v>
      </x:c>
      <x:c r="G881" s="34"/>
      <x:c r="H881" s="34"/>
      <x:c r="I881" s="34"/>
      <x:c r="J881" s="34"/>
      <x:c r="K881" s="34"/>
      <x:c r="L881" s="34"/>
      <x:c r="M881" s="34"/>
      <x:c r="N881" s="34"/>
      <x:c r="O881" s="34"/>
      <x:c r="P881" s="34"/>
    </x:row>
    <x:row r="882">
      <x:c r="A882" s="34" t="n">
        <x:v>858</x:v>
      </x:c>
      <x:c r="B882" s="39" t="n">
        <x:v>-0.004369303405022498</x:v>
      </x:c>
      <x:c r="C882" s="39" t="n">
        <x:v>1.047769523242487</x:v>
      </x:c>
      <x:c r="D882" s="17" t="n">
        <x:f>$B$6+$B$7*B882</x:f>
        <x:v>0.049563069659497756</x:v>
      </x:c>
      <x:c r="E882" s="17" t="n">
        <x:f>$C$6+$C$7*($B$8*B882+SQRT(1-$B$8^2)*C882)</x:f>
        <x:v>0.2297296446874168</x:v>
      </x:c>
      <x:c r="F882" s="17" t="n">
        <x:f>$B$9*D882+(1-$B$9)*E882</x:f>
        <x:v>0.13964635717345728</x:v>
      </x:c>
      <x:c r="G882" s="34"/>
      <x:c r="H882" s="34"/>
      <x:c r="I882" s="34"/>
      <x:c r="J882" s="34"/>
      <x:c r="K882" s="34"/>
      <x:c r="L882" s="34"/>
      <x:c r="M882" s="34"/>
      <x:c r="N882" s="34"/>
      <x:c r="O882" s="34"/>
      <x:c r="P882" s="34"/>
    </x:row>
    <x:row r="883">
      <x:c r="A883" s="34" t="n">
        <x:v>859</x:v>
      </x:c>
      <x:c r="B883" s="39" t="n">
        <x:v>0.3230427196054211</x:v>
      </x:c>
      <x:c r="C883" s="39" t="n">
        <x:v>-0.5624106790549573</x:v>
      </x:c>
      <x:c r="D883" s="17" t="n">
        <x:f>$B$6+$B$7*B883</x:f>
        <x:v>0.0823042719605421</x:v>
      </x:c>
      <x:c r="E883" s="17" t="n">
        <x:f>$C$6+$C$7*($B$8*B883+SQRT(1-$B$8^2)*C883)</x:f>
        <x:v>0.014061083275336728</x:v>
      </x:c>
      <x:c r="F883" s="17" t="n">
        <x:f>$B$9*D883+(1-$B$9)*E883</x:f>
        <x:v>0.048182677617939415</x:v>
      </x:c>
      <x:c r="G883" s="34"/>
      <x:c r="H883" s="34"/>
      <x:c r="I883" s="34"/>
      <x:c r="J883" s="34"/>
      <x:c r="K883" s="34"/>
      <x:c r="L883" s="34"/>
      <x:c r="M883" s="34"/>
      <x:c r="N883" s="34"/>
      <x:c r="O883" s="34"/>
      <x:c r="P883" s="34"/>
    </x:row>
    <x:row r="884">
      <x:c r="A884" s="34" t="n">
        <x:v>860</x:v>
      </x:c>
      <x:c r="B884" s="39" t="n">
        <x:v>-1.3295106114674524</x:v>
      </x:c>
      <x:c r="C884" s="39" t="n">
        <x:v>-0.10278960575219079</x:v>
      </x:c>
      <x:c r="D884" s="17" t="n">
        <x:f>$B$6+$B$7*B884</x:f>
        <x:v>-0.08295106114674523</x:v>
      </x:c>
      <x:c r="E884" s="17" t="n">
        <x:f>$C$6+$C$7*($B$8*B884+SQRT(1-$B$8^2)*C884)</x:f>
        <x:v>0.005463767320183513</x:v>
      </x:c>
      <x:c r="F884" s="17" t="n">
        <x:f>$B$9*D884+(1-$B$9)*E884</x:f>
        <x:v>-0.03874364691328086</x:v>
      </x:c>
      <x:c r="G884" s="34"/>
      <x:c r="H884" s="34"/>
      <x:c r="I884" s="34"/>
      <x:c r="J884" s="34"/>
      <x:c r="K884" s="34"/>
      <x:c r="L884" s="34"/>
      <x:c r="M884" s="34"/>
      <x:c r="N884" s="34"/>
      <x:c r="O884" s="34"/>
      <x:c r="P884" s="34"/>
    </x:row>
    <x:row r="885">
      <x:c r="A885" s="34" t="n">
        <x:v>861</x:v>
      </x:c>
      <x:c r="B885" s="39" t="n">
        <x:v>-1.2303124991231336</x:v>
      </x:c>
      <x:c r="C885" s="39" t="n">
        <x:v>1.0742412453157129</x:v>
      </x:c>
      <x:c r="D885" s="17" t="n">
        <x:f>$B$6+$B$7*B885</x:f>
        <x:v>-0.07303124991231336</x:v>
      </x:c>
      <x:c r="E885" s="17" t="n">
        <x:f>$C$6+$C$7*($B$8*B885+SQRT(1-$B$8^2)*C885)</x:f>
        <x:v>0.17835006289230146</x:v>
      </x:c>
      <x:c r="F885" s="17" t="n">
        <x:f>$B$9*D885+(1-$B$9)*E885</x:f>
        <x:v>0.05265940648999405</x:v>
      </x:c>
      <x:c r="G885" s="34"/>
      <x:c r="H885" s="34"/>
      <x:c r="I885" s="34"/>
      <x:c r="J885" s="34"/>
      <x:c r="K885" s="34"/>
      <x:c r="L885" s="34"/>
      <x:c r="M885" s="34"/>
      <x:c r="N885" s="34"/>
      <x:c r="O885" s="34"/>
      <x:c r="P885" s="34"/>
    </x:row>
    <x:row r="886">
      <x:c r="A886" s="34" t="n">
        <x:v>862</x:v>
      </x:c>
      <x:c r="B886" s="39" t="n">
        <x:v>0.8762474213723245</x:v>
      </x:c>
      <x:c r="C886" s="39" t="n">
        <x:v>0.9525789078086144</x:v>
      </x:c>
      <x:c r="D886" s="17" t="n">
        <x:f>$B$6+$B$7*B886</x:f>
        <x:v>0.13762474213723247</x:v>
      </x:c>
      <x:c r="E886" s="17" t="n">
        <x:f>$C$6+$C$7*($B$8*B886+SQRT(1-$B$8^2)*C886)</x:f>
        <x:v>0.255736488351991</x:v>
      </x:c>
      <x:c r="F886" s="17" t="n">
        <x:f>$B$9*D886+(1-$B$9)*E886</x:f>
        <x:v>0.19668061524461172</x:v>
      </x:c>
      <x:c r="G886" s="34"/>
      <x:c r="H886" s="34"/>
      <x:c r="I886" s="34"/>
      <x:c r="J886" s="34"/>
      <x:c r="K886" s="34"/>
      <x:c r="L886" s="34"/>
      <x:c r="M886" s="34"/>
      <x:c r="N886" s="34"/>
      <x:c r="O886" s="34"/>
      <x:c r="P886" s="34"/>
    </x:row>
    <x:row r="887">
      <x:c r="A887" s="34" t="n">
        <x:v>863</x:v>
      </x:c>
      <x:c r="B887" s="39" t="n">
        <x:v>0.023706720917293932</x:v>
      </x:c>
      <x:c r="C887" s="39" t="n">
        <x:v>-1.594301020478725</x:v>
      </x:c>
      <x:c r="D887" s="17" t="n">
        <x:f>$B$6+$B$7*B887</x:f>
        <x:v>0.052370672091729395</x:v>
      </x:c>
      <x:c r="E887" s="17" t="n">
        <x:f>$C$6+$C$7*($B$8*B887+SQRT(1-$B$8^2)*C887)</x:f>
        <x:v>-0.1470631339027762</x:v>
      </x:c>
      <x:c r="F887" s="17" t="n">
        <x:f>$B$9*D887+(1-$B$9)*E887</x:f>
        <x:v>-0.0473462309055234</x:v>
      </x:c>
      <x:c r="G887" s="34"/>
      <x:c r="H887" s="34"/>
      <x:c r="I887" s="34"/>
      <x:c r="J887" s="34"/>
      <x:c r="K887" s="34"/>
      <x:c r="L887" s="34"/>
      <x:c r="M887" s="34"/>
      <x:c r="N887" s="34"/>
      <x:c r="O887" s="34"/>
      <x:c r="P887" s="34"/>
    </x:row>
    <x:row r="888">
      <x:c r="A888" s="34" t="n">
        <x:v>864</x:v>
      </x:c>
      <x:c r="B888" s="39" t="n">
        <x:v>0.5793868619200953</x:v>
      </x:c>
      <x:c r="C888" s="39" t="n">
        <x:v>-0.8351427381416652</x:v>
      </x:c>
      <x:c r="D888" s="17" t="n">
        <x:f>$B$6+$B$7*B888</x:f>
        <x:v>0.10793868619200953</x:v>
      </x:c>
      <x:c r="E888" s="17" t="n">
        <x:f>$C$6+$C$7*($B$8*B888+SQRT(1-$B$8^2)*C888)</x:f>
        <x:v>-0.01342890071739894</x:v>
      </x:c>
      <x:c r="F888" s="17" t="n">
        <x:f>$B$9*D888+(1-$B$9)*E888</x:f>
        <x:v>0.04725489273730529</x:v>
      </x:c>
      <x:c r="G888" s="34"/>
      <x:c r="H888" s="34"/>
      <x:c r="I888" s="34"/>
      <x:c r="J888" s="34"/>
      <x:c r="K888" s="34"/>
      <x:c r="L888" s="34"/>
      <x:c r="M888" s="34"/>
      <x:c r="N888" s="34"/>
      <x:c r="O888" s="34"/>
      <x:c r="P888" s="34"/>
    </x:row>
    <x:row r="889">
      <x:c r="A889" s="34" t="n">
        <x:v>865</x:v>
      </x:c>
      <x:c r="B889" s="39" t="n">
        <x:v>0.005558117192926366</x:v>
      </x:c>
      <x:c r="C889" s="39" t="n">
        <x:v>0.5978242673653902</x:v>
      </x:c>
      <x:c r="D889" s="17" t="n">
        <x:f>$B$6+$B$7*B889</x:f>
        <x:v>0.05055581171929264</x:v>
      </x:c>
      <x:c r="E889" s="17" t="n">
        <x:f>$C$6+$C$7*($B$8*B889+SQRT(1-$B$8^2)*C889)</x:f>
        <x:v>0.16579331590341334</x:v>
      </x:c>
      <x:c r="F889" s="17" t="n">
        <x:f>$B$9*D889+(1-$B$9)*E889</x:f>
        <x:v>0.10817456381135299</x:v>
      </x:c>
      <x:c r="G889" s="34"/>
      <x:c r="H889" s="34"/>
      <x:c r="I889" s="34"/>
      <x:c r="J889" s="34"/>
      <x:c r="K889" s="34"/>
      <x:c r="L889" s="34"/>
      <x:c r="M889" s="34"/>
      <x:c r="N889" s="34"/>
      <x:c r="O889" s="34"/>
      <x:c r="P889" s="34"/>
    </x:row>
    <x:row r="890">
      <x:c r="A890" s="34" t="n">
        <x:v>866</x:v>
      </x:c>
      <x:c r="B890" s="39" t="n">
        <x:v>0.274791330251831</x:v>
      </x:c>
      <x:c r="C890" s="39" t="n">
        <x:v>0.2674765564434951</x:v>
      </x:c>
      <x:c r="D890" s="17" t="n">
        <x:f>$B$6+$B$7*B890</x:f>
        <x:v>0.07747913302518311</x:v>
      </x:c>
      <x:c r="E890" s="17" t="n">
        <x:f>$C$6+$C$7*($B$8*B890+SQRT(1-$B$8^2)*C890)</x:f>
        <x:v>0.13063906575905174</x:v>
      </x:c>
      <x:c r="F890" s="17" t="n">
        <x:f>$B$9*D890+(1-$B$9)*E890</x:f>
        <x:v>0.10405909939211742</x:v>
      </x:c>
      <x:c r="G890" s="34"/>
      <x:c r="H890" s="34"/>
      <x:c r="I890" s="34"/>
      <x:c r="J890" s="34"/>
      <x:c r="K890" s="34"/>
      <x:c r="L890" s="34"/>
      <x:c r="M890" s="34"/>
      <x:c r="N890" s="34"/>
      <x:c r="O890" s="34"/>
      <x:c r="P890" s="34"/>
    </x:row>
    <x:row r="891">
      <x:c r="A891" s="34" t="n">
        <x:v>867</x:v>
      </x:c>
      <x:c r="B891" s="39" t="n">
        <x:v>0.5764439491089232</x:v>
      </x:c>
      <x:c r="C891" s="39" t="n">
        <x:v>0.8109215323329126</x:v>
      </x:c>
      <x:c r="D891" s="17" t="n">
        <x:f>$B$6+$B$7*B891</x:f>
        <x:v>0.10764439491089232</x:v>
      </x:c>
      <x:c r="E891" s="17" t="n">
        <x:f>$C$6+$C$7*($B$8*B891+SQRT(1-$B$8^2)*C891)</x:f>
        <x:v>0.2219754535547212</x:v>
      </x:c>
      <x:c r="F891" s="17" t="n">
        <x:f>$B$9*D891+(1-$B$9)*E891</x:f>
        <x:v>0.16480992423280677</x:v>
      </x:c>
      <x:c r="G891" s="34"/>
      <x:c r="H891" s="34"/>
      <x:c r="I891" s="34"/>
      <x:c r="J891" s="34"/>
      <x:c r="K891" s="34"/>
      <x:c r="L891" s="34"/>
      <x:c r="M891" s="34"/>
      <x:c r="N891" s="34"/>
      <x:c r="O891" s="34"/>
      <x:c r="P891" s="34"/>
    </x:row>
    <x:row r="892">
      <x:c r="A892" s="34" t="n">
        <x:v>868</x:v>
      </x:c>
      <x:c r="B892" s="39" t="n">
        <x:v>-0.9295161943403739</x:v>
      </x:c>
      <x:c r="C892" s="39" t="n">
        <x:v>0.9477312155583651</x:v>
      </x:c>
      <x:c r="D892" s="17" t="n">
        <x:f>$B$6+$B$7*B892</x:f>
        <x:v>-0.0429516194340374</x:v>
      </x:c>
      <x:c r="E892" s="17" t="n">
        <x:f>$C$6+$C$7*($B$8*B892+SQRT(1-$B$8^2)*C892)</x:f>
        <x:v>0.1737834650938319</x:v>
      </x:c>
      <x:c r="F892" s="17" t="n">
        <x:f>$B$9*D892+(1-$B$9)*E892</x:f>
        <x:v>0.06541592282989725</x:v>
      </x:c>
      <x:c r="G892" s="34"/>
      <x:c r="H892" s="34"/>
      <x:c r="I892" s="34"/>
      <x:c r="J892" s="34"/>
      <x:c r="K892" s="34"/>
      <x:c r="L892" s="34"/>
      <x:c r="M892" s="34"/>
      <x:c r="N892" s="34"/>
      <x:c r="O892" s="34"/>
      <x:c r="P892" s="34"/>
    </x:row>
    <x:row r="893">
      <x:c r="A893" s="34" t="n">
        <x:v>869</x:v>
      </x:c>
      <x:c r="B893" s="39" t="n">
        <x:v>-0.1500600726761354</x:v>
      </x:c>
      <x:c r="C893" s="39" t="n">
        <x:v>0.5969536369563534</x:v>
      </x:c>
      <x:c r="D893" s="17" t="n">
        <x:f>$B$6+$B$7*B893</x:f>
        <x:v>0.034993992732386466</x:v>
      </x:c>
      <x:c r="E893" s="17" t="n">
        <x:f>$C$6+$C$7*($B$8*B893+SQRT(1-$B$8^2)*C893)</x:f>
        <x:v>0.15866591808773667</x:v>
      </x:c>
      <x:c r="F893" s="17" t="n">
        <x:f>$B$9*D893+(1-$B$9)*E893</x:f>
        <x:v>0.09682995541006156</x:v>
      </x:c>
      <x:c r="G893" s="34"/>
      <x:c r="H893" s="34"/>
      <x:c r="I893" s="34"/>
      <x:c r="J893" s="34"/>
      <x:c r="K893" s="34"/>
      <x:c r="L893" s="34"/>
      <x:c r="M893" s="34"/>
      <x:c r="N893" s="34"/>
      <x:c r="O893" s="34"/>
      <x:c r="P893" s="34"/>
    </x:row>
    <x:row r="894">
      <x:c r="A894" s="34" t="n">
        <x:v>870</x:v>
      </x:c>
      <x:c r="B894" s="39" t="n">
        <x:v>0.7191286605657466</x:v>
      </x:c>
      <x:c r="C894" s="39" t="n">
        <x:v>-0.19546120329779046</x:v>
      </x:c>
      <x:c r="D894" s="17" t="n">
        <x:f>$B$6+$B$7*B894</x:f>
        <x:v>0.12191286605657467</x:v>
      </x:c>
      <x:c r="E894" s="17" t="n">
        <x:f>$C$6+$C$7*($B$8*B894+SQRT(1-$B$8^2)*C894)</x:f>
        <x:v>0.08439207409817517</x:v>
      </x:c>
      <x:c r="F894" s="17" t="n">
        <x:f>$B$9*D894+(1-$B$9)*E894</x:f>
        <x:v>0.10315247007737492</x:v>
      </x:c>
      <x:c r="G894" s="34"/>
      <x:c r="H894" s="34"/>
      <x:c r="I894" s="34"/>
      <x:c r="J894" s="34"/>
      <x:c r="K894" s="34"/>
      <x:c r="L894" s="34"/>
      <x:c r="M894" s="34"/>
      <x:c r="N894" s="34"/>
      <x:c r="O894" s="34"/>
      <x:c r="P894" s="34"/>
    </x:row>
    <x:row r="895">
      <x:c r="A895" s="34" t="n">
        <x:v>871</x:v>
      </x:c>
      <x:c r="B895" s="39" t="n">
        <x:v>0.726986065853372</x:v>
      </x:c>
      <x:c r="C895" s="39" t="n">
        <x:v>0.3181605817958909</x:v>
      </x:c>
      <x:c r="D895" s="17" t="n">
        <x:f>$B$6+$B$7*B895</x:f>
        <x:v>0.12269860658533721</x:v>
      </x:c>
      <x:c r="E895" s="17" t="n">
        <x:f>$C$6+$C$7*($B$8*B895+SQRT(1-$B$8^2)*C895)</x:f>
        <x:v>0.1582402506615102</x:v>
      </x:c>
      <x:c r="F895" s="17" t="n">
        <x:f>$B$9*D895+(1-$B$9)*E895</x:f>
        <x:v>0.1404694286234237</x:v>
      </x:c>
      <x:c r="G895" s="34"/>
      <x:c r="H895" s="34"/>
      <x:c r="I895" s="34"/>
      <x:c r="J895" s="34"/>
      <x:c r="K895" s="34"/>
      <x:c r="L895" s="34"/>
      <x:c r="M895" s="34"/>
      <x:c r="N895" s="34"/>
      <x:c r="O895" s="34"/>
      <x:c r="P895" s="34"/>
    </x:row>
    <x:row r="896">
      <x:c r="A896" s="34" t="n">
        <x:v>872</x:v>
      </x:c>
      <x:c r="B896" s="39" t="n">
        <x:v>1.3533867193955242</x:v>
      </x:c>
      <x:c r="C896" s="39" t="n">
        <x:v>-0.3345376322070583</x:v>
      </x:c>
      <x:c r="D896" s="17" t="n">
        <x:f>$B$6+$B$7*B896</x:f>
        <x:v>0.18533867193955245</x:v>
      </x:c>
      <x:c r="E896" s="17" t="n">
        <x:f>$C$6+$C$7*($B$8*B896+SQRT(1-$B$8^2)*C896)</x:f>
        <x:v>0.09303311811607104</x:v>
      </x:c>
      <x:c r="F896" s="17" t="n">
        <x:f>$B$9*D896+(1-$B$9)*E896</x:f>
        <x:v>0.13918589502781176</x:v>
      </x:c>
      <x:c r="G896" s="34"/>
      <x:c r="H896" s="34"/>
      <x:c r="I896" s="34"/>
      <x:c r="J896" s="34"/>
      <x:c r="K896" s="34"/>
      <x:c r="L896" s="34"/>
      <x:c r="M896" s="34"/>
      <x:c r="N896" s="34"/>
      <x:c r="O896" s="34"/>
      <x:c r="P896" s="34"/>
    </x:row>
    <x:row r="897">
      <x:c r="A897" s="34" t="n">
        <x:v>873</x:v>
      </x:c>
      <x:c r="B897" s="39" t="n">
        <x:v>0.4056970397888399</x:v>
      </x:c>
      <x:c r="C897" s="39" t="n">
        <x:v>-1.2987029695042354</x:v>
      </x:c>
      <x:c r="D897" s="17" t="n">
        <x:f>$B$6+$B$7*B897</x:f>
        <x:v>0.090569703978884</x:v>
      </x:c>
      <x:c r="E897" s="17" t="n">
        <x:f>$C$6+$C$7*($B$8*B897+SQRT(1-$B$8^2)*C897)</x:f>
        <x:v>-0.0875761842505051</x:v>
      </x:c>
      <x:c r="F897" s="17" t="n">
        <x:f>$B$9*D897+(1-$B$9)*E897</x:f>
        <x:v>0.0014967598641894495</x:v>
      </x:c>
      <x:c r="G897" s="34"/>
      <x:c r="H897" s="34"/>
      <x:c r="I897" s="34"/>
      <x:c r="J897" s="34"/>
      <x:c r="K897" s="34"/>
      <x:c r="L897" s="34"/>
      <x:c r="M897" s="34"/>
      <x:c r="N897" s="34"/>
      <x:c r="O897" s="34"/>
      <x:c r="P897" s="34"/>
    </x:row>
    <x:row r="898">
      <x:c r="A898" s="34" t="n">
        <x:v>874</x:v>
      </x:c>
      <x:c r="B898" s="39" t="n">
        <x:v>0.6971346499480771</x:v>
      </x:c>
      <x:c r="C898" s="39" t="n">
        <x:v>0.04462918043454104</x:v>
      </x:c>
      <x:c r="D898" s="17" t="n">
        <x:f>$B$6+$B$7*B898</x:f>
        <x:v>0.11971346499480771</x:v>
      </x:c>
      <x:c r="E898" s="17" t="n">
        <x:f>$C$6+$C$7*($B$8*B898+SQRT(1-$B$8^2)*C898)</x:f>
        <x:v>0.1177570879592063</x:v>
      </x:c>
      <x:c r="F898" s="17" t="n">
        <x:f>$B$9*D898+(1-$B$9)*E898</x:f>
        <x:v>0.118735276477007</x:v>
      </x:c>
      <x:c r="G898" s="34"/>
      <x:c r="H898" s="34"/>
      <x:c r="I898" s="34"/>
      <x:c r="J898" s="34"/>
      <x:c r="K898" s="34"/>
      <x:c r="L898" s="34"/>
      <x:c r="M898" s="34"/>
      <x:c r="N898" s="34"/>
      <x:c r="O898" s="34"/>
      <x:c r="P898" s="34"/>
    </x:row>
    <x:row r="899">
      <x:c r="A899" s="34" t="n">
        <x:v>875</x:v>
      </x:c>
      <x:c r="B899" s="39" t="n">
        <x:v>-1.5126698811423585</x:v>
      </x:c>
      <x:c r="C899" s="39" t="n">
        <x:v>0.5355953643626717</x:v>
      </x:c>
      <x:c r="D899" s="17" t="n">
        <x:f>$B$6+$B$7*B899</x:f>
        <x:v>-0.10126698811423586</x:v>
      </x:c>
      <x:c r="E899" s="17" t="n">
        <x:f>$C$6+$C$7*($B$8*B899+SQRT(1-$B$8^2)*C899)</x:f>
        <x:v>0.08856866747300565</x:v>
      </x:c>
      <x:c r="F899" s="17" t="n">
        <x:f>$B$9*D899+(1-$B$9)*E899</x:f>
        <x:v>-0.0063491603206151034</x:v>
      </x:c>
      <x:c r="G899" s="34"/>
      <x:c r="H899" s="34"/>
      <x:c r="I899" s="34"/>
      <x:c r="J899" s="34"/>
      <x:c r="K899" s="34"/>
      <x:c r="L899" s="34"/>
      <x:c r="M899" s="34"/>
      <x:c r="N899" s="34"/>
      <x:c r="O899" s="34"/>
      <x:c r="P899" s="34"/>
    </x:row>
    <x:row r="900">
      <x:c r="A900" s="34" t="n">
        <x:v>876</x:v>
      </x:c>
      <x:c r="B900" s="39" t="n">
        <x:v>1.1662146092663461</x:v>
      </x:c>
      <x:c r="C900" s="39" t="n">
        <x:v>-0.42730257359399476</x:v>
      </x:c>
      <x:c r="D900" s="17" t="n">
        <x:f>$B$6+$B$7*B900</x:f>
        <x:v>0.1666214609266346</x:v>
      </x:c>
      <x:c r="E900" s="17" t="n">
        <x:f>$C$6+$C$7*($B$8*B900+SQRT(1-$B$8^2)*C900)</x:f>
        <x:v>0.07133655604433642</x:v>
      </x:c>
      <x:c r="F900" s="17" t="n">
        <x:f>$B$9*D900+(1-$B$9)*E900</x:f>
        <x:v>0.11897900848548551</x:v>
      </x:c>
      <x:c r="G900" s="34"/>
      <x:c r="H900" s="34"/>
      <x:c r="I900" s="34"/>
      <x:c r="J900" s="34"/>
      <x:c r="K900" s="34"/>
      <x:c r="L900" s="34"/>
      <x:c r="M900" s="34"/>
      <x:c r="N900" s="34"/>
      <x:c r="O900" s="34"/>
      <x:c r="P900" s="34"/>
    </x:row>
    <x:row r="901">
      <x:c r="A901" s="34" t="n">
        <x:v>877</x:v>
      </x:c>
      <x:c r="B901" s="39" t="n">
        <x:v>-0.01750023815230687</x:v>
      </x:c>
      <x:c r="C901" s="39" t="n">
        <x:v>-0.40981770598903183</x:v>
      </x:c>
      <x:c r="D901" s="17" t="n">
        <x:f>$B$6+$B$7*B901</x:f>
        <x:v>0.04824997618476932</x:v>
      </x:c>
      <x:c r="E901" s="17" t="n">
        <x:f>$C$6+$C$7*($B$8*B901+SQRT(1-$B$8^2)*C901)</x:f>
        <x:v>0.020571313006490947</x:v>
      </x:c>
      <x:c r="F901" s="17" t="n">
        <x:f>$B$9*D901+(1-$B$9)*E901</x:f>
        <x:v>0.03441064459563013</x:v>
      </x:c>
      <x:c r="G901" s="34"/>
      <x:c r="H901" s="34"/>
      <x:c r="I901" s="34"/>
      <x:c r="J901" s="34"/>
      <x:c r="K901" s="34"/>
      <x:c r="L901" s="34"/>
      <x:c r="M901" s="34"/>
      <x:c r="N901" s="34"/>
      <x:c r="O901" s="34"/>
      <x:c r="P901" s="34"/>
    </x:row>
    <x:row r="902">
      <x:c r="A902" s="34" t="n">
        <x:v>878</x:v>
      </x:c>
      <x:c r="B902" s="39" t="n">
        <x:v>-0.09167550302206831</x:v>
      </x:c>
      <x:c r="C902" s="39" t="n">
        <x:v>-1.1867685628289764</x:v>
      </x:c>
      <x:c r="D902" s="17" t="n">
        <x:f>$B$6+$B$7*B902</x:f>
        <x:v>0.04083244969779317</x:v>
      </x:c>
      <x:c r="E902" s="17" t="n">
        <x:f>$C$6+$C$7*($B$8*B902+SQRT(1-$B$8^2)*C902)</x:f>
        <x:v>-0.09394115589976455</x:v>
      </x:c>
      <x:c r="F902" s="17" t="n">
        <x:f>$B$9*D902+(1-$B$9)*E902</x:f>
        <x:v>-0.02655435310098569</x:v>
      </x:c>
      <x:c r="G902" s="34"/>
      <x:c r="H902" s="34"/>
      <x:c r="I902" s="34"/>
      <x:c r="J902" s="34"/>
      <x:c r="K902" s="34"/>
      <x:c r="L902" s="34"/>
      <x:c r="M902" s="34"/>
      <x:c r="N902" s="34"/>
      <x:c r="O902" s="34"/>
      <x:c r="P902" s="34"/>
    </x:row>
    <x:row r="903">
      <x:c r="A903" s="34" t="n">
        <x:v>879</x:v>
      </x:c>
      <x:c r="B903" s="39" t="n">
        <x:v>0.24135266523038276</x:v>
      </x:c>
      <x:c r="C903" s="39" t="n">
        <x:v>0.47197402161796015</x:v>
      </x:c>
      <x:c r="D903" s="17" t="n">
        <x:f>$B$6+$B$7*B903</x:f>
        <x:v>0.07413526652303828</x:v>
      </x:c>
      <x:c r="E903" s="17" t="n">
        <x:f>$C$6+$C$7*($B$8*B903+SQRT(1-$B$8^2)*C903)</x:f>
        <x:v>0.1583960481261344</x:v>
      </x:c>
      <x:c r="F903" s="17" t="n">
        <x:f>$B$9*D903+(1-$B$9)*E903</x:f>
        <x:v>0.11626565732458634</x:v>
      </x:c>
      <x:c r="G903" s="34"/>
      <x:c r="H903" s="34"/>
      <x:c r="I903" s="34"/>
      <x:c r="J903" s="34"/>
      <x:c r="K903" s="34"/>
      <x:c r="L903" s="34"/>
      <x:c r="M903" s="34"/>
      <x:c r="N903" s="34"/>
      <x:c r="O903" s="34"/>
      <x:c r="P903" s="34"/>
    </x:row>
    <x:row r="904">
      <x:c r="A904" s="34" t="n">
        <x:v>880</x:v>
      </x:c>
      <x:c r="B904" s="39" t="n">
        <x:v>-1.030971457099334</x:v>
      </x:c>
      <x:c r="C904" s="39" t="n">
        <x:v>-0.5477475658111877</x:v>
      </x:c>
      <x:c r="D904" s="17" t="n">
        <x:f>$B$6+$B$7*B904</x:f>
        <x:v>-0.0530971457099334</x:v>
      </x:c>
      <x:c r="E904" s="17" t="n">
        <x:f>$C$6+$C$7*($B$8*B904+SQRT(1-$B$8^2)*C904)</x:f>
        <x:v>-0.04477139689567004</x:v>
      </x:c>
      <x:c r="F904" s="17" t="n">
        <x:f>$B$9*D904+(1-$B$9)*E904</x:f>
        <x:v>-0.04893427130280172</x:v>
      </x:c>
      <x:c r="G904" s="34"/>
      <x:c r="H904" s="34"/>
      <x:c r="I904" s="34"/>
      <x:c r="J904" s="34"/>
      <x:c r="K904" s="34"/>
      <x:c r="L904" s="34"/>
      <x:c r="M904" s="34"/>
      <x:c r="N904" s="34"/>
      <x:c r="O904" s="34"/>
      <x:c r="P904" s="34"/>
    </x:row>
    <x:row r="905">
      <x:c r="A905" s="34" t="n">
        <x:v>881</x:v>
      </x:c>
      <x:c r="B905" s="39" t="n">
        <x:v>0.12070225184122188</x:v>
      </x:c>
      <x:c r="C905" s="39" t="n">
        <x:v>-0.38700981581120136</x:v>
      </x:c>
      <x:c r="D905" s="17" t="n">
        <x:f>$B$6+$B$7*B905</x:f>
        <x:v>0.06207022518412219</x:v>
      </x:c>
      <x:c r="E905" s="17" t="n">
        <x:f>$C$6+$C$7*($B$8*B905+SQRT(1-$B$8^2)*C905)</x:f>
        <x:v>0.030054026137536487</x:v>
      </x:c>
      <x:c r="F905" s="17" t="n">
        <x:f>$B$9*D905+(1-$B$9)*E905</x:f>
        <x:v>0.04606212566082934</x:v>
      </x:c>
      <x:c r="G905" s="34"/>
      <x:c r="H905" s="34"/>
      <x:c r="I905" s="34"/>
      <x:c r="J905" s="34"/>
      <x:c r="K905" s="34"/>
      <x:c r="L905" s="34"/>
      <x:c r="M905" s="34"/>
      <x:c r="N905" s="34"/>
      <x:c r="O905" s="34"/>
      <x:c r="P905" s="34"/>
    </x:row>
    <x:row r="906">
      <x:c r="A906" s="34" t="n">
        <x:v>882</x:v>
      </x:c>
      <x:c r="B906" s="39" t="n">
        <x:v>0.20035669251532934</x:v>
      </x:c>
      <x:c r="C906" s="39" t="n">
        <x:v>-0.33748928731907657</x:v>
      </x:c>
      <x:c r="D906" s="17" t="n">
        <x:f>$B$6+$B$7*B906</x:f>
        <x:v>0.07003566925153294</x:v>
      </x:c>
      <x:c r="E906" s="17" t="n">
        <x:f>$C$6+$C$7*($B$8*B906+SQRT(1-$B$8^2)*C906)</x:f>
        <x:v>0.04072441197839972</x:v>
      </x:c>
      <x:c r="F906" s="17" t="n">
        <x:f>$B$9*D906+(1-$B$9)*E906</x:f>
        <x:v>0.05538004061496633</x:v>
      </x:c>
      <x:c r="G906" s="34"/>
      <x:c r="H906" s="34"/>
      <x:c r="I906" s="34"/>
      <x:c r="J906" s="34"/>
      <x:c r="K906" s="34"/>
      <x:c r="L906" s="34"/>
      <x:c r="M906" s="34"/>
      <x:c r="N906" s="34"/>
      <x:c r="O906" s="34"/>
      <x:c r="P906" s="34"/>
    </x:row>
    <x:row r="907">
      <x:c r="A907" s="34" t="n">
        <x:v>883</x:v>
      </x:c>
      <x:c r="B907" s="39" t="n">
        <x:v>1.1254833423070356</x:v>
      </x:c>
      <x:c r="C907" s="39" t="n">
        <x:v>-0.8632363574564477</x:v>
      </x:c>
      <x:c r="D907" s="17" t="n">
        <x:f>$B$6+$B$7*B907</x:f>
        <x:v>0.16254833423070358</x:v>
      </x:c>
      <x:c r="E907" s="17" t="n">
        <x:f>$C$6+$C$7*($B$8*B907+SQRT(1-$B$8^2)*C907)</x:f>
        <x:v>0.007125500183905092</x:v>
      </x:c>
      <x:c r="F907" s="17" t="n">
        <x:f>$B$9*D907+(1-$B$9)*E907</x:f>
        <x:v>0.08483691720730434</x:v>
      </x:c>
      <x:c r="G907" s="34"/>
      <x:c r="H907" s="34"/>
      <x:c r="I907" s="34"/>
      <x:c r="J907" s="34"/>
      <x:c r="K907" s="34"/>
      <x:c r="L907" s="34"/>
      <x:c r="M907" s="34"/>
      <x:c r="N907" s="34"/>
      <x:c r="O907" s="34"/>
      <x:c r="P907" s="34"/>
    </x:row>
    <x:row r="908">
      <x:c r="A908" s="34" t="n">
        <x:v>884</x:v>
      </x:c>
      <x:c r="B908" s="39" t="n">
        <x:v>-0.2776003491824527</x:v>
      </x:c>
      <x:c r="C908" s="39" t="n">
        <x:v>-1.2872016682399465</x:v>
      </x:c>
      <x:c r="D908" s="17" t="n">
        <x:f>$B$6+$B$7*B908</x:f>
        <x:v>0.022239965081754732</x:v>
      </x:c>
      <x:c r="E908" s="17" t="n">
        <x:f>$C$6+$C$7*($B$8*B908+SQRT(1-$B$8^2)*C908)</x:f>
        <x:v>-0.11667883543271658</x:v>
      </x:c>
      <x:c r="F908" s="17" t="n">
        <x:f>$B$9*D908+(1-$B$9)*E908</x:f>
        <x:v>-0.047219435175480926</x:v>
      </x:c>
      <x:c r="G908" s="34"/>
      <x:c r="H908" s="34"/>
      <x:c r="I908" s="34"/>
      <x:c r="J908" s="34"/>
      <x:c r="K908" s="34"/>
      <x:c r="L908" s="34"/>
      <x:c r="M908" s="34"/>
      <x:c r="N908" s="34"/>
      <x:c r="O908" s="34"/>
      <x:c r="P908" s="34"/>
    </x:row>
    <x:row r="909">
      <x:c r="A909" s="34" t="n">
        <x:v>885</x:v>
      </x:c>
      <x:c r="B909" s="39" t="n">
        <x:v>-0.05094707170917568</x:v>
      </x:c>
      <x:c r="C909" s="39" t="n">
        <x:v>0.46640884771637864</x:v>
      </x:c>
      <x:c r="D909" s="17" t="n">
        <x:f>$B$6+$B$7*B909</x:f>
        <x:v>0.044905292829082434</x:v>
      </x:c>
      <x:c r="E909" s="17" t="n">
        <x:f>$C$6+$C$7*($B$8*B909+SQRT(1-$B$8^2)*C909)</x:f>
        <x:v>0.14444623433174109</x:v>
      </x:c>
      <x:c r="F909" s="17" t="n">
        <x:f>$B$9*D909+(1-$B$9)*E909</x:f>
        <x:v>0.09467576358041176</x:v>
      </x:c>
      <x:c r="G909" s="34"/>
      <x:c r="H909" s="34"/>
      <x:c r="I909" s="34"/>
      <x:c r="J909" s="34"/>
      <x:c r="K909" s="34"/>
      <x:c r="L909" s="34"/>
      <x:c r="M909" s="34"/>
      <x:c r="N909" s="34"/>
      <x:c r="O909" s="34"/>
      <x:c r="P909" s="34"/>
    </x:row>
    <x:row r="910">
      <x:c r="A910" s="34" t="n">
        <x:v>886</x:v>
      </x:c>
      <x:c r="B910" s="39" t="n">
        <x:v>0.4047148821388036</x:v>
      </x:c>
      <x:c r="C910" s="39" t="n">
        <x:v>-1.0797942497671833</x:v>
      </x:c>
      <x:c r="D910" s="17" t="n">
        <x:f>$B$6+$B$7*B910</x:f>
        <x:v>0.09047148821388036</x:v>
      </x:c>
      <x:c r="E910" s="17" t="n">
        <x:f>$C$6+$C$7*($B$8*B910+SQRT(1-$B$8^2)*C910)</x:f>
        <x:v>-0.056296539951381355</x:v>
      </x:c>
      <x:c r="F910" s="17" t="n">
        <x:f>$B$9*D910+(1-$B$9)*E910</x:f>
        <x:v>0.017087474131249503</x:v>
      </x:c>
      <x:c r="G910" s="34"/>
      <x:c r="H910" s="34"/>
      <x:c r="I910" s="34"/>
      <x:c r="J910" s="34"/>
      <x:c r="K910" s="34"/>
      <x:c r="L910" s="34"/>
      <x:c r="M910" s="34"/>
      <x:c r="N910" s="34"/>
      <x:c r="O910" s="34"/>
      <x:c r="P910" s="34"/>
    </x:row>
    <x:row r="911">
      <x:c r="A911" s="34" t="n">
        <x:v>887</x:v>
      </x:c>
      <x:c r="B911" s="39" t="n">
        <x:v>-0.6069845732077843</x:v>
      </x:c>
      <x:c r="C911" s="39" t="n">
        <x:v>2.335496832341528</x:v>
      </x:c>
      <x:c r="D911" s="17" t="n">
        <x:f>$B$6+$B$7*B911</x:f>
        <x:v>-0.010698457320778433</x:v>
      </x:c>
      <x:c r="E911" s="17" t="n">
        <x:f>$C$6+$C$7*($B$8*B911+SQRT(1-$B$8^2)*C911)</x:f>
        <x:v>0.38687399167900227</x:v>
      </x:c>
      <x:c r="F911" s="17" t="n">
        <x:f>$B$9*D911+(1-$B$9)*E911</x:f>
        <x:v>0.1880877671791119</x:v>
      </x:c>
      <x:c r="G911" s="34"/>
      <x:c r="H911" s="34"/>
      <x:c r="I911" s="34"/>
      <x:c r="J911" s="34"/>
      <x:c r="K911" s="34"/>
      <x:c r="L911" s="34"/>
      <x:c r="M911" s="34"/>
      <x:c r="N911" s="34"/>
      <x:c r="O911" s="34"/>
      <x:c r="P911" s="34"/>
    </x:row>
    <x:row r="912">
      <x:c r="A912" s="34" t="n">
        <x:v>888</x:v>
      </x:c>
      <x:c r="B912" s="39" t="n">
        <x:v>-1.6793134673209031</x:v>
      </x:c>
      <x:c r="C912" s="39" t="n">
        <x:v>-0.5970556153649158</x:v>
      </x:c>
      <x:c r="D912" s="17" t="n">
        <x:f>$B$6+$B$7*B912</x:f>
        <x:v>-0.11793134673209031</x:v>
      </x:c>
      <x:c r="E912" s="17" t="n">
        <x:f>$C$6+$C$7*($B$8*B912+SQRT(1-$B$8^2)*C912)</x:f>
        <x:v>-0.08100231956784724</x:v>
      </x:c>
      <x:c r="F912" s="17" t="n">
        <x:f>$B$9*D912+(1-$B$9)*E912</x:f>
        <x:v>-0.09946683314996878</x:v>
      </x:c>
      <x:c r="G912" s="34"/>
      <x:c r="H912" s="34"/>
      <x:c r="I912" s="34"/>
      <x:c r="J912" s="34"/>
      <x:c r="K912" s="34"/>
      <x:c r="L912" s="34"/>
      <x:c r="M912" s="34"/>
      <x:c r="N912" s="34"/>
      <x:c r="O912" s="34"/>
      <x:c r="P912" s="34"/>
    </x:row>
    <x:row r="913">
      <x:c r="A913" s="34" t="n">
        <x:v>889</x:v>
      </x:c>
      <x:c r="B913" s="39" t="n">
        <x:v>-0.27650970380840495</x:v>
      </x:c>
      <x:c r="C913" s="39" t="n">
        <x:v>0.14909920173880656</x:v>
      </x:c>
      <x:c r="D913" s="17" t="n">
        <x:f>$B$6+$B$7*B913</x:f>
        <x:v>0.022349029619159508</x:v>
      </x:c>
      <x:c r="E913" s="17" t="n">
        <x:f>$C$6+$C$7*($B$8*B913+SQRT(1-$B$8^2)*C913)</x:f>
        <x:v>0.08889179934441496</x:v>
      </x:c>
      <x:c r="F913" s="17" t="n">
        <x:f>$B$9*D913+(1-$B$9)*E913</x:f>
        <x:v>0.055620414481787235</x:v>
      </x:c>
      <x:c r="G913" s="34"/>
      <x:c r="H913" s="34"/>
      <x:c r="I913" s="34"/>
      <x:c r="J913" s="34"/>
      <x:c r="K913" s="34"/>
      <x:c r="L913" s="34"/>
      <x:c r="M913" s="34"/>
      <x:c r="N913" s="34"/>
      <x:c r="O913" s="34"/>
      <x:c r="P913" s="34"/>
    </x:row>
    <x:row r="914">
      <x:c r="A914" s="34" t="n">
        <x:v>890</x:v>
      </x:c>
      <x:c r="B914" s="39" t="n">
        <x:v>0.1123492283865771</x:v>
      </x:c>
      <x:c r="C914" s="39" t="n">
        <x:v>-0.07882221596324152</x:v>
      </x:c>
      <x:c r="D914" s="17" t="n">
        <x:f>$B$6+$B$7*B914</x:f>
        <x:v>0.06123492283865771</x:v>
      </x:c>
      <x:c r="E914" s="17" t="n">
        <x:f>$C$6+$C$7*($B$8*B914+SQRT(1-$B$8^2)*C914)</x:f>
        <x:v>0.07377697501491268</x:v>
      </x:c>
      <x:c r="F914" s="17" t="n">
        <x:f>$B$9*D914+(1-$B$9)*E914</x:f>
        <x:v>0.06750594892678519</x:v>
      </x:c>
      <x:c r="G914" s="34"/>
      <x:c r="H914" s="34"/>
      <x:c r="I914" s="34"/>
      <x:c r="J914" s="34"/>
      <x:c r="K914" s="34"/>
      <x:c r="L914" s="34"/>
      <x:c r="M914" s="34"/>
      <x:c r="N914" s="34"/>
      <x:c r="O914" s="34"/>
      <x:c r="P914" s="34"/>
    </x:row>
    <x:row r="915">
      <x:c r="A915" s="34" t="n">
        <x:v>891</x:v>
      </x:c>
      <x:c r="B915" s="39" t="n">
        <x:v>-1.5161095410863765</x:v>
      </x:c>
      <x:c r="C915" s="39" t="n">
        <x:v>-1.267465347194999</x:v>
      </x:c>
      <x:c r="D915" s="17" t="n">
        <x:f>$B$6+$B$7*B915</x:f>
        <x:v>-0.10161095410863767</x:v>
      </x:c>
      <x:c r="E915" s="17" t="n">
        <x:f>$C$6+$C$7*($B$8*B915+SQRT(1-$B$8^2)*C915)</x:f>
        <x:v>-0.16958766151791432</x:v>
      </x:c>
      <x:c r="F915" s="17" t="n">
        <x:f>$B$9*D915+(1-$B$9)*E915</x:f>
        <x:v>-0.135599307813276</x:v>
      </x:c>
      <x:c r="G915" s="34"/>
      <x:c r="H915" s="34"/>
      <x:c r="I915" s="34"/>
      <x:c r="J915" s="34"/>
      <x:c r="K915" s="34"/>
      <x:c r="L915" s="34"/>
      <x:c r="M915" s="34"/>
      <x:c r="N915" s="34"/>
      <x:c r="O915" s="34"/>
      <x:c r="P915" s="34"/>
    </x:row>
    <x:row r="916">
      <x:c r="A916" s="34" t="n">
        <x:v>892</x:v>
      </x:c>
      <x:c r="B916" s="39" t="n">
        <x:v>0.8497180968875347</x:v>
      </x:c>
      <x:c r="C916" s="39" t="n">
        <x:v>-1.1717057003711882</x:v>
      </x:c>
      <x:c r="D916" s="17" t="n">
        <x:f>$B$6+$B$7*B916</x:f>
        <x:v>0.1349718096887535</x:v>
      </x:c>
      <x:c r="E916" s="17" t="n">
        <x:f>$C$6+$C$7*($B$8*B916+SQRT(1-$B$8^2)*C916)</x:f>
        <x:v>-0.049423085656227064</x:v>
      </x:c>
      <x:c r="F916" s="17" t="n">
        <x:f>$B$9*D916+(1-$B$9)*E916</x:f>
        <x:v>0.042774362016263216</x:v>
      </x:c>
      <x:c r="G916" s="34"/>
      <x:c r="H916" s="34"/>
      <x:c r="I916" s="34"/>
      <x:c r="J916" s="34"/>
      <x:c r="K916" s="34"/>
      <x:c r="L916" s="34"/>
      <x:c r="M916" s="34"/>
      <x:c r="N916" s="34"/>
      <x:c r="O916" s="34"/>
      <x:c r="P916" s="34"/>
    </x:row>
    <x:row r="917">
      <x:c r="A917" s="34" t="n">
        <x:v>893</x:v>
      </x:c>
      <x:c r="B917" s="39" t="n">
        <x:v>-0.4406213494750595</x:v>
      </x:c>
      <x:c r="C917" s="39" t="n">
        <x:v>0.29918688070181726</x:v>
      </x:c>
      <x:c r="D917" s="17" t="n">
        <x:f>$B$6+$B$7*B917</x:f>
        <x:v>0.005937865052494051</x:v>
      </x:c>
      <x:c r="E917" s="17" t="n">
        <x:f>$C$6+$C$7*($B$8*B917+SQRT(1-$B$8^2)*C917)</x:f>
        <x:v>0.10298295338129011</x:v>
      </x:c>
      <x:c r="F917" s="17" t="n">
        <x:f>$B$9*D917+(1-$B$9)*E917</x:f>
        <x:v>0.05446040921689208</x:v>
      </x:c>
      <x:c r="G917" s="34"/>
      <x:c r="H917" s="34"/>
      <x:c r="I917" s="34"/>
      <x:c r="J917" s="34"/>
      <x:c r="K917" s="34"/>
      <x:c r="L917" s="34"/>
      <x:c r="M917" s="34"/>
      <x:c r="N917" s="34"/>
      <x:c r="O917" s="34"/>
      <x:c r="P917" s="34"/>
    </x:row>
    <x:row r="918">
      <x:c r="A918" s="34" t="n">
        <x:v>894</x:v>
      </x:c>
      <x:c r="B918" s="39" t="n">
        <x:v>-0.06250323857129995</x:v>
      </x:c>
      <x:c r="C918" s="39" t="n">
        <x:v>0.2909193067907278</x:v>
      </x:c>
      <x:c r="D918" s="17" t="n">
        <x:f>$B$6+$B$7*B918</x:f>
        <x:v>0.04374967614287001</x:v>
      </x:c>
      <x:c r="E918" s="17" t="n">
        <x:f>$C$6+$C$7*($B$8*B918+SQRT(1-$B$8^2)*C918)</x:f>
        <x:v>0.11881525394379924</x:v>
      </x:c>
      <x:c r="F918" s="17" t="n">
        <x:f>$B$9*D918+(1-$B$9)*E918</x:f>
        <x:v>0.08128246504333463</x:v>
      </x:c>
      <x:c r="G918" s="34"/>
      <x:c r="H918" s="34"/>
      <x:c r="I918" s="34"/>
      <x:c r="J918" s="34"/>
      <x:c r="K918" s="34"/>
      <x:c r="L918" s="34"/>
      <x:c r="M918" s="34"/>
      <x:c r="N918" s="34"/>
      <x:c r="O918" s="34"/>
      <x:c r="P918" s="34"/>
    </x:row>
    <x:row r="919">
      <x:c r="A919" s="34" t="n">
        <x:v>895</x:v>
      </x:c>
      <x:c r="B919" s="39" t="n">
        <x:v>1.388200571412619</x:v>
      </x:c>
      <x:c r="C919" s="39" t="n">
        <x:v>-0.5484087168074094</x:v>
      </x:c>
      <x:c r="D919" s="17" t="n">
        <x:f>$B$6+$B$7*B919</x:f>
        <x:v>0.18882005714126193</x:v>
      </x:c>
      <x:c r="E919" s="17" t="n">
        <x:f>$C$6+$C$7*($B$8*B919+SQRT(1-$B$8^2)*C919)</x:f>
        <x:v>0.06399673970936506</x:v>
      </x:c>
      <x:c r="F919" s="17" t="n">
        <x:f>$B$9*D919+(1-$B$9)*E919</x:f>
        <x:v>0.12640839842531348</x:v>
      </x:c>
      <x:c r="G919" s="34"/>
      <x:c r="H919" s="34"/>
      <x:c r="I919" s="34"/>
      <x:c r="J919" s="34"/>
      <x:c r="K919" s="34"/>
      <x:c r="L919" s="34"/>
      <x:c r="M919" s="34"/>
      <x:c r="N919" s="34"/>
      <x:c r="O919" s="34"/>
      <x:c r="P919" s="34"/>
    </x:row>
    <x:row r="920">
      <x:c r="A920" s="34" t="n">
        <x:v>896</x:v>
      </x:c>
      <x:c r="B920" s="39" t="n">
        <x:v>-0.21681789386860006</x:v>
      </x:c>
      <x:c r="C920" s="39" t="n">
        <x:v>0.6646694475367457</x:v>
      </x:c>
      <x:c r="D920" s="17" t="n">
        <x:f>$B$6+$B$7*B920</x:f>
        <x:v>0.028318210613139994</x:v>
      </x:c>
      <x:c r="E920" s="17" t="n">
        <x:f>$C$6+$C$7*($B$8*B920+SQRT(1-$B$8^2)*C920)</x:f>
        <x:v>0.16535133107432987</x:v>
      </x:c>
      <x:c r="F920" s="17" t="n">
        <x:f>$B$9*D920+(1-$B$9)*E920</x:f>
        <x:v>0.09683477084373493</x:v>
      </x:c>
      <x:c r="G920" s="34"/>
      <x:c r="H920" s="34"/>
      <x:c r="I920" s="34"/>
      <x:c r="J920" s="34"/>
      <x:c r="K920" s="34"/>
      <x:c r="L920" s="34"/>
      <x:c r="M920" s="34"/>
      <x:c r="N920" s="34"/>
      <x:c r="O920" s="34"/>
      <x:c r="P920" s="34"/>
    </x:row>
    <x:row r="921">
      <x:c r="A921" s="34" t="n">
        <x:v>897</x:v>
      </x:c>
      <x:c r="B921" s="39" t="n">
        <x:v>0.08925722400727054</x:v>
      </x:c>
      <x:c r="C921" s="39" t="n">
        <x:v>-1.5939714988302058</x:v>
      </x:c>
      <x:c r="D921" s="17" t="n">
        <x:f>$B$6+$B$7*B921</x:f>
        <x:v>0.058925722400727056</x:v>
      </x:c>
      <x:c r="E921" s="17" t="n">
        <x:f>$C$6+$C$7*($B$8*B921+SQRT(1-$B$8^2)*C921)</x:f>
        <x:v>-0.1440662097209916</x:v>
      </x:c>
      <x:c r="F921" s="17" t="n">
        <x:f>$B$9*D921+(1-$B$9)*E921</x:f>
        <x:v>-0.042570243660132276</x:v>
      </x:c>
      <x:c r="G921" s="34"/>
      <x:c r="H921" s="34"/>
      <x:c r="I921" s="34"/>
      <x:c r="J921" s="34"/>
      <x:c r="K921" s="34"/>
      <x:c r="L921" s="34"/>
      <x:c r="M921" s="34"/>
      <x:c r="N921" s="34"/>
      <x:c r="O921" s="34"/>
      <x:c r="P921" s="34"/>
    </x:row>
    <x:row r="922">
      <x:c r="A922" s="34" t="n">
        <x:v>898</x:v>
      </x:c>
      <x:c r="B922" s="39" t="n">
        <x:v>-0.16063722840549044</x:v>
      </x:c>
      <x:c r="C922" s="39" t="n">
        <x:v>-0.5542866935106536</x:v>
      </x:c>
      <x:c r="D922" s="17" t="n">
        <x:f>$B$6+$B$7*B922</x:f>
        <x:v>0.03393627715945095</x:v>
      </x:c>
      <x:c r="E922" s="17" t="n">
        <x:f>$C$6+$C$7*($B$8*B922+SQRT(1-$B$8^2)*C922)</x:f>
        <x:v>-0.006542046142785918</x:v>
      </x:c>
      <x:c r="F922" s="17" t="n">
        <x:f>$B$9*D922+(1-$B$9)*E922</x:f>
        <x:v>0.013697115508332518</x:v>
      </x:c>
      <x:c r="G922" s="34"/>
      <x:c r="H922" s="34"/>
      <x:c r="I922" s="34"/>
      <x:c r="J922" s="34"/>
      <x:c r="K922" s="34"/>
      <x:c r="L922" s="34"/>
      <x:c r="M922" s="34"/>
      <x:c r="N922" s="34"/>
      <x:c r="O922" s="34"/>
      <x:c r="P922" s="34"/>
    </x:row>
    <x:row r="923">
      <x:c r="A923" s="34" t="n">
        <x:v>899</x:v>
      </x:c>
      <x:c r="B923" s="39" t="n">
        <x:v>0.522350875816426</x:v>
      </x:c>
      <x:c r="C923" s="39" t="n">
        <x:v>-0.7550030973538736</x:v>
      </x:c>
      <x:c r="D923" s="17" t="n">
        <x:f>$B$6+$B$7*B923</x:f>
        <x:v>0.10223508758164261</x:v>
      </x:c>
      <x:c r="E923" s="17" t="n">
        <x:f>$C$6+$C$7*($B$8*B923+SQRT(1-$B$8^2)*C923)</x:f>
        <x:v>-0.004528268351822032</x:v>
      </x:c>
      <x:c r="F923" s="17" t="n">
        <x:f>$B$9*D923+(1-$B$9)*E923</x:f>
        <x:v>0.04885340961491029</x:v>
      </x:c>
      <x:c r="G923" s="34"/>
      <x:c r="H923" s="34"/>
      <x:c r="I923" s="34"/>
      <x:c r="J923" s="34"/>
      <x:c r="K923" s="34"/>
      <x:c r="L923" s="34"/>
      <x:c r="M923" s="34"/>
      <x:c r="N923" s="34"/>
      <x:c r="O923" s="34"/>
      <x:c r="P923" s="34"/>
    </x:row>
    <x:row r="924">
      <x:c r="A924" s="34" t="n">
        <x:v>900</x:v>
      </x:c>
      <x:c r="B924" s="39" t="n">
        <x:v>-0.7112635221877803</x:v>
      </x:c>
      <x:c r="C924" s="39" t="n">
        <x:v>-0.6794146889172965</x:v>
      </x:c>
      <x:c r="D924" s="17" t="n">
        <x:f>$B$6+$B$7*B924</x:f>
        <x:v>-0.02112635221877804</x:v>
      </x:c>
      <x:c r="E924" s="17" t="n">
        <x:f>$C$6+$C$7*($B$8*B924+SQRT(1-$B$8^2)*C924)</x:f>
        <x:v>-0.04922490436495637</x:v>
      </x:c>
      <x:c r="F924" s="17" t="n">
        <x:f>$B$9*D924+(1-$B$9)*E924</x:f>
        <x:v>-0.035175628291867204</x:v>
      </x:c>
      <x:c r="G924" s="34"/>
      <x:c r="H924" s="34"/>
      <x:c r="I924" s="34"/>
      <x:c r="J924" s="34"/>
      <x:c r="K924" s="34"/>
      <x:c r="L924" s="34"/>
      <x:c r="M924" s="34"/>
      <x:c r="N924" s="34"/>
      <x:c r="O924" s="34"/>
      <x:c r="P924" s="34"/>
    </x:row>
    <x:row r="925">
      <x:c r="A925" s="34" t="n">
        <x:v>901</x:v>
      </x:c>
      <x:c r="B925" s="39" t="n">
        <x:v>1.63819771865789</x:v>
      </x:c>
      <x:c r="C925" s="39" t="n">
        <x:v>0.16947934900752817</x:v>
      </x:c>
      <x:c r="D925" s="17" t="n">
        <x:f>$B$6+$B$7*B925</x:f>
        <x:v>0.213819771865789</x:v>
      </x:c>
      <x:c r="E925" s="17" t="n">
        <x:f>$C$6+$C$7*($B$8*B925+SQRT(1-$B$8^2)*C925)</x:f>
        <x:v>0.17796984656694084</x:v>
      </x:c>
      <x:c r="F925" s="17" t="n">
        <x:f>$B$9*D925+(1-$B$9)*E925</x:f>
        <x:v>0.19589480921636493</x:v>
      </x:c>
      <x:c r="G925" s="34"/>
      <x:c r="H925" s="34"/>
      <x:c r="I925" s="34"/>
      <x:c r="J925" s="34"/>
      <x:c r="K925" s="34"/>
      <x:c r="L925" s="34"/>
      <x:c r="M925" s="34"/>
      <x:c r="N925" s="34"/>
      <x:c r="O925" s="34"/>
      <x:c r="P925" s="34"/>
    </x:row>
    <x:row r="926">
      <x:c r="A926" s="34" t="n">
        <x:v>902</x:v>
      </x:c>
      <x:c r="B926" s="39" t="n">
        <x:v>0.5426880075597015</x:v>
      </x:c>
      <x:c r="C926" s="39" t="n">
        <x:v>-0.3573774924852032</x:v>
      </x:c>
      <x:c r="D926" s="17" t="n">
        <x:f>$B$6+$B$7*B926</x:f>
        <x:v>0.10426880075597016</x:v>
      </x:c>
      <x:c r="E926" s="17" t="n">
        <x:f>$C$6+$C$7*($B$8*B926+SQRT(1-$B$8^2)*C926)</x:f>
        <x:v>0.05328350037232779</x:v>
      </x:c>
      <x:c r="F926" s="17" t="n">
        <x:f>$B$9*D926+(1-$B$9)*E926</x:f>
        <x:v>0.07877615056414897</x:v>
      </x:c>
      <x:c r="G926" s="34"/>
      <x:c r="H926" s="34"/>
      <x:c r="I926" s="34"/>
      <x:c r="J926" s="34"/>
      <x:c r="K926" s="34"/>
      <x:c r="L926" s="34"/>
      <x:c r="M926" s="34"/>
      <x:c r="N926" s="34"/>
      <x:c r="O926" s="34"/>
      <x:c r="P926" s="34"/>
    </x:row>
    <x:row r="927">
      <x:c r="A927" s="34" t="n">
        <x:v>903</x:v>
      </x:c>
      <x:c r="B927" s="39" t="n">
        <x:v>-1.1066649821573062</x:v>
      </x:c>
      <x:c r="C927" s="39" t="n">
        <x:v>-0.18532814604851244</x:v>
      </x:c>
      <x:c r="D927" s="17" t="n">
        <x:f>$B$6+$B$7*B927</x:f>
        <x:v>-0.06066649821573063</x:v>
      </x:c>
      <x:c r="E927" s="17" t="n">
        <x:f>$C$6+$C$7*($B$8*B927+SQRT(1-$B$8^2)*C927)</x:f>
        <x:v>0.0036813082566810734</x:v>
      </x:c>
      <x:c r="F927" s="17" t="n">
        <x:f>$B$9*D927+(1-$B$9)*E927</x:f>
        <x:v>-0.028492594979524777</x:v>
      </x:c>
      <x:c r="G927" s="34"/>
      <x:c r="H927" s="34"/>
      <x:c r="I927" s="34"/>
      <x:c r="J927" s="34"/>
      <x:c r="K927" s="34"/>
      <x:c r="L927" s="34"/>
      <x:c r="M927" s="34"/>
      <x:c r="N927" s="34"/>
      <x:c r="O927" s="34"/>
      <x:c r="P927" s="34"/>
    </x:row>
    <x:row r="928">
      <x:c r="A928" s="34" t="n">
        <x:v>904</x:v>
      </x:c>
      <x:c r="B928" s="39" t="n">
        <x:v>-0.5868318473677872</x:v>
      </x:c>
      <x:c r="C928" s="39" t="n">
        <x:v>-1.374857176256191</x:v>
      </x:c>
      <x:c r="D928" s="17" t="n">
        <x:f>$B$6+$B$7*B928</x:f>
        <x:v>-0.008683184736778718</x:v>
      </x:c>
      <x:c r="E928" s="17" t="n">
        <x:f>$C$6+$C$7*($B$8*B928+SQRT(1-$B$8^2)*C928)</x:f>
        <x:v>-0.14313695664857862</x:v>
      </x:c>
      <x:c r="F928" s="17" t="n">
        <x:f>$B$9*D928+(1-$B$9)*E928</x:f>
        <x:v>-0.07591007069267866</x:v>
      </x:c>
      <x:c r="G928" s="34"/>
      <x:c r="H928" s="34"/>
      <x:c r="I928" s="34"/>
      <x:c r="J928" s="34"/>
      <x:c r="K928" s="34"/>
      <x:c r="L928" s="34"/>
      <x:c r="M928" s="34"/>
      <x:c r="N928" s="34"/>
      <x:c r="O928" s="34"/>
      <x:c r="P928" s="34"/>
    </x:row>
    <x:row r="929">
      <x:c r="A929" s="34" t="n">
        <x:v>905</x:v>
      </x:c>
      <x:c r="B929" s="39" t="n">
        <x:v>1.0275909344517848</x:v>
      </x:c>
      <x:c r="C929" s="39" t="n">
        <x:v>1.562320584546856</x:v>
      </x:c>
      <x:c r="D929" s="17" t="n">
        <x:f>$B$6+$B$7*B929</x:f>
        <x:v>0.1527590934451785</x:v>
      </x:c>
      <x:c r="E929" s="17" t="n">
        <x:f>$C$6+$C$7*($B$8*B929+SQRT(1-$B$8^2)*C929)</x:f>
        <x:v>0.3497954196673128</x:v>
      </x:c>
      <x:c r="F929" s="17" t="n">
        <x:f>$B$9*D929+(1-$B$9)*E929</x:f>
        <x:v>0.25127725655624567</x:v>
      </x:c>
      <x:c r="G929" s="34"/>
      <x:c r="H929" s="34"/>
      <x:c r="I929" s="34"/>
      <x:c r="J929" s="34"/>
      <x:c r="K929" s="34"/>
      <x:c r="L929" s="34"/>
      <x:c r="M929" s="34"/>
      <x:c r="N929" s="34"/>
      <x:c r="O929" s="34"/>
      <x:c r="P929" s="34"/>
    </x:row>
    <x:row r="930">
      <x:c r="A930" s="34" t="n">
        <x:v>906</x:v>
      </x:c>
      <x:c r="B930" s="39" t="n">
        <x:v>-0.5940234615732654</x:v>
      </x:c>
      <x:c r="C930" s="39" t="n">
        <x:v>-0.9576033226721414</x:v>
      </x:c>
      <x:c r="D930" s="17" t="n">
        <x:f>$B$6+$B$7*B930</x:f>
        <x:v>-0.009402346157326533</x:v>
      </x:c>
      <x:c r="E930" s="17" t="n">
        <x:f>$C$6+$C$7*($B$8*B930+SQRT(1-$B$8^2)*C930)</x:f>
        <x:v>-0.08375535810640837</x:v>
      </x:c>
      <x:c r="F930" s="17" t="n">
        <x:f>$B$9*D930+(1-$B$9)*E930</x:f>
        <x:v>-0.04657885213186745</x:v>
      </x:c>
      <x:c r="G930" s="34"/>
      <x:c r="H930" s="34"/>
      <x:c r="I930" s="34"/>
      <x:c r="J930" s="34"/>
      <x:c r="K930" s="34"/>
      <x:c r="L930" s="34"/>
      <x:c r="M930" s="34"/>
      <x:c r="N930" s="34"/>
      <x:c r="O930" s="34"/>
      <x:c r="P930" s="34"/>
    </x:row>
    <x:row r="931">
      <x:c r="A931" s="34" t="n">
        <x:v>907</x:v>
      </x:c>
      <x:c r="B931" s="39" t="n">
        <x:v>1.6176115277289569</x:v>
      </x:c>
      <x:c r="C931" s="39" t="n">
        <x:v>-0.4615041227333674</x:v>
      </x:c>
      <x:c r="D931" s="17" t="n">
        <x:f>$B$6+$B$7*B931</x:f>
        <x:v>0.2117611527728957</x:v>
      </x:c>
      <x:c r="E931" s="17" t="n">
        <x:f>$C$6+$C$7*($B$8*B931+SQRT(1-$B$8^2)*C931)</x:f>
        <x:v>0.08675548760416857</x:v>
      </x:c>
      <x:c r="F931" s="17" t="n">
        <x:f>$B$9*D931+(1-$B$9)*E931</x:f>
        <x:v>0.14925832018853213</x:v>
      </x:c>
      <x:c r="G931" s="34"/>
      <x:c r="H931" s="34"/>
      <x:c r="I931" s="34"/>
      <x:c r="J931" s="34"/>
      <x:c r="K931" s="34"/>
      <x:c r="L931" s="34"/>
      <x:c r="M931" s="34"/>
      <x:c r="N931" s="34"/>
      <x:c r="O931" s="34"/>
      <x:c r="P931" s="34"/>
    </x:row>
    <x:row r="932">
      <x:c r="A932" s="34" t="n">
        <x:v>908</x:v>
      </x:c>
      <x:c r="B932" s="39" t="n">
        <x:v>-1.4488577430637681</x:v>
      </x:c>
      <x:c r="C932" s="39" t="n">
        <x:v>0.28083824928416706</x:v>
      </x:c>
      <x:c r="D932" s="17" t="n">
        <x:f>$B$6+$B$7*B932</x:f>
        <x:v>-0.0948857743063768</x:v>
      </x:c>
      <x:c r="E932" s="17" t="n">
        <x:f>$C$6+$C$7*($B$8*B932+SQRT(1-$B$8^2)*C932)</x:f>
        <x:v>0.05498679384955116</x:v>
      </x:c>
      <x:c r="F932" s="17" t="n">
        <x:f>$B$9*D932+(1-$B$9)*E932</x:f>
        <x:v>-0.019949490228412824</x:v>
      </x:c>
      <x:c r="G932" s="34"/>
      <x:c r="H932" s="34"/>
      <x:c r="I932" s="34"/>
      <x:c r="J932" s="34"/>
      <x:c r="K932" s="34"/>
      <x:c r="L932" s="34"/>
      <x:c r="M932" s="34"/>
      <x:c r="N932" s="34"/>
      <x:c r="O932" s="34"/>
      <x:c r="P932" s="34"/>
    </x:row>
    <x:row r="933">
      <x:c r="A933" s="34" t="n">
        <x:v>909</x:v>
      </x:c>
      <x:c r="B933" s="39" t="n">
        <x:v>-0.5562208295412223</x:v>
      </x:c>
      <x:c r="C933" s="39" t="n">
        <x:v>0.5045624311372471</x:v>
      </x:c>
      <x:c r="D933" s="17" t="n">
        <x:f>$B$6+$B$7*B933</x:f>
        <x:v>-0.005622082954122233</x:v>
      </x:c>
      <x:c r="E933" s="17" t="n">
        <x:f>$C$6+$C$7*($B$8*B933+SQRT(1-$B$8^2)*C933)</x:f>
        <x:v>0.1271683450642537</x:v>
      </x:c>
      <x:c r="F933" s="17" t="n">
        <x:f>$B$9*D933+(1-$B$9)*E933</x:f>
        <x:v>0.06077313105506574</x:v>
      </x:c>
      <x:c r="G933" s="34"/>
      <x:c r="H933" s="34"/>
      <x:c r="I933" s="34"/>
      <x:c r="J933" s="34"/>
      <x:c r="K933" s="34"/>
      <x:c r="L933" s="34"/>
      <x:c r="M933" s="34"/>
      <x:c r="N933" s="34"/>
      <x:c r="O933" s="34"/>
      <x:c r="P933" s="34"/>
    </x:row>
    <x:row r="934">
      <x:c r="A934" s="34" t="n">
        <x:v>910</x:v>
      </x:c>
      <x:c r="B934" s="39" t="n">
        <x:v>-0.7403722185637036</x:v>
      </x:c>
      <x:c r="C934" s="39" t="n">
        <x:v>-2.59154529017187</x:v>
      </x:c>
      <x:c r="D934" s="17" t="n">
        <x:f>$B$6+$B$7*B934</x:f>
        <x:v>-0.02403722185637036</x:v>
      </x:c>
      <x:c r="E934" s="17" t="n">
        <x:f>$C$6+$C$7*($B$8*B934+SQRT(1-$B$8^2)*C934)</x:f>
        <x:v>-0.32414324651672666</x:v>
      </x:c>
      <x:c r="F934" s="17" t="n">
        <x:f>$B$9*D934+(1-$B$9)*E934</x:f>
        <x:v>-0.1740902341865485</x:v>
      </x:c>
      <x:c r="G934" s="34"/>
      <x:c r="H934" s="34"/>
      <x:c r="I934" s="34"/>
      <x:c r="J934" s="34"/>
      <x:c r="K934" s="34"/>
      <x:c r="L934" s="34"/>
      <x:c r="M934" s="34"/>
      <x:c r="N934" s="34"/>
      <x:c r="O934" s="34"/>
      <x:c r="P934" s="34"/>
    </x:row>
    <x:row r="935">
      <x:c r="A935" s="34" t="n">
        <x:v>911</x:v>
      </x:c>
      <x:c r="B935" s="39" t="n">
        <x:v>-0.2520967553035453</x:v>
      </x:c>
      <x:c r="C935" s="39" t="n">
        <x:v>0.5316015222460199</x:v>
      </x:c>
      <x:c r="D935" s="17" t="n">
        <x:f>$B$6+$B$7*B935</x:f>
        <x:v>0.02479032446964547</x:v>
      </x:c>
      <x:c r="E935" s="17" t="n">
        <x:f>$C$6+$C$7*($B$8*B935+SQRT(1-$B$8^2)*C935)</x:f>
        <x:v>0.14472297575185059</x:v>
      </x:c>
      <x:c r="F935" s="17" t="n">
        <x:f>$B$9*D935+(1-$B$9)*E935</x:f>
        <x:v>0.08475665011074802</x:v>
      </x:c>
      <x:c r="G935" s="34"/>
      <x:c r="H935" s="34"/>
      <x:c r="I935" s="34"/>
      <x:c r="J935" s="34"/>
      <x:c r="K935" s="34"/>
      <x:c r="L935" s="34"/>
      <x:c r="M935" s="34"/>
      <x:c r="N935" s="34"/>
      <x:c r="O935" s="34"/>
      <x:c r="P935" s="34"/>
    </x:row>
    <x:row r="936">
      <x:c r="A936" s="34" t="n">
        <x:v>912</x:v>
      </x:c>
      <x:c r="B936" s="39" t="n">
        <x:v>-2.122067636791172</x:v>
      </x:c>
      <x:c r="C936" s="39" t="n">
        <x:v>2.4125021267134517</x:v>
      </x:c>
      <x:c r="D936" s="17" t="n">
        <x:f>$B$6+$B$7*B936</x:f>
        <x:v>-0.16220676367911724</x:v>
      </x:c>
      <x:c r="E936" s="17" t="n">
        <x:f>$C$6+$C$7*($B$8*B936+SQRT(1-$B$8^2)*C936)</x:f>
        <x:v>0.32971400917045424</x:v>
      </x:c>
      <x:c r="F936" s="17" t="n">
        <x:f>$B$9*D936+(1-$B$9)*E936</x:f>
        <x:v>0.0837536227456685</x:v>
      </x:c>
      <x:c r="G936" s="34"/>
      <x:c r="H936" s="34"/>
      <x:c r="I936" s="34"/>
      <x:c r="J936" s="34"/>
      <x:c r="K936" s="34"/>
      <x:c r="L936" s="34"/>
      <x:c r="M936" s="34"/>
      <x:c r="N936" s="34"/>
      <x:c r="O936" s="34"/>
      <x:c r="P936" s="34"/>
    </x:row>
    <x:row r="937">
      <x:c r="A937" s="34" t="n">
        <x:v>913</x:v>
      </x:c>
      <x:c r="B937" s="39" t="n">
        <x:v>-0.8165610607753648</x:v>
      </x:c>
      <x:c r="C937" s="39" t="n">
        <x:v>-1.8547393604787519</x:v>
      </x:c>
      <x:c r="D937" s="17" t="n">
        <x:f>$B$6+$B$7*B937</x:f>
        <x:v>-0.03165610607753648</x:v>
      </x:c>
      <x:c r="E937" s="17" t="n">
        <x:f>$C$6+$C$7*($B$8*B937+SQRT(1-$B$8^2)*C937)</x:f>
        <x:v>-0.22214153539064296</x:v>
      </x:c>
      <x:c r="F937" s="17" t="n">
        <x:f>$B$9*D937+(1-$B$9)*E937</x:f>
        <x:v>-0.12689882073408973</x:v>
      </x:c>
      <x:c r="G937" s="34"/>
      <x:c r="H937" s="34"/>
      <x:c r="I937" s="34"/>
      <x:c r="J937" s="34"/>
      <x:c r="K937" s="34"/>
      <x:c r="L937" s="34"/>
      <x:c r="M937" s="34"/>
      <x:c r="N937" s="34"/>
      <x:c r="O937" s="34"/>
      <x:c r="P937" s="34"/>
    </x:row>
    <x:row r="938">
      <x:c r="A938" s="34" t="n">
        <x:v>914</x:v>
      </x:c>
      <x:c r="B938" s="39" t="n">
        <x:v>0.24184118548675332</x:v>
      </x:c>
      <x:c r="C938" s="39" t="n">
        <x:v>0.3553428413148908</x:v>
      </x:c>
      <x:c r="D938" s="17" t="n">
        <x:f>$B$6+$B$7*B938</x:f>
        <x:v>0.07418411854867533</x:v>
      </x:c>
      <x:c r="E938" s="17" t="n">
        <x:f>$C$6+$C$7*($B$8*B938+SQRT(1-$B$8^2)*C938)</x:f>
        <x:v>0.1417291732878772</x:v>
      </x:c>
      <x:c r="F938" s="17" t="n">
        <x:f>$B$9*D938+(1-$B$9)*E938</x:f>
        <x:v>0.10795664591827628</x:v>
      </x:c>
      <x:c r="G938" s="34"/>
      <x:c r="H938" s="34"/>
      <x:c r="I938" s="34"/>
      <x:c r="J938" s="34"/>
      <x:c r="K938" s="34"/>
      <x:c r="L938" s="34"/>
      <x:c r="M938" s="34"/>
      <x:c r="N938" s="34"/>
      <x:c r="O938" s="34"/>
      <x:c r="P938" s="34"/>
    </x:row>
    <x:row r="939">
      <x:c r="A939" s="34" t="n">
        <x:v>915</x:v>
      </x:c>
      <x:c r="B939" s="39" t="n">
        <x:v>-1.2498624341328817</x:v>
      </x:c>
      <x:c r="C939" s="39" t="n">
        <x:v>0.61482644045302</x:v>
      </x:c>
      <x:c r="D939" s="17" t="n">
        <x:f>$B$6+$B$7*B939</x:f>
        <x:v>-0.07498624341328818</x:v>
      </x:c>
      <x:c r="E939" s="17" t="n">
        <x:f>$C$6+$C$7*($B$8*B939+SQRT(1-$B$8^2)*C939)</x:f>
        <x:v>0.11173224700638691</x:v>
      </x:c>
      <x:c r="F939" s="17" t="n">
        <x:f>$B$9*D939+(1-$B$9)*E939</x:f>
        <x:v>0.018373001796549368</x:v>
      </x:c>
      <x:c r="G939" s="34"/>
      <x:c r="H939" s="34"/>
      <x:c r="I939" s="34"/>
      <x:c r="J939" s="34"/>
      <x:c r="K939" s="34"/>
      <x:c r="L939" s="34"/>
      <x:c r="M939" s="34"/>
      <x:c r="N939" s="34"/>
      <x:c r="O939" s="34"/>
      <x:c r="P939" s="34"/>
    </x:row>
    <x:row r="940">
      <x:c r="A940" s="34" t="n">
        <x:v>916</x:v>
      </x:c>
      <x:c r="B940" s="39" t="n">
        <x:v>-0.3587070062222997</x:v>
      </x:c>
      <x:c r="C940" s="39" t="n">
        <x:v>0.43728767286698494</x:v>
      </x:c>
      <x:c r="D940" s="17" t="n">
        <x:f>$B$6+$B$7*B940</x:f>
        <x:v>0.014129299377770035</x:v>
      </x:c>
      <x:c r="E940" s="17" t="n">
        <x:f>$C$6+$C$7*($B$8*B940+SQRT(1-$B$8^2)*C940)</x:f>
        <x:v>0.12643006273662744</x:v>
      </x:c>
      <x:c r="F940" s="17" t="n">
        <x:f>$B$9*D940+(1-$B$9)*E940</x:f>
        <x:v>0.07027968105719873</x:v>
      </x:c>
      <x:c r="G940" s="34"/>
      <x:c r="H940" s="34"/>
      <x:c r="I940" s="34"/>
      <x:c r="J940" s="34"/>
      <x:c r="K940" s="34"/>
      <x:c r="L940" s="34"/>
      <x:c r="M940" s="34"/>
      <x:c r="N940" s="34"/>
      <x:c r="O940" s="34"/>
      <x:c r="P940" s="34"/>
    </x:row>
    <x:row r="941">
      <x:c r="A941" s="34" t="n">
        <x:v>917</x:v>
      </x:c>
      <x:c r="B941" s="39" t="n">
        <x:v>0.41799459165919717</x:v>
      </x:c>
      <x:c r="C941" s="39" t="n">
        <x:v>1.3150732322045815</x:v>
      </x:c>
      <x:c r="D941" s="17" t="n">
        <x:f>$B$6+$B$7*B941</x:f>
        <x:v>0.09179945916591972</x:v>
      </x:c>
      <x:c r="E941" s="17" t="n">
        <x:f>$C$6+$C$7*($B$8*B941+SQRT(1-$B$8^2)*C941)</x:f>
        <x:v>0.2869847429647699</x:v>
      </x:c>
      <x:c r="F941" s="17" t="n">
        <x:f>$B$9*D941+(1-$B$9)*E941</x:f>
        <x:v>0.18939210106534482</x:v>
      </x:c>
      <x:c r="G941" s="34"/>
      <x:c r="H941" s="34"/>
      <x:c r="I941" s="34"/>
      <x:c r="J941" s="34"/>
      <x:c r="K941" s="34"/>
      <x:c r="L941" s="34"/>
      <x:c r="M941" s="34"/>
      <x:c r="N941" s="34"/>
      <x:c r="O941" s="34"/>
      <x:c r="P941" s="34"/>
    </x:row>
    <x:row r="942">
      <x:c r="A942" s="34" t="n">
        <x:v>918</x:v>
      </x:c>
      <x:c r="B942" s="39" t="n">
        <x:v>0.5425875596682883</x:v>
      </x:c>
      <x:c r="C942" s="39" t="n">
        <x:v>-0.07787129482746041</x:v>
      </x:c>
      <x:c r="D942" s="17" t="n">
        <x:f>$B$6+$B$7*B942</x:f>
        <x:v>0.10425875596682883</x:v>
      </x:c>
      <x:c r="E942" s="17" t="n">
        <x:f>$C$6+$C$7*($B$8*B942+SQRT(1-$B$8^2)*C942)</x:f>
        <x:v>0.09327376806492131</x:v>
      </x:c>
      <x:c r="F942" s="17" t="n">
        <x:f>$B$9*D942+(1-$B$9)*E942</x:f>
        <x:v>0.09876626201587507</x:v>
      </x:c>
      <x:c r="G942" s="34"/>
      <x:c r="H942" s="34"/>
      <x:c r="I942" s="34"/>
      <x:c r="J942" s="34"/>
      <x:c r="K942" s="34"/>
      <x:c r="L942" s="34"/>
      <x:c r="M942" s="34"/>
      <x:c r="N942" s="34"/>
      <x:c r="O942" s="34"/>
      <x:c r="P942" s="34"/>
    </x:row>
    <x:row r="943">
      <x:c r="A943" s="34" t="n">
        <x:v>919</x:v>
      </x:c>
      <x:c r="B943" s="39" t="n">
        <x:v>-0.7722781283508549</x:v>
      </x:c>
      <x:c r="C943" s="39" t="n">
        <x:v>1.9342537569742773</x:v>
      </x:c>
      <x:c r="D943" s="17" t="n">
        <x:f>$B$6+$B$7*B943</x:f>
        <x:v>-0.02722781283508549</x:v>
      </x:c>
      <x:c r="E943" s="17" t="n">
        <x:f>$C$6+$C$7*($B$8*B943+SQRT(1-$B$8^2)*C943)</x:f>
        <x:v>0.32202155686407685</x:v>
      </x:c>
      <x:c r="F943" s="17" t="n">
        <x:f>$B$9*D943+(1-$B$9)*E943</x:f>
        <x:v>0.1473968720144957</x:v>
      </x:c>
      <x:c r="G943" s="34"/>
      <x:c r="H943" s="34"/>
      <x:c r="I943" s="34"/>
      <x:c r="J943" s="34"/>
      <x:c r="K943" s="34"/>
      <x:c r="L943" s="34"/>
      <x:c r="M943" s="34"/>
      <x:c r="N943" s="34"/>
      <x:c r="O943" s="34"/>
      <x:c r="P943" s="34"/>
    </x:row>
    <x:row r="944">
      <x:c r="A944" s="34" t="n">
        <x:v>920</x:v>
      </x:c>
      <x:c r="B944" s="39" t="n">
        <x:v>0.11602589396989192</x:v>
      </x:c>
      <x:c r="C944" s="39" t="n">
        <x:v>1.3824161001729445</x:v>
      </x:c>
      <x:c r="D944" s="17" t="n">
        <x:f>$B$6+$B$7*B944</x:f>
        <x:v>0.0616025893969892</x:v>
      </x:c>
      <x:c r="E944" s="17" t="n">
        <x:f>$C$6+$C$7*($B$8*B944+SQRT(1-$B$8^2)*C944)</x:f>
        <x:v>0.2830323018223812</x:v>
      </x:c>
      <x:c r="F944" s="17" t="n">
        <x:f>$B$9*D944+(1-$B$9)*E944</x:f>
        <x:v>0.1723174456096852</x:v>
      </x:c>
      <x:c r="G944" s="34"/>
      <x:c r="H944" s="34"/>
      <x:c r="I944" s="34"/>
      <x:c r="J944" s="34"/>
      <x:c r="K944" s="34"/>
      <x:c r="L944" s="34"/>
      <x:c r="M944" s="34"/>
      <x:c r="N944" s="34"/>
      <x:c r="O944" s="34"/>
      <x:c r="P944" s="34"/>
    </x:row>
    <x:row r="945">
      <x:c r="A945" s="34" t="n">
        <x:v>921</x:v>
      </x:c>
      <x:c r="B945" s="39" t="n">
        <x:v>0.8519912574745702</x:v>
      </x:c>
      <x:c r="C945" s="39" t="n">
        <x:v>0.6744285343163976</x:v>
      </x:c>
      <x:c r="D945" s="17" t="n">
        <x:f>$B$6+$B$7*B945</x:f>
        <x:v>0.13519912574745702</x:v>
      </x:c>
      <x:c r="E945" s="17" t="n">
        <x:f>$C$6+$C$7*($B$8*B945+SQRT(1-$B$8^2)*C945)</x:f>
        <x:v>0.2148441792021435</x:v>
      </x:c>
      <x:c r="F945" s="17" t="n">
        <x:f>$B$9*D945+(1-$B$9)*E945</x:f>
        <x:v>0.17502165247480025</x:v>
      </x:c>
      <x:c r="G945" s="34"/>
      <x:c r="H945" s="34"/>
      <x:c r="I945" s="34"/>
      <x:c r="J945" s="34"/>
      <x:c r="K945" s="34"/>
      <x:c r="L945" s="34"/>
      <x:c r="M945" s="34"/>
      <x:c r="N945" s="34"/>
      <x:c r="O945" s="34"/>
      <x:c r="P945" s="34"/>
    </x:row>
    <x:row r="946">
      <x:c r="A946" s="34" t="n">
        <x:v>922</x:v>
      </x:c>
      <x:c r="B946" s="39" t="n">
        <x:v>1.8407968748776078</x:v>
      </x:c>
      <x:c r="C946" s="39" t="n">
        <x:v>-0.9608465209197182</x:v>
      </x:c>
      <x:c r="D946" s="17" t="n">
        <x:f>$B$6+$B$7*B946</x:f>
        <x:v>0.2340796874877608</x:v>
      </x:c>
      <x:c r="E946" s="17" t="n">
        <x:f>$C$6+$C$7*($B$8*B946+SQRT(1-$B$8^2)*C946)</x:f>
        <x:v>0.02534748494193137</x:v>
      </x:c>
      <x:c r="F946" s="17" t="n">
        <x:f>$B$9*D946+(1-$B$9)*E946</x:f>
        <x:v>0.12971358621484608</x:v>
      </x:c>
      <x:c r="G946" s="34"/>
      <x:c r="H946" s="34"/>
      <x:c r="I946" s="34"/>
      <x:c r="J946" s="34"/>
      <x:c r="K946" s="34"/>
      <x:c r="L946" s="34"/>
      <x:c r="M946" s="34"/>
      <x:c r="N946" s="34"/>
      <x:c r="O946" s="34"/>
      <x:c r="P946" s="34"/>
    </x:row>
    <x:row r="947">
      <x:c r="A947" s="34" t="n">
        <x:v>923</x:v>
      </x:c>
      <x:c r="B947" s="39" t="n">
        <x:v>-0.3325841007506392</x:v>
      </x:c>
      <x:c r="C947" s="39" t="n">
        <x:v>0.2530599993840362</x:v>
      </x:c>
      <x:c r="D947" s="17" t="n">
        <x:f>$B$6+$B$7*B947</x:f>
        <x:v>0.01674158992493608</x:v>
      </x:c>
      <x:c r="E947" s="17" t="n">
        <x:f>$C$6+$C$7*($B$8*B947+SQRT(1-$B$8^2)*C947)</x:f>
        <x:v>0.10124429352466828</x:v>
      </x:c>
      <x:c r="F947" s="17" t="n">
        <x:f>$B$9*D947+(1-$B$9)*E947</x:f>
        <x:v>0.058992941724802184</x:v>
      </x:c>
      <x:c r="G947" s="34"/>
      <x:c r="H947" s="34"/>
      <x:c r="I947" s="34"/>
      <x:c r="J947" s="34"/>
      <x:c r="K947" s="34"/>
      <x:c r="L947" s="34"/>
      <x:c r="M947" s="34"/>
      <x:c r="N947" s="34"/>
      <x:c r="O947" s="34"/>
      <x:c r="P947" s="34"/>
    </x:row>
    <x:row r="948">
      <x:c r="A948" s="34" t="n">
        <x:v>924</x:v>
      </x:c>
      <x:c r="B948" s="39" t="n">
        <x:v>-0.6868939991696232</x:v>
      </x:c>
      <x:c r="C948" s="39" t="n">
        <x:v>1.148784872326431</x:v>
      </x:c>
      <x:c r="D948" s="17" t="n">
        <x:f>$B$6+$B$7*B948</x:f>
        <x:v>-0.01868939991696232</x:v>
      </x:c>
      <x:c r="E948" s="17" t="n">
        <x:f>$C$6+$C$7*($B$8*B948+SQRT(1-$B$8^2)*C948)</x:f>
        <x:v>0.21347040859340843</x:v>
      </x:c>
      <x:c r="F948" s="17" t="n">
        <x:f>$B$9*D948+(1-$B$9)*E948</x:f>
        <x:v>0.09739050433822305</x:v>
      </x:c>
      <x:c r="G948" s="34"/>
      <x:c r="H948" s="34"/>
      <x:c r="I948" s="34"/>
      <x:c r="J948" s="34"/>
      <x:c r="K948" s="34"/>
      <x:c r="L948" s="34"/>
      <x:c r="M948" s="34"/>
      <x:c r="N948" s="34"/>
      <x:c r="O948" s="34"/>
      <x:c r="P948" s="34"/>
    </x:row>
    <x:row r="949">
      <x:c r="A949" s="34" t="n">
        <x:v>925</x:v>
      </x:c>
      <x:c r="B949" s="39" t="n">
        <x:v>-0.42234484707189524</x:v>
      </x:c>
      <x:c r="C949" s="39" t="n">
        <x:v>0.29018206182296613</x:v>
      </x:c>
      <x:c r="D949" s="17" t="n">
        <x:f>$B$6+$B$7*B949</x:f>
        <x:v>0.007765515292810478</x:v>
      </x:c>
      <x:c r="E949" s="17" t="n">
        <x:f>$C$6+$C$7*($B$8*B949+SQRT(1-$B$8^2)*C949)</x:f>
        <x:v>0.10251688852990318</x:v>
      </x:c>
      <x:c r="F949" s="17" t="n">
        <x:f>$B$9*D949+(1-$B$9)*E949</x:f>
        <x:v>0.055141201911356824</x:v>
      </x:c>
      <x:c r="G949" s="34"/>
      <x:c r="H949" s="34"/>
      <x:c r="I949" s="34"/>
      <x:c r="J949" s="34"/>
      <x:c r="K949" s="34"/>
      <x:c r="L949" s="34"/>
      <x:c r="M949" s="34"/>
      <x:c r="N949" s="34"/>
      <x:c r="O949" s="34"/>
      <x:c r="P949" s="34"/>
    </x:row>
    <x:row r="950">
      <x:c r="A950" s="34" t="n">
        <x:v>926</x:v>
      </x:c>
      <x:c r="B950" s="39" t="n">
        <x:v>0.24173551929997816</x:v>
      </x:c>
      <x:c r="C950" s="39" t="n">
        <x:v>0.0887886961224479</x:v>
      </x:c>
      <x:c r="D950" s="17" t="n">
        <x:f>$B$6+$B$7*B950</x:f>
        <x:v>0.07417355192999782</x:v>
      </x:c>
      <x:c r="E950" s="17" t="n">
        <x:f>$C$6+$C$7*($B$8*B950+SQRT(1-$B$8^2)*C950)</x:f>
        <x:v>0.103582951049584</x:v>
      </x:c>
      <x:c r="F950" s="17" t="n">
        <x:f>$B$9*D950+(1-$B$9)*E950</x:f>
        <x:v>0.08887825148979091</x:v>
      </x:c>
      <x:c r="G950" s="34"/>
      <x:c r="H950" s="34"/>
      <x:c r="I950" s="34"/>
      <x:c r="J950" s="34"/>
      <x:c r="K950" s="34"/>
      <x:c r="L950" s="34"/>
      <x:c r="M950" s="34"/>
      <x:c r="N950" s="34"/>
      <x:c r="O950" s="34"/>
      <x:c r="P950" s="34"/>
    </x:row>
    <x:row r="951">
      <x:c r="A951" s="34" t="n">
        <x:v>927</x:v>
      </x:c>
      <x:c r="B951" s="39" t="n">
        <x:v>0.06367067827230936</x:v>
      </x:c>
      <x:c r="C951" s="39" t="n">
        <x:v>0.07414998379690951</x:v>
      </x:c>
      <x:c r="D951" s="17" t="n">
        <x:f>$B$6+$B$7*B951</x:f>
        <x:v>0.05636706782723094</x:v>
      </x:c>
      <x:c r="E951" s="17" t="n">
        <x:f>$C$6+$C$7*($B$8*B951+SQRT(1-$B$8^2)*C951)</x:f>
        <x:v>0.09347536697149943</x:v>
      </x:c>
      <x:c r="F951" s="17" t="n">
        <x:f>$B$9*D951+(1-$B$9)*E951</x:f>
        <x:v>0.07492121739936519</x:v>
      </x:c>
      <x:c r="G951" s="34"/>
      <x:c r="H951" s="34"/>
      <x:c r="I951" s="34"/>
      <x:c r="J951" s="34"/>
      <x:c r="K951" s="34"/>
      <x:c r="L951" s="34"/>
      <x:c r="M951" s="34"/>
      <x:c r="N951" s="34"/>
      <x:c r="O951" s="34"/>
      <x:c r="P951" s="34"/>
    </x:row>
    <x:row r="952">
      <x:c r="A952" s="34" t="n">
        <x:v>928</x:v>
      </x:c>
      <x:c r="B952" s="39" t="n">
        <x:v>-0.25795868015522283</x:v>
      </x:c>
      <x:c r="C952" s="39" t="n">
        <x:v>0.8242819565068679</x:v>
      </x:c>
      <x:c r="D952" s="17" t="n">
        <x:f>$B$6+$B$7*B952</x:f>
        <x:v>0.02420413198447772</x:v>
      </x:c>
      <x:c r="E952" s="17" t="n">
        <x:f>$C$6+$C$7*($B$8*B952+SQRT(1-$B$8^2)*C952)</x:f>
        <x:v>0.18633909009289884</x:v>
      </x:c>
      <x:c r="F952" s="17" t="n">
        <x:f>$B$9*D952+(1-$B$9)*E952</x:f>
        <x:v>0.10527161103868828</x:v>
      </x:c>
      <x:c r="G952" s="34"/>
      <x:c r="H952" s="34"/>
      <x:c r="I952" s="34"/>
      <x:c r="J952" s="34"/>
      <x:c r="K952" s="34"/>
      <x:c r="L952" s="34"/>
      <x:c r="M952" s="34"/>
      <x:c r="N952" s="34"/>
      <x:c r="O952" s="34"/>
      <x:c r="P952" s="34"/>
    </x:row>
    <x:row r="953">
      <x:c r="A953" s="34" t="n">
        <x:v>929</x:v>
      </x:c>
      <x:c r="B953" s="39" t="n">
        <x:v>-1.4162036681944705</x:v>
      </x:c>
      <x:c r="C953" s="39" t="n">
        <x:v>-1.6265407413650375</x:v>
      </x:c>
      <x:c r="D953" s="17" t="n">
        <x:f>$B$6+$B$7*B953</x:f>
        <x:v>-0.09162036681944706</x:v>
      </x:c>
      <x:c r="E953" s="17" t="n">
        <x:f>$C$6+$C$7*($B$8*B953+SQRT(1-$B$8^2)*C953)</x:f>
        <x:v>-0.21647231145223472</x:v>
      </x:c>
      <x:c r="F953" s="17" t="n">
        <x:f>$B$9*D953+(1-$B$9)*E953</x:f>
        <x:v>-0.1540463391358409</x:v>
      </x:c>
      <x:c r="G953" s="34"/>
      <x:c r="H953" s="34"/>
      <x:c r="I953" s="34"/>
      <x:c r="J953" s="34"/>
      <x:c r="K953" s="34"/>
      <x:c r="L953" s="34"/>
      <x:c r="M953" s="34"/>
      <x:c r="N953" s="34"/>
      <x:c r="O953" s="34"/>
      <x:c r="P953" s="34"/>
    </x:row>
    <x:row r="954">
      <x:c r="A954" s="34" t="n">
        <x:v>930</x:v>
      </x:c>
      <x:c r="B954" s="39" t="n">
        <x:v>1.7203085944245387</x:v>
      </x:c>
      <x:c r="C954" s="39" t="n">
        <x:v>-0.9351587696098658</x:v>
      </x:c>
      <x:c r="D954" s="17" t="n">
        <x:f>$B$6+$B$7*B954</x:f>
        <x:v>0.22203085944245388</x:v>
      </x:c>
      <x:c r="E954" s="17" t="n">
        <x:f>$C$6+$C$7*($B$8*B954+SQRT(1-$B$8^2)*C954)</x:f>
        <x:v>0.02360119526715091</x:v>
      </x:c>
      <x:c r="F954" s="17" t="n">
        <x:f>$B$9*D954+(1-$B$9)*E954</x:f>
        <x:v>0.12281602735480239</x:v>
      </x:c>
      <x:c r="G954" s="34"/>
      <x:c r="H954" s="34"/>
      <x:c r="I954" s="34"/>
      <x:c r="J954" s="34"/>
      <x:c r="K954" s="34"/>
      <x:c r="L954" s="34"/>
      <x:c r="M954" s="34"/>
      <x:c r="N954" s="34"/>
      <x:c r="O954" s="34"/>
      <x:c r="P954" s="34"/>
    </x:row>
    <x:row r="955">
      <x:c r="A955" s="34" t="n">
        <x:v>931</x:v>
      </x:c>
      <x:c r="B955" s="39" t="n">
        <x:v>-0.3219184149766458</x:v>
      </x:c>
      <x:c r="C955" s="39" t="n">
        <x:v>-0.9999842429188803</x:v>
      </x:c>
      <x:c r="D955" s="17" t="n">
        <x:f>$B$6+$B$7*B955</x:f>
        <x:v>0.01780815850233542</x:v>
      </x:c>
      <x:c r="E955" s="17" t="n">
        <x:f>$C$6+$C$7*($B$8*B955+SQRT(1-$B$8^2)*C955)</x:f>
        <x:v>-0.07757495419188389</x:v>
      </x:c>
      <x:c r="F955" s="17" t="n">
        <x:f>$B$9*D955+(1-$B$9)*E955</x:f>
        <x:v>-0.029883397844774232</x:v>
      </x:c>
      <x:c r="G955" s="34"/>
      <x:c r="H955" s="34"/>
      <x:c r="I955" s="34"/>
      <x:c r="J955" s="34"/>
      <x:c r="K955" s="34"/>
      <x:c r="L955" s="34"/>
      <x:c r="M955" s="34"/>
      <x:c r="N955" s="34"/>
      <x:c r="O955" s="34"/>
      <x:c r="P955" s="34"/>
    </x:row>
    <x:row r="956">
      <x:c r="A956" s="34" t="n">
        <x:v>932</x:v>
      </x:c>
      <x:c r="B956" s="39" t="n">
        <x:v>-0.513424637647071</x:v>
      </x:c>
      <x:c r="C956" s="39" t="n">
        <x:v>2.188245928114894</x:v>
      </x:c>
      <x:c r="D956" s="17" t="n">
        <x:f>$B$6+$B$7*B956</x:f>
        <x:v>-0.0013424637647071053</x:v>
      </x:c>
      <x:c r="E956" s="17" t="n">
        <x:f>$C$6+$C$7*($B$8*B956+SQRT(1-$B$8^2)*C956)</x:f>
        <x:v>0.3700139272813526</x:v>
      </x:c>
      <x:c r="F956" s="17" t="n">
        <x:f>$B$9*D956+(1-$B$9)*E956</x:f>
        <x:v>0.18433573175832274</x:v>
      </x:c>
      <x:c r="G956" s="34"/>
      <x:c r="H956" s="34"/>
      <x:c r="I956" s="34"/>
      <x:c r="J956" s="34"/>
      <x:c r="K956" s="34"/>
      <x:c r="L956" s="34"/>
      <x:c r="M956" s="34"/>
      <x:c r="N956" s="34"/>
      <x:c r="O956" s="34"/>
      <x:c r="P956" s="34"/>
    </x:row>
    <x:row r="957">
      <x:c r="A957" s="34" t="n">
        <x:v>933</x:v>
      </x:c>
      <x:c r="B957" s="39" t="n">
        <x:v>-1.1202886728547292</x:v>
      </x:c>
      <x:c r="C957" s="39" t="n">
        <x:v>0.13924881941909142</x:v>
      </x:c>
      <x:c r="D957" s="17" t="n">
        <x:f>$B$6+$B$7*B957</x:f>
        <x:v>-0.062028867285472924</x:v>
      </x:c>
      <x:c r="E957" s="17" t="n">
        <x:f>$C$6+$C$7*($B$8*B957+SQRT(1-$B$8^2)*C957)</x:f>
        <x:v>0.04951224586077227</x:v>
      </x:c>
      <x:c r="F957" s="17" t="n">
        <x:f>$B$9*D957+(1-$B$9)*E957</x:f>
        <x:v>-0.006258310712350328</x:v>
      </x:c>
      <x:c r="G957" s="34"/>
      <x:c r="H957" s="34"/>
      <x:c r="I957" s="34"/>
      <x:c r="J957" s="34"/>
      <x:c r="K957" s="34"/>
      <x:c r="L957" s="34"/>
      <x:c r="M957" s="34"/>
      <x:c r="N957" s="34"/>
      <x:c r="O957" s="34"/>
      <x:c r="P957" s="34"/>
    </x:row>
    <x:row r="958">
      <x:c r="A958" s="34" t="n">
        <x:v>934</x:v>
      </x:c>
      <x:c r="B958" s="39" t="n">
        <x:v>-0.13726574809626357</x:v>
      </x:c>
      <x:c r="C958" s="39" t="n">
        <x:v>-0.09913069482427288</x:v>
      </x:c>
      <x:c r="D958" s="17" t="n">
        <x:f>$B$6+$B$7*B958</x:f>
        <x:v>0.036273425190373645</x:v>
      </x:c>
      <x:c r="E958" s="17" t="n">
        <x:f>$C$6+$C$7*($B$8*B958+SQRT(1-$B$8^2)*C958)</x:f>
        <x:v>0.05963834295718207</x:v>
      </x:c>
      <x:c r="F958" s="17" t="n">
        <x:f>$B$9*D958+(1-$B$9)*E958</x:f>
        <x:v>0.047955884073777856</x:v>
      </x:c>
      <x:c r="G958" s="34"/>
      <x:c r="H958" s="34"/>
      <x:c r="I958" s="34"/>
      <x:c r="J958" s="34"/>
      <x:c r="K958" s="34"/>
      <x:c r="L958" s="34"/>
      <x:c r="M958" s="34"/>
      <x:c r="N958" s="34"/>
      <x:c r="O958" s="34"/>
      <x:c r="P958" s="34"/>
    </x:row>
    <x:row r="959">
      <x:c r="A959" s="34" t="n">
        <x:v>935</x:v>
      </x:c>
      <x:c r="B959" s="39" t="n">
        <x:v>0.8257428650984476</x:v>
      </x:c>
      <x:c r="C959" s="39" t="n">
        <x:v>-0.597132532733628</x:v>
      </x:c>
      <x:c r="D959" s="17" t="n">
        <x:f>$B$6+$B$7*B959</x:f>
        <x:v>0.13257428650984476</x:v>
      </x:c>
      <x:c r="E959" s="17" t="n">
        <x:f>$C$6+$C$7*($B$8*B959+SQRT(1-$B$8^2)*C959)</x:f>
        <x:v>0.03171420921703086</x:v>
      </x:c>
      <x:c r="F959" s="17" t="n">
        <x:f>$B$9*D959+(1-$B$9)*E959</x:f>
        <x:v>0.08214424786343781</x:v>
      </x:c>
      <x:c r="G959" s="34"/>
      <x:c r="H959" s="34"/>
      <x:c r="I959" s="34"/>
      <x:c r="J959" s="34"/>
      <x:c r="K959" s="34"/>
      <x:c r="L959" s="34"/>
      <x:c r="M959" s="34"/>
      <x:c r="N959" s="34"/>
      <x:c r="O959" s="34"/>
      <x:c r="P959" s="34"/>
    </x:row>
    <x:row r="960">
      <x:c r="A960" s="34" t="n">
        <x:v>936</x:v>
      </x:c>
      <x:c r="B960" s="39" t="n">
        <x:v>0.4220143733206212</x:v>
      </x:c>
      <x:c r="C960" s="39" t="n">
        <x:v>0.8459837734326451</x:v>
      </x:c>
      <x:c r="D960" s="17" t="n">
        <x:f>$B$6+$B$7*B960</x:f>
        <x:v>0.09220143733206212</x:v>
      </x:c>
      <x:c r="E960" s="17" t="n">
        <x:f>$C$6+$C$7*($B$8*B960+SQRT(1-$B$8^2)*C960)</x:f>
        <x:v>0.22004320958543272</x:v>
      </x:c>
      <x:c r="F960" s="17" t="n">
        <x:f>$B$9*D960+(1-$B$9)*E960</x:f>
        <x:v>0.15612232345874744</x:v>
      </x:c>
      <x:c r="G960" s="34"/>
      <x:c r="H960" s="34"/>
      <x:c r="I960" s="34"/>
      <x:c r="J960" s="34"/>
      <x:c r="K960" s="34"/>
      <x:c r="L960" s="34"/>
      <x:c r="M960" s="34"/>
      <x:c r="N960" s="34"/>
      <x:c r="O960" s="34"/>
      <x:c r="P960" s="34"/>
    </x:row>
    <x:row r="961">
      <x:c r="A961" s="34" t="n">
        <x:v>937</x:v>
      </x:c>
      <x:c r="B961" s="39" t="n">
        <x:v>0.6565526834326835</x:v>
      </x:c>
      <x:c r="C961" s="39" t="n">
        <x:v>0.7534876768152516</x:v>
      </x:c>
      <x:c r="D961" s="17" t="n">
        <x:f>$B$6+$B$7*B961</x:f>
        <x:v>0.11565526834326835</x:v>
      </x:c>
      <x:c r="E961" s="17" t="n">
        <x:f>$C$6+$C$7*($B$8*B961+SQRT(1-$B$8^2)*C961)</x:f>
        <x:v>0.2173620856592684</x:v>
      </x:c>
      <x:c r="F961" s="17" t="n">
        <x:f>$B$9*D961+(1-$B$9)*E961</x:f>
        <x:v>0.16650867700126837</x:v>
      </x:c>
      <x:c r="G961" s="34"/>
      <x:c r="H961" s="34"/>
      <x:c r="I961" s="34"/>
      <x:c r="J961" s="34"/>
      <x:c r="K961" s="34"/>
      <x:c r="L961" s="34"/>
      <x:c r="M961" s="34"/>
      <x:c r="N961" s="34"/>
      <x:c r="O961" s="34"/>
      <x:c r="P961" s="34"/>
    </x:row>
    <x:row r="962">
      <x:c r="A962" s="34" t="n">
        <x:v>938</x:v>
      </x:c>
      <x:c r="B962" s="39" t="n">
        <x:v>0.20689689933306846</x:v>
      </x:c>
      <x:c r="C962" s="39" t="n">
        <x:v>1.0804859248179923</x:v>
      </x:c>
      <x:c r="D962" s="17" t="n">
        <x:f>$B$6+$B$7*B962</x:f>
        <x:v>0.07068968993330685</x:v>
      </x:c>
      <x:c r="E962" s="17" t="n">
        <x:f>$C$6+$C$7*($B$8*B962+SQRT(1-$B$8^2)*C962)</x:f>
        <x:v>0.24391804250945692</x:v>
      </x:c>
      <x:c r="F962" s="17" t="n">
        <x:f>$B$9*D962+(1-$B$9)*E962</x:f>
        <x:v>0.15730386622138187</x:v>
      </x:c>
      <x:c r="G962" s="34"/>
      <x:c r="H962" s="34"/>
      <x:c r="I962" s="34"/>
      <x:c r="J962" s="34"/>
      <x:c r="K962" s="34"/>
      <x:c r="L962" s="34"/>
      <x:c r="M962" s="34"/>
      <x:c r="N962" s="34"/>
      <x:c r="O962" s="34"/>
      <x:c r="P962" s="34"/>
    </x:row>
    <x:row r="963">
      <x:c r="A963" s="34" t="n">
        <x:v>939</x:v>
      </x:c>
      <x:c r="B963" s="39" t="n">
        <x:v>0.7178015113083877</x:v>
      </x:c>
      <x:c r="C963" s="39" t="n">
        <x:v>-0.3405086850362064</x:v>
      </x:c>
      <x:c r="D963" s="17" t="n">
        <x:f>$B$6+$B$7*B963</x:f>
        <x:v>0.12178015113083877</x:v>
      </x:c>
      <x:c r="E963" s="17" t="n">
        <x:f>$C$6+$C$7*($B$8*B963+SQRT(1-$B$8^2)*C963)</x:f>
        <x:v>0.06357738054703149</x:v>
      </x:c>
      <x:c r="F963" s="17" t="n">
        <x:f>$B$9*D963+(1-$B$9)*E963</x:f>
        <x:v>0.09267876583893514</x:v>
      </x:c>
      <x:c r="G963" s="34"/>
      <x:c r="H963" s="34"/>
      <x:c r="I963" s="34"/>
      <x:c r="J963" s="34"/>
      <x:c r="K963" s="34"/>
      <x:c r="L963" s="34"/>
      <x:c r="M963" s="34"/>
      <x:c r="N963" s="34"/>
      <x:c r="O963" s="34"/>
      <x:c r="P963" s="34"/>
    </x:row>
    <x:row r="964">
      <x:c r="A964" s="34" t="n">
        <x:v>940</x:v>
      </x:c>
      <x:c r="B964" s="39" t="n">
        <x:v>-0.4320674236320392</x:v>
      </x:c>
      <x:c r="C964" s="39" t="n">
        <x:v>1.6380940312777557</x:v>
      </x:c>
      <x:c r="D964" s="17" t="n">
        <x:f>$B$6+$B$7*B964</x:f>
        <x:v>0.006793257636796078</x:v>
      </x:c>
      <x:c r="E964" s="17" t="n">
        <x:f>$C$6+$C$7*($B$8*B964+SQRT(1-$B$8^2)*C964)</x:f>
        <x:v>0.2949532827430033</x:v>
      </x:c>
      <x:c r="F964" s="17" t="n">
        <x:f>$B$9*D964+(1-$B$9)*E964</x:f>
        <x:v>0.15087327018989968</x:v>
      </x:c>
      <x:c r="G964" s="34"/>
      <x:c r="H964" s="34"/>
      <x:c r="I964" s="34"/>
      <x:c r="J964" s="34"/>
      <x:c r="K964" s="34"/>
      <x:c r="L964" s="34"/>
      <x:c r="M964" s="34"/>
      <x:c r="N964" s="34"/>
      <x:c r="O964" s="34"/>
      <x:c r="P964" s="34"/>
    </x:row>
    <x:row r="965">
      <x:c r="A965" s="34" t="n">
        <x:v>941</x:v>
      </x:c>
      <x:c r="B965" s="39" t="n">
        <x:v>-0.8069605242413708</x:v>
      </x:c>
      <x:c r="C965" s="39" t="n">
        <x:v>-0.12098192957043051</x:v>
      </x:c>
      <x:c r="D965" s="17" t="n">
        <x:f>$B$6+$B$7*B965</x:f>
        <x:v>-0.030696052424137074</x:v>
      </x:c>
      <x:c r="E965" s="17" t="n">
        <x:f>$C$6+$C$7*($B$8*B965+SQRT(1-$B$8^2)*C965)</x:f>
        <x:v>0.026375365617093673</x:v>
      </x:c>
      <x:c r="F965" s="17" t="n">
        <x:f>$B$9*D965+(1-$B$9)*E965</x:f>
        <x:v>-0.0021603434035217008</x:v>
      </x:c>
      <x:c r="G965" s="34"/>
      <x:c r="H965" s="34"/>
      <x:c r="I965" s="34"/>
      <x:c r="J965" s="34"/>
      <x:c r="K965" s="34"/>
      <x:c r="L965" s="34"/>
      <x:c r="M965" s="34"/>
      <x:c r="N965" s="34"/>
      <x:c r="O965" s="34"/>
      <x:c r="P965" s="34"/>
    </x:row>
    <x:row r="966">
      <x:c r="A966" s="34" t="n">
        <x:v>942</x:v>
      </x:c>
      <x:c r="B966" s="39" t="n">
        <x:v>0.9837660415033308</x:v>
      </x:c>
      <x:c r="C966" s="39" t="n">
        <x:v>-0.23075016024158979</x:v>
      </x:c>
      <x:c r="D966" s="17" t="n">
        <x:f>$B$6+$B$7*B966</x:f>
        <x:v>0.1483766041503331</x:v>
      </x:c>
      <x:c r="E966" s="17" t="n">
        <x:f>$C$6+$C$7*($B$8*B966+SQRT(1-$B$8^2)*C966)</x:f>
        <x:v>0.09125122832949573</x:v>
      </x:c>
      <x:c r="F966" s="17" t="n">
        <x:f>$B$9*D966+(1-$B$9)*E966</x:f>
        <x:v>0.11981391623991441</x:v>
      </x:c>
      <x:c r="G966" s="34"/>
      <x:c r="H966" s="34"/>
      <x:c r="I966" s="34"/>
      <x:c r="J966" s="34"/>
      <x:c r="K966" s="34"/>
      <x:c r="L966" s="34"/>
      <x:c r="M966" s="34"/>
      <x:c r="N966" s="34"/>
      <x:c r="O966" s="34"/>
      <x:c r="P966" s="34"/>
    </x:row>
    <x:row r="967">
      <x:c r="A967" s="34" t="n">
        <x:v>943</x:v>
      </x:c>
      <x:c r="B967" s="39" t="n">
        <x:v>-0.6974897239392197</x:v>
      </x:c>
      <x:c r="C967" s="39" t="n">
        <x:v>1.2251286514678636</x:v>
      </x:c>
      <x:c r="D967" s="17" t="n">
        <x:f>$B$6+$B$7*B967</x:f>
        <x:v>-0.019748972393921968</x:v>
      </x:c>
      <x:c r="E967" s="17" t="n">
        <x:f>$C$6+$C$7*($B$8*B967+SQRT(1-$B$8^2)*C967)</x:f>
        <x:v>0.2239176995348761</x:v>
      </x:c>
      <x:c r="F967" s="17" t="n">
        <x:f>$B$9*D967+(1-$B$9)*E967</x:f>
        <x:v>0.10208436357047707</x:v>
      </x:c>
      <x:c r="G967" s="34"/>
      <x:c r="H967" s="34"/>
      <x:c r="I967" s="34"/>
      <x:c r="J967" s="34"/>
      <x:c r="K967" s="34"/>
      <x:c r="L967" s="34"/>
      <x:c r="M967" s="34"/>
      <x:c r="N967" s="34"/>
      <x:c r="O967" s="34"/>
      <x:c r="P967" s="34"/>
    </x:row>
    <x:row r="968">
      <x:c r="A968" s="34" t="n">
        <x:v>944</x:v>
      </x:c>
      <x:c r="B968" s="39" t="n">
        <x:v>-0.15337795986538036</x:v>
      </x:c>
      <x:c r="C968" s="39" t="n">
        <x:v>-1.4101724360908903</x:v>
      </x:c>
      <x:c r="D968" s="17" t="n">
        <x:f>$B$6+$B$7*B968</x:f>
        <x:v>0.03466220401346197</x:v>
      </x:c>
      <x:c r="E968" s="17" t="n">
        <x:f>$C$6+$C$7*($B$8*B968+SQRT(1-$B$8^2)*C968)</x:f>
        <x:v>-0.128684823325652</x:v>
      </x:c>
      <x:c r="F968" s="17" t="n">
        <x:f>$B$9*D968+(1-$B$9)*E968</x:f>
        <x:v>-0.04701130965609502</x:v>
      </x:c>
      <x:c r="G968" s="34"/>
      <x:c r="H968" s="34"/>
      <x:c r="I968" s="34"/>
      <x:c r="J968" s="34"/>
      <x:c r="K968" s="34"/>
      <x:c r="L968" s="34"/>
      <x:c r="M968" s="34"/>
      <x:c r="N968" s="34"/>
      <x:c r="O968" s="34"/>
      <x:c r="P968" s="34"/>
    </x:row>
    <x:row r="969">
      <x:c r="A969" s="34" t="n">
        <x:v>945</x:v>
      </x:c>
      <x:c r="B969" s="39" t="n">
        <x:v>-0.2637277512123986</x:v>
      </x:c>
      <x:c r="C969" s="39" t="n">
        <x:v>-0.6124412380433588</x:v>
      </x:c>
      <x:c r="D969" s="17" t="n">
        <x:f>$B$6+$B$7*B969</x:f>
        <x:v>0.02362722487876014</x:v>
      </x:c>
      <x:c r="E969" s="17" t="n">
        <x:f>$C$6+$C$7*($B$8*B969+SQRT(1-$B$8^2)*C969)</x:f>
        <x:v>-0.01950250463464101</x:v>
      </x:c>
      <x:c r="F969" s="17" t="n">
        <x:f>$B$9*D969+(1-$B$9)*E969</x:f>
        <x:v>0.0020623601220595648</x:v>
      </x:c>
      <x:c r="G969" s="34"/>
      <x:c r="H969" s="34"/>
      <x:c r="I969" s="34"/>
      <x:c r="J969" s="34"/>
      <x:c r="K969" s="34"/>
      <x:c r="L969" s="34"/>
      <x:c r="M969" s="34"/>
      <x:c r="N969" s="34"/>
      <x:c r="O969" s="34"/>
      <x:c r="P969" s="34"/>
    </x:row>
    <x:row r="970">
      <x:c r="A970" s="34" t="n">
        <x:v>946</x:v>
      </x:c>
      <x:c r="B970" s="39" t="n">
        <x:v>-0.6100475293030034</x:v>
      </x:c>
      <x:c r="C970" s="39" t="n">
        <x:v>3.2616552412127398</x:v>
      </x:c>
      <x:c r="D970" s="17" t="n">
        <x:f>$B$6+$B$7*B970</x:f>
        <x:v>-0.011004752930300343</x:v>
      </x:c>
      <x:c r="E970" s="17" t="n">
        <x:f>$C$6+$C$7*($B$8*B970+SQRT(1-$B$8^2)*C970)</x:f>
        <x:v>0.5192609805963462</x:v>
      </x:c>
      <x:c r="F970" s="17" t="n">
        <x:f>$B$9*D970+(1-$B$9)*E970</x:f>
        <x:v>0.2541281138330229</x:v>
      </x:c>
      <x:c r="G970" s="34"/>
      <x:c r="H970" s="34"/>
      <x:c r="I970" s="34"/>
      <x:c r="J970" s="34"/>
      <x:c r="K970" s="34"/>
      <x:c r="L970" s="34"/>
      <x:c r="M970" s="34"/>
      <x:c r="N970" s="34"/>
      <x:c r="O970" s="34"/>
      <x:c r="P970" s="34"/>
    </x:row>
    <x:row r="971">
      <x:c r="A971" s="34" t="n">
        <x:v>947</x:v>
      </x:c>
      <x:c r="B971" s="39" t="n">
        <x:v>-0.39213274098156625</x:v>
      </x:c>
      <x:c r="C971" s="39" t="n">
        <x:v>-0.42557758017261743</x:v>
      </x:c>
      <x:c r="D971" s="17" t="n">
        <x:f>$B$6+$B$7*B971</x:f>
        <x:v>0.010786725901843375</x:v>
      </x:c>
      <x:c r="E971" s="17" t="n">
        <x:f>$C$6+$C$7*($B$8*B971+SQRT(1-$B$8^2)*C971)</x:f>
        <x:v>0.0014577561102060987</x:v>
      </x:c>
      <x:c r="F971" s="17" t="n">
        <x:f>$B$9*D971+(1-$B$9)*E971</x:f>
        <x:v>0.006122241006024737</x:v>
      </x:c>
      <x:c r="G971" s="34"/>
      <x:c r="H971" s="34"/>
      <x:c r="I971" s="34"/>
      <x:c r="J971" s="34"/>
      <x:c r="K971" s="34"/>
      <x:c r="L971" s="34"/>
      <x:c r="M971" s="34"/>
      <x:c r="N971" s="34"/>
      <x:c r="O971" s="34"/>
      <x:c r="P971" s="34"/>
    </x:row>
    <x:row r="972">
      <x:c r="A972" s="34" t="n">
        <x:v>948</x:v>
      </x:c>
      <x:c r="B972" s="39" t="n">
        <x:v>1.2994351462901694</x:v>
      </x:c>
      <x:c r="C972" s="39" t="n">
        <x:v>-0.03651007228508117</x:v>
      </x:c>
      <x:c r="D972" s="17" t="n">
        <x:f>$B$6+$B$7*B972</x:f>
        <x:v>0.17994351462901698</x:v>
      </x:c>
      <x:c r="E972" s="17" t="n">
        <x:f>$C$6+$C$7*($B$8*B972+SQRT(1-$B$8^2)*C972)</x:f>
        <x:v>0.13325032320316182</x:v>
      </x:c>
      <x:c r="F972" s="17" t="n">
        <x:f>$B$9*D972+(1-$B$9)*E972</x:f>
        <x:v>0.1565969189160894</x:v>
      </x:c>
      <x:c r="G972" s="34"/>
      <x:c r="H972" s="34"/>
      <x:c r="I972" s="34"/>
      <x:c r="J972" s="34"/>
      <x:c r="K972" s="34"/>
      <x:c r="L972" s="34"/>
      <x:c r="M972" s="34"/>
      <x:c r="N972" s="34"/>
      <x:c r="O972" s="34"/>
      <x:c r="P972" s="34"/>
    </x:row>
    <x:row r="973">
      <x:c r="A973" s="34" t="n">
        <x:v>949</x:v>
      </x:c>
      <x:c r="B973" s="39" t="n">
        <x:v>-0.4667143533976574</x:v>
      </x:c>
      <x:c r="C973" s="39" t="n">
        <x:v>-0.1724172075728261</x:v>
      </x:c>
      <x:c r="D973" s="17" t="n">
        <x:f>$B$6+$B$7*B973</x:f>
        <x:v>0.0033285646602342622</x:v>
      </x:c>
      <x:c r="E973" s="17" t="n">
        <x:f>$C$6+$C$7*($B$8*B973+SQRT(1-$B$8^2)*C973)</x:f>
        <x:v>0.0343265241017212</x:v>
      </x:c>
      <x:c r="F973" s="17" t="n">
        <x:f>$B$9*D973+(1-$B$9)*E973</x:f>
        <x:v>0.01882754438097773</x:v>
      </x:c>
      <x:c r="G973" s="34"/>
      <x:c r="H973" s="34"/>
      <x:c r="I973" s="34"/>
      <x:c r="J973" s="34"/>
      <x:c r="K973" s="34"/>
      <x:c r="L973" s="34"/>
      <x:c r="M973" s="34"/>
      <x:c r="N973" s="34"/>
      <x:c r="O973" s="34"/>
      <x:c r="P973" s="34"/>
    </x:row>
    <x:row r="974">
      <x:c r="A974" s="34" t="n">
        <x:v>950</x:v>
      </x:c>
      <x:c r="B974" s="39" t="n">
        <x:v>-0.4253009603549464</x:v>
      </x:c>
      <x:c r="C974" s="39" t="n">
        <x:v>1.1700394492380335</x:v>
      </x:c>
      <x:c r="D974" s="17" t="n">
        <x:f>$B$6+$B$7*B974</x:f>
        <x:v>0.0074699039645053575</x:v>
      </x:c>
      <x:c r="E974" s="17" t="n">
        <x:f>$C$6+$C$7*($B$8*B974+SQRT(1-$B$8^2)*C974)</x:f>
        <x:v>0.2282834314588953</x:v>
      </x:c>
      <x:c r="F974" s="17" t="n">
        <x:f>$B$9*D974+(1-$B$9)*E974</x:f>
        <x:v>0.11787666771170033</x:v>
      </x:c>
      <x:c r="G974" s="34"/>
      <x:c r="H974" s="34"/>
      <x:c r="I974" s="34"/>
      <x:c r="J974" s="34"/>
      <x:c r="K974" s="34"/>
      <x:c r="L974" s="34"/>
      <x:c r="M974" s="34"/>
      <x:c r="N974" s="34"/>
      <x:c r="O974" s="34"/>
      <x:c r="P974" s="34"/>
    </x:row>
    <x:row r="975">
      <x:c r="A975" s="34" t="n">
        <x:v>951</x:v>
      </x:c>
      <x:c r="B975" s="39" t="n">
        <x:v>-0.9702891868361722</x:v>
      </x:c>
      <x:c r="C975" s="39" t="n">
        <x:v>-1.1480319960506316</x:v>
      </x:c>
      <x:c r="D975" s="17" t="n">
        <x:f>$B$6+$B$7*B975</x:f>
        <x:v>-0.04702891868361722</x:v>
      </x:c>
      <x:c r="E975" s="17" t="n">
        <x:f>$C$6+$C$7*($B$8*B975+SQRT(1-$B$8^2)*C975)</x:f>
        <x:v>-0.12793592223467398</x:v>
      </x:c>
      <x:c r="F975" s="17" t="n">
        <x:f>$B$9*D975+(1-$B$9)*E975</x:f>
        <x:v>-0.0874824204591456</x:v>
      </x:c>
      <x:c r="G975" s="34"/>
      <x:c r="H975" s="34"/>
      <x:c r="I975" s="34"/>
      <x:c r="J975" s="34"/>
      <x:c r="K975" s="34"/>
      <x:c r="L975" s="34"/>
      <x:c r="M975" s="34"/>
      <x:c r="N975" s="34"/>
      <x:c r="O975" s="34"/>
      <x:c r="P975" s="34"/>
    </x:row>
    <x:row r="976">
      <x:c r="A976" s="34" t="n">
        <x:v>952</x:v>
      </x:c>
      <x:c r="B976" s="39" t="n">
        <x:v>0.8772794123556652</x:v>
      </x:c>
      <x:c r="C976" s="39" t="n">
        <x:v>0.5422192180798523</x:v>
      </x:c>
      <x:c r="D976" s="17" t="n">
        <x:f>$B$6+$B$7*B976</x:f>
        <x:v>0.13772794123556653</x:v>
      </x:c>
      <x:c r="E976" s="17" t="n">
        <x:f>$C$6+$C$7*($B$8*B976+SQRT(1-$B$8^2)*C976)</x:f>
        <x:v>0.19706419873920716</x:v>
      </x:c>
      <x:c r="F976" s="17" t="n">
        <x:f>$B$9*D976+(1-$B$9)*E976</x:f>
        <x:v>0.16739606998738685</x:v>
      </x:c>
      <x:c r="G976" s="34"/>
      <x:c r="H976" s="34"/>
      <x:c r="I976" s="34"/>
      <x:c r="J976" s="34"/>
      <x:c r="K976" s="34"/>
      <x:c r="L976" s="34"/>
      <x:c r="M976" s="34"/>
      <x:c r="N976" s="34"/>
      <x:c r="O976" s="34"/>
      <x:c r="P976" s="34"/>
    </x:row>
    <x:row r="977">
      <x:c r="A977" s="34" t="n">
        <x:v>953</x:v>
      </x:c>
      <x:c r="B977" s="39" t="n">
        <x:v>-1.3468881187863995</x:v>
      </x:c>
      <x:c r="C977" s="39" t="n">
        <x:v>-1.3887383266359679</x:v>
      </x:c>
      <x:c r="D977" s="17" t="n">
        <x:f>$B$6+$B$7*B977</x:f>
        <x:v>-0.08468881187863996</x:v>
      </x:c>
      <x:c r="E977" s="17" t="n">
        <x:f>$C$6+$C$7*($B$8*B977+SQRT(1-$B$8^2)*C977)</x:f>
        <x:v>-0.17932575488862101</x:v>
      </x:c>
      <x:c r="F977" s="17" t="n">
        <x:f>$B$9*D977+(1-$B$9)*E977</x:f>
        <x:v>-0.1320072833836305</x:v>
      </x:c>
      <x:c r="G977" s="34"/>
      <x:c r="H977" s="34"/>
      <x:c r="I977" s="34"/>
      <x:c r="J977" s="34"/>
      <x:c r="K977" s="34"/>
      <x:c r="L977" s="34"/>
      <x:c r="M977" s="34"/>
      <x:c r="N977" s="34"/>
      <x:c r="O977" s="34"/>
      <x:c r="P977" s="34"/>
    </x:row>
    <x:row r="978">
      <x:c r="A978" s="34" t="n">
        <x:v>954</x:v>
      </x:c>
      <x:c r="B978" s="39" t="n">
        <x:v>-0.7828803036994632</x:v>
      </x:c>
      <x:c r="C978" s="39" t="n">
        <x:v>-0.8622574396811599</x:v>
      </x:c>
      <x:c r="D978" s="17" t="n">
        <x:f>$B$6+$B$7*B978</x:f>
        <x:v>-0.028288030369946315</x:v>
      </x:c>
      <x:c r="E978" s="17" t="n">
        <x:f>$C$6+$C$7*($B$8*B978+SQRT(1-$B$8^2)*C978)</x:f>
        <x:v>-0.07861078968026568</x:v>
      </x:c>
      <x:c r="F978" s="17" t="n">
        <x:f>$B$9*D978+(1-$B$9)*E978</x:f>
        <x:v>-0.053449410025105996</x:v>
      </x:c>
      <x:c r="G978" s="34"/>
      <x:c r="H978" s="34"/>
      <x:c r="I978" s="34"/>
      <x:c r="J978" s="34"/>
      <x:c r="K978" s="34"/>
      <x:c r="L978" s="34"/>
      <x:c r="M978" s="34"/>
      <x:c r="N978" s="34"/>
      <x:c r="O978" s="34"/>
      <x:c r="P978" s="34"/>
    </x:row>
    <x:row r="979">
      <x:c r="A979" s="34" t="n">
        <x:v>955</x:v>
      </x:c>
      <x:c r="B979" s="39" t="n">
        <x:v>0.24848583669894914</x:v>
      </x:c>
      <x:c r="C979" s="39" t="n">
        <x:v>-1.646382435175719</x:v>
      </x:c>
      <x:c r="D979" s="17" t="n">
        <x:f>$B$6+$B$7*B979</x:f>
        <x:v>0.07484858366989491</x:v>
      </x:c>
      <x:c r="E979" s="17" t="n">
        <x:f>$C$6+$C$7*($B$8*B979+SQRT(1-$B$8^2)*C979)</x:f>
        <x:v>-0.14440044916430905</x:v>
      </x:c>
      <x:c r="F979" s="17" t="n">
        <x:f>$B$9*D979+(1-$B$9)*E979</x:f>
        <x:v>-0.03477593274720707</x:v>
      </x:c>
      <x:c r="G979" s="34"/>
      <x:c r="H979" s="34"/>
      <x:c r="I979" s="34"/>
      <x:c r="J979" s="34"/>
      <x:c r="K979" s="34"/>
      <x:c r="L979" s="34"/>
      <x:c r="M979" s="34"/>
      <x:c r="N979" s="34"/>
      <x:c r="O979" s="34"/>
      <x:c r="P979" s="34"/>
    </x:row>
    <x:row r="980">
      <x:c r="A980" s="34" t="n">
        <x:v>956</x:v>
      </x:c>
      <x:c r="B980" s="39" t="n">
        <x:v>3.0825003009983947</x:v>
      </x:c>
      <x:c r="C980" s="39" t="n">
        <x:v>1.3735931056991177</x:v>
      </x:c>
      <x:c r="D980" s="17" t="n">
        <x:f>$B$6+$B$7*B980</x:f>
        <x:v>0.35825003009983947</x:v>
      </x:c>
      <x:c r="E980" s="17" t="n">
        <x:f>$C$6+$C$7*($B$8*B980+SQRT(1-$B$8^2)*C980)</x:f>
        <x:v>0.41526116009329356</x:v>
      </x:c>
      <x:c r="F980" s="17" t="n">
        <x:f>$B$9*D980+(1-$B$9)*E980</x:f>
        <x:v>0.38675559509656654</x:v>
      </x:c>
      <x:c r="G980" s="34"/>
      <x:c r="H980" s="34"/>
      <x:c r="I980" s="34"/>
      <x:c r="J980" s="34"/>
      <x:c r="K980" s="34"/>
      <x:c r="L980" s="34"/>
      <x:c r="M980" s="34"/>
      <x:c r="N980" s="34"/>
      <x:c r="O980" s="34"/>
      <x:c r="P980" s="34"/>
    </x:row>
    <x:row r="981">
      <x:c r="A981" s="34" t="n">
        <x:v>957</x:v>
      </x:c>
      <x:c r="B981" s="39" t="n">
        <x:v>-0.903730859502231</x:v>
      </x:c>
      <x:c r="C981" s="39" t="n">
        <x:v>0.5511083178754717</x:v>
      </x:c>
      <x:c r="D981" s="17" t="n">
        <x:f>$B$6+$B$7*B981</x:f>
        <x:v>-0.0403730859502231</x:v>
      </x:c>
      <x:c r="E981" s="17" t="n">
        <x:f>$C$6+$C$7*($B$8*B981+SQRT(1-$B$8^2)*C981)</x:f>
        <x:v>0.11819068561965415</x:v>
      </x:c>
      <x:c r="F981" s="17" t="n">
        <x:f>$B$9*D981+(1-$B$9)*E981</x:f>
        <x:v>0.03890879983471553</x:v>
      </x:c>
      <x:c r="G981" s="34"/>
      <x:c r="H981" s="34"/>
      <x:c r="I981" s="34"/>
      <x:c r="J981" s="34"/>
      <x:c r="K981" s="34"/>
      <x:c r="L981" s="34"/>
      <x:c r="M981" s="34"/>
      <x:c r="N981" s="34"/>
      <x:c r="O981" s="34"/>
      <x:c r="P981" s="34"/>
    </x:row>
    <x:row r="982">
      <x:c r="A982" s="34" t="n">
        <x:v>958</x:v>
      </x:c>
      <x:c r="B982" s="39" t="n">
        <x:v>0.5070219445627017</x:v>
      </x:c>
      <x:c r="C982" s="39" t="n">
        <x:v>-0.6187289788561504</x:v>
      </x:c>
      <x:c r="D982" s="17" t="n">
        <x:f>$B$6+$B$7*B982</x:f>
        <x:v>0.10070219445627017</x:v>
      </x:c>
      <x:c r="E982" s="17" t="n">
        <x:f>$C$6+$C$7*($B$8*B982+SQRT(1-$B$8^2)*C982)</x:f>
        <x:v>0.014281513307787819</x:v>
      </x:c>
      <x:c r="F982" s="17" t="n">
        <x:f>$B$9*D982+(1-$B$9)*E982</x:f>
        <x:v>0.057491853882028994</x:v>
      </x:c>
      <x:c r="G982" s="34"/>
      <x:c r="H982" s="34"/>
      <x:c r="I982" s="34"/>
      <x:c r="J982" s="34"/>
      <x:c r="K982" s="34"/>
      <x:c r="L982" s="34"/>
      <x:c r="M982" s="34"/>
      <x:c r="N982" s="34"/>
      <x:c r="O982" s="34"/>
      <x:c r="P982" s="34"/>
    </x:row>
    <x:row r="983">
      <x:c r="A983" s="34" t="n">
        <x:v>959</x:v>
      </x:c>
      <x:c r="B983" s="39" t="n">
        <x:v>-0.7493925788539244</x:v>
      </x:c>
      <x:c r="C983" s="39" t="n">
        <x:v>-1.8623594120002056</x:v>
      </x:c>
      <x:c r="D983" s="17" t="n">
        <x:f>$B$6+$B$7*B983</x:f>
        <x:v>-0.024939257885392446</x:v>
      </x:c>
      <x:c r="E983" s="17" t="n">
        <x:f>$C$6+$C$7*($B$8*B983+SQRT(1-$B$8^2)*C983)</x:f>
        <x:v>-0.22020931358364787</x:v>
      </x:c>
      <x:c r="F983" s="17" t="n">
        <x:f>$B$9*D983+(1-$B$9)*E983</x:f>
        <x:v>-0.12257428573452016</x:v>
      </x:c>
      <x:c r="G983" s="34"/>
      <x:c r="H983" s="34"/>
      <x:c r="I983" s="34"/>
      <x:c r="J983" s="34"/>
      <x:c r="K983" s="34"/>
      <x:c r="L983" s="34"/>
      <x:c r="M983" s="34"/>
      <x:c r="N983" s="34"/>
      <x:c r="O983" s="34"/>
      <x:c r="P983" s="34"/>
    </x:row>
    <x:row r="984">
      <x:c r="A984" s="34" t="n">
        <x:v>960</x:v>
      </x:c>
      <x:c r="B984" s="39" t="n">
        <x:v>0.3193126194678523</x:v>
      </x:c>
      <x:c r="C984" s="39" t="n">
        <x:v>2.064521991295918</x:v>
      </x:c>
      <x:c r="D984" s="17" t="n">
        <x:f>$B$6+$B$7*B984</x:f>
        <x:v>0.08193126194678524</x:v>
      </x:c>
      <x:c r="E984" s="17" t="n">
        <x:f>$C$6+$C$7*($B$8*B984+SQRT(1-$B$8^2)*C984)</x:f>
        <x:v>0.3897833368287359</x:v>
      </x:c>
      <x:c r="F984" s="17" t="n">
        <x:f>$B$9*D984+(1-$B$9)*E984</x:f>
        <x:v>0.23585729938776057</x:v>
      </x:c>
      <x:c r="G984" s="34"/>
      <x:c r="H984" s="34"/>
      <x:c r="I984" s="34"/>
      <x:c r="J984" s="34"/>
      <x:c r="K984" s="34"/>
      <x:c r="L984" s="34"/>
      <x:c r="M984" s="34"/>
      <x:c r="N984" s="34"/>
      <x:c r="O984" s="34"/>
      <x:c r="P984" s="34"/>
    </x:row>
    <x:row r="985">
      <x:c r="A985" s="34" t="n">
        <x:v>961</x:v>
      </x:c>
      <x:c r="B985" s="39" t="n">
        <x:v>-0.9931052656828175</x:v>
      </x:c>
      <x:c r="C985" s="39" t="n">
        <x:v>-1.6534047813642305</x:v>
      </x:c>
      <x:c r="D985" s="17" t="n">
        <x:f>$B$6+$B$7*B985</x:f>
        <x:v>-0.04931052656828176</x:v>
      </x:c>
      <x:c r="E985" s="17" t="n">
        <x:f>$C$6+$C$7*($B$8*B985+SQRT(1-$B$8^2)*C985)</x:f>
        <x:v>-0.2012768824687598</x:v>
      </x:c>
      <x:c r="F985" s="17" t="n">
        <x:f>$B$9*D985+(1-$B$9)*E985</x:f>
        <x:v>-0.1252937045185208</x:v>
      </x:c>
      <x:c r="G985" s="34"/>
      <x:c r="H985" s="34"/>
      <x:c r="I985" s="34"/>
      <x:c r="J985" s="34"/>
      <x:c r="K985" s="34"/>
      <x:c r="L985" s="34"/>
      <x:c r="M985" s="34"/>
      <x:c r="N985" s="34"/>
      <x:c r="O985" s="34"/>
      <x:c r="P985" s="34"/>
    </x:row>
    <x:row r="986">
      <x:c r="A986" s="34" t="n">
        <x:v>962</x:v>
      </x:c>
      <x:c r="B986" s="39" t="n">
        <x:v>0.9566290542541537</x:v>
      </x:c>
      <x:c r="C986" s="39" t="n">
        <x:v>-0.5578681680451731</x:v>
      </x:c>
      <x:c r="D986" s="17" t="n">
        <x:f>$B$6+$B$7*B986</x:f>
        <x:v>0.14566290542541538</x:v>
      </x:c>
      <x:c r="E986" s="17" t="n">
        <x:f>$C$6+$C$7*($B$8*B986+SQRT(1-$B$8^2)*C986)</x:f>
        <x:v>0.04322246023329488</x:v>
      </x:c>
      <x:c r="F986" s="17" t="n">
        <x:f>$B$9*D986+(1-$B$9)*E986</x:f>
        <x:v>0.09444268282935513</x:v>
      </x:c>
      <x:c r="G986" s="34"/>
      <x:c r="H986" s="34"/>
      <x:c r="I986" s="34"/>
      <x:c r="J986" s="34"/>
      <x:c r="K986" s="34"/>
      <x:c r="L986" s="34"/>
      <x:c r="M986" s="34"/>
      <x:c r="N986" s="34"/>
      <x:c r="O986" s="34"/>
      <x:c r="P986" s="34"/>
    </x:row>
    <x:row r="987">
      <x:c r="A987" s="34" t="n">
        <x:v>963</x:v>
      </x:c>
      <x:c r="B987" s="39" t="n">
        <x:v>-1.5221239744781856</x:v>
      </x:c>
      <x:c r="C987" s="39" t="n">
        <x:v>0.8978724129224105</x:v>
      </x:c>
      <x:c r="D987" s="17" t="n">
        <x:f>$B$6+$B$7*B987</x:f>
        <x:v>-0.10221239744781856</x:v>
      </x:c>
      <x:c r="E987" s="17" t="n">
        <x:f>$C$6+$C$7*($B$8*B987+SQRT(1-$B$8^2)*C987)</x:f>
        <x:v>0.1399817750321082</x:v>
      </x:c>
      <x:c r="F987" s="17" t="n">
        <x:f>$B$9*D987+(1-$B$9)*E987</x:f>
        <x:v>0.018884688792144826</x:v>
      </x:c>
      <x:c r="G987" s="34"/>
      <x:c r="H987" s="34"/>
      <x:c r="I987" s="34"/>
      <x:c r="J987" s="34"/>
      <x:c r="K987" s="34"/>
      <x:c r="L987" s="34"/>
      <x:c r="M987" s="34"/>
      <x:c r="N987" s="34"/>
      <x:c r="O987" s="34"/>
      <x:c r="P987" s="34"/>
    </x:row>
    <x:row r="988">
      <x:c r="A988" s="34" t="n">
        <x:v>964</x:v>
      </x:c>
      <x:c r="B988" s="39" t="n">
        <x:v>-0.3055350148438278</x:v>
      </x:c>
      <x:c r="C988" s="39" t="n">
        <x:v>1.4495255619204974</x:v>
      </x:c>
      <x:c r="D988" s="17" t="n">
        <x:f>$B$6+$B$7*B988</x:f>
        <x:v>0.019446498515617222</x:v>
      </x:c>
      <x:c r="E988" s="17" t="n">
        <x:f>$C$6+$C$7*($B$8*B988+SQRT(1-$B$8^2)*C988)</x:f>
        <x:v>0.2736648128778111</x:v>
      </x:c>
      <x:c r="F988" s="17" t="n">
        <x:f>$B$9*D988+(1-$B$9)*E988</x:f>
        <x:v>0.14655565569671414</x:v>
      </x:c>
      <x:c r="G988" s="34"/>
      <x:c r="H988" s="34"/>
      <x:c r="I988" s="34"/>
      <x:c r="J988" s="34"/>
      <x:c r="K988" s="34"/>
      <x:c r="L988" s="34"/>
      <x:c r="M988" s="34"/>
      <x:c r="N988" s="34"/>
      <x:c r="O988" s="34"/>
      <x:c r="P988" s="34"/>
    </x:row>
    <x:row r="989">
      <x:c r="A989" s="34" t="n">
        <x:v>965</x:v>
      </x:c>
      <x:c r="B989" s="39" t="n">
        <x:v>-0.9650700429174563</x:v>
      </x:c>
      <x:c r="C989" s="39" t="n">
        <x:v>-0.0255243624527187</x:v>
      </x:c>
      <x:c r="D989" s="17" t="n">
        <x:f>$B$6+$B$7*B989</x:f>
        <x:v>-0.04650700429174563</x:v>
      </x:c>
      <x:c r="E989" s="17" t="n">
        <x:f>$C$6+$C$7*($B$8*B989+SQRT(1-$B$8^2)*C989)</x:f>
        <x:v>0.03291954457849099</x:v>
      </x:c>
      <x:c r="F989" s="17" t="n">
        <x:f>$B$9*D989+(1-$B$9)*E989</x:f>
        <x:v>-0.0067937298566273195</x:v>
      </x:c>
      <x:c r="G989" s="34"/>
      <x:c r="H989" s="34"/>
      <x:c r="I989" s="34"/>
      <x:c r="J989" s="34"/>
      <x:c r="K989" s="34"/>
      <x:c r="L989" s="34"/>
      <x:c r="M989" s="34"/>
      <x:c r="N989" s="34"/>
      <x:c r="O989" s="34"/>
      <x:c r="P989" s="34"/>
    </x:row>
    <x:row r="990">
      <x:c r="A990" s="34" t="n">
        <x:v>966</x:v>
      </x:c>
      <x:c r="B990" s="39" t="n">
        <x:v>-0.3636190614974121</x:v>
      </x:c>
      <x:c r="C990" s="39" t="n">
        <x:v>1.7506352306602684</x:v>
      </x:c>
      <x:c r="D990" s="17" t="n">
        <x:f>$B$6+$B$7*B990</x:f>
        <x:v>0.013638093850258791</x:v>
      </x:c>
      <x:c r="E990" s="17" t="n">
        <x:f>$C$6+$C$7*($B$8*B990+SQRT(1-$B$8^2)*C990)</x:f>
        <x:v>0.3141370783188805</x:v>
      </x:c>
      <x:c r="F990" s="17" t="n">
        <x:f>$B$9*D990+(1-$B$9)*E990</x:f>
        <x:v>0.16388758608456963</x:v>
      </x:c>
      <x:c r="G990" s="34"/>
      <x:c r="H990" s="34"/>
      <x:c r="I990" s="34"/>
      <x:c r="J990" s="34"/>
      <x:c r="K990" s="34"/>
      <x:c r="L990" s="34"/>
      <x:c r="M990" s="34"/>
      <x:c r="N990" s="34"/>
      <x:c r="O990" s="34"/>
      <x:c r="P990" s="34"/>
    </x:row>
    <x:row r="991">
      <x:c r="A991" s="34" t="n">
        <x:v>967</x:v>
      </x:c>
      <x:c r="B991" s="39" t="n">
        <x:v>1.0248581434733623</x:v>
      </x:c>
      <x:c r="C991" s="39" t="n">
        <x:v>-0.3257653704292171</x:v>
      </x:c>
      <x:c r="D991" s="17" t="n">
        <x:f>$B$6+$B$7*B991</x:f>
        <x:v>0.15248581434733624</x:v>
      </x:c>
      <x:c r="E991" s="17" t="n">
        <x:f>$C$6+$C$7*($B$8*B991+SQRT(1-$B$8^2)*C991)</x:f>
        <x:v>0.07950456285881988</x:v>
      </x:c>
      <x:c r="F991" s="17" t="n">
        <x:f>$B$9*D991+(1-$B$9)*E991</x:f>
        <x:v>0.11599518860307806</x:v>
      </x:c>
      <x:c r="G991" s="34"/>
      <x:c r="H991" s="34"/>
      <x:c r="I991" s="34"/>
      <x:c r="J991" s="34"/>
      <x:c r="K991" s="34"/>
      <x:c r="L991" s="34"/>
      <x:c r="M991" s="34"/>
      <x:c r="N991" s="34"/>
      <x:c r="O991" s="34"/>
      <x:c r="P991" s="34"/>
    </x:row>
    <x:row r="992">
      <x:c r="A992" s="34" t="n">
        <x:v>968</x:v>
      </x:c>
      <x:c r="B992" s="39" t="n">
        <x:v>-0.06651203775412577</x:v>
      </x:c>
      <x:c r="C992" s="39" t="n">
        <x:v>-1.2800940503175464</x:v>
      </x:c>
      <x:c r="D992" s="17" t="n">
        <x:f>$B$6+$B$7*B992</x:f>
        <x:v>0.04334879622458743</x:v>
      </x:c>
      <x:c r="E992" s="17" t="n">
        <x:f>$C$6+$C$7*($B$8*B992+SQRT(1-$B$8^2)*C992)</x:f>
        <x:v>-0.10616282611371118</x:v>
      </x:c>
      <x:c r="F992" s="17" t="n">
        <x:f>$B$9*D992+(1-$B$9)*E992</x:f>
        <x:v>-0.03140701494456188</x:v>
      </x:c>
      <x:c r="G992" s="34"/>
      <x:c r="H992" s="34"/>
      <x:c r="I992" s="34"/>
      <x:c r="J992" s="34"/>
      <x:c r="K992" s="34"/>
      <x:c r="L992" s="34"/>
      <x:c r="M992" s="34"/>
      <x:c r="N992" s="34"/>
      <x:c r="O992" s="34"/>
      <x:c r="P992" s="34"/>
    </x:row>
    <x:row r="993">
      <x:c r="A993" s="34" t="n">
        <x:v>969</x:v>
      </x:c>
      <x:c r="B993" s="39" t="n">
        <x:v>-0.9437219704776098</x:v>
      </x:c>
      <x:c r="C993" s="39" t="n">
        <x:v>-0.6660119307361053</x:v>
      </x:c>
      <x:c r="D993" s="17" t="n">
        <x:f>$B$6+$B$7*B993</x:f>
        <x:v>-0.04437219704776098</x:v>
      </x:c>
      <x:c r="E993" s="17" t="n">
        <x:f>$C$6+$C$7*($B$8*B993+SQRT(1-$B$8^2)*C993)</x:f>
        <x:v>-0.0577677220725762</x:v>
      </x:c>
      <x:c r="F993" s="17" t="n">
        <x:f>$B$9*D993+(1-$B$9)*E993</x:f>
        <x:v>-0.05106995956016859</x:v>
      </x:c>
      <x:c r="G993" s="34"/>
      <x:c r="H993" s="34"/>
      <x:c r="I993" s="34"/>
      <x:c r="J993" s="34"/>
      <x:c r="K993" s="34"/>
      <x:c r="L993" s="34"/>
      <x:c r="M993" s="34"/>
      <x:c r="N993" s="34"/>
      <x:c r="O993" s="34"/>
      <x:c r="P993" s="34"/>
    </x:row>
    <x:row r="994">
      <x:c r="A994" s="34" t="n">
        <x:v>970</x:v>
      </x:c>
      <x:c r="B994" s="39" t="n">
        <x:v>-0.030798676897929735</x:v>
      </x:c>
      <x:c r="C994" s="39" t="n">
        <x:v>-1.511398859804106</x:v>
      </x:c>
      <x:c r="D994" s="17" t="n">
        <x:f>$B$6+$B$7*B994</x:f>
        <x:v>0.04692013231020703</x:v>
      </x:c>
      <x:c r="E994" s="17" t="n">
        <x:f>$C$6+$C$7*($B$8*B994+SQRT(1-$B$8^2)*C994)</x:f>
        <x:v>-0.1376533336620085</x:v>
      </x:c>
      <x:c r="F994" s="17" t="n">
        <x:f>$B$9*D994+(1-$B$9)*E994</x:f>
        <x:v>-0.04536660067590073</x:v>
      </x:c>
      <x:c r="G994" s="34"/>
      <x:c r="H994" s="34"/>
      <x:c r="I994" s="34"/>
      <x:c r="J994" s="34"/>
      <x:c r="K994" s="34"/>
      <x:c r="L994" s="34"/>
      <x:c r="M994" s="34"/>
      <x:c r="N994" s="34"/>
      <x:c r="O994" s="34"/>
      <x:c r="P994" s="34"/>
    </x:row>
    <x:row r="995">
      <x:c r="A995" s="34" t="n">
        <x:v>971</x:v>
      </x:c>
      <x:c r="B995" s="39" t="n">
        <x:v>1.308859770512067</x:v>
      </x:c>
      <x:c r="C995" s="39" t="n">
        <x:v>-1.5045009341661677</x:v>
      </x:c>
      <x:c r="D995" s="17" t="n">
        <x:f>$B$6+$B$7*B995</x:f>
        <x:v>0.18088597705120674</x:v>
      </x:c>
      <x:c r="E995" s="17" t="n">
        <x:f>$C$6+$C$7*($B$8*B995+SQRT(1-$B$8^2)*C995)</x:f>
        <x:v>-0.07638167327738542</x:v>
      </x:c>
      <x:c r="F995" s="17" t="n">
        <x:f>$B$9*D995+(1-$B$9)*E995</x:f>
        <x:v>0.05225215188691066</x:v>
      </x:c>
      <x:c r="G995" s="34"/>
      <x:c r="H995" s="34"/>
      <x:c r="I995" s="34"/>
      <x:c r="J995" s="34"/>
      <x:c r="K995" s="34"/>
      <x:c r="L995" s="34"/>
      <x:c r="M995" s="34"/>
      <x:c r="N995" s="34"/>
      <x:c r="O995" s="34"/>
      <x:c r="P995" s="34"/>
    </x:row>
    <x:row r="996">
      <x:c r="A996" s="34" t="n">
        <x:v>972</x:v>
      </x:c>
      <x:c r="B996" s="39" t="n">
        <x:v>0.43253516112620244</x:v>
      </x:c>
      <x:c r="C996" s="39" t="n">
        <x:v>0.5091249681096847</x:v>
      </x:c>
      <x:c r="D996" s="17" t="n">
        <x:f>$B$6+$B$7*B996</x:f>
        <x:v>0.09325351611262025</x:v>
      </x:c>
      <x:c r="E996" s="17" t="n">
        <x:f>$C$6+$C$7*($B$8*B996+SQRT(1-$B$8^2)*C996)</x:f>
        <x:v>0.17231522207567618</x:v>
      </x:c>
      <x:c r="F996" s="17" t="n">
        <x:f>$B$9*D996+(1-$B$9)*E996</x:f>
        <x:v>0.1327843690941482</x:v>
      </x:c>
      <x:c r="G996" s="34"/>
      <x:c r="H996" s="34"/>
      <x:c r="I996" s="34"/>
      <x:c r="J996" s="34"/>
      <x:c r="K996" s="34"/>
      <x:c r="L996" s="34"/>
      <x:c r="M996" s="34"/>
      <x:c r="N996" s="34"/>
      <x:c r="O996" s="34"/>
      <x:c r="P996" s="34"/>
    </x:row>
    <x:row r="997">
      <x:c r="A997" s="34" t="n">
        <x:v>973</x:v>
      </x:c>
      <x:c r="B997" s="39" t="n">
        <x:v>-0.9801587115518849</x:v>
      </x:c>
      <x:c r="C997" s="39" t="n">
        <x:v>-1.086030703099867</x:v>
      </x:c>
      <x:c r="D997" s="17" t="n">
        <x:f>$B$6+$B$7*B997</x:f>
        <x:v>-0.0480158711551885</x:v>
      </x:c>
      <x:c r="E997" s="17" t="n">
        <x:f>$C$6+$C$7*($B$8*B997+SQRT(1-$B$8^2)*C997)</x:f>
        <x:v>-0.11950823126424047</x:v>
      </x:c>
      <x:c r="F997" s="17" t="n">
        <x:f>$B$9*D997+(1-$B$9)*E997</x:f>
        <x:v>-0.08376205120971449</x:v>
      </x:c>
      <x:c r="G997" s="34"/>
      <x:c r="H997" s="34"/>
      <x:c r="I997" s="34"/>
      <x:c r="J997" s="34"/>
      <x:c r="K997" s="34"/>
      <x:c r="L997" s="34"/>
      <x:c r="M997" s="34"/>
      <x:c r="N997" s="34"/>
      <x:c r="O997" s="34"/>
      <x:c r="P997" s="34"/>
    </x:row>
    <x:row r="998">
      <x:c r="A998" s="34" t="n">
        <x:v>974</x:v>
      </x:c>
      <x:c r="B998" s="39" t="n">
        <x:v>1.548206175163093</x:v>
      </x:c>
      <x:c r="C998" s="39" t="n">
        <x:v>-0.03497322654597136</x:v>
      </x:c>
      <x:c r="D998" s="17" t="n">
        <x:f>$B$6+$B$7*B998</x:f>
        <x:v>0.2048206175163093</x:v>
      </x:c>
      <x:c r="E998" s="17" t="n">
        <x:f>$C$6+$C$7*($B$8*B998+SQRT(1-$B$8^2)*C998)</x:f>
        <x:v>0.1446649281120035</x:v>
      </x:c>
      <x:c r="F998" s="17" t="n">
        <x:f>$B$9*D998+(1-$B$9)*E998</x:f>
        <x:v>0.1747427728141564</x:v>
      </x:c>
      <x:c r="G998" s="34"/>
      <x:c r="H998" s="34"/>
      <x:c r="I998" s="34"/>
      <x:c r="J998" s="34"/>
      <x:c r="K998" s="34"/>
      <x:c r="L998" s="34"/>
      <x:c r="M998" s="34"/>
      <x:c r="N998" s="34"/>
      <x:c r="O998" s="34"/>
      <x:c r="P998" s="34"/>
    </x:row>
    <x:row r="999">
      <x:c r="A999" s="34" t="n">
        <x:v>975</x:v>
      </x:c>
      <x:c r="B999" s="39" t="n">
        <x:v>1.2609982045155668</x:v>
      </x:c>
      <x:c r="C999" s="39" t="n">
        <x:v>-0.9085484098122388</x:v>
      </x:c>
      <x:c r="D999" s="17" t="n">
        <x:f>$B$6+$B$7*B999</x:f>
        <x:v>0.1760998204515567</x:v>
      </x:c>
      <x:c r="E999" s="17" t="n">
        <x:f>$C$6+$C$7*($B$8*B999+SQRT(1-$B$8^2)*C999)</x:f>
        <x:v>0.006739927527462067</x:v>
      </x:c>
      <x:c r="F999" s="17" t="n">
        <x:f>$B$9*D999+(1-$B$9)*E999</x:f>
        <x:v>0.09141987398950938</x:v>
      </x:c>
      <x:c r="G999" s="34"/>
      <x:c r="H999" s="34"/>
      <x:c r="I999" s="34"/>
      <x:c r="J999" s="34"/>
      <x:c r="K999" s="34"/>
      <x:c r="L999" s="34"/>
      <x:c r="M999" s="34"/>
      <x:c r="N999" s="34"/>
      <x:c r="O999" s="34"/>
      <x:c r="P999" s="34"/>
    </x:row>
    <x:row r="1000">
      <x:c r="A1000" s="34" t="n">
        <x:v>976</x:v>
      </x:c>
      <x:c r="B1000" s="39" t="n">
        <x:v>-1.9165620893123592</x:v>
      </x:c>
      <x:c r="C1000" s="39" t="n">
        <x:v>-1.7387744443871547</x:v>
      </x:c>
      <x:c r="D1000" s="17" t="n">
        <x:f>$B$6+$B$7*B1000</x:f>
        <x:v>-0.14165620893123593</x:v>
      </x:c>
      <x:c r="E1000" s="17" t="n">
        <x:f>$C$6+$C$7*($B$8*B1000+SQRT(1-$B$8^2)*C1000)</x:f>
        <x:v>-0.2550480597574875</x:v>
      </x:c>
      <x:c r="F1000" s="17" t="n">
        <x:f>$B$9*D1000+(1-$B$9)*E1000</x:f>
        <x:v>-0.19835213434436172</x:v>
      </x:c>
      <x:c r="G1000" s="34"/>
      <x:c r="H1000" s="34"/>
      <x:c r="I1000" s="34"/>
      <x:c r="J1000" s="34"/>
      <x:c r="K1000" s="34"/>
      <x:c r="L1000" s="34"/>
      <x:c r="M1000" s="34"/>
      <x:c r="N1000" s="34"/>
      <x:c r="O1000" s="34"/>
      <x:c r="P1000" s="34"/>
    </x:row>
    <x:row r="1001">
      <x:c r="A1001" s="34" t="n">
        <x:v>977</x:v>
      </x:c>
      <x:c r="B1001" s="39" t="n">
        <x:v>-2.636463585623111</x:v>
      </x:c>
      <x:c r="C1001" s="39" t="n">
        <x:v>0.561466375082348</x:v>
      </x:c>
      <x:c r="D1001" s="17" t="n">
        <x:f>$B$6+$B$7*B1001</x:f>
        <x:v>-0.21364635856231112</x:v>
      </x:c>
      <x:c r="E1001" s="17" t="n">
        <x:f>$C$6+$C$7*($B$8*B1001+SQRT(1-$B$8^2)*C1001)</x:f>
        <x:v>0.041699856467238366</x:v>
      </x:c>
      <x:c r="F1001" s="17" t="n">
        <x:f>$B$9*D1001+(1-$B$9)*E1001</x:f>
        <x:v>-0.08597325104753638</x:v>
      </x:c>
      <x:c r="G1001" s="34"/>
      <x:c r="H1001" s="34"/>
      <x:c r="I1001" s="34"/>
      <x:c r="J1001" s="34"/>
      <x:c r="K1001" s="34"/>
      <x:c r="L1001" s="34"/>
      <x:c r="M1001" s="34"/>
      <x:c r="N1001" s="34"/>
      <x:c r="O1001" s="34"/>
      <x:c r="P1001" s="34"/>
    </x:row>
    <x:row r="1002">
      <x:c r="A1002" s="34" t="n">
        <x:v>978</x:v>
      </x:c>
      <x:c r="B1002" s="39" t="n">
        <x:v>1.246339674065302</x:v>
      </x:c>
      <x:c r="C1002" s="39" t="n">
        <x:v>0.364108952365089</x:v>
      </x:c>
      <x:c r="D1002" s="17" t="n">
        <x:f>$B$6+$B$7*B1002</x:f>
        <x:v>0.1746339674065302</x:v>
      </x:c>
      <x:c r="E1002" s="17" t="n">
        <x:f>$C$6+$C$7*($B$8*B1002+SQRT(1-$B$8^2)*C1002)</x:f>
        <x:v>0.18818595582012565</x:v>
      </x:c>
      <x:c r="F1002" s="17" t="n">
        <x:f>$B$9*D1002+(1-$B$9)*E1002</x:f>
        <x:v>0.18140996161332792</x:v>
      </x:c>
      <x:c r="G1002" s="34"/>
      <x:c r="H1002" s="34"/>
      <x:c r="I1002" s="34"/>
      <x:c r="J1002" s="34"/>
      <x:c r="K1002" s="34"/>
      <x:c r="L1002" s="34"/>
      <x:c r="M1002" s="34"/>
      <x:c r="N1002" s="34"/>
      <x:c r="O1002" s="34"/>
      <x:c r="P1002" s="34"/>
    </x:row>
    <x:row r="1003">
      <x:c r="A1003" s="34" t="n">
        <x:v>979</x:v>
      </x:c>
      <x:c r="B1003" s="39" t="n">
        <x:v>0.32442972556425936</x:v>
      </x:c>
      <x:c r="C1003" s="39" t="n">
        <x:v>-1.074433589445295</x:v>
      </x:c>
      <x:c r="D1003" s="17" t="n">
        <x:f>$B$6+$B$7*B1003</x:f>
        <x:v>0.08244297255642594</x:v>
      </x:c>
      <x:c r="E1003" s="17" t="n">
        <x:f>$C$6+$C$7*($B$8*B1003+SQRT(1-$B$8^2)*C1003)</x:f>
        <x:v>-0.05914231039325639</x:v>
      </x:c>
      <x:c r="F1003" s="17" t="n">
        <x:f>$B$9*D1003+(1-$B$9)*E1003</x:f>
        <x:v>0.011650331081584774</x:v>
      </x:c>
      <x:c r="G1003" s="34"/>
      <x:c r="H1003" s="34"/>
      <x:c r="I1003" s="34"/>
      <x:c r="J1003" s="34"/>
      <x:c r="K1003" s="34"/>
      <x:c r="L1003" s="34"/>
      <x:c r="M1003" s="34"/>
      <x:c r="N1003" s="34"/>
      <x:c r="O1003" s="34"/>
      <x:c r="P1003" s="34"/>
    </x:row>
    <x:row r="1004">
      <x:c r="A1004" s="34" t="n">
        <x:v>980</x:v>
      </x:c>
      <x:c r="B1004" s="39" t="n">
        <x:v>0.7839480034165233</x:v>
      </x:c>
      <x:c r="C1004" s="39" t="n">
        <x:v>-0.7607983036693289</x:v>
      </x:c>
      <x:c r="D1004" s="17" t="n">
        <x:f>$B$6+$B$7*B1004</x:f>
        <x:v>0.12839480034165235</x:v>
      </x:c>
      <x:c r="E1004" s="17" t="n">
        <x:f>$C$6+$C$7*($B$8*B1004+SQRT(1-$B$8^2)*C1004)</x:f>
        <x:v>0.0064143612174905745</x:v>
      </x:c>
      <x:c r="F1004" s="17" t="n">
        <x:f>$B$9*D1004+(1-$B$9)*E1004</x:f>
        <x:v>0.06740458077957145</x:v>
      </x:c>
      <x:c r="G1004" s="34"/>
      <x:c r="H1004" s="34"/>
      <x:c r="I1004" s="34"/>
      <x:c r="J1004" s="34"/>
      <x:c r="K1004" s="34"/>
      <x:c r="L1004" s="34"/>
      <x:c r="M1004" s="34"/>
      <x:c r="N1004" s="34"/>
      <x:c r="O1004" s="34"/>
      <x:c r="P1004" s="34"/>
    </x:row>
    <x:row r="1005">
      <x:c r="A1005" s="34" t="n">
        <x:v>981</x:v>
      </x:c>
      <x:c r="B1005" s="39" t="n">
        <x:v>2.528052257535633</x:v>
      </x:c>
      <x:c r="C1005" s="39" t="n">
        <x:v>0.5772339976598352</x:v>
      </x:c>
      <x:c r="D1005" s="17" t="n">
        <x:f>$B$6+$B$7*B1005</x:f>
        <x:v>0.3028052257535633</x:v>
      </x:c>
      <x:c r="E1005" s="17" t="n">
        <x:f>$C$6+$C$7*($B$8*B1005+SQRT(1-$B$8^2)*C1005)</x:f>
        <x:v>0.27635927240285363</x:v>
      </x:c>
      <x:c r="F1005" s="17" t="n">
        <x:f>$B$9*D1005+(1-$B$9)*E1005</x:f>
        <x:v>0.28958224907820845</x:v>
      </x:c>
      <x:c r="G1005" s="34"/>
      <x:c r="H1005" s="34"/>
      <x:c r="I1005" s="34"/>
      <x:c r="J1005" s="34"/>
      <x:c r="K1005" s="34"/>
      <x:c r="L1005" s="34"/>
      <x:c r="M1005" s="34"/>
      <x:c r="N1005" s="34"/>
      <x:c r="O1005" s="34"/>
      <x:c r="P1005" s="34"/>
    </x:row>
    <x:row r="1006">
      <x:c r="A1006" s="34" t="n">
        <x:v>982</x:v>
      </x:c>
      <x:c r="B1006" s="39" t="n">
        <x:v>1.075730060542552</x:v>
      </x:c>
      <x:c r="C1006" s="39" t="n">
        <x:v>0.9753733454814758</x:v>
      </x:c>
      <x:c r="D1006" s="17" t="n">
        <x:f>$B$6+$B$7*B1006</x:f>
        <x:v>0.1575730060542552</x:v>
      </x:c>
      <x:c r="E1006" s="17" t="n">
        <x:f>$C$6+$C$7*($B$8*B1006+SQRT(1-$B$8^2)*C1006)</x:f>
        <x:v>0.26797488326521085</x:v>
      </x:c>
      <x:c r="F1006" s="17" t="n">
        <x:f>$B$9*D1006+(1-$B$9)*E1006</x:f>
        <x:v>0.21277394465973304</x:v>
      </x:c>
      <x:c r="G1006" s="34"/>
      <x:c r="H1006" s="34"/>
      <x:c r="I1006" s="34"/>
      <x:c r="J1006" s="34"/>
      <x:c r="K1006" s="34"/>
      <x:c r="L1006" s="34"/>
      <x:c r="M1006" s="34"/>
      <x:c r="N1006" s="34"/>
      <x:c r="O1006" s="34"/>
      <x:c r="P1006" s="34"/>
    </x:row>
    <x:row r="1007">
      <x:c r="A1007" s="34" t="n">
        <x:v>983</x:v>
      </x:c>
      <x:c r="B1007" s="39" t="n">
        <x:v>3.2882858458295012</x:v>
      </x:c>
      <x:c r="C1007" s="39" t="n">
        <x:v>-0.17124586330283784</x:v>
      </x:c>
      <x:c r="D1007" s="17" t="n">
        <x:f>$B$6+$B$7*B1007</x:f>
        <x:v>0.37882858458295016</x:v>
      </x:c>
      <x:c r="E1007" s="17" t="n">
        <x:f>$C$6+$C$7*($B$8*B1007+SQRT(1-$B$8^2)*C1007)</x:f>
        <x:v>0.20346914174956784</x:v>
      </x:c>
      <x:c r="F1007" s="17" t="n">
        <x:f>$B$9*D1007+(1-$B$9)*E1007</x:f>
        <x:v>0.291148863166259</x:v>
      </x:c>
      <x:c r="G1007" s="34"/>
      <x:c r="H1007" s="34"/>
      <x:c r="I1007" s="34"/>
      <x:c r="J1007" s="34"/>
      <x:c r="K1007" s="34"/>
      <x:c r="L1007" s="34"/>
      <x:c r="M1007" s="34"/>
      <x:c r="N1007" s="34"/>
      <x:c r="O1007" s="34"/>
      <x:c r="P1007" s="34"/>
    </x:row>
    <x:row r="1008">
      <x:c r="A1008" s="34" t="n">
        <x:v>984</x:v>
      </x:c>
      <x:c r="B1008" s="39" t="n">
        <x:v>-0.39422574010523387</x:v>
      </x:c>
      <x:c r="C1008" s="39" t="n">
        <x:v>-1.0039194743999318</x:v>
      </x:c>
      <x:c r="D1008" s="17" t="n">
        <x:f>$B$6+$B$7*B1008</x:f>
        <x:v>0.010577425989476613</x:v>
      </x:c>
      <x:c r="E1008" s="17" t="n">
        <x:f>$C$6+$C$7*($B$8*B1008+SQRT(1-$B$8^2)*C1008)</x:f>
        <x:v>-0.08139187955913414</x:v>
      </x:c>
      <x:c r="F1008" s="17" t="n">
        <x:f>$B$9*D1008+(1-$B$9)*E1008</x:f>
        <x:v>-0.035407226784828764</x:v>
      </x:c>
      <x:c r="G1008" s="34"/>
      <x:c r="H1008" s="34"/>
      <x:c r="I1008" s="34"/>
      <x:c r="J1008" s="34"/>
      <x:c r="K1008" s="34"/>
      <x:c r="L1008" s="34"/>
      <x:c r="M1008" s="34"/>
      <x:c r="N1008" s="34"/>
      <x:c r="O1008" s="34"/>
      <x:c r="P1008" s="34"/>
    </x:row>
    <x:row r="1009">
      <x:c r="A1009" s="34" t="n">
        <x:v>985</x:v>
      </x:c>
      <x:c r="B1009" s="39" t="n">
        <x:v>0.10063345327549</x:v>
      </x:c>
      <x:c r="C1009" s="39" t="n">
        <x:v>-0.8001259189185468</x:v>
      </x:c>
      <x:c r="D1009" s="17" t="n">
        <x:f>$B$6+$B$7*B1009</x:f>
        <x:v>0.060063345327549006</x:v>
      </x:c>
      <x:c r="E1009" s="17" t="n">
        <x:f>$C$6+$C$7*($B$8*B1009+SQRT(1-$B$8^2)*C1009)</x:f>
        <x:v>-0.02996221662152669</x:v>
      </x:c>
      <x:c r="F1009" s="17" t="n">
        <x:f>$B$9*D1009+(1-$B$9)*E1009</x:f>
        <x:v>0.015050564353011157</x:v>
      </x:c>
      <x:c r="G1009" s="34"/>
      <x:c r="H1009" s="34"/>
      <x:c r="I1009" s="34"/>
      <x:c r="J1009" s="34"/>
      <x:c r="K1009" s="34"/>
      <x:c r="L1009" s="34"/>
      <x:c r="M1009" s="34"/>
      <x:c r="N1009" s="34"/>
      <x:c r="O1009" s="34"/>
      <x:c r="P1009" s="34"/>
    </x:row>
    <x:row r="1010">
      <x:c r="A1010" s="34" t="n">
        <x:v>986</x:v>
      </x:c>
      <x:c r="B1010" s="39" t="n">
        <x:v>-0.24852245433594533</x:v>
      </x:c>
      <x:c r="C1010" s="39" t="n">
        <x:v>-1.0424227029765007</x:v>
      </x:c>
      <x:c r="D1010" s="17" t="n">
        <x:f>$B$6+$B$7*B1010</x:f>
        <x:v>0.02514775456640547</x:v>
      </x:c>
      <x:c r="E1010" s="17" t="n">
        <x:f>$C$6+$C$7*($B$8*B1010+SQRT(1-$B$8^2)*C1010)</x:f>
        <x:v>-0.08034469256756209</x:v>
      </x:c>
      <x:c r="F1010" s="17" t="n">
        <x:f>$B$9*D1010+(1-$B$9)*E1010</x:f>
        <x:v>-0.02759846900057831</x:v>
      </x:c>
      <x:c r="G1010" s="34"/>
      <x:c r="H1010" s="34"/>
      <x:c r="I1010" s="34"/>
      <x:c r="J1010" s="34"/>
      <x:c r="K1010" s="34"/>
      <x:c r="L1010" s="34"/>
      <x:c r="M1010" s="34"/>
      <x:c r="N1010" s="34"/>
      <x:c r="O1010" s="34"/>
      <x:c r="P1010" s="34"/>
    </x:row>
    <x:row r="1011">
      <x:c r="A1011" s="34" t="n">
        <x:v>987</x:v>
      </x:c>
      <x:c r="B1011" s="39" t="n">
        <x:v>-0.5591525244865102</x:v>
      </x:c>
      <x:c r="C1011" s="39" t="n">
        <x:v>0.1305220027846944</x:v>
      </x:c>
      <x:c r="D1011" s="17" t="n">
        <x:f>$B$6+$B$7*B1011</x:f>
        <x:v>-0.005915252448651022</x:v>
      </x:c>
      <x:c r="E1011" s="17" t="n">
        <x:f>$C$6+$C$7*($B$8*B1011+SQRT(1-$B$8^2)*C1011)</x:f>
        <x:v>0.0735146446636728</x:v>
      </x:c>
      <x:c r="F1011" s="17" t="n">
        <x:f>$B$9*D1011+(1-$B$9)*E1011</x:f>
        <x:v>0.03379969610751089</x:v>
      </x:c>
      <x:c r="G1011" s="34"/>
      <x:c r="H1011" s="34"/>
      <x:c r="I1011" s="34"/>
      <x:c r="J1011" s="34"/>
      <x:c r="K1011" s="34"/>
      <x:c r="L1011" s="34"/>
      <x:c r="M1011" s="34"/>
      <x:c r="N1011" s="34"/>
      <x:c r="O1011" s="34"/>
      <x:c r="P1011" s="34"/>
    </x:row>
    <x:row r="1012">
      <x:c r="A1012" s="34" t="n">
        <x:v>988</x:v>
      </x:c>
      <x:c r="B1012" s="39" t="n">
        <x:v>0.23233490434345921</x:v>
      </x:c>
      <x:c r="C1012" s="39" t="n">
        <x:v>0.9516663008744495</x:v>
      </x:c>
      <x:c r="D1012" s="17" t="n">
        <x:f>$B$6+$B$7*B1012</x:f>
        <x:v>0.07323349043434593</x:v>
      </x:c>
      <x:c r="E1012" s="17" t="n">
        <x:f>$C$6+$C$7*($B$8*B1012+SQRT(1-$B$8^2)*C1012)</x:f>
        <x:v>0.22662983935619435</x:v>
      </x:c>
      <x:c r="F1012" s="17" t="n">
        <x:f>$B$9*D1012+(1-$B$9)*E1012</x:f>
        <x:v>0.14993166489527016</x:v>
      </x:c>
      <x:c r="G1012" s="34"/>
      <x:c r="H1012" s="34"/>
      <x:c r="I1012" s="34"/>
      <x:c r="J1012" s="34"/>
      <x:c r="K1012" s="34"/>
      <x:c r="L1012" s="34"/>
      <x:c r="M1012" s="34"/>
      <x:c r="N1012" s="34"/>
      <x:c r="O1012" s="34"/>
      <x:c r="P1012" s="34"/>
    </x:row>
    <x:row r="1013">
      <x:c r="A1013" s="34" t="n">
        <x:v>989</x:v>
      </x:c>
      <x:c r="B1013" s="39" t="n">
        <x:v>-0.12624312369099625</x:v>
      </x:c>
      <x:c r="C1013" s="39" t="n">
        <x:v>0.8347232361937164</x:v>
      </x:c>
      <x:c r="D1013" s="17" t="n">
        <x:f>$B$6+$B$7*B1013</x:f>
        <x:v>0.03737568763090038</x:v>
      </x:c>
      <x:c r="E1013" s="17" t="n">
        <x:f>$C$6+$C$7*($B$8*B1013+SQRT(1-$B$8^2)*C1013)</x:f>
        <x:v>0.1937603420347255</x:v>
      </x:c>
      <x:c r="F1013" s="17" t="n">
        <x:f>$B$9*D1013+(1-$B$9)*E1013</x:f>
        <x:v>0.11556801483281294</x:v>
      </x:c>
      <x:c r="G1013" s="34"/>
      <x:c r="H1013" s="34"/>
      <x:c r="I1013" s="34"/>
      <x:c r="J1013" s="34"/>
      <x:c r="K1013" s="34"/>
      <x:c r="L1013" s="34"/>
      <x:c r="M1013" s="34"/>
      <x:c r="N1013" s="34"/>
      <x:c r="O1013" s="34"/>
      <x:c r="P1013" s="34"/>
    </x:row>
    <x:row r="1014">
      <x:c r="A1014" s="34" t="n">
        <x:v>990</x:v>
      </x:c>
      <x:c r="B1014" s="39" t="n">
        <x:v>0.6108533712586437</x:v>
      </x:c>
      <x:c r="C1014" s="39" t="n">
        <x:v>1.1657053859765643</x:v>
      </x:c>
      <x:c r="D1014" s="17" t="n">
        <x:f>$B$6+$B$7*B1014</x:f>
        <x:v>0.11108533712586438</x:v>
      </x:c>
      <x:c r="E1014" s="17" t="n">
        <x:f>$C$6+$C$7*($B$8*B1014+SQRT(1-$B$8^2)*C1014)</x:f>
        <x:v>0.2742902114545264</x:v>
      </x:c>
      <x:c r="F1014" s="17" t="n">
        <x:f>$B$9*D1014+(1-$B$9)*E1014</x:f>
        <x:v>0.1926877742901954</x:v>
      </x:c>
      <x:c r="G1014" s="34"/>
      <x:c r="H1014" s="34"/>
      <x:c r="I1014" s="34"/>
      <x:c r="J1014" s="34"/>
      <x:c r="K1014" s="34"/>
      <x:c r="L1014" s="34"/>
      <x:c r="M1014" s="34"/>
      <x:c r="N1014" s="34"/>
      <x:c r="O1014" s="34"/>
      <x:c r="P1014" s="34"/>
    </x:row>
    <x:row r="1015">
      <x:c r="A1015" s="34" t="n">
        <x:v>991</x:v>
      </x:c>
      <x:c r="B1015" s="39" t="n">
        <x:v>0.8015132734914383</x:v>
      </x:c>
      <x:c r="C1015" s="39" t="n">
        <x:v>0.06657719356653378</x:v>
      </x:c>
      <x:c r="D1015" s="17" t="n">
        <x:f>$B$6+$B$7*B1015</x:f>
        <x:v>0.13015132734914384</x:v>
      </x:c>
      <x:c r="E1015" s="17" t="n">
        <x:f>$C$6+$C$7*($B$8*B1015+SQRT(1-$B$8^2)*C1015)</x:f>
        <x:v>0.1255946865366308</x:v>
      </x:c>
      <x:c r="F1015" s="17" t="n">
        <x:f>$B$9*D1015+(1-$B$9)*E1015</x:f>
        <x:v>0.12787300694288734</x:v>
      </x:c>
      <x:c r="G1015" s="34"/>
      <x:c r="H1015" s="34"/>
      <x:c r="I1015" s="34"/>
      <x:c r="J1015" s="34"/>
      <x:c r="K1015" s="34"/>
      <x:c r="L1015" s="34"/>
      <x:c r="M1015" s="34"/>
      <x:c r="N1015" s="34"/>
      <x:c r="O1015" s="34"/>
      <x:c r="P1015" s="34"/>
    </x:row>
    <x:row r="1016">
      <x:c r="A1016" s="34" t="n">
        <x:v>992</x:v>
      </x:c>
      <x:c r="B1016" s="39" t="n">
        <x:v>-1.5411386936743372</x:v>
      </x:c>
      <x:c r="C1016" s="39" t="n">
        <x:v>-0.4413969664683872</x:v>
      </x:c>
      <x:c r="D1016" s="17" t="n">
        <x:f>$B$6+$B$7*B1016</x:f>
        <x:v>-0.10411386936743373</x:v>
      </x:c>
      <x:c r="E1016" s="17" t="n">
        <x:f>$C$6+$C$7*($B$8*B1016+SQRT(1-$B$8^2)*C1016)</x:f>
        <x:v>-0.05251112167045251</x:v>
      </x:c>
      <x:c r="F1016" s="17" t="n">
        <x:f>$B$9*D1016+(1-$B$9)*E1016</x:f>
        <x:v>-0.07831249551894312</x:v>
      </x:c>
      <x:c r="G1016" s="34"/>
      <x:c r="H1016" s="34"/>
      <x:c r="I1016" s="34"/>
      <x:c r="J1016" s="34"/>
      <x:c r="K1016" s="34"/>
      <x:c r="L1016" s="34"/>
      <x:c r="M1016" s="34"/>
      <x:c r="N1016" s="34"/>
      <x:c r="O1016" s="34"/>
      <x:c r="P1016" s="34"/>
    </x:row>
    <x:row r="1017">
      <x:c r="A1017" s="34" t="n">
        <x:v>993</x:v>
      </x:c>
      <x:c r="B1017" s="39" t="n">
        <x:v>0.01141495789892301</x:v>
      </x:c>
      <x:c r="C1017" s="39" t="n">
        <x:v>-0.2222253925360832</x:v>
      </x:c>
      <x:c r="D1017" s="17" t="n">
        <x:f>$B$6+$B$7*B1017</x:f>
        <x:v>0.051141495789892306</x:v>
      </x:c>
      <x:c r="E1017" s="17" t="n">
        <x:f>$C$6+$C$7*($B$8*B1017+SQRT(1-$B$8^2)*C1017)</x:f>
        <x:v>0.048715246081885766</x:v>
      </x:c>
      <x:c r="F1017" s="17" t="n">
        <x:f>$B$9*D1017+(1-$B$9)*E1017</x:f>
        <x:v>0.04992837093588903</x:v>
      </x:c>
      <x:c r="G1017" s="34"/>
      <x:c r="H1017" s="34"/>
      <x:c r="I1017" s="34"/>
      <x:c r="J1017" s="34"/>
      <x:c r="K1017" s="34"/>
      <x:c r="L1017" s="34"/>
      <x:c r="M1017" s="34"/>
      <x:c r="N1017" s="34"/>
      <x:c r="O1017" s="34"/>
      <x:c r="P1017" s="34"/>
    </x:row>
    <x:row r="1018">
      <x:c r="A1018" s="34" t="n">
        <x:v>994</x:v>
      </x:c>
      <x:c r="B1018" s="39" t="n">
        <x:v>-0.549835443273843</x:v>
      </x:c>
      <x:c r="C1018" s="39" t="n">
        <x:v>-0.3991086587376682</x:v>
      </x:c>
      <x:c r="D1018" s="17" t="n">
        <x:f>$B$6+$B$7*B1018</x:f>
        <x:v>-0.004983544327384307</x:v>
      </x:c>
      <x:c r="E1018" s="17" t="n">
        <x:f>$C$6+$C$7*($B$8*B1018+SQRT(1-$B$8^2)*C1018)</x:f>
        <x:v>-0.0018514042265428549</x:v>
      </x:c>
      <x:c r="F1018" s="17" t="n">
        <x:f>$B$9*D1018+(1-$B$9)*E1018</x:f>
        <x:v>-0.0034174742769635807</x:v>
      </x:c>
      <x:c r="G1018" s="34"/>
      <x:c r="H1018" s="34"/>
      <x:c r="I1018" s="34"/>
      <x:c r="J1018" s="34"/>
      <x:c r="K1018" s="34"/>
      <x:c r="L1018" s="34"/>
      <x:c r="M1018" s="34"/>
      <x:c r="N1018" s="34"/>
      <x:c r="O1018" s="34"/>
      <x:c r="P1018" s="34"/>
    </x:row>
    <x:row r="1019">
      <x:c r="A1019" s="34" t="n">
        <x:v>995</x:v>
      </x:c>
      <x:c r="B1019" s="39" t="n">
        <x:v>-0.13463202113098663</x:v>
      </x:c>
      <x:c r="C1019" s="39" t="n">
        <x:v>0.1132181176993457</x:v>
      </x:c>
      <x:c r="D1019" s="17" t="n">
        <x:f>$B$6+$B$7*B1019</x:f>
        <x:v>0.03653679788690134</x:v>
      </x:c>
      <x:c r="E1019" s="17" t="n">
        <x:f>$C$6+$C$7*($B$8*B1019+SQRT(1-$B$8^2)*C1019)</x:f>
        <x:v>0.09014203916671214</x:v>
      </x:c>
      <x:c r="F1019" s="17" t="n">
        <x:f>$B$9*D1019+(1-$B$9)*E1019</x:f>
        <x:v>0.06333941852680675</x:v>
      </x:c>
      <x:c r="G1019" s="34"/>
      <x:c r="H1019" s="34"/>
      <x:c r="I1019" s="34"/>
      <x:c r="J1019" s="34"/>
      <x:c r="K1019" s="34"/>
      <x:c r="L1019" s="34"/>
      <x:c r="M1019" s="34"/>
      <x:c r="N1019" s="34"/>
      <x:c r="O1019" s="34"/>
      <x:c r="P1019" s="34"/>
    </x:row>
    <x:row r="1020">
      <x:c r="A1020" s="34" t="n">
        <x:v>996</x:v>
      </x:c>
      <x:c r="B1020" s="39" t="n">
        <x:v>0.5584367739133299</x:v>
      </x:c>
      <x:c r="C1020" s="39" t="n">
        <x:v>2.20117256364822</x:v>
      </x:c>
      <x:c r="D1020" s="17" t="n">
        <x:f>$B$6+$B$7*B1020</x:f>
        <x:v>0.10584367739133299</x:v>
      </x:c>
      <x:c r="E1020" s="17" t="n">
        <x:f>$C$6+$C$7*($B$8*B1020+SQRT(1-$B$8^2)*C1020)</x:f>
        <x:v>0.42009737445822093</x:v>
      </x:c>
      <x:c r="F1020" s="17" t="n">
        <x:f>$B$9*D1020+(1-$B$9)*E1020</x:f>
        <x:v>0.262970525924777</x:v>
      </x:c>
      <x:c r="G1020" s="34"/>
      <x:c r="H1020" s="34"/>
      <x:c r="I1020" s="34"/>
      <x:c r="J1020" s="34"/>
      <x:c r="K1020" s="34"/>
      <x:c r="L1020" s="34"/>
      <x:c r="M1020" s="34"/>
      <x:c r="N1020" s="34"/>
      <x:c r="O1020" s="34"/>
      <x:c r="P1020" s="34"/>
    </x:row>
    <x:row r="1021">
      <x:c r="A1021" s="34" t="n">
        <x:v>997</x:v>
      </x:c>
      <x:c r="B1021" s="39" t="n">
        <x:v>-0.029771737415235082</x:v>
      </x:c>
      <x:c r="C1021" s="39" t="n">
        <x:v>-0.21934920952871628</x:v>
      </x:c>
      <x:c r="D1021" s="17" t="n">
        <x:f>$B$6+$B$7*B1021</x:f>
        <x:v>0.047022826258476494</x:v>
      </x:c>
      <x:c r="E1021" s="17" t="n">
        <x:f>$C$6+$C$7*($B$8*B1021+SQRT(1-$B$8^2)*C1021)</x:f>
        <x:v>0.047273400350925136</x:v>
      </x:c>
      <x:c r="F1021" s="17" t="n">
        <x:f>$B$9*D1021+(1-$B$9)*E1021</x:f>
        <x:v>0.04714811330470081</x:v>
      </x:c>
      <x:c r="G1021" s="34"/>
      <x:c r="H1021" s="34"/>
      <x:c r="I1021" s="34"/>
      <x:c r="J1021" s="34"/>
      <x:c r="K1021" s="34"/>
      <x:c r="L1021" s="34"/>
      <x:c r="M1021" s="34"/>
      <x:c r="N1021" s="34"/>
      <x:c r="O1021" s="34"/>
      <x:c r="P1021" s="34"/>
    </x:row>
    <x:row r="1022">
      <x:c r="A1022" s="34" t="n">
        <x:v>998</x:v>
      </x:c>
      <x:c r="B1022" s="39" t="n">
        <x:v>0.4968451820289463</x:v>
      </x:c>
      <x:c r="C1022" s="39" t="n">
        <x:v>-0.7733232945531875</x:v>
      </x:c>
      <x:c r="D1022" s="17" t="n">
        <x:f>$B$6+$B$7*B1022</x:f>
        <x:v>0.09968451820289463</x:v>
      </x:c>
      <x:c r="E1022" s="17" t="n">
        <x:f>$C$6+$C$7*($B$8*B1022+SQRT(1-$B$8^2)*C1022)</x:f>
        <x:v>-0.008297477715175777</x:v>
      </x:c>
      <x:c r="F1022" s="17" t="n">
        <x:f>$B$9*D1022+(1-$B$9)*E1022</x:f>
        <x:v>0.04569352024385943</x:v>
      </x:c>
      <x:c r="G1022" s="34"/>
      <x:c r="H1022" s="34"/>
      <x:c r="I1022" s="34"/>
      <x:c r="J1022" s="34"/>
      <x:c r="K1022" s="34"/>
      <x:c r="L1022" s="34"/>
      <x:c r="M1022" s="34"/>
      <x:c r="N1022" s="34"/>
      <x:c r="O1022" s="34"/>
      <x:c r="P1022" s="34"/>
    </x:row>
    <x:row r="1023">
      <x:c r="A1023" s="34" t="n">
        <x:v>999</x:v>
      </x:c>
      <x:c r="B1023" s="39" t="n">
        <x:v>2.089936873110906</x:v>
      </x:c>
      <x:c r="C1023" s="39" t="n">
        <x:v>1.7710908022351866</x:v>
      </x:c>
      <x:c r="D1023" s="17" t="n">
        <x:f>$B$6+$B$7*B1023</x:f>
        <x:v>0.2589936873110906</x:v>
      </x:c>
      <x:c r="E1023" s="17" t="n">
        <x:f>$C$6+$C$7*($B$8*B1023+SQRT(1-$B$8^2)*C1023)</x:f>
        <x:v>0.42747410111816053</x:v>
      </x:c>
      <x:c r="F1023" s="17" t="n">
        <x:f>$B$9*D1023+(1-$B$9)*E1023</x:f>
        <x:v>0.3432338942146256</x:v>
      </x:c>
      <x:c r="G1023" s="34"/>
      <x:c r="H1023" s="34"/>
      <x:c r="I1023" s="34"/>
      <x:c r="J1023" s="34"/>
      <x:c r="K1023" s="34"/>
      <x:c r="L1023" s="34"/>
      <x:c r="M1023" s="34"/>
      <x:c r="N1023" s="34"/>
      <x:c r="O1023" s="34"/>
      <x:c r="P1023" s="34"/>
    </x:row>
    <x:row r="1024">
      <x:c r="A1024" s="34" t="n">
        <x:v>1000</x:v>
      </x:c>
      <x:c r="B1024" s="39" t="n">
        <x:v>1.0233030840390906</x:v>
      </x:c>
      <x:c r="C1024" s="39" t="n">
        <x:v>-1.5110970733709141</x:v>
      </x:c>
      <x:c r="D1024" s="17" t="n">
        <x:f>$B$6+$B$7*B1024</x:f>
        <x:v>0.15233030840390907</x:v>
      </x:c>
      <x:c r="E1024" s="17" t="n">
        <x:f>$C$6+$C$7*($B$8*B1024+SQRT(1-$B$8^2)*C1024)</x:f>
        <x:v>-0.09017557153348098</x:v>
      </x:c>
      <x:c r="F1024" s="17" t="n">
        <x:f>$B$9*D1024+(1-$B$9)*E1024</x:f>
        <x:v>0.031077368435214046</x:v>
      </x:c>
      <x:c r="G1024" s="34"/>
      <x:c r="H1024" s="34"/>
      <x:c r="I1024" s="34"/>
      <x:c r="J1024" s="34"/>
      <x:c r="K1024" s="34"/>
      <x:c r="L1024" s="34"/>
      <x:c r="M1024" s="34"/>
      <x:c r="N1024" s="34"/>
      <x:c r="O1024" s="34"/>
      <x:c r="P1024" s="34"/>
    </x:row>
  </x:sheetData>
  <x:mergeCells>
    <x:mergeCell ref="A2:H2"/>
    <x:mergeCell ref="A3:H3"/>
    <x:mergeCell ref="A19:H21"/>
    <x:mergeCell ref="J2:P3"/>
    <x:mergeCell ref="J5:P6"/>
    <x:mergeCell ref="J7:P9"/>
    <x:mergeCell ref="J11:P12"/>
    <x:mergeCell ref="J13:P15"/>
    <x:mergeCell ref="J17:P18"/>
    <x:mergeCell ref="J19:P21"/>
  </x:mergeCells>
  <x:dataValidations count="2">
    <x:dataValidation type="decimal" operator="between" sqref="B8">
      <x:formula1>-1</x:formula1>
      <x:formula2>1</x:formula2>
    </x:dataValidation>
    <x:dataValidation type="decimal" operator="between" sqref="B9">
      <x:formula1>0</x:formula1>
      <x:formula2>1</x:formula2>
    </x:dataValidation>
  </x:dataValidations>
  <x:pageMargins left="0.7" right="0.7" top="0.75" bottom="0.75" header="0.3" footer="0.3"/>
  <x:drawing xmlns:r="http://schemas.openxmlformats.org/officeDocument/2006/relationships" r:id="R611873ecadf54679"/>
</x:worksheet>
</file>

<file path=xl/worksheets/sheet5.xml><?xml version="1.0" encoding="utf-8"?>
<x:worksheet xmlns:x="http://schemas.openxmlformats.org/spreadsheetml/2006/main">
  <x:sheetPr>
    <x:tabColor rgb="FF7B5743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3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</x:row>
    <x:row r="2" ht="23" customHeight="1">
      <x:c r="A2" s="2" t="str">
        <x:v>효율적투자선</x:v>
      </x:c>
      <x:c r="B2" s="1"/>
      <x:c r="C2" s="1"/>
      <x:c r="D2" s="1"/>
      <x:c r="E2" s="1"/>
      <x:c r="F2" s="1"/>
      <x:c r="G2" s="1"/>
      <x:c r="H2" s="1"/>
      <x:c r="I2" s="1"/>
      <x:c r="J2" s="3" t="str">
        <x:v>교수자 정답·해설</x:v>
      </x:c>
      <x:c r="K2" s="3" t="str">
        <x:v>교수자 정답·해설</x:v>
      </x:c>
      <x:c r="L2" s="3" t="str">
        <x:v>교수자 정답·해설</x:v>
      </x:c>
      <x:c r="M2" s="3" t="str">
        <x:v>교수자 정답·해설</x:v>
      </x:c>
      <x:c r="N2" s="3" t="str">
        <x:v>교수자 정답·해설</x:v>
      </x:c>
      <x:c r="O2" s="3" t="str">
        <x:v>교수자 정답·해설</x:v>
      </x:c>
      <x:c r="P2" s="3" t="str">
        <x:v>교수자 정답·해설</x:v>
      </x:c>
    </x:row>
    <x:row r="3" ht="23" customHeight="1">
      <x:c r="A3" s="4" t="str">
        <x:v>교육용 가상 자료 · 노란색은 조건 입력 · 파란색은 고정 난수 · 연두색은 답안</x:v>
      </x:c>
      <x:c r="B3" s="4" t="str">
        <x:v>교육용 가상 자료 · 노란색은 조건 입력 · 파란색은 고정 난수 · 연두색은 답안</x:v>
      </x:c>
      <x:c r="C3" s="4" t="str">
        <x:v>교육용 가상 자료 · 노란색은 조건 입력 · 파란색은 고정 난수 · 연두색은 답안</x:v>
      </x:c>
      <x:c r="D3" s="4" t="str">
        <x:v>교육용 가상 자료 · 노란색은 조건 입력 · 파란색은 고정 난수 · 연두색은 답안</x:v>
      </x:c>
      <x:c r="E3" s="4" t="str">
        <x:v>교육용 가상 자료 · 노란색은 조건 입력 · 파란색은 고정 난수 · 연두색은 답안</x:v>
      </x:c>
      <x:c r="F3" s="4" t="str">
        <x:v>교육용 가상 자료 · 노란색은 조건 입력 · 파란색은 고정 난수 · 연두색은 답안</x:v>
      </x:c>
      <x:c r="G3" s="4" t="str">
        <x:v>교육용 가상 자료 · 노란색은 조건 입력 · 파란색은 고정 난수 · 연두색은 답안</x:v>
      </x:c>
      <x:c r="H3" s="4" t="str">
        <x:v>교육용 가상 자료 · 노란색은 조건 입력 · 파란색은 고정 난수 · 연두색은 답안</x:v>
      </x:c>
      <x:c r="I3" s="1"/>
      <x:c r="J3" s="3" t="str">
        <x:v>교수자 정답·해설</x:v>
      </x:c>
      <x:c r="K3" s="3" t="str">
        <x:v>교수자 정답·해설</x:v>
      </x:c>
      <x:c r="L3" s="3" t="str">
        <x:v>교수자 정답·해설</x:v>
      </x:c>
      <x:c r="M3" s="3" t="str">
        <x:v>교수자 정답·해설</x:v>
      </x:c>
      <x:c r="N3" s="3" t="str">
        <x:v>교수자 정답·해설</x:v>
      </x:c>
      <x:c r="O3" s="3" t="str">
        <x:v>교수자 정답·해설</x:v>
      </x:c>
      <x:c r="P3" s="3" t="str">
        <x:v>교수자 정답·해설</x:v>
      </x:c>
    </x:row>
    <x:row r="4" ht="23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</x:row>
    <x:row r="5" ht="25" customHeight="1">
      <x:c r="A5" s="7" t="str">
        <x:v>입력</x:v>
      </x:c>
      <x:c r="B5" s="7" t="str">
        <x:v>A</x:v>
      </x:c>
      <x:c r="C5" s="7" t="str">
        <x:v>B</x:v>
      </x:c>
      <x:c r="D5" s="1"/>
      <x:c r="E5" s="1"/>
      <x:c r="F5" s="1"/>
      <x:c r="G5" s="1"/>
      <x:c r="H5" s="1"/>
      <x:c r="I5" s="1"/>
      <x:c r="J5" s="3" t="str">
        <x:v>가능한 조합 전체가 효율적인가?</x:v>
      </x:c>
      <x:c r="K5" s="3" t="str">
        <x:v>가능한 조합 전체가 효율적인가?</x:v>
      </x:c>
      <x:c r="L5" s="3" t="str">
        <x:v>가능한 조합 전체가 효율적인가?</x:v>
      </x:c>
      <x:c r="M5" s="3" t="str">
        <x:v>가능한 조합 전체가 효율적인가?</x:v>
      </x:c>
      <x:c r="N5" s="3" t="str">
        <x:v>가능한 조합 전체가 효율적인가?</x:v>
      </x:c>
      <x:c r="O5" s="3" t="str">
        <x:v>가능한 조합 전체가 효율적인가?</x:v>
      </x:c>
      <x:c r="P5" s="3" t="str">
        <x:v>가능한 조합 전체가 효율적인가?</x:v>
      </x:c>
    </x:row>
    <x:row r="6" ht="25" customHeight="1">
      <x:c r="A6" s="1" t="str">
        <x:v>기대수익률</x:v>
      </x:c>
      <x:c r="B6" s="15" t="n">
        <x:v>0.05</x:v>
      </x:c>
      <x:c r="C6" s="15" t="n">
        <x:v>0.09</x:v>
      </x:c>
      <x:c r="D6" s="1"/>
      <x:c r="E6" s="1"/>
      <x:c r="F6" s="1"/>
      <x:c r="G6" s="1"/>
      <x:c r="H6" s="1"/>
      <x:c r="I6" s="1"/>
      <x:c r="J6" s="3" t="str">
        <x:v>가능한 조합 전체가 효율적인가?</x:v>
      </x:c>
      <x:c r="K6" s="3" t="str">
        <x:v>가능한 조합 전체가 효율적인가?</x:v>
      </x:c>
      <x:c r="L6" s="3" t="str">
        <x:v>가능한 조합 전체가 효율적인가?</x:v>
      </x:c>
      <x:c r="M6" s="3" t="str">
        <x:v>가능한 조합 전체가 효율적인가?</x:v>
      </x:c>
      <x:c r="N6" s="3" t="str">
        <x:v>가능한 조합 전체가 효율적인가?</x:v>
      </x:c>
      <x:c r="O6" s="3" t="str">
        <x:v>가능한 조합 전체가 효율적인가?</x:v>
      </x:c>
      <x:c r="P6" s="3" t="str">
        <x:v>가능한 조합 전체가 효율적인가?</x:v>
      </x:c>
    </x:row>
    <x:row r="7" ht="26" customHeight="1">
      <x:c r="A7" s="1" t="str">
        <x:v>표준편차</x:v>
      </x:c>
      <x:c r="B7" s="15" t="n">
        <x:v>0.1</x:v>
      </x:c>
      <x:c r="C7" s="15" t="n">
        <x:v>0.2</x:v>
      </x:c>
      <x:c r="D7" s="1"/>
      <x:c r="E7" s="1"/>
      <x:c r="F7" s="1"/>
      <x:c r="G7" s="1"/>
      <x:c r="H7" s="1"/>
      <x:c r="I7" s="1"/>
      <x:c r="J7" s="8" t="str">
        <x:v>아니다. 최소분산점보다 낮은 기대수익률 방향의 조합은 다른 조합에 의해 지배된다.</x:v>
      </x:c>
      <x:c r="K7" s="8" t="str">
        <x:v>아니다. 최소분산점보다 낮은 기대수익률 방향의 조합은 다른 조합에 의해 지배된다.</x:v>
      </x:c>
      <x:c r="L7" s="8" t="str">
        <x:v>아니다. 최소분산점보다 낮은 기대수익률 방향의 조합은 다른 조합에 의해 지배된다.</x:v>
      </x:c>
      <x:c r="M7" s="8" t="str">
        <x:v>아니다. 최소분산점보다 낮은 기대수익률 방향의 조합은 다른 조합에 의해 지배된다.</x:v>
      </x:c>
      <x:c r="N7" s="8" t="str">
        <x:v>아니다. 최소분산점보다 낮은 기대수익률 방향의 조합은 다른 조합에 의해 지배된다.</x:v>
      </x:c>
      <x:c r="O7" s="8" t="str">
        <x:v>아니다. 최소분산점보다 낮은 기대수익률 방향의 조합은 다른 조합에 의해 지배된다.</x:v>
      </x:c>
      <x:c r="P7" s="8" t="str">
        <x:v>아니다. 최소분산점보다 낮은 기대수익률 방향의 조합은 다른 조합에 의해 지배된다.</x:v>
      </x:c>
    </x:row>
    <x:row r="8" ht="26" customHeight="1">
      <x:c r="A8" s="1" t="str">
        <x:v>상관</x:v>
      </x:c>
      <x:c r="B8" s="16" t="n">
        <x:v>0.2</x:v>
      </x:c>
      <x:c r="C8" s="1"/>
      <x:c r="D8" s="1"/>
      <x:c r="E8" s="1"/>
      <x:c r="F8" s="1"/>
      <x:c r="G8" s="1"/>
      <x:c r="H8" s="1"/>
      <x:c r="I8" s="1"/>
      <x:c r="J8" s="8" t="str">
        <x:v>아니다. 최소분산점보다 낮은 기대수익률 방향의 조합은 다른 조합에 의해 지배된다.</x:v>
      </x:c>
      <x:c r="K8" s="8" t="str">
        <x:v>아니다. 최소분산점보다 낮은 기대수익률 방향의 조합은 다른 조합에 의해 지배된다.</x:v>
      </x:c>
      <x:c r="L8" s="8" t="str">
        <x:v>아니다. 최소분산점보다 낮은 기대수익률 방향의 조합은 다른 조합에 의해 지배된다.</x:v>
      </x:c>
      <x:c r="M8" s="8" t="str">
        <x:v>아니다. 최소분산점보다 낮은 기대수익률 방향의 조합은 다른 조합에 의해 지배된다.</x:v>
      </x:c>
      <x:c r="N8" s="8" t="str">
        <x:v>아니다. 최소분산점보다 낮은 기대수익률 방향의 조합은 다른 조합에 의해 지배된다.</x:v>
      </x:c>
      <x:c r="O8" s="8" t="str">
        <x:v>아니다. 최소분산점보다 낮은 기대수익률 방향의 조합은 다른 조합에 의해 지배된다.</x:v>
      </x:c>
      <x:c r="P8" s="8" t="str">
        <x:v>아니다. 최소분산점보다 낮은 기대수익률 방향의 조합은 다른 조합에 의해 지배된다.</x:v>
      </x:c>
    </x:row>
    <x:row r="9" ht="26" customHeight="1">
      <x:c r="A9" s="1"/>
      <x:c r="B9" s="1"/>
      <x:c r="C9" s="1"/>
      <x:c r="D9" s="1"/>
      <x:c r="E9" s="1"/>
      <x:c r="F9" s="1"/>
      <x:c r="G9" s="1"/>
      <x:c r="H9" s="1"/>
      <x:c r="I9" s="1"/>
      <x:c r="J9" s="8" t="str">
        <x:v>아니다. 최소분산점보다 낮은 기대수익률 방향의 조합은 다른 조합에 의해 지배된다.</x:v>
      </x:c>
      <x:c r="K9" s="8" t="str">
        <x:v>아니다. 최소분산점보다 낮은 기대수익률 방향의 조합은 다른 조합에 의해 지배된다.</x:v>
      </x:c>
      <x:c r="L9" s="8" t="str">
        <x:v>아니다. 최소분산점보다 낮은 기대수익률 방향의 조합은 다른 조합에 의해 지배된다.</x:v>
      </x:c>
      <x:c r="M9" s="8" t="str">
        <x:v>아니다. 최소분산점보다 낮은 기대수익률 방향의 조합은 다른 조합에 의해 지배된다.</x:v>
      </x:c>
      <x:c r="N9" s="8" t="str">
        <x:v>아니다. 최소분산점보다 낮은 기대수익률 방향의 조합은 다른 조합에 의해 지배된다.</x:v>
      </x:c>
      <x:c r="O9" s="8" t="str">
        <x:v>아니다. 최소분산점보다 낮은 기대수익률 방향의 조합은 다른 조합에 의해 지배된다.</x:v>
      </x:c>
      <x:c r="P9" s="8" t="str">
        <x:v>아니다. 최소분산점보다 낮은 기대수익률 방향의 조합은 다른 조합에 의해 지배된다.</x:v>
      </x:c>
    </x:row>
    <x:row r="10" ht="23" customHeight="1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</x:row>
    <x:row r="11" ht="25" customHeight="1">
      <x:c r="A11" s="7" t="str">
        <x:v>측정량</x:v>
      </x:c>
      <x:c r="B11" s="7" t="str">
        <x:v>결과</x:v>
      </x:c>
      <x:c r="C11" s="1"/>
      <x:c r="D11" s="1"/>
      <x:c r="E11" s="1"/>
      <x:c r="F11" s="1"/>
      <x:c r="G11" s="1"/>
      <x:c r="H11" s="1"/>
      <x:c r="I11" s="1"/>
      <x:c r="J11" s="3" t="str">
        <x:v>상관이 낮아질 때 곡선은?</x:v>
      </x:c>
      <x:c r="K11" s="3" t="str">
        <x:v>상관이 낮아질 때 곡선은?</x:v>
      </x:c>
      <x:c r="L11" s="3" t="str">
        <x:v>상관이 낮아질 때 곡선은?</x:v>
      </x:c>
      <x:c r="M11" s="3" t="str">
        <x:v>상관이 낮아질 때 곡선은?</x:v>
      </x:c>
      <x:c r="N11" s="3" t="str">
        <x:v>상관이 낮아질 때 곡선은?</x:v>
      </x:c>
      <x:c r="O11" s="3" t="str">
        <x:v>상관이 낮아질 때 곡선은?</x:v>
      </x:c>
      <x:c r="P11" s="3" t="str">
        <x:v>상관이 낮아질 때 곡선은?</x:v>
      </x:c>
    </x:row>
    <x:row r="12" ht="25" customHeight="1">
      <x:c r="A12" s="1" t="str">
        <x:v>최소분산 A 비중</x:v>
      </x:c>
      <x:c r="B12" s="17" t="n">
        <x:f>IF(B7^2+C7^2-2*B8*B7*C7&lt;0.000000000001,IF(B6&gt;=C6,1,0),MAX(0,MIN(1,(C7^2-B8*B7*C7)/(B7^2+C7^2-2*B8*B7*C7))))</x:f>
        <x:v>0.8571428571428571</x:v>
      </x:c>
      <x:c r="C12" s="1"/>
      <x:c r="D12" s="1"/>
      <x:c r="E12" s="1"/>
      <x:c r="F12" s="1"/>
      <x:c r="G12" s="1"/>
      <x:c r="H12" s="1"/>
      <x:c r="I12" s="1"/>
      <x:c r="J12" s="3" t="str">
        <x:v>상관이 낮아질 때 곡선은?</x:v>
      </x:c>
      <x:c r="K12" s="3" t="str">
        <x:v>상관이 낮아질 때 곡선은?</x:v>
      </x:c>
      <x:c r="L12" s="3" t="str">
        <x:v>상관이 낮아질 때 곡선은?</x:v>
      </x:c>
      <x:c r="M12" s="3" t="str">
        <x:v>상관이 낮아질 때 곡선은?</x:v>
      </x:c>
      <x:c r="N12" s="3" t="str">
        <x:v>상관이 낮아질 때 곡선은?</x:v>
      </x:c>
      <x:c r="O12" s="3" t="str">
        <x:v>상관이 낮아질 때 곡선은?</x:v>
      </x:c>
      <x:c r="P12" s="3" t="str">
        <x:v>상관이 낮아질 때 곡선은?</x:v>
      </x:c>
    </x:row>
    <x:row r="13" ht="26" customHeight="1">
      <x:c r="A13" s="1" t="str">
        <x:v>최소분산 수익률</x:v>
      </x:c>
      <x:c r="B13" s="17" t="n">
        <x:f>B12*B6+(1-B12)*C6</x:f>
        <x:v>0.055714285714285716</x:v>
      </x:c>
      <x:c r="C13" s="1"/>
      <x:c r="D13" s="1"/>
      <x:c r="E13" s="1"/>
      <x:c r="F13" s="1"/>
      <x:c r="G13" s="1"/>
      <x:c r="H13" s="1"/>
      <x:c r="I13" s="1"/>
      <x:c r="J13" s="8" t="str">
        <x:v>분산투자 효과가 커져 왼쪽으로 휜다. 주어진 비중의 기대수익률은 그대로이다.</x:v>
      </x:c>
      <x:c r="K13" s="8" t="str">
        <x:v>분산투자 효과가 커져 왼쪽으로 휜다. 주어진 비중의 기대수익률은 그대로이다.</x:v>
      </x:c>
      <x:c r="L13" s="8" t="str">
        <x:v>분산투자 효과가 커져 왼쪽으로 휜다. 주어진 비중의 기대수익률은 그대로이다.</x:v>
      </x:c>
      <x:c r="M13" s="8" t="str">
        <x:v>분산투자 효과가 커져 왼쪽으로 휜다. 주어진 비중의 기대수익률은 그대로이다.</x:v>
      </x:c>
      <x:c r="N13" s="8" t="str">
        <x:v>분산투자 효과가 커져 왼쪽으로 휜다. 주어진 비중의 기대수익률은 그대로이다.</x:v>
      </x:c>
      <x:c r="O13" s="8" t="str">
        <x:v>분산투자 효과가 커져 왼쪽으로 휜다. 주어진 비중의 기대수익률은 그대로이다.</x:v>
      </x:c>
      <x:c r="P13" s="8" t="str">
        <x:v>분산투자 효과가 커져 왼쪽으로 휜다. 주어진 비중의 기대수익률은 그대로이다.</x:v>
      </x:c>
    </x:row>
    <x:row r="14" ht="26" customHeight="1">
      <x:c r="A14" s="1" t="str">
        <x:v>최소분산 표준편차</x:v>
      </x:c>
      <x:c r="B14" s="17" t="n">
        <x:f>SQRT(MAX(0,B12^2*B7^2+(1-B12)^2*C7^2+2*B12*(1-B12)*B8*B7*C7))</x:f>
        <x:v>0.09561828874675149</x:v>
      </x:c>
      <x:c r="C14" s="1"/>
      <x:c r="D14" s="1"/>
      <x:c r="E14" s="1"/>
      <x:c r="F14" s="1"/>
      <x:c r="G14" s="1"/>
      <x:c r="H14" s="1"/>
      <x:c r="I14" s="1"/>
      <x:c r="J14" s="8" t="str">
        <x:v>분산투자 효과가 커져 왼쪽으로 휜다. 주어진 비중의 기대수익률은 그대로이다.</x:v>
      </x:c>
      <x:c r="K14" s="8" t="str">
        <x:v>분산투자 효과가 커져 왼쪽으로 휜다. 주어진 비중의 기대수익률은 그대로이다.</x:v>
      </x:c>
      <x:c r="L14" s="8" t="str">
        <x:v>분산투자 효과가 커져 왼쪽으로 휜다. 주어진 비중의 기대수익률은 그대로이다.</x:v>
      </x:c>
      <x:c r="M14" s="8" t="str">
        <x:v>분산투자 효과가 커져 왼쪽으로 휜다. 주어진 비중의 기대수익률은 그대로이다.</x:v>
      </x:c>
      <x:c r="N14" s="8" t="str">
        <x:v>분산투자 효과가 커져 왼쪽으로 휜다. 주어진 비중의 기대수익률은 그대로이다.</x:v>
      </x:c>
      <x:c r="O14" s="8" t="str">
        <x:v>분산투자 효과가 커져 왼쪽으로 휜다. 주어진 비중의 기대수익률은 그대로이다.</x:v>
      </x:c>
      <x:c r="P14" s="8" t="str">
        <x:v>분산투자 효과가 커져 왼쪽으로 휜다. 주어진 비중의 기대수익률은 그대로이다.</x:v>
      </x:c>
    </x:row>
    <x:row r="15" ht="26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8" t="str">
        <x:v>분산투자 효과가 커져 왼쪽으로 휜다. 주어진 비중의 기대수익률은 그대로이다.</x:v>
      </x:c>
      <x:c r="K15" s="8" t="str">
        <x:v>분산투자 효과가 커져 왼쪽으로 휜다. 주어진 비중의 기대수익률은 그대로이다.</x:v>
      </x:c>
      <x:c r="L15" s="8" t="str">
        <x:v>분산투자 효과가 커져 왼쪽으로 휜다. 주어진 비중의 기대수익률은 그대로이다.</x:v>
      </x:c>
      <x:c r="M15" s="8" t="str">
        <x:v>분산투자 효과가 커져 왼쪽으로 휜다. 주어진 비중의 기대수익률은 그대로이다.</x:v>
      </x:c>
      <x:c r="N15" s="8" t="str">
        <x:v>분산투자 효과가 커져 왼쪽으로 휜다. 주어진 비중의 기대수익률은 그대로이다.</x:v>
      </x:c>
      <x:c r="O15" s="8" t="str">
        <x:v>분산투자 효과가 커져 왼쪽으로 휜다. 주어진 비중의 기대수익률은 그대로이다.</x:v>
      </x:c>
      <x:c r="P15" s="8" t="str">
        <x:v>분산투자 효과가 커져 왼쪽으로 휜다. 주어진 비중의 기대수익률은 그대로이다.</x:v>
      </x:c>
    </x:row>
    <x:row r="16" ht="23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</x:row>
    <x:row r="17" ht="25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3" t="str">
        <x:v>이 곡선은 미래 결과를 보장하는가?</x:v>
      </x:c>
      <x:c r="K17" s="3" t="str">
        <x:v>이 곡선은 미래 결과를 보장하는가?</x:v>
      </x:c>
      <x:c r="L17" s="3" t="str">
        <x:v>이 곡선은 미래 결과를 보장하는가?</x:v>
      </x:c>
      <x:c r="M17" s="3" t="str">
        <x:v>이 곡선은 미래 결과를 보장하는가?</x:v>
      </x:c>
      <x:c r="N17" s="3" t="str">
        <x:v>이 곡선은 미래 결과를 보장하는가?</x:v>
      </x:c>
      <x:c r="O17" s="3" t="str">
        <x:v>이 곡선은 미래 결과를 보장하는가?</x:v>
      </x:c>
      <x:c r="P17" s="3" t="str">
        <x:v>이 곡선은 미래 결과를 보장하는가?</x:v>
      </x:c>
    </x:row>
    <x:row r="18" ht="25" customHeight="1">
      <x:c r="A18" s="3" t="str">
        <x:v>공매도 금지. D열은 가능한 조합 전체의 위험, F열은 최소분산점부터 기대수익률이 높은 방향의 경계이다. 기대수익률이 같은 특수 경우에는 최소분산점만 효율적이다.</x:v>
      </x:c>
      <x:c r="B18" s="3" t="str">
        <x:v>공매도 금지. D열은 가능한 조합 전체의 위험, F열은 최소분산점부터 기대수익률이 높은 방향의 경계이다. 기대수익률이 같은 특수 경우에는 최소분산점만 효율적이다.</x:v>
      </x:c>
      <x:c r="C18" s="3" t="str">
        <x:v>공매도 금지. D열은 가능한 조합 전체의 위험, F열은 최소분산점부터 기대수익률이 높은 방향의 경계이다. 기대수익률이 같은 특수 경우에는 최소분산점만 효율적이다.</x:v>
      </x:c>
      <x:c r="D18" s="3" t="str">
        <x:v>공매도 금지. D열은 가능한 조합 전체의 위험, F열은 최소분산점부터 기대수익률이 높은 방향의 경계이다. 기대수익률이 같은 특수 경우에는 최소분산점만 효율적이다.</x:v>
      </x:c>
      <x:c r="E18" s="3" t="str">
        <x:v>공매도 금지. D열은 가능한 조합 전체의 위험, F열은 최소분산점부터 기대수익률이 높은 방향의 경계이다. 기대수익률이 같은 특수 경우에는 최소분산점만 효율적이다.</x:v>
      </x:c>
      <x:c r="F18" s="3" t="str">
        <x:v>공매도 금지. D열은 가능한 조합 전체의 위험, F열은 최소분산점부터 기대수익률이 높은 방향의 경계이다. 기대수익률이 같은 특수 경우에는 최소분산점만 효율적이다.</x:v>
      </x:c>
      <x:c r="G18" s="3" t="str">
        <x:v>공매도 금지. D열은 가능한 조합 전체의 위험, F열은 최소분산점부터 기대수익률이 높은 방향의 경계이다. 기대수익률이 같은 특수 경우에는 최소분산점만 효율적이다.</x:v>
      </x:c>
      <x:c r="H18" s="3" t="str">
        <x:v>공매도 금지. D열은 가능한 조합 전체의 위험, F열은 최소분산점부터 기대수익률이 높은 방향의 경계이다. 기대수익률이 같은 특수 경우에는 최소분산점만 효율적이다.</x:v>
      </x:c>
      <x:c r="I18" s="1"/>
      <x:c r="J18" s="3" t="str">
        <x:v>이 곡선은 미래 결과를 보장하는가?</x:v>
      </x:c>
      <x:c r="K18" s="3" t="str">
        <x:v>이 곡선은 미래 결과를 보장하는가?</x:v>
      </x:c>
      <x:c r="L18" s="3" t="str">
        <x:v>이 곡선은 미래 결과를 보장하는가?</x:v>
      </x:c>
      <x:c r="M18" s="3" t="str">
        <x:v>이 곡선은 미래 결과를 보장하는가?</x:v>
      </x:c>
      <x:c r="N18" s="3" t="str">
        <x:v>이 곡선은 미래 결과를 보장하는가?</x:v>
      </x:c>
      <x:c r="O18" s="3" t="str">
        <x:v>이 곡선은 미래 결과를 보장하는가?</x:v>
      </x:c>
      <x:c r="P18" s="3" t="str">
        <x:v>이 곡선은 미래 결과를 보장하는가?</x:v>
      </x:c>
    </x:row>
    <x:row r="19" ht="26" customHeight="1">
      <x:c r="A19" s="3" t="str">
        <x:v>공매도 금지. D열은 가능한 조합 전체의 위험, F열은 최소분산점부터 기대수익률이 높은 방향의 경계이다. 기대수익률이 같은 특수 경우에는 최소분산점만 효율적이다.</x:v>
      </x:c>
      <x:c r="B19" s="3" t="str">
        <x:v>공매도 금지. D열은 가능한 조합 전체의 위험, F열은 최소분산점부터 기대수익률이 높은 방향의 경계이다. 기대수익률이 같은 특수 경우에는 최소분산점만 효율적이다.</x:v>
      </x:c>
      <x:c r="C19" s="3" t="str">
        <x:v>공매도 금지. D열은 가능한 조합 전체의 위험, F열은 최소분산점부터 기대수익률이 높은 방향의 경계이다. 기대수익률이 같은 특수 경우에는 최소분산점만 효율적이다.</x:v>
      </x:c>
      <x:c r="D19" s="3" t="str">
        <x:v>공매도 금지. D열은 가능한 조합 전체의 위험, F열은 최소분산점부터 기대수익률이 높은 방향의 경계이다. 기대수익률이 같은 특수 경우에는 최소분산점만 효율적이다.</x:v>
      </x:c>
      <x:c r="E19" s="3" t="str">
        <x:v>공매도 금지. D열은 가능한 조합 전체의 위험, F열은 최소분산점부터 기대수익률이 높은 방향의 경계이다. 기대수익률이 같은 특수 경우에는 최소분산점만 효율적이다.</x:v>
      </x:c>
      <x:c r="F19" s="3" t="str">
        <x:v>공매도 금지. D열은 가능한 조합 전체의 위험, F열은 최소분산점부터 기대수익률이 높은 방향의 경계이다. 기대수익률이 같은 특수 경우에는 최소분산점만 효율적이다.</x:v>
      </x:c>
      <x:c r="G19" s="3" t="str">
        <x:v>공매도 금지. D열은 가능한 조합 전체의 위험, F열은 최소분산점부터 기대수익률이 높은 방향의 경계이다. 기대수익률이 같은 특수 경우에는 최소분산점만 효율적이다.</x:v>
      </x:c>
      <x:c r="H19" s="3" t="str">
        <x:v>공매도 금지. D열은 가능한 조합 전체의 위험, F열은 최소분산점부터 기대수익률이 높은 방향의 경계이다. 기대수익률이 같은 특수 경우에는 최소분산점만 효율적이다.</x:v>
      </x:c>
      <x:c r="I19" s="1"/>
      <x:c r="J19" s="8" t="str">
        <x:v>아니다. 기대수익률·공분산의 가정에 조건부인 결과다. 추정기간이나 모형이 바뀌면 곡선과 최적 비중도 달라진다.</x:v>
      </x:c>
      <x:c r="K19" s="8" t="str">
        <x:v>아니다. 기대수익률·공분산의 가정에 조건부인 결과다. 추정기간이나 모형이 바뀌면 곡선과 최적 비중도 달라진다.</x:v>
      </x:c>
      <x:c r="L19" s="8" t="str">
        <x:v>아니다. 기대수익률·공분산의 가정에 조건부인 결과다. 추정기간이나 모형이 바뀌면 곡선과 최적 비중도 달라진다.</x:v>
      </x:c>
      <x:c r="M19" s="8" t="str">
        <x:v>아니다. 기대수익률·공분산의 가정에 조건부인 결과다. 추정기간이나 모형이 바뀌면 곡선과 최적 비중도 달라진다.</x:v>
      </x:c>
      <x:c r="N19" s="8" t="str">
        <x:v>아니다. 기대수익률·공분산의 가정에 조건부인 결과다. 추정기간이나 모형이 바뀌면 곡선과 최적 비중도 달라진다.</x:v>
      </x:c>
      <x:c r="O19" s="8" t="str">
        <x:v>아니다. 기대수익률·공분산의 가정에 조건부인 결과다. 추정기간이나 모형이 바뀌면 곡선과 최적 비중도 달라진다.</x:v>
      </x:c>
      <x:c r="P19" s="8" t="str">
        <x:v>아니다. 기대수익률·공분산의 가정에 조건부인 결과다. 추정기간이나 모형이 바뀌면 곡선과 최적 비중도 달라진다.</x:v>
      </x:c>
    </x:row>
    <x:row r="20" ht="26" customHeight="1">
      <x:c r="A20" s="3" t="str">
        <x:v>공매도 금지. D열은 가능한 조합 전체의 위험, F열은 최소분산점부터 기대수익률이 높은 방향의 경계이다. 기대수익률이 같은 특수 경우에는 최소분산점만 효율적이다.</x:v>
      </x:c>
      <x:c r="B20" s="3" t="str">
        <x:v>공매도 금지. D열은 가능한 조합 전체의 위험, F열은 최소분산점부터 기대수익률이 높은 방향의 경계이다. 기대수익률이 같은 특수 경우에는 최소분산점만 효율적이다.</x:v>
      </x:c>
      <x:c r="C20" s="3" t="str">
        <x:v>공매도 금지. D열은 가능한 조합 전체의 위험, F열은 최소분산점부터 기대수익률이 높은 방향의 경계이다. 기대수익률이 같은 특수 경우에는 최소분산점만 효율적이다.</x:v>
      </x:c>
      <x:c r="D20" s="3" t="str">
        <x:v>공매도 금지. D열은 가능한 조합 전체의 위험, F열은 최소분산점부터 기대수익률이 높은 방향의 경계이다. 기대수익률이 같은 특수 경우에는 최소분산점만 효율적이다.</x:v>
      </x:c>
      <x:c r="E20" s="3" t="str">
        <x:v>공매도 금지. D열은 가능한 조합 전체의 위험, F열은 최소분산점부터 기대수익률이 높은 방향의 경계이다. 기대수익률이 같은 특수 경우에는 최소분산점만 효율적이다.</x:v>
      </x:c>
      <x:c r="F20" s="3" t="str">
        <x:v>공매도 금지. D열은 가능한 조합 전체의 위험, F열은 최소분산점부터 기대수익률이 높은 방향의 경계이다. 기대수익률이 같은 특수 경우에는 최소분산점만 효율적이다.</x:v>
      </x:c>
      <x:c r="G20" s="3" t="str">
        <x:v>공매도 금지. D열은 가능한 조합 전체의 위험, F열은 최소분산점부터 기대수익률이 높은 방향의 경계이다. 기대수익률이 같은 특수 경우에는 최소분산점만 효율적이다.</x:v>
      </x:c>
      <x:c r="H20" s="3" t="str">
        <x:v>공매도 금지. D열은 가능한 조합 전체의 위험, F열은 최소분산점부터 기대수익률이 높은 방향의 경계이다. 기대수익률이 같은 특수 경우에는 최소분산점만 효율적이다.</x:v>
      </x:c>
      <x:c r="I20" s="1"/>
      <x:c r="J20" s="8" t="str">
        <x:v>아니다. 기대수익률·공분산의 가정에 조건부인 결과다. 추정기간이나 모형이 바뀌면 곡선과 최적 비중도 달라진다.</x:v>
      </x:c>
      <x:c r="K20" s="8" t="str">
        <x:v>아니다. 기대수익률·공분산의 가정에 조건부인 결과다. 추정기간이나 모형이 바뀌면 곡선과 최적 비중도 달라진다.</x:v>
      </x:c>
      <x:c r="L20" s="8" t="str">
        <x:v>아니다. 기대수익률·공분산의 가정에 조건부인 결과다. 추정기간이나 모형이 바뀌면 곡선과 최적 비중도 달라진다.</x:v>
      </x:c>
      <x:c r="M20" s="8" t="str">
        <x:v>아니다. 기대수익률·공분산의 가정에 조건부인 결과다. 추정기간이나 모형이 바뀌면 곡선과 최적 비중도 달라진다.</x:v>
      </x:c>
      <x:c r="N20" s="8" t="str">
        <x:v>아니다. 기대수익률·공분산의 가정에 조건부인 결과다. 추정기간이나 모형이 바뀌면 곡선과 최적 비중도 달라진다.</x:v>
      </x:c>
      <x:c r="O20" s="8" t="str">
        <x:v>아니다. 기대수익률·공분산의 가정에 조건부인 결과다. 추정기간이나 모형이 바뀌면 곡선과 최적 비중도 달라진다.</x:v>
      </x:c>
      <x:c r="P20" s="8" t="str">
        <x:v>아니다. 기대수익률·공분산의 가정에 조건부인 결과다. 추정기간이나 모형이 바뀌면 곡선과 최적 비중도 달라진다.</x:v>
      </x:c>
    </x:row>
    <x:row r="21" ht="26" customHeight="1">
      <x:c r="A21" s="3" t="str">
        <x:v>공매도 금지. D열은 가능한 조합 전체의 위험, F열은 최소분산점부터 기대수익률이 높은 방향의 경계이다. 기대수익률이 같은 특수 경우에는 최소분산점만 효율적이다.</x:v>
      </x:c>
      <x:c r="B21" s="3" t="str">
        <x:v>공매도 금지. D열은 가능한 조합 전체의 위험, F열은 최소분산점부터 기대수익률이 높은 방향의 경계이다. 기대수익률이 같은 특수 경우에는 최소분산점만 효율적이다.</x:v>
      </x:c>
      <x:c r="C21" s="3" t="str">
        <x:v>공매도 금지. D열은 가능한 조합 전체의 위험, F열은 최소분산점부터 기대수익률이 높은 방향의 경계이다. 기대수익률이 같은 특수 경우에는 최소분산점만 효율적이다.</x:v>
      </x:c>
      <x:c r="D21" s="3" t="str">
        <x:v>공매도 금지. D열은 가능한 조합 전체의 위험, F열은 최소분산점부터 기대수익률이 높은 방향의 경계이다. 기대수익률이 같은 특수 경우에는 최소분산점만 효율적이다.</x:v>
      </x:c>
      <x:c r="E21" s="3" t="str">
        <x:v>공매도 금지. D열은 가능한 조합 전체의 위험, F열은 최소분산점부터 기대수익률이 높은 방향의 경계이다. 기대수익률이 같은 특수 경우에는 최소분산점만 효율적이다.</x:v>
      </x:c>
      <x:c r="F21" s="3" t="str">
        <x:v>공매도 금지. D열은 가능한 조합 전체의 위험, F열은 최소분산점부터 기대수익률이 높은 방향의 경계이다. 기대수익률이 같은 특수 경우에는 최소분산점만 효율적이다.</x:v>
      </x:c>
      <x:c r="G21" s="3" t="str">
        <x:v>공매도 금지. D열은 가능한 조합 전체의 위험, F열은 최소분산점부터 기대수익률이 높은 방향의 경계이다. 기대수익률이 같은 특수 경우에는 최소분산점만 효율적이다.</x:v>
      </x:c>
      <x:c r="H21" s="3" t="str">
        <x:v>공매도 금지. D열은 가능한 조합 전체의 위험, F열은 최소분산점부터 기대수익률이 높은 방향의 경계이다. 기대수익률이 같은 특수 경우에는 최소분산점만 효율적이다.</x:v>
      </x:c>
      <x:c r="I21" s="1"/>
      <x:c r="J21" s="8" t="str">
        <x:v>아니다. 기대수익률·공분산의 가정에 조건부인 결과다. 추정기간이나 모형이 바뀌면 곡선과 최적 비중도 달라진다.</x:v>
      </x:c>
      <x:c r="K21" s="8" t="str">
        <x:v>아니다. 기대수익률·공분산의 가정에 조건부인 결과다. 추정기간이나 모형이 바뀌면 곡선과 최적 비중도 달라진다.</x:v>
      </x:c>
      <x:c r="L21" s="8" t="str">
        <x:v>아니다. 기대수익률·공분산의 가정에 조건부인 결과다. 추정기간이나 모형이 바뀌면 곡선과 최적 비중도 달라진다.</x:v>
      </x:c>
      <x:c r="M21" s="8" t="str">
        <x:v>아니다. 기대수익률·공분산의 가정에 조건부인 결과다. 추정기간이나 모형이 바뀌면 곡선과 최적 비중도 달라진다.</x:v>
      </x:c>
      <x:c r="N21" s="8" t="str">
        <x:v>아니다. 기대수익률·공분산의 가정에 조건부인 결과다. 추정기간이나 모형이 바뀌면 곡선과 최적 비중도 달라진다.</x:v>
      </x:c>
      <x:c r="O21" s="8" t="str">
        <x:v>아니다. 기대수익률·공분산의 가정에 조건부인 결과다. 추정기간이나 모형이 바뀌면 곡선과 최적 비중도 달라진다.</x:v>
      </x:c>
      <x:c r="P21" s="8" t="str">
        <x:v>아니다. 기대수익률·공분산의 가정에 조건부인 결과다. 추정기간이나 모형이 바뀌면 곡선과 최적 비중도 달라진다.</x:v>
      </x:c>
    </x:row>
    <x:row r="22" ht="23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</x:row>
    <x:row r="23" ht="23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</x:row>
    <x:row r="24" ht="28" customHeight="1">
      <x:c r="A24" s="7" t="str">
        <x:v>A 비중</x:v>
      </x:c>
      <x:c r="B24" s="7" t="str">
        <x:v>B 비중</x:v>
      </x:c>
      <x:c r="C24" s="7" t="str">
        <x:v>기대수익률</x:v>
      </x:c>
      <x:c r="D24" s="7" t="str">
        <x:v>표준편차</x:v>
      </x:c>
      <x:c r="E24" s="7" t="str">
        <x:v>효율 여부</x:v>
      </x:c>
      <x:c r="F24" s="7" t="str">
        <x:v>효율 경계 위험</x:v>
      </x:c>
      <x:c r="G24" s="7" t="str">
        <x:v>효율 경계 수익</x:v>
      </x:c>
      <x:c r="H24" s="1"/>
      <x:c r="I24" s="1"/>
      <x:c r="J24" s="1"/>
      <x:c r="K24" s="1"/>
      <x:c r="L24" s="1"/>
      <x:c r="M24" s="1"/>
      <x:c r="N24" s="1"/>
      <x:c r="O24" s="1"/>
      <x:c r="P24" s="1"/>
    </x:row>
    <x:row r="25" ht="23" customHeight="1">
      <x:c r="A25" s="17" t="n">
        <x:v>0</x:v>
      </x:c>
      <x:c r="B25" s="17" t="n">
        <x:f>1-A25</x:f>
        <x:v>1</x:v>
      </x:c>
      <x:c r="C25" s="17" t="n">
        <x:f>A25*$B$6+B25*$C$6</x:f>
        <x:v>0.09</x:v>
      </x:c>
      <x:c r="D25" s="17" t="n">
        <x:f>SQRT(MAX(0,A25^2*$B$7^2+B25^2*$C$7^2+2*A25*B25*$B$8*$B$7*$C$7))</x:f>
        <x:v>0.2</x:v>
      </x:c>
      <x:c r="E25" s="1" t="str">
        <x:f>IF($B$6=$C$6,IF(ABS(A25-$B$12)&lt;0.0000001,"효율","비효율"),IF(C25&gt;=$B$13,"효율","비효율"))</x:f>
        <x:v>효율</x:v>
      </x:c>
      <x:c r="F25" s="17" t="n">
        <x:f>IF(E25="효율",D25,"")</x:f>
        <x:v>0.2</x:v>
      </x:c>
      <x:c r="G25" s="17" t="n">
        <x:f>IF(E25="효율",C25,"")</x:f>
        <x:v>0.09</x:v>
      </x:c>
      <x:c r="H25" s="1"/>
      <x:c r="I25" s="1"/>
      <x:c r="J25" s="1"/>
      <x:c r="K25" s="1"/>
      <x:c r="L25" s="1"/>
      <x:c r="M25" s="1"/>
      <x:c r="N25" s="1"/>
      <x:c r="O25" s="1"/>
      <x:c r="P25" s="1"/>
    </x:row>
    <x:row r="26" ht="23" customHeight="1">
      <x:c r="A26" s="17" t="n">
        <x:v>0.01</x:v>
      </x:c>
      <x:c r="B26" s="17" t="n">
        <x:f>1-A26</x:f>
        <x:v>0.99</x:v>
      </x:c>
      <x:c r="C26" s="17" t="n">
        <x:f>A26*$B$6+B26*$C$6</x:f>
        <x:v>0.0896</x:v>
      </x:c>
      <x:c r="D26" s="17" t="n">
        <x:f>SQRT(MAX(0,A26^2*$B$7^2+B26^2*$C$7^2+2*A26*B26*$B$8*$B$7*$C$7))</x:f>
        <x:v>0.1982024217813698</x:v>
      </x:c>
      <x:c r="E26" s="1" t="str">
        <x:f>IF($B$6=$C$6,IF(ABS(A26-$B$12)&lt;0.0000001,"효율","비효율"),IF(C26&gt;=$B$13,"효율","비효율"))</x:f>
        <x:v>효율</x:v>
      </x:c>
      <x:c r="F26" s="17" t="n">
        <x:f>IF(E26="효율",D26,"")</x:f>
        <x:v>0.1982024217813698</x:v>
      </x:c>
      <x:c r="G26" s="17" t="n">
        <x:f>IF(E26="효율",C26,"")</x:f>
        <x:v>0.0896</x:v>
      </x:c>
      <x:c r="H26" s="1"/>
      <x:c r="I26" s="1"/>
      <x:c r="J26" s="1"/>
      <x:c r="K26" s="1"/>
      <x:c r="L26" s="1"/>
      <x:c r="M26" s="1"/>
      <x:c r="N26" s="1"/>
      <x:c r="O26" s="1"/>
      <x:c r="P26" s="1"/>
    </x:row>
    <x:row r="27" ht="23" customHeight="1">
      <x:c r="A27" s="17" t="n">
        <x:v>0.02</x:v>
      </x:c>
      <x:c r="B27" s="17" t="n">
        <x:f>1-A27</x:f>
        <x:v>0.98</x:v>
      </x:c>
      <x:c r="C27" s="17" t="n">
        <x:f>A27*$B$6+B27*$C$6</x:f>
        <x:v>0.0892</x:v>
      </x:c>
      <x:c r="D27" s="17" t="n">
        <x:f>SQRT(MAX(0,A27^2*$B$7^2+B27^2*$C$7^2+2*A27*B27*$B$8*$B$7*$C$7))</x:f>
        <x:v>0.19640977572412224</x:v>
      </x:c>
      <x:c r="E27" s="1" t="str">
        <x:f>IF($B$6=$C$6,IF(ABS(A27-$B$12)&lt;0.0000001,"효율","비효율"),IF(C27&gt;=$B$13,"효율","비효율"))</x:f>
        <x:v>효율</x:v>
      </x:c>
      <x:c r="F27" s="17" t="n">
        <x:f>IF(E27="효율",D27,"")</x:f>
        <x:v>0.19640977572412224</x:v>
      </x:c>
      <x:c r="G27" s="17" t="n">
        <x:f>IF(E27="효율",C27,"")</x:f>
        <x:v>0.0892</x:v>
      </x:c>
      <x:c r="H27" s="1"/>
      <x:c r="I27" s="1"/>
      <x:c r="J27" s="1"/>
      <x:c r="K27" s="1"/>
      <x:c r="L27" s="1"/>
      <x:c r="M27" s="1"/>
      <x:c r="N27" s="1"/>
      <x:c r="O27" s="1"/>
      <x:c r="P27" s="1"/>
    </x:row>
    <x:row r="28" ht="23" customHeight="1">
      <x:c r="A28" s="17" t="n">
        <x:v>0.03</x:v>
      </x:c>
      <x:c r="B28" s="17" t="n">
        <x:f>1-A28</x:f>
        <x:v>0.97</x:v>
      </x:c>
      <x:c r="C28" s="17" t="n">
        <x:f>A28*$B$6+B28*$C$6</x:f>
        <x:v>0.08879999999999999</x:v>
      </x:c>
      <x:c r="D28" s="17" t="n">
        <x:f>SQRT(MAX(0,A28^2*$B$7^2+B28^2*$C$7^2+2*A28*B28*$B$8*$B$7*$C$7))</x:f>
        <x:v>0.1946221981172754</x:v>
      </x:c>
      <x:c r="E28" s="1" t="str">
        <x:f>IF($B$6=$C$6,IF(ABS(A28-$B$12)&lt;0.0000001,"효율","비효율"),IF(C28&gt;=$B$13,"효율","비효율"))</x:f>
        <x:v>효율</x:v>
      </x:c>
      <x:c r="F28" s="17" t="n">
        <x:f>IF(E28="효율",D28,"")</x:f>
        <x:v>0.1946221981172754</x:v>
      </x:c>
      <x:c r="G28" s="17" t="n">
        <x:f>IF(E28="효율",C28,"")</x:f>
        <x:v>0.08879999999999999</x:v>
      </x:c>
      <x:c r="H28" s="1"/>
      <x:c r="I28" s="1"/>
      <x:c r="J28" s="1"/>
      <x:c r="K28" s="1"/>
      <x:c r="L28" s="1"/>
      <x:c r="M28" s="1"/>
      <x:c r="N28" s="1"/>
      <x:c r="O28" s="1"/>
      <x:c r="P28" s="1"/>
    </x:row>
    <x:row r="29" ht="23" customHeight="1">
      <x:c r="A29" s="17" t="n">
        <x:v>0.04</x:v>
      </x:c>
      <x:c r="B29" s="17" t="n">
        <x:f>1-A29</x:f>
        <x:v>0.96</x:v>
      </x:c>
      <x:c r="C29" s="17" t="n">
        <x:f>A29*$B$6+B29*$C$6</x:f>
        <x:v>0.08839999999999999</x:v>
      </x:c>
      <x:c r="D29" s="17" t="n">
        <x:f>SQRT(MAX(0,A29^2*$B$7^2+B29^2*$C$7^2+2*A29*B29*$B$8*$B$7*$C$7))</x:f>
        <x:v>0.1928398299107319</x:v>
      </x:c>
      <x:c r="E29" s="1" t="str">
        <x:f>IF($B$6=$C$6,IF(ABS(A29-$B$12)&lt;0.0000001,"효율","비효율"),IF(C29&gt;=$B$13,"효율","비효율"))</x:f>
        <x:v>효율</x:v>
      </x:c>
      <x:c r="F29" s="17" t="n">
        <x:f>IF(E29="효율",D29,"")</x:f>
        <x:v>0.1928398299107319</x:v>
      </x:c>
      <x:c r="G29" s="17" t="n">
        <x:f>IF(E29="효율",C29,"")</x:f>
        <x:v>0.08839999999999999</x:v>
      </x:c>
      <x:c r="H29" s="1"/>
      <x:c r="I29" s="1"/>
      <x:c r="J29" s="1"/>
      <x:c r="K29" s="1"/>
      <x:c r="L29" s="1"/>
      <x:c r="M29" s="1"/>
      <x:c r="N29" s="1"/>
      <x:c r="O29" s="1"/>
      <x:c r="P29" s="1"/>
    </x:row>
    <x:row r="30" ht="23" customHeight="1">
      <x:c r="A30" s="17" t="n">
        <x:v>0.05</x:v>
      </x:c>
      <x:c r="B30" s="17" t="n">
        <x:f>1-A30</x:f>
        <x:v>0.95</x:v>
      </x:c>
      <x:c r="C30" s="17" t="n">
        <x:f>A30*$B$6+B30*$C$6</x:f>
        <x:v>0.088</x:v>
      </x:c>
      <x:c r="D30" s="17" t="n">
        <x:f>SQRT(MAX(0,A30^2*$B$7^2+B30^2*$C$7^2+2*A30*B30*$B$8*$B$7*$C$7))</x:f>
        <x:v>0.19106281689538654</x:v>
      </x:c>
      <x:c r="E30" s="1" t="str">
        <x:f>IF($B$6=$C$6,IF(ABS(A30-$B$12)&lt;0.0000001,"효율","비효율"),IF(C30&gt;=$B$13,"효율","비효율"))</x:f>
        <x:v>효율</x:v>
      </x:c>
      <x:c r="F30" s="17" t="n">
        <x:f>IF(E30="효율",D30,"")</x:f>
        <x:v>0.19106281689538654</x:v>
      </x:c>
      <x:c r="G30" s="17" t="n">
        <x:f>IF(E30="효율",C30,"")</x:f>
        <x:v>0.088</x:v>
      </x:c>
      <x:c r="H30" s="1"/>
      <x:c r="I30" s="1"/>
      <x:c r="J30" s="1"/>
      <x:c r="K30" s="1"/>
      <x:c r="L30" s="1"/>
      <x:c r="M30" s="1"/>
      <x:c r="N30" s="1"/>
      <x:c r="O30" s="1"/>
      <x:c r="P30" s="1"/>
    </x:row>
    <x:row r="31" ht="23" customHeight="1">
      <x:c r="A31" s="17" t="n">
        <x:v>0.06</x:v>
      </x:c>
      <x:c r="B31" s="17" t="n">
        <x:f>1-A31</x:f>
        <x:v>0.94</x:v>
      </x:c>
      <x:c r="C31" s="17" t="n">
        <x:f>A31*$B$6+B31*$C$6</x:f>
        <x:v>0.0876</x:v>
      </x:c>
      <x:c r="D31" s="17" t="n">
        <x:f>SQRT(MAX(0,A31^2*$B$7^2+B31^2*$C$7^2+2*A31*B31*$B$8*$B$7*$C$7))</x:f>
        <x:v>0.1892913098903381</x:v>
      </x:c>
      <x:c r="E31" s="1" t="str">
        <x:f>IF($B$6=$C$6,IF(ABS(A31-$B$12)&lt;0.0000001,"효율","비효율"),IF(C31&gt;=$B$13,"효율","비효율"))</x:f>
        <x:v>효율</x:v>
      </x:c>
      <x:c r="F31" s="17" t="n">
        <x:f>IF(E31="효율",D31,"")</x:f>
        <x:v>0.1892913098903381</x:v>
      </x:c>
      <x:c r="G31" s="17" t="n">
        <x:f>IF(E31="효율",C31,"")</x:f>
        <x:v>0.0876</x:v>
      </x:c>
      <x:c r="H31" s="1"/>
      <x:c r="I31" s="1"/>
      <x:c r="J31" s="1"/>
      <x:c r="K31" s="1"/>
      <x:c r="L31" s="1"/>
      <x:c r="M31" s="1"/>
      <x:c r="N31" s="1"/>
      <x:c r="O31" s="1"/>
      <x:c r="P31" s="1"/>
    </x:row>
    <x:row r="32" ht="23" customHeight="1">
      <x:c r="A32" s="17" t="n">
        <x:v>0.07</x:v>
      </x:c>
      <x:c r="B32" s="17" t="n">
        <x:f>1-A32</x:f>
        <x:v>0.9299999999999999</x:v>
      </x:c>
      <x:c r="C32" s="17" t="n">
        <x:f>A32*$B$6+B32*$C$6</x:f>
        <x:v>0.0872</x:v>
      </x:c>
      <x:c r="D32" s="17" t="n">
        <x:f>SQRT(MAX(0,A32^2*$B$7^2+B32^2*$C$7^2+2*A32*B32*$B$8*$B$7*$C$7))</x:f>
        <x:v>0.1875254649374319</x:v>
      </x:c>
      <x:c r="E32" s="1" t="str">
        <x:f>IF($B$6=$C$6,IF(ABS(A32-$B$12)&lt;0.0000001,"효율","비효율"),IF(C32&gt;=$B$13,"효율","비효율"))</x:f>
        <x:v>효율</x:v>
      </x:c>
      <x:c r="F32" s="17" t="n">
        <x:f>IF(E32="효율",D32,"")</x:f>
        <x:v>0.1875254649374319</x:v>
      </x:c>
      <x:c r="G32" s="17" t="n">
        <x:f>IF(E32="효율",C32,"")</x:f>
        <x:v>0.0872</x:v>
      </x:c>
      <x:c r="H32" s="1"/>
      <x:c r="I32" s="1"/>
      <x:c r="J32" s="1"/>
      <x:c r="K32" s="1"/>
      <x:c r="L32" s="1"/>
      <x:c r="M32" s="1"/>
      <x:c r="N32" s="1"/>
      <x:c r="O32" s="1"/>
      <x:c r="P32" s="1"/>
    </x:row>
    <x:row r="33" ht="23" customHeight="1">
      <x:c r="A33" s="17" t="n">
        <x:v>0.08</x:v>
      </x:c>
      <x:c r="B33" s="17" t="n">
        <x:f>1-A33</x:f>
        <x:v>0.92</x:v>
      </x:c>
      <x:c r="C33" s="17" t="n">
        <x:f>A33*$B$6+B33*$C$6</x:f>
        <x:v>0.0868</x:v>
      </x:c>
      <x:c r="D33" s="17" t="n">
        <x:f>SQRT(MAX(0,A33^2*$B$7^2+B33^2*$C$7^2+2*A33*B33*$B$8*$B$7*$C$7))</x:f>
        <x:v>0.18576544350335994</x:v>
      </x:c>
      <x:c r="E33" s="1" t="str">
        <x:f>IF($B$6=$C$6,IF(ABS(A33-$B$12)&lt;0.0000001,"효율","비효율"),IF(C33&gt;=$B$13,"효율","비효율"))</x:f>
        <x:v>효율</x:v>
      </x:c>
      <x:c r="F33" s="17" t="n">
        <x:f>IF(E33="효율",D33,"")</x:f>
        <x:v>0.18576544350335994</x:v>
      </x:c>
      <x:c r="G33" s="17" t="n">
        <x:f>IF(E33="효율",C33,"")</x:f>
        <x:v>0.0868</x:v>
      </x:c>
      <x:c r="H33" s="1"/>
      <x:c r="I33" s="1"/>
      <x:c r="J33" s="1"/>
      <x:c r="K33" s="1"/>
      <x:c r="L33" s="1"/>
      <x:c r="M33" s="1"/>
      <x:c r="N33" s="1"/>
      <x:c r="O33" s="1"/>
      <x:c r="P33" s="1"/>
    </x:row>
    <x:row r="34" ht="23" customHeight="1">
      <x:c r="A34" s="17" t="n">
        <x:v>0.09</x:v>
      </x:c>
      <x:c r="B34" s="17" t="n">
        <x:f>1-A34</x:f>
        <x:v>0.91</x:v>
      </x:c>
      <x:c r="C34" s="17" t="n">
        <x:f>A34*$B$6+B34*$C$6</x:f>
        <x:v>0.0864</x:v>
      </x:c>
      <x:c r="D34" s="17" t="n">
        <x:f>SQRT(MAX(0,A34^2*$B$7^2+B34^2*$C$7^2+2*A34*B34*$B$8*$B$7*$C$7))</x:f>
        <x:v>0.18401141268953947</x:v>
      </x:c>
      <x:c r="E34" s="1" t="str">
        <x:f>IF($B$6=$C$6,IF(ABS(A34-$B$12)&lt;0.0000001,"효율","비효율"),IF(C34&gt;=$B$13,"효율","비효율"))</x:f>
        <x:v>효율</x:v>
      </x:c>
      <x:c r="F34" s="17" t="n">
        <x:f>IF(E34="효율",D34,"")</x:f>
        <x:v>0.18401141268953947</x:v>
      </x:c>
      <x:c r="G34" s="17" t="n">
        <x:f>IF(E34="효율",C34,"")</x:f>
        <x:v>0.0864</x:v>
      </x:c>
      <x:c r="H34" s="1"/>
      <x:c r="I34" s="1"/>
      <x:c r="J34" s="1"/>
      <x:c r="K34" s="1"/>
      <x:c r="L34" s="1"/>
      <x:c r="M34" s="1"/>
      <x:c r="N34" s="1"/>
      <x:c r="O34" s="1"/>
      <x:c r="P34" s="1"/>
    </x:row>
    <x:row r="35" ht="23" customHeight="1">
      <x:c r="A35" s="17" t="n">
        <x:v>0.1</x:v>
      </x:c>
      <x:c r="B35" s="17" t="n">
        <x:f>1-A35</x:f>
        <x:v>0.9</x:v>
      </x:c>
      <x:c r="C35" s="17" t="n">
        <x:f>A35*$B$6+B35*$C$6</x:f>
        <x:v>0.08600000000000001</x:v>
      </x:c>
      <x:c r="D35" s="17" t="n">
        <x:f>SQRT(MAX(0,A35^2*$B$7^2+B35^2*$C$7^2+2*A35*B35*$B$8*$B$7*$C$7))</x:f>
        <x:v>0.18226354544998846</x:v>
      </x:c>
      <x:c r="E35" s="1" t="str">
        <x:f>IF($B$6=$C$6,IF(ABS(A35-$B$12)&lt;0.0000001,"효율","비효율"),IF(C35&gt;=$B$13,"효율","비효율"))</x:f>
        <x:v>효율</x:v>
      </x:c>
      <x:c r="F35" s="17" t="n">
        <x:f>IF(E35="효율",D35,"")</x:f>
        <x:v>0.18226354544998846</x:v>
      </x:c>
      <x:c r="G35" s="17" t="n">
        <x:f>IF(E35="효율",C35,"")</x:f>
        <x:v>0.08600000000000001</x:v>
      </x:c>
      <x:c r="H35" s="1"/>
      <x:c r="I35" s="1"/>
      <x:c r="J35" s="1"/>
      <x:c r="K35" s="1"/>
      <x:c r="L35" s="1"/>
      <x:c r="M35" s="1"/>
      <x:c r="N35" s="1"/>
      <x:c r="O35" s="1"/>
      <x:c r="P35" s="1"/>
    </x:row>
    <x:row r="36" ht="23" customHeight="1">
      <x:c r="A36" s="17" t="n">
        <x:v>0.11</x:v>
      </x:c>
      <x:c r="B36" s="17" t="n">
        <x:f>1-A36</x:f>
        <x:v>0.89</x:v>
      </x:c>
      <x:c r="C36" s="17" t="n">
        <x:f>A36*$B$6+B36*$C$6</x:f>
        <x:v>0.08560000000000001</x:v>
      </x:c>
      <x:c r="D36" s="17" t="n">
        <x:f>SQRT(MAX(0,A36^2*$B$7^2+B36^2*$C$7^2+2*A36*B36*$B$8*$B$7*$C$7))</x:f>
        <x:v>0.18052202081740612</x:v>
      </x:c>
      <x:c r="E36" s="1" t="str">
        <x:f>IF($B$6=$C$6,IF(ABS(A36-$B$12)&lt;0.0000001,"효율","비효율"),IF(C36&gt;=$B$13,"효율","비효율"))</x:f>
        <x:v>효율</x:v>
      </x:c>
      <x:c r="F36" s="17" t="n">
        <x:f>IF(E36="효율",D36,"")</x:f>
        <x:v>0.18052202081740612</x:v>
      </x:c>
      <x:c r="G36" s="17" t="n">
        <x:f>IF(E36="효율",C36,"")</x:f>
        <x:v>0.08560000000000001</x:v>
      </x:c>
      <x:c r="H36" s="1"/>
      <x:c r="I36" s="1"/>
      <x:c r="J36" s="1"/>
      <x:c r="K36" s="1"/>
      <x:c r="L36" s="1"/>
      <x:c r="M36" s="1"/>
      <x:c r="N36" s="1"/>
      <x:c r="O36" s="1"/>
      <x:c r="P36" s="1"/>
    </x:row>
    <x:row r="37" ht="23" customHeight="1">
      <x:c r="A37" s="17" t="n">
        <x:v>0.12</x:v>
      </x:c>
      <x:c r="B37" s="17" t="n">
        <x:f>1-A37</x:f>
        <x:v>0.88</x:v>
      </x:c>
      <x:c r="C37" s="17" t="n">
        <x:f>A37*$B$6+B37*$C$6</x:f>
        <x:v>0.0852</x:v>
      </x:c>
      <x:c r="D37" s="17" t="n">
        <x:f>SQRT(MAX(0,A37^2*$B$7^2+B37^2*$C$7^2+2*A37*B37*$B$8*$B$7*$C$7))</x:f>
        <x:v>0.1787870241376594</x:v>
      </x:c>
      <x:c r="E37" s="1" t="str">
        <x:f>IF($B$6=$C$6,IF(ABS(A37-$B$12)&lt;0.0000001,"효율","비효율"),IF(C37&gt;=$B$13,"효율","비효율"))</x:f>
        <x:v>효율</x:v>
      </x:c>
      <x:c r="F37" s="17" t="n">
        <x:f>IF(E37="효율",D37,"")</x:f>
        <x:v>0.1787870241376594</x:v>
      </x:c>
      <x:c r="G37" s="17" t="n">
        <x:f>IF(E37="효율",C37,"")</x:f>
        <x:v>0.0852</x:v>
      </x:c>
      <x:c r="H37" s="1"/>
      <x:c r="I37" s="1"/>
      <x:c r="J37" s="1"/>
      <x:c r="K37" s="1"/>
      <x:c r="L37" s="1"/>
      <x:c r="M37" s="1"/>
      <x:c r="N37" s="1"/>
      <x:c r="O37" s="1"/>
      <x:c r="P37" s="1"/>
    </x:row>
    <x:row r="38" ht="23" customHeight="1">
      <x:c r="A38" s="17" t="n">
        <x:v>0.13</x:v>
      </x:c>
      <x:c r="B38" s="17" t="n">
        <x:f>1-A38</x:f>
        <x:v>0.87</x:v>
      </x:c>
      <x:c r="C38" s="17" t="n">
        <x:f>A38*$B$6+B38*$C$6</x:f>
        <x:v>0.0848</x:v>
      </x:c>
      <x:c r="D38" s="17" t="n">
        <x:f>SQRT(MAX(0,A38^2*$B$7^2+B38^2*$C$7^2+2*A38*B38*$B$8*$B$7*$C$7))</x:f>
        <x:v>0.17705874731286225</x:v>
      </x:c>
      <x:c r="E38" s="1" t="str">
        <x:f>IF($B$6=$C$6,IF(ABS(A38-$B$12)&lt;0.0000001,"효율","비효율"),IF(C38&gt;=$B$13,"효율","비효율"))</x:f>
        <x:v>효율</x:v>
      </x:c>
      <x:c r="F38" s="17" t="n">
        <x:f>IF(E38="효율",D38,"")</x:f>
        <x:v>0.17705874731286225</x:v>
      </x:c>
      <x:c r="G38" s="17" t="n">
        <x:f>IF(E38="효율",C38,"")</x:f>
        <x:v>0.0848</x:v>
      </x:c>
      <x:c r="H38" s="1"/>
      <x:c r="I38" s="1"/>
      <x:c r="J38" s="1"/>
      <x:c r="K38" s="1"/>
      <x:c r="L38" s="1"/>
      <x:c r="M38" s="1"/>
      <x:c r="N38" s="1"/>
      <x:c r="O38" s="1"/>
      <x:c r="P38" s="1"/>
    </x:row>
    <x:row r="39" ht="23" customHeight="1">
      <x:c r="A39" s="17" t="n">
        <x:v>0.14</x:v>
      </x:c>
      <x:c r="B39" s="17" t="n">
        <x:f>1-A39</x:f>
        <x:v>0.86</x:v>
      </x:c>
      <x:c r="C39" s="17" t="n">
        <x:f>A39*$B$6+B39*$C$6</x:f>
        <x:v>0.0844</x:v>
      </x:c>
      <x:c r="D39" s="17" t="n">
        <x:f>SQRT(MAX(0,A39^2*$B$7^2+B39^2*$C$7^2+2*A39*B39*$B$8*$B$7*$C$7))</x:f>
        <x:v>0.17533738905321936</x:v>
      </x:c>
      <x:c r="E39" s="1" t="str">
        <x:f>IF($B$6=$C$6,IF(ABS(A39-$B$12)&lt;0.0000001,"효율","비효율"),IF(C39&gt;=$B$13,"효율","비효율"))</x:f>
        <x:v>효율</x:v>
      </x:c>
      <x:c r="F39" s="17" t="n">
        <x:f>IF(E39="효율",D39,"")</x:f>
        <x:v>0.17533738905321936</x:v>
      </x:c>
      <x:c r="G39" s="17" t="n">
        <x:f>IF(E39="효율",C39,"")</x:f>
        <x:v>0.0844</x:v>
      </x:c>
      <x:c r="H39" s="1"/>
      <x:c r="I39" s="1"/>
      <x:c r="J39" s="1"/>
      <x:c r="K39" s="1"/>
      <x:c r="L39" s="1"/>
      <x:c r="M39" s="1"/>
      <x:c r="N39" s="1"/>
      <x:c r="O39" s="1"/>
      <x:c r="P39" s="1"/>
    </x:row>
    <x:row r="40" ht="23" customHeight="1">
      <x:c r="A40" s="17" t="n">
        <x:v>0.15</x:v>
      </x:c>
      <x:c r="B40" s="17" t="n">
        <x:f>1-A40</x:f>
        <x:v>0.85</x:v>
      </x:c>
      <x:c r="C40" s="17" t="n">
        <x:f>A40*$B$6+B40*$C$6</x:f>
        <x:v>0.08399999999999999</x:v>
      </x:c>
      <x:c r="D40" s="17" t="n">
        <x:f>SQRT(MAX(0,A40^2*$B$7^2+B40^2*$C$7^2+2*A40*B40*$B$8*$B$7*$C$7))</x:f>
        <x:v>0.17362315513778687</x:v>
      </x:c>
      <x:c r="E40" s="1" t="str">
        <x:f>IF($B$6=$C$6,IF(ABS(A40-$B$12)&lt;0.0000001,"효율","비효율"),IF(C40&gt;=$B$13,"효율","비효율"))</x:f>
        <x:v>효율</x:v>
      </x:c>
      <x:c r="F40" s="17" t="n">
        <x:f>IF(E40="효율",D40,"")</x:f>
        <x:v>0.17362315513778687</x:v>
      </x:c>
      <x:c r="G40" s="17" t="n">
        <x:f>IF(E40="효율",C40,"")</x:f>
        <x:v>0.08399999999999999</x:v>
      </x:c>
      <x:c r="H40" s="1"/>
      <x:c r="I40" s="1"/>
      <x:c r="J40" s="1"/>
      <x:c r="K40" s="1"/>
      <x:c r="L40" s="1"/>
      <x:c r="M40" s="1"/>
      <x:c r="N40" s="1"/>
      <x:c r="O40" s="1"/>
      <x:c r="P40" s="1"/>
    </x:row>
    <x:row r="41" ht="23" customHeight="1">
      <x:c r="A41" s="17" t="n">
        <x:v>0.16</x:v>
      </x:c>
      <x:c r="B41" s="17" t="n">
        <x:f>1-A41</x:f>
        <x:v>0.84</x:v>
      </x:c>
      <x:c r="C41" s="17" t="n">
        <x:f>A41*$B$6+B41*$C$6</x:f>
        <x:v>0.08360000000000001</x:v>
      </x:c>
      <x:c r="D41" s="17" t="n">
        <x:f>SQRT(MAX(0,A41^2*$B$7^2+B41^2*$C$7^2+2*A41*B41*$B$8*$B$7*$C$7))</x:f>
        <x:v>0.1719162586842792</x:v>
      </x:c>
      <x:c r="E41" s="1" t="str">
        <x:f>IF($B$6=$C$6,IF(ABS(A41-$B$12)&lt;0.0000001,"효율","비효율"),IF(C41&gt;=$B$13,"효율","비효율"))</x:f>
        <x:v>효율</x:v>
      </x:c>
      <x:c r="F41" s="17" t="n">
        <x:f>IF(E41="효율",D41,"")</x:f>
        <x:v>0.1719162586842792</x:v>
      </x:c>
      <x:c r="G41" s="17" t="n">
        <x:f>IF(E41="효율",C41,"")</x:f>
        <x:v>0.08360000000000001</x:v>
      </x:c>
      <x:c r="H41" s="1"/>
      <x:c r="I41" s="1"/>
      <x:c r="J41" s="1"/>
      <x:c r="K41" s="1"/>
      <x:c r="L41" s="1"/>
      <x:c r="M41" s="1"/>
      <x:c r="N41" s="1"/>
      <x:c r="O41" s="1"/>
      <x:c r="P41" s="1"/>
    </x:row>
    <x:row r="42" ht="23" customHeight="1">
      <x:c r="A42" s="17" t="n">
        <x:v>0.17</x:v>
      </x:c>
      <x:c r="B42" s="17" t="n">
        <x:f>1-A42</x:f>
        <x:v>0.83</x:v>
      </x:c>
      <x:c r="C42" s="17" t="n">
        <x:f>A42*$B$6+B42*$C$6</x:f>
        <x:v>0.0832</x:v>
      </x:c>
      <x:c r="D42" s="17" t="n">
        <x:f>SQRT(MAX(0,A42^2*$B$7^2+B42^2*$C$7^2+2*A42*B42*$B$8*$B$7*$C$7))</x:f>
        <x:v>0.17021692042802328</x:v>
      </x:c>
      <x:c r="E42" s="1" t="str">
        <x:f>IF($B$6=$C$6,IF(ABS(A42-$B$12)&lt;0.0000001,"효율","비효율"),IF(C42&gt;=$B$13,"효율","비효율"))</x:f>
        <x:v>효율</x:v>
      </x:c>
      <x:c r="F42" s="17" t="n">
        <x:f>IF(E42="효율",D42,"")</x:f>
        <x:v>0.17021692042802328</x:v>
      </x:c>
      <x:c r="G42" s="17" t="n">
        <x:f>IF(E42="효율",C42,"")</x:f>
        <x:v>0.0832</x:v>
      </x:c>
      <x:c r="H42" s="1"/>
      <x:c r="I42" s="1"/>
      <x:c r="J42" s="1"/>
      <x:c r="K42" s="1"/>
      <x:c r="L42" s="1"/>
      <x:c r="M42" s="1"/>
      <x:c r="N42" s="1"/>
      <x:c r="O42" s="1"/>
      <x:c r="P42" s="1"/>
    </x:row>
    <x:row r="43" ht="23" customHeight="1">
      <x:c r="A43" s="17" t="n">
        <x:v>0.18</x:v>
      </x:c>
      <x:c r="B43" s="17" t="n">
        <x:f>1-A43</x:f>
        <x:v>0.8200000000000001</x:v>
      </x:c>
      <x:c r="C43" s="17" t="n">
        <x:f>A43*$B$6+B43*$C$6</x:f>
        <x:v>0.0828</x:v>
      </x:c>
      <x:c r="D43" s="17" t="n">
        <x:f>SQRT(MAX(0,A43^2*$B$7^2+B43^2*$C$7^2+2*A43*B43*$B$8*$B$7*$C$7))</x:f>
        <x:v>0.1685253690101286</x:v>
      </x:c>
      <x:c r="E43" s="1" t="str">
        <x:f>IF($B$6=$C$6,IF(ABS(A43-$B$12)&lt;0.0000001,"효율","비효율"),IF(C43&gt;=$B$13,"효율","비효율"))</x:f>
        <x:v>효율</x:v>
      </x:c>
      <x:c r="F43" s="17" t="n">
        <x:f>IF(E43="효율",D43,"")</x:f>
        <x:v>0.1685253690101286</x:v>
      </x:c>
      <x:c r="G43" s="17" t="n">
        <x:f>IF(E43="효율",C43,"")</x:f>
        <x:v>0.0828</x:v>
      </x:c>
      <x:c r="H43" s="1"/>
      <x:c r="I43" s="1"/>
      <x:c r="J43" s="1"/>
      <x:c r="K43" s="1"/>
      <x:c r="L43" s="1"/>
      <x:c r="M43" s="1"/>
      <x:c r="N43" s="1"/>
      <x:c r="O43" s="1"/>
      <x:c r="P43" s="1"/>
    </x:row>
    <x:row r="44" ht="23" customHeight="1">
      <x:c r="A44" s="17" t="n">
        <x:v>0.19</x:v>
      </x:c>
      <x:c r="B44" s="17" t="n">
        <x:f>1-A44</x:f>
        <x:v>0.81</x:v>
      </x:c>
      <x:c r="C44" s="17" t="n">
        <x:f>A44*$B$6+B44*$C$6</x:f>
        <x:v>0.0824</x:v>
      </x:c>
      <x:c r="D44" s="17" t="n">
        <x:f>SQRT(MAX(0,A44^2*$B$7^2+B44^2*$C$7^2+2*A44*B44*$B$8*$B$7*$C$7))</x:f>
        <x:v>0.16684184127490326</x:v>
      </x:c>
      <x:c r="E44" s="1" t="str">
        <x:f>IF($B$6=$C$6,IF(ABS(A44-$B$12)&lt;0.0000001,"효율","비효율"),IF(C44&gt;=$B$13,"효율","비효율"))</x:f>
        <x:v>효율</x:v>
      </x:c>
      <x:c r="F44" s="17" t="n">
        <x:f>IF(E44="효율",D44,"")</x:f>
        <x:v>0.16684184127490326</x:v>
      </x:c>
      <x:c r="G44" s="17" t="n">
        <x:f>IF(E44="효율",C44,"")</x:f>
        <x:v>0.0824</x:v>
      </x:c>
      <x:c r="H44" s="1"/>
      <x:c r="I44" s="1"/>
      <x:c r="J44" s="1"/>
      <x:c r="K44" s="1"/>
      <x:c r="L44" s="1"/>
      <x:c r="M44" s="1"/>
      <x:c r="N44" s="1"/>
      <x:c r="O44" s="1"/>
      <x:c r="P44" s="1"/>
    </x:row>
    <x:row r="45" ht="23" customHeight="1">
      <x:c r="A45" s="17" t="n">
        <x:v>0.2</x:v>
      </x:c>
      <x:c r="B45" s="17" t="n">
        <x:f>1-A45</x:f>
        <x:v>0.8</x:v>
      </x:c>
      <x:c r="C45" s="17" t="n">
        <x:f>A45*$B$6+B45*$C$6</x:f>
        <x:v>0.08199999999999999</x:v>
      </x:c>
      <x:c r="D45" s="17" t="n">
        <x:f>SQRT(MAX(0,A45^2*$B$7^2+B45^2*$C$7^2+2*A45*B45*$B$8*$B$7*$C$7))</x:f>
        <x:v>0.16516658257650066</x:v>
      </x:c>
      <x:c r="E45" s="1" t="str">
        <x:f>IF($B$6=$C$6,IF(ABS(A45-$B$12)&lt;0.0000001,"효율","비효율"),IF(C45&gt;=$B$13,"효율","비효율"))</x:f>
        <x:v>효율</x:v>
      </x:c>
      <x:c r="F45" s="17" t="n">
        <x:f>IF(E45="효율",D45,"")</x:f>
        <x:v>0.16516658257650066</x:v>
      </x:c>
      <x:c r="G45" s="17" t="n">
        <x:f>IF(E45="효율",C45,"")</x:f>
        <x:v>0.08199999999999999</x:v>
      </x:c>
      <x:c r="H45" s="1"/>
      <x:c r="I45" s="1"/>
      <x:c r="J45" s="1"/>
      <x:c r="K45" s="1"/>
      <x:c r="L45" s="1"/>
      <x:c r="M45" s="1"/>
      <x:c r="N45" s="1"/>
      <x:c r="O45" s="1"/>
      <x:c r="P45" s="1"/>
    </x:row>
    <x:row r="46">
      <x:c r="A46" s="35" t="n">
        <x:v>0.21</x:v>
      </x:c>
      <x:c r="B46" s="35" t="n">
        <x:f>1-A46</x:f>
        <x:v>0.79</x:v>
      </x:c>
      <x:c r="C46" s="35" t="n">
        <x:f>A46*$B$6+B46*$C$6</x:f>
        <x:v>0.08159999999999999</x:v>
      </x:c>
      <x:c r="D46" s="35" t="n">
        <x:f>SQRT(MAX(0,A46^2*$B$7^2+B46^2*$C$7^2+2*A46*B46*$B$8*$B$7*$C$7))</x:f>
        <x:v>0.16349984709472976</x:v>
      </x:c>
      <x:c r="E46" s="34" t="str">
        <x:f>IF($B$6=$C$6,IF(ABS(A46-$B$12)&lt;0.0000001,"효율","비효율"),IF(C46&gt;=$B$13,"효율","비효율"))</x:f>
        <x:v>효율</x:v>
      </x:c>
      <x:c r="F46" s="35" t="n">
        <x:f>IF(E46="효율",D46,"")</x:f>
        <x:v>0.16349984709472976</x:v>
      </x:c>
      <x:c r="G46" s="35" t="n">
        <x:f>IF(E46="효율",C46,"")</x:f>
        <x:v>0.08159999999999999</x:v>
      </x:c>
      <x:c r="H46" s="34"/>
      <x:c r="I46" s="34"/>
      <x:c r="J46" s="34"/>
      <x:c r="K46" s="34"/>
      <x:c r="L46" s="34"/>
      <x:c r="M46" s="34"/>
      <x:c r="N46" s="34"/>
      <x:c r="O46" s="34"/>
      <x:c r="P46" s="34"/>
    </x:row>
    <x:row r="47">
      <x:c r="A47" s="35" t="n">
        <x:v>0.22</x:v>
      </x:c>
      <x:c r="B47" s="35" t="n">
        <x:f>1-A47</x:f>
        <x:v>0.78</x:v>
      </x:c>
      <x:c r="C47" s="35" t="n">
        <x:f>A47*$B$6+B47*$C$6</x:f>
        <x:v>0.0812</x:v>
      </x:c>
      <x:c r="D47" s="35" t="n">
        <x:f>SQRT(MAX(0,A47^2*$B$7^2+B47^2*$C$7^2+2*A47*B47*$B$8*$B$7*$C$7))</x:f>
        <x:v>0.16184189815990174</x:v>
      </x:c>
      <x:c r="E47" s="34" t="str">
        <x:f>IF($B$6=$C$6,IF(ABS(A47-$B$12)&lt;0.0000001,"효율","비효율"),IF(C47&gt;=$B$13,"효율","비효율"))</x:f>
        <x:v>효율</x:v>
      </x:c>
      <x:c r="F47" s="35" t="n">
        <x:f>IF(E47="효율",D47,"")</x:f>
        <x:v>0.16184189815990174</x:v>
      </x:c>
      <x:c r="G47" s="35" t="n">
        <x:f>IF(E47="효율",C47,"")</x:f>
        <x:v>0.0812</x:v>
      </x:c>
      <x:c r="H47" s="34"/>
      <x:c r="I47" s="34"/>
      <x:c r="J47" s="34"/>
      <x:c r="K47" s="34"/>
      <x:c r="L47" s="34"/>
      <x:c r="M47" s="34"/>
      <x:c r="N47" s="34"/>
      <x:c r="O47" s="34"/>
      <x:c r="P47" s="34"/>
    </x:row>
    <x:row r="48">
      <x:c r="A48" s="35" t="n">
        <x:v>0.23</x:v>
      </x:c>
      <x:c r="B48" s="35" t="n">
        <x:f>1-A48</x:f>
        <x:v>0.77</x:v>
      </x:c>
      <x:c r="C48" s="35" t="n">
        <x:f>A48*$B$6+B48*$C$6</x:f>
        <x:v>0.0808</x:v>
      </x:c>
      <x:c r="D48" s="35" t="n">
        <x:f>SQRT(MAX(0,A48^2*$B$7^2+B48^2*$C$7^2+2*A48*B48*$B$8*$B$7*$C$7))</x:f>
        <x:v>0.1601930085865173</x:v>
      </x:c>
      <x:c r="E48" s="34" t="str">
        <x:f>IF($B$6=$C$6,IF(ABS(A48-$B$12)&lt;0.0000001,"효율","비효율"),IF(C48&gt;=$B$13,"효율","비효율"))</x:f>
        <x:v>효율</x:v>
      </x:c>
      <x:c r="F48" s="35" t="n">
        <x:f>IF(E48="효율",D48,"")</x:f>
        <x:v>0.1601930085865173</x:v>
      </x:c>
      <x:c r="G48" s="35" t="n">
        <x:f>IF(E48="효율",C48,"")</x:f>
        <x:v>0.0808</x:v>
      </x:c>
      <x:c r="H48" s="34"/>
      <x:c r="I48" s="34"/>
      <x:c r="J48" s="34"/>
      <x:c r="K48" s="34"/>
      <x:c r="L48" s="34"/>
      <x:c r="M48" s="34"/>
      <x:c r="N48" s="34"/>
      <x:c r="O48" s="34"/>
      <x:c r="P48" s="34"/>
    </x:row>
    <x:row r="49">
      <x:c r="A49" s="35" t="n">
        <x:v>0.24</x:v>
      </x:c>
      <x:c r="B49" s="35" t="n">
        <x:f>1-A49</x:f>
        <x:v>0.76</x:v>
      </x:c>
      <x:c r="C49" s="35" t="n">
        <x:f>A49*$B$6+B49*$C$6</x:f>
        <x:v>0.0804</x:v>
      </x:c>
      <x:c r="D49" s="35" t="n">
        <x:f>SQRT(MAX(0,A49^2*$B$7^2+B49^2*$C$7^2+2*A49*B49*$B$8*$B$7*$C$7))</x:f>
        <x:v>0.15855346101551995</x:v>
      </x:c>
      <x:c r="E49" s="34" t="str">
        <x:f>IF($B$6=$C$6,IF(ABS(A49-$B$12)&lt;0.0000001,"효율","비효율"),IF(C49&gt;=$B$13,"효율","비효율"))</x:f>
        <x:v>효율</x:v>
      </x:c>
      <x:c r="F49" s="35" t="n">
        <x:f>IF(E49="효율",D49,"")</x:f>
        <x:v>0.15855346101551995</x:v>
      </x:c>
      <x:c r="G49" s="35" t="n">
        <x:f>IF(E49="효율",C49,"")</x:f>
        <x:v>0.0804</x:v>
      </x:c>
      <x:c r="H49" s="34"/>
      <x:c r="I49" s="34"/>
      <x:c r="J49" s="34"/>
      <x:c r="K49" s="34"/>
      <x:c r="L49" s="34"/>
      <x:c r="M49" s="34"/>
      <x:c r="N49" s="34"/>
      <x:c r="O49" s="34"/>
      <x:c r="P49" s="34"/>
    </x:row>
    <x:row r="50">
      <x:c r="A50" s="35" t="n">
        <x:v>0.25</x:v>
      </x:c>
      <x:c r="B50" s="35" t="n">
        <x:f>1-A50</x:f>
        <x:v>0.75</x:v>
      </x:c>
      <x:c r="C50" s="35" t="n">
        <x:f>A50*$B$6+B50*$C$6</x:f>
        <x:v>0.08</x:v>
      </x:c>
      <x:c r="D50" s="35" t="n">
        <x:f>SQRT(MAX(0,A50^2*$B$7^2+B50^2*$C$7^2+2*A50*B50*$B$8*$B$7*$C$7))</x:f>
        <x:v>0.1569235482647522</x:v>
      </x:c>
      <x:c r="E50" s="34" t="str">
        <x:f>IF($B$6=$C$6,IF(ABS(A50-$B$12)&lt;0.0000001,"효율","비효율"),IF(C50&gt;=$B$13,"효율","비효율"))</x:f>
        <x:v>효율</x:v>
      </x:c>
      <x:c r="F50" s="35" t="n">
        <x:f>IF(E50="효율",D50,"")</x:f>
        <x:v>0.1569235482647522</x:v>
      </x:c>
      <x:c r="G50" s="35" t="n">
        <x:f>IF(E50="효율",C50,"")</x:f>
        <x:v>0.08</x:v>
      </x:c>
      <x:c r="H50" s="34"/>
      <x:c r="I50" s="34"/>
      <x:c r="J50" s="34"/>
      <x:c r="K50" s="34"/>
      <x:c r="L50" s="34"/>
      <x:c r="M50" s="34"/>
      <x:c r="N50" s="34"/>
      <x:c r="O50" s="34"/>
      <x:c r="P50" s="34"/>
    </x:row>
    <x:row r="51">
      <x:c r="A51" s="35" t="n">
        <x:v>0.26</x:v>
      </x:c>
      <x:c r="B51" s="35" t="n">
        <x:f>1-A51</x:f>
        <x:v>0.74</x:v>
      </x:c>
      <x:c r="C51" s="35" t="n">
        <x:f>A51*$B$6+B51*$C$6</x:f>
        <x:v>0.07959999999999999</x:v>
      </x:c>
      <x:c r="D51" s="35" t="n">
        <x:f>SQRT(MAX(0,A51^2*$B$7^2+B51^2*$C$7^2+2*A51*B51*$B$8*$B$7*$C$7))</x:f>
        <x:v>0.15530357368714992</x:v>
      </x:c>
      <x:c r="E51" s="34" t="str">
        <x:f>IF($B$6=$C$6,IF(ABS(A51-$B$12)&lt;0.0000001,"효율","비효율"),IF(C51&gt;=$B$13,"효율","비효율"))</x:f>
        <x:v>효율</x:v>
      </x:c>
      <x:c r="F51" s="35" t="n">
        <x:f>IF(E51="효율",D51,"")</x:f>
        <x:v>0.15530357368714992</x:v>
      </x:c>
      <x:c r="G51" s="35" t="n">
        <x:f>IF(E51="효율",C51,"")</x:f>
        <x:v>0.07959999999999999</x:v>
      </x:c>
      <x:c r="H51" s="34"/>
      <x:c r="I51" s="34"/>
      <x:c r="J51" s="34"/>
      <x:c r="K51" s="34"/>
      <x:c r="L51" s="34"/>
      <x:c r="M51" s="34"/>
      <x:c r="N51" s="34"/>
      <x:c r="O51" s="34"/>
      <x:c r="P51" s="34"/>
    </x:row>
    <x:row r="52">
      <x:c r="A52" s="35" t="n">
        <x:v>0.27</x:v>
      </x:c>
      <x:c r="B52" s="35" t="n">
        <x:f>1-A52</x:f>
        <x:v>0.73</x:v>
      </x:c>
      <x:c r="C52" s="35" t="n">
        <x:f>A52*$B$6+B52*$C$6</x:f>
        <x:v>0.07919999999999999</x:v>
      </x:c>
      <x:c r="D52" s="35" t="n">
        <x:f>SQRT(MAX(0,A52^2*$B$7^2+B52^2*$C$7^2+2*A52*B52*$B$8*$B$7*$C$7))</x:f>
        <x:v>0.15369385153609758</x:v>
      </x:c>
      <x:c r="E52" s="34" t="str">
        <x:f>IF($B$6=$C$6,IF(ABS(A52-$B$12)&lt;0.0000001,"효율","비효율"),IF(C52&gt;=$B$13,"효율","비효율"))</x:f>
        <x:v>효율</x:v>
      </x:c>
      <x:c r="F52" s="35" t="n">
        <x:f>IF(E52="효율",D52,"")</x:f>
        <x:v>0.15369385153609758</x:v>
      </x:c>
      <x:c r="G52" s="35" t="n">
        <x:f>IF(E52="효율",C52,"")</x:f>
        <x:v>0.07919999999999999</x:v>
      </x:c>
      <x:c r="H52" s="34"/>
      <x:c r="I52" s="34"/>
      <x:c r="J52" s="34"/>
      <x:c r="K52" s="34"/>
      <x:c r="L52" s="34"/>
      <x:c r="M52" s="34"/>
      <x:c r="N52" s="34"/>
      <x:c r="O52" s="34"/>
      <x:c r="P52" s="34"/>
    </x:row>
    <x:row r="53">
      <x:c r="A53" s="35" t="n">
        <x:v>0.28</x:v>
      </x:c>
      <x:c r="B53" s="35" t="n">
        <x:f>1-A53</x:f>
        <x:v>0.72</x:v>
      </x:c>
      <x:c r="C53" s="35" t="n">
        <x:f>A53*$B$6+B53*$C$6</x:f>
        <x:v>0.0788</x:v>
      </x:c>
      <x:c r="D53" s="35" t="n">
        <x:f>SQRT(MAX(0,A53^2*$B$7^2+B53^2*$C$7^2+2*A53*B53*$B$8*$B$7*$C$7))</x:f>
        <x:v>0.15209470733723776</x:v>
      </x:c>
      <x:c r="E53" s="34" t="str">
        <x:f>IF($B$6=$C$6,IF(ABS(A53-$B$12)&lt;0.0000001,"효율","비효율"),IF(C53&gt;=$B$13,"효율","비효율"))</x:f>
        <x:v>효율</x:v>
      </x:c>
      <x:c r="F53" s="35" t="n">
        <x:f>IF(E53="효율",D53,"")</x:f>
        <x:v>0.15209470733723776</x:v>
      </x:c>
      <x:c r="G53" s="35" t="n">
        <x:f>IF(E53="효율",C53,"")</x:f>
        <x:v>0.0788</x:v>
      </x:c>
      <x:c r="H53" s="34"/>
      <x:c r="I53" s="34"/>
      <x:c r="J53" s="34"/>
      <x:c r="K53" s="34"/>
      <x:c r="L53" s="34"/>
      <x:c r="M53" s="34"/>
      <x:c r="N53" s="34"/>
      <x:c r="O53" s="34"/>
      <x:c r="P53" s="34"/>
    </x:row>
    <x:row r="54">
      <x:c r="A54" s="35" t="n">
        <x:v>0.29</x:v>
      </x:c>
      <x:c r="B54" s="35" t="n">
        <x:f>1-A54</x:f>
        <x:v>0.71</x:v>
      </x:c>
      <x:c r="C54" s="35" t="n">
        <x:f>A54*$B$6+B54*$C$6</x:f>
        <x:v>0.0784</x:v>
      </x:c>
      <x:c r="D54" s="35" t="n">
        <x:f>SQRT(MAX(0,A54^2*$B$7^2+B54^2*$C$7^2+2*A54*B54*$B$8*$B$7*$C$7))</x:f>
        <x:v>0.15050647826588728</x:v>
      </x:c>
      <x:c r="E54" s="34" t="str">
        <x:f>IF($B$6=$C$6,IF(ABS(A54-$B$12)&lt;0.0000001,"효율","비효율"),IF(C54&gt;=$B$13,"효율","비효율"))</x:f>
        <x:v>효율</x:v>
      </x:c>
      <x:c r="F54" s="35" t="n">
        <x:f>IF(E54="효율",D54,"")</x:f>
        <x:v>0.15050647826588728</x:v>
      </x:c>
      <x:c r="G54" s="35" t="n">
        <x:f>IF(E54="효율",C54,"")</x:f>
        <x:v>0.0784</x:v>
      </x:c>
      <x:c r="H54" s="34"/>
      <x:c r="I54" s="34"/>
      <x:c r="J54" s="34"/>
      <x:c r="K54" s="34"/>
      <x:c r="L54" s="34"/>
      <x:c r="M54" s="34"/>
      <x:c r="N54" s="34"/>
      <x:c r="O54" s="34"/>
      <x:c r="P54" s="34"/>
    </x:row>
    <x:row r="55">
      <x:c r="A55" s="35" t="n">
        <x:v>0.3</x:v>
      </x:c>
      <x:c r="B55" s="35" t="n">
        <x:f>1-A55</x:f>
        <x:v>0.7</x:v>
      </x:c>
      <x:c r="C55" s="35" t="n">
        <x:f>A55*$B$6+B55*$C$6</x:f>
        <x:v>0.078</x:v>
      </x:c>
      <x:c r="D55" s="35" t="n">
        <x:f>SQRT(MAX(0,A55^2*$B$7^2+B55^2*$C$7^2+2*A55*B55*$B$8*$B$7*$C$7))</x:f>
        <x:v>0.14892951352905173</x:v>
      </x:c>
      <x:c r="E55" s="34" t="str">
        <x:f>IF($B$6=$C$6,IF(ABS(A55-$B$12)&lt;0.0000001,"효율","비효율"),IF(C55&gt;=$B$13,"효율","비효율"))</x:f>
        <x:v>효율</x:v>
      </x:c>
      <x:c r="F55" s="35" t="n">
        <x:f>IF(E55="효율",D55,"")</x:f>
        <x:v>0.14892951352905173</x:v>
      </x:c>
      <x:c r="G55" s="35" t="n">
        <x:f>IF(E55="효율",C55,"")</x:f>
        <x:v>0.078</x:v>
      </x:c>
      <x:c r="H55" s="34"/>
      <x:c r="I55" s="34"/>
      <x:c r="J55" s="34"/>
      <x:c r="K55" s="34"/>
      <x:c r="L55" s="34"/>
      <x:c r="M55" s="34"/>
      <x:c r="N55" s="34"/>
      <x:c r="O55" s="34"/>
      <x:c r="P55" s="34"/>
    </x:row>
    <x:row r="56">
      <x:c r="A56" s="35" t="n">
        <x:v>0.31</x:v>
      </x:c>
      <x:c r="B56" s="35" t="n">
        <x:f>1-A56</x:f>
        <x:v>0.69</x:v>
      </x:c>
      <x:c r="C56" s="35" t="n">
        <x:f>A56*$B$6+B56*$C$6</x:f>
        <x:v>0.0776</x:v>
      </x:c>
      <x:c r="D56" s="35" t="n">
        <x:f>SQRT(MAX(0,A56^2*$B$7^2+B56^2*$C$7^2+2*A56*B56*$B$8*$B$7*$C$7))</x:f>
        <x:v>0.1473641747508532</x:v>
      </x:c>
      <x:c r="E56" s="34" t="str">
        <x:f>IF($B$6=$C$6,IF(ABS(A56-$B$12)&lt;0.0000001,"효율","비효율"),IF(C56&gt;=$B$13,"효율","비효율"))</x:f>
        <x:v>효율</x:v>
      </x:c>
      <x:c r="F56" s="35" t="n">
        <x:f>IF(E56="효율",D56,"")</x:f>
        <x:v>0.1473641747508532</x:v>
      </x:c>
      <x:c r="G56" s="35" t="n">
        <x:f>IF(E56="효율",C56,"")</x:f>
        <x:v>0.0776</x:v>
      </x:c>
      <x:c r="H56" s="34"/>
      <x:c r="I56" s="34"/>
      <x:c r="J56" s="34"/>
      <x:c r="K56" s="34"/>
      <x:c r="L56" s="34"/>
      <x:c r="M56" s="34"/>
      <x:c r="N56" s="34"/>
      <x:c r="O56" s="34"/>
      <x:c r="P56" s="34"/>
    </x:row>
    <x:row r="57">
      <x:c r="A57" s="35" t="n">
        <x:v>0.32</x:v>
      </x:c>
      <x:c r="B57" s="35" t="n">
        <x:f>1-A57</x:f>
        <x:v>0.6799999999999999</x:v>
      </x:c>
      <x:c r="C57" s="35" t="n">
        <x:f>A57*$B$6+B57*$C$6</x:f>
        <x:v>0.07719999999999999</x:v>
      </x:c>
      <x:c r="D57" s="35" t="n">
        <x:f>SQRT(MAX(0,A57^2*$B$7^2+B57^2*$C$7^2+2*A57*B57*$B$8*$B$7*$C$7))</x:f>
        <x:v>0.14581083635999076</x:v>
      </x:c>
      <x:c r="E57" s="34" t="str">
        <x:f>IF($B$6=$C$6,IF(ABS(A57-$B$12)&lt;0.0000001,"효율","비효율"),IF(C57&gt;=$B$13,"효율","비효율"))</x:f>
        <x:v>효율</x:v>
      </x:c>
      <x:c r="F57" s="35" t="n">
        <x:f>IF(E57="효율",D57,"")</x:f>
        <x:v>0.14581083635999076</x:v>
      </x:c>
      <x:c r="G57" s="35" t="n">
        <x:f>IF(E57="효율",C57,"")</x:f>
        <x:v>0.07719999999999999</x:v>
      </x:c>
      <x:c r="H57" s="34"/>
      <x:c r="I57" s="34"/>
      <x:c r="J57" s="34"/>
      <x:c r="K57" s="34"/>
      <x:c r="L57" s="34"/>
      <x:c r="M57" s="34"/>
      <x:c r="N57" s="34"/>
      <x:c r="O57" s="34"/>
      <x:c r="P57" s="34"/>
    </x:row>
    <x:row r="58">
      <x:c r="A58" s="35" t="n">
        <x:v>0.33</x:v>
      </x:c>
      <x:c r="B58" s="35" t="n">
        <x:f>1-A58</x:f>
        <x:v>0.6699999999999999</x:v>
      </x:c>
      <x:c r="C58" s="35" t="n">
        <x:f>A58*$B$6+B58*$C$6</x:f>
        <x:v>0.0768</x:v>
      </x:c>
      <x:c r="D58" s="35" t="n">
        <x:f>SQRT(MAX(0,A58^2*$B$7^2+B58^2*$C$7^2+2*A58*B58*$B$8*$B$7*$C$7))</x:f>
        <x:v>0.14426988597763568</x:v>
      </x:c>
      <x:c r="E58" s="34" t="str">
        <x:f>IF($B$6=$C$6,IF(ABS(A58-$B$12)&lt;0.0000001,"효율","비효율"),IF(C58&gt;=$B$13,"효율","비효율"))</x:f>
        <x:v>효율</x:v>
      </x:c>
      <x:c r="F58" s="35" t="n">
        <x:f>IF(E58="효율",D58,"")</x:f>
        <x:v>0.14426988597763568</x:v>
      </x:c>
      <x:c r="G58" s="35" t="n">
        <x:f>IF(E58="효율",C58,"")</x:f>
        <x:v>0.0768</x:v>
      </x:c>
      <x:c r="H58" s="34"/>
      <x:c r="I58" s="34"/>
      <x:c r="J58" s="34"/>
      <x:c r="K58" s="34"/>
      <x:c r="L58" s="34"/>
      <x:c r="M58" s="34"/>
      <x:c r="N58" s="34"/>
      <x:c r="O58" s="34"/>
      <x:c r="P58" s="34"/>
    </x:row>
    <x:row r="59">
      <x:c r="A59" s="35" t="n">
        <x:v>0.34</x:v>
      </x:c>
      <x:c r="B59" s="35" t="n">
        <x:f>1-A59</x:f>
        <x:v>0.6599999999999999</x:v>
      </x:c>
      <x:c r="C59" s="35" t="n">
        <x:f>A59*$B$6+B59*$C$6</x:f>
        <x:v>0.0764</x:v>
      </x:c>
      <x:c r="D59" s="35" t="n">
        <x:f>SQRT(MAX(0,A59^2*$B$7^2+B59^2*$C$7^2+2*A59*B59*$B$8*$B$7*$C$7))</x:f>
        <x:v>0.1427417248039269</x:v>
      </x:c>
      <x:c r="E59" s="34" t="str">
        <x:f>IF($B$6=$C$6,IF(ABS(A59-$B$12)&lt;0.0000001,"효율","비효율"),IF(C59&gt;=$B$13,"효율","비효율"))</x:f>
        <x:v>효율</x:v>
      </x:c>
      <x:c r="F59" s="35" t="n">
        <x:f>IF(E59="효율",D59,"")</x:f>
        <x:v>0.1427417248039269</x:v>
      </x:c>
      <x:c r="G59" s="35" t="n">
        <x:f>IF(E59="효율",C59,"")</x:f>
        <x:v>0.0764</x:v>
      </x:c>
      <x:c r="H59" s="34"/>
      <x:c r="I59" s="34"/>
      <x:c r="J59" s="34"/>
      <x:c r="K59" s="34"/>
      <x:c r="L59" s="34"/>
      <x:c r="M59" s="34"/>
      <x:c r="N59" s="34"/>
      <x:c r="O59" s="34"/>
      <x:c r="P59" s="34"/>
    </x:row>
    <x:row r="60">
      <x:c r="A60" s="35" t="n">
        <x:v>0.35</x:v>
      </x:c>
      <x:c r="B60" s="35" t="n">
        <x:f>1-A60</x:f>
        <x:v>0.65</x:v>
      </x:c>
      <x:c r="C60" s="35" t="n">
        <x:f>A60*$B$6+B60*$C$6</x:f>
        <x:v>0.076</x:v>
      </x:c>
      <x:c r="D60" s="35" t="n">
        <x:f>SQRT(MAX(0,A60^2*$B$7^2+B60^2*$C$7^2+2*A60*B60*$B$8*$B$7*$C$7))</x:f>
        <x:v>0.1412267680009707</x:v>
      </x:c>
      <x:c r="E60" s="34" t="str">
        <x:f>IF($B$6=$C$6,IF(ABS(A60-$B$12)&lt;0.0000001,"효율","비효율"),IF(C60&gt;=$B$13,"효율","비효율"))</x:f>
        <x:v>효율</x:v>
      </x:c>
      <x:c r="F60" s="35" t="n">
        <x:f>IF(E60="효율",D60,"")</x:f>
        <x:v>0.1412267680009707</x:v>
      </x:c>
      <x:c r="G60" s="35" t="n">
        <x:f>IF(E60="효율",C60,"")</x:f>
        <x:v>0.076</x:v>
      </x:c>
      <x:c r="H60" s="34"/>
      <x:c r="I60" s="34"/>
      <x:c r="J60" s="34"/>
      <x:c r="K60" s="34"/>
      <x:c r="L60" s="34"/>
      <x:c r="M60" s="34"/>
      <x:c r="N60" s="34"/>
      <x:c r="O60" s="34"/>
      <x:c r="P60" s="34"/>
    </x:row>
    <x:row r="61">
      <x:c r="A61" s="35" t="n">
        <x:v>0.36</x:v>
      </x:c>
      <x:c r="B61" s="35" t="n">
        <x:f>1-A61</x:f>
        <x:v>0.64</x:v>
      </x:c>
      <x:c r="C61" s="35" t="n">
        <x:f>A61*$B$6+B61*$C$6</x:f>
        <x:v>0.0756</x:v>
      </x:c>
      <x:c r="D61" s="35" t="n">
        <x:f>SQRT(MAX(0,A61^2*$B$7^2+B61^2*$C$7^2+2*A61*B61*$B$8*$B$7*$C$7))</x:f>
        <x:v>0.1397254450699657</x:v>
      </x:c>
      <x:c r="E61" s="34" t="str">
        <x:f>IF($B$6=$C$6,IF(ABS(A61-$B$12)&lt;0.0000001,"효율","비효율"),IF(C61&gt;=$B$13,"효율","비효율"))</x:f>
        <x:v>효율</x:v>
      </x:c>
      <x:c r="F61" s="35" t="n">
        <x:f>IF(E61="효율",D61,"")</x:f>
        <x:v>0.1397254450699657</x:v>
      </x:c>
      <x:c r="G61" s="35" t="n">
        <x:f>IF(E61="효율",C61,"")</x:f>
        <x:v>0.0756</x:v>
      </x:c>
      <x:c r="H61" s="34"/>
      <x:c r="I61" s="34"/>
      <x:c r="J61" s="34"/>
      <x:c r="K61" s="34"/>
      <x:c r="L61" s="34"/>
      <x:c r="M61" s="34"/>
      <x:c r="N61" s="34"/>
      <x:c r="O61" s="34"/>
      <x:c r="P61" s="34"/>
    </x:row>
    <x:row r="62">
      <x:c r="A62" s="35" t="n">
        <x:v>0.37</x:v>
      </x:c>
      <x:c r="B62" s="35" t="n">
        <x:f>1-A62</x:f>
        <x:v>0.63</x:v>
      </x:c>
      <x:c r="C62" s="35" t="n">
        <x:f>A62*$B$6+B62*$C$6</x:f>
        <x:v>0.0752</x:v>
      </x:c>
      <x:c r="D62" s="35" t="n">
        <x:f>SQRT(MAX(0,A62^2*$B$7^2+B62^2*$C$7^2+2*A62*B62*$B$8*$B$7*$C$7))</x:f>
        <x:v>0.1382382002197656</x:v>
      </x:c>
      <x:c r="E62" s="34" t="str">
        <x:f>IF($B$6=$C$6,IF(ABS(A62-$B$12)&lt;0.0000001,"효율","비효율"),IF(C62&gt;=$B$13,"효율","비효율"))</x:f>
        <x:v>효율</x:v>
      </x:c>
      <x:c r="F62" s="35" t="n">
        <x:f>IF(E62="효율",D62,"")</x:f>
        <x:v>0.1382382002197656</x:v>
      </x:c>
      <x:c r="G62" s="35" t="n">
        <x:f>IF(E62="효율",C62,"")</x:f>
        <x:v>0.0752</x:v>
      </x:c>
      <x:c r="H62" s="34"/>
      <x:c r="I62" s="34"/>
      <x:c r="J62" s="34"/>
      <x:c r="K62" s="34"/>
      <x:c r="L62" s="34"/>
      <x:c r="M62" s="34"/>
      <x:c r="N62" s="34"/>
      <x:c r="O62" s="34"/>
      <x:c r="P62" s="34"/>
    </x:row>
    <x:row r="63">
      <x:c r="A63" s="35" t="n">
        <x:v>0.38</x:v>
      </x:c>
      <x:c r="B63" s="35" t="n">
        <x:f>1-A63</x:f>
        <x:v>0.62</x:v>
      </x:c>
      <x:c r="C63" s="35" t="n">
        <x:f>A63*$B$6+B63*$C$6</x:f>
        <x:v>0.0748</x:v>
      </x:c>
      <x:c r="D63" s="35" t="n">
        <x:f>SQRT(MAX(0,A63^2*$B$7^2+B63^2*$C$7^2+2*A63*B63*$B$8*$B$7*$C$7))</x:f>
        <x:v>0.13676549272385927</x:v>
      </x:c>
      <x:c r="E63" s="34" t="str">
        <x:f>IF($B$6=$C$6,IF(ABS(A63-$B$12)&lt;0.0000001,"효율","비효율"),IF(C63&gt;=$B$13,"효율","비효율"))</x:f>
        <x:v>효율</x:v>
      </x:c>
      <x:c r="F63" s="35" t="n">
        <x:f>IF(E63="효율",D63,"")</x:f>
        <x:v>0.13676549272385927</x:v>
      </x:c>
      <x:c r="G63" s="35" t="n">
        <x:f>IF(E63="효율",C63,"")</x:f>
        <x:v>0.0748</x:v>
      </x:c>
      <x:c r="H63" s="34"/>
      <x:c r="I63" s="34"/>
      <x:c r="J63" s="34"/>
      <x:c r="K63" s="34"/>
      <x:c r="L63" s="34"/>
      <x:c r="M63" s="34"/>
      <x:c r="N63" s="34"/>
      <x:c r="O63" s="34"/>
      <x:c r="P63" s="34"/>
    </x:row>
    <x:row r="64">
      <x:c r="A64" s="35" t="n">
        <x:v>0.39</x:v>
      </x:c>
      <x:c r="B64" s="35" t="n">
        <x:f>1-A64</x:f>
        <x:v>0.61</x:v>
      </x:c>
      <x:c r="C64" s="35" t="n">
        <x:f>A64*$B$6+B64*$C$6</x:f>
        <x:v>0.0744</x:v>
      </x:c>
      <x:c r="D64" s="35" t="n">
        <x:f>SQRT(MAX(0,A64^2*$B$7^2+B64^2*$C$7^2+2*A64*B64*$B$8*$B$7*$C$7))</x:f>
        <x:v>0.1353077972623899</x:v>
      </x:c>
      <x:c r="E64" s="34" t="str">
        <x:f>IF($B$6=$C$6,IF(ABS(A64-$B$12)&lt;0.0000001,"효율","비효율"),IF(C64&gt;=$B$13,"효율","비효율"))</x:f>
        <x:v>효율</x:v>
      </x:c>
      <x:c r="F64" s="35" t="n">
        <x:f>IF(E64="효율",D64,"")</x:f>
        <x:v>0.1353077972623899</x:v>
      </x:c>
      <x:c r="G64" s="35" t="n">
        <x:f>IF(E64="효율",C64,"")</x:f>
        <x:v>0.0744</x:v>
      </x:c>
      <x:c r="H64" s="34"/>
      <x:c r="I64" s="34"/>
      <x:c r="J64" s="34"/>
      <x:c r="K64" s="34"/>
      <x:c r="L64" s="34"/>
      <x:c r="M64" s="34"/>
      <x:c r="N64" s="34"/>
      <x:c r="O64" s="34"/>
      <x:c r="P64" s="34"/>
    </x:row>
    <x:row r="65">
      <x:c r="A65" s="35" t="n">
        <x:v>0.4</x:v>
      </x:c>
      <x:c r="B65" s="35" t="n">
        <x:f>1-A65</x:f>
        <x:v>0.6</x:v>
      </x:c>
      <x:c r="C65" s="35" t="n">
        <x:f>A65*$B$6+B65*$C$6</x:f>
        <x:v>0.07400000000000001</x:v>
      </x:c>
      <x:c r="D65" s="35" t="n">
        <x:f>SQRT(MAX(0,A65^2*$B$7^2+B65^2*$C$7^2+2*A65*B65*$B$8*$B$7*$C$7))</x:f>
        <x:v>0.1338656042454521</x:v>
      </x:c>
      <x:c r="E65" s="34" t="str">
        <x:f>IF($B$6=$C$6,IF(ABS(A65-$B$12)&lt;0.0000001,"효율","비효율"),IF(C65&gt;=$B$13,"효율","비효율"))</x:f>
        <x:v>효율</x:v>
      </x:c>
      <x:c r="F65" s="35" t="n">
        <x:f>IF(E65="효율",D65,"")</x:f>
        <x:v>0.1338656042454521</x:v>
      </x:c>
      <x:c r="G65" s="35" t="n">
        <x:f>IF(E65="효율",C65,"")</x:f>
        <x:v>0.07400000000000001</x:v>
      </x:c>
      <x:c r="H65" s="34"/>
      <x:c r="I65" s="34"/>
      <x:c r="J65" s="34"/>
      <x:c r="K65" s="34"/>
      <x:c r="L65" s="34"/>
      <x:c r="M65" s="34"/>
      <x:c r="N65" s="34"/>
      <x:c r="O65" s="34"/>
      <x:c r="P65" s="34"/>
    </x:row>
    <x:row r="66">
      <x:c r="A66" s="35" t="n">
        <x:v>0.41</x:v>
      </x:c>
      <x:c r="B66" s="35" t="n">
        <x:f>1-A66</x:f>
        <x:v>0.5900000000000001</x:v>
      </x:c>
      <x:c r="C66" s="35" t="n">
        <x:f>A66*$B$6+B66*$C$6</x:f>
        <x:v>0.07360000000000001</x:v>
      </x:c>
      <x:c r="D66" s="35" t="n">
        <x:f>SQRT(MAX(0,A66^2*$B$7^2+B66^2*$C$7^2+2*A66*B66*$B$8*$B$7*$C$7))</x:f>
        <x:v>0.13243942011349946</x:v>
      </x:c>
      <x:c r="E66" s="34" t="str">
        <x:f>IF($B$6=$C$6,IF(ABS(A66-$B$12)&lt;0.0000001,"효율","비효율"),IF(C66&gt;=$B$13,"효율","비효율"))</x:f>
        <x:v>효율</x:v>
      </x:c>
      <x:c r="F66" s="35" t="n">
        <x:f>IF(E66="효율",D66,"")</x:f>
        <x:v>0.13243942011349946</x:v>
      </x:c>
      <x:c r="G66" s="35" t="n">
        <x:f>IF(E66="효율",C66,"")</x:f>
        <x:v>0.07360000000000001</x:v>
      </x:c>
      <x:c r="H66" s="34"/>
      <x:c r="I66" s="34"/>
      <x:c r="J66" s="34"/>
      <x:c r="K66" s="34"/>
      <x:c r="L66" s="34"/>
      <x:c r="M66" s="34"/>
      <x:c r="N66" s="34"/>
      <x:c r="O66" s="34"/>
      <x:c r="P66" s="34"/>
    </x:row>
    <x:row r="67">
      <x:c r="A67" s="35" t="n">
        <x:v>0.42</x:v>
      </x:c>
      <x:c r="B67" s="35" t="n">
        <x:f>1-A67</x:f>
        <x:v>0.5800000000000001</x:v>
      </x:c>
      <x:c r="C67" s="35" t="n">
        <x:f>A67*$B$6+B67*$C$6</x:f>
        <x:v>0.0732</x:v>
      </x:c>
      <x:c r="D67" s="35" t="n">
        <x:f>SQRT(MAX(0,A67^2*$B$7^2+B67^2*$C$7^2+2*A67*B67*$B$8*$B$7*$C$7))</x:f>
        <x:v>0.13102976761026483</x:v>
      </x:c>
      <x:c r="E67" s="34" t="str">
        <x:f>IF($B$6=$C$6,IF(ABS(A67-$B$12)&lt;0.0000001,"효율","비효율"),IF(C67&gt;=$B$13,"효율","비효율"))</x:f>
        <x:v>효율</x:v>
      </x:c>
      <x:c r="F67" s="35" t="n">
        <x:f>IF(E67="효율",D67,"")</x:f>
        <x:v>0.13102976761026483</x:v>
      </x:c>
      <x:c r="G67" s="35" t="n">
        <x:f>IF(E67="효율",C67,"")</x:f>
        <x:v>0.0732</x:v>
      </x:c>
      <x:c r="H67" s="34"/>
      <x:c r="I67" s="34"/>
      <x:c r="J67" s="34"/>
      <x:c r="K67" s="34"/>
      <x:c r="L67" s="34"/>
      <x:c r="M67" s="34"/>
      <x:c r="N67" s="34"/>
      <x:c r="O67" s="34"/>
      <x:c r="P67" s="34"/>
    </x:row>
    <x:row r="68">
      <x:c r="A68" s="35" t="n">
        <x:v>0.43</x:v>
      </x:c>
      <x:c r="B68" s="35" t="n">
        <x:f>1-A68</x:f>
        <x:v>0.5700000000000001</x:v>
      </x:c>
      <x:c r="C68" s="35" t="n">
        <x:f>A68*$B$6+B68*$C$6</x:f>
        <x:v>0.0728</x:v>
      </x:c>
      <x:c r="D68" s="35" t="n">
        <x:f>SQRT(MAX(0,A68^2*$B$7^2+B68^2*$C$7^2+2*A68*B68*$B$8*$B$7*$C$7))</x:f>
        <x:v>0.12963718602314694</x:v>
      </x:c>
      <x:c r="E68" s="34" t="str">
        <x:f>IF($B$6=$C$6,IF(ABS(A68-$B$12)&lt;0.0000001,"효율","비효율"),IF(C68&gt;=$B$13,"효율","비효율"))</x:f>
        <x:v>효율</x:v>
      </x:c>
      <x:c r="F68" s="35" t="n">
        <x:f>IF(E68="효율",D68,"")</x:f>
        <x:v>0.12963718602314694</x:v>
      </x:c>
      <x:c r="G68" s="35" t="n">
        <x:f>IF(E68="효율",C68,"")</x:f>
        <x:v>0.0728</x:v>
      </x:c>
      <x:c r="H68" s="34"/>
      <x:c r="I68" s="34"/>
      <x:c r="J68" s="34"/>
      <x:c r="K68" s="34"/>
      <x:c r="L68" s="34"/>
      <x:c r="M68" s="34"/>
      <x:c r="N68" s="34"/>
      <x:c r="O68" s="34"/>
      <x:c r="P68" s="34"/>
    </x:row>
    <x:row r="69">
      <x:c r="A69" s="35" t="n">
        <x:v>0.44</x:v>
      </x:c>
      <x:c r="B69" s="35" t="n">
        <x:f>1-A69</x:f>
        <x:v>0.56</x:v>
      </x:c>
      <x:c r="C69" s="35" t="n">
        <x:f>A69*$B$6+B69*$C$6</x:f>
        <x:v>0.0724</x:v>
      </x:c>
      <x:c r="D69" s="35" t="n">
        <x:f>SQRT(MAX(0,A69^2*$B$7^2+B69^2*$C$7^2+2*A69*B69*$B$8*$B$7*$C$7))</x:f>
        <x:v>0.1282622313855486</x:v>
      </x:c>
      <x:c r="E69" s="34" t="str">
        <x:f>IF($B$6=$C$6,IF(ABS(A69-$B$12)&lt;0.0000001,"효율","비효율"),IF(C69&gt;=$B$13,"효율","비효율"))</x:f>
        <x:v>효율</x:v>
      </x:c>
      <x:c r="F69" s="35" t="n">
        <x:f>IF(E69="효율",D69,"")</x:f>
        <x:v>0.1282622313855486</x:v>
      </x:c>
      <x:c r="G69" s="35" t="n">
        <x:f>IF(E69="효율",C69,"")</x:f>
        <x:v>0.0724</x:v>
      </x:c>
      <x:c r="H69" s="34"/>
      <x:c r="I69" s="34"/>
      <x:c r="J69" s="34"/>
      <x:c r="K69" s="34"/>
      <x:c r="L69" s="34"/>
      <x:c r="M69" s="34"/>
      <x:c r="N69" s="34"/>
      <x:c r="O69" s="34"/>
      <x:c r="P69" s="34"/>
    </x:row>
    <x:row r="70">
      <x:c r="A70" s="35" t="n">
        <x:v>0.45</x:v>
      </x:c>
      <x:c r="B70" s="35" t="n">
        <x:f>1-A70</x:f>
        <x:v>0.55</x:v>
      </x:c>
      <x:c r="C70" s="35" t="n">
        <x:f>A70*$B$6+B70*$C$6</x:f>
        <x:v>0.07200000000000001</x:v>
      </x:c>
      <x:c r="D70" s="35" t="n">
        <x:f>SQRT(MAX(0,A70^2*$B$7^2+B70^2*$C$7^2+2*A70*B70*$B$8*$B$7*$C$7))</x:f>
        <x:v>0.1269054766351713</x:v>
      </x:c>
      <x:c r="E70" s="34" t="str">
        <x:f>IF($B$6=$C$6,IF(ABS(A70-$B$12)&lt;0.0000001,"효율","비효율"),IF(C70&gt;=$B$13,"효율","비효율"))</x:f>
        <x:v>효율</x:v>
      </x:c>
      <x:c r="F70" s="35" t="n">
        <x:f>IF(E70="효율",D70,"")</x:f>
        <x:v>0.1269054766351713</x:v>
      </x:c>
      <x:c r="G70" s="35" t="n">
        <x:f>IF(E70="효율",C70,"")</x:f>
        <x:v>0.07200000000000001</x:v>
      </x:c>
      <x:c r="H70" s="34"/>
      <x:c r="I70" s="34"/>
      <x:c r="J70" s="34"/>
      <x:c r="K70" s="34"/>
      <x:c r="L70" s="34"/>
      <x:c r="M70" s="34"/>
      <x:c r="N70" s="34"/>
      <x:c r="O70" s="34"/>
      <x:c r="P70" s="34"/>
    </x:row>
    <x:row r="71">
      <x:c r="A71" s="35" t="n">
        <x:v>0.46</x:v>
      </x:c>
      <x:c r="B71" s="35" t="n">
        <x:f>1-A71</x:f>
        <x:v>0.54</x:v>
      </x:c>
      <x:c r="C71" s="35" t="n">
        <x:f>A71*$B$6+B71*$C$6</x:f>
        <x:v>0.07160000000000001</x:v>
      </x:c>
      <x:c r="D71" s="35" t="n">
        <x:f>SQRT(MAX(0,A71^2*$B$7^2+B71^2*$C$7^2+2*A71*B71*$B$8*$B$7*$C$7))</x:f>
        <x:v>0.12556751172178257</x:v>
      </x:c>
      <x:c r="E71" s="34" t="str">
        <x:f>IF($B$6=$C$6,IF(ABS(A71-$B$12)&lt;0.0000001,"효율","비효율"),IF(C71&gt;=$B$13,"효율","비효율"))</x:f>
        <x:v>효율</x:v>
      </x:c>
      <x:c r="F71" s="35" t="n">
        <x:f>IF(E71="효율",D71,"")</x:f>
        <x:v>0.12556751172178257</x:v>
      </x:c>
      <x:c r="G71" s="35" t="n">
        <x:f>IF(E71="효율",C71,"")</x:f>
        <x:v>0.07160000000000001</x:v>
      </x:c>
      <x:c r="H71" s="34"/>
      <x:c r="I71" s="34"/>
      <x:c r="J71" s="34"/>
      <x:c r="K71" s="34"/>
      <x:c r="L71" s="34"/>
      <x:c r="M71" s="34"/>
      <x:c r="N71" s="34"/>
      <x:c r="O71" s="34"/>
      <x:c r="P71" s="34"/>
    </x:row>
    <x:row r="72">
      <x:c r="A72" s="35" t="n">
        <x:v>0.47</x:v>
      </x:c>
      <x:c r="B72" s="35" t="n">
        <x:f>1-A72</x:f>
        <x:v>0.53</x:v>
      </x:c>
      <x:c r="C72" s="35" t="n">
        <x:f>A72*$B$6+B72*$C$6</x:f>
        <x:v>0.0712</x:v>
      </x:c>
      <x:c r="D72" s="35" t="n">
        <x:f>SQRT(MAX(0,A72^2*$B$7^2+B72^2*$C$7^2+2*A72*B72*$B$8*$B$7*$C$7))</x:f>
        <x:v>0.12424894365748147</x:v>
      </x:c>
      <x:c r="E72" s="34" t="str">
        <x:f>IF($B$6=$C$6,IF(ABS(A72-$B$12)&lt;0.0000001,"효율","비효율"),IF(C72&gt;=$B$13,"효율","비효율"))</x:f>
        <x:v>효율</x:v>
      </x:c>
      <x:c r="F72" s="35" t="n">
        <x:f>IF(E72="효율",D72,"")</x:f>
        <x:v>0.12424894365748147</x:v>
      </x:c>
      <x:c r="G72" s="35" t="n">
        <x:f>IF(E72="효율",C72,"")</x:f>
        <x:v>0.0712</x:v>
      </x:c>
      <x:c r="H72" s="34"/>
      <x:c r="I72" s="34"/>
      <x:c r="J72" s="34"/>
      <x:c r="K72" s="34"/>
      <x:c r="L72" s="34"/>
      <x:c r="M72" s="34"/>
      <x:c r="N72" s="34"/>
      <x:c r="O72" s="34"/>
      <x:c r="P72" s="34"/>
    </x:row>
    <x:row r="73">
      <x:c r="A73" s="35" t="n">
        <x:v>0.48</x:v>
      </x:c>
      <x:c r="B73" s="35" t="n">
        <x:f>1-A73</x:f>
        <x:v>0.52</x:v>
      </x:c>
      <x:c r="C73" s="35" t="n">
        <x:f>A73*$B$6+B73*$C$6</x:f>
        <x:v>0.0708</x:v>
      </x:c>
      <x:c r="D73" s="35" t="n">
        <x:f>SQRT(MAX(0,A73^2*$B$7^2+B73^2*$C$7^2+2*A73*B73*$B$8*$B$7*$C$7))</x:f>
        <x:v>0.12295039650200403</x:v>
      </x:c>
      <x:c r="E73" s="34" t="str">
        <x:f>IF($B$6=$C$6,IF(ABS(A73-$B$12)&lt;0.0000001,"효율","비효율"),IF(C73&gt;=$B$13,"효율","비효율"))</x:f>
        <x:v>효율</x:v>
      </x:c>
      <x:c r="F73" s="35" t="n">
        <x:f>IF(E73="효율",D73,"")</x:f>
        <x:v>0.12295039650200403</x:v>
      </x:c>
      <x:c r="G73" s="35" t="n">
        <x:f>IF(E73="효율",C73,"")</x:f>
        <x:v>0.0708</x:v>
      </x:c>
      <x:c r="H73" s="34"/>
      <x:c r="I73" s="34"/>
      <x:c r="J73" s="34"/>
      <x:c r="K73" s="34"/>
      <x:c r="L73" s="34"/>
      <x:c r="M73" s="34"/>
      <x:c r="N73" s="34"/>
      <x:c r="O73" s="34"/>
      <x:c r="P73" s="34"/>
    </x:row>
    <x:row r="74">
      <x:c r="A74" s="35" t="n">
        <x:v>0.49</x:v>
      </x:c>
      <x:c r="B74" s="35" t="n">
        <x:f>1-A74</x:f>
        <x:v>0.51</x:v>
      </x:c>
      <x:c r="C74" s="35" t="n">
        <x:f>A74*$B$6+B74*$C$6</x:f>
        <x:v>0.07039999999999999</x:v>
      </x:c>
      <x:c r="D74" s="35" t="n">
        <x:f>SQRT(MAX(0,A74^2*$B$7^2+B74^2*$C$7^2+2*A74*B74*$B$8*$B$7*$C$7))</x:f>
        <x:v>0.12167251127514384</x:v>
      </x:c>
      <x:c r="E74" s="34" t="str">
        <x:f>IF($B$6=$C$6,IF(ABS(A74-$B$12)&lt;0.0000001,"효율","비효율"),IF(C74&gt;=$B$13,"효율","비효율"))</x:f>
        <x:v>효율</x:v>
      </x:c>
      <x:c r="F74" s="35" t="n">
        <x:f>IF(E74="효율",D74,"")</x:f>
        <x:v>0.12167251127514384</x:v>
      </x:c>
      <x:c r="G74" s="35" t="n">
        <x:f>IF(E74="효율",C74,"")</x:f>
        <x:v>0.07039999999999999</x:v>
      </x:c>
      <x:c r="H74" s="34"/>
      <x:c r="I74" s="34"/>
      <x:c r="J74" s="34"/>
      <x:c r="K74" s="34"/>
      <x:c r="L74" s="34"/>
      <x:c r="M74" s="34"/>
      <x:c r="N74" s="34"/>
      <x:c r="O74" s="34"/>
      <x:c r="P74" s="34"/>
    </x:row>
    <x:row r="75">
      <x:c r="A75" s="35" t="n">
        <x:v>0.5</x:v>
      </x:c>
      <x:c r="B75" s="35" t="n">
        <x:f>1-A75</x:f>
        <x:v>0.5</x:v>
      </x:c>
      <x:c r="C75" s="35" t="n">
        <x:f>A75*$B$6+B75*$C$6</x:f>
        <x:v>0.07</x:v>
      </x:c>
      <x:c r="D75" s="35" t="n">
        <x:f>SQRT(MAX(0,A75^2*$B$7^2+B75^2*$C$7^2+2*A75*B75*$B$8*$B$7*$C$7))</x:f>
        <x:v>0.12041594578792296</x:v>
      </x:c>
      <x:c r="E75" s="34" t="str">
        <x:f>IF($B$6=$C$6,IF(ABS(A75-$B$12)&lt;0.0000001,"효율","비효율"),IF(C75&gt;=$B$13,"효율","비효율"))</x:f>
        <x:v>효율</x:v>
      </x:c>
      <x:c r="F75" s="35" t="n">
        <x:f>IF(E75="효율",D75,"")</x:f>
        <x:v>0.12041594578792296</x:v>
      </x:c>
      <x:c r="G75" s="35" t="n">
        <x:f>IF(E75="효율",C75,"")</x:f>
        <x:v>0.07</x:v>
      </x:c>
      <x:c r="H75" s="34"/>
      <x:c r="I75" s="34"/>
      <x:c r="J75" s="34"/>
      <x:c r="K75" s="34"/>
      <x:c r="L75" s="34"/>
      <x:c r="M75" s="34"/>
      <x:c r="N75" s="34"/>
      <x:c r="O75" s="34"/>
      <x:c r="P75" s="34"/>
    </x:row>
    <x:row r="76">
      <x:c r="A76" s="35" t="n">
        <x:v>0.51</x:v>
      </x:c>
      <x:c r="B76" s="35" t="n">
        <x:f>1-A76</x:f>
        <x:v>0.49</x:v>
      </x:c>
      <x:c r="C76" s="35" t="n">
        <x:f>A76*$B$6+B76*$C$6</x:f>
        <x:v>0.0696</x:v>
      </x:c>
      <x:c r="D76" s="35" t="n">
        <x:f>SQRT(MAX(0,A76^2*$B$7^2+B76^2*$C$7^2+2*A76*B76*$B$8*$B$7*$C$7))</x:f>
        <x:v>0.11918137438375177</x:v>
      </x:c>
      <x:c r="E76" s="34" t="str">
        <x:f>IF($B$6=$C$6,IF(ABS(A76-$B$12)&lt;0.0000001,"효율","비효율"),IF(C76&gt;=$B$13,"효율","비효율"))</x:f>
        <x:v>효율</x:v>
      </x:c>
      <x:c r="F76" s="35" t="n">
        <x:f>IF(E76="효율",D76,"")</x:f>
        <x:v>0.11918137438375177</x:v>
      </x:c>
      <x:c r="G76" s="35" t="n">
        <x:f>IF(E76="효율",C76,"")</x:f>
        <x:v>0.0696</x:v>
      </x:c>
      <x:c r="H76" s="34"/>
      <x:c r="I76" s="34"/>
      <x:c r="J76" s="34"/>
      <x:c r="K76" s="34"/>
      <x:c r="L76" s="34"/>
      <x:c r="M76" s="34"/>
      <x:c r="N76" s="34"/>
      <x:c r="O76" s="34"/>
      <x:c r="P76" s="34"/>
    </x:row>
    <x:row r="77">
      <x:c r="A77" s="35" t="n">
        <x:v>0.52</x:v>
      </x:c>
      <x:c r="B77" s="35" t="n">
        <x:f>1-A77</x:f>
        <x:v>0.48</x:v>
      </x:c>
      <x:c r="C77" s="35" t="n">
        <x:f>A77*$B$6+B77*$C$6</x:f>
        <x:v>0.0692</x:v>
      </x:c>
      <x:c r="D77" s="35" t="n">
        <x:f>SQRT(MAX(0,A77^2*$B$7^2+B77^2*$C$7^2+2*A77*B77*$B$8*$B$7*$C$7))</x:f>
        <x:v>0.11796948758047567</x:v>
      </x:c>
      <x:c r="E77" s="34" t="str">
        <x:f>IF($B$6=$C$6,IF(ABS(A77-$B$12)&lt;0.0000001,"효율","비효율"),IF(C77&gt;=$B$13,"효율","비효율"))</x:f>
        <x:v>효율</x:v>
      </x:c>
      <x:c r="F77" s="35" t="n">
        <x:f>IF(E77="효율",D77,"")</x:f>
        <x:v>0.11796948758047567</x:v>
      </x:c>
      <x:c r="G77" s="35" t="n">
        <x:f>IF(E77="효율",C77,"")</x:f>
        <x:v>0.0692</x:v>
      </x:c>
      <x:c r="H77" s="34"/>
      <x:c r="I77" s="34"/>
      <x:c r="J77" s="34"/>
      <x:c r="K77" s="34"/>
      <x:c r="L77" s="34"/>
      <x:c r="M77" s="34"/>
      <x:c r="N77" s="34"/>
      <x:c r="O77" s="34"/>
      <x:c r="P77" s="34"/>
    </x:row>
    <x:row r="78">
      <x:c r="A78" s="35" t="n">
        <x:v>0.53</x:v>
      </x:c>
      <x:c r="B78" s="35" t="n">
        <x:f>1-A78</x:f>
        <x:v>0.47</x:v>
      </x:c>
      <x:c r="C78" s="35" t="n">
        <x:f>A78*$B$6+B78*$C$6</x:f>
        <x:v>0.0688</x:v>
      </x:c>
      <x:c r="D78" s="35" t="n">
        <x:f>SQRT(MAX(0,A78^2*$B$7^2+B78^2*$C$7^2+2*A78*B78*$B$8*$B$7*$C$7))</x:f>
        <x:v>0.11678099160394213</x:v>
      </x:c>
      <x:c r="E78" s="34" t="str">
        <x:f>IF($B$6=$C$6,IF(ABS(A78-$B$12)&lt;0.0000001,"효율","비효율"),IF(C78&gt;=$B$13,"효율","비효율"))</x:f>
        <x:v>효율</x:v>
      </x:c>
      <x:c r="F78" s="35" t="n">
        <x:f>IF(E78="효율",D78,"")</x:f>
        <x:v>0.11678099160394213</x:v>
      </x:c>
      <x:c r="G78" s="35" t="n">
        <x:f>IF(E78="효율",C78,"")</x:f>
        <x:v>0.0688</x:v>
      </x:c>
      <x:c r="H78" s="34"/>
      <x:c r="I78" s="34"/>
      <x:c r="J78" s="34"/>
      <x:c r="K78" s="34"/>
      <x:c r="L78" s="34"/>
      <x:c r="M78" s="34"/>
      <x:c r="N78" s="34"/>
      <x:c r="O78" s="34"/>
      <x:c r="P78" s="34"/>
    </x:row>
    <x:row r="79">
      <x:c r="A79" s="35" t="n">
        <x:v>0.54</x:v>
      </x:c>
      <x:c r="B79" s="35" t="n">
        <x:f>1-A79</x:f>
        <x:v>0.45999999999999996</x:v>
      </x:c>
      <x:c r="C79" s="35" t="n">
        <x:f>A79*$B$6+B79*$C$6</x:f>
        <x:v>0.06839999999999999</x:v>
      </x:c>
      <x:c r="D79" s="35" t="n">
        <x:f>SQRT(MAX(0,A79^2*$B$7^2+B79^2*$C$7^2+2*A79*B79*$B$8*$B$7*$C$7))</x:f>
        <x:v>0.11561660780355043</x:v>
      </x:c>
      <x:c r="E79" s="34" t="str">
        <x:f>IF($B$6=$C$6,IF(ABS(A79-$B$12)&lt;0.0000001,"효율","비효율"),IF(C79&gt;=$B$13,"효율","비효율"))</x:f>
        <x:v>효율</x:v>
      </x:c>
      <x:c r="F79" s="35" t="n">
        <x:f>IF(E79="효율",D79,"")</x:f>
        <x:v>0.11561660780355043</x:v>
      </x:c>
      <x:c r="G79" s="35" t="n">
        <x:f>IF(E79="효율",C79,"")</x:f>
        <x:v>0.06839999999999999</x:v>
      </x:c>
      <x:c r="H79" s="34"/>
      <x:c r="I79" s="34"/>
      <x:c r="J79" s="34"/>
      <x:c r="K79" s="34"/>
      <x:c r="L79" s="34"/>
      <x:c r="M79" s="34"/>
      <x:c r="N79" s="34"/>
      <x:c r="O79" s="34"/>
      <x:c r="P79" s="34"/>
    </x:row>
    <x:row r="80">
      <x:c r="A80" s="35" t="n">
        <x:v>0.55</x:v>
      </x:c>
      <x:c r="B80" s="35" t="n">
        <x:f>1-A80</x:f>
        <x:v>0.44999999999999996</x:v>
      </x:c>
      <x:c r="C80" s="35" t="n">
        <x:f>A80*$B$6+B80*$C$6</x:f>
        <x:v>0.068</x:v>
      </x:c>
      <x:c r="D80" s="35" t="n">
        <x:f>SQRT(MAX(0,A80^2*$B$7^2+B80^2*$C$7^2+2*A80*B80*$B$8*$B$7*$C$7))</x:f>
        <x:v>0.11447707194019247</x:v>
      </x:c>
      <x:c r="E80" s="34" t="str">
        <x:f>IF($B$6=$C$6,IF(ABS(A80-$B$12)&lt;0.0000001,"효율","비효율"),IF(C80&gt;=$B$13,"효율","비효율"))</x:f>
        <x:v>효율</x:v>
      </x:c>
      <x:c r="F80" s="35" t="n">
        <x:f>IF(E80="효율",D80,"")</x:f>
        <x:v>0.11447707194019247</x:v>
      </x:c>
      <x:c r="G80" s="35" t="n">
        <x:f>IF(E80="효율",C80,"")</x:f>
        <x:v>0.068</x:v>
      </x:c>
      <x:c r="H80" s="34"/>
      <x:c r="I80" s="34"/>
      <x:c r="J80" s="34"/>
      <x:c r="K80" s="34"/>
      <x:c r="L80" s="34"/>
      <x:c r="M80" s="34"/>
      <x:c r="N80" s="34"/>
      <x:c r="O80" s="34"/>
      <x:c r="P80" s="34"/>
    </x:row>
    <x:row r="81">
      <x:c r="A81" s="35" t="n">
        <x:v>0.56</x:v>
      </x:c>
      <x:c r="B81" s="35" t="n">
        <x:f>1-A81</x:f>
        <x:v>0.43999999999999995</x:v>
      </x:c>
      <x:c r="C81" s="35" t="n">
        <x:f>A81*$B$6+B81*$C$6</x:f>
        <x:v>0.0676</x:v>
      </x:c>
      <x:c r="D81" s="35" t="n">
        <x:f>SQRT(MAX(0,A81^2*$B$7^2+B81^2*$C$7^2+2*A81*B81*$B$8*$B$7*$C$7))</x:f>
        <x:v>0.11336313333707745</x:v>
      </x:c>
      <x:c r="E81" s="34" t="str">
        <x:f>IF($B$6=$C$6,IF(ABS(A81-$B$12)&lt;0.0000001,"효율","비효율"),IF(C81&gt;=$B$13,"효율","비효율"))</x:f>
        <x:v>효율</x:v>
      </x:c>
      <x:c r="F81" s="35" t="n">
        <x:f>IF(E81="효율",D81,"")</x:f>
        <x:v>0.11336313333707745</x:v>
      </x:c>
      <x:c r="G81" s="35" t="n">
        <x:f>IF(E81="효율",C81,"")</x:f>
        <x:v>0.0676</x:v>
      </x:c>
      <x:c r="H81" s="34"/>
      <x:c r="I81" s="34"/>
      <x:c r="J81" s="34"/>
      <x:c r="K81" s="34"/>
      <x:c r="L81" s="34"/>
      <x:c r="M81" s="34"/>
      <x:c r="N81" s="34"/>
      <x:c r="O81" s="34"/>
      <x:c r="P81" s="34"/>
    </x:row>
    <x:row r="82">
      <x:c r="A82" s="35" t="n">
        <x:v>0.57</x:v>
      </x:c>
      <x:c r="B82" s="35" t="n">
        <x:f>1-A82</x:f>
        <x:v>0.43000000000000005</x:v>
      </x:c>
      <x:c r="C82" s="35" t="n">
        <x:f>A82*$B$6+B82*$C$6</x:f>
        <x:v>0.06720000000000001</x:v>
      </x:c>
      <x:c r="D82" s="35" t="n">
        <x:f>SQRT(MAX(0,A82^2*$B$7^2+B82^2*$C$7^2+2*A82*B82*$B$8*$B$7*$C$7))</x:f>
        <x:v>0.11227555388418266</x:v>
      </x:c>
      <x:c r="E82" s="34" t="str">
        <x:f>IF($B$6=$C$6,IF(ABS(A82-$B$12)&lt;0.0000001,"효율","비효율"),IF(C82&gt;=$B$13,"효율","비효율"))</x:f>
        <x:v>효율</x:v>
      </x:c>
      <x:c r="F82" s="35" t="n">
        <x:f>IF(E82="효율",D82,"")</x:f>
        <x:v>0.11227555388418266</x:v>
      </x:c>
      <x:c r="G82" s="35" t="n">
        <x:f>IF(E82="효율",C82,"")</x:f>
        <x:v>0.06720000000000001</x:v>
      </x:c>
      <x:c r="H82" s="34"/>
      <x:c r="I82" s="34"/>
      <x:c r="J82" s="34"/>
      <x:c r="K82" s="34"/>
      <x:c r="L82" s="34"/>
      <x:c r="M82" s="34"/>
      <x:c r="N82" s="34"/>
      <x:c r="O82" s="34"/>
      <x:c r="P82" s="34"/>
    </x:row>
    <x:row r="83">
      <x:c r="A83" s="35" t="n">
        <x:v>0.58</x:v>
      </x:c>
      <x:c r="B83" s="35" t="n">
        <x:f>1-A83</x:f>
        <x:v>0.42000000000000004</x:v>
      </x:c>
      <x:c r="C83" s="35" t="n">
        <x:f>A83*$B$6+B83*$C$6</x:f>
        <x:v>0.0668</x:v>
      </x:c>
      <x:c r="D83" s="35" t="n">
        <x:f>SQRT(MAX(0,A83^2*$B$7^2+B83^2*$C$7^2+2*A83*B83*$B$8*$B$7*$C$7))</x:f>
        <x:v>0.11121510688750878</x:v>
      </x:c>
      <x:c r="E83" s="34" t="str">
        <x:f>IF($B$6=$C$6,IF(ABS(A83-$B$12)&lt;0.0000001,"효율","비효율"),IF(C83&gt;=$B$13,"효율","비효율"))</x:f>
        <x:v>효율</x:v>
      </x:c>
      <x:c r="F83" s="35" t="n">
        <x:f>IF(E83="효율",D83,"")</x:f>
        <x:v>0.11121510688750878</x:v>
      </x:c>
      <x:c r="G83" s="35" t="n">
        <x:f>IF(E83="효율",C83,"")</x:f>
        <x:v>0.0668</x:v>
      </x:c>
      <x:c r="H83" s="34"/>
      <x:c r="I83" s="34"/>
      <x:c r="J83" s="34"/>
      <x:c r="K83" s="34"/>
      <x:c r="L83" s="34"/>
      <x:c r="M83" s="34"/>
      <x:c r="N83" s="34"/>
      <x:c r="O83" s="34"/>
      <x:c r="P83" s="34"/>
    </x:row>
    <x:row r="84">
      <x:c r="A84" s="35" t="n">
        <x:v>0.59</x:v>
      </x:c>
      <x:c r="B84" s="35" t="n">
        <x:f>1-A84</x:f>
        <x:v>0.41000000000000003</x:v>
      </x:c>
      <x:c r="C84" s="35" t="n">
        <x:f>A84*$B$6+B84*$C$6</x:f>
        <x:v>0.0664</x:v>
      </x:c>
      <x:c r="D84" s="35" t="n">
        <x:f>SQRT(MAX(0,A84^2*$B$7^2+B84^2*$C$7^2+2*A84*B84*$B$8*$B$7*$C$7))</x:f>
        <x:v>0.11018257575497137</x:v>
      </x:c>
      <x:c r="E84" s="34" t="str">
        <x:f>IF($B$6=$C$6,IF(ABS(A84-$B$12)&lt;0.0000001,"효율","비효율"),IF(C84&gt;=$B$13,"효율","비효율"))</x:f>
        <x:v>효율</x:v>
      </x:c>
      <x:c r="F84" s="35" t="n">
        <x:f>IF(E84="효율",D84,"")</x:f>
        <x:v>0.11018257575497137</x:v>
      </x:c>
      <x:c r="G84" s="35" t="n">
        <x:f>IF(E84="효율",C84,"")</x:f>
        <x:v>0.0664</x:v>
      </x:c>
      <x:c r="H84" s="34"/>
      <x:c r="I84" s="34"/>
      <x:c r="J84" s="34"/>
      <x:c r="K84" s="34"/>
      <x:c r="L84" s="34"/>
      <x:c r="M84" s="34"/>
      <x:c r="N84" s="34"/>
      <x:c r="O84" s="34"/>
      <x:c r="P84" s="34"/>
    </x:row>
    <x:row r="85">
      <x:c r="A85" s="35" t="n">
        <x:v>0.6</x:v>
      </x:c>
      <x:c r="B85" s="35" t="n">
        <x:f>1-A85</x:f>
        <x:v>0.4</x:v>
      </x:c>
      <x:c r="C85" s="35" t="n">
        <x:f>A85*$B$6+B85*$C$6</x:f>
        <x:v>0.066</x:v>
      </x:c>
      <x:c r="D85" s="35" t="n">
        <x:f>SQRT(MAX(0,A85^2*$B$7^2+B85^2*$C$7^2+2*A85*B85*$B$8*$B$7*$C$7))</x:f>
        <x:v>0.10917875251164946</x:v>
      </x:c>
      <x:c r="E85" s="34" t="str">
        <x:f>IF($B$6=$C$6,IF(ABS(A85-$B$12)&lt;0.0000001,"효율","비효율"),IF(C85&gt;=$B$13,"효율","비효율"))</x:f>
        <x:v>효율</x:v>
      </x:c>
      <x:c r="F85" s="35" t="n">
        <x:f>IF(E85="효율",D85,"")</x:f>
        <x:v>0.10917875251164946</x:v>
      </x:c>
      <x:c r="G85" s="35" t="n">
        <x:f>IF(E85="효율",C85,"")</x:f>
        <x:v>0.066</x:v>
      </x:c>
      <x:c r="H85" s="34"/>
      <x:c r="I85" s="34"/>
      <x:c r="J85" s="34"/>
      <x:c r="K85" s="34"/>
      <x:c r="L85" s="34"/>
      <x:c r="M85" s="34"/>
      <x:c r="N85" s="34"/>
      <x:c r="O85" s="34"/>
      <x:c r="P85" s="34"/>
    </x:row>
    <x:row r="86">
      <x:c r="A86" s="35" t="n">
        <x:v>0.61</x:v>
      </x:c>
      <x:c r="B86" s="35" t="n">
        <x:f>1-A86</x:f>
        <x:v>0.39</x:v>
      </x:c>
      <x:c r="C86" s="35" t="n">
        <x:f>A86*$B$6+B86*$C$6</x:f>
        <x:v>0.06559999999999999</x:v>
      </x:c>
      <x:c r="D86" s="35" t="n">
        <x:f>SQRT(MAX(0,A86^2*$B$7^2+B86^2*$C$7^2+2*A86*B86*$B$8*$B$7*$C$7))</x:f>
        <x:v>0.10820443613826562</x:v>
      </x:c>
      <x:c r="E86" s="34" t="str">
        <x:f>IF($B$6=$C$6,IF(ABS(A86-$B$12)&lt;0.0000001,"효율","비효율"),IF(C86&gt;=$B$13,"효율","비효율"))</x:f>
        <x:v>효율</x:v>
      </x:c>
      <x:c r="F86" s="35" t="n">
        <x:f>IF(E86="효율",D86,"")</x:f>
        <x:v>0.10820443613826562</x:v>
      </x:c>
      <x:c r="G86" s="35" t="n">
        <x:f>IF(E86="효율",C86,"")</x:f>
        <x:v>0.06559999999999999</x:v>
      </x:c>
      <x:c r="H86" s="34"/>
      <x:c r="I86" s="34"/>
      <x:c r="J86" s="34"/>
      <x:c r="K86" s="34"/>
      <x:c r="L86" s="34"/>
      <x:c r="M86" s="34"/>
      <x:c r="N86" s="34"/>
      <x:c r="O86" s="34"/>
      <x:c r="P86" s="34"/>
    </x:row>
    <x:row r="87">
      <x:c r="A87" s="35" t="n">
        <x:v>0.62</x:v>
      </x:c>
      <x:c r="B87" s="35" t="n">
        <x:f>1-A87</x:f>
        <x:v>0.38</x:v>
      </x:c>
      <x:c r="C87" s="35" t="n">
        <x:f>A87*$B$6+B87*$C$6</x:f>
        <x:v>0.06520000000000001</x:v>
      </x:c>
      <x:c r="D87" s="35" t="n">
        <x:f>SQRT(MAX(0,A87^2*$B$7^2+B87^2*$C$7^2+2*A87*B87*$B$8*$B$7*$C$7))</x:f>
        <x:v>0.10726043072820472</x:v>
      </x:c>
      <x:c r="E87" s="34" t="str">
        <x:f>IF($B$6=$C$6,IF(ABS(A87-$B$12)&lt;0.0000001,"효율","비효율"),IF(C87&gt;=$B$13,"효율","비효율"))</x:f>
        <x:v>효율</x:v>
      </x:c>
      <x:c r="F87" s="35" t="n">
        <x:f>IF(E87="효율",D87,"")</x:f>
        <x:v>0.10726043072820472</x:v>
      </x:c>
      <x:c r="G87" s="35" t="n">
        <x:f>IF(E87="효율",C87,"")</x:f>
        <x:v>0.06520000000000001</x:v>
      </x:c>
      <x:c r="H87" s="34"/>
      <x:c r="I87" s="34"/>
      <x:c r="J87" s="34"/>
      <x:c r="K87" s="34"/>
      <x:c r="L87" s="34"/>
      <x:c r="M87" s="34"/>
      <x:c r="N87" s="34"/>
      <x:c r="O87" s="34"/>
      <x:c r="P87" s="34"/>
    </x:row>
    <x:row r="88">
      <x:c r="A88" s="35" t="n">
        <x:v>0.63</x:v>
      </x:c>
      <x:c r="B88" s="35" t="n">
        <x:f>1-A88</x:f>
        <x:v>0.37</x:v>
      </x:c>
      <x:c r="C88" s="35" t="n">
        <x:f>A88*$B$6+B88*$C$6</x:f>
        <x:v>0.0648</x:v>
      </x:c>
      <x:c r="D88" s="35" t="n">
        <x:f>SQRT(MAX(0,A88^2*$B$7^2+B88^2*$C$7^2+2*A88*B88*$B$8*$B$7*$C$7))</x:f>
        <x:v>0.10634754346011008</x:v>
      </x:c>
      <x:c r="E88" s="34" t="str">
        <x:f>IF($B$6=$C$6,IF(ABS(A88-$B$12)&lt;0.0000001,"효율","비효율"),IF(C88&gt;=$B$13,"효율","비효율"))</x:f>
        <x:v>효율</x:v>
      </x:c>
      <x:c r="F88" s="35" t="n">
        <x:f>IF(E88="효율",D88,"")</x:f>
        <x:v>0.10634754346011008</x:v>
      </x:c>
      <x:c r="G88" s="35" t="n">
        <x:f>IF(E88="효율",C88,"")</x:f>
        <x:v>0.0648</x:v>
      </x:c>
      <x:c r="H88" s="34"/>
      <x:c r="I88" s="34"/>
      <x:c r="J88" s="34"/>
      <x:c r="K88" s="34"/>
      <x:c r="L88" s="34"/>
      <x:c r="M88" s="34"/>
      <x:c r="N88" s="34"/>
      <x:c r="O88" s="34"/>
      <x:c r="P88" s="34"/>
    </x:row>
    <x:row r="89">
      <x:c r="A89" s="35" t="n">
        <x:v>0.64</x:v>
      </x:c>
      <x:c r="B89" s="35" t="n">
        <x:f>1-A89</x:f>
        <x:v>0.36</x:v>
      </x:c>
      <x:c r="C89" s="35" t="n">
        <x:f>A89*$B$6+B89*$C$6</x:f>
        <x:v>0.0644</x:v>
      </x:c>
      <x:c r="D89" s="35" t="n">
        <x:f>SQRT(MAX(0,A89^2*$B$7^2+B89^2*$C$7^2+2*A89*B89*$B$8*$B$7*$C$7))</x:f>
        <x:v>0.10546658238513279</x:v>
      </x:c>
      <x:c r="E89" s="34" t="str">
        <x:f>IF($B$6=$C$6,IF(ABS(A89-$B$12)&lt;0.0000001,"효율","비효율"),IF(C89&gt;=$B$13,"효율","비효율"))</x:f>
        <x:v>효율</x:v>
      </x:c>
      <x:c r="F89" s="35" t="n">
        <x:f>IF(E89="효율",D89,"")</x:f>
        <x:v>0.10546658238513279</x:v>
      </x:c>
      <x:c r="G89" s="35" t="n">
        <x:f>IF(E89="효율",C89,"")</x:f>
        <x:v>0.0644</x:v>
      </x:c>
      <x:c r="H89" s="34"/>
      <x:c r="I89" s="34"/>
      <x:c r="J89" s="34"/>
      <x:c r="K89" s="34"/>
      <x:c r="L89" s="34"/>
      <x:c r="M89" s="34"/>
      <x:c r="N89" s="34"/>
      <x:c r="O89" s="34"/>
      <x:c r="P89" s="34"/>
    </x:row>
    <x:row r="90">
      <x:c r="A90" s="35" t="n">
        <x:v>0.65</x:v>
      </x:c>
      <x:c r="B90" s="35" t="n">
        <x:f>1-A90</x:f>
        <x:v>0.35</x:v>
      </x:c>
      <x:c r="C90" s="35" t="n">
        <x:f>A90*$B$6+B90*$C$6</x:f>
        <x:v>0.064</x:v>
      </x:c>
      <x:c r="D90" s="35" t="n">
        <x:f>SQRT(MAX(0,A90^2*$B$7^2+B90^2*$C$7^2+2*A90*B90*$B$8*$B$7*$C$7))</x:f>
        <x:v>0.1046183540302561</x:v>
      </x:c>
      <x:c r="E90" s="34" t="str">
        <x:f>IF($B$6=$C$6,IF(ABS(A90-$B$12)&lt;0.0000001,"효율","비효율"),IF(C90&gt;=$B$13,"효율","비효율"))</x:f>
        <x:v>효율</x:v>
      </x:c>
      <x:c r="F90" s="35" t="n">
        <x:f>IF(E90="효율",D90,"")</x:f>
        <x:v>0.1046183540302561</x:v>
      </x:c>
      <x:c r="G90" s="35" t="n">
        <x:f>IF(E90="효율",C90,"")</x:f>
        <x:v>0.064</x:v>
      </x:c>
      <x:c r="H90" s="34"/>
      <x:c r="I90" s="34"/>
      <x:c r="J90" s="34"/>
      <x:c r="K90" s="34"/>
      <x:c r="L90" s="34"/>
      <x:c r="M90" s="34"/>
      <x:c r="N90" s="34"/>
      <x:c r="O90" s="34"/>
      <x:c r="P90" s="34"/>
    </x:row>
    <x:row r="91">
      <x:c r="A91" s="35" t="n">
        <x:v>0.66</x:v>
      </x:c>
      <x:c r="B91" s="35" t="n">
        <x:f>1-A91</x:f>
        <x:v>0.33999999999999997</x:v>
      </x:c>
      <x:c r="C91" s="35" t="n">
        <x:f>A91*$B$6+B91*$C$6</x:f>
        <x:v>0.06359999999999999</x:v>
      </x:c>
      <x:c r="D91" s="35" t="n">
        <x:f>SQRT(MAX(0,A91^2*$B$7^2+B91^2*$C$7^2+2*A91*B91*$B$8*$B$7*$C$7))</x:f>
        <x:v>0.10380366082176487</x:v>
      </x:c>
      <x:c r="E91" s="34" t="str">
        <x:f>IF($B$6=$C$6,IF(ABS(A91-$B$12)&lt;0.0000001,"효율","비효율"),IF(C91&gt;=$B$13,"효율","비효율"))</x:f>
        <x:v>효율</x:v>
      </x:c>
      <x:c r="F91" s="35" t="n">
        <x:f>IF(E91="효율",D91,"")</x:f>
        <x:v>0.10380366082176487</x:v>
      </x:c>
      <x:c r="G91" s="35" t="n">
        <x:f>IF(E91="효율",C91,"")</x:f>
        <x:v>0.06359999999999999</x:v>
      </x:c>
      <x:c r="H91" s="34"/>
      <x:c r="I91" s="34"/>
      <x:c r="J91" s="34"/>
      <x:c r="K91" s="34"/>
      <x:c r="L91" s="34"/>
      <x:c r="M91" s="34"/>
      <x:c r="N91" s="34"/>
      <x:c r="O91" s="34"/>
      <x:c r="P91" s="34"/>
    </x:row>
    <x:row r="92">
      <x:c r="A92" s="35" t="n">
        <x:v>0.67</x:v>
      </x:c>
      <x:c r="B92" s="35" t="n">
        <x:f>1-A92</x:f>
        <x:v>0.32999999999999996</x:v>
      </x:c>
      <x:c r="C92" s="35" t="n">
        <x:f>A92*$B$6+B92*$C$6</x:f>
        <x:v>0.06319999999999999</x:v>
      </x:c>
      <x:c r="D92" s="35" t="n">
        <x:f>SQRT(MAX(0,A92^2*$B$7^2+B92^2*$C$7^2+2*A92*B92*$B$8*$B$7*$C$7))</x:f>
        <x:v>0.1030232983358619</x:v>
      </x:c>
      <x:c r="E92" s="34" t="str">
        <x:f>IF($B$6=$C$6,IF(ABS(A92-$B$12)&lt;0.0000001,"효율","비효율"),IF(C92&gt;=$B$13,"효율","비효율"))</x:f>
        <x:v>효율</x:v>
      </x:c>
      <x:c r="F92" s="35" t="n">
        <x:f>IF(E92="효율",D92,"")</x:f>
        <x:v>0.1030232983358619</x:v>
      </x:c>
      <x:c r="G92" s="35" t="n">
        <x:f>IF(E92="효율",C92,"")</x:f>
        <x:v>0.06319999999999999</x:v>
      </x:c>
      <x:c r="H92" s="34"/>
      <x:c r="I92" s="34"/>
      <x:c r="J92" s="34"/>
      <x:c r="K92" s="34"/>
      <x:c r="L92" s="34"/>
      <x:c r="M92" s="34"/>
      <x:c r="N92" s="34"/>
      <x:c r="O92" s="34"/>
      <x:c r="P92" s="34"/>
    </x:row>
    <x:row r="93">
      <x:c r="A93" s="35" t="n">
        <x:v>0.68</x:v>
      </x:c>
      <x:c r="B93" s="35" t="n">
        <x:f>1-A93</x:f>
        <x:v>0.31999999999999995</x:v>
      </x:c>
      <x:c r="C93" s="35" t="n">
        <x:f>A93*$B$6+B93*$C$6</x:f>
        <x:v>0.0628</x:v>
      </x:c>
      <x:c r="D93" s="35" t="n">
        <x:f>SQRT(MAX(0,A93^2*$B$7^2+B93^2*$C$7^2+2*A93*B93*$B$8*$B$7*$C$7))</x:f>
        <x:v>0.1022780523866191</x:v>
      </x:c>
      <x:c r="E93" s="34" t="str">
        <x:f>IF($B$6=$C$6,IF(ABS(A93-$B$12)&lt;0.0000001,"효율","비효율"),IF(C93&gt;=$B$13,"효율","비효율"))</x:f>
        <x:v>효율</x:v>
      </x:c>
      <x:c r="F93" s="35" t="n">
        <x:f>IF(E93="효율",D93,"")</x:f>
        <x:v>0.1022780523866191</x:v>
      </x:c>
      <x:c r="G93" s="35" t="n">
        <x:f>IF(E93="효율",C93,"")</x:f>
        <x:v>0.0628</x:v>
      </x:c>
      <x:c r="H93" s="34"/>
      <x:c r="I93" s="34"/>
      <x:c r="J93" s="34"/>
      <x:c r="K93" s="34"/>
      <x:c r="L93" s="34"/>
      <x:c r="M93" s="34"/>
      <x:c r="N93" s="34"/>
      <x:c r="O93" s="34"/>
      <x:c r="P93" s="34"/>
    </x:row>
    <x:row r="94">
      <x:c r="A94" s="35" t="n">
        <x:v>0.69</x:v>
      </x:c>
      <x:c r="B94" s="35" t="n">
        <x:f>1-A94</x:f>
        <x:v>0.31000000000000005</x:v>
      </x:c>
      <x:c r="C94" s="35" t="n">
        <x:f>A94*$B$6+B94*$C$6</x:f>
        <x:v>0.0624</x:v>
      </x:c>
      <x:c r="D94" s="35" t="n">
        <x:f>SQRT(MAX(0,A94^2*$B$7^2+B94^2*$C$7^2+2*A94*B94*$B$8*$B$7*$C$7))</x:f>
        <x:v>0.10156869596484933</x:v>
      </x:c>
      <x:c r="E94" s="34" t="str">
        <x:f>IF($B$6=$C$6,IF(ABS(A94-$B$12)&lt;0.0000001,"효율","비효율"),IF(C94&gt;=$B$13,"효율","비효율"))</x:f>
        <x:v>효율</x:v>
      </x:c>
      <x:c r="F94" s="35" t="n">
        <x:f>IF(E94="효율",D94,"")</x:f>
        <x:v>0.10156869596484933</x:v>
      </x:c>
      <x:c r="G94" s="35" t="n">
        <x:f>IF(E94="효율",C94,"")</x:f>
        <x:v>0.0624</x:v>
      </x:c>
      <x:c r="H94" s="34"/>
      <x:c r="I94" s="34"/>
      <x:c r="J94" s="34"/>
      <x:c r="K94" s="34"/>
      <x:c r="L94" s="34"/>
      <x:c r="M94" s="34"/>
      <x:c r="N94" s="34"/>
      <x:c r="O94" s="34"/>
      <x:c r="P94" s="34"/>
    </x:row>
    <x:row r="95">
      <x:c r="A95" s="35" t="n">
        <x:v>0.7</x:v>
      </x:c>
      <x:c r="B95" s="35" t="n">
        <x:f>1-A95</x:f>
        <x:v>0.30000000000000004</x:v>
      </x:c>
      <x:c r="C95" s="35" t="n">
        <x:f>A95*$B$6+B95*$C$6</x:f>
        <x:v>0.062</x:v>
      </x:c>
      <x:c r="D95" s="35" t="n">
        <x:f>SQRT(MAX(0,A95^2*$B$7^2+B95^2*$C$7^2+2*A95*B95*$B$8*$B$7*$C$7))</x:f>
        <x:v>0.10089598604503552</x:v>
      </x:c>
      <x:c r="E95" s="34" t="str">
        <x:f>IF($B$6=$C$6,IF(ABS(A95-$B$12)&lt;0.0000001,"효율","비효율"),IF(C95&gt;=$B$13,"효율","비효율"))</x:f>
        <x:v>효율</x:v>
      </x:c>
      <x:c r="F95" s="35" t="n">
        <x:f>IF(E95="효율",D95,"")</x:f>
        <x:v>0.10089598604503552</x:v>
      </x:c>
      <x:c r="G95" s="35" t="n">
        <x:f>IF(E95="효율",C95,"")</x:f>
        <x:v>0.062</x:v>
      </x:c>
      <x:c r="H95" s="34"/>
      <x:c r="I95" s="34"/>
      <x:c r="J95" s="34"/>
      <x:c r="K95" s="34"/>
      <x:c r="L95" s="34"/>
      <x:c r="M95" s="34"/>
      <x:c r="N95" s="34"/>
      <x:c r="O95" s="34"/>
      <x:c r="P95" s="34"/>
    </x:row>
    <x:row r="96">
      <x:c r="A96" s="35" t="n">
        <x:v>0.71</x:v>
      </x:c>
      <x:c r="B96" s="35" t="n">
        <x:f>1-A96</x:f>
        <x:v>0.29000000000000004</x:v>
      </x:c>
      <x:c r="C96" s="35" t="n">
        <x:f>A96*$B$6+B96*$C$6</x:f>
        <x:v>0.0616</x:v>
      </x:c>
      <x:c r="D96" s="35" t="n">
        <x:f>SQRT(MAX(0,A96^2*$B$7^2+B96^2*$C$7^2+2*A96*B96*$B$8*$B$7*$C$7))</x:f>
        <x:v>0.10026066028108933</x:v>
      </x:c>
      <x:c r="E96" s="34" t="str">
        <x:f>IF($B$6=$C$6,IF(ABS(A96-$B$12)&lt;0.0000001,"효율","비효율"),IF(C96&gt;=$B$13,"효율","비효율"))</x:f>
        <x:v>효율</x:v>
      </x:c>
      <x:c r="F96" s="35" t="n">
        <x:f>IF(E96="효율",D96,"")</x:f>
        <x:v>0.10026066028108933</x:v>
      </x:c>
      <x:c r="G96" s="35" t="n">
        <x:f>IF(E96="효율",C96,"")</x:f>
        <x:v>0.0616</x:v>
      </x:c>
      <x:c r="H96" s="34"/>
      <x:c r="I96" s="34"/>
      <x:c r="J96" s="34"/>
      <x:c r="K96" s="34"/>
      <x:c r="L96" s="34"/>
      <x:c r="M96" s="34"/>
      <x:c r="N96" s="34"/>
      <x:c r="O96" s="34"/>
      <x:c r="P96" s="34"/>
    </x:row>
    <x:row r="97">
      <x:c r="A97" s="35" t="n">
        <x:v>0.72</x:v>
      </x:c>
      <x:c r="B97" s="35" t="n">
        <x:f>1-A97</x:f>
        <x:v>0.28</x:v>
      </x:c>
      <x:c r="C97" s="35" t="n">
        <x:f>A97*$B$6+B97*$C$6</x:f>
        <x:v>0.0612</x:v>
      </x:c>
      <x:c r="D97" s="35" t="n">
        <x:f>SQRT(MAX(0,A97^2*$B$7^2+B97^2*$C$7^2+2*A97*B97*$B$8*$B$7*$C$7))</x:f>
        <x:v>0.0996634336153436</x:v>
      </x:c>
      <x:c r="E97" s="34" t="str">
        <x:f>IF($B$6=$C$6,IF(ABS(A97-$B$12)&lt;0.0000001,"효율","비효율"),IF(C97&gt;=$B$13,"효율","비효율"))</x:f>
        <x:v>효율</x:v>
      </x:c>
      <x:c r="F97" s="35" t="n">
        <x:f>IF(E97="효율",D97,"")</x:f>
        <x:v>0.0996634336153436</x:v>
      </x:c>
      <x:c r="G97" s="35" t="n">
        <x:f>IF(E97="효율",C97,"")</x:f>
        <x:v>0.0612</x:v>
      </x:c>
      <x:c r="H97" s="34"/>
      <x:c r="I97" s="34"/>
      <x:c r="J97" s="34"/>
      <x:c r="K97" s="34"/>
      <x:c r="L97" s="34"/>
      <x:c r="M97" s="34"/>
      <x:c r="N97" s="34"/>
      <x:c r="O97" s="34"/>
      <x:c r="P97" s="34"/>
    </x:row>
    <x:row r="98">
      <x:c r="A98" s="35" t="n">
        <x:v>0.73</x:v>
      </x:c>
      <x:c r="B98" s="35" t="n">
        <x:f>1-A98</x:f>
        <x:v>0.27</x:v>
      </x:c>
      <x:c r="C98" s="35" t="n">
        <x:f>A98*$B$6+B98*$C$6</x:f>
        <x:v>0.0608</x:v>
      </x:c>
      <x:c r="D98" s="35" t="n">
        <x:f>SQRT(MAX(0,A98^2*$B$7^2+B98^2*$C$7^2+2*A98*B98*$B$8*$B$7*$C$7))</x:f>
        <x:v>0.09910499482871689</x:v>
      </x:c>
      <x:c r="E98" s="34" t="str">
        <x:f>IF($B$6=$C$6,IF(ABS(A98-$B$12)&lt;0.0000001,"효율","비효율"),IF(C98&gt;=$B$13,"효율","비효율"))</x:f>
        <x:v>효율</x:v>
      </x:c>
      <x:c r="F98" s="35" t="n">
        <x:f>IF(E98="효율",D98,"")</x:f>
        <x:v>0.09910499482871689</x:v>
      </x:c>
      <x:c r="G98" s="35" t="n">
        <x:f>IF(E98="효율",C98,"")</x:f>
        <x:v>0.0608</x:v>
      </x:c>
      <x:c r="H98" s="34"/>
      <x:c r="I98" s="34"/>
      <x:c r="J98" s="34"/>
      <x:c r="K98" s="34"/>
      <x:c r="L98" s="34"/>
      <x:c r="M98" s="34"/>
      <x:c r="N98" s="34"/>
      <x:c r="O98" s="34"/>
      <x:c r="P98" s="34"/>
    </x:row>
    <x:row r="99">
      <x:c r="A99" s="35" t="n">
        <x:v>0.74</x:v>
      </x:c>
      <x:c r="B99" s="35" t="n">
        <x:f>1-A99</x:f>
        <x:v>0.26</x:v>
      </x:c>
      <x:c r="C99" s="35" t="n">
        <x:f>A99*$B$6+B99*$C$6</x:f>
        <x:v>0.060399999999999995</x:v>
      </x:c>
      <x:c r="D99" s="35" t="n">
        <x:f>SQRT(MAX(0,A99^2*$B$7^2+B99^2*$C$7^2+2*A99*B99*$B$8*$B$7*$C$7))</x:f>
        <x:v>0.09858600306331525</x:v>
      </x:c>
      <x:c r="E99" s="34" t="str">
        <x:f>IF($B$6=$C$6,IF(ABS(A99-$B$12)&lt;0.0000001,"효율","비효율"),IF(C99&gt;=$B$13,"효율","비효율"))</x:f>
        <x:v>효율</x:v>
      </x:c>
      <x:c r="F99" s="35" t="n">
        <x:f>IF(E99="효율",D99,"")</x:f>
        <x:v>0.09858600306331525</x:v>
      </x:c>
      <x:c r="G99" s="35" t="n">
        <x:f>IF(E99="효율",C99,"")</x:f>
        <x:v>0.060399999999999995</x:v>
      </x:c>
      <x:c r="H99" s="34"/>
      <x:c r="I99" s="34"/>
      <x:c r="J99" s="34"/>
      <x:c r="K99" s="34"/>
      <x:c r="L99" s="34"/>
      <x:c r="M99" s="34"/>
      <x:c r="N99" s="34"/>
      <x:c r="O99" s="34"/>
      <x:c r="P99" s="34"/>
    </x:row>
    <x:row r="100">
      <x:c r="A100" s="35" t="n">
        <x:v>0.75</x:v>
      </x:c>
      <x:c r="B100" s="35" t="n">
        <x:f>1-A100</x:f>
        <x:v>0.25</x:v>
      </x:c>
      <x:c r="C100" s="35" t="n">
        <x:f>A100*$B$6+B100*$C$6</x:f>
        <x:v>0.060000000000000005</x:v>
      </x:c>
      <x:c r="D100" s="35" t="n">
        <x:f>SQRT(MAX(0,A100^2*$B$7^2+B100^2*$C$7^2+2*A100*B100*$B$8*$B$7*$C$7))</x:f>
        <x:v>0.09810708435174292</x:v>
      </x:c>
      <x:c r="E100" s="34" t="str">
        <x:f>IF($B$6=$C$6,IF(ABS(A100-$B$12)&lt;0.0000001,"효율","비효율"),IF(C100&gt;=$B$13,"효율","비효율"))</x:f>
        <x:v>효율</x:v>
      </x:c>
      <x:c r="F100" s="35" t="n">
        <x:f>IF(E100="효율",D100,"")</x:f>
        <x:v>0.09810708435174292</x:v>
      </x:c>
      <x:c r="G100" s="35" t="n">
        <x:f>IF(E100="효율",C100,"")</x:f>
        <x:v>0.060000000000000005</x:v>
      </x:c>
      <x:c r="H100" s="34"/>
      <x:c r="I100" s="34"/>
      <x:c r="J100" s="34"/>
      <x:c r="K100" s="34"/>
      <x:c r="L100" s="34"/>
      <x:c r="M100" s="34"/>
      <x:c r="N100" s="34"/>
      <x:c r="O100" s="34"/>
      <x:c r="P100" s="34"/>
    </x:row>
    <x:row r="101">
      <x:c r="A101" s="35" t="n">
        <x:v>0.76</x:v>
      </x:c>
      <x:c r="B101" s="35" t="n">
        <x:f>1-A101</x:f>
        <x:v>0.24</x:v>
      </x:c>
      <x:c r="C101" s="35" t="n">
        <x:f>A101*$B$6+B101*$C$6</x:f>
        <x:v>0.0596</x:v>
      </x:c>
      <x:c r="D101" s="35" t="n">
        <x:f>SQRT(MAX(0,A101^2*$B$7^2+B101^2*$C$7^2+2*A101*B101*$B$8*$B$7*$C$7))</x:f>
        <x:v>0.0976688281899604</x:v>
      </x:c>
      <x:c r="E101" s="34" t="str">
        <x:f>IF($B$6=$C$6,IF(ABS(A101-$B$12)&lt;0.0000001,"효율","비효율"),IF(C101&gt;=$B$13,"효율","비효율"))</x:f>
        <x:v>효율</x:v>
      </x:c>
      <x:c r="F101" s="35" t="n">
        <x:f>IF(E101="효율",D101,"")</x:f>
        <x:v>0.0976688281899604</x:v>
      </x:c>
      <x:c r="G101" s="35" t="n">
        <x:f>IF(E101="효율",C101,"")</x:f>
        <x:v>0.0596</x:v>
      </x:c>
      <x:c r="H101" s="34"/>
      <x:c r="I101" s="34"/>
      <x:c r="J101" s="34"/>
      <x:c r="K101" s="34"/>
      <x:c r="L101" s="34"/>
      <x:c r="M101" s="34"/>
      <x:c r="N101" s="34"/>
      <x:c r="O101" s="34"/>
      <x:c r="P101" s="34"/>
    </x:row>
    <x:row r="102">
      <x:c r="A102" s="35" t="n">
        <x:v>0.77</x:v>
      </x:c>
      <x:c r="B102" s="35" t="n">
        <x:f>1-A102</x:f>
        <x:v>0.22999999999999998</x:v>
      </x:c>
      <x:c r="C102" s="35" t="n">
        <x:f>A102*$B$6+B102*$C$6</x:f>
        <x:v>0.0592</x:v>
      </x:c>
      <x:c r="D102" s="35" t="n">
        <x:f>SQRT(MAX(0,A102^2*$B$7^2+B102^2*$C$7^2+2*A102*B102*$B$8*$B$7*$C$7))</x:f>
        <x:v>0.09727178419253961</x:v>
      </x:c>
      <x:c r="E102" s="34" t="str">
        <x:f>IF($B$6=$C$6,IF(ABS(A102-$B$12)&lt;0.0000001,"효율","비효율"),IF(C102&gt;=$B$13,"효율","비효율"))</x:f>
        <x:v>효율</x:v>
      </x:c>
      <x:c r="F102" s="35" t="n">
        <x:f>IF(E102="효율",D102,"")</x:f>
        <x:v>0.09727178419253961</x:v>
      </x:c>
      <x:c r="G102" s="35" t="n">
        <x:f>IF(E102="효율",C102,"")</x:f>
        <x:v>0.0592</x:v>
      </x:c>
      <x:c r="H102" s="34"/>
      <x:c r="I102" s="34"/>
      <x:c r="J102" s="34"/>
      <x:c r="K102" s="34"/>
      <x:c r="L102" s="34"/>
      <x:c r="M102" s="34"/>
      <x:c r="N102" s="34"/>
      <x:c r="O102" s="34"/>
      <x:c r="P102" s="34"/>
    </x:row>
    <x:row r="103">
      <x:c r="A103" s="35" t="n">
        <x:v>0.78</x:v>
      </x:c>
      <x:c r="B103" s="35" t="n">
        <x:f>1-A103</x:f>
        <x:v>0.21999999999999997</x:v>
      </x:c>
      <x:c r="C103" s="35" t="n">
        <x:f>A103*$B$6+B103*$C$6</x:f>
        <x:v>0.058800000000000005</x:v>
      </x:c>
      <x:c r="D103" s="35" t="n">
        <x:f>SQRT(MAX(0,A103^2*$B$7^2+B103^2*$C$7^2+2*A103*B103*$B$8*$B$7*$C$7))</x:f>
        <x:v>0.09691645887051384</x:v>
      </x:c>
      <x:c r="E103" s="34" t="str">
        <x:f>IF($B$6=$C$6,IF(ABS(A103-$B$12)&lt;0.0000001,"효율","비효율"),IF(C103&gt;=$B$13,"효율","비효율"))</x:f>
        <x:v>효율</x:v>
      </x:c>
      <x:c r="F103" s="35" t="n">
        <x:f>IF(E103="효율",D103,"")</x:f>
        <x:v>0.09691645887051384</x:v>
      </x:c>
      <x:c r="G103" s="35" t="n">
        <x:f>IF(E103="효율",C103,"")</x:f>
        <x:v>0.058800000000000005</x:v>
      </x:c>
      <x:c r="H103" s="34"/>
      <x:c r="I103" s="34"/>
      <x:c r="J103" s="34"/>
      <x:c r="K103" s="34"/>
      <x:c r="L103" s="34"/>
      <x:c r="M103" s="34"/>
      <x:c r="N103" s="34"/>
      <x:c r="O103" s="34"/>
      <x:c r="P103" s="34"/>
    </x:row>
    <x:row r="104">
      <x:c r="A104" s="35" t="n">
        <x:v>0.79</x:v>
      </x:c>
      <x:c r="B104" s="35" t="n">
        <x:f>1-A104</x:f>
        <x:v>0.20999999999999996</x:v>
      </x:c>
      <x:c r="C104" s="35" t="n">
        <x:f>A104*$B$6+B104*$C$6</x:f>
        <x:v>0.05840000000000001</x:v>
      </x:c>
      <x:c r="D104" s="35" t="n">
        <x:f>SQRT(MAX(0,A104^2*$B$7^2+B104^2*$C$7^2+2*A104*B104*$B$8*$B$7*$C$7))</x:f>
        <x:v>0.09660331257260282</x:v>
      </x:c>
      <x:c r="E104" s="34" t="str">
        <x:f>IF($B$6=$C$6,IF(ABS(A104-$B$12)&lt;0.0000001,"효율","비효율"),IF(C104&gt;=$B$13,"효율","비효율"))</x:f>
        <x:v>효율</x:v>
      </x:c>
      <x:c r="F104" s="35" t="n">
        <x:f>IF(E104="효율",D104,"")</x:f>
        <x:v>0.09660331257260282</x:v>
      </x:c>
      <x:c r="G104" s="35" t="n">
        <x:f>IF(E104="효율",C104,"")</x:f>
        <x:v>0.05840000000000001</x:v>
      </x:c>
      <x:c r="H104" s="34"/>
      <x:c r="I104" s="34"/>
      <x:c r="J104" s="34"/>
      <x:c r="K104" s="34"/>
      <x:c r="L104" s="34"/>
      <x:c r="M104" s="34"/>
      <x:c r="N104" s="34"/>
      <x:c r="O104" s="34"/>
      <x:c r="P104" s="34"/>
    </x:row>
    <x:row r="105">
      <x:c r="A105" s="35" t="n">
        <x:v>0.8</x:v>
      </x:c>
      <x:c r="B105" s="35" t="n">
        <x:f>1-A105</x:f>
        <x:v>0.19999999999999996</x:v>
      </x:c>
      <x:c r="C105" s="35" t="n">
        <x:f>A105*$B$6+B105*$C$6</x:f>
        <x:v>0.058</x:v>
      </x:c>
      <x:c r="D105" s="35" t="n">
        <x:f>SQRT(MAX(0,A105^2*$B$7^2+B105^2*$C$7^2+2*A105*B105*$B$8*$B$7*$C$7))</x:f>
        <x:v>0.09633275663033837</x:v>
      </x:c>
      <x:c r="E105" s="34" t="str">
        <x:f>IF($B$6=$C$6,IF(ABS(A105-$B$12)&lt;0.0000001,"효율","비효율"),IF(C105&gt;=$B$13,"효율","비효율"))</x:f>
        <x:v>효율</x:v>
      </x:c>
      <x:c r="F105" s="35" t="n">
        <x:f>IF(E105="효율",D105,"")</x:f>
        <x:v>0.09633275663033837</x:v>
      </x:c>
      <x:c r="G105" s="35" t="n">
        <x:f>IF(E105="효율",C105,"")</x:f>
        <x:v>0.058</x:v>
      </x:c>
      <x:c r="H105" s="34"/>
      <x:c r="I105" s="34"/>
      <x:c r="J105" s="34"/>
      <x:c r="K105" s="34"/>
      <x:c r="L105" s="34"/>
      <x:c r="M105" s="34"/>
      <x:c r="N105" s="34"/>
      <x:c r="O105" s="34"/>
      <x:c r="P105" s="34"/>
    </x:row>
    <x:row r="106">
      <x:c r="A106" s="35" t="n">
        <x:v>0.81</x:v>
      </x:c>
      <x:c r="B106" s="35" t="n">
        <x:f>1-A106</x:f>
        <x:v>0.18999999999999995</x:v>
      </x:c>
      <x:c r="C106" s="35" t="n">
        <x:f>A106*$B$6+B106*$C$6</x:f>
        <x:v>0.0576</x:v>
      </x:c>
      <x:c r="D106" s="35" t="n">
        <x:f>SQRT(MAX(0,A106^2*$B$7^2+B106^2*$C$7^2+2*A106*B106*$B$8*$B$7*$C$7))</x:f>
        <x:v>0.09610515074646105</x:v>
      </x:c>
      <x:c r="E106" s="34" t="str">
        <x:f>IF($B$6=$C$6,IF(ABS(A106-$B$12)&lt;0.0000001,"효율","비효율"),IF(C106&gt;=$B$13,"효율","비효율"))</x:f>
        <x:v>효율</x:v>
      </x:c>
      <x:c r="F106" s="35" t="n">
        <x:f>IF(E106="효율",D106,"")</x:f>
        <x:v>0.09610515074646105</x:v>
      </x:c>
      <x:c r="G106" s="35" t="n">
        <x:f>IF(E106="효율",C106,"")</x:f>
        <x:v>0.0576</x:v>
      </x:c>
      <x:c r="H106" s="34"/>
      <x:c r="I106" s="34"/>
      <x:c r="J106" s="34"/>
      <x:c r="K106" s="34"/>
      <x:c r="L106" s="34"/>
      <x:c r="M106" s="34"/>
      <x:c r="N106" s="34"/>
      <x:c r="O106" s="34"/>
      <x:c r="P106" s="34"/>
    </x:row>
    <x:row r="107">
      <x:c r="A107" s="35" t="n">
        <x:v>0.82</x:v>
      </x:c>
      <x:c r="B107" s="35" t="n">
        <x:f>1-A107</x:f>
        <x:v>0.18000000000000005</x:v>
      </x:c>
      <x:c r="C107" s="35" t="n">
        <x:f>A107*$B$6+B107*$C$6</x:f>
        <x:v>0.0572</x:v>
      </x:c>
      <x:c r="D107" s="35" t="n">
        <x:f>SQRT(MAX(0,A107^2*$B$7^2+B107^2*$C$7^2+2*A107*B107*$B$8*$B$7*$C$7))</x:f>
        <x:v>0.09592080066388105</x:v>
      </x:c>
      <x:c r="E107" s="34" t="str">
        <x:f>IF($B$6=$C$6,IF(ABS(A107-$B$12)&lt;0.0000001,"효율","비효율"),IF(C107&gt;=$B$13,"효율","비효율"))</x:f>
        <x:v>효율</x:v>
      </x:c>
      <x:c r="F107" s="35" t="n">
        <x:f>IF(E107="효율",D107,"")</x:f>
        <x:v>0.09592080066388105</x:v>
      </x:c>
      <x:c r="G107" s="35" t="n">
        <x:f>IF(E107="효율",C107,"")</x:f>
        <x:v>0.0572</x:v>
      </x:c>
      <x:c r="H107" s="34"/>
      <x:c r="I107" s="34"/>
      <x:c r="J107" s="34"/>
      <x:c r="K107" s="34"/>
      <x:c r="L107" s="34"/>
      <x:c r="M107" s="34"/>
      <x:c r="N107" s="34"/>
      <x:c r="O107" s="34"/>
      <x:c r="P107" s="34"/>
    </x:row>
    <x:row r="108">
      <x:c r="A108" s="35" t="n">
        <x:v>0.83</x:v>
      </x:c>
      <x:c r="B108" s="35" t="n">
        <x:f>1-A108</x:f>
        <x:v>0.17000000000000004</x:v>
      </x:c>
      <x:c r="C108" s="35" t="n">
        <x:f>A108*$B$6+B108*$C$6</x:f>
        <x:v>0.0568</x:v>
      </x:c>
      <x:c r="D108" s="35" t="n">
        <x:f>SQRT(MAX(0,A108^2*$B$7^2+B108^2*$C$7^2+2*A108*B108*$B$8*$B$7*$C$7))</x:f>
        <x:v>0.09577995614949927</x:v>
      </x:c>
      <x:c r="E108" s="34" t="str">
        <x:f>IF($B$6=$C$6,IF(ABS(A108-$B$12)&lt;0.0000001,"효율","비효율"),IF(C108&gt;=$B$13,"효율","비효율"))</x:f>
        <x:v>효율</x:v>
      </x:c>
      <x:c r="F108" s="35" t="n">
        <x:f>IF(E108="효율",D108,"")</x:f>
        <x:v>0.09577995614949927</x:v>
      </x:c>
      <x:c r="G108" s="35" t="n">
        <x:f>IF(E108="효율",C108,"")</x:f>
        <x:v>0.0568</x:v>
      </x:c>
      <x:c r="H108" s="34"/>
      <x:c r="I108" s="34"/>
      <x:c r="J108" s="34"/>
      <x:c r="K108" s="34"/>
      <x:c r="L108" s="34"/>
      <x:c r="M108" s="34"/>
      <x:c r="N108" s="34"/>
      <x:c r="O108" s="34"/>
      <x:c r="P108" s="34"/>
    </x:row>
    <x:row r="109">
      <x:c r="A109" s="35" t="n">
        <x:v>0.84</x:v>
      </x:c>
      <x:c r="B109" s="35" t="n">
        <x:f>1-A109</x:f>
        <x:v>0.16000000000000003</x:v>
      </x:c>
      <x:c r="C109" s="35" t="n">
        <x:f>A109*$B$6+B109*$C$6</x:f>
        <x:v>0.056400000000000006</x:v>
      </x:c>
      <x:c r="D109" s="35" t="n">
        <x:f>SQRT(MAX(0,A109^2*$B$7^2+B109^2*$C$7^2+2*A109*B109*$B$8*$B$7*$C$7))</x:f>
        <x:v>0.0956828093233053</x:v>
      </x:c>
      <x:c r="E109" s="34" t="str">
        <x:f>IF($B$6=$C$6,IF(ABS(A109-$B$12)&lt;0.0000001,"효율","비효율"),IF(C109&gt;=$B$13,"효율","비효율"))</x:f>
        <x:v>효율</x:v>
      </x:c>
      <x:c r="F109" s="35" t="n">
        <x:f>IF(E109="효율",D109,"")</x:f>
        <x:v>0.0956828093233053</x:v>
      </x:c>
      <x:c r="G109" s="35" t="n">
        <x:f>IF(E109="효율",C109,"")</x:f>
        <x:v>0.056400000000000006</x:v>
      </x:c>
      <x:c r="H109" s="34"/>
      <x:c r="I109" s="34"/>
      <x:c r="J109" s="34"/>
      <x:c r="K109" s="34"/>
      <x:c r="L109" s="34"/>
      <x:c r="M109" s="34"/>
      <x:c r="N109" s="34"/>
      <x:c r="O109" s="34"/>
      <x:c r="P109" s="34"/>
    </x:row>
    <x:row r="110">
      <x:c r="A110" s="35" t="n">
        <x:v>0.85</x:v>
      </x:c>
      <x:c r="B110" s="35" t="n">
        <x:f>1-A110</x:f>
        <x:v>0.15000000000000002</x:v>
      </x:c>
      <x:c r="C110" s="35" t="n">
        <x:f>A110*$B$6+B110*$C$6</x:f>
        <x:v>0.05600000000000001</x:v>
      </x:c>
      <x:c r="D110" s="35" t="n">
        <x:f>SQRT(MAX(0,A110^2*$B$7^2+B110^2*$C$7^2+2*A110*B110*$B$8*$B$7*$C$7))</x:f>
        <x:v>0.09562949335848225</x:v>
      </x:c>
      <x:c r="E110" s="34" t="str">
        <x:f>IF($B$6=$C$6,IF(ABS(A110-$B$12)&lt;0.0000001,"효율","비효율"),IF(C110&gt;=$B$13,"효율","비효율"))</x:f>
        <x:v>효율</x:v>
      </x:c>
      <x:c r="F110" s="35" t="n">
        <x:f>IF(E110="효율",D110,"")</x:f>
        <x:v>0.09562949335848225</x:v>
      </x:c>
      <x:c r="G110" s="35" t="n">
        <x:f>IF(E110="효율",C110,"")</x:f>
        <x:v>0.05600000000000001</x:v>
      </x:c>
      <x:c r="H110" s="34"/>
      <x:c r="I110" s="34"/>
      <x:c r="J110" s="34"/>
      <x:c r="K110" s="34"/>
      <x:c r="L110" s="34"/>
      <x:c r="M110" s="34"/>
      <x:c r="N110" s="34"/>
      <x:c r="O110" s="34"/>
      <x:c r="P110" s="34"/>
    </x:row>
    <x:row r="111">
      <x:c r="A111" s="35" t="n">
        <x:v>0.86</x:v>
      </x:c>
      <x:c r="B111" s="35" t="n">
        <x:f>1-A111</x:f>
        <x:v>0.14</x:v>
      </x:c>
      <x:c r="C111" s="35" t="n">
        <x:f>A111*$B$6+B111*$C$6</x:f>
        <x:v>0.055600000000000004</x:v>
      </x:c>
      <x:c r="D111" s="35" t="n">
        <x:f>SQRT(MAX(0,A111^2*$B$7^2+B111^2*$C$7^2+2*A111*B111*$B$8*$B$7*$C$7))</x:f>
        <x:v>0.09562008157285792</x:v>
      </x:c>
      <x:c r="E111" s="34" t="str">
        <x:f>IF($B$6=$C$6,IF(ABS(A111-$B$12)&lt;0.0000001,"효율","비효율"),IF(C111&gt;=$B$13,"효율","비효율"))</x:f>
        <x:v>비효율</x:v>
      </x:c>
      <x:c r="F111" s="35" t="str">
        <x:f>IF(E111="효율",D111,"")</x:f>
      </x:c>
      <x:c r="G111" s="35" t="str">
        <x:f>IF(E111="효율",C111,"")</x:f>
      </x:c>
      <x:c r="H111" s="34"/>
      <x:c r="I111" s="34"/>
      <x:c r="J111" s="34"/>
      <x:c r="K111" s="34"/>
      <x:c r="L111" s="34"/>
      <x:c r="M111" s="34"/>
      <x:c r="N111" s="34"/>
      <x:c r="O111" s="34"/>
      <x:c r="P111" s="34"/>
    </x:row>
    <x:row r="112">
      <x:c r="A112" s="35" t="n">
        <x:v>0.87</x:v>
      </x:c>
      <x:c r="B112" s="35" t="n">
        <x:f>1-A112</x:f>
        <x:v>0.13</x:v>
      </x:c>
      <x:c r="C112" s="35" t="n">
        <x:f>A112*$B$6+B112*$C$6</x:f>
        <x:v>0.055200000000000006</x:v>
      </x:c>
      <x:c r="D112" s="35" t="n">
        <x:f>SQRT(MAX(0,A112^2*$B$7^2+B112^2*$C$7^2+2*A112*B112*$B$8*$B$7*$C$7))</x:f>
        <x:v>0.09565458692608526</x:v>
      </x:c>
      <x:c r="E112" s="34" t="str">
        <x:f>IF($B$6=$C$6,IF(ABS(A112-$B$12)&lt;0.0000001,"효율","비효율"),IF(C112&gt;=$B$13,"효율","비효율"))</x:f>
        <x:v>비효율</x:v>
      </x:c>
      <x:c r="F112" s="35" t="str">
        <x:f>IF(E112="효율",D112,"")</x:f>
      </x:c>
      <x:c r="G112" s="35" t="str">
        <x:f>IF(E112="효율",C112,"")</x:f>
      </x:c>
      <x:c r="H112" s="34"/>
      <x:c r="I112" s="34"/>
      <x:c r="J112" s="34"/>
      <x:c r="K112" s="34"/>
      <x:c r="L112" s="34"/>
      <x:c r="M112" s="34"/>
      <x:c r="N112" s="34"/>
      <x:c r="O112" s="34"/>
      <x:c r="P112" s="34"/>
    </x:row>
    <x:row r="113">
      <x:c r="A113" s="35" t="n">
        <x:v>0.88</x:v>
      </x:c>
      <x:c r="B113" s="35" t="n">
        <x:f>1-A113</x:f>
        <x:v>0.12</x:v>
      </x:c>
      <x:c r="C113" s="35" t="n">
        <x:f>A113*$B$6+B113*$C$6</x:f>
        <x:v>0.0548</x:v>
      </x:c>
      <x:c r="D113" s="35" t="n">
        <x:f>SQRT(MAX(0,A113^2*$B$7^2+B113^2*$C$7^2+2*A113*B113*$B$8*$B$7*$C$7))</x:f>
        <x:v>0.09573296193057018</x:v>
      </x:c>
      <x:c r="E113" s="34" t="str">
        <x:f>IF($B$6=$C$6,IF(ABS(A113-$B$12)&lt;0.0000001,"효율","비효율"),IF(C113&gt;=$B$13,"효율","비효율"))</x:f>
        <x:v>비효율</x:v>
      </x:c>
      <x:c r="F113" s="35" t="str">
        <x:f>IF(E113="효율",D113,"")</x:f>
      </x:c>
      <x:c r="G113" s="35" t="str">
        <x:f>IF(E113="효율",C113,"")</x:f>
      </x:c>
      <x:c r="H113" s="34"/>
      <x:c r="I113" s="34"/>
      <x:c r="J113" s="34"/>
      <x:c r="K113" s="34"/>
      <x:c r="L113" s="34"/>
      <x:c r="M113" s="34"/>
      <x:c r="N113" s="34"/>
      <x:c r="O113" s="34"/>
      <x:c r="P113" s="34"/>
    </x:row>
    <x:row r="114">
      <x:c r="A114" s="35" t="n">
        <x:v>0.89</x:v>
      </x:c>
      <x:c r="B114" s="35" t="n">
        <x:f>1-A114</x:f>
        <x:v>0.10999999999999999</x:v>
      </x:c>
      <x:c r="C114" s="35" t="n">
        <x:f>A114*$B$6+B114*$C$6</x:f>
        <x:v>0.054400000000000004</x:v>
      </x:c>
      <x:c r="D114" s="35" t="n">
        <x:f>SQRT(MAX(0,A114^2*$B$7^2+B114^2*$C$7^2+2*A114*B114*$B$8*$B$7*$C$7))</x:f>
        <x:v>0.09585509897757136</x:v>
      </x:c>
      <x:c r="E114" s="34" t="str">
        <x:f>IF($B$6=$C$6,IF(ABS(A114-$B$12)&lt;0.0000001,"효율","비효율"),IF(C114&gt;=$B$13,"효율","비효율"))</x:f>
        <x:v>비효율</x:v>
      </x:c>
      <x:c r="F114" s="35" t="str">
        <x:f>IF(E114="효율",D114,"")</x:f>
      </x:c>
      <x:c r="G114" s="35" t="str">
        <x:f>IF(E114="효율",C114,"")</x:f>
      </x:c>
      <x:c r="H114" s="34"/>
      <x:c r="I114" s="34"/>
      <x:c r="J114" s="34"/>
      <x:c r="K114" s="34"/>
      <x:c r="L114" s="34"/>
      <x:c r="M114" s="34"/>
      <x:c r="N114" s="34"/>
      <x:c r="O114" s="34"/>
      <x:c r="P114" s="34"/>
    </x:row>
    <x:row r="115">
      <x:c r="A115" s="35" t="n">
        <x:v>0.9</x:v>
      </x:c>
      <x:c r="B115" s="35" t="n">
        <x:f>1-A115</x:f>
        <x:v>0.09999999999999998</x:v>
      </x:c>
      <x:c r="C115" s="35" t="n">
        <x:f>A115*$B$6+B115*$C$6</x:f>
        <x:v>0.054000000000000006</x:v>
      </x:c>
      <x:c r="D115" s="35" t="n">
        <x:f>SQRT(MAX(0,A115^2*$B$7^2+B115^2*$C$7^2+2*A115*B115*$B$8*$B$7*$C$7))</x:f>
        <x:v>0.09602083107326244</x:v>
      </x:c>
      <x:c r="E115" s="34" t="str">
        <x:f>IF($B$6=$C$6,IF(ABS(A115-$B$12)&lt;0.0000001,"효율","비효율"),IF(C115&gt;=$B$13,"효율","비효율"))</x:f>
        <x:v>비효율</x:v>
      </x:c>
      <x:c r="F115" s="35" t="str">
        <x:f>IF(E115="효율",D115,"")</x:f>
      </x:c>
      <x:c r="G115" s="35" t="str">
        <x:f>IF(E115="효율",C115,"")</x:f>
      </x:c>
      <x:c r="H115" s="34"/>
      <x:c r="I115" s="34"/>
      <x:c r="J115" s="34"/>
      <x:c r="K115" s="34"/>
      <x:c r="L115" s="34"/>
      <x:c r="M115" s="34"/>
      <x:c r="N115" s="34"/>
      <x:c r="O115" s="34"/>
      <x:c r="P115" s="34"/>
    </x:row>
    <x:row r="116">
      <x:c r="A116" s="35" t="n">
        <x:v>0.91</x:v>
      </x:c>
      <x:c r="B116" s="35" t="n">
        <x:f>1-A116</x:f>
        <x:v>0.08999999999999997</x:v>
      </x:c>
      <x:c r="C116" s="35" t="n">
        <x:f>A116*$B$6+B116*$C$6</x:f>
        <x:v>0.0536</x:v>
      </x:c>
      <x:c r="D116" s="35" t="n">
        <x:f>SQRT(MAX(0,A116^2*$B$7^2+B116^2*$C$7^2+2*A116*B116*$B$8*$B$7*$C$7))</x:f>
        <x:v>0.09622993297306198</x:v>
      </x:c>
      <x:c r="E116" s="34" t="str">
        <x:f>IF($B$6=$C$6,IF(ABS(A116-$B$12)&lt;0.0000001,"효율","비효율"),IF(C116&gt;=$B$13,"효율","비효율"))</x:f>
        <x:v>비효율</x:v>
      </x:c>
      <x:c r="F116" s="35" t="str">
        <x:f>IF(E116="효율",D116,"")</x:f>
      </x:c>
      <x:c r="G116" s="35" t="str">
        <x:f>IF(E116="효율",C116,"")</x:f>
      </x:c>
      <x:c r="H116" s="34"/>
      <x:c r="I116" s="34"/>
      <x:c r="J116" s="34"/>
      <x:c r="K116" s="34"/>
      <x:c r="L116" s="34"/>
      <x:c r="M116" s="34"/>
      <x:c r="N116" s="34"/>
      <x:c r="O116" s="34"/>
      <x:c r="P116" s="34"/>
    </x:row>
    <x:row r="117">
      <x:c r="A117" s="35" t="n">
        <x:v>0.92</x:v>
      </x:c>
      <x:c r="B117" s="35" t="n">
        <x:f>1-A117</x:f>
        <x:v>0.07999999999999996</x:v>
      </x:c>
      <x:c r="C117" s="35" t="n">
        <x:f>A117*$B$6+B117*$C$6</x:f>
        <x:v>0.053200000000000004</x:v>
      </x:c>
      <x:c r="D117" s="35" t="n">
        <x:f>SQRT(MAX(0,A117^2*$B$7^2+B117^2*$C$7^2+2*A117*B117*$B$8*$B$7*$C$7))</x:f>
        <x:v>0.09648212269638351</x:v>
      </x:c>
      <x:c r="E117" s="34" t="str">
        <x:f>IF($B$6=$C$6,IF(ABS(A117-$B$12)&lt;0.0000001,"효율","비효율"),IF(C117&gt;=$B$13,"효율","비효율"))</x:f>
        <x:v>비효율</x:v>
      </x:c>
      <x:c r="F117" s="35" t="str">
        <x:f>IF(E117="효율",D117,"")</x:f>
      </x:c>
      <x:c r="G117" s="35" t="str">
        <x:f>IF(E117="효율",C117,"")</x:f>
      </x:c>
      <x:c r="H117" s="34"/>
      <x:c r="I117" s="34"/>
      <x:c r="J117" s="34"/>
      <x:c r="K117" s="34"/>
      <x:c r="L117" s="34"/>
      <x:c r="M117" s="34"/>
      <x:c r="N117" s="34"/>
      <x:c r="O117" s="34"/>
      <x:c r="P117" s="34"/>
    </x:row>
    <x:row r="118">
      <x:c r="A118" s="35" t="n">
        <x:v>0.93</x:v>
      </x:c>
      <x:c r="B118" s="35" t="n">
        <x:f>1-A118</x:f>
        <x:v>0.06999999999999995</x:v>
      </x:c>
      <x:c r="C118" s="35" t="n">
        <x:f>A118*$B$6+B118*$C$6</x:f>
        <x:v>0.0528</x:v>
      </x:c>
      <x:c r="D118" s="35" t="n">
        <x:f>SQRT(MAX(0,A118^2*$B$7^2+B118^2*$C$7^2+2*A118*B118*$B$8*$B$7*$C$7))</x:f>
        <x:v>0.09677706339830736</x:v>
      </x:c>
      <x:c r="E118" s="34" t="str">
        <x:f>IF($B$6=$C$6,IF(ABS(A118-$B$12)&lt;0.0000001,"효율","비효율"),IF(C118&gt;=$B$13,"효율","비효율"))</x:f>
        <x:v>비효율</x:v>
      </x:c>
      <x:c r="F118" s="35" t="str">
        <x:f>IF(E118="효율",D118,"")</x:f>
      </x:c>
      <x:c r="G118" s="35" t="str">
        <x:f>IF(E118="효율",C118,"")</x:f>
      </x:c>
      <x:c r="H118" s="34"/>
      <x:c r="I118" s="34"/>
      <x:c r="J118" s="34"/>
      <x:c r="K118" s="34"/>
      <x:c r="L118" s="34"/>
      <x:c r="M118" s="34"/>
      <x:c r="N118" s="34"/>
      <x:c r="O118" s="34"/>
      <x:c r="P118" s="34"/>
    </x:row>
    <x:row r="119">
      <x:c r="A119" s="35" t="n">
        <x:v>0.94</x:v>
      </x:c>
      <x:c r="B119" s="35" t="n">
        <x:f>1-A119</x:f>
        <x:v>0.06000000000000005</x:v>
      </x:c>
      <x:c r="C119" s="35" t="n">
        <x:f>A119*$B$6+B119*$C$6</x:f>
        <x:v>0.0524</x:v>
      </x:c>
      <x:c r="D119" s="35" t="n">
        <x:f>SQRT(MAX(0,A119^2*$B$7^2+B119^2*$C$7^2+2*A119*B119*$B$8*$B$7*$C$7))</x:f>
        <x:v>0.09711436556967255</x:v>
      </x:c>
      <x:c r="E119" s="34" t="str">
        <x:f>IF($B$6=$C$6,IF(ABS(A119-$B$12)&lt;0.0000001,"효율","비효율"),IF(C119&gt;=$B$13,"효율","비효율"))</x:f>
        <x:v>비효율</x:v>
      </x:c>
      <x:c r="F119" s="35" t="str">
        <x:f>IF(E119="효율",D119,"")</x:f>
      </x:c>
      <x:c r="G119" s="35" t="str">
        <x:f>IF(E119="효율",C119,"")</x:f>
      </x:c>
      <x:c r="H119" s="34"/>
      <x:c r="I119" s="34"/>
      <x:c r="J119" s="34"/>
      <x:c r="K119" s="34"/>
      <x:c r="L119" s="34"/>
      <x:c r="M119" s="34"/>
      <x:c r="N119" s="34"/>
      <x:c r="O119" s="34"/>
      <x:c r="P119" s="34"/>
    </x:row>
    <x:row r="120">
      <x:c r="A120" s="35" t="n">
        <x:v>0.95</x:v>
      </x:c>
      <x:c r="B120" s="35" t="n">
        <x:f>1-A120</x:f>
        <x:v>0.050000000000000044</x:v>
      </x:c>
      <x:c r="C120" s="35" t="n">
        <x:f>A120*$B$6+B120*$C$6</x:f>
        <x:v>0.052000000000000005</x:v>
      </x:c>
      <x:c r="D120" s="35" t="n">
        <x:f>SQRT(MAX(0,A120^2*$B$7^2+B120^2*$C$7^2+2*A120*B120*$B$8*$B$7*$C$7))</x:f>
        <x:v>0.09749358953285084</x:v>
      </x:c>
      <x:c r="E120" s="34" t="str">
        <x:f>IF($B$6=$C$6,IF(ABS(A120-$B$12)&lt;0.0000001,"효율","비효율"),IF(C120&gt;=$B$13,"효율","비효율"))</x:f>
        <x:v>비효율</x:v>
      </x:c>
      <x:c r="F120" s="35" t="str">
        <x:f>IF(E120="효율",D120,"")</x:f>
      </x:c>
      <x:c r="G120" s="35" t="str">
        <x:f>IF(E120="효율",C120,"")</x:f>
      </x:c>
      <x:c r="H120" s="34"/>
      <x:c r="I120" s="34"/>
      <x:c r="J120" s="34"/>
      <x:c r="K120" s="34"/>
      <x:c r="L120" s="34"/>
      <x:c r="M120" s="34"/>
      <x:c r="N120" s="34"/>
      <x:c r="O120" s="34"/>
      <x:c r="P120" s="34"/>
    </x:row>
    <x:row r="121">
      <x:c r="A121" s="35" t="n">
        <x:v>0.96</x:v>
      </x:c>
      <x:c r="B121" s="35" t="n">
        <x:f>1-A121</x:f>
        <x:v>0.040000000000000036</x:v>
      </x:c>
      <x:c r="C121" s="35" t="n">
        <x:f>A121*$B$6+B121*$C$6</x:f>
        <x:v>0.05160000000000001</x:v>
      </x:c>
      <x:c r="D121" s="35" t="n">
        <x:f>SQRT(MAX(0,A121^2*$B$7^2+B121^2*$C$7^2+2*A121*B121*$B$8*$B$7*$C$7))</x:f>
        <x:v>0.09791424819708315</x:v>
      </x:c>
      <x:c r="E121" s="34" t="str">
        <x:f>IF($B$6=$C$6,IF(ABS(A121-$B$12)&lt;0.0000001,"효율","비효율"),IF(C121&gt;=$B$13,"효율","비효율"))</x:f>
        <x:v>비효율</x:v>
      </x:c>
      <x:c r="F121" s="35" t="str">
        <x:f>IF(E121="효율",D121,"")</x:f>
      </x:c>
      <x:c r="G121" s="35" t="str">
        <x:f>IF(E121="효율",C121,"")</x:f>
      </x:c>
      <x:c r="H121" s="34"/>
      <x:c r="I121" s="34"/>
      <x:c r="J121" s="34"/>
      <x:c r="K121" s="34"/>
      <x:c r="L121" s="34"/>
      <x:c r="M121" s="34"/>
      <x:c r="N121" s="34"/>
      <x:c r="O121" s="34"/>
      <x:c r="P121" s="34"/>
    </x:row>
    <x:row r="122">
      <x:c r="A122" s="35" t="n">
        <x:v>0.97</x:v>
      </x:c>
      <x:c r="B122" s="35" t="n">
        <x:f>1-A122</x:f>
        <x:v>0.030000000000000027</x:v>
      </x:c>
      <x:c r="C122" s="35" t="n">
        <x:f>A122*$B$6+B122*$C$6</x:f>
        <x:v>0.0512</x:v>
      </x:c>
      <x:c r="D122" s="35" t="n">
        <x:f>SQRT(MAX(0,A122^2*$B$7^2+B122^2*$C$7^2+2*A122*B122*$B$8*$B$7*$C$7))</x:f>
        <x:v>0.09837581003478446</x:v>
      </x:c>
      <x:c r="E122" s="34" t="str">
        <x:f>IF($B$6=$C$6,IF(ABS(A122-$B$12)&lt;0.0000001,"효율","비효율"),IF(C122&gt;=$B$13,"효율","비효율"))</x:f>
        <x:v>비효율</x:v>
      </x:c>
      <x:c r="F122" s="35" t="str">
        <x:f>IF(E122="효율",D122,"")</x:f>
      </x:c>
      <x:c r="G122" s="35" t="str">
        <x:f>IF(E122="효율",C122,"")</x:f>
      </x:c>
      <x:c r="H122" s="34"/>
      <x:c r="I122" s="34"/>
      <x:c r="J122" s="34"/>
      <x:c r="K122" s="34"/>
      <x:c r="L122" s="34"/>
      <x:c r="M122" s="34"/>
      <x:c r="N122" s="34"/>
      <x:c r="O122" s="34"/>
      <x:c r="P122" s="34"/>
    </x:row>
    <x:row r="123">
      <x:c r="A123" s="35" t="n">
        <x:v>0.98</x:v>
      </x:c>
      <x:c r="B123" s="35" t="n">
        <x:f>1-A123</x:f>
        <x:v>0.020000000000000018</x:v>
      </x:c>
      <x:c r="C123" s="35" t="n">
        <x:f>A123*$B$6+B123*$C$6</x:f>
        <x:v>0.050800000000000005</x:v>
      </x:c>
      <x:c r="D123" s="35" t="n">
        <x:f>SQRT(MAX(0,A123^2*$B$7^2+B123^2*$C$7^2+2*A123*B123*$B$8*$B$7*$C$7))</x:f>
        <x:v>0.09887770223867463</x:v>
      </x:c>
      <x:c r="E123" s="34" t="str">
        <x:f>IF($B$6=$C$6,IF(ABS(A123-$B$12)&lt;0.0000001,"효율","비효율"),IF(C123&gt;=$B$13,"효율","비효율"))</x:f>
        <x:v>비효율</x:v>
      </x:c>
      <x:c r="F123" s="35" t="str">
        <x:f>IF(E123="효율",D123,"")</x:f>
      </x:c>
      <x:c r="G123" s="35" t="str">
        <x:f>IF(E123="효율",C123,"")</x:f>
      </x:c>
      <x:c r="H123" s="34"/>
      <x:c r="I123" s="34"/>
      <x:c r="J123" s="34"/>
      <x:c r="K123" s="34"/>
      <x:c r="L123" s="34"/>
      <x:c r="M123" s="34"/>
      <x:c r="N123" s="34"/>
      <x:c r="O123" s="34"/>
      <x:c r="P123" s="34"/>
    </x:row>
    <x:row r="124">
      <x:c r="A124" s="35" t="n">
        <x:v>0.99</x:v>
      </x:c>
      <x:c r="B124" s="35" t="n">
        <x:f>1-A124</x:f>
        <x:v>0.010000000000000009</x:v>
      </x:c>
      <x:c r="C124" s="35" t="n">
        <x:f>A124*$B$6+B124*$C$6</x:f>
        <x:v>0.0504</x:v>
      </x:c>
      <x:c r="D124" s="35" t="n">
        <x:f>SQRT(MAX(0,A124^2*$B$7^2+B124^2*$C$7^2+2*A124*B124*$B$8*$B$7*$C$7))</x:f>
        <x:v>0.09941931401895711</x:v>
      </x:c>
      <x:c r="E124" s="34" t="str">
        <x:f>IF($B$6=$C$6,IF(ABS(A124-$B$12)&lt;0.0000001,"효율","비효율"),IF(C124&gt;=$B$13,"효율","비효율"))</x:f>
        <x:v>비효율</x:v>
      </x:c>
      <x:c r="F124" s="35" t="str">
        <x:f>IF(E124="효율",D124,"")</x:f>
      </x:c>
      <x:c r="G124" s="35" t="str">
        <x:f>IF(E124="효율",C124,"")</x:f>
      </x:c>
      <x:c r="H124" s="34"/>
      <x:c r="I124" s="34"/>
      <x:c r="J124" s="34"/>
      <x:c r="K124" s="34"/>
      <x:c r="L124" s="34"/>
      <x:c r="M124" s="34"/>
      <x:c r="N124" s="34"/>
      <x:c r="O124" s="34"/>
      <x:c r="P124" s="34"/>
    </x:row>
    <x:row r="125">
      <x:c r="A125" s="35" t="n">
        <x:v>1</x:v>
      </x:c>
      <x:c r="B125" s="35" t="n">
        <x:f>1-A125</x:f>
        <x:v>0</x:v>
      </x:c>
      <x:c r="C125" s="35" t="n">
        <x:f>A125*$B$6+B125*$C$6</x:f>
        <x:v>0.05</x:v>
      </x:c>
      <x:c r="D125" s="35" t="n">
        <x:f>SQRT(MAX(0,A125^2*$B$7^2+B125^2*$C$7^2+2*A125*B125*$B$8*$B$7*$C$7))</x:f>
        <x:v>0.1</x:v>
      </x:c>
      <x:c r="E125" s="34" t="str">
        <x:f>IF($B$6=$C$6,IF(ABS(A125-$B$12)&lt;0.0000001,"효율","비효율"),IF(C125&gt;=$B$13,"효율","비효율"))</x:f>
        <x:v>비효율</x:v>
      </x:c>
      <x:c r="F125" s="35" t="str">
        <x:f>IF(E125="효율",D125,"")</x:f>
      </x:c>
      <x:c r="G125" s="35" t="str">
        <x:f>IF(E125="효율",C125,"")</x:f>
      </x:c>
      <x:c r="H125" s="34"/>
      <x:c r="I125" s="34"/>
      <x:c r="J125" s="34"/>
      <x:c r="K125" s="34"/>
      <x:c r="L125" s="34"/>
      <x:c r="M125" s="34"/>
      <x:c r="N125" s="34"/>
      <x:c r="O125" s="34"/>
      <x:c r="P125" s="34"/>
    </x:row>
    <x:row r="126">
      <x:c r="A126" s="35" t="n">
        <x:f>$B$12</x:f>
        <x:v>0.8571428571428571</x:v>
      </x:c>
      <x:c r="B126" s="35" t="n">
        <x:f>1-A126</x:f>
        <x:v>0.1428571428571429</x:v>
      </x:c>
      <x:c r="C126" s="35" t="n">
        <x:f>A126*$B$6+B126*$C$6</x:f>
        <x:v>0.055714285714285716</x:v>
      </x:c>
      <x:c r="D126" s="35" t="n">
        <x:f>SQRT(MAX(0,A126^2*$B$7^2+B126^2*$C$7^2+2*A126*B126*$B$8*$B$7*$C$7))</x:f>
        <x:v>0.09561828874675149</x:v>
      </x:c>
      <x:c r="E126" s="34" t="str">
        <x:f>IF($B$6=$C$6,IF(ABS(A126-$B$12)&lt;0.0000001,"효율","비효율"),IF(C126&gt;=$B$13,"효율","비효율"))</x:f>
        <x:v>효율</x:v>
      </x:c>
      <x:c r="F126" s="35" t="n">
        <x:f>IF(E126="효율",D126,"")</x:f>
        <x:v>0.09561828874675149</x:v>
      </x:c>
      <x:c r="G126" s="35" t="n">
        <x:f>IF(E126="효율",C126,"")</x:f>
        <x:v>0.055714285714285716</x:v>
      </x:c>
      <x:c r="H126" s="34"/>
      <x:c r="I126" s="34"/>
      <x:c r="J126" s="34"/>
      <x:c r="K126" s="34"/>
      <x:c r="L126" s="34"/>
      <x:c r="M126" s="34"/>
      <x:c r="N126" s="34"/>
      <x:c r="O126" s="34"/>
      <x:c r="P126" s="34"/>
    </x:row>
  </x:sheetData>
  <x:mergeCells>
    <x:mergeCell ref="A2:H2"/>
    <x:mergeCell ref="A3:H3"/>
    <x:mergeCell ref="A18:H21"/>
    <x:mergeCell ref="J2:P3"/>
    <x:mergeCell ref="J5:P6"/>
    <x:mergeCell ref="J7:P9"/>
    <x:mergeCell ref="J11:P12"/>
    <x:mergeCell ref="J13:P15"/>
    <x:mergeCell ref="J17:P18"/>
    <x:mergeCell ref="J19:P21"/>
  </x:mergeCells>
  <x:dataValidations count="1">
    <x:dataValidation type="decimal" operator="between" sqref="B8">
      <x:formula1>-1</x:formula1>
      <x:formula2>1</x:formula2>
    </x:dataValidation>
  </x:dataValidations>
  <x:pageMargins left="0.7" right="0.7" top="0.75" bottom="0.75" header="0.3" footer="0.3"/>
  <x:drawing xmlns:r="http://schemas.openxmlformats.org/officeDocument/2006/relationships" r:id="R80080eea1cae41ec"/>
</x:worksheet>
</file>

<file path=xl/worksheets/sheet6.xml><?xml version="1.0" encoding="utf-8"?>
<x:worksheet xmlns:x="http://schemas.openxmlformats.org/spreadsheetml/2006/main">
  <x:sheetPr>
    <x:tabColor rgb="FF7B5743"/>
  </x:sheetPr>
  <x:sheetViews>
    <x:sheetView showGridLines="0" workbookViewId="0"/>
  </x:sheetViews>
  <x:sheetFormatPr defaultRowHeight="15"/>
  <x:cols>
    <x:col min="1" max="1" width="2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3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</x:row>
    <x:row r="2" ht="23" customHeight="1">
      <x:c r="A2" s="2" t="str">
        <x:v>Solver</x:v>
      </x:c>
      <x:c r="B2" s="1"/>
      <x:c r="C2" s="1"/>
      <x:c r="D2" s="1"/>
      <x:c r="E2" s="1"/>
      <x:c r="F2" s="1"/>
      <x:c r="G2" s="1"/>
      <x:c r="H2" s="1"/>
      <x:c r="I2" s="1"/>
      <x:c r="J2" s="3" t="str">
        <x:v>교수자 정답·해설</x:v>
      </x:c>
      <x:c r="K2" s="3" t="str">
        <x:v>교수자 정답·해설</x:v>
      </x:c>
      <x:c r="L2" s="3" t="str">
        <x:v>교수자 정답·해설</x:v>
      </x:c>
      <x:c r="M2" s="3" t="str">
        <x:v>교수자 정답·해설</x:v>
      </x:c>
      <x:c r="N2" s="3" t="str">
        <x:v>교수자 정답·해설</x:v>
      </x:c>
      <x:c r="O2" s="3" t="str">
        <x:v>교수자 정답·해설</x:v>
      </x:c>
      <x:c r="P2" s="3" t="str">
        <x:v>교수자 정답·해설</x:v>
      </x:c>
    </x:row>
    <x:row r="3" ht="23" customHeight="1">
      <x:c r="A3" s="4" t="str">
        <x:v>교육용 가상 자료 · 노란색은 조건 입력 · 파란색은 고정 난수 · 연두색은 답안</x:v>
      </x:c>
      <x:c r="B3" s="4" t="str">
        <x:v>교육용 가상 자료 · 노란색은 조건 입력 · 파란색은 고정 난수 · 연두색은 답안</x:v>
      </x:c>
      <x:c r="C3" s="4" t="str">
        <x:v>교육용 가상 자료 · 노란색은 조건 입력 · 파란색은 고정 난수 · 연두색은 답안</x:v>
      </x:c>
      <x:c r="D3" s="4" t="str">
        <x:v>교육용 가상 자료 · 노란색은 조건 입력 · 파란색은 고정 난수 · 연두색은 답안</x:v>
      </x:c>
      <x:c r="E3" s="4" t="str">
        <x:v>교육용 가상 자료 · 노란색은 조건 입력 · 파란색은 고정 난수 · 연두색은 답안</x:v>
      </x:c>
      <x:c r="F3" s="4" t="str">
        <x:v>교육용 가상 자료 · 노란색은 조건 입력 · 파란색은 고정 난수 · 연두색은 답안</x:v>
      </x:c>
      <x:c r="G3" s="4" t="str">
        <x:v>교육용 가상 자료 · 노란색은 조건 입력 · 파란색은 고정 난수 · 연두색은 답안</x:v>
      </x:c>
      <x:c r="H3" s="4" t="str">
        <x:v>교육용 가상 자료 · 노란색은 조건 입력 · 파란색은 고정 난수 · 연두색은 답안</x:v>
      </x:c>
      <x:c r="I3" s="1"/>
      <x:c r="J3" s="3" t="str">
        <x:v>교수자 정답·해설</x:v>
      </x:c>
      <x:c r="K3" s="3" t="str">
        <x:v>교수자 정답·해설</x:v>
      </x:c>
      <x:c r="L3" s="3" t="str">
        <x:v>교수자 정답·해설</x:v>
      </x:c>
      <x:c r="M3" s="3" t="str">
        <x:v>교수자 정답·해설</x:v>
      </x:c>
      <x:c r="N3" s="3" t="str">
        <x:v>교수자 정답·해설</x:v>
      </x:c>
      <x:c r="O3" s="3" t="str">
        <x:v>교수자 정답·해설</x:v>
      </x:c>
      <x:c r="P3" s="3" t="str">
        <x:v>교수자 정답·해설</x:v>
      </x:c>
    </x:row>
    <x:row r="4" ht="23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</x:row>
    <x:row r="5" ht="25" customHeight="1">
      <x:c r="A5" s="7" t="str">
        <x:v>입력</x:v>
      </x:c>
      <x:c r="B5" s="7" t="str">
        <x:v>A</x:v>
      </x:c>
      <x:c r="C5" s="7" t="str">
        <x:v>B</x:v>
      </x:c>
      <x:c r="D5" s="7" t="str">
        <x:v>C</x:v>
      </x:c>
      <x:c r="E5" s="1"/>
      <x:c r="F5" s="1"/>
      <x:c r="G5" s="1"/>
      <x:c r="H5" s="1"/>
      <x:c r="I5" s="1"/>
      <x:c r="J5" s="3" t="str">
        <x:v>변경 셀 B8:D8의 독립 자유도는? 목표수익률이 10%를 넘으면?</x:v>
      </x:c>
      <x:c r="K5" s="3" t="str">
        <x:v>변경 셀 B8:D8의 독립 자유도는? 목표수익률이 10%를 넘으면?</x:v>
      </x:c>
      <x:c r="L5" s="3" t="str">
        <x:v>변경 셀 B8:D8의 독립 자유도는? 목표수익률이 10%를 넘으면?</x:v>
      </x:c>
      <x:c r="M5" s="3" t="str">
        <x:v>변경 셀 B8:D8의 독립 자유도는? 목표수익률이 10%를 넘으면?</x:v>
      </x:c>
      <x:c r="N5" s="3" t="str">
        <x:v>변경 셀 B8:D8의 독립 자유도는? 목표수익률이 10%를 넘으면?</x:v>
      </x:c>
      <x:c r="O5" s="3" t="str">
        <x:v>변경 셀 B8:D8의 독립 자유도는? 목표수익률이 10%를 넘으면?</x:v>
      </x:c>
      <x:c r="P5" s="3" t="str">
        <x:v>변경 셀 B8:D8의 독립 자유도는? 목표수익률이 10%를 넘으면?</x:v>
      </x:c>
    </x:row>
    <x:row r="6" ht="25" customHeight="1">
      <x:c r="A6" s="1" t="str">
        <x:v>기대수익률</x:v>
      </x:c>
      <x:c r="B6" s="15" t="n">
        <x:v>0.04</x:v>
      </x:c>
      <x:c r="C6" s="15" t="n">
        <x:v>0.07</x:v>
      </x:c>
      <x:c r="D6" s="15" t="n">
        <x:v>0.1</x:v>
      </x:c>
      <x:c r="E6" s="1"/>
      <x:c r="F6" s="1"/>
      <x:c r="G6" s="1"/>
      <x:c r="H6" s="1"/>
      <x:c r="I6" s="1"/>
      <x:c r="J6" s="3" t="str">
        <x:v>변경 셀 B8:D8의 독립 자유도는? 목표수익률이 10%를 넘으면?</x:v>
      </x:c>
      <x:c r="K6" s="3" t="str">
        <x:v>변경 셀 B8:D8의 독립 자유도는? 목표수익률이 10%를 넘으면?</x:v>
      </x:c>
      <x:c r="L6" s="3" t="str">
        <x:v>변경 셀 B8:D8의 독립 자유도는? 목표수익률이 10%를 넘으면?</x:v>
      </x:c>
      <x:c r="M6" s="3" t="str">
        <x:v>변경 셀 B8:D8의 독립 자유도는? 목표수익률이 10%를 넘으면?</x:v>
      </x:c>
      <x:c r="N6" s="3" t="str">
        <x:v>변경 셀 B8:D8의 독립 자유도는? 목표수익률이 10%를 넘으면?</x:v>
      </x:c>
      <x:c r="O6" s="3" t="str">
        <x:v>변경 셀 B8:D8의 독립 자유도는? 목표수익률이 10%를 넘으면?</x:v>
      </x:c>
      <x:c r="P6" s="3" t="str">
        <x:v>변경 셀 B8:D8의 독립 자유도는? 목표수익률이 10%를 넘으면?</x:v>
      </x:c>
    </x:row>
    <x:row r="7" ht="26" customHeight="1">
      <x:c r="A7" s="1" t="str">
        <x:v>표준편차</x:v>
      </x:c>
      <x:c r="B7" s="15" t="n">
        <x:v>0.08</x:v>
      </x:c>
      <x:c r="C7" s="15" t="n">
        <x:v>0.14</x:v>
      </x:c>
      <x:c r="D7" s="15" t="n">
        <x:v>0.22</x:v>
      </x:c>
      <x:c r="E7" s="1"/>
      <x:c r="F7" s="1"/>
      <x:c r="G7" s="1"/>
      <x:c r="H7" s="1"/>
      <x:c r="I7" s="1"/>
      <x:c r="J7" s="8" t="str">
        <x:v>B8:D8 모두 변경 가능하다. 비중 합계 제약 때문에 독립 자유도는 2개이다. 목표값이 10%를 넘으면 기본 입력에서 불가능하다.</x:v>
      </x:c>
      <x:c r="K7" s="8" t="str">
        <x:v>B8:D8 모두 변경 가능하다. 비중 합계 제약 때문에 독립 자유도는 2개이다. 목표값이 10%를 넘으면 기본 입력에서 불가능하다.</x:v>
      </x:c>
      <x:c r="L7" s="8" t="str">
        <x:v>B8:D8 모두 변경 가능하다. 비중 합계 제약 때문에 독립 자유도는 2개이다. 목표값이 10%를 넘으면 기본 입력에서 불가능하다.</x:v>
      </x:c>
      <x:c r="M7" s="8" t="str">
        <x:v>B8:D8 모두 변경 가능하다. 비중 합계 제약 때문에 독립 자유도는 2개이다. 목표값이 10%를 넘으면 기본 입력에서 불가능하다.</x:v>
      </x:c>
      <x:c r="N7" s="8" t="str">
        <x:v>B8:D8 모두 변경 가능하다. 비중 합계 제약 때문에 독립 자유도는 2개이다. 목표값이 10%를 넘으면 기본 입력에서 불가능하다.</x:v>
      </x:c>
      <x:c r="O7" s="8" t="str">
        <x:v>B8:D8 모두 변경 가능하다. 비중 합계 제약 때문에 독립 자유도는 2개이다. 목표값이 10%를 넘으면 기본 입력에서 불가능하다.</x:v>
      </x:c>
      <x:c r="P7" s="8" t="str">
        <x:v>B8:D8 모두 변경 가능하다. 비중 합계 제약 때문에 독립 자유도는 2개이다. 목표값이 10%를 넘으면 기본 입력에서 불가능하다.</x:v>
      </x:c>
    </x:row>
    <x:row r="8" ht="26" customHeight="1">
      <x:c r="A8" s="1" t="str">
        <x:v>투자 비중</x:v>
      </x:c>
      <x:c r="B8" s="15" t="n">
        <x:v>0.3139653414882775</x:v>
      </x:c>
      <x:c r="C8" s="15" t="n">
        <x:v>0.3720693170234454</x:v>
      </x:c>
      <x:c r="D8" s="15" t="n">
        <x:v>0.3139653414882771</x:v>
      </x:c>
      <x:c r="E8" s="1"/>
      <x:c r="F8" s="1"/>
      <x:c r="G8" s="1"/>
      <x:c r="H8" s="1"/>
      <x:c r="I8" s="1"/>
      <x:c r="J8" s="8" t="str">
        <x:v>B8:D8 모두 변경 가능하다. 비중 합계 제약 때문에 독립 자유도는 2개이다. 목표값이 10%를 넘으면 기본 입력에서 불가능하다.</x:v>
      </x:c>
      <x:c r="K8" s="8" t="str">
        <x:v>B8:D8 모두 변경 가능하다. 비중 합계 제약 때문에 독립 자유도는 2개이다. 목표값이 10%를 넘으면 기본 입력에서 불가능하다.</x:v>
      </x:c>
      <x:c r="L8" s="8" t="str">
        <x:v>B8:D8 모두 변경 가능하다. 비중 합계 제약 때문에 독립 자유도는 2개이다. 목표값이 10%를 넘으면 기본 입력에서 불가능하다.</x:v>
      </x:c>
      <x:c r="M8" s="8" t="str">
        <x:v>B8:D8 모두 변경 가능하다. 비중 합계 제약 때문에 독립 자유도는 2개이다. 목표값이 10%를 넘으면 기본 입력에서 불가능하다.</x:v>
      </x:c>
      <x:c r="N8" s="8" t="str">
        <x:v>B8:D8 모두 변경 가능하다. 비중 합계 제약 때문에 독립 자유도는 2개이다. 목표값이 10%를 넘으면 기본 입력에서 불가능하다.</x:v>
      </x:c>
      <x:c r="O8" s="8" t="str">
        <x:v>B8:D8 모두 변경 가능하다. 비중 합계 제약 때문에 독립 자유도는 2개이다. 목표값이 10%를 넘으면 기본 입력에서 불가능하다.</x:v>
      </x:c>
      <x:c r="P8" s="8" t="str">
        <x:v>B8:D8 모두 변경 가능하다. 비중 합계 제약 때문에 독립 자유도는 2개이다. 목표값이 10%를 넘으면 기본 입력에서 불가능하다.</x:v>
      </x:c>
    </x:row>
    <x:row r="9" ht="26" customHeight="1">
      <x:c r="A9" s="1"/>
      <x:c r="B9" s="1"/>
      <x:c r="C9" s="1"/>
      <x:c r="D9" s="1"/>
      <x:c r="E9" s="1"/>
      <x:c r="F9" s="1"/>
      <x:c r="G9" s="1"/>
      <x:c r="H9" s="1"/>
      <x:c r="I9" s="1"/>
      <x:c r="J9" s="8" t="str">
        <x:v>B8:D8 모두 변경 가능하다. 비중 합계 제약 때문에 독립 자유도는 2개이다. 목표값이 10%를 넘으면 기본 입력에서 불가능하다.</x:v>
      </x:c>
      <x:c r="K9" s="8" t="str">
        <x:v>B8:D8 모두 변경 가능하다. 비중 합계 제약 때문에 독립 자유도는 2개이다. 목표값이 10%를 넘으면 기본 입력에서 불가능하다.</x:v>
      </x:c>
      <x:c r="L9" s="8" t="str">
        <x:v>B8:D8 모두 변경 가능하다. 비중 합계 제약 때문에 독립 자유도는 2개이다. 목표값이 10%를 넘으면 기본 입력에서 불가능하다.</x:v>
      </x:c>
      <x:c r="M9" s="8" t="str">
        <x:v>B8:D8 모두 변경 가능하다. 비중 합계 제약 때문에 독립 자유도는 2개이다. 목표값이 10%를 넘으면 기본 입력에서 불가능하다.</x:v>
      </x:c>
      <x:c r="N9" s="8" t="str">
        <x:v>B8:D8 모두 변경 가능하다. 비중 합계 제약 때문에 독립 자유도는 2개이다. 목표값이 10%를 넘으면 기본 입력에서 불가능하다.</x:v>
      </x:c>
      <x:c r="O9" s="8" t="str">
        <x:v>B8:D8 모두 변경 가능하다. 비중 합계 제약 때문에 독립 자유도는 2개이다. 목표값이 10%를 넘으면 기본 입력에서 불가능하다.</x:v>
      </x:c>
      <x:c r="P9" s="8" t="str">
        <x:v>B8:D8 모두 변경 가능하다. 비중 합계 제약 때문에 독립 자유도는 2개이다. 목표값이 10%를 넘으면 기본 입력에서 불가능하다.</x:v>
      </x:c>
    </x:row>
    <x:row r="10" ht="23" customHeight="1">
      <x:c r="A10" s="1" t="str">
        <x:v>목표수익률</x:v>
      </x:c>
      <x:c r="B10" s="15" t="n">
        <x:v>0.07</x:v>
      </x:c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</x:row>
    <x:row r="11" ht="25" customHeight="1">
      <x:c r="A11" s="1"/>
      <x:c r="B11" s="1"/>
      <x:c r="C11" s="1"/>
      <x:c r="D11" s="1"/>
      <x:c r="E11" s="1"/>
      <x:c r="F11" s="1"/>
      <x:c r="G11" s="1"/>
      <x:c r="H11" s="1"/>
      <x:c r="I11" s="1"/>
      <x:c r="J11" s="3" t="str">
        <x:v>목표수익률 7%의 최적 비중과 표준편차는? 어떻게 검증하는가?</x:v>
      </x:c>
      <x:c r="K11" s="3" t="str">
        <x:v>목표수익률 7%의 최적 비중과 표준편차는? 어떻게 검증하는가?</x:v>
      </x:c>
      <x:c r="L11" s="3" t="str">
        <x:v>목표수익률 7%의 최적 비중과 표준편차는? 어떻게 검증하는가?</x:v>
      </x:c>
      <x:c r="M11" s="3" t="str">
        <x:v>목표수익률 7%의 최적 비중과 표준편차는? 어떻게 검증하는가?</x:v>
      </x:c>
      <x:c r="N11" s="3" t="str">
        <x:v>목표수익률 7%의 최적 비중과 표준편차는? 어떻게 검증하는가?</x:v>
      </x:c>
      <x:c r="O11" s="3" t="str">
        <x:v>목표수익률 7%의 최적 비중과 표준편차는? 어떻게 검증하는가?</x:v>
      </x:c>
      <x:c r="P11" s="3" t="str">
        <x:v>목표수익률 7%의 최적 비중과 표준편차는? 어떻게 검증하는가?</x:v>
      </x:c>
    </x:row>
    <x:row r="12" ht="25" customHeight="1">
      <x:c r="A12" s="7" t="str">
        <x:v>상관행렬</x:v>
      </x:c>
      <x:c r="B12" s="7" t="str">
        <x:v>A</x:v>
      </x:c>
      <x:c r="C12" s="7" t="str">
        <x:v>B</x:v>
      </x:c>
      <x:c r="D12" s="7" t="str">
        <x:v>C</x:v>
      </x:c>
      <x:c r="E12" s="1"/>
      <x:c r="F12" s="1"/>
      <x:c r="G12" s="1"/>
      <x:c r="H12" s="1"/>
      <x:c r="I12" s="1"/>
      <x:c r="J12" s="3" t="str">
        <x:v>목표수익률 7%의 최적 비중과 표준편차는? 어떻게 검증하는가?</x:v>
      </x:c>
      <x:c r="K12" s="3" t="str">
        <x:v>목표수익률 7%의 최적 비중과 표준편차는? 어떻게 검증하는가?</x:v>
      </x:c>
      <x:c r="L12" s="3" t="str">
        <x:v>목표수익률 7%의 최적 비중과 표준편차는? 어떻게 검증하는가?</x:v>
      </x:c>
      <x:c r="M12" s="3" t="str">
        <x:v>목표수익률 7%의 최적 비중과 표준편차는? 어떻게 검증하는가?</x:v>
      </x:c>
      <x:c r="N12" s="3" t="str">
        <x:v>목표수익률 7%의 최적 비중과 표준편차는? 어떻게 검증하는가?</x:v>
      </x:c>
      <x:c r="O12" s="3" t="str">
        <x:v>목표수익률 7%의 최적 비중과 표준편차는? 어떻게 검증하는가?</x:v>
      </x:c>
      <x:c r="P12" s="3" t="str">
        <x:v>목표수익률 7%의 최적 비중과 표준편차는? 어떻게 검증하는가?</x:v>
      </x:c>
    </x:row>
    <x:row r="13" ht="26" customHeight="1">
      <x:c r="A13" s="1" t="str">
        <x:v>A</x:v>
      </x:c>
      <x:c r="B13" s="1" t="n">
        <x:v>1</x:v>
      </x:c>
      <x:c r="C13" s="1" t="n">
        <x:v>0.2</x:v>
      </x:c>
      <x:c r="D13" s="1" t="n">
        <x:v>0.1</x:v>
      </x:c>
      <x:c r="E13" s="1"/>
      <x:c r="F13" s="1"/>
      <x:c r="G13" s="1"/>
      <x:c r="H13" s="1"/>
      <x:c r="I13" s="1"/>
      <x:c r="J13" s="8" t="str">
        <x:v>기본 입력에서 A 약 31.397%, B 약 37.207%, C 약 31.397%, 표준편차 약 10.892%. 비중 합계 1과 기대수익률 7%를 확인한다.</x:v>
      </x:c>
      <x:c r="K13" s="8" t="str">
        <x:v>기본 입력에서 A 약 31.397%, B 약 37.207%, C 약 31.397%, 표준편차 약 10.892%. 비중 합계 1과 기대수익률 7%를 확인한다.</x:v>
      </x:c>
      <x:c r="L13" s="8" t="str">
        <x:v>기본 입력에서 A 약 31.397%, B 약 37.207%, C 약 31.397%, 표준편차 약 10.892%. 비중 합계 1과 기대수익률 7%를 확인한다.</x:v>
      </x:c>
      <x:c r="M13" s="8" t="str">
        <x:v>기본 입력에서 A 약 31.397%, B 약 37.207%, C 약 31.397%, 표준편차 약 10.892%. 비중 합계 1과 기대수익률 7%를 확인한다.</x:v>
      </x:c>
      <x:c r="N13" s="8" t="str">
        <x:v>기본 입력에서 A 약 31.397%, B 약 37.207%, C 약 31.397%, 표준편차 약 10.892%. 비중 합계 1과 기대수익률 7%를 확인한다.</x:v>
      </x:c>
      <x:c r="O13" s="8" t="str">
        <x:v>기본 입력에서 A 약 31.397%, B 약 37.207%, C 약 31.397%, 표준편차 약 10.892%. 비중 합계 1과 기대수익률 7%를 확인한다.</x:v>
      </x:c>
      <x:c r="P13" s="8" t="str">
        <x:v>기본 입력에서 A 약 31.397%, B 약 37.207%, C 약 31.397%, 표준편차 약 10.892%. 비중 합계 1과 기대수익률 7%를 확인한다.</x:v>
      </x:c>
    </x:row>
    <x:row r="14" ht="26" customHeight="1">
      <x:c r="A14" s="1" t="str">
        <x:v>B</x:v>
      </x:c>
      <x:c r="B14" s="1" t="n">
        <x:v>0.2</x:v>
      </x:c>
      <x:c r="C14" s="1" t="n">
        <x:v>1</x:v>
      </x:c>
      <x:c r="D14" s="1" t="n">
        <x:v>0.4</x:v>
      </x:c>
      <x:c r="E14" s="1"/>
      <x:c r="F14" s="1"/>
      <x:c r="G14" s="1"/>
      <x:c r="H14" s="1"/>
      <x:c r="I14" s="1"/>
      <x:c r="J14" s="8" t="str">
        <x:v>기본 입력에서 A 약 31.397%, B 약 37.207%, C 약 31.397%, 표준편차 약 10.892%. 비중 합계 1과 기대수익률 7%를 확인한다.</x:v>
      </x:c>
      <x:c r="K14" s="8" t="str">
        <x:v>기본 입력에서 A 약 31.397%, B 약 37.207%, C 약 31.397%, 표준편차 약 10.892%. 비중 합계 1과 기대수익률 7%를 확인한다.</x:v>
      </x:c>
      <x:c r="L14" s="8" t="str">
        <x:v>기본 입력에서 A 약 31.397%, B 약 37.207%, C 약 31.397%, 표준편차 약 10.892%. 비중 합계 1과 기대수익률 7%를 확인한다.</x:v>
      </x:c>
      <x:c r="M14" s="8" t="str">
        <x:v>기본 입력에서 A 약 31.397%, B 약 37.207%, C 약 31.397%, 표준편차 약 10.892%. 비중 합계 1과 기대수익률 7%를 확인한다.</x:v>
      </x:c>
      <x:c r="N14" s="8" t="str">
        <x:v>기본 입력에서 A 약 31.397%, B 약 37.207%, C 약 31.397%, 표준편차 약 10.892%. 비중 합계 1과 기대수익률 7%를 확인한다.</x:v>
      </x:c>
      <x:c r="O14" s="8" t="str">
        <x:v>기본 입력에서 A 약 31.397%, B 약 37.207%, C 약 31.397%, 표준편차 약 10.892%. 비중 합계 1과 기대수익률 7%를 확인한다.</x:v>
      </x:c>
      <x:c r="P14" s="8" t="str">
        <x:v>기본 입력에서 A 약 31.397%, B 약 37.207%, C 약 31.397%, 표준편차 약 10.892%. 비중 합계 1과 기대수익률 7%를 확인한다.</x:v>
      </x:c>
    </x:row>
    <x:row r="15" ht="26" customHeight="1">
      <x:c r="A15" s="1" t="str">
        <x:v>C</x:v>
      </x:c>
      <x:c r="B15" s="1" t="n">
        <x:v>0.1</x:v>
      </x:c>
      <x:c r="C15" s="1" t="n">
        <x:v>0.4</x:v>
      </x:c>
      <x:c r="D15" s="1" t="n">
        <x:v>1</x:v>
      </x:c>
      <x:c r="E15" s="1"/>
      <x:c r="F15" s="1"/>
      <x:c r="G15" s="1"/>
      <x:c r="H15" s="1"/>
      <x:c r="I15" s="1"/>
      <x:c r="J15" s="8" t="str">
        <x:v>기본 입력에서 A 약 31.397%, B 약 37.207%, C 약 31.397%, 표준편차 약 10.892%. 비중 합계 1과 기대수익률 7%를 확인한다.</x:v>
      </x:c>
      <x:c r="K15" s="8" t="str">
        <x:v>기본 입력에서 A 약 31.397%, B 약 37.207%, C 약 31.397%, 표준편차 약 10.892%. 비중 합계 1과 기대수익률 7%를 확인한다.</x:v>
      </x:c>
      <x:c r="L15" s="8" t="str">
        <x:v>기본 입력에서 A 약 31.397%, B 약 37.207%, C 약 31.397%, 표준편차 약 10.892%. 비중 합계 1과 기대수익률 7%를 확인한다.</x:v>
      </x:c>
      <x:c r="M15" s="8" t="str">
        <x:v>기본 입력에서 A 약 31.397%, B 약 37.207%, C 약 31.397%, 표준편차 약 10.892%. 비중 합계 1과 기대수익률 7%를 확인한다.</x:v>
      </x:c>
      <x:c r="N15" s="8" t="str">
        <x:v>기본 입력에서 A 약 31.397%, B 약 37.207%, C 약 31.397%, 표준편차 약 10.892%. 비중 합계 1과 기대수익률 7%를 확인한다.</x:v>
      </x:c>
      <x:c r="O15" s="8" t="str">
        <x:v>기본 입력에서 A 약 31.397%, B 약 37.207%, C 약 31.397%, 표준편차 약 10.892%. 비중 합계 1과 기대수익률 7%를 확인한다.</x:v>
      </x:c>
      <x:c r="P15" s="8" t="str">
        <x:v>기본 입력에서 A 약 31.397%, B 약 37.207%, C 약 31.397%, 표준편차 약 10.892%. 비중 합계 1과 기대수익률 7%를 확인한다.</x:v>
      </x:c>
    </x:row>
    <x:row r="16" ht="23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</x:row>
    <x:row r="17" ht="25" customHeight="1">
      <x:c r="A17" s="3" t="str">
        <x:v>상관행렬은 대칭이며 양의 준정부호이어야 한다. 기본 행렬은 고정 제공한다. Solver 변경 셀은 B8:D8이다.</x:v>
      </x:c>
      <x:c r="B17" s="3" t="str">
        <x:v>상관행렬은 대칭이며 양의 준정부호이어야 한다. 기본 행렬은 고정 제공한다. Solver 변경 셀은 B8:D8이다.</x:v>
      </x:c>
      <x:c r="C17" s="3" t="str">
        <x:v>상관행렬은 대칭이며 양의 준정부호이어야 한다. 기본 행렬은 고정 제공한다. Solver 변경 셀은 B8:D8이다.</x:v>
      </x:c>
      <x:c r="D17" s="3" t="str">
        <x:v>상관행렬은 대칭이며 양의 준정부호이어야 한다. 기본 행렬은 고정 제공한다. Solver 변경 셀은 B8:D8이다.</x:v>
      </x:c>
      <x:c r="E17" s="3" t="str">
        <x:v>상관행렬은 대칭이며 양의 준정부호이어야 한다. 기본 행렬은 고정 제공한다. Solver 변경 셀은 B8:D8이다.</x:v>
      </x:c>
      <x:c r="F17" s="3" t="str">
        <x:v>상관행렬은 대칭이며 양의 준정부호이어야 한다. 기본 행렬은 고정 제공한다. Solver 변경 셀은 B8:D8이다.</x:v>
      </x:c>
      <x:c r="G17" s="3" t="str">
        <x:v>상관행렬은 대칭이며 양의 준정부호이어야 한다. 기본 행렬은 고정 제공한다. Solver 변경 셀은 B8:D8이다.</x:v>
      </x:c>
      <x:c r="H17" s="3" t="str">
        <x:v>상관행렬은 대칭이며 양의 준정부호이어야 한다. 기본 행렬은 고정 제공한다. Solver 변경 셀은 B8:D8이다.</x:v>
      </x:c>
      <x:c r="I17" s="1"/>
      <x:c r="J17" s="3" t="str">
        <x:v>기록한 결과는 자동으로 다시 최적화되는가?</x:v>
      </x:c>
      <x:c r="K17" s="3" t="str">
        <x:v>기록한 결과는 자동으로 다시 최적화되는가?</x:v>
      </x:c>
      <x:c r="L17" s="3" t="str">
        <x:v>기록한 결과는 자동으로 다시 최적화되는가?</x:v>
      </x:c>
      <x:c r="M17" s="3" t="str">
        <x:v>기록한 결과는 자동으로 다시 최적화되는가?</x:v>
      </x:c>
      <x:c r="N17" s="3" t="str">
        <x:v>기록한 결과는 자동으로 다시 최적화되는가?</x:v>
      </x:c>
      <x:c r="O17" s="3" t="str">
        <x:v>기록한 결과는 자동으로 다시 최적화되는가?</x:v>
      </x:c>
      <x:c r="P17" s="3" t="str">
        <x:v>기록한 결과는 자동으로 다시 최적화되는가?</x:v>
      </x:c>
    </x:row>
    <x:row r="18" ht="25" customHeight="1">
      <x:c r="A18" s="3" t="str">
        <x:v>상관행렬은 대칭이며 양의 준정부호이어야 한다. 기본 행렬은 고정 제공한다. Solver 변경 셀은 B8:D8이다.</x:v>
      </x:c>
      <x:c r="B18" s="3" t="str">
        <x:v>상관행렬은 대칭이며 양의 준정부호이어야 한다. 기본 행렬은 고정 제공한다. Solver 변경 셀은 B8:D8이다.</x:v>
      </x:c>
      <x:c r="C18" s="3" t="str">
        <x:v>상관행렬은 대칭이며 양의 준정부호이어야 한다. 기본 행렬은 고정 제공한다. Solver 변경 셀은 B8:D8이다.</x:v>
      </x:c>
      <x:c r="D18" s="3" t="str">
        <x:v>상관행렬은 대칭이며 양의 준정부호이어야 한다. 기본 행렬은 고정 제공한다. Solver 변경 셀은 B8:D8이다.</x:v>
      </x:c>
      <x:c r="E18" s="3" t="str">
        <x:v>상관행렬은 대칭이며 양의 준정부호이어야 한다. 기본 행렬은 고정 제공한다. Solver 변경 셀은 B8:D8이다.</x:v>
      </x:c>
      <x:c r="F18" s="3" t="str">
        <x:v>상관행렬은 대칭이며 양의 준정부호이어야 한다. 기본 행렬은 고정 제공한다. Solver 변경 셀은 B8:D8이다.</x:v>
      </x:c>
      <x:c r="G18" s="3" t="str">
        <x:v>상관행렬은 대칭이며 양의 준정부호이어야 한다. 기본 행렬은 고정 제공한다. Solver 변경 셀은 B8:D8이다.</x:v>
      </x:c>
      <x:c r="H18" s="3" t="str">
        <x:v>상관행렬은 대칭이며 양의 준정부호이어야 한다. 기본 행렬은 고정 제공한다. Solver 변경 셀은 B8:D8이다.</x:v>
      </x:c>
      <x:c r="I18" s="1"/>
      <x:c r="J18" s="3" t="str">
        <x:v>기록한 결과는 자동으로 다시 최적화되는가?</x:v>
      </x:c>
      <x:c r="K18" s="3" t="str">
        <x:v>기록한 결과는 자동으로 다시 최적화되는가?</x:v>
      </x:c>
      <x:c r="L18" s="3" t="str">
        <x:v>기록한 결과는 자동으로 다시 최적화되는가?</x:v>
      </x:c>
      <x:c r="M18" s="3" t="str">
        <x:v>기록한 결과는 자동으로 다시 최적화되는가?</x:v>
      </x:c>
      <x:c r="N18" s="3" t="str">
        <x:v>기록한 결과는 자동으로 다시 최적화되는가?</x:v>
      </x:c>
      <x:c r="O18" s="3" t="str">
        <x:v>기록한 결과는 자동으로 다시 최적화되는가?</x:v>
      </x:c>
      <x:c r="P18" s="3" t="str">
        <x:v>기록한 결과는 자동으로 다시 최적화되는가?</x:v>
      </x:c>
    </x:row>
    <x:row r="19" ht="26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8" t="str">
        <x:v>아니다. 비중 기록은 Solver 실행 시점의 값이다. 입력값 변경 후 Solver를 다시 실행하고 기록해야 한다. 그래프도 아래 기록이 채워진 뒤 작성한다.</x:v>
      </x:c>
      <x:c r="K19" s="8" t="str">
        <x:v>아니다. 비중 기록은 Solver 실행 시점의 값이다. 입력값 변경 후 Solver를 다시 실행하고 기록해야 한다. 그래프도 아래 기록이 채워진 뒤 작성한다.</x:v>
      </x:c>
      <x:c r="L19" s="8" t="str">
        <x:v>아니다. 비중 기록은 Solver 실행 시점의 값이다. 입력값 변경 후 Solver를 다시 실행하고 기록해야 한다. 그래프도 아래 기록이 채워진 뒤 작성한다.</x:v>
      </x:c>
      <x:c r="M19" s="8" t="str">
        <x:v>아니다. 비중 기록은 Solver 실행 시점의 값이다. 입력값 변경 후 Solver를 다시 실행하고 기록해야 한다. 그래프도 아래 기록이 채워진 뒤 작성한다.</x:v>
      </x:c>
      <x:c r="N19" s="8" t="str">
        <x:v>아니다. 비중 기록은 Solver 실행 시점의 값이다. 입력값 변경 후 Solver를 다시 실행하고 기록해야 한다. 그래프도 아래 기록이 채워진 뒤 작성한다.</x:v>
      </x:c>
      <x:c r="O19" s="8" t="str">
        <x:v>아니다. 비중 기록은 Solver 실행 시점의 값이다. 입력값 변경 후 Solver를 다시 실행하고 기록해야 한다. 그래프도 아래 기록이 채워진 뒤 작성한다.</x:v>
      </x:c>
      <x:c r="P19" s="8" t="str">
        <x:v>아니다. 비중 기록은 Solver 실행 시점의 값이다. 입력값 변경 후 Solver를 다시 실행하고 기록해야 한다. 그래프도 아래 기록이 채워진 뒤 작성한다.</x:v>
      </x:c>
    </x:row>
    <x:row r="20" ht="26" customHeight="1">
      <x:c r="A20" s="7" t="str">
        <x:v>측정량</x:v>
      </x:c>
      <x:c r="B20" s="7" t="str">
        <x:v>결과</x:v>
      </x:c>
      <x:c r="C20" s="1"/>
      <x:c r="D20" s="1"/>
      <x:c r="E20" s="1"/>
      <x:c r="F20" s="1"/>
      <x:c r="G20" s="1"/>
      <x:c r="H20" s="1"/>
      <x:c r="I20" s="1"/>
      <x:c r="J20" s="8" t="str">
        <x:v>아니다. 비중 기록은 Solver 실행 시점의 값이다. 입력값 변경 후 Solver를 다시 실행하고 기록해야 한다. 그래프도 아래 기록이 채워진 뒤 작성한다.</x:v>
      </x:c>
      <x:c r="K20" s="8" t="str">
        <x:v>아니다. 비중 기록은 Solver 실행 시점의 값이다. 입력값 변경 후 Solver를 다시 실행하고 기록해야 한다. 그래프도 아래 기록이 채워진 뒤 작성한다.</x:v>
      </x:c>
      <x:c r="L20" s="8" t="str">
        <x:v>아니다. 비중 기록은 Solver 실행 시점의 값이다. 입력값 변경 후 Solver를 다시 실행하고 기록해야 한다. 그래프도 아래 기록이 채워진 뒤 작성한다.</x:v>
      </x:c>
      <x:c r="M20" s="8" t="str">
        <x:v>아니다. 비중 기록은 Solver 실행 시점의 값이다. 입력값 변경 후 Solver를 다시 실행하고 기록해야 한다. 그래프도 아래 기록이 채워진 뒤 작성한다.</x:v>
      </x:c>
      <x:c r="N20" s="8" t="str">
        <x:v>아니다. 비중 기록은 Solver 실행 시점의 값이다. 입력값 변경 후 Solver를 다시 실행하고 기록해야 한다. 그래프도 아래 기록이 채워진 뒤 작성한다.</x:v>
      </x:c>
      <x:c r="O20" s="8" t="str">
        <x:v>아니다. 비중 기록은 Solver 실행 시점의 값이다. 입력값 변경 후 Solver를 다시 실행하고 기록해야 한다. 그래프도 아래 기록이 채워진 뒤 작성한다.</x:v>
      </x:c>
      <x:c r="P20" s="8" t="str">
        <x:v>아니다. 비중 기록은 Solver 실행 시점의 값이다. 입력값 변경 후 Solver를 다시 실행하고 기록해야 한다. 그래프도 아래 기록이 채워진 뒤 작성한다.</x:v>
      </x:c>
    </x:row>
    <x:row r="21" ht="26" customHeight="1">
      <x:c r="A21" s="1" t="str">
        <x:v>비중 합계</x:v>
      </x:c>
      <x:c r="B21" s="17" t="n">
        <x:f>SUM(B8:D8)</x:f>
        <x:v>1</x:v>
      </x:c>
      <x:c r="C21" s="1"/>
      <x:c r="D21" s="1"/>
      <x:c r="E21" s="1"/>
      <x:c r="F21" s="1"/>
      <x:c r="G21" s="1"/>
      <x:c r="H21" s="1"/>
      <x:c r="I21" s="1"/>
      <x:c r="J21" s="8" t="str">
        <x:v>아니다. 비중 기록은 Solver 실행 시점의 값이다. 입력값 변경 후 Solver를 다시 실행하고 기록해야 한다. 그래프도 아래 기록이 채워진 뒤 작성한다.</x:v>
      </x:c>
      <x:c r="K21" s="8" t="str">
        <x:v>아니다. 비중 기록은 Solver 실행 시점의 값이다. 입력값 변경 후 Solver를 다시 실행하고 기록해야 한다. 그래프도 아래 기록이 채워진 뒤 작성한다.</x:v>
      </x:c>
      <x:c r="L21" s="8" t="str">
        <x:v>아니다. 비중 기록은 Solver 실행 시점의 값이다. 입력값 변경 후 Solver를 다시 실행하고 기록해야 한다. 그래프도 아래 기록이 채워진 뒤 작성한다.</x:v>
      </x:c>
      <x:c r="M21" s="8" t="str">
        <x:v>아니다. 비중 기록은 Solver 실행 시점의 값이다. 입력값 변경 후 Solver를 다시 실행하고 기록해야 한다. 그래프도 아래 기록이 채워진 뒤 작성한다.</x:v>
      </x:c>
      <x:c r="N21" s="8" t="str">
        <x:v>아니다. 비중 기록은 Solver 실행 시점의 값이다. 입력값 변경 후 Solver를 다시 실행하고 기록해야 한다. 그래프도 아래 기록이 채워진 뒤 작성한다.</x:v>
      </x:c>
      <x:c r="O21" s="8" t="str">
        <x:v>아니다. 비중 기록은 Solver 실행 시점의 값이다. 입력값 변경 후 Solver를 다시 실행하고 기록해야 한다. 그래프도 아래 기록이 채워진 뒤 작성한다.</x:v>
      </x:c>
      <x:c r="P21" s="8" t="str">
        <x:v>아니다. 비중 기록은 Solver 실행 시점의 값이다. 입력값 변경 후 Solver를 다시 실행하고 기록해야 한다. 그래프도 아래 기록이 채워진 뒤 작성한다.</x:v>
      </x:c>
    </x:row>
    <x:row r="22" ht="23" customHeight="1">
      <x:c r="A22" s="1" t="str">
        <x:v>기대수익률</x:v>
      </x:c>
      <x:c r="B22" s="17" t="n">
        <x:f>SUMPRODUCT(B6:D6,B8:D8)</x:f>
        <x:v>0.06999999999999999</x:v>
      </x:c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</x:row>
    <x:row r="23" ht="23" customHeight="1">
      <x:c r="A23" s="1" t="str">
        <x:v>포트폴리오 분산</x:v>
      </x:c>
      <x:c r="B23" s="9" t="n">
        <x:f>B8^2*B7^2+C8^2*C7^2+D8^2*D7^2+2*B8*C8*B7*C7*C13+2*B8*D8*B7*D7*D13+2*C8*D8*C7*D7*D14</x:f>
        <x:v>0.011863893985728843</x:v>
      </x:c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</x:row>
    <x:row r="24" ht="23" customHeight="1">
      <x:c r="A24" s="1" t="str">
        <x:v>표준편차</x:v>
      </x:c>
      <x:c r="B24" s="17" t="n">
        <x:f>SQRT(B23)</x:f>
        <x:v>0.10892150378014821</x:v>
      </x:c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</x:row>
    <x:row r="25" ht="23" customHeight="1">
      <x:c r="A25" s="1" t="str">
        <x:v>제약 충족 여부</x:v>
      </x:c>
      <x:c r="B25" s="1" t="str">
        <x:f>IF(AND(ABS(B21-1)&lt;0.000001,B22&gt;=B10-0.000001,MIN(B8:D8)&gt;=0),"충족","미충족")</x:f>
        <x:v>충족</x:v>
      </x:c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</x:row>
    <x:row r="26" ht="23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</x:row>
    <x:row r="27" ht="23" customHeight="1">
      <x:c r="A27" s="3" t="str">
        <x:v>Solver: 목적 B23 최소화. 변경 B8:D8. 제약 B21=1, B22&gt;=B10, B8:D8&gt;=0. 방법 GRG 비선형. 목표값을 바꾸고 실행한 뒤 각 비중을 아래에 값으로 기록한다. 기록하면 E:G열이 자동으로 계산·점검된다.</x:v>
      </x:c>
      <x:c r="B27" s="3" t="str">
        <x:v>Solver: 목적 B23 최소화. 변경 B8:D8. 제약 B21=1, B22&gt;=B10, B8:D8&gt;=0. 방법 GRG 비선형. 목표값을 바꾸고 실행한 뒤 각 비중을 아래에 값으로 기록한다. 기록하면 E:G열이 자동으로 계산·점검된다.</x:v>
      </x:c>
      <x:c r="C27" s="3" t="str">
        <x:v>Solver: 목적 B23 최소화. 변경 B8:D8. 제약 B21=1, B22&gt;=B10, B8:D8&gt;=0. 방법 GRG 비선형. 목표값을 바꾸고 실행한 뒤 각 비중을 아래에 값으로 기록한다. 기록하면 E:G열이 자동으로 계산·점검된다.</x:v>
      </x:c>
      <x:c r="D27" s="3" t="str">
        <x:v>Solver: 목적 B23 최소화. 변경 B8:D8. 제약 B21=1, B22&gt;=B10, B8:D8&gt;=0. 방법 GRG 비선형. 목표값을 바꾸고 실행한 뒤 각 비중을 아래에 값으로 기록한다. 기록하면 E:G열이 자동으로 계산·점검된다.</x:v>
      </x:c>
      <x:c r="E27" s="3" t="str">
        <x:v>Solver: 목적 B23 최소화. 변경 B8:D8. 제약 B21=1, B22&gt;=B10, B8:D8&gt;=0. 방법 GRG 비선형. 목표값을 바꾸고 실행한 뒤 각 비중을 아래에 값으로 기록한다. 기록하면 E:G열이 자동으로 계산·점검된다.</x:v>
      </x:c>
      <x:c r="F27" s="3" t="str">
        <x:v>Solver: 목적 B23 최소화. 변경 B8:D8. 제약 B21=1, B22&gt;=B10, B8:D8&gt;=0. 방법 GRG 비선형. 목표값을 바꾸고 실행한 뒤 각 비중을 아래에 값으로 기록한다. 기록하면 E:G열이 자동으로 계산·점검된다.</x:v>
      </x:c>
      <x:c r="G27" s="3" t="str">
        <x:v>Solver: 목적 B23 최소화. 변경 B8:D8. 제약 B21=1, B22&gt;=B10, B8:D8&gt;=0. 방법 GRG 비선형. 목표값을 바꾸고 실행한 뒤 각 비중을 아래에 값으로 기록한다. 기록하면 E:G열이 자동으로 계산·점검된다.</x:v>
      </x:c>
      <x:c r="H27" s="3" t="str">
        <x:v>Solver: 목적 B23 최소화. 변경 B8:D8. 제약 B21=1, B22&gt;=B10, B8:D8&gt;=0. 방법 GRG 비선형. 목표값을 바꾸고 실행한 뒤 각 비중을 아래에 값으로 기록한다. 기록하면 E:G열이 자동으로 계산·점검된다.</x:v>
      </x:c>
      <x:c r="I27" s="1"/>
      <x:c r="J27" s="1"/>
      <x:c r="K27" s="1"/>
      <x:c r="L27" s="1"/>
      <x:c r="M27" s="1"/>
      <x:c r="N27" s="1"/>
      <x:c r="O27" s="1"/>
      <x:c r="P27" s="1"/>
    </x:row>
    <x:row r="28" ht="23" customHeight="1">
      <x:c r="A28" s="3" t="str">
        <x:v>Solver: 목적 B23 최소화. 변경 B8:D8. 제약 B21=1, B22&gt;=B10, B8:D8&gt;=0. 방법 GRG 비선형. 목표값을 바꾸고 실행한 뒤 각 비중을 아래에 값으로 기록한다. 기록하면 E:G열이 자동으로 계산·점검된다.</x:v>
      </x:c>
      <x:c r="B28" s="3" t="str">
        <x:v>Solver: 목적 B23 최소화. 변경 B8:D8. 제약 B21=1, B22&gt;=B10, B8:D8&gt;=0. 방법 GRG 비선형. 목표값을 바꾸고 실행한 뒤 각 비중을 아래에 값으로 기록한다. 기록하면 E:G열이 자동으로 계산·점검된다.</x:v>
      </x:c>
      <x:c r="C28" s="3" t="str">
        <x:v>Solver: 목적 B23 최소화. 변경 B8:D8. 제약 B21=1, B22&gt;=B10, B8:D8&gt;=0. 방법 GRG 비선형. 목표값을 바꾸고 실행한 뒤 각 비중을 아래에 값으로 기록한다. 기록하면 E:G열이 자동으로 계산·점검된다.</x:v>
      </x:c>
      <x:c r="D28" s="3" t="str">
        <x:v>Solver: 목적 B23 최소화. 변경 B8:D8. 제약 B21=1, B22&gt;=B10, B8:D8&gt;=0. 방법 GRG 비선형. 목표값을 바꾸고 실행한 뒤 각 비중을 아래에 값으로 기록한다. 기록하면 E:G열이 자동으로 계산·점검된다.</x:v>
      </x:c>
      <x:c r="E28" s="3" t="str">
        <x:v>Solver: 목적 B23 최소화. 변경 B8:D8. 제약 B21=1, B22&gt;=B10, B8:D8&gt;=0. 방법 GRG 비선형. 목표값을 바꾸고 실행한 뒤 각 비중을 아래에 값으로 기록한다. 기록하면 E:G열이 자동으로 계산·점검된다.</x:v>
      </x:c>
      <x:c r="F28" s="3" t="str">
        <x:v>Solver: 목적 B23 최소화. 변경 B8:D8. 제약 B21=1, B22&gt;=B10, B8:D8&gt;=0. 방법 GRG 비선형. 목표값을 바꾸고 실행한 뒤 각 비중을 아래에 값으로 기록한다. 기록하면 E:G열이 자동으로 계산·점검된다.</x:v>
      </x:c>
      <x:c r="G28" s="3" t="str">
        <x:v>Solver: 목적 B23 최소화. 변경 B8:D8. 제약 B21=1, B22&gt;=B10, B8:D8&gt;=0. 방법 GRG 비선형. 목표값을 바꾸고 실행한 뒤 각 비중을 아래에 값으로 기록한다. 기록하면 E:G열이 자동으로 계산·점검된다.</x:v>
      </x:c>
      <x:c r="H28" s="3" t="str">
        <x:v>Solver: 목적 B23 최소화. 변경 B8:D8. 제약 B21=1, B22&gt;=B10, B8:D8&gt;=0. 방법 GRG 비선형. 목표값을 바꾸고 실행한 뒤 각 비중을 아래에 값으로 기록한다. 기록하면 E:G열이 자동으로 계산·점검된다.</x:v>
      </x:c>
      <x:c r="I28" s="1"/>
      <x:c r="J28" s="1"/>
      <x:c r="K28" s="1"/>
      <x:c r="L28" s="1"/>
      <x:c r="M28" s="1"/>
      <x:c r="N28" s="1"/>
      <x:c r="O28" s="1"/>
      <x:c r="P28" s="1"/>
    </x:row>
    <x:row r="29" ht="23" customHeight="1">
      <x:c r="A29" s="3" t="str">
        <x:v>Solver: 목적 B23 최소화. 변경 B8:D8. 제약 B21=1, B22&gt;=B10, B8:D8&gt;=0. 방법 GRG 비선형. 목표값을 바꾸고 실행한 뒤 각 비중을 아래에 값으로 기록한다. 기록하면 E:G열이 자동으로 계산·점검된다.</x:v>
      </x:c>
      <x:c r="B29" s="3" t="str">
        <x:v>Solver: 목적 B23 최소화. 변경 B8:D8. 제약 B21=1, B22&gt;=B10, B8:D8&gt;=0. 방법 GRG 비선형. 목표값을 바꾸고 실행한 뒤 각 비중을 아래에 값으로 기록한다. 기록하면 E:G열이 자동으로 계산·점검된다.</x:v>
      </x:c>
      <x:c r="C29" s="3" t="str">
        <x:v>Solver: 목적 B23 최소화. 변경 B8:D8. 제약 B21=1, B22&gt;=B10, B8:D8&gt;=0. 방법 GRG 비선형. 목표값을 바꾸고 실행한 뒤 각 비중을 아래에 값으로 기록한다. 기록하면 E:G열이 자동으로 계산·점검된다.</x:v>
      </x:c>
      <x:c r="D29" s="3" t="str">
        <x:v>Solver: 목적 B23 최소화. 변경 B8:D8. 제약 B21=1, B22&gt;=B10, B8:D8&gt;=0. 방법 GRG 비선형. 목표값을 바꾸고 실행한 뒤 각 비중을 아래에 값으로 기록한다. 기록하면 E:G열이 자동으로 계산·점검된다.</x:v>
      </x:c>
      <x:c r="E29" s="3" t="str">
        <x:v>Solver: 목적 B23 최소화. 변경 B8:D8. 제약 B21=1, B22&gt;=B10, B8:D8&gt;=0. 방법 GRG 비선형. 목표값을 바꾸고 실행한 뒤 각 비중을 아래에 값으로 기록한다. 기록하면 E:G열이 자동으로 계산·점검된다.</x:v>
      </x:c>
      <x:c r="F29" s="3" t="str">
        <x:v>Solver: 목적 B23 최소화. 변경 B8:D8. 제약 B21=1, B22&gt;=B10, B8:D8&gt;=0. 방법 GRG 비선형. 목표값을 바꾸고 실행한 뒤 각 비중을 아래에 값으로 기록한다. 기록하면 E:G열이 자동으로 계산·점검된다.</x:v>
      </x:c>
      <x:c r="G29" s="3" t="str">
        <x:v>Solver: 목적 B23 최소화. 변경 B8:D8. 제약 B21=1, B22&gt;=B10, B8:D8&gt;=0. 방법 GRG 비선형. 목표값을 바꾸고 실행한 뒤 각 비중을 아래에 값으로 기록한다. 기록하면 E:G열이 자동으로 계산·점검된다.</x:v>
      </x:c>
      <x:c r="H29" s="3" t="str">
        <x:v>Solver: 목적 B23 최소화. 변경 B8:D8. 제약 B21=1, B22&gt;=B10, B8:D8&gt;=0. 방법 GRG 비선형. 목표값을 바꾸고 실행한 뒤 각 비중을 아래에 값으로 기록한다. 기록하면 E:G열이 자동으로 계산·점검된다.</x:v>
      </x:c>
      <x:c r="I29" s="1"/>
      <x:c r="J29" s="1"/>
      <x:c r="K29" s="1"/>
      <x:c r="L29" s="1"/>
      <x:c r="M29" s="1"/>
      <x:c r="N29" s="1"/>
      <x:c r="O29" s="1"/>
      <x:c r="P29" s="1"/>
    </x:row>
    <x:row r="30" ht="23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</x:row>
    <x:row r="31" ht="23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</x:row>
    <x:row r="32" ht="28" customHeight="1">
      <x:c r="A32" s="7" t="str">
        <x:v>목표수익률</x:v>
      </x:c>
      <x:c r="B32" s="7" t="str">
        <x:v>A 비중 기록</x:v>
      </x:c>
      <x:c r="C32" s="7" t="str">
        <x:v>B 비중 기록</x:v>
      </x:c>
      <x:c r="D32" s="7" t="str">
        <x:v>C 비중 기록</x:v>
      </x:c>
      <x:c r="E32" s="7" t="str">
        <x:v>기대수익률</x:v>
      </x:c>
      <x:c r="F32" s="7" t="str">
        <x:v>표준편차</x:v>
      </x:c>
      <x:c r="G32" s="7" t="str">
        <x:v>제약 충족</x:v>
      </x:c>
      <x:c r="H32" s="1"/>
      <x:c r="I32" s="1"/>
      <x:c r="J32" s="1"/>
      <x:c r="K32" s="1"/>
      <x:c r="L32" s="1"/>
      <x:c r="M32" s="1"/>
      <x:c r="N32" s="1"/>
      <x:c r="O32" s="1"/>
      <x:c r="P32" s="1"/>
    </x:row>
    <x:row r="33" ht="23" customHeight="1">
      <x:c r="A33" s="17" t="n">
        <x:v>0.04</x:v>
      </x:c>
      <x:c r="B33" s="21" t="n">
        <x:v>0.7929322450982516</x:v>
      </x:c>
      <x:c r="C33" s="21" t="n">
        <x:v>0.1635239188009208</x:v>
      </x:c>
      <x:c r="D33" s="21" t="n">
        <x:v>0.04354383610082772</x:v>
      </x:c>
      <x:c r="E33" s="17" t="n">
        <x:f>IF(COUNT(B33:D33)&lt;3,"",SUMPRODUCT($B$6:$D$6,B33:D33))</x:f>
        <x:v>0.04751834773007729</x:v>
      </x:c>
      <x:c r="F33" s="17" t="n">
        <x:f>IF(COUNT(B33:D33)&lt;3,"",SQRT(B33^2*$B$7^2+C33^2*$C$7^2+D33^2*$D$7^2+2*B33*C33*$B$7*$C$7*$C$13+2*B33*D33*$B$7*$D$7*$D$13+2*C33*D33*$C$7*$D$7*$D$14))</x:f>
        <x:v>0.07428120285967595</x:v>
      </x:c>
      <x:c r="G33" s="1" t="str">
        <x:f>IF(COUNT(B33:D33)&lt;3,"",IF(AND(ABS(SUM(B33:D33)-1)&lt;0.000001,E33&gt;=A33-0.000001,MIN(B33:D33)&gt;=0),"충족","미충족"))</x:f>
        <x:v>충족</x:v>
      </x:c>
      <x:c r="H33" s="1"/>
      <x:c r="I33" s="1"/>
      <x:c r="J33" s="1"/>
      <x:c r="K33" s="1"/>
      <x:c r="L33" s="1"/>
      <x:c r="M33" s="1"/>
      <x:c r="N33" s="1"/>
      <x:c r="O33" s="1"/>
      <x:c r="P33" s="1"/>
    </x:row>
    <x:row r="34" ht="23" customHeight="1">
      <x:c r="A34" s="17" t="n">
        <x:v>0.055</x:v>
      </x:c>
      <x:c r="B34" s="21" t="n">
        <x:v>0.6335372069317025</x:v>
      </x:c>
      <x:c r="C34" s="21" t="n">
        <x:v>0.2329255861361366</x:v>
      </x:c>
      <x:c r="D34" s="21" t="n">
        <x:v>0.1335372069321609</x:v>
      </x:c>
      <x:c r="E34" s="17" t="n">
        <x:f>IF(COUNT(B34:D34)&lt;3,"",SUMPRODUCT($B$6:$D$6,B34:D34))</x:f>
        <x:v>0.05500000000001375</x:v>
      </x:c>
      <x:c r="F34" s="17" t="n">
        <x:f>IF(COUNT(B34:D34)&lt;3,"",SQRT(B34^2*$B$7^2+C34^2*$C$7^2+D34^2*$D$7^2+2*B34*C34*$B$7*$C$7*$C$13+2*B34*D34*$B$7*$D$7*$D$13+2*C34*D34*$C$7*$D$7*$D$14))</x:f>
        <x:v>0.07887033708155648</x:v>
      </x:c>
      <x:c r="G34" s="1" t="str">
        <x:f>IF(COUNT(B34:D34)&lt;3,"",IF(AND(ABS(SUM(B34:D34)-1)&lt;0.000001,E34&gt;=A34-0.000001,MIN(B34:D34)&gt;=0),"충족","미충족"))</x:f>
        <x:v>충족</x:v>
      </x:c>
      <x:c r="H34" s="1"/>
      <x:c r="I34" s="1"/>
      <x:c r="J34" s="1"/>
      <x:c r="K34" s="1"/>
      <x:c r="L34" s="1"/>
      <x:c r="M34" s="1"/>
      <x:c r="N34" s="1"/>
      <x:c r="O34" s="1"/>
      <x:c r="P34" s="1"/>
    </x:row>
    <x:row r="35" ht="23" customHeight="1">
      <x:c r="A35" s="17" t="n">
        <x:v>0.07</x:v>
      </x:c>
      <x:c r="B35" s="21" t="n">
        <x:v>0.3139653414882775</x:v>
      </x:c>
      <x:c r="C35" s="21" t="n">
        <x:v>0.3720693170234454</x:v>
      </x:c>
      <x:c r="D35" s="21" t="n">
        <x:v>0.3139653414882771</x:v>
      </x:c>
      <x:c r="E35" s="17" t="n">
        <x:f>IF(COUNT(B35:D35)&lt;3,"",SUMPRODUCT($B$6:$D$6,B35:D35))</x:f>
        <x:v>0.06999999999999999</x:v>
      </x:c>
      <x:c r="F35" s="17" t="n">
        <x:f>IF(COUNT(B35:D35)&lt;3,"",SQRT(B35^2*$B$7^2+C35^2*$C$7^2+D35^2*$D$7^2+2*B35*C35*$B$7*$C$7*$C$13+2*B35*D35*$B$7*$D$7*$D$13+2*C35*D35*$C$7*$D$7*$D$14))</x:f>
        <x:v>0.10892150378014821</x:v>
      </x:c>
      <x:c r="G35" s="1" t="str">
        <x:f>IF(COUNT(B35:D35)&lt;3,"",IF(AND(ABS(SUM(B35:D35)-1)&lt;0.000001,E35&gt;=A35-0.000001,MIN(B35:D35)&gt;=0),"충족","미충족"))</x:f>
        <x:v>충족</x:v>
      </x:c>
      <x:c r="H35" s="1"/>
      <x:c r="I35" s="1"/>
      <x:c r="J35" s="1"/>
      <x:c r="K35" s="1"/>
      <x:c r="L35" s="1"/>
      <x:c r="M35" s="1"/>
      <x:c r="N35" s="1"/>
      <x:c r="O35" s="1"/>
      <x:c r="P35" s="1"/>
    </x:row>
    <x:row r="36" ht="23" customHeight="1">
      <x:c r="A36" s="17" t="n">
        <x:v>0.08499999999999999</x:v>
      </x:c>
      <x:c r="B36" s="21" t="n">
        <x:v>0</x:v>
      </x:c>
      <x:c r="C36" s="21" t="n">
        <x:v>0.5</x:v>
      </x:c>
      <x:c r="D36" s="21" t="n">
        <x:v>0.5</x:v>
      </x:c>
      <x:c r="E36" s="17" t="n">
        <x:f>IF(COUNT(B36:D36)&lt;3,"",SUMPRODUCT($B$6:$D$6,B36:D36))</x:f>
        <x:v>0.085</x:v>
      </x:c>
      <x:c r="F36" s="17" t="n">
        <x:f>IF(COUNT(B36:D36)&lt;3,"",SQRT(B36^2*$B$7^2+C36^2*$C$7^2+D36^2*$D$7^2+2*B36*C36*$B$7*$C$7*$C$13+2*B36*D36*$B$7*$D$7*$D$13+2*C36*D36*$C$7*$D$7*$D$14))</x:f>
        <x:v>0.15218409903797442</x:v>
      </x:c>
      <x:c r="G36" s="1" t="str">
        <x:f>IF(COUNT(B36:D36)&lt;3,"",IF(AND(ABS(SUM(B36:D36)-1)&lt;0.000001,E36&gt;=A36-0.000001,MIN(B36:D36)&gt;=0),"충족","미충족"))</x:f>
        <x:v>충족</x:v>
      </x:c>
      <x:c r="H36" s="1"/>
      <x:c r="I36" s="1"/>
      <x:c r="J36" s="1"/>
      <x:c r="K36" s="1"/>
      <x:c r="L36" s="1"/>
      <x:c r="M36" s="1"/>
      <x:c r="N36" s="1"/>
      <x:c r="O36" s="1"/>
      <x:c r="P36" s="1"/>
    </x:row>
    <x:row r="37" ht="23" customHeight="1">
      <x:c r="A37" s="17" t="n">
        <x:v>0.1</x:v>
      </x:c>
      <x:c r="B37" s="21" t="n">
        <x:v>0</x:v>
      </x:c>
      <x:c r="C37" s="21" t="n">
        <x:v>0</x:v>
      </x:c>
      <x:c r="D37" s="21" t="n">
        <x:v>1</x:v>
      </x:c>
      <x:c r="E37" s="17" t="n">
        <x:f>IF(COUNT(B37:D37)&lt;3,"",SUMPRODUCT($B$6:$D$6,B37:D37))</x:f>
        <x:v>0.1</x:v>
      </x:c>
      <x:c r="F37" s="17" t="n">
        <x:f>IF(COUNT(B37:D37)&lt;3,"",SQRT(B37^2*$B$7^2+C37^2*$C$7^2+D37^2*$D$7^2+2*B37*C37*$B$7*$C$7*$C$13+2*B37*D37*$B$7*$D$7*$D$13+2*C37*D37*$C$7*$D$7*$D$14))</x:f>
        <x:v>0.22</x:v>
      </x:c>
      <x:c r="G37" s="1" t="str">
        <x:f>IF(COUNT(B37:D37)&lt;3,"",IF(AND(ABS(SUM(B37:D37)-1)&lt;0.000001,E37&gt;=A37-0.000001,MIN(B37:D37)&gt;=0),"충족","미충족"))</x:f>
        <x:v>충족</x:v>
      </x:c>
      <x:c r="H37" s="1"/>
      <x:c r="I37" s="1"/>
      <x:c r="J37" s="1"/>
      <x:c r="K37" s="1"/>
      <x:c r="L37" s="1"/>
      <x:c r="M37" s="1"/>
      <x:c r="N37" s="1"/>
      <x:c r="O37" s="1"/>
      <x:c r="P37" s="1"/>
    </x:row>
    <x:row r="38" ht="23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</x:row>
    <x:row r="39" ht="23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</x:row>
    <x:row r="40" ht="23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</x:row>
    <x:row r="41" ht="23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</x:row>
    <x:row r="42" ht="23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</x:row>
    <x:row r="43" ht="23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</x:row>
    <x:row r="44" ht="23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</x:row>
    <x:row r="45" ht="23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</x:row>
  </x:sheetData>
  <x:mergeCells>
    <x:mergeCell ref="A2:H2"/>
    <x:mergeCell ref="A3:H3"/>
    <x:mergeCell ref="A17:H18"/>
    <x:mergeCell ref="A27:H29"/>
    <x:mergeCell ref="J2:P3"/>
    <x:mergeCell ref="J5:P6"/>
    <x:mergeCell ref="J7:P9"/>
    <x:mergeCell ref="J11:P12"/>
    <x:mergeCell ref="J13:P15"/>
    <x:mergeCell ref="J17:P18"/>
    <x:mergeCell ref="J19:P21"/>
  </x:mergeCells>
  <x:dataValidations count="1">
    <x:dataValidation type="decimal" operator="between" sqref="B8:D8">
      <x:formula1>0</x:formula1>
      <x:formula2>1</x:formula2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7B5743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3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34"/>
      <x:c r="R1" s="34"/>
      <x:c r="S1" s="34"/>
      <x:c r="T1" s="34"/>
      <x:c r="U1" s="34"/>
    </x:row>
    <x:row r="2" ht="23" customHeight="1">
      <x:c r="A2" s="2" t="str">
        <x:v>주가경로</x:v>
      </x:c>
      <x:c r="B2" s="1"/>
      <x:c r="C2" s="1"/>
      <x:c r="D2" s="1"/>
      <x:c r="E2" s="1"/>
      <x:c r="F2" s="1"/>
      <x:c r="G2" s="1"/>
      <x:c r="H2" s="1"/>
      <x:c r="I2" s="1"/>
      <x:c r="J2" s="3" t="str">
        <x:v>교수자 정답·해설</x:v>
      </x:c>
      <x:c r="K2" s="3" t="str">
        <x:v>교수자 정답·해설</x:v>
      </x:c>
      <x:c r="L2" s="3" t="str">
        <x:v>교수자 정답·해설</x:v>
      </x:c>
      <x:c r="M2" s="3" t="str">
        <x:v>교수자 정답·해설</x:v>
      </x:c>
      <x:c r="N2" s="3" t="str">
        <x:v>교수자 정답·해설</x:v>
      </x:c>
      <x:c r="O2" s="3" t="str">
        <x:v>교수자 정답·해설</x:v>
      </x:c>
      <x:c r="P2" s="3" t="str">
        <x:v>교수자 정답·해설</x:v>
      </x:c>
      <x:c r="Q2" s="34"/>
      <x:c r="R2" s="34"/>
      <x:c r="S2" s="34"/>
      <x:c r="T2" s="34"/>
      <x:c r="U2" s="34"/>
    </x:row>
    <x:row r="3" ht="23" customHeight="1">
      <x:c r="A3" s="4" t="str">
        <x:v>교육용 가상 자료 · 노란색은 조건 입력 · 파란색은 고정 난수 · 연두색은 답안</x:v>
      </x:c>
      <x:c r="B3" s="4" t="str">
        <x:v>교육용 가상 자료 · 노란색은 조건 입력 · 파란색은 고정 난수 · 연두색은 답안</x:v>
      </x:c>
      <x:c r="C3" s="4" t="str">
        <x:v>교육용 가상 자료 · 노란색은 조건 입력 · 파란색은 고정 난수 · 연두색은 답안</x:v>
      </x:c>
      <x:c r="D3" s="4" t="str">
        <x:v>교육용 가상 자료 · 노란색은 조건 입력 · 파란색은 고정 난수 · 연두색은 답안</x:v>
      </x:c>
      <x:c r="E3" s="4" t="str">
        <x:v>교육용 가상 자료 · 노란색은 조건 입력 · 파란색은 고정 난수 · 연두색은 답안</x:v>
      </x:c>
      <x:c r="F3" s="4" t="str">
        <x:v>교육용 가상 자료 · 노란색은 조건 입력 · 파란색은 고정 난수 · 연두색은 답안</x:v>
      </x:c>
      <x:c r="G3" s="4" t="str">
        <x:v>교육용 가상 자료 · 노란색은 조건 입력 · 파란색은 고정 난수 · 연두색은 답안</x:v>
      </x:c>
      <x:c r="H3" s="4" t="str">
        <x:v>교육용 가상 자료 · 노란색은 조건 입력 · 파란색은 고정 난수 · 연두색은 답안</x:v>
      </x:c>
      <x:c r="I3" s="1"/>
      <x:c r="J3" s="3" t="str">
        <x:v>교수자 정답·해설</x:v>
      </x:c>
      <x:c r="K3" s="3" t="str">
        <x:v>교수자 정답·해설</x:v>
      </x:c>
      <x:c r="L3" s="3" t="str">
        <x:v>교수자 정답·해설</x:v>
      </x:c>
      <x:c r="M3" s="3" t="str">
        <x:v>교수자 정답·해설</x:v>
      </x:c>
      <x:c r="N3" s="3" t="str">
        <x:v>교수자 정답·해설</x:v>
      </x:c>
      <x:c r="O3" s="3" t="str">
        <x:v>교수자 정답·해설</x:v>
      </x:c>
      <x:c r="P3" s="3" t="str">
        <x:v>교수자 정답·해설</x:v>
      </x:c>
      <x:c r="Q3" s="34"/>
      <x:c r="R3" s="34"/>
      <x:c r="S3" s="34"/>
      <x:c r="T3" s="34"/>
      <x:c r="U3" s="34"/>
    </x:row>
    <x:row r="4" ht="23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34"/>
      <x:c r="R4" s="34"/>
      <x:c r="S4" s="34"/>
      <x:c r="T4" s="34"/>
      <x:c r="U4" s="34"/>
    </x:row>
    <x:row r="5" ht="25" customHeight="1">
      <x:c r="A5" s="7" t="str">
        <x:v>입력</x:v>
      </x:c>
      <x:c r="B5" s="7" t="str">
        <x:v>값</x:v>
      </x:c>
      <x:c r="C5" s="1"/>
      <x:c r="D5" s="1"/>
      <x:c r="E5" s="1"/>
      <x:c r="F5" s="1"/>
      <x:c r="G5" s="1"/>
      <x:c r="H5" s="1"/>
      <x:c r="I5" s="1"/>
      <x:c r="J5" s="3" t="str">
        <x:v>μ와 평균 로그수익률은 같은가?</x:v>
      </x:c>
      <x:c r="K5" s="3" t="str">
        <x:v>μ와 평균 로그수익률은 같은가?</x:v>
      </x:c>
      <x:c r="L5" s="3" t="str">
        <x:v>μ와 평균 로그수익률은 같은가?</x:v>
      </x:c>
      <x:c r="M5" s="3" t="str">
        <x:v>μ와 평균 로그수익률은 같은가?</x:v>
      </x:c>
      <x:c r="N5" s="3" t="str">
        <x:v>μ와 평균 로그수익률은 같은가?</x:v>
      </x:c>
      <x:c r="O5" s="3" t="str">
        <x:v>μ와 평균 로그수익률은 같은가?</x:v>
      </x:c>
      <x:c r="P5" s="3" t="str">
        <x:v>μ와 평균 로그수익률은 같은가?</x:v>
      </x:c>
      <x:c r="Q5" s="34"/>
      <x:c r="R5" s="34"/>
      <x:c r="S5" s="34"/>
      <x:c r="T5" s="34"/>
      <x:c r="U5" s="34"/>
    </x:row>
    <x:row r="6" ht="25" customHeight="1">
      <x:c r="A6" s="1" t="str">
        <x:v>최초 가격</x:v>
      </x:c>
      <x:c r="B6" s="16" t="n">
        <x:v>100</x:v>
      </x:c>
      <x:c r="C6" s="1"/>
      <x:c r="D6" s="1"/>
      <x:c r="E6" s="1"/>
      <x:c r="F6" s="1"/>
      <x:c r="G6" s="1"/>
      <x:c r="H6" s="1"/>
      <x:c r="I6" s="1"/>
      <x:c r="J6" s="3" t="str">
        <x:v>μ와 평균 로그수익률은 같은가?</x:v>
      </x:c>
      <x:c r="K6" s="3" t="str">
        <x:v>μ와 평균 로그수익률은 같은가?</x:v>
      </x:c>
      <x:c r="L6" s="3" t="str">
        <x:v>μ와 평균 로그수익률은 같은가?</x:v>
      </x:c>
      <x:c r="M6" s="3" t="str">
        <x:v>μ와 평균 로그수익률은 같은가?</x:v>
      </x:c>
      <x:c r="N6" s="3" t="str">
        <x:v>μ와 평균 로그수익률은 같은가?</x:v>
      </x:c>
      <x:c r="O6" s="3" t="str">
        <x:v>μ와 평균 로그수익률은 같은가?</x:v>
      </x:c>
      <x:c r="P6" s="3" t="str">
        <x:v>μ와 평균 로그수익률은 같은가?</x:v>
      </x:c>
      <x:c r="Q6" s="34"/>
      <x:c r="R6" s="34"/>
      <x:c r="S6" s="34"/>
      <x:c r="T6" s="34"/>
      <x:c r="U6" s="34"/>
    </x:row>
    <x:row r="7" ht="26" customHeight="1">
      <x:c r="A7" s="1" t="str">
        <x:v>연간 드리프트 μ</x:v>
      </x:c>
      <x:c r="B7" s="22" t="n">
        <x:v>0.08</x:v>
      </x:c>
      <x:c r="C7" s="1"/>
      <x:c r="D7" s="1"/>
      <x:c r="E7" s="1"/>
      <x:c r="F7" s="1"/>
      <x:c r="G7" s="1"/>
      <x:c r="H7" s="1"/>
      <x:c r="I7" s="1"/>
      <x:c r="J7" s="8" t="str">
        <x:v>다르다. 로그수익률의 1년 평균은 μ−σ²/2이다. 기본 입력에서는 6%, 기대 만기 가격은 100·exp(0.08)≈108.329이다.</x:v>
      </x:c>
      <x:c r="K7" s="8" t="str">
        <x:v>다르다. 로그수익률의 1년 평균은 μ−σ²/2이다. 기본 입력에서는 6%, 기대 만기 가격은 100·exp(0.08)≈108.329이다.</x:v>
      </x:c>
      <x:c r="L7" s="8" t="str">
        <x:v>다르다. 로그수익률의 1년 평균은 μ−σ²/2이다. 기본 입력에서는 6%, 기대 만기 가격은 100·exp(0.08)≈108.329이다.</x:v>
      </x:c>
      <x:c r="M7" s="8" t="str">
        <x:v>다르다. 로그수익률의 1년 평균은 μ−σ²/2이다. 기본 입력에서는 6%, 기대 만기 가격은 100·exp(0.08)≈108.329이다.</x:v>
      </x:c>
      <x:c r="N7" s="8" t="str">
        <x:v>다르다. 로그수익률의 1년 평균은 μ−σ²/2이다. 기본 입력에서는 6%, 기대 만기 가격은 100·exp(0.08)≈108.329이다.</x:v>
      </x:c>
      <x:c r="O7" s="8" t="str">
        <x:v>다르다. 로그수익률의 1년 평균은 μ−σ²/2이다. 기본 입력에서는 6%, 기대 만기 가격은 100·exp(0.08)≈108.329이다.</x:v>
      </x:c>
      <x:c r="P7" s="8" t="str">
        <x:v>다르다. 로그수익률의 1년 평균은 μ−σ²/2이다. 기본 입력에서는 6%, 기대 만기 가격은 100·exp(0.08)≈108.329이다.</x:v>
      </x:c>
      <x:c r="Q7" s="34"/>
      <x:c r="R7" s="34"/>
      <x:c r="S7" s="34"/>
      <x:c r="T7" s="34"/>
      <x:c r="U7" s="34"/>
    </x:row>
    <x:row r="8" ht="26" customHeight="1">
      <x:c r="A8" s="1" t="str">
        <x:v>연간 변동성 σ</x:v>
      </x:c>
      <x:c r="B8" s="22" t="n">
        <x:v>0.2</x:v>
      </x:c>
      <x:c r="C8" s="1"/>
      <x:c r="D8" s="1"/>
      <x:c r="E8" s="1"/>
      <x:c r="F8" s="1"/>
      <x:c r="G8" s="1"/>
      <x:c r="H8" s="1"/>
      <x:c r="I8" s="1"/>
      <x:c r="J8" s="8" t="str">
        <x:v>다르다. 로그수익률의 1년 평균은 μ−σ²/2이다. 기본 입력에서는 6%, 기대 만기 가격은 100·exp(0.08)≈108.329이다.</x:v>
      </x:c>
      <x:c r="K8" s="8" t="str">
        <x:v>다르다. 로그수익률의 1년 평균은 μ−σ²/2이다. 기본 입력에서는 6%, 기대 만기 가격은 100·exp(0.08)≈108.329이다.</x:v>
      </x:c>
      <x:c r="L8" s="8" t="str">
        <x:v>다르다. 로그수익률의 1년 평균은 μ−σ²/2이다. 기본 입력에서는 6%, 기대 만기 가격은 100·exp(0.08)≈108.329이다.</x:v>
      </x:c>
      <x:c r="M8" s="8" t="str">
        <x:v>다르다. 로그수익률의 1년 평균은 μ−σ²/2이다. 기본 입력에서는 6%, 기대 만기 가격은 100·exp(0.08)≈108.329이다.</x:v>
      </x:c>
      <x:c r="N8" s="8" t="str">
        <x:v>다르다. 로그수익률의 1년 평균은 μ−σ²/2이다. 기본 입력에서는 6%, 기대 만기 가격은 100·exp(0.08)≈108.329이다.</x:v>
      </x:c>
      <x:c r="O8" s="8" t="str">
        <x:v>다르다. 로그수익률의 1년 평균은 μ−σ²/2이다. 기본 입력에서는 6%, 기대 만기 가격은 100·exp(0.08)≈108.329이다.</x:v>
      </x:c>
      <x:c r="P8" s="8" t="str">
        <x:v>다르다. 로그수익률의 1년 평균은 μ−σ²/2이다. 기본 입력에서는 6%, 기대 만기 가격은 100·exp(0.08)≈108.329이다.</x:v>
      </x:c>
      <x:c r="Q8" s="34"/>
      <x:c r="R8" s="34"/>
      <x:c r="S8" s="34"/>
      <x:c r="T8" s="34"/>
      <x:c r="U8" s="34"/>
    </x:row>
    <x:row r="9" ht="26" customHeight="1">
      <x:c r="A9" s="1" t="str">
        <x:v>시간간격(년)</x:v>
      </x:c>
      <x:c r="B9" s="22" t="n">
        <x:v>0.08333333333333333</x:v>
      </x:c>
      <x:c r="C9" s="1"/>
      <x:c r="D9" s="1"/>
      <x:c r="E9" s="1"/>
      <x:c r="F9" s="1"/>
      <x:c r="G9" s="1"/>
      <x:c r="H9" s="1"/>
      <x:c r="I9" s="1"/>
      <x:c r="J9" s="8" t="str">
        <x:v>다르다. 로그수익률의 1년 평균은 μ−σ²/2이다. 기본 입력에서는 6%, 기대 만기 가격은 100·exp(0.08)≈108.329이다.</x:v>
      </x:c>
      <x:c r="K9" s="8" t="str">
        <x:v>다르다. 로그수익률의 1년 평균은 μ−σ²/2이다. 기본 입력에서는 6%, 기대 만기 가격은 100·exp(0.08)≈108.329이다.</x:v>
      </x:c>
      <x:c r="L9" s="8" t="str">
        <x:v>다르다. 로그수익률의 1년 평균은 μ−σ²/2이다. 기본 입력에서는 6%, 기대 만기 가격은 100·exp(0.08)≈108.329이다.</x:v>
      </x:c>
      <x:c r="M9" s="8" t="str">
        <x:v>다르다. 로그수익률의 1년 평균은 μ−σ²/2이다. 기본 입력에서는 6%, 기대 만기 가격은 100·exp(0.08)≈108.329이다.</x:v>
      </x:c>
      <x:c r="N9" s="8" t="str">
        <x:v>다르다. 로그수익률의 1년 평균은 μ−σ²/2이다. 기본 입력에서는 6%, 기대 만기 가격은 100·exp(0.08)≈108.329이다.</x:v>
      </x:c>
      <x:c r="O9" s="8" t="str">
        <x:v>다르다. 로그수익률의 1년 평균은 μ−σ²/2이다. 기본 입력에서는 6%, 기대 만기 가격은 100·exp(0.08)≈108.329이다.</x:v>
      </x:c>
      <x:c r="P9" s="8" t="str">
        <x:v>다르다. 로그수익률의 1년 평균은 μ−σ²/2이다. 기본 입력에서는 6%, 기대 만기 가격은 100·exp(0.08)≈108.329이다.</x:v>
      </x:c>
      <x:c r="Q9" s="34"/>
      <x:c r="R9" s="34"/>
      <x:c r="S9" s="34"/>
      <x:c r="T9" s="34"/>
      <x:c r="U9" s="34"/>
    </x:row>
    <x:row r="10" ht="23" customHeight="1">
      <x:c r="A10" s="1" t="str">
        <x:v>만기 T(년)</x:v>
      </x:c>
      <x:c r="B10" s="22" t="n">
        <x:v>1</x:v>
      </x:c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34"/>
      <x:c r="R10" s="34"/>
      <x:c r="S10" s="34"/>
      <x:c r="T10" s="34"/>
      <x:c r="U10" s="34"/>
    </x:row>
    <x:row r="11" ht="25" customHeight="1">
      <x:c r="A11" s="3" t="str">
        <x:v>월별 12단계, 20개 경로. 별도로 만기 T(B10) 가격 1,000개를 생성한다(기본 1년). μ는 가격 성장 드리프트이고 평균 로그수익률은 μ−σ²/2이다.</x:v>
      </x:c>
      <x:c r="B11" s="3" t="str">
        <x:v>월별 12단계, 20개 경로. 별도로 만기 T(B10) 가격 1,000개를 생성한다(기본 1년). μ는 가격 성장 드리프트이고 평균 로그수익률은 μ−σ²/2이다.</x:v>
      </x:c>
      <x:c r="C11" s="3" t="str">
        <x:v>월별 12단계, 20개 경로. 별도로 만기 T(B10) 가격 1,000개를 생성한다(기본 1년). μ는 가격 성장 드리프트이고 평균 로그수익률은 μ−σ²/2이다.</x:v>
      </x:c>
      <x:c r="D11" s="3" t="str">
        <x:v>월별 12단계, 20개 경로. 별도로 만기 T(B10) 가격 1,000개를 생성한다(기본 1년). μ는 가격 성장 드리프트이고 평균 로그수익률은 μ−σ²/2이다.</x:v>
      </x:c>
      <x:c r="E11" s="3" t="str">
        <x:v>월별 12단계, 20개 경로. 별도로 만기 T(B10) 가격 1,000개를 생성한다(기본 1년). μ는 가격 성장 드리프트이고 평균 로그수익률은 μ−σ²/2이다.</x:v>
      </x:c>
      <x:c r="F11" s="3" t="str">
        <x:v>월별 12단계, 20개 경로. 별도로 만기 T(B10) 가격 1,000개를 생성한다(기본 1년). μ는 가격 성장 드리프트이고 평균 로그수익률은 μ−σ²/2이다.</x:v>
      </x:c>
      <x:c r="G11" s="3" t="str">
        <x:v>월별 12단계, 20개 경로. 별도로 만기 T(B10) 가격 1,000개를 생성한다(기본 1년). μ는 가격 성장 드리프트이고 평균 로그수익률은 μ−σ²/2이다.</x:v>
      </x:c>
      <x:c r="H11" s="3" t="str">
        <x:v>월별 12단계, 20개 경로. 별도로 만기 T(B10) 가격 1,000개를 생성한다(기본 1년). μ는 가격 성장 드리프트이고 평균 로그수익률은 μ−σ²/2이다.</x:v>
      </x:c>
      <x:c r="I11" s="1"/>
      <x:c r="J11" s="3" t="str">
        <x:v>변동성을 높이면 무엇이 달라지는가?</x:v>
      </x:c>
      <x:c r="K11" s="3" t="str">
        <x:v>변동성을 높이면 무엇이 달라지는가?</x:v>
      </x:c>
      <x:c r="L11" s="3" t="str">
        <x:v>변동성을 높이면 무엇이 달라지는가?</x:v>
      </x:c>
      <x:c r="M11" s="3" t="str">
        <x:v>변동성을 높이면 무엇이 달라지는가?</x:v>
      </x:c>
      <x:c r="N11" s="3" t="str">
        <x:v>변동성을 높이면 무엇이 달라지는가?</x:v>
      </x:c>
      <x:c r="O11" s="3" t="str">
        <x:v>변동성을 높이면 무엇이 달라지는가?</x:v>
      </x:c>
      <x:c r="P11" s="3" t="str">
        <x:v>변동성을 높이면 무엇이 달라지는가?</x:v>
      </x:c>
      <x:c r="Q11" s="34"/>
      <x:c r="R11" s="34"/>
      <x:c r="S11" s="34"/>
      <x:c r="T11" s="34"/>
      <x:c r="U11" s="34"/>
    </x:row>
    <x:row r="12" ht="25" customHeight="1">
      <x:c r="A12" s="3" t="str">
        <x:v>월별 12단계, 20개 경로. 별도로 만기 T(B10) 가격 1,000개를 생성한다(기본 1년). μ는 가격 성장 드리프트이고 평균 로그수익률은 μ−σ²/2이다.</x:v>
      </x:c>
      <x:c r="B12" s="3" t="str">
        <x:v>월별 12단계, 20개 경로. 별도로 만기 T(B10) 가격 1,000개를 생성한다(기본 1년). μ는 가격 성장 드리프트이고 평균 로그수익률은 μ−σ²/2이다.</x:v>
      </x:c>
      <x:c r="C12" s="3" t="str">
        <x:v>월별 12단계, 20개 경로. 별도로 만기 T(B10) 가격 1,000개를 생성한다(기본 1년). μ는 가격 성장 드리프트이고 평균 로그수익률은 μ−σ²/2이다.</x:v>
      </x:c>
      <x:c r="D12" s="3" t="str">
        <x:v>월별 12단계, 20개 경로. 별도로 만기 T(B10) 가격 1,000개를 생성한다(기본 1년). μ는 가격 성장 드리프트이고 평균 로그수익률은 μ−σ²/2이다.</x:v>
      </x:c>
      <x:c r="E12" s="3" t="str">
        <x:v>월별 12단계, 20개 경로. 별도로 만기 T(B10) 가격 1,000개를 생성한다(기본 1년). μ는 가격 성장 드리프트이고 평균 로그수익률은 μ−σ²/2이다.</x:v>
      </x:c>
      <x:c r="F12" s="3" t="str">
        <x:v>월별 12단계, 20개 경로. 별도로 만기 T(B10) 가격 1,000개를 생성한다(기본 1년). μ는 가격 성장 드리프트이고 평균 로그수익률은 μ−σ²/2이다.</x:v>
      </x:c>
      <x:c r="G12" s="3" t="str">
        <x:v>월별 12단계, 20개 경로. 별도로 만기 T(B10) 가격 1,000개를 생성한다(기본 1년). μ는 가격 성장 드리프트이고 평균 로그수익률은 μ−σ²/2이다.</x:v>
      </x:c>
      <x:c r="H12" s="3" t="str">
        <x:v>월별 12단계, 20개 경로. 별도로 만기 T(B10) 가격 1,000개를 생성한다(기본 1년). μ는 가격 성장 드리프트이고 평균 로그수익률은 μ−σ²/2이다.</x:v>
      </x:c>
      <x:c r="I12" s="1"/>
      <x:c r="J12" s="3" t="str">
        <x:v>변동성을 높이면 무엇이 달라지는가?</x:v>
      </x:c>
      <x:c r="K12" s="3" t="str">
        <x:v>변동성을 높이면 무엇이 달라지는가?</x:v>
      </x:c>
      <x:c r="L12" s="3" t="str">
        <x:v>변동성을 높이면 무엇이 달라지는가?</x:v>
      </x:c>
      <x:c r="M12" s="3" t="str">
        <x:v>변동성을 높이면 무엇이 달라지는가?</x:v>
      </x:c>
      <x:c r="N12" s="3" t="str">
        <x:v>변동성을 높이면 무엇이 달라지는가?</x:v>
      </x:c>
      <x:c r="O12" s="3" t="str">
        <x:v>변동성을 높이면 무엇이 달라지는가?</x:v>
      </x:c>
      <x:c r="P12" s="3" t="str">
        <x:v>변동성을 높이면 무엇이 달라지는가?</x:v>
      </x:c>
      <x:c r="Q12" s="34"/>
      <x:c r="R12" s="34"/>
      <x:c r="S12" s="34"/>
      <x:c r="T12" s="34"/>
      <x:c r="U12" s="34"/>
    </x:row>
    <x:row r="13" ht="26" customHeight="1">
      <x:c r="A13" s="3" t="str">
        <x:v>월별 12단계, 20개 경로. 별도로 만기 T(B10) 가격 1,000개를 생성한다(기본 1년). μ는 가격 성장 드리프트이고 평균 로그수익률은 μ−σ²/2이다.</x:v>
      </x:c>
      <x:c r="B13" s="3" t="str">
        <x:v>월별 12단계, 20개 경로. 별도로 만기 T(B10) 가격 1,000개를 생성한다(기본 1년). μ는 가격 성장 드리프트이고 평균 로그수익률은 μ−σ²/2이다.</x:v>
      </x:c>
      <x:c r="C13" s="3" t="str">
        <x:v>월별 12단계, 20개 경로. 별도로 만기 T(B10) 가격 1,000개를 생성한다(기본 1년). μ는 가격 성장 드리프트이고 평균 로그수익률은 μ−σ²/2이다.</x:v>
      </x:c>
      <x:c r="D13" s="3" t="str">
        <x:v>월별 12단계, 20개 경로. 별도로 만기 T(B10) 가격 1,000개를 생성한다(기본 1년). μ는 가격 성장 드리프트이고 평균 로그수익률은 μ−σ²/2이다.</x:v>
      </x:c>
      <x:c r="E13" s="3" t="str">
        <x:v>월별 12단계, 20개 경로. 별도로 만기 T(B10) 가격 1,000개를 생성한다(기본 1년). μ는 가격 성장 드리프트이고 평균 로그수익률은 μ−σ²/2이다.</x:v>
      </x:c>
      <x:c r="F13" s="3" t="str">
        <x:v>월별 12단계, 20개 경로. 별도로 만기 T(B10) 가격 1,000개를 생성한다(기본 1년). μ는 가격 성장 드리프트이고 평균 로그수익률은 μ−σ²/2이다.</x:v>
      </x:c>
      <x:c r="G13" s="3" t="str">
        <x:v>월별 12단계, 20개 경로. 별도로 만기 T(B10) 가격 1,000개를 생성한다(기본 1년). μ는 가격 성장 드리프트이고 평균 로그수익률은 μ−σ²/2이다.</x:v>
      </x:c>
      <x:c r="H13" s="3" t="str">
        <x:v>월별 12단계, 20개 경로. 별도로 만기 T(B10) 가격 1,000개를 생성한다(기본 1년). μ는 가격 성장 드리프트이고 평균 로그수익률은 μ−σ²/2이다.</x:v>
      </x:c>
      <x:c r="I13" s="1"/>
      <x:c r="J13" s="8" t="str">
        <x:v>만기 가격 분포가 넓어진다. μ를 고정하면 이론적 평균 가격은 유지된다. 가격 중앙값은 exp(μ−σ²/2)에 비례해 낮아진다.</x:v>
      </x:c>
      <x:c r="K13" s="8" t="str">
        <x:v>만기 가격 분포가 넓어진다. μ를 고정하면 이론적 평균 가격은 유지된다. 가격 중앙값은 exp(μ−σ²/2)에 비례해 낮아진다.</x:v>
      </x:c>
      <x:c r="L13" s="8" t="str">
        <x:v>만기 가격 분포가 넓어진다. μ를 고정하면 이론적 평균 가격은 유지된다. 가격 중앙값은 exp(μ−σ²/2)에 비례해 낮아진다.</x:v>
      </x:c>
      <x:c r="M13" s="8" t="str">
        <x:v>만기 가격 분포가 넓어진다. μ를 고정하면 이론적 평균 가격은 유지된다. 가격 중앙값은 exp(μ−σ²/2)에 비례해 낮아진다.</x:v>
      </x:c>
      <x:c r="N13" s="8" t="str">
        <x:v>만기 가격 분포가 넓어진다. μ를 고정하면 이론적 평균 가격은 유지된다. 가격 중앙값은 exp(μ−σ²/2)에 비례해 낮아진다.</x:v>
      </x:c>
      <x:c r="O13" s="8" t="str">
        <x:v>만기 가격 분포가 넓어진다. μ를 고정하면 이론적 평균 가격은 유지된다. 가격 중앙값은 exp(μ−σ²/2)에 비례해 낮아진다.</x:v>
      </x:c>
      <x:c r="P13" s="8" t="str">
        <x:v>만기 가격 분포가 넓어진다. μ를 고정하면 이론적 평균 가격은 유지된다. 가격 중앙값은 exp(μ−σ²/2)에 비례해 낮아진다.</x:v>
      </x:c>
      <x:c r="Q13" s="34"/>
      <x:c r="R13" s="34"/>
      <x:c r="S13" s="34"/>
      <x:c r="T13" s="34"/>
      <x:c r="U13" s="34"/>
    </x:row>
    <x:row r="14" ht="26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8" t="str">
        <x:v>만기 가격 분포가 넓어진다. μ를 고정하면 이론적 평균 가격은 유지된다. 가격 중앙값은 exp(μ−σ²/2)에 비례해 낮아진다.</x:v>
      </x:c>
      <x:c r="K14" s="8" t="str">
        <x:v>만기 가격 분포가 넓어진다. μ를 고정하면 이론적 평균 가격은 유지된다. 가격 중앙값은 exp(μ−σ²/2)에 비례해 낮아진다.</x:v>
      </x:c>
      <x:c r="L14" s="8" t="str">
        <x:v>만기 가격 분포가 넓어진다. μ를 고정하면 이론적 평균 가격은 유지된다. 가격 중앙값은 exp(μ−σ²/2)에 비례해 낮아진다.</x:v>
      </x:c>
      <x:c r="M14" s="8" t="str">
        <x:v>만기 가격 분포가 넓어진다. μ를 고정하면 이론적 평균 가격은 유지된다. 가격 중앙값은 exp(μ−σ²/2)에 비례해 낮아진다.</x:v>
      </x:c>
      <x:c r="N14" s="8" t="str">
        <x:v>만기 가격 분포가 넓어진다. μ를 고정하면 이론적 평균 가격은 유지된다. 가격 중앙값은 exp(μ−σ²/2)에 비례해 낮아진다.</x:v>
      </x:c>
      <x:c r="O14" s="8" t="str">
        <x:v>만기 가격 분포가 넓어진다. μ를 고정하면 이론적 평균 가격은 유지된다. 가격 중앙값은 exp(μ−σ²/2)에 비례해 낮아진다.</x:v>
      </x:c>
      <x:c r="P14" s="8" t="str">
        <x:v>만기 가격 분포가 넓어진다. μ를 고정하면 이론적 평균 가격은 유지된다. 가격 중앙값은 exp(μ−σ²/2)에 비례해 낮아진다.</x:v>
      </x:c>
      <x:c r="Q14" s="34"/>
      <x:c r="R14" s="34"/>
      <x:c r="S14" s="34"/>
      <x:c r="T14" s="34"/>
      <x:c r="U14" s="34"/>
    </x:row>
    <x:row r="15" ht="26" customHeight="1">
      <x:c r="A15" s="7" t="str">
        <x:v>측정량</x:v>
      </x:c>
      <x:c r="B15" s="7" t="str">
        <x:v>표본</x:v>
      </x:c>
      <x:c r="C15" s="7" t="str">
        <x:v>이론</x:v>
      </x:c>
      <x:c r="D15" s="1"/>
      <x:c r="E15" s="1"/>
      <x:c r="F15" s="1"/>
      <x:c r="G15" s="1"/>
      <x:c r="H15" s="1"/>
      <x:c r="I15" s="1"/>
      <x:c r="J15" s="8" t="str">
        <x:v>만기 가격 분포가 넓어진다. μ를 고정하면 이론적 평균 가격은 유지된다. 가격 중앙값은 exp(μ−σ²/2)에 비례해 낮아진다.</x:v>
      </x:c>
      <x:c r="K15" s="8" t="str">
        <x:v>만기 가격 분포가 넓어진다. μ를 고정하면 이론적 평균 가격은 유지된다. 가격 중앙값은 exp(μ−σ²/2)에 비례해 낮아진다.</x:v>
      </x:c>
      <x:c r="L15" s="8" t="str">
        <x:v>만기 가격 분포가 넓어진다. μ를 고정하면 이론적 평균 가격은 유지된다. 가격 중앙값은 exp(μ−σ²/2)에 비례해 낮아진다.</x:v>
      </x:c>
      <x:c r="M15" s="8" t="str">
        <x:v>만기 가격 분포가 넓어진다. μ를 고정하면 이론적 평균 가격은 유지된다. 가격 중앙값은 exp(μ−σ²/2)에 비례해 낮아진다.</x:v>
      </x:c>
      <x:c r="N15" s="8" t="str">
        <x:v>만기 가격 분포가 넓어진다. μ를 고정하면 이론적 평균 가격은 유지된다. 가격 중앙값은 exp(μ−σ²/2)에 비례해 낮아진다.</x:v>
      </x:c>
      <x:c r="O15" s="8" t="str">
        <x:v>만기 가격 분포가 넓어진다. μ를 고정하면 이론적 평균 가격은 유지된다. 가격 중앙값은 exp(μ−σ²/2)에 비례해 낮아진다.</x:v>
      </x:c>
      <x:c r="P15" s="8" t="str">
        <x:v>만기 가격 분포가 넓어진다. μ를 고정하면 이론적 평균 가격은 유지된다. 가격 중앙값은 exp(μ−σ²/2)에 비례해 낮아진다.</x:v>
      </x:c>
      <x:c r="Q15" s="34"/>
      <x:c r="R15" s="34"/>
      <x:c r="S15" s="34"/>
      <x:c r="T15" s="34"/>
      <x:c r="U15" s="34"/>
    </x:row>
    <x:row r="16" ht="23" customHeight="1">
      <x:c r="A16" s="1" t="str">
        <x:v>만기 평균 가격</x:v>
      </x:c>
      <x:c r="B16" s="23" t="n">
        <x:f>AVERAGE(D70:D1069)</x:f>
        <x:v>107.1777542357599</x:v>
      </x:c>
      <x:c r="C16" s="23" t="n">
        <x:f>B6*EXP(B7*B10)</x:f>
        <x:v>108.32870676749586</x:v>
      </x:c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34"/>
      <x:c r="R16" s="34"/>
      <x:c r="S16" s="34"/>
      <x:c r="T16" s="34"/>
      <x:c r="U16" s="34"/>
    </x:row>
    <x:row r="17" ht="25" customHeight="1">
      <x:c r="A17" s="1" t="str">
        <x:v>최초가격 미만 비율</x:v>
      </x:c>
      <x:c r="B17" s="17" t="n">
        <x:f>COUNTIFS(D70:D1069,"&lt;"&amp;B6)/COUNT(D70:D1069)</x:f>
        <x:v>0.408</x:v>
      </x:c>
      <x:c r="C17" s="1"/>
      <x:c r="D17" s="1"/>
      <x:c r="E17" s="1"/>
      <x:c r="F17" s="1"/>
      <x:c r="G17" s="1"/>
      <x:c r="H17" s="1"/>
      <x:c r="I17" s="1"/>
      <x:c r="J17" s="3" t="str">
        <x:v>시간간격을 바꾸면?</x:v>
      </x:c>
      <x:c r="K17" s="3" t="str">
        <x:v>시간간격을 바꾸면?</x:v>
      </x:c>
      <x:c r="L17" s="3" t="str">
        <x:v>시간간격을 바꾸면?</x:v>
      </x:c>
      <x:c r="M17" s="3" t="str">
        <x:v>시간간격을 바꾸면?</x:v>
      </x:c>
      <x:c r="N17" s="3" t="str">
        <x:v>시간간격을 바꾸면?</x:v>
      </x:c>
      <x:c r="O17" s="3" t="str">
        <x:v>시간간격을 바꾸면?</x:v>
      </x:c>
      <x:c r="P17" s="3" t="str">
        <x:v>시간간격을 바꾸면?</x:v>
      </x:c>
      <x:c r="Q17" s="34"/>
      <x:c r="R17" s="34"/>
      <x:c r="S17" s="34"/>
      <x:c r="T17" s="34"/>
      <x:c r="U17" s="34"/>
    </x:row>
    <x:row r="18" ht="25" customHeight="1">
      <x:c r="A18" s="1" t="str">
        <x:v>만기 가격 하위 5%</x:v>
      </x:c>
      <x:c r="B18" s="23" t="n">
        <x:f>_xlfn.PERCENTILE.INC(D70:D1069,0.05)</x:f>
        <x:v>75.09362468067336</x:v>
      </x:c>
      <x:c r="C18" s="1"/>
      <x:c r="D18" s="1"/>
      <x:c r="E18" s="1"/>
      <x:c r="F18" s="1"/>
      <x:c r="G18" s="1"/>
      <x:c r="H18" s="1"/>
      <x:c r="I18" s="1"/>
      <x:c r="J18" s="3" t="str">
        <x:v>시간간격을 바꾸면?</x:v>
      </x:c>
      <x:c r="K18" s="3" t="str">
        <x:v>시간간격을 바꾸면?</x:v>
      </x:c>
      <x:c r="L18" s="3" t="str">
        <x:v>시간간격을 바꾸면?</x:v>
      </x:c>
      <x:c r="M18" s="3" t="str">
        <x:v>시간간격을 바꾸면?</x:v>
      </x:c>
      <x:c r="N18" s="3" t="str">
        <x:v>시간간격을 바꾸면?</x:v>
      </x:c>
      <x:c r="O18" s="3" t="str">
        <x:v>시간간격을 바꾸면?</x:v>
      </x:c>
      <x:c r="P18" s="3" t="str">
        <x:v>시간간격을 바꾸면?</x:v>
      </x:c>
      <x:c r="Q18" s="34"/>
      <x:c r="R18" s="34"/>
      <x:c r="S18" s="34"/>
      <x:c r="T18" s="34"/>
      <x:c r="U18" s="34"/>
    </x:row>
    <x:row r="19" ht="26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8" t="str">
        <x:v>12단계 경로의 기간은 12×Δt이다. Δt를 바꾸면 월별 표기는 더 이상 맞지 않으므로 기간명과 단계 수도 함께 변경한다. 만기 표본은 별도 모형이며 만기 T(B10)를 따른다.</x:v>
      </x:c>
      <x:c r="K19" s="8" t="str">
        <x:v>12단계 경로의 기간은 12×Δt이다. Δt를 바꾸면 월별 표기는 더 이상 맞지 않으므로 기간명과 단계 수도 함께 변경한다. 만기 표본은 별도 모형이며 만기 T(B10)를 따른다.</x:v>
      </x:c>
      <x:c r="L19" s="8" t="str">
        <x:v>12단계 경로의 기간은 12×Δt이다. Δt를 바꾸면 월별 표기는 더 이상 맞지 않으므로 기간명과 단계 수도 함께 변경한다. 만기 표본은 별도 모형이며 만기 T(B10)를 따른다.</x:v>
      </x:c>
      <x:c r="M19" s="8" t="str">
        <x:v>12단계 경로의 기간은 12×Δt이다. Δt를 바꾸면 월별 표기는 더 이상 맞지 않으므로 기간명과 단계 수도 함께 변경한다. 만기 표본은 별도 모형이며 만기 T(B10)를 따른다.</x:v>
      </x:c>
      <x:c r="N19" s="8" t="str">
        <x:v>12단계 경로의 기간은 12×Δt이다. Δt를 바꾸면 월별 표기는 더 이상 맞지 않으므로 기간명과 단계 수도 함께 변경한다. 만기 표본은 별도 모형이며 만기 T(B10)를 따른다.</x:v>
      </x:c>
      <x:c r="O19" s="8" t="str">
        <x:v>12단계 경로의 기간은 12×Δt이다. Δt를 바꾸면 월별 표기는 더 이상 맞지 않으므로 기간명과 단계 수도 함께 변경한다. 만기 표본은 별도 모형이며 만기 T(B10)를 따른다.</x:v>
      </x:c>
      <x:c r="P19" s="8" t="str">
        <x:v>12단계 경로의 기간은 12×Δt이다. Δt를 바꾸면 월별 표기는 더 이상 맞지 않으므로 기간명과 단계 수도 함께 변경한다. 만기 표본은 별도 모형이며 만기 T(B10)를 따른다.</x:v>
      </x:c>
      <x:c r="Q19" s="34"/>
      <x:c r="R19" s="34"/>
      <x:c r="S19" s="34"/>
      <x:c r="T19" s="34"/>
      <x:c r="U19" s="34"/>
    </x:row>
    <x:row r="20" ht="26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8" t="str">
        <x:v>12단계 경로의 기간은 12×Δt이다. Δt를 바꾸면 월별 표기는 더 이상 맞지 않으므로 기간명과 단계 수도 함께 변경한다. 만기 표본은 별도 모형이며 만기 T(B10)를 따른다.</x:v>
      </x:c>
      <x:c r="K20" s="8" t="str">
        <x:v>12단계 경로의 기간은 12×Δt이다. Δt를 바꾸면 월별 표기는 더 이상 맞지 않으므로 기간명과 단계 수도 함께 변경한다. 만기 표본은 별도 모형이며 만기 T(B10)를 따른다.</x:v>
      </x:c>
      <x:c r="L20" s="8" t="str">
        <x:v>12단계 경로의 기간은 12×Δt이다. Δt를 바꾸면 월별 표기는 더 이상 맞지 않으므로 기간명과 단계 수도 함께 변경한다. 만기 표본은 별도 모형이며 만기 T(B10)를 따른다.</x:v>
      </x:c>
      <x:c r="M20" s="8" t="str">
        <x:v>12단계 경로의 기간은 12×Δt이다. Δt를 바꾸면 월별 표기는 더 이상 맞지 않으므로 기간명과 단계 수도 함께 변경한다. 만기 표본은 별도 모형이며 만기 T(B10)를 따른다.</x:v>
      </x:c>
      <x:c r="N20" s="8" t="str">
        <x:v>12단계 경로의 기간은 12×Δt이다. Δt를 바꾸면 월별 표기는 더 이상 맞지 않으므로 기간명과 단계 수도 함께 변경한다. 만기 표본은 별도 모형이며 만기 T(B10)를 따른다.</x:v>
      </x:c>
      <x:c r="O20" s="8" t="str">
        <x:v>12단계 경로의 기간은 12×Δt이다. Δt를 바꾸면 월별 표기는 더 이상 맞지 않으므로 기간명과 단계 수도 함께 변경한다. 만기 표본은 별도 모형이며 만기 T(B10)를 따른다.</x:v>
      </x:c>
      <x:c r="P20" s="8" t="str">
        <x:v>12단계 경로의 기간은 12×Δt이다. Δt를 바꾸면 월별 표기는 더 이상 맞지 않으므로 기간명과 단계 수도 함께 변경한다. 만기 표본은 별도 모형이며 만기 T(B10)를 따른다.</x:v>
      </x:c>
      <x:c r="Q20" s="34"/>
      <x:c r="R20" s="34"/>
      <x:c r="S20" s="34"/>
      <x:c r="T20" s="34"/>
      <x:c r="U20" s="34"/>
    </x:row>
    <x:row r="21" ht="26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8" t="str">
        <x:v>12단계 경로의 기간은 12×Δt이다. Δt를 바꾸면 월별 표기는 더 이상 맞지 않으므로 기간명과 단계 수도 함께 변경한다. 만기 표본은 별도 모형이며 만기 T(B10)를 따른다.</x:v>
      </x:c>
      <x:c r="K21" s="8" t="str">
        <x:v>12단계 경로의 기간은 12×Δt이다. Δt를 바꾸면 월별 표기는 더 이상 맞지 않으므로 기간명과 단계 수도 함께 변경한다. 만기 표본은 별도 모형이며 만기 T(B10)를 따른다.</x:v>
      </x:c>
      <x:c r="L21" s="8" t="str">
        <x:v>12단계 경로의 기간은 12×Δt이다. Δt를 바꾸면 월별 표기는 더 이상 맞지 않으므로 기간명과 단계 수도 함께 변경한다. 만기 표본은 별도 모형이며 만기 T(B10)를 따른다.</x:v>
      </x:c>
      <x:c r="M21" s="8" t="str">
        <x:v>12단계 경로의 기간은 12×Δt이다. Δt를 바꾸면 월별 표기는 더 이상 맞지 않으므로 기간명과 단계 수도 함께 변경한다. 만기 표본은 별도 모형이며 만기 T(B10)를 따른다.</x:v>
      </x:c>
      <x:c r="N21" s="8" t="str">
        <x:v>12단계 경로의 기간은 12×Δt이다. Δt를 바꾸면 월별 표기는 더 이상 맞지 않으므로 기간명과 단계 수도 함께 변경한다. 만기 표본은 별도 모형이며 만기 T(B10)를 따른다.</x:v>
      </x:c>
      <x:c r="O21" s="8" t="str">
        <x:v>12단계 경로의 기간은 12×Δt이다. Δt를 바꾸면 월별 표기는 더 이상 맞지 않으므로 기간명과 단계 수도 함께 변경한다. 만기 표본은 별도 모형이며 만기 T(B10)를 따른다.</x:v>
      </x:c>
      <x:c r="P21" s="8" t="str">
        <x:v>12단계 경로의 기간은 12×Δt이다. Δt를 바꾸면 월별 표기는 더 이상 맞지 않으므로 기간명과 단계 수도 함께 변경한다. 만기 표본은 별도 모형이며 만기 T(B10)를 따른다.</x:v>
      </x:c>
      <x:c r="Q21" s="34"/>
      <x:c r="R21" s="34"/>
      <x:c r="S21" s="34"/>
      <x:c r="T21" s="34"/>
      <x:c r="U21" s="34"/>
    </x:row>
    <x:row r="22" ht="23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34"/>
      <x:c r="R22" s="34"/>
      <x:c r="S22" s="34"/>
      <x:c r="T22" s="34"/>
      <x:c r="U22" s="34"/>
    </x:row>
    <x:row r="23" ht="23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34"/>
      <x:c r="R23" s="34"/>
      <x:c r="S23" s="34"/>
      <x:c r="T23" s="34"/>
      <x:c r="U23" s="34"/>
    </x:row>
    <x:row r="24" ht="28" customHeight="1">
      <x:c r="A24" s="7" t="str">
        <x:v>월</x:v>
      </x:c>
      <x:c r="B24" s="7" t="str">
        <x:v>경로1</x:v>
      </x:c>
      <x:c r="C24" s="7" t="str">
        <x:v>경로2</x:v>
      </x:c>
      <x:c r="D24" s="7" t="str">
        <x:v>경로3</x:v>
      </x:c>
      <x:c r="E24" s="7" t="str">
        <x:v>경로4</x:v>
      </x:c>
      <x:c r="F24" s="7" t="str">
        <x:v>경로5</x:v>
      </x:c>
      <x:c r="G24" s="7" t="str">
        <x:v>경로6</x:v>
      </x:c>
      <x:c r="H24" s="7" t="str">
        <x:v>경로7</x:v>
      </x:c>
      <x:c r="I24" s="7" t="str">
        <x:v>경로8</x:v>
      </x:c>
      <x:c r="J24" s="7" t="str">
        <x:v>경로9</x:v>
      </x:c>
      <x:c r="K24" s="7" t="str">
        <x:v>경로10</x:v>
      </x:c>
      <x:c r="L24" s="7" t="str">
        <x:v>경로11</x:v>
      </x:c>
      <x:c r="M24" s="7" t="str">
        <x:v>경로12</x:v>
      </x:c>
      <x:c r="N24" s="7" t="str">
        <x:v>경로13</x:v>
      </x:c>
      <x:c r="O24" s="7" t="str">
        <x:v>경로14</x:v>
      </x:c>
      <x:c r="P24" s="7" t="str">
        <x:v>경로15</x:v>
      </x:c>
      <x:c r="Q24" s="7" t="str">
        <x:v>경로16</x:v>
      </x:c>
      <x:c r="R24" s="7" t="str">
        <x:v>경로17</x:v>
      </x:c>
      <x:c r="S24" s="7" t="str">
        <x:v>경로18</x:v>
      </x:c>
      <x:c r="T24" s="7" t="str">
        <x:v>경로19</x:v>
      </x:c>
      <x:c r="U24" s="7" t="str">
        <x:v>경로20</x:v>
      </x:c>
    </x:row>
    <x:row r="25" ht="23" customHeight="1">
      <x:c r="A25" s="1" t="n">
        <x:v>0</x:v>
      </x:c>
      <x:c r="B25" s="23" t="n">
        <x:f>$B$6</x:f>
        <x:v>100</x:v>
      </x:c>
      <x:c r="C25" s="23" t="n">
        <x:f>$B$6</x:f>
        <x:v>100</x:v>
      </x:c>
      <x:c r="D25" s="23" t="n">
        <x:f>$B$6</x:f>
        <x:v>100</x:v>
      </x:c>
      <x:c r="E25" s="23" t="n">
        <x:f>$B$6</x:f>
        <x:v>100</x:v>
      </x:c>
      <x:c r="F25" s="23" t="n">
        <x:f>$B$6</x:f>
        <x:v>100</x:v>
      </x:c>
      <x:c r="G25" s="23" t="n">
        <x:f>$B$6</x:f>
        <x:v>100</x:v>
      </x:c>
      <x:c r="H25" s="23" t="n">
        <x:f>$B$6</x:f>
        <x:v>100</x:v>
      </x:c>
      <x:c r="I25" s="23" t="n">
        <x:f>$B$6</x:f>
        <x:v>100</x:v>
      </x:c>
      <x:c r="J25" s="23" t="n">
        <x:f>$B$6</x:f>
        <x:v>100</x:v>
      </x:c>
      <x:c r="K25" s="23" t="n">
        <x:f>$B$6</x:f>
        <x:v>100</x:v>
      </x:c>
      <x:c r="L25" s="23" t="n">
        <x:f>$B$6</x:f>
        <x:v>100</x:v>
      </x:c>
      <x:c r="M25" s="23" t="n">
        <x:f>$B$6</x:f>
        <x:v>100</x:v>
      </x:c>
      <x:c r="N25" s="23" t="n">
        <x:f>$B$6</x:f>
        <x:v>100</x:v>
      </x:c>
      <x:c r="O25" s="23" t="n">
        <x:f>$B$6</x:f>
        <x:v>100</x:v>
      </x:c>
      <x:c r="P25" s="23" t="n">
        <x:f>$B$6</x:f>
        <x:v>100</x:v>
      </x:c>
      <x:c r="Q25" s="36" t="n">
        <x:f>$B$6</x:f>
        <x:v>100</x:v>
      </x:c>
      <x:c r="R25" s="36" t="n">
        <x:f>$B$6</x:f>
        <x:v>100</x:v>
      </x:c>
      <x:c r="S25" s="36" t="n">
        <x:f>$B$6</x:f>
        <x:v>100</x:v>
      </x:c>
      <x:c r="T25" s="36" t="n">
        <x:f>$B$6</x:f>
        <x:v>100</x:v>
      </x:c>
      <x:c r="U25" s="36" t="n">
        <x:f>$B$6</x:f>
        <x:v>100</x:v>
      </x:c>
    </x:row>
    <x:row r="26" ht="23" customHeight="1">
      <x:c r="A26" s="1" t="n">
        <x:v>1</x:v>
      </x:c>
      <x:c r="B26" s="23" t="n">
        <x:f>B25*EXP(($B$7-0.5*$B$8^2)*$B$9+$B$8*SQRT($B$9)*B45)</x:f>
        <x:v>100.92573149716506</x:v>
      </x:c>
      <x:c r="C26" s="23" t="n">
        <x:f>C25*EXP(($B$7-0.5*$B$8^2)*$B$9+$B$8*SQRT($B$9)*C45)</x:f>
        <x:v>93.99960507920085</x:v>
      </x:c>
      <x:c r="D26" s="23" t="n">
        <x:f>D25*EXP(($B$7-0.5*$B$8^2)*$B$9+$B$8*SQRT($B$9)*D45)</x:f>
        <x:v>103.00312171501436</x:v>
      </x:c>
      <x:c r="E26" s="23" t="n">
        <x:f>E25*EXP(($B$7-0.5*$B$8^2)*$B$9+$B$8*SQRT($B$9)*E45)</x:f>
        <x:v>100.17154586570464</x:v>
      </x:c>
      <x:c r="F26" s="23" t="n">
        <x:f>F25*EXP(($B$7-0.5*$B$8^2)*$B$9+$B$8*SQRT($B$9)*F45)</x:f>
        <x:v>103.37231715417012</x:v>
      </x:c>
      <x:c r="G26" s="23" t="n">
        <x:f>G25*EXP(($B$7-0.5*$B$8^2)*$B$9+$B$8*SQRT($B$9)*G45)</x:f>
        <x:v>101.53230390080297</x:v>
      </x:c>
      <x:c r="H26" s="23" t="n">
        <x:f>H25*EXP(($B$7-0.5*$B$8^2)*$B$9+$B$8*SQRT($B$9)*H45)</x:f>
        <x:v>101.28322036752448</x:v>
      </x:c>
      <x:c r="I26" s="23" t="n">
        <x:f>I25*EXP(($B$7-0.5*$B$8^2)*$B$9+$B$8*SQRT($B$9)*I45)</x:f>
        <x:v>100.61471351090188</x:v>
      </x:c>
      <x:c r="J26" s="23" t="n">
        <x:f>J25*EXP(($B$7-0.5*$B$8^2)*$B$9+$B$8*SQRT($B$9)*J45)</x:f>
        <x:v>105.52509202875862</x:v>
      </x:c>
      <x:c r="K26" s="23" t="n">
        <x:f>K25*EXP(($B$7-0.5*$B$8^2)*$B$9+$B$8*SQRT($B$9)*K45)</x:f>
        <x:v>103.78675403025488</x:v>
      </x:c>
      <x:c r="L26" s="23" t="n">
        <x:f>L25*EXP(($B$7-0.5*$B$8^2)*$B$9+$B$8*SQRT($B$9)*L45)</x:f>
        <x:v>110.8952281128627</x:v>
      </x:c>
      <x:c r="M26" s="23" t="n">
        <x:f>M25*EXP(($B$7-0.5*$B$8^2)*$B$9+$B$8*SQRT($B$9)*M45)</x:f>
        <x:v>98.63978698183689</x:v>
      </x:c>
      <x:c r="N26" s="23" t="n">
        <x:f>N25*EXP(($B$7-0.5*$B$8^2)*$B$9+$B$8*SQRT($B$9)*N45)</x:f>
        <x:v>109.50123381288005</x:v>
      </x:c>
      <x:c r="O26" s="23" t="n">
        <x:f>O25*EXP(($B$7-0.5*$B$8^2)*$B$9+$B$8*SQRT($B$9)*O45)</x:f>
        <x:v>101.16338557525934</x:v>
      </x:c>
      <x:c r="P26" s="23" t="n">
        <x:f>P25*EXP(($B$7-0.5*$B$8^2)*$B$9+$B$8*SQRT($B$9)*P45)</x:f>
        <x:v>94.48972477352652</x:v>
      </x:c>
      <x:c r="Q26" s="36" t="n">
        <x:f>Q25*EXP(($B$7-0.5*$B$8^2)*$B$9+$B$8*SQRT($B$9)*Q45)</x:f>
        <x:v>95.41615903272238</x:v>
      </x:c>
      <x:c r="R26" s="36" t="n">
        <x:f>R25*EXP(($B$7-0.5*$B$8^2)*$B$9+$B$8*SQRT($B$9)*R45)</x:f>
        <x:v>103.24793657774933</x:v>
      </x:c>
      <x:c r="S26" s="36" t="n">
        <x:f>S25*EXP(($B$7-0.5*$B$8^2)*$B$9+$B$8*SQRT($B$9)*S45)</x:f>
        <x:v>99.54825480745156</x:v>
      </x:c>
      <x:c r="T26" s="36" t="n">
        <x:f>T25*EXP(($B$7-0.5*$B$8^2)*$B$9+$B$8*SQRT($B$9)*T45)</x:f>
        <x:v>102.5812700158996</x:v>
      </x:c>
      <x:c r="U26" s="36" t="n">
        <x:f>U25*EXP(($B$7-0.5*$B$8^2)*$B$9+$B$8*SQRT($B$9)*U45)</x:f>
        <x:v>95.7554899522884</x:v>
      </x:c>
    </x:row>
    <x:row r="27" ht="23" customHeight="1">
      <x:c r="A27" s="1" t="n">
        <x:v>2</x:v>
      </x:c>
      <x:c r="B27" s="23" t="n">
        <x:f>B26*EXP(($B$7-0.5*$B$8^2)*$B$9+$B$8*SQRT($B$9)*B46)</x:f>
        <x:v>103.87591130034771</x:v>
      </x:c>
      <x:c r="C27" s="23" t="n">
        <x:f>C26*EXP(($B$7-0.5*$B$8^2)*$B$9+$B$8*SQRT($B$9)*C46)</x:f>
        <x:v>84.84922879591315</x:v>
      </x:c>
      <x:c r="D27" s="23" t="n">
        <x:f>D26*EXP(($B$7-0.5*$B$8^2)*$B$9+$B$8*SQRT($B$9)*D46)</x:f>
        <x:v>103.65968943848374</x:v>
      </x:c>
      <x:c r="E27" s="23" t="n">
        <x:f>E26*EXP(($B$7-0.5*$B$8^2)*$B$9+$B$8*SQRT($B$9)*E46)</x:f>
        <x:v>95.61875274811342</x:v>
      </x:c>
      <x:c r="F27" s="23" t="n">
        <x:f>F26*EXP(($B$7-0.5*$B$8^2)*$B$9+$B$8*SQRT($B$9)*F46)</x:f>
        <x:v>110.92339401002329</x:v>
      </x:c>
      <x:c r="G27" s="23" t="n">
        <x:f>G26*EXP(($B$7-0.5*$B$8^2)*$B$9+$B$8*SQRT($B$9)*G46)</x:f>
        <x:v>96.96939339108494</x:v>
      </x:c>
      <x:c r="H27" s="23" t="n">
        <x:f>H26*EXP(($B$7-0.5*$B$8^2)*$B$9+$B$8*SQRT($B$9)*H46)</x:f>
        <x:v>106.64029772804619</x:v>
      </x:c>
      <x:c r="I27" s="23" t="n">
        <x:f>I26*EXP(($B$7-0.5*$B$8^2)*$B$9+$B$8*SQRT($B$9)*I46)</x:f>
        <x:v>95.0846619428443</x:v>
      </x:c>
      <x:c r="J27" s="23" t="n">
        <x:f>J26*EXP(($B$7-0.5*$B$8^2)*$B$9+$B$8*SQRT($B$9)*J46)</x:f>
        <x:v>110.46195322448222</x:v>
      </x:c>
      <x:c r="K27" s="23" t="n">
        <x:f>K26*EXP(($B$7-0.5*$B$8^2)*$B$9+$B$8*SQRT($B$9)*K46)</x:f>
        <x:v>115.52025085618185</x:v>
      </x:c>
      <x:c r="L27" s="23" t="n">
        <x:f>L26*EXP(($B$7-0.5*$B$8^2)*$B$9+$B$8*SQRT($B$9)*L46)</x:f>
        <x:v>119.93804562714969</x:v>
      </x:c>
      <x:c r="M27" s="23" t="n">
        <x:f>M26*EXP(($B$7-0.5*$B$8^2)*$B$9+$B$8*SQRT($B$9)*M46)</x:f>
        <x:v>99.09780620147943</x:v>
      </x:c>
      <x:c r="N27" s="23" t="n">
        <x:f>N26*EXP(($B$7-0.5*$B$8^2)*$B$9+$B$8*SQRT($B$9)*N46)</x:f>
        <x:v>110.85723656717941</x:v>
      </x:c>
      <x:c r="O27" s="23" t="n">
        <x:f>O26*EXP(($B$7-0.5*$B$8^2)*$B$9+$B$8*SQRT($B$9)*O46)</x:f>
        <x:v>97.27644053007297</x:v>
      </x:c>
      <x:c r="P27" s="23" t="n">
        <x:f>P26*EXP(($B$7-0.5*$B$8^2)*$B$9+$B$8*SQRT($B$9)*P46)</x:f>
        <x:v>88.82205777294318</x:v>
      </x:c>
      <x:c r="Q27" s="36" t="n">
        <x:f>Q26*EXP(($B$7-0.5*$B$8^2)*$B$9+$B$8*SQRT($B$9)*Q46)</x:f>
        <x:v>89.71711118730336</x:v>
      </x:c>
      <x:c r="R27" s="36" t="n">
        <x:f>R26*EXP(($B$7-0.5*$B$8^2)*$B$9+$B$8*SQRT($B$9)*R46)</x:f>
        <x:v>105.52309936987676</x:v>
      </x:c>
      <x:c r="S27" s="36" t="n">
        <x:f>S26*EXP(($B$7-0.5*$B$8^2)*$B$9+$B$8*SQRT($B$9)*S46)</x:f>
        <x:v>115.38830980981346</x:v>
      </x:c>
      <x:c r="T27" s="36" t="n">
        <x:f>T26*EXP(($B$7-0.5*$B$8^2)*$B$9+$B$8*SQRT($B$9)*T46)</x:f>
        <x:v>95.78142256508697</x:v>
      </x:c>
      <x:c r="U27" s="36" t="n">
        <x:f>U26*EXP(($B$7-0.5*$B$8^2)*$B$9+$B$8*SQRT($B$9)*U46)</x:f>
        <x:v>91.76659512038003</x:v>
      </x:c>
    </x:row>
    <x:row r="28" ht="23" customHeight="1">
      <x:c r="A28" s="1" t="n">
        <x:v>3</x:v>
      </x:c>
      <x:c r="B28" s="23" t="n">
        <x:f>B27*EXP(($B$7-0.5*$B$8^2)*$B$9+$B$8*SQRT($B$9)*B47)</x:f>
        <x:v>97.79170816943196</x:v>
      </x:c>
      <x:c r="C28" s="23" t="n">
        <x:f>C27*EXP(($B$7-0.5*$B$8^2)*$B$9+$B$8*SQRT($B$9)*C47)</x:f>
        <x:v>77.62081777536511</x:v>
      </x:c>
      <x:c r="D28" s="23" t="n">
        <x:f>D27*EXP(($B$7-0.5*$B$8^2)*$B$9+$B$8*SQRT($B$9)*D47)</x:f>
        <x:v>101.59805737786478</x:v>
      </x:c>
      <x:c r="E28" s="23" t="n">
        <x:f>E27*EXP(($B$7-0.5*$B$8^2)*$B$9+$B$8*SQRT($B$9)*E47)</x:f>
        <x:v>85.33224485562825</x:v>
      </x:c>
      <x:c r="F28" s="23" t="n">
        <x:f>F27*EXP(($B$7-0.5*$B$8^2)*$B$9+$B$8*SQRT($B$9)*F47)</x:f>
        <x:v>116.6696769097421</x:v>
      </x:c>
      <x:c r="G28" s="23" t="n">
        <x:f>G27*EXP(($B$7-0.5*$B$8^2)*$B$9+$B$8*SQRT($B$9)*G47)</x:f>
        <x:v>95.52389960161635</x:v>
      </x:c>
      <x:c r="H28" s="23" t="n">
        <x:f>H27*EXP(($B$7-0.5*$B$8^2)*$B$9+$B$8*SQRT($B$9)*H47)</x:f>
        <x:v>106.47196663906756</x:v>
      </x:c>
      <x:c r="I28" s="23" t="n">
        <x:f>I27*EXP(($B$7-0.5*$B$8^2)*$B$9+$B$8*SQRT($B$9)*I47)</x:f>
        <x:v>96.98188535343601</x:v>
      </x:c>
      <x:c r="J28" s="23" t="n">
        <x:f>J27*EXP(($B$7-0.5*$B$8^2)*$B$9+$B$8*SQRT($B$9)*J47)</x:f>
        <x:v>120.97996813614138</x:v>
      </x:c>
      <x:c r="K28" s="23" t="n">
        <x:f>K27*EXP(($B$7-0.5*$B$8^2)*$B$9+$B$8*SQRT($B$9)*K47)</x:f>
        <x:v>120.50114426697075</x:v>
      </x:c>
      <x:c r="L28" s="23" t="n">
        <x:f>L27*EXP(($B$7-0.5*$B$8^2)*$B$9+$B$8*SQRT($B$9)*L47)</x:f>
        <x:v>119.46165520210462</x:v>
      </x:c>
      <x:c r="M28" s="23" t="n">
        <x:f>M27*EXP(($B$7-0.5*$B$8^2)*$B$9+$B$8*SQRT($B$9)*M47)</x:f>
        <x:v>100.35869011980914</x:v>
      </x:c>
      <x:c r="N28" s="23" t="n">
        <x:f>N27*EXP(($B$7-0.5*$B$8^2)*$B$9+$B$8*SQRT($B$9)*N47)</x:f>
        <x:v>104.48472415128978</x:v>
      </x:c>
      <x:c r="O28" s="23" t="n">
        <x:f>O27*EXP(($B$7-0.5*$B$8^2)*$B$9+$B$8*SQRT($B$9)*O47)</x:f>
        <x:v>100.23901521435523</x:v>
      </x:c>
      <x:c r="P28" s="23" t="n">
        <x:f>P27*EXP(($B$7-0.5*$B$8^2)*$B$9+$B$8*SQRT($B$9)*P47)</x:f>
        <x:v>79.66152837456656</x:v>
      </x:c>
      <x:c r="Q28" s="36" t="n">
        <x:f>Q27*EXP(($B$7-0.5*$B$8^2)*$B$9+$B$8*SQRT($B$9)*Q47)</x:f>
        <x:v>97.16031597801157</x:v>
      </x:c>
      <x:c r="R28" s="36" t="n">
        <x:f>R27*EXP(($B$7-0.5*$B$8^2)*$B$9+$B$8*SQRT($B$9)*R47)</x:f>
        <x:v>104.75624343351946</x:v>
      </x:c>
      <x:c r="S28" s="36" t="n">
        <x:f>S27*EXP(($B$7-0.5*$B$8^2)*$B$9+$B$8*SQRT($B$9)*S47)</x:f>
        <x:v>114.6265976983799</x:v>
      </x:c>
      <x:c r="T28" s="36" t="n">
        <x:f>T27*EXP(($B$7-0.5*$B$8^2)*$B$9+$B$8*SQRT($B$9)*T47)</x:f>
        <x:v>88.05655605966689</x:v>
      </x:c>
      <x:c r="U28" s="36" t="n">
        <x:f>U27*EXP(($B$7-0.5*$B$8^2)*$B$9+$B$8*SQRT($B$9)*U47)</x:f>
        <x:v>88.85098907659639</x:v>
      </x:c>
    </x:row>
    <x:row r="29" ht="23" customHeight="1">
      <x:c r="A29" s="1" t="n">
        <x:v>4</x:v>
      </x:c>
      <x:c r="B29" s="23" t="n">
        <x:f>B28*EXP(($B$7-0.5*$B$8^2)*$B$9+$B$8*SQRT($B$9)*B48)</x:f>
        <x:v>98.61757327466786</x:v>
      </x:c>
      <x:c r="C29" s="23" t="n">
        <x:f>C28*EXP(($B$7-0.5*$B$8^2)*$B$9+$B$8*SQRT($B$9)*C48)</x:f>
        <x:v>84.9795317563338</x:v>
      </x:c>
      <x:c r="D29" s="23" t="n">
        <x:f>D28*EXP(($B$7-0.5*$B$8^2)*$B$9+$B$8*SQRT($B$9)*D48)</x:f>
        <x:v>104.85017053817658</x:v>
      </x:c>
      <x:c r="E29" s="23" t="n">
        <x:f>E28*EXP(($B$7-0.5*$B$8^2)*$B$9+$B$8*SQRT($B$9)*E48)</x:f>
        <x:v>77.98420639639286</x:v>
      </x:c>
      <x:c r="F29" s="23" t="n">
        <x:f>F28*EXP(($B$7-0.5*$B$8^2)*$B$9+$B$8*SQRT($B$9)*F48)</x:f>
        <x:v>119.16916098763969</x:v>
      </x:c>
      <x:c r="G29" s="23" t="n">
        <x:f>G28*EXP(($B$7-0.5*$B$8^2)*$B$9+$B$8*SQRT($B$9)*G48)</x:f>
        <x:v>104.91262562836883</x:v>
      </x:c>
      <x:c r="H29" s="23" t="n">
        <x:f>H28*EXP(($B$7-0.5*$B$8^2)*$B$9+$B$8*SQRT($B$9)*H48)</x:f>
        <x:v>103.53526595092194</x:v>
      </x:c>
      <x:c r="I29" s="23" t="n">
        <x:f>I28*EXP(($B$7-0.5*$B$8^2)*$B$9+$B$8*SQRT($B$9)*I48)</x:f>
        <x:v>90.93129494434125</x:v>
      </x:c>
      <x:c r="J29" s="23" t="n">
        <x:f>J28*EXP(($B$7-0.5*$B$8^2)*$B$9+$B$8*SQRT($B$9)*J48)</x:f>
        <x:v>115.73005730298145</x:v>
      </x:c>
      <x:c r="K29" s="23" t="n">
        <x:f>K28*EXP(($B$7-0.5*$B$8^2)*$B$9+$B$8*SQRT($B$9)*K48)</x:f>
        <x:v>128.8000202949535</x:v>
      </x:c>
      <x:c r="L29" s="23" t="n">
        <x:f>L28*EXP(($B$7-0.5*$B$8^2)*$B$9+$B$8*SQRT($B$9)*L48)</x:f>
        <x:v>112.53831159796547</x:v>
      </x:c>
      <x:c r="M29" s="23" t="n">
        <x:f>M28*EXP(($B$7-0.5*$B$8^2)*$B$9+$B$8*SQRT($B$9)*M48)</x:f>
        <x:v>103.27990649445354</x:v>
      </x:c>
      <x:c r="N29" s="23" t="n">
        <x:f>N28*EXP(($B$7-0.5*$B$8^2)*$B$9+$B$8*SQRT($B$9)*N48)</x:f>
        <x:v>110.97914316577294</x:v>
      </x:c>
      <x:c r="O29" s="23" t="n">
        <x:f>O28*EXP(($B$7-0.5*$B$8^2)*$B$9+$B$8*SQRT($B$9)*O48)</x:f>
        <x:v>100.10305390768016</x:v>
      </x:c>
      <x:c r="P29" s="23" t="n">
        <x:f>P28*EXP(($B$7-0.5*$B$8^2)*$B$9+$B$8*SQRT($B$9)*P48)</x:f>
        <x:v>82.51518232416487</x:v>
      </x:c>
      <x:c r="Q29" s="36" t="n">
        <x:f>Q28*EXP(($B$7-0.5*$B$8^2)*$B$9+$B$8*SQRT($B$9)*Q48)</x:f>
        <x:v>101.25045408904487</x:v>
      </x:c>
      <x:c r="R29" s="36" t="n">
        <x:f>R28*EXP(($B$7-0.5*$B$8^2)*$B$9+$B$8*SQRT($B$9)*R48)</x:f>
        <x:v>104.21796798011411</x:v>
      </x:c>
      <x:c r="S29" s="36" t="n">
        <x:f>S28*EXP(($B$7-0.5*$B$8^2)*$B$9+$B$8*SQRT($B$9)*S48)</x:f>
        <x:v>108.91762010768146</x:v>
      </x:c>
      <x:c r="T29" s="36" t="n">
        <x:f>T28*EXP(($B$7-0.5*$B$8^2)*$B$9+$B$8*SQRT($B$9)*T48)</x:f>
        <x:v>81.58548799762822</x:v>
      </x:c>
      <x:c r="U29" s="36" t="n">
        <x:f>U28*EXP(($B$7-0.5*$B$8^2)*$B$9+$B$8*SQRT($B$9)*U48)</x:f>
        <x:v>85.4312196842106</x:v>
      </x:c>
    </x:row>
    <x:row r="30" ht="23" customHeight="1">
      <x:c r="A30" s="1" t="n">
        <x:v>5</x:v>
      </x:c>
      <x:c r="B30" s="23" t="n">
        <x:f>B29*EXP(($B$7-0.5*$B$8^2)*$B$9+$B$8*SQRT($B$9)*B49)</x:f>
        <x:v>97.76589007226609</x:v>
      </x:c>
      <x:c r="C30" s="23" t="n">
        <x:f>C29*EXP(($B$7-0.5*$B$8^2)*$B$9+$B$8*SQRT($B$9)*C49)</x:f>
        <x:v>86.70813658343319</x:v>
      </x:c>
      <x:c r="D30" s="23" t="n">
        <x:f>D29*EXP(($B$7-0.5*$B$8^2)*$B$9+$B$8*SQRT($B$9)*D49)</x:f>
        <x:v>98.33996398599233</x:v>
      </x:c>
      <x:c r="E30" s="23" t="n">
        <x:f>E29*EXP(($B$7-0.5*$B$8^2)*$B$9+$B$8*SQRT($B$9)*E49)</x:f>
        <x:v>84.89567551402915</x:v>
      </x:c>
      <x:c r="F30" s="23" t="n">
        <x:f>F29*EXP(($B$7-0.5*$B$8^2)*$B$9+$B$8*SQRT($B$9)*F49)</x:f>
        <x:v>120.47258518746273</x:v>
      </x:c>
      <x:c r="G30" s="23" t="n">
        <x:f>G29*EXP(($B$7-0.5*$B$8^2)*$B$9+$B$8*SQRT($B$9)*G49)</x:f>
        <x:v>110.37204278192442</x:v>
      </x:c>
      <x:c r="H30" s="23" t="n">
        <x:f>H29*EXP(($B$7-0.5*$B$8^2)*$B$9+$B$8*SQRT($B$9)*H49)</x:f>
        <x:v>105.56867940861265</x:v>
      </x:c>
      <x:c r="I30" s="23" t="n">
        <x:f>I29*EXP(($B$7-0.5*$B$8^2)*$B$9+$B$8*SQRT($B$9)*I49)</x:f>
        <x:v>89.61949115893493</x:v>
      </x:c>
      <x:c r="J30" s="23" t="n">
        <x:f>J29*EXP(($B$7-0.5*$B$8^2)*$B$9+$B$8*SQRT($B$9)*J49)</x:f>
        <x:v>123.81034715691617</x:v>
      </x:c>
      <x:c r="K30" s="23" t="n">
        <x:f>K29*EXP(($B$7-0.5*$B$8^2)*$B$9+$B$8*SQRT($B$9)*K49)</x:f>
        <x:v>133.8995698898491</x:v>
      </x:c>
      <x:c r="L30" s="23" t="n">
        <x:f>L29*EXP(($B$7-0.5*$B$8^2)*$B$9+$B$8*SQRT($B$9)*L49)</x:f>
        <x:v>106.90318080503009</x:v>
      </x:c>
      <x:c r="M30" s="23" t="n">
        <x:f>M29*EXP(($B$7-0.5*$B$8^2)*$B$9+$B$8*SQRT($B$9)*M49)</x:f>
        <x:v>92.67957140277659</x:v>
      </x:c>
      <x:c r="N30" s="23" t="n">
        <x:f>N29*EXP(($B$7-0.5*$B$8^2)*$B$9+$B$8*SQRT($B$9)*N49)</x:f>
        <x:v>111.60245910319786</x:v>
      </x:c>
      <x:c r="O30" s="23" t="n">
        <x:f>O29*EXP(($B$7-0.5*$B$8^2)*$B$9+$B$8*SQRT($B$9)*O49)</x:f>
        <x:v>94.29752647049261</x:v>
      </x:c>
      <x:c r="P30" s="23" t="n">
        <x:f>P29*EXP(($B$7-0.5*$B$8^2)*$B$9+$B$8*SQRT($B$9)*P49)</x:f>
        <x:v>89.08959228577285</x:v>
      </x:c>
      <x:c r="Q30" s="36" t="n">
        <x:f>Q29*EXP(($B$7-0.5*$B$8^2)*$B$9+$B$8*SQRT($B$9)*Q49)</x:f>
        <x:v>95.62193811322419</x:v>
      </x:c>
      <x:c r="R30" s="36" t="n">
        <x:f>R29*EXP(($B$7-0.5*$B$8^2)*$B$9+$B$8*SQRT($B$9)*R49)</x:f>
        <x:v>112.7774550445714</x:v>
      </x:c>
      <x:c r="S30" s="36" t="n">
        <x:f>S29*EXP(($B$7-0.5*$B$8^2)*$B$9+$B$8*SQRT($B$9)*S49)</x:f>
        <x:v>107.9565469638429</x:v>
      </x:c>
      <x:c r="T30" s="36" t="n">
        <x:f>T29*EXP(($B$7-0.5*$B$8^2)*$B$9+$B$8*SQRT($B$9)*T49)</x:f>
        <x:v>78.98435240085512</x:v>
      </x:c>
      <x:c r="U30" s="36" t="n">
        <x:f>U29*EXP(($B$7-0.5*$B$8^2)*$B$9+$B$8*SQRT($B$9)*U49)</x:f>
        <x:v>87.81542742746032</x:v>
      </x:c>
    </x:row>
    <x:row r="31" ht="23" customHeight="1">
      <x:c r="A31" s="1" t="n">
        <x:v>6</x:v>
      </x:c>
      <x:c r="B31" s="23" t="n">
        <x:f>B30*EXP(($B$7-0.5*$B$8^2)*$B$9+$B$8*SQRT($B$9)*B50)</x:f>
        <x:v>105.08190459298396</x:v>
      </x:c>
      <x:c r="C31" s="23" t="n">
        <x:f>C30*EXP(($B$7-0.5*$B$8^2)*$B$9+$B$8*SQRT($B$9)*C50)</x:f>
        <x:v>100.33341693825841</x:v>
      </x:c>
      <x:c r="D31" s="23" t="n">
        <x:f>D30*EXP(($B$7-0.5*$B$8^2)*$B$9+$B$8*SQRT($B$9)*D50)</x:f>
        <x:v>101.47233239820434</x:v>
      </x:c>
      <x:c r="E31" s="23" t="n">
        <x:f>E30*EXP(($B$7-0.5*$B$8^2)*$B$9+$B$8*SQRT($B$9)*E50)</x:f>
        <x:v>87.16037885802889</x:v>
      </x:c>
      <x:c r="F31" s="23" t="n">
        <x:f>F30*EXP(($B$7-0.5*$B$8^2)*$B$9+$B$8*SQRT($B$9)*F50)</x:f>
        <x:v>123.48640050724418</x:v>
      </x:c>
      <x:c r="G31" s="23" t="n">
        <x:f>G30*EXP(($B$7-0.5*$B$8^2)*$B$9+$B$8*SQRT($B$9)*G50)</x:f>
        <x:v>118.30015839372956</x:v>
      </x:c>
      <x:c r="H31" s="23" t="n">
        <x:f>H30*EXP(($B$7-0.5*$B$8^2)*$B$9+$B$8*SQRT($B$9)*H50)</x:f>
        <x:v>112.13142160089528</x:v>
      </x:c>
      <x:c r="I31" s="23" t="n">
        <x:f>I30*EXP(($B$7-0.5*$B$8^2)*$B$9+$B$8*SQRT($B$9)*I50)</x:f>
        <x:v>93.1429070301288</x:v>
      </x:c>
      <x:c r="J31" s="23" t="n">
        <x:f>J30*EXP(($B$7-0.5*$B$8^2)*$B$9+$B$8*SQRT($B$9)*J50)</x:f>
        <x:v>132.26697470018428</x:v>
      </x:c>
      <x:c r="K31" s="23" t="n">
        <x:f>K30*EXP(($B$7-0.5*$B$8^2)*$B$9+$B$8*SQRT($B$9)*K50)</x:f>
        <x:v>122.65563782507222</x:v>
      </x:c>
      <x:c r="L31" s="23" t="n">
        <x:f>L30*EXP(($B$7-0.5*$B$8^2)*$B$9+$B$8*SQRT($B$9)*L50)</x:f>
        <x:v>105.32215371192453</x:v>
      </x:c>
      <x:c r="M31" s="23" t="n">
        <x:f>M30*EXP(($B$7-0.5*$B$8^2)*$B$9+$B$8*SQRT($B$9)*M50)</x:f>
        <x:v>97.63555454231773</x:v>
      </x:c>
      <x:c r="N31" s="23" t="n">
        <x:f>N30*EXP(($B$7-0.5*$B$8^2)*$B$9+$B$8*SQRT($B$9)*N50)</x:f>
        <x:v>102.37142432305288</x:v>
      </x:c>
      <x:c r="O31" s="23" t="n">
        <x:f>O30*EXP(($B$7-0.5*$B$8^2)*$B$9+$B$8*SQRT($B$9)*O50)</x:f>
        <x:v>104.90411900284575</x:v>
      </x:c>
      <x:c r="P31" s="23" t="n">
        <x:f>P30*EXP(($B$7-0.5*$B$8^2)*$B$9+$B$8*SQRT($B$9)*P50)</x:f>
        <x:v>88.63091839349674</x:v>
      </x:c>
      <x:c r="Q31" s="36" t="n">
        <x:f>Q30*EXP(($B$7-0.5*$B$8^2)*$B$9+$B$8*SQRT($B$9)*Q50)</x:f>
        <x:v>96.30549559596018</x:v>
      </x:c>
      <x:c r="R31" s="36" t="n">
        <x:f>R30*EXP(($B$7-0.5*$B$8^2)*$B$9+$B$8*SQRT($B$9)*R50)</x:f>
        <x:v>108.45269805914765</x:v>
      </x:c>
      <x:c r="S31" s="36" t="n">
        <x:f>S30*EXP(($B$7-0.5*$B$8^2)*$B$9+$B$8*SQRT($B$9)*S50)</x:f>
        <x:v>113.95031032325204</x:v>
      </x:c>
      <x:c r="T31" s="36" t="n">
        <x:f>T30*EXP(($B$7-0.5*$B$8^2)*$B$9+$B$8*SQRT($B$9)*T50)</x:f>
        <x:v>71.8393563511548</x:v>
      </x:c>
      <x:c r="U31" s="36" t="n">
        <x:f>U30*EXP(($B$7-0.5*$B$8^2)*$B$9+$B$8*SQRT($B$9)*U50)</x:f>
        <x:v>78.65529586737483</x:v>
      </x:c>
    </x:row>
    <x:row r="32" ht="23" customHeight="1">
      <x:c r="A32" s="1" t="n">
        <x:v>7</x:v>
      </x:c>
      <x:c r="B32" s="23" t="n">
        <x:f>B31*EXP(($B$7-0.5*$B$8^2)*$B$9+$B$8*SQRT($B$9)*B51)</x:f>
        <x:v>93.33026266641697</x:v>
      </x:c>
      <x:c r="C32" s="23" t="n">
        <x:f>C31*EXP(($B$7-0.5*$B$8^2)*$B$9+$B$8*SQRT($B$9)*C51)</x:f>
        <x:v>106.75442773884127</x:v>
      </x:c>
      <x:c r="D32" s="23" t="n">
        <x:f>D31*EXP(($B$7-0.5*$B$8^2)*$B$9+$B$8*SQRT($B$9)*D51)</x:f>
        <x:v>87.65708053167994</x:v>
      </x:c>
      <x:c r="E32" s="23" t="n">
        <x:f>E31*EXP(($B$7-0.5*$B$8^2)*$B$9+$B$8*SQRT($B$9)*E51)</x:f>
        <x:v>91.35758127892134</x:v>
      </x:c>
      <x:c r="F32" s="23" t="n">
        <x:f>F31*EXP(($B$7-0.5*$B$8^2)*$B$9+$B$8*SQRT($B$9)*F51)</x:f>
        <x:v>138.55756451934064</x:v>
      </x:c>
      <x:c r="G32" s="23" t="n">
        <x:f>G31*EXP(($B$7-0.5*$B$8^2)*$B$9+$B$8*SQRT($B$9)*G51)</x:f>
        <x:v>123.87709522453792</x:v>
      </x:c>
      <x:c r="H32" s="23" t="n">
        <x:f>H31*EXP(($B$7-0.5*$B$8^2)*$B$9+$B$8*SQRT($B$9)*H51)</x:f>
        <x:v>114.5084959874394</x:v>
      </x:c>
      <x:c r="I32" s="23" t="n">
        <x:f>I31*EXP(($B$7-0.5*$B$8^2)*$B$9+$B$8*SQRT($B$9)*I51)</x:f>
        <x:v>91.0189070816226</x:v>
      </x:c>
      <x:c r="J32" s="23" t="n">
        <x:f>J31*EXP(($B$7-0.5*$B$8^2)*$B$9+$B$8*SQRT($B$9)*J51)</x:f>
        <x:v>133.87171458942095</x:v>
      </x:c>
      <x:c r="K32" s="23" t="n">
        <x:f>K31*EXP(($B$7-0.5*$B$8^2)*$B$9+$B$8*SQRT($B$9)*K51)</x:f>
        <x:v>120.48275678348824</x:v>
      </x:c>
      <x:c r="L32" s="23" t="n">
        <x:f>L31*EXP(($B$7-0.5*$B$8^2)*$B$9+$B$8*SQRT($B$9)*L51)</x:f>
        <x:v>111.4072150233659</x:v>
      </x:c>
      <x:c r="M32" s="23" t="n">
        <x:f>M31*EXP(($B$7-0.5*$B$8^2)*$B$9+$B$8*SQRT($B$9)*M51)</x:f>
        <x:v>102.50853024797604</x:v>
      </x:c>
      <x:c r="N32" s="23" t="n">
        <x:f>N31*EXP(($B$7-0.5*$B$8^2)*$B$9+$B$8*SQRT($B$9)*N51)</x:f>
        <x:v>104.18666972133141</x:v>
      </x:c>
      <x:c r="O32" s="23" t="n">
        <x:f>O31*EXP(($B$7-0.5*$B$8^2)*$B$9+$B$8*SQRT($B$9)*O51)</x:f>
        <x:v>103.75344788702724</x:v>
      </x:c>
      <x:c r="P32" s="23" t="n">
        <x:f>P31*EXP(($B$7-0.5*$B$8^2)*$B$9+$B$8*SQRT($B$9)*P51)</x:f>
        <x:v>88.17605049211838</x:v>
      </x:c>
      <x:c r="Q32" s="36" t="n">
        <x:f>Q31*EXP(($B$7-0.5*$B$8^2)*$B$9+$B$8*SQRT($B$9)*Q51)</x:f>
        <x:v>99.57590627445317</x:v>
      </x:c>
      <x:c r="R32" s="36" t="n">
        <x:f>R31*EXP(($B$7-0.5*$B$8^2)*$B$9+$B$8*SQRT($B$9)*R51)</x:f>
        <x:v>118.68163960187181</x:v>
      </x:c>
      <x:c r="S32" s="36" t="n">
        <x:f>S31*EXP(($B$7-0.5*$B$8^2)*$B$9+$B$8*SQRT($B$9)*S51)</x:f>
        <x:v>101.30840053305063</x:v>
      </x:c>
      <x:c r="T32" s="36" t="n">
        <x:f>T31*EXP(($B$7-0.5*$B$8^2)*$B$9+$B$8*SQRT($B$9)*T51)</x:f>
        <x:v>80.90136672254653</x:v>
      </x:c>
      <x:c r="U32" s="36" t="n">
        <x:f>U31*EXP(($B$7-0.5*$B$8^2)*$B$9+$B$8*SQRT($B$9)*U51)</x:f>
        <x:v>82.9233478090816</x:v>
      </x:c>
    </x:row>
    <x:row r="33" ht="23" customHeight="1">
      <x:c r="A33" s="1" t="n">
        <x:v>8</x:v>
      </x:c>
      <x:c r="B33" s="23" t="n">
        <x:f>B32*EXP(($B$7-0.5*$B$8^2)*$B$9+$B$8*SQRT($B$9)*B52)</x:f>
        <x:v>92.42623739545418</x:v>
      </x:c>
      <x:c r="C33" s="23" t="n">
        <x:f>C32*EXP(($B$7-0.5*$B$8^2)*$B$9+$B$8*SQRT($B$9)*C52)</x:f>
        <x:v>109.16309887889608</x:v>
      </x:c>
      <x:c r="D33" s="23" t="n">
        <x:f>D32*EXP(($B$7-0.5*$B$8^2)*$B$9+$B$8*SQRT($B$9)*D52)</x:f>
        <x:v>96.7543665276502</x:v>
      </x:c>
      <x:c r="E33" s="23" t="n">
        <x:f>E32*EXP(($B$7-0.5*$B$8^2)*$B$9+$B$8*SQRT($B$9)*E52)</x:f>
        <x:v>93.01340170217269</x:v>
      </x:c>
      <x:c r="F33" s="23" t="n">
        <x:f>F32*EXP(($B$7-0.5*$B$8^2)*$B$9+$B$8*SQRT($B$9)*F52)</x:f>
        <x:v>145.71324663556723</x:v>
      </x:c>
      <x:c r="G33" s="23" t="n">
        <x:f>G32*EXP(($B$7-0.5*$B$8^2)*$B$9+$B$8*SQRT($B$9)*G52)</x:f>
        <x:v>132.3643149284154</x:v>
      </x:c>
      <x:c r="H33" s="23" t="n">
        <x:f>H32*EXP(($B$7-0.5*$B$8^2)*$B$9+$B$8*SQRT($B$9)*H52)</x:f>
        <x:v>113.10626348152698</x:v>
      </x:c>
      <x:c r="I33" s="23" t="n">
        <x:f>I32*EXP(($B$7-0.5*$B$8^2)*$B$9+$B$8*SQRT($B$9)*I52)</x:f>
        <x:v>93.41058220450257</x:v>
      </x:c>
      <x:c r="J33" s="23" t="n">
        <x:f>J32*EXP(($B$7-0.5*$B$8^2)*$B$9+$B$8*SQRT($B$9)*J52)</x:f>
        <x:v>132.8733702111152</x:v>
      </x:c>
      <x:c r="K33" s="23" t="n">
        <x:f>K32*EXP(($B$7-0.5*$B$8^2)*$B$9+$B$8*SQRT($B$9)*K52)</x:f>
        <x:v>119.54086824818005</x:v>
      </x:c>
      <x:c r="L33" s="23" t="n">
        <x:f>L32*EXP(($B$7-0.5*$B$8^2)*$B$9+$B$8*SQRT($B$9)*L52)</x:f>
        <x:v>116.86245183379552</x:v>
      </x:c>
      <x:c r="M33" s="23" t="n">
        <x:f>M32*EXP(($B$7-0.5*$B$8^2)*$B$9+$B$8*SQRT($B$9)*M52)</x:f>
        <x:v>102.79853803562125</x:v>
      </x:c>
      <x:c r="N33" s="23" t="n">
        <x:f>N32*EXP(($B$7-0.5*$B$8^2)*$B$9+$B$8*SQRT($B$9)*N52)</x:f>
        <x:v>118.53619971897785</x:v>
      </x:c>
      <x:c r="O33" s="23" t="n">
        <x:f>O32*EXP(($B$7-0.5*$B$8^2)*$B$9+$B$8*SQRT($B$9)*O52)</x:f>
        <x:v>103.11008598402121</x:v>
      </x:c>
      <x:c r="P33" s="23" t="n">
        <x:f>P32*EXP(($B$7-0.5*$B$8^2)*$B$9+$B$8*SQRT($B$9)*P52)</x:f>
        <x:v>87.45557327827821</x:v>
      </x:c>
      <x:c r="Q33" s="36" t="n">
        <x:f>Q32*EXP(($B$7-0.5*$B$8^2)*$B$9+$B$8*SQRT($B$9)*Q52)</x:f>
        <x:v>104.22867733132007</x:v>
      </x:c>
      <x:c r="R33" s="36" t="n">
        <x:f>R32*EXP(($B$7-0.5*$B$8^2)*$B$9+$B$8*SQRT($B$9)*R52)</x:f>
        <x:v>113.53544356926841</x:v>
      </x:c>
      <x:c r="S33" s="36" t="n">
        <x:f>S32*EXP(($B$7-0.5*$B$8^2)*$B$9+$B$8*SQRT($B$9)*S52)</x:f>
        <x:v>106.75393664588732</x:v>
      </x:c>
      <x:c r="T33" s="36" t="n">
        <x:f>T32*EXP(($B$7-0.5*$B$8^2)*$B$9+$B$8*SQRT($B$9)*T52)</x:f>
        <x:v>82.30527314731664</x:v>
      </x:c>
      <x:c r="U33" s="36" t="n">
        <x:f>U32*EXP(($B$7-0.5*$B$8^2)*$B$9+$B$8*SQRT($B$9)*U52)</x:f>
        <x:v>76.82592042135819</x:v>
      </x:c>
    </x:row>
    <x:row r="34" ht="23" customHeight="1">
      <x:c r="A34" s="1" t="n">
        <x:v>9</x:v>
      </x:c>
      <x:c r="B34" s="23" t="n">
        <x:f>B33*EXP(($B$7-0.5*$B$8^2)*$B$9+$B$8*SQRT($B$9)*B53)</x:f>
        <x:v>86.89340781736267</x:v>
      </x:c>
      <x:c r="C34" s="23" t="n">
        <x:f>C33*EXP(($B$7-0.5*$B$8^2)*$B$9+$B$8*SQRT($B$9)*C53)</x:f>
        <x:v>118.41035660976988</x:v>
      </x:c>
      <x:c r="D34" s="23" t="n">
        <x:f>D33*EXP(($B$7-0.5*$B$8^2)*$B$9+$B$8*SQRT($B$9)*D53)</x:f>
        <x:v>102.81356358801047</x:v>
      </x:c>
      <x:c r="E34" s="23" t="n">
        <x:f>E33*EXP(($B$7-0.5*$B$8^2)*$B$9+$B$8*SQRT($B$9)*E53)</x:f>
        <x:v>93.7743600840424</x:v>
      </x:c>
      <x:c r="F34" s="23" t="n">
        <x:f>F33*EXP(($B$7-0.5*$B$8^2)*$B$9+$B$8*SQRT($B$9)*F53)</x:f>
        <x:v>167.09938809707535</x:v>
      </x:c>
      <x:c r="G34" s="23" t="n">
        <x:f>G33*EXP(($B$7-0.5*$B$8^2)*$B$9+$B$8*SQRT($B$9)*G53)</x:f>
        <x:v>139.88393864763933</x:v>
      </x:c>
      <x:c r="H34" s="23" t="n">
        <x:f>H33*EXP(($B$7-0.5*$B$8^2)*$B$9+$B$8*SQRT($B$9)*H53)</x:f>
        <x:v>107.55526729202339</x:v>
      </x:c>
      <x:c r="I34" s="23" t="n">
        <x:f>I33*EXP(($B$7-0.5*$B$8^2)*$B$9+$B$8*SQRT($B$9)*I53)</x:f>
        <x:v>88.58058830607885</x:v>
      </x:c>
      <x:c r="J34" s="23" t="n">
        <x:f>J33*EXP(($B$7-0.5*$B$8^2)*$B$9+$B$8*SQRT($B$9)*J53)</x:f>
        <x:v>144.62544594643862</x:v>
      </x:c>
      <x:c r="K34" s="23" t="n">
        <x:f>K33*EXP(($B$7-0.5*$B$8^2)*$B$9+$B$8*SQRT($B$9)*K53)</x:f>
        <x:v>127.37306091468844</x:v>
      </x:c>
      <x:c r="L34" s="23" t="n">
        <x:f>L33*EXP(($B$7-0.5*$B$8^2)*$B$9+$B$8*SQRT($B$9)*L53)</x:f>
        <x:v>110.7547749998424</x:v>
      </x:c>
      <x:c r="M34" s="23" t="n">
        <x:f>M33*EXP(($B$7-0.5*$B$8^2)*$B$9+$B$8*SQRT($B$9)*M53)</x:f>
        <x:v>109.94791907028561</x:v>
      </x:c>
      <x:c r="N34" s="23" t="n">
        <x:f>N33*EXP(($B$7-0.5*$B$8^2)*$B$9+$B$8*SQRT($B$9)*N53)</x:f>
        <x:v>117.18294906545442</x:v>
      </x:c>
      <x:c r="O34" s="23" t="n">
        <x:f>O33*EXP(($B$7-0.5*$B$8^2)*$B$9+$B$8*SQRT($B$9)*O53)</x:f>
        <x:v>108.75043501494248</x:v>
      </x:c>
      <x:c r="P34" s="23" t="n">
        <x:f>P33*EXP(($B$7-0.5*$B$8^2)*$B$9+$B$8*SQRT($B$9)*P53)</x:f>
        <x:v>86.79492203940134</x:v>
      </x:c>
      <x:c r="Q34" s="36" t="n">
        <x:f>Q33*EXP(($B$7-0.5*$B$8^2)*$B$9+$B$8*SQRT($B$9)*Q53)</x:f>
        <x:v>98.59287745613456</x:v>
      </x:c>
      <x:c r="R34" s="36" t="n">
        <x:f>R33*EXP(($B$7-0.5*$B$8^2)*$B$9+$B$8*SQRT($B$9)*R53)</x:f>
        <x:v>115.65630773022562</x:v>
      </x:c>
      <x:c r="S34" s="36" t="n">
        <x:f>S33*EXP(($B$7-0.5*$B$8^2)*$B$9+$B$8*SQRT($B$9)*S53)</x:f>
        <x:v>105.84015111316067</x:v>
      </x:c>
      <x:c r="T34" s="36" t="n">
        <x:f>T33*EXP(($B$7-0.5*$B$8^2)*$B$9+$B$8*SQRT($B$9)*T53)</x:f>
        <x:v>83.52297035768257</x:v>
      </x:c>
      <x:c r="U34" s="36" t="n">
        <x:f>U33*EXP(($B$7-0.5*$B$8^2)*$B$9+$B$8*SQRT($B$9)*U53)</x:f>
        <x:v>77.70173216045988</x:v>
      </x:c>
    </x:row>
    <x:row r="35" ht="23" customHeight="1">
      <x:c r="A35" s="1" t="n">
        <x:v>10</x:v>
      </x:c>
      <x:c r="B35" s="23" t="n">
        <x:f>B34*EXP(($B$7-0.5*$B$8^2)*$B$9+$B$8*SQRT($B$9)*B54)</x:f>
        <x:v>86.72833474846179</x:v>
      </x:c>
      <x:c r="C35" s="23" t="n">
        <x:f>C34*EXP(($B$7-0.5*$B$8^2)*$B$9+$B$8*SQRT($B$9)*C54)</x:f>
        <x:v>116.44961054064484</x:v>
      </x:c>
      <x:c r="D35" s="23" t="n">
        <x:f>D34*EXP(($B$7-0.5*$B$8^2)*$B$9+$B$8*SQRT($B$9)*D54)</x:f>
        <x:v>98.34442187452078</x:v>
      </x:c>
      <x:c r="E35" s="23" t="n">
        <x:f>E34*EXP(($B$7-0.5*$B$8^2)*$B$9+$B$8*SQRT($B$9)*E54)</x:f>
        <x:v>95.74303204291027</x:v>
      </x:c>
      <x:c r="F35" s="23" t="n">
        <x:f>F34*EXP(($B$7-0.5*$B$8^2)*$B$9+$B$8*SQRT($B$9)*F54)</x:f>
        <x:v>151.7380306462577</x:v>
      </x:c>
      <x:c r="G35" s="23" t="n">
        <x:f>G34*EXP(($B$7-0.5*$B$8^2)*$B$9+$B$8*SQRT($B$9)*G54)</x:f>
        <x:v>139.6333627632073</x:v>
      </x:c>
      <x:c r="H35" s="23" t="n">
        <x:f>H34*EXP(($B$7-0.5*$B$8^2)*$B$9+$B$8*SQRT($B$9)*H54)</x:f>
        <x:v>109.49671724788378</x:v>
      </x:c>
      <x:c r="I35" s="23" t="n">
        <x:f>I34*EXP(($B$7-0.5*$B$8^2)*$B$9+$B$8*SQRT($B$9)*I54)</x:f>
        <x:v>91.58899999083981</x:v>
      </x:c>
      <x:c r="J35" s="23" t="n">
        <x:f>J34*EXP(($B$7-0.5*$B$8^2)*$B$9+$B$8*SQRT($B$9)*J54)</x:f>
        <x:v>147.99973735385726</x:v>
      </x:c>
      <x:c r="K35" s="23" t="n">
        <x:f>K34*EXP(($B$7-0.5*$B$8^2)*$B$9+$B$8*SQRT($B$9)*K54)</x:f>
        <x:v>129.6335605730542</x:v>
      </x:c>
      <x:c r="L35" s="23" t="n">
        <x:f>L34*EXP(($B$7-0.5*$B$8^2)*$B$9+$B$8*SQRT($B$9)*L54)</x:f>
        <x:v>113.99404245375882</x:v>
      </x:c>
      <x:c r="M35" s="23" t="n">
        <x:f>M34*EXP(($B$7-0.5*$B$8^2)*$B$9+$B$8*SQRT($B$9)*M54)</x:f>
        <x:v>117.75137668811148</x:v>
      </x:c>
      <x:c r="N35" s="23" t="n">
        <x:f>N34*EXP(($B$7-0.5*$B$8^2)*$B$9+$B$8*SQRT($B$9)*N54)</x:f>
        <x:v>132.30309101660018</x:v>
      </x:c>
      <x:c r="O35" s="23" t="n">
        <x:f>O34*EXP(($B$7-0.5*$B$8^2)*$B$9+$B$8*SQRT($B$9)*O54)</x:f>
        <x:v>109.2942271351318</x:v>
      </x:c>
      <x:c r="P35" s="23" t="n">
        <x:f>P34*EXP(($B$7-0.5*$B$8^2)*$B$9+$B$8*SQRT($B$9)*P54)</x:f>
        <x:v>86.27430767654006</x:v>
      </x:c>
      <x:c r="Q35" s="36" t="n">
        <x:f>Q34*EXP(($B$7-0.5*$B$8^2)*$B$9+$B$8*SQRT($B$9)*Q54)</x:f>
        <x:v>83.45080653833625</x:v>
      </x:c>
      <x:c r="R35" s="36" t="n">
        <x:f>R34*EXP(($B$7-0.5*$B$8^2)*$B$9+$B$8*SQRT($B$9)*R54)</x:f>
        <x:v>120.53002138417008</x:v>
      </x:c>
      <x:c r="S35" s="36" t="n">
        <x:f>S34*EXP(($B$7-0.5*$B$8^2)*$B$9+$B$8*SQRT($B$9)*S54)</x:f>
        <x:v>107.34064811117433</x:v>
      </x:c>
      <x:c r="T35" s="36" t="n">
        <x:f>T34*EXP(($B$7-0.5*$B$8^2)*$B$9+$B$8*SQRT($B$9)*T54)</x:f>
        <x:v>80.0221485756109</x:v>
      </x:c>
      <x:c r="U35" s="36" t="n">
        <x:f>U34*EXP(($B$7-0.5*$B$8^2)*$B$9+$B$8*SQRT($B$9)*U54)</x:f>
        <x:v>83.34141611993448</x:v>
      </x:c>
    </x:row>
    <x:row r="36" ht="23" customHeight="1">
      <x:c r="A36" s="1" t="n">
        <x:v>11</x:v>
      </x:c>
      <x:c r="B36" s="23" t="n">
        <x:f>B35*EXP(($B$7-0.5*$B$8^2)*$B$9+$B$8*SQRT($B$9)*B55)</x:f>
        <x:v>79.69186966802006</x:v>
      </x:c>
      <x:c r="C36" s="23" t="n">
        <x:f>C35*EXP(($B$7-0.5*$B$8^2)*$B$9+$B$8*SQRT($B$9)*C55)</x:f>
        <x:v>106.28431387431476</x:v>
      </x:c>
      <x:c r="D36" s="23" t="n">
        <x:f>D35*EXP(($B$7-0.5*$B$8^2)*$B$9+$B$8*SQRT($B$9)*D55)</x:f>
        <x:v>93.68770388829249</x:v>
      </x:c>
      <x:c r="E36" s="23" t="n">
        <x:f>E35*EXP(($B$7-0.5*$B$8^2)*$B$9+$B$8*SQRT($B$9)*E55)</x:f>
        <x:v>107.6340785814701</x:v>
      </x:c>
      <x:c r="F36" s="23" t="n">
        <x:f>F35*EXP(($B$7-0.5*$B$8^2)*$B$9+$B$8*SQRT($B$9)*F55)</x:f>
        <x:v>145.76225221739864</x:v>
      </x:c>
      <x:c r="G36" s="23" t="n">
        <x:f>G35*EXP(($B$7-0.5*$B$8^2)*$B$9+$B$8*SQRT($B$9)*G55)</x:f>
        <x:v>136.07756664843853</x:v>
      </x:c>
      <x:c r="H36" s="23" t="n">
        <x:f>H35*EXP(($B$7-0.5*$B$8^2)*$B$9+$B$8*SQRT($B$9)*H55)</x:f>
        <x:v>102.61281966838358</x:v>
      </x:c>
      <x:c r="I36" s="23" t="n">
        <x:f>I35*EXP(($B$7-0.5*$B$8^2)*$B$9+$B$8*SQRT($B$9)*I55)</x:f>
        <x:v>93.64703530380973</x:v>
      </x:c>
      <x:c r="J36" s="23" t="n">
        <x:f>J35*EXP(($B$7-0.5*$B$8^2)*$B$9+$B$8*SQRT($B$9)*J55)</x:f>
        <x:v>163.81531844113428</x:v>
      </x:c>
      <x:c r="K36" s="23" t="n">
        <x:f>K35*EXP(($B$7-0.5*$B$8^2)*$B$9+$B$8*SQRT($B$9)*K55)</x:f>
        <x:v>138.5440449417922</x:v>
      </x:c>
      <x:c r="L36" s="23" t="n">
        <x:f>L35*EXP(($B$7-0.5*$B$8^2)*$B$9+$B$8*SQRT($B$9)*L55)</x:f>
        <x:v>113.24259383229166</x:v>
      </x:c>
      <x:c r="M36" s="23" t="n">
        <x:f>M35*EXP(($B$7-0.5*$B$8^2)*$B$9+$B$8*SQRT($B$9)*M55)</x:f>
        <x:v>122.01118280236152</x:v>
      </x:c>
      <x:c r="N36" s="23" t="n">
        <x:f>N35*EXP(($B$7-0.5*$B$8^2)*$B$9+$B$8*SQRT($B$9)*N55)</x:f>
        <x:v>125.84265257644863</x:v>
      </x:c>
      <x:c r="O36" s="23" t="n">
        <x:f>O35*EXP(($B$7-0.5*$B$8^2)*$B$9+$B$8*SQRT($B$9)*O55)</x:f>
        <x:v>119.26174040212736</x:v>
      </x:c>
      <x:c r="P36" s="23" t="n">
        <x:f>P35*EXP(($B$7-0.5*$B$8^2)*$B$9+$B$8*SQRT($B$9)*P55)</x:f>
        <x:v>85.92747866728777</x:v>
      </x:c>
      <x:c r="Q36" s="36" t="n">
        <x:f>Q35*EXP(($B$7-0.5*$B$8^2)*$B$9+$B$8*SQRT($B$9)*Q55)</x:f>
        <x:v>81.33499714641388</x:v>
      </x:c>
      <x:c r="R36" s="36" t="n">
        <x:f>R35*EXP(($B$7-0.5*$B$8^2)*$B$9+$B$8*SQRT($B$9)*R55)</x:f>
        <x:v>119.79557442225784</x:v>
      </x:c>
      <x:c r="S36" s="36" t="n">
        <x:f>S35*EXP(($B$7-0.5*$B$8^2)*$B$9+$B$8*SQRT($B$9)*S55)</x:f>
        <x:v>106.39949848116578</x:v>
      </x:c>
      <x:c r="T36" s="36" t="n">
        <x:f>T35*EXP(($B$7-0.5*$B$8^2)*$B$9+$B$8*SQRT($B$9)*T55)</x:f>
        <x:v>86.34284884898535</x:v>
      </x:c>
      <x:c r="U36" s="36" t="n">
        <x:f>U35*EXP(($B$7-0.5*$B$8^2)*$B$9+$B$8*SQRT($B$9)*U55)</x:f>
        <x:v>85.06205812020492</x:v>
      </x:c>
    </x:row>
    <x:row r="37" ht="23" customHeight="1">
      <x:c r="A37" s="1" t="n">
        <x:v>12</x:v>
      </x:c>
      <x:c r="B37" s="23" t="n">
        <x:f>B36*EXP(($B$7-0.5*$B$8^2)*$B$9+$B$8*SQRT($B$9)*B56)</x:f>
        <x:v>84.51591730678031</x:v>
      </x:c>
      <x:c r="C37" s="23" t="n">
        <x:f>C36*EXP(($B$7-0.5*$B$8^2)*$B$9+$B$8*SQRT($B$9)*C56)</x:f>
        <x:v>98.2974318514791</x:v>
      </x:c>
      <x:c r="D37" s="23" t="n">
        <x:f>D36*EXP(($B$7-0.5*$B$8^2)*$B$9+$B$8*SQRT($B$9)*D56)</x:f>
        <x:v>99.8364362376928</x:v>
      </x:c>
      <x:c r="E37" s="23" t="n">
        <x:f>E36*EXP(($B$7-0.5*$B$8^2)*$B$9+$B$8*SQRT($B$9)*E56)</x:f>
        <x:v>100.95951355599337</x:v>
      </x:c>
      <x:c r="F37" s="23" t="n">
        <x:f>F36*EXP(($B$7-0.5*$B$8^2)*$B$9+$B$8*SQRT($B$9)*F56)</x:f>
        <x:v>145.04831920325364</x:v>
      </x:c>
      <x:c r="G37" s="23" t="n">
        <x:f>G36*EXP(($B$7-0.5*$B$8^2)*$B$9+$B$8*SQRT($B$9)*G56)</x:f>
        <x:v>141.51335759438078</x:v>
      </x:c>
      <x:c r="H37" s="23" t="n">
        <x:f>H36*EXP(($B$7-0.5*$B$8^2)*$B$9+$B$8*SQRT($B$9)*H56)</x:f>
        <x:v>94.82249138630317</x:v>
      </x:c>
      <x:c r="I37" s="23" t="n">
        <x:f>I36*EXP(($B$7-0.5*$B$8^2)*$B$9+$B$8*SQRT($B$9)*I56)</x:f>
        <x:v>94.47060581340924</x:v>
      </x:c>
      <x:c r="J37" s="23" t="n">
        <x:f>J36*EXP(($B$7-0.5*$B$8^2)*$B$9+$B$8*SQRT($B$9)*J56)</x:f>
        <x:v>165.2494795057512</x:v>
      </x:c>
      <x:c r="K37" s="23" t="n">
        <x:f>K36*EXP(($B$7-0.5*$B$8^2)*$B$9+$B$8*SQRT($B$9)*K56)</x:f>
        <x:v>147.15075825944604</x:v>
      </x:c>
      <x:c r="L37" s="23" t="n">
        <x:f>L36*EXP(($B$7-0.5*$B$8^2)*$B$9+$B$8*SQRT($B$9)*L56)</x:f>
        <x:v>105.22519387929925</x:v>
      </x:c>
      <x:c r="M37" s="23" t="n">
        <x:f>M36*EXP(($B$7-0.5*$B$8^2)*$B$9+$B$8*SQRT($B$9)*M56)</x:f>
        <x:v>116.75947143635541</x:v>
      </x:c>
      <x:c r="N37" s="23" t="n">
        <x:f>N36*EXP(($B$7-0.5*$B$8^2)*$B$9+$B$8*SQRT($B$9)*N56)</x:f>
        <x:v>118.52535589651454</x:v>
      </x:c>
      <x:c r="O37" s="23" t="n">
        <x:f>O36*EXP(($B$7-0.5*$B$8^2)*$B$9+$B$8*SQRT($B$9)*O56)</x:f>
        <x:v>138.59804762275465</x:v>
      </x:c>
      <x:c r="P37" s="23" t="n">
        <x:f>P36*EXP(($B$7-0.5*$B$8^2)*$B$9+$B$8*SQRT($B$9)*P56)</x:f>
        <x:v>85.8838810483894</x:v>
      </x:c>
      <x:c r="Q37" s="36" t="n">
        <x:f>Q36*EXP(($B$7-0.5*$B$8^2)*$B$9+$B$8*SQRT($B$9)*Q56)</x:f>
        <x:v>89.6101512023961</x:v>
      </x:c>
      <x:c r="R37" s="36" t="n">
        <x:f>R36*EXP(($B$7-0.5*$B$8^2)*$B$9+$B$8*SQRT($B$9)*R56)</x:f>
        <x:v>118.17642435063735</x:v>
      </x:c>
      <x:c r="S37" s="36" t="n">
        <x:f>S36*EXP(($B$7-0.5*$B$8^2)*$B$9+$B$8*SQRT($B$9)*S56)</x:f>
        <x:v>101.0250147303598</x:v>
      </x:c>
      <x:c r="T37" s="36" t="n">
        <x:f>T36*EXP(($B$7-0.5*$B$8^2)*$B$9+$B$8*SQRT($B$9)*T56)</x:f>
        <x:v>98.80271175542481</x:v>
      </x:c>
      <x:c r="U37" s="36" t="n">
        <x:f>U36*EXP(($B$7-0.5*$B$8^2)*$B$9+$B$8*SQRT($B$9)*U56)</x:f>
        <x:v>93.94658633773311</x:v>
      </x:c>
    </x:row>
    <x:row r="38" ht="23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34"/>
      <x:c r="R38" s="34"/>
      <x:c r="S38" s="34"/>
      <x:c r="T38" s="34"/>
      <x:c r="U38" s="34"/>
    </x:row>
    <x:row r="39" ht="23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34"/>
      <x:c r="R39" s="34"/>
      <x:c r="S39" s="34"/>
      <x:c r="T39" s="34"/>
      <x:c r="U39" s="34"/>
    </x:row>
    <x:row r="40" ht="23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34"/>
      <x:c r="R40" s="34"/>
      <x:c r="S40" s="34"/>
      <x:c r="T40" s="34"/>
      <x:c r="U40" s="34"/>
    </x:row>
    <x:row r="41" ht="23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34"/>
      <x:c r="R41" s="34"/>
      <x:c r="S41" s="34"/>
      <x:c r="T41" s="34"/>
      <x:c r="U41" s="34"/>
    </x:row>
    <x:row r="42" ht="23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34"/>
      <x:c r="R42" s="34"/>
      <x:c r="S42" s="34"/>
      <x:c r="T42" s="34"/>
      <x:c r="U42" s="34"/>
    </x:row>
    <x:row r="43" ht="23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34"/>
      <x:c r="R43" s="34"/>
      <x:c r="S43" s="34"/>
      <x:c r="T43" s="34"/>
      <x:c r="U43" s="34"/>
    </x:row>
    <x:row r="44" ht="28" customHeight="1">
      <x:c r="A44" s="7" t="str">
        <x:v>월별 충격</x:v>
      </x:c>
      <x:c r="B44" s="7" t="str">
        <x:v>Z1</x:v>
      </x:c>
      <x:c r="C44" s="7" t="str">
        <x:v>Z2</x:v>
      </x:c>
      <x:c r="D44" s="7" t="str">
        <x:v>Z3</x:v>
      </x:c>
      <x:c r="E44" s="7" t="str">
        <x:v>Z4</x:v>
      </x:c>
      <x:c r="F44" s="7" t="str">
        <x:v>Z5</x:v>
      </x:c>
      <x:c r="G44" s="7" t="str">
        <x:v>Z6</x:v>
      </x:c>
      <x:c r="H44" s="7" t="str">
        <x:v>Z7</x:v>
      </x:c>
      <x:c r="I44" s="7" t="str">
        <x:v>Z8</x:v>
      </x:c>
      <x:c r="J44" s="7" t="str">
        <x:v>Z9</x:v>
      </x:c>
      <x:c r="K44" s="7" t="str">
        <x:v>Z10</x:v>
      </x:c>
      <x:c r="L44" s="7" t="str">
        <x:v>Z11</x:v>
      </x:c>
      <x:c r="M44" s="7" t="str">
        <x:v>Z12</x:v>
      </x:c>
      <x:c r="N44" s="7" t="str">
        <x:v>Z13</x:v>
      </x:c>
      <x:c r="O44" s="7" t="str">
        <x:v>Z14</x:v>
      </x:c>
      <x:c r="P44" s="7" t="str">
        <x:v>Z15</x:v>
      </x:c>
      <x:c r="Q44" s="7" t="str">
        <x:v>Z16</x:v>
      </x:c>
      <x:c r="R44" s="7" t="str">
        <x:v>Z17</x:v>
      </x:c>
      <x:c r="S44" s="7" t="str">
        <x:v>Z18</x:v>
      </x:c>
      <x:c r="T44" s="7" t="str">
        <x:v>Z19</x:v>
      </x:c>
      <x:c r="U44" s="7" t="str">
        <x:v>Z20</x:v>
      </x:c>
    </x:row>
    <x:row r="45" ht="23" customHeight="1">
      <x:c r="A45" s="1"/>
      <x:c r="B45" s="11" t="n">
        <x:v>0.07300124167044414</x:v>
      </x:c>
      <x:c r="C45" s="11" t="n">
        <x:v>-1.1583887387093996</x:v>
      </x:c>
      <x:c r="D45" s="11" t="n">
        <x:v>0.42589587304675813</x:v>
      </x:c>
      <x:c r="E45" s="11" t="n">
        <x:v>-0.05691538112869141</x:v>
      </x:c>
      <x:c r="F45" s="11" t="n">
        <x:v>0.4878670014150612</x:v>
      </x:c>
      <x:c r="G45" s="11" t="n">
        <x:v>0.1767874275878763</x:v>
      </x:c>
      <x:c r="H45" s="11" t="n">
        <x:v>0.134243785681772</x:v>
      </x:c>
      <x:c r="I45" s="11" t="n">
        <x:v>0.019543050498154937</x:v>
      </x:c>
      <x:c r="J45" s="11" t="n">
        <x:v>0.8448697504273347</x:v>
      </x:c>
      <x:c r="K45" s="11" t="n">
        <x:v>0.557168980754579</x:v>
      </x:c>
      <x:c r="L45" s="11" t="n">
        <x:v>1.7046095577605738</x:v>
      </x:c>
      <x:c r="M45" s="11" t="n">
        <x:v>-0.32381532812148006</x:v>
      </x:c>
      <x:c r="N45" s="11" t="n">
        <x:v>1.4855043026636194</x:v>
      </x:c>
      <x:c r="O45" s="11" t="n">
        <x:v>0.11373862858189848</x:v>
      </x:c>
      <x:c r="P45" s="11" t="n">
        <x:v>-1.0683131756750617</x:v>
      </x:c>
      <x:c r="Q45" s="11" t="n">
        <x:v>-0.8993195769330433</x:v>
      </x:c>
      <x:c r="R45" s="11" t="n">
        <x:v>0.4670139146564246</x:v>
      </x:c>
      <x:c r="S45" s="11" t="n">
        <x:v>-0.16502437002538958</x:v>
      </x:c>
      <x:c r="T45" s="11" t="n">
        <x:v>0.35481366729334957</x:v>
      </x:c>
      <x:c r="U45" s="11" t="n">
        <x:v>-0.8378314835215644</x:v>
      </x:c>
    </x:row>
    <x:row r="46">
      <x:c r="A46" s="34"/>
      <x:c r="B46" s="11" t="n">
        <x:v>0.4124378702961768</x:v>
      </x:c>
      <x:c r="C46" s="11" t="n">
        <x:v>-1.8604768040835782</x:v>
      </x:c>
      <x:c r="D46" s="11" t="n">
        <x:v>0.023452333588279105</x:v>
      </x:c>
      <x:c r="E46" s="11" t="n">
        <x:v>-0.8922697087326131</x:v>
      </x:c>
      <x:c r="F46" s="11" t="n">
        <x:v>1.1345386336050485</x:v>
      </x:c>
      <x:c r="G46" s="11" t="n">
        <x:v>-0.8830274953949392</x:v>
      </x:c>
      <x:c r="H46" s="11" t="n">
        <x:v>0.8061087987740397</x:v>
      </x:c>
      <x:c r="I46" s="11" t="n">
        <x:v>-1.0657452630693522</x:v>
      </x:c>
      <x:c r="J46" s="11" t="n">
        <x:v>0.7053323668220862</x:v>
      </x:c>
      <x:c r="K46" s="11" t="n">
        <x:v>1.7685536846476162</x:v>
      </x:c>
      <x:c r="L46" s="11" t="n">
        <x:v>1.2711427056435487</x:v>
      </x:c>
      <x:c r="M46" s="11" t="n">
        <x:v>-0.006363475538302861</x:v>
      </x:c>
      <x:c r="N46" s="11" t="n">
        <x:v>0.12656787308143863</x:v>
      </x:c>
      <x:c r="O46" s="11" t="n">
        <x:v>-0.765221106251013</x:v>
      </x:c>
      <x:c r="P46" s="11" t="n">
        <x:v>-1.1579812481967087</x:v>
      </x:c>
      <x:c r="Q46" s="11" t="n">
        <x:v>-1.1533108844934745</x:v>
      </x:c>
      <x:c r="R46" s="11" t="n">
        <x:v>0.29092622446115135</x:v>
      </x:c>
      <x:c r="S46" s="11" t="n">
        <x:v>2.4709531724260554</x:v>
      </x:c>
      <x:c r="T46" s="11" t="n">
        <x:v>-1.274557566180456</x:v>
      </x:c>
      <x:c r="U46" s="11" t="n">
        <x:v>-0.8235835582864732</x:v>
      </x:c>
    </x:row>
    <x:row r="47">
      <x:c r="A47" s="34"/>
      <x:c r="B47" s="11" t="n">
        <x:v>-1.1320205388305107</x:v>
      </x:c>
      <x:c r="C47" s="11" t="n">
        <x:v>-1.6288247553773376</x:v>
      </x:c>
      <x:c r="D47" s="11" t="n">
        <x:v>-0.4345525319385059</x:v>
      </x:c>
      <x:c r="E47" s="11" t="n">
        <x:v>-2.0579631721424523</x:v>
      </x:c>
      <x:c r="F47" s="11" t="n">
        <x:v>0.78820173809575</x:v>
      </x:c>
      <x:c r="G47" s="11" t="n">
        <x:v>-0.34673791533999576</x:v>
      </x:c>
      <x:c r="H47" s="11" t="n">
        <x:v>-0.11396446251879364</x:v>
      </x:c>
      <x:c r="I47" s="11" t="n">
        <x:v>0.25559075373910256</x:v>
      </x:c>
      <x:c r="J47" s="11" t="n">
        <x:v>1.4887640471849275</x:v>
      </x:c>
      <x:c r="K47" s="11" t="n">
        <x:v>0.6445550332588592</x:v>
      </x:c>
      <x:c r="L47" s="11" t="n">
        <x:v>-0.15553608596731605</x:v>
      </x:c>
      <x:c r="M47" s="11" t="n">
        <x:v>0.13238697779907238</x:v>
      </x:c>
      <x:c r="N47" s="11" t="n">
        <x:v>-1.1120170809154821</x:v>
      </x:c>
      <x:c r="O47" s="11" t="n">
        <x:v>0.4330241101962749</x:v>
      </x:c>
      <x:c r="P47" s="11" t="n">
        <x:v>-1.9719095976717915</x:v>
      </x:c>
      <x:c r="Q47" s="11" t="n">
        <x:v>1.2938565930090131</x:v>
      </x:c>
      <x:c r="R47" s="11" t="n">
        <x:v>-0.21293347849751357</x:v>
      </x:c>
      <x:c r="S47" s="11" t="n">
        <x:v>-0.2013193572035784</x:v>
      </x:c>
      <x:c r="T47" s="11" t="n">
        <x:v>-1.5430746539682372</x:v>
      </x:c>
      <x:c r="U47" s="11" t="n">
        <x:v>-0.6458411694762091</x:v>
      </x:c>
    </x:row>
    <x:row r="48">
      <x:c r="A48" s="34"/>
      <x:c r="B48" s="11" t="n">
        <x:v>0.059057455150548936</x:v>
      </x:c>
      <x:c r="C48" s="11" t="n">
        <x:v>1.482198375587079</x:v>
      </x:c>
      <x:c r="D48" s="11" t="n">
        <x:v>0.4591314942229161</x:v>
      </x:c>
      <x:c r="E48" s="11" t="n">
        <x:v>-1.646246327651387</x:v>
      </x:c>
      <x:c r="F48" s="11" t="n">
        <x:v>0.280546107105012</x:v>
      </x:c>
      <x:c r="G48" s="11" t="n">
        <x:v>1.5372192205836859</x:v>
      </x:c>
      <x:c r="H48" s="11" t="n">
        <x:v>-0.571047416427859</x:v>
      </x:c>
      <x:c r="I48" s="11" t="n">
        <x:v>-1.2023895213334352</x:v>
      </x:c>
      <x:c r="J48" s="11" t="n">
        <x:v>-0.855019819480479</x:v>
      </x:c>
      <x:c r="K48" s="11" t="n">
        <x:v>1.066973129659033</x:v>
      </x:c>
      <x:c r="L48" s="11" t="n">
        <x:v>-1.1206668664365709</x:v>
      </x:c>
      <x:c r="M48" s="11" t="n">
        <x:v>0.4103604491930317</x:v>
      </x:c>
      <x:c r="N48" s="11" t="n">
        <x:v>0.9578484128561686</x:v>
      </x:c>
      <x:c r="O48" s="11" t="n">
        <x:v>-0.11011152460820893</x:v>
      </x:c>
      <x:c r="P48" s="11" t="n">
        <x:v>0.5230021080726209</x:v>
      </x:c>
      <x:c r="Q48" s="11" t="n">
        <x:v>0.6276057442204471</x:v>
      </x:c>
      <x:c r="R48" s="11" t="n">
        <x:v>-0.17583101401326706</x:v>
      </x:c>
      <x:c r="S48" s="11" t="n">
        <x:v>-0.971473545572978</x:v>
      </x:c>
      <x:c r="T48" s="11" t="n">
        <x:v>-1.40864033316986</x:v>
      </x:c>
      <x:c r="U48" s="11" t="n">
        <x:v>-0.7664165900532242</x:v>
      </x:c>
    </x:row>
    <x:row r="49">
      <x:c r="A49" s="34"/>
      <x:c r="B49" s="11" t="n">
        <x:v>-0.23683594616690976</x:v>
      </x:c>
      <x:c r="C49" s="11" t="n">
        <x:v>0.2621857670237099</x:v>
      </x:c>
      <x:c r="D49" s="11" t="n">
        <x:v>-1.196879810515485</x:v>
      </x:c>
      <x:c r="E49" s="11" t="n">
        <x:v>1.384200128838019</x:v>
      </x:c>
      <x:c r="F49" s="11" t="n">
        <x:v>0.10181364642755655</x:v>
      </x:c>
      <x:c r="G49" s="11" t="n">
        <x:v>0.7920495005548842</x:v>
      </x:c>
      <x:c r="H49" s="11" t="n">
        <x:v>0.2502716816167638</x:v>
      </x:c>
      <x:c r="I49" s="11" t="n">
        <x:v>-0.3382935838349562</x:v>
      </x:c>
      <x:c r="J49" s="11" t="n">
        <x:v>1.082368065086931</x:v>
      </x:c>
      <x:c r="K49" s="11" t="n">
        <x:v>0.5859366676195447</x:v>
      </x:c>
      <x:c r="L49" s="11" t="n">
        <x:v>-0.9763594419276954</x:v>
      </x:c>
      <x:c r="M49" s="11" t="n">
        <x:v>-1.9623229113298641</x:v>
      </x:c>
      <x:c r="N49" s="11" t="n">
        <x:v>0.01040616869549179</x:v>
      </x:c>
      <x:c r="O49" s="11" t="n">
        <x:v>-1.1214203753482084</x:v>
      </x:c>
      <x:c r="P49" s="11" t="n">
        <x:v>1.241191310269224</x:v>
      </x:c>
      <x:c r="Q49" s="11" t="n">
        <x:v>-1.0772475951365423</x:v>
      </x:c>
      <x:c r="R49" s="11" t="n">
        <x:v>1.2805380810306703</x:v>
      </x:c>
      <x:c r="S49" s="11" t="n">
        <x:v>-0.2401144532241008</x:v>
      </x:c>
      <x:c r="T49" s="11" t="n">
        <x:v>-0.6478154252378426</x:v>
      </x:c>
      <x:c r="U49" s="11" t="n">
        <x:v>0.390154700948453</x:v>
      </x:c>
    </x:row>
    <x:row r="50">
      <x:c r="A50" s="34"/>
      <x:c r="B50" s="11" t="n">
        <x:v>1.1633205953144703</x:v>
      </x:c>
      <x:c r="C50" s="11" t="n">
        <x:v>2.441344361146056</x:v>
      </x:c>
      <x:c r="D50" s="11" t="n">
        <x:v>0.45649373968371904</x:v>
      </x:c>
      <x:c r="E50" s="11" t="n">
        <x:v>0.3693892964400768</x:v>
      </x:c>
      <x:c r="F50" s="11" t="n">
        <x:v>0.341366679419224</x:v>
      </x:c>
      <x:c r="G50" s="11" t="n">
        <x:v>1.1148906864988184</x:v>
      </x:c>
      <x:c r="H50" s="11" t="n">
        <x:v>0.9579948728544897</x:v>
      </x:c>
      <x:c r="I50" s="11" t="n">
        <x:v>0.581312916652043</x:v>
      </x:c>
      <x:c r="J50" s="11" t="n">
        <x:v>1.0577890494528768</x:v>
      </x:c>
      <x:c r="K50" s="11" t="n">
        <x:v>-1.6057722502438678</x:v>
      </x:c>
      <x:c r="L50" s="11" t="n">
        <x:v>-0.3446744544644808</x:v>
      </x:c>
      <x:c r="M50" s="11" t="n">
        <x:v>0.8156857781099807</x:v>
      </x:c>
      <x:c r="N50" s="11" t="n">
        <x:v>-1.5819767520264307</x:v>
      </x:c>
      <x:c r="O50" s="11" t="n">
        <x:v>1.7596219692223358</x:v>
      </x:c>
      <x:c r="P50" s="11" t="n">
        <x:v>-0.17600676799491713</x:v>
      </x:c>
      <x:c r="Q50" s="11" t="n">
        <x:v>0.03677339115403109</x:v>
      </x:c>
      <x:c r="R50" s="11" t="n">
        <x:v>-0.7638748864018061</x:v>
      </x:c>
      <x:c r="S50" s="11" t="n">
        <x:v>0.8492881773456951</x:v>
      </x:c>
      <x:c r="T50" s="11" t="n">
        <x:v>-1.7288863073829295</x:v>
      </x:c>
      <x:c r="U50" s="11" t="n">
        <x:v>-1.994668410478866</x:v>
      </x:c>
    </x:row>
    <x:row r="51">
      <x:c r="A51" s="34"/>
      <x:c r="B51" s="11" t="n">
        <x:v>-2.140739901974203</x:v>
      </x:c>
      <x:c r="C51" s="11" t="n">
        <x:v>0.987828751231706</x:v>
      </x:c>
      <x:c r="D51" s="11" t="n">
        <x:v>-2.621524440309503</x:v>
      </x:c>
      <x:c r="E51" s="11" t="n">
        <x:v>0.7280054486757259</x:v>
      </x:c>
      <x:c r="F51" s="11" t="n">
        <x:v>1.9079377078416921</x:v>
      </x:c>
      <x:c r="G51" s="11" t="n">
        <x:v>0.7112631416642934</x:v>
      </x:c>
      <x:c r="H51" s="11" t="n">
        <x:v>0.27673721336950824</x:v>
      </x:c>
      <x:c r="I51" s="11" t="n">
        <x:v>-0.4861467103286788</x:v>
      </x:c>
      <x:c r="J51" s="11" t="n">
        <x:v>0.12227537318622343</x:v>
      </x:c>
      <x:c r="K51" s="11" t="n">
        <x:v>-0.3961908772861481</x:v>
      </x:c>
      <x:c r="L51" s="11" t="n">
        <x:v>0.8862611018535467</x:v>
      </x:c>
      <x:c r="M51" s="11" t="n">
        <x:v>0.7569807091793633</x:v>
      </x:c>
      <x:c r="N51" s="11" t="n">
        <x:v>0.21783270491228116</x:v>
      </x:c>
      <x:c r="O51" s="11" t="n">
        <x:v>-0.2776371689220246</x:v>
      </x:c>
      <x:c r="P51" s="11" t="n">
        <x:v>-0.17572301555870967</x:v>
      </x:c>
      <x:c r="Q51" s="11" t="n">
        <x:v>0.49181315634420436</x:v>
      </x:c>
      <x:c r="R51" s="11" t="n">
        <x:v>1.474503431537477</x:v>
      </x:c>
      <x:c r="S51" s="11" t="n">
        <x:v>-2.1233755393586167</x:v>
      </x:c>
      <x:c r="T51" s="11" t="n">
        <x:v>1.9710435673568845</x:v>
      </x:c>
      <x:c r="U51" s="11" t="n">
        <x:v>0.8286425315494611</x:v>
      </x:c>
    </x:row>
    <x:row r="52">
      <x:c r="A52" s="34"/>
      <x:c r="B52" s="11" t="n">
        <x:v>-0.25519207155614276</x:v>
      </x:c>
      <x:c r="C52" s="11" t="n">
        <x:v>0.29985185555144156</x:v>
      </x:c>
      <x:c r="D52" s="11" t="n">
        <x:v>1.6236776525346697</x:v>
      </x:c>
      <x:c r="E52" s="11" t="n">
        <x:v>0.22451390166279306</x:v>
      </x:c>
      <x:c r="F52" s="11" t="n">
        <x:v>0.7855674641408067</x:v>
      </x:c>
      <x:c r="G52" s="11" t="n">
        <x:v>1.0611959360670453</x:v>
      </x:c>
      <x:c r="H52" s="11" t="n">
        <x:v>-0.30001301306548256</x:v>
      </x:c>
      <x:c r="I52" s="11" t="n">
        <x:v>0.36264612151252623</x:v>
      </x:c>
      <x:c r="J52" s="11" t="n">
        <x:v>-0.21625375865801447</x:v>
      </x:c>
      <x:c r="K52" s="11" t="n">
        <x:v>-0.22253975672738086</x:v>
      </x:c>
      <x:c r="L52" s="11" t="n">
        <x:v>0.7414134525929719</x:v>
      </x:c>
      <x:c r="M52" s="11" t="n">
        <x:v>-0.037670123089582584</x:v>
      </x:c>
      <x:c r="N52" s="11" t="n">
        <x:v>2.1483354560760493</x:v>
      </x:c>
      <x:c r="O52" s="11" t="n">
        <x:v>-0.1943391796657844</x:v>
      </x:c>
      <x:c r="P52" s="11" t="n">
        <x:v>-0.2287079440971844</x:v>
      </x:c>
      <x:c r="Q52" s="11" t="n">
        <x:v>0.7043744064075271</x:v>
      </x:c>
      <x:c r="R52" s="11" t="n">
        <x:v>-0.8544127709117179</x:v>
      </x:c>
      <x:c r="S52" s="11" t="n">
        <x:v>0.8202506538677385</x:v>
      </x:c>
      <x:c r="T52" s="11" t="n">
        <x:v>0.21138744795468078</x:v>
      </x:c>
      <x:c r="U52" s="11" t="n">
        <x:v>-1.4094489318024197</x:v>
      </x:c>
    </x:row>
    <x:row r="53">
      <x:c r="A53" s="34"/>
      <x:c r="B53" s="11" t="n">
        <x:v>-1.1557753830301016</x:v>
      </x:c>
      <x:c r="C53" s="11" t="n">
        <x:v>1.3217817712317597</x:v>
      </x:c>
      <x:c r="D53" s="11" t="n">
        <x:v>0.9654766932592502</x:v>
      </x:c>
      <x:c r="E53" s="11" t="n">
        <x:v>0.054522965805995104</x:v>
      </x:c>
      <x:c r="F53" s="11" t="n">
        <x:v>2.2854089531825075</x:v>
      </x:c>
      <x:c r="G53" s="11" t="n">
        <x:v>0.8704419023973301</x:v>
      </x:c>
      <x:c r="H53" s="11" t="n">
        <x:v>-0.9582212873456168</x:v>
      </x:c>
      <x:c r="I53" s="11" t="n">
        <x:v>-1.0061811997904284</x:v>
      </x:c>
      <x:c r="J53" s="11" t="n">
        <x:v>1.3813226082126275</x:v>
      </x:c>
      <x:c r="K53" s="11" t="n">
        <x:v>1.0125908741363632</x:v>
      </x:c>
      <x:c r="L53" s="11" t="n">
        <x:v>-1.0163517342743658</x:v>
      </x:c>
      <x:c r="M53" s="11" t="n">
        <x:v>1.0779532377599015</x:v>
      </x:c>
      <x:c r="N53" s="11" t="n">
        <x:v>-0.28547689151187206</x:v>
      </x:c>
      <x:c r="O53" s="11" t="n">
        <x:v>0.8358609883508523</x:v>
      </x:c>
      <x:c r="P53" s="11" t="n">
        <x:v>-0.2179407030219374</x:v>
      </x:c>
      <x:c r="Q53" s="11" t="n">
        <x:v>-1.04941985401166</x:v>
      </x:c>
      <x:c r="R53" s="11" t="n">
        <x:v>0.2339630401952646</x:v>
      </x:c>
      <x:c r="S53" s="11" t="n">
        <x:v>-0.2354996930387385</x:v>
      </x:c>
      <x:c r="T53" s="11" t="n">
        <x:v>0.1677752787504119</x:v>
      </x:c>
      <x:c r="U53" s="11" t="n">
        <x:v>0.10973340955613994</x:v>
      </x:c>
    </x:row>
    <x:row r="54">
      <x:c r="A54" s="34"/>
      <x:c r="B54" s="11" t="n">
        <x:v>-0.11953793478507524</x:v>
      </x:c>
      <x:c r="C54" s="11" t="n">
        <x:v>-0.37581238388685106</x:v>
      </x:c>
      <x:c r="D54" s="11" t="n">
        <x:v>-0.8563512019261068</x:v>
      </x:c>
      <x:c r="E54" s="11" t="n">
        <x:v>0.273254934874846</x:v>
      </x:c>
      <x:c r="F54" s="11" t="n">
        <x:v>-1.756874946803685</x:v>
      </x:c>
      <x:c r="G54" s="11" t="n">
        <x:v>-0.11765680979645611</x:v>
      </x:c>
      <x:c r="H54" s="11" t="n">
        <x:v>0.22325683771228833</x:v>
      </x:c>
      <x:c r="I54" s="11" t="n">
        <x:v>0.49187535803783483</x:v>
      </x:c>
      <x:c r="J54" s="11" t="n">
        <x:v>0.3128643236893864</x:v>
      </x:c>
      <x:c r="K54" s="11" t="n">
        <x:v>0.21809009393815854</x:v>
      </x:c>
      <x:c r="L54" s="11" t="n">
        <x:v>0.41270725942991743</x:v>
      </x:c>
      <x:c r="M54" s="11" t="n">
        <x:v>1.1010410345901553</x:v>
      </x:c>
      <x:c r="N54" s="11" t="n">
        <x:v>2.015397930535975</x:v>
      </x:c>
      <x:c r="O54" s="11" t="n">
        <x:v>-0.00020945701693156625</x:v>
      </x:c>
      <x:c r="P54" s="11" t="n">
        <x:v>-0.19080745872126684</x:v>
      </x:c>
      <x:c r="Q54" s="11" t="n">
        <x:v>-2.974653627458694</x:v>
      </x:c>
      <x:c r="R54" s="11" t="n">
        <x:v>0.6283175952985948</x:v>
      </x:c>
      <x:c r="S54" s="11" t="n">
        <x:v>0.1572261690360611</x:v>
      </x:c>
      <x:c r="T54" s="11" t="n">
        <x:v>-0.8282361181770794</x:v>
      </x:c>
      <x:c r="U54" s="11" t="n">
        <x:v>1.1270119951375674</x:v>
      </x:c>
    </x:row>
    <x:row r="55">
      <x:c r="A55" s="34"/>
      <x:c r="B55" s="11" t="n">
        <x:v>-1.5521439927452843</x:v>
      </x:c>
      <x:c r="C55" s="11" t="n">
        <x:v>-1.668674065893759</x:v>
      </x:c>
      <x:c r="D55" s="11" t="n">
        <x:v>-0.9268008845866567</x:v>
      </x:c>
      <x:c r="E55" s="11" t="n">
        <x:v>1.9410999871446784</x:v>
      </x:c>
      <x:c r="F55" s="11" t="n">
        <x:v>-0.7825174564452093</x:v>
      </x:c>
      <x:c r="G55" s="11" t="n">
        <x:v>-0.5333864992901042</x:v>
      </x:c>
      <x:c r="H55" s="11" t="n">
        <x:v>-1.2112525117152286</x:v>
      </x:c>
      <x:c r="I55" s="11" t="n">
        <x:v>0.29828676076834776</x:v>
      </x:c>
      <x:c r="J55" s="11" t="n">
        <x:v>1.671934564645064</x:v>
      </x:c>
      <x:c r="K55" s="11" t="n">
        <x:v>1.0648056637091057</x:v>
      </x:c>
      <x:c r="L55" s="11" t="n">
        <x:v>-0.20115730208889365</x:v>
      </x:c>
      <x:c r="M55" s="11" t="n">
        <x:v>0.5289211771367585</x:v>
      </x:c>
      <x:c r="N55" s="11" t="n">
        <x:v>-0.95372081716629</x:v>
      </x:c>
      <x:c r="O55" s="11" t="n">
        <x:v>1.425079440174573</x:v>
      </x:c>
      <x:c r="P55" s="11" t="n">
        <x:v>-0.1563725805863643</x:v>
      </x:c>
      <x:c r="Q55" s="11" t="n">
        <x:v>-0.5314091547801205</x:v>
      </x:c>
      <x:c r="R55" s="11" t="n">
        <x:v>-0.1924675365293705</x:v>
      </x:c>
      <x:c r="S55" s="11" t="n">
        <x:v>-0.23913630981961972</x:v>
      </x:c>
      <x:c r="T55" s="11" t="n">
        <x:v>1.2301463344669659</x:v>
      </x:c>
      <x:c r="U55" s="11" t="n">
        <x:v>0.2673501429889871</x:v>
      </x:c>
    </x:row>
    <x:row r="56">
      <x:c r="A56" s="34"/>
      <x:c r="B56" s="11" t="n">
        <x:v>0.9313638719616211</x:v>
      </x:c>
      <x:c r="C56" s="11" t="n">
        <x:v>-1.4396773158668306</x:v>
      </x:c>
      <x:c r="D56" s="11" t="n">
        <x:v>1.0143973295770838</x:v>
      </x:c>
      <x:c r="E56" s="11" t="n">
        <x:v>-1.1954221919073835</x:v>
      </x:c>
      <x:c r="F56" s="11" t="n">
        <x:v>-0.17164557935021824</x:v>
      </x:c>
      <x:c r="G56" s="11" t="n">
        <x:v>0.5918252446755214</x:v>
      </x:c>
      <x:c r="H56" s="11" t="n">
        <x:v>-1.4541647491094527</x:v>
      </x:c>
      <x:c r="I56" s="11" t="n">
        <x:v>0.06505522774176525</x:v>
      </x:c>
      <x:c r="J56" s="11" t="n">
        <x:v>0.06437414103602056</x:v>
      </x:c>
      <x:c r="K56" s="11" t="n">
        <x:v>0.9572930245855912</x:v>
      </x:c>
      <x:c r="L56" s="11" t="n">
        <x:v>-1.3584406660834432</x:v>
      </x:c>
      <x:c r="M56" s="11" t="n">
        <x:v>-0.8486474573581221</x:v>
      </x:c>
      <x:c r="N56" s="11" t="n">
        <x:v>-1.1241949550596528</x:v>
      </x:c>
      <x:c r="O56" s="11" t="n">
        <x:v>2.515932373474738</x:v>
      </x:c>
      <x:c r="P56" s="11" t="n">
        <x:v>-0.09539279647870977</x:v>
      </x:c>
      <x:c r="Q56" s="11" t="n">
        <x:v>1.591619853716333</x:v>
      </x:c>
      <x:c r="R56" s="11" t="n">
        <x:v>-0.3223019908157842</x:v>
      </x:c>
      <x:c r="S56" s="11" t="n">
        <x:v>-0.9843713536281256</x:v>
      </x:c>
      <x:c r="T56" s="11" t="n">
        <x:v>2.248185771018251</x:v>
      </x:c>
      <x:c r="U56" s="11" t="n">
        <x:v>1.6341086116860333</x:v>
      </x:c>
    </x:row>
    <x:row r="57">
      <x:c r="A57" s="34"/>
      <x:c r="B57" s="34"/>
      <x:c r="C57" s="34"/>
      <x:c r="D57" s="34"/>
      <x:c r="E57" s="34"/>
      <x:c r="F57" s="34"/>
      <x:c r="G57" s="34"/>
      <x:c r="H57" s="34"/>
      <x:c r="I57" s="34"/>
      <x:c r="J57" s="34"/>
      <x:c r="K57" s="34"/>
      <x:c r="L57" s="34"/>
      <x:c r="M57" s="34"/>
      <x:c r="N57" s="34"/>
      <x:c r="O57" s="34"/>
      <x:c r="P57" s="34"/>
      <x:c r="Q57" s="34"/>
      <x:c r="R57" s="34"/>
      <x:c r="S57" s="34"/>
      <x:c r="T57" s="34"/>
      <x:c r="U57" s="34"/>
    </x:row>
    <x:row r="58">
      <x:c r="A58" s="34"/>
      <x:c r="B58" s="34"/>
      <x:c r="C58" s="34"/>
      <x:c r="D58" s="34"/>
      <x:c r="E58" s="34"/>
      <x:c r="F58" s="34"/>
      <x:c r="G58" s="34"/>
      <x:c r="H58" s="34"/>
      <x:c r="I58" s="34"/>
      <x:c r="J58" s="34"/>
      <x:c r="K58" s="34"/>
      <x:c r="L58" s="34"/>
      <x:c r="M58" s="34"/>
      <x:c r="N58" s="34"/>
      <x:c r="O58" s="34"/>
      <x:c r="P58" s="34"/>
      <x:c r="Q58" s="34"/>
      <x:c r="R58" s="34"/>
      <x:c r="S58" s="34"/>
      <x:c r="T58" s="34"/>
      <x:c r="U58" s="34"/>
    </x:row>
    <x:row r="59">
      <x:c r="A59" s="34"/>
      <x:c r="B59" s="34"/>
      <x:c r="C59" s="34"/>
      <x:c r="D59" s="34"/>
      <x:c r="E59" s="34"/>
      <x:c r="F59" s="34"/>
      <x:c r="G59" s="34"/>
      <x:c r="H59" s="34"/>
      <x:c r="I59" s="34"/>
      <x:c r="J59" s="34"/>
      <x:c r="K59" s="34"/>
      <x:c r="L59" s="34"/>
      <x:c r="M59" s="34"/>
      <x:c r="N59" s="34"/>
      <x:c r="O59" s="34"/>
      <x:c r="P59" s="34"/>
      <x:c r="Q59" s="34"/>
      <x:c r="R59" s="34"/>
      <x:c r="S59" s="34"/>
      <x:c r="T59" s="34"/>
      <x:c r="U59" s="34"/>
    </x:row>
    <x:row r="60">
      <x:c r="A60" s="34"/>
      <x:c r="B60" s="34"/>
      <x:c r="C60" s="34"/>
      <x:c r="D60" s="34"/>
      <x:c r="E60" s="34"/>
      <x:c r="F60" s="34"/>
      <x:c r="G60" s="34"/>
      <x:c r="H60" s="34"/>
      <x:c r="I60" s="34"/>
      <x:c r="J60" s="34"/>
      <x:c r="K60" s="34"/>
      <x:c r="L60" s="34"/>
      <x:c r="M60" s="34"/>
      <x:c r="N60" s="34"/>
      <x:c r="O60" s="34"/>
      <x:c r="P60" s="34"/>
      <x:c r="Q60" s="34"/>
      <x:c r="R60" s="34"/>
      <x:c r="S60" s="34"/>
      <x:c r="T60" s="34"/>
      <x:c r="U60" s="34"/>
    </x:row>
    <x:row r="61">
      <x:c r="A61" s="34"/>
      <x:c r="B61" s="34"/>
      <x:c r="C61" s="34"/>
      <x:c r="D61" s="34"/>
      <x:c r="E61" s="34"/>
      <x:c r="F61" s="34"/>
      <x:c r="G61" s="34"/>
      <x:c r="H61" s="34"/>
      <x:c r="I61" s="34"/>
      <x:c r="J61" s="34"/>
      <x:c r="K61" s="34"/>
      <x:c r="L61" s="34"/>
      <x:c r="M61" s="34"/>
      <x:c r="N61" s="34"/>
      <x:c r="O61" s="34"/>
      <x:c r="P61" s="34"/>
      <x:c r="Q61" s="34"/>
      <x:c r="R61" s="34"/>
      <x:c r="S61" s="34"/>
      <x:c r="T61" s="34"/>
      <x:c r="U61" s="34"/>
    </x:row>
    <x:row r="62">
      <x:c r="A62" s="34"/>
      <x:c r="B62" s="34"/>
      <x:c r="C62" s="34"/>
      <x:c r="D62" s="34"/>
      <x:c r="E62" s="34"/>
      <x:c r="F62" s="34"/>
      <x:c r="G62" s="34"/>
      <x:c r="H62" s="34"/>
      <x:c r="I62" s="34"/>
      <x:c r="J62" s="34"/>
      <x:c r="K62" s="34"/>
      <x:c r="L62" s="34"/>
      <x:c r="M62" s="34"/>
      <x:c r="N62" s="34"/>
      <x:c r="O62" s="34"/>
      <x:c r="P62" s="34"/>
      <x:c r="Q62" s="34"/>
      <x:c r="R62" s="34"/>
      <x:c r="S62" s="34"/>
      <x:c r="T62" s="34"/>
      <x:c r="U62" s="34"/>
    </x:row>
    <x:row r="63">
      <x:c r="A63" s="34"/>
      <x:c r="B63" s="34"/>
      <x:c r="C63" s="34"/>
      <x:c r="D63" s="34"/>
      <x:c r="E63" s="34"/>
      <x:c r="F63" s="34"/>
      <x:c r="G63" s="34"/>
      <x:c r="H63" s="34"/>
      <x:c r="I63" s="34"/>
      <x:c r="J63" s="34"/>
      <x:c r="K63" s="34"/>
      <x:c r="L63" s="34"/>
      <x:c r="M63" s="34"/>
      <x:c r="N63" s="34"/>
      <x:c r="O63" s="34"/>
      <x:c r="P63" s="34"/>
      <x:c r="Q63" s="34"/>
      <x:c r="R63" s="34"/>
      <x:c r="S63" s="34"/>
      <x:c r="T63" s="34"/>
      <x:c r="U63" s="34"/>
    </x:row>
    <x:row r="64">
      <x:c r="A64" s="34"/>
      <x:c r="B64" s="34"/>
      <x:c r="C64" s="34"/>
      <x:c r="D64" s="34"/>
      <x:c r="E64" s="34"/>
      <x:c r="F64" s="34"/>
      <x:c r="G64" s="34"/>
      <x:c r="H64" s="34"/>
      <x:c r="I64" s="34"/>
      <x:c r="J64" s="34"/>
      <x:c r="K64" s="34"/>
      <x:c r="L64" s="34"/>
      <x:c r="M64" s="34"/>
      <x:c r="N64" s="34"/>
      <x:c r="O64" s="34"/>
      <x:c r="P64" s="34"/>
      <x:c r="Q64" s="34"/>
      <x:c r="R64" s="34"/>
      <x:c r="S64" s="34"/>
      <x:c r="T64" s="34"/>
      <x:c r="U64" s="34"/>
    </x:row>
    <x:row r="65">
      <x:c r="A65" s="34"/>
      <x:c r="B65" s="34"/>
      <x:c r="C65" s="34"/>
      <x:c r="D65" s="34"/>
      <x:c r="E65" s="34"/>
      <x:c r="F65" s="34"/>
      <x:c r="G65" s="34"/>
      <x:c r="H65" s="34"/>
      <x:c r="I65" s="34"/>
      <x:c r="J65" s="34"/>
      <x:c r="K65" s="34"/>
      <x:c r="L65" s="34"/>
      <x:c r="M65" s="34"/>
      <x:c r="N65" s="34"/>
      <x:c r="O65" s="34"/>
      <x:c r="P65" s="34"/>
      <x:c r="Q65" s="34"/>
      <x:c r="R65" s="34"/>
      <x:c r="S65" s="34"/>
      <x:c r="T65" s="34"/>
      <x:c r="U65" s="34"/>
    </x:row>
    <x:row r="66">
      <x:c r="A66" s="34"/>
      <x:c r="B66" s="34"/>
      <x:c r="C66" s="34"/>
      <x:c r="D66" s="34"/>
      <x:c r="E66" s="34"/>
      <x:c r="F66" s="34"/>
      <x:c r="G66" s="34"/>
      <x:c r="H66" s="34"/>
      <x:c r="I66" s="34"/>
      <x:c r="J66" s="34"/>
      <x:c r="K66" s="34"/>
      <x:c r="L66" s="34"/>
      <x:c r="M66" s="34"/>
      <x:c r="N66" s="34"/>
      <x:c r="O66" s="34"/>
      <x:c r="P66" s="34"/>
      <x:c r="Q66" s="34"/>
      <x:c r="R66" s="34"/>
      <x:c r="S66" s="34"/>
      <x:c r="T66" s="34"/>
      <x:c r="U66" s="34"/>
    </x:row>
    <x:row r="67">
      <x:c r="A67" s="34"/>
      <x:c r="B67" s="34"/>
      <x:c r="C67" s="34"/>
      <x:c r="D67" s="34"/>
      <x:c r="E67" s="34"/>
      <x:c r="F67" s="34"/>
      <x:c r="G67" s="34"/>
      <x:c r="H67" s="34"/>
      <x:c r="I67" s="34"/>
      <x:c r="J67" s="34"/>
      <x:c r="K67" s="34"/>
      <x:c r="L67" s="34"/>
      <x:c r="M67" s="34"/>
      <x:c r="N67" s="34"/>
      <x:c r="O67" s="34"/>
      <x:c r="P67" s="34"/>
      <x:c r="Q67" s="34"/>
      <x:c r="R67" s="34"/>
      <x:c r="S67" s="34"/>
      <x:c r="T67" s="34"/>
      <x:c r="U67" s="34"/>
    </x:row>
    <x:row r="68">
      <x:c r="A68" s="34"/>
      <x:c r="B68" s="34"/>
      <x:c r="C68" s="34"/>
      <x:c r="D68" s="34"/>
      <x:c r="E68" s="34"/>
      <x:c r="F68" s="34"/>
      <x:c r="G68" s="34"/>
      <x:c r="H68" s="34"/>
      <x:c r="I68" s="34"/>
      <x:c r="J68" s="34"/>
      <x:c r="K68" s="34"/>
      <x:c r="L68" s="34"/>
      <x:c r="M68" s="34"/>
      <x:c r="N68" s="34"/>
      <x:c r="O68" s="34"/>
      <x:c r="P68" s="34"/>
      <x:c r="Q68" s="34"/>
      <x:c r="R68" s="34"/>
      <x:c r="S68" s="34"/>
      <x:c r="T68" s="34"/>
      <x:c r="U68" s="34"/>
    </x:row>
    <x:row r="69" ht="28" customHeight="1">
      <x:c r="A69" s="7" t="str">
        <x:v>번호</x:v>
      </x:c>
      <x:c r="B69" s="7" t="str">
        <x:v>만기 Z</x:v>
      </x:c>
      <x:c r="C69" s="7" t="str">
        <x:v>로그수익률</x:v>
      </x:c>
      <x:c r="D69" s="7" t="str">
        <x:v>만기 가격</x:v>
      </x:c>
      <x:c r="E69" s="34"/>
      <x:c r="F69" s="34"/>
      <x:c r="G69" s="34"/>
      <x:c r="H69" s="34"/>
      <x:c r="I69" s="34"/>
      <x:c r="J69" s="34"/>
      <x:c r="K69" s="34"/>
      <x:c r="L69" s="34"/>
      <x:c r="M69" s="34"/>
      <x:c r="N69" s="34"/>
      <x:c r="O69" s="34"/>
      <x:c r="P69" s="34"/>
      <x:c r="Q69" s="34"/>
      <x:c r="R69" s="34"/>
      <x:c r="S69" s="34"/>
      <x:c r="T69" s="34"/>
      <x:c r="U69" s="34"/>
      <x:c r="W69" s="7" t="str">
        <x:v>구간 상한(가격)</x:v>
      </x:c>
      <x:c r="X69" s="7" t="str">
        <x:v>빈도</x:v>
      </x:c>
    </x:row>
    <x:row r="70">
      <x:c r="A70" s="34" t="n">
        <x:v>1</x:v>
      </x:c>
      <x:c r="B70" s="39" t="n">
        <x:v>-0.6378025766941011</x:v>
      </x:c>
      <x:c r="C70" s="35" t="n">
        <x:f>($B$7-0.5*$B$8^2)*$B$10+$B$8*SQRT($B$10)*B70</x:f>
        <x:v>-0.06756051533882024</x:v>
      </x:c>
      <x:c r="D70" s="36" t="n">
        <x:f>$B$6*EXP(C70)</x:f>
        <x:v>93.46711569628113</x:v>
      </x:c>
      <x:c r="E70" s="34"/>
      <x:c r="F70" s="34"/>
      <x:c r="G70" s="34"/>
      <x:c r="H70" s="34"/>
      <x:c r="I70" s="34"/>
      <x:c r="J70" s="34"/>
      <x:c r="K70" s="34"/>
      <x:c r="L70" s="34"/>
      <x:c r="M70" s="34"/>
      <x:c r="N70" s="34"/>
      <x:c r="O70" s="34"/>
      <x:c r="P70" s="34"/>
      <x:c r="Q70" s="34"/>
      <x:c r="R70" s="34"/>
      <x:c r="S70" s="34"/>
      <x:c r="T70" s="34"/>
      <x:c r="U70" s="34"/>
      <x:c r="W70" s="32" t="n">
        <x:f>ROUND(MIN($D$70:$D$1069)+(MAX($D$70:$D$1069)-MIN($D$70:$D$1069))*1/15,0)</x:f>
        <x:v>63.0</x:v>
      </x:c>
      <x:c r="X70" s="1" t="n">
        <x:f>COUNTIFS($D$70:$D$1069,"&lt;="&amp;W70)</x:f>
        <x:v>7</x:v>
      </x:c>
    </x:row>
    <x:row r="71">
      <x:c r="A71" s="34" t="n">
        <x:v>2</x:v>
      </x:c>
      <x:c r="B71" s="39" t="n">
        <x:v>-0.6400510577762221</x:v>
      </x:c>
      <x:c r="C71" s="35" t="n">
        <x:f>($B$7-0.5*$B$8^2)*$B$10+$B$8*SQRT($B$10)*B71</x:f>
        <x:v>-0.06801021155524442</x:v>
      </x:c>
      <x:c r="D71" s="36" t="n">
        <x:f>$B$6*EXP(C71)</x:f>
        <x:v>93.42509333734851</x:v>
      </x:c>
      <x:c r="E71" s="34"/>
      <x:c r="F71" s="34"/>
      <x:c r="G71" s="34"/>
      <x:c r="H71" s="34"/>
      <x:c r="I71" s="34"/>
      <x:c r="J71" s="34"/>
      <x:c r="K71" s="34"/>
      <x:c r="L71" s="34"/>
      <x:c r="M71" s="34"/>
      <x:c r="N71" s="34"/>
      <x:c r="O71" s="34"/>
      <x:c r="P71" s="34"/>
      <x:c r="Q71" s="34"/>
      <x:c r="R71" s="34"/>
      <x:c r="S71" s="34"/>
      <x:c r="T71" s="34"/>
      <x:c r="U71" s="34"/>
      <x:c r="W71" s="32" t="n">
        <x:f>ROUND(MIN($D$70:$D$1069)+(MAX($D$70:$D$1069)-MIN($D$70:$D$1069))*2/15,0)</x:f>
        <x:v>74.0</x:v>
      </x:c>
      <x:c r="X71" s="1" t="n">
        <x:f>COUNTIFS($D$70:$D$1069,"&lt;="&amp;W71)-COUNTIFS($D$70:$D$1069,"&lt;="&amp;W70)</x:f>
        <x:v>37</x:v>
      </x:c>
    </x:row>
    <x:row r="72">
      <x:c r="A72" s="34" t="n">
        <x:v>3</x:v>
      </x:c>
      <x:c r="B72" s="39" t="n">
        <x:v>0.25161817907631473</x:v>
      </x:c>
      <x:c r="C72" s="35" t="n">
        <x:f>($B$7-0.5*$B$8^2)*$B$10+$B$8*SQRT($B$10)*B72</x:f>
        <x:v>0.11032363581526294</x:v>
      </x:c>
      <x:c r="D72" s="36" t="n">
        <x:f>$B$6*EXP(C72)</x:f>
        <x:v>111.66393964881327</x:v>
      </x:c>
      <x:c r="E72" s="34"/>
      <x:c r="F72" s="34"/>
      <x:c r="G72" s="34"/>
      <x:c r="H72" s="34"/>
      <x:c r="I72" s="34"/>
      <x:c r="J72" s="34"/>
      <x:c r="K72" s="34"/>
      <x:c r="L72" s="34"/>
      <x:c r="M72" s="34"/>
      <x:c r="N72" s="34"/>
      <x:c r="O72" s="34"/>
      <x:c r="P72" s="34"/>
      <x:c r="Q72" s="34"/>
      <x:c r="R72" s="34"/>
      <x:c r="S72" s="34"/>
      <x:c r="T72" s="34"/>
      <x:c r="U72" s="34"/>
      <x:c r="W72" s="32" t="n">
        <x:f>ROUND(MIN($D$70:$D$1069)+(MAX($D$70:$D$1069)-MIN($D$70:$D$1069))*3/15,0)</x:f>
        <x:v>86.0</x:v>
      </x:c>
      <x:c r="X72" s="1" t="n">
        <x:f>COUNTIFS($D$70:$D$1069,"&lt;="&amp;W72)-COUNTIFS($D$70:$D$1069,"&lt;="&amp;W71)</x:f>
        <x:v>101</x:v>
      </x:c>
    </x:row>
    <x:row r="73">
      <x:c r="A73" s="34" t="n">
        <x:v>4</x:v>
      </x:c>
      <x:c r="B73" s="39" t="n">
        <x:v>1.2868978703398504</x:v>
      </x:c>
      <x:c r="C73" s="35" t="n">
        <x:f>($B$7-0.5*$B$8^2)*$B$10+$B$8*SQRT($B$10)*B73</x:f>
        <x:v>0.31737957406797007</x:v>
      </x:c>
      <x:c r="D73" s="36" t="n">
        <x:f>$B$6*EXP(C73)</x:f>
        <x:v>137.35238270182174</x:v>
      </x:c>
      <x:c r="E73" s="34"/>
      <x:c r="F73" s="34"/>
      <x:c r="G73" s="34"/>
      <x:c r="H73" s="34"/>
      <x:c r="I73" s="34"/>
      <x:c r="J73" s="34"/>
      <x:c r="K73" s="34"/>
      <x:c r="L73" s="34"/>
      <x:c r="M73" s="34"/>
      <x:c r="N73" s="34"/>
      <x:c r="O73" s="34"/>
      <x:c r="P73" s="34"/>
      <x:c r="Q73" s="34"/>
      <x:c r="R73" s="34"/>
      <x:c r="S73" s="34"/>
      <x:c r="T73" s="34"/>
      <x:c r="U73" s="34"/>
      <x:c r="W73" s="32" t="n">
        <x:f>ROUND(MIN($D$70:$D$1069)+(MAX($D$70:$D$1069)-MIN($D$70:$D$1069))*4/15,0)</x:f>
        <x:v>98.0</x:v>
      </x:c>
      <x:c r="X73" s="1" t="n">
        <x:f>COUNTIFS($D$70:$D$1069,"&lt;="&amp;W73)-COUNTIFS($D$70:$D$1069,"&lt;="&amp;W72)</x:f>
        <x:v>224</x:v>
      </x:c>
    </x:row>
    <x:row r="74">
      <x:c r="A74" s="34" t="n">
        <x:v>5</x:v>
      </x:c>
      <x:c r="B74" s="39" t="n">
        <x:v>-1.0220127554730083</x:v>
      </x:c>
      <x:c r="C74" s="35" t="n">
        <x:f>($B$7-0.5*$B$8^2)*$B$10+$B$8*SQRT($B$10)*B74</x:f>
        <x:v>-0.14440255109460168</x:v>
      </x:c>
      <x:c r="D74" s="36" t="n">
        <x:f>$B$6*EXP(C74)</x:f>
        <x:v>86.55392541464306</x:v>
      </x:c>
      <x:c r="E74" s="34"/>
      <x:c r="F74" s="34"/>
      <x:c r="G74" s="34"/>
      <x:c r="H74" s="34"/>
      <x:c r="I74" s="34"/>
      <x:c r="J74" s="34"/>
      <x:c r="K74" s="34"/>
      <x:c r="L74" s="34"/>
      <x:c r="M74" s="34"/>
      <x:c r="N74" s="34"/>
      <x:c r="O74" s="34"/>
      <x:c r="P74" s="34"/>
      <x:c r="Q74" s="34"/>
      <x:c r="R74" s="34"/>
      <x:c r="S74" s="34"/>
      <x:c r="T74" s="34"/>
      <x:c r="U74" s="34"/>
      <x:c r="W74" s="32" t="n">
        <x:f>ROUND(MIN($D$70:$D$1069)+(MAX($D$70:$D$1069)-MIN($D$70:$D$1069))*5/15,0)</x:f>
        <x:v>110.0</x:v>
      </x:c>
      <x:c r="X74" s="1" t="n">
        <x:f>COUNTIFS($D$70:$D$1069,"&lt;="&amp;W74)-COUNTIFS($D$70:$D$1069,"&lt;="&amp;W73)</x:f>
        <x:v>216</x:v>
      </x:c>
    </x:row>
    <x:row r="75">
      <x:c r="A75" s="34" t="n">
        <x:v>6</x:v>
      </x:c>
      <x:c r="B75" s="39" t="n">
        <x:v>-0.06038678834322704</x:v>
      </x:c>
      <x:c r="C75" s="35" t="n">
        <x:f>($B$7-0.5*$B$8^2)*$B$10+$B$8*SQRT($B$10)*B75</x:f>
        <x:v>0.04792264233135459</x:v>
      </x:c>
      <x:c r="D75" s="36" t="n">
        <x:f>$B$6*EXP(C75)</x:f>
        <x:v>104.90894970677107</x:v>
      </x:c>
      <x:c r="E75" s="34"/>
      <x:c r="F75" s="34"/>
      <x:c r="G75" s="34"/>
      <x:c r="H75" s="34"/>
      <x:c r="I75" s="34"/>
      <x:c r="J75" s="34"/>
      <x:c r="K75" s="34"/>
      <x:c r="L75" s="34"/>
      <x:c r="M75" s="34"/>
      <x:c r="N75" s="34"/>
      <x:c r="O75" s="34"/>
      <x:c r="P75" s="34"/>
      <x:c r="Q75" s="34"/>
      <x:c r="R75" s="34"/>
      <x:c r="S75" s="34"/>
      <x:c r="T75" s="34"/>
      <x:c r="U75" s="34"/>
      <x:c r="W75" s="32" t="n">
        <x:f>ROUND(MIN($D$70:$D$1069)+(MAX($D$70:$D$1069)-MIN($D$70:$D$1069))*6/15,0)</x:f>
        <x:v>122.0</x:v>
      </x:c>
      <x:c r="X75" s="1" t="n">
        <x:f>COUNTIFS($D$70:$D$1069,"&lt;="&amp;W75)-COUNTIFS($D$70:$D$1069,"&lt;="&amp;W74)</x:f>
        <x:v>199</x:v>
      </x:c>
    </x:row>
    <x:row r="76">
      <x:c r="A76" s="34" t="n">
        <x:v>7</x:v>
      </x:c>
      <x:c r="B76" s="39" t="n">
        <x:v>-0.6863826641661506</x:v>
      </x:c>
      <x:c r="C76" s="35" t="n">
        <x:f>($B$7-0.5*$B$8^2)*$B$10+$B$8*SQRT($B$10)*B76</x:f>
        <x:v>-0.07727653283323013</x:v>
      </x:c>
      <x:c r="D76" s="36" t="n">
        <x:f>$B$6*EXP(C76)</x:f>
        <x:v>92.5633850060343</x:v>
      </x:c>
      <x:c r="E76" s="34"/>
      <x:c r="F76" s="34"/>
      <x:c r="G76" s="34"/>
      <x:c r="H76" s="34"/>
      <x:c r="I76" s="34"/>
      <x:c r="J76" s="34"/>
      <x:c r="K76" s="34"/>
      <x:c r="L76" s="34"/>
      <x:c r="M76" s="34"/>
      <x:c r="N76" s="34"/>
      <x:c r="O76" s="34"/>
      <x:c r="P76" s="34"/>
      <x:c r="Q76" s="34"/>
      <x:c r="R76" s="34"/>
      <x:c r="S76" s="34"/>
      <x:c r="T76" s="34"/>
      <x:c r="U76" s="34"/>
      <x:c r="W76" s="32" t="n">
        <x:f>ROUND(MIN($D$70:$D$1069)+(MAX($D$70:$D$1069)-MIN($D$70:$D$1069))*7/15,0)</x:f>
        <x:v>134.0</x:v>
      </x:c>
      <x:c r="X76" s="1" t="n">
        <x:f>COUNTIFS($D$70:$D$1069,"&lt;="&amp;W76)-COUNTIFS($D$70:$D$1069,"&lt;="&amp;W75)</x:f>
        <x:v>109</x:v>
      </x:c>
    </x:row>
    <x:row r="77">
      <x:c r="A77" s="34" t="n">
        <x:v>8</x:v>
      </x:c>
      <x:c r="B77" s="39" t="n">
        <x:v>-0.7265754425832159</x:v>
      </x:c>
      <x:c r="C77" s="35" t="n">
        <x:f>($B$7-0.5*$B$8^2)*$B$10+$B$8*SQRT($B$10)*B77</x:f>
        <x:v>-0.08531508851664318</x:v>
      </x:c>
      <x:c r="D77" s="36" t="n">
        <x:f>$B$6*EXP(C77)</x:f>
        <x:v>91.82229173187633</x:v>
      </x:c>
      <x:c r="E77" s="34"/>
      <x:c r="F77" s="34"/>
      <x:c r="G77" s="34"/>
      <x:c r="H77" s="34"/>
      <x:c r="I77" s="34"/>
      <x:c r="J77" s="34"/>
      <x:c r="K77" s="34"/>
      <x:c r="L77" s="34"/>
      <x:c r="M77" s="34"/>
      <x:c r="N77" s="34"/>
      <x:c r="O77" s="34"/>
      <x:c r="P77" s="34"/>
      <x:c r="Q77" s="34"/>
      <x:c r="R77" s="34"/>
      <x:c r="S77" s="34"/>
      <x:c r="T77" s="34"/>
      <x:c r="U77" s="34"/>
      <x:c r="W77" s="32" t="n">
        <x:f>ROUND(MIN($D$70:$D$1069)+(MAX($D$70:$D$1069)-MIN($D$70:$D$1069))*8/15,0)</x:f>
        <x:v>145.0</x:v>
      </x:c>
      <x:c r="X77" s="1" t="n">
        <x:f>COUNTIFS($D$70:$D$1069,"&lt;="&amp;W77)-COUNTIFS($D$70:$D$1069,"&lt;="&amp;W76)</x:f>
        <x:v>46</x:v>
      </x:c>
    </x:row>
    <x:row r="78">
      <x:c r="A78" s="34" t="n">
        <x:v>9</x:v>
      </x:c>
      <x:c r="B78" s="39" t="n">
        <x:v>-0.012050784504952169</x:v>
      </x:c>
      <x:c r="C78" s="35" t="n">
        <x:f>($B$7-0.5*$B$8^2)*$B$10+$B$8*SQRT($B$10)*B78</x:f>
        <x:v>0.057589843099009566</x:v>
      </x:c>
      <x:c r="D78" s="36" t="n">
        <x:f>$B$6*EXP(C78)</x:f>
        <x:v>105.92804354167578</x:v>
      </x:c>
      <x:c r="E78" s="34"/>
      <x:c r="F78" s="34"/>
      <x:c r="G78" s="34"/>
      <x:c r="H78" s="34"/>
      <x:c r="I78" s="34"/>
      <x:c r="J78" s="34"/>
      <x:c r="K78" s="34"/>
      <x:c r="L78" s="34"/>
      <x:c r="M78" s="34"/>
      <x:c r="N78" s="34"/>
      <x:c r="O78" s="34"/>
      <x:c r="P78" s="34"/>
      <x:c r="Q78" s="34"/>
      <x:c r="R78" s="34"/>
      <x:c r="S78" s="34"/>
      <x:c r="T78" s="34"/>
      <x:c r="U78" s="34"/>
      <x:c r="W78" s="32" t="n">
        <x:f>ROUND(MIN($D$70:$D$1069)+(MAX($D$70:$D$1069)-MIN($D$70:$D$1069))*9/15,0)</x:f>
        <x:v>157.0</x:v>
      </x:c>
      <x:c r="X78" s="1" t="n">
        <x:f>COUNTIFS($D$70:$D$1069,"&lt;="&amp;W78)-COUNTIFS($D$70:$D$1069,"&lt;="&amp;W77)</x:f>
        <x:v>42</x:v>
      </x:c>
    </x:row>
    <x:row r="79">
      <x:c r="A79" s="34" t="n">
        <x:v>10</x:v>
      </x:c>
      <x:c r="B79" s="39" t="n">
        <x:v>0.9927178096181845</x:v>
      </x:c>
      <x:c r="C79" s="35" t="n">
        <x:f>($B$7-0.5*$B$8^2)*$B$10+$B$8*SQRT($B$10)*B79</x:f>
        <x:v>0.2585435619236369</x:v>
      </x:c>
      <x:c r="D79" s="36" t="n">
        <x:f>$B$6*EXP(C79)</x:f>
        <x:v>129.5042563169369</x:v>
      </x:c>
      <x:c r="E79" s="34"/>
      <x:c r="F79" s="34"/>
      <x:c r="G79" s="34"/>
      <x:c r="H79" s="34"/>
      <x:c r="I79" s="34"/>
      <x:c r="J79" s="34"/>
      <x:c r="K79" s="34"/>
      <x:c r="L79" s="34"/>
      <x:c r="M79" s="34"/>
      <x:c r="N79" s="34"/>
      <x:c r="O79" s="34"/>
      <x:c r="P79" s="34"/>
      <x:c r="Q79" s="34"/>
      <x:c r="R79" s="34"/>
      <x:c r="S79" s="34"/>
      <x:c r="T79" s="34"/>
      <x:c r="U79" s="34"/>
      <x:c r="W79" s="32" t="n">
        <x:f>ROUND(MIN($D$70:$D$1069)+(MAX($D$70:$D$1069)-MIN($D$70:$D$1069))*10/15,0)</x:f>
        <x:v>169.0</x:v>
      </x:c>
      <x:c r="X79" s="1" t="n">
        <x:f>COUNTIFS($D$70:$D$1069,"&lt;="&amp;W79)-COUNTIFS($D$70:$D$1069,"&lt;="&amp;W78)</x:f>
        <x:v>8</x:v>
      </x:c>
    </x:row>
    <x:row r="80">
      <x:c r="A80" s="34" t="n">
        <x:v>11</x:v>
      </x:c>
      <x:c r="B80" s="39" t="n">
        <x:v>-0.6905289002891052</x:v>
      </x:c>
      <x:c r="C80" s="35" t="n">
        <x:f>($B$7-0.5*$B$8^2)*$B$10+$B$8*SQRT($B$10)*B80</x:f>
        <x:v>-0.07810578005782104</x:v>
      </x:c>
      <x:c r="D80" s="36" t="n">
        <x:f>$B$6*EXP(C80)</x:f>
        <x:v>92.48665889277426</x:v>
      </x:c>
      <x:c r="E80" s="34"/>
      <x:c r="F80" s="34"/>
      <x:c r="G80" s="34"/>
      <x:c r="H80" s="34"/>
      <x:c r="I80" s="34"/>
      <x:c r="J80" s="34"/>
      <x:c r="K80" s="34"/>
      <x:c r="L80" s="34"/>
      <x:c r="M80" s="34"/>
      <x:c r="N80" s="34"/>
      <x:c r="O80" s="34"/>
      <x:c r="P80" s="34"/>
      <x:c r="Q80" s="34"/>
      <x:c r="R80" s="34"/>
      <x:c r="S80" s="34"/>
      <x:c r="T80" s="34"/>
      <x:c r="U80" s="34"/>
      <x:c r="W80" s="32" t="n">
        <x:f>ROUND(MIN($D$70:$D$1069)+(MAX($D$70:$D$1069)-MIN($D$70:$D$1069))*11/15,0)</x:f>
        <x:v>181.0</x:v>
      </x:c>
      <x:c r="X80" s="1" t="n">
        <x:f>COUNTIFS($D$70:$D$1069,"&lt;="&amp;W80)-COUNTIFS($D$70:$D$1069,"&lt;="&amp;W79)</x:f>
        <x:v>5</x:v>
      </x:c>
    </x:row>
    <x:row r="81">
      <x:c r="A81" s="34" t="n">
        <x:v>12</x:v>
      </x:c>
      <x:c r="B81" s="39" t="n">
        <x:v>0.8386047475170312</x:v>
      </x:c>
      <x:c r="C81" s="35" t="n">
        <x:f>($B$7-0.5*$B$8^2)*$B$10+$B$8*SQRT($B$10)*B81</x:f>
        <x:v>0.22772094950340624</x:v>
      </x:c>
      <x:c r="D81" s="36" t="n">
        <x:f>$B$6*EXP(C81)</x:f>
        <x:v>125.57348630991363</x:v>
      </x:c>
      <x:c r="E81" s="34"/>
      <x:c r="F81" s="34"/>
      <x:c r="G81" s="34"/>
      <x:c r="H81" s="34"/>
      <x:c r="I81" s="34"/>
      <x:c r="J81" s="34"/>
      <x:c r="K81" s="34"/>
      <x:c r="L81" s="34"/>
      <x:c r="M81" s="34"/>
      <x:c r="N81" s="34"/>
      <x:c r="O81" s="34"/>
      <x:c r="P81" s="34"/>
      <x:c r="Q81" s="34"/>
      <x:c r="R81" s="34"/>
      <x:c r="S81" s="34"/>
      <x:c r="T81" s="34"/>
      <x:c r="U81" s="34"/>
      <x:c r="W81" s="32" t="n">
        <x:f>ROUND(MIN($D$70:$D$1069)+(MAX($D$70:$D$1069)-MIN($D$70:$D$1069))*12/15,0)</x:f>
        <x:v>193.0</x:v>
      </x:c>
      <x:c r="X81" s="1" t="n">
        <x:f>COUNTIFS($D$70:$D$1069,"&lt;="&amp;W81)-COUNTIFS($D$70:$D$1069,"&lt;="&amp;W80)</x:f>
        <x:v>5</x:v>
      </x:c>
    </x:row>
    <x:row r="82">
      <x:c r="A82" s="34" t="n">
        <x:v>13</x:v>
      </x:c>
      <x:c r="B82" s="39" t="n">
        <x:v>-0.4859948920410107</x:v>
      </x:c>
      <x:c r="C82" s="35" t="n">
        <x:f>($B$7-0.5*$B$8^2)*$B$10+$B$8*SQRT($B$10)*B82</x:f>
        <x:v>-0.037198978408202146</x:v>
      </x:c>
      <x:c r="D82" s="36" t="n">
        <x:f>$B$6*EXP(C82)</x:f>
        <x:v>96.34844036814829</x:v>
      </x:c>
      <x:c r="E82" s="34"/>
      <x:c r="F82" s="34"/>
      <x:c r="G82" s="34"/>
      <x:c r="H82" s="34"/>
      <x:c r="I82" s="34"/>
      <x:c r="J82" s="34"/>
      <x:c r="K82" s="34"/>
      <x:c r="L82" s="34"/>
      <x:c r="M82" s="34"/>
      <x:c r="N82" s="34"/>
      <x:c r="O82" s="34"/>
      <x:c r="P82" s="34"/>
      <x:c r="Q82" s="34"/>
      <x:c r="R82" s="34"/>
      <x:c r="S82" s="34"/>
      <x:c r="T82" s="34"/>
      <x:c r="U82" s="34"/>
      <x:c r="W82" s="32" t="n">
        <x:f>ROUND(MIN($D$70:$D$1069)+(MAX($D$70:$D$1069)-MIN($D$70:$D$1069))*13/15,0)</x:f>
        <x:v>205.0</x:v>
      </x:c>
      <x:c r="X82" s="1" t="n">
        <x:f>COUNTIFS($D$70:$D$1069,"&lt;="&amp;W82)-COUNTIFS($D$70:$D$1069,"&lt;="&amp;W81)</x:f>
        <x:v>0</x:v>
      </x:c>
    </x:row>
    <x:row r="83">
      <x:c r="A83" s="34" t="n">
        <x:v>14</x:v>
      </x:c>
      <x:c r="B83" s="39" t="n">
        <x:v>-0.23692889502849962</x:v>
      </x:c>
      <x:c r="C83" s="35" t="n">
        <x:f>($B$7-0.5*$B$8^2)*$B$10+$B$8*SQRT($B$10)*B83</x:f>
        <x:v>0.012614220994300068</x:v>
      </x:c>
      <x:c r="D83" s="36" t="n">
        <x:f>$B$6*EXP(C83)</x:f>
        <x:v>101.26941158636976</x:v>
      </x:c>
      <x:c r="E83" s="34"/>
      <x:c r="F83" s="34"/>
      <x:c r="G83" s="34"/>
      <x:c r="H83" s="34"/>
      <x:c r="I83" s="34"/>
      <x:c r="J83" s="34"/>
      <x:c r="K83" s="34"/>
      <x:c r="L83" s="34"/>
      <x:c r="M83" s="34"/>
      <x:c r="N83" s="34"/>
      <x:c r="O83" s="34"/>
      <x:c r="P83" s="34"/>
      <x:c r="Q83" s="34"/>
      <x:c r="R83" s="34"/>
      <x:c r="S83" s="34"/>
      <x:c r="T83" s="34"/>
      <x:c r="U83" s="34"/>
      <x:c r="W83" s="32" t="n">
        <x:f>ROUND(MIN($D$70:$D$1069)+(MAX($D$70:$D$1069)-MIN($D$70:$D$1069))*14/15,0)</x:f>
        <x:v>217.0</x:v>
      </x:c>
      <x:c r="X83" s="1" t="n">
        <x:f>COUNTIFS($D$70:$D$1069,"&lt;="&amp;W83)-COUNTIFS($D$70:$D$1069,"&lt;="&amp;W82)</x:f>
        <x:v>0</x:v>
      </x:c>
    </x:row>
    <x:row r="84">
      <x:c r="A84" s="34" t="n">
        <x:v>15</x:v>
      </x:c>
      <x:c r="B84" s="39" t="n">
        <x:v>0.340004355146361</x:v>
      </x:c>
      <x:c r="C84" s="35" t="n">
        <x:f>($B$7-0.5*$B$8^2)*$B$10+$B$8*SQRT($B$10)*B84</x:f>
        <x:v>0.1280008710292722</x:v>
      </x:c>
      <x:c r="D84" s="36" t="n">
        <x:f>$B$6*EXP(C84)</x:f>
        <x:v>113.65539926684262</x:v>
      </x:c>
      <x:c r="E84" s="34"/>
      <x:c r="F84" s="34"/>
      <x:c r="G84" s="34"/>
      <x:c r="H84" s="34"/>
      <x:c r="I84" s="34"/>
      <x:c r="J84" s="34"/>
      <x:c r="K84" s="34"/>
      <x:c r="L84" s="34"/>
      <x:c r="M84" s="34"/>
      <x:c r="N84" s="34"/>
      <x:c r="O84" s="34"/>
      <x:c r="P84" s="34"/>
      <x:c r="Q84" s="34"/>
      <x:c r="R84" s="34"/>
      <x:c r="S84" s="34"/>
      <x:c r="T84" s="34"/>
      <x:c r="U84" s="34"/>
      <x:c r="W84" s="32" t="n">
        <x:f>ROUNDUP(MAX($D$70:$D$1069),0)</x:f>
        <x:v>229.0</x:v>
      </x:c>
      <x:c r="X84" s="1" t="n">
        <x:f>COUNTIFS($D$70:$D$1069,"&lt;="&amp;W84)-COUNTIFS($D$70:$D$1069,"&lt;="&amp;W83)</x:f>
        <x:v>1</x:v>
      </x:c>
    </x:row>
    <x:row r="85">
      <x:c r="A85" s="34" t="n">
        <x:v>16</x:v>
      </x:c>
      <x:c r="B85" s="39" t="n">
        <x:v>1.5133549320111883</x:v>
      </x:c>
      <x:c r="C85" s="35" t="n">
        <x:f>($B$7-0.5*$B$8^2)*$B$10+$B$8*SQRT($B$10)*B85</x:f>
        <x:v>0.36267098640223766</x:v>
      </x:c>
      <x:c r="D85" s="36" t="n">
        <x:f>$B$6*EXP(C85)</x:f>
        <x:v>143.71629352983587</x:v>
      </x:c>
      <x:c r="E85" s="34"/>
      <x:c r="F85" s="34"/>
      <x:c r="G85" s="34"/>
      <x:c r="H85" s="34"/>
      <x:c r="I85" s="34"/>
      <x:c r="J85" s="34"/>
      <x:c r="K85" s="34"/>
      <x:c r="L85" s="34"/>
      <x:c r="M85" s="34"/>
      <x:c r="N85" s="34"/>
      <x:c r="O85" s="34"/>
      <x:c r="P85" s="34"/>
      <x:c r="Q85" s="34"/>
      <x:c r="R85" s="34"/>
      <x:c r="S85" s="34"/>
      <x:c r="T85" s="34"/>
      <x:c r="U85" s="34"/>
    </x:row>
    <x:row r="86">
      <x:c r="A86" s="34" t="n">
        <x:v>17</x:v>
      </x:c>
      <x:c r="B86" s="39" t="n">
        <x:v>0.8978236387526354</x:v>
      </x:c>
      <x:c r="C86" s="35" t="n">
        <x:f>($B$7-0.5*$B$8^2)*$B$10+$B$8*SQRT($B$10)*B86</x:f>
        <x:v>0.2395647277505271</x:v>
      </x:c>
      <x:c r="D86" s="36" t="n">
        <x:f>$B$6*EXP(C86)</x:f>
        <x:v>127.06959312532923</x:v>
      </x:c>
      <x:c r="E86" s="34"/>
      <x:c r="F86" s="34"/>
      <x:c r="G86" s="34"/>
      <x:c r="H86" s="34"/>
      <x:c r="I86" s="34"/>
      <x:c r="J86" s="34"/>
      <x:c r="K86" s="34"/>
      <x:c r="L86" s="34"/>
      <x:c r="M86" s="34"/>
      <x:c r="N86" s="34"/>
      <x:c r="O86" s="34"/>
      <x:c r="P86" s="34"/>
      <x:c r="Q86" s="34"/>
      <x:c r="R86" s="34"/>
      <x:c r="S86" s="34"/>
      <x:c r="T86" s="34"/>
      <x:c r="U86" s="34"/>
    </x:row>
    <x:row r="87">
      <x:c r="A87" s="34" t="n">
        <x:v>18</x:v>
      </x:c>
      <x:c r="B87" s="39" t="n">
        <x:v>0.536158163849451</x:v>
      </x:c>
      <x:c r="C87" s="35" t="n">
        <x:f>($B$7-0.5*$B$8^2)*$B$10+$B$8*SQRT($B$10)*B87</x:f>
        <x:v>0.16723163276989023</x:v>
      </x:c>
      <x:c r="D87" s="36" t="n">
        <x:f>$B$6*EXP(C87)</x:f>
        <x:v>118.20280300273805</x:v>
      </x:c>
      <x:c r="E87" s="34"/>
      <x:c r="F87" s="34"/>
      <x:c r="G87" s="34"/>
      <x:c r="H87" s="34"/>
      <x:c r="I87" s="34"/>
      <x:c r="J87" s="34"/>
      <x:c r="K87" s="34"/>
      <x:c r="L87" s="34"/>
      <x:c r="M87" s="34"/>
      <x:c r="N87" s="34"/>
      <x:c r="O87" s="34"/>
      <x:c r="P87" s="34"/>
      <x:c r="Q87" s="34"/>
      <x:c r="R87" s="34"/>
      <x:c r="S87" s="34"/>
      <x:c r="T87" s="34"/>
      <x:c r="U87" s="34"/>
    </x:row>
    <x:row r="88">
      <x:c r="A88" s="34" t="n">
        <x:v>19</x:v>
      </x:c>
      <x:c r="B88" s="39" t="n">
        <x:v>1.70217455514165</x:v>
      </x:c>
      <x:c r="C88" s="35" t="n">
        <x:f>($B$7-0.5*$B$8^2)*$B$10+$B$8*SQRT($B$10)*B88</x:f>
        <x:v>0.40043491102833</x:v>
      </x:c>
      <x:c r="D88" s="36" t="n">
        <x:f>$B$6*EXP(C88)</x:f>
        <x:v>149.2473649762598</x:v>
      </x:c>
      <x:c r="E88" s="34"/>
      <x:c r="F88" s="34"/>
      <x:c r="G88" s="34"/>
      <x:c r="H88" s="34"/>
      <x:c r="I88" s="34"/>
      <x:c r="J88" s="34"/>
      <x:c r="K88" s="34"/>
      <x:c r="L88" s="34"/>
      <x:c r="M88" s="34"/>
      <x:c r="N88" s="34"/>
      <x:c r="O88" s="34"/>
      <x:c r="P88" s="34"/>
      <x:c r="Q88" s="34"/>
      <x:c r="R88" s="34"/>
      <x:c r="S88" s="34"/>
      <x:c r="T88" s="34"/>
      <x:c r="U88" s="34"/>
    </x:row>
    <x:row r="89">
      <x:c r="A89" s="34" t="n">
        <x:v>20</x:v>
      </x:c>
      <x:c r="B89" s="39" t="n">
        <x:v>-0.3292446530450841</x:v>
      </x:c>
      <x:c r="C89" s="35" t="n">
        <x:f>($B$7-0.5*$B$8^2)*$B$10+$B$8*SQRT($B$10)*B89</x:f>
        <x:v>-0.005848930609016825</x:v>
      </x:c>
      <x:c r="D89" s="36" t="n">
        <x:f>$B$6*EXP(C89)</x:f>
        <x:v>99.41681410856819</x:v>
      </x:c>
      <x:c r="E89" s="34"/>
      <x:c r="F89" s="34"/>
      <x:c r="G89" s="34"/>
      <x:c r="H89" s="34"/>
      <x:c r="I89" s="34"/>
      <x:c r="J89" s="34"/>
      <x:c r="K89" s="34"/>
      <x:c r="L89" s="34"/>
      <x:c r="M89" s="34"/>
      <x:c r="N89" s="34"/>
      <x:c r="O89" s="34"/>
      <x:c r="P89" s="34"/>
      <x:c r="Q89" s="34"/>
      <x:c r="R89" s="34"/>
      <x:c r="S89" s="34"/>
      <x:c r="T89" s="34"/>
      <x:c r="U89" s="34"/>
    </x:row>
    <x:row r="90">
      <x:c r="A90" s="34" t="n">
        <x:v>21</x:v>
      </x:c>
      <x:c r="B90" s="39" t="n">
        <x:v>0.0015732238127960675</x:v>
      </x:c>
      <x:c r="C90" s="35" t="n">
        <x:f>($B$7-0.5*$B$8^2)*$B$10+$B$8*SQRT($B$10)*B90</x:f>
        <x:v>0.06031464476255921</x:v>
      </x:c>
      <x:c r="D90" s="36" t="n">
        <x:f>$B$6*EXP(C90)</x:f>
        <x:v>106.21707004205507</x:v>
      </x:c>
      <x:c r="E90" s="34"/>
      <x:c r="F90" s="34"/>
      <x:c r="G90" s="34"/>
      <x:c r="H90" s="34"/>
      <x:c r="I90" s="34"/>
      <x:c r="J90" s="34"/>
      <x:c r="K90" s="34"/>
      <x:c r="L90" s="34"/>
      <x:c r="M90" s="34"/>
      <x:c r="N90" s="34"/>
      <x:c r="O90" s="34"/>
      <x:c r="P90" s="34"/>
      <x:c r="Q90" s="34"/>
      <x:c r="R90" s="34"/>
      <x:c r="S90" s="34"/>
      <x:c r="T90" s="34"/>
      <x:c r="U90" s="34"/>
    </x:row>
    <x:row r="91">
      <x:c r="A91" s="34" t="n">
        <x:v>22</x:v>
      </x:c>
      <x:c r="B91" s="39" t="n">
        <x:v>1.436073617973919</x:v>
      </x:c>
      <x:c r="C91" s="35" t="n">
        <x:f>($B$7-0.5*$B$8^2)*$B$10+$B$8*SQRT($B$10)*B91</x:f>
        <x:v>0.34721472359478384</x:v>
      </x:c>
      <x:c r="D91" s="36" t="n">
        <x:f>$B$6*EXP(C91)</x:f>
        <x:v>141.51205525219223</x:v>
      </x:c>
      <x:c r="E91" s="34"/>
      <x:c r="F91" s="34"/>
      <x:c r="G91" s="34"/>
      <x:c r="H91" s="34"/>
      <x:c r="I91" s="34"/>
      <x:c r="J91" s="34"/>
      <x:c r="K91" s="34"/>
      <x:c r="L91" s="34"/>
      <x:c r="M91" s="34"/>
      <x:c r="N91" s="34"/>
      <x:c r="O91" s="34"/>
      <x:c r="P91" s="34"/>
      <x:c r="Q91" s="34"/>
      <x:c r="R91" s="34"/>
      <x:c r="S91" s="34"/>
      <x:c r="T91" s="34"/>
      <x:c r="U91" s="34"/>
    </x:row>
    <x:row r="92">
      <x:c r="A92" s="34" t="n">
        <x:v>23</x:v>
      </x:c>
      <x:c r="B92" s="39" t="n">
        <x:v>-0.16065440514912327</x:v>
      </x:c>
      <x:c r="C92" s="35" t="n">
        <x:f>($B$7-0.5*$B$8^2)*$B$10+$B$8*SQRT($B$10)*B92</x:f>
        <x:v>0.02786911897017534</x:v>
      </x:c>
      <x:c r="D92" s="36" t="n">
        <x:f>$B$6*EXP(C92)</x:f>
        <x:v>102.82610957429253</x:v>
      </x:c>
      <x:c r="E92" s="34"/>
      <x:c r="F92" s="34"/>
      <x:c r="G92" s="34"/>
      <x:c r="H92" s="34"/>
      <x:c r="I92" s="34"/>
      <x:c r="J92" s="34"/>
      <x:c r="K92" s="34"/>
      <x:c r="L92" s="34"/>
      <x:c r="M92" s="34"/>
      <x:c r="N92" s="34"/>
      <x:c r="O92" s="34"/>
      <x:c r="P92" s="34"/>
      <x:c r="Q92" s="34"/>
      <x:c r="R92" s="34"/>
      <x:c r="S92" s="34"/>
      <x:c r="T92" s="34"/>
      <x:c r="U92" s="34"/>
    </x:row>
    <x:row r="93">
      <x:c r="A93" s="34" t="n">
        <x:v>24</x:v>
      </x:c>
      <x:c r="B93" s="39" t="n">
        <x:v>-0.017016818443043872</x:v>
      </x:c>
      <x:c r="C93" s="35" t="n">
        <x:f>($B$7-0.5*$B$8^2)*$B$10+$B$8*SQRT($B$10)*B93</x:f>
        <x:v>0.056596636311391224</x:v>
      </x:c>
      <x:c r="D93" s="36" t="n">
        <x:f>$B$6*EXP(C93)</x:f>
        <x:v>105.82288731941227</x:v>
      </x:c>
      <x:c r="E93" s="34"/>
      <x:c r="F93" s="34"/>
      <x:c r="G93" s="34"/>
      <x:c r="H93" s="34"/>
      <x:c r="I93" s="34"/>
      <x:c r="J93" s="34"/>
      <x:c r="K93" s="34"/>
      <x:c r="L93" s="34"/>
      <x:c r="M93" s="34"/>
      <x:c r="N93" s="34"/>
      <x:c r="O93" s="34"/>
      <x:c r="P93" s="34"/>
      <x:c r="Q93" s="34"/>
      <x:c r="R93" s="34"/>
      <x:c r="S93" s="34"/>
      <x:c r="T93" s="34"/>
      <x:c r="U93" s="34"/>
    </x:row>
    <x:row r="94">
      <x:c r="A94" s="34" t="n">
        <x:v>25</x:v>
      </x:c>
      <x:c r="B94" s="39" t="n">
        <x:v>0.9297341061717993</x:v>
      </x:c>
      <x:c r="C94" s="35" t="n">
        <x:f>($B$7-0.5*$B$8^2)*$B$10+$B$8*SQRT($B$10)*B94</x:f>
        <x:v>0.24594682123435987</x:v>
      </x:c>
      <x:c r="D94" s="36" t="n">
        <x:f>$B$6*EXP(C94)</x:f>
        <x:v>127.88315650493595</x:v>
      </x:c>
      <x:c r="E94" s="34"/>
      <x:c r="F94" s="34"/>
      <x:c r="G94" s="34"/>
      <x:c r="H94" s="34"/>
      <x:c r="I94" s="34"/>
      <x:c r="J94" s="34"/>
      <x:c r="K94" s="34"/>
      <x:c r="L94" s="34"/>
      <x:c r="M94" s="34"/>
      <x:c r="N94" s="34"/>
      <x:c r="O94" s="34"/>
      <x:c r="P94" s="34"/>
      <x:c r="Q94" s="34"/>
      <x:c r="R94" s="34"/>
      <x:c r="S94" s="34"/>
      <x:c r="T94" s="34"/>
      <x:c r="U94" s="34"/>
    </x:row>
    <x:row r="95">
      <x:c r="A95" s="34" t="n">
        <x:v>26</x:v>
      </x:c>
      <x:c r="B95" s="39" t="n">
        <x:v>0.46061267591067573</x:v>
      </x:c>
      <x:c r="C95" s="35" t="n">
        <x:f>($B$7-0.5*$B$8^2)*$B$10+$B$8*SQRT($B$10)*B95</x:f>
        <x:v>0.15212253518213514</x:v>
      </x:c>
      <x:c r="D95" s="36" t="n">
        <x:f>$B$6*EXP(C95)</x:f>
        <x:v>116.43028957589327</x:v>
      </x:c>
      <x:c r="E95" s="34"/>
      <x:c r="F95" s="34"/>
      <x:c r="G95" s="34"/>
      <x:c r="H95" s="34"/>
      <x:c r="I95" s="34"/>
      <x:c r="J95" s="34"/>
      <x:c r="K95" s="34"/>
      <x:c r="L95" s="34"/>
      <x:c r="M95" s="34"/>
      <x:c r="N95" s="34"/>
      <x:c r="O95" s="34"/>
      <x:c r="P95" s="34"/>
      <x:c r="Q95" s="34"/>
      <x:c r="R95" s="34"/>
      <x:c r="S95" s="34"/>
      <x:c r="T95" s="34"/>
      <x:c r="U95" s="34"/>
    </x:row>
    <x:row r="96">
      <x:c r="A96" s="34" t="n">
        <x:v>27</x:v>
      </x:c>
      <x:c r="B96" s="39" t="n">
        <x:v>-2.6419129676830617</x:v>
      </x:c>
      <x:c r="C96" s="35" t="n">
        <x:f>($B$7-0.5*$B$8^2)*$B$10+$B$8*SQRT($B$10)*B96</x:f>
        <x:v>-0.4683825935366123</x:v>
      </x:c>
      <x:c r="D96" s="36" t="n">
        <x:f>$B$6*EXP(C96)</x:f>
        <x:v>62.60139689360901</x:v>
      </x:c>
      <x:c r="E96" s="34"/>
      <x:c r="F96" s="34"/>
      <x:c r="G96" s="34"/>
      <x:c r="H96" s="34"/>
      <x:c r="I96" s="34"/>
      <x:c r="J96" s="34"/>
      <x:c r="K96" s="34"/>
      <x:c r="L96" s="34"/>
      <x:c r="M96" s="34"/>
      <x:c r="N96" s="34"/>
      <x:c r="O96" s="34"/>
      <x:c r="P96" s="34"/>
      <x:c r="Q96" s="34"/>
      <x:c r="R96" s="34"/>
      <x:c r="S96" s="34"/>
      <x:c r="T96" s="34"/>
      <x:c r="U96" s="34"/>
    </x:row>
    <x:row r="97">
      <x:c r="A97" s="34" t="n">
        <x:v>28</x:v>
      </x:c>
      <x:c r="B97" s="39" t="n">
        <x:v>-0.8113141209562778</x:v>
      </x:c>
      <x:c r="C97" s="35" t="n">
        <x:f>($B$7-0.5*$B$8^2)*$B$10+$B$8*SQRT($B$10)*B97</x:f>
        <x:v>-0.10226282419125557</x:v>
      </x:c>
      <x:c r="D97" s="36" t="n">
        <x:f>$B$6*EXP(C97)</x:f>
        <x:v>90.27922448436328</x:v>
      </x:c>
      <x:c r="E97" s="34"/>
      <x:c r="F97" s="34"/>
      <x:c r="G97" s="34"/>
      <x:c r="H97" s="34"/>
      <x:c r="I97" s="34"/>
      <x:c r="J97" s="34"/>
      <x:c r="K97" s="34"/>
      <x:c r="L97" s="34"/>
      <x:c r="M97" s="34"/>
      <x:c r="N97" s="34"/>
      <x:c r="O97" s="34"/>
      <x:c r="P97" s="34"/>
      <x:c r="Q97" s="34"/>
      <x:c r="R97" s="34"/>
      <x:c r="S97" s="34"/>
      <x:c r="T97" s="34"/>
      <x:c r="U97" s="34"/>
    </x:row>
    <x:row r="98">
      <x:c r="A98" s="34" t="n">
        <x:v>29</x:v>
      </x:c>
      <x:c r="B98" s="39" t="n">
        <x:v>-0.06355883551470834</x:v>
      </x:c>
      <x:c r="C98" s="35" t="n">
        <x:f>($B$7-0.5*$B$8^2)*$B$10+$B$8*SQRT($B$10)*B98</x:f>
        <x:v>0.04728823289705833</x:v>
      </x:c>
      <x:c r="D98" s="36" t="n">
        <x:f>$B$6*EXP(C98)</x:f>
        <x:v>104.84241558650331</x:v>
      </x:c>
      <x:c r="E98" s="34"/>
      <x:c r="F98" s="34"/>
      <x:c r="G98" s="34"/>
      <x:c r="H98" s="34"/>
      <x:c r="I98" s="34"/>
      <x:c r="J98" s="34"/>
      <x:c r="K98" s="34"/>
      <x:c r="L98" s="34"/>
      <x:c r="M98" s="34"/>
      <x:c r="N98" s="34"/>
      <x:c r="O98" s="34"/>
      <x:c r="P98" s="34"/>
      <x:c r="Q98" s="34"/>
      <x:c r="R98" s="34"/>
      <x:c r="S98" s="34"/>
      <x:c r="T98" s="34"/>
      <x:c r="U98" s="34"/>
    </x:row>
    <x:row r="99">
      <x:c r="A99" s="34" t="n">
        <x:v>30</x:v>
      </x:c>
      <x:c r="B99" s="39" t="n">
        <x:v>0.06662040493458996</x:v>
      </x:c>
      <x:c r="C99" s="35" t="n">
        <x:f>($B$7-0.5*$B$8^2)*$B$10+$B$8*SQRT($B$10)*B99</x:f>
        <x:v>0.07332408098691799</x:v>
      </x:c>
      <x:c r="D99" s="36" t="n">
        <x:f>$B$6*EXP(C99)</x:f>
        <x:v>107.60792172260425</x:v>
      </x:c>
      <x:c r="E99" s="34"/>
      <x:c r="F99" s="34"/>
      <x:c r="G99" s="34"/>
      <x:c r="H99" s="34"/>
      <x:c r="I99" s="34"/>
      <x:c r="J99" s="34"/>
      <x:c r="K99" s="34"/>
      <x:c r="L99" s="34"/>
      <x:c r="M99" s="34"/>
      <x:c r="N99" s="34"/>
      <x:c r="O99" s="34"/>
      <x:c r="P99" s="34"/>
      <x:c r="Q99" s="34"/>
      <x:c r="R99" s="34"/>
      <x:c r="S99" s="34"/>
      <x:c r="T99" s="34"/>
      <x:c r="U99" s="34"/>
    </x:row>
    <x:row r="100">
      <x:c r="A100" s="34" t="n">
        <x:v>31</x:v>
      </x:c>
      <x:c r="B100" s="39" t="n">
        <x:v>-0.24228944071344835</x:v>
      </x:c>
      <x:c r="C100" s="35" t="n">
        <x:f>($B$7-0.5*$B$8^2)*$B$10+$B$8*SQRT($B$10)*B100</x:f>
        <x:v>0.011542111857310328</x:v>
      </x:c>
      <x:c r="D100" s="36" t="n">
        <x:f>$B$6*EXP(C100)</x:f>
        <x:v>101.16089790455926</x:v>
      </x:c>
      <x:c r="E100" s="34"/>
      <x:c r="F100" s="34"/>
      <x:c r="G100" s="34"/>
      <x:c r="H100" s="34"/>
      <x:c r="I100" s="34"/>
      <x:c r="J100" s="34"/>
      <x:c r="K100" s="34"/>
      <x:c r="L100" s="34"/>
      <x:c r="M100" s="34"/>
      <x:c r="N100" s="34"/>
      <x:c r="O100" s="34"/>
      <x:c r="P100" s="34"/>
      <x:c r="Q100" s="34"/>
      <x:c r="R100" s="34"/>
      <x:c r="S100" s="34"/>
      <x:c r="T100" s="34"/>
      <x:c r="U100" s="34"/>
    </x:row>
    <x:row r="101">
      <x:c r="A101" s="34" t="n">
        <x:v>32</x:v>
      </x:c>
      <x:c r="B101" s="39" t="n">
        <x:v>-0.03147012860799636</x:v>
      </x:c>
      <x:c r="C101" s="35" t="n">
        <x:f>($B$7-0.5*$B$8^2)*$B$10+$B$8*SQRT($B$10)*B101</x:f>
        <x:v>0.05370597427840072</x:v>
      </x:c>
      <x:c r="D101" s="36" t="n">
        <x:f>$B$6*EXP(C101)</x:f>
        <x:v>105.5174308152739</x:v>
      </x:c>
      <x:c r="E101" s="34"/>
      <x:c r="F101" s="34"/>
      <x:c r="G101" s="34"/>
      <x:c r="H101" s="34"/>
      <x:c r="I101" s="34"/>
      <x:c r="J101" s="34"/>
      <x:c r="K101" s="34"/>
      <x:c r="L101" s="34"/>
      <x:c r="M101" s="34"/>
      <x:c r="N101" s="34"/>
      <x:c r="O101" s="34"/>
      <x:c r="P101" s="34"/>
      <x:c r="Q101" s="34"/>
      <x:c r="R101" s="34"/>
      <x:c r="S101" s="34"/>
      <x:c r="T101" s="34"/>
      <x:c r="U101" s="34"/>
    </x:row>
    <x:row r="102">
      <x:c r="A102" s="34" t="n">
        <x:v>33</x:v>
      </x:c>
      <x:c r="B102" s="39" t="n">
        <x:v>0.7707148524141394</x:v>
      </x:c>
      <x:c r="C102" s="35" t="n">
        <x:f>($B$7-0.5*$B$8^2)*$B$10+$B$8*SQRT($B$10)*B102</x:f>
        <x:v>0.21414297048282788</x:v>
      </x:c>
      <x:c r="D102" s="36" t="n">
        <x:f>$B$6*EXP(C102)</x:f>
        <x:v>123.87997539321228</x:v>
      </x:c>
      <x:c r="E102" s="34"/>
      <x:c r="F102" s="34"/>
      <x:c r="G102" s="34"/>
      <x:c r="H102" s="34"/>
      <x:c r="I102" s="34"/>
      <x:c r="J102" s="34"/>
      <x:c r="K102" s="34"/>
      <x:c r="L102" s="34"/>
      <x:c r="M102" s="34"/>
      <x:c r="N102" s="34"/>
      <x:c r="O102" s="34"/>
      <x:c r="P102" s="34"/>
      <x:c r="Q102" s="34"/>
      <x:c r="R102" s="34"/>
      <x:c r="S102" s="34"/>
      <x:c r="T102" s="34"/>
      <x:c r="U102" s="34"/>
    </x:row>
    <x:row r="103">
      <x:c r="A103" s="34" t="n">
        <x:v>34</x:v>
      </x:c>
      <x:c r="B103" s="39" t="n">
        <x:v>1.4955003114621548</x:v>
      </x:c>
      <x:c r="C103" s="35" t="n">
        <x:f>($B$7-0.5*$B$8^2)*$B$10+$B$8*SQRT($B$10)*B103</x:f>
        <x:v>0.35910006229243097</x:v>
      </x:c>
      <x:c r="D103" s="36" t="n">
        <x:f>$B$6*EXP(C103)</x:f>
        <x:v>143.2040087616794</x:v>
      </x:c>
      <x:c r="E103" s="34"/>
      <x:c r="F103" s="34"/>
      <x:c r="G103" s="34"/>
      <x:c r="H103" s="34"/>
      <x:c r="I103" s="34"/>
      <x:c r="J103" s="34"/>
      <x:c r="K103" s="34"/>
      <x:c r="L103" s="34"/>
      <x:c r="M103" s="34"/>
      <x:c r="N103" s="34"/>
      <x:c r="O103" s="34"/>
      <x:c r="P103" s="34"/>
      <x:c r="Q103" s="34"/>
      <x:c r="R103" s="34"/>
      <x:c r="S103" s="34"/>
      <x:c r="T103" s="34"/>
      <x:c r="U103" s="34"/>
    </x:row>
    <x:row r="104">
      <x:c r="A104" s="34" t="n">
        <x:v>35</x:v>
      </x:c>
      <x:c r="B104" s="39" t="n">
        <x:v>1.267359053986676</x:v>
      </x:c>
      <x:c r="C104" s="35" t="n">
        <x:f>($B$7-0.5*$B$8^2)*$B$10+$B$8*SQRT($B$10)*B104</x:f>
        <x:v>0.3134718107973352</x:v>
      </x:c>
      <x:c r="D104" s="36" t="n">
        <x:f>$B$6*EXP(C104)</x:f>
        <x:v>136.81668946843314</x:v>
      </x:c>
      <x:c r="E104" s="34"/>
      <x:c r="F104" s="34"/>
      <x:c r="G104" s="34"/>
      <x:c r="H104" s="34"/>
      <x:c r="I104" s="34"/>
      <x:c r="J104" s="34"/>
      <x:c r="K104" s="34"/>
      <x:c r="L104" s="34"/>
      <x:c r="M104" s="34"/>
      <x:c r="N104" s="34"/>
      <x:c r="O104" s="34"/>
      <x:c r="P104" s="34"/>
      <x:c r="Q104" s="34"/>
      <x:c r="R104" s="34"/>
      <x:c r="S104" s="34"/>
      <x:c r="T104" s="34"/>
      <x:c r="U104" s="34"/>
    </x:row>
    <x:row r="105">
      <x:c r="A105" s="34" t="n">
        <x:v>36</x:v>
      </x:c>
      <x:c r="B105" s="39" t="n">
        <x:v>-0.635550824251757</x:v>
      </x:c>
      <x:c r="C105" s="35" t="n">
        <x:f>($B$7-0.5*$B$8^2)*$B$10+$B$8*SQRT($B$10)*B105</x:f>
        <x:v>-0.0671101648503514</x:v>
      </x:c>
      <x:c r="D105" s="36" t="n">
        <x:f>$B$6*EXP(C105)</x:f>
        <x:v>93.50921813720656</x:v>
      </x:c>
      <x:c r="E105" s="34"/>
      <x:c r="F105" s="34"/>
      <x:c r="G105" s="34"/>
      <x:c r="H105" s="34"/>
      <x:c r="I105" s="34"/>
      <x:c r="J105" s="34"/>
      <x:c r="K105" s="34"/>
      <x:c r="L105" s="34"/>
      <x:c r="M105" s="34"/>
      <x:c r="N105" s="34"/>
      <x:c r="O105" s="34"/>
      <x:c r="P105" s="34"/>
      <x:c r="Q105" s="34"/>
      <x:c r="R105" s="34"/>
      <x:c r="S105" s="34"/>
      <x:c r="T105" s="34"/>
      <x:c r="U105" s="34"/>
    </x:row>
    <x:row r="106">
      <x:c r="A106" s="34" t="n">
        <x:v>37</x:v>
      </x:c>
      <x:c r="B106" s="39" t="n">
        <x:v>-1.5065112050526968</x:v>
      </x:c>
      <x:c r="C106" s="35" t="n">
        <x:f>($B$7-0.5*$B$8^2)*$B$10+$B$8*SQRT($B$10)*B106</x:f>
        <x:v>-0.24130224101053938</x:v>
      </x:c>
      <x:c r="D106" s="36" t="n">
        <x:f>$B$6*EXP(C106)</x:f>
        <x:v>78.56041487106165</x:v>
      </x:c>
      <x:c r="E106" s="34"/>
      <x:c r="F106" s="34"/>
      <x:c r="G106" s="34"/>
      <x:c r="H106" s="34"/>
      <x:c r="I106" s="34"/>
      <x:c r="J106" s="34"/>
      <x:c r="K106" s="34"/>
      <x:c r="L106" s="34"/>
      <x:c r="M106" s="34"/>
      <x:c r="N106" s="34"/>
      <x:c r="O106" s="34"/>
      <x:c r="P106" s="34"/>
      <x:c r="Q106" s="34"/>
      <x:c r="R106" s="34"/>
      <x:c r="S106" s="34"/>
      <x:c r="T106" s="34"/>
      <x:c r="U106" s="34"/>
    </x:row>
    <x:row r="107">
      <x:c r="A107" s="34" t="n">
        <x:v>38</x:v>
      </x:c>
      <x:c r="B107" s="39" t="n">
        <x:v>0.46887816573825813</x:v>
      </x:c>
      <x:c r="C107" s="35" t="n">
        <x:f>($B$7-0.5*$B$8^2)*$B$10+$B$8*SQRT($B$10)*B107</x:f>
        <x:v>0.15377563314765164</x:v>
      </x:c>
      <x:c r="D107" s="36" t="n">
        <x:f>$B$6*EXP(C107)</x:f>
        <x:v>116.62291942485423</x:v>
      </x:c>
      <x:c r="E107" s="34"/>
      <x:c r="F107" s="34"/>
      <x:c r="G107" s="34"/>
      <x:c r="H107" s="34"/>
      <x:c r="I107" s="34"/>
      <x:c r="J107" s="34"/>
      <x:c r="K107" s="34"/>
      <x:c r="L107" s="34"/>
      <x:c r="M107" s="34"/>
      <x:c r="N107" s="34"/>
      <x:c r="O107" s="34"/>
      <x:c r="P107" s="34"/>
      <x:c r="Q107" s="34"/>
      <x:c r="R107" s="34"/>
      <x:c r="S107" s="34"/>
      <x:c r="T107" s="34"/>
      <x:c r="U107" s="34"/>
    </x:row>
    <x:row r="108">
      <x:c r="A108" s="34" t="n">
        <x:v>39</x:v>
      </x:c>
      <x:c r="B108" s="39" t="n">
        <x:v>0.3398480745784971</x:v>
      </x:c>
      <x:c r="C108" s="35" t="n">
        <x:f>($B$7-0.5*$B$8^2)*$B$10+$B$8*SQRT($B$10)*B108</x:f>
        <x:v>0.12796961491569941</x:v>
      </x:c>
      <x:c r="D108" s="36" t="n">
        <x:f>$B$6*EXP(C108)</x:f>
        <x:v>113.65184689629191</x:v>
      </x:c>
      <x:c r="E108" s="34"/>
      <x:c r="F108" s="34"/>
      <x:c r="G108" s="34"/>
      <x:c r="H108" s="34"/>
      <x:c r="I108" s="34"/>
      <x:c r="J108" s="34"/>
      <x:c r="K108" s="34"/>
      <x:c r="L108" s="34"/>
      <x:c r="M108" s="34"/>
      <x:c r="N108" s="34"/>
      <x:c r="O108" s="34"/>
      <x:c r="P108" s="34"/>
      <x:c r="Q108" s="34"/>
      <x:c r="R108" s="34"/>
      <x:c r="S108" s="34"/>
      <x:c r="T108" s="34"/>
      <x:c r="U108" s="34"/>
    </x:row>
    <x:row r="109">
      <x:c r="A109" s="34" t="n">
        <x:v>40</x:v>
      </x:c>
      <x:c r="B109" s="39" t="n">
        <x:v>1.1883057493699518</x:v>
      </x:c>
      <x:c r="C109" s="35" t="n">
        <x:f>($B$7-0.5*$B$8^2)*$B$10+$B$8*SQRT($B$10)*B109</x:f>
        <x:v>0.2976611498739904</x:v>
      </x:c>
      <x:c r="D109" s="36" t="n">
        <x:f>$B$6*EXP(C109)</x:f>
        <x:v>134.67053792694003</x:v>
      </x:c>
      <x:c r="E109" s="34"/>
      <x:c r="F109" s="34"/>
      <x:c r="G109" s="34"/>
      <x:c r="H109" s="34"/>
      <x:c r="I109" s="34"/>
      <x:c r="J109" s="34"/>
      <x:c r="K109" s="34"/>
      <x:c r="L109" s="34"/>
      <x:c r="M109" s="34"/>
      <x:c r="N109" s="34"/>
      <x:c r="O109" s="34"/>
      <x:c r="P109" s="34"/>
      <x:c r="Q109" s="34"/>
      <x:c r="R109" s="34"/>
      <x:c r="S109" s="34"/>
      <x:c r="T109" s="34"/>
      <x:c r="U109" s="34"/>
    </x:row>
    <x:row r="110">
      <x:c r="A110" s="34" t="n">
        <x:v>41</x:v>
      </x:c>
      <x:c r="B110" s="39" t="n">
        <x:v>0.9598845043450556</x:v>
      </x:c>
      <x:c r="C110" s="35" t="n">
        <x:f>($B$7-0.5*$B$8^2)*$B$10+$B$8*SQRT($B$10)*B110</x:f>
        <x:v>0.25197690086901114</x:v>
      </x:c>
      <x:c r="D110" s="36" t="n">
        <x:f>$B$6*EXP(C110)</x:f>
        <x:v>128.65663183776874</x:v>
      </x:c>
      <x:c r="E110" s="34"/>
      <x:c r="F110" s="34"/>
      <x:c r="G110" s="34"/>
      <x:c r="H110" s="34"/>
      <x:c r="I110" s="34"/>
      <x:c r="J110" s="34"/>
      <x:c r="K110" s="34"/>
      <x:c r="L110" s="34"/>
      <x:c r="M110" s="34"/>
      <x:c r="N110" s="34"/>
      <x:c r="O110" s="34"/>
      <x:c r="P110" s="34"/>
      <x:c r="Q110" s="34"/>
      <x:c r="R110" s="34"/>
      <x:c r="S110" s="34"/>
      <x:c r="T110" s="34"/>
      <x:c r="U110" s="34"/>
    </x:row>
    <x:row r="111">
      <x:c r="A111" s="34" t="n">
        <x:v>42</x:v>
      </x:c>
      <x:c r="B111" s="39" t="n">
        <x:v>1.8776301978029581</x:v>
      </x:c>
      <x:c r="C111" s="35" t="n">
        <x:f>($B$7-0.5*$B$8^2)*$B$10+$B$8*SQRT($B$10)*B111</x:f>
        <x:v>0.43552603956059166</x:v>
      </x:c>
      <x:c r="D111" s="36" t="n">
        <x:f>$B$6*EXP(C111)</x:f>
        <x:v>154.5775984436736</x:v>
      </x:c>
      <x:c r="E111" s="34"/>
      <x:c r="F111" s="34"/>
      <x:c r="G111" s="34"/>
      <x:c r="H111" s="34"/>
      <x:c r="I111" s="34"/>
      <x:c r="J111" s="34"/>
      <x:c r="K111" s="34"/>
      <x:c r="L111" s="34"/>
      <x:c r="M111" s="34"/>
      <x:c r="N111" s="34"/>
      <x:c r="O111" s="34"/>
      <x:c r="P111" s="34"/>
      <x:c r="Q111" s="34"/>
      <x:c r="R111" s="34"/>
      <x:c r="S111" s="34"/>
      <x:c r="T111" s="34"/>
      <x:c r="U111" s="34"/>
    </x:row>
    <x:row r="112">
      <x:c r="A112" s="34" t="n">
        <x:v>43</x:v>
      </x:c>
      <x:c r="B112" s="39" t="n">
        <x:v>-0.2405351053754711</x:v>
      </x:c>
      <x:c r="C112" s="35" t="n">
        <x:f>($B$7-0.5*$B$8^2)*$B$10+$B$8*SQRT($B$10)*B112</x:f>
        <x:v>0.011892978924905775</x:v>
      </x:c>
      <x:c r="D112" s="36" t="n">
        <x:f>$B$6*EXP(C112)</x:f>
        <x:v>101.19639815973338</x:v>
      </x:c>
      <x:c r="E112" s="34"/>
      <x:c r="F112" s="34"/>
      <x:c r="G112" s="34"/>
      <x:c r="H112" s="34"/>
      <x:c r="I112" s="34"/>
      <x:c r="J112" s="34"/>
      <x:c r="K112" s="34"/>
      <x:c r="L112" s="34"/>
      <x:c r="M112" s="34"/>
      <x:c r="N112" s="34"/>
      <x:c r="O112" s="34"/>
      <x:c r="P112" s="34"/>
      <x:c r="Q112" s="34"/>
      <x:c r="R112" s="34"/>
      <x:c r="S112" s="34"/>
      <x:c r="T112" s="34"/>
      <x:c r="U112" s="34"/>
    </x:row>
    <x:row r="113">
      <x:c r="A113" s="34" t="n">
        <x:v>44</x:v>
      </x:c>
      <x:c r="B113" s="39" t="n">
        <x:v>-1.135774099323681</x:v>
      </x:c>
      <x:c r="C113" s="35" t="n">
        <x:f>($B$7-0.5*$B$8^2)*$B$10+$B$8*SQRT($B$10)*B113</x:f>
        <x:v>-0.16715481986473618</x:v>
      </x:c>
      <x:c r="D113" s="36" t="n">
        <x:f>$B$6*EXP(C113)</x:f>
        <x:v>84.60686129686577</x:v>
      </x:c>
      <x:c r="E113" s="34"/>
      <x:c r="F113" s="34"/>
      <x:c r="G113" s="34"/>
      <x:c r="H113" s="34"/>
      <x:c r="I113" s="34"/>
      <x:c r="J113" s="34"/>
      <x:c r="K113" s="34"/>
      <x:c r="L113" s="34"/>
      <x:c r="M113" s="34"/>
      <x:c r="N113" s="34"/>
      <x:c r="O113" s="34"/>
      <x:c r="P113" s="34"/>
      <x:c r="Q113" s="34"/>
      <x:c r="R113" s="34"/>
      <x:c r="S113" s="34"/>
      <x:c r="T113" s="34"/>
      <x:c r="U113" s="34"/>
    </x:row>
    <x:row r="114">
      <x:c r="A114" s="34" t="n">
        <x:v>45</x:v>
      </x:c>
      <x:c r="B114" s="39" t="n">
        <x:v>0.5190485768369828</x:v>
      </x:c>
      <x:c r="C114" s="35" t="n">
        <x:f>($B$7-0.5*$B$8^2)*$B$10+$B$8*SQRT($B$10)*B114</x:f>
        <x:v>0.16380971536739658</x:v>
      </x:c>
      <x:c r="D114" s="36" t="n">
        <x:f>$B$6*EXP(C114)</x:f>
        <x:v>117.7990140343828</x:v>
      </x:c>
      <x:c r="E114" s="34"/>
      <x:c r="F114" s="34"/>
      <x:c r="G114" s="34"/>
      <x:c r="H114" s="34"/>
      <x:c r="I114" s="34"/>
      <x:c r="J114" s="34"/>
      <x:c r="K114" s="34"/>
      <x:c r="L114" s="34"/>
      <x:c r="M114" s="34"/>
      <x:c r="N114" s="34"/>
      <x:c r="O114" s="34"/>
      <x:c r="P114" s="34"/>
      <x:c r="Q114" s="34"/>
      <x:c r="R114" s="34"/>
      <x:c r="S114" s="34"/>
      <x:c r="T114" s="34"/>
      <x:c r="U114" s="34"/>
    </x:row>
    <x:row r="115">
      <x:c r="A115" s="34" t="n">
        <x:v>46</x:v>
      </x:c>
      <x:c r="B115" s="39" t="n">
        <x:v>2.1200221701013184</x:v>
      </x:c>
      <x:c r="C115" s="35" t="n">
        <x:f>($B$7-0.5*$B$8^2)*$B$10+$B$8*SQRT($B$10)*B115</x:f>
        <x:v>0.4840044340202637</x:v>
      </x:c>
      <x:c r="D115" s="36" t="n">
        <x:f>$B$6*EXP(C115)</x:f>
        <x:v>162.25588400950872</x:v>
      </x:c>
      <x:c r="E115" s="34"/>
      <x:c r="F115" s="34"/>
      <x:c r="G115" s="34"/>
      <x:c r="H115" s="34"/>
      <x:c r="I115" s="34"/>
      <x:c r="J115" s="34"/>
      <x:c r="K115" s="34"/>
      <x:c r="L115" s="34"/>
      <x:c r="M115" s="34"/>
      <x:c r="N115" s="34"/>
      <x:c r="O115" s="34"/>
      <x:c r="P115" s="34"/>
      <x:c r="Q115" s="34"/>
      <x:c r="R115" s="34"/>
      <x:c r="S115" s="34"/>
      <x:c r="T115" s="34"/>
      <x:c r="U115" s="34"/>
    </x:row>
    <x:row r="116">
      <x:c r="A116" s="34" t="n">
        <x:v>47</x:v>
      </x:c>
      <x:c r="B116" s="39" t="n">
        <x:v>-0.017644050303722306</x:v>
      </x:c>
      <x:c r="C116" s="35" t="n">
        <x:f>($B$7-0.5*$B$8^2)*$B$10+$B$8*SQRT($B$10)*B116</x:f>
        <x:v>0.05647118993925554</x:v>
      </x:c>
      <x:c r="D116" s="36" t="n">
        <x:f>$B$6*EXP(C116)</x:f>
        <x:v>105.8096130547307</x:v>
      </x:c>
      <x:c r="E116" s="34"/>
      <x:c r="F116" s="34"/>
      <x:c r="G116" s="34"/>
      <x:c r="H116" s="34"/>
      <x:c r="I116" s="34"/>
      <x:c r="J116" s="34"/>
      <x:c r="K116" s="34"/>
      <x:c r="L116" s="34"/>
      <x:c r="M116" s="34"/>
      <x:c r="N116" s="34"/>
      <x:c r="O116" s="34"/>
      <x:c r="P116" s="34"/>
      <x:c r="Q116" s="34"/>
      <x:c r="R116" s="34"/>
      <x:c r="S116" s="34"/>
      <x:c r="T116" s="34"/>
      <x:c r="U116" s="34"/>
    </x:row>
    <x:row r="117">
      <x:c r="A117" s="34" t="n">
        <x:v>48</x:v>
      </x:c>
      <x:c r="B117" s="39" t="n">
        <x:v>-0.8269396783206192</x:v>
      </x:c>
      <x:c r="C117" s="35" t="n">
        <x:f>($B$7-0.5*$B$8^2)*$B$10+$B$8*SQRT($B$10)*B117</x:f>
        <x:v>-0.10538793566412386</x:v>
      </x:c>
      <x:c r="D117" s="36" t="n">
        <x:f>$B$6*EXP(C117)</x:f>
        <x:v>89.99753223326647</x:v>
      </x:c>
      <x:c r="E117" s="34"/>
      <x:c r="F117" s="34"/>
      <x:c r="G117" s="34"/>
      <x:c r="H117" s="34"/>
      <x:c r="I117" s="34"/>
      <x:c r="J117" s="34"/>
      <x:c r="K117" s="34"/>
      <x:c r="L117" s="34"/>
      <x:c r="M117" s="34"/>
      <x:c r="N117" s="34"/>
      <x:c r="O117" s="34"/>
      <x:c r="P117" s="34"/>
      <x:c r="Q117" s="34"/>
      <x:c r="R117" s="34"/>
      <x:c r="S117" s="34"/>
      <x:c r="T117" s="34"/>
      <x:c r="U117" s="34"/>
    </x:row>
    <x:row r="118">
      <x:c r="A118" s="34" t="n">
        <x:v>49</x:v>
      </x:c>
      <x:c r="B118" s="39" t="n">
        <x:v>-0.30037935342048916</x:v>
      </x:c>
      <x:c r="C118" s="35" t="n">
        <x:f>($B$7-0.5*$B$8^2)*$B$10+$B$8*SQRT($B$10)*B118</x:f>
        <x:v>-0.00007587068409783959</x:v>
      </x:c>
      <x:c r="D118" s="36" t="n">
        <x:f>$B$6*EXP(C118)</x:f>
        <x:v>99.99241321940097</x:v>
      </x:c>
      <x:c r="E118" s="34"/>
      <x:c r="F118" s="34"/>
      <x:c r="G118" s="34"/>
      <x:c r="H118" s="34"/>
      <x:c r="I118" s="34"/>
      <x:c r="J118" s="34"/>
      <x:c r="K118" s="34"/>
      <x:c r="L118" s="34"/>
      <x:c r="M118" s="34"/>
      <x:c r="N118" s="34"/>
      <x:c r="O118" s="34"/>
      <x:c r="P118" s="34"/>
      <x:c r="Q118" s="34"/>
      <x:c r="R118" s="34"/>
      <x:c r="S118" s="34"/>
      <x:c r="T118" s="34"/>
      <x:c r="U118" s="34"/>
    </x:row>
    <x:row r="119">
      <x:c r="A119" s="34" t="n">
        <x:v>50</x:v>
      </x:c>
      <x:c r="B119" s="39" t="n">
        <x:v>0.17858799282646057</x:v>
      </x:c>
      <x:c r="C119" s="35" t="n">
        <x:f>($B$7-0.5*$B$8^2)*$B$10+$B$8*SQRT($B$10)*B119</x:f>
        <x:v>0.0957175985652921</x:v>
      </x:c>
      <x:c r="D119" s="36" t="n">
        <x:f>$B$6*EXP(C119)</x:f>
        <x:v>110.04482519439892</x:v>
      </x:c>
      <x:c r="E119" s="34"/>
      <x:c r="F119" s="34"/>
      <x:c r="G119" s="34"/>
      <x:c r="H119" s="34"/>
      <x:c r="I119" s="34"/>
      <x:c r="J119" s="34"/>
      <x:c r="K119" s="34"/>
      <x:c r="L119" s="34"/>
      <x:c r="M119" s="34"/>
      <x:c r="N119" s="34"/>
      <x:c r="O119" s="34"/>
      <x:c r="P119" s="34"/>
      <x:c r="Q119" s="34"/>
      <x:c r="R119" s="34"/>
      <x:c r="S119" s="34"/>
      <x:c r="T119" s="34"/>
      <x:c r="U119" s="34"/>
    </x:row>
    <x:row r="120">
      <x:c r="A120" s="34" t="n">
        <x:v>51</x:v>
      </x:c>
      <x:c r="B120" s="39" t="n">
        <x:v>0.38946953425812136</x:v>
      </x:c>
      <x:c r="C120" s="35" t="n">
        <x:f>($B$7-0.5*$B$8^2)*$B$10+$B$8*SQRT($B$10)*B120</x:f>
        <x:v>0.13789390685162428</x:v>
      </x:c>
      <x:c r="D120" s="36" t="n">
        <x:f>$B$6*EXP(C120)</x:f>
        <x:v>114.78537643942298</x:v>
      </x:c>
      <x:c r="E120" s="34"/>
      <x:c r="F120" s="34"/>
      <x:c r="G120" s="34"/>
      <x:c r="H120" s="34"/>
      <x:c r="I120" s="34"/>
      <x:c r="J120" s="34"/>
      <x:c r="K120" s="34"/>
      <x:c r="L120" s="34"/>
      <x:c r="M120" s="34"/>
      <x:c r="N120" s="34"/>
      <x:c r="O120" s="34"/>
      <x:c r="P120" s="34"/>
      <x:c r="Q120" s="34"/>
      <x:c r="R120" s="34"/>
      <x:c r="S120" s="34"/>
      <x:c r="T120" s="34"/>
      <x:c r="U120" s="34"/>
    </x:row>
    <x:row r="121">
      <x:c r="A121" s="34" t="n">
        <x:v>52</x:v>
      </x:c>
      <x:c r="B121" s="39" t="n">
        <x:v>-0.40299039560801414</x:v>
      </x:c>
      <x:c r="C121" s="35" t="n">
        <x:f>($B$7-0.5*$B$8^2)*$B$10+$B$8*SQRT($B$10)*B121</x:f>
        <x:v>-0.02059807912160283</x:v>
      </x:c>
      <x:c r="D121" s="36" t="n">
        <x:f>$B$6*EXP(C121)</x:f>
        <x:v>97.96126122181477</x:v>
      </x:c>
      <x:c r="E121" s="34"/>
      <x:c r="F121" s="34"/>
      <x:c r="G121" s="34"/>
      <x:c r="H121" s="34"/>
      <x:c r="I121" s="34"/>
      <x:c r="J121" s="34"/>
      <x:c r="K121" s="34"/>
      <x:c r="L121" s="34"/>
      <x:c r="M121" s="34"/>
      <x:c r="N121" s="34"/>
      <x:c r="O121" s="34"/>
      <x:c r="P121" s="34"/>
      <x:c r="Q121" s="34"/>
      <x:c r="R121" s="34"/>
      <x:c r="S121" s="34"/>
      <x:c r="T121" s="34"/>
      <x:c r="U121" s="34"/>
    </x:row>
    <x:row r="122">
      <x:c r="A122" s="34" t="n">
        <x:v>53</x:v>
      </x:c>
      <x:c r="B122" s="39" t="n">
        <x:v>-1.163879741096073</x:v>
      </x:c>
      <x:c r="C122" s="35" t="n">
        <x:f>($B$7-0.5*$B$8^2)*$B$10+$B$8*SQRT($B$10)*B122</x:f>
        <x:v>-0.17277594821921463</x:v>
      </x:c>
      <x:c r="D122" s="36" t="n">
        <x:f>$B$6*EXP(C122)</x:f>
        <x:v>84.13260943389093</x:v>
      </x:c>
      <x:c r="E122" s="34"/>
      <x:c r="F122" s="34"/>
      <x:c r="G122" s="34"/>
      <x:c r="H122" s="34"/>
      <x:c r="I122" s="34"/>
      <x:c r="J122" s="34"/>
      <x:c r="K122" s="34"/>
      <x:c r="L122" s="34"/>
      <x:c r="M122" s="34"/>
      <x:c r="N122" s="34"/>
      <x:c r="O122" s="34"/>
      <x:c r="P122" s="34"/>
      <x:c r="Q122" s="34"/>
      <x:c r="R122" s="34"/>
      <x:c r="S122" s="34"/>
      <x:c r="T122" s="34"/>
      <x:c r="U122" s="34"/>
    </x:row>
    <x:row r="123">
      <x:c r="A123" s="34" t="n">
        <x:v>54</x:v>
      </x:c>
      <x:c r="B123" s="39" t="n">
        <x:v>0.934987833829621</x:v>
      </x:c>
      <x:c r="C123" s="35" t="n">
        <x:f>($B$7-0.5*$B$8^2)*$B$10+$B$8*SQRT($B$10)*B123</x:f>
        <x:v>0.24699756676592421</x:v>
      </x:c>
      <x:c r="D123" s="36" t="n">
        <x:f>$B$6*EXP(C123)</x:f>
        <x:v>128.01759978066195</x:v>
      </x:c>
      <x:c r="E123" s="34"/>
      <x:c r="F123" s="34"/>
      <x:c r="G123" s="34"/>
      <x:c r="H123" s="34"/>
      <x:c r="I123" s="34"/>
      <x:c r="J123" s="34"/>
      <x:c r="K123" s="34"/>
      <x:c r="L123" s="34"/>
      <x:c r="M123" s="34"/>
      <x:c r="N123" s="34"/>
      <x:c r="O123" s="34"/>
      <x:c r="P123" s="34"/>
      <x:c r="Q123" s="34"/>
      <x:c r="R123" s="34"/>
      <x:c r="S123" s="34"/>
      <x:c r="T123" s="34"/>
      <x:c r="U123" s="34"/>
    </x:row>
    <x:row r="124">
      <x:c r="A124" s="34" t="n">
        <x:v>55</x:v>
      </x:c>
      <x:c r="B124" s="39" t="n">
        <x:v>0.09270349554064984</x:v>
      </x:c>
      <x:c r="C124" s="35" t="n">
        <x:f>($B$7-0.5*$B$8^2)*$B$10+$B$8*SQRT($B$10)*B124</x:f>
        <x:v>0.07854069910812997</x:v>
      </x:c>
      <x:c r="D124" s="36" t="n">
        <x:f>$B$6*EXP(C124)</x:f>
        <x:v>108.17073787919837</x:v>
      </x:c>
      <x:c r="E124" s="34"/>
      <x:c r="F124" s="34"/>
      <x:c r="G124" s="34"/>
      <x:c r="H124" s="34"/>
      <x:c r="I124" s="34"/>
      <x:c r="J124" s="34"/>
      <x:c r="K124" s="34"/>
      <x:c r="L124" s="34"/>
      <x:c r="M124" s="34"/>
      <x:c r="N124" s="34"/>
      <x:c r="O124" s="34"/>
      <x:c r="P124" s="34"/>
      <x:c r="Q124" s="34"/>
      <x:c r="R124" s="34"/>
      <x:c r="S124" s="34"/>
      <x:c r="T124" s="34"/>
      <x:c r="U124" s="34"/>
    </x:row>
    <x:row r="125">
      <x:c r="A125" s="34" t="n">
        <x:v>56</x:v>
      </x:c>
      <x:c r="B125" s="39" t="n">
        <x:v>-2.0599350474687217</x:v>
      </x:c>
      <x:c r="C125" s="35" t="n">
        <x:f>($B$7-0.5*$B$8^2)*$B$10+$B$8*SQRT($B$10)*B125</x:f>
        <x:v>-0.35198700949374434</x:v>
      </x:c>
      <x:c r="D125" s="36" t="n">
        <x:f>$B$6*EXP(C125)</x:f>
        <x:v>70.32892580005056</x:v>
      </x:c>
      <x:c r="E125" s="34"/>
      <x:c r="F125" s="34"/>
      <x:c r="G125" s="34"/>
      <x:c r="H125" s="34"/>
      <x:c r="I125" s="34"/>
      <x:c r="J125" s="34"/>
      <x:c r="K125" s="34"/>
      <x:c r="L125" s="34"/>
      <x:c r="M125" s="34"/>
      <x:c r="N125" s="34"/>
      <x:c r="O125" s="34"/>
      <x:c r="P125" s="34"/>
      <x:c r="Q125" s="34"/>
      <x:c r="R125" s="34"/>
      <x:c r="S125" s="34"/>
      <x:c r="T125" s="34"/>
      <x:c r="U125" s="34"/>
    </x:row>
    <x:row r="126">
      <x:c r="A126" s="34" t="n">
        <x:v>57</x:v>
      </x:c>
      <x:c r="B126" s="39" t="n">
        <x:v>-0.9436309988536411</x:v>
      </x:c>
      <x:c r="C126" s="35" t="n">
        <x:f>($B$7-0.5*$B$8^2)*$B$10+$B$8*SQRT($B$10)*B126</x:f>
        <x:v>-0.12872619977072824</x:v>
      </x:c>
      <x:c r="D126" s="36" t="n">
        <x:f>$B$6*EXP(C126)</x:f>
        <x:v>87.92146617687104</x:v>
      </x:c>
      <x:c r="E126" s="34"/>
      <x:c r="F126" s="34"/>
      <x:c r="G126" s="34"/>
      <x:c r="H126" s="34"/>
      <x:c r="I126" s="34"/>
      <x:c r="J126" s="34"/>
      <x:c r="K126" s="34"/>
      <x:c r="L126" s="34"/>
      <x:c r="M126" s="34"/>
      <x:c r="N126" s="34"/>
      <x:c r="O126" s="34"/>
      <x:c r="P126" s="34"/>
      <x:c r="Q126" s="34"/>
      <x:c r="R126" s="34"/>
      <x:c r="S126" s="34"/>
      <x:c r="T126" s="34"/>
      <x:c r="U126" s="34"/>
    </x:row>
    <x:row r="127">
      <x:c r="A127" s="34" t="n">
        <x:v>58</x:v>
      </x:c>
      <x:c r="B127" s="39" t="n">
        <x:v>1.310109437791569</x:v>
      </x:c>
      <x:c r="C127" s="35" t="n">
        <x:f>($B$7-0.5*$B$8^2)*$B$10+$B$8*SQRT($B$10)*B127</x:f>
        <x:v>0.3220218875583138</x:v>
      </x:c>
      <x:c r="D127" s="36" t="n">
        <x:f>$B$6*EXP(C127)</x:f>
        <x:v>137.99149785962763</x:v>
      </x:c>
      <x:c r="E127" s="34"/>
      <x:c r="F127" s="34"/>
      <x:c r="G127" s="34"/>
      <x:c r="H127" s="34"/>
      <x:c r="I127" s="34"/>
      <x:c r="J127" s="34"/>
      <x:c r="K127" s="34"/>
      <x:c r="L127" s="34"/>
      <x:c r="M127" s="34"/>
      <x:c r="N127" s="34"/>
      <x:c r="O127" s="34"/>
      <x:c r="P127" s="34"/>
      <x:c r="Q127" s="34"/>
      <x:c r="R127" s="34"/>
      <x:c r="S127" s="34"/>
      <x:c r="T127" s="34"/>
      <x:c r="U127" s="34"/>
    </x:row>
    <x:row r="128">
      <x:c r="A128" s="34" t="n">
        <x:v>59</x:v>
      </x:c>
      <x:c r="B128" s="39" t="n">
        <x:v>-1.2786338161119497</x:v>
      </x:c>
      <x:c r="C128" s="35" t="n">
        <x:f>($B$7-0.5*$B$8^2)*$B$10+$B$8*SQRT($B$10)*B128</x:f>
        <x:v>-0.19572676322238997</x:v>
      </x:c>
      <x:c r="D128" s="36" t="n">
        <x:f>$B$6*EXP(C128)</x:f>
        <x:v>82.22368693401741</x:v>
      </x:c>
      <x:c r="E128" s="34"/>
      <x:c r="F128" s="34"/>
      <x:c r="G128" s="34"/>
      <x:c r="H128" s="34"/>
      <x:c r="I128" s="34"/>
      <x:c r="J128" s="34"/>
      <x:c r="K128" s="34"/>
      <x:c r="L128" s="34"/>
      <x:c r="M128" s="34"/>
      <x:c r="N128" s="34"/>
      <x:c r="O128" s="34"/>
      <x:c r="P128" s="34"/>
      <x:c r="Q128" s="34"/>
      <x:c r="R128" s="34"/>
      <x:c r="S128" s="34"/>
      <x:c r="T128" s="34"/>
      <x:c r="U128" s="34"/>
    </x:row>
    <x:row r="129">
      <x:c r="A129" s="34" t="n">
        <x:v>60</x:v>
      </x:c>
      <x:c r="B129" s="39" t="n">
        <x:v>-0.5958523959771349</x:v>
      </x:c>
      <x:c r="C129" s="35" t="n">
        <x:f>($B$7-0.5*$B$8^2)*$B$10+$B$8*SQRT($B$10)*B129</x:f>
        <x:v>-0.05917047919542699</x:v>
      </x:c>
      <x:c r="D129" s="36" t="n">
        <x:f>$B$6*EXP(C129)</x:f>
        <x:v>94.25460709638088</x:v>
      </x:c>
      <x:c r="E129" s="34"/>
      <x:c r="F129" s="34"/>
      <x:c r="G129" s="34"/>
      <x:c r="H129" s="34"/>
      <x:c r="I129" s="34"/>
      <x:c r="J129" s="34"/>
      <x:c r="K129" s="34"/>
      <x:c r="L129" s="34"/>
      <x:c r="M129" s="34"/>
      <x:c r="N129" s="34"/>
      <x:c r="O129" s="34"/>
      <x:c r="P129" s="34"/>
      <x:c r="Q129" s="34"/>
      <x:c r="R129" s="34"/>
      <x:c r="S129" s="34"/>
      <x:c r="T129" s="34"/>
      <x:c r="U129" s="34"/>
    </x:row>
    <x:row r="130">
      <x:c r="A130" s="34" t="n">
        <x:v>61</x:v>
      </x:c>
      <x:c r="B130" s="39" t="n">
        <x:v>-0.23845756553395062</x:v>
      </x:c>
      <x:c r="C130" s="35" t="n">
        <x:f>($B$7-0.5*$B$8^2)*$B$10+$B$8*SQRT($B$10)*B130</x:f>
        <x:v>0.012308486893209875</x:v>
      </x:c>
      <x:c r="D130" s="36" t="n">
        <x:f>$B$6*EXP(C130)</x:f>
        <x:v>101.23845480636324</x:v>
      </x:c>
      <x:c r="E130" s="34"/>
      <x:c r="F130" s="34"/>
      <x:c r="G130" s="34"/>
      <x:c r="H130" s="34"/>
      <x:c r="I130" s="34"/>
      <x:c r="J130" s="34"/>
      <x:c r="K130" s="34"/>
      <x:c r="L130" s="34"/>
      <x:c r="M130" s="34"/>
      <x:c r="N130" s="34"/>
      <x:c r="O130" s="34"/>
      <x:c r="P130" s="34"/>
      <x:c r="Q130" s="34"/>
      <x:c r="R130" s="34"/>
      <x:c r="S130" s="34"/>
      <x:c r="T130" s="34"/>
      <x:c r="U130" s="34"/>
    </x:row>
    <x:row r="131">
      <x:c r="A131" s="34" t="n">
        <x:v>62</x:v>
      </x:c>
      <x:c r="B131" s="39" t="n">
        <x:v>-1.1670232627273345</x:v>
      </x:c>
      <x:c r="C131" s="35" t="n">
        <x:f>($B$7-0.5*$B$8^2)*$B$10+$B$8*SQRT($B$10)*B131</x:f>
        <x:v>-0.17340465254546691</x:v>
      </x:c>
      <x:c r="D131" s="36" t="n">
        <x:f>$B$6*EXP(C131)</x:f>
        <x:v>84.07973152238857</x:v>
      </x:c>
      <x:c r="E131" s="34"/>
      <x:c r="F131" s="34"/>
      <x:c r="G131" s="34"/>
      <x:c r="H131" s="34"/>
      <x:c r="I131" s="34"/>
      <x:c r="J131" s="34"/>
      <x:c r="K131" s="34"/>
      <x:c r="L131" s="34"/>
      <x:c r="M131" s="34"/>
      <x:c r="N131" s="34"/>
      <x:c r="O131" s="34"/>
      <x:c r="P131" s="34"/>
      <x:c r="Q131" s="34"/>
      <x:c r="R131" s="34"/>
      <x:c r="S131" s="34"/>
      <x:c r="T131" s="34"/>
      <x:c r="U131" s="34"/>
    </x:row>
    <x:row r="132">
      <x:c r="A132" s="34" t="n">
        <x:v>63</x:v>
      </x:c>
      <x:c r="B132" s="39" t="n">
        <x:v>-0.19790818250164416</x:v>
      </x:c>
      <x:c r="C132" s="35" t="n">
        <x:f>($B$7-0.5*$B$8^2)*$B$10+$B$8*SQRT($B$10)*B132</x:f>
        <x:v>0.02041836349967116</x:v>
      </x:c>
      <x:c r="D132" s="36" t="n">
        <x:f>$B$6*EXP(C132)</x:f>
        <x:v>102.06282443241</x:v>
      </x:c>
      <x:c r="E132" s="34"/>
      <x:c r="F132" s="34"/>
      <x:c r="G132" s="34"/>
      <x:c r="H132" s="34"/>
      <x:c r="I132" s="34"/>
      <x:c r="J132" s="34"/>
      <x:c r="K132" s="34"/>
      <x:c r="L132" s="34"/>
      <x:c r="M132" s="34"/>
      <x:c r="N132" s="34"/>
      <x:c r="O132" s="34"/>
      <x:c r="P132" s="34"/>
      <x:c r="Q132" s="34"/>
      <x:c r="R132" s="34"/>
      <x:c r="S132" s="34"/>
      <x:c r="T132" s="34"/>
      <x:c r="U132" s="34"/>
    </x:row>
    <x:row r="133">
      <x:c r="A133" s="34" t="n">
        <x:v>64</x:v>
      </x:c>
      <x:c r="B133" s="39" t="n">
        <x:v>-2.9592977836572816</x:v>
      </x:c>
      <x:c r="C133" s="35" t="n">
        <x:f>($B$7-0.5*$B$8^2)*$B$10+$B$8*SQRT($B$10)*B133</x:f>
        <x:v>-0.5318595567314564</x:v>
      </x:c>
      <x:c r="D133" s="36" t="n">
        <x:f>$B$6*EXP(C133)</x:f>
        <x:v>58.75114423979425</x:v>
      </x:c>
      <x:c r="E133" s="34"/>
      <x:c r="F133" s="34"/>
      <x:c r="G133" s="34"/>
      <x:c r="H133" s="34"/>
      <x:c r="I133" s="34"/>
      <x:c r="J133" s="34"/>
      <x:c r="K133" s="34"/>
      <x:c r="L133" s="34"/>
      <x:c r="M133" s="34"/>
      <x:c r="N133" s="34"/>
      <x:c r="O133" s="34"/>
      <x:c r="P133" s="34"/>
      <x:c r="Q133" s="34"/>
      <x:c r="R133" s="34"/>
      <x:c r="S133" s="34"/>
      <x:c r="T133" s="34"/>
      <x:c r="U133" s="34"/>
    </x:row>
    <x:row r="134">
      <x:c r="A134" s="34" t="n">
        <x:v>65</x:v>
      </x:c>
      <x:c r="B134" s="39" t="n">
        <x:v>0.3705108590448681</x:v>
      </x:c>
      <x:c r="C134" s="35" t="n">
        <x:f>($B$7-0.5*$B$8^2)*$B$10+$B$8*SQRT($B$10)*B134</x:f>
        <x:v>0.1341021718089736</x:v>
      </x:c>
      <x:c r="D134" s="36" t="n">
        <x:f>$B$6*EXP(C134)</x:f>
        <x:v>114.35096481255844</x:v>
      </x:c>
      <x:c r="E134" s="34"/>
      <x:c r="F134" s="34"/>
      <x:c r="G134" s="34"/>
      <x:c r="H134" s="34"/>
      <x:c r="I134" s="34"/>
      <x:c r="J134" s="34"/>
      <x:c r="K134" s="34"/>
      <x:c r="L134" s="34"/>
      <x:c r="M134" s="34"/>
      <x:c r="N134" s="34"/>
      <x:c r="O134" s="34"/>
      <x:c r="P134" s="34"/>
      <x:c r="Q134" s="34"/>
      <x:c r="R134" s="34"/>
      <x:c r="S134" s="34"/>
      <x:c r="T134" s="34"/>
      <x:c r="U134" s="34"/>
    </x:row>
    <x:row r="135">
      <x:c r="A135" s="34" t="n">
        <x:v>66</x:v>
      </x:c>
      <x:c r="B135" s="39" t="n">
        <x:v>0.6564231767941169</x:v>
      </x:c>
      <x:c r="C135" s="35" t="n">
        <x:f>($B$7-0.5*$B$8^2)*$B$10+$B$8*SQRT($B$10)*B135</x:f>
        <x:v>0.19128463535882337</x:v>
      </x:c>
      <x:c r="D135" s="36" t="n">
        <x:f>$B$6*EXP(C135)</x:f>
        <x:v>121.08040406805071</x:v>
      </x:c>
      <x:c r="E135" s="34"/>
      <x:c r="F135" s="34"/>
      <x:c r="G135" s="34"/>
      <x:c r="H135" s="34"/>
      <x:c r="I135" s="34"/>
      <x:c r="J135" s="34"/>
      <x:c r="K135" s="34"/>
      <x:c r="L135" s="34"/>
      <x:c r="M135" s="34"/>
      <x:c r="N135" s="34"/>
      <x:c r="O135" s="34"/>
      <x:c r="P135" s="34"/>
      <x:c r="Q135" s="34"/>
      <x:c r="R135" s="34"/>
      <x:c r="S135" s="34"/>
      <x:c r="T135" s="34"/>
      <x:c r="U135" s="34"/>
    </x:row>
    <x:row r="136">
      <x:c r="A136" s="34" t="n">
        <x:v>67</x:v>
      </x:c>
      <x:c r="B136" s="39" t="n">
        <x:v>-0.2616616970287649</x:v>
      </x:c>
      <x:c r="C136" s="35" t="n">
        <x:f>($B$7-0.5*$B$8^2)*$B$10+$B$8*SQRT($B$10)*B136</x:f>
        <x:v>0.0076676605942470125</x:v>
      </x:c>
      <x:c r="D136" s="36" t="n">
        <x:f>$B$6*EXP(C136)</x:f>
        <x:v>100.76971323821407</x:v>
      </x:c>
      <x:c r="E136" s="34"/>
      <x:c r="F136" s="34"/>
      <x:c r="G136" s="34"/>
      <x:c r="H136" s="34"/>
      <x:c r="I136" s="34"/>
      <x:c r="J136" s="34"/>
      <x:c r="K136" s="34"/>
      <x:c r="L136" s="34"/>
      <x:c r="M136" s="34"/>
      <x:c r="N136" s="34"/>
      <x:c r="O136" s="34"/>
      <x:c r="P136" s="34"/>
      <x:c r="Q136" s="34"/>
      <x:c r="R136" s="34"/>
      <x:c r="S136" s="34"/>
      <x:c r="T136" s="34"/>
      <x:c r="U136" s="34"/>
    </x:row>
    <x:row r="137">
      <x:c r="A137" s="34" t="n">
        <x:v>68</x:v>
      </x:c>
      <x:c r="B137" s="39" t="n">
        <x:v>0.5417830545090866</x:v>
      </x:c>
      <x:c r="C137" s="35" t="n">
        <x:f>($B$7-0.5*$B$8^2)*$B$10+$B$8*SQRT($B$10)*B137</x:f>
        <x:v>0.1683566109018173</x:v>
      </x:c>
      <x:c r="D137" s="36" t="n">
        <x:f>$B$6*EXP(C137)</x:f>
        <x:v>118.33585339660829</x:v>
      </x:c>
      <x:c r="E137" s="34"/>
      <x:c r="F137" s="34"/>
      <x:c r="G137" s="34"/>
      <x:c r="H137" s="34"/>
      <x:c r="I137" s="34"/>
      <x:c r="J137" s="34"/>
      <x:c r="K137" s="34"/>
      <x:c r="L137" s="34"/>
      <x:c r="M137" s="34"/>
      <x:c r="N137" s="34"/>
      <x:c r="O137" s="34"/>
      <x:c r="P137" s="34"/>
      <x:c r="Q137" s="34"/>
      <x:c r="R137" s="34"/>
      <x:c r="S137" s="34"/>
      <x:c r="T137" s="34"/>
      <x:c r="U137" s="34"/>
    </x:row>
    <x:row r="138">
      <x:c r="A138" s="34" t="n">
        <x:v>69</x:v>
      </x:c>
      <x:c r="B138" s="39" t="n">
        <x:v>0.0500291507581369</x:v>
      </x:c>
      <x:c r="C138" s="35" t="n">
        <x:f>($B$7-0.5*$B$8^2)*$B$10+$B$8*SQRT($B$10)*B138</x:f>
        <x:v>0.07000583015162738</x:v>
      </x:c>
      <x:c r="D138" s="36" t="n">
        <x:f>$B$6*EXP(C138)</x:f>
        <x:v>107.25144341577624</x:v>
      </x:c>
      <x:c r="E138" s="34"/>
      <x:c r="F138" s="34"/>
      <x:c r="G138" s="34"/>
      <x:c r="H138" s="34"/>
      <x:c r="I138" s="34"/>
      <x:c r="J138" s="34"/>
      <x:c r="K138" s="34"/>
      <x:c r="L138" s="34"/>
      <x:c r="M138" s="34"/>
      <x:c r="N138" s="34"/>
      <x:c r="O138" s="34"/>
      <x:c r="P138" s="34"/>
      <x:c r="Q138" s="34"/>
      <x:c r="R138" s="34"/>
      <x:c r="S138" s="34"/>
      <x:c r="T138" s="34"/>
      <x:c r="U138" s="34"/>
    </x:row>
    <x:row r="139">
      <x:c r="A139" s="34" t="n">
        <x:v>70</x:v>
      </x:c>
      <x:c r="B139" s="39" t="n">
        <x:v>0.7191003143424691</x:v>
      </x:c>
      <x:c r="C139" s="35" t="n">
        <x:f>($B$7-0.5*$B$8^2)*$B$10+$B$8*SQRT($B$10)*B139</x:f>
        <x:v>0.20382006286849383</x:v>
      </x:c>
      <x:c r="D139" s="36" t="n">
        <x:f>$B$6*EXP(C139)</x:f>
        <x:v>122.60775167350711</x:v>
      </x:c>
      <x:c r="E139" s="34"/>
      <x:c r="F139" s="34"/>
      <x:c r="G139" s="34"/>
      <x:c r="H139" s="34"/>
      <x:c r="I139" s="34"/>
      <x:c r="J139" s="34"/>
      <x:c r="K139" s="34"/>
      <x:c r="L139" s="34"/>
      <x:c r="M139" s="34"/>
      <x:c r="N139" s="34"/>
      <x:c r="O139" s="34"/>
      <x:c r="P139" s="34"/>
      <x:c r="Q139" s="34"/>
      <x:c r="R139" s="34"/>
      <x:c r="S139" s="34"/>
      <x:c r="T139" s="34"/>
      <x:c r="U139" s="34"/>
    </x:row>
    <x:row r="140">
      <x:c r="A140" s="34" t="n">
        <x:v>71</x:v>
      </x:c>
      <x:c r="B140" s="39" t="n">
        <x:v>1.9065356199551464</x:v>
      </x:c>
      <x:c r="C140" s="35" t="n">
        <x:f>($B$7-0.5*$B$8^2)*$B$10+$B$8*SQRT($B$10)*B140</x:f>
        <x:v>0.4413071239910293</x:v>
      </x:c>
      <x:c r="D140" s="36" t="n">
        <x:f>$B$6*EXP(C140)</x:f>
        <x:v>155.4738126402748</x:v>
      </x:c>
      <x:c r="E140" s="34"/>
      <x:c r="F140" s="34"/>
      <x:c r="G140" s="34"/>
      <x:c r="H140" s="34"/>
      <x:c r="I140" s="34"/>
      <x:c r="J140" s="34"/>
      <x:c r="K140" s="34"/>
      <x:c r="L140" s="34"/>
      <x:c r="M140" s="34"/>
      <x:c r="N140" s="34"/>
      <x:c r="O140" s="34"/>
      <x:c r="P140" s="34"/>
      <x:c r="Q140" s="34"/>
      <x:c r="R140" s="34"/>
      <x:c r="S140" s="34"/>
      <x:c r="T140" s="34"/>
      <x:c r="U140" s="34"/>
    </x:row>
    <x:row r="141">
      <x:c r="A141" s="34" t="n">
        <x:v>72</x:v>
      </x:c>
      <x:c r="B141" s="39" t="n">
        <x:v>-1.434608765787195</x:v>
      </x:c>
      <x:c r="C141" s="35" t="n">
        <x:f>($B$7-0.5*$B$8^2)*$B$10+$B$8*SQRT($B$10)*B141</x:f>
        <x:v>-0.226921753157439</x:v>
      </x:c>
      <x:c r="D141" s="36" t="n">
        <x:f>$B$6*EXP(C141)</x:f>
        <x:v>79.69831412647896</x:v>
      </x:c>
      <x:c r="E141" s="34"/>
      <x:c r="F141" s="34"/>
      <x:c r="G141" s="34"/>
      <x:c r="H141" s="34"/>
      <x:c r="I141" s="34"/>
      <x:c r="J141" s="34"/>
      <x:c r="K141" s="34"/>
      <x:c r="L141" s="34"/>
      <x:c r="M141" s="34"/>
      <x:c r="N141" s="34"/>
      <x:c r="O141" s="34"/>
      <x:c r="P141" s="34"/>
      <x:c r="Q141" s="34"/>
      <x:c r="R141" s="34"/>
      <x:c r="S141" s="34"/>
      <x:c r="T141" s="34"/>
      <x:c r="U141" s="34"/>
    </x:row>
    <x:row r="142">
      <x:c r="A142" s="34" t="n">
        <x:v>73</x:v>
      </x:c>
      <x:c r="B142" s="39" t="n">
        <x:v>-0.8498276192153341</x:v>
      </x:c>
      <x:c r="C142" s="35" t="n">
        <x:f>($B$7-0.5*$B$8^2)*$B$10+$B$8*SQRT($B$10)*B142</x:f>
        <x:v>-0.10996552384306685</x:v>
      </x:c>
      <x:c r="D142" s="36" t="n">
        <x:f>$B$6*EXP(C142)</x:f>
        <x:v>89.58650207471656</x:v>
      </x:c>
      <x:c r="E142" s="34"/>
      <x:c r="F142" s="34"/>
      <x:c r="G142" s="34"/>
      <x:c r="H142" s="34"/>
      <x:c r="I142" s="34"/>
      <x:c r="J142" s="34"/>
      <x:c r="K142" s="34"/>
      <x:c r="L142" s="34"/>
      <x:c r="M142" s="34"/>
      <x:c r="N142" s="34"/>
      <x:c r="O142" s="34"/>
      <x:c r="P142" s="34"/>
      <x:c r="Q142" s="34"/>
      <x:c r="R142" s="34"/>
      <x:c r="S142" s="34"/>
      <x:c r="T142" s="34"/>
      <x:c r="U142" s="34"/>
    </x:row>
    <x:row r="143">
      <x:c r="A143" s="34" t="n">
        <x:v>74</x:v>
      </x:c>
      <x:c r="B143" s="39" t="n">
        <x:v>-0.5543513365268472</x:v>
      </x:c>
      <x:c r="C143" s="35" t="n">
        <x:f>($B$7-0.5*$B$8^2)*$B$10+$B$8*SQRT($B$10)*B143</x:f>
        <x:v>-0.05087026730536945</x:v>
      </x:c>
      <x:c r="D143" s="36" t="n">
        <x:f>$B$6*EXP(C143)</x:f>
        <x:v>95.04019607422177</x:v>
      </x:c>
      <x:c r="E143" s="34"/>
      <x:c r="F143" s="34"/>
      <x:c r="G143" s="34"/>
      <x:c r="H143" s="34"/>
      <x:c r="I143" s="34"/>
      <x:c r="J143" s="34"/>
      <x:c r="K143" s="34"/>
      <x:c r="L143" s="34"/>
      <x:c r="M143" s="34"/>
      <x:c r="N143" s="34"/>
      <x:c r="O143" s="34"/>
      <x:c r="P143" s="34"/>
      <x:c r="Q143" s="34"/>
      <x:c r="R143" s="34"/>
      <x:c r="S143" s="34"/>
      <x:c r="T143" s="34"/>
      <x:c r="U143" s="34"/>
    </x:row>
    <x:row r="144">
      <x:c r="A144" s="34" t="n">
        <x:v>75</x:v>
      </x:c>
      <x:c r="B144" s="39" t="n">
        <x:v>-0.6883906372517818</x:v>
      </x:c>
      <x:c r="C144" s="35" t="n">
        <x:f>($B$7-0.5*$B$8^2)*$B$10+$B$8*SQRT($B$10)*B144</x:f>
        <x:v>-0.07767812745035638</x:v>
      </x:c>
      <x:c r="D144" s="36" t="n">
        <x:f>$B$6*EXP(C144)</x:f>
        <x:v>92.52621951210354</x:v>
      </x:c>
      <x:c r="E144" s="34"/>
      <x:c r="F144" s="34"/>
      <x:c r="G144" s="34"/>
      <x:c r="H144" s="34"/>
      <x:c r="I144" s="34"/>
      <x:c r="J144" s="34"/>
      <x:c r="K144" s="34"/>
      <x:c r="L144" s="34"/>
      <x:c r="M144" s="34"/>
      <x:c r="N144" s="34"/>
      <x:c r="O144" s="34"/>
      <x:c r="P144" s="34"/>
      <x:c r="Q144" s="34"/>
      <x:c r="R144" s="34"/>
      <x:c r="S144" s="34"/>
      <x:c r="T144" s="34"/>
      <x:c r="U144" s="34"/>
    </x:row>
    <x:row r="145">
      <x:c r="A145" s="34" t="n">
        <x:v>76</x:v>
      </x:c>
      <x:c r="B145" s="39" t="n">
        <x:v>-0.4593341607314111</x:v>
      </x:c>
      <x:c r="C145" s="35" t="n">
        <x:f>($B$7-0.5*$B$8^2)*$B$10+$B$8*SQRT($B$10)*B145</x:f>
        <x:v>-0.03186683214628222</x:v>
      </x:c>
      <x:c r="D145" s="36" t="n">
        <x:f>$B$6*EXP(C145)</x:f>
        <x:v>96.86355646100175</x:v>
      </x:c>
      <x:c r="E145" s="34"/>
      <x:c r="F145" s="34"/>
      <x:c r="G145" s="34"/>
      <x:c r="H145" s="34"/>
      <x:c r="I145" s="34"/>
      <x:c r="J145" s="34"/>
      <x:c r="K145" s="34"/>
      <x:c r="L145" s="34"/>
      <x:c r="M145" s="34"/>
      <x:c r="N145" s="34"/>
      <x:c r="O145" s="34"/>
      <x:c r="P145" s="34"/>
      <x:c r="Q145" s="34"/>
      <x:c r="R145" s="34"/>
      <x:c r="S145" s="34"/>
      <x:c r="T145" s="34"/>
      <x:c r="U145" s="34"/>
    </x:row>
    <x:row r="146">
      <x:c r="A146" s="34" t="n">
        <x:v>77</x:v>
      </x:c>
      <x:c r="B146" s="39" t="n">
        <x:v>1.3681995854760178</x:v>
      </x:c>
      <x:c r="C146" s="35" t="n">
        <x:f>($B$7-0.5*$B$8^2)*$B$10+$B$8*SQRT($B$10)*B146</x:f>
        <x:v>0.3336399170952036</x:v>
      </x:c>
      <x:c r="D146" s="36" t="n">
        <x:f>$B$6*EXP(C146)</x:f>
        <x:v>139.60403627895087</x:v>
      </x:c>
      <x:c r="E146" s="34"/>
      <x:c r="F146" s="34"/>
      <x:c r="G146" s="34"/>
      <x:c r="H146" s="34"/>
      <x:c r="I146" s="34"/>
      <x:c r="J146" s="34"/>
      <x:c r="K146" s="34"/>
      <x:c r="L146" s="34"/>
      <x:c r="M146" s="34"/>
      <x:c r="N146" s="34"/>
      <x:c r="O146" s="34"/>
      <x:c r="P146" s="34"/>
      <x:c r="Q146" s="34"/>
      <x:c r="R146" s="34"/>
      <x:c r="S146" s="34"/>
      <x:c r="T146" s="34"/>
      <x:c r="U146" s="34"/>
    </x:row>
    <x:row r="147">
      <x:c r="A147" s="34" t="n">
        <x:v>78</x:v>
      </x:c>
      <x:c r="B147" s="39" t="n">
        <x:v>0.057431016027277806</x:v>
      </x:c>
      <x:c r="C147" s="35" t="n">
        <x:f>($B$7-0.5*$B$8^2)*$B$10+$B$8*SQRT($B$10)*B147</x:f>
        <x:v>0.07148620320545557</x:v>
      </x:c>
      <x:c r="D147" s="36" t="n">
        <x:f>$B$6*EXP(C147)</x:f>
        <x:v>107.41033314161017</x:v>
      </x:c>
      <x:c r="E147" s="34"/>
      <x:c r="F147" s="34"/>
      <x:c r="G147" s="34"/>
      <x:c r="H147" s="34"/>
      <x:c r="I147" s="34"/>
      <x:c r="J147" s="34"/>
      <x:c r="K147" s="34"/>
      <x:c r="L147" s="34"/>
      <x:c r="M147" s="34"/>
      <x:c r="N147" s="34"/>
      <x:c r="O147" s="34"/>
      <x:c r="P147" s="34"/>
      <x:c r="Q147" s="34"/>
      <x:c r="R147" s="34"/>
      <x:c r="S147" s="34"/>
      <x:c r="T147" s="34"/>
      <x:c r="U147" s="34"/>
    </x:row>
    <x:row r="148">
      <x:c r="A148" s="34" t="n">
        <x:v>79</x:v>
      </x:c>
      <x:c r="B148" s="39" t="n">
        <x:v>-0.4964268155333397</x:v>
      </x:c>
      <x:c r="C148" s="35" t="n">
        <x:f>($B$7-0.5*$B$8^2)*$B$10+$B$8*SQRT($B$10)*B148</x:f>
        <x:v>-0.039285363106667956</x:v>
      </x:c>
      <x:c r="D148" s="36" t="n">
        <x:f>$B$6*EXP(C148)</x:f>
        <x:v>96.14763001311313</x:v>
      </x:c>
      <x:c r="E148" s="34"/>
      <x:c r="F148" s="34"/>
      <x:c r="G148" s="34"/>
      <x:c r="H148" s="34"/>
      <x:c r="I148" s="34"/>
      <x:c r="J148" s="34"/>
      <x:c r="K148" s="34"/>
      <x:c r="L148" s="34"/>
      <x:c r="M148" s="34"/>
      <x:c r="N148" s="34"/>
      <x:c r="O148" s="34"/>
      <x:c r="P148" s="34"/>
      <x:c r="Q148" s="34"/>
      <x:c r="R148" s="34"/>
      <x:c r="S148" s="34"/>
      <x:c r="T148" s="34"/>
      <x:c r="U148" s="34"/>
    </x:row>
    <x:row r="149">
      <x:c r="A149" s="34" t="n">
        <x:v>80</x:v>
      </x:c>
      <x:c r="B149" s="39" t="n">
        <x:v>-1.0632536170971219</x:v>
      </x:c>
      <x:c r="C149" s="35" t="n">
        <x:f>($B$7-0.5*$B$8^2)*$B$10+$B$8*SQRT($B$10)*B149</x:f>
        <x:v>-0.15265072341942437</x:v>
      </x:c>
      <x:c r="D149" s="36" t="n">
        <x:f>$B$6*EXP(C149)</x:f>
        <x:v>85.84294987758074</x:v>
      </x:c>
      <x:c r="E149" s="34"/>
      <x:c r="F149" s="34"/>
      <x:c r="G149" s="34"/>
      <x:c r="H149" s="34"/>
      <x:c r="I149" s="34"/>
      <x:c r="J149" s="34"/>
      <x:c r="K149" s="34"/>
      <x:c r="L149" s="34"/>
      <x:c r="M149" s="34"/>
      <x:c r="N149" s="34"/>
      <x:c r="O149" s="34"/>
      <x:c r="P149" s="34"/>
      <x:c r="Q149" s="34"/>
      <x:c r="R149" s="34"/>
      <x:c r="S149" s="34"/>
      <x:c r="T149" s="34"/>
      <x:c r="U149" s="34"/>
    </x:row>
    <x:row r="150">
      <x:c r="A150" s="34" t="n">
        <x:v>81</x:v>
      </x:c>
      <x:c r="B150" s="39" t="n">
        <x:v>0.5557682894685407</x:v>
      </x:c>
      <x:c r="C150" s="35" t="n">
        <x:f>($B$7-0.5*$B$8^2)*$B$10+$B$8*SQRT($B$10)*B150</x:f>
        <x:v>0.17115365789370815</x:v>
      </x:c>
      <x:c r="D150" s="36" t="n">
        <x:f>$B$6*EXP(C150)</x:f>
        <x:v>118.66730766987952</x:v>
      </x:c>
      <x:c r="E150" s="34"/>
      <x:c r="F150" s="34"/>
      <x:c r="G150" s="34"/>
      <x:c r="H150" s="34"/>
      <x:c r="I150" s="34"/>
      <x:c r="J150" s="34"/>
      <x:c r="K150" s="34"/>
      <x:c r="L150" s="34"/>
      <x:c r="M150" s="34"/>
      <x:c r="N150" s="34"/>
      <x:c r="O150" s="34"/>
      <x:c r="P150" s="34"/>
      <x:c r="Q150" s="34"/>
      <x:c r="R150" s="34"/>
      <x:c r="S150" s="34"/>
      <x:c r="T150" s="34"/>
      <x:c r="U150" s="34"/>
    </x:row>
    <x:row r="151">
      <x:c r="A151" s="34" t="n">
        <x:v>82</x:v>
      </x:c>
      <x:c r="B151" s="39" t="n">
        <x:v>0.3383746988080593</x:v>
      </x:c>
      <x:c r="C151" s="35" t="n">
        <x:f>($B$7-0.5*$B$8^2)*$B$10+$B$8*SQRT($B$10)*B151</x:f>
        <x:v>0.12767493976161187</x:v>
      </x:c>
      <x:c r="D151" s="36" t="n">
        <x:f>$B$6*EXP(C151)</x:f>
        <x:v>113.61836145470154</x:v>
      </x:c>
      <x:c r="E151" s="34"/>
      <x:c r="F151" s="34"/>
      <x:c r="G151" s="34"/>
      <x:c r="H151" s="34"/>
      <x:c r="I151" s="34"/>
      <x:c r="J151" s="34"/>
      <x:c r="K151" s="34"/>
      <x:c r="L151" s="34"/>
      <x:c r="M151" s="34"/>
      <x:c r="N151" s="34"/>
      <x:c r="O151" s="34"/>
      <x:c r="P151" s="34"/>
      <x:c r="Q151" s="34"/>
      <x:c r="R151" s="34"/>
      <x:c r="S151" s="34"/>
      <x:c r="T151" s="34"/>
      <x:c r="U151" s="34"/>
    </x:row>
    <x:row r="152">
      <x:c r="A152" s="34" t="n">
        <x:v>83</x:v>
      </x:c>
      <x:c r="B152" s="39" t="n">
        <x:v>0.584848206517083</x:v>
      </x:c>
      <x:c r="C152" s="35" t="n">
        <x:f>($B$7-0.5*$B$8^2)*$B$10+$B$8*SQRT($B$10)*B152</x:f>
        <x:v>0.1769696413034166</x:v>
      </x:c>
      <x:c r="D152" s="36" t="n">
        <x:f>$B$6*EXP(C152)</x:f>
        <x:v>119.35948565929999</x:v>
      </x:c>
      <x:c r="E152" s="34"/>
      <x:c r="F152" s="34"/>
      <x:c r="G152" s="34"/>
      <x:c r="H152" s="34"/>
      <x:c r="I152" s="34"/>
      <x:c r="J152" s="34"/>
      <x:c r="K152" s="34"/>
      <x:c r="L152" s="34"/>
      <x:c r="M152" s="34"/>
      <x:c r="N152" s="34"/>
      <x:c r="O152" s="34"/>
      <x:c r="P152" s="34"/>
      <x:c r="Q152" s="34"/>
      <x:c r="R152" s="34"/>
      <x:c r="S152" s="34"/>
      <x:c r="T152" s="34"/>
      <x:c r="U152" s="34"/>
    </x:row>
    <x:row r="153">
      <x:c r="A153" s="34" t="n">
        <x:v>84</x:v>
      </x:c>
      <x:c r="B153" s="39" t="n">
        <x:v>0.02182689455086343</x:v>
      </x:c>
      <x:c r="C153" s="35" t="n">
        <x:f>($B$7-0.5*$B$8^2)*$B$10+$B$8*SQRT($B$10)*B153</x:f>
        <x:v>0.06436537891017269</x:v>
      </x:c>
      <x:c r="D153" s="36" t="n">
        <x:f>$B$6*EXP(C153)</x:f>
        <x:v>106.64819976115754</x:v>
      </x:c>
      <x:c r="E153" s="34"/>
      <x:c r="F153" s="34"/>
      <x:c r="G153" s="34"/>
      <x:c r="H153" s="34"/>
      <x:c r="I153" s="34"/>
      <x:c r="J153" s="34"/>
      <x:c r="K153" s="34"/>
      <x:c r="L153" s="34"/>
      <x:c r="M153" s="34"/>
      <x:c r="N153" s="34"/>
      <x:c r="O153" s="34"/>
      <x:c r="P153" s="34"/>
      <x:c r="Q153" s="34"/>
      <x:c r="R153" s="34"/>
      <x:c r="S153" s="34"/>
      <x:c r="T153" s="34"/>
      <x:c r="U153" s="34"/>
    </x:row>
    <x:row r="154">
      <x:c r="A154" s="34" t="n">
        <x:v>85</x:v>
      </x:c>
      <x:c r="B154" s="39" t="n">
        <x:v>-1.1565264542351912</x:v>
      </x:c>
      <x:c r="C154" s="35" t="n">
        <x:f>($B$7-0.5*$B$8^2)*$B$10+$B$8*SQRT($B$10)*B154</x:f>
        <x:v>-0.17130529084703824</x:v>
      </x:c>
      <x:c r="D154" s="36" t="n">
        <x:f>$B$6*EXP(C154)</x:f>
        <x:v>84.25643070320955</x:v>
      </x:c>
      <x:c r="E154" s="34"/>
      <x:c r="F154" s="34"/>
      <x:c r="G154" s="34"/>
      <x:c r="H154" s="34"/>
      <x:c r="I154" s="34"/>
      <x:c r="J154" s="34"/>
      <x:c r="K154" s="34"/>
      <x:c r="L154" s="34"/>
      <x:c r="M154" s="34"/>
      <x:c r="N154" s="34"/>
      <x:c r="O154" s="34"/>
      <x:c r="P154" s="34"/>
      <x:c r="Q154" s="34"/>
      <x:c r="R154" s="34"/>
      <x:c r="S154" s="34"/>
      <x:c r="T154" s="34"/>
      <x:c r="U154" s="34"/>
    </x:row>
    <x:row r="155">
      <x:c r="A155" s="34" t="n">
        <x:v>86</x:v>
      </x:c>
      <x:c r="B155" s="39" t="n">
        <x:v>-0.10955840415320565</x:v>
      </x:c>
      <x:c r="C155" s="35" t="n">
        <x:f>($B$7-0.5*$B$8^2)*$B$10+$B$8*SQRT($B$10)*B155</x:f>
        <x:v>0.03808831916935887</x:v>
      </x:c>
      <x:c r="D155" s="36" t="n">
        <x:f>$B$6*EXP(C155)</x:f>
        <x:v>103.8822976809487</x:v>
      </x:c>
      <x:c r="E155" s="34"/>
      <x:c r="F155" s="34"/>
      <x:c r="G155" s="34"/>
      <x:c r="H155" s="34"/>
      <x:c r="I155" s="34"/>
      <x:c r="J155" s="34"/>
      <x:c r="K155" s="34"/>
      <x:c r="L155" s="34"/>
      <x:c r="M155" s="34"/>
      <x:c r="N155" s="34"/>
      <x:c r="O155" s="34"/>
      <x:c r="P155" s="34"/>
      <x:c r="Q155" s="34"/>
      <x:c r="R155" s="34"/>
      <x:c r="S155" s="34"/>
      <x:c r="T155" s="34"/>
      <x:c r="U155" s="34"/>
    </x:row>
    <x:row r="156">
      <x:c r="A156" s="34" t="n">
        <x:v>87</x:v>
      </x:c>
      <x:c r="B156" s="39" t="n">
        <x:v>-0.9903796045226358</x:v>
      </x:c>
      <x:c r="C156" s="35" t="n">
        <x:f>($B$7-0.5*$B$8^2)*$B$10+$B$8*SQRT($B$10)*B156</x:f>
        <x:v>-0.1380759209045272</x:v>
      </x:c>
      <x:c r="D156" s="36" t="n">
        <x:f>$B$6*EXP(C156)</x:f>
        <x:v>87.10325596556243</x:v>
      </x:c>
      <x:c r="E156" s="34"/>
      <x:c r="F156" s="34"/>
      <x:c r="G156" s="34"/>
      <x:c r="H156" s="34"/>
      <x:c r="I156" s="34"/>
      <x:c r="J156" s="34"/>
      <x:c r="K156" s="34"/>
      <x:c r="L156" s="34"/>
      <x:c r="M156" s="34"/>
      <x:c r="N156" s="34"/>
      <x:c r="O156" s="34"/>
      <x:c r="P156" s="34"/>
      <x:c r="Q156" s="34"/>
      <x:c r="R156" s="34"/>
      <x:c r="S156" s="34"/>
      <x:c r="T156" s="34"/>
      <x:c r="U156" s="34"/>
    </x:row>
    <x:row r="157">
      <x:c r="A157" s="34" t="n">
        <x:v>88</x:v>
      </x:c>
      <x:c r="B157" s="39" t="n">
        <x:v>-1.3223119214412378</x:v>
      </x:c>
      <x:c r="C157" s="35" t="n">
        <x:f>($B$7-0.5*$B$8^2)*$B$10+$B$8*SQRT($B$10)*B157</x:f>
        <x:v>-0.2044623842882476</x:v>
      </x:c>
      <x:c r="D157" s="36" t="n">
        <x:f>$B$6*EXP(C157)</x:f>
        <x:v>81.50854013583779</x:v>
      </x:c>
      <x:c r="E157" s="34"/>
      <x:c r="F157" s="34"/>
      <x:c r="G157" s="34"/>
      <x:c r="H157" s="34"/>
      <x:c r="I157" s="34"/>
      <x:c r="J157" s="34"/>
      <x:c r="K157" s="34"/>
      <x:c r="L157" s="34"/>
      <x:c r="M157" s="34"/>
      <x:c r="N157" s="34"/>
      <x:c r="O157" s="34"/>
      <x:c r="P157" s="34"/>
      <x:c r="Q157" s="34"/>
      <x:c r="R157" s="34"/>
      <x:c r="S157" s="34"/>
      <x:c r="T157" s="34"/>
      <x:c r="U157" s="34"/>
    </x:row>
    <x:row r="158">
      <x:c r="A158" s="34" t="n">
        <x:v>89</x:v>
      </x:c>
      <x:c r="B158" s="39" t="n">
        <x:v>-1.3983173118796461</x:v>
      </x:c>
      <x:c r="C158" s="35" t="n">
        <x:f>($B$7-0.5*$B$8^2)*$B$10+$B$8*SQRT($B$10)*B158</x:f>
        <x:v>-0.21966346237592926</x:v>
      </x:c>
      <x:c r="D158" s="36" t="n">
        <x:f>$B$6*EXP(C158)</x:f>
        <x:v>80.27889211827808</x:v>
      </x:c>
      <x:c r="E158" s="34"/>
      <x:c r="F158" s="34"/>
      <x:c r="G158" s="34"/>
      <x:c r="H158" s="34"/>
      <x:c r="I158" s="34"/>
      <x:c r="J158" s="34"/>
      <x:c r="K158" s="34"/>
      <x:c r="L158" s="34"/>
      <x:c r="M158" s="34"/>
      <x:c r="N158" s="34"/>
      <x:c r="O158" s="34"/>
      <x:c r="P158" s="34"/>
      <x:c r="Q158" s="34"/>
      <x:c r="R158" s="34"/>
      <x:c r="S158" s="34"/>
      <x:c r="T158" s="34"/>
      <x:c r="U158" s="34"/>
    </x:row>
    <x:row r="159">
      <x:c r="A159" s="34" t="n">
        <x:v>90</x:v>
      </x:c>
      <x:c r="B159" s="39" t="n">
        <x:v>-1.0704952915464587</x:v>
      </x:c>
      <x:c r="C159" s="35" t="n">
        <x:f>($B$7-0.5*$B$8^2)*$B$10+$B$8*SQRT($B$10)*B159</x:f>
        <x:v>-0.15409905830929177</x:v>
      </x:c>
      <x:c r="D159" s="36" t="n">
        <x:f>$B$6*EXP(C159)</x:f>
        <x:v>85.71871053003257</x:v>
      </x:c>
      <x:c r="E159" s="34"/>
      <x:c r="F159" s="34"/>
      <x:c r="G159" s="34"/>
      <x:c r="H159" s="34"/>
      <x:c r="I159" s="34"/>
      <x:c r="J159" s="34"/>
      <x:c r="K159" s="34"/>
      <x:c r="L159" s="34"/>
      <x:c r="M159" s="34"/>
      <x:c r="N159" s="34"/>
      <x:c r="O159" s="34"/>
      <x:c r="P159" s="34"/>
      <x:c r="Q159" s="34"/>
      <x:c r="R159" s="34"/>
      <x:c r="S159" s="34"/>
      <x:c r="T159" s="34"/>
      <x:c r="U159" s="34"/>
    </x:row>
    <x:row r="160">
      <x:c r="A160" s="34" t="n">
        <x:v>91</x:v>
      </x:c>
      <x:c r="B160" s="39" t="n">
        <x:v>0.8403026137751831</x:v>
      </x:c>
      <x:c r="C160" s="35" t="n">
        <x:f>($B$7-0.5*$B$8^2)*$B$10+$B$8*SQRT($B$10)*B160</x:f>
        <x:v>0.22806052275503663</x:v>
      </x:c>
      <x:c r="D160" s="36" t="n">
        <x:f>$B$6*EXP(C160)</x:f>
        <x:v>125.61613494773695</x:v>
      </x:c>
      <x:c r="E160" s="34"/>
      <x:c r="F160" s="34"/>
      <x:c r="G160" s="34"/>
      <x:c r="H160" s="34"/>
      <x:c r="I160" s="34"/>
      <x:c r="J160" s="34"/>
      <x:c r="K160" s="34"/>
      <x:c r="L160" s="34"/>
      <x:c r="M160" s="34"/>
      <x:c r="N160" s="34"/>
      <x:c r="O160" s="34"/>
      <x:c r="P160" s="34"/>
      <x:c r="Q160" s="34"/>
      <x:c r="R160" s="34"/>
      <x:c r="S160" s="34"/>
      <x:c r="T160" s="34"/>
      <x:c r="U160" s="34"/>
    </x:row>
    <x:row r="161">
      <x:c r="A161" s="34" t="n">
        <x:v>92</x:v>
      </x:c>
      <x:c r="B161" s="39" t="n">
        <x:v>0.5843863732755181</x:v>
      </x:c>
      <x:c r="C161" s="35" t="n">
        <x:f>($B$7-0.5*$B$8^2)*$B$10+$B$8*SQRT($B$10)*B161</x:f>
        <x:v>0.1768772746551036</x:v>
      </x:c>
      <x:c r="D161" s="36" t="n">
        <x:f>$B$6*EXP(C161)</x:f>
        <x:v>119.34846133281316</x:v>
      </x:c>
      <x:c r="E161" s="34"/>
      <x:c r="F161" s="34"/>
      <x:c r="G161" s="34"/>
      <x:c r="H161" s="34"/>
      <x:c r="I161" s="34"/>
      <x:c r="J161" s="34"/>
      <x:c r="K161" s="34"/>
      <x:c r="L161" s="34"/>
      <x:c r="M161" s="34"/>
      <x:c r="N161" s="34"/>
      <x:c r="O161" s="34"/>
      <x:c r="P161" s="34"/>
      <x:c r="Q161" s="34"/>
      <x:c r="R161" s="34"/>
      <x:c r="S161" s="34"/>
      <x:c r="T161" s="34"/>
      <x:c r="U161" s="34"/>
    </x:row>
    <x:row r="162">
      <x:c r="A162" s="34" t="n">
        <x:v>93</x:v>
      </x:c>
      <x:c r="B162" s="39" t="n">
        <x:v>0.043279827750266744</x:v>
      </x:c>
      <x:c r="C162" s="35" t="n">
        <x:f>($B$7-0.5*$B$8^2)*$B$10+$B$8*SQRT($B$10)*B162</x:f>
        <x:v>0.06865596555005335</x:v>
      </x:c>
      <x:c r="D162" s="36" t="n">
        <x:f>$B$6*EXP(C162)</x:f>
        <x:v>107.10676615816436</x:v>
      </x:c>
      <x:c r="E162" s="34"/>
      <x:c r="F162" s="34"/>
      <x:c r="G162" s="34"/>
      <x:c r="H162" s="34"/>
      <x:c r="I162" s="34"/>
      <x:c r="J162" s="34"/>
      <x:c r="K162" s="34"/>
      <x:c r="L162" s="34"/>
      <x:c r="M162" s="34"/>
      <x:c r="N162" s="34"/>
      <x:c r="O162" s="34"/>
      <x:c r="P162" s="34"/>
      <x:c r="Q162" s="34"/>
      <x:c r="R162" s="34"/>
      <x:c r="S162" s="34"/>
      <x:c r="T162" s="34"/>
      <x:c r="U162" s="34"/>
    </x:row>
    <x:row r="163">
      <x:c r="A163" s="34" t="n">
        <x:v>94</x:v>
      </x:c>
      <x:c r="B163" s="39" t="n">
        <x:v>-0.08835018648748152</x:v>
      </x:c>
      <x:c r="C163" s="35" t="n">
        <x:f>($B$7-0.5*$B$8^2)*$B$10+$B$8*SQRT($B$10)*B163</x:f>
        <x:v>0.04232996270250369</x:v>
      </x:c>
      <x:c r="D163" s="36" t="n">
        <x:f>$B$6*EXP(C163)</x:f>
        <x:v>104.32386518104117</x:v>
      </x:c>
      <x:c r="E163" s="34"/>
      <x:c r="F163" s="34"/>
      <x:c r="G163" s="34"/>
      <x:c r="H163" s="34"/>
      <x:c r="I163" s="34"/>
      <x:c r="J163" s="34"/>
      <x:c r="K163" s="34"/>
      <x:c r="L163" s="34"/>
      <x:c r="M163" s="34"/>
      <x:c r="N163" s="34"/>
      <x:c r="O163" s="34"/>
      <x:c r="P163" s="34"/>
      <x:c r="Q163" s="34"/>
      <x:c r="R163" s="34"/>
      <x:c r="S163" s="34"/>
      <x:c r="T163" s="34"/>
      <x:c r="U163" s="34"/>
    </x:row>
    <x:row r="164">
      <x:c r="A164" s="34" t="n">
        <x:v>95</x:v>
      </x:c>
      <x:c r="B164" s="39" t="n">
        <x:v>-0.23755550574872847</x:v>
      </x:c>
      <x:c r="C164" s="35" t="n">
        <x:f>($B$7-0.5*$B$8^2)*$B$10+$B$8*SQRT($B$10)*B164</x:f>
        <x:v>0.012488898850254303</x:v>
      </x:c>
      <x:c r="D164" s="36" t="n">
        <x:f>$B$6*EXP(C164)</x:f>
        <x:v>101.2567210818007</x:v>
      </x:c>
      <x:c r="E164" s="34"/>
      <x:c r="F164" s="34"/>
      <x:c r="G164" s="34"/>
      <x:c r="H164" s="34"/>
      <x:c r="I164" s="34"/>
      <x:c r="J164" s="34"/>
      <x:c r="K164" s="34"/>
      <x:c r="L164" s="34"/>
      <x:c r="M164" s="34"/>
      <x:c r="N164" s="34"/>
      <x:c r="O164" s="34"/>
      <x:c r="P164" s="34"/>
      <x:c r="Q164" s="34"/>
      <x:c r="R164" s="34"/>
      <x:c r="S164" s="34"/>
      <x:c r="T164" s="34"/>
      <x:c r="U164" s="34"/>
    </x:row>
    <x:row r="165">
      <x:c r="A165" s="34" t="n">
        <x:v>96</x:v>
      </x:c>
      <x:c r="B165" s="39" t="n">
        <x:v>-1.9787191914710245</x:v>
      </x:c>
      <x:c r="C165" s="35" t="n">
        <x:f>($B$7-0.5*$B$8^2)*$B$10+$B$8*SQRT($B$10)*B165</x:f>
        <x:v>-0.3357438382942049</x:v>
      </x:c>
      <x:c r="D165" s="36" t="n">
        <x:f>$B$6*EXP(C165)</x:f>
        <x:v>71.48061883382081</x:v>
      </x:c>
      <x:c r="E165" s="34"/>
      <x:c r="F165" s="34"/>
      <x:c r="G165" s="34"/>
      <x:c r="H165" s="34"/>
      <x:c r="I165" s="34"/>
      <x:c r="J165" s="34"/>
      <x:c r="K165" s="34"/>
      <x:c r="L165" s="34"/>
      <x:c r="M165" s="34"/>
      <x:c r="N165" s="34"/>
      <x:c r="O165" s="34"/>
      <x:c r="P165" s="34"/>
      <x:c r="Q165" s="34"/>
      <x:c r="R165" s="34"/>
      <x:c r="S165" s="34"/>
      <x:c r="T165" s="34"/>
      <x:c r="U165" s="34"/>
    </x:row>
    <x:row r="166">
      <x:c r="A166" s="34" t="n">
        <x:v>97</x:v>
      </x:c>
      <x:c r="B166" s="39" t="n">
        <x:v>0.8949518963738822</x:v>
      </x:c>
      <x:c r="C166" s="35" t="n">
        <x:f>($B$7-0.5*$B$8^2)*$B$10+$B$8*SQRT($B$10)*B166</x:f>
        <x:v>0.23899037927477645</x:v>
      </x:c>
      <x:c r="D166" s="36" t="n">
        <x:f>$B$6*EXP(C166)</x:f>
        <x:v>126.99663185280696</x:v>
      </x:c>
      <x:c r="E166" s="34"/>
      <x:c r="F166" s="34"/>
      <x:c r="G166" s="34"/>
      <x:c r="H166" s="34"/>
      <x:c r="I166" s="34"/>
      <x:c r="J166" s="34"/>
      <x:c r="K166" s="34"/>
      <x:c r="L166" s="34"/>
      <x:c r="M166" s="34"/>
      <x:c r="N166" s="34"/>
      <x:c r="O166" s="34"/>
      <x:c r="P166" s="34"/>
      <x:c r="Q166" s="34"/>
      <x:c r="R166" s="34"/>
      <x:c r="S166" s="34"/>
      <x:c r="T166" s="34"/>
      <x:c r="U166" s="34"/>
    </x:row>
    <x:row r="167">
      <x:c r="A167" s="34" t="n">
        <x:v>98</x:v>
      </x:c>
      <x:c r="B167" s="39" t="n">
        <x:v>-2.102657186357104</x:v>
      </x:c>
      <x:c r="C167" s="35" t="n">
        <x:f>($B$7-0.5*$B$8^2)*$B$10+$B$8*SQRT($B$10)*B167</x:f>
        <x:v>-0.36053143727142084</x:v>
      </x:c>
      <x:c r="D167" s="36" t="n">
        <x:f>$B$6*EXP(C167)</x:f>
        <x:v>69.7305653371337</x:v>
      </x:c>
      <x:c r="E167" s="34"/>
      <x:c r="F167" s="34"/>
      <x:c r="G167" s="34"/>
      <x:c r="H167" s="34"/>
      <x:c r="I167" s="34"/>
      <x:c r="J167" s="34"/>
      <x:c r="K167" s="34"/>
      <x:c r="L167" s="34"/>
      <x:c r="M167" s="34"/>
      <x:c r="N167" s="34"/>
      <x:c r="O167" s="34"/>
      <x:c r="P167" s="34"/>
      <x:c r="Q167" s="34"/>
      <x:c r="R167" s="34"/>
      <x:c r="S167" s="34"/>
      <x:c r="T167" s="34"/>
      <x:c r="U167" s="34"/>
    </x:row>
    <x:row r="168">
      <x:c r="A168" s="34" t="n">
        <x:v>99</x:v>
      </x:c>
      <x:c r="B168" s="39" t="n">
        <x:v>0.7696690465010751</x:v>
      </x:c>
      <x:c r="C168" s="35" t="n">
        <x:f>($B$7-0.5*$B$8^2)*$B$10+$B$8*SQRT($B$10)*B168</x:f>
        <x:v>0.21393380930021505</x:v>
      </x:c>
      <x:c r="D168" s="36" t="n">
        <x:f>$B$6*EXP(C168)</x:f>
        <x:v>123.85406722064343</x:v>
      </x:c>
      <x:c r="E168" s="34"/>
      <x:c r="F168" s="34"/>
      <x:c r="G168" s="34"/>
      <x:c r="H168" s="34"/>
      <x:c r="I168" s="34"/>
      <x:c r="J168" s="34"/>
      <x:c r="K168" s="34"/>
      <x:c r="L168" s="34"/>
      <x:c r="M168" s="34"/>
      <x:c r="N168" s="34"/>
      <x:c r="O168" s="34"/>
      <x:c r="P168" s="34"/>
      <x:c r="Q168" s="34"/>
      <x:c r="R168" s="34"/>
      <x:c r="S168" s="34"/>
      <x:c r="T168" s="34"/>
      <x:c r="U168" s="34"/>
    </x:row>
    <x:row r="169">
      <x:c r="A169" s="34" t="n">
        <x:v>100</x:v>
      </x:c>
      <x:c r="B169" s="39" t="n">
        <x:v>-0.4877168372343891</x:v>
      </x:c>
      <x:c r="C169" s="35" t="n">
        <x:f>($B$7-0.5*$B$8^2)*$B$10+$B$8*SQRT($B$10)*B169</x:f>
        <x:v>-0.03754336744687782</x:v>
      </x:c>
      <x:c r="D169" s="36" t="n">
        <x:f>$B$6*EXP(C169)</x:f>
        <x:v>96.31526473438221</x:v>
      </x:c>
      <x:c r="E169" s="34"/>
      <x:c r="F169" s="34"/>
      <x:c r="G169" s="34"/>
      <x:c r="H169" s="34"/>
      <x:c r="I169" s="34"/>
      <x:c r="J169" s="34"/>
      <x:c r="K169" s="34"/>
      <x:c r="L169" s="34"/>
      <x:c r="M169" s="34"/>
      <x:c r="N169" s="34"/>
      <x:c r="O169" s="34"/>
      <x:c r="P169" s="34"/>
      <x:c r="Q169" s="34"/>
      <x:c r="R169" s="34"/>
      <x:c r="S169" s="34"/>
      <x:c r="T169" s="34"/>
      <x:c r="U169" s="34"/>
    </x:row>
    <x:row r="170">
      <x:c r="A170" s="34" t="n">
        <x:v>101</x:v>
      </x:c>
      <x:c r="B170" s="39" t="n">
        <x:v>-0.7122991304708474</x:v>
      </x:c>
      <x:c r="C170" s="35" t="n">
        <x:f>($B$7-0.5*$B$8^2)*$B$10+$B$8*SQRT($B$10)*B170</x:f>
        <x:v>-0.08245982609416949</x:v>
      </x:c>
      <x:c r="D170" s="36" t="n">
        <x:f>$B$6*EXP(C170)</x:f>
        <x:v>92.08484311918751</x:v>
      </x:c>
      <x:c r="E170" s="34"/>
      <x:c r="F170" s="34"/>
      <x:c r="G170" s="34"/>
      <x:c r="H170" s="34"/>
      <x:c r="I170" s="34"/>
      <x:c r="J170" s="34"/>
      <x:c r="K170" s="34"/>
      <x:c r="L170" s="34"/>
      <x:c r="M170" s="34"/>
      <x:c r="N170" s="34"/>
      <x:c r="O170" s="34"/>
      <x:c r="P170" s="34"/>
      <x:c r="Q170" s="34"/>
      <x:c r="R170" s="34"/>
      <x:c r="S170" s="34"/>
      <x:c r="T170" s="34"/>
      <x:c r="U170" s="34"/>
    </x:row>
    <x:row r="171">
      <x:c r="A171" s="34" t="n">
        <x:v>102</x:v>
      </x:c>
      <x:c r="B171" s="39" t="n">
        <x:v>-0.0007372216328292859</x:v>
      </x:c>
      <x:c r="C171" s="35" t="n">
        <x:f>($B$7-0.5*$B$8^2)*$B$10+$B$8*SQRT($B$10)*B171</x:f>
        <x:v>0.059852555673434144</x:v>
      </x:c>
      <x:c r="D171" s="36" t="n">
        <x:f>$B$6*EXP(C171)</x:f>
        <x:v>106.16799963123367</x:v>
      </x:c>
      <x:c r="E171" s="34"/>
      <x:c r="F171" s="34"/>
      <x:c r="G171" s="34"/>
      <x:c r="H171" s="34"/>
      <x:c r="I171" s="34"/>
      <x:c r="J171" s="34"/>
      <x:c r="K171" s="34"/>
      <x:c r="L171" s="34"/>
      <x:c r="M171" s="34"/>
      <x:c r="N171" s="34"/>
      <x:c r="O171" s="34"/>
      <x:c r="P171" s="34"/>
      <x:c r="Q171" s="34"/>
      <x:c r="R171" s="34"/>
      <x:c r="S171" s="34"/>
      <x:c r="T171" s="34"/>
      <x:c r="U171" s="34"/>
    </x:row>
    <x:row r="172">
      <x:c r="A172" s="34" t="n">
        <x:v>103</x:v>
      </x:c>
      <x:c r="B172" s="39" t="n">
        <x:v>-0.03800178482251093</x:v>
      </x:c>
      <x:c r="C172" s="35" t="n">
        <x:f>($B$7-0.5*$B$8^2)*$B$10+$B$8*SQRT($B$10)*B172</x:f>
        <x:v>0.05239964303549781</x:v>
      </x:c>
      <x:c r="D172" s="36" t="n">
        <x:f>$B$6*EXP(C172)</x:f>
        <x:v>105.3796800923549</x:v>
      </x:c>
      <x:c r="E172" s="34"/>
      <x:c r="F172" s="34"/>
      <x:c r="G172" s="34"/>
      <x:c r="H172" s="34"/>
      <x:c r="I172" s="34"/>
      <x:c r="J172" s="34"/>
      <x:c r="K172" s="34"/>
      <x:c r="L172" s="34"/>
      <x:c r="M172" s="34"/>
      <x:c r="N172" s="34"/>
      <x:c r="O172" s="34"/>
      <x:c r="P172" s="34"/>
      <x:c r="Q172" s="34"/>
      <x:c r="R172" s="34"/>
      <x:c r="S172" s="34"/>
      <x:c r="T172" s="34"/>
      <x:c r="U172" s="34"/>
    </x:row>
    <x:row r="173">
      <x:c r="A173" s="34" t="n">
        <x:v>104</x:v>
      </x:c>
      <x:c r="B173" s="39" t="n">
        <x:v>-0.6783502762797367</x:v>
      </x:c>
      <x:c r="C173" s="35" t="n">
        <x:f>($B$7-0.5*$B$8^2)*$B$10+$B$8*SQRT($B$10)*B173</x:f>
        <x:v>-0.07567005525594733</x:v>
      </x:c>
      <x:c r="D173" s="36" t="n">
        <x:f>$B$6*EXP(C173)</x:f>
        <x:v>92.71220551492321</x:v>
      </x:c>
      <x:c r="E173" s="34"/>
      <x:c r="F173" s="34"/>
      <x:c r="G173" s="34"/>
      <x:c r="H173" s="34"/>
      <x:c r="I173" s="34"/>
      <x:c r="J173" s="34"/>
      <x:c r="K173" s="34"/>
      <x:c r="L173" s="34"/>
      <x:c r="M173" s="34"/>
      <x:c r="N173" s="34"/>
      <x:c r="O173" s="34"/>
      <x:c r="P173" s="34"/>
      <x:c r="Q173" s="34"/>
      <x:c r="R173" s="34"/>
      <x:c r="S173" s="34"/>
      <x:c r="T173" s="34"/>
      <x:c r="U173" s="34"/>
    </x:row>
    <x:row r="174">
      <x:c r="A174" s="34" t="n">
        <x:v>105</x:v>
      </x:c>
      <x:c r="B174" s="39" t="n">
        <x:v>-0.4193469074648411</x:v>
      </x:c>
      <x:c r="C174" s="35" t="n">
        <x:f>($B$7-0.5*$B$8^2)*$B$10+$B$8*SQRT($B$10)*B174</x:f>
        <x:v>-0.02386938149296823</x:v>
      </x:c>
      <x:c r="D174" s="36" t="n">
        <x:f>$B$6*EXP(C174)</x:f>
        <x:v>97.64132390684172</x:v>
      </x:c>
      <x:c r="E174" s="34"/>
      <x:c r="F174" s="34"/>
      <x:c r="G174" s="34"/>
      <x:c r="H174" s="34"/>
      <x:c r="I174" s="34"/>
      <x:c r="J174" s="34"/>
      <x:c r="K174" s="34"/>
      <x:c r="L174" s="34"/>
      <x:c r="M174" s="34"/>
      <x:c r="N174" s="34"/>
      <x:c r="O174" s="34"/>
      <x:c r="P174" s="34"/>
      <x:c r="Q174" s="34"/>
      <x:c r="R174" s="34"/>
      <x:c r="S174" s="34"/>
      <x:c r="T174" s="34"/>
      <x:c r="U174" s="34"/>
    </x:row>
    <x:row r="175">
      <x:c r="A175" s="34" t="n">
        <x:v>106</x:v>
      </x:c>
      <x:c r="B175" s="39" t="n">
        <x:v>-0.6321904619317943</x:v>
      </x:c>
      <x:c r="C175" s="35" t="n">
        <x:f>($B$7-0.5*$B$8^2)*$B$10+$B$8*SQRT($B$10)*B175</x:f>
        <x:v>-0.06643809238635887</x:v>
      </x:c>
      <x:c r="D175" s="36" t="n">
        <x:f>$B$6*EXP(C175)</x:f>
        <x:v>93.57208423076496</x:v>
      </x:c>
      <x:c r="E175" s="34"/>
      <x:c r="F175" s="34"/>
      <x:c r="G175" s="34"/>
      <x:c r="H175" s="34"/>
      <x:c r="I175" s="34"/>
      <x:c r="J175" s="34"/>
      <x:c r="K175" s="34"/>
      <x:c r="L175" s="34"/>
      <x:c r="M175" s="34"/>
      <x:c r="N175" s="34"/>
      <x:c r="O175" s="34"/>
      <x:c r="P175" s="34"/>
      <x:c r="Q175" s="34"/>
      <x:c r="R175" s="34"/>
      <x:c r="S175" s="34"/>
      <x:c r="T175" s="34"/>
      <x:c r="U175" s="34"/>
    </x:row>
    <x:row r="176">
      <x:c r="A176" s="34" t="n">
        <x:v>107</x:v>
      </x:c>
      <x:c r="B176" s="39" t="n">
        <x:v>-0.1876628727737468</x:v>
      </x:c>
      <x:c r="C176" s="35" t="n">
        <x:f>($B$7-0.5*$B$8^2)*$B$10+$B$8*SQRT($B$10)*B176</x:f>
        <x:v>0.022467425445250634</x:v>
      </x:c>
      <x:c r="D176" s="36" t="n">
        <x:f>$B$6*EXP(C176)</x:f>
        <x:v>102.2721718917208</x:v>
      </x:c>
      <x:c r="E176" s="34"/>
      <x:c r="F176" s="34"/>
      <x:c r="G176" s="34"/>
      <x:c r="H176" s="34"/>
      <x:c r="I176" s="34"/>
      <x:c r="J176" s="34"/>
      <x:c r="K176" s="34"/>
      <x:c r="L176" s="34"/>
      <x:c r="M176" s="34"/>
      <x:c r="N176" s="34"/>
      <x:c r="O176" s="34"/>
      <x:c r="P176" s="34"/>
      <x:c r="Q176" s="34"/>
      <x:c r="R176" s="34"/>
      <x:c r="S176" s="34"/>
      <x:c r="T176" s="34"/>
      <x:c r="U176" s="34"/>
    </x:row>
    <x:row r="177">
      <x:c r="A177" s="34" t="n">
        <x:v>108</x:v>
      </x:c>
      <x:c r="B177" s="39" t="n">
        <x:v>1.7592760772818603</x:v>
      </x:c>
      <x:c r="C177" s="35" t="n">
        <x:f>($B$7-0.5*$B$8^2)*$B$10+$B$8*SQRT($B$10)*B177</x:f>
        <x:v>0.4118552154563721</x:v>
      </x:c>
      <x:c r="D177" s="36" t="n">
        <x:f>$B$6*EXP(C177)</x:f>
        <x:v>150.96158514631642</x:v>
      </x:c>
      <x:c r="E177" s="34"/>
      <x:c r="F177" s="34"/>
      <x:c r="G177" s="34"/>
      <x:c r="H177" s="34"/>
      <x:c r="I177" s="34"/>
      <x:c r="J177" s="34"/>
      <x:c r="K177" s="34"/>
      <x:c r="L177" s="34"/>
      <x:c r="M177" s="34"/>
      <x:c r="N177" s="34"/>
      <x:c r="O177" s="34"/>
      <x:c r="P177" s="34"/>
      <x:c r="Q177" s="34"/>
      <x:c r="R177" s="34"/>
      <x:c r="S177" s="34"/>
      <x:c r="T177" s="34"/>
      <x:c r="U177" s="34"/>
    </x:row>
    <x:row r="178">
      <x:c r="A178" s="34" t="n">
        <x:v>109</x:v>
      </x:c>
      <x:c r="B178" s="39" t="n">
        <x:v>2.2555127933186925</x:v>
      </x:c>
      <x:c r="C178" s="35" t="n">
        <x:f>($B$7-0.5*$B$8^2)*$B$10+$B$8*SQRT($B$10)*B178</x:f>
        <x:v>0.5111025586637385</x:v>
      </x:c>
      <x:c r="D178" s="36" t="n">
        <x:f>$B$6*EXP(C178)</x:f>
        <x:v>166.71282887462613</x:v>
      </x:c>
      <x:c r="E178" s="34"/>
      <x:c r="F178" s="34"/>
      <x:c r="G178" s="34"/>
      <x:c r="H178" s="34"/>
      <x:c r="I178" s="34"/>
      <x:c r="J178" s="34"/>
      <x:c r="K178" s="34"/>
      <x:c r="L178" s="34"/>
      <x:c r="M178" s="34"/>
      <x:c r="N178" s="34"/>
      <x:c r="O178" s="34"/>
      <x:c r="P178" s="34"/>
      <x:c r="Q178" s="34"/>
      <x:c r="R178" s="34"/>
      <x:c r="S178" s="34"/>
      <x:c r="T178" s="34"/>
      <x:c r="U178" s="34"/>
    </x:row>
    <x:row r="179">
      <x:c r="A179" s="34" t="n">
        <x:v>110</x:v>
      </x:c>
      <x:c r="B179" s="39" t="n">
        <x:v>0.39919839329481593</x:v>
      </x:c>
      <x:c r="C179" s="35" t="n">
        <x:f>($B$7-0.5*$B$8^2)*$B$10+$B$8*SQRT($B$10)*B179</x:f>
        <x:v>0.13983967865896318</x:v>
      </x:c>
      <x:c r="D179" s="36" t="n">
        <x:f>$B$6*EXP(C179)</x:f>
        <x:v>115.00894002011499</x:v>
      </x:c>
      <x:c r="E179" s="34"/>
      <x:c r="F179" s="34"/>
      <x:c r="G179" s="34"/>
      <x:c r="H179" s="34"/>
      <x:c r="I179" s="34"/>
      <x:c r="J179" s="34"/>
      <x:c r="K179" s="34"/>
      <x:c r="L179" s="34"/>
      <x:c r="M179" s="34"/>
      <x:c r="N179" s="34"/>
      <x:c r="O179" s="34"/>
      <x:c r="P179" s="34"/>
      <x:c r="Q179" s="34"/>
      <x:c r="R179" s="34"/>
      <x:c r="S179" s="34"/>
      <x:c r="T179" s="34"/>
      <x:c r="U179" s="34"/>
    </x:row>
    <x:row r="180">
      <x:c r="A180" s="34" t="n">
        <x:v>111</x:v>
      </x:c>
      <x:c r="B180" s="39" t="n">
        <x:v>0.04155275311163938</x:v>
      </x:c>
      <x:c r="C180" s="35" t="n">
        <x:f>($B$7-0.5*$B$8^2)*$B$10+$B$8*SQRT($B$10)*B180</x:f>
        <x:v>0.06831055062232788</x:v>
      </x:c>
      <x:c r="D180" s="36" t="n">
        <x:f>$B$6*EXP(C180)</x:f>
        <x:v>107.06977627107031</x:v>
      </x:c>
      <x:c r="E180" s="34"/>
      <x:c r="F180" s="34"/>
      <x:c r="G180" s="34"/>
      <x:c r="H180" s="34"/>
      <x:c r="I180" s="34"/>
      <x:c r="J180" s="34"/>
      <x:c r="K180" s="34"/>
      <x:c r="L180" s="34"/>
      <x:c r="M180" s="34"/>
      <x:c r="N180" s="34"/>
      <x:c r="O180" s="34"/>
      <x:c r="P180" s="34"/>
      <x:c r="Q180" s="34"/>
      <x:c r="R180" s="34"/>
      <x:c r="S180" s="34"/>
      <x:c r="T180" s="34"/>
      <x:c r="U180" s="34"/>
    </x:row>
    <x:row r="181">
      <x:c r="A181" s="34" t="n">
        <x:v>112</x:v>
      </x:c>
      <x:c r="B181" s="39" t="n">
        <x:v>-0.39702488063816405</x:v>
      </x:c>
      <x:c r="C181" s="35" t="n">
        <x:f>($B$7-0.5*$B$8^2)*$B$10+$B$8*SQRT($B$10)*B181</x:f>
        <x:v>-0.01940497612763281</x:v>
      </x:c>
      <x:c r="D181" s="36" t="n">
        <x:f>$B$6*EXP(C181)</x:f>
        <x:v>98.07820884727978</x:v>
      </x:c>
      <x:c r="E181" s="34"/>
      <x:c r="F181" s="34"/>
      <x:c r="G181" s="34"/>
      <x:c r="H181" s="34"/>
      <x:c r="I181" s="34"/>
      <x:c r="J181" s="34"/>
      <x:c r="K181" s="34"/>
      <x:c r="L181" s="34"/>
      <x:c r="M181" s="34"/>
      <x:c r="N181" s="34"/>
      <x:c r="O181" s="34"/>
      <x:c r="P181" s="34"/>
      <x:c r="Q181" s="34"/>
      <x:c r="R181" s="34"/>
      <x:c r="S181" s="34"/>
      <x:c r="T181" s="34"/>
      <x:c r="U181" s="34"/>
    </x:row>
    <x:row r="182">
      <x:c r="A182" s="34" t="n">
        <x:v>113</x:v>
      </x:c>
      <x:c r="B182" s="39" t="n">
        <x:v>0.19756822725778284</x:v>
      </x:c>
      <x:c r="C182" s="35" t="n">
        <x:f>($B$7-0.5*$B$8^2)*$B$10+$B$8*SQRT($B$10)*B182</x:f>
        <x:v>0.09951364545155657</x:v>
      </x:c>
      <x:c r="D182" s="36" t="n">
        <x:f>$B$6*EXP(C182)</x:f>
        <x:v>110.46335438606236</x:v>
      </x:c>
      <x:c r="E182" s="34"/>
      <x:c r="F182" s="34"/>
      <x:c r="G182" s="34"/>
      <x:c r="H182" s="34"/>
      <x:c r="I182" s="34"/>
      <x:c r="J182" s="34"/>
      <x:c r="K182" s="34"/>
      <x:c r="L182" s="34"/>
      <x:c r="M182" s="34"/>
      <x:c r="N182" s="34"/>
      <x:c r="O182" s="34"/>
      <x:c r="P182" s="34"/>
      <x:c r="Q182" s="34"/>
      <x:c r="R182" s="34"/>
      <x:c r="S182" s="34"/>
      <x:c r="T182" s="34"/>
      <x:c r="U182" s="34"/>
    </x:row>
    <x:row r="183">
      <x:c r="A183" s="34" t="n">
        <x:v>114</x:v>
      </x:c>
      <x:c r="B183" s="39" t="n">
        <x:v>0.38569874799184983</x:v>
      </x:c>
      <x:c r="C183" s="35" t="n">
        <x:f>($B$7-0.5*$B$8^2)*$B$10+$B$8*SQRT($B$10)*B183</x:f>
        <x:v>0.13713974959836997</x:v>
      </x:c>
      <x:c r="D183" s="36" t="n">
        <x:f>$B$6*EXP(C183)</x:f>
        <x:v>114.69884284928233</x:v>
      </x:c>
      <x:c r="E183" s="34"/>
      <x:c r="F183" s="34"/>
      <x:c r="G183" s="34"/>
      <x:c r="H183" s="34"/>
      <x:c r="I183" s="34"/>
      <x:c r="J183" s="34"/>
      <x:c r="K183" s="34"/>
      <x:c r="L183" s="34"/>
      <x:c r="M183" s="34"/>
      <x:c r="N183" s="34"/>
      <x:c r="O183" s="34"/>
      <x:c r="P183" s="34"/>
      <x:c r="Q183" s="34"/>
      <x:c r="R183" s="34"/>
      <x:c r="S183" s="34"/>
      <x:c r="T183" s="34"/>
      <x:c r="U183" s="34"/>
    </x:row>
    <x:row r="184">
      <x:c r="A184" s="34" t="n">
        <x:v>115</x:v>
      </x:c>
      <x:c r="B184" s="39" t="n">
        <x:v>-0.8085361669326329</x:v>
      </x:c>
      <x:c r="C184" s="35" t="n">
        <x:f>($B$7-0.5*$B$8^2)*$B$10+$B$8*SQRT($B$10)*B184</x:f>
        <x:v>-0.1017072333865266</x:v>
      </x:c>
      <x:c r="D184" s="36" t="n">
        <x:f>$B$6*EXP(C184)</x:f>
        <x:v>90.32939672767277</x:v>
      </x:c>
      <x:c r="E184" s="34"/>
      <x:c r="F184" s="34"/>
      <x:c r="G184" s="34"/>
      <x:c r="H184" s="34"/>
      <x:c r="I184" s="34"/>
      <x:c r="J184" s="34"/>
      <x:c r="K184" s="34"/>
      <x:c r="L184" s="34"/>
      <x:c r="M184" s="34"/>
      <x:c r="N184" s="34"/>
      <x:c r="O184" s="34"/>
      <x:c r="P184" s="34"/>
      <x:c r="Q184" s="34"/>
      <x:c r="R184" s="34"/>
      <x:c r="S184" s="34"/>
      <x:c r="T184" s="34"/>
      <x:c r="U184" s="34"/>
    </x:row>
    <x:row r="185">
      <x:c r="A185" s="34" t="n">
        <x:v>116</x:v>
      </x:c>
      <x:c r="B185" s="39" t="n">
        <x:v>-0.3176324874835215</x:v>
      </x:c>
      <x:c r="C185" s="35" t="n">
        <x:f>($B$7-0.5*$B$8^2)*$B$10+$B$8*SQRT($B$10)*B185</x:f>
        <x:v>-0.003526497496704306</x:v>
      </x:c>
      <x:c r="D185" s="36" t="n">
        <x:f>$B$6*EXP(C185)</x:f>
        <x:v>99.64797132926701</x:v>
      </x:c>
      <x:c r="E185" s="34"/>
      <x:c r="F185" s="34"/>
      <x:c r="G185" s="34"/>
      <x:c r="H185" s="34"/>
      <x:c r="I185" s="34"/>
      <x:c r="J185" s="34"/>
      <x:c r="K185" s="34"/>
      <x:c r="L185" s="34"/>
      <x:c r="M185" s="34"/>
      <x:c r="N185" s="34"/>
      <x:c r="O185" s="34"/>
      <x:c r="P185" s="34"/>
      <x:c r="Q185" s="34"/>
      <x:c r="R185" s="34"/>
      <x:c r="S185" s="34"/>
      <x:c r="T185" s="34"/>
      <x:c r="U185" s="34"/>
    </x:row>
    <x:row r="186">
      <x:c r="A186" s="34" t="n">
        <x:v>117</x:v>
      </x:c>
      <x:c r="B186" s="39" t="n">
        <x:v>0.8602893966687118</x:v>
      </x:c>
      <x:c r="C186" s="35" t="n">
        <x:f>($B$7-0.5*$B$8^2)*$B$10+$B$8*SQRT($B$10)*B186</x:f>
        <x:v>0.2320578793337424</x:v>
      </x:c>
      <x:c r="D186" s="36" t="n">
        <x:f>$B$6*EXP(C186)</x:f>
        <x:v>126.11927237104305</x:v>
      </x:c>
      <x:c r="E186" s="34"/>
      <x:c r="F186" s="34"/>
      <x:c r="G186" s="34"/>
      <x:c r="H186" s="34"/>
      <x:c r="I186" s="34"/>
      <x:c r="J186" s="34"/>
      <x:c r="K186" s="34"/>
      <x:c r="L186" s="34"/>
      <x:c r="M186" s="34"/>
      <x:c r="N186" s="34"/>
      <x:c r="O186" s="34"/>
      <x:c r="P186" s="34"/>
      <x:c r="Q186" s="34"/>
      <x:c r="R186" s="34"/>
      <x:c r="S186" s="34"/>
      <x:c r="T186" s="34"/>
      <x:c r="U186" s="34"/>
    </x:row>
    <x:row r="187">
      <x:c r="A187" s="34" t="n">
        <x:v>118</x:v>
      </x:c>
      <x:c r="B187" s="39" t="n">
        <x:v>0.6485668252795926</x:v>
      </x:c>
      <x:c r="C187" s="35" t="n">
        <x:f>($B$7-0.5*$B$8^2)*$B$10+$B$8*SQRT($B$10)*B187</x:f>
        <x:v>0.18971336505591854</x:v>
      </x:c>
      <x:c r="D187" s="36" t="n">
        <x:f>$B$6*EXP(C187)</x:f>
        <x:v>120.89030341374267</x:v>
      </x:c>
      <x:c r="E187" s="34"/>
      <x:c r="F187" s="34"/>
      <x:c r="G187" s="34"/>
      <x:c r="H187" s="34"/>
      <x:c r="I187" s="34"/>
      <x:c r="J187" s="34"/>
      <x:c r="K187" s="34"/>
      <x:c r="L187" s="34"/>
      <x:c r="M187" s="34"/>
      <x:c r="N187" s="34"/>
      <x:c r="O187" s="34"/>
      <x:c r="P187" s="34"/>
      <x:c r="Q187" s="34"/>
      <x:c r="R187" s="34"/>
      <x:c r="S187" s="34"/>
      <x:c r="T187" s="34"/>
      <x:c r="U187" s="34"/>
    </x:row>
    <x:row r="188">
      <x:c r="A188" s="34" t="n">
        <x:v>119</x:v>
      </x:c>
      <x:c r="B188" s="39" t="n">
        <x:v>0.8728754705928219</x:v>
      </x:c>
      <x:c r="C188" s="35" t="n">
        <x:f>($B$7-0.5*$B$8^2)*$B$10+$B$8*SQRT($B$10)*B188</x:f>
        <x:v>0.2345750941185644</x:v>
      </x:c>
      <x:c r="D188" s="36" t="n">
        <x:f>$B$6*EXP(C188)</x:f>
        <x:v>126.43714157278885</x:v>
      </x:c>
      <x:c r="E188" s="34"/>
      <x:c r="F188" s="34"/>
      <x:c r="G188" s="34"/>
      <x:c r="H188" s="34"/>
      <x:c r="I188" s="34"/>
      <x:c r="J188" s="34"/>
      <x:c r="K188" s="34"/>
      <x:c r="L188" s="34"/>
      <x:c r="M188" s="34"/>
      <x:c r="N188" s="34"/>
      <x:c r="O188" s="34"/>
      <x:c r="P188" s="34"/>
      <x:c r="Q188" s="34"/>
      <x:c r="R188" s="34"/>
      <x:c r="S188" s="34"/>
      <x:c r="T188" s="34"/>
      <x:c r="U188" s="34"/>
    </x:row>
    <x:row r="189">
      <x:c r="A189" s="34" t="n">
        <x:v>120</x:v>
      </x:c>
      <x:c r="B189" s="39" t="n">
        <x:v>-0.25770398402496025</x:v>
      </x:c>
      <x:c r="C189" s="35" t="n">
        <x:f>($B$7-0.5*$B$8^2)*$B$10+$B$8*SQRT($B$10)*B189</x:f>
        <x:v>0.008459203195007946</x:v>
      </x:c>
      <x:c r="D189" s="36" t="n">
        <x:f>$B$6*EXP(C189)</x:f>
        <x:v>100.8495083355518</x:v>
      </x:c>
      <x:c r="E189" s="34"/>
      <x:c r="F189" s="34"/>
      <x:c r="G189" s="34"/>
      <x:c r="H189" s="34"/>
      <x:c r="I189" s="34"/>
      <x:c r="J189" s="34"/>
      <x:c r="K189" s="34"/>
      <x:c r="L189" s="34"/>
      <x:c r="M189" s="34"/>
      <x:c r="N189" s="34"/>
      <x:c r="O189" s="34"/>
      <x:c r="P189" s="34"/>
      <x:c r="Q189" s="34"/>
      <x:c r="R189" s="34"/>
      <x:c r="S189" s="34"/>
      <x:c r="T189" s="34"/>
      <x:c r="U189" s="34"/>
    </x:row>
    <x:row r="190">
      <x:c r="A190" s="34" t="n">
        <x:v>121</x:v>
      </x:c>
      <x:c r="B190" s="39" t="n">
        <x:v>2.1361813215736563</x:v>
      </x:c>
      <x:c r="C190" s="35" t="n">
        <x:f>($B$7-0.5*$B$8^2)*$B$10+$B$8*SQRT($B$10)*B190</x:f>
        <x:v>0.48723626431473127</x:v>
      </x:c>
      <x:c r="D190" s="36" t="n">
        <x:f>$B$6*EXP(C190)</x:f>
        <x:v>162.78111576369523</x:v>
      </x:c>
      <x:c r="E190" s="34"/>
      <x:c r="F190" s="34"/>
      <x:c r="G190" s="34"/>
      <x:c r="H190" s="34"/>
      <x:c r="I190" s="34"/>
      <x:c r="J190" s="34"/>
      <x:c r="K190" s="34"/>
      <x:c r="L190" s="34"/>
      <x:c r="M190" s="34"/>
      <x:c r="N190" s="34"/>
      <x:c r="O190" s="34"/>
      <x:c r="P190" s="34"/>
      <x:c r="Q190" s="34"/>
      <x:c r="R190" s="34"/>
      <x:c r="S190" s="34"/>
      <x:c r="T190" s="34"/>
      <x:c r="U190" s="34"/>
    </x:row>
    <x:row r="191">
      <x:c r="A191" s="34" t="n">
        <x:v>122</x:v>
      </x:c>
      <x:c r="B191" s="39" t="n">
        <x:v>-0.42329296086520257</x:v>
      </x:c>
      <x:c r="C191" s="35" t="n">
        <x:f>($B$7-0.5*$B$8^2)*$B$10+$B$8*SQRT($B$10)*B191</x:f>
        <x:v>-0.02465859217304052</x:v>
      </x:c>
      <x:c r="D191" s="36" t="n">
        <x:f>$B$6*EXP(C191)</x:f>
        <x:v>97.56429473132019</x:v>
      </x:c>
      <x:c r="E191" s="34"/>
      <x:c r="F191" s="34"/>
      <x:c r="G191" s="34"/>
      <x:c r="H191" s="34"/>
      <x:c r="I191" s="34"/>
      <x:c r="J191" s="34"/>
      <x:c r="K191" s="34"/>
      <x:c r="L191" s="34"/>
      <x:c r="M191" s="34"/>
      <x:c r="N191" s="34"/>
      <x:c r="O191" s="34"/>
      <x:c r="P191" s="34"/>
      <x:c r="Q191" s="34"/>
      <x:c r="R191" s="34"/>
      <x:c r="S191" s="34"/>
      <x:c r="T191" s="34"/>
      <x:c r="U191" s="34"/>
    </x:row>
    <x:row r="192">
      <x:c r="A192" s="34" t="n">
        <x:v>123</x:v>
      </x:c>
      <x:c r="B192" s="39" t="n">
        <x:v>-0.8372203091670316</x:v>
      </x:c>
      <x:c r="C192" s="35" t="n">
        <x:f>($B$7-0.5*$B$8^2)*$B$10+$B$8*SQRT($B$10)*B192</x:f>
        <x:v>-0.10744406183340632</x:v>
      </x:c>
      <x:c r="D192" s="36" t="n">
        <x:f>$B$6*EXP(C192)</x:f>
        <x:v>89.81267606100315</x:v>
      </x:c>
      <x:c r="E192" s="34"/>
      <x:c r="F192" s="34"/>
      <x:c r="G192" s="34"/>
      <x:c r="H192" s="34"/>
      <x:c r="I192" s="34"/>
      <x:c r="J192" s="34"/>
      <x:c r="K192" s="34"/>
      <x:c r="L192" s="34"/>
      <x:c r="M192" s="34"/>
      <x:c r="N192" s="34"/>
      <x:c r="O192" s="34"/>
      <x:c r="P192" s="34"/>
      <x:c r="Q192" s="34"/>
      <x:c r="R192" s="34"/>
      <x:c r="S192" s="34"/>
      <x:c r="T192" s="34"/>
      <x:c r="U192" s="34"/>
    </x:row>
    <x:row r="193">
      <x:c r="A193" s="34" t="n">
        <x:v>124</x:v>
      </x:c>
      <x:c r="B193" s="39" t="n">
        <x:v>0.8592250994560622</x:v>
      </x:c>
      <x:c r="C193" s="35" t="n">
        <x:f>($B$7-0.5*$B$8^2)*$B$10+$B$8*SQRT($B$10)*B193</x:f>
        <x:v>0.23184501989121245</x:v>
      </x:c>
      <x:c r="D193" s="36" t="n">
        <x:f>$B$6*EXP(C193)</x:f>
        <x:v>126.09242955000919</x:v>
      </x:c>
      <x:c r="E193" s="34"/>
      <x:c r="F193" s="34"/>
      <x:c r="G193" s="34"/>
      <x:c r="H193" s="34"/>
      <x:c r="I193" s="34"/>
      <x:c r="J193" s="34"/>
      <x:c r="K193" s="34"/>
      <x:c r="L193" s="34"/>
      <x:c r="M193" s="34"/>
      <x:c r="N193" s="34"/>
      <x:c r="O193" s="34"/>
      <x:c r="P193" s="34"/>
      <x:c r="Q193" s="34"/>
      <x:c r="R193" s="34"/>
      <x:c r="S193" s="34"/>
      <x:c r="T193" s="34"/>
      <x:c r="U193" s="34"/>
    </x:row>
    <x:row r="194">
      <x:c r="A194" s="34" t="n">
        <x:v>125</x:v>
      </x:c>
      <x:c r="B194" s="39" t="n">
        <x:v>0.025463622988942374</x:v>
      </x:c>
      <x:c r="C194" s="35" t="n">
        <x:f>($B$7-0.5*$B$8^2)*$B$10+$B$8*SQRT($B$10)*B194</x:f>
        <x:v>0.06509272459778848</x:v>
      </x:c>
      <x:c r="D194" s="36" t="n">
        <x:f>$B$6*EXP(C194)</x:f>
        <x:v>106.72579808632841</x:v>
      </x:c>
      <x:c r="E194" s="34"/>
      <x:c r="F194" s="34"/>
      <x:c r="G194" s="34"/>
      <x:c r="H194" s="34"/>
      <x:c r="I194" s="34"/>
      <x:c r="J194" s="34"/>
      <x:c r="K194" s="34"/>
      <x:c r="L194" s="34"/>
      <x:c r="M194" s="34"/>
      <x:c r="N194" s="34"/>
      <x:c r="O194" s="34"/>
      <x:c r="P194" s="34"/>
      <x:c r="Q194" s="34"/>
      <x:c r="R194" s="34"/>
      <x:c r="S194" s="34"/>
      <x:c r="T194" s="34"/>
      <x:c r="U194" s="34"/>
    </x:row>
    <x:row r="195">
      <x:c r="A195" s="34" t="n">
        <x:v>126</x:v>
      </x:c>
      <x:c r="B195" s="39" t="n">
        <x:v>0.6528882173621148</x:v>
      </x:c>
      <x:c r="C195" s="35" t="n">
        <x:f>($B$7-0.5*$B$8^2)*$B$10+$B$8*SQRT($B$10)*B195</x:f>
        <x:v>0.19057764347242295</x:v>
      </x:c>
      <x:c r="D195" s="36" t="n">
        <x:f>$B$6*EXP(C195)</x:f>
        <x:v>120.99483145790741</x:v>
      </x:c>
      <x:c r="E195" s="34"/>
      <x:c r="F195" s="34"/>
      <x:c r="G195" s="34"/>
      <x:c r="H195" s="34"/>
      <x:c r="I195" s="34"/>
      <x:c r="J195" s="34"/>
      <x:c r="K195" s="34"/>
      <x:c r="L195" s="34"/>
      <x:c r="M195" s="34"/>
      <x:c r="N195" s="34"/>
      <x:c r="O195" s="34"/>
      <x:c r="P195" s="34"/>
      <x:c r="Q195" s="34"/>
      <x:c r="R195" s="34"/>
      <x:c r="S195" s="34"/>
      <x:c r="T195" s="34"/>
      <x:c r="U195" s="34"/>
    </x:row>
    <x:row r="196">
      <x:c r="A196" s="34" t="n">
        <x:v>127</x:v>
      </x:c>
      <x:c r="B196" s="39" t="n">
        <x:v>-0.3263079861372887</x:v>
      </x:c>
      <x:c r="C196" s="35" t="n">
        <x:f>($B$7-0.5*$B$8^2)*$B$10+$B$8*SQRT($B$10)*B196</x:f>
        <x:v>-0.00526159722745774</x:v>
      </x:c>
      <x:c r="D196" s="36" t="n">
        <x:f>$B$6*EXP(C196)</x:f>
        <x:v>99.475222072977</x:v>
      </x:c>
      <x:c r="E196" s="34"/>
      <x:c r="F196" s="34"/>
      <x:c r="G196" s="34"/>
      <x:c r="H196" s="34"/>
      <x:c r="I196" s="34"/>
      <x:c r="J196" s="34"/>
      <x:c r="K196" s="34"/>
      <x:c r="L196" s="34"/>
      <x:c r="M196" s="34"/>
      <x:c r="N196" s="34"/>
      <x:c r="O196" s="34"/>
      <x:c r="P196" s="34"/>
      <x:c r="Q196" s="34"/>
      <x:c r="R196" s="34"/>
      <x:c r="S196" s="34"/>
      <x:c r="T196" s="34"/>
      <x:c r="U196" s="34"/>
    </x:row>
    <x:row r="197">
      <x:c r="A197" s="34" t="n">
        <x:v>128</x:v>
      </x:c>
      <x:c r="B197" s="39" t="n">
        <x:v>1.6120260132962916</x:v>
      </x:c>
      <x:c r="C197" s="35" t="n">
        <x:f>($B$7-0.5*$B$8^2)*$B$10+$B$8*SQRT($B$10)*B197</x:f>
        <x:v>0.3824052026592583</x:v>
      </x:c>
      <x:c r="D197" s="36" t="n">
        <x:f>$B$6*EXP(C197)</x:f>
        <x:v>146.5805913268478</x:v>
      </x:c>
      <x:c r="E197" s="34"/>
      <x:c r="F197" s="34"/>
      <x:c r="G197" s="34"/>
      <x:c r="H197" s="34"/>
      <x:c r="I197" s="34"/>
      <x:c r="J197" s="34"/>
      <x:c r="K197" s="34"/>
      <x:c r="L197" s="34"/>
      <x:c r="M197" s="34"/>
      <x:c r="N197" s="34"/>
      <x:c r="O197" s="34"/>
      <x:c r="P197" s="34"/>
      <x:c r="Q197" s="34"/>
      <x:c r="R197" s="34"/>
      <x:c r="S197" s="34"/>
      <x:c r="T197" s="34"/>
      <x:c r="U197" s="34"/>
    </x:row>
    <x:row r="198">
      <x:c r="A198" s="34" t="n">
        <x:v>129</x:v>
      </x:c>
      <x:c r="B198" s="39" t="n">
        <x:v>-1.2704277528284829</x:v>
      </x:c>
      <x:c r="C198" s="35" t="n">
        <x:f>($B$7-0.5*$B$8^2)*$B$10+$B$8*SQRT($B$10)*B198</x:f>
        <x:v>-0.1940855505656966</x:v>
      </x:c>
      <x:c r="D198" s="36" t="n">
        <x:f>$B$6*EXP(C198)</x:f>
        <x:v>82.35874428829749</x:v>
      </x:c>
      <x:c r="E198" s="34"/>
      <x:c r="F198" s="34"/>
      <x:c r="G198" s="34"/>
      <x:c r="H198" s="34"/>
      <x:c r="I198" s="34"/>
      <x:c r="J198" s="34"/>
      <x:c r="K198" s="34"/>
      <x:c r="L198" s="34"/>
      <x:c r="M198" s="34"/>
      <x:c r="N198" s="34"/>
      <x:c r="O198" s="34"/>
      <x:c r="P198" s="34"/>
      <x:c r="Q198" s="34"/>
      <x:c r="R198" s="34"/>
      <x:c r="S198" s="34"/>
      <x:c r="T198" s="34"/>
      <x:c r="U198" s="34"/>
    </x:row>
    <x:row r="199">
      <x:c r="A199" s="34" t="n">
        <x:v>130</x:v>
      </x:c>
      <x:c r="B199" s="39" t="n">
        <x:v>-0.7140844980564907</x:v>
      </x:c>
      <x:c r="C199" s="35" t="n">
        <x:f>($B$7-0.5*$B$8^2)*$B$10+$B$8*SQRT($B$10)*B199</x:f>
        <x:v>-0.08281689961129815</x:v>
      </x:c>
      <x:c r="D199" s="36" t="n">
        <x:f>$B$6*EXP(C199)</x:f>
        <x:v>92.05196793015969</x:v>
      </x:c>
      <x:c r="E199" s="34"/>
      <x:c r="F199" s="34"/>
      <x:c r="G199" s="34"/>
      <x:c r="H199" s="34"/>
      <x:c r="I199" s="34"/>
      <x:c r="J199" s="34"/>
      <x:c r="K199" s="34"/>
      <x:c r="L199" s="34"/>
      <x:c r="M199" s="34"/>
      <x:c r="N199" s="34"/>
      <x:c r="O199" s="34"/>
      <x:c r="P199" s="34"/>
      <x:c r="Q199" s="34"/>
      <x:c r="R199" s="34"/>
      <x:c r="S199" s="34"/>
      <x:c r="T199" s="34"/>
      <x:c r="U199" s="34"/>
    </x:row>
    <x:row r="200">
      <x:c r="A200" s="34" t="n">
        <x:v>131</x:v>
      </x:c>
      <x:c r="B200" s="39" t="n">
        <x:v>1.1626979937130528</x:v>
      </x:c>
      <x:c r="C200" s="35" t="n">
        <x:f>($B$7-0.5*$B$8^2)*$B$10+$B$8*SQRT($B$10)*B200</x:f>
        <x:v>0.2925395987426106</x:v>
      </x:c>
      <x:c r="D200" s="36" t="n">
        <x:f>$B$6*EXP(C200)</x:f>
        <x:v>133.982579093008</x:v>
      </x:c>
      <x:c r="E200" s="34"/>
      <x:c r="F200" s="34"/>
      <x:c r="G200" s="34"/>
      <x:c r="H200" s="34"/>
      <x:c r="I200" s="34"/>
      <x:c r="J200" s="34"/>
      <x:c r="K200" s="34"/>
      <x:c r="L200" s="34"/>
      <x:c r="M200" s="34"/>
      <x:c r="N200" s="34"/>
      <x:c r="O200" s="34"/>
      <x:c r="P200" s="34"/>
      <x:c r="Q200" s="34"/>
      <x:c r="R200" s="34"/>
      <x:c r="S200" s="34"/>
      <x:c r="T200" s="34"/>
      <x:c r="U200" s="34"/>
    </x:row>
    <x:row r="201">
      <x:c r="A201" s="34" t="n">
        <x:v>132</x:v>
      </x:c>
      <x:c r="B201" s="39" t="n">
        <x:v>-0.29030690062926706</x:v>
      </x:c>
      <x:c r="C201" s="35" t="n">
        <x:f>($B$7-0.5*$B$8^2)*$B$10+$B$8*SQRT($B$10)*B201</x:f>
        <x:v>0.001938619874146584</x:v>
      </x:c>
      <x:c r="D201" s="36" t="n">
        <x:f>$B$6*EXP(C201)</x:f>
        <x:v>100.19405002125457</x:v>
      </x:c>
      <x:c r="E201" s="34"/>
      <x:c r="F201" s="34"/>
      <x:c r="G201" s="34"/>
      <x:c r="H201" s="34"/>
      <x:c r="I201" s="34"/>
      <x:c r="J201" s="34"/>
      <x:c r="K201" s="34"/>
      <x:c r="L201" s="34"/>
      <x:c r="M201" s="34"/>
      <x:c r="N201" s="34"/>
      <x:c r="O201" s="34"/>
      <x:c r="P201" s="34"/>
      <x:c r="Q201" s="34"/>
      <x:c r="R201" s="34"/>
      <x:c r="S201" s="34"/>
      <x:c r="T201" s="34"/>
      <x:c r="U201" s="34"/>
    </x:row>
    <x:row r="202">
      <x:c r="A202" s="34" t="n">
        <x:v>133</x:v>
      </x:c>
      <x:c r="B202" s="39" t="n">
        <x:v>-1.2144429638427567</x:v>
      </x:c>
      <x:c r="C202" s="35" t="n">
        <x:f>($B$7-0.5*$B$8^2)*$B$10+$B$8*SQRT($B$10)*B202</x:f>
        <x:v>-0.18288859276855135</x:v>
      </x:c>
      <x:c r="D202" s="36" t="n">
        <x:f>$B$6*EXP(C202)</x:f>
        <x:v>83.28609372999327</x:v>
      </x:c>
      <x:c r="E202" s="34"/>
      <x:c r="F202" s="34"/>
      <x:c r="G202" s="34"/>
      <x:c r="H202" s="34"/>
      <x:c r="I202" s="34"/>
      <x:c r="J202" s="34"/>
      <x:c r="K202" s="34"/>
      <x:c r="L202" s="34"/>
      <x:c r="M202" s="34"/>
      <x:c r="N202" s="34"/>
      <x:c r="O202" s="34"/>
      <x:c r="P202" s="34"/>
      <x:c r="Q202" s="34"/>
      <x:c r="R202" s="34"/>
      <x:c r="S202" s="34"/>
      <x:c r="T202" s="34"/>
      <x:c r="U202" s="34"/>
    </x:row>
    <x:row r="203">
      <x:c r="A203" s="34" t="n">
        <x:v>134</x:v>
      </x:c>
      <x:c r="B203" s="39" t="n">
        <x:v>1.1020169096238888</x:v>
      </x:c>
      <x:c r="C203" s="35" t="n">
        <x:f>($B$7-0.5*$B$8^2)*$B$10+$B$8*SQRT($B$10)*B203</x:f>
        <x:v>0.28040338192477776</x:v>
      </x:c>
      <x:c r="D203" s="36" t="n">
        <x:f>$B$6*EXP(C203)</x:f>
        <x:v>132.3663646650186</x:v>
      </x:c>
      <x:c r="E203" s="34"/>
      <x:c r="F203" s="34"/>
      <x:c r="G203" s="34"/>
      <x:c r="H203" s="34"/>
      <x:c r="I203" s="34"/>
      <x:c r="J203" s="34"/>
      <x:c r="K203" s="34"/>
      <x:c r="L203" s="34"/>
      <x:c r="M203" s="34"/>
      <x:c r="N203" s="34"/>
      <x:c r="O203" s="34"/>
      <x:c r="P203" s="34"/>
      <x:c r="Q203" s="34"/>
      <x:c r="R203" s="34"/>
      <x:c r="S203" s="34"/>
      <x:c r="T203" s="34"/>
      <x:c r="U203" s="34"/>
    </x:row>
    <x:row r="204">
      <x:c r="A204" s="34" t="n">
        <x:v>135</x:v>
      </x:c>
      <x:c r="B204" s="39" t="n">
        <x:v>-0.9857015655476798</x:v>
      </x:c>
      <x:c r="C204" s="35" t="n">
        <x:f>($B$7-0.5*$B$8^2)*$B$10+$B$8*SQRT($B$10)*B204</x:f>
        <x:v>-0.13714031310953598</x:v>
      </x:c>
      <x:c r="D204" s="36" t="n">
        <x:f>$B$6*EXP(C204)</x:f>
        <x:v>87.18478858614307</x:v>
      </x:c>
      <x:c r="E204" s="34"/>
      <x:c r="F204" s="34"/>
      <x:c r="G204" s="34"/>
      <x:c r="H204" s="34"/>
      <x:c r="I204" s="34"/>
      <x:c r="J204" s="34"/>
      <x:c r="K204" s="34"/>
      <x:c r="L204" s="34"/>
      <x:c r="M204" s="34"/>
      <x:c r="N204" s="34"/>
      <x:c r="O204" s="34"/>
      <x:c r="P204" s="34"/>
      <x:c r="Q204" s="34"/>
      <x:c r="R204" s="34"/>
      <x:c r="S204" s="34"/>
      <x:c r="T204" s="34"/>
      <x:c r="U204" s="34"/>
    </x:row>
    <x:row r="205">
      <x:c r="A205" s="34" t="n">
        <x:v>136</x:v>
      </x:c>
      <x:c r="B205" s="39" t="n">
        <x:v>-0.9186001458584351</x:v>
      </x:c>
      <x:c r="C205" s="35" t="n">
        <x:f>($B$7-0.5*$B$8^2)*$B$10+$B$8*SQRT($B$10)*B205</x:f>
        <x:v>-0.12372002917168703</x:v>
      </x:c>
      <x:c r="D205" s="36" t="n">
        <x:f>$B$6*EXP(C205)</x:f>
        <x:v>88.36271960930236</x:v>
      </x:c>
      <x:c r="E205" s="34"/>
      <x:c r="F205" s="34"/>
      <x:c r="G205" s="34"/>
      <x:c r="H205" s="34"/>
      <x:c r="I205" s="34"/>
      <x:c r="J205" s="34"/>
      <x:c r="K205" s="34"/>
      <x:c r="L205" s="34"/>
      <x:c r="M205" s="34"/>
      <x:c r="N205" s="34"/>
      <x:c r="O205" s="34"/>
      <x:c r="P205" s="34"/>
      <x:c r="Q205" s="34"/>
      <x:c r="R205" s="34"/>
      <x:c r="S205" s="34"/>
      <x:c r="T205" s="34"/>
      <x:c r="U205" s="34"/>
    </x:row>
    <x:row r="206">
      <x:c r="A206" s="34" t="n">
        <x:v>137</x:v>
      </x:c>
      <x:c r="B206" s="39" t="n">
        <x:v>-0.426465903966253</x:v>
      </x:c>
      <x:c r="C206" s="35" t="n">
        <x:f>($B$7-0.5*$B$8^2)*$B$10+$B$8*SQRT($B$10)*B206</x:f>
        <x:v>-0.025293180793250603</x:v>
      </x:c>
      <x:c r="D206" s="36" t="n">
        <x:f>$B$6*EXP(C206)</x:f>
        <x:v>97.50240118069338</x:v>
      </x:c>
      <x:c r="E206" s="34"/>
      <x:c r="F206" s="34"/>
      <x:c r="G206" s="34"/>
      <x:c r="H206" s="34"/>
      <x:c r="I206" s="34"/>
      <x:c r="J206" s="34"/>
      <x:c r="K206" s="34"/>
      <x:c r="L206" s="34"/>
      <x:c r="M206" s="34"/>
      <x:c r="N206" s="34"/>
      <x:c r="O206" s="34"/>
      <x:c r="P206" s="34"/>
      <x:c r="Q206" s="34"/>
      <x:c r="R206" s="34"/>
      <x:c r="S206" s="34"/>
      <x:c r="T206" s="34"/>
      <x:c r="U206" s="34"/>
    </x:row>
    <x:row r="207">
      <x:c r="A207" s="34" t="n">
        <x:v>138</x:v>
      </x:c>
      <x:c r="B207" s="39" t="n">
        <x:v>-1.128055873058461</x:v>
      </x:c>
      <x:c r="C207" s="35" t="n">
        <x:f>($B$7-0.5*$B$8^2)*$B$10+$B$8*SQRT($B$10)*B207</x:f>
        <x:v>-0.1656111746116922</x:v>
      </x:c>
      <x:c r="D207" s="36" t="n">
        <x:f>$B$6*EXP(C207)</x:f>
        <x:v>84.73756513090424</x:v>
      </x:c>
      <x:c r="E207" s="34"/>
      <x:c r="F207" s="34"/>
      <x:c r="G207" s="34"/>
      <x:c r="H207" s="34"/>
      <x:c r="I207" s="34"/>
      <x:c r="J207" s="34"/>
      <x:c r="K207" s="34"/>
      <x:c r="L207" s="34"/>
      <x:c r="M207" s="34"/>
      <x:c r="N207" s="34"/>
      <x:c r="O207" s="34"/>
      <x:c r="P207" s="34"/>
      <x:c r="Q207" s="34"/>
      <x:c r="R207" s="34"/>
      <x:c r="S207" s="34"/>
      <x:c r="T207" s="34"/>
      <x:c r="U207" s="34"/>
    </x:row>
    <x:row r="208">
      <x:c r="A208" s="34" t="n">
        <x:v>139</x:v>
      </x:c>
      <x:c r="B208" s="39" t="n">
        <x:v>0.09468766940041509</x:v>
      </x:c>
      <x:c r="C208" s="35" t="n">
        <x:f>($B$7-0.5*$B$8^2)*$B$10+$B$8*SQRT($B$10)*B208</x:f>
        <x:v>0.07893753388008301</x:v>
      </x:c>
      <x:c r="D208" s="36" t="n">
        <x:f>$B$6*EXP(C208)</x:f>
        <x:v>108.2136723076703</x:v>
      </x:c>
      <x:c r="E208" s="34"/>
      <x:c r="F208" s="34"/>
      <x:c r="G208" s="34"/>
      <x:c r="H208" s="34"/>
      <x:c r="I208" s="34"/>
      <x:c r="J208" s="34"/>
      <x:c r="K208" s="34"/>
      <x:c r="L208" s="34"/>
      <x:c r="M208" s="34"/>
      <x:c r="N208" s="34"/>
      <x:c r="O208" s="34"/>
      <x:c r="P208" s="34"/>
      <x:c r="Q208" s="34"/>
      <x:c r="R208" s="34"/>
      <x:c r="S208" s="34"/>
      <x:c r="T208" s="34"/>
      <x:c r="U208" s="34"/>
    </x:row>
    <x:row r="209">
      <x:c r="A209" s="34" t="n">
        <x:v>140</x:v>
      </x:c>
      <x:c r="B209" s="39" t="n">
        <x:v>-0.45719425523889806</x:v>
      </x:c>
      <x:c r="C209" s="35" t="n">
        <x:f>($B$7-0.5*$B$8^2)*$B$10+$B$8*SQRT($B$10)*B209</x:f>
        <x:v>-0.03143885104777962</x:v>
      </x:c>
      <x:c r="D209" s="36" t="n">
        <x:f>$B$6*EXP(C209)</x:f>
        <x:v>96.90502110470976</x:v>
      </x:c>
      <x:c r="E209" s="34"/>
      <x:c r="F209" s="34"/>
      <x:c r="G209" s="34"/>
      <x:c r="H209" s="34"/>
      <x:c r="I209" s="34"/>
      <x:c r="J209" s="34"/>
      <x:c r="K209" s="34"/>
      <x:c r="L209" s="34"/>
      <x:c r="M209" s="34"/>
      <x:c r="N209" s="34"/>
      <x:c r="O209" s="34"/>
      <x:c r="P209" s="34"/>
      <x:c r="Q209" s="34"/>
      <x:c r="R209" s="34"/>
      <x:c r="S209" s="34"/>
      <x:c r="T209" s="34"/>
      <x:c r="U209" s="34"/>
    </x:row>
    <x:row r="210">
      <x:c r="A210" s="34" t="n">
        <x:v>141</x:v>
      </x:c>
      <x:c r="B210" s="39" t="n">
        <x:v>0.43940457119675996</x:v>
      </x:c>
      <x:c r="C210" s="35" t="n">
        <x:f>($B$7-0.5*$B$8^2)*$B$10+$B$8*SQRT($B$10)*B210</x:f>
        <x:v>0.147880914239352</x:v>
      </x:c>
      <x:c r="D210" s="36" t="n">
        <x:f>$B$6*EXP(C210)</x:f>
        <x:v>115.93748231091719</x:v>
      </x:c>
      <x:c r="E210" s="34"/>
      <x:c r="F210" s="34"/>
      <x:c r="G210" s="34"/>
      <x:c r="H210" s="34"/>
      <x:c r="I210" s="34"/>
      <x:c r="J210" s="34"/>
      <x:c r="K210" s="34"/>
      <x:c r="L210" s="34"/>
      <x:c r="M210" s="34"/>
      <x:c r="N210" s="34"/>
      <x:c r="O210" s="34"/>
      <x:c r="P210" s="34"/>
      <x:c r="Q210" s="34"/>
      <x:c r="R210" s="34"/>
      <x:c r="S210" s="34"/>
      <x:c r="T210" s="34"/>
      <x:c r="U210" s="34"/>
    </x:row>
    <x:row r="211">
      <x:c r="A211" s="34" t="n">
        <x:v>142</x:v>
      </x:c>
      <x:c r="B211" s="39" t="n">
        <x:v>1.0150667049220974</x:v>
      </x:c>
      <x:c r="C211" s="35" t="n">
        <x:f>($B$7-0.5*$B$8^2)*$B$10+$B$8*SQRT($B$10)*B211</x:f>
        <x:v>0.2630133409844195</x:v>
      </x:c>
      <x:c r="D211" s="36" t="n">
        <x:f>$B$6*EXP(C211)</x:f>
        <x:v>130.08440733764766</x:v>
      </x:c>
      <x:c r="E211" s="34"/>
      <x:c r="F211" s="34"/>
      <x:c r="G211" s="34"/>
      <x:c r="H211" s="34"/>
      <x:c r="I211" s="34"/>
      <x:c r="J211" s="34"/>
      <x:c r="K211" s="34"/>
      <x:c r="L211" s="34"/>
      <x:c r="M211" s="34"/>
      <x:c r="N211" s="34"/>
      <x:c r="O211" s="34"/>
      <x:c r="P211" s="34"/>
      <x:c r="Q211" s="34"/>
      <x:c r="R211" s="34"/>
      <x:c r="S211" s="34"/>
      <x:c r="T211" s="34"/>
      <x:c r="U211" s="34"/>
    </x:row>
    <x:row r="212">
      <x:c r="A212" s="34" t="n">
        <x:v>143</x:v>
      </x:c>
      <x:c r="B212" s="39" t="n">
        <x:v>0.23033705907380186</x:v>
      </x:c>
      <x:c r="C212" s="35" t="n">
        <x:f>($B$7-0.5*$B$8^2)*$B$10+$B$8*SQRT($B$10)*B212</x:f>
        <x:v>0.10606741181476037</x:v>
      </x:c>
      <x:c r="D212" s="36" t="n">
        <x:f>$B$6*EXP(C212)</x:f>
        <x:v>111.18968289632285</x:v>
      </x:c>
      <x:c r="E212" s="34"/>
      <x:c r="F212" s="34"/>
      <x:c r="G212" s="34"/>
      <x:c r="H212" s="34"/>
      <x:c r="I212" s="34"/>
      <x:c r="J212" s="34"/>
      <x:c r="K212" s="34"/>
      <x:c r="L212" s="34"/>
      <x:c r="M212" s="34"/>
      <x:c r="N212" s="34"/>
      <x:c r="O212" s="34"/>
      <x:c r="P212" s="34"/>
      <x:c r="Q212" s="34"/>
      <x:c r="R212" s="34"/>
      <x:c r="S212" s="34"/>
      <x:c r="T212" s="34"/>
      <x:c r="U212" s="34"/>
    </x:row>
    <x:row r="213">
      <x:c r="A213" s="34" t="n">
        <x:v>144</x:v>
      </x:c>
      <x:c r="B213" s="39" t="n">
        <x:v>-0.8333906624283435</x:v>
      </x:c>
      <x:c r="C213" s="35" t="n">
        <x:f>($B$7-0.5*$B$8^2)*$B$10+$B$8*SQRT($B$10)*B213</x:f>
        <x:v>-0.10667813248566871</x:v>
      </x:c>
      <x:c r="D213" s="36" t="n">
        <x:f>$B$6*EXP(C213)</x:f>
        <x:v>89.88149257632722</x:v>
      </x:c>
      <x:c r="E213" s="34"/>
      <x:c r="F213" s="34"/>
      <x:c r="G213" s="34"/>
      <x:c r="H213" s="34"/>
      <x:c r="I213" s="34"/>
      <x:c r="J213" s="34"/>
      <x:c r="K213" s="34"/>
      <x:c r="L213" s="34"/>
      <x:c r="M213" s="34"/>
      <x:c r="N213" s="34"/>
      <x:c r="O213" s="34"/>
      <x:c r="P213" s="34"/>
      <x:c r="Q213" s="34"/>
      <x:c r="R213" s="34"/>
      <x:c r="S213" s="34"/>
      <x:c r="T213" s="34"/>
      <x:c r="U213" s="34"/>
    </x:row>
    <x:row r="214">
      <x:c r="A214" s="34" t="n">
        <x:v>145</x:v>
      </x:c>
      <x:c r="B214" s="39" t="n">
        <x:v>-0.023798018244463887</x:v>
      </x:c>
      <x:c r="C214" s="35" t="n">
        <x:f>($B$7-0.5*$B$8^2)*$B$10+$B$8*SQRT($B$10)*B214</x:f>
        <x:v>0.055240396351107224</x:v>
      </x:c>
      <x:c r="D214" s="36" t="n">
        <x:f>$B$6*EXP(C214)</x:f>
        <x:v>105.67946337154608</x:v>
      </x:c>
      <x:c r="E214" s="34"/>
      <x:c r="F214" s="34"/>
      <x:c r="G214" s="34"/>
      <x:c r="H214" s="34"/>
      <x:c r="I214" s="34"/>
      <x:c r="J214" s="34"/>
      <x:c r="K214" s="34"/>
      <x:c r="L214" s="34"/>
      <x:c r="M214" s="34"/>
      <x:c r="N214" s="34"/>
      <x:c r="O214" s="34"/>
      <x:c r="P214" s="34"/>
      <x:c r="Q214" s="34"/>
      <x:c r="R214" s="34"/>
      <x:c r="S214" s="34"/>
      <x:c r="T214" s="34"/>
      <x:c r="U214" s="34"/>
    </x:row>
    <x:row r="215">
      <x:c r="A215" s="34" t="n">
        <x:v>146</x:v>
      </x:c>
      <x:c r="B215" s="39" t="n">
        <x:v>-1.4950678170539264</x:v>
      </x:c>
      <x:c r="C215" s="35" t="n">
        <x:f>($B$7-0.5*$B$8^2)*$B$10+$B$8*SQRT($B$10)*B215</x:f>
        <x:v>-0.23901356341078528</x:v>
      </x:c>
      <x:c r="D215" s="36" t="n">
        <x:f>$B$6*EXP(C215)</x:f>
        <x:v>78.74042024136084</x:v>
      </x:c>
      <x:c r="E215" s="34"/>
      <x:c r="F215" s="34"/>
      <x:c r="G215" s="34"/>
      <x:c r="H215" s="34"/>
      <x:c r="I215" s="34"/>
      <x:c r="J215" s="34"/>
      <x:c r="K215" s="34"/>
      <x:c r="L215" s="34"/>
      <x:c r="M215" s="34"/>
      <x:c r="N215" s="34"/>
      <x:c r="O215" s="34"/>
      <x:c r="P215" s="34"/>
      <x:c r="Q215" s="34"/>
      <x:c r="R215" s="34"/>
      <x:c r="S215" s="34"/>
      <x:c r="T215" s="34"/>
      <x:c r="U215" s="34"/>
    </x:row>
    <x:row r="216">
      <x:c r="A216" s="34" t="n">
        <x:v>147</x:v>
      </x:c>
      <x:c r="B216" s="39" t="n">
        <x:v>-0.7888496030027102</x:v>
      </x:c>
      <x:c r="C216" s="35" t="n">
        <x:f>($B$7-0.5*$B$8^2)*$B$10+$B$8*SQRT($B$10)*B216</x:f>
        <x:v>-0.09776992060054207</x:v>
      </x:c>
      <x:c r="D216" s="36" t="n">
        <x:f>$B$6*EXP(C216)</x:f>
        <x:v>90.68575289884798</x:v>
      </x:c>
      <x:c r="E216" s="34"/>
      <x:c r="F216" s="34"/>
      <x:c r="G216" s="34"/>
      <x:c r="H216" s="34"/>
      <x:c r="I216" s="34"/>
      <x:c r="J216" s="34"/>
      <x:c r="K216" s="34"/>
      <x:c r="L216" s="34"/>
      <x:c r="M216" s="34"/>
      <x:c r="N216" s="34"/>
      <x:c r="O216" s="34"/>
      <x:c r="P216" s="34"/>
      <x:c r="Q216" s="34"/>
      <x:c r="R216" s="34"/>
      <x:c r="S216" s="34"/>
      <x:c r="T216" s="34"/>
      <x:c r="U216" s="34"/>
    </x:row>
    <x:row r="217">
      <x:c r="A217" s="34" t="n">
        <x:v>148</x:v>
      </x:c>
      <x:c r="B217" s="39" t="n">
        <x:v>0.019619651179642865</x:v>
      </x:c>
      <x:c r="C217" s="35" t="n">
        <x:f>($B$7-0.5*$B$8^2)*$B$10+$B$8*SQRT($B$10)*B217</x:f>
        <x:v>0.06392393023592857</x:v>
      </x:c>
      <x:c r="D217" s="36" t="n">
        <x:f>$B$6*EXP(C217)</x:f>
        <x:v>106.60113044487049</x:v>
      </x:c>
      <x:c r="E217" s="34"/>
      <x:c r="F217" s="34"/>
      <x:c r="G217" s="34"/>
      <x:c r="H217" s="34"/>
      <x:c r="I217" s="34"/>
      <x:c r="J217" s="34"/>
      <x:c r="K217" s="34"/>
      <x:c r="L217" s="34"/>
      <x:c r="M217" s="34"/>
      <x:c r="N217" s="34"/>
      <x:c r="O217" s="34"/>
      <x:c r="P217" s="34"/>
      <x:c r="Q217" s="34"/>
      <x:c r="R217" s="34"/>
      <x:c r="S217" s="34"/>
      <x:c r="T217" s="34"/>
      <x:c r="U217" s="34"/>
    </x:row>
    <x:row r="218">
      <x:c r="A218" s="34" t="n">
        <x:v>149</x:v>
      </x:c>
      <x:c r="B218" s="39" t="n">
        <x:v>-0.8870586261197223</x:v>
      </x:c>
      <x:c r="C218" s="35" t="n">
        <x:f>($B$7-0.5*$B$8^2)*$B$10+$B$8*SQRT($B$10)*B218</x:f>
        <x:v>-0.11741172522394447</x:v>
      </x:c>
      <x:c r="D218" s="36" t="n">
        <x:f>$B$6*EXP(C218)</x:f>
        <x:v>88.92190038903917</x:v>
      </x:c>
      <x:c r="E218" s="34"/>
      <x:c r="F218" s="34"/>
      <x:c r="G218" s="34"/>
      <x:c r="H218" s="34"/>
      <x:c r="I218" s="34"/>
      <x:c r="J218" s="34"/>
      <x:c r="K218" s="34"/>
      <x:c r="L218" s="34"/>
      <x:c r="M218" s="34"/>
      <x:c r="N218" s="34"/>
      <x:c r="O218" s="34"/>
      <x:c r="P218" s="34"/>
      <x:c r="Q218" s="34"/>
      <x:c r="R218" s="34"/>
      <x:c r="S218" s="34"/>
      <x:c r="T218" s="34"/>
      <x:c r="U218" s="34"/>
    </x:row>
    <x:row r="219">
      <x:c r="A219" s="34" t="n">
        <x:v>150</x:v>
      </x:c>
      <x:c r="B219" s="39" t="n">
        <x:v>-0.4354140195743879</x:v>
      </x:c>
      <x:c r="C219" s="35" t="n">
        <x:f>($B$7-0.5*$B$8^2)*$B$10+$B$8*SQRT($B$10)*B219</x:f>
        <x:v>-0.027082803914877593</x:v>
      </x:c>
      <x:c r="D219" s="36" t="n">
        <x:f>$B$6*EXP(C219)</x:f>
        <x:v>97.32806467397764</x:v>
      </x:c>
      <x:c r="E219" s="34"/>
      <x:c r="F219" s="34"/>
      <x:c r="G219" s="34"/>
      <x:c r="H219" s="34"/>
      <x:c r="I219" s="34"/>
      <x:c r="J219" s="34"/>
      <x:c r="K219" s="34"/>
      <x:c r="L219" s="34"/>
      <x:c r="M219" s="34"/>
      <x:c r="N219" s="34"/>
      <x:c r="O219" s="34"/>
      <x:c r="P219" s="34"/>
      <x:c r="Q219" s="34"/>
      <x:c r="R219" s="34"/>
      <x:c r="S219" s="34"/>
      <x:c r="T219" s="34"/>
      <x:c r="U219" s="34"/>
    </x:row>
    <x:row r="220">
      <x:c r="A220" s="34" t="n">
        <x:v>151</x:v>
      </x:c>
      <x:c r="B220" s="39" t="n">
        <x:v>0.3714245305957593</x:v>
      </x:c>
      <x:c r="C220" s="35" t="n">
        <x:f>($B$7-0.5*$B$8^2)*$B$10+$B$8*SQRT($B$10)*B220</x:f>
        <x:v>0.13428490611915186</x:v>
      </x:c>
      <x:c r="D220" s="36" t="n">
        <x:f>$B$6*EXP(C220)</x:f>
        <x:v>114.37186256654186</x:v>
      </x:c>
      <x:c r="E220" s="34"/>
      <x:c r="F220" s="34"/>
      <x:c r="G220" s="34"/>
      <x:c r="H220" s="34"/>
      <x:c r="I220" s="34"/>
      <x:c r="J220" s="34"/>
      <x:c r="K220" s="34"/>
      <x:c r="L220" s="34"/>
      <x:c r="M220" s="34"/>
      <x:c r="N220" s="34"/>
      <x:c r="O220" s="34"/>
      <x:c r="P220" s="34"/>
      <x:c r="Q220" s="34"/>
      <x:c r="R220" s="34"/>
      <x:c r="S220" s="34"/>
      <x:c r="T220" s="34"/>
      <x:c r="U220" s="34"/>
    </x:row>
    <x:row r="221">
      <x:c r="A221" s="34" t="n">
        <x:v>152</x:v>
      </x:c>
      <x:c r="B221" s="39" t="n">
        <x:v>-1.7715327211148673</x:v>
      </x:c>
      <x:c r="C221" s="35" t="n">
        <x:f>($B$7-0.5*$B$8^2)*$B$10+$B$8*SQRT($B$10)*B221</x:f>
        <x:v>-0.2943065442229735</x:v>
      </x:c>
      <x:c r="D221" s="36" t="n">
        <x:f>$B$6*EXP(C221)</x:f>
        <x:v>74.50480662533187</x:v>
      </x:c>
      <x:c r="E221" s="34"/>
      <x:c r="F221" s="34"/>
      <x:c r="G221" s="34"/>
      <x:c r="H221" s="34"/>
      <x:c r="I221" s="34"/>
      <x:c r="J221" s="34"/>
      <x:c r="K221" s="34"/>
      <x:c r="L221" s="34"/>
      <x:c r="M221" s="34"/>
      <x:c r="N221" s="34"/>
      <x:c r="O221" s="34"/>
      <x:c r="P221" s="34"/>
      <x:c r="Q221" s="34"/>
      <x:c r="R221" s="34"/>
      <x:c r="S221" s="34"/>
      <x:c r="T221" s="34"/>
      <x:c r="U221" s="34"/>
    </x:row>
    <x:row r="222">
      <x:c r="A222" s="34" t="n">
        <x:v>153</x:v>
      </x:c>
      <x:c r="B222" s="39" t="n">
        <x:v>0.7176386859875911</x:v>
      </x:c>
      <x:c r="C222" s="35" t="n">
        <x:f>($B$7-0.5*$B$8^2)*$B$10+$B$8*SQRT($B$10)*B222</x:f>
        <x:v>0.2035277371975182</x:v>
      </x:c>
      <x:c r="D222" s="36" t="n">
        <x:f>$B$6*EXP(C222)</x:f>
        <x:v>122.57191551840157</x:v>
      </x:c>
      <x:c r="E222" s="34"/>
      <x:c r="F222" s="34"/>
      <x:c r="G222" s="34"/>
      <x:c r="H222" s="34"/>
      <x:c r="I222" s="34"/>
      <x:c r="J222" s="34"/>
      <x:c r="K222" s="34"/>
      <x:c r="L222" s="34"/>
      <x:c r="M222" s="34"/>
      <x:c r="N222" s="34"/>
      <x:c r="O222" s="34"/>
      <x:c r="P222" s="34"/>
      <x:c r="Q222" s="34"/>
      <x:c r="R222" s="34"/>
      <x:c r="S222" s="34"/>
      <x:c r="T222" s="34"/>
      <x:c r="U222" s="34"/>
    </x:row>
    <x:row r="223">
      <x:c r="A223" s="34" t="n">
        <x:v>154</x:v>
      </x:c>
      <x:c r="B223" s="39" t="n">
        <x:v>-0.4762402539254826</x:v>
      </x:c>
      <x:c r="C223" s="35" t="n">
        <x:f>($B$7-0.5*$B$8^2)*$B$10+$B$8*SQRT($B$10)*B223</x:f>
        <x:v>-0.03524805078509652</x:v>
      </x:c>
      <x:c r="D223" s="36" t="n">
        <x:f>$B$6*EXP(C223)</x:f>
        <x:v>96.53659267799748</x:v>
      </x:c>
      <x:c r="E223" s="34"/>
      <x:c r="F223" s="34"/>
      <x:c r="G223" s="34"/>
      <x:c r="H223" s="34"/>
      <x:c r="I223" s="34"/>
      <x:c r="J223" s="34"/>
      <x:c r="K223" s="34"/>
      <x:c r="L223" s="34"/>
      <x:c r="M223" s="34"/>
      <x:c r="N223" s="34"/>
      <x:c r="O223" s="34"/>
      <x:c r="P223" s="34"/>
      <x:c r="Q223" s="34"/>
      <x:c r="R223" s="34"/>
      <x:c r="S223" s="34"/>
      <x:c r="T223" s="34"/>
      <x:c r="U223" s="34"/>
    </x:row>
    <x:row r="224">
      <x:c r="A224" s="34" t="n">
        <x:v>155</x:v>
      </x:c>
      <x:c r="B224" s="39" t="n">
        <x:v>-1.860278678862245</x:v>
      </x:c>
      <x:c r="C224" s="35" t="n">
        <x:f>($B$7-0.5*$B$8^2)*$B$10+$B$8*SQRT($B$10)*B224</x:f>
        <x:v>-0.312055735772449</x:v>
      </x:c>
      <x:c r="D224" s="36" t="n">
        <x:f>$B$6*EXP(C224)</x:f>
        <x:v>73.1940731809339</x:v>
      </x:c>
      <x:c r="E224" s="34"/>
      <x:c r="F224" s="34"/>
      <x:c r="G224" s="34"/>
      <x:c r="H224" s="34"/>
      <x:c r="I224" s="34"/>
      <x:c r="J224" s="34"/>
      <x:c r="K224" s="34"/>
      <x:c r="L224" s="34"/>
      <x:c r="M224" s="34"/>
      <x:c r="N224" s="34"/>
      <x:c r="O224" s="34"/>
      <x:c r="P224" s="34"/>
      <x:c r="Q224" s="34"/>
      <x:c r="R224" s="34"/>
      <x:c r="S224" s="34"/>
      <x:c r="T224" s="34"/>
      <x:c r="U224" s="34"/>
    </x:row>
    <x:row r="225">
      <x:c r="A225" s="34" t="n">
        <x:v>156</x:v>
      </x:c>
      <x:c r="B225" s="39" t="n">
        <x:v>-0.13308473544367155</x:v>
      </x:c>
      <x:c r="C225" s="35" t="n">
        <x:f>($B$7-0.5*$B$8^2)*$B$10+$B$8*SQRT($B$10)*B225</x:f>
        <x:v>0.033383052911265684</x:v>
      </x:c>
      <x:c r="D225" s="36" t="n">
        <x:f>$B$6*EXP(C225)</x:f>
        <x:v>103.39465196201787</x:v>
      </x:c>
      <x:c r="E225" s="34"/>
      <x:c r="F225" s="34"/>
      <x:c r="G225" s="34"/>
      <x:c r="H225" s="34"/>
      <x:c r="I225" s="34"/>
      <x:c r="J225" s="34"/>
      <x:c r="K225" s="34"/>
      <x:c r="L225" s="34"/>
      <x:c r="M225" s="34"/>
      <x:c r="N225" s="34"/>
      <x:c r="O225" s="34"/>
      <x:c r="P225" s="34"/>
      <x:c r="Q225" s="34"/>
      <x:c r="R225" s="34"/>
      <x:c r="S225" s="34"/>
      <x:c r="T225" s="34"/>
      <x:c r="U225" s="34"/>
    </x:row>
    <x:row r="226">
      <x:c r="A226" s="34" t="n">
        <x:v>157</x:v>
      </x:c>
      <x:c r="B226" s="39" t="n">
        <x:v>-0.04186336493358099</x:v>
      </x:c>
      <x:c r="C226" s="35" t="n">
        <x:f>($B$7-0.5*$B$8^2)*$B$10+$B$8*SQRT($B$10)*B226</x:f>
        <x:v>0.0516273270132838</x:v>
      </x:c>
      <x:c r="D226" s="36" t="n">
        <x:f>$B$6*EXP(C226)</x:f>
        <x:v>105.29832509693084</x:v>
      </x:c>
      <x:c r="E226" s="34"/>
      <x:c r="F226" s="34"/>
      <x:c r="G226" s="34"/>
      <x:c r="H226" s="34"/>
      <x:c r="I226" s="34"/>
      <x:c r="J226" s="34"/>
      <x:c r="K226" s="34"/>
      <x:c r="L226" s="34"/>
      <x:c r="M226" s="34"/>
      <x:c r="N226" s="34"/>
      <x:c r="O226" s="34"/>
      <x:c r="P226" s="34"/>
      <x:c r="Q226" s="34"/>
      <x:c r="R226" s="34"/>
      <x:c r="S226" s="34"/>
      <x:c r="T226" s="34"/>
      <x:c r="U226" s="34"/>
    </x:row>
    <x:row r="227">
      <x:c r="A227" s="34" t="n">
        <x:v>158</x:v>
      </x:c>
      <x:c r="B227" s="39" t="n">
        <x:v>-0.28288437408123146</x:v>
      </x:c>
      <x:c r="C227" s="35" t="n">
        <x:f>($B$7-0.5*$B$8^2)*$B$10+$B$8*SQRT($B$10)*B227</x:f>
        <x:v>0.0034231251837537058</x:v>
      </x:c>
      <x:c r="D227" s="36" t="n">
        <x:f>$B$6*EXP(C227)</x:f>
        <x:v>100.34289907677321</x:v>
      </x:c>
      <x:c r="E227" s="34"/>
      <x:c r="F227" s="34"/>
      <x:c r="G227" s="34"/>
      <x:c r="H227" s="34"/>
      <x:c r="I227" s="34"/>
      <x:c r="J227" s="34"/>
      <x:c r="K227" s="34"/>
      <x:c r="L227" s="34"/>
      <x:c r="M227" s="34"/>
      <x:c r="N227" s="34"/>
      <x:c r="O227" s="34"/>
      <x:c r="P227" s="34"/>
      <x:c r="Q227" s="34"/>
      <x:c r="R227" s="34"/>
      <x:c r="S227" s="34"/>
      <x:c r="T227" s="34"/>
      <x:c r="U227" s="34"/>
    </x:row>
    <x:row r="228">
      <x:c r="A228" s="34" t="n">
        <x:v>159</x:v>
      </x:c>
      <x:c r="B228" s="39" t="n">
        <x:v>-0.7105426880962066</x:v>
      </x:c>
      <x:c r="C228" s="35" t="n">
        <x:f>($B$7-0.5*$B$8^2)*$B$10+$B$8*SQRT($B$10)*B228</x:f>
        <x:v>-0.08210853761924133</x:v>
      </x:c>
      <x:c r="D228" s="36" t="n">
        <x:f>$B$6*EXP(C228)</x:f>
        <x:v>92.11719714575646</x:v>
      </x:c>
      <x:c r="E228" s="34"/>
      <x:c r="F228" s="34"/>
      <x:c r="G228" s="34"/>
      <x:c r="H228" s="34"/>
      <x:c r="I228" s="34"/>
      <x:c r="J228" s="34"/>
      <x:c r="K228" s="34"/>
      <x:c r="L228" s="34"/>
      <x:c r="M228" s="34"/>
      <x:c r="N228" s="34"/>
      <x:c r="O228" s="34"/>
      <x:c r="P228" s="34"/>
      <x:c r="Q228" s="34"/>
      <x:c r="R228" s="34"/>
      <x:c r="S228" s="34"/>
      <x:c r="T228" s="34"/>
      <x:c r="U228" s="34"/>
    </x:row>
    <x:row r="229">
      <x:c r="A229" s="34" t="n">
        <x:v>160</x:v>
      </x:c>
      <x:c r="B229" s="39" t="n">
        <x:v>-0.3660972382070725</x:v>
      </x:c>
      <x:c r="C229" s="35" t="n">
        <x:f>($B$7-0.5*$B$8^2)*$B$10+$B$8*SQRT($B$10)*B229</x:f>
        <x:v>-0.013219447641414514</x:v>
      </x:c>
      <x:c r="D229" s="36" t="n">
        <x:f>$B$6*EXP(C229)</x:f>
        <x:v>98.68675455008785</x:v>
      </x:c>
      <x:c r="E229" s="34"/>
      <x:c r="F229" s="34"/>
      <x:c r="G229" s="34"/>
      <x:c r="H229" s="34"/>
      <x:c r="I229" s="34"/>
      <x:c r="J229" s="34"/>
      <x:c r="K229" s="34"/>
      <x:c r="L229" s="34"/>
      <x:c r="M229" s="34"/>
      <x:c r="N229" s="34"/>
      <x:c r="O229" s="34"/>
      <x:c r="P229" s="34"/>
      <x:c r="Q229" s="34"/>
      <x:c r="R229" s="34"/>
      <x:c r="S229" s="34"/>
      <x:c r="T229" s="34"/>
      <x:c r="U229" s="34"/>
    </x:row>
    <x:row r="230">
      <x:c r="A230" s="34" t="n">
        <x:v>161</x:v>
      </x:c>
      <x:c r="B230" s="39" t="n">
        <x:v>-0.4171202539023875</x:v>
      </x:c>
      <x:c r="C230" s="35" t="n">
        <x:f>($B$7-0.5*$B$8^2)*$B$10+$B$8*SQRT($B$10)*B230</x:f>
        <x:v>-0.023424050780477504</x:v>
      </x:c>
      <x:c r="D230" s="36" t="n">
        <x:f>$B$6*EXP(C230)</x:f>
        <x:v>97.68481627070959</x:v>
      </x:c>
      <x:c r="E230" s="34"/>
      <x:c r="F230" s="34"/>
      <x:c r="G230" s="34"/>
      <x:c r="H230" s="34"/>
      <x:c r="I230" s="34"/>
      <x:c r="J230" s="34"/>
      <x:c r="K230" s="34"/>
      <x:c r="L230" s="34"/>
      <x:c r="M230" s="34"/>
      <x:c r="N230" s="34"/>
      <x:c r="O230" s="34"/>
      <x:c r="P230" s="34"/>
      <x:c r="Q230" s="34"/>
      <x:c r="R230" s="34"/>
      <x:c r="S230" s="34"/>
      <x:c r="T230" s="34"/>
      <x:c r="U230" s="34"/>
    </x:row>
    <x:row r="231">
      <x:c r="A231" s="34" t="n">
        <x:v>162</x:v>
      </x:c>
      <x:c r="B231" s="39" t="n">
        <x:v>-0.12425158216183425</x:v>
      </x:c>
      <x:c r="C231" s="35" t="n">
        <x:f>($B$7-0.5*$B$8^2)*$B$10+$B$8*SQRT($B$10)*B231</x:f>
        <x:v>0.03514968356763315</x:v>
      </x:c>
      <x:c r="D231" s="36" t="n">
        <x:f>$B$6*EXP(C231)</x:f>
        <x:v>103.57747356545445</x:v>
      </x:c>
      <x:c r="E231" s="34"/>
      <x:c r="F231" s="34"/>
      <x:c r="G231" s="34"/>
      <x:c r="H231" s="34"/>
      <x:c r="I231" s="34"/>
      <x:c r="J231" s="34"/>
      <x:c r="K231" s="34"/>
      <x:c r="L231" s="34"/>
      <x:c r="M231" s="34"/>
      <x:c r="N231" s="34"/>
      <x:c r="O231" s="34"/>
      <x:c r="P231" s="34"/>
      <x:c r="Q231" s="34"/>
      <x:c r="R231" s="34"/>
      <x:c r="S231" s="34"/>
      <x:c r="T231" s="34"/>
      <x:c r="U231" s="34"/>
    </x:row>
    <x:row r="232">
      <x:c r="A232" s="34" t="n">
        <x:v>163</x:v>
      </x:c>
      <x:c r="B232" s="39" t="n">
        <x:v>0.40585354363324033</x:v>
      </x:c>
      <x:c r="C232" s="35" t="n">
        <x:f>($B$7-0.5*$B$8^2)*$B$10+$B$8*SQRT($B$10)*B232</x:f>
        <x:v>0.14117070872664805</x:v>
      </x:c>
      <x:c r="D232" s="36" t="n">
        <x:f>$B$6*EXP(C232)</x:f>
        <x:v>115.16212229982905</x:v>
      </x:c>
      <x:c r="E232" s="34"/>
      <x:c r="F232" s="34"/>
      <x:c r="G232" s="34"/>
      <x:c r="H232" s="34"/>
      <x:c r="I232" s="34"/>
      <x:c r="J232" s="34"/>
      <x:c r="K232" s="34"/>
      <x:c r="L232" s="34"/>
      <x:c r="M232" s="34"/>
      <x:c r="N232" s="34"/>
      <x:c r="O232" s="34"/>
      <x:c r="P232" s="34"/>
      <x:c r="Q232" s="34"/>
      <x:c r="R232" s="34"/>
      <x:c r="S232" s="34"/>
      <x:c r="T232" s="34"/>
      <x:c r="U232" s="34"/>
    </x:row>
    <x:row r="233">
      <x:c r="A233" s="34" t="n">
        <x:v>164</x:v>
      </x:c>
      <x:c r="B233" s="39" t="n">
        <x:v>-0.833330167886085</x:v>
      </x:c>
      <x:c r="C233" s="35" t="n">
        <x:f>($B$7-0.5*$B$8^2)*$B$10+$B$8*SQRT($B$10)*B233</x:f>
        <x:v>-0.10666603357721702</x:v>
      </x:c>
      <x:c r="D233" s="36" t="n">
        <x:f>$B$6*EXP(C233)</x:f>
        <x:v>89.882580050856</x:v>
      </x:c>
      <x:c r="E233" s="34"/>
      <x:c r="F233" s="34"/>
      <x:c r="G233" s="34"/>
      <x:c r="H233" s="34"/>
      <x:c r="I233" s="34"/>
      <x:c r="J233" s="34"/>
      <x:c r="K233" s="34"/>
      <x:c r="L233" s="34"/>
      <x:c r="M233" s="34"/>
      <x:c r="N233" s="34"/>
      <x:c r="O233" s="34"/>
      <x:c r="P233" s="34"/>
      <x:c r="Q233" s="34"/>
      <x:c r="R233" s="34"/>
      <x:c r="S233" s="34"/>
      <x:c r="T233" s="34"/>
      <x:c r="U233" s="34"/>
    </x:row>
    <x:row r="234">
      <x:c r="A234" s="34" t="n">
        <x:v>165</x:v>
      </x:c>
      <x:c r="B234" s="39" t="n">
        <x:v>-1.0943733773334552</x:v>
      </x:c>
      <x:c r="C234" s="35" t="n">
        <x:f>($B$7-0.5*$B$8^2)*$B$10+$B$8*SQRT($B$10)*B234</x:f>
        <x:v>-0.15887467546669104</x:v>
      </x:c>
      <x:c r="D234" s="36" t="n">
        <x:f>$B$6*EXP(C234)</x:f>
        <x:v>85.31032670386955</x:v>
      </x:c>
      <x:c r="E234" s="34"/>
      <x:c r="F234" s="34"/>
      <x:c r="G234" s="34"/>
      <x:c r="H234" s="34"/>
      <x:c r="I234" s="34"/>
      <x:c r="J234" s="34"/>
      <x:c r="K234" s="34"/>
      <x:c r="L234" s="34"/>
      <x:c r="M234" s="34"/>
      <x:c r="N234" s="34"/>
      <x:c r="O234" s="34"/>
      <x:c r="P234" s="34"/>
      <x:c r="Q234" s="34"/>
      <x:c r="R234" s="34"/>
      <x:c r="S234" s="34"/>
      <x:c r="T234" s="34"/>
      <x:c r="U234" s="34"/>
    </x:row>
    <x:row r="235">
      <x:c r="A235" s="34" t="n">
        <x:v>166</x:v>
      </x:c>
      <x:c r="B235" s="39" t="n">
        <x:v>-1.019146065152342</x:v>
      </x:c>
      <x:c r="C235" s="35" t="n">
        <x:f>($B$7-0.5*$B$8^2)*$B$10+$B$8*SQRT($B$10)*B235</x:f>
        <x:v>-0.14382921303046842</x:v>
      </x:c>
      <x:c r="D235" s="36" t="n">
        <x:f>$B$6*EXP(C235)</x:f>
        <x:v>86.60356430325582</x:v>
      </x:c>
      <x:c r="E235" s="34"/>
      <x:c r="F235" s="34"/>
      <x:c r="G235" s="34"/>
      <x:c r="H235" s="34"/>
      <x:c r="I235" s="34"/>
      <x:c r="J235" s="34"/>
      <x:c r="K235" s="34"/>
      <x:c r="L235" s="34"/>
      <x:c r="M235" s="34"/>
      <x:c r="N235" s="34"/>
      <x:c r="O235" s="34"/>
      <x:c r="P235" s="34"/>
      <x:c r="Q235" s="34"/>
      <x:c r="R235" s="34"/>
      <x:c r="S235" s="34"/>
      <x:c r="T235" s="34"/>
      <x:c r="U235" s="34"/>
    </x:row>
    <x:row r="236">
      <x:c r="A236" s="34" t="n">
        <x:v>167</x:v>
      </x:c>
      <x:c r="B236" s="39" t="n">
        <x:v>0.24420631423611908</x:v>
      </x:c>
      <x:c r="C236" s="35" t="n">
        <x:f>($B$7-0.5*$B$8^2)*$B$10+$B$8*SQRT($B$10)*B236</x:f>
        <x:v>0.10884126284722381</x:v>
      </x:c>
      <x:c r="D236" s="36" t="n">
        <x:f>$B$6*EXP(C236)</x:f>
        <x:v>111.49853466939706</x:v>
      </x:c>
      <x:c r="E236" s="34"/>
      <x:c r="F236" s="34"/>
      <x:c r="G236" s="34"/>
      <x:c r="H236" s="34"/>
      <x:c r="I236" s="34"/>
      <x:c r="J236" s="34"/>
      <x:c r="K236" s="34"/>
      <x:c r="L236" s="34"/>
      <x:c r="M236" s="34"/>
      <x:c r="N236" s="34"/>
      <x:c r="O236" s="34"/>
      <x:c r="P236" s="34"/>
      <x:c r="Q236" s="34"/>
      <x:c r="R236" s="34"/>
      <x:c r="S236" s="34"/>
      <x:c r="T236" s="34"/>
      <x:c r="U236" s="34"/>
    </x:row>
    <x:row r="237">
      <x:c r="A237" s="34" t="n">
        <x:v>168</x:v>
      </x:c>
      <x:c r="B237" s="39" t="n">
        <x:v>-0.2547868558933368</x:v>
      </x:c>
      <x:c r="C237" s="35" t="n">
        <x:f>($B$7-0.5*$B$8^2)*$B$10+$B$8*SQRT($B$10)*B237</x:f>
        <x:v>0.00904262882133263</x:v>
      </x:c>
      <x:c r="D237" s="36" t="n">
        <x:f>$B$6*EXP(C237)</x:f>
        <x:v>100.90836369030865</x:v>
      </x:c>
      <x:c r="E237" s="34"/>
      <x:c r="F237" s="34"/>
      <x:c r="G237" s="34"/>
      <x:c r="H237" s="34"/>
      <x:c r="I237" s="34"/>
      <x:c r="J237" s="34"/>
      <x:c r="K237" s="34"/>
      <x:c r="L237" s="34"/>
      <x:c r="M237" s="34"/>
      <x:c r="N237" s="34"/>
      <x:c r="O237" s="34"/>
      <x:c r="P237" s="34"/>
      <x:c r="Q237" s="34"/>
      <x:c r="R237" s="34"/>
      <x:c r="S237" s="34"/>
      <x:c r="T237" s="34"/>
      <x:c r="U237" s="34"/>
    </x:row>
    <x:row r="238">
      <x:c r="A238" s="34" t="n">
        <x:v>169</x:v>
      </x:c>
      <x:c r="B238" s="39" t="n">
        <x:v>-1.4079786099883265</x:v>
      </x:c>
      <x:c r="C238" s="35" t="n">
        <x:f>($B$7-0.5*$B$8^2)*$B$10+$B$8*SQRT($B$10)*B238</x:f>
        <x:v>-0.2215957219976653</x:v>
      </x:c>
      <x:c r="D238" s="36" t="n">
        <x:f>$B$6*EXP(C238)</x:f>
        <x:v>80.12392222580978</x:v>
      </x:c>
      <x:c r="E238" s="34"/>
      <x:c r="F238" s="34"/>
      <x:c r="G238" s="34"/>
      <x:c r="H238" s="34"/>
      <x:c r="I238" s="34"/>
      <x:c r="J238" s="34"/>
      <x:c r="K238" s="34"/>
      <x:c r="L238" s="34"/>
      <x:c r="M238" s="34"/>
      <x:c r="N238" s="34"/>
      <x:c r="O238" s="34"/>
      <x:c r="P238" s="34"/>
      <x:c r="Q238" s="34"/>
      <x:c r="R238" s="34"/>
      <x:c r="S238" s="34"/>
      <x:c r="T238" s="34"/>
      <x:c r="U238" s="34"/>
    </x:row>
    <x:row r="239">
      <x:c r="A239" s="34" t="n">
        <x:v>170</x:v>
      </x:c>
      <x:c r="B239" s="39" t="n">
        <x:v>-0.8345198768085801</x:v>
      </x:c>
      <x:c r="C239" s="35" t="n">
        <x:f>($B$7-0.5*$B$8^2)*$B$10+$B$8*SQRT($B$10)*B239</x:f>
        <x:v>-0.10690397536171603</x:v>
      </x:c>
      <x:c r="D239" s="36" t="n">
        <x:f>$B$6*EXP(C239)</x:f>
        <x:v>89.86119577357077</x:v>
      </x:c>
      <x:c r="E239" s="34"/>
      <x:c r="F239" s="34"/>
      <x:c r="G239" s="34"/>
      <x:c r="H239" s="34"/>
      <x:c r="I239" s="34"/>
      <x:c r="J239" s="34"/>
      <x:c r="K239" s="34"/>
      <x:c r="L239" s="34"/>
      <x:c r="M239" s="34"/>
      <x:c r="N239" s="34"/>
      <x:c r="O239" s="34"/>
      <x:c r="P239" s="34"/>
      <x:c r="Q239" s="34"/>
      <x:c r="R239" s="34"/>
      <x:c r="S239" s="34"/>
      <x:c r="T239" s="34"/>
      <x:c r="U239" s="34"/>
    </x:row>
    <x:row r="240">
      <x:c r="A240" s="34" t="n">
        <x:v>171</x:v>
      </x:c>
      <x:c r="B240" s="39" t="n">
        <x:v>-0.3049933968413324</x:v>
      </x:c>
      <x:c r="C240" s="35" t="n">
        <x:f>($B$7-0.5*$B$8^2)*$B$10+$B$8*SQRT($B$10)*B240</x:f>
        <x:v>-0.000998679368266489</x:v>
      </x:c>
      <x:c r="D240" s="36" t="n">
        <x:f>$B$6*EXP(C240)</x:f>
        <x:v>99.90018191460081</x:v>
      </x:c>
      <x:c r="E240" s="34"/>
      <x:c r="F240" s="34"/>
      <x:c r="G240" s="34"/>
      <x:c r="H240" s="34"/>
      <x:c r="I240" s="34"/>
      <x:c r="J240" s="34"/>
      <x:c r="K240" s="34"/>
      <x:c r="L240" s="34"/>
      <x:c r="M240" s="34"/>
      <x:c r="N240" s="34"/>
      <x:c r="O240" s="34"/>
      <x:c r="P240" s="34"/>
      <x:c r="Q240" s="34"/>
      <x:c r="R240" s="34"/>
      <x:c r="S240" s="34"/>
      <x:c r="T240" s="34"/>
      <x:c r="U240" s="34"/>
    </x:row>
    <x:row r="241">
      <x:c r="A241" s="34" t="n">
        <x:v>172</x:v>
      </x:c>
      <x:c r="B241" s="39" t="n">
        <x:v>-0.23967725819460375</x:v>
      </x:c>
      <x:c r="C241" s="35" t="n">
        <x:f>($B$7-0.5*$B$8^2)*$B$10+$B$8*SQRT($B$10)*B241</x:f>
        <x:v>0.012064548361079244</x:v>
      </x:c>
      <x:c r="D241" s="36" t="n">
        <x:f>$B$6*EXP(C241)</x:f>
        <x:v>101.21376185820581</x:v>
      </x:c>
      <x:c r="E241" s="34"/>
      <x:c r="F241" s="34"/>
      <x:c r="G241" s="34"/>
      <x:c r="H241" s="34"/>
      <x:c r="I241" s="34"/>
      <x:c r="J241" s="34"/>
      <x:c r="K241" s="34"/>
      <x:c r="L241" s="34"/>
      <x:c r="M241" s="34"/>
      <x:c r="N241" s="34"/>
      <x:c r="O241" s="34"/>
      <x:c r="P241" s="34"/>
      <x:c r="Q241" s="34"/>
      <x:c r="R241" s="34"/>
      <x:c r="S241" s="34"/>
      <x:c r="T241" s="34"/>
      <x:c r="U241" s="34"/>
    </x:row>
    <x:row r="242">
      <x:c r="A242" s="34" t="n">
        <x:v>173</x:v>
      </x:c>
      <x:c r="B242" s="39" t="n">
        <x:v>-0.7240567223164278</x:v>
      </x:c>
      <x:c r="C242" s="35" t="n">
        <x:f>($B$7-0.5*$B$8^2)*$B$10+$B$8*SQRT($B$10)*B242</x:f>
        <x:v>-0.08481134446328556</x:v>
      </x:c>
      <x:c r="D242" s="36" t="n">
        <x:f>$B$6*EXP(C242)</x:f>
        <x:v>91.86855831758226</x:v>
      </x:c>
      <x:c r="E242" s="34"/>
      <x:c r="F242" s="34"/>
      <x:c r="G242" s="34"/>
      <x:c r="H242" s="34"/>
      <x:c r="I242" s="34"/>
      <x:c r="J242" s="34"/>
      <x:c r="K242" s="34"/>
      <x:c r="L242" s="34"/>
      <x:c r="M242" s="34"/>
      <x:c r="N242" s="34"/>
      <x:c r="O242" s="34"/>
      <x:c r="P242" s="34"/>
      <x:c r="Q242" s="34"/>
      <x:c r="R242" s="34"/>
      <x:c r="S242" s="34"/>
      <x:c r="T242" s="34"/>
      <x:c r="U242" s="34"/>
    </x:row>
    <x:row r="243">
      <x:c r="A243" s="34" t="n">
        <x:v>174</x:v>
      </x:c>
      <x:c r="B243" s="39" t="n">
        <x:v>-1.577309346393404</x:v>
      </x:c>
      <x:c r="C243" s="35" t="n">
        <x:f>($B$7-0.5*$B$8^2)*$B$10+$B$8*SQRT($B$10)*B243</x:f>
        <x:v>-0.2554618692786808</x:v>
      </x:c>
      <x:c r="D243" s="36" t="n">
        <x:f>$B$6*EXP(C243)</x:f>
        <x:v>77.45586704782515</x:v>
      </x:c>
      <x:c r="E243" s="34"/>
      <x:c r="F243" s="34"/>
      <x:c r="G243" s="34"/>
      <x:c r="H243" s="34"/>
      <x:c r="I243" s="34"/>
      <x:c r="J243" s="34"/>
      <x:c r="K243" s="34"/>
      <x:c r="L243" s="34"/>
      <x:c r="M243" s="34"/>
      <x:c r="N243" s="34"/>
      <x:c r="O243" s="34"/>
      <x:c r="P243" s="34"/>
      <x:c r="Q243" s="34"/>
      <x:c r="R243" s="34"/>
      <x:c r="S243" s="34"/>
      <x:c r="T243" s="34"/>
      <x:c r="U243" s="34"/>
    </x:row>
    <x:row r="244">
      <x:c r="A244" s="34" t="n">
        <x:v>175</x:v>
      </x:c>
      <x:c r="B244" s="39" t="n">
        <x:v>2.458497059622539</x:v>
      </x:c>
      <x:c r="C244" s="35" t="n">
        <x:f>($B$7-0.5*$B$8^2)*$B$10+$B$8*SQRT($B$10)*B244</x:f>
        <x:v>0.5516994119245078</x:v>
      </x:c>
      <x:c r="D244" s="36" t="n">
        <x:f>$B$6*EXP(C244)</x:f>
        <x:v>173.6201032950652</x:v>
      </x:c>
      <x:c r="E244" s="34"/>
      <x:c r="F244" s="34"/>
      <x:c r="G244" s="34"/>
      <x:c r="H244" s="34"/>
      <x:c r="I244" s="34"/>
      <x:c r="J244" s="34"/>
      <x:c r="K244" s="34"/>
      <x:c r="L244" s="34"/>
      <x:c r="M244" s="34"/>
      <x:c r="N244" s="34"/>
      <x:c r="O244" s="34"/>
      <x:c r="P244" s="34"/>
      <x:c r="Q244" s="34"/>
      <x:c r="R244" s="34"/>
      <x:c r="S244" s="34"/>
      <x:c r="T244" s="34"/>
      <x:c r="U244" s="34"/>
    </x:row>
    <x:row r="245">
      <x:c r="A245" s="34" t="n">
        <x:v>176</x:v>
      </x:c>
      <x:c r="B245" s="39" t="n">
        <x:v>0.2581358115079002</x:v>
      </x:c>
      <x:c r="C245" s="35" t="n">
        <x:f>($B$7-0.5*$B$8^2)*$B$10+$B$8*SQRT($B$10)*B245</x:f>
        <x:v>0.11162716230158004</x:v>
      </x:c>
      <x:c r="D245" s="36" t="n">
        <x:f>$B$6*EXP(C245)</x:f>
        <x:v>111.8095914615858</x:v>
      </x:c>
      <x:c r="E245" s="34"/>
      <x:c r="F245" s="34"/>
      <x:c r="G245" s="34"/>
      <x:c r="H245" s="34"/>
      <x:c r="I245" s="34"/>
      <x:c r="J245" s="34"/>
      <x:c r="K245" s="34"/>
      <x:c r="L245" s="34"/>
      <x:c r="M245" s="34"/>
      <x:c r="N245" s="34"/>
      <x:c r="O245" s="34"/>
      <x:c r="P245" s="34"/>
      <x:c r="Q245" s="34"/>
      <x:c r="R245" s="34"/>
      <x:c r="S245" s="34"/>
      <x:c r="T245" s="34"/>
      <x:c r="U245" s="34"/>
    </x:row>
    <x:row r="246">
      <x:c r="A246" s="34" t="n">
        <x:v>177</x:v>
      </x:c>
      <x:c r="B246" s="39" t="n">
        <x:v>1.0445903651862671</x:v>
      </x:c>
      <x:c r="C246" s="35" t="n">
        <x:f>($B$7-0.5*$B$8^2)*$B$10+$B$8*SQRT($B$10)*B246</x:f>
        <x:v>0.26891807303725346</x:v>
      </x:c>
      <x:c r="D246" s="36" t="n">
        <x:f>$B$6*EXP(C246)</x:f>
        <x:v>130.85479312972225</x:v>
      </x:c>
      <x:c r="E246" s="34"/>
      <x:c r="F246" s="34"/>
      <x:c r="G246" s="34"/>
      <x:c r="H246" s="34"/>
      <x:c r="I246" s="34"/>
      <x:c r="J246" s="34"/>
      <x:c r="K246" s="34"/>
      <x:c r="L246" s="34"/>
      <x:c r="M246" s="34"/>
      <x:c r="N246" s="34"/>
      <x:c r="O246" s="34"/>
      <x:c r="P246" s="34"/>
      <x:c r="Q246" s="34"/>
      <x:c r="R246" s="34"/>
      <x:c r="S246" s="34"/>
      <x:c r="T246" s="34"/>
      <x:c r="U246" s="34"/>
    </x:row>
    <x:row r="247">
      <x:c r="A247" s="34" t="n">
        <x:v>178</x:v>
      </x:c>
      <x:c r="B247" s="39" t="n">
        <x:v>0.1871936452464998</x:v>
      </x:c>
      <x:c r="C247" s="35" t="n">
        <x:f>($B$7-0.5*$B$8^2)*$B$10+$B$8*SQRT($B$10)*B247</x:f>
        <x:v>0.09743872904929995</x:v>
      </x:c>
      <x:c r="D247" s="36" t="n">
        <x:f>$B$6*EXP(C247)</x:f>
        <x:v>110.23438978354943</x:v>
      </x:c>
      <x:c r="E247" s="34"/>
      <x:c r="F247" s="34"/>
      <x:c r="G247" s="34"/>
      <x:c r="H247" s="34"/>
      <x:c r="I247" s="34"/>
      <x:c r="J247" s="34"/>
      <x:c r="K247" s="34"/>
      <x:c r="L247" s="34"/>
      <x:c r="M247" s="34"/>
      <x:c r="N247" s="34"/>
      <x:c r="O247" s="34"/>
      <x:c r="P247" s="34"/>
      <x:c r="Q247" s="34"/>
      <x:c r="R247" s="34"/>
      <x:c r="S247" s="34"/>
      <x:c r="T247" s="34"/>
      <x:c r="U247" s="34"/>
    </x:row>
    <x:row r="248">
      <x:c r="A248" s="34" t="n">
        <x:v>179</x:v>
      </x:c>
      <x:c r="B248" s="39" t="n">
        <x:v>-0.13480403146726594</x:v>
      </x:c>
      <x:c r="C248" s="35" t="n">
        <x:f>($B$7-0.5*$B$8^2)*$B$10+$B$8*SQRT($B$10)*B248</x:f>
        <x:v>0.03303919370654681</x:v>
      </x:c>
      <x:c r="D248" s="36" t="n">
        <x:f>$B$6*EXP(C248)</x:f>
        <x:v>103.35910487116948</x:v>
      </x:c>
      <x:c r="E248" s="34"/>
      <x:c r="F248" s="34"/>
      <x:c r="G248" s="34"/>
      <x:c r="H248" s="34"/>
      <x:c r="I248" s="34"/>
      <x:c r="J248" s="34"/>
      <x:c r="K248" s="34"/>
      <x:c r="L248" s="34"/>
      <x:c r="M248" s="34"/>
      <x:c r="N248" s="34"/>
      <x:c r="O248" s="34"/>
      <x:c r="P248" s="34"/>
      <x:c r="Q248" s="34"/>
      <x:c r="R248" s="34"/>
      <x:c r="S248" s="34"/>
      <x:c r="T248" s="34"/>
      <x:c r="U248" s="34"/>
    </x:row>
    <x:row r="249">
      <x:c r="A249" s="34" t="n">
        <x:v>180</x:v>
      </x:c>
      <x:c r="B249" s="39" t="n">
        <x:v>-1.478928364892149</x:v>
      </x:c>
      <x:c r="C249" s="35" t="n">
        <x:f>($B$7-0.5*$B$8^2)*$B$10+$B$8*SQRT($B$10)*B249</x:f>
        <x:v>-0.23578567297842978</x:v>
      </x:c>
      <x:c r="D249" s="36" t="n">
        <x:f>$B$6*EXP(C249)</x:f>
        <x:v>78.99499634133475</x:v>
      </x:c>
      <x:c r="E249" s="34"/>
      <x:c r="F249" s="34"/>
      <x:c r="G249" s="34"/>
      <x:c r="H249" s="34"/>
      <x:c r="I249" s="34"/>
      <x:c r="J249" s="34"/>
      <x:c r="K249" s="34"/>
      <x:c r="L249" s="34"/>
      <x:c r="M249" s="34"/>
      <x:c r="N249" s="34"/>
      <x:c r="O249" s="34"/>
      <x:c r="P249" s="34"/>
      <x:c r="Q249" s="34"/>
      <x:c r="R249" s="34"/>
      <x:c r="S249" s="34"/>
      <x:c r="T249" s="34"/>
      <x:c r="U249" s="34"/>
    </x:row>
    <x:row r="250">
      <x:c r="A250" s="34" t="n">
        <x:v>181</x:v>
      </x:c>
      <x:c r="B250" s="39" t="n">
        <x:v>0.2453341592026249</x:v>
      </x:c>
      <x:c r="C250" s="35" t="n">
        <x:f>($B$7-0.5*$B$8^2)*$B$10+$B$8*SQRT($B$10)*B250</x:f>
        <x:v>0.10906683184052499</x:v>
      </x:c>
      <x:c r="D250" s="36" t="n">
        <x:f>$B$6*EXP(C250)</x:f>
        <x:v>111.52368811842943</x:v>
      </x:c>
      <x:c r="E250" s="34"/>
      <x:c r="F250" s="34"/>
      <x:c r="G250" s="34"/>
      <x:c r="H250" s="34"/>
      <x:c r="I250" s="34"/>
      <x:c r="J250" s="34"/>
      <x:c r="K250" s="34"/>
      <x:c r="L250" s="34"/>
      <x:c r="M250" s="34"/>
      <x:c r="N250" s="34"/>
      <x:c r="O250" s="34"/>
      <x:c r="P250" s="34"/>
      <x:c r="Q250" s="34"/>
      <x:c r="R250" s="34"/>
      <x:c r="S250" s="34"/>
      <x:c r="T250" s="34"/>
      <x:c r="U250" s="34"/>
    </x:row>
    <x:row r="251">
      <x:c r="A251" s="34" t="n">
        <x:v>182</x:v>
      </x:c>
      <x:c r="B251" s="39" t="n">
        <x:v>-1.2763482708076566</x:v>
      </x:c>
      <x:c r="C251" s="35" t="n">
        <x:f>($B$7-0.5*$B$8^2)*$B$10+$B$8*SQRT($B$10)*B251</x:f>
        <x:v>-0.1952696541615313</x:v>
      </x:c>
      <x:c r="D251" s="36" t="n">
        <x:f>$B$6*EXP(C251)</x:f>
        <x:v>82.26128071790718</x:v>
      </x:c>
      <x:c r="E251" s="34"/>
      <x:c r="F251" s="34"/>
      <x:c r="G251" s="34"/>
      <x:c r="H251" s="34"/>
      <x:c r="I251" s="34"/>
      <x:c r="J251" s="34"/>
      <x:c r="K251" s="34"/>
      <x:c r="L251" s="34"/>
      <x:c r="M251" s="34"/>
      <x:c r="N251" s="34"/>
      <x:c r="O251" s="34"/>
      <x:c r="P251" s="34"/>
      <x:c r="Q251" s="34"/>
      <x:c r="R251" s="34"/>
      <x:c r="S251" s="34"/>
      <x:c r="T251" s="34"/>
      <x:c r="U251" s="34"/>
    </x:row>
    <x:row r="252">
      <x:c r="A252" s="34" t="n">
        <x:v>183</x:v>
      </x:c>
      <x:c r="B252" s="39" t="n">
        <x:v>2.947827920481365</x:v>
      </x:c>
      <x:c r="C252" s="35" t="n">
        <x:f>($B$7-0.5*$B$8^2)*$B$10+$B$8*SQRT($B$10)*B252</x:f>
        <x:v>0.6495655840962731</x:v>
      </x:c>
      <x:c r="D252" s="36" t="n">
        <x:f>$B$6*EXP(C252)</x:f>
        <x:v>191.4708868335093</x:v>
      </x:c>
      <x:c r="E252" s="34"/>
      <x:c r="F252" s="34"/>
      <x:c r="G252" s="34"/>
      <x:c r="H252" s="34"/>
      <x:c r="I252" s="34"/>
      <x:c r="J252" s="34"/>
      <x:c r="K252" s="34"/>
      <x:c r="L252" s="34"/>
      <x:c r="M252" s="34"/>
      <x:c r="N252" s="34"/>
      <x:c r="O252" s="34"/>
      <x:c r="P252" s="34"/>
      <x:c r="Q252" s="34"/>
      <x:c r="R252" s="34"/>
      <x:c r="S252" s="34"/>
      <x:c r="T252" s="34"/>
      <x:c r="U252" s="34"/>
    </x:row>
    <x:row r="253">
      <x:c r="A253" s="34" t="n">
        <x:v>184</x:v>
      </x:c>
      <x:c r="B253" s="39" t="n">
        <x:v>0.04659638510322056</x:v>
      </x:c>
      <x:c r="C253" s="35" t="n">
        <x:f>($B$7-0.5*$B$8^2)*$B$10+$B$8*SQRT($B$10)*B253</x:f>
        <x:v>0.06931927702064411</x:v>
      </x:c>
      <x:c r="D253" s="36" t="n">
        <x:f>$B$6*EXP(C253)</x:f>
        <x:v>107.17783487247591</x:v>
      </x:c>
      <x:c r="E253" s="34"/>
      <x:c r="F253" s="34"/>
      <x:c r="G253" s="34"/>
      <x:c r="H253" s="34"/>
      <x:c r="I253" s="34"/>
      <x:c r="J253" s="34"/>
      <x:c r="K253" s="34"/>
      <x:c r="L253" s="34"/>
      <x:c r="M253" s="34"/>
      <x:c r="N253" s="34"/>
      <x:c r="O253" s="34"/>
      <x:c r="P253" s="34"/>
      <x:c r="Q253" s="34"/>
      <x:c r="R253" s="34"/>
      <x:c r="S253" s="34"/>
      <x:c r="T253" s="34"/>
      <x:c r="U253" s="34"/>
    </x:row>
    <x:row r="254">
      <x:c r="A254" s="34" t="n">
        <x:v>185</x:v>
      </x:c>
      <x:c r="B254" s="39" t="n">
        <x:v>-1.4897590791987734</x:v>
      </x:c>
      <x:c r="C254" s="35" t="n">
        <x:f>($B$7-0.5*$B$8^2)*$B$10+$B$8*SQRT($B$10)*B254</x:f>
        <x:v>-0.23795181583975467</x:v>
      </x:c>
      <x:c r="D254" s="36" t="n">
        <x:f>$B$6*EXP(C254)</x:f>
        <x:v>78.8240670893549</x:v>
      </x:c>
      <x:c r="E254" s="34"/>
      <x:c r="F254" s="34"/>
      <x:c r="G254" s="34"/>
      <x:c r="H254" s="34"/>
      <x:c r="I254" s="34"/>
      <x:c r="J254" s="34"/>
      <x:c r="K254" s="34"/>
      <x:c r="L254" s="34"/>
      <x:c r="M254" s="34"/>
      <x:c r="N254" s="34"/>
      <x:c r="O254" s="34"/>
      <x:c r="P254" s="34"/>
      <x:c r="Q254" s="34"/>
      <x:c r="R254" s="34"/>
      <x:c r="S254" s="34"/>
      <x:c r="T254" s="34"/>
      <x:c r="U254" s="34"/>
    </x:row>
    <x:row r="255">
      <x:c r="A255" s="34" t="n">
        <x:v>186</x:v>
      </x:c>
      <x:c r="B255" s="39" t="n">
        <x:v>1.1917867676966898</x:v>
      </x:c>
      <x:c r="C255" s="35" t="n">
        <x:f>($B$7-0.5*$B$8^2)*$B$10+$B$8*SQRT($B$10)*B255</x:f>
        <x:v>0.29835735353933795</x:v>
      </x:c>
      <x:c r="D255" s="36" t="n">
        <x:f>$B$6*EXP(C255)</x:f>
        <x:v>134.76432869400864</x:v>
      </x:c>
      <x:c r="E255" s="34"/>
      <x:c r="F255" s="34"/>
      <x:c r="G255" s="34"/>
      <x:c r="H255" s="34"/>
      <x:c r="I255" s="34"/>
      <x:c r="J255" s="34"/>
      <x:c r="K255" s="34"/>
      <x:c r="L255" s="34"/>
      <x:c r="M255" s="34"/>
      <x:c r="N255" s="34"/>
      <x:c r="O255" s="34"/>
      <x:c r="P255" s="34"/>
      <x:c r="Q255" s="34"/>
      <x:c r="R255" s="34"/>
      <x:c r="S255" s="34"/>
      <x:c r="T255" s="34"/>
      <x:c r="U255" s="34"/>
    </x:row>
    <x:row r="256">
      <x:c r="A256" s="34" t="n">
        <x:v>187</x:v>
      </x:c>
      <x:c r="B256" s="39" t="n">
        <x:v>0.40957595794311075</x:v>
      </x:c>
      <x:c r="C256" s="35" t="n">
        <x:f>($B$7-0.5*$B$8^2)*$B$10+$B$8*SQRT($B$10)*B256</x:f>
        <x:v>0.14191519158862215</x:v>
      </x:c>
      <x:c r="D256" s="36" t="n">
        <x:f>$B$6*EXP(C256)</x:f>
        <x:v>115.24789044872688</x:v>
      </x:c>
      <x:c r="E256" s="34"/>
      <x:c r="F256" s="34"/>
      <x:c r="G256" s="34"/>
      <x:c r="H256" s="34"/>
      <x:c r="I256" s="34"/>
      <x:c r="J256" s="34"/>
      <x:c r="K256" s="34"/>
      <x:c r="L256" s="34"/>
      <x:c r="M256" s="34"/>
      <x:c r="N256" s="34"/>
      <x:c r="O256" s="34"/>
      <x:c r="P256" s="34"/>
      <x:c r="Q256" s="34"/>
      <x:c r="R256" s="34"/>
      <x:c r="S256" s="34"/>
      <x:c r="T256" s="34"/>
      <x:c r="U256" s="34"/>
    </x:row>
    <x:row r="257">
      <x:c r="A257" s="34" t="n">
        <x:v>188</x:v>
      </x:c>
      <x:c r="B257" s="39" t="n">
        <x:v>-1.6901599782096575</x:v>
      </x:c>
      <x:c r="C257" s="35" t="n">
        <x:f>($B$7-0.5*$B$8^2)*$B$10+$B$8*SQRT($B$10)*B257</x:f>
        <x:v>-0.27803199564193154</x:v>
      </x:c>
      <x:c r="D257" s="36" t="n">
        <x:f>$B$6*EXP(C257)</x:f>
        <x:v>75.72725917040248</x:v>
      </x:c>
      <x:c r="E257" s="34"/>
      <x:c r="F257" s="34"/>
      <x:c r="G257" s="34"/>
      <x:c r="H257" s="34"/>
      <x:c r="I257" s="34"/>
      <x:c r="J257" s="34"/>
      <x:c r="K257" s="34"/>
      <x:c r="L257" s="34"/>
      <x:c r="M257" s="34"/>
      <x:c r="N257" s="34"/>
      <x:c r="O257" s="34"/>
      <x:c r="P257" s="34"/>
      <x:c r="Q257" s="34"/>
      <x:c r="R257" s="34"/>
      <x:c r="S257" s="34"/>
      <x:c r="T257" s="34"/>
      <x:c r="U257" s="34"/>
    </x:row>
    <x:row r="258">
      <x:c r="A258" s="34" t="n">
        <x:v>189</x:v>
      </x:c>
      <x:c r="B258" s="39" t="n">
        <x:v>0.6787931264818976</x:v>
      </x:c>
      <x:c r="C258" s="35" t="n">
        <x:f>($B$7-0.5*$B$8^2)*$B$10+$B$8*SQRT($B$10)*B258</x:f>
        <x:v>0.19575862529637952</x:v>
      </x:c>
      <x:c r="D258" s="36" t="n">
        <x:f>$B$6*EXP(C258)</x:f>
        <x:v>121.62333019487355</x:v>
      </x:c>
      <x:c r="E258" s="34"/>
      <x:c r="F258" s="34"/>
      <x:c r="G258" s="34"/>
      <x:c r="H258" s="34"/>
      <x:c r="I258" s="34"/>
      <x:c r="J258" s="34"/>
      <x:c r="K258" s="34"/>
      <x:c r="L258" s="34"/>
      <x:c r="M258" s="34"/>
      <x:c r="N258" s="34"/>
      <x:c r="O258" s="34"/>
      <x:c r="P258" s="34"/>
      <x:c r="Q258" s="34"/>
      <x:c r="R258" s="34"/>
      <x:c r="S258" s="34"/>
      <x:c r="T258" s="34"/>
      <x:c r="U258" s="34"/>
    </x:row>
    <x:row r="259">
      <x:c r="A259" s="34" t="n">
        <x:v>190</x:v>
      </x:c>
      <x:c r="B259" s="39" t="n">
        <x:v>0.38503968791478865</x:v>
      </x:c>
      <x:c r="C259" s="35" t="n">
        <x:f>($B$7-0.5*$B$8^2)*$B$10+$B$8*SQRT($B$10)*B259</x:f>
        <x:v>0.13700793758295773</x:v>
      </x:c>
      <x:c r="D259" s="36" t="n">
        <x:f>$B$6*EXP(C259)</x:f>
        <x:v>114.68372516000936</x:v>
      </x:c>
      <x:c r="E259" s="34"/>
      <x:c r="F259" s="34"/>
      <x:c r="G259" s="34"/>
      <x:c r="H259" s="34"/>
      <x:c r="I259" s="34"/>
      <x:c r="J259" s="34"/>
      <x:c r="K259" s="34"/>
      <x:c r="L259" s="34"/>
      <x:c r="M259" s="34"/>
      <x:c r="N259" s="34"/>
      <x:c r="O259" s="34"/>
      <x:c r="P259" s="34"/>
      <x:c r="Q259" s="34"/>
      <x:c r="R259" s="34"/>
      <x:c r="S259" s="34"/>
      <x:c r="T259" s="34"/>
      <x:c r="U259" s="34"/>
    </x:row>
    <x:row r="260">
      <x:c r="A260" s="34" t="n">
        <x:v>191</x:v>
      </x:c>
      <x:c r="B260" s="39" t="n">
        <x:v>0.9353505973400881</x:v>
      </x:c>
      <x:c r="C260" s="35" t="n">
        <x:f>($B$7-0.5*$B$8^2)*$B$10+$B$8*SQRT($B$10)*B260</x:f>
        <x:v>0.24707011946801763</x:v>
      </x:c>
      <x:c r="D260" s="36" t="n">
        <x:f>$B$6*EXP(C260)</x:f>
        <x:v>128.02688814038527</x:v>
      </x:c>
      <x:c r="E260" s="34"/>
      <x:c r="F260" s="34"/>
      <x:c r="G260" s="34"/>
      <x:c r="H260" s="34"/>
      <x:c r="I260" s="34"/>
      <x:c r="J260" s="34"/>
      <x:c r="K260" s="34"/>
      <x:c r="L260" s="34"/>
      <x:c r="M260" s="34"/>
      <x:c r="N260" s="34"/>
      <x:c r="O260" s="34"/>
      <x:c r="P260" s="34"/>
      <x:c r="Q260" s="34"/>
      <x:c r="R260" s="34"/>
      <x:c r="S260" s="34"/>
      <x:c r="T260" s="34"/>
      <x:c r="U260" s="34"/>
    </x:row>
    <x:row r="261">
      <x:c r="A261" s="34" t="n">
        <x:v>192</x:v>
      </x:c>
      <x:c r="B261" s="39" t="n">
        <x:v>0.39563968311359843</x:v>
      </x:c>
      <x:c r="C261" s="35" t="n">
        <x:f>($B$7-0.5*$B$8^2)*$B$10+$B$8*SQRT($B$10)*B261</x:f>
        <x:v>0.1391279366227197</x:v>
      </x:c>
      <x:c r="D261" s="36" t="n">
        <x:f>$B$6*EXP(C261)</x:f>
        <x:v>114.92711244647514</x:v>
      </x:c>
      <x:c r="E261" s="34"/>
      <x:c r="F261" s="34"/>
      <x:c r="G261" s="34"/>
      <x:c r="H261" s="34"/>
      <x:c r="I261" s="34"/>
      <x:c r="J261" s="34"/>
      <x:c r="K261" s="34"/>
      <x:c r="L261" s="34"/>
      <x:c r="M261" s="34"/>
      <x:c r="N261" s="34"/>
      <x:c r="O261" s="34"/>
      <x:c r="P261" s="34"/>
      <x:c r="Q261" s="34"/>
      <x:c r="R261" s="34"/>
      <x:c r="S261" s="34"/>
      <x:c r="T261" s="34"/>
      <x:c r="U261" s="34"/>
    </x:row>
    <x:row r="262">
      <x:c r="A262" s="34" t="n">
        <x:v>193</x:v>
      </x:c>
      <x:c r="B262" s="39" t="n">
        <x:v>-1.376224610408532</x:v>
      </x:c>
      <x:c r="C262" s="35" t="n">
        <x:f>($B$7-0.5*$B$8^2)*$B$10+$B$8*SQRT($B$10)*B262</x:f>
        <x:v>-0.21524492208170642</x:v>
      </x:c>
      <x:c r="D262" s="36" t="n">
        <x:f>$B$6*EXP(C262)</x:f>
        <x:v>80.63439245577719</x:v>
      </x:c>
      <x:c r="E262" s="34"/>
      <x:c r="F262" s="34"/>
      <x:c r="G262" s="34"/>
      <x:c r="H262" s="34"/>
      <x:c r="I262" s="34"/>
      <x:c r="J262" s="34"/>
      <x:c r="K262" s="34"/>
      <x:c r="L262" s="34"/>
      <x:c r="M262" s="34"/>
      <x:c r="N262" s="34"/>
      <x:c r="O262" s="34"/>
      <x:c r="P262" s="34"/>
      <x:c r="Q262" s="34"/>
      <x:c r="R262" s="34"/>
      <x:c r="S262" s="34"/>
      <x:c r="T262" s="34"/>
      <x:c r="U262" s="34"/>
    </x:row>
    <x:row r="263">
      <x:c r="A263" s="34" t="n">
        <x:v>194</x:v>
      </x:c>
      <x:c r="B263" s="39" t="n">
        <x:v>0.6583304543687024</x:v>
      </x:c>
      <x:c r="C263" s="35" t="n">
        <x:f>($B$7-0.5*$B$8^2)*$B$10+$B$8*SQRT($B$10)*B263</x:f>
        <x:v>0.19166609087374048</x:v>
      </x:c>
      <x:c r="D263" s="36" t="n">
        <x:f>$B$6*EXP(C263)</x:f>
        <x:v>121.12659966615354</x:v>
      </x:c>
      <x:c r="E263" s="34"/>
      <x:c r="F263" s="34"/>
      <x:c r="G263" s="34"/>
      <x:c r="H263" s="34"/>
      <x:c r="I263" s="34"/>
      <x:c r="J263" s="34"/>
      <x:c r="K263" s="34"/>
      <x:c r="L263" s="34"/>
      <x:c r="M263" s="34"/>
      <x:c r="N263" s="34"/>
      <x:c r="O263" s="34"/>
      <x:c r="P263" s="34"/>
      <x:c r="Q263" s="34"/>
      <x:c r="R263" s="34"/>
      <x:c r="S263" s="34"/>
      <x:c r="T263" s="34"/>
      <x:c r="U263" s="34"/>
    </x:row>
    <x:row r="264">
      <x:c r="A264" s="34" t="n">
        <x:v>195</x:v>
      </x:c>
      <x:c r="B264" s="39" t="n">
        <x:v>-0.7804544293567907</x:v>
      </x:c>
      <x:c r="C264" s="35" t="n">
        <x:f>($B$7-0.5*$B$8^2)*$B$10+$B$8*SQRT($B$10)*B264</x:f>
        <x:v>-0.09609088587135814</x:v>
      </x:c>
      <x:c r="D264" s="36" t="n">
        <x:f>$B$6*EXP(C264)</x:f>
        <x:v>90.83814532769607</x:v>
      </x:c>
      <x:c r="E264" s="34"/>
      <x:c r="F264" s="34"/>
      <x:c r="G264" s="34"/>
      <x:c r="H264" s="34"/>
      <x:c r="I264" s="34"/>
      <x:c r="J264" s="34"/>
      <x:c r="K264" s="34"/>
      <x:c r="L264" s="34"/>
      <x:c r="M264" s="34"/>
      <x:c r="N264" s="34"/>
      <x:c r="O264" s="34"/>
      <x:c r="P264" s="34"/>
      <x:c r="Q264" s="34"/>
      <x:c r="R264" s="34"/>
      <x:c r="S264" s="34"/>
      <x:c r="T264" s="34"/>
      <x:c r="U264" s="34"/>
    </x:row>
    <x:row r="265">
      <x:c r="A265" s="34" t="n">
        <x:v>196</x:v>
      </x:c>
      <x:c r="B265" s="39" t="n">
        <x:v>0.30548770946126635</x:v>
      </x:c>
      <x:c r="C265" s="35" t="n">
        <x:f>($B$7-0.5*$B$8^2)*$B$10+$B$8*SQRT($B$10)*B265</x:f>
        <x:v>0.12109754189225327</x:v>
      </x:c>
      <x:c r="D265" s="36" t="n">
        <x:f>$B$6*EXP(C265)</x:f>
        <x:v>112.87350059462212</x:v>
      </x:c>
      <x:c r="E265" s="34"/>
      <x:c r="F265" s="34"/>
      <x:c r="G265" s="34"/>
      <x:c r="H265" s="34"/>
      <x:c r="I265" s="34"/>
      <x:c r="J265" s="34"/>
      <x:c r="K265" s="34"/>
      <x:c r="L265" s="34"/>
      <x:c r="M265" s="34"/>
      <x:c r="N265" s="34"/>
      <x:c r="O265" s="34"/>
      <x:c r="P265" s="34"/>
      <x:c r="Q265" s="34"/>
      <x:c r="R265" s="34"/>
      <x:c r="S265" s="34"/>
      <x:c r="T265" s="34"/>
      <x:c r="U265" s="34"/>
    </x:row>
    <x:row r="266">
      <x:c r="A266" s="34" t="n">
        <x:v>197</x:v>
      </x:c>
      <x:c r="B266" s="39" t="n">
        <x:v>-0.6854798336649767</x:v>
      </x:c>
      <x:c r="C266" s="35" t="n">
        <x:f>($B$7-0.5*$B$8^2)*$B$10+$B$8*SQRT($B$10)*B266</x:f>
        <x:v>-0.07709596673299535</x:v>
      </x:c>
      <x:c r="D266" s="36" t="n">
        <x:f>$B$6*EXP(C266)</x:f>
        <x:v>92.58010032455388</x:v>
      </x:c>
      <x:c r="E266" s="34"/>
      <x:c r="F266" s="34"/>
      <x:c r="G266" s="34"/>
      <x:c r="H266" s="34"/>
      <x:c r="I266" s="34"/>
      <x:c r="J266" s="34"/>
      <x:c r="K266" s="34"/>
      <x:c r="L266" s="34"/>
      <x:c r="M266" s="34"/>
      <x:c r="N266" s="34"/>
      <x:c r="O266" s="34"/>
      <x:c r="P266" s="34"/>
      <x:c r="Q266" s="34"/>
      <x:c r="R266" s="34"/>
      <x:c r="S266" s="34"/>
      <x:c r="T266" s="34"/>
      <x:c r="U266" s="34"/>
    </x:row>
    <x:row r="267">
      <x:c r="A267" s="34" t="n">
        <x:v>198</x:v>
      </x:c>
      <x:c r="B267" s="39" t="n">
        <x:v>-0.5999059458076201</x:v>
      </x:c>
      <x:c r="C267" s="35" t="n">
        <x:f>($B$7-0.5*$B$8^2)*$B$10+$B$8*SQRT($B$10)*B267</x:f>
        <x:v>-0.059981189161524034</x:v>
      </x:c>
      <x:c r="D267" s="36" t="n">
        <x:f>$B$6*EXP(C267)</x:f>
        <x:v>94.1782249131394</x:v>
      </x:c>
      <x:c r="E267" s="34"/>
      <x:c r="F267" s="34"/>
      <x:c r="G267" s="34"/>
      <x:c r="H267" s="34"/>
      <x:c r="I267" s="34"/>
      <x:c r="J267" s="34"/>
      <x:c r="K267" s="34"/>
      <x:c r="L267" s="34"/>
      <x:c r="M267" s="34"/>
      <x:c r="N267" s="34"/>
      <x:c r="O267" s="34"/>
      <x:c r="P267" s="34"/>
      <x:c r="Q267" s="34"/>
      <x:c r="R267" s="34"/>
      <x:c r="S267" s="34"/>
      <x:c r="T267" s="34"/>
      <x:c r="U267" s="34"/>
    </x:row>
    <x:row r="268">
      <x:c r="A268" s="34" t="n">
        <x:v>199</x:v>
      </x:c>
      <x:c r="B268" s="39" t="n">
        <x:v>-1.7039382356829853</x:v>
      </x:c>
      <x:c r="C268" s="35" t="n">
        <x:f>($B$7-0.5*$B$8^2)*$B$10+$B$8*SQRT($B$10)*B268</x:f>
        <x:v>-0.2807876471365971</x:v>
      </x:c>
      <x:c r="D268" s="36" t="n">
        <x:f>$B$6*EXP(C268)</x:f>
        <x:v>75.51886849339277</x:v>
      </x:c>
      <x:c r="E268" s="34"/>
      <x:c r="F268" s="34"/>
      <x:c r="G268" s="34"/>
      <x:c r="H268" s="34"/>
      <x:c r="I268" s="34"/>
      <x:c r="J268" s="34"/>
      <x:c r="K268" s="34"/>
      <x:c r="L268" s="34"/>
      <x:c r="M268" s="34"/>
      <x:c r="N268" s="34"/>
      <x:c r="O268" s="34"/>
      <x:c r="P268" s="34"/>
      <x:c r="Q268" s="34"/>
      <x:c r="R268" s="34"/>
      <x:c r="S268" s="34"/>
      <x:c r="T268" s="34"/>
      <x:c r="U268" s="34"/>
    </x:row>
    <x:row r="269">
      <x:c r="A269" s="34" t="n">
        <x:v>200</x:v>
      </x:c>
      <x:c r="B269" s="39" t="n">
        <x:v>-1.790183262744933</x:v>
      </x:c>
      <x:c r="C269" s="35" t="n">
        <x:f>($B$7-0.5*$B$8^2)*$B$10+$B$8*SQRT($B$10)*B269</x:f>
        <x:v>-0.29803665254898665</x:v>
      </x:c>
      <x:c r="D269" s="36" t="n">
        <x:f>$B$6*EXP(C269)</x:f>
        <x:v>74.22741330101576</x:v>
      </x:c>
      <x:c r="E269" s="34"/>
      <x:c r="F269" s="34"/>
      <x:c r="G269" s="34"/>
      <x:c r="H269" s="34"/>
      <x:c r="I269" s="34"/>
      <x:c r="J269" s="34"/>
      <x:c r="K269" s="34"/>
      <x:c r="L269" s="34"/>
      <x:c r="M269" s="34"/>
      <x:c r="N269" s="34"/>
      <x:c r="O269" s="34"/>
      <x:c r="P269" s="34"/>
      <x:c r="Q269" s="34"/>
      <x:c r="R269" s="34"/>
      <x:c r="S269" s="34"/>
      <x:c r="T269" s="34"/>
      <x:c r="U269" s="34"/>
    </x:row>
    <x:row r="270">
      <x:c r="A270" s="34" t="n">
        <x:v>201</x:v>
      </x:c>
      <x:c r="B270" s="39" t="n">
        <x:v>3.8301198029571717</x:v>
      </x:c>
      <x:c r="C270" s="35" t="n">
        <x:f>($B$7-0.5*$B$8^2)*$B$10+$B$8*SQRT($B$10)*B270</x:f>
        <x:v>0.8260239605914343</x:v>
      </x:c>
      <x:c r="D270" s="36" t="n">
        <x:f>$B$6*EXP(C270)</x:f>
        <x:v>228.42185179863895</x:v>
      </x:c>
      <x:c r="E270" s="34"/>
      <x:c r="F270" s="34"/>
      <x:c r="G270" s="34"/>
      <x:c r="H270" s="34"/>
      <x:c r="I270" s="34"/>
      <x:c r="J270" s="34"/>
      <x:c r="K270" s="34"/>
      <x:c r="L270" s="34"/>
      <x:c r="M270" s="34"/>
      <x:c r="N270" s="34"/>
      <x:c r="O270" s="34"/>
      <x:c r="P270" s="34"/>
      <x:c r="Q270" s="34"/>
      <x:c r="R270" s="34"/>
      <x:c r="S270" s="34"/>
      <x:c r="T270" s="34"/>
      <x:c r="U270" s="34"/>
    </x:row>
    <x:row r="271">
      <x:c r="A271" s="34" t="n">
        <x:v>202</x:v>
      </x:c>
      <x:c r="B271" s="39" t="n">
        <x:v>-1.0561376709845665</x:v>
      </x:c>
      <x:c r="C271" s="35" t="n">
        <x:f>($B$7-0.5*$B$8^2)*$B$10+$B$8*SQRT($B$10)*B271</x:f>
        <x:v>-0.15122753419691332</x:v>
      </x:c>
      <x:c r="D271" s="36" t="n">
        <x:f>$B$6*EXP(C271)</x:f>
        <x:v>85.96520761598714</x:v>
      </x:c>
      <x:c r="E271" s="34"/>
      <x:c r="F271" s="34"/>
      <x:c r="G271" s="34"/>
      <x:c r="H271" s="34"/>
      <x:c r="I271" s="34"/>
      <x:c r="J271" s="34"/>
      <x:c r="K271" s="34"/>
      <x:c r="L271" s="34"/>
      <x:c r="M271" s="34"/>
      <x:c r="N271" s="34"/>
      <x:c r="O271" s="34"/>
      <x:c r="P271" s="34"/>
      <x:c r="Q271" s="34"/>
      <x:c r="R271" s="34"/>
      <x:c r="S271" s="34"/>
      <x:c r="T271" s="34"/>
      <x:c r="U271" s="34"/>
    </x:row>
    <x:row r="272">
      <x:c r="A272" s="34" t="n">
        <x:v>203</x:v>
      </x:c>
      <x:c r="B272" s="39" t="n">
        <x:v>0.22534316257688375</x:v>
      </x:c>
      <x:c r="C272" s="35" t="n">
        <x:f>($B$7-0.5*$B$8^2)*$B$10+$B$8*SQRT($B$10)*B272</x:f>
        <x:v>0.10506863251537675</x:v>
      </x:c>
      <x:c r="D272" s="36" t="n">
        <x:f>$B$6*EXP(C272)</x:f>
        <x:v>111.07868438347674</x:v>
      </x:c>
      <x:c r="E272" s="34"/>
      <x:c r="F272" s="34"/>
      <x:c r="G272" s="34"/>
      <x:c r="H272" s="34"/>
      <x:c r="I272" s="34"/>
      <x:c r="J272" s="34"/>
      <x:c r="K272" s="34"/>
      <x:c r="L272" s="34"/>
      <x:c r="M272" s="34"/>
      <x:c r="N272" s="34"/>
      <x:c r="O272" s="34"/>
      <x:c r="P272" s="34"/>
      <x:c r="Q272" s="34"/>
      <x:c r="R272" s="34"/>
      <x:c r="S272" s="34"/>
      <x:c r="T272" s="34"/>
      <x:c r="U272" s="34"/>
    </x:row>
    <x:row r="273">
      <x:c r="A273" s="34" t="n">
        <x:v>204</x:v>
      </x:c>
      <x:c r="B273" s="39" t="n">
        <x:v>0.22807170957847878</x:v>
      </x:c>
      <x:c r="C273" s="35" t="n">
        <x:f>($B$7-0.5*$B$8^2)*$B$10+$B$8*SQRT($B$10)*B273</x:f>
        <x:v>0.10561434191569576</x:v>
      </x:c>
      <x:c r="D273" s="36" t="n">
        <x:f>$B$6*EXP(C273)</x:f>
        <x:v>111.13931760827553</x:v>
      </x:c>
      <x:c r="E273" s="34"/>
      <x:c r="F273" s="34"/>
      <x:c r="G273" s="34"/>
      <x:c r="H273" s="34"/>
      <x:c r="I273" s="34"/>
      <x:c r="J273" s="34"/>
      <x:c r="K273" s="34"/>
      <x:c r="L273" s="34"/>
      <x:c r="M273" s="34"/>
      <x:c r="N273" s="34"/>
      <x:c r="O273" s="34"/>
      <x:c r="P273" s="34"/>
      <x:c r="Q273" s="34"/>
      <x:c r="R273" s="34"/>
      <x:c r="S273" s="34"/>
      <x:c r="T273" s="34"/>
      <x:c r="U273" s="34"/>
    </x:row>
    <x:row r="274">
      <x:c r="A274" s="34" t="n">
        <x:v>205</x:v>
      </x:c>
      <x:c r="B274" s="39" t="n">
        <x:v>-0.6633122710045033</x:v>
      </x:c>
      <x:c r="C274" s="35" t="n">
        <x:f>($B$7-0.5*$B$8^2)*$B$10+$B$8*SQRT($B$10)*B274</x:f>
        <x:v>-0.07266245420090067</x:v>
      </x:c>
      <x:c r="D274" s="36" t="n">
        <x:f>$B$6*EXP(C274)</x:f>
        <x:v>92.99146658448085</x:v>
      </x:c>
      <x:c r="E274" s="34"/>
      <x:c r="F274" s="34"/>
      <x:c r="G274" s="34"/>
      <x:c r="H274" s="34"/>
      <x:c r="I274" s="34"/>
      <x:c r="J274" s="34"/>
      <x:c r="K274" s="34"/>
      <x:c r="L274" s="34"/>
      <x:c r="M274" s="34"/>
      <x:c r="N274" s="34"/>
      <x:c r="O274" s="34"/>
      <x:c r="P274" s="34"/>
      <x:c r="Q274" s="34"/>
      <x:c r="R274" s="34"/>
      <x:c r="S274" s="34"/>
      <x:c r="T274" s="34"/>
      <x:c r="U274" s="34"/>
    </x:row>
    <x:row r="275">
      <x:c r="A275" s="34" t="n">
        <x:v>206</x:v>
      </x:c>
      <x:c r="B275" s="39" t="n">
        <x:v>0.19761372265785856</x:v>
      </x:c>
      <x:c r="C275" s="35" t="n">
        <x:f>($B$7-0.5*$B$8^2)*$B$10+$B$8*SQRT($B$10)*B275</x:f>
        <x:v>0.09952274453157171</x:v>
      </x:c>
      <x:c r="D275" s="36" t="n">
        <x:f>$B$6*EXP(C275)</x:f>
        <x:v>110.46435950553548</x:v>
      </x:c>
      <x:c r="E275" s="34"/>
      <x:c r="F275" s="34"/>
      <x:c r="G275" s="34"/>
      <x:c r="H275" s="34"/>
      <x:c r="I275" s="34"/>
      <x:c r="J275" s="34"/>
      <x:c r="K275" s="34"/>
      <x:c r="L275" s="34"/>
      <x:c r="M275" s="34"/>
      <x:c r="N275" s="34"/>
      <x:c r="O275" s="34"/>
      <x:c r="P275" s="34"/>
      <x:c r="Q275" s="34"/>
      <x:c r="R275" s="34"/>
      <x:c r="S275" s="34"/>
      <x:c r="T275" s="34"/>
      <x:c r="U275" s="34"/>
    </x:row>
    <x:row r="276">
      <x:c r="A276" s="34" t="n">
        <x:v>207</x:v>
      </x:c>
      <x:c r="B276" s="39" t="n">
        <x:v>-1.8448222102981002</x:v>
      </x:c>
      <x:c r="C276" s="35" t="n">
        <x:f>($B$7-0.5*$B$8^2)*$B$10+$B$8*SQRT($B$10)*B276</x:f>
        <x:v>-0.3089644420596201</x:v>
      </x:c>
      <x:c r="D276" s="36" t="n">
        <x:f>$B$6*EXP(C276)</x:f>
        <x:v>73.42068764464545</x:v>
      </x:c>
      <x:c r="E276" s="34"/>
      <x:c r="F276" s="34"/>
      <x:c r="G276" s="34"/>
      <x:c r="H276" s="34"/>
      <x:c r="I276" s="34"/>
      <x:c r="J276" s="34"/>
      <x:c r="K276" s="34"/>
      <x:c r="L276" s="34"/>
      <x:c r="M276" s="34"/>
      <x:c r="N276" s="34"/>
      <x:c r="O276" s="34"/>
      <x:c r="P276" s="34"/>
      <x:c r="Q276" s="34"/>
      <x:c r="R276" s="34"/>
      <x:c r="S276" s="34"/>
      <x:c r="T276" s="34"/>
      <x:c r="U276" s="34"/>
    </x:row>
    <x:row r="277">
      <x:c r="A277" s="34" t="n">
        <x:v>208</x:v>
      </x:c>
      <x:c r="B277" s="39" t="n">
        <x:v>1.1762860135705049</x:v>
      </x:c>
      <x:c r="C277" s="35" t="n">
        <x:f>($B$7-0.5*$B$8^2)*$B$10+$B$8*SQRT($B$10)*B277</x:f>
        <x:v>0.295257202714101</x:v>
      </x:c>
      <x:c r="D277" s="36" t="n">
        <x:f>$B$6*EXP(C277)</x:f>
        <x:v>134.34718588609982</x:v>
      </x:c>
      <x:c r="E277" s="34"/>
      <x:c r="F277" s="34"/>
      <x:c r="G277" s="34"/>
      <x:c r="H277" s="34"/>
      <x:c r="I277" s="34"/>
      <x:c r="J277" s="34"/>
      <x:c r="K277" s="34"/>
      <x:c r="L277" s="34"/>
      <x:c r="M277" s="34"/>
      <x:c r="N277" s="34"/>
      <x:c r="O277" s="34"/>
      <x:c r="P277" s="34"/>
      <x:c r="Q277" s="34"/>
      <x:c r="R277" s="34"/>
      <x:c r="S277" s="34"/>
      <x:c r="T277" s="34"/>
      <x:c r="U277" s="34"/>
    </x:row>
    <x:row r="278">
      <x:c r="A278" s="34" t="n">
        <x:v>209</x:v>
      </x:c>
      <x:c r="B278" s="39" t="n">
        <x:v>0.9714171753651374</x:v>
      </x:c>
      <x:c r="C278" s="35" t="n">
        <x:f>($B$7-0.5*$B$8^2)*$B$10+$B$8*SQRT($B$10)*B278</x:f>
        <x:v>0.2542834350730275</x:v>
      </x:c>
      <x:c r="D278" s="36" t="n">
        <x:f>$B$6*EXP(C278)</x:f>
        <x:v>128.9537252560277</x:v>
      </x:c>
      <x:c r="E278" s="34"/>
      <x:c r="F278" s="34"/>
      <x:c r="G278" s="34"/>
      <x:c r="H278" s="34"/>
      <x:c r="I278" s="34"/>
      <x:c r="J278" s="34"/>
      <x:c r="K278" s="34"/>
      <x:c r="L278" s="34"/>
      <x:c r="M278" s="34"/>
      <x:c r="N278" s="34"/>
      <x:c r="O278" s="34"/>
      <x:c r="P278" s="34"/>
      <x:c r="Q278" s="34"/>
      <x:c r="R278" s="34"/>
      <x:c r="S278" s="34"/>
      <x:c r="T278" s="34"/>
      <x:c r="U278" s="34"/>
    </x:row>
    <x:row r="279">
      <x:c r="A279" s="34" t="n">
        <x:v>210</x:v>
      </x:c>
      <x:c r="B279" s="39" t="n">
        <x:v>-0.4500589487991059</x:v>
      </x:c>
      <x:c r="C279" s="35" t="n">
        <x:f>($B$7-0.5*$B$8^2)*$B$10+$B$8*SQRT($B$10)*B279</x:f>
        <x:v>-0.03001178975982119</x:v>
      </x:c>
      <x:c r="D279" s="36" t="n">
        <x:f>$B$6*EXP(C279)</x:f>
        <x:v>97.0434092296193</x:v>
      </x:c>
      <x:c r="E279" s="34"/>
      <x:c r="F279" s="34"/>
      <x:c r="G279" s="34"/>
      <x:c r="H279" s="34"/>
      <x:c r="I279" s="34"/>
      <x:c r="J279" s="34"/>
      <x:c r="K279" s="34"/>
      <x:c r="L279" s="34"/>
      <x:c r="M279" s="34"/>
      <x:c r="N279" s="34"/>
      <x:c r="O279" s="34"/>
      <x:c r="P279" s="34"/>
      <x:c r="Q279" s="34"/>
      <x:c r="R279" s="34"/>
      <x:c r="S279" s="34"/>
      <x:c r="T279" s="34"/>
      <x:c r="U279" s="34"/>
    </x:row>
    <x:row r="280">
      <x:c r="A280" s="34" t="n">
        <x:v>211</x:v>
      </x:c>
      <x:c r="B280" s="39" t="n">
        <x:v>0.4824776672732984</x:v>
      </x:c>
      <x:c r="C280" s="35" t="n">
        <x:f>($B$7-0.5*$B$8^2)*$B$10+$B$8*SQRT($B$10)*B280</x:f>
        <x:v>0.15649553345465966</x:v>
      </x:c>
      <x:c r="D280" s="36" t="n">
        <x:f>$B$6*EXP(C280)</x:f>
        <x:v>116.94055391045164</x:v>
      </x:c>
      <x:c r="E280" s="34"/>
      <x:c r="F280" s="34"/>
      <x:c r="G280" s="34"/>
      <x:c r="H280" s="34"/>
      <x:c r="I280" s="34"/>
      <x:c r="J280" s="34"/>
      <x:c r="K280" s="34"/>
      <x:c r="L280" s="34"/>
      <x:c r="M280" s="34"/>
      <x:c r="N280" s="34"/>
      <x:c r="O280" s="34"/>
      <x:c r="P280" s="34"/>
      <x:c r="Q280" s="34"/>
      <x:c r="R280" s="34"/>
      <x:c r="S280" s="34"/>
      <x:c r="T280" s="34"/>
      <x:c r="U280" s="34"/>
    </x:row>
    <x:row r="281">
      <x:c r="A281" s="34" t="n">
        <x:v>212</x:v>
      </x:c>
      <x:c r="B281" s="39" t="n">
        <x:v>-0.3476320914053037</x:v>
      </x:c>
      <x:c r="C281" s="35" t="n">
        <x:f>($B$7-0.5*$B$8^2)*$B$10+$B$8*SQRT($B$10)*B281</x:f>
        <x:v>-0.009526418281060753</x:v>
      </x:c>
      <x:c r="D281" s="36" t="n">
        <x:f>$B$6*EXP(C281)</x:f>
        <x:v>99.05188142928112</x:v>
      </x:c>
      <x:c r="E281" s="34"/>
      <x:c r="F281" s="34"/>
      <x:c r="G281" s="34"/>
      <x:c r="H281" s="34"/>
      <x:c r="I281" s="34"/>
      <x:c r="J281" s="34"/>
      <x:c r="K281" s="34"/>
      <x:c r="L281" s="34"/>
      <x:c r="M281" s="34"/>
      <x:c r="N281" s="34"/>
      <x:c r="O281" s="34"/>
      <x:c r="P281" s="34"/>
      <x:c r="Q281" s="34"/>
      <x:c r="R281" s="34"/>
      <x:c r="S281" s="34"/>
      <x:c r="T281" s="34"/>
      <x:c r="U281" s="34"/>
    </x:row>
    <x:row r="282">
      <x:c r="A282" s="34" t="n">
        <x:v>213</x:v>
      </x:c>
      <x:c r="B282" s="39" t="n">
        <x:v>-0.27204351474263877</x:v>
      </x:c>
      <x:c r="C282" s="35" t="n">
        <x:f>($B$7-0.5*$B$8^2)*$B$10+$B$8*SQRT($B$10)*B282</x:f>
        <x:v>0.005591297051472238</x:v>
      </x:c>
      <x:c r="D282" s="36" t="n">
        <x:f>$B$6*EXP(C282)</x:f>
        <x:v>100.56069575266827</x:v>
      </x:c>
      <x:c r="E282" s="34"/>
      <x:c r="F282" s="34"/>
      <x:c r="G282" s="34"/>
      <x:c r="H282" s="34"/>
      <x:c r="I282" s="34"/>
      <x:c r="J282" s="34"/>
      <x:c r="K282" s="34"/>
      <x:c r="L282" s="34"/>
      <x:c r="M282" s="34"/>
      <x:c r="N282" s="34"/>
      <x:c r="O282" s="34"/>
      <x:c r="P282" s="34"/>
      <x:c r="Q282" s="34"/>
      <x:c r="R282" s="34"/>
      <x:c r="S282" s="34"/>
      <x:c r="T282" s="34"/>
      <x:c r="U282" s="34"/>
    </x:row>
    <x:row r="283">
      <x:c r="A283" s="34" t="n">
        <x:v>214</x:v>
      </x:c>
      <x:c r="B283" s="39" t="n">
        <x:v>0.17294897335488318</x:v>
      </x:c>
      <x:c r="C283" s="35" t="n">
        <x:f>($B$7-0.5*$B$8^2)*$B$10+$B$8*SQRT($B$10)*B283</x:f>
        <x:v>0.09458979467097664</x:v>
      </x:c>
      <x:c r="D283" s="36" t="n">
        <x:f>$B$6*EXP(C283)</x:f>
        <x:v>109.9207861709898</x:v>
      </x:c>
      <x:c r="E283" s="34"/>
      <x:c r="F283" s="34"/>
      <x:c r="G283" s="34"/>
      <x:c r="H283" s="34"/>
      <x:c r="I283" s="34"/>
      <x:c r="J283" s="34"/>
      <x:c r="K283" s="34"/>
      <x:c r="L283" s="34"/>
      <x:c r="M283" s="34"/>
      <x:c r="N283" s="34"/>
      <x:c r="O283" s="34"/>
      <x:c r="P283" s="34"/>
      <x:c r="Q283" s="34"/>
      <x:c r="R283" s="34"/>
      <x:c r="S283" s="34"/>
      <x:c r="T283" s="34"/>
      <x:c r="U283" s="34"/>
    </x:row>
    <x:row r="284">
      <x:c r="A284" s="34" t="n">
        <x:v>215</x:v>
      </x:c>
      <x:c r="B284" s="39" t="n">
        <x:v>2.2633974040643903</x:v>
      </x:c>
      <x:c r="C284" s="35" t="n">
        <x:f>($B$7-0.5*$B$8^2)*$B$10+$B$8*SQRT($B$10)*B284</x:f>
        <x:v>0.5126794808128781</x:v>
      </x:c>
      <x:c r="D284" s="36" t="n">
        <x:f>$B$6*EXP(C284)</x:f>
        <x:v>166.97592941703996</x:v>
      </x:c>
      <x:c r="E284" s="34"/>
      <x:c r="F284" s="34"/>
      <x:c r="G284" s="34"/>
      <x:c r="H284" s="34"/>
      <x:c r="I284" s="34"/>
      <x:c r="J284" s="34"/>
      <x:c r="K284" s="34"/>
      <x:c r="L284" s="34"/>
      <x:c r="M284" s="34"/>
      <x:c r="N284" s="34"/>
      <x:c r="O284" s="34"/>
      <x:c r="P284" s="34"/>
      <x:c r="Q284" s="34"/>
      <x:c r="R284" s="34"/>
      <x:c r="S284" s="34"/>
      <x:c r="T284" s="34"/>
      <x:c r="U284" s="34"/>
    </x:row>
    <x:row r="285">
      <x:c r="A285" s="34" t="n">
        <x:v>216</x:v>
      </x:c>
      <x:c r="B285" s="39" t="n">
        <x:v>0.12017247760960284</x:v>
      </x:c>
      <x:c r="C285" s="35" t="n">
        <x:f>($B$7-0.5*$B$8^2)*$B$10+$B$8*SQRT($B$10)*B285</x:f>
        <x:v>0.08403449552192056</x:v>
      </x:c>
      <x:c r="D285" s="36" t="n">
        <x:f>$B$6*EXP(C285)</x:f>
        <x:v>108.76664127822886</x:v>
      </x:c>
      <x:c r="E285" s="34"/>
      <x:c r="F285" s="34"/>
      <x:c r="G285" s="34"/>
      <x:c r="H285" s="34"/>
      <x:c r="I285" s="34"/>
      <x:c r="J285" s="34"/>
      <x:c r="K285" s="34"/>
      <x:c r="L285" s="34"/>
      <x:c r="M285" s="34"/>
      <x:c r="N285" s="34"/>
      <x:c r="O285" s="34"/>
      <x:c r="P285" s="34"/>
      <x:c r="Q285" s="34"/>
      <x:c r="R285" s="34"/>
      <x:c r="S285" s="34"/>
      <x:c r="T285" s="34"/>
      <x:c r="U285" s="34"/>
    </x:row>
    <x:row r="286">
      <x:c r="A286" s="34" t="n">
        <x:v>217</x:v>
      </x:c>
      <x:c r="B286" s="39" t="n">
        <x:v>0.4275167090050168</x:v>
      </x:c>
      <x:c r="C286" s="35" t="n">
        <x:f>($B$7-0.5*$B$8^2)*$B$10+$B$8*SQRT($B$10)*B286</x:f>
        <x:v>0.14550334180100338</x:v>
      </x:c>
      <x:c r="D286" s="36" t="n">
        <x:f>$B$6*EXP(C286)</x:f>
        <x:v>115.66215997749534</x:v>
      </x:c>
      <x:c r="E286" s="34"/>
      <x:c r="F286" s="34"/>
      <x:c r="G286" s="34"/>
      <x:c r="H286" s="34"/>
      <x:c r="I286" s="34"/>
      <x:c r="J286" s="34"/>
      <x:c r="K286" s="34"/>
      <x:c r="L286" s="34"/>
      <x:c r="M286" s="34"/>
      <x:c r="N286" s="34"/>
      <x:c r="O286" s="34"/>
      <x:c r="P286" s="34"/>
      <x:c r="Q286" s="34"/>
      <x:c r="R286" s="34"/>
      <x:c r="S286" s="34"/>
      <x:c r="T286" s="34"/>
      <x:c r="U286" s="34"/>
    </x:row>
    <x:row r="287">
      <x:c r="A287" s="34" t="n">
        <x:v>218</x:v>
      </x:c>
      <x:c r="B287" s="39" t="n">
        <x:v>-0.8504970505002621</x:v>
      </x:c>
      <x:c r="C287" s="35" t="n">
        <x:f>($B$7-0.5*$B$8^2)*$B$10+$B$8*SQRT($B$10)*B287</x:f>
        <x:v>-0.11009941010005245</x:v>
      </x:c>
      <x:c r="D287" s="36" t="n">
        <x:f>$B$6*EXP(C287)</x:f>
        <x:v>89.57450847618426</x:v>
      </x:c>
      <x:c r="E287" s="34"/>
      <x:c r="F287" s="34"/>
      <x:c r="G287" s="34"/>
      <x:c r="H287" s="34"/>
      <x:c r="I287" s="34"/>
      <x:c r="J287" s="34"/>
      <x:c r="K287" s="34"/>
      <x:c r="L287" s="34"/>
      <x:c r="M287" s="34"/>
      <x:c r="N287" s="34"/>
      <x:c r="O287" s="34"/>
      <x:c r="P287" s="34"/>
      <x:c r="Q287" s="34"/>
      <x:c r="R287" s="34"/>
      <x:c r="S287" s="34"/>
      <x:c r="T287" s="34"/>
      <x:c r="U287" s="34"/>
    </x:row>
    <x:row r="288">
      <x:c r="A288" s="34" t="n">
        <x:v>219</x:v>
      </x:c>
      <x:c r="B288" s="39" t="n">
        <x:v>0.3049265136547078</x:v>
      </x:c>
      <x:c r="C288" s="35" t="n">
        <x:f>($B$7-0.5*$B$8^2)*$B$10+$B$8*SQRT($B$10)*B288</x:f>
        <x:v>0.12098530273094156</x:v>
      </x:c>
      <x:c r="D288" s="36" t="n">
        <x:f>$B$6*EXP(C288)</x:f>
        <x:v>112.86083247852372</x:v>
      </x:c>
      <x:c r="E288" s="34"/>
      <x:c r="F288" s="34"/>
      <x:c r="G288" s="34"/>
      <x:c r="H288" s="34"/>
      <x:c r="I288" s="34"/>
      <x:c r="J288" s="34"/>
      <x:c r="K288" s="34"/>
      <x:c r="L288" s="34"/>
      <x:c r="M288" s="34"/>
      <x:c r="N288" s="34"/>
      <x:c r="O288" s="34"/>
      <x:c r="P288" s="34"/>
      <x:c r="Q288" s="34"/>
      <x:c r="R288" s="34"/>
      <x:c r="S288" s="34"/>
      <x:c r="T288" s="34"/>
      <x:c r="U288" s="34"/>
    </x:row>
    <x:row r="289">
      <x:c r="A289" s="34" t="n">
        <x:v>220</x:v>
      </x:c>
      <x:c r="B289" s="39" t="n">
        <x:v>-0.20304101149028314</x:v>
      </x:c>
      <x:c r="C289" s="35" t="n">
        <x:f>($B$7-0.5*$B$8^2)*$B$10+$B$8*SQRT($B$10)*B289</x:f>
        <x:v>0.019391797701943367</x:v>
      </x:c>
      <x:c r="D289" s="36" t="n">
        <x:f>$B$6*EXP(C289)</x:f>
        <x:v>101.95810398803795</x:v>
      </x:c>
      <x:c r="E289" s="34"/>
      <x:c r="F289" s="34"/>
      <x:c r="G289" s="34"/>
      <x:c r="H289" s="34"/>
      <x:c r="I289" s="34"/>
      <x:c r="J289" s="34"/>
      <x:c r="K289" s="34"/>
      <x:c r="L289" s="34"/>
      <x:c r="M289" s="34"/>
      <x:c r="N289" s="34"/>
      <x:c r="O289" s="34"/>
      <x:c r="P289" s="34"/>
      <x:c r="Q289" s="34"/>
      <x:c r="R289" s="34"/>
      <x:c r="S289" s="34"/>
      <x:c r="T289" s="34"/>
      <x:c r="U289" s="34"/>
    </x:row>
    <x:row r="290">
      <x:c r="A290" s="34" t="n">
        <x:v>221</x:v>
      </x:c>
      <x:c r="B290" s="39" t="n">
        <x:v>-0.3295804029049935</x:v>
      </x:c>
      <x:c r="C290" s="35" t="n">
        <x:f>($B$7-0.5*$B$8^2)*$B$10+$B$8*SQRT($B$10)*B290</x:f>
        <x:v>-0.005916080580998712</x:v>
      </x:c>
      <x:c r="D290" s="36" t="n">
        <x:f>$B$6*EXP(C290)</x:f>
        <x:v>99.41013849642238</x:v>
      </x:c>
      <x:c r="E290" s="34"/>
      <x:c r="F290" s="34"/>
      <x:c r="G290" s="34"/>
      <x:c r="H290" s="34"/>
      <x:c r="I290" s="34"/>
      <x:c r="J290" s="34"/>
      <x:c r="K290" s="34"/>
      <x:c r="L290" s="34"/>
      <x:c r="M290" s="34"/>
      <x:c r="N290" s="34"/>
      <x:c r="O290" s="34"/>
      <x:c r="P290" s="34"/>
      <x:c r="Q290" s="34"/>
      <x:c r="R290" s="34"/>
      <x:c r="S290" s="34"/>
      <x:c r="T290" s="34"/>
      <x:c r="U290" s="34"/>
    </x:row>
    <x:row r="291">
      <x:c r="A291" s="34" t="n">
        <x:v>222</x:v>
      </x:c>
      <x:c r="B291" s="39" t="n">
        <x:v>-0.8925735730084617</x:v>
      </x:c>
      <x:c r="C291" s="35" t="n">
        <x:f>($B$7-0.5*$B$8^2)*$B$10+$B$8*SQRT($B$10)*B291</x:f>
        <x:v>-0.11851471460169236</x:v>
      </x:c>
      <x:c r="D291" s="36" t="n">
        <x:f>$B$6*EXP(C291)</x:f>
        <x:v>88.8238745481296</x:v>
      </x:c>
      <x:c r="E291" s="34"/>
      <x:c r="F291" s="34"/>
      <x:c r="G291" s="34"/>
      <x:c r="H291" s="34"/>
      <x:c r="I291" s="34"/>
      <x:c r="J291" s="34"/>
      <x:c r="K291" s="34"/>
      <x:c r="L291" s="34"/>
      <x:c r="M291" s="34"/>
      <x:c r="N291" s="34"/>
      <x:c r="O291" s="34"/>
      <x:c r="P291" s="34"/>
      <x:c r="Q291" s="34"/>
      <x:c r="R291" s="34"/>
      <x:c r="S291" s="34"/>
      <x:c r="T291" s="34"/>
      <x:c r="U291" s="34"/>
    </x:row>
    <x:row r="292">
      <x:c r="A292" s="34" t="n">
        <x:v>223</x:v>
      </x:c>
      <x:c r="B292" s="39" t="n">
        <x:v>-1.875980207379335</x:v>
      </x:c>
      <x:c r="C292" s="35" t="n">
        <x:f>($B$7-0.5*$B$8^2)*$B$10+$B$8*SQRT($B$10)*B292</x:f>
        <x:v>-0.31519604147586705</x:v>
      </x:c>
      <x:c r="D292" s="36" t="n">
        <x:f>$B$6*EXP(C292)</x:f>
        <x:v>72.96458194038753</x:v>
      </x:c>
      <x:c r="E292" s="34"/>
      <x:c r="F292" s="34"/>
      <x:c r="G292" s="34"/>
      <x:c r="H292" s="34"/>
      <x:c r="I292" s="34"/>
      <x:c r="J292" s="34"/>
      <x:c r="K292" s="34"/>
      <x:c r="L292" s="34"/>
      <x:c r="M292" s="34"/>
      <x:c r="N292" s="34"/>
      <x:c r="O292" s="34"/>
      <x:c r="P292" s="34"/>
      <x:c r="Q292" s="34"/>
      <x:c r="R292" s="34"/>
      <x:c r="S292" s="34"/>
      <x:c r="T292" s="34"/>
      <x:c r="U292" s="34"/>
    </x:row>
    <x:row r="293">
      <x:c r="A293" s="34" t="n">
        <x:v>224</x:v>
      </x:c>
      <x:c r="B293" s="39" t="n">
        <x:v>2.783826172821632</x:v>
      </x:c>
      <x:c r="C293" s="35" t="n">
        <x:f>($B$7-0.5*$B$8^2)*$B$10+$B$8*SQRT($B$10)*B293</x:f>
        <x:v>0.6167652345643264</x:v>
      </x:c>
      <x:c r="D293" s="36" t="n">
        <x:f>$B$6*EXP(C293)</x:f>
        <x:v>185.29245608305033</x:v>
      </x:c>
      <x:c r="E293" s="34"/>
      <x:c r="F293" s="34"/>
      <x:c r="G293" s="34"/>
      <x:c r="H293" s="34"/>
      <x:c r="I293" s="34"/>
      <x:c r="J293" s="34"/>
      <x:c r="K293" s="34"/>
      <x:c r="L293" s="34"/>
      <x:c r="M293" s="34"/>
      <x:c r="N293" s="34"/>
      <x:c r="O293" s="34"/>
      <x:c r="P293" s="34"/>
      <x:c r="Q293" s="34"/>
      <x:c r="R293" s="34"/>
      <x:c r="S293" s="34"/>
      <x:c r="T293" s="34"/>
      <x:c r="U293" s="34"/>
    </x:row>
    <x:row r="294">
      <x:c r="A294" s="34" t="n">
        <x:v>225</x:v>
      </x:c>
      <x:c r="B294" s="39" t="n">
        <x:v>-0.5900446463485348</x:v>
      </x:c>
      <x:c r="C294" s="35" t="n">
        <x:f>($B$7-0.5*$B$8^2)*$B$10+$B$8*SQRT($B$10)*B294</x:f>
        <x:v>-0.058008929269706966</x:v>
      </x:c>
      <x:c r="D294" s="36" t="n">
        <x:f>$B$6*EXP(C294)</x:f>
        <x:v>94.36415213695282</x:v>
      </x:c>
      <x:c r="E294" s="34"/>
      <x:c r="F294" s="34"/>
      <x:c r="G294" s="34"/>
      <x:c r="H294" s="34"/>
      <x:c r="I294" s="34"/>
      <x:c r="J294" s="34"/>
      <x:c r="K294" s="34"/>
      <x:c r="L294" s="34"/>
      <x:c r="M294" s="34"/>
      <x:c r="N294" s="34"/>
      <x:c r="O294" s="34"/>
      <x:c r="P294" s="34"/>
      <x:c r="Q294" s="34"/>
      <x:c r="R294" s="34"/>
      <x:c r="S294" s="34"/>
      <x:c r="T294" s="34"/>
      <x:c r="U294" s="34"/>
    </x:row>
    <x:row r="295">
      <x:c r="A295" s="34" t="n">
        <x:v>226</x:v>
      </x:c>
      <x:c r="B295" s="39" t="n">
        <x:v>0.1854785151521586</x:v>
      </x:c>
      <x:c r="C295" s="35" t="n">
        <x:f>($B$7-0.5*$B$8^2)*$B$10+$B$8*SQRT($B$10)*B295</x:f>
        <x:v>0.09709570303043172</x:v>
      </x:c>
      <x:c r="D295" s="36" t="n">
        <x:f>$B$6*EXP(C295)</x:f>
        <x:v>110.19658300440479</x:v>
      </x:c>
      <x:c r="E295" s="34"/>
      <x:c r="F295" s="34"/>
      <x:c r="G295" s="34"/>
      <x:c r="H295" s="34"/>
      <x:c r="I295" s="34"/>
      <x:c r="J295" s="34"/>
      <x:c r="K295" s="34"/>
      <x:c r="L295" s="34"/>
      <x:c r="M295" s="34"/>
      <x:c r="N295" s="34"/>
      <x:c r="O295" s="34"/>
      <x:c r="P295" s="34"/>
      <x:c r="Q295" s="34"/>
      <x:c r="R295" s="34"/>
      <x:c r="S295" s="34"/>
      <x:c r="T295" s="34"/>
      <x:c r="U295" s="34"/>
    </x:row>
    <x:row r="296">
      <x:c r="A296" s="34" t="n">
        <x:v>227</x:v>
      </x:c>
      <x:c r="B296" s="39" t="n">
        <x:v>0.6462737153377932</x:v>
      </x:c>
      <x:c r="C296" s="35" t="n">
        <x:f>($B$7-0.5*$B$8^2)*$B$10+$B$8*SQRT($B$10)*B296</x:f>
        <x:v>0.18925474306755866</x:v>
      </x:c>
      <x:c r="D296" s="36" t="n">
        <x:f>$B$6*EXP(C296)</x:f>
        <x:v>120.83487317415256</x:v>
      </x:c>
      <x:c r="E296" s="34"/>
      <x:c r="F296" s="34"/>
      <x:c r="G296" s="34"/>
      <x:c r="H296" s="34"/>
      <x:c r="I296" s="34"/>
      <x:c r="J296" s="34"/>
      <x:c r="K296" s="34"/>
      <x:c r="L296" s="34"/>
      <x:c r="M296" s="34"/>
      <x:c r="N296" s="34"/>
      <x:c r="O296" s="34"/>
      <x:c r="P296" s="34"/>
      <x:c r="Q296" s="34"/>
      <x:c r="R296" s="34"/>
      <x:c r="S296" s="34"/>
      <x:c r="T296" s="34"/>
      <x:c r="U296" s="34"/>
    </x:row>
    <x:row r="297">
      <x:c r="A297" s="34" t="n">
        <x:v>228</x:v>
      </x:c>
      <x:c r="B297" s="39" t="n">
        <x:v>0.1394981222755029</x:v>
      </x:c>
      <x:c r="C297" s="35" t="n">
        <x:f>($B$7-0.5*$B$8^2)*$B$10+$B$8*SQRT($B$10)*B297</x:f>
        <x:v>0.08789962445510058</x:v>
      </x:c>
      <x:c r="D297" s="36" t="n">
        <x:f>$B$6*EXP(C297)</x:f>
        <x:v>109.18785186262679</x:v>
      </x:c>
      <x:c r="E297" s="34"/>
      <x:c r="F297" s="34"/>
      <x:c r="G297" s="34"/>
      <x:c r="H297" s="34"/>
      <x:c r="I297" s="34"/>
      <x:c r="J297" s="34"/>
      <x:c r="K297" s="34"/>
      <x:c r="L297" s="34"/>
      <x:c r="M297" s="34"/>
      <x:c r="N297" s="34"/>
      <x:c r="O297" s="34"/>
      <x:c r="P297" s="34"/>
      <x:c r="Q297" s="34"/>
      <x:c r="R297" s="34"/>
      <x:c r="S297" s="34"/>
      <x:c r="T297" s="34"/>
      <x:c r="U297" s="34"/>
    </x:row>
    <x:row r="298">
      <x:c r="A298" s="34" t="n">
        <x:v>229</x:v>
      </x:c>
      <x:c r="B298" s="39" t="n">
        <x:v>0.35057359628976326</x:v>
      </x:c>
      <x:c r="C298" s="35" t="n">
        <x:f>($B$7-0.5*$B$8^2)*$B$10+$B$8*SQRT($B$10)*B298</x:f>
        <x:v>0.13011471925795265</x:v>
      </x:c>
      <x:c r="D298" s="36" t="n">
        <x:f>$B$6*EXP(C298)</x:f>
        <x:v>113.8959036365759</x:v>
      </x:c>
      <x:c r="E298" s="34"/>
      <x:c r="F298" s="34"/>
      <x:c r="G298" s="34"/>
      <x:c r="H298" s="34"/>
      <x:c r="I298" s="34"/>
      <x:c r="J298" s="34"/>
      <x:c r="K298" s="34"/>
      <x:c r="L298" s="34"/>
      <x:c r="M298" s="34"/>
      <x:c r="N298" s="34"/>
      <x:c r="O298" s="34"/>
      <x:c r="P298" s="34"/>
      <x:c r="Q298" s="34"/>
      <x:c r="R298" s="34"/>
      <x:c r="S298" s="34"/>
      <x:c r="T298" s="34"/>
      <x:c r="U298" s="34"/>
    </x:row>
    <x:row r="299">
      <x:c r="A299" s="34" t="n">
        <x:v>230</x:v>
      </x:c>
      <x:c r="B299" s="39" t="n">
        <x:v>-0.9792576402722145</x:v>
      </x:c>
      <x:c r="C299" s="35" t="n">
        <x:f>($B$7-0.5*$B$8^2)*$B$10+$B$8*SQRT($B$10)*B299</x:f>
        <x:v>-0.13585152805444292</x:v>
      </x:c>
      <x:c r="D299" s="36" t="n">
        <x:f>$B$6*EXP(C299)</x:f>
        <x:v>87.29722347534423</x:v>
      </x:c>
      <x:c r="E299" s="34"/>
      <x:c r="F299" s="34"/>
      <x:c r="G299" s="34"/>
      <x:c r="H299" s="34"/>
      <x:c r="I299" s="34"/>
      <x:c r="J299" s="34"/>
      <x:c r="K299" s="34"/>
      <x:c r="L299" s="34"/>
      <x:c r="M299" s="34"/>
      <x:c r="N299" s="34"/>
      <x:c r="O299" s="34"/>
      <x:c r="P299" s="34"/>
      <x:c r="Q299" s="34"/>
      <x:c r="R299" s="34"/>
      <x:c r="S299" s="34"/>
      <x:c r="T299" s="34"/>
      <x:c r="U299" s="34"/>
    </x:row>
    <x:row r="300">
      <x:c r="A300" s="34" t="n">
        <x:v>231</x:v>
      </x:c>
      <x:c r="B300" s="39" t="n">
        <x:v>-1.098634454434383</x:v>
      </x:c>
      <x:c r="C300" s="35" t="n">
        <x:f>($B$7-0.5*$B$8^2)*$B$10+$B$8*SQRT($B$10)*B300</x:f>
        <x:v>-0.15972689088687658</x:v>
      </x:c>
      <x:c r="D300" s="36" t="n">
        <x:f>$B$6*EXP(C300)</x:f>
        <x:v>85.23765489836637</x:v>
      </x:c>
      <x:c r="E300" s="34"/>
      <x:c r="F300" s="34"/>
      <x:c r="G300" s="34"/>
      <x:c r="H300" s="34"/>
      <x:c r="I300" s="34"/>
      <x:c r="J300" s="34"/>
      <x:c r="K300" s="34"/>
      <x:c r="L300" s="34"/>
      <x:c r="M300" s="34"/>
      <x:c r="N300" s="34"/>
      <x:c r="O300" s="34"/>
      <x:c r="P300" s="34"/>
      <x:c r="Q300" s="34"/>
      <x:c r="R300" s="34"/>
      <x:c r="S300" s="34"/>
      <x:c r="T300" s="34"/>
      <x:c r="U300" s="34"/>
    </x:row>
    <x:row r="301">
      <x:c r="A301" s="34" t="n">
        <x:v>232</x:v>
      </x:c>
      <x:c r="B301" s="39" t="n">
        <x:v>0.46236202347556954</x:v>
      </x:c>
      <x:c r="C301" s="35" t="n">
        <x:f>($B$7-0.5*$B$8^2)*$B$10+$B$8*SQRT($B$10)*B301</x:f>
        <x:v>0.15247240469511392</x:v>
      </x:c>
      <x:c r="D301" s="36" t="n">
        <x:f>$B$6*EXP(C301)</x:f>
        <x:v>116.47103211147312</x:v>
      </x:c>
      <x:c r="E301" s="34"/>
      <x:c r="F301" s="34"/>
      <x:c r="G301" s="34"/>
      <x:c r="H301" s="34"/>
      <x:c r="I301" s="34"/>
      <x:c r="J301" s="34"/>
      <x:c r="K301" s="34"/>
      <x:c r="L301" s="34"/>
      <x:c r="M301" s="34"/>
      <x:c r="N301" s="34"/>
      <x:c r="O301" s="34"/>
      <x:c r="P301" s="34"/>
      <x:c r="Q301" s="34"/>
      <x:c r="R301" s="34"/>
      <x:c r="S301" s="34"/>
      <x:c r="T301" s="34"/>
      <x:c r="U301" s="34"/>
    </x:row>
    <x:row r="302">
      <x:c r="A302" s="34" t="n">
        <x:v>233</x:v>
      </x:c>
      <x:c r="B302" s="39" t="n">
        <x:v>2.016690863970862</x:v>
      </x:c>
      <x:c r="C302" s="35" t="n">
        <x:f>($B$7-0.5*$B$8^2)*$B$10+$B$8*SQRT($B$10)*B302</x:f>
        <x:v>0.46333817279417244</x:v>
      </x:c>
      <x:c r="D302" s="36" t="n">
        <x:f>$B$6*EXP(C302)</x:f>
        <x:v>158.9370733487358</x:v>
      </x:c>
      <x:c r="E302" s="34"/>
      <x:c r="F302" s="34"/>
      <x:c r="G302" s="34"/>
      <x:c r="H302" s="34"/>
      <x:c r="I302" s="34"/>
      <x:c r="J302" s="34"/>
      <x:c r="K302" s="34"/>
      <x:c r="L302" s="34"/>
      <x:c r="M302" s="34"/>
      <x:c r="N302" s="34"/>
      <x:c r="O302" s="34"/>
      <x:c r="P302" s="34"/>
      <x:c r="Q302" s="34"/>
      <x:c r="R302" s="34"/>
      <x:c r="S302" s="34"/>
      <x:c r="T302" s="34"/>
      <x:c r="U302" s="34"/>
    </x:row>
    <x:row r="303">
      <x:c r="A303" s="34" t="n">
        <x:v>234</x:v>
      </x:c>
      <x:c r="B303" s="39" t="n">
        <x:v>0.5029632580374213</x:v>
      </x:c>
      <x:c r="C303" s="35" t="n">
        <x:f>($B$7-0.5*$B$8^2)*$B$10+$B$8*SQRT($B$10)*B303</x:f>
        <x:v>0.16059265160748426</x:v>
      </x:c>
      <x:c r="D303" s="36" t="n">
        <x:f>$B$6*EXP(C303)</x:f>
        <x:v>117.42065602262129</x:v>
      </x:c>
      <x:c r="E303" s="34"/>
      <x:c r="F303" s="34"/>
      <x:c r="G303" s="34"/>
      <x:c r="H303" s="34"/>
      <x:c r="I303" s="34"/>
      <x:c r="J303" s="34"/>
      <x:c r="K303" s="34"/>
      <x:c r="L303" s="34"/>
      <x:c r="M303" s="34"/>
      <x:c r="N303" s="34"/>
      <x:c r="O303" s="34"/>
      <x:c r="P303" s="34"/>
      <x:c r="Q303" s="34"/>
      <x:c r="R303" s="34"/>
      <x:c r="S303" s="34"/>
      <x:c r="T303" s="34"/>
      <x:c r="U303" s="34"/>
    </x:row>
    <x:row r="304">
      <x:c r="A304" s="34" t="n">
        <x:v>235</x:v>
      </x:c>
      <x:c r="B304" s="39" t="n">
        <x:v>-0.11665767163079974</x:v>
      </x:c>
      <x:c r="C304" s="35" t="n">
        <x:f>($B$7-0.5*$B$8^2)*$B$10+$B$8*SQRT($B$10)*B304</x:f>
        <x:v>0.03666846567384005</x:v>
      </x:c>
      <x:c r="D304" s="36" t="n">
        <x:f>$B$6*EXP(C304)</x:f>
        <x:v>103.734904700445</x:v>
      </x:c>
      <x:c r="E304" s="34"/>
      <x:c r="F304" s="34"/>
      <x:c r="G304" s="34"/>
      <x:c r="H304" s="34"/>
      <x:c r="I304" s="34"/>
      <x:c r="J304" s="34"/>
      <x:c r="K304" s="34"/>
      <x:c r="L304" s="34"/>
      <x:c r="M304" s="34"/>
      <x:c r="N304" s="34"/>
      <x:c r="O304" s="34"/>
      <x:c r="P304" s="34"/>
      <x:c r="Q304" s="34"/>
      <x:c r="R304" s="34"/>
      <x:c r="S304" s="34"/>
      <x:c r="T304" s="34"/>
      <x:c r="U304" s="34"/>
    </x:row>
    <x:row r="305">
      <x:c r="A305" s="34" t="n">
        <x:v>236</x:v>
      </x:c>
      <x:c r="B305" s="39" t="n">
        <x:v>-0.7767624422744958</x:v>
      </x:c>
      <x:c r="C305" s="35" t="n">
        <x:f>($B$7-0.5*$B$8^2)*$B$10+$B$8*SQRT($B$10)*B305</x:f>
        <x:v>-0.09535248845489916</x:v>
      </x:c>
      <x:c r="D305" s="36" t="n">
        <x:f>$B$6*EXP(C305)</x:f>
        <x:v>90.9052447494931</x:v>
      </x:c>
      <x:c r="E305" s="34"/>
      <x:c r="F305" s="34"/>
      <x:c r="G305" s="34"/>
      <x:c r="H305" s="34"/>
      <x:c r="I305" s="34"/>
      <x:c r="J305" s="34"/>
      <x:c r="K305" s="34"/>
      <x:c r="L305" s="34"/>
      <x:c r="M305" s="34"/>
      <x:c r="N305" s="34"/>
      <x:c r="O305" s="34"/>
      <x:c r="P305" s="34"/>
      <x:c r="Q305" s="34"/>
      <x:c r="R305" s="34"/>
      <x:c r="S305" s="34"/>
      <x:c r="T305" s="34"/>
      <x:c r="U305" s="34"/>
    </x:row>
    <x:row r="306">
      <x:c r="A306" s="34" t="n">
        <x:v>237</x:v>
      </x:c>
      <x:c r="B306" s="39" t="n">
        <x:v>-0.8610038894837676</x:v>
      </x:c>
      <x:c r="C306" s="35" t="n">
        <x:f>($B$7-0.5*$B$8^2)*$B$10+$B$8*SQRT($B$10)*B306</x:f>
        <x:v>-0.11220077789675353</x:v>
      </x:c>
      <x:c r="D306" s="36" t="n">
        <x:f>$B$6*EXP(C306)</x:f>
        <x:v>89.38647711937763</x:v>
      </x:c>
      <x:c r="E306" s="34"/>
      <x:c r="F306" s="34"/>
      <x:c r="G306" s="34"/>
      <x:c r="H306" s="34"/>
      <x:c r="I306" s="34"/>
      <x:c r="J306" s="34"/>
      <x:c r="K306" s="34"/>
      <x:c r="L306" s="34"/>
      <x:c r="M306" s="34"/>
      <x:c r="N306" s="34"/>
      <x:c r="O306" s="34"/>
      <x:c r="P306" s="34"/>
      <x:c r="Q306" s="34"/>
      <x:c r="R306" s="34"/>
      <x:c r="S306" s="34"/>
      <x:c r="T306" s="34"/>
      <x:c r="U306" s="34"/>
    </x:row>
    <x:row r="307">
      <x:c r="A307" s="34" t="n">
        <x:v>238</x:v>
      </x:c>
      <x:c r="B307" s="39" t="n">
        <x:v>-2.1176773377735953</x:v>
      </x:c>
      <x:c r="C307" s="35" t="n">
        <x:f>($B$7-0.5*$B$8^2)*$B$10+$B$8*SQRT($B$10)*B307</x:f>
        <x:v>-0.3635354675547191</x:v>
      </x:c>
      <x:c r="D307" s="36" t="n">
        <x:f>$B$6*EXP(C307)</x:f>
        <x:v>69.52140692358415</x:v>
      </x:c>
      <x:c r="E307" s="34"/>
      <x:c r="F307" s="34"/>
      <x:c r="G307" s="34"/>
      <x:c r="H307" s="34"/>
      <x:c r="I307" s="34"/>
      <x:c r="J307" s="34"/>
      <x:c r="K307" s="34"/>
      <x:c r="L307" s="34"/>
      <x:c r="M307" s="34"/>
      <x:c r="N307" s="34"/>
      <x:c r="O307" s="34"/>
      <x:c r="P307" s="34"/>
      <x:c r="Q307" s="34"/>
      <x:c r="R307" s="34"/>
      <x:c r="S307" s="34"/>
      <x:c r="T307" s="34"/>
      <x:c r="U307" s="34"/>
    </x:row>
    <x:row r="308">
      <x:c r="A308" s="34" t="n">
        <x:v>239</x:v>
      </x:c>
      <x:c r="B308" s="39" t="n">
        <x:v>-0.27472557405199544</x:v>
      </x:c>
      <x:c r="C308" s="35" t="n">
        <x:f>($B$7-0.5*$B$8^2)*$B$10+$B$8*SQRT($B$10)*B308</x:f>
        <x:v>0.0050548851896009064</x:v>
      </x:c>
      <x:c r="D308" s="36" t="n">
        <x:f>$B$6*EXP(C308)</x:f>
        <x:v>100.50676826759293</x:v>
      </x:c>
      <x:c r="E308" s="34"/>
      <x:c r="F308" s="34"/>
      <x:c r="G308" s="34"/>
      <x:c r="H308" s="34"/>
      <x:c r="I308" s="34"/>
      <x:c r="J308" s="34"/>
      <x:c r="K308" s="34"/>
      <x:c r="L308" s="34"/>
      <x:c r="M308" s="34"/>
      <x:c r="N308" s="34"/>
      <x:c r="O308" s="34"/>
      <x:c r="P308" s="34"/>
      <x:c r="Q308" s="34"/>
      <x:c r="R308" s="34"/>
      <x:c r="S308" s="34"/>
      <x:c r="T308" s="34"/>
      <x:c r="U308" s="34"/>
    </x:row>
    <x:row r="309">
      <x:c r="A309" s="34" t="n">
        <x:v>240</x:v>
      </x:c>
      <x:c r="B309" s="39" t="n">
        <x:v>0.28518699845474743</x:v>
      </x:c>
      <x:c r="C309" s="35" t="n">
        <x:f>($B$7-0.5*$B$8^2)*$B$10+$B$8*SQRT($B$10)*B309</x:f>
        <x:v>0.11703739969094948</x:v>
      </x:c>
      <x:c r="D309" s="36" t="n">
        <x:f>$B$6*EXP(C309)</x:f>
        <x:v>112.41614721959809</x:v>
      </x:c>
      <x:c r="E309" s="34"/>
      <x:c r="F309" s="34"/>
      <x:c r="G309" s="34"/>
      <x:c r="H309" s="34"/>
      <x:c r="I309" s="34"/>
      <x:c r="J309" s="34"/>
      <x:c r="K309" s="34"/>
      <x:c r="L309" s="34"/>
      <x:c r="M309" s="34"/>
      <x:c r="N309" s="34"/>
      <x:c r="O309" s="34"/>
      <x:c r="P309" s="34"/>
      <x:c r="Q309" s="34"/>
      <x:c r="R309" s="34"/>
      <x:c r="S309" s="34"/>
      <x:c r="T309" s="34"/>
      <x:c r="U309" s="34"/>
    </x:row>
    <x:row r="310">
      <x:c r="A310" s="34" t="n">
        <x:v>241</x:v>
      </x:c>
      <x:c r="B310" s="39" t="n">
        <x:v>-1.056909835179789</x:v>
      </x:c>
      <x:c r="C310" s="35" t="n">
        <x:f>($B$7-0.5*$B$8^2)*$B$10+$B$8*SQRT($B$10)*B310</x:f>
        <x:v>-0.1513819670359578</x:v>
      </x:c>
      <x:c r="D310" s="36" t="n">
        <x:f>$B$6*EXP(C310)</x:f>
        <x:v>85.95193278997688</x:v>
      </x:c>
      <x:c r="E310" s="34"/>
      <x:c r="F310" s="34"/>
      <x:c r="G310" s="34"/>
      <x:c r="H310" s="34"/>
      <x:c r="I310" s="34"/>
      <x:c r="J310" s="34"/>
      <x:c r="K310" s="34"/>
      <x:c r="L310" s="34"/>
      <x:c r="M310" s="34"/>
      <x:c r="N310" s="34"/>
      <x:c r="O310" s="34"/>
      <x:c r="P310" s="34"/>
      <x:c r="Q310" s="34"/>
      <x:c r="R310" s="34"/>
      <x:c r="S310" s="34"/>
      <x:c r="T310" s="34"/>
      <x:c r="U310" s="34"/>
    </x:row>
    <x:row r="311">
      <x:c r="A311" s="34" t="n">
        <x:v>242</x:v>
      </x:c>
      <x:c r="B311" s="39" t="n">
        <x:v>1.0380244121704003</x:v>
      </x:c>
      <x:c r="C311" s="35" t="n">
        <x:f>($B$7-0.5*$B$8^2)*$B$10+$B$8*SQRT($B$10)*B311</x:f>
        <x:v>0.2676048824340801</x:v>
      </x:c>
      <x:c r="D311" s="36" t="n">
        <x:f>$B$6*EXP(C311)</x:f>
        <x:v>130.68306862318607</x:v>
      </x:c>
      <x:c r="E311" s="34"/>
      <x:c r="F311" s="34"/>
      <x:c r="G311" s="34"/>
      <x:c r="H311" s="34"/>
      <x:c r="I311" s="34"/>
      <x:c r="J311" s="34"/>
      <x:c r="K311" s="34"/>
      <x:c r="L311" s="34"/>
      <x:c r="M311" s="34"/>
      <x:c r="N311" s="34"/>
      <x:c r="O311" s="34"/>
      <x:c r="P311" s="34"/>
      <x:c r="Q311" s="34"/>
      <x:c r="R311" s="34"/>
      <x:c r="S311" s="34"/>
      <x:c r="T311" s="34"/>
      <x:c r="U311" s="34"/>
    </x:row>
    <x:row r="312">
      <x:c r="A312" s="34" t="n">
        <x:v>243</x:v>
      </x:c>
      <x:c r="B312" s="39" t="n">
        <x:v>-0.9545638346307892</x:v>
      </x:c>
      <x:c r="C312" s="35" t="n">
        <x:f>($B$7-0.5*$B$8^2)*$B$10+$B$8*SQRT($B$10)*B312</x:f>
        <x:v>-0.13091276692615786</x:v>
      </x:c>
      <x:c r="D312" s="36" t="n">
        <x:f>$B$6*EXP(C312)</x:f>
        <x:v>87.7294300131672</x:v>
      </x:c>
      <x:c r="E312" s="34"/>
      <x:c r="F312" s="34"/>
      <x:c r="G312" s="34"/>
      <x:c r="H312" s="34"/>
      <x:c r="I312" s="34"/>
      <x:c r="J312" s="34"/>
      <x:c r="K312" s="34"/>
      <x:c r="L312" s="34"/>
      <x:c r="M312" s="34"/>
      <x:c r="N312" s="34"/>
      <x:c r="O312" s="34"/>
      <x:c r="P312" s="34"/>
      <x:c r="Q312" s="34"/>
      <x:c r="R312" s="34"/>
      <x:c r="S312" s="34"/>
      <x:c r="T312" s="34"/>
      <x:c r="U312" s="34"/>
    </x:row>
    <x:row r="313">
      <x:c r="A313" s="34" t="n">
        <x:v>244</x:v>
      </x:c>
      <x:c r="B313" s="39" t="n">
        <x:v>-0.003471272649999482</x:v>
      </x:c>
      <x:c r="C313" s="35" t="n">
        <x:f>($B$7-0.5*$B$8^2)*$B$10+$B$8*SQRT($B$10)*B313</x:f>
        <x:v>0.0593057454700001</x:v>
      </x:c>
      <x:c r="D313" s="36" t="n">
        <x:f>$B$6*EXP(C313)</x:f>
        <x:v>106.1099617550547</x:v>
      </x:c>
      <x:c r="E313" s="34"/>
      <x:c r="F313" s="34"/>
      <x:c r="G313" s="34"/>
      <x:c r="H313" s="34"/>
      <x:c r="I313" s="34"/>
      <x:c r="J313" s="34"/>
      <x:c r="K313" s="34"/>
      <x:c r="L313" s="34"/>
      <x:c r="M313" s="34"/>
      <x:c r="N313" s="34"/>
      <x:c r="O313" s="34"/>
      <x:c r="P313" s="34"/>
      <x:c r="Q313" s="34"/>
      <x:c r="R313" s="34"/>
      <x:c r="S313" s="34"/>
      <x:c r="T313" s="34"/>
      <x:c r="U313" s="34"/>
    </x:row>
    <x:row r="314">
      <x:c r="A314" s="34" t="n">
        <x:v>245</x:v>
      </x:c>
      <x:c r="B314" s="39" t="n">
        <x:v>-0.8480926119935757</x:v>
      </x:c>
      <x:c r="C314" s="35" t="n">
        <x:f>($B$7-0.5*$B$8^2)*$B$10+$B$8*SQRT($B$10)*B314</x:f>
        <x:v>-0.10961852239871514</x:v>
      </x:c>
      <x:c r="D314" s="36" t="n">
        <x:f>$B$6*EXP(C314)</x:f>
        <x:v>89.61759411451028</x:v>
      </x:c>
      <x:c r="E314" s="34"/>
      <x:c r="F314" s="34"/>
      <x:c r="G314" s="34"/>
      <x:c r="H314" s="34"/>
      <x:c r="I314" s="34"/>
      <x:c r="J314" s="34"/>
      <x:c r="K314" s="34"/>
      <x:c r="L314" s="34"/>
      <x:c r="M314" s="34"/>
      <x:c r="N314" s="34"/>
      <x:c r="O314" s="34"/>
      <x:c r="P314" s="34"/>
      <x:c r="Q314" s="34"/>
      <x:c r="R314" s="34"/>
      <x:c r="S314" s="34"/>
      <x:c r="T314" s="34"/>
      <x:c r="U314" s="34"/>
    </x:row>
    <x:row r="315">
      <x:c r="A315" s="34" t="n">
        <x:v>246</x:v>
      </x:c>
      <x:c r="B315" s="39" t="n">
        <x:v>0.2518252857872109</x:v>
      </x:c>
      <x:c r="C315" s="35" t="n">
        <x:f>($B$7-0.5*$B$8^2)*$B$10+$B$8*SQRT($B$10)*B315</x:f>
        <x:v>0.11036505715744219</x:v>
      </x:c>
      <x:c r="D315" s="36" t="n">
        <x:f>$B$6*EXP(C315)</x:f>
        <x:v>111.6685650148603</x:v>
      </x:c>
      <x:c r="E315" s="34"/>
      <x:c r="F315" s="34"/>
      <x:c r="G315" s="34"/>
      <x:c r="H315" s="34"/>
      <x:c r="I315" s="34"/>
      <x:c r="J315" s="34"/>
      <x:c r="K315" s="34"/>
      <x:c r="L315" s="34"/>
      <x:c r="M315" s="34"/>
      <x:c r="N315" s="34"/>
      <x:c r="O315" s="34"/>
      <x:c r="P315" s="34"/>
      <x:c r="Q315" s="34"/>
      <x:c r="R315" s="34"/>
      <x:c r="S315" s="34"/>
      <x:c r="T315" s="34"/>
      <x:c r="U315" s="34"/>
    </x:row>
    <x:row r="316">
      <x:c r="A316" s="34" t="n">
        <x:v>247</x:v>
      </x:c>
      <x:c r="B316" s="39" t="n">
        <x:v>-0.9412539445418463</x:v>
      </x:c>
      <x:c r="C316" s="35" t="n">
        <x:f>($B$7-0.5*$B$8^2)*$B$10+$B$8*SQRT($B$10)*B316</x:f>
        <x:v>-0.12825078890836927</x:v>
      </x:c>
      <x:c r="D316" s="36" t="n">
        <x:f>$B$6*EXP(C316)</x:f>
        <x:v>87.96327493430731</x:v>
      </x:c>
      <x:c r="E316" s="34"/>
      <x:c r="F316" s="34"/>
      <x:c r="G316" s="34"/>
      <x:c r="H316" s="34"/>
      <x:c r="I316" s="34"/>
      <x:c r="J316" s="34"/>
      <x:c r="K316" s="34"/>
      <x:c r="L316" s="34"/>
      <x:c r="M316" s="34"/>
      <x:c r="N316" s="34"/>
      <x:c r="O316" s="34"/>
      <x:c r="P316" s="34"/>
      <x:c r="Q316" s="34"/>
      <x:c r="R316" s="34"/>
      <x:c r="S316" s="34"/>
      <x:c r="T316" s="34"/>
      <x:c r="U316" s="34"/>
    </x:row>
    <x:row r="317">
      <x:c r="A317" s="34" t="n">
        <x:v>248</x:v>
      </x:c>
      <x:c r="B317" s="39" t="n">
        <x:v>0.7489425005186234</x:v>
      </x:c>
      <x:c r="C317" s="35" t="n">
        <x:f>($B$7-0.5*$B$8^2)*$B$10+$B$8*SQRT($B$10)*B317</x:f>
        <x:v>0.20978850010372468</x:v>
      </x:c>
      <x:c r="D317" s="36" t="n">
        <x:f>$B$6*EXP(C317)</x:f>
        <x:v>123.34171647656507</x:v>
      </x:c>
      <x:c r="E317" s="34"/>
      <x:c r="F317" s="34"/>
      <x:c r="G317" s="34"/>
      <x:c r="H317" s="34"/>
      <x:c r="I317" s="34"/>
      <x:c r="J317" s="34"/>
      <x:c r="K317" s="34"/>
      <x:c r="L317" s="34"/>
      <x:c r="M317" s="34"/>
      <x:c r="N317" s="34"/>
      <x:c r="O317" s="34"/>
      <x:c r="P317" s="34"/>
      <x:c r="Q317" s="34"/>
      <x:c r="R317" s="34"/>
      <x:c r="S317" s="34"/>
      <x:c r="T317" s="34"/>
      <x:c r="U317" s="34"/>
    </x:row>
    <x:row r="318">
      <x:c r="A318" s="34" t="n">
        <x:v>249</x:v>
      </x:c>
      <x:c r="B318" s="39" t="n">
        <x:v>0.46040192852256545</x:v>
      </x:c>
      <x:c r="C318" s="35" t="n">
        <x:f>($B$7-0.5*$B$8^2)*$B$10+$B$8*SQRT($B$10)*B318</x:f>
        <x:v>0.1520803857045131</x:v>
      </x:c>
      <x:c r="D318" s="36" t="n">
        <x:f>$B$6*EXP(C318)</x:f>
        <x:v>116.42538220343059</x:v>
      </x:c>
      <x:c r="E318" s="34"/>
      <x:c r="F318" s="34"/>
      <x:c r="G318" s="34"/>
      <x:c r="H318" s="34"/>
      <x:c r="I318" s="34"/>
      <x:c r="J318" s="34"/>
      <x:c r="K318" s="34"/>
      <x:c r="L318" s="34"/>
      <x:c r="M318" s="34"/>
      <x:c r="N318" s="34"/>
      <x:c r="O318" s="34"/>
      <x:c r="P318" s="34"/>
      <x:c r="Q318" s="34"/>
      <x:c r="R318" s="34"/>
      <x:c r="S318" s="34"/>
      <x:c r="T318" s="34"/>
      <x:c r="U318" s="34"/>
    </x:row>
    <x:row r="319">
      <x:c r="A319" s="34" t="n">
        <x:v>250</x:v>
      </x:c>
      <x:c r="B319" s="39" t="n">
        <x:v>0.3497105626563868</x:v>
      </x:c>
      <x:c r="C319" s="35" t="n">
        <x:f>($B$7-0.5*$B$8^2)*$B$10+$B$8*SQRT($B$10)*B319</x:f>
        <x:v>0.12994211253127735</x:v>
      </x:c>
      <x:c r="D319" s="36" t="n">
        <x:f>$B$6*EXP(C319)</x:f>
        <x:v>113.87624613402485</x:v>
      </x:c>
      <x:c r="E319" s="34"/>
      <x:c r="F319" s="34"/>
      <x:c r="G319" s="34"/>
      <x:c r="H319" s="34"/>
      <x:c r="I319" s="34"/>
      <x:c r="J319" s="34"/>
      <x:c r="K319" s="34"/>
      <x:c r="L319" s="34"/>
      <x:c r="M319" s="34"/>
      <x:c r="N319" s="34"/>
      <x:c r="O319" s="34"/>
      <x:c r="P319" s="34"/>
      <x:c r="Q319" s="34"/>
      <x:c r="R319" s="34"/>
      <x:c r="S319" s="34"/>
      <x:c r="T319" s="34"/>
      <x:c r="U319" s="34"/>
    </x:row>
    <x:row r="320">
      <x:c r="A320" s="34" t="n">
        <x:v>251</x:v>
      </x:c>
      <x:c r="B320" s="39" t="n">
        <x:v>1.492980954807377</x:v>
      </x:c>
      <x:c r="C320" s="35" t="n">
        <x:f>($B$7-0.5*$B$8^2)*$B$10+$B$8*SQRT($B$10)*B320</x:f>
        <x:v>0.3585961909614754</x:v>
      </x:c>
      <x:c r="D320" s="36" t="n">
        <x:f>$B$6*EXP(C320)</x:f>
        <x:v>143.13187054290287</x:v>
      </x:c>
      <x:c r="E320" s="34"/>
      <x:c r="F320" s="34"/>
      <x:c r="G320" s="34"/>
      <x:c r="H320" s="34"/>
      <x:c r="I320" s="34"/>
      <x:c r="J320" s="34"/>
      <x:c r="K320" s="34"/>
      <x:c r="L320" s="34"/>
      <x:c r="M320" s="34"/>
      <x:c r="N320" s="34"/>
      <x:c r="O320" s="34"/>
      <x:c r="P320" s="34"/>
      <x:c r="Q320" s="34"/>
      <x:c r="R320" s="34"/>
      <x:c r="S320" s="34"/>
      <x:c r="T320" s="34"/>
      <x:c r="U320" s="34"/>
    </x:row>
    <x:row r="321">
      <x:c r="A321" s="34" t="n">
        <x:v>252</x:v>
      </x:c>
      <x:c r="B321" s="39" t="n">
        <x:v>-1.0008222301492133</x:v>
      </x:c>
      <x:c r="C321" s="35" t="n">
        <x:f>($B$7-0.5*$B$8^2)*$B$10+$B$8*SQRT($B$10)*B321</x:f>
        <x:v>-0.14016444602984268</x:v>
      </x:c>
      <x:c r="D321" s="36" t="n">
        <x:f>$B$6*EXP(C321)</x:f>
        <x:v>86.92152846426478</x:v>
      </x:c>
      <x:c r="E321" s="34"/>
      <x:c r="F321" s="34"/>
      <x:c r="G321" s="34"/>
      <x:c r="H321" s="34"/>
      <x:c r="I321" s="34"/>
      <x:c r="J321" s="34"/>
      <x:c r="K321" s="34"/>
      <x:c r="L321" s="34"/>
      <x:c r="M321" s="34"/>
      <x:c r="N321" s="34"/>
      <x:c r="O321" s="34"/>
      <x:c r="P321" s="34"/>
      <x:c r="Q321" s="34"/>
      <x:c r="R321" s="34"/>
      <x:c r="S321" s="34"/>
      <x:c r="T321" s="34"/>
      <x:c r="U321" s="34"/>
    </x:row>
    <x:row r="322">
      <x:c r="A322" s="34" t="n">
        <x:v>253</x:v>
      </x:c>
      <x:c r="B322" s="39" t="n">
        <x:v>-0.9216260956509743</x:v>
      </x:c>
      <x:c r="C322" s="35" t="n">
        <x:f>($B$7-0.5*$B$8^2)*$B$10+$B$8*SQRT($B$10)*B322</x:f>
        <x:v>-0.12432521913019487</x:v>
      </x:c>
      <x:c r="D322" s="36" t="n">
        <x:f>$B$6*EXP(C322)</x:f>
        <x:v>88.30925955706344</x:v>
      </x:c>
      <x:c r="E322" s="34"/>
      <x:c r="F322" s="34"/>
      <x:c r="G322" s="34"/>
      <x:c r="H322" s="34"/>
      <x:c r="I322" s="34"/>
      <x:c r="J322" s="34"/>
      <x:c r="K322" s="34"/>
      <x:c r="L322" s="34"/>
      <x:c r="M322" s="34"/>
      <x:c r="N322" s="34"/>
      <x:c r="O322" s="34"/>
      <x:c r="P322" s="34"/>
      <x:c r="Q322" s="34"/>
      <x:c r="R322" s="34"/>
      <x:c r="S322" s="34"/>
      <x:c r="T322" s="34"/>
      <x:c r="U322" s="34"/>
    </x:row>
    <x:row r="323">
      <x:c r="A323" s="34" t="n">
        <x:v>254</x:v>
      </x:c>
      <x:c r="B323" s="39" t="n">
        <x:v>0.4130555348461019</x:v>
      </x:c>
      <x:c r="C323" s="35" t="n">
        <x:f>($B$7-0.5*$B$8^2)*$B$10+$B$8*SQRT($B$10)*B323</x:f>
        <x:v>0.14261110696922039</x:v>
      </x:c>
      <x:c r="D323" s="36" t="n">
        <x:f>$B$6*EXP(C323)</x:f>
        <x:v>115.32812114192038</x:v>
      </x:c>
      <x:c r="E323" s="34"/>
      <x:c r="F323" s="34"/>
      <x:c r="G323" s="34"/>
      <x:c r="H323" s="34"/>
      <x:c r="I323" s="34"/>
      <x:c r="J323" s="34"/>
      <x:c r="K323" s="34"/>
      <x:c r="L323" s="34"/>
      <x:c r="M323" s="34"/>
      <x:c r="N323" s="34"/>
      <x:c r="O323" s="34"/>
      <x:c r="P323" s="34"/>
      <x:c r="Q323" s="34"/>
      <x:c r="R323" s="34"/>
      <x:c r="S323" s="34"/>
      <x:c r="T323" s="34"/>
      <x:c r="U323" s="34"/>
    </x:row>
    <x:row r="324">
      <x:c r="A324" s="34" t="n">
        <x:v>255</x:v>
      </x:c>
      <x:c r="B324" s="39" t="n">
        <x:v>-0.6375664442281643</x:v>
      </x:c>
      <x:c r="C324" s="35" t="n">
        <x:f>($B$7-0.5*$B$8^2)*$B$10+$B$8*SQRT($B$10)*B324</x:f>
        <x:v>-0.06751328884563287</x:v>
      </x:c>
      <x:c r="D324" s="36" t="n">
        <x:f>$B$6*EXP(C324)</x:f>
        <x:v>93.47152992461724</x:v>
      </x:c>
      <x:c r="E324" s="34"/>
      <x:c r="F324" s="34"/>
      <x:c r="G324" s="34"/>
      <x:c r="H324" s="34"/>
      <x:c r="I324" s="34"/>
      <x:c r="J324" s="34"/>
      <x:c r="K324" s="34"/>
      <x:c r="L324" s="34"/>
      <x:c r="M324" s="34"/>
      <x:c r="N324" s="34"/>
      <x:c r="O324" s="34"/>
      <x:c r="P324" s="34"/>
      <x:c r="Q324" s="34"/>
      <x:c r="R324" s="34"/>
      <x:c r="S324" s="34"/>
      <x:c r="T324" s="34"/>
      <x:c r="U324" s="34"/>
    </x:row>
    <x:row r="325">
      <x:c r="A325" s="34" t="n">
        <x:v>256</x:v>
      </x:c>
      <x:c r="B325" s="39" t="n">
        <x:v>-0.14459129446296445</x:v>
      </x:c>
      <x:c r="C325" s="35" t="n">
        <x:f>($B$7-0.5*$B$8^2)*$B$10+$B$8*SQRT($B$10)*B325</x:f>
        <x:v>0.031081741107407107</x:v>
      </x:c>
      <x:c r="D325" s="36" t="n">
        <x:f>$B$6*EXP(C325)</x:f>
        <x:v>103.15698220999698</x:v>
      </x:c>
      <x:c r="E325" s="34"/>
      <x:c r="F325" s="34"/>
      <x:c r="G325" s="34"/>
      <x:c r="H325" s="34"/>
      <x:c r="I325" s="34"/>
      <x:c r="J325" s="34"/>
      <x:c r="K325" s="34"/>
      <x:c r="L325" s="34"/>
      <x:c r="M325" s="34"/>
      <x:c r="N325" s="34"/>
      <x:c r="O325" s="34"/>
      <x:c r="P325" s="34"/>
      <x:c r="Q325" s="34"/>
      <x:c r="R325" s="34"/>
      <x:c r="S325" s="34"/>
      <x:c r="T325" s="34"/>
      <x:c r="U325" s="34"/>
    </x:row>
    <x:row r="326">
      <x:c r="A326" s="34" t="n">
        <x:v>257</x:v>
      </x:c>
      <x:c r="B326" s="39" t="n">
        <x:v>0.28209696913883175</x:v>
      </x:c>
      <x:c r="C326" s="35" t="n">
        <x:f>($B$7-0.5*$B$8^2)*$B$10+$B$8*SQRT($B$10)*B326</x:f>
        <x:v>0.11641939382776635</x:v>
      </x:c>
      <x:c r="D326" s="36" t="n">
        <x:f>$B$6*EXP(C326)</x:f>
        <x:v>112.34669484469788</x:v>
      </x:c>
      <x:c r="E326" s="34"/>
      <x:c r="F326" s="34"/>
      <x:c r="G326" s="34"/>
      <x:c r="H326" s="34"/>
      <x:c r="I326" s="34"/>
      <x:c r="J326" s="34"/>
      <x:c r="K326" s="34"/>
      <x:c r="L326" s="34"/>
      <x:c r="M326" s="34"/>
      <x:c r="N326" s="34"/>
      <x:c r="O326" s="34"/>
      <x:c r="P326" s="34"/>
      <x:c r="Q326" s="34"/>
      <x:c r="R326" s="34"/>
      <x:c r="S326" s="34"/>
      <x:c r="T326" s="34"/>
      <x:c r="U326" s="34"/>
    </x:row>
    <x:row r="327">
      <x:c r="A327" s="34" t="n">
        <x:v>258</x:v>
      </x:c>
      <x:c r="B327" s="39" t="n">
        <x:v>-0.047628209335043394</x:v>
      </x:c>
      <x:c r="C327" s="35" t="n">
        <x:f>($B$7-0.5*$B$8^2)*$B$10+$B$8*SQRT($B$10)*B327</x:f>
        <x:v>0.050474358132991316</x:v>
      </x:c>
      <x:c r="D327" s="36" t="n">
        <x:f>$B$6*EXP(C327)</x:f>
        <x:v>105.17698936654911</x:v>
      </x:c>
      <x:c r="E327" s="34"/>
      <x:c r="F327" s="34"/>
      <x:c r="G327" s="34"/>
      <x:c r="H327" s="34"/>
      <x:c r="I327" s="34"/>
      <x:c r="J327" s="34"/>
      <x:c r="K327" s="34"/>
      <x:c r="L327" s="34"/>
      <x:c r="M327" s="34"/>
      <x:c r="N327" s="34"/>
      <x:c r="O327" s="34"/>
      <x:c r="P327" s="34"/>
      <x:c r="Q327" s="34"/>
      <x:c r="R327" s="34"/>
      <x:c r="S327" s="34"/>
      <x:c r="T327" s="34"/>
      <x:c r="U327" s="34"/>
    </x:row>
    <x:row r="328">
      <x:c r="A328" s="34" t="n">
        <x:v>259</x:v>
      </x:c>
      <x:c r="B328" s="39" t="n">
        <x:v>0.07376231969717689</x:v>
      </x:c>
      <x:c r="C328" s="35" t="n">
        <x:f>($B$7-0.5*$B$8^2)*$B$10+$B$8*SQRT($B$10)*B328</x:f>
        <x:v>0.07475246393943538</x:v>
      </x:c>
      <x:c r="D328" s="36" t="n">
        <x:f>$B$6*EXP(C328)</x:f>
        <x:v>107.76173687086433</x:v>
      </x:c>
      <x:c r="E328" s="34"/>
      <x:c r="F328" s="34"/>
      <x:c r="G328" s="34"/>
      <x:c r="H328" s="34"/>
      <x:c r="I328" s="34"/>
      <x:c r="J328" s="34"/>
      <x:c r="K328" s="34"/>
      <x:c r="L328" s="34"/>
      <x:c r="M328" s="34"/>
      <x:c r="N328" s="34"/>
      <x:c r="O328" s="34"/>
      <x:c r="P328" s="34"/>
      <x:c r="Q328" s="34"/>
      <x:c r="R328" s="34"/>
      <x:c r="S328" s="34"/>
      <x:c r="T328" s="34"/>
      <x:c r="U328" s="34"/>
    </x:row>
    <x:row r="329">
      <x:c r="A329" s="34" t="n">
        <x:v>260</x:v>
      </x:c>
      <x:c r="B329" s="39" t="n">
        <x:v>0.5611657940576328</x:v>
      </x:c>
      <x:c r="C329" s="35" t="n">
        <x:f>($B$7-0.5*$B$8^2)*$B$10+$B$8*SQRT($B$10)*B329</x:f>
        <x:v>0.17223315881152657</x:v>
      </x:c>
      <x:c r="D329" s="36" t="n">
        <x:f>$B$6*EXP(C329)</x:f>
        <x:v>118.79547830513673</x:v>
      </x:c>
      <x:c r="E329" s="34"/>
      <x:c r="F329" s="34"/>
      <x:c r="G329" s="34"/>
      <x:c r="H329" s="34"/>
      <x:c r="I329" s="34"/>
      <x:c r="J329" s="34"/>
      <x:c r="K329" s="34"/>
      <x:c r="L329" s="34"/>
      <x:c r="M329" s="34"/>
      <x:c r="N329" s="34"/>
      <x:c r="O329" s="34"/>
      <x:c r="P329" s="34"/>
      <x:c r="Q329" s="34"/>
      <x:c r="R329" s="34"/>
      <x:c r="S329" s="34"/>
      <x:c r="T329" s="34"/>
      <x:c r="U329" s="34"/>
    </x:row>
    <x:row r="330">
      <x:c r="A330" s="34" t="n">
        <x:v>261</x:v>
      </x:c>
      <x:c r="B330" s="39" t="n">
        <x:v>0.5386111242608875</x:v>
      </x:c>
      <x:c r="C330" s="35" t="n">
        <x:f>($B$7-0.5*$B$8^2)*$B$10+$B$8*SQRT($B$10)*B330</x:f>
        <x:v>0.16772222485217753</x:v>
      </x:c>
      <x:c r="D330" s="36" t="n">
        <x:f>$B$6*EXP(C330)</x:f>
        <x:v>118.26080658888205</x:v>
      </x:c>
      <x:c r="E330" s="34"/>
      <x:c r="F330" s="34"/>
      <x:c r="G330" s="34"/>
      <x:c r="H330" s="34"/>
      <x:c r="I330" s="34"/>
      <x:c r="J330" s="34"/>
      <x:c r="K330" s="34"/>
      <x:c r="L330" s="34"/>
      <x:c r="M330" s="34"/>
      <x:c r="N330" s="34"/>
      <x:c r="O330" s="34"/>
      <x:c r="P330" s="34"/>
      <x:c r="Q330" s="34"/>
      <x:c r="R330" s="34"/>
      <x:c r="S330" s="34"/>
      <x:c r="T330" s="34"/>
      <x:c r="U330" s="34"/>
    </x:row>
    <x:row r="331">
      <x:c r="A331" s="34" t="n">
        <x:v>262</x:v>
      </x:c>
      <x:c r="B331" s="39" t="n">
        <x:v>-0.17723890835835746</x:v>
      </x:c>
      <x:c r="C331" s="35" t="n">
        <x:f>($B$7-0.5*$B$8^2)*$B$10+$B$8*SQRT($B$10)*B331</x:f>
        <x:v>0.024552218328328504</x:v>
      </x:c>
      <x:c r="D331" s="36" t="n">
        <x:f>$B$6*EXP(C331)</x:f>
        <x:v>102.48561059825896</x:v>
      </x:c>
      <x:c r="E331" s="34"/>
      <x:c r="F331" s="34"/>
      <x:c r="G331" s="34"/>
      <x:c r="H331" s="34"/>
      <x:c r="I331" s="34"/>
      <x:c r="J331" s="34"/>
      <x:c r="K331" s="34"/>
      <x:c r="L331" s="34"/>
      <x:c r="M331" s="34"/>
      <x:c r="N331" s="34"/>
      <x:c r="O331" s="34"/>
      <x:c r="P331" s="34"/>
      <x:c r="Q331" s="34"/>
      <x:c r="R331" s="34"/>
      <x:c r="S331" s="34"/>
      <x:c r="T331" s="34"/>
      <x:c r="U331" s="34"/>
    </x:row>
    <x:row r="332">
      <x:c r="A332" s="34" t="n">
        <x:v>263</x:v>
      </x:c>
      <x:c r="B332" s="39" t="n">
        <x:v>-0.7700245274551137</x:v>
      </x:c>
      <x:c r="C332" s="35" t="n">
        <x:f>($B$7-0.5*$B$8^2)*$B$10+$B$8*SQRT($B$10)*B332</x:f>
        <x:v>-0.09400490549102275</x:v>
      </x:c>
      <x:c r="D332" s="36" t="n">
        <x:f>$B$6*EXP(C332)</x:f>
        <x:v>91.02782968678011</x:v>
      </x:c>
      <x:c r="E332" s="34"/>
      <x:c r="F332" s="34"/>
      <x:c r="G332" s="34"/>
      <x:c r="H332" s="34"/>
      <x:c r="I332" s="34"/>
      <x:c r="J332" s="34"/>
      <x:c r="K332" s="34"/>
      <x:c r="L332" s="34"/>
      <x:c r="M332" s="34"/>
      <x:c r="N332" s="34"/>
      <x:c r="O332" s="34"/>
      <x:c r="P332" s="34"/>
      <x:c r="Q332" s="34"/>
      <x:c r="R332" s="34"/>
      <x:c r="S332" s="34"/>
      <x:c r="T332" s="34"/>
      <x:c r="U332" s="34"/>
    </x:row>
    <x:row r="333">
      <x:c r="A333" s="34" t="n">
        <x:v>264</x:v>
      </x:c>
      <x:c r="B333" s="39" t="n">
        <x:v>1.9296857806874268</x:v>
      </x:c>
      <x:c r="C333" s="35" t="n">
        <x:f>($B$7-0.5*$B$8^2)*$B$10+$B$8*SQRT($B$10)*B333</x:f>
        <x:v>0.44593715613748536</x:v>
      </x:c>
      <x:c r="D333" s="36" t="n">
        <x:f>$B$6*EXP(C333)</x:f>
        <x:v>156.19533042706206</x:v>
      </x:c>
      <x:c r="E333" s="34"/>
      <x:c r="F333" s="34"/>
      <x:c r="G333" s="34"/>
      <x:c r="H333" s="34"/>
      <x:c r="I333" s="34"/>
      <x:c r="J333" s="34"/>
      <x:c r="K333" s="34"/>
      <x:c r="L333" s="34"/>
      <x:c r="M333" s="34"/>
      <x:c r="N333" s="34"/>
      <x:c r="O333" s="34"/>
      <x:c r="P333" s="34"/>
      <x:c r="Q333" s="34"/>
      <x:c r="R333" s="34"/>
      <x:c r="S333" s="34"/>
      <x:c r="T333" s="34"/>
      <x:c r="U333" s="34"/>
    </x:row>
    <x:row r="334">
      <x:c r="A334" s="34" t="n">
        <x:v>265</x:v>
      </x:c>
      <x:c r="B334" s="39" t="n">
        <x:v>0.12957509376680448</x:v>
      </x:c>
      <x:c r="C334" s="35" t="n">
        <x:f>($B$7-0.5*$B$8^2)*$B$10+$B$8*SQRT($B$10)*B334</x:f>
        <x:v>0.0859150187533609</x:v>
      </x:c>
      <x:c r="D334" s="36" t="n">
        <x:f>$B$6*EXP(C334)</x:f>
        <x:v>108.97137191398309</x:v>
      </x:c>
      <x:c r="E334" s="34"/>
      <x:c r="F334" s="34"/>
      <x:c r="G334" s="34"/>
      <x:c r="H334" s="34"/>
      <x:c r="I334" s="34"/>
      <x:c r="J334" s="34"/>
      <x:c r="K334" s="34"/>
      <x:c r="L334" s="34"/>
      <x:c r="M334" s="34"/>
      <x:c r="N334" s="34"/>
      <x:c r="O334" s="34"/>
      <x:c r="P334" s="34"/>
      <x:c r="Q334" s="34"/>
      <x:c r="R334" s="34"/>
      <x:c r="S334" s="34"/>
      <x:c r="T334" s="34"/>
      <x:c r="U334" s="34"/>
    </x:row>
    <x:row r="335">
      <x:c r="A335" s="34" t="n">
        <x:v>266</x:v>
      </x:c>
      <x:c r="B335" s="39" t="n">
        <x:v>1.1588779966630764</x:v>
      </x:c>
      <x:c r="C335" s="35" t="n">
        <x:f>($B$7-0.5*$B$8^2)*$B$10+$B$8*SQRT($B$10)*B335</x:f>
        <x:v>0.2917755993326153</x:v>
      </x:c>
      <x:c r="D335" s="36" t="n">
        <x:f>$B$6*EXP(C335)</x:f>
        <x:v>133.88025557416245</x:v>
      </x:c>
      <x:c r="E335" s="34"/>
      <x:c r="F335" s="34"/>
      <x:c r="G335" s="34"/>
      <x:c r="H335" s="34"/>
      <x:c r="I335" s="34"/>
      <x:c r="J335" s="34"/>
      <x:c r="K335" s="34"/>
      <x:c r="L335" s="34"/>
      <x:c r="M335" s="34"/>
      <x:c r="N335" s="34"/>
      <x:c r="O335" s="34"/>
      <x:c r="P335" s="34"/>
      <x:c r="Q335" s="34"/>
      <x:c r="R335" s="34"/>
      <x:c r="S335" s="34"/>
      <x:c r="T335" s="34"/>
      <x:c r="U335" s="34"/>
    </x:row>
    <x:row r="336">
      <x:c r="A336" s="34" t="n">
        <x:v>267</x:v>
      </x:c>
      <x:c r="B336" s="39" t="n">
        <x:v>0.9237922877759148</x:v>
      </x:c>
      <x:c r="C336" s="35" t="n">
        <x:f>($B$7-0.5*$B$8^2)*$B$10+$B$8*SQRT($B$10)*B336</x:f>
        <x:v>0.24475845755518297</x:v>
      </x:c>
      <x:c r="D336" s="36" t="n">
        <x:f>$B$6*EXP(C336)</x:f>
        <x:v>127.73127506963162</x:v>
      </x:c>
      <x:c r="E336" s="34"/>
      <x:c r="F336" s="34"/>
      <x:c r="G336" s="34"/>
      <x:c r="H336" s="34"/>
      <x:c r="I336" s="34"/>
      <x:c r="J336" s="34"/>
      <x:c r="K336" s="34"/>
      <x:c r="L336" s="34"/>
      <x:c r="M336" s="34"/>
      <x:c r="N336" s="34"/>
      <x:c r="O336" s="34"/>
      <x:c r="P336" s="34"/>
      <x:c r="Q336" s="34"/>
      <x:c r="R336" s="34"/>
      <x:c r="S336" s="34"/>
      <x:c r="T336" s="34"/>
      <x:c r="U336" s="34"/>
    </x:row>
    <x:row r="337">
      <x:c r="A337" s="34" t="n">
        <x:v>268</x:v>
      </x:c>
      <x:c r="B337" s="39" t="n">
        <x:v>1.8417242469808355</x:v>
      </x:c>
      <x:c r="C337" s="35" t="n">
        <x:f>($B$7-0.5*$B$8^2)*$B$10+$B$8*SQRT($B$10)*B337</x:f>
        <x:v>0.4283448493961671</x:v>
      </x:c>
      <x:c r="D337" s="36" t="n">
        <x:f>$B$6*EXP(C337)</x:f>
        <x:v>153.47152353452492</x:v>
      </x:c>
      <x:c r="E337" s="34"/>
      <x:c r="F337" s="34"/>
      <x:c r="G337" s="34"/>
      <x:c r="H337" s="34"/>
      <x:c r="I337" s="34"/>
      <x:c r="J337" s="34"/>
      <x:c r="K337" s="34"/>
      <x:c r="L337" s="34"/>
      <x:c r="M337" s="34"/>
      <x:c r="N337" s="34"/>
      <x:c r="O337" s="34"/>
      <x:c r="P337" s="34"/>
      <x:c r="Q337" s="34"/>
      <x:c r="R337" s="34"/>
      <x:c r="S337" s="34"/>
      <x:c r="T337" s="34"/>
      <x:c r="U337" s="34"/>
    </x:row>
    <x:row r="338">
      <x:c r="A338" s="34" t="n">
        <x:v>269</x:v>
      </x:c>
      <x:c r="B338" s="39" t="n">
        <x:v>-0.736648336138167</x:v>
      </x:c>
      <x:c r="C338" s="35" t="n">
        <x:f>($B$7-0.5*$B$8^2)*$B$10+$B$8*SQRT($B$10)*B338</x:f>
        <x:v>-0.08732966722763341</x:v>
      </x:c>
      <x:c r="D338" s="36" t="n">
        <x:f>$B$6*EXP(C338)</x:f>
        <x:v>91.63749470433802</x:v>
      </x:c>
      <x:c r="E338" s="34"/>
      <x:c r="F338" s="34"/>
      <x:c r="G338" s="34"/>
      <x:c r="H338" s="34"/>
      <x:c r="I338" s="34"/>
      <x:c r="J338" s="34"/>
      <x:c r="K338" s="34"/>
      <x:c r="L338" s="34"/>
      <x:c r="M338" s="34"/>
      <x:c r="N338" s="34"/>
      <x:c r="O338" s="34"/>
      <x:c r="P338" s="34"/>
      <x:c r="Q338" s="34"/>
      <x:c r="R338" s="34"/>
      <x:c r="S338" s="34"/>
      <x:c r="T338" s="34"/>
      <x:c r="U338" s="34"/>
    </x:row>
    <x:row r="339">
      <x:c r="A339" s="34" t="n">
        <x:v>270</x:v>
      </x:c>
      <x:c r="B339" s="39" t="n">
        <x:v>0.5713854678143654</x:v>
      </x:c>
      <x:c r="C339" s="35" t="n">
        <x:f>($B$7-0.5*$B$8^2)*$B$10+$B$8*SQRT($B$10)*B339</x:f>
        <x:v>0.17427709356287308</x:v>
      </x:c>
      <x:c r="D339" s="36" t="n">
        <x:f>$B$6*EXP(C339)</x:f>
        <x:v>119.03853682480674</x:v>
      </x:c>
      <x:c r="E339" s="34"/>
      <x:c r="F339" s="34"/>
      <x:c r="G339" s="34"/>
      <x:c r="H339" s="34"/>
      <x:c r="I339" s="34"/>
      <x:c r="J339" s="34"/>
      <x:c r="K339" s="34"/>
      <x:c r="L339" s="34"/>
      <x:c r="M339" s="34"/>
      <x:c r="N339" s="34"/>
      <x:c r="O339" s="34"/>
      <x:c r="P339" s="34"/>
      <x:c r="Q339" s="34"/>
      <x:c r="R339" s="34"/>
      <x:c r="S339" s="34"/>
      <x:c r="T339" s="34"/>
      <x:c r="U339" s="34"/>
    </x:row>
    <x:row r="340">
      <x:c r="A340" s="34" t="n">
        <x:v>271</x:v>
      </x:c>
      <x:c r="B340" s="39" t="n">
        <x:v>0.383395146782734</x:v>
      </x:c>
      <x:c r="C340" s="35" t="n">
        <x:f>($B$7-0.5*$B$8^2)*$B$10+$B$8*SQRT($B$10)*B340</x:f>
        <x:v>0.1366790293565468</x:v>
      </x:c>
      <x:c r="D340" s="36" t="n">
        <x:f>$B$6*EXP(C340)</x:f>
        <x:v>114.64601094196705</x:v>
      </x:c>
      <x:c r="E340" s="34"/>
      <x:c r="F340" s="34"/>
      <x:c r="G340" s="34"/>
      <x:c r="H340" s="34"/>
      <x:c r="I340" s="34"/>
      <x:c r="J340" s="34"/>
      <x:c r="K340" s="34"/>
      <x:c r="L340" s="34"/>
      <x:c r="M340" s="34"/>
      <x:c r="N340" s="34"/>
      <x:c r="O340" s="34"/>
      <x:c r="P340" s="34"/>
      <x:c r="Q340" s="34"/>
      <x:c r="R340" s="34"/>
      <x:c r="S340" s="34"/>
      <x:c r="T340" s="34"/>
      <x:c r="U340" s="34"/>
    </x:row>
    <x:row r="341">
      <x:c r="A341" s="34" t="n">
        <x:v>272</x:v>
      </x:c>
      <x:c r="B341" s="39" t="n">
        <x:v>1.8465398971328952</x:v>
      </x:c>
      <x:c r="C341" s="35" t="n">
        <x:f>($B$7-0.5*$B$8^2)*$B$10+$B$8*SQRT($B$10)*B341</x:f>
        <x:v>0.42930797942657906</x:v>
      </x:c>
      <x:c r="D341" s="36" t="n">
        <x:f>$B$6*EXP(C341)</x:f>
        <x:v>153.6194077720975</x:v>
      </x:c>
      <x:c r="E341" s="34"/>
      <x:c r="F341" s="34"/>
      <x:c r="G341" s="34"/>
      <x:c r="H341" s="34"/>
      <x:c r="I341" s="34"/>
      <x:c r="J341" s="34"/>
      <x:c r="K341" s="34"/>
      <x:c r="L341" s="34"/>
      <x:c r="M341" s="34"/>
      <x:c r="N341" s="34"/>
      <x:c r="O341" s="34"/>
      <x:c r="P341" s="34"/>
      <x:c r="Q341" s="34"/>
      <x:c r="R341" s="34"/>
      <x:c r="S341" s="34"/>
      <x:c r="T341" s="34"/>
      <x:c r="U341" s="34"/>
    </x:row>
    <x:row r="342">
      <x:c r="A342" s="34" t="n">
        <x:v>273</x:v>
      </x:c>
      <x:c r="B342" s="39" t="n">
        <x:v>0.7941248318242258</x:v>
      </x:c>
      <x:c r="C342" s="35" t="n">
        <x:f>($B$7-0.5*$B$8^2)*$B$10+$B$8*SQRT($B$10)*B342</x:f>
        <x:v>0.21882496636484516</x:v>
      </x:c>
      <x:c r="D342" s="36" t="n">
        <x:f>$B$6*EXP(C342)</x:f>
        <x:v>124.46134084117124</x:v>
      </x:c>
      <x:c r="E342" s="34"/>
      <x:c r="F342" s="34"/>
      <x:c r="G342" s="34"/>
      <x:c r="H342" s="34"/>
      <x:c r="I342" s="34"/>
      <x:c r="J342" s="34"/>
      <x:c r="K342" s="34"/>
      <x:c r="L342" s="34"/>
      <x:c r="M342" s="34"/>
      <x:c r="N342" s="34"/>
      <x:c r="O342" s="34"/>
      <x:c r="P342" s="34"/>
      <x:c r="Q342" s="34"/>
      <x:c r="R342" s="34"/>
      <x:c r="S342" s="34"/>
      <x:c r="T342" s="34"/>
      <x:c r="U342" s="34"/>
    </x:row>
    <x:row r="343">
      <x:c r="A343" s="34" t="n">
        <x:v>274</x:v>
      </x:c>
      <x:c r="B343" s="39" t="n">
        <x:v>-1.8957102817761953</x:v>
      </x:c>
      <x:c r="C343" s="35" t="n">
        <x:f>($B$7-0.5*$B$8^2)*$B$10+$B$8*SQRT($B$10)*B343</x:f>
        <x:v>-0.31914205635523907</x:v>
      </x:c>
      <x:c r="D343" s="36" t="n">
        <x:f>$B$6*EXP(C343)</x:f>
        <x:v>72.67722993489214</x:v>
      </x:c>
      <x:c r="E343" s="34"/>
      <x:c r="F343" s="34"/>
      <x:c r="G343" s="34"/>
      <x:c r="H343" s="34"/>
      <x:c r="I343" s="34"/>
      <x:c r="J343" s="34"/>
      <x:c r="K343" s="34"/>
      <x:c r="L343" s="34"/>
      <x:c r="M343" s="34"/>
      <x:c r="N343" s="34"/>
      <x:c r="O343" s="34"/>
      <x:c r="P343" s="34"/>
      <x:c r="Q343" s="34"/>
      <x:c r="R343" s="34"/>
      <x:c r="S343" s="34"/>
      <x:c r="T343" s="34"/>
      <x:c r="U343" s="34"/>
    </x:row>
    <x:row r="344">
      <x:c r="A344" s="34" t="n">
        <x:v>275</x:v>
      </x:c>
      <x:c r="B344" s="39" t="n">
        <x:v>0.7516851112372731</x:v>
      </x:c>
      <x:c r="C344" s="35" t="n">
        <x:f>($B$7-0.5*$B$8^2)*$B$10+$B$8*SQRT($B$10)*B344</x:f>
        <x:v>0.21033702224745462</x:v>
      </x:c>
      <x:c r="D344" s="36" t="n">
        <x:f>$B$6*EXP(C344)</x:f>
        <x:v>123.40939069800585</x:v>
      </x:c>
      <x:c r="E344" s="34"/>
      <x:c r="F344" s="34"/>
      <x:c r="G344" s="34"/>
      <x:c r="H344" s="34"/>
      <x:c r="I344" s="34"/>
      <x:c r="J344" s="34"/>
      <x:c r="K344" s="34"/>
      <x:c r="L344" s="34"/>
      <x:c r="M344" s="34"/>
      <x:c r="N344" s="34"/>
      <x:c r="O344" s="34"/>
      <x:c r="P344" s="34"/>
      <x:c r="Q344" s="34"/>
      <x:c r="R344" s="34"/>
      <x:c r="S344" s="34"/>
      <x:c r="T344" s="34"/>
      <x:c r="U344" s="34"/>
    </x:row>
    <x:row r="345">
      <x:c r="A345" s="34" t="n">
        <x:v>276</x:v>
      </x:c>
      <x:c r="B345" s="39" t="n">
        <x:v>0.12005891149130424</x:v>
      </x:c>
      <x:c r="C345" s="35" t="n">
        <x:f>($B$7-0.5*$B$8^2)*$B$10+$B$8*SQRT($B$10)*B345</x:f>
        <x:v>0.08401178229826084</x:v>
      </x:c>
      <x:c r="D345" s="36" t="n">
        <x:f>$B$6*EXP(C345)</x:f>
        <x:v>108.76417086523442</x:v>
      </x:c>
      <x:c r="E345" s="34"/>
      <x:c r="F345" s="34"/>
      <x:c r="G345" s="34"/>
      <x:c r="H345" s="34"/>
      <x:c r="I345" s="34"/>
      <x:c r="J345" s="34"/>
      <x:c r="K345" s="34"/>
      <x:c r="L345" s="34"/>
      <x:c r="M345" s="34"/>
      <x:c r="N345" s="34"/>
      <x:c r="O345" s="34"/>
      <x:c r="P345" s="34"/>
      <x:c r="Q345" s="34"/>
      <x:c r="R345" s="34"/>
      <x:c r="S345" s="34"/>
      <x:c r="T345" s="34"/>
      <x:c r="U345" s="34"/>
    </x:row>
    <x:row r="346">
      <x:c r="A346" s="34" t="n">
        <x:v>277</x:v>
      </x:c>
      <x:c r="B346" s="39" t="n">
        <x:v>0.29664816786601117</x:v>
      </x:c>
      <x:c r="C346" s="35" t="n">
        <x:f>($B$7-0.5*$B$8^2)*$B$10+$B$8*SQRT($B$10)*B346</x:f>
        <x:v>0.11932963357320223</x:v>
      </x:c>
      <x:c r="D346" s="36" t="n">
        <x:f>$B$6*EXP(C346)</x:f>
        <x:v>112.67412688307064</x:v>
      </x:c>
      <x:c r="E346" s="34"/>
      <x:c r="F346" s="34"/>
      <x:c r="G346" s="34"/>
      <x:c r="H346" s="34"/>
      <x:c r="I346" s="34"/>
      <x:c r="J346" s="34"/>
      <x:c r="K346" s="34"/>
      <x:c r="L346" s="34"/>
      <x:c r="M346" s="34"/>
      <x:c r="N346" s="34"/>
      <x:c r="O346" s="34"/>
      <x:c r="P346" s="34"/>
      <x:c r="Q346" s="34"/>
      <x:c r="R346" s="34"/>
      <x:c r="S346" s="34"/>
      <x:c r="T346" s="34"/>
      <x:c r="U346" s="34"/>
    </x:row>
    <x:row r="347">
      <x:c r="A347" s="34" t="n">
        <x:v>278</x:v>
      </x:c>
      <x:c r="B347" s="39" t="n">
        <x:v>-1.0382108218809214</x:v>
      </x:c>
      <x:c r="C347" s="35" t="n">
        <x:f>($B$7-0.5*$B$8^2)*$B$10+$B$8*SQRT($B$10)*B347</x:f>
        <x:v>-0.1476421643761843</x:v>
      </x:c>
      <x:c r="D347" s="36" t="n">
        <x:f>$B$6*EXP(C347)</x:f>
        <x:v>86.27397787402165</x:v>
      </x:c>
      <x:c r="E347" s="34"/>
      <x:c r="F347" s="34"/>
      <x:c r="G347" s="34"/>
      <x:c r="H347" s="34"/>
      <x:c r="I347" s="34"/>
      <x:c r="J347" s="34"/>
      <x:c r="K347" s="34"/>
      <x:c r="L347" s="34"/>
      <x:c r="M347" s="34"/>
      <x:c r="N347" s="34"/>
      <x:c r="O347" s="34"/>
      <x:c r="P347" s="34"/>
      <x:c r="Q347" s="34"/>
      <x:c r="R347" s="34"/>
      <x:c r="S347" s="34"/>
      <x:c r="T347" s="34"/>
      <x:c r="U347" s="34"/>
    </x:row>
    <x:row r="348">
      <x:c r="A348" s="34" t="n">
        <x:v>279</x:v>
      </x:c>
      <x:c r="B348" s="39" t="n">
        <x:v>-1.385694305008063</x:v>
      </x:c>
      <x:c r="C348" s="35" t="n">
        <x:f>($B$7-0.5*$B$8^2)*$B$10+$B$8*SQRT($B$10)*B348</x:f>
        <x:v>-0.21713886100161262</x:v>
      </x:c>
      <x:c r="D348" s="36" t="n">
        <x:f>$B$6*EXP(C348)</x:f>
        <x:v>80.48182036833585</x:v>
      </x:c>
      <x:c r="E348" s="34"/>
      <x:c r="F348" s="34"/>
      <x:c r="G348" s="34"/>
      <x:c r="H348" s="34"/>
      <x:c r="I348" s="34"/>
      <x:c r="J348" s="34"/>
      <x:c r="K348" s="34"/>
      <x:c r="L348" s="34"/>
      <x:c r="M348" s="34"/>
      <x:c r="N348" s="34"/>
      <x:c r="O348" s="34"/>
      <x:c r="P348" s="34"/>
      <x:c r="Q348" s="34"/>
      <x:c r="R348" s="34"/>
      <x:c r="S348" s="34"/>
      <x:c r="T348" s="34"/>
      <x:c r="U348" s="34"/>
    </x:row>
    <x:row r="349">
      <x:c r="A349" s="34" t="n">
        <x:v>280</x:v>
      </x:c>
      <x:c r="B349" s="39" t="n">
        <x:v>-0.25202783252269256</x:v>
      </x:c>
      <x:c r="C349" s="35" t="n">
        <x:f>($B$7-0.5*$B$8^2)*$B$10+$B$8*SQRT($B$10)*B349</x:f>
        <x:v>0.009594433495461484</x:v>
      </x:c>
      <x:c r="D349" s="36" t="n">
        <x:f>$B$6*EXP(C349)</x:f>
        <x:v>100.96406076259079</x:v>
      </x:c>
      <x:c r="E349" s="34"/>
      <x:c r="F349" s="34"/>
      <x:c r="G349" s="34"/>
      <x:c r="H349" s="34"/>
      <x:c r="I349" s="34"/>
      <x:c r="J349" s="34"/>
      <x:c r="K349" s="34"/>
      <x:c r="L349" s="34"/>
      <x:c r="M349" s="34"/>
      <x:c r="N349" s="34"/>
      <x:c r="O349" s="34"/>
      <x:c r="P349" s="34"/>
      <x:c r="Q349" s="34"/>
      <x:c r="R349" s="34"/>
      <x:c r="S349" s="34"/>
      <x:c r="T349" s="34"/>
      <x:c r="U349" s="34"/>
    </x:row>
    <x:row r="350">
      <x:c r="A350" s="34" t="n">
        <x:v>281</x:v>
      </x:c>
      <x:c r="B350" s="39" t="n">
        <x:v>0.9964631535344006</x:v>
      </x:c>
      <x:c r="C350" s="35" t="n">
        <x:f>($B$7-0.5*$B$8^2)*$B$10+$B$8*SQRT($B$10)*B350</x:f>
        <x:v>0.25929263070688013</x:v>
      </x:c>
      <x:c r="D350" s="36" t="n">
        <x:f>$B$6*EXP(C350)</x:f>
        <x:v>129.60130025439548</x:v>
      </x:c>
      <x:c r="E350" s="34"/>
      <x:c r="F350" s="34"/>
      <x:c r="G350" s="34"/>
      <x:c r="H350" s="34"/>
      <x:c r="I350" s="34"/>
      <x:c r="J350" s="34"/>
      <x:c r="K350" s="34"/>
      <x:c r="L350" s="34"/>
      <x:c r="M350" s="34"/>
      <x:c r="N350" s="34"/>
      <x:c r="O350" s="34"/>
      <x:c r="P350" s="34"/>
      <x:c r="Q350" s="34"/>
      <x:c r="R350" s="34"/>
      <x:c r="S350" s="34"/>
      <x:c r="T350" s="34"/>
      <x:c r="U350" s="34"/>
    </x:row>
    <x:row r="351">
      <x:c r="A351" s="34" t="n">
        <x:v>282</x:v>
      </x:c>
      <x:c r="B351" s="39" t="n">
        <x:v>0.007476584390331017</x:v>
      </x:c>
      <x:c r="C351" s="35" t="n">
        <x:f>($B$7-0.5*$B$8^2)*$B$10+$B$8*SQRT($B$10)*B351</x:f>
        <x:v>0.061495316878066204</x:v>
      </x:c>
      <x:c r="D351" s="36" t="n">
        <x:f>$B$6*EXP(C351)</x:f>
        <x:v>106.34255163657775</x:v>
      </x:c>
      <x:c r="E351" s="34"/>
      <x:c r="F351" s="34"/>
      <x:c r="G351" s="34"/>
      <x:c r="H351" s="34"/>
      <x:c r="I351" s="34"/>
      <x:c r="J351" s="34"/>
      <x:c r="K351" s="34"/>
      <x:c r="L351" s="34"/>
      <x:c r="M351" s="34"/>
      <x:c r="N351" s="34"/>
      <x:c r="O351" s="34"/>
      <x:c r="P351" s="34"/>
      <x:c r="Q351" s="34"/>
      <x:c r="R351" s="34"/>
      <x:c r="S351" s="34"/>
      <x:c r="T351" s="34"/>
      <x:c r="U351" s="34"/>
    </x:row>
    <x:row r="352">
      <x:c r="A352" s="34" t="n">
        <x:v>283</x:v>
      </x:c>
      <x:c r="B352" s="39" t="n">
        <x:v>0.7482967632100952</x:v>
      </x:c>
      <x:c r="C352" s="35" t="n">
        <x:f>($B$7-0.5*$B$8^2)*$B$10+$B$8*SQRT($B$10)*B352</x:f>
        <x:v>0.20965935264201904</x:v>
      </x:c>
      <x:c r="D352" s="36" t="n">
        <x:f>$B$6*EXP(C352)</x:f>
        <x:v>123.3257882355278</x:v>
      </x:c>
      <x:c r="E352" s="34"/>
      <x:c r="F352" s="34"/>
      <x:c r="G352" s="34"/>
      <x:c r="H352" s="34"/>
      <x:c r="I352" s="34"/>
      <x:c r="J352" s="34"/>
      <x:c r="K352" s="34"/>
      <x:c r="L352" s="34"/>
      <x:c r="M352" s="34"/>
      <x:c r="N352" s="34"/>
      <x:c r="O352" s="34"/>
      <x:c r="P352" s="34"/>
      <x:c r="Q352" s="34"/>
      <x:c r="R352" s="34"/>
      <x:c r="S352" s="34"/>
      <x:c r="T352" s="34"/>
      <x:c r="U352" s="34"/>
    </x:row>
    <x:row r="353">
      <x:c r="A353" s="34" t="n">
        <x:v>284</x:v>
      </x:c>
      <x:c r="B353" s="39" t="n">
        <x:v>0.46022963460999694</x:v>
      </x:c>
      <x:c r="C353" s="35" t="n">
        <x:f>($B$7-0.5*$B$8^2)*$B$10+$B$8*SQRT($B$10)*B353</x:f>
        <x:v>0.1520459269219994</x:v>
      </x:c>
      <x:c r="D353" s="36" t="n">
        <x:f>$B$6*EXP(C353)</x:f>
        <x:v>116.42137039562756</x:v>
      </x:c>
      <x:c r="E353" s="34"/>
      <x:c r="F353" s="34"/>
      <x:c r="G353" s="34"/>
      <x:c r="H353" s="34"/>
      <x:c r="I353" s="34"/>
      <x:c r="J353" s="34"/>
      <x:c r="K353" s="34"/>
      <x:c r="L353" s="34"/>
      <x:c r="M353" s="34"/>
      <x:c r="N353" s="34"/>
      <x:c r="O353" s="34"/>
      <x:c r="P353" s="34"/>
      <x:c r="Q353" s="34"/>
      <x:c r="R353" s="34"/>
      <x:c r="S353" s="34"/>
      <x:c r="T353" s="34"/>
      <x:c r="U353" s="34"/>
    </x:row>
    <x:row r="354">
      <x:c r="A354" s="34" t="n">
        <x:v>285</x:v>
      </x:c>
      <x:c r="B354" s="39" t="n">
        <x:v>-2.279516270285533</x:v>
      </x:c>
      <x:c r="C354" s="35" t="n">
        <x:f>($B$7-0.5*$B$8^2)*$B$10+$B$8*SQRT($B$10)*B354</x:f>
        <x:v>-0.39590325405710663</x:v>
      </x:c>
      <x:c r="D354" s="36" t="n">
        <x:f>$B$6*EXP(C354)</x:f>
        <x:v>67.30718097544565</x:v>
      </x:c>
      <x:c r="E354" s="34"/>
      <x:c r="F354" s="34"/>
      <x:c r="G354" s="34"/>
      <x:c r="H354" s="34"/>
      <x:c r="I354" s="34"/>
      <x:c r="J354" s="34"/>
      <x:c r="K354" s="34"/>
      <x:c r="L354" s="34"/>
      <x:c r="M354" s="34"/>
      <x:c r="N354" s="34"/>
      <x:c r="O354" s="34"/>
      <x:c r="P354" s="34"/>
      <x:c r="Q354" s="34"/>
      <x:c r="R354" s="34"/>
      <x:c r="S354" s="34"/>
      <x:c r="T354" s="34"/>
      <x:c r="U354" s="34"/>
    </x:row>
    <x:row r="355">
      <x:c r="A355" s="34" t="n">
        <x:v>286</x:v>
      </x:c>
      <x:c r="B355" s="39" t="n">
        <x:v>-0.41570628419131</x:v>
      </x:c>
      <x:c r="C355" s="35" t="n">
        <x:f>($B$7-0.5*$B$8^2)*$B$10+$B$8*SQRT($B$10)*B355</x:f>
        <x:v>-0.023141256838262014</x:v>
      </x:c>
      <x:c r="D355" s="36" t="n">
        <x:f>$B$6*EXP(C355)</x:f>
        <x:v>97.71244485141088</x:v>
      </x:c>
      <x:c r="E355" s="34"/>
      <x:c r="F355" s="34"/>
      <x:c r="G355" s="34"/>
      <x:c r="H355" s="34"/>
      <x:c r="I355" s="34"/>
      <x:c r="J355" s="34"/>
      <x:c r="K355" s="34"/>
      <x:c r="L355" s="34"/>
      <x:c r="M355" s="34"/>
      <x:c r="N355" s="34"/>
      <x:c r="O355" s="34"/>
      <x:c r="P355" s="34"/>
      <x:c r="Q355" s="34"/>
      <x:c r="R355" s="34"/>
      <x:c r="S355" s="34"/>
      <x:c r="T355" s="34"/>
      <x:c r="U355" s="34"/>
    </x:row>
    <x:row r="356">
      <x:c r="A356" s="34" t="n">
        <x:v>287</x:v>
      </x:c>
      <x:c r="B356" s="39" t="n">
        <x:v>-0.4624819230685183</x:v>
      </x:c>
      <x:c r="C356" s="35" t="n">
        <x:f>($B$7-0.5*$B$8^2)*$B$10+$B$8*SQRT($B$10)*B356</x:f>
        <x:v>-0.032496384613703674</x:v>
      </x:c>
      <x:c r="D356" s="36" t="n">
        <x:f>$B$6*EXP(C356)</x:f>
        <x:v>96.80259496127323</x:v>
      </x:c>
      <x:c r="E356" s="34"/>
      <x:c r="F356" s="34"/>
      <x:c r="G356" s="34"/>
      <x:c r="H356" s="34"/>
      <x:c r="I356" s="34"/>
      <x:c r="J356" s="34"/>
      <x:c r="K356" s="34"/>
      <x:c r="L356" s="34"/>
      <x:c r="M356" s="34"/>
      <x:c r="N356" s="34"/>
      <x:c r="O356" s="34"/>
      <x:c r="P356" s="34"/>
      <x:c r="Q356" s="34"/>
      <x:c r="R356" s="34"/>
      <x:c r="S356" s="34"/>
      <x:c r="T356" s="34"/>
      <x:c r="U356" s="34"/>
    </x:row>
    <x:row r="357">
      <x:c r="A357" s="34" t="n">
        <x:v>288</x:v>
      </x:c>
      <x:c r="B357" s="39" t="n">
        <x:v>-1.689734009033116</x:v>
      </x:c>
      <x:c r="C357" s="35" t="n">
        <x:f>($B$7-0.5*$B$8^2)*$B$10+$B$8*SQRT($B$10)*B357</x:f>
        <x:v>-0.27794680180662323</x:v>
      </x:c>
      <x:c r="D357" s="36" t="n">
        <x:f>$B$6*EXP(C357)</x:f>
        <x:v>75.73371094087022</x:v>
      </x:c>
      <x:c r="E357" s="34"/>
      <x:c r="F357" s="34"/>
      <x:c r="G357" s="34"/>
      <x:c r="H357" s="34"/>
      <x:c r="I357" s="34"/>
      <x:c r="J357" s="34"/>
      <x:c r="K357" s="34"/>
      <x:c r="L357" s="34"/>
      <x:c r="M357" s="34"/>
      <x:c r="N357" s="34"/>
      <x:c r="O357" s="34"/>
      <x:c r="P357" s="34"/>
      <x:c r="Q357" s="34"/>
      <x:c r="R357" s="34"/>
      <x:c r="S357" s="34"/>
      <x:c r="T357" s="34"/>
      <x:c r="U357" s="34"/>
    </x:row>
    <x:row r="358">
      <x:c r="A358" s="34" t="n">
        <x:v>289</x:v>
      </x:c>
      <x:c r="B358" s="39" t="n">
        <x:v>0.024710343767011603</x:v>
      </x:c>
      <x:c r="C358" s="35" t="n">
        <x:f>($B$7-0.5*$B$8^2)*$B$10+$B$8*SQRT($B$10)*B358</x:f>
        <x:v>0.06494206875340232</x:v>
      </x:c>
      <x:c r="D358" s="36" t="n">
        <x:f>$B$6*EXP(C358)</x:f>
        <x:v>106.70972043222659</x:v>
      </x:c>
      <x:c r="E358" s="34"/>
      <x:c r="F358" s="34"/>
      <x:c r="G358" s="34"/>
      <x:c r="H358" s="34"/>
      <x:c r="I358" s="34"/>
      <x:c r="J358" s="34"/>
      <x:c r="K358" s="34"/>
      <x:c r="L358" s="34"/>
      <x:c r="M358" s="34"/>
      <x:c r="N358" s="34"/>
      <x:c r="O358" s="34"/>
      <x:c r="P358" s="34"/>
      <x:c r="Q358" s="34"/>
      <x:c r="R358" s="34"/>
      <x:c r="S358" s="34"/>
      <x:c r="T358" s="34"/>
      <x:c r="U358" s="34"/>
    </x:row>
    <x:row r="359">
      <x:c r="A359" s="34" t="n">
        <x:v>290</x:v>
      </x:c>
      <x:c r="B359" s="39" t="n">
        <x:v>0.024910598800033473</x:v>
      </x:c>
      <x:c r="C359" s="35" t="n">
        <x:f>($B$7-0.5*$B$8^2)*$B$10+$B$8*SQRT($B$10)*B359</x:f>
        <x:v>0.06498211976000669</x:v>
      </x:c>
      <x:c r="D359" s="36" t="n">
        <x:f>$B$6*EXP(C359)</x:f>
        <x:v>106.71399434953115</x:v>
      </x:c>
      <x:c r="E359" s="34"/>
      <x:c r="F359" s="34"/>
      <x:c r="G359" s="34"/>
      <x:c r="H359" s="34"/>
      <x:c r="I359" s="34"/>
      <x:c r="J359" s="34"/>
      <x:c r="K359" s="34"/>
      <x:c r="L359" s="34"/>
      <x:c r="M359" s="34"/>
      <x:c r="N359" s="34"/>
      <x:c r="O359" s="34"/>
      <x:c r="P359" s="34"/>
      <x:c r="Q359" s="34"/>
      <x:c r="R359" s="34"/>
      <x:c r="S359" s="34"/>
      <x:c r="T359" s="34"/>
      <x:c r="U359" s="34"/>
    </x:row>
    <x:row r="360">
      <x:c r="A360" s="34" t="n">
        <x:v>291</x:v>
      </x:c>
      <x:c r="B360" s="39" t="n">
        <x:v>1.8606915687784293</x:v>
      </x:c>
      <x:c r="C360" s="35" t="n">
        <x:f>($B$7-0.5*$B$8^2)*$B$10+$B$8*SQRT($B$10)*B360</x:f>
        <x:v>0.4321383137556859</x:v>
      </x:c>
      <x:c r="D360" s="36" t="n">
        <x:f>$B$6*EXP(C360)</x:f>
        <x:v>154.05481794304396</x:v>
      </x:c>
      <x:c r="E360" s="34"/>
      <x:c r="F360" s="34"/>
      <x:c r="G360" s="34"/>
      <x:c r="H360" s="34"/>
      <x:c r="I360" s="34"/>
      <x:c r="J360" s="34"/>
      <x:c r="K360" s="34"/>
      <x:c r="L360" s="34"/>
      <x:c r="M360" s="34"/>
      <x:c r="N360" s="34"/>
      <x:c r="O360" s="34"/>
      <x:c r="P360" s="34"/>
      <x:c r="Q360" s="34"/>
      <x:c r="R360" s="34"/>
      <x:c r="S360" s="34"/>
      <x:c r="T360" s="34"/>
      <x:c r="U360" s="34"/>
    </x:row>
    <x:row r="361">
      <x:c r="A361" s="34" t="n">
        <x:v>292</x:v>
      </x:c>
      <x:c r="B361" s="39" t="n">
        <x:v>0.9218214434358049</x:v>
      </x:c>
      <x:c r="C361" s="35" t="n">
        <x:f>($B$7-0.5*$B$8^2)*$B$10+$B$8*SQRT($B$10)*B361</x:f>
        <x:v>0.24436428868716098</x:v>
      </x:c>
      <x:c r="D361" s="36" t="n">
        <x:f>$B$6*EXP(C361)</x:f>
        <x:v>127.68093729896921</x:v>
      </x:c>
      <x:c r="E361" s="34"/>
      <x:c r="F361" s="34"/>
      <x:c r="G361" s="34"/>
      <x:c r="H361" s="34"/>
      <x:c r="I361" s="34"/>
      <x:c r="J361" s="34"/>
      <x:c r="K361" s="34"/>
      <x:c r="L361" s="34"/>
      <x:c r="M361" s="34"/>
      <x:c r="N361" s="34"/>
      <x:c r="O361" s="34"/>
      <x:c r="P361" s="34"/>
      <x:c r="Q361" s="34"/>
      <x:c r="R361" s="34"/>
      <x:c r="S361" s="34"/>
      <x:c r="T361" s="34"/>
      <x:c r="U361" s="34"/>
    </x:row>
    <x:row r="362">
      <x:c r="A362" s="34" t="n">
        <x:v>293</x:v>
      </x:c>
      <x:c r="B362" s="39" t="n">
        <x:v>0.6106471277055768</x:v>
      </x:c>
      <x:c r="C362" s="35" t="n">
        <x:f>($B$7-0.5*$B$8^2)*$B$10+$B$8*SQRT($B$10)*B362</x:f>
        <x:v>0.1821294255411154</x:v>
      </x:c>
      <x:c r="D362" s="36" t="n">
        <x:f>$B$6*EXP(C362)</x:f>
        <x:v>119.97694646438255</x:v>
      </x:c>
      <x:c r="E362" s="34"/>
      <x:c r="F362" s="34"/>
      <x:c r="G362" s="34"/>
      <x:c r="H362" s="34"/>
      <x:c r="I362" s="34"/>
      <x:c r="J362" s="34"/>
      <x:c r="K362" s="34"/>
      <x:c r="L362" s="34"/>
      <x:c r="M362" s="34"/>
      <x:c r="N362" s="34"/>
      <x:c r="O362" s="34"/>
      <x:c r="P362" s="34"/>
      <x:c r="Q362" s="34"/>
      <x:c r="R362" s="34"/>
      <x:c r="S362" s="34"/>
      <x:c r="T362" s="34"/>
      <x:c r="U362" s="34"/>
    </x:row>
    <x:row r="363">
      <x:c r="A363" s="34" t="n">
        <x:v>294</x:v>
      </x:c>
      <x:c r="B363" s="39" t="n">
        <x:v>-0.33385456103580136</x:v>
      </x:c>
      <x:c r="C363" s="35" t="n">
        <x:f>($B$7-0.5*$B$8^2)*$B$10+$B$8*SQRT($B$10)*B363</x:f>
        <x:v>-0.006770912207160279</x:v>
      </x:c>
      <x:c r="D363" s="36" t="n">
        <x:f>$B$6*EXP(C363)</x:f>
        <x:v>99.32519587706581</x:v>
      </x:c>
      <x:c r="E363" s="34"/>
      <x:c r="F363" s="34"/>
      <x:c r="G363" s="34"/>
      <x:c r="H363" s="34"/>
      <x:c r="I363" s="34"/>
      <x:c r="J363" s="34"/>
      <x:c r="K363" s="34"/>
      <x:c r="L363" s="34"/>
      <x:c r="M363" s="34"/>
      <x:c r="N363" s="34"/>
      <x:c r="O363" s="34"/>
      <x:c r="P363" s="34"/>
      <x:c r="Q363" s="34"/>
      <x:c r="R363" s="34"/>
      <x:c r="S363" s="34"/>
      <x:c r="T363" s="34"/>
      <x:c r="U363" s="34"/>
    </x:row>
    <x:row r="364">
      <x:c r="A364" s="34" t="n">
        <x:v>295</x:v>
      </x:c>
      <x:c r="B364" s="39" t="n">
        <x:v>-0.32596944877516004</x:v>
      </x:c>
      <x:c r="C364" s="35" t="n">
        <x:f>($B$7-0.5*$B$8^2)*$B$10+$B$8*SQRT($B$10)*B364</x:f>
        <x:v>-0.005193889755032016</x:v>
      </x:c>
      <x:c r="D364" s="36" t="n">
        <x:f>$B$6*EXP(C364)</x:f>
        <x:v>99.48195751684992</x:v>
      </x:c>
      <x:c r="E364" s="34"/>
      <x:c r="F364" s="34"/>
      <x:c r="G364" s="34"/>
      <x:c r="H364" s="34"/>
      <x:c r="I364" s="34"/>
      <x:c r="J364" s="34"/>
      <x:c r="K364" s="34"/>
      <x:c r="L364" s="34"/>
      <x:c r="M364" s="34"/>
      <x:c r="N364" s="34"/>
      <x:c r="O364" s="34"/>
      <x:c r="P364" s="34"/>
      <x:c r="Q364" s="34"/>
      <x:c r="R364" s="34"/>
      <x:c r="S364" s="34"/>
      <x:c r="T364" s="34"/>
      <x:c r="U364" s="34"/>
    </x:row>
    <x:row r="365">
      <x:c r="A365" s="34" t="n">
        <x:v>296</x:v>
      </x:c>
      <x:c r="B365" s="39" t="n">
        <x:v>0.9742916613256485</x:v>
      </x:c>
      <x:c r="C365" s="35" t="n">
        <x:f>($B$7-0.5*$B$8^2)*$B$10+$B$8*SQRT($B$10)*B365</x:f>
        <x:v>0.2548583322651297</x:v>
      </x:c>
      <x:c r="D365" s="36" t="n">
        <x:f>$B$6*EXP(C365)</x:f>
        <x:v>129.02788170471317</x:v>
      </x:c>
      <x:c r="E365" s="34"/>
      <x:c r="F365" s="34"/>
      <x:c r="G365" s="34"/>
      <x:c r="H365" s="34"/>
      <x:c r="I365" s="34"/>
      <x:c r="J365" s="34"/>
      <x:c r="K365" s="34"/>
      <x:c r="L365" s="34"/>
      <x:c r="M365" s="34"/>
      <x:c r="N365" s="34"/>
      <x:c r="O365" s="34"/>
      <x:c r="P365" s="34"/>
      <x:c r="Q365" s="34"/>
      <x:c r="R365" s="34"/>
      <x:c r="S365" s="34"/>
      <x:c r="T365" s="34"/>
      <x:c r="U365" s="34"/>
    </x:row>
    <x:row r="366">
      <x:c r="A366" s="34" t="n">
        <x:v>297</x:v>
      </x:c>
      <x:c r="B366" s="39" t="n">
        <x:v>0.570204325821428</x:v>
      </x:c>
      <x:c r="C366" s="35" t="n">
        <x:f>($B$7-0.5*$B$8^2)*$B$10+$B$8*SQRT($B$10)*B366</x:f>
        <x:v>0.1740408651642856</x:v>
      </x:c>
      <x:c r="D366" s="36" t="n">
        <x:f>$B$6*EXP(C366)</x:f>
        <x:v>119.0104198630256</x:v>
      </x:c>
      <x:c r="E366" s="34"/>
      <x:c r="F366" s="34"/>
      <x:c r="G366" s="34"/>
      <x:c r="H366" s="34"/>
      <x:c r="I366" s="34"/>
      <x:c r="J366" s="34"/>
      <x:c r="K366" s="34"/>
      <x:c r="L366" s="34"/>
      <x:c r="M366" s="34"/>
      <x:c r="N366" s="34"/>
      <x:c r="O366" s="34"/>
      <x:c r="P366" s="34"/>
      <x:c r="Q366" s="34"/>
      <x:c r="R366" s="34"/>
      <x:c r="S366" s="34"/>
      <x:c r="T366" s="34"/>
      <x:c r="U366" s="34"/>
    </x:row>
    <x:row r="367">
      <x:c r="A367" s="34" t="n">
        <x:v>298</x:v>
      </x:c>
      <x:c r="B367" s="39" t="n">
        <x:v>0.6655671060342735</x:v>
      </x:c>
      <x:c r="C367" s="35" t="n">
        <x:f>($B$7-0.5*$B$8^2)*$B$10+$B$8*SQRT($B$10)*B367</x:f>
        <x:v>0.1931134212068547</x:v>
      </x:c>
      <x:c r="D367" s="36" t="n">
        <x:f>$B$6*EXP(C367)</x:f>
        <x:v>121.30203679511153</x:v>
      </x:c>
      <x:c r="E367" s="34"/>
      <x:c r="F367" s="34"/>
      <x:c r="G367" s="34"/>
      <x:c r="H367" s="34"/>
      <x:c r="I367" s="34"/>
      <x:c r="J367" s="34"/>
      <x:c r="K367" s="34"/>
      <x:c r="L367" s="34"/>
      <x:c r="M367" s="34"/>
      <x:c r="N367" s="34"/>
      <x:c r="O367" s="34"/>
      <x:c r="P367" s="34"/>
      <x:c r="Q367" s="34"/>
      <x:c r="R367" s="34"/>
      <x:c r="S367" s="34"/>
      <x:c r="T367" s="34"/>
      <x:c r="U367" s="34"/>
    </x:row>
    <x:row r="368">
      <x:c r="A368" s="34" t="n">
        <x:v>299</x:v>
      </x:c>
      <x:c r="B368" s="39" t="n">
        <x:v>0.3138656800250051</x:v>
      </x:c>
      <x:c r="C368" s="35" t="n">
        <x:f>($B$7-0.5*$B$8^2)*$B$10+$B$8*SQRT($B$10)*B368</x:f>
        <x:v>0.12277313600500102</x:v>
      </x:c>
      <x:c r="D368" s="36" t="n">
        <x:f>$B$6*EXP(C368)</x:f>
        <x:v>113.06278930894386</x:v>
      </x:c>
      <x:c r="E368" s="34"/>
      <x:c r="F368" s="34"/>
      <x:c r="G368" s="34"/>
      <x:c r="H368" s="34"/>
      <x:c r="I368" s="34"/>
      <x:c r="J368" s="34"/>
      <x:c r="K368" s="34"/>
      <x:c r="L368" s="34"/>
      <x:c r="M368" s="34"/>
      <x:c r="N368" s="34"/>
      <x:c r="O368" s="34"/>
      <x:c r="P368" s="34"/>
      <x:c r="Q368" s="34"/>
      <x:c r="R368" s="34"/>
      <x:c r="S368" s="34"/>
      <x:c r="T368" s="34"/>
      <x:c r="U368" s="34"/>
    </x:row>
    <x:row r="369">
      <x:c r="A369" s="34" t="n">
        <x:v>300</x:v>
      </x:c>
      <x:c r="B369" s="39" t="n">
        <x:v>0.7633468242970235</x:v>
      </x:c>
      <x:c r="C369" s="35" t="n">
        <x:f>($B$7-0.5*$B$8^2)*$B$10+$B$8*SQRT($B$10)*B369</x:f>
        <x:v>0.2126693648594047</x:v>
      </x:c>
      <x:c r="D369" s="36" t="n">
        <x:f>$B$6*EXP(C369)</x:f>
        <x:v>123.69755960232081</x:v>
      </x:c>
      <x:c r="E369" s="34"/>
      <x:c r="F369" s="34"/>
      <x:c r="G369" s="34"/>
      <x:c r="H369" s="34"/>
      <x:c r="I369" s="34"/>
      <x:c r="J369" s="34"/>
      <x:c r="K369" s="34"/>
      <x:c r="L369" s="34"/>
      <x:c r="M369" s="34"/>
      <x:c r="N369" s="34"/>
      <x:c r="O369" s="34"/>
      <x:c r="P369" s="34"/>
      <x:c r="Q369" s="34"/>
      <x:c r="R369" s="34"/>
      <x:c r="S369" s="34"/>
      <x:c r="T369" s="34"/>
      <x:c r="U369" s="34"/>
    </x:row>
    <x:row r="370">
      <x:c r="A370" s="34" t="n">
        <x:v>301</x:v>
      </x:c>
      <x:c r="B370" s="39" t="n">
        <x:v>-1.049912434721122</x:v>
      </x:c>
      <x:c r="C370" s="35" t="n">
        <x:f>($B$7-0.5*$B$8^2)*$B$10+$B$8*SQRT($B$10)*B370</x:f>
        <x:v>-0.1499824869442244</x:v>
      </x:c>
      <x:c r="D370" s="36" t="n">
        <x:f>$B$6*EXP(C370)</x:f>
        <x:v>86.07230501838488</x:v>
      </x:c>
      <x:c r="E370" s="34"/>
      <x:c r="F370" s="34"/>
      <x:c r="G370" s="34"/>
      <x:c r="H370" s="34"/>
      <x:c r="I370" s="34"/>
      <x:c r="J370" s="34"/>
      <x:c r="K370" s="34"/>
      <x:c r="L370" s="34"/>
      <x:c r="M370" s="34"/>
      <x:c r="N370" s="34"/>
      <x:c r="O370" s="34"/>
      <x:c r="P370" s="34"/>
      <x:c r="Q370" s="34"/>
      <x:c r="R370" s="34"/>
      <x:c r="S370" s="34"/>
      <x:c r="T370" s="34"/>
      <x:c r="U370" s="34"/>
    </x:row>
    <x:row r="371">
      <x:c r="A371" s="34" t="n">
        <x:v>302</x:v>
      </x:c>
      <x:c r="B371" s="39" t="n">
        <x:v>-0.5707905069677894</x:v>
      </x:c>
      <x:c r="C371" s="35" t="n">
        <x:f>($B$7-0.5*$B$8^2)*$B$10+$B$8*SQRT($B$10)*B371</x:f>
        <x:v>-0.054158101393557895</x:v>
      </x:c>
      <x:c r="D371" s="36" t="n">
        <x:f>$B$6*EXP(C371)</x:f>
        <x:v>94.72823280058653</x:v>
      </x:c>
      <x:c r="E371" s="34"/>
      <x:c r="F371" s="34"/>
      <x:c r="G371" s="34"/>
      <x:c r="H371" s="34"/>
      <x:c r="I371" s="34"/>
      <x:c r="J371" s="34"/>
      <x:c r="K371" s="34"/>
      <x:c r="L371" s="34"/>
      <x:c r="M371" s="34"/>
      <x:c r="N371" s="34"/>
      <x:c r="O371" s="34"/>
      <x:c r="P371" s="34"/>
      <x:c r="Q371" s="34"/>
      <x:c r="R371" s="34"/>
      <x:c r="S371" s="34"/>
      <x:c r="T371" s="34"/>
      <x:c r="U371" s="34"/>
    </x:row>
    <x:row r="372">
      <x:c r="A372" s="34" t="n">
        <x:v>303</x:v>
      </x:c>
      <x:c r="B372" s="39" t="n">
        <x:v>-0.8663956263050125</x:v>
      </x:c>
      <x:c r="C372" s="35" t="n">
        <x:f>($B$7-0.5*$B$8^2)*$B$10+$B$8*SQRT($B$10)*B372</x:f>
        <x:v>-0.11327912526100253</x:v>
      </x:c>
      <x:c r="D372" s="36" t="n">
        <x:f>$B$6*EXP(C372)</x:f>
        <x:v>89.290139399475</x:v>
      </x:c>
      <x:c r="E372" s="34"/>
      <x:c r="F372" s="34"/>
      <x:c r="G372" s="34"/>
      <x:c r="H372" s="34"/>
      <x:c r="I372" s="34"/>
      <x:c r="J372" s="34"/>
      <x:c r="K372" s="34"/>
      <x:c r="L372" s="34"/>
      <x:c r="M372" s="34"/>
      <x:c r="N372" s="34"/>
      <x:c r="O372" s="34"/>
      <x:c r="P372" s="34"/>
      <x:c r="Q372" s="34"/>
      <x:c r="R372" s="34"/>
      <x:c r="S372" s="34"/>
      <x:c r="T372" s="34"/>
      <x:c r="U372" s="34"/>
    </x:row>
    <x:row r="373">
      <x:c r="A373" s="34" t="n">
        <x:v>304</x:v>
      </x:c>
      <x:c r="B373" s="39" t="n">
        <x:v>-0.09237771775113238</x:v>
      </x:c>
      <x:c r="C373" s="35" t="n">
        <x:f>($B$7-0.5*$B$8^2)*$B$10+$B$8*SQRT($B$10)*B373</x:f>
        <x:v>0.041524456449773525</x:v>
      </x:c>
      <x:c r="D373" s="36" t="n">
        <x:f>$B$6*EXP(C373)</x:f>
        <x:v>104.23986549100852</x:v>
      </x:c>
      <x:c r="E373" s="34"/>
      <x:c r="F373" s="34"/>
      <x:c r="G373" s="34"/>
      <x:c r="H373" s="34"/>
      <x:c r="I373" s="34"/>
      <x:c r="J373" s="34"/>
      <x:c r="K373" s="34"/>
      <x:c r="L373" s="34"/>
      <x:c r="M373" s="34"/>
      <x:c r="N373" s="34"/>
      <x:c r="O373" s="34"/>
      <x:c r="P373" s="34"/>
      <x:c r="Q373" s="34"/>
      <x:c r="R373" s="34"/>
      <x:c r="S373" s="34"/>
      <x:c r="T373" s="34"/>
      <x:c r="U373" s="34"/>
    </x:row>
    <x:row r="374">
      <x:c r="A374" s="34" t="n">
        <x:v>305</x:v>
      </x:c>
      <x:c r="B374" s="39" t="n">
        <x:v>-0.2789554242037325</x:v>
      </x:c>
      <x:c r="C374" s="35" t="n">
        <x:f>($B$7-0.5*$B$8^2)*$B$10+$B$8*SQRT($B$10)*B374</x:f>
        <x:v>0.0042089151592535</x:v>
      </x:c>
      <x:c r="D374" s="36" t="n">
        <x:f>$B$6*EXP(C374)</x:f>
        <x:v>100.4217785082548</x:v>
      </x:c>
      <x:c r="E374" s="34"/>
      <x:c r="F374" s="34"/>
      <x:c r="G374" s="34"/>
      <x:c r="H374" s="34"/>
      <x:c r="I374" s="34"/>
      <x:c r="J374" s="34"/>
      <x:c r="K374" s="34"/>
      <x:c r="L374" s="34"/>
      <x:c r="M374" s="34"/>
      <x:c r="N374" s="34"/>
      <x:c r="O374" s="34"/>
      <x:c r="P374" s="34"/>
      <x:c r="Q374" s="34"/>
      <x:c r="R374" s="34"/>
      <x:c r="S374" s="34"/>
      <x:c r="T374" s="34"/>
      <x:c r="U374" s="34"/>
    </x:row>
    <x:row r="375">
      <x:c r="A375" s="34" t="n">
        <x:v>306</x:v>
      </x:c>
      <x:c r="B375" s="39" t="n">
        <x:v>0.6823971129915819</x:v>
      </x:c>
      <x:c r="C375" s="35" t="n">
        <x:f>($B$7-0.5*$B$8^2)*$B$10+$B$8*SQRT($B$10)*B375</x:f>
        <x:v>0.19647942259831638</x:v>
      </x:c>
      <x:c r="D375" s="36" t="n">
        <x:f>$B$6*EXP(C375)</x:f>
        <x:v>121.71102756534766</x:v>
      </x:c>
      <x:c r="E375" s="34"/>
      <x:c r="F375" s="34"/>
      <x:c r="G375" s="34"/>
      <x:c r="H375" s="34"/>
      <x:c r="I375" s="34"/>
      <x:c r="J375" s="34"/>
      <x:c r="K375" s="34"/>
      <x:c r="L375" s="34"/>
      <x:c r="M375" s="34"/>
      <x:c r="N375" s="34"/>
      <x:c r="O375" s="34"/>
      <x:c r="P375" s="34"/>
      <x:c r="Q375" s="34"/>
      <x:c r="R375" s="34"/>
      <x:c r="S375" s="34"/>
      <x:c r="T375" s="34"/>
      <x:c r="U375" s="34"/>
    </x:row>
    <x:row r="376">
      <x:c r="A376" s="34" t="n">
        <x:v>307</x:v>
      </x:c>
      <x:c r="B376" s="39" t="n">
        <x:v>-1.3870773865025054</x:v>
      </x:c>
      <x:c r="C376" s="35" t="n">
        <x:f>($B$7-0.5*$B$8^2)*$B$10+$B$8*SQRT($B$10)*B376</x:f>
        <x:v>-0.2174154773005011</x:v>
      </x:c>
      <x:c r="D376" s="36" t="n">
        <x:f>$B$6*EXP(C376)</x:f>
        <x:v>80.45956086387055</x:v>
      </x:c>
      <x:c r="E376" s="34"/>
      <x:c r="F376" s="34"/>
      <x:c r="G376" s="34"/>
      <x:c r="H376" s="34"/>
      <x:c r="I376" s="34"/>
      <x:c r="J376" s="34"/>
      <x:c r="K376" s="34"/>
      <x:c r="L376" s="34"/>
      <x:c r="M376" s="34"/>
      <x:c r="N376" s="34"/>
      <x:c r="O376" s="34"/>
      <x:c r="P376" s="34"/>
      <x:c r="Q376" s="34"/>
      <x:c r="R376" s="34"/>
      <x:c r="S376" s="34"/>
      <x:c r="T376" s="34"/>
      <x:c r="U376" s="34"/>
    </x:row>
    <x:row r="377">
      <x:c r="A377" s="34" t="n">
        <x:v>308</x:v>
      </x:c>
      <x:c r="B377" s="39" t="n">
        <x:v>-3.6987667529129613</x:v>
      </x:c>
      <x:c r="C377" s="35" t="n">
        <x:f>($B$7-0.5*$B$8^2)*$B$10+$B$8*SQRT($B$10)*B377</x:f>
        <x:v>-0.6797533505825923</x:v>
      </x:c>
      <x:c r="D377" s="36" t="n">
        <x:f>$B$6*EXP(C377)</x:f>
        <x:v>50.67419645631317</x:v>
      </x:c>
      <x:c r="E377" s="34"/>
      <x:c r="F377" s="34"/>
      <x:c r="G377" s="34"/>
      <x:c r="H377" s="34"/>
      <x:c r="I377" s="34"/>
      <x:c r="J377" s="34"/>
      <x:c r="K377" s="34"/>
      <x:c r="L377" s="34"/>
      <x:c r="M377" s="34"/>
      <x:c r="N377" s="34"/>
      <x:c r="O377" s="34"/>
      <x:c r="P377" s="34"/>
      <x:c r="Q377" s="34"/>
      <x:c r="R377" s="34"/>
      <x:c r="S377" s="34"/>
      <x:c r="T377" s="34"/>
      <x:c r="U377" s="34"/>
    </x:row>
    <x:row r="378">
      <x:c r="A378" s="34" t="n">
        <x:v>309</x:v>
      </x:c>
      <x:c r="B378" s="39" t="n">
        <x:v>0.878296423665516</x:v>
      </x:c>
      <x:c r="C378" s="35" t="n">
        <x:f>($B$7-0.5*$B$8^2)*$B$10+$B$8*SQRT($B$10)*B378</x:f>
        <x:v>0.2356592847331032</x:v>
      </x:c>
      <x:c r="D378" s="36" t="n">
        <x:f>$B$6*EXP(C378)</x:f>
        <x:v>126.57429787336282</x:v>
      </x:c>
      <x:c r="E378" s="34"/>
      <x:c r="F378" s="34"/>
      <x:c r="G378" s="34"/>
      <x:c r="H378" s="34"/>
      <x:c r="I378" s="34"/>
      <x:c r="J378" s="34"/>
      <x:c r="K378" s="34"/>
      <x:c r="L378" s="34"/>
      <x:c r="M378" s="34"/>
      <x:c r="N378" s="34"/>
      <x:c r="O378" s="34"/>
      <x:c r="P378" s="34"/>
      <x:c r="Q378" s="34"/>
      <x:c r="R378" s="34"/>
      <x:c r="S378" s="34"/>
      <x:c r="T378" s="34"/>
      <x:c r="U378" s="34"/>
    </x:row>
    <x:row r="379">
      <x:c r="A379" s="34" t="n">
        <x:v>310</x:v>
      </x:c>
      <x:c r="B379" s="39" t="n">
        <x:v>-0.7182500195427148</x:v>
      </x:c>
      <x:c r="C379" s="35" t="n">
        <x:f>($B$7-0.5*$B$8^2)*$B$10+$B$8*SQRT($B$10)*B379</x:f>
        <x:v>-0.08365000390854296</x:v>
      </x:c>
      <x:c r="D379" s="36" t="n">
        <x:f>$B$6*EXP(C379)</x:f>
        <x:v>91.97531097615985</x:v>
      </x:c>
      <x:c r="E379" s="34"/>
      <x:c r="F379" s="34"/>
      <x:c r="G379" s="34"/>
      <x:c r="H379" s="34"/>
      <x:c r="I379" s="34"/>
      <x:c r="J379" s="34"/>
      <x:c r="K379" s="34"/>
      <x:c r="L379" s="34"/>
      <x:c r="M379" s="34"/>
      <x:c r="N379" s="34"/>
      <x:c r="O379" s="34"/>
      <x:c r="P379" s="34"/>
      <x:c r="Q379" s="34"/>
      <x:c r="R379" s="34"/>
      <x:c r="S379" s="34"/>
      <x:c r="T379" s="34"/>
      <x:c r="U379" s="34"/>
    </x:row>
    <x:row r="380">
      <x:c r="A380" s="34" t="n">
        <x:v>311</x:v>
      </x:c>
      <x:c r="B380" s="39" t="n">
        <x:v>-0.9791757232513396</x:v>
      </x:c>
      <x:c r="C380" s="35" t="n">
        <x:f>($B$7-0.5*$B$8^2)*$B$10+$B$8*SQRT($B$10)*B380</x:f>
        <x:v>-0.13583514465026794</x:v>
      </x:c>
      <x:c r="D380" s="36" t="n">
        <x:f>$B$6*EXP(C380)</x:f>
        <x:v>87.29865371275581</x:v>
      </x:c>
      <x:c r="E380" s="34"/>
      <x:c r="F380" s="34"/>
      <x:c r="G380" s="34"/>
      <x:c r="H380" s="34"/>
      <x:c r="I380" s="34"/>
      <x:c r="J380" s="34"/>
      <x:c r="K380" s="34"/>
      <x:c r="L380" s="34"/>
      <x:c r="M380" s="34"/>
      <x:c r="N380" s="34"/>
      <x:c r="O380" s="34"/>
      <x:c r="P380" s="34"/>
      <x:c r="Q380" s="34"/>
      <x:c r="R380" s="34"/>
      <x:c r="S380" s="34"/>
      <x:c r="T380" s="34"/>
      <x:c r="U380" s="34"/>
    </x:row>
    <x:row r="381">
      <x:c r="A381" s="34" t="n">
        <x:v>312</x:v>
      </x:c>
      <x:c r="B381" s="39" t="n">
        <x:v>-0.6743416856395246</x:v>
      </x:c>
      <x:c r="C381" s="35" t="n">
        <x:f>($B$7-0.5*$B$8^2)*$B$10+$B$8*SQRT($B$10)*B381</x:f>
        <x:v>-0.07486833712790492</x:v>
      </x:c>
      <x:c r="D381" s="36" t="n">
        <x:f>$B$6*EXP(C381)</x:f>
        <x:v>92.7865643742152</x:v>
      </x:c>
      <x:c r="E381" s="34"/>
      <x:c r="F381" s="34"/>
      <x:c r="G381" s="34"/>
      <x:c r="H381" s="34"/>
      <x:c r="I381" s="34"/>
      <x:c r="J381" s="34"/>
      <x:c r="K381" s="34"/>
      <x:c r="L381" s="34"/>
      <x:c r="M381" s="34"/>
      <x:c r="N381" s="34"/>
      <x:c r="O381" s="34"/>
      <x:c r="P381" s="34"/>
      <x:c r="Q381" s="34"/>
      <x:c r="R381" s="34"/>
      <x:c r="S381" s="34"/>
      <x:c r="T381" s="34"/>
      <x:c r="U381" s="34"/>
    </x:row>
    <x:row r="382">
      <x:c r="A382" s="34" t="n">
        <x:v>313</x:v>
      </x:c>
      <x:c r="B382" s="39" t="n">
        <x:v>-0.6910725113630474</x:v>
      </x:c>
      <x:c r="C382" s="35" t="n">
        <x:f>($B$7-0.5*$B$8^2)*$B$10+$B$8*SQRT($B$10)*B382</x:f>
        <x:v>-0.07821450227260948</x:v>
      </x:c>
      <x:c r="D382" s="36" t="n">
        <x:f>$B$6*EXP(C382)</x:f>
        <x:v>92.47660408498145</x:v>
      </x:c>
      <x:c r="E382" s="34"/>
      <x:c r="F382" s="34"/>
      <x:c r="G382" s="34"/>
      <x:c r="H382" s="34"/>
      <x:c r="I382" s="34"/>
      <x:c r="J382" s="34"/>
      <x:c r="K382" s="34"/>
      <x:c r="L382" s="34"/>
      <x:c r="M382" s="34"/>
      <x:c r="N382" s="34"/>
      <x:c r="O382" s="34"/>
      <x:c r="P382" s="34"/>
      <x:c r="Q382" s="34"/>
      <x:c r="R382" s="34"/>
      <x:c r="S382" s="34"/>
      <x:c r="T382" s="34"/>
      <x:c r="U382" s="34"/>
    </x:row>
    <x:row r="383">
      <x:c r="A383" s="34" t="n">
        <x:v>314</x:v>
      </x:c>
      <x:c r="B383" s="39" t="n">
        <x:v>-0.15651551658563614</x:v>
      </x:c>
      <x:c r="C383" s="35" t="n">
        <x:f>($B$7-0.5*$B$8^2)*$B$10+$B$8*SQRT($B$10)*B383</x:f>
        <x:v>0.028696896682872765</x:v>
      </x:c>
      <x:c r="D383" s="36" t="n">
        <x:f>$B$6*EXP(C383)</x:f>
        <x:v>102.91126197484888</x:v>
      </x:c>
      <x:c r="E383" s="34"/>
      <x:c r="F383" s="34"/>
      <x:c r="G383" s="34"/>
      <x:c r="H383" s="34"/>
      <x:c r="I383" s="34"/>
      <x:c r="J383" s="34"/>
      <x:c r="K383" s="34"/>
      <x:c r="L383" s="34"/>
      <x:c r="M383" s="34"/>
      <x:c r="N383" s="34"/>
      <x:c r="O383" s="34"/>
      <x:c r="P383" s="34"/>
      <x:c r="Q383" s="34"/>
      <x:c r="R383" s="34"/>
      <x:c r="S383" s="34"/>
      <x:c r="T383" s="34"/>
      <x:c r="U383" s="34"/>
    </x:row>
    <x:row r="384">
      <x:c r="A384" s="34" t="n">
        <x:v>315</x:v>
      </x:c>
      <x:c r="B384" s="39" t="n">
        <x:v>-0.7977009045668293</x:v>
      </x:c>
      <x:c r="C384" s="35" t="n">
        <x:f>($B$7-0.5*$B$8^2)*$B$10+$B$8*SQRT($B$10)*B384</x:f>
        <x:v>-0.09954018091336586</x:v>
      </x:c>
      <x:c r="D384" s="36" t="n">
        <x:f>$B$6*EXP(C384)</x:f>
        <x:v>90.52535752222495</x:v>
      </x:c>
      <x:c r="E384" s="34"/>
      <x:c r="F384" s="34"/>
      <x:c r="G384" s="34"/>
      <x:c r="H384" s="34"/>
      <x:c r="I384" s="34"/>
      <x:c r="J384" s="34"/>
      <x:c r="K384" s="34"/>
      <x:c r="L384" s="34"/>
      <x:c r="M384" s="34"/>
      <x:c r="N384" s="34"/>
      <x:c r="O384" s="34"/>
      <x:c r="P384" s="34"/>
      <x:c r="Q384" s="34"/>
      <x:c r="R384" s="34"/>
      <x:c r="S384" s="34"/>
      <x:c r="T384" s="34"/>
      <x:c r="U384" s="34"/>
    </x:row>
    <x:row r="385">
      <x:c r="A385" s="34" t="n">
        <x:v>316</x:v>
      </x:c>
      <x:c r="B385" s="39" t="n">
        <x:v>0.6569623265079773</x:v>
      </x:c>
      <x:c r="C385" s="35" t="n">
        <x:f>($B$7-0.5*$B$8^2)*$B$10+$B$8*SQRT($B$10)*B385</x:f>
        <x:v>0.19139246530159545</x:v>
      </x:c>
      <x:c r="D385" s="36" t="n">
        <x:f>$B$6*EXP(C385)</x:f>
        <x:v>121.09346086503638</x:v>
      </x:c>
      <x:c r="E385" s="34"/>
      <x:c r="F385" s="34"/>
      <x:c r="G385" s="34"/>
      <x:c r="H385" s="34"/>
      <x:c r="I385" s="34"/>
      <x:c r="J385" s="34"/>
      <x:c r="K385" s="34"/>
      <x:c r="L385" s="34"/>
      <x:c r="M385" s="34"/>
      <x:c r="N385" s="34"/>
      <x:c r="O385" s="34"/>
      <x:c r="P385" s="34"/>
      <x:c r="Q385" s="34"/>
      <x:c r="R385" s="34"/>
      <x:c r="S385" s="34"/>
      <x:c r="T385" s="34"/>
      <x:c r="U385" s="34"/>
    </x:row>
    <x:row r="386">
      <x:c r="A386" s="34" t="n">
        <x:v>317</x:v>
      </x:c>
      <x:c r="B386" s="39" t="n">
        <x:v>-2.0928075438157614</x:v>
      </x:c>
      <x:c r="C386" s="35" t="n">
        <x:f>($B$7-0.5*$B$8^2)*$B$10+$B$8*SQRT($B$10)*B386</x:f>
        <x:v>-0.3585615087631523</x:v>
      </x:c>
      <x:c r="D386" s="36" t="n">
        <x:f>$B$6*EXP(C386)</x:f>
        <x:v>69.86806495343072</x:v>
      </x:c>
      <x:c r="E386" s="34"/>
      <x:c r="F386" s="34"/>
      <x:c r="G386" s="34"/>
      <x:c r="H386" s="34"/>
      <x:c r="I386" s="34"/>
      <x:c r="J386" s="34"/>
      <x:c r="K386" s="34"/>
      <x:c r="L386" s="34"/>
      <x:c r="M386" s="34"/>
      <x:c r="N386" s="34"/>
      <x:c r="O386" s="34"/>
      <x:c r="P386" s="34"/>
      <x:c r="Q386" s="34"/>
      <x:c r="R386" s="34"/>
      <x:c r="S386" s="34"/>
      <x:c r="T386" s="34"/>
      <x:c r="U386" s="34"/>
    </x:row>
    <x:row r="387">
      <x:c r="A387" s="34" t="n">
        <x:v>318</x:v>
      </x:c>
      <x:c r="B387" s="39" t="n">
        <x:v>-0.151470034558803</x:v>
      </x:c>
      <x:c r="C387" s="35" t="n">
        <x:f>($B$7-0.5*$B$8^2)*$B$10+$B$8*SQRT($B$10)*B387</x:f>
        <x:v>0.029705993088239395</x:v>
      </x:c>
      <x:c r="D387" s="36" t="n">
        <x:f>$B$6*EXP(C387)</x:f>
        <x:v>103.01516177301933</x:v>
      </x:c>
      <x:c r="E387" s="34"/>
      <x:c r="F387" s="34"/>
      <x:c r="G387" s="34"/>
      <x:c r="H387" s="34"/>
      <x:c r="I387" s="34"/>
      <x:c r="J387" s="34"/>
      <x:c r="K387" s="34"/>
      <x:c r="L387" s="34"/>
      <x:c r="M387" s="34"/>
      <x:c r="N387" s="34"/>
      <x:c r="O387" s="34"/>
      <x:c r="P387" s="34"/>
      <x:c r="Q387" s="34"/>
      <x:c r="R387" s="34"/>
      <x:c r="S387" s="34"/>
      <x:c r="T387" s="34"/>
      <x:c r="U387" s="34"/>
    </x:row>
    <x:row r="388">
      <x:c r="A388" s="34" t="n">
        <x:v>319</x:v>
      </x:c>
      <x:c r="B388" s="39" t="n">
        <x:v>0.8081548502215496</x:v>
      </x:c>
      <x:c r="C388" s="35" t="n">
        <x:f>($B$7-0.5*$B$8^2)*$B$10+$B$8*SQRT($B$10)*B388</x:f>
        <x:v>0.22163097004430993</x:v>
      </x:c>
      <x:c r="D388" s="36" t="n">
        <x:f>$B$6*EXP(C388)</x:f>
        <x:v>124.81107026307427</x:v>
      </x:c>
      <x:c r="E388" s="34"/>
      <x:c r="F388" s="34"/>
      <x:c r="G388" s="34"/>
      <x:c r="H388" s="34"/>
      <x:c r="I388" s="34"/>
      <x:c r="J388" s="34"/>
      <x:c r="K388" s="34"/>
      <x:c r="L388" s="34"/>
      <x:c r="M388" s="34"/>
      <x:c r="N388" s="34"/>
      <x:c r="O388" s="34"/>
      <x:c r="P388" s="34"/>
      <x:c r="Q388" s="34"/>
      <x:c r="R388" s="34"/>
      <x:c r="S388" s="34"/>
      <x:c r="T388" s="34"/>
      <x:c r="U388" s="34"/>
    </x:row>
    <x:row r="389">
      <x:c r="A389" s="34" t="n">
        <x:v>320</x:v>
      </x:c>
      <x:c r="B389" s="39" t="n">
        <x:v>-1.359753144900687</x:v>
      </x:c>
      <x:c r="C389" s="35" t="n">
        <x:f>($B$7-0.5*$B$8^2)*$B$10+$B$8*SQRT($B$10)*B389</x:f>
        <x:v>-0.2119506289801374</x:v>
      </x:c>
      <x:c r="D389" s="36" t="n">
        <x:f>$B$6*EXP(C389)</x:f>
        <x:v>80.90046379645925</x:v>
      </x:c>
      <x:c r="E389" s="34"/>
      <x:c r="F389" s="34"/>
      <x:c r="G389" s="34"/>
      <x:c r="H389" s="34"/>
      <x:c r="I389" s="34"/>
      <x:c r="J389" s="34"/>
      <x:c r="K389" s="34"/>
      <x:c r="L389" s="34"/>
      <x:c r="M389" s="34"/>
      <x:c r="N389" s="34"/>
      <x:c r="O389" s="34"/>
      <x:c r="P389" s="34"/>
      <x:c r="Q389" s="34"/>
      <x:c r="R389" s="34"/>
      <x:c r="S389" s="34"/>
      <x:c r="T389" s="34"/>
      <x:c r="U389" s="34"/>
    </x:row>
    <x:row r="390">
      <x:c r="A390" s="34" t="n">
        <x:v>321</x:v>
      </x:c>
      <x:c r="B390" s="39" t="n">
        <x:v>1.6753857717703207</x:v>
      </x:c>
      <x:c r="C390" s="35" t="n">
        <x:f>($B$7-0.5*$B$8^2)*$B$10+$B$8*SQRT($B$10)*B390</x:f>
        <x:v>0.39507715435406415</x:v>
      </x:c>
      <x:c r="D390" s="36" t="n">
        <x:f>$B$6*EXP(C390)</x:f>
        <x:v>148.44987220425782</x:v>
      </x:c>
      <x:c r="E390" s="34"/>
      <x:c r="F390" s="34"/>
      <x:c r="G390" s="34"/>
      <x:c r="H390" s="34"/>
      <x:c r="I390" s="34"/>
      <x:c r="J390" s="34"/>
      <x:c r="K390" s="34"/>
      <x:c r="L390" s="34"/>
      <x:c r="M390" s="34"/>
      <x:c r="N390" s="34"/>
      <x:c r="O390" s="34"/>
      <x:c r="P390" s="34"/>
      <x:c r="Q390" s="34"/>
      <x:c r="R390" s="34"/>
      <x:c r="S390" s="34"/>
      <x:c r="T390" s="34"/>
      <x:c r="U390" s="34"/>
    </x:row>
    <x:row r="391">
      <x:c r="A391" s="34" t="n">
        <x:v>322</x:v>
      </x:c>
      <x:c r="B391" s="39" t="n">
        <x:v>-0.5471237478259331</x:v>
      </x:c>
      <x:c r="C391" s="35" t="n">
        <x:f>($B$7-0.5*$B$8^2)*$B$10+$B$8*SQRT($B$10)*B391</x:f>
        <x:v>-0.049424749565186624</x:v>
      </x:c>
      <x:c r="D391" s="36" t="n">
        <x:f>$B$6*EXP(C391)</x:f>
        <x:v>95.17767770580699</x:v>
      </x:c>
      <x:c r="E391" s="34"/>
      <x:c r="F391" s="34"/>
      <x:c r="G391" s="34"/>
      <x:c r="H391" s="34"/>
      <x:c r="I391" s="34"/>
      <x:c r="J391" s="34"/>
      <x:c r="K391" s="34"/>
      <x:c r="L391" s="34"/>
      <x:c r="M391" s="34"/>
      <x:c r="N391" s="34"/>
      <x:c r="O391" s="34"/>
      <x:c r="P391" s="34"/>
      <x:c r="Q391" s="34"/>
      <x:c r="R391" s="34"/>
      <x:c r="S391" s="34"/>
      <x:c r="T391" s="34"/>
      <x:c r="U391" s="34"/>
    </x:row>
    <x:row r="392">
      <x:c r="A392" s="34" t="n">
        <x:v>323</x:v>
      </x:c>
      <x:c r="B392" s="39" t="n">
        <x:v>0.4438454014075684</x:v>
      </x:c>
      <x:c r="C392" s="35" t="n">
        <x:f>($B$7-0.5*$B$8^2)*$B$10+$B$8*SQRT($B$10)*B392</x:f>
        <x:v>0.1487690802815137</x:v>
      </x:c>
      <x:c r="D392" s="36" t="n">
        <x:f>$B$6*EXP(C392)</x:f>
        <x:v>116.04049978725956</x:v>
      </x:c>
      <x:c r="E392" s="34"/>
      <x:c r="F392" s="34"/>
      <x:c r="G392" s="34"/>
      <x:c r="H392" s="34"/>
      <x:c r="I392" s="34"/>
      <x:c r="J392" s="34"/>
      <x:c r="K392" s="34"/>
      <x:c r="L392" s="34"/>
      <x:c r="M392" s="34"/>
      <x:c r="N392" s="34"/>
      <x:c r="O392" s="34"/>
      <x:c r="P392" s="34"/>
      <x:c r="Q392" s="34"/>
      <x:c r="R392" s="34"/>
      <x:c r="S392" s="34"/>
      <x:c r="T392" s="34"/>
      <x:c r="U392" s="34"/>
    </x:row>
    <x:row r="393">
      <x:c r="A393" s="34" t="n">
        <x:v>324</x:v>
      </x:c>
      <x:c r="B393" s="39" t="n">
        <x:v>0.6795188569160192</x:v>
      </x:c>
      <x:c r="C393" s="35" t="n">
        <x:f>($B$7-0.5*$B$8^2)*$B$10+$B$8*SQRT($B$10)*B393</x:f>
        <x:v>0.19590377138320383</x:v>
      </x:c>
      <x:c r="D393" s="36" t="n">
        <x:f>$B$6*EXP(C393)</x:f>
        <x:v>121.64098462652271</x:v>
      </x:c>
      <x:c r="E393" s="34"/>
      <x:c r="F393" s="34"/>
      <x:c r="G393" s="34"/>
      <x:c r="H393" s="34"/>
      <x:c r="I393" s="34"/>
      <x:c r="J393" s="34"/>
      <x:c r="K393" s="34"/>
      <x:c r="L393" s="34"/>
      <x:c r="M393" s="34"/>
      <x:c r="N393" s="34"/>
      <x:c r="O393" s="34"/>
      <x:c r="P393" s="34"/>
      <x:c r="Q393" s="34"/>
      <x:c r="R393" s="34"/>
      <x:c r="S393" s="34"/>
      <x:c r="T393" s="34"/>
      <x:c r="U393" s="34"/>
    </x:row>
    <x:row r="394">
      <x:c r="A394" s="34" t="n">
        <x:v>325</x:v>
      </x:c>
      <x:c r="B394" s="39" t="n">
        <x:v>0.49724043068107093</x:v>
      </x:c>
      <x:c r="C394" s="35" t="n">
        <x:f>($B$7-0.5*$B$8^2)*$B$10+$B$8*SQRT($B$10)*B394</x:f>
        <x:v>0.1594480861362142</x:v>
      </x:c>
      <x:c r="D394" s="36" t="n">
        <x:f>$B$6*EXP(C394)</x:f>
        <x:v>117.2863372770865</x:v>
      </x:c>
      <x:c r="E394" s="34"/>
      <x:c r="F394" s="34"/>
      <x:c r="G394" s="34"/>
      <x:c r="H394" s="34"/>
      <x:c r="I394" s="34"/>
      <x:c r="J394" s="34"/>
      <x:c r="K394" s="34"/>
      <x:c r="L394" s="34"/>
      <x:c r="M394" s="34"/>
      <x:c r="N394" s="34"/>
      <x:c r="O394" s="34"/>
      <x:c r="P394" s="34"/>
      <x:c r="Q394" s="34"/>
      <x:c r="R394" s="34"/>
      <x:c r="S394" s="34"/>
      <x:c r="T394" s="34"/>
      <x:c r="U394" s="34"/>
    </x:row>
    <x:row r="395">
      <x:c r="A395" s="34" t="n">
        <x:v>326</x:v>
      </x:c>
      <x:c r="B395" s="39" t="n">
        <x:v>0.40365012530176375</x:v>
      </x:c>
      <x:c r="C395" s="35" t="n">
        <x:f>($B$7-0.5*$B$8^2)*$B$10+$B$8*SQRT($B$10)*B395</x:f>
        <x:v>0.14073002506035276</x:v>
      </x:c>
      <x:c r="D395" s="36" t="n">
        <x:f>$B$6*EXP(C395)</x:f>
        <x:v>115.1113834142758</x:v>
      </x:c>
      <x:c r="E395" s="34"/>
      <x:c r="F395" s="34"/>
      <x:c r="G395" s="34"/>
      <x:c r="H395" s="34"/>
      <x:c r="I395" s="34"/>
      <x:c r="J395" s="34"/>
      <x:c r="K395" s="34"/>
      <x:c r="L395" s="34"/>
      <x:c r="M395" s="34"/>
      <x:c r="N395" s="34"/>
      <x:c r="O395" s="34"/>
      <x:c r="P395" s="34"/>
      <x:c r="Q395" s="34"/>
      <x:c r="R395" s="34"/>
      <x:c r="S395" s="34"/>
      <x:c r="T395" s="34"/>
      <x:c r="U395" s="34"/>
    </x:row>
    <x:row r="396">
      <x:c r="A396" s="34" t="n">
        <x:v>327</x:v>
      </x:c>
      <x:c r="B396" s="39" t="n">
        <x:v>-0.87141648778206</x:v>
      </x:c>
      <x:c r="C396" s="35" t="n">
        <x:f>($B$7-0.5*$B$8^2)*$B$10+$B$8*SQRT($B$10)*B396</x:f>
        <x:v>-0.11428329755641203</x:v>
      </x:c>
      <x:c r="D396" s="36" t="n">
        <x:f>$B$6*EXP(C396)</x:f>
        <x:v>89.20052171856356</x:v>
      </x:c>
      <x:c r="E396" s="34"/>
      <x:c r="F396" s="34"/>
      <x:c r="G396" s="34"/>
      <x:c r="H396" s="34"/>
      <x:c r="I396" s="34"/>
      <x:c r="J396" s="34"/>
      <x:c r="K396" s="34"/>
      <x:c r="L396" s="34"/>
      <x:c r="M396" s="34"/>
      <x:c r="N396" s="34"/>
      <x:c r="O396" s="34"/>
      <x:c r="P396" s="34"/>
      <x:c r="Q396" s="34"/>
      <x:c r="R396" s="34"/>
      <x:c r="S396" s="34"/>
      <x:c r="T396" s="34"/>
      <x:c r="U396" s="34"/>
    </x:row>
    <x:row r="397">
      <x:c r="A397" s="34" t="n">
        <x:v>328</x:v>
      </x:c>
      <x:c r="B397" s="39" t="n">
        <x:v>-2.401359096320344</x:v>
      </x:c>
      <x:c r="C397" s="35" t="n">
        <x:f>($B$7-0.5*$B$8^2)*$B$10+$B$8*SQRT($B$10)*B397</x:f>
        <x:v>-0.4202718192640688</x:v>
      </x:c>
      <x:c r="D397" s="36" t="n">
        <x:f>$B$6*EXP(C397)</x:f>
        <x:v>65.68682461030228</x:v>
      </x:c>
      <x:c r="E397" s="34"/>
      <x:c r="F397" s="34"/>
      <x:c r="G397" s="34"/>
      <x:c r="H397" s="34"/>
      <x:c r="I397" s="34"/>
      <x:c r="J397" s="34"/>
      <x:c r="K397" s="34"/>
      <x:c r="L397" s="34"/>
      <x:c r="M397" s="34"/>
      <x:c r="N397" s="34"/>
      <x:c r="O397" s="34"/>
      <x:c r="P397" s="34"/>
      <x:c r="Q397" s="34"/>
      <x:c r="R397" s="34"/>
      <x:c r="S397" s="34"/>
      <x:c r="T397" s="34"/>
      <x:c r="U397" s="34"/>
    </x:row>
    <x:row r="398">
      <x:c r="A398" s="34" t="n">
        <x:v>329</x:v>
      </x:c>
      <x:c r="B398" s="39" t="n">
        <x:v>-0.4453895343873314</x:v>
      </x:c>
      <x:c r="C398" s="35" t="n">
        <x:f>($B$7-0.5*$B$8^2)*$B$10+$B$8*SQRT($B$10)*B398</x:f>
        <x:v>-0.029077906877466295</x:v>
      </x:c>
      <x:c r="D398" s="36" t="n">
        <x:f>$B$6*EXP(C398)</x:f>
        <x:v>97.13407873910595</x:v>
      </x:c>
      <x:c r="E398" s="34"/>
      <x:c r="F398" s="34"/>
      <x:c r="G398" s="34"/>
      <x:c r="H398" s="34"/>
      <x:c r="I398" s="34"/>
      <x:c r="J398" s="34"/>
      <x:c r="K398" s="34"/>
      <x:c r="L398" s="34"/>
      <x:c r="M398" s="34"/>
      <x:c r="N398" s="34"/>
      <x:c r="O398" s="34"/>
      <x:c r="P398" s="34"/>
      <x:c r="Q398" s="34"/>
      <x:c r="R398" s="34"/>
      <x:c r="S398" s="34"/>
      <x:c r="T398" s="34"/>
      <x:c r="U398" s="34"/>
    </x:row>
    <x:row r="399">
      <x:c r="A399" s="34" t="n">
        <x:v>330</x:v>
      </x:c>
      <x:c r="B399" s="39" t="n">
        <x:v>-0.24205614259211608</x:v>
      </x:c>
      <x:c r="C399" s="35" t="n">
        <x:f>($B$7-0.5*$B$8^2)*$B$10+$B$8*SQRT($B$10)*B399</x:f>
        <x:v>0.011588771481576776</x:v>
      </x:c>
      <x:c r="D399" s="36" t="n">
        <x:f>$B$6*EXP(C399)</x:f>
        <x:v>101.1656181441674</x:v>
      </x:c>
      <x:c r="E399" s="34"/>
      <x:c r="F399" s="34"/>
      <x:c r="G399" s="34"/>
      <x:c r="H399" s="34"/>
      <x:c r="I399" s="34"/>
      <x:c r="J399" s="34"/>
      <x:c r="K399" s="34"/>
      <x:c r="L399" s="34"/>
      <x:c r="M399" s="34"/>
      <x:c r="N399" s="34"/>
      <x:c r="O399" s="34"/>
      <x:c r="P399" s="34"/>
      <x:c r="Q399" s="34"/>
      <x:c r="R399" s="34"/>
      <x:c r="S399" s="34"/>
      <x:c r="T399" s="34"/>
      <x:c r="U399" s="34"/>
    </x:row>
    <x:row r="400">
      <x:c r="A400" s="34" t="n">
        <x:v>331</x:v>
      </x:c>
      <x:c r="B400" s="39" t="n">
        <x:v>0.09127989806169137</x:v>
      </x:c>
      <x:c r="C400" s="35" t="n">
        <x:f>($B$7-0.5*$B$8^2)*$B$10+$B$8*SQRT($B$10)*B400</x:f>
        <x:v>0.07825597961233827</x:v>
      </x:c>
      <x:c r="D400" s="36" t="n">
        <x:f>$B$6*EXP(C400)</x:f>
        <x:v>108.13994394527471</x:v>
      </x:c>
      <x:c r="E400" s="34"/>
      <x:c r="F400" s="34"/>
      <x:c r="G400" s="34"/>
      <x:c r="H400" s="34"/>
      <x:c r="I400" s="34"/>
      <x:c r="J400" s="34"/>
      <x:c r="K400" s="34"/>
      <x:c r="L400" s="34"/>
      <x:c r="M400" s="34"/>
      <x:c r="N400" s="34"/>
      <x:c r="O400" s="34"/>
      <x:c r="P400" s="34"/>
      <x:c r="Q400" s="34"/>
      <x:c r="R400" s="34"/>
      <x:c r="S400" s="34"/>
      <x:c r="T400" s="34"/>
      <x:c r="U400" s="34"/>
    </x:row>
    <x:row r="401">
      <x:c r="A401" s="34" t="n">
        <x:v>332</x:v>
      </x:c>
      <x:c r="B401" s="39" t="n">
        <x:v>0.3412427751780738</x:v>
      </x:c>
      <x:c r="C401" s="35" t="n">
        <x:f>($B$7-0.5*$B$8^2)*$B$10+$B$8*SQRT($B$10)*B401</x:f>
        <x:v>0.12824855503561478</x:v>
      </x:c>
      <x:c r="D401" s="36" t="n">
        <x:f>$B$6*EXP(C401)</x:f>
        <x:v>113.68355337799309</x:v>
      </x:c>
      <x:c r="E401" s="34"/>
      <x:c r="F401" s="34"/>
      <x:c r="G401" s="34"/>
      <x:c r="H401" s="34"/>
      <x:c r="I401" s="34"/>
      <x:c r="J401" s="34"/>
      <x:c r="K401" s="34"/>
      <x:c r="L401" s="34"/>
      <x:c r="M401" s="34"/>
      <x:c r="N401" s="34"/>
      <x:c r="O401" s="34"/>
      <x:c r="P401" s="34"/>
      <x:c r="Q401" s="34"/>
      <x:c r="R401" s="34"/>
      <x:c r="S401" s="34"/>
      <x:c r="T401" s="34"/>
      <x:c r="U401" s="34"/>
    </x:row>
    <x:row r="402">
      <x:c r="A402" s="34" t="n">
        <x:v>333</x:v>
      </x:c>
      <x:c r="B402" s="39" t="n">
        <x:v>1.4290723953256415</x:v>
      </x:c>
      <x:c r="C402" s="35" t="n">
        <x:f>($B$7-0.5*$B$8^2)*$B$10+$B$8*SQRT($B$10)*B402</x:f>
        <x:v>0.3458144790651283</x:v>
      </x:c>
      <x:c r="D402" s="36" t="n">
        <x:f>$B$6*EXP(C402)</x:f>
        <x:v>141.31404243647944</x:v>
      </x:c>
      <x:c r="E402" s="34"/>
      <x:c r="F402" s="34"/>
      <x:c r="G402" s="34"/>
      <x:c r="H402" s="34"/>
      <x:c r="I402" s="34"/>
      <x:c r="J402" s="34"/>
      <x:c r="K402" s="34"/>
      <x:c r="L402" s="34"/>
      <x:c r="M402" s="34"/>
      <x:c r="N402" s="34"/>
      <x:c r="O402" s="34"/>
      <x:c r="P402" s="34"/>
      <x:c r="Q402" s="34"/>
      <x:c r="R402" s="34"/>
      <x:c r="S402" s="34"/>
      <x:c r="T402" s="34"/>
      <x:c r="U402" s="34"/>
    </x:row>
    <x:row r="403">
      <x:c r="A403" s="34" t="n">
        <x:v>334</x:v>
      </x:c>
      <x:c r="B403" s="39" t="n">
        <x:v>-1.169257487574305</x:v>
      </x:c>
      <x:c r="C403" s="35" t="n">
        <x:f>($B$7-0.5*$B$8^2)*$B$10+$B$8*SQRT($B$10)*B403</x:f>
        <x:v>-0.173851497514861</x:v>
      </x:c>
      <x:c r="D403" s="36" t="n">
        <x:f>$B$6*EXP(C403)</x:f>
        <x:v>84.04216931019756</x:v>
      </x:c>
      <x:c r="E403" s="34"/>
      <x:c r="F403" s="34"/>
      <x:c r="G403" s="34"/>
      <x:c r="H403" s="34"/>
      <x:c r="I403" s="34"/>
      <x:c r="J403" s="34"/>
      <x:c r="K403" s="34"/>
      <x:c r="L403" s="34"/>
      <x:c r="M403" s="34"/>
      <x:c r="N403" s="34"/>
      <x:c r="O403" s="34"/>
      <x:c r="P403" s="34"/>
      <x:c r="Q403" s="34"/>
      <x:c r="R403" s="34"/>
      <x:c r="S403" s="34"/>
      <x:c r="T403" s="34"/>
      <x:c r="U403" s="34"/>
    </x:row>
    <x:row r="404">
      <x:c r="A404" s="34" t="n">
        <x:v>335</x:v>
      </x:c>
      <x:c r="B404" s="39" t="n">
        <x:v>0.6688157028192881</x:v>
      </x:c>
      <x:c r="C404" s="35" t="n">
        <x:f>($B$7-0.5*$B$8^2)*$B$10+$B$8*SQRT($B$10)*B404</x:f>
        <x:v>0.19376314056385763</x:v>
      </x:c>
      <x:c r="D404" s="36" t="n">
        <x:f>$B$6*EXP(C404)</x:f>
        <x:v>121.38087468493939</x:v>
      </x:c>
      <x:c r="E404" s="34"/>
      <x:c r="F404" s="34"/>
      <x:c r="G404" s="34"/>
      <x:c r="H404" s="34"/>
      <x:c r="I404" s="34"/>
      <x:c r="J404" s="34"/>
      <x:c r="K404" s="34"/>
      <x:c r="L404" s="34"/>
      <x:c r="M404" s="34"/>
      <x:c r="N404" s="34"/>
      <x:c r="O404" s="34"/>
      <x:c r="P404" s="34"/>
      <x:c r="Q404" s="34"/>
      <x:c r="R404" s="34"/>
      <x:c r="S404" s="34"/>
      <x:c r="T404" s="34"/>
      <x:c r="U404" s="34"/>
    </x:row>
    <x:row r="405">
      <x:c r="A405" s="34" t="n">
        <x:v>336</x:v>
      </x:c>
      <x:c r="B405" s="39" t="n">
        <x:v>-0.591111540672453</x:v>
      </x:c>
      <x:c r="C405" s="35" t="n">
        <x:f>($B$7-0.5*$B$8^2)*$B$10+$B$8*SQRT($B$10)*B405</x:f>
        <x:v>-0.0582223081344906</x:v>
      </x:c>
      <x:c r="D405" s="36" t="n">
        <x:f>$B$6*EXP(C405)</x:f>
        <x:v>94.34401896936619</x:v>
      </x:c>
      <x:c r="E405" s="34"/>
      <x:c r="F405" s="34"/>
      <x:c r="G405" s="34"/>
      <x:c r="H405" s="34"/>
      <x:c r="I405" s="34"/>
      <x:c r="J405" s="34"/>
      <x:c r="K405" s="34"/>
      <x:c r="L405" s="34"/>
      <x:c r="M405" s="34"/>
      <x:c r="N405" s="34"/>
      <x:c r="O405" s="34"/>
      <x:c r="P405" s="34"/>
      <x:c r="Q405" s="34"/>
      <x:c r="R405" s="34"/>
      <x:c r="S405" s="34"/>
      <x:c r="T405" s="34"/>
      <x:c r="U405" s="34"/>
    </x:row>
    <x:row r="406">
      <x:c r="A406" s="34" t="n">
        <x:v>337</x:v>
      </x:c>
      <x:c r="B406" s="39" t="n">
        <x:v>-2.7979364039606205</x:v>
      </x:c>
      <x:c r="C406" s="35" t="n">
        <x:f>($B$7-0.5*$B$8^2)*$B$10+$B$8*SQRT($B$10)*B406</x:f>
        <x:v>-0.49958728079212417</x:v>
      </x:c>
      <x:c r="D406" s="36" t="n">
        <x:f>$B$6*EXP(C406)</x:f>
        <x:v>60.67810382305201</x:v>
      </x:c>
      <x:c r="E406" s="34"/>
      <x:c r="F406" s="34"/>
      <x:c r="G406" s="34"/>
      <x:c r="H406" s="34"/>
      <x:c r="I406" s="34"/>
      <x:c r="J406" s="34"/>
      <x:c r="K406" s="34"/>
      <x:c r="L406" s="34"/>
      <x:c r="M406" s="34"/>
      <x:c r="N406" s="34"/>
      <x:c r="O406" s="34"/>
      <x:c r="P406" s="34"/>
      <x:c r="Q406" s="34"/>
      <x:c r="R406" s="34"/>
      <x:c r="S406" s="34"/>
      <x:c r="T406" s="34"/>
      <x:c r="U406" s="34"/>
    </x:row>
    <x:row r="407">
      <x:c r="A407" s="34" t="n">
        <x:v>338</x:v>
      </x:c>
      <x:c r="B407" s="39" t="n">
        <x:v>-0.771274522842101</x:v>
      </x:c>
      <x:c r="C407" s="35" t="n">
        <x:f>($B$7-0.5*$B$8^2)*$B$10+$B$8*SQRT($B$10)*B407</x:f>
        <x:v>-0.0942549045684202</x:v>
      </x:c>
      <x:c r="D407" s="36" t="n">
        <x:f>$B$6*EXP(C407)</x:f>
        <x:v>91.00507565770256</x:v>
      </x:c>
      <x:c r="E407" s="34"/>
      <x:c r="F407" s="34"/>
      <x:c r="G407" s="34"/>
      <x:c r="H407" s="34"/>
      <x:c r="I407" s="34"/>
      <x:c r="J407" s="34"/>
      <x:c r="K407" s="34"/>
      <x:c r="L407" s="34"/>
      <x:c r="M407" s="34"/>
      <x:c r="N407" s="34"/>
      <x:c r="O407" s="34"/>
      <x:c r="P407" s="34"/>
      <x:c r="Q407" s="34"/>
      <x:c r="R407" s="34"/>
      <x:c r="S407" s="34"/>
      <x:c r="T407" s="34"/>
      <x:c r="U407" s="34"/>
    </x:row>
    <x:row r="408">
      <x:c r="A408" s="34" t="n">
        <x:v>339</x:v>
      </x:c>
      <x:c r="B408" s="39" t="n">
        <x:v>-1.9559061025382936</x:v>
      </x:c>
      <x:c r="C408" s="35" t="n">
        <x:f>($B$7-0.5*$B$8^2)*$B$10+$B$8*SQRT($B$10)*B408</x:f>
        <x:v>-0.33118122050765875</x:v>
      </x:c>
      <x:c r="D408" s="36" t="n">
        <x:f>$B$6*EXP(C408)</x:f>
        <x:v>71.80750273277634</x:v>
      </x:c>
      <x:c r="E408" s="34"/>
      <x:c r="F408" s="34"/>
      <x:c r="G408" s="34"/>
      <x:c r="H408" s="34"/>
      <x:c r="I408" s="34"/>
      <x:c r="J408" s="34"/>
      <x:c r="K408" s="34"/>
      <x:c r="L408" s="34"/>
      <x:c r="M408" s="34"/>
      <x:c r="N408" s="34"/>
      <x:c r="O408" s="34"/>
      <x:c r="P408" s="34"/>
      <x:c r="Q408" s="34"/>
      <x:c r="R408" s="34"/>
      <x:c r="S408" s="34"/>
      <x:c r="T408" s="34"/>
      <x:c r="U408" s="34"/>
    </x:row>
    <x:row r="409">
      <x:c r="A409" s="34" t="n">
        <x:v>340</x:v>
      </x:c>
      <x:c r="B409" s="39" t="n">
        <x:v>0.2932274992150436</x:v>
      </x:c>
      <x:c r="C409" s="35" t="n">
        <x:f>($B$7-0.5*$B$8^2)*$B$10+$B$8*SQRT($B$10)*B409</x:f>
        <x:v>0.11864549984300872</x:v>
      </x:c>
      <x:c r="D409" s="36" t="n">
        <x:f>$B$6*EXP(C409)</x:f>
        <x:v>112.59706907427842</x:v>
      </x:c>
      <x:c r="E409" s="34"/>
      <x:c r="F409" s="34"/>
      <x:c r="G409" s="34"/>
      <x:c r="H409" s="34"/>
      <x:c r="I409" s="34"/>
      <x:c r="J409" s="34"/>
      <x:c r="K409" s="34"/>
      <x:c r="L409" s="34"/>
      <x:c r="M409" s="34"/>
      <x:c r="N409" s="34"/>
      <x:c r="O409" s="34"/>
      <x:c r="P409" s="34"/>
      <x:c r="Q409" s="34"/>
      <x:c r="R409" s="34"/>
      <x:c r="S409" s="34"/>
      <x:c r="T409" s="34"/>
      <x:c r="U409" s="34"/>
    </x:row>
    <x:row r="410">
      <x:c r="A410" s="34" t="n">
        <x:v>341</x:v>
      </x:c>
      <x:c r="B410" s="39" t="n">
        <x:v>1.6815760191571985</x:v>
      </x:c>
      <x:c r="C410" s="35" t="n">
        <x:f>($B$7-0.5*$B$8^2)*$B$10+$B$8*SQRT($B$10)*B410</x:f>
        <x:v>0.3963152038314397</x:v>
      </x:c>
      <x:c r="D410" s="36" t="n">
        <x:f>$B$6*EXP(C410)</x:f>
        <x:v>148.6337743074182</x:v>
      </x:c>
      <x:c r="E410" s="34"/>
      <x:c r="F410" s="34"/>
      <x:c r="G410" s="34"/>
      <x:c r="H410" s="34"/>
      <x:c r="I410" s="34"/>
      <x:c r="J410" s="34"/>
      <x:c r="K410" s="34"/>
      <x:c r="L410" s="34"/>
      <x:c r="M410" s="34"/>
      <x:c r="N410" s="34"/>
      <x:c r="O410" s="34"/>
      <x:c r="P410" s="34"/>
      <x:c r="Q410" s="34"/>
      <x:c r="R410" s="34"/>
      <x:c r="S410" s="34"/>
      <x:c r="T410" s="34"/>
      <x:c r="U410" s="34"/>
    </x:row>
    <x:row r="411">
      <x:c r="A411" s="34" t="n">
        <x:v>342</x:v>
      </x:c>
      <x:c r="B411" s="39" t="n">
        <x:v>-0.9242558992538685</x:v>
      </x:c>
      <x:c r="C411" s="35" t="n">
        <x:f>($B$7-0.5*$B$8^2)*$B$10+$B$8*SQRT($B$10)*B411</x:f>
        <x:v>-0.12485117985077371</x:v>
      </x:c>
      <x:c r="D411" s="36" t="n">
        <x:f>$B$6*EXP(C411)</x:f>
        <x:v>88.26282456783368</x:v>
      </x:c>
      <x:c r="E411" s="34"/>
      <x:c r="F411" s="34"/>
      <x:c r="G411" s="34"/>
      <x:c r="H411" s="34"/>
      <x:c r="I411" s="34"/>
      <x:c r="J411" s="34"/>
      <x:c r="K411" s="34"/>
      <x:c r="L411" s="34"/>
      <x:c r="M411" s="34"/>
      <x:c r="N411" s="34"/>
      <x:c r="O411" s="34"/>
      <x:c r="P411" s="34"/>
      <x:c r="Q411" s="34"/>
      <x:c r="R411" s="34"/>
      <x:c r="S411" s="34"/>
      <x:c r="T411" s="34"/>
      <x:c r="U411" s="34"/>
    </x:row>
    <x:row r="412">
      <x:c r="A412" s="34" t="n">
        <x:v>343</x:v>
      </x:c>
      <x:c r="B412" s="39" t="n">
        <x:v>0.569432024832993</x:v>
      </x:c>
      <x:c r="C412" s="35" t="n">
        <x:f>($B$7-0.5*$B$8^2)*$B$10+$B$8*SQRT($B$10)*B412</x:f>
        <x:v>0.17388640496659863</x:v>
      </x:c>
      <x:c r="D412" s="36" t="n">
        <x:f>$B$6*EXP(C412)</x:f>
        <x:v>118.99203890964614</x:v>
      </x:c>
      <x:c r="E412" s="34"/>
      <x:c r="F412" s="34"/>
      <x:c r="G412" s="34"/>
      <x:c r="H412" s="34"/>
      <x:c r="I412" s="34"/>
      <x:c r="J412" s="34"/>
      <x:c r="K412" s="34"/>
      <x:c r="L412" s="34"/>
      <x:c r="M412" s="34"/>
      <x:c r="N412" s="34"/>
      <x:c r="O412" s="34"/>
      <x:c r="P412" s="34"/>
      <x:c r="Q412" s="34"/>
      <x:c r="R412" s="34"/>
      <x:c r="S412" s="34"/>
      <x:c r="T412" s="34"/>
      <x:c r="U412" s="34"/>
    </x:row>
    <x:row r="413">
      <x:c r="A413" s="34" t="n">
        <x:v>344</x:v>
      </x:c>
      <x:c r="B413" s="39" t="n">
        <x:v>-0.25412351792666477</x:v>
      </x:c>
      <x:c r="C413" s="35" t="n">
        <x:f>($B$7-0.5*$B$8^2)*$B$10+$B$8*SQRT($B$10)*B413</x:f>
        <x:v>0.009175296414667043</x:v>
      </x:c>
      <x:c r="D413" s="36" t="n">
        <x:f>$B$6*EXP(C413)</x:f>
        <x:v>100.92175184813445</x:v>
      </x:c>
      <x:c r="E413" s="34"/>
      <x:c r="F413" s="34"/>
      <x:c r="G413" s="34"/>
      <x:c r="H413" s="34"/>
      <x:c r="I413" s="34"/>
      <x:c r="J413" s="34"/>
      <x:c r="K413" s="34"/>
      <x:c r="L413" s="34"/>
      <x:c r="M413" s="34"/>
      <x:c r="N413" s="34"/>
      <x:c r="O413" s="34"/>
      <x:c r="P413" s="34"/>
      <x:c r="Q413" s="34"/>
      <x:c r="R413" s="34"/>
      <x:c r="S413" s="34"/>
      <x:c r="T413" s="34"/>
      <x:c r="U413" s="34"/>
    </x:row>
    <x:row r="414">
      <x:c r="A414" s="34" t="n">
        <x:v>345</x:v>
      </x:c>
      <x:c r="B414" s="39" t="n">
        <x:v>-0.7874752174476759</x:v>
      </x:c>
      <x:c r="C414" s="35" t="n">
        <x:f>($B$7-0.5*$B$8^2)*$B$10+$B$8*SQRT($B$10)*B414</x:f>
        <x:v>-0.0974950434895352</x:v>
      </x:c>
      <x:c r="D414" s="36" t="n">
        <x:f>$B$6*EXP(C414)</x:f>
        <x:v>90.71068376291927</x:v>
      </x:c>
      <x:c r="E414" s="34"/>
      <x:c r="F414" s="34"/>
      <x:c r="G414" s="34"/>
      <x:c r="H414" s="34"/>
      <x:c r="I414" s="34"/>
      <x:c r="J414" s="34"/>
      <x:c r="K414" s="34"/>
      <x:c r="L414" s="34"/>
      <x:c r="M414" s="34"/>
      <x:c r="N414" s="34"/>
      <x:c r="O414" s="34"/>
      <x:c r="P414" s="34"/>
      <x:c r="Q414" s="34"/>
      <x:c r="R414" s="34"/>
      <x:c r="S414" s="34"/>
      <x:c r="T414" s="34"/>
      <x:c r="U414" s="34"/>
    </x:row>
    <x:row r="415">
      <x:c r="A415" s="34" t="n">
        <x:v>346</x:v>
      </x:c>
      <x:c r="B415" s="39" t="n">
        <x:v>1.501845497235419</x:v>
      </x:c>
      <x:c r="C415" s="35" t="n">
        <x:f>($B$7-0.5*$B$8^2)*$B$10+$B$8*SQRT($B$10)*B415</x:f>
        <x:v>0.3603690994470838</x:v>
      </x:c>
      <x:c r="D415" s="36" t="n">
        <x:f>$B$6*EXP(C415)</x:f>
        <x:v>143.38585533011445</x:v>
      </x:c>
      <x:c r="E415" s="34"/>
      <x:c r="F415" s="34"/>
      <x:c r="G415" s="34"/>
      <x:c r="H415" s="34"/>
      <x:c r="I415" s="34"/>
      <x:c r="J415" s="34"/>
      <x:c r="K415" s="34"/>
      <x:c r="L415" s="34"/>
      <x:c r="M415" s="34"/>
      <x:c r="N415" s="34"/>
      <x:c r="O415" s="34"/>
      <x:c r="P415" s="34"/>
      <x:c r="Q415" s="34"/>
      <x:c r="R415" s="34"/>
      <x:c r="S415" s="34"/>
      <x:c r="T415" s="34"/>
      <x:c r="U415" s="34"/>
    </x:row>
    <x:row r="416">
      <x:c r="A416" s="34" t="n">
        <x:v>347</x:v>
      </x:c>
      <x:c r="B416" s="39" t="n">
        <x:v>-0.43021908421831073</x:v>
      </x:c>
      <x:c r="C416" s="35" t="n">
        <x:f>($B$7-0.5*$B$8^2)*$B$10+$B$8*SQRT($B$10)*B416</x:f>
        <x:v>-0.02604381684366215</x:v>
      </x:c>
      <x:c r="D416" s="36" t="n">
        <x:f>$B$6*EXP(C416)</x:f>
        <x:v>97.42923982557605</x:v>
      </x:c>
      <x:c r="E416" s="34"/>
      <x:c r="F416" s="34"/>
      <x:c r="G416" s="34"/>
      <x:c r="H416" s="34"/>
      <x:c r="I416" s="34"/>
      <x:c r="J416" s="34"/>
      <x:c r="K416" s="34"/>
      <x:c r="L416" s="34"/>
      <x:c r="M416" s="34"/>
      <x:c r="N416" s="34"/>
      <x:c r="O416" s="34"/>
      <x:c r="P416" s="34"/>
      <x:c r="Q416" s="34"/>
      <x:c r="R416" s="34"/>
      <x:c r="S416" s="34"/>
      <x:c r="T416" s="34"/>
      <x:c r="U416" s="34"/>
    </x:row>
    <x:row r="417">
      <x:c r="A417" s="34" t="n">
        <x:v>348</x:v>
      </x:c>
      <x:c r="B417" s="39" t="n">
        <x:v>1.3673323744064263</x:v>
      </x:c>
      <x:c r="C417" s="35" t="n">
        <x:f>($B$7-0.5*$B$8^2)*$B$10+$B$8*SQRT($B$10)*B417</x:f>
        <x:v>0.3334664748812853</x:v>
      </x:c>
      <x:c r="D417" s="36" t="n">
        <x:f>$B$6*EXP(C417)</x:f>
        <x:v>139.57982514550372</x:v>
      </x:c>
      <x:c r="E417" s="34"/>
      <x:c r="F417" s="34"/>
      <x:c r="G417" s="34"/>
      <x:c r="H417" s="34"/>
      <x:c r="I417" s="34"/>
      <x:c r="J417" s="34"/>
      <x:c r="K417" s="34"/>
      <x:c r="L417" s="34"/>
      <x:c r="M417" s="34"/>
      <x:c r="N417" s="34"/>
      <x:c r="O417" s="34"/>
      <x:c r="P417" s="34"/>
      <x:c r="Q417" s="34"/>
      <x:c r="R417" s="34"/>
      <x:c r="S417" s="34"/>
      <x:c r="T417" s="34"/>
      <x:c r="U417" s="34"/>
    </x:row>
    <x:row r="418">
      <x:c r="A418" s="34" t="n">
        <x:v>349</x:v>
      </x:c>
      <x:c r="B418" s="39" t="n">
        <x:v>-0.2656093564977747</x:v>
      </x:c>
      <x:c r="C418" s="35" t="n">
        <x:f>($B$7-0.5*$B$8^2)*$B$10+$B$8*SQRT($B$10)*B418</x:f>
        <x:v>0.00687812870044506</x:v>
      </x:c>
      <x:c r="D418" s="36" t="n">
        <x:f>$B$6*EXP(C418)</x:f>
        <x:v>100.69018373535403</x:v>
      </x:c>
      <x:c r="E418" s="34"/>
      <x:c r="F418" s="34"/>
      <x:c r="G418" s="34"/>
      <x:c r="H418" s="34"/>
      <x:c r="I418" s="34"/>
      <x:c r="J418" s="34"/>
      <x:c r="K418" s="34"/>
      <x:c r="L418" s="34"/>
      <x:c r="M418" s="34"/>
      <x:c r="N418" s="34"/>
      <x:c r="O418" s="34"/>
      <x:c r="P418" s="34"/>
      <x:c r="Q418" s="34"/>
      <x:c r="R418" s="34"/>
      <x:c r="S418" s="34"/>
      <x:c r="T418" s="34"/>
      <x:c r="U418" s="34"/>
    </x:row>
    <x:row r="419">
      <x:c r="A419" s="34" t="n">
        <x:v>350</x:v>
      </x:c>
      <x:c r="B419" s="39" t="n">
        <x:v>1.9514059469073244</x:v>
      </x:c>
      <x:c r="C419" s="35" t="n">
        <x:f>($B$7-0.5*$B$8^2)*$B$10+$B$8*SQRT($B$10)*B419</x:f>
        <x:v>0.4502811893814649</x:v>
      </x:c>
      <x:c r="D419" s="36" t="n">
        <x:f>$B$6*EXP(C419)</x:f>
        <x:v>156.87532402305996</x:v>
      </x:c>
      <x:c r="E419" s="34"/>
      <x:c r="F419" s="34"/>
      <x:c r="G419" s="34"/>
      <x:c r="H419" s="34"/>
      <x:c r="I419" s="34"/>
      <x:c r="J419" s="34"/>
      <x:c r="K419" s="34"/>
      <x:c r="L419" s="34"/>
      <x:c r="M419" s="34"/>
      <x:c r="N419" s="34"/>
      <x:c r="O419" s="34"/>
      <x:c r="P419" s="34"/>
      <x:c r="Q419" s="34"/>
      <x:c r="R419" s="34"/>
      <x:c r="S419" s="34"/>
      <x:c r="T419" s="34"/>
      <x:c r="U419" s="34"/>
    </x:row>
    <x:row r="420">
      <x:c r="A420" s="34" t="n">
        <x:v>351</x:v>
      </x:c>
      <x:c r="B420" s="39" t="n">
        <x:v>0.2632538320083803</x:v>
      </x:c>
      <x:c r="C420" s="35" t="n">
        <x:f>($B$7-0.5*$B$8^2)*$B$10+$B$8*SQRT($B$10)*B420</x:f>
        <x:v>0.11265076640167607</x:v>
      </x:c>
      <x:c r="D420" s="36" t="n">
        <x:f>$B$6*EXP(C420)</x:f>
        <x:v>111.92409881293503</x:v>
      </x:c>
      <x:c r="E420" s="34"/>
      <x:c r="F420" s="34"/>
      <x:c r="G420" s="34"/>
      <x:c r="H420" s="34"/>
      <x:c r="I420" s="34"/>
      <x:c r="J420" s="34"/>
      <x:c r="K420" s="34"/>
      <x:c r="L420" s="34"/>
      <x:c r="M420" s="34"/>
      <x:c r="N420" s="34"/>
      <x:c r="O420" s="34"/>
      <x:c r="P420" s="34"/>
      <x:c r="Q420" s="34"/>
      <x:c r="R420" s="34"/>
      <x:c r="S420" s="34"/>
      <x:c r="T420" s="34"/>
      <x:c r="U420" s="34"/>
    </x:row>
    <x:row r="421">
      <x:c r="A421" s="34" t="n">
        <x:v>352</x:v>
      </x:c>
      <x:c r="B421" s="39" t="n">
        <x:v>-0.7317503020061221</x:v>
      </x:c>
      <x:c r="C421" s="35" t="n">
        <x:f>($B$7-0.5*$B$8^2)*$B$10+$B$8*SQRT($B$10)*B421</x:f>
        <x:v>-0.08635006040122442</x:v>
      </x:c>
      <x:c r="D421" s="36" t="n">
        <x:f>$B$6*EXP(C421)</x:f>
        <x:v>91.72730740308957</x:v>
      </x:c>
      <x:c r="E421" s="34"/>
      <x:c r="F421" s="34"/>
      <x:c r="G421" s="34"/>
      <x:c r="H421" s="34"/>
      <x:c r="I421" s="34"/>
      <x:c r="J421" s="34"/>
      <x:c r="K421" s="34"/>
      <x:c r="L421" s="34"/>
      <x:c r="M421" s="34"/>
      <x:c r="N421" s="34"/>
      <x:c r="O421" s="34"/>
      <x:c r="P421" s="34"/>
      <x:c r="Q421" s="34"/>
      <x:c r="R421" s="34"/>
      <x:c r="S421" s="34"/>
      <x:c r="T421" s="34"/>
      <x:c r="U421" s="34"/>
    </x:row>
    <x:row r="422">
      <x:c r="A422" s="34" t="n">
        <x:v>353</x:v>
      </x:c>
      <x:c r="B422" s="39" t="n">
        <x:v>0.000957185253038283</x:v>
      </x:c>
      <x:c r="C422" s="35" t="n">
        <x:f>($B$7-0.5*$B$8^2)*$B$10+$B$8*SQRT($B$10)*B422</x:f>
        <x:v>0.06019143705060766</x:v>
      </x:c>
      <x:c r="D422" s="36" t="n">
        <x:f>$B$6*EXP(C422)</x:f>
        <x:v>106.20398408604687</x:v>
      </x:c>
      <x:c r="E422" s="34"/>
      <x:c r="F422" s="34"/>
      <x:c r="G422" s="34"/>
      <x:c r="H422" s="34"/>
      <x:c r="I422" s="34"/>
      <x:c r="J422" s="34"/>
      <x:c r="K422" s="34"/>
      <x:c r="L422" s="34"/>
      <x:c r="M422" s="34"/>
      <x:c r="N422" s="34"/>
      <x:c r="O422" s="34"/>
      <x:c r="P422" s="34"/>
      <x:c r="Q422" s="34"/>
      <x:c r="R422" s="34"/>
      <x:c r="S422" s="34"/>
      <x:c r="T422" s="34"/>
      <x:c r="U422" s="34"/>
    </x:row>
    <x:row r="423">
      <x:c r="A423" s="34" t="n">
        <x:v>354</x:v>
      </x:c>
      <x:c r="B423" s="39" t="n">
        <x:v>0.4286335401379758</x:v>
      </x:c>
      <x:c r="C423" s="35" t="n">
        <x:f>($B$7-0.5*$B$8^2)*$B$10+$B$8*SQRT($B$10)*B423</x:f>
        <x:v>0.14572670802759516</x:v>
      </x:c>
      <x:c r="D423" s="36" t="n">
        <x:f>$B$6*EXP(C423)</x:f>
        <x:v>115.68799788327931</x:v>
      </x:c>
      <x:c r="E423" s="34"/>
      <x:c r="F423" s="34"/>
      <x:c r="G423" s="34"/>
      <x:c r="H423" s="34"/>
      <x:c r="I423" s="34"/>
      <x:c r="J423" s="34"/>
      <x:c r="K423" s="34"/>
      <x:c r="L423" s="34"/>
      <x:c r="M423" s="34"/>
      <x:c r="N423" s="34"/>
      <x:c r="O423" s="34"/>
      <x:c r="P423" s="34"/>
      <x:c r="Q423" s="34"/>
      <x:c r="R423" s="34"/>
      <x:c r="S423" s="34"/>
      <x:c r="T423" s="34"/>
      <x:c r="U423" s="34"/>
    </x:row>
    <x:row r="424">
      <x:c r="A424" s="34" t="n">
        <x:v>355</x:v>
      </x:c>
      <x:c r="B424" s="39" t="n">
        <x:v>1.896458135147661</x:v>
      </x:c>
      <x:c r="C424" s="35" t="n">
        <x:f>($B$7-0.5*$B$8^2)*$B$10+$B$8*SQRT($B$10)*B424</x:f>
        <x:v>0.43929162702953223</x:v>
      </x:c>
      <x:c r="D424" s="36" t="n">
        <x:f>$B$6*EXP(C424)</x:f>
        <x:v>155.16077121629584</x:v>
      </x:c>
      <x:c r="E424" s="34"/>
      <x:c r="F424" s="34"/>
      <x:c r="G424" s="34"/>
      <x:c r="H424" s="34"/>
      <x:c r="I424" s="34"/>
      <x:c r="J424" s="34"/>
      <x:c r="K424" s="34"/>
      <x:c r="L424" s="34"/>
      <x:c r="M424" s="34"/>
      <x:c r="N424" s="34"/>
      <x:c r="O424" s="34"/>
      <x:c r="P424" s="34"/>
      <x:c r="Q424" s="34"/>
      <x:c r="R424" s="34"/>
      <x:c r="S424" s="34"/>
      <x:c r="T424" s="34"/>
      <x:c r="U424" s="34"/>
    </x:row>
    <x:row r="425">
      <x:c r="A425" s="34" t="n">
        <x:v>356</x:v>
      </x:c>
      <x:c r="B425" s="39" t="n">
        <x:v>0.7629026695672343</x:v>
      </x:c>
      <x:c r="C425" s="35" t="n">
        <x:f>($B$7-0.5*$B$8^2)*$B$10+$B$8*SQRT($B$10)*B425</x:f>
        <x:v>0.21258053391344686</x:v>
      </x:c>
      <x:c r="D425" s="36" t="n">
        <x:f>$B$6*EXP(C425)</x:f>
        <x:v>123.68657191911903</x:v>
      </x:c>
      <x:c r="E425" s="34"/>
      <x:c r="F425" s="34"/>
      <x:c r="G425" s="34"/>
      <x:c r="H425" s="34"/>
      <x:c r="I425" s="34"/>
      <x:c r="J425" s="34"/>
      <x:c r="K425" s="34"/>
      <x:c r="L425" s="34"/>
      <x:c r="M425" s="34"/>
      <x:c r="N425" s="34"/>
      <x:c r="O425" s="34"/>
      <x:c r="P425" s="34"/>
      <x:c r="Q425" s="34"/>
      <x:c r="R425" s="34"/>
      <x:c r="S425" s="34"/>
      <x:c r="T425" s="34"/>
      <x:c r="U425" s="34"/>
    </x:row>
    <x:row r="426">
      <x:c r="A426" s="34" t="n">
        <x:v>357</x:v>
      </x:c>
      <x:c r="B426" s="39" t="n">
        <x:v>-0.7775295243940555</x:v>
      </x:c>
      <x:c r="C426" s="35" t="n">
        <x:f>($B$7-0.5*$B$8^2)*$B$10+$B$8*SQRT($B$10)*B426</x:f>
        <x:v>-0.09550590487881111</x:v>
      </x:c>
      <x:c r="D426" s="36" t="n">
        <x:f>$B$6*EXP(C426)</x:f>
        <x:v>90.89129946167424</x:v>
      </x:c>
      <x:c r="E426" s="34"/>
      <x:c r="F426" s="34"/>
      <x:c r="G426" s="34"/>
      <x:c r="H426" s="34"/>
      <x:c r="I426" s="34"/>
      <x:c r="J426" s="34"/>
      <x:c r="K426" s="34"/>
      <x:c r="L426" s="34"/>
      <x:c r="M426" s="34"/>
      <x:c r="N426" s="34"/>
      <x:c r="O426" s="34"/>
      <x:c r="P426" s="34"/>
      <x:c r="Q426" s="34"/>
      <x:c r="R426" s="34"/>
      <x:c r="S426" s="34"/>
      <x:c r="T426" s="34"/>
      <x:c r="U426" s="34"/>
    </x:row>
    <x:row r="427">
      <x:c r="A427" s="34" t="n">
        <x:v>358</x:v>
      </x:c>
      <x:c r="B427" s="39" t="n">
        <x:v>1.1060592244328011</x:v>
      </x:c>
      <x:c r="C427" s="35" t="n">
        <x:f>($B$7-0.5*$B$8^2)*$B$10+$B$8*SQRT($B$10)*B427</x:f>
        <x:v>0.28121184488656026</x:v>
      </x:c>
      <x:c r="D427" s="36" t="n">
        <x:f>$B$6*EXP(C427)</x:f>
        <x:v>132.473421238042</x:v>
      </x:c>
      <x:c r="E427" s="34"/>
      <x:c r="F427" s="34"/>
      <x:c r="G427" s="34"/>
      <x:c r="H427" s="34"/>
      <x:c r="I427" s="34"/>
      <x:c r="J427" s="34"/>
      <x:c r="K427" s="34"/>
      <x:c r="L427" s="34"/>
      <x:c r="M427" s="34"/>
      <x:c r="N427" s="34"/>
      <x:c r="O427" s="34"/>
      <x:c r="P427" s="34"/>
      <x:c r="Q427" s="34"/>
      <x:c r="R427" s="34"/>
      <x:c r="S427" s="34"/>
      <x:c r="T427" s="34"/>
      <x:c r="U427" s="34"/>
    </x:row>
    <x:row r="428">
      <x:c r="A428" s="34" t="n">
        <x:v>359</x:v>
      </x:c>
      <x:c r="B428" s="39" t="n">
        <x:v>-0.6342940355170625</x:v>
      </x:c>
      <x:c r="C428" s="35" t="n">
        <x:f>($B$7-0.5*$B$8^2)*$B$10+$B$8*SQRT($B$10)*B428</x:f>
        <x:v>-0.06685880710341252</x:v>
      </x:c>
      <x:c r="D428" s="36" t="n">
        <x:f>$B$6*EXP(C428)</x:f>
        <x:v>93.53272535783279</x:v>
      </x:c>
      <x:c r="E428" s="34"/>
      <x:c r="F428" s="34"/>
      <x:c r="G428" s="34"/>
      <x:c r="H428" s="34"/>
      <x:c r="I428" s="34"/>
      <x:c r="J428" s="34"/>
      <x:c r="K428" s="34"/>
      <x:c r="L428" s="34"/>
      <x:c r="M428" s="34"/>
      <x:c r="N428" s="34"/>
      <x:c r="O428" s="34"/>
      <x:c r="P428" s="34"/>
      <x:c r="Q428" s="34"/>
      <x:c r="R428" s="34"/>
      <x:c r="S428" s="34"/>
      <x:c r="T428" s="34"/>
      <x:c r="U428" s="34"/>
    </x:row>
    <x:row r="429">
      <x:c r="A429" s="34" t="n">
        <x:v>360</x:v>
      </x:c>
      <x:c r="B429" s="39" t="n">
        <x:v>-0.7238318067387738</x:v>
      </x:c>
      <x:c r="C429" s="35" t="n">
        <x:f>($B$7-0.5*$B$8^2)*$B$10+$B$8*SQRT($B$10)*B429</x:f>
        <x:v>-0.08476636134775475</x:v>
      </x:c>
      <x:c r="D429" s="36" t="n">
        <x:f>$B$6*EXP(C429)</x:f>
        <x:v>91.87269094450323</x:v>
      </x:c>
      <x:c r="E429" s="34"/>
      <x:c r="F429" s="34"/>
      <x:c r="G429" s="34"/>
      <x:c r="H429" s="34"/>
      <x:c r="I429" s="34"/>
      <x:c r="J429" s="34"/>
      <x:c r="K429" s="34"/>
      <x:c r="L429" s="34"/>
      <x:c r="M429" s="34"/>
      <x:c r="N429" s="34"/>
      <x:c r="O429" s="34"/>
      <x:c r="P429" s="34"/>
      <x:c r="Q429" s="34"/>
      <x:c r="R429" s="34"/>
      <x:c r="S429" s="34"/>
      <x:c r="T429" s="34"/>
      <x:c r="U429" s="34"/>
    </x:row>
    <x:row r="430">
      <x:c r="A430" s="34" t="n">
        <x:v>361</x:v>
      </x:c>
      <x:c r="B430" s="39" t="n">
        <x:v>0.18836276588398496</x:v>
      </x:c>
      <x:c r="C430" s="35" t="n">
        <x:f>($B$7-0.5*$B$8^2)*$B$10+$B$8*SQRT($B$10)*B430</x:f>
        <x:v>0.09767255317679699</x:v>
      </x:c>
      <x:c r="D430" s="36" t="n">
        <x:f>$B$6*EXP(C430)</x:f>
        <x:v>110.26016825725785</x:v>
      </x:c>
      <x:c r="E430" s="34"/>
      <x:c r="F430" s="34"/>
      <x:c r="G430" s="34"/>
      <x:c r="H430" s="34"/>
      <x:c r="I430" s="34"/>
      <x:c r="J430" s="34"/>
      <x:c r="K430" s="34"/>
      <x:c r="L430" s="34"/>
      <x:c r="M430" s="34"/>
      <x:c r="N430" s="34"/>
      <x:c r="O430" s="34"/>
      <x:c r="P430" s="34"/>
      <x:c r="Q430" s="34"/>
      <x:c r="R430" s="34"/>
      <x:c r="S430" s="34"/>
      <x:c r="T430" s="34"/>
      <x:c r="U430" s="34"/>
    </x:row>
    <x:row r="431">
      <x:c r="A431" s="34" t="n">
        <x:v>362</x:v>
      </x:c>
      <x:c r="B431" s="39" t="n">
        <x:v>-0.7506477833524635</x:v>
      </x:c>
      <x:c r="C431" s="35" t="n">
        <x:f>($B$7-0.5*$B$8^2)*$B$10+$B$8*SQRT($B$10)*B431</x:f>
        <x:v>-0.09012955667049272</x:v>
      </x:c>
      <x:c r="D431" s="36" t="n">
        <x:f>$B$6*EXP(C431)</x:f>
        <x:v>91.38127870596097</x:v>
      </x:c>
      <x:c r="E431" s="34"/>
      <x:c r="F431" s="34"/>
      <x:c r="G431" s="34"/>
      <x:c r="H431" s="34"/>
      <x:c r="I431" s="34"/>
      <x:c r="J431" s="34"/>
      <x:c r="K431" s="34"/>
      <x:c r="L431" s="34"/>
      <x:c r="M431" s="34"/>
      <x:c r="N431" s="34"/>
      <x:c r="O431" s="34"/>
      <x:c r="P431" s="34"/>
      <x:c r="Q431" s="34"/>
      <x:c r="R431" s="34"/>
      <x:c r="S431" s="34"/>
      <x:c r="T431" s="34"/>
      <x:c r="U431" s="34"/>
    </x:row>
    <x:row r="432">
      <x:c r="A432" s="34" t="n">
        <x:v>363</x:v>
      </x:c>
      <x:c r="B432" s="39" t="n">
        <x:v>0.6642709550301236</x:v>
      </x:c>
      <x:c r="C432" s="35" t="n">
        <x:f>($B$7-0.5*$B$8^2)*$B$10+$B$8*SQRT($B$10)*B432</x:f>
        <x:v>0.19285419100602472</x:v>
      </x:c>
      <x:c r="D432" s="36" t="n">
        <x:f>$B$6*EXP(C432)</x:f>
        <x:v>121.27059571916634</x:v>
      </x:c>
      <x:c r="E432" s="34"/>
      <x:c r="F432" s="34"/>
      <x:c r="G432" s="34"/>
      <x:c r="H432" s="34"/>
      <x:c r="I432" s="34"/>
      <x:c r="J432" s="34"/>
      <x:c r="K432" s="34"/>
      <x:c r="L432" s="34"/>
      <x:c r="M432" s="34"/>
      <x:c r="N432" s="34"/>
      <x:c r="O432" s="34"/>
      <x:c r="P432" s="34"/>
      <x:c r="Q432" s="34"/>
      <x:c r="R432" s="34"/>
      <x:c r="S432" s="34"/>
      <x:c r="T432" s="34"/>
      <x:c r="U432" s="34"/>
    </x:row>
    <x:row r="433">
      <x:c r="A433" s="34" t="n">
        <x:v>364</x:v>
      </x:c>
      <x:c r="B433" s="39" t="n">
        <x:v>-0.7247422428105144</x:v>
      </x:c>
      <x:c r="C433" s="35" t="n">
        <x:f>($B$7-0.5*$B$8^2)*$B$10+$B$8*SQRT($B$10)*B433</x:f>
        <x:v>-0.08494844856210287</x:v>
      </x:c>
      <x:c r="D433" s="36" t="n">
        <x:f>$B$6*EXP(C433)</x:f>
        <x:v>91.8559636250962</x:v>
      </x:c>
      <x:c r="E433" s="34"/>
      <x:c r="F433" s="34"/>
      <x:c r="G433" s="34"/>
      <x:c r="H433" s="34"/>
      <x:c r="I433" s="34"/>
      <x:c r="J433" s="34"/>
      <x:c r="K433" s="34"/>
      <x:c r="L433" s="34"/>
      <x:c r="M433" s="34"/>
      <x:c r="N433" s="34"/>
      <x:c r="O433" s="34"/>
      <x:c r="P433" s="34"/>
      <x:c r="Q433" s="34"/>
      <x:c r="R433" s="34"/>
      <x:c r="S433" s="34"/>
      <x:c r="T433" s="34"/>
      <x:c r="U433" s="34"/>
    </x:row>
    <x:row r="434">
      <x:c r="A434" s="34" t="n">
        <x:v>365</x:v>
      </x:c>
      <x:c r="B434" s="39" t="n">
        <x:v>1.8198333406506146</x:v>
      </x:c>
      <x:c r="C434" s="35" t="n">
        <x:f>($B$7-0.5*$B$8^2)*$B$10+$B$8*SQRT($B$10)*B434</x:f>
        <x:v>0.42396666813012296</x:v>
      </x:c>
      <x:c r="D434" s="36" t="n">
        <x:f>$B$6*EXP(C434)</x:f>
        <x:v>152.80106614826883</x:v>
      </x:c>
      <x:c r="E434" s="34"/>
      <x:c r="F434" s="34"/>
      <x:c r="G434" s="34"/>
      <x:c r="H434" s="34"/>
      <x:c r="I434" s="34"/>
      <x:c r="J434" s="34"/>
      <x:c r="K434" s="34"/>
      <x:c r="L434" s="34"/>
      <x:c r="M434" s="34"/>
      <x:c r="N434" s="34"/>
      <x:c r="O434" s="34"/>
      <x:c r="P434" s="34"/>
      <x:c r="Q434" s="34"/>
      <x:c r="R434" s="34"/>
      <x:c r="S434" s="34"/>
      <x:c r="T434" s="34"/>
      <x:c r="U434" s="34"/>
    </x:row>
    <x:row r="435">
      <x:c r="A435" s="34" t="n">
        <x:v>366</x:v>
      </x:c>
      <x:c r="B435" s="39" t="n">
        <x:v>0.11672877794423614</x:v>
      </x:c>
      <x:c r="C435" s="35" t="n">
        <x:f>($B$7-0.5*$B$8^2)*$B$10+$B$8*SQRT($B$10)*B435</x:f>
        <x:v>0.08334575558884723</x:v>
      </x:c>
      <x:c r="D435" s="36" t="n">
        <x:f>$B$6*EXP(C435)</x:f>
        <x:v>108.6917551404913</x:v>
      </x:c>
      <x:c r="E435" s="34"/>
      <x:c r="F435" s="34"/>
      <x:c r="G435" s="34"/>
      <x:c r="H435" s="34"/>
      <x:c r="I435" s="34"/>
      <x:c r="J435" s="34"/>
      <x:c r="K435" s="34"/>
      <x:c r="L435" s="34"/>
      <x:c r="M435" s="34"/>
      <x:c r="N435" s="34"/>
      <x:c r="O435" s="34"/>
      <x:c r="P435" s="34"/>
      <x:c r="Q435" s="34"/>
      <x:c r="R435" s="34"/>
      <x:c r="S435" s="34"/>
      <x:c r="T435" s="34"/>
      <x:c r="U435" s="34"/>
    </x:row>
    <x:row r="436">
      <x:c r="A436" s="34" t="n">
        <x:v>367</x:v>
      </x:c>
      <x:c r="B436" s="39" t="n">
        <x:v>0.32980658693143516</x:v>
      </x:c>
      <x:c r="C436" s="35" t="n">
        <x:f>($B$7-0.5*$B$8^2)*$B$10+$B$8*SQRT($B$10)*B436</x:f>
        <x:v>0.12596131738628702</x:v>
      </x:c>
      <x:c r="D436" s="36" t="n">
        <x:f>$B$6*EXP(C436)</x:f>
        <x:v>113.42382921326953</x:v>
      </x:c>
      <x:c r="E436" s="34"/>
      <x:c r="F436" s="34"/>
      <x:c r="G436" s="34"/>
      <x:c r="H436" s="34"/>
      <x:c r="I436" s="34"/>
      <x:c r="J436" s="34"/>
      <x:c r="K436" s="34"/>
      <x:c r="L436" s="34"/>
      <x:c r="M436" s="34"/>
      <x:c r="N436" s="34"/>
      <x:c r="O436" s="34"/>
      <x:c r="P436" s="34"/>
      <x:c r="Q436" s="34"/>
      <x:c r="R436" s="34"/>
      <x:c r="S436" s="34"/>
      <x:c r="T436" s="34"/>
      <x:c r="U436" s="34"/>
    </x:row>
    <x:row r="437">
      <x:c r="A437" s="34" t="n">
        <x:v>368</x:v>
      </x:c>
      <x:c r="B437" s="39" t="n">
        <x:v>0.603280831697361</x:v>
      </x:c>
      <x:c r="C437" s="35" t="n">
        <x:f>($B$7-0.5*$B$8^2)*$B$10+$B$8*SQRT($B$10)*B437</x:f>
        <x:v>0.1806561663394722</x:v>
      </x:c>
      <x:c r="D437" s="36" t="n">
        <x:f>$B$6*EXP(C437)</x:f>
        <x:v>119.80031946464247</x:v>
      </x:c>
      <x:c r="E437" s="34"/>
      <x:c r="F437" s="34"/>
      <x:c r="G437" s="34"/>
      <x:c r="H437" s="34"/>
      <x:c r="I437" s="34"/>
      <x:c r="J437" s="34"/>
      <x:c r="K437" s="34"/>
      <x:c r="L437" s="34"/>
      <x:c r="M437" s="34"/>
      <x:c r="N437" s="34"/>
      <x:c r="O437" s="34"/>
      <x:c r="P437" s="34"/>
      <x:c r="Q437" s="34"/>
      <x:c r="R437" s="34"/>
      <x:c r="S437" s="34"/>
      <x:c r="T437" s="34"/>
      <x:c r="U437" s="34"/>
    </x:row>
    <x:row r="438">
      <x:c r="A438" s="34" t="n">
        <x:v>369</x:v>
      </x:c>
      <x:c r="B438" s="39" t="n">
        <x:v>0.5485171591014845</x:v>
      </x:c>
      <x:c r="C438" s="35" t="n">
        <x:f>($B$7-0.5*$B$8^2)*$B$10+$B$8*SQRT($B$10)*B438</x:f>
        <x:v>0.1697034318202969</x:v>
      </x:c>
      <x:c r="D438" s="36" t="n">
        <x:f>$B$6*EXP(C438)</x:f>
        <x:v>118.49533797384359</x:v>
      </x:c>
      <x:c r="E438" s="34"/>
      <x:c r="F438" s="34"/>
      <x:c r="G438" s="34"/>
      <x:c r="H438" s="34"/>
      <x:c r="I438" s="34"/>
      <x:c r="J438" s="34"/>
      <x:c r="K438" s="34"/>
      <x:c r="L438" s="34"/>
      <x:c r="M438" s="34"/>
      <x:c r="N438" s="34"/>
      <x:c r="O438" s="34"/>
      <x:c r="P438" s="34"/>
      <x:c r="Q438" s="34"/>
      <x:c r="R438" s="34"/>
      <x:c r="S438" s="34"/>
      <x:c r="T438" s="34"/>
      <x:c r="U438" s="34"/>
    </x:row>
    <x:row r="439">
      <x:c r="A439" s="34" t="n">
        <x:v>370</x:v>
      </x:c>
      <x:c r="B439" s="39" t="n">
        <x:v>-1.336826273191083</x:v>
      </x:c>
      <x:c r="C439" s="35" t="n">
        <x:f>($B$7-0.5*$B$8^2)*$B$10+$B$8*SQRT($B$10)*B439</x:f>
        <x:v>-0.2073652546382166</x:v>
      </x:c>
      <x:c r="D439" s="36" t="n">
        <x:f>$B$6*EXP(C439)</x:f>
        <x:v>81.27227450157118</x:v>
      </x:c>
      <x:c r="E439" s="34"/>
      <x:c r="F439" s="34"/>
      <x:c r="G439" s="34"/>
      <x:c r="H439" s="34"/>
      <x:c r="I439" s="34"/>
      <x:c r="J439" s="34"/>
      <x:c r="K439" s="34"/>
      <x:c r="L439" s="34"/>
      <x:c r="M439" s="34"/>
      <x:c r="N439" s="34"/>
      <x:c r="O439" s="34"/>
      <x:c r="P439" s="34"/>
      <x:c r="Q439" s="34"/>
      <x:c r="R439" s="34"/>
      <x:c r="S439" s="34"/>
      <x:c r="T439" s="34"/>
      <x:c r="U439" s="34"/>
    </x:row>
    <x:row r="440">
      <x:c r="A440" s="34" t="n">
        <x:v>371</x:v>
      </x:c>
      <x:c r="B440" s="39" t="n">
        <x:v>0.5326129667024765</x:v>
      </x:c>
      <x:c r="C440" s="35" t="n">
        <x:f>($B$7-0.5*$B$8^2)*$B$10+$B$8*SQRT($B$10)*B440</x:f>
        <x:v>0.1665225933404953</x:v>
      </x:c>
      <x:c r="D440" s="36" t="n">
        <x:f>$B$6*EXP(C440)</x:f>
        <x:v>118.11902226017904</x:v>
      </x:c>
      <x:c r="E440" s="34"/>
      <x:c r="F440" s="34"/>
      <x:c r="G440" s="34"/>
      <x:c r="H440" s="34"/>
      <x:c r="I440" s="34"/>
      <x:c r="J440" s="34"/>
      <x:c r="K440" s="34"/>
      <x:c r="L440" s="34"/>
      <x:c r="M440" s="34"/>
      <x:c r="N440" s="34"/>
      <x:c r="O440" s="34"/>
      <x:c r="P440" s="34"/>
      <x:c r="Q440" s="34"/>
      <x:c r="R440" s="34"/>
      <x:c r="S440" s="34"/>
      <x:c r="T440" s="34"/>
      <x:c r="U440" s="34"/>
    </x:row>
    <x:row r="441">
      <x:c r="A441" s="34" t="n">
        <x:v>372</x:v>
      </x:c>
      <x:c r="B441" s="39" t="n">
        <x:v>-0.7111997013833881</x:v>
      </x:c>
      <x:c r="C441" s="35" t="n">
        <x:f>($B$7-0.5*$B$8^2)*$B$10+$B$8*SQRT($B$10)*B441</x:f>
        <x:v>-0.08223994027667761</x:v>
      </x:c>
      <x:c r="D441" s="36" t="n">
        <x:f>$B$6*EXP(C441)</x:f>
        <x:v>92.10509349649918</x:v>
      </x:c>
      <x:c r="E441" s="34"/>
      <x:c r="F441" s="34"/>
      <x:c r="G441" s="34"/>
      <x:c r="H441" s="34"/>
      <x:c r="I441" s="34"/>
      <x:c r="J441" s="34"/>
      <x:c r="K441" s="34"/>
      <x:c r="L441" s="34"/>
      <x:c r="M441" s="34"/>
      <x:c r="N441" s="34"/>
      <x:c r="O441" s="34"/>
      <x:c r="P441" s="34"/>
      <x:c r="Q441" s="34"/>
      <x:c r="R441" s="34"/>
      <x:c r="S441" s="34"/>
      <x:c r="T441" s="34"/>
      <x:c r="U441" s="34"/>
    </x:row>
    <x:row r="442">
      <x:c r="A442" s="34" t="n">
        <x:v>373</x:v>
      </x:c>
      <x:c r="B442" s="39" t="n">
        <x:v>-1.2640928879864262</x:v>
      </x:c>
      <x:c r="C442" s="35" t="n">
        <x:f>($B$7-0.5*$B$8^2)*$B$10+$B$8*SQRT($B$10)*B442</x:f>
        <x:v>-0.19281857759728527</x:v>
      </x:c>
      <x:c r="D442" s="36" t="n">
        <x:f>$B$6*EXP(C442)</x:f>
        <x:v>82.46315672092082</x:v>
      </x:c>
      <x:c r="E442" s="34"/>
      <x:c r="F442" s="34"/>
      <x:c r="G442" s="34"/>
      <x:c r="H442" s="34"/>
      <x:c r="I442" s="34"/>
      <x:c r="J442" s="34"/>
      <x:c r="K442" s="34"/>
      <x:c r="L442" s="34"/>
      <x:c r="M442" s="34"/>
      <x:c r="N442" s="34"/>
      <x:c r="O442" s="34"/>
      <x:c r="P442" s="34"/>
      <x:c r="Q442" s="34"/>
      <x:c r="R442" s="34"/>
      <x:c r="S442" s="34"/>
      <x:c r="T442" s="34"/>
      <x:c r="U442" s="34"/>
    </x:row>
    <x:row r="443">
      <x:c r="A443" s="34" t="n">
        <x:v>374</x:v>
      </x:c>
      <x:c r="B443" s="39" t="n">
        <x:v>0.22779143398281212</x:v>
      </x:c>
      <x:c r="C443" s="35" t="n">
        <x:f>($B$7-0.5*$B$8^2)*$B$10+$B$8*SQRT($B$10)*B443</x:f>
        <x:v>0.10555828679656243</x:v>
      </x:c>
      <x:c r="D443" s="36" t="n">
        <x:f>$B$6*EXP(C443)</x:f>
        <x:v>111.133087855193</x:v>
      </x:c>
      <x:c r="E443" s="34"/>
      <x:c r="F443" s="34"/>
      <x:c r="G443" s="34"/>
      <x:c r="H443" s="34"/>
      <x:c r="I443" s="34"/>
      <x:c r="J443" s="34"/>
      <x:c r="K443" s="34"/>
      <x:c r="L443" s="34"/>
      <x:c r="M443" s="34"/>
      <x:c r="N443" s="34"/>
      <x:c r="O443" s="34"/>
      <x:c r="P443" s="34"/>
      <x:c r="Q443" s="34"/>
      <x:c r="R443" s="34"/>
      <x:c r="S443" s="34"/>
      <x:c r="T443" s="34"/>
      <x:c r="U443" s="34"/>
    </x:row>
    <x:row r="444">
      <x:c r="A444" s="34" t="n">
        <x:v>375</x:v>
      </x:c>
      <x:c r="B444" s="39" t="n">
        <x:v>0.9701345876546944</x:v>
      </x:c>
      <x:c r="C444" s="35" t="n">
        <x:f>($B$7-0.5*$B$8^2)*$B$10+$B$8*SQRT($B$10)*B444</x:f>
        <x:v>0.25402691753093887</x:v>
      </x:c>
      <x:c r="D444" s="36" t="n">
        <x:f>$B$6*EXP(C444)</x:f>
        <x:v>128.92065060567722</x:v>
      </x:c>
      <x:c r="E444" s="34"/>
      <x:c r="F444" s="34"/>
      <x:c r="G444" s="34"/>
      <x:c r="H444" s="34"/>
      <x:c r="I444" s="34"/>
      <x:c r="J444" s="34"/>
      <x:c r="K444" s="34"/>
      <x:c r="L444" s="34"/>
      <x:c r="M444" s="34"/>
      <x:c r="N444" s="34"/>
      <x:c r="O444" s="34"/>
      <x:c r="P444" s="34"/>
      <x:c r="Q444" s="34"/>
      <x:c r="R444" s="34"/>
      <x:c r="S444" s="34"/>
      <x:c r="T444" s="34"/>
      <x:c r="U444" s="34"/>
    </x:row>
    <x:row r="445">
      <x:c r="A445" s="34" t="n">
        <x:v>376</x:v>
      </x:c>
      <x:c r="B445" s="39" t="n">
        <x:v>0.5837073685212897</x:v>
      </x:c>
      <x:c r="C445" s="35" t="n">
        <x:f>($B$7-0.5*$B$8^2)*$B$10+$B$8*SQRT($B$10)*B445</x:f>
        <x:v>0.17674147370425794</x:v>
      </x:c>
      <x:c r="D445" s="36" t="n">
        <x:f>$B$6*EXP(C445)</x:f>
        <x:v>119.33225479873846</x:v>
      </x:c>
      <x:c r="E445" s="34"/>
      <x:c r="F445" s="34"/>
      <x:c r="G445" s="34"/>
      <x:c r="H445" s="34"/>
      <x:c r="I445" s="34"/>
      <x:c r="J445" s="34"/>
      <x:c r="K445" s="34"/>
      <x:c r="L445" s="34"/>
      <x:c r="M445" s="34"/>
      <x:c r="N445" s="34"/>
      <x:c r="O445" s="34"/>
      <x:c r="P445" s="34"/>
      <x:c r="Q445" s="34"/>
      <x:c r="R445" s="34"/>
      <x:c r="S445" s="34"/>
      <x:c r="T445" s="34"/>
      <x:c r="U445" s="34"/>
    </x:row>
    <x:row r="446">
      <x:c r="A446" s="34" t="n">
        <x:v>377</x:v>
      </x:c>
      <x:c r="B446" s="39" t="n">
        <x:v>0.15782179827381715</x:v>
      </x:c>
      <x:c r="C446" s="35" t="n">
        <x:f>($B$7-0.5*$B$8^2)*$B$10+$B$8*SQRT($B$10)*B446</x:f>
        <x:v>0.09156435965476342</x:v>
      </x:c>
      <x:c r="D446" s="36" t="n">
        <x:f>$B$6*EXP(C446)</x:f>
        <x:v>109.58873053515488</x:v>
      </x:c>
      <x:c r="E446" s="34"/>
      <x:c r="F446" s="34"/>
      <x:c r="G446" s="34"/>
      <x:c r="H446" s="34"/>
      <x:c r="I446" s="34"/>
      <x:c r="J446" s="34"/>
      <x:c r="K446" s="34"/>
      <x:c r="L446" s="34"/>
      <x:c r="M446" s="34"/>
      <x:c r="N446" s="34"/>
      <x:c r="O446" s="34"/>
      <x:c r="P446" s="34"/>
      <x:c r="Q446" s="34"/>
      <x:c r="R446" s="34"/>
      <x:c r="S446" s="34"/>
      <x:c r="T446" s="34"/>
      <x:c r="U446" s="34"/>
    </x:row>
    <x:row r="447">
      <x:c r="A447" s="34" t="n">
        <x:v>378</x:v>
      </x:c>
      <x:c r="B447" s="39" t="n">
        <x:v>0.32913141619520564</x:v>
      </x:c>
      <x:c r="C447" s="35" t="n">
        <x:f>($B$7-0.5*$B$8^2)*$B$10+$B$8*SQRT($B$10)*B447</x:f>
        <x:v>0.12582628323904113</x:v>
      </x:c>
      <x:c r="D447" s="36" t="n">
        <x:f>$B$6*EXP(C447)</x:f>
        <x:v>113.40851415726539</x:v>
      </x:c>
      <x:c r="E447" s="34"/>
      <x:c r="F447" s="34"/>
      <x:c r="G447" s="34"/>
      <x:c r="H447" s="34"/>
      <x:c r="I447" s="34"/>
      <x:c r="J447" s="34"/>
      <x:c r="K447" s="34"/>
      <x:c r="L447" s="34"/>
      <x:c r="M447" s="34"/>
      <x:c r="N447" s="34"/>
      <x:c r="O447" s="34"/>
      <x:c r="P447" s="34"/>
      <x:c r="Q447" s="34"/>
      <x:c r="R447" s="34"/>
      <x:c r="S447" s="34"/>
      <x:c r="T447" s="34"/>
      <x:c r="U447" s="34"/>
    </x:row>
    <x:row r="448">
      <x:c r="A448" s="34" t="n">
        <x:v>379</x:v>
      </x:c>
      <x:c r="B448" s="39" t="n">
        <x:v>1.1937063751422075</x:v>
      </x:c>
      <x:c r="C448" s="35" t="n">
        <x:f>($B$7-0.5*$B$8^2)*$B$10+$B$8*SQRT($B$10)*B448</x:f>
        <x:v>0.2987412750284415</x:v>
      </x:c>
      <x:c r="D448" s="36" t="n">
        <x:f>$B$6*EXP(C448)</x:f>
        <x:v>134.81607754887196</x:v>
      </x:c>
      <x:c r="E448" s="34"/>
      <x:c r="F448" s="34"/>
      <x:c r="G448" s="34"/>
      <x:c r="H448" s="34"/>
      <x:c r="I448" s="34"/>
      <x:c r="J448" s="34"/>
      <x:c r="K448" s="34"/>
      <x:c r="L448" s="34"/>
      <x:c r="M448" s="34"/>
      <x:c r="N448" s="34"/>
      <x:c r="O448" s="34"/>
      <x:c r="P448" s="34"/>
      <x:c r="Q448" s="34"/>
      <x:c r="R448" s="34"/>
      <x:c r="S448" s="34"/>
      <x:c r="T448" s="34"/>
      <x:c r="U448" s="34"/>
    </x:row>
    <x:row r="449">
      <x:c r="A449" s="34" t="n">
        <x:v>380</x:v>
      </x:c>
      <x:c r="B449" s="39" t="n">
        <x:v>-0.23094109850189257</x:v>
      </x:c>
      <x:c r="C449" s="35" t="n">
        <x:f>($B$7-0.5*$B$8^2)*$B$10+$B$8*SQRT($B$10)*B449</x:f>
        <x:v>0.013811780299621483</x:v>
      </x:c>
      <x:c r="D449" s="36" t="n">
        <x:f>$B$6*EXP(C449)</x:f>
        <x:v>101.3907603592328</x:v>
      </x:c>
      <x:c r="E449" s="34"/>
      <x:c r="F449" s="34"/>
      <x:c r="G449" s="34"/>
      <x:c r="H449" s="34"/>
      <x:c r="I449" s="34"/>
      <x:c r="J449" s="34"/>
      <x:c r="K449" s="34"/>
      <x:c r="L449" s="34"/>
      <x:c r="M449" s="34"/>
      <x:c r="N449" s="34"/>
      <x:c r="O449" s="34"/>
      <x:c r="P449" s="34"/>
      <x:c r="Q449" s="34"/>
      <x:c r="R449" s="34"/>
      <x:c r="S449" s="34"/>
      <x:c r="T449" s="34"/>
      <x:c r="U449" s="34"/>
    </x:row>
    <x:row r="450">
      <x:c r="A450" s="34" t="n">
        <x:v>381</x:v>
      </x:c>
      <x:c r="B450" s="39" t="n">
        <x:v>1.0801885311738075</x:v>
      </x:c>
      <x:c r="C450" s="35" t="n">
        <x:f>($B$7-0.5*$B$8^2)*$B$10+$B$8*SQRT($B$10)*B450</x:f>
        <x:v>0.27603770623476154</x:v>
      </x:c>
      <x:c r="D450" s="36" t="n">
        <x:f>$B$6*EXP(C450)</x:f>
        <x:v>131.7897556045088</x:v>
      </x:c>
      <x:c r="E450" s="34"/>
      <x:c r="F450" s="34"/>
      <x:c r="G450" s="34"/>
      <x:c r="H450" s="34"/>
      <x:c r="I450" s="34"/>
      <x:c r="J450" s="34"/>
      <x:c r="K450" s="34"/>
      <x:c r="L450" s="34"/>
      <x:c r="M450" s="34"/>
      <x:c r="N450" s="34"/>
      <x:c r="O450" s="34"/>
      <x:c r="P450" s="34"/>
      <x:c r="Q450" s="34"/>
      <x:c r="R450" s="34"/>
      <x:c r="S450" s="34"/>
      <x:c r="T450" s="34"/>
      <x:c r="U450" s="34"/>
    </x:row>
    <x:row r="451">
      <x:c r="A451" s="34" t="n">
        <x:v>382</x:v>
      </x:c>
      <x:c r="B451" s="39" t="n">
        <x:v>0.07843651696546432</x:v>
      </x:c>
      <x:c r="C451" s="35" t="n">
        <x:f>($B$7-0.5*$B$8^2)*$B$10+$B$8*SQRT($B$10)*B451</x:f>
        <x:v>0.07568730339309286</x:v>
      </x:c>
      <x:c r="D451" s="36" t="n">
        <x:f>$B$6*EXP(C451)</x:f>
        <x:v>107.86252389658988</x:v>
      </x:c>
      <x:c r="E451" s="34"/>
      <x:c r="F451" s="34"/>
      <x:c r="G451" s="34"/>
      <x:c r="H451" s="34"/>
      <x:c r="I451" s="34"/>
      <x:c r="J451" s="34"/>
      <x:c r="K451" s="34"/>
      <x:c r="L451" s="34"/>
      <x:c r="M451" s="34"/>
      <x:c r="N451" s="34"/>
      <x:c r="O451" s="34"/>
      <x:c r="P451" s="34"/>
      <x:c r="Q451" s="34"/>
      <x:c r="R451" s="34"/>
      <x:c r="S451" s="34"/>
      <x:c r="T451" s="34"/>
      <x:c r="U451" s="34"/>
    </x:row>
    <x:row r="452">
      <x:c r="A452" s="34" t="n">
        <x:v>383</x:v>
      </x:c>
      <x:c r="B452" s="39" t="n">
        <x:v>1.0710235040488638</x:v>
      </x:c>
      <x:c r="C452" s="35" t="n">
        <x:f>($B$7-0.5*$B$8^2)*$B$10+$B$8*SQRT($B$10)*B452</x:f>
        <x:v>0.2742047008097728</x:v>
      </x:c>
      <x:c r="D452" s="36" t="n">
        <x:f>$B$6*EXP(C452)</x:f>
        <x:v>131.54840553309907</x:v>
      </x:c>
      <x:c r="E452" s="34"/>
      <x:c r="F452" s="34"/>
      <x:c r="G452" s="34"/>
      <x:c r="H452" s="34"/>
      <x:c r="I452" s="34"/>
      <x:c r="J452" s="34"/>
      <x:c r="K452" s="34"/>
      <x:c r="L452" s="34"/>
      <x:c r="M452" s="34"/>
      <x:c r="N452" s="34"/>
      <x:c r="O452" s="34"/>
      <x:c r="P452" s="34"/>
      <x:c r="Q452" s="34"/>
      <x:c r="R452" s="34"/>
      <x:c r="S452" s="34"/>
      <x:c r="T452" s="34"/>
      <x:c r="U452" s="34"/>
    </x:row>
    <x:row r="453">
      <x:c r="A453" s="34" t="n">
        <x:v>384</x:v>
      </x:c>
      <x:c r="B453" s="39" t="n">
        <x:v>1.5336964140644143</x:v>
      </x:c>
      <x:c r="C453" s="35" t="n">
        <x:f>($B$7-0.5*$B$8^2)*$B$10+$B$8*SQRT($B$10)*B453</x:f>
        <x:v>0.36673928281288287</x:v>
      </x:c>
      <x:c r="D453" s="36" t="n">
        <x:f>$B$6*EXP(C453)</x:f>
        <x:v>144.3021649521922</x:v>
      </x:c>
      <x:c r="E453" s="34"/>
      <x:c r="F453" s="34"/>
      <x:c r="G453" s="34"/>
      <x:c r="H453" s="34"/>
      <x:c r="I453" s="34"/>
      <x:c r="J453" s="34"/>
      <x:c r="K453" s="34"/>
      <x:c r="L453" s="34"/>
      <x:c r="M453" s="34"/>
      <x:c r="N453" s="34"/>
      <x:c r="O453" s="34"/>
      <x:c r="P453" s="34"/>
      <x:c r="Q453" s="34"/>
      <x:c r="R453" s="34"/>
      <x:c r="S453" s="34"/>
      <x:c r="T453" s="34"/>
      <x:c r="U453" s="34"/>
    </x:row>
    <x:row r="454">
      <x:c r="A454" s="34" t="n">
        <x:v>385</x:v>
      </x:c>
      <x:c r="B454" s="39" t="n">
        <x:v>1.358243577519631</x:v>
      </x:c>
      <x:c r="C454" s="35" t="n">
        <x:f>($B$7-0.5*$B$8^2)*$B$10+$B$8*SQRT($B$10)*B454</x:f>
        <x:v>0.3316487155039262</x:v>
      </x:c>
      <x:c r="D454" s="36" t="n">
        <x:f>$B$6*EXP(C454)</x:f>
        <x:v>139.3263330730513</x:v>
      </x:c>
      <x:c r="E454" s="34"/>
      <x:c r="F454" s="34"/>
      <x:c r="G454" s="34"/>
      <x:c r="H454" s="34"/>
      <x:c r="I454" s="34"/>
      <x:c r="J454" s="34"/>
      <x:c r="K454" s="34"/>
      <x:c r="L454" s="34"/>
      <x:c r="M454" s="34"/>
      <x:c r="N454" s="34"/>
      <x:c r="O454" s="34"/>
      <x:c r="P454" s="34"/>
      <x:c r="Q454" s="34"/>
      <x:c r="R454" s="34"/>
      <x:c r="S454" s="34"/>
      <x:c r="T454" s="34"/>
      <x:c r="U454" s="34"/>
    </x:row>
    <x:row r="455">
      <x:c r="A455" s="34" t="n">
        <x:v>386</x:v>
      </x:c>
      <x:c r="B455" s="39" t="n">
        <x:v>0.48673015168301087</x:v>
      </x:c>
      <x:c r="C455" s="35" t="n">
        <x:f>($B$7-0.5*$B$8^2)*$B$10+$B$8*SQRT($B$10)*B455</x:f>
        <x:v>0.15734603033660216</x:v>
      </x:c>
      <x:c r="D455" s="36" t="n">
        <x:f>$B$6*EXP(C455)</x:f>
        <x:v>117.04005379309737</x:v>
      </x:c>
      <x:c r="E455" s="34"/>
      <x:c r="F455" s="34"/>
      <x:c r="G455" s="34"/>
      <x:c r="H455" s="34"/>
      <x:c r="I455" s="34"/>
      <x:c r="J455" s="34"/>
      <x:c r="K455" s="34"/>
      <x:c r="L455" s="34"/>
      <x:c r="M455" s="34"/>
      <x:c r="N455" s="34"/>
      <x:c r="O455" s="34"/>
      <x:c r="P455" s="34"/>
      <x:c r="Q455" s="34"/>
      <x:c r="R455" s="34"/>
      <x:c r="S455" s="34"/>
      <x:c r="T455" s="34"/>
      <x:c r="U455" s="34"/>
    </x:row>
    <x:row r="456">
      <x:c r="A456" s="34" t="n">
        <x:v>387</x:v>
      </x:c>
      <x:c r="B456" s="39" t="n">
        <x:v>0.9562754268881091</x:v>
      </x:c>
      <x:c r="C456" s="35" t="n">
        <x:f>($B$7-0.5*$B$8^2)*$B$10+$B$8*SQRT($B$10)*B456</x:f>
        <x:v>0.2512550853776218</x:v>
      </x:c>
      <x:c r="D456" s="36" t="n">
        <x:f>$B$6*EXP(C456)</x:f>
        <x:v>128.56379899596055</x:v>
      </x:c>
      <x:c r="E456" s="34"/>
      <x:c r="F456" s="34"/>
      <x:c r="G456" s="34"/>
      <x:c r="H456" s="34"/>
      <x:c r="I456" s="34"/>
      <x:c r="J456" s="34"/>
      <x:c r="K456" s="34"/>
      <x:c r="L456" s="34"/>
      <x:c r="M456" s="34"/>
      <x:c r="N456" s="34"/>
      <x:c r="O456" s="34"/>
      <x:c r="P456" s="34"/>
      <x:c r="Q456" s="34"/>
      <x:c r="R456" s="34"/>
      <x:c r="S456" s="34"/>
      <x:c r="T456" s="34"/>
      <x:c r="U456" s="34"/>
    </x:row>
    <x:row r="457">
      <x:c r="A457" s="34" t="n">
        <x:v>388</x:v>
      </x:c>
      <x:c r="B457" s="39" t="n">
        <x:v>-0.13010882536458213</x:v>
      </x:c>
      <x:c r="C457" s="35" t="n">
        <x:f>($B$7-0.5*$B$8^2)*$B$10+$B$8*SQRT($B$10)*B457</x:f>
        <x:v>0.03397823492708357</x:v>
      </x:c>
      <x:c r="D457" s="36" t="n">
        <x:f>$B$6*EXP(C457)</x:f>
        <x:v>103.45620891637633</x:v>
      </x:c>
      <x:c r="E457" s="34"/>
      <x:c r="F457" s="34"/>
      <x:c r="G457" s="34"/>
      <x:c r="H457" s="34"/>
      <x:c r="I457" s="34"/>
      <x:c r="J457" s="34"/>
      <x:c r="K457" s="34"/>
      <x:c r="L457" s="34"/>
      <x:c r="M457" s="34"/>
      <x:c r="N457" s="34"/>
      <x:c r="O457" s="34"/>
      <x:c r="P457" s="34"/>
      <x:c r="Q457" s="34"/>
      <x:c r="R457" s="34"/>
      <x:c r="S457" s="34"/>
      <x:c r="T457" s="34"/>
      <x:c r="U457" s="34"/>
    </x:row>
    <x:row r="458">
      <x:c r="A458" s="34" t="n">
        <x:v>389</x:v>
      </x:c>
      <x:c r="B458" s="39" t="n">
        <x:v>-0.8410977485182032</x:v>
      </x:c>
      <x:c r="C458" s="35" t="n">
        <x:f>($B$7-0.5*$B$8^2)*$B$10+$B$8*SQRT($B$10)*B458</x:f>
        <x:v>-0.10821954970364064</x:v>
      </x:c>
      <x:c r="D458" s="36" t="n">
        <x:f>$B$6*EXP(C458)</x:f>
        <x:v>89.74305441898309</x:v>
      </x:c>
      <x:c r="E458" s="34"/>
      <x:c r="F458" s="34"/>
      <x:c r="G458" s="34"/>
      <x:c r="H458" s="34"/>
      <x:c r="I458" s="34"/>
      <x:c r="J458" s="34"/>
      <x:c r="K458" s="34"/>
      <x:c r="L458" s="34"/>
      <x:c r="M458" s="34"/>
      <x:c r="N458" s="34"/>
      <x:c r="O458" s="34"/>
      <x:c r="P458" s="34"/>
      <x:c r="Q458" s="34"/>
      <x:c r="R458" s="34"/>
      <x:c r="S458" s="34"/>
      <x:c r="T458" s="34"/>
      <x:c r="U458" s="34"/>
    </x:row>
    <x:row r="459">
      <x:c r="A459" s="34" t="n">
        <x:v>390</x:v>
      </x:c>
      <x:c r="B459" s="39" t="n">
        <x:v>0.7294835196236856</x:v>
      </x:c>
      <x:c r="C459" s="35" t="n">
        <x:f>($B$7-0.5*$B$8^2)*$B$10+$B$8*SQRT($B$10)*B459</x:f>
        <x:v>0.20589670392473713</x:v>
      </x:c>
      <x:c r="D459" s="36" t="n">
        <x:f>$B$6*EXP(C459)</x:f>
        <x:v>122.86262851670939</x:v>
      </x:c>
      <x:c r="E459" s="34"/>
      <x:c r="F459" s="34"/>
      <x:c r="G459" s="34"/>
      <x:c r="H459" s="34"/>
      <x:c r="I459" s="34"/>
      <x:c r="J459" s="34"/>
      <x:c r="K459" s="34"/>
      <x:c r="L459" s="34"/>
      <x:c r="M459" s="34"/>
      <x:c r="N459" s="34"/>
      <x:c r="O459" s="34"/>
      <x:c r="P459" s="34"/>
      <x:c r="Q459" s="34"/>
      <x:c r="R459" s="34"/>
      <x:c r="S459" s="34"/>
      <x:c r="T459" s="34"/>
      <x:c r="U459" s="34"/>
    </x:row>
    <x:row r="460">
      <x:c r="A460" s="34" t="n">
        <x:v>391</x:v>
      </x:c>
      <x:c r="B460" s="39" t="n">
        <x:v>1.9043079263352656</x:v>
      </x:c>
      <x:c r="C460" s="35" t="n">
        <x:f>($B$7-0.5*$B$8^2)*$B$10+$B$8*SQRT($B$10)*B460</x:f>
        <x:v>0.44086158526705316</x:v>
      </x:c>
      <x:c r="D460" s="36" t="n">
        <x:f>$B$6*EXP(C460)</x:f>
        <x:v>155.40455846503338</x:v>
      </x:c>
      <x:c r="E460" s="34"/>
      <x:c r="F460" s="34"/>
      <x:c r="G460" s="34"/>
      <x:c r="H460" s="34"/>
      <x:c r="I460" s="34"/>
      <x:c r="J460" s="34"/>
      <x:c r="K460" s="34"/>
      <x:c r="L460" s="34"/>
      <x:c r="M460" s="34"/>
      <x:c r="N460" s="34"/>
      <x:c r="O460" s="34"/>
      <x:c r="P460" s="34"/>
      <x:c r="Q460" s="34"/>
      <x:c r="R460" s="34"/>
      <x:c r="S460" s="34"/>
      <x:c r="T460" s="34"/>
      <x:c r="U460" s="34"/>
    </x:row>
    <x:row r="461">
      <x:c r="A461" s="34" t="n">
        <x:v>392</x:v>
      </x:c>
      <x:c r="B461" s="39" t="n">
        <x:v>0.26042298800091707</x:v>
      </x:c>
      <x:c r="C461" s="35" t="n">
        <x:f>($B$7-0.5*$B$8^2)*$B$10+$B$8*SQRT($B$10)*B461</x:f>
        <x:v>0.11208459760018341</x:v>
      </x:c>
      <x:c r="D461" s="36" t="n">
        <x:f>$B$6*EXP(C461)</x:f>
        <x:v>111.86074881514037</x:v>
      </x:c>
      <x:c r="E461" s="34"/>
      <x:c r="F461" s="34"/>
      <x:c r="G461" s="34"/>
      <x:c r="H461" s="34"/>
      <x:c r="I461" s="34"/>
      <x:c r="J461" s="34"/>
      <x:c r="K461" s="34"/>
      <x:c r="L461" s="34"/>
      <x:c r="M461" s="34"/>
      <x:c r="N461" s="34"/>
      <x:c r="O461" s="34"/>
      <x:c r="P461" s="34"/>
      <x:c r="Q461" s="34"/>
      <x:c r="R461" s="34"/>
      <x:c r="S461" s="34"/>
      <x:c r="T461" s="34"/>
      <x:c r="U461" s="34"/>
    </x:row>
    <x:row r="462">
      <x:c r="A462" s="34" t="n">
        <x:v>393</x:v>
      </x:c>
      <x:c r="B462" s="39" t="n">
        <x:v>-0.9164195240318428</x:v>
      </x:c>
      <x:c r="C462" s="35" t="n">
        <x:f>($B$7-0.5*$B$8^2)*$B$10+$B$8*SQRT($B$10)*B462</x:f>
        <x:v>-0.12328390480636858</x:v>
      </x:c>
      <x:c r="D462" s="36" t="n">
        <x:f>$B$6*EXP(C462)</x:f>
        <x:v>88.40126514902335</x:v>
      </x:c>
      <x:c r="E462" s="34"/>
      <x:c r="F462" s="34"/>
      <x:c r="G462" s="34"/>
      <x:c r="H462" s="34"/>
      <x:c r="I462" s="34"/>
      <x:c r="J462" s="34"/>
      <x:c r="K462" s="34"/>
      <x:c r="L462" s="34"/>
      <x:c r="M462" s="34"/>
      <x:c r="N462" s="34"/>
      <x:c r="O462" s="34"/>
      <x:c r="P462" s="34"/>
      <x:c r="Q462" s="34"/>
      <x:c r="R462" s="34"/>
      <x:c r="S462" s="34"/>
      <x:c r="T462" s="34"/>
      <x:c r="U462" s="34"/>
    </x:row>
    <x:row r="463">
      <x:c r="A463" s="34" t="n">
        <x:v>394</x:v>
      </x:c>
      <x:c r="B463" s="39" t="n">
        <x:v>1.3251981424293855</x:v>
      </x:c>
      <x:c r="C463" s="35" t="n">
        <x:f>($B$7-0.5*$B$8^2)*$B$10+$B$8*SQRT($B$10)*B463</x:f>
        <x:v>0.3250396284858771</x:v>
      </x:c>
      <x:c r="D463" s="36" t="n">
        <x:f>$B$6*EXP(C463)</x:f>
        <x:v>138.4085494106426</x:v>
      </x:c>
      <x:c r="E463" s="34"/>
      <x:c r="F463" s="34"/>
      <x:c r="G463" s="34"/>
      <x:c r="H463" s="34"/>
      <x:c r="I463" s="34"/>
      <x:c r="J463" s="34"/>
      <x:c r="K463" s="34"/>
      <x:c r="L463" s="34"/>
      <x:c r="M463" s="34"/>
      <x:c r="N463" s="34"/>
      <x:c r="O463" s="34"/>
      <x:c r="P463" s="34"/>
      <x:c r="Q463" s="34"/>
      <x:c r="R463" s="34"/>
      <x:c r="S463" s="34"/>
      <x:c r="T463" s="34"/>
      <x:c r="U463" s="34"/>
    </x:row>
    <x:row r="464">
      <x:c r="A464" s="34" t="n">
        <x:v>395</x:v>
      </x:c>
      <x:c r="B464" s="39" t="n">
        <x:v>0.9247501015292514</x:v>
      </x:c>
      <x:c r="C464" s="35" t="n">
        <x:f>($B$7-0.5*$B$8^2)*$B$10+$B$8*SQRT($B$10)*B464</x:f>
        <x:v>0.24495002030585028</x:v>
      </x:c>
      <x:c r="D464" s="36" t="n">
        <x:f>$B$6*EXP(C464)</x:f>
        <x:v>127.75574596781168</x:v>
      </x:c>
      <x:c r="E464" s="34"/>
      <x:c r="F464" s="34"/>
      <x:c r="G464" s="34"/>
      <x:c r="H464" s="34"/>
      <x:c r="I464" s="34"/>
      <x:c r="J464" s="34"/>
      <x:c r="K464" s="34"/>
      <x:c r="L464" s="34"/>
      <x:c r="M464" s="34"/>
      <x:c r="N464" s="34"/>
      <x:c r="O464" s="34"/>
      <x:c r="P464" s="34"/>
      <x:c r="Q464" s="34"/>
      <x:c r="R464" s="34"/>
      <x:c r="S464" s="34"/>
      <x:c r="T464" s="34"/>
      <x:c r="U464" s="34"/>
    </x:row>
    <x:row r="465">
      <x:c r="A465" s="34" t="n">
        <x:v>396</x:v>
      </x:c>
      <x:c r="B465" s="39" t="n">
        <x:v>-0.1298967388442541</x:v>
      </x:c>
      <x:c r="C465" s="35" t="n">
        <x:f>($B$7-0.5*$B$8^2)*$B$10+$B$8*SQRT($B$10)*B465</x:f>
        <x:v>0.03402065223114918</x:v>
      </x:c>
      <x:c r="D465" s="36" t="n">
        <x:f>$B$6*EXP(C465)</x:f>
        <x:v>103.46059734291937</x:v>
      </x:c>
      <x:c r="E465" s="34"/>
      <x:c r="F465" s="34"/>
      <x:c r="G465" s="34"/>
      <x:c r="H465" s="34"/>
      <x:c r="I465" s="34"/>
      <x:c r="J465" s="34"/>
      <x:c r="K465" s="34"/>
      <x:c r="L465" s="34"/>
      <x:c r="M465" s="34"/>
      <x:c r="N465" s="34"/>
      <x:c r="O465" s="34"/>
      <x:c r="P465" s="34"/>
      <x:c r="Q465" s="34"/>
      <x:c r="R465" s="34"/>
      <x:c r="S465" s="34"/>
      <x:c r="T465" s="34"/>
      <x:c r="U465" s="34"/>
    </x:row>
    <x:row r="466">
      <x:c r="A466" s="34" t="n">
        <x:v>397</x:v>
      </x:c>
      <x:c r="B466" s="39" t="n">
        <x:v>0.8903424150494127</x:v>
      </x:c>
      <x:c r="C466" s="35" t="n">
        <x:f>($B$7-0.5*$B$8^2)*$B$10+$B$8*SQRT($B$10)*B466</x:f>
        <x:v>0.23806848300988254</x:v>
      </x:c>
      <x:c r="D466" s="36" t="n">
        <x:f>$B$6*EXP(C466)</x:f>
        <x:v>126.87960808242428</x:v>
      </x:c>
      <x:c r="E466" s="34"/>
      <x:c r="F466" s="34"/>
      <x:c r="G466" s="34"/>
      <x:c r="H466" s="34"/>
      <x:c r="I466" s="34"/>
      <x:c r="J466" s="34"/>
      <x:c r="K466" s="34"/>
      <x:c r="L466" s="34"/>
      <x:c r="M466" s="34"/>
      <x:c r="N466" s="34"/>
      <x:c r="O466" s="34"/>
      <x:c r="P466" s="34"/>
      <x:c r="Q466" s="34"/>
      <x:c r="R466" s="34"/>
      <x:c r="S466" s="34"/>
      <x:c r="T466" s="34"/>
      <x:c r="U466" s="34"/>
    </x:row>
    <x:row r="467">
      <x:c r="A467" s="34" t="n">
        <x:v>398</x:v>
      </x:c>
      <x:c r="B467" s="39" t="n">
        <x:v>-1.3497568883270785</x:v>
      </x:c>
      <x:c r="C467" s="35" t="n">
        <x:f>($B$7-0.5*$B$8^2)*$B$10+$B$8*SQRT($B$10)*B467</x:f>
        <x:v>-0.20995137766541572</x:v>
      </x:c>
      <x:c r="D467" s="36" t="n">
        <x:f>$B$6*EXP(C467)</x:f>
        <x:v>81.06236594267828</x:v>
      </x:c>
      <x:c r="E467" s="34"/>
      <x:c r="F467" s="34"/>
      <x:c r="G467" s="34"/>
      <x:c r="H467" s="34"/>
      <x:c r="I467" s="34"/>
      <x:c r="J467" s="34"/>
      <x:c r="K467" s="34"/>
      <x:c r="L467" s="34"/>
      <x:c r="M467" s="34"/>
      <x:c r="N467" s="34"/>
      <x:c r="O467" s="34"/>
      <x:c r="P467" s="34"/>
      <x:c r="Q467" s="34"/>
      <x:c r="R467" s="34"/>
      <x:c r="S467" s="34"/>
      <x:c r="T467" s="34"/>
      <x:c r="U467" s="34"/>
    </x:row>
    <x:row r="468">
      <x:c r="A468" s="34" t="n">
        <x:v>399</x:v>
      </x:c>
      <x:c r="B468" s="39" t="n">
        <x:v>-0.5234917613767479</x:v>
      </x:c>
      <x:c r="C468" s="35" t="n">
        <x:f>($B$7-0.5*$B$8^2)*$B$10+$B$8*SQRT($B$10)*B468</x:f>
        <x:v>-0.04469835227534959</x:v>
      </x:c>
      <x:c r="D468" s="36" t="n">
        <x:f>$B$6*EXP(C468)</x:f>
        <x:v>95.62858997963906</x:v>
      </x:c>
      <x:c r="E468" s="34"/>
      <x:c r="F468" s="34"/>
      <x:c r="G468" s="34"/>
      <x:c r="H468" s="34"/>
      <x:c r="I468" s="34"/>
      <x:c r="J468" s="34"/>
      <x:c r="K468" s="34"/>
      <x:c r="L468" s="34"/>
      <x:c r="M468" s="34"/>
      <x:c r="N468" s="34"/>
      <x:c r="O468" s="34"/>
      <x:c r="P468" s="34"/>
      <x:c r="Q468" s="34"/>
      <x:c r="R468" s="34"/>
      <x:c r="S468" s="34"/>
      <x:c r="T468" s="34"/>
      <x:c r="U468" s="34"/>
    </x:row>
    <x:row r="469">
      <x:c r="A469" s="34" t="n">
        <x:v>400</x:v>
      </x:c>
      <x:c r="B469" s="39" t="n">
        <x:v>-1.5566258097490202</x:v>
      </x:c>
      <x:c r="C469" s="35" t="n">
        <x:f>($B$7-0.5*$B$8^2)*$B$10+$B$8*SQRT($B$10)*B469</x:f>
        <x:v>-0.2513251619498041</x:v>
      </x:c>
      <x:c r="D469" s="36" t="n">
        <x:f>$B$6*EXP(C469)</x:f>
        <x:v>77.77694294134392</x:v>
      </x:c>
      <x:c r="E469" s="34"/>
      <x:c r="F469" s="34"/>
      <x:c r="G469" s="34"/>
      <x:c r="H469" s="34"/>
      <x:c r="I469" s="34"/>
      <x:c r="J469" s="34"/>
      <x:c r="K469" s="34"/>
      <x:c r="L469" s="34"/>
      <x:c r="M469" s="34"/>
      <x:c r="N469" s="34"/>
      <x:c r="O469" s="34"/>
      <x:c r="P469" s="34"/>
      <x:c r="Q469" s="34"/>
      <x:c r="R469" s="34"/>
      <x:c r="S469" s="34"/>
      <x:c r="T469" s="34"/>
      <x:c r="U469" s="34"/>
    </x:row>
    <x:row r="470">
      <x:c r="A470" s="34" t="n">
        <x:v>401</x:v>
      </x:c>
      <x:c r="B470" s="39" t="n">
        <x:v>-1.0010399029822232</x:v>
      </x:c>
      <x:c r="C470" s="35" t="n">
        <x:f>($B$7-0.5*$B$8^2)*$B$10+$B$8*SQRT($B$10)*B470</x:f>
        <x:v>-0.14020798059644465</x:v>
      </x:c>
      <x:c r="D470" s="36" t="n">
        <x:f>$B$6*EXP(C470)</x:f>
        <x:v>86.91774445556288</x:v>
      </x:c>
      <x:c r="E470" s="34"/>
      <x:c r="F470" s="34"/>
      <x:c r="G470" s="34"/>
      <x:c r="H470" s="34"/>
      <x:c r="I470" s="34"/>
      <x:c r="J470" s="34"/>
      <x:c r="K470" s="34"/>
      <x:c r="L470" s="34"/>
      <x:c r="M470" s="34"/>
      <x:c r="N470" s="34"/>
      <x:c r="O470" s="34"/>
      <x:c r="P470" s="34"/>
      <x:c r="Q470" s="34"/>
      <x:c r="R470" s="34"/>
      <x:c r="S470" s="34"/>
      <x:c r="T470" s="34"/>
      <x:c r="U470" s="34"/>
    </x:row>
    <x:row r="471">
      <x:c r="A471" s="34" t="n">
        <x:v>402</x:v>
      </x:c>
      <x:c r="B471" s="39" t="n">
        <x:v>0.08142806692282424</x:v>
      </x:c>
      <x:c r="C471" s="35" t="n">
        <x:f>($B$7-0.5*$B$8^2)*$B$10+$B$8*SQRT($B$10)*B471</x:f>
        <x:v>0.07628561338456485</x:v>
      </x:c>
      <x:c r="D471" s="36" t="n">
        <x:f>$B$6*EXP(C471)</x:f>
        <x:v>107.92707843222868</x:v>
      </x:c>
      <x:c r="E471" s="34"/>
      <x:c r="F471" s="34"/>
      <x:c r="G471" s="34"/>
      <x:c r="H471" s="34"/>
      <x:c r="I471" s="34"/>
      <x:c r="J471" s="34"/>
      <x:c r="K471" s="34"/>
      <x:c r="L471" s="34"/>
      <x:c r="M471" s="34"/>
      <x:c r="N471" s="34"/>
      <x:c r="O471" s="34"/>
      <x:c r="P471" s="34"/>
      <x:c r="Q471" s="34"/>
      <x:c r="R471" s="34"/>
      <x:c r="S471" s="34"/>
      <x:c r="T471" s="34"/>
      <x:c r="U471" s="34"/>
    </x:row>
    <x:row r="472">
      <x:c r="A472" s="34" t="n">
        <x:v>403</x:v>
      </x:c>
      <x:c r="B472" s="39" t="n">
        <x:v>-0.5989546466009412</x:v>
      </x:c>
      <x:c r="C472" s="35" t="n">
        <x:f>($B$7-0.5*$B$8^2)*$B$10+$B$8*SQRT($B$10)*B472</x:f>
        <x:v>-0.05979092932018826</x:v>
      </x:c>
      <x:c r="D472" s="36" t="n">
        <x:f>$B$6*EXP(C472)</x:f>
        <x:v>94.19614495194647</x:v>
      </x:c>
      <x:c r="E472" s="34"/>
      <x:c r="F472" s="34"/>
      <x:c r="G472" s="34"/>
      <x:c r="H472" s="34"/>
      <x:c r="I472" s="34"/>
      <x:c r="J472" s="34"/>
      <x:c r="K472" s="34"/>
      <x:c r="L472" s="34"/>
      <x:c r="M472" s="34"/>
      <x:c r="N472" s="34"/>
      <x:c r="O472" s="34"/>
      <x:c r="P472" s="34"/>
      <x:c r="Q472" s="34"/>
      <x:c r="R472" s="34"/>
      <x:c r="S472" s="34"/>
      <x:c r="T472" s="34"/>
      <x:c r="U472" s="34"/>
    </x:row>
    <x:row r="473">
      <x:c r="A473" s="34" t="n">
        <x:v>404</x:v>
      </x:c>
      <x:c r="B473" s="39" t="n">
        <x:v>-2.716037015208384</x:v>
      </x:c>
      <x:c r="C473" s="35" t="n">
        <x:f>($B$7-0.5*$B$8^2)*$B$10+$B$8*SQRT($B$10)*B473</x:f>
        <x:v>-0.4832074030416768</x:v>
      </x:c>
      <x:c r="D473" s="36" t="n">
        <x:f>$B$6*EXP(C473)</x:f>
        <x:v>61.68018835196947</x:v>
      </x:c>
      <x:c r="E473" s="34"/>
      <x:c r="F473" s="34"/>
      <x:c r="G473" s="34"/>
      <x:c r="H473" s="34"/>
      <x:c r="I473" s="34"/>
      <x:c r="J473" s="34"/>
      <x:c r="K473" s="34"/>
      <x:c r="L473" s="34"/>
      <x:c r="M473" s="34"/>
      <x:c r="N473" s="34"/>
      <x:c r="O473" s="34"/>
      <x:c r="P473" s="34"/>
      <x:c r="Q473" s="34"/>
      <x:c r="R473" s="34"/>
      <x:c r="S473" s="34"/>
      <x:c r="T473" s="34"/>
      <x:c r="U473" s="34"/>
    </x:row>
    <x:row r="474">
      <x:c r="A474" s="34" t="n">
        <x:v>405</x:v>
      </x:c>
      <x:c r="B474" s="39" t="n">
        <x:v>1.5487415746405062</x:v>
      </x:c>
      <x:c r="C474" s="35" t="n">
        <x:f>($B$7-0.5*$B$8^2)*$B$10+$B$8*SQRT($B$10)*B474</x:f>
        <x:v>0.3697483149281013</x:v>
      </x:c>
      <x:c r="D474" s="36" t="n">
        <x:f>$B$6*EXP(C474)</x:f>
        <x:v>144.73702873225426</x:v>
      </x:c>
      <x:c r="E474" s="34"/>
      <x:c r="F474" s="34"/>
      <x:c r="G474" s="34"/>
      <x:c r="H474" s="34"/>
      <x:c r="I474" s="34"/>
      <x:c r="J474" s="34"/>
      <x:c r="K474" s="34"/>
      <x:c r="L474" s="34"/>
      <x:c r="M474" s="34"/>
      <x:c r="N474" s="34"/>
      <x:c r="O474" s="34"/>
      <x:c r="P474" s="34"/>
      <x:c r="Q474" s="34"/>
      <x:c r="R474" s="34"/>
      <x:c r="S474" s="34"/>
      <x:c r="T474" s="34"/>
      <x:c r="U474" s="34"/>
    </x:row>
    <x:row r="475">
      <x:c r="A475" s="34" t="n">
        <x:v>406</x:v>
      </x:c>
      <x:c r="B475" s="39" t="n">
        <x:v>0.9063291025379568</x:v>
      </x:c>
      <x:c r="C475" s="35" t="n">
        <x:f>($B$7-0.5*$B$8^2)*$B$10+$B$8*SQRT($B$10)*B475</x:f>
        <x:v>0.24126582050759138</x:v>
      </x:c>
      <x:c r="D475" s="36" t="n">
        <x:f>$B$6*EXP(C475)</x:f>
        <x:v>127.28593424582525</x:v>
      </x:c>
      <x:c r="E475" s="34"/>
      <x:c r="F475" s="34"/>
      <x:c r="G475" s="34"/>
      <x:c r="H475" s="34"/>
      <x:c r="I475" s="34"/>
      <x:c r="J475" s="34"/>
      <x:c r="K475" s="34"/>
      <x:c r="L475" s="34"/>
      <x:c r="M475" s="34"/>
      <x:c r="N475" s="34"/>
      <x:c r="O475" s="34"/>
      <x:c r="P475" s="34"/>
      <x:c r="Q475" s="34"/>
      <x:c r="R475" s="34"/>
      <x:c r="S475" s="34"/>
      <x:c r="T475" s="34"/>
      <x:c r="U475" s="34"/>
    </x:row>
    <x:row r="476">
      <x:c r="A476" s="34" t="n">
        <x:v>407</x:v>
      </x:c>
      <x:c r="B476" s="39" t="n">
        <x:v>-1.5359218976716131</x:v>
      </x:c>
      <x:c r="C476" s="35" t="n">
        <x:f>($B$7-0.5*$B$8^2)*$B$10+$B$8*SQRT($B$10)*B476</x:f>
        <x:v>-0.24718437953432265</x:v>
      </x:c>
      <x:c r="D476" s="36" t="n">
        <x:f>$B$6*EXP(C476)</x:f>
        <x:v>78.0996680451003</x:v>
      </x:c>
      <x:c r="E476" s="34"/>
      <x:c r="F476" s="34"/>
      <x:c r="G476" s="34"/>
      <x:c r="H476" s="34"/>
      <x:c r="I476" s="34"/>
      <x:c r="J476" s="34"/>
      <x:c r="K476" s="34"/>
      <x:c r="L476" s="34"/>
      <x:c r="M476" s="34"/>
      <x:c r="N476" s="34"/>
      <x:c r="O476" s="34"/>
      <x:c r="P476" s="34"/>
      <x:c r="Q476" s="34"/>
      <x:c r="R476" s="34"/>
      <x:c r="S476" s="34"/>
      <x:c r="T476" s="34"/>
      <x:c r="U476" s="34"/>
    </x:row>
    <x:row r="477">
      <x:c r="A477" s="34" t="n">
        <x:v>408</x:v>
      </x:c>
      <x:c r="B477" s="39" t="n">
        <x:v>0.23967007261561923</x:v>
      </x:c>
      <x:c r="C477" s="35" t="n">
        <x:f>($B$7-0.5*$B$8^2)*$B$10+$B$8*SQRT($B$10)*B477</x:f>
        <x:v>0.10793401452312384</x:v>
      </x:c>
      <x:c r="D477" s="36" t="n">
        <x:f>$B$6*EXP(C477)</x:f>
        <x:v>111.39742368400003</x:v>
      </x:c>
      <x:c r="E477" s="34"/>
      <x:c r="F477" s="34"/>
      <x:c r="G477" s="34"/>
      <x:c r="H477" s="34"/>
      <x:c r="I477" s="34"/>
      <x:c r="J477" s="34"/>
      <x:c r="K477" s="34"/>
      <x:c r="L477" s="34"/>
      <x:c r="M477" s="34"/>
      <x:c r="N477" s="34"/>
      <x:c r="O477" s="34"/>
      <x:c r="P477" s="34"/>
      <x:c r="Q477" s="34"/>
      <x:c r="R477" s="34"/>
      <x:c r="S477" s="34"/>
      <x:c r="T477" s="34"/>
      <x:c r="U477" s="34"/>
    </x:row>
    <x:row r="478">
      <x:c r="A478" s="34" t="n">
        <x:v>409</x:v>
      </x:c>
      <x:c r="B478" s="39" t="n">
        <x:v>-1.5242439847331575</x:v>
      </x:c>
      <x:c r="C478" s="35" t="n">
        <x:f>($B$7-0.5*$B$8^2)*$B$10+$B$8*SQRT($B$10)*B478</x:f>
        <x:v>-0.24484879694663153</x:v>
      </x:c>
      <x:c r="D478" s="36" t="n">
        <x:f>$B$6*EXP(C478)</x:f>
        <x:v>78.28228945056243</x:v>
      </x:c>
      <x:c r="E478" s="34"/>
      <x:c r="F478" s="34"/>
      <x:c r="G478" s="34"/>
      <x:c r="H478" s="34"/>
      <x:c r="I478" s="34"/>
      <x:c r="J478" s="34"/>
      <x:c r="K478" s="34"/>
      <x:c r="L478" s="34"/>
      <x:c r="M478" s="34"/>
      <x:c r="N478" s="34"/>
      <x:c r="O478" s="34"/>
      <x:c r="P478" s="34"/>
      <x:c r="Q478" s="34"/>
      <x:c r="R478" s="34"/>
      <x:c r="S478" s="34"/>
      <x:c r="T478" s="34"/>
      <x:c r="U478" s="34"/>
    </x:row>
    <x:row r="479">
      <x:c r="A479" s="34" t="n">
        <x:v>410</x:v>
      </x:c>
      <x:c r="B479" s="39" t="n">
        <x:v>-0.15494630152221714</x:v>
      </x:c>
      <x:c r="C479" s="35" t="n">
        <x:f>($B$7-0.5*$B$8^2)*$B$10+$B$8*SQRT($B$10)*B479</x:f>
        <x:v>0.029010739695556568</x:v>
      </x:c>
      <x:c r="D479" s="36" t="n">
        <x:f>$B$6*EXP(C479)</x:f>
        <x:v>102.94356502412415</x:v>
      </x:c>
      <x:c r="E479" s="34"/>
      <x:c r="F479" s="34"/>
      <x:c r="G479" s="34"/>
      <x:c r="H479" s="34"/>
      <x:c r="I479" s="34"/>
      <x:c r="J479" s="34"/>
      <x:c r="K479" s="34"/>
      <x:c r="L479" s="34"/>
      <x:c r="M479" s="34"/>
      <x:c r="N479" s="34"/>
      <x:c r="O479" s="34"/>
      <x:c r="P479" s="34"/>
      <x:c r="Q479" s="34"/>
      <x:c r="R479" s="34"/>
      <x:c r="S479" s="34"/>
      <x:c r="T479" s="34"/>
      <x:c r="U479" s="34"/>
    </x:row>
    <x:row r="480">
      <x:c r="A480" s="34" t="n">
        <x:v>411</x:v>
      </x:c>
      <x:c r="B480" s="39" t="n">
        <x:v>-1.3129243648049516</x:v>
      </x:c>
      <x:c r="C480" s="35" t="n">
        <x:f>($B$7-0.5*$B$8^2)*$B$10+$B$8*SQRT($B$10)*B480</x:f>
        <x:v>-0.20258487296099031</x:v>
      </x:c>
      <x:c r="D480" s="36" t="n">
        <x:f>$B$6*EXP(C480)</x:f>
        <x:v>81.66171709395165</x:v>
      </x:c>
      <x:c r="E480" s="34"/>
      <x:c r="F480" s="34"/>
      <x:c r="G480" s="34"/>
      <x:c r="H480" s="34"/>
      <x:c r="I480" s="34"/>
      <x:c r="J480" s="34"/>
      <x:c r="K480" s="34"/>
      <x:c r="L480" s="34"/>
      <x:c r="M480" s="34"/>
      <x:c r="N480" s="34"/>
      <x:c r="O480" s="34"/>
      <x:c r="P480" s="34"/>
      <x:c r="Q480" s="34"/>
      <x:c r="R480" s="34"/>
      <x:c r="S480" s="34"/>
      <x:c r="T480" s="34"/>
      <x:c r="U480" s="34"/>
    </x:row>
    <x:row r="481">
      <x:c r="A481" s="34" t="n">
        <x:v>412</x:v>
      </x:c>
      <x:c r="B481" s="39" t="n">
        <x:v>-1.0159999168176295</x:v>
      </x:c>
      <x:c r="C481" s="35" t="n">
        <x:f>($B$7-0.5*$B$8^2)*$B$10+$B$8*SQRT($B$10)*B481</x:f>
        <x:v>-0.1431999833635259</x:v>
      </x:c>
      <x:c r="D481" s="36" t="n">
        <x:f>$B$6*EXP(C481)</x:f>
        <x:v>86.65807498324837</x:v>
      </x:c>
      <x:c r="E481" s="34"/>
      <x:c r="F481" s="34"/>
      <x:c r="G481" s="34"/>
      <x:c r="H481" s="34"/>
      <x:c r="I481" s="34"/>
      <x:c r="J481" s="34"/>
      <x:c r="K481" s="34"/>
      <x:c r="L481" s="34"/>
      <x:c r="M481" s="34"/>
      <x:c r="N481" s="34"/>
      <x:c r="O481" s="34"/>
      <x:c r="P481" s="34"/>
      <x:c r="Q481" s="34"/>
      <x:c r="R481" s="34"/>
      <x:c r="S481" s="34"/>
      <x:c r="T481" s="34"/>
      <x:c r="U481" s="34"/>
    </x:row>
    <x:row r="482">
      <x:c r="A482" s="34" t="n">
        <x:v>413</x:v>
      </x:c>
      <x:c r="B482" s="39" t="n">
        <x:v>-0.5816643743515005</x:v>
      </x:c>
      <x:c r="C482" s="35" t="n">
        <x:f>($B$7-0.5*$B$8^2)*$B$10+$B$8*SQRT($B$10)*B482</x:f>
        <x:v>-0.056332874870300115</x:v>
      </x:c>
      <x:c r="D482" s="36" t="n">
        <x:f>$B$6*EXP(C482)</x:f>
        <x:v>94.52244420529141</x:v>
      </x:c>
      <x:c r="E482" s="34"/>
      <x:c r="F482" s="34"/>
      <x:c r="G482" s="34"/>
      <x:c r="H482" s="34"/>
      <x:c r="I482" s="34"/>
      <x:c r="J482" s="34"/>
      <x:c r="K482" s="34"/>
      <x:c r="L482" s="34"/>
      <x:c r="M482" s="34"/>
      <x:c r="N482" s="34"/>
      <x:c r="O482" s="34"/>
      <x:c r="P482" s="34"/>
      <x:c r="Q482" s="34"/>
      <x:c r="R482" s="34"/>
      <x:c r="S482" s="34"/>
      <x:c r="T482" s="34"/>
      <x:c r="U482" s="34"/>
    </x:row>
    <x:row r="483">
      <x:c r="A483" s="34" t="n">
        <x:v>414</x:v>
      </x:c>
      <x:c r="B483" s="39" t="n">
        <x:v>-0.20756183842490653</x:v>
      </x:c>
      <x:c r="C483" s="35" t="n">
        <x:f>($B$7-0.5*$B$8^2)*$B$10+$B$8*SQRT($B$10)*B483</x:f>
        <x:v>0.01848763231501869</x:v>
      </x:c>
      <x:c r="D483" s="36" t="n">
        <x:f>$B$6*EXP(C483)</x:f>
        <x:v>101.86595866307972</x:v>
      </x:c>
      <x:c r="E483" s="34"/>
      <x:c r="F483" s="34"/>
      <x:c r="G483" s="34"/>
      <x:c r="H483" s="34"/>
      <x:c r="I483" s="34"/>
      <x:c r="J483" s="34"/>
      <x:c r="K483" s="34"/>
      <x:c r="L483" s="34"/>
      <x:c r="M483" s="34"/>
      <x:c r="N483" s="34"/>
      <x:c r="O483" s="34"/>
      <x:c r="P483" s="34"/>
      <x:c r="Q483" s="34"/>
      <x:c r="R483" s="34"/>
      <x:c r="S483" s="34"/>
      <x:c r="T483" s="34"/>
      <x:c r="U483" s="34"/>
    </x:row>
    <x:row r="484">
      <x:c r="A484" s="34" t="n">
        <x:v>415</x:v>
      </x:c>
      <x:c r="B484" s="39" t="n">
        <x:v>1.776557202676016</x:v>
      </x:c>
      <x:c r="C484" s="35" t="n">
        <x:f>($B$7-0.5*$B$8^2)*$B$10+$B$8*SQRT($B$10)*B484</x:f>
        <x:v>0.4153114405352032</x:v>
      </x:c>
      <x:c r="D484" s="36" t="n">
        <x:f>$B$6*EXP(C484)</x:f>
        <x:v>151.4842450577002</x:v>
      </x:c>
      <x:c r="E484" s="34"/>
      <x:c r="F484" s="34"/>
      <x:c r="G484" s="34"/>
      <x:c r="H484" s="34"/>
      <x:c r="I484" s="34"/>
      <x:c r="J484" s="34"/>
      <x:c r="K484" s="34"/>
      <x:c r="L484" s="34"/>
      <x:c r="M484" s="34"/>
      <x:c r="N484" s="34"/>
      <x:c r="O484" s="34"/>
      <x:c r="P484" s="34"/>
      <x:c r="Q484" s="34"/>
      <x:c r="R484" s="34"/>
      <x:c r="S484" s="34"/>
      <x:c r="T484" s="34"/>
      <x:c r="U484" s="34"/>
    </x:row>
    <x:row r="485">
      <x:c r="A485" s="34" t="n">
        <x:v>416</x:v>
      </x:c>
      <x:c r="B485" s="39" t="n">
        <x:v>0.5405459088277373</x:v>
      </x:c>
      <x:c r="C485" s="35" t="n">
        <x:f>($B$7-0.5*$B$8^2)*$B$10+$B$8*SQRT($B$10)*B485</x:f>
        <x:v>0.16810918176554746</x:v>
      </x:c>
      <x:c r="D485" s="36" t="n">
        <x:f>$B$6*EXP(C485)</x:f>
        <x:v>118.30657728064399</x:v>
      </x:c>
      <x:c r="E485" s="34"/>
      <x:c r="F485" s="34"/>
      <x:c r="G485" s="34"/>
      <x:c r="H485" s="34"/>
      <x:c r="I485" s="34"/>
      <x:c r="J485" s="34"/>
      <x:c r="K485" s="34"/>
      <x:c r="L485" s="34"/>
      <x:c r="M485" s="34"/>
      <x:c r="N485" s="34"/>
      <x:c r="O485" s="34"/>
      <x:c r="P485" s="34"/>
      <x:c r="Q485" s="34"/>
      <x:c r="R485" s="34"/>
      <x:c r="S485" s="34"/>
      <x:c r="T485" s="34"/>
      <x:c r="U485" s="34"/>
    </x:row>
    <x:row r="486">
      <x:c r="A486" s="34" t="n">
        <x:v>417</x:v>
      </x:c>
      <x:c r="B486" s="39" t="n">
        <x:v>-1.0891525909807256</x:v>
      </x:c>
      <x:c r="C486" s="35" t="n">
        <x:f>($B$7-0.5*$B$8^2)*$B$10+$B$8*SQRT($B$10)*B486</x:f>
        <x:v>-0.15783051819614513</x:v>
      </x:c>
      <x:c r="D486" s="36" t="n">
        <x:f>$B$6*EXP(C486)</x:f>
        <x:v>85.39945062334692</x:v>
      </x:c>
      <x:c r="E486" s="34"/>
      <x:c r="F486" s="34"/>
      <x:c r="G486" s="34"/>
      <x:c r="H486" s="34"/>
      <x:c r="I486" s="34"/>
      <x:c r="J486" s="34"/>
      <x:c r="K486" s="34"/>
      <x:c r="L486" s="34"/>
      <x:c r="M486" s="34"/>
      <x:c r="N486" s="34"/>
      <x:c r="O486" s="34"/>
      <x:c r="P486" s="34"/>
      <x:c r="Q486" s="34"/>
      <x:c r="R486" s="34"/>
      <x:c r="S486" s="34"/>
      <x:c r="T486" s="34"/>
      <x:c r="U486" s="34"/>
    </x:row>
    <x:row r="487">
      <x:c r="A487" s="34" t="n">
        <x:v>418</x:v>
      </x:c>
      <x:c r="B487" s="39" t="n">
        <x:v>-0.32485695088494004</x:v>
      </x:c>
      <x:c r="C487" s="35" t="n">
        <x:f>($B$7-0.5*$B$8^2)*$B$10+$B$8*SQRT($B$10)*B487</x:f>
        <x:v>-0.004971390176988014</x:v>
      </x:c>
      <x:c r="D487" s="36" t="n">
        <x:f>$B$6*EXP(C487)</x:f>
        <x:v>99.50409467308305</x:v>
      </x:c>
      <x:c r="E487" s="34"/>
      <x:c r="F487" s="34"/>
      <x:c r="G487" s="34"/>
      <x:c r="H487" s="34"/>
      <x:c r="I487" s="34"/>
      <x:c r="J487" s="34"/>
      <x:c r="K487" s="34"/>
      <x:c r="L487" s="34"/>
      <x:c r="M487" s="34"/>
      <x:c r="N487" s="34"/>
      <x:c r="O487" s="34"/>
      <x:c r="P487" s="34"/>
      <x:c r="Q487" s="34"/>
      <x:c r="R487" s="34"/>
      <x:c r="S487" s="34"/>
      <x:c r="T487" s="34"/>
      <x:c r="U487" s="34"/>
    </x:row>
    <x:row r="488">
      <x:c r="A488" s="34" t="n">
        <x:v>419</x:v>
      </x:c>
      <x:c r="B488" s="39" t="n">
        <x:v>-0.3317046782363763</x:v>
      </x:c>
      <x:c r="C488" s="35" t="n">
        <x:f>($B$7-0.5*$B$8^2)*$B$10+$B$8*SQRT($B$10)*B488</x:f>
        <x:v>-0.006340935647275267</x:v>
      </x:c>
      <x:c r="D488" s="36" t="n">
        <x:f>$B$6*EXP(C488)</x:f>
        <x:v>99.3679125660283</x:v>
      </x:c>
      <x:c r="E488" s="34"/>
      <x:c r="F488" s="34"/>
      <x:c r="G488" s="34"/>
      <x:c r="H488" s="34"/>
      <x:c r="I488" s="34"/>
      <x:c r="J488" s="34"/>
      <x:c r="K488" s="34"/>
      <x:c r="L488" s="34"/>
      <x:c r="M488" s="34"/>
      <x:c r="N488" s="34"/>
      <x:c r="O488" s="34"/>
      <x:c r="P488" s="34"/>
      <x:c r="Q488" s="34"/>
      <x:c r="R488" s="34"/>
      <x:c r="S488" s="34"/>
      <x:c r="T488" s="34"/>
      <x:c r="U488" s="34"/>
    </x:row>
    <x:row r="489">
      <x:c r="A489" s="34" t="n">
        <x:v>420</x:v>
      </x:c>
      <x:c r="B489" s="39" t="n">
        <x:v>-0.08986274531456918</x:v>
      </x:c>
      <x:c r="C489" s="35" t="n">
        <x:f>($B$7-0.5*$B$8^2)*$B$10+$B$8*SQRT($B$10)*B489</x:f>
        <x:v>0.04202745093708616</x:v>
      </x:c>
      <x:c r="D489" s="36" t="n">
        <x:f>$B$6*EXP(C489)</x:f>
        <x:v>104.29231075744292</x:v>
      </x:c>
      <x:c r="E489" s="34"/>
      <x:c r="F489" s="34"/>
      <x:c r="G489" s="34"/>
      <x:c r="H489" s="34"/>
      <x:c r="I489" s="34"/>
      <x:c r="J489" s="34"/>
      <x:c r="K489" s="34"/>
      <x:c r="L489" s="34"/>
      <x:c r="M489" s="34"/>
      <x:c r="N489" s="34"/>
      <x:c r="O489" s="34"/>
      <x:c r="P489" s="34"/>
      <x:c r="Q489" s="34"/>
      <x:c r="R489" s="34"/>
      <x:c r="S489" s="34"/>
      <x:c r="T489" s="34"/>
      <x:c r="U489" s="34"/>
    </x:row>
    <x:row r="490">
      <x:c r="A490" s="34" t="n">
        <x:v>421</x:v>
      </x:c>
      <x:c r="B490" s="39" t="n">
        <x:v>2.624782312709385</x:v>
      </x:c>
      <x:c r="C490" s="35" t="n">
        <x:f>($B$7-0.5*$B$8^2)*$B$10+$B$8*SQRT($B$10)*B490</x:f>
        <x:v>0.584956462541877</x:v>
      </x:c>
      <x:c r="D490" s="36" t="n">
        <x:f>$B$6*EXP(C490)</x:f>
        <x:v>179.4912837996219</x:v>
      </x:c>
      <x:c r="E490" s="34"/>
      <x:c r="F490" s="34"/>
      <x:c r="G490" s="34"/>
      <x:c r="H490" s="34"/>
      <x:c r="I490" s="34"/>
      <x:c r="J490" s="34"/>
      <x:c r="K490" s="34"/>
      <x:c r="L490" s="34"/>
      <x:c r="M490" s="34"/>
      <x:c r="N490" s="34"/>
      <x:c r="O490" s="34"/>
      <x:c r="P490" s="34"/>
      <x:c r="Q490" s="34"/>
      <x:c r="R490" s="34"/>
      <x:c r="S490" s="34"/>
      <x:c r="T490" s="34"/>
      <x:c r="U490" s="34"/>
    </x:row>
    <x:row r="491">
      <x:c r="A491" s="34" t="n">
        <x:v>422</x:v>
      </x:c>
      <x:c r="B491" s="39" t="n">
        <x:v>-0.9514531155489538</x:v>
      </x:c>
      <x:c r="C491" s="35" t="n">
        <x:f>($B$7-0.5*$B$8^2)*$B$10+$B$8*SQRT($B$10)*B491</x:f>
        <x:v>-0.13029062310979078</x:v>
      </x:c>
      <x:c r="D491" s="36" t="n">
        <x:f>$B$6*EXP(C491)</x:f>
        <x:v>87.78402731748987</x:v>
      </x:c>
      <x:c r="E491" s="34"/>
      <x:c r="F491" s="34"/>
      <x:c r="G491" s="34"/>
      <x:c r="H491" s="34"/>
      <x:c r="I491" s="34"/>
      <x:c r="J491" s="34"/>
      <x:c r="K491" s="34"/>
      <x:c r="L491" s="34"/>
      <x:c r="M491" s="34"/>
      <x:c r="N491" s="34"/>
      <x:c r="O491" s="34"/>
      <x:c r="P491" s="34"/>
      <x:c r="Q491" s="34"/>
      <x:c r="R491" s="34"/>
      <x:c r="S491" s="34"/>
      <x:c r="T491" s="34"/>
      <x:c r="U491" s="34"/>
    </x:row>
    <x:row r="492">
      <x:c r="A492" s="34" t="n">
        <x:v>423</x:v>
      </x:c>
      <x:c r="B492" s="39" t="n">
        <x:v>-0.24410244952662943</x:v>
      </x:c>
      <x:c r="C492" s="35" t="n">
        <x:f>($B$7-0.5*$B$8^2)*$B$10+$B$8*SQRT($B$10)*B492</x:f>
        <x:v>0.011179510094674106</x:v>
      </x:c>
      <x:c r="D492" s="36" t="n">
        <x:f>$B$6*EXP(C492)</x:f>
        <x:v>101.12422343418484</x:v>
      </x:c>
      <x:c r="E492" s="34"/>
      <x:c r="F492" s="34"/>
      <x:c r="G492" s="34"/>
      <x:c r="H492" s="34"/>
      <x:c r="I492" s="34"/>
      <x:c r="J492" s="34"/>
      <x:c r="K492" s="34"/>
      <x:c r="L492" s="34"/>
      <x:c r="M492" s="34"/>
      <x:c r="N492" s="34"/>
      <x:c r="O492" s="34"/>
      <x:c r="P492" s="34"/>
      <x:c r="Q492" s="34"/>
      <x:c r="R492" s="34"/>
      <x:c r="S492" s="34"/>
      <x:c r="T492" s="34"/>
      <x:c r="U492" s="34"/>
    </x:row>
    <x:row r="493">
      <x:c r="A493" s="34" t="n">
        <x:v>424</x:v>
      </x:c>
      <x:c r="B493" s="39" t="n">
        <x:v>1.5454158397353346</x:v>
      </x:c>
      <x:c r="C493" s="35" t="n">
        <x:f>($B$7-0.5*$B$8^2)*$B$10+$B$8*SQRT($B$10)*B493</x:f>
        <x:v>0.3690831679470669</x:v>
      </x:c>
      <x:c r="D493" s="36" t="n">
        <x:f>$B$6*EXP(C493)</x:f>
        <x:v>144.6407893447663</x:v>
      </x:c>
      <x:c r="E493" s="34"/>
      <x:c r="F493" s="34"/>
      <x:c r="G493" s="34"/>
      <x:c r="H493" s="34"/>
      <x:c r="I493" s="34"/>
      <x:c r="J493" s="34"/>
      <x:c r="K493" s="34"/>
      <x:c r="L493" s="34"/>
      <x:c r="M493" s="34"/>
      <x:c r="N493" s="34"/>
      <x:c r="O493" s="34"/>
      <x:c r="P493" s="34"/>
      <x:c r="Q493" s="34"/>
      <x:c r="R493" s="34"/>
      <x:c r="S493" s="34"/>
      <x:c r="T493" s="34"/>
      <x:c r="U493" s="34"/>
    </x:row>
    <x:row r="494">
      <x:c r="A494" s="34" t="n">
        <x:v>425</x:v>
      </x:c>
      <x:c r="B494" s="39" t="n">
        <x:v>-0.4328204911708152</x:v>
      </x:c>
      <x:c r="C494" s="35" t="n">
        <x:f>($B$7-0.5*$B$8^2)*$B$10+$B$8*SQRT($B$10)*B494</x:f>
        <x:v>-0.026564098234163058</x:v>
      </x:c>
      <x:c r="D494" s="36" t="n">
        <x:f>$B$6*EXP(C494)</x:f>
        <x:v>97.37856238961074</x:v>
      </x:c>
      <x:c r="E494" s="34"/>
      <x:c r="F494" s="34"/>
      <x:c r="G494" s="34"/>
      <x:c r="H494" s="34"/>
      <x:c r="I494" s="34"/>
      <x:c r="J494" s="34"/>
      <x:c r="K494" s="34"/>
      <x:c r="L494" s="34"/>
      <x:c r="M494" s="34"/>
      <x:c r="N494" s="34"/>
      <x:c r="O494" s="34"/>
      <x:c r="P494" s="34"/>
      <x:c r="Q494" s="34"/>
      <x:c r="R494" s="34"/>
      <x:c r="S494" s="34"/>
      <x:c r="T494" s="34"/>
      <x:c r="U494" s="34"/>
    </x:row>
    <x:row r="495">
      <x:c r="A495" s="34" t="n">
        <x:v>426</x:v>
      </x:c>
      <x:c r="B495" s="39" t="n">
        <x:v>-2.2588991959391302</x:v>
      </x:c>
      <x:c r="C495" s="35" t="n">
        <x:f>($B$7-0.5*$B$8^2)*$B$10+$B$8*SQRT($B$10)*B495</x:f>
        <x:v>-0.39177983918782605</x:v>
      </x:c>
      <x:c r="D495" s="36" t="n">
        <x:f>$B$6*EXP(C495)</x:f>
        <x:v>67.58528939043006</x:v>
      </x:c>
      <x:c r="E495" s="34"/>
      <x:c r="F495" s="34"/>
      <x:c r="G495" s="34"/>
      <x:c r="H495" s="34"/>
      <x:c r="I495" s="34"/>
      <x:c r="J495" s="34"/>
      <x:c r="K495" s="34"/>
      <x:c r="L495" s="34"/>
      <x:c r="M495" s="34"/>
      <x:c r="N495" s="34"/>
      <x:c r="O495" s="34"/>
      <x:c r="P495" s="34"/>
      <x:c r="Q495" s="34"/>
      <x:c r="R495" s="34"/>
      <x:c r="S495" s="34"/>
      <x:c r="T495" s="34"/>
      <x:c r="U495" s="34"/>
    </x:row>
    <x:row r="496">
      <x:c r="A496" s="34" t="n">
        <x:v>427</x:v>
      </x:c>
      <x:c r="B496" s="39" t="n">
        <x:v>-1.0487058416415282</x:v>
      </x:c>
      <x:c r="C496" s="35" t="n">
        <x:f>($B$7-0.5*$B$8^2)*$B$10+$B$8*SQRT($B$10)*B496</x:f>
        <x:v>-0.14974116832830567</x:v>
      </x:c>
      <x:c r="D496" s="36" t="n">
        <x:f>$B$6*EXP(C496)</x:f>
        <x:v>86.0930783742988</x:v>
      </x:c>
      <x:c r="E496" s="34"/>
      <x:c r="F496" s="34"/>
      <x:c r="G496" s="34"/>
      <x:c r="H496" s="34"/>
      <x:c r="I496" s="34"/>
      <x:c r="J496" s="34"/>
      <x:c r="K496" s="34"/>
      <x:c r="L496" s="34"/>
      <x:c r="M496" s="34"/>
      <x:c r="N496" s="34"/>
      <x:c r="O496" s="34"/>
      <x:c r="P496" s="34"/>
      <x:c r="Q496" s="34"/>
      <x:c r="R496" s="34"/>
      <x:c r="S496" s="34"/>
      <x:c r="T496" s="34"/>
      <x:c r="U496" s="34"/>
    </x:row>
    <x:row r="497">
      <x:c r="A497" s="34" t="n">
        <x:v>428</x:v>
      </x:c>
      <x:c r="B497" s="39" t="n">
        <x:v>1.2110424145391065</x:v>
      </x:c>
      <x:c r="C497" s="35" t="n">
        <x:f>($B$7-0.5*$B$8^2)*$B$10+$B$8*SQRT($B$10)*B497</x:f>
        <x:v>0.3022084829078213</x:v>
      </x:c>
      <x:c r="D497" s="36" t="n">
        <x:f>$B$6*EXP(C497)</x:f>
        <x:v>135.28432420036958</x:v>
      </x:c>
      <x:c r="E497" s="34"/>
      <x:c r="F497" s="34"/>
      <x:c r="G497" s="34"/>
      <x:c r="H497" s="34"/>
      <x:c r="I497" s="34"/>
      <x:c r="J497" s="34"/>
      <x:c r="K497" s="34"/>
      <x:c r="L497" s="34"/>
      <x:c r="M497" s="34"/>
      <x:c r="N497" s="34"/>
      <x:c r="O497" s="34"/>
      <x:c r="P497" s="34"/>
      <x:c r="Q497" s="34"/>
      <x:c r="R497" s="34"/>
      <x:c r="S497" s="34"/>
      <x:c r="T497" s="34"/>
      <x:c r="U497" s="34"/>
    </x:row>
    <x:row r="498">
      <x:c r="A498" s="34" t="n">
        <x:v>429</x:v>
      </x:c>
      <x:c r="B498" s="39" t="n">
        <x:v>-0.9525802733816586</x:v>
      </x:c>
      <x:c r="C498" s="35" t="n">
        <x:f>($B$7-0.5*$B$8^2)*$B$10+$B$8*SQRT($B$10)*B498</x:f>
        <x:v>-0.13051605467633173</x:v>
      </x:c>
      <x:c r="D498" s="36" t="n">
        <x:f>$B$6*EXP(C498)</x:f>
        <x:v>87.76424025709223</x:v>
      </x:c>
      <x:c r="E498" s="34"/>
      <x:c r="F498" s="34"/>
      <x:c r="G498" s="34"/>
      <x:c r="H498" s="34"/>
      <x:c r="I498" s="34"/>
      <x:c r="J498" s="34"/>
      <x:c r="K498" s="34"/>
      <x:c r="L498" s="34"/>
      <x:c r="M498" s="34"/>
      <x:c r="N498" s="34"/>
      <x:c r="O498" s="34"/>
      <x:c r="P498" s="34"/>
      <x:c r="Q498" s="34"/>
      <x:c r="R498" s="34"/>
      <x:c r="S498" s="34"/>
      <x:c r="T498" s="34"/>
      <x:c r="U498" s="34"/>
    </x:row>
    <x:row r="499">
      <x:c r="A499" s="34" t="n">
        <x:v>430</x:v>
      </x:c>
      <x:c r="B499" s="39" t="n">
        <x:v>0.6022450987023733</x:v>
      </x:c>
      <x:c r="C499" s="35" t="n">
        <x:f>($B$7-0.5*$B$8^2)*$B$10+$B$8*SQRT($B$10)*B499</x:f>
        <x:v>0.18044901974047467</x:v>
      </x:c>
      <x:c r="D499" s="36" t="n">
        <x:f>$B$6*EXP(C499)</x:f>
        <x:v>119.77550580602777</x:v>
      </x:c>
      <x:c r="E499" s="34"/>
      <x:c r="F499" s="34"/>
      <x:c r="G499" s="34"/>
      <x:c r="H499" s="34"/>
      <x:c r="I499" s="34"/>
      <x:c r="J499" s="34"/>
      <x:c r="K499" s="34"/>
      <x:c r="L499" s="34"/>
      <x:c r="M499" s="34"/>
      <x:c r="N499" s="34"/>
      <x:c r="O499" s="34"/>
      <x:c r="P499" s="34"/>
      <x:c r="Q499" s="34"/>
      <x:c r="R499" s="34"/>
      <x:c r="S499" s="34"/>
      <x:c r="T499" s="34"/>
      <x:c r="U499" s="34"/>
    </x:row>
    <x:row r="500">
      <x:c r="A500" s="34" t="n">
        <x:v>431</x:v>
      </x:c>
      <x:c r="B500" s="39" t="n">
        <x:v>1.2268345377598848</x:v>
      </x:c>
      <x:c r="C500" s="35" t="n">
        <x:f>($B$7-0.5*$B$8^2)*$B$10+$B$8*SQRT($B$10)*B500</x:f>
        <x:v>0.305366907551977</x:v>
      </x:c>
      <x:c r="D500" s="36" t="n">
        <x:f>$B$6*EXP(C500)</x:f>
        <x:v>135.7122850291407</x:v>
      </x:c>
      <x:c r="E500" s="34"/>
      <x:c r="F500" s="34"/>
      <x:c r="G500" s="34"/>
      <x:c r="H500" s="34"/>
      <x:c r="I500" s="34"/>
      <x:c r="J500" s="34"/>
      <x:c r="K500" s="34"/>
      <x:c r="L500" s="34"/>
      <x:c r="M500" s="34"/>
      <x:c r="N500" s="34"/>
      <x:c r="O500" s="34"/>
      <x:c r="P500" s="34"/>
      <x:c r="Q500" s="34"/>
      <x:c r="R500" s="34"/>
      <x:c r="S500" s="34"/>
      <x:c r="T500" s="34"/>
      <x:c r="U500" s="34"/>
    </x:row>
    <x:row r="501">
      <x:c r="A501" s="34" t="n">
        <x:v>432</x:v>
      </x:c>
      <x:c r="B501" s="39" t="n">
        <x:v>-1.7188257523267274</x:v>
      </x:c>
      <x:c r="C501" s="35" t="n">
        <x:f>($B$7-0.5*$B$8^2)*$B$10+$B$8*SQRT($B$10)*B501</x:f>
        <x:v>-0.2837651504653455</x:v>
      </x:c>
      <x:c r="D501" s="36" t="n">
        <x:f>$B$6*EXP(C501)</x:f>
        <x:v>75.29434523631943</x:v>
      </x:c>
      <x:c r="E501" s="34"/>
      <x:c r="F501" s="34"/>
      <x:c r="G501" s="34"/>
      <x:c r="H501" s="34"/>
      <x:c r="I501" s="34"/>
      <x:c r="J501" s="34"/>
      <x:c r="K501" s="34"/>
      <x:c r="L501" s="34"/>
      <x:c r="M501" s="34"/>
      <x:c r="N501" s="34"/>
      <x:c r="O501" s="34"/>
      <x:c r="P501" s="34"/>
      <x:c r="Q501" s="34"/>
      <x:c r="R501" s="34"/>
      <x:c r="S501" s="34"/>
      <x:c r="T501" s="34"/>
      <x:c r="U501" s="34"/>
    </x:row>
    <x:row r="502">
      <x:c r="A502" s="34" t="n">
        <x:v>433</x:v>
      </x:c>
      <x:c r="B502" s="39" t="n">
        <x:v>0.2523287099190411</x:v>
      </x:c>
      <x:c r="C502" s="35" t="n">
        <x:f>($B$7-0.5*$B$8^2)*$B$10+$B$8*SQRT($B$10)*B502</x:f>
        <x:v>0.11046574198380822</x:v>
      </x:c>
      <x:c r="D502" s="36" t="n">
        <x:f>$B$6*EXP(C502)</x:f>
        <x:v>111.67980891097476</x:v>
      </x:c>
      <x:c r="E502" s="34"/>
      <x:c r="F502" s="34"/>
      <x:c r="G502" s="34"/>
      <x:c r="H502" s="34"/>
      <x:c r="I502" s="34"/>
      <x:c r="J502" s="34"/>
      <x:c r="K502" s="34"/>
      <x:c r="L502" s="34"/>
      <x:c r="M502" s="34"/>
      <x:c r="N502" s="34"/>
      <x:c r="O502" s="34"/>
      <x:c r="P502" s="34"/>
      <x:c r="Q502" s="34"/>
      <x:c r="R502" s="34"/>
      <x:c r="S502" s="34"/>
      <x:c r="T502" s="34"/>
      <x:c r="U502" s="34"/>
    </x:row>
    <x:row r="503">
      <x:c r="A503" s="34" t="n">
        <x:v>434</x:v>
      </x:c>
      <x:c r="B503" s="39" t="n">
        <x:v>-0.2153909706172538</x:v>
      </x:c>
      <x:c r="C503" s="35" t="n">
        <x:f>($B$7-0.5*$B$8^2)*$B$10+$B$8*SQRT($B$10)*B503</x:f>
        <x:v>0.016921805876549234</x:v>
      </x:c>
      <x:c r="D503" s="36" t="n">
        <x:f>$B$6*EXP(C503)</x:f>
        <x:v>101.70657906478348</x:v>
      </x:c>
      <x:c r="E503" s="34"/>
      <x:c r="F503" s="34"/>
      <x:c r="G503" s="34"/>
      <x:c r="H503" s="34"/>
      <x:c r="I503" s="34"/>
      <x:c r="J503" s="34"/>
      <x:c r="K503" s="34"/>
      <x:c r="L503" s="34"/>
      <x:c r="M503" s="34"/>
      <x:c r="N503" s="34"/>
      <x:c r="O503" s="34"/>
      <x:c r="P503" s="34"/>
      <x:c r="Q503" s="34"/>
      <x:c r="R503" s="34"/>
      <x:c r="S503" s="34"/>
      <x:c r="T503" s="34"/>
      <x:c r="U503" s="34"/>
    </x:row>
    <x:row r="504">
      <x:c r="A504" s="34" t="n">
        <x:v>435</x:v>
      </x:c>
      <x:c r="B504" s="39" t="n">
        <x:v>-1.0560857523933642</x:v>
      </x:c>
      <x:c r="C504" s="35" t="n">
        <x:f>($B$7-0.5*$B$8^2)*$B$10+$B$8*SQRT($B$10)*B504</x:f>
        <x:v>-0.15121715047867285</x:v>
      </x:c>
      <x:c r="D504" s="36" t="n">
        <x:f>$B$6*EXP(C504)</x:f>
        <x:v>85.96610025911598</x:v>
      </x:c>
      <x:c r="E504" s="34"/>
      <x:c r="F504" s="34"/>
      <x:c r="G504" s="34"/>
      <x:c r="H504" s="34"/>
      <x:c r="I504" s="34"/>
      <x:c r="J504" s="34"/>
      <x:c r="K504" s="34"/>
      <x:c r="L504" s="34"/>
      <x:c r="M504" s="34"/>
      <x:c r="N504" s="34"/>
      <x:c r="O504" s="34"/>
      <x:c r="P504" s="34"/>
      <x:c r="Q504" s="34"/>
      <x:c r="R504" s="34"/>
      <x:c r="S504" s="34"/>
      <x:c r="T504" s="34"/>
      <x:c r="U504" s="34"/>
    </x:row>
    <x:row r="505">
      <x:c r="A505" s="34" t="n">
        <x:v>436</x:v>
      </x:c>
      <x:c r="B505" s="39" t="n">
        <x:v>0.3167816243176102</x:v>
      </x:c>
      <x:c r="C505" s="35" t="n">
        <x:f>($B$7-0.5*$B$8^2)*$B$10+$B$8*SQRT($B$10)*B505</x:f>
        <x:v>0.12335632486352203</x:v>
      </x:c>
      <x:c r="D505" s="36" t="n">
        <x:f>$B$6*EXP(C505)</x:f>
        <x:v>113.12874549857025</x:v>
      </x:c>
      <x:c r="E505" s="34"/>
      <x:c r="F505" s="34"/>
      <x:c r="G505" s="34"/>
      <x:c r="H505" s="34"/>
      <x:c r="I505" s="34"/>
      <x:c r="J505" s="34"/>
      <x:c r="K505" s="34"/>
      <x:c r="L505" s="34"/>
      <x:c r="M505" s="34"/>
      <x:c r="N505" s="34"/>
      <x:c r="O505" s="34"/>
      <x:c r="P505" s="34"/>
      <x:c r="Q505" s="34"/>
      <x:c r="R505" s="34"/>
      <x:c r="S505" s="34"/>
      <x:c r="T505" s="34"/>
      <x:c r="U505" s="34"/>
    </x:row>
    <x:row r="506">
      <x:c r="A506" s="34" t="n">
        <x:v>437</x:v>
      </x:c>
      <x:c r="B506" s="39" t="n">
        <x:v>1.2251075333575552</x:v>
      </x:c>
      <x:c r="C506" s="35" t="n">
        <x:f>($B$7-0.5*$B$8^2)*$B$10+$B$8*SQRT($B$10)*B506</x:f>
        <x:v>0.30502150667151107</x:v>
      </x:c>
      <x:c r="D506" s="36" t="n">
        <x:f>$B$6*EXP(C506)</x:f>
        <x:v>135.66541798082744</x:v>
      </x:c>
      <x:c r="E506" s="34"/>
      <x:c r="F506" s="34"/>
      <x:c r="G506" s="34"/>
      <x:c r="H506" s="34"/>
      <x:c r="I506" s="34"/>
      <x:c r="J506" s="34"/>
      <x:c r="K506" s="34"/>
      <x:c r="L506" s="34"/>
      <x:c r="M506" s="34"/>
      <x:c r="N506" s="34"/>
      <x:c r="O506" s="34"/>
      <x:c r="P506" s="34"/>
      <x:c r="Q506" s="34"/>
      <x:c r="R506" s="34"/>
      <x:c r="S506" s="34"/>
      <x:c r="T506" s="34"/>
      <x:c r="U506" s="34"/>
    </x:row>
    <x:row r="507">
      <x:c r="A507" s="34" t="n">
        <x:v>438</x:v>
      </x:c>
      <x:c r="B507" s="39" t="n">
        <x:v>0.2702576714262326</x:v>
      </x:c>
      <x:c r="C507" s="35" t="n">
        <x:f>($B$7-0.5*$B$8^2)*$B$10+$B$8*SQRT($B$10)*B507</x:f>
        <x:v>0.11405153428524652</x:v>
      </x:c>
      <x:c r="D507" s="36" t="n">
        <x:f>$B$6*EXP(C507)</x:f>
        <x:v>112.08098835321101</x:v>
      </x:c>
      <x:c r="E507" s="34"/>
      <x:c r="F507" s="34"/>
      <x:c r="G507" s="34"/>
      <x:c r="H507" s="34"/>
      <x:c r="I507" s="34"/>
      <x:c r="J507" s="34"/>
      <x:c r="K507" s="34"/>
      <x:c r="L507" s="34"/>
      <x:c r="M507" s="34"/>
      <x:c r="N507" s="34"/>
      <x:c r="O507" s="34"/>
      <x:c r="P507" s="34"/>
      <x:c r="Q507" s="34"/>
      <x:c r="R507" s="34"/>
      <x:c r="S507" s="34"/>
      <x:c r="T507" s="34"/>
      <x:c r="U507" s="34"/>
    </x:row>
    <x:row r="508">
      <x:c r="A508" s="34" t="n">
        <x:v>439</x:v>
      </x:c>
      <x:c r="B508" s="39" t="n">
        <x:v>-0.5140048565964033</x:v>
      </x:c>
      <x:c r="C508" s="35" t="n">
        <x:f>($B$7-0.5*$B$8^2)*$B$10+$B$8*SQRT($B$10)*B508</x:f>
        <x:v>-0.042800971319280665</x:v>
      </x:c>
      <x:c r="D508" s="36" t="n">
        <x:f>$B$6*EXP(C508)</x:f>
        <x:v>95.81020608810927</x:v>
      </x:c>
      <x:c r="E508" s="34"/>
      <x:c r="F508" s="34"/>
      <x:c r="G508" s="34"/>
      <x:c r="H508" s="34"/>
      <x:c r="I508" s="34"/>
      <x:c r="J508" s="34"/>
      <x:c r="K508" s="34"/>
      <x:c r="L508" s="34"/>
      <x:c r="M508" s="34"/>
      <x:c r="N508" s="34"/>
      <x:c r="O508" s="34"/>
      <x:c r="P508" s="34"/>
      <x:c r="Q508" s="34"/>
      <x:c r="R508" s="34"/>
      <x:c r="S508" s="34"/>
      <x:c r="T508" s="34"/>
      <x:c r="U508" s="34"/>
    </x:row>
    <x:row r="509">
      <x:c r="A509" s="34" t="n">
        <x:v>440</x:v>
      </x:c>
      <x:c r="B509" s="39" t="n">
        <x:v>0.7189252581470903</x:v>
      </x:c>
      <x:c r="C509" s="35" t="n">
        <x:f>($B$7-0.5*$B$8^2)*$B$10+$B$8*SQRT($B$10)*B509</x:f>
        <x:v>0.20378505162941807</x:v>
      </x:c>
      <x:c r="D509" s="36" t="n">
        <x:f>$B$6*EXP(C509)</x:f>
        <x:v>122.60345909934533</x:v>
      </x:c>
      <x:c r="E509" s="34"/>
      <x:c r="F509" s="34"/>
      <x:c r="G509" s="34"/>
      <x:c r="H509" s="34"/>
      <x:c r="I509" s="34"/>
      <x:c r="J509" s="34"/>
      <x:c r="K509" s="34"/>
      <x:c r="L509" s="34"/>
      <x:c r="M509" s="34"/>
      <x:c r="N509" s="34"/>
      <x:c r="O509" s="34"/>
      <x:c r="P509" s="34"/>
      <x:c r="Q509" s="34"/>
      <x:c r="R509" s="34"/>
      <x:c r="S509" s="34"/>
      <x:c r="T509" s="34"/>
      <x:c r="U509" s="34"/>
    </x:row>
    <x:row r="510">
      <x:c r="A510" s="34" t="n">
        <x:v>441</x:v>
      </x:c>
      <x:c r="B510" s="39" t="n">
        <x:v>0.0953349395739306</x:v>
      </x:c>
      <x:c r="C510" s="35" t="n">
        <x:f>($B$7-0.5*$B$8^2)*$B$10+$B$8*SQRT($B$10)*B510</x:f>
        <x:v>0.07906698791478611</x:v>
      </x:c>
      <x:c r="D510" s="36" t="n">
        <x:f>$B$6*EXP(C510)</x:f>
        <x:v>108.22768191094083</x:v>
      </x:c>
      <x:c r="E510" s="34"/>
      <x:c r="F510" s="34"/>
      <x:c r="G510" s="34"/>
      <x:c r="H510" s="34"/>
      <x:c r="I510" s="34"/>
      <x:c r="J510" s="34"/>
      <x:c r="K510" s="34"/>
      <x:c r="L510" s="34"/>
      <x:c r="M510" s="34"/>
      <x:c r="N510" s="34"/>
      <x:c r="O510" s="34"/>
      <x:c r="P510" s="34"/>
      <x:c r="Q510" s="34"/>
      <x:c r="R510" s="34"/>
      <x:c r="S510" s="34"/>
      <x:c r="T510" s="34"/>
      <x:c r="U510" s="34"/>
    </x:row>
    <x:row r="511">
      <x:c r="A511" s="34" t="n">
        <x:v>442</x:v>
      </x:c>
      <x:c r="B511" s="39" t="n">
        <x:v>0.4693585037964981</x:v>
      </x:c>
      <x:c r="C511" s="35" t="n">
        <x:f>($B$7-0.5*$B$8^2)*$B$10+$B$8*SQRT($B$10)*B511</x:f>
        <x:v>0.15387170075929962</x:v>
      </x:c>
      <x:c r="D511" s="36" t="n">
        <x:f>$B$6*EXP(C511)</x:f>
        <x:v>116.63412364835968</x:v>
      </x:c>
      <x:c r="E511" s="34"/>
      <x:c r="F511" s="34"/>
      <x:c r="G511" s="34"/>
      <x:c r="H511" s="34"/>
      <x:c r="I511" s="34"/>
      <x:c r="J511" s="34"/>
      <x:c r="K511" s="34"/>
      <x:c r="L511" s="34"/>
      <x:c r="M511" s="34"/>
      <x:c r="N511" s="34"/>
      <x:c r="O511" s="34"/>
      <x:c r="P511" s="34"/>
      <x:c r="Q511" s="34"/>
      <x:c r="R511" s="34"/>
      <x:c r="S511" s="34"/>
      <x:c r="T511" s="34"/>
      <x:c r="U511" s="34"/>
    </x:row>
    <x:row r="512">
      <x:c r="A512" s="34" t="n">
        <x:v>443</x:v>
      </x:c>
      <x:c r="B512" s="39" t="n">
        <x:v>1.1092670791260533</x:v>
      </x:c>
      <x:c r="C512" s="35" t="n">
        <x:f>($B$7-0.5*$B$8^2)*$B$10+$B$8*SQRT($B$10)*B512</x:f>
        <x:v>0.2818534158252107</x:v>
      </x:c>
      <x:c r="D512" s="36" t="n">
        <x:f>$B$6*EXP(C512)</x:f>
        <x:v>132.55843960499246</x:v>
      </x:c>
      <x:c r="E512" s="34"/>
      <x:c r="F512" s="34"/>
      <x:c r="G512" s="34"/>
      <x:c r="H512" s="34"/>
      <x:c r="I512" s="34"/>
      <x:c r="J512" s="34"/>
      <x:c r="K512" s="34"/>
      <x:c r="L512" s="34"/>
      <x:c r="M512" s="34"/>
      <x:c r="N512" s="34"/>
      <x:c r="O512" s="34"/>
      <x:c r="P512" s="34"/>
      <x:c r="Q512" s="34"/>
      <x:c r="R512" s="34"/>
      <x:c r="S512" s="34"/>
      <x:c r="T512" s="34"/>
      <x:c r="U512" s="34"/>
    </x:row>
    <x:row r="513">
      <x:c r="A513" s="34" t="n">
        <x:v>444</x:v>
      </x:c>
      <x:c r="B513" s="39" t="n">
        <x:v>-0.8391770051780602</x:v>
      </x:c>
      <x:c r="C513" s="35" t="n">
        <x:f>($B$7-0.5*$B$8^2)*$B$10+$B$8*SQRT($B$10)*B513</x:f>
        <x:v>-0.10783540103561204</x:v>
      </x:c>
      <x:c r="D513" s="36" t="n">
        <x:f>$B$6*EXP(C513)</x:f>
        <x:v>89.77753571635117</x:v>
      </x:c>
      <x:c r="E513" s="34"/>
      <x:c r="F513" s="34"/>
      <x:c r="G513" s="34"/>
      <x:c r="H513" s="34"/>
      <x:c r="I513" s="34"/>
      <x:c r="J513" s="34"/>
      <x:c r="K513" s="34"/>
      <x:c r="L513" s="34"/>
      <x:c r="M513" s="34"/>
      <x:c r="N513" s="34"/>
      <x:c r="O513" s="34"/>
      <x:c r="P513" s="34"/>
      <x:c r="Q513" s="34"/>
      <x:c r="R513" s="34"/>
      <x:c r="S513" s="34"/>
      <x:c r="T513" s="34"/>
      <x:c r="U513" s="34"/>
    </x:row>
    <x:row r="514">
      <x:c r="A514" s="34" t="n">
        <x:v>445</x:v>
      </x:c>
      <x:c r="B514" s="39" t="n">
        <x:v>-0.05620832301493781</x:v>
      </x:c>
      <x:c r="C514" s="35" t="n">
        <x:f>($B$7-0.5*$B$8^2)*$B$10+$B$8*SQRT($B$10)*B514</x:f>
        <x:v>0.04875833539701244</x:v>
      </x:c>
      <x:c r="D514" s="36" t="n">
        <x:f>$B$6*EXP(C514)</x:f>
        <x:v>104.9966580320816</x:v>
      </x:c>
      <x:c r="E514" s="34"/>
      <x:c r="F514" s="34"/>
      <x:c r="G514" s="34"/>
      <x:c r="H514" s="34"/>
      <x:c r="I514" s="34"/>
      <x:c r="J514" s="34"/>
      <x:c r="K514" s="34"/>
      <x:c r="L514" s="34"/>
      <x:c r="M514" s="34"/>
      <x:c r="N514" s="34"/>
      <x:c r="O514" s="34"/>
      <x:c r="P514" s="34"/>
      <x:c r="Q514" s="34"/>
      <x:c r="R514" s="34"/>
      <x:c r="S514" s="34"/>
      <x:c r="T514" s="34"/>
      <x:c r="U514" s="34"/>
    </x:row>
    <x:row r="515">
      <x:c r="A515" s="34" t="n">
        <x:v>446</x:v>
      </x:c>
      <x:c r="B515" s="39" t="n">
        <x:v>-1.1309878900536963</x:v>
      </x:c>
      <x:c r="C515" s="35" t="n">
        <x:f>($B$7-0.5*$B$8^2)*$B$10+$B$8*SQRT($B$10)*B515</x:f>
        <x:v>-0.16619757801073926</x:v>
      </x:c>
      <x:c r="D515" s="36" t="n">
        <x:f>$B$6*EXP(C515)</x:f>
        <x:v>84.68788930114573</x:v>
      </x:c>
      <x:c r="E515" s="34"/>
      <x:c r="F515" s="34"/>
      <x:c r="G515" s="34"/>
      <x:c r="H515" s="34"/>
      <x:c r="I515" s="34"/>
      <x:c r="J515" s="34"/>
      <x:c r="K515" s="34"/>
      <x:c r="L515" s="34"/>
      <x:c r="M515" s="34"/>
      <x:c r="N515" s="34"/>
      <x:c r="O515" s="34"/>
      <x:c r="P515" s="34"/>
      <x:c r="Q515" s="34"/>
      <x:c r="R515" s="34"/>
      <x:c r="S515" s="34"/>
      <x:c r="T515" s="34"/>
      <x:c r="U515" s="34"/>
    </x:row>
    <x:row r="516">
      <x:c r="A516" s="34" t="n">
        <x:v>447</x:v>
      </x:c>
      <x:c r="B516" s="39" t="n">
        <x:v>-1.6600998977257038</x:v>
      </x:c>
      <x:c r="C516" s="35" t="n">
        <x:f>($B$7-0.5*$B$8^2)*$B$10+$B$8*SQRT($B$10)*B516</x:f>
        <x:v>-0.2720199795451408</x:v>
      </x:c>
      <x:c r="D516" s="36" t="n">
        <x:f>$B$6*EXP(C516)</x:f>
        <x:v>76.18390397402958</x:v>
      </x:c>
      <x:c r="E516" s="34"/>
      <x:c r="F516" s="34"/>
      <x:c r="G516" s="34"/>
      <x:c r="H516" s="34"/>
      <x:c r="I516" s="34"/>
      <x:c r="J516" s="34"/>
      <x:c r="K516" s="34"/>
      <x:c r="L516" s="34"/>
      <x:c r="M516" s="34"/>
      <x:c r="N516" s="34"/>
      <x:c r="O516" s="34"/>
      <x:c r="P516" s="34"/>
      <x:c r="Q516" s="34"/>
      <x:c r="R516" s="34"/>
      <x:c r="S516" s="34"/>
      <x:c r="T516" s="34"/>
      <x:c r="U516" s="34"/>
    </x:row>
    <x:row r="517">
      <x:c r="A517" s="34" t="n">
        <x:v>448</x:v>
      </x:c>
      <x:c r="B517" s="39" t="n">
        <x:v>0.4426428634697749</x:v>
      </x:c>
      <x:c r="C517" s="35" t="n">
        <x:f>($B$7-0.5*$B$8^2)*$B$10+$B$8*SQRT($B$10)*B517</x:f>
        <x:v>0.14852857269395497</x:v>
      </x:c>
      <x:c r="D517" s="36" t="n">
        <x:f>$B$6*EXP(C517)</x:f>
        <x:v>116.0125945224451</x:v>
      </x:c>
      <x:c r="E517" s="34"/>
      <x:c r="F517" s="34"/>
      <x:c r="G517" s="34"/>
      <x:c r="H517" s="34"/>
      <x:c r="I517" s="34"/>
      <x:c r="J517" s="34"/>
      <x:c r="K517" s="34"/>
      <x:c r="L517" s="34"/>
      <x:c r="M517" s="34"/>
      <x:c r="N517" s="34"/>
      <x:c r="O517" s="34"/>
      <x:c r="P517" s="34"/>
      <x:c r="Q517" s="34"/>
      <x:c r="R517" s="34"/>
      <x:c r="S517" s="34"/>
      <x:c r="T517" s="34"/>
      <x:c r="U517" s="34"/>
    </x:row>
    <x:row r="518">
      <x:c r="A518" s="34" t="n">
        <x:v>449</x:v>
      </x:c>
      <x:c r="B518" s="39" t="n">
        <x:v>-0.7305646098137165</x:v>
      </x:c>
      <x:c r="C518" s="35" t="n">
        <x:f>($B$7-0.5*$B$8^2)*$B$10+$B$8*SQRT($B$10)*B518</x:f>
        <x:v>-0.08611292196274331</x:v>
      </x:c>
      <x:c r="D518" s="36" t="n">
        <x:f>$B$6*EXP(C518)</x:f>
        <x:v>91.74906205286311</x:v>
      </x:c>
      <x:c r="E518" s="34"/>
      <x:c r="F518" s="34"/>
      <x:c r="G518" s="34"/>
      <x:c r="H518" s="34"/>
      <x:c r="I518" s="34"/>
      <x:c r="J518" s="34"/>
      <x:c r="K518" s="34"/>
      <x:c r="L518" s="34"/>
      <x:c r="M518" s="34"/>
      <x:c r="N518" s="34"/>
      <x:c r="O518" s="34"/>
      <x:c r="P518" s="34"/>
      <x:c r="Q518" s="34"/>
      <x:c r="R518" s="34"/>
      <x:c r="S518" s="34"/>
      <x:c r="T518" s="34"/>
      <x:c r="U518" s="34"/>
    </x:row>
    <x:row r="519">
      <x:c r="A519" s="34" t="n">
        <x:v>450</x:v>
      </x:c>
      <x:c r="B519" s="39" t="n">
        <x:v>-1.5847470051403019</x:v>
      </x:c>
      <x:c r="C519" s="35" t="n">
        <x:f>($B$7-0.5*$B$8^2)*$B$10+$B$8*SQRT($B$10)*B519</x:f>
        <x:v>-0.2569494010280604</x:v>
      </x:c>
      <x:c r="D519" s="36" t="n">
        <x:f>$B$6*EXP(C519)</x:f>
        <x:v>77.34073463920234</x:v>
      </x:c>
      <x:c r="E519" s="34"/>
      <x:c r="F519" s="34"/>
      <x:c r="G519" s="34"/>
      <x:c r="H519" s="34"/>
      <x:c r="I519" s="34"/>
      <x:c r="J519" s="34"/>
      <x:c r="K519" s="34"/>
      <x:c r="L519" s="34"/>
      <x:c r="M519" s="34"/>
      <x:c r="N519" s="34"/>
      <x:c r="O519" s="34"/>
      <x:c r="P519" s="34"/>
      <x:c r="Q519" s="34"/>
      <x:c r="R519" s="34"/>
      <x:c r="S519" s="34"/>
      <x:c r="T519" s="34"/>
      <x:c r="U519" s="34"/>
    </x:row>
    <x:row r="520">
      <x:c r="A520" s="34" t="n">
        <x:v>451</x:v>
      </x:c>
      <x:c r="B520" s="39" t="n">
        <x:v>-0.24032283415314995</x:v>
      </x:c>
      <x:c r="C520" s="35" t="n">
        <x:f>($B$7-0.5*$B$8^2)*$B$10+$B$8*SQRT($B$10)*B520</x:f>
        <x:v>0.011935433169370006</x:v>
      </x:c>
      <x:c r="D520" s="36" t="n">
        <x:f>$B$6*EXP(C520)</x:f>
        <x:v>101.20069446755735</x:v>
      </x:c>
      <x:c r="E520" s="34"/>
      <x:c r="F520" s="34"/>
      <x:c r="G520" s="34"/>
      <x:c r="H520" s="34"/>
      <x:c r="I520" s="34"/>
      <x:c r="J520" s="34"/>
      <x:c r="K520" s="34"/>
      <x:c r="L520" s="34"/>
      <x:c r="M520" s="34"/>
      <x:c r="N520" s="34"/>
      <x:c r="O520" s="34"/>
      <x:c r="P520" s="34"/>
      <x:c r="Q520" s="34"/>
      <x:c r="R520" s="34"/>
      <x:c r="S520" s="34"/>
      <x:c r="T520" s="34"/>
      <x:c r="U520" s="34"/>
    </x:row>
    <x:row r="521">
      <x:c r="A521" s="34" t="n">
        <x:v>452</x:v>
      </x:c>
      <x:c r="B521" s="39" t="n">
        <x:v>1.027434497834629</x:v>
      </x:c>
      <x:c r="C521" s="35" t="n">
        <x:f>($B$7-0.5*$B$8^2)*$B$10+$B$8*SQRT($B$10)*B521</x:f>
        <x:v>0.26548689956692584</x:v>
      </x:c>
      <x:c r="D521" s="36" t="n">
        <x:f>$B$6*EXP(C521)</x:f>
        <x:v>130.40657702840372</x:v>
      </x:c>
      <x:c r="E521" s="34"/>
      <x:c r="F521" s="34"/>
      <x:c r="G521" s="34"/>
      <x:c r="H521" s="34"/>
      <x:c r="I521" s="34"/>
      <x:c r="J521" s="34"/>
      <x:c r="K521" s="34"/>
      <x:c r="L521" s="34"/>
      <x:c r="M521" s="34"/>
      <x:c r="N521" s="34"/>
      <x:c r="O521" s="34"/>
      <x:c r="P521" s="34"/>
      <x:c r="Q521" s="34"/>
      <x:c r="R521" s="34"/>
      <x:c r="S521" s="34"/>
      <x:c r="T521" s="34"/>
      <x:c r="U521" s="34"/>
    </x:row>
    <x:row r="522">
      <x:c r="A522" s="34" t="n">
        <x:v>453</x:v>
      </x:c>
      <x:c r="B522" s="39" t="n">
        <x:v>1.4419991194479589</x:v>
      </x:c>
      <x:c r="C522" s="35" t="n">
        <x:f>($B$7-0.5*$B$8^2)*$B$10+$B$8*SQRT($B$10)*B522</x:f>
        <x:v>0.3483998238895918</x:v>
      </x:c>
      <x:c r="D522" s="36" t="n">
        <x:f>$B$6*EXP(C522)</x:f>
        <x:v>141.67986064406045</x:v>
      </x:c>
      <x:c r="E522" s="34"/>
      <x:c r="F522" s="34"/>
      <x:c r="G522" s="34"/>
      <x:c r="H522" s="34"/>
      <x:c r="I522" s="34"/>
      <x:c r="J522" s="34"/>
      <x:c r="K522" s="34"/>
      <x:c r="L522" s="34"/>
      <x:c r="M522" s="34"/>
      <x:c r="N522" s="34"/>
      <x:c r="O522" s="34"/>
      <x:c r="P522" s="34"/>
      <x:c r="Q522" s="34"/>
      <x:c r="R522" s="34"/>
      <x:c r="S522" s="34"/>
      <x:c r="T522" s="34"/>
      <x:c r="U522" s="34"/>
    </x:row>
    <x:row r="523">
      <x:c r="A523" s="34" t="n">
        <x:v>454</x:v>
      </x:c>
      <x:c r="B523" s="39" t="n">
        <x:v>-0.23886238268721272</x:v>
      </x:c>
      <x:c r="C523" s="35" t="n">
        <x:f>($B$7-0.5*$B$8^2)*$B$10+$B$8*SQRT($B$10)*B523</x:f>
        <x:v>0.012227523462557455</x:v>
      </x:c>
      <x:c r="D523" s="36" t="n">
        <x:f>$B$6*EXP(C523)</x:f>
        <x:v>101.23025852555214</x:v>
      </x:c>
      <x:c r="E523" s="34"/>
      <x:c r="F523" s="34"/>
      <x:c r="G523" s="34"/>
      <x:c r="H523" s="34"/>
      <x:c r="I523" s="34"/>
      <x:c r="J523" s="34"/>
      <x:c r="K523" s="34"/>
      <x:c r="L523" s="34"/>
      <x:c r="M523" s="34"/>
      <x:c r="N523" s="34"/>
      <x:c r="O523" s="34"/>
      <x:c r="P523" s="34"/>
      <x:c r="Q523" s="34"/>
      <x:c r="R523" s="34"/>
      <x:c r="S523" s="34"/>
      <x:c r="T523" s="34"/>
      <x:c r="U523" s="34"/>
    </x:row>
    <x:row r="524">
      <x:c r="A524" s="34" t="n">
        <x:v>455</x:v>
      </x:c>
      <x:c r="B524" s="39" t="n">
        <x:v>-1.877703680503847</x:v>
      </x:c>
      <x:c r="C524" s="35" t="n">
        <x:f>($B$7-0.5*$B$8^2)*$B$10+$B$8*SQRT($B$10)*B524</x:f>
        <x:v>-0.31554073610076944</x:v>
      </x:c>
      <x:c r="D524" s="36" t="n">
        <x:f>$B$6*EXP(C524)</x:f>
        <x:v>72.93943577530739</x:v>
      </x:c>
      <x:c r="E524" s="34"/>
      <x:c r="F524" s="34"/>
      <x:c r="G524" s="34"/>
      <x:c r="H524" s="34"/>
      <x:c r="I524" s="34"/>
      <x:c r="J524" s="34"/>
      <x:c r="K524" s="34"/>
      <x:c r="L524" s="34"/>
      <x:c r="M524" s="34"/>
      <x:c r="N524" s="34"/>
      <x:c r="O524" s="34"/>
      <x:c r="P524" s="34"/>
      <x:c r="Q524" s="34"/>
      <x:c r="R524" s="34"/>
      <x:c r="S524" s="34"/>
      <x:c r="T524" s="34"/>
      <x:c r="U524" s="34"/>
    </x:row>
    <x:row r="525">
      <x:c r="A525" s="34" t="n">
        <x:v>456</x:v>
      </x:c>
      <x:c r="B525" s="39" t="n">
        <x:v>-0.3736861884742369</x:v>
      </x:c>
      <x:c r="C525" s="35" t="n">
        <x:f>($B$7-0.5*$B$8^2)*$B$10+$B$8*SQRT($B$10)*B525</x:f>
        <x:v>-0.014737237694847388</x:v>
      </x:c>
      <x:c r="D525" s="36" t="n">
        <x:f>$B$6*EXP(C525)</x:f>
        <x:v>98.53708238981737</x:v>
      </x:c>
      <x:c r="E525" s="34"/>
      <x:c r="F525" s="34"/>
      <x:c r="G525" s="34"/>
      <x:c r="H525" s="34"/>
      <x:c r="I525" s="34"/>
      <x:c r="J525" s="34"/>
      <x:c r="K525" s="34"/>
      <x:c r="L525" s="34"/>
      <x:c r="M525" s="34"/>
      <x:c r="N525" s="34"/>
      <x:c r="O525" s="34"/>
      <x:c r="P525" s="34"/>
      <x:c r="Q525" s="34"/>
      <x:c r="R525" s="34"/>
      <x:c r="S525" s="34"/>
      <x:c r="T525" s="34"/>
      <x:c r="U525" s="34"/>
    </x:row>
    <x:row r="526">
      <x:c r="A526" s="34" t="n">
        <x:v>457</x:v>
      </x:c>
      <x:c r="B526" s="39" t="n">
        <x:v>-1.0766923206715064</x:v>
      </x:c>
      <x:c r="C526" s="35" t="n">
        <x:f>($B$7-0.5*$B$8^2)*$B$10+$B$8*SQRT($B$10)*B526</x:f>
        <x:v>-0.1553384641343013</x:v>
      </x:c>
      <x:c r="D526" s="36" t="n">
        <x:f>$B$6*EXP(C526)</x:f>
        <x:v>85.61253607110223</x:v>
      </x:c>
      <x:c r="E526" s="34"/>
      <x:c r="F526" s="34"/>
      <x:c r="G526" s="34"/>
      <x:c r="H526" s="34"/>
      <x:c r="I526" s="34"/>
      <x:c r="J526" s="34"/>
      <x:c r="K526" s="34"/>
      <x:c r="L526" s="34"/>
      <x:c r="M526" s="34"/>
      <x:c r="N526" s="34"/>
      <x:c r="O526" s="34"/>
      <x:c r="P526" s="34"/>
      <x:c r="Q526" s="34"/>
      <x:c r="R526" s="34"/>
      <x:c r="S526" s="34"/>
      <x:c r="T526" s="34"/>
      <x:c r="U526" s="34"/>
    </x:row>
    <x:row r="527">
      <x:c r="A527" s="34" t="n">
        <x:v>458</x:v>
      </x:c>
      <x:c r="B527" s="39" t="n">
        <x:v>-0.14662006331993463</x:v>
      </x:c>
      <x:c r="C527" s="35" t="n">
        <x:f>($B$7-0.5*$B$8^2)*$B$10+$B$8*SQRT($B$10)*B527</x:f>
        <x:v>0.03067598733601307</x:v>
      </x:c>
      <x:c r="D527" s="36" t="n">
        <x:f>$B$6*EXP(C527)</x:f>
        <x:v>103.11513436595408</x:v>
      </x:c>
      <x:c r="E527" s="34"/>
      <x:c r="F527" s="34"/>
      <x:c r="G527" s="34"/>
      <x:c r="H527" s="34"/>
      <x:c r="I527" s="34"/>
      <x:c r="J527" s="34"/>
      <x:c r="K527" s="34"/>
      <x:c r="L527" s="34"/>
      <x:c r="M527" s="34"/>
      <x:c r="N527" s="34"/>
      <x:c r="O527" s="34"/>
      <x:c r="P527" s="34"/>
      <x:c r="Q527" s="34"/>
      <x:c r="R527" s="34"/>
      <x:c r="S527" s="34"/>
      <x:c r="T527" s="34"/>
      <x:c r="U527" s="34"/>
    </x:row>
    <x:row r="528">
      <x:c r="A528" s="34" t="n">
        <x:v>459</x:v>
      </x:c>
      <x:c r="B528" s="39" t="n">
        <x:v>1.7669000434109405</x:v>
      </x:c>
      <x:c r="C528" s="35" t="n">
        <x:f>($B$7-0.5*$B$8^2)*$B$10+$B$8*SQRT($B$10)*B528</x:f>
        <x:v>0.4133800086821881</x:v>
      </x:c>
      <x:c r="D528" s="36" t="n">
        <x:f>$B$6*EXP(C528)</x:f>
        <x:v>151.19194593035516</x:v>
      </x:c>
      <x:c r="E528" s="34"/>
      <x:c r="F528" s="34"/>
      <x:c r="G528" s="34"/>
      <x:c r="H528" s="34"/>
      <x:c r="I528" s="34"/>
      <x:c r="J528" s="34"/>
      <x:c r="K528" s="34"/>
      <x:c r="L528" s="34"/>
      <x:c r="M528" s="34"/>
      <x:c r="N528" s="34"/>
      <x:c r="O528" s="34"/>
      <x:c r="P528" s="34"/>
      <x:c r="Q528" s="34"/>
      <x:c r="R528" s="34"/>
      <x:c r="S528" s="34"/>
      <x:c r="T528" s="34"/>
      <x:c r="U528" s="34"/>
    </x:row>
    <x:row r="529">
      <x:c r="A529" s="34" t="n">
        <x:v>460</x:v>
      </x:c>
      <x:c r="B529" s="39" t="n">
        <x:v>-0.9085515431626803</x:v>
      </x:c>
      <x:c r="C529" s="35" t="n">
        <x:f>($B$7-0.5*$B$8^2)*$B$10+$B$8*SQRT($B$10)*B529</x:f>
        <x:v>-0.12171030863253607</x:v>
      </x:c>
      <x:c r="D529" s="36" t="n">
        <x:f>$B$6*EXP(C529)</x:f>
        <x:v>88.5404825488801</x:v>
      </x:c>
      <x:c r="E529" s="34"/>
      <x:c r="F529" s="34"/>
      <x:c r="G529" s="34"/>
      <x:c r="H529" s="34"/>
      <x:c r="I529" s="34"/>
      <x:c r="J529" s="34"/>
      <x:c r="K529" s="34"/>
      <x:c r="L529" s="34"/>
      <x:c r="M529" s="34"/>
      <x:c r="N529" s="34"/>
      <x:c r="O529" s="34"/>
      <x:c r="P529" s="34"/>
      <x:c r="Q529" s="34"/>
      <x:c r="R529" s="34"/>
      <x:c r="S529" s="34"/>
      <x:c r="T529" s="34"/>
      <x:c r="U529" s="34"/>
    </x:row>
    <x:row r="530">
      <x:c r="A530" s="34" t="n">
        <x:v>461</x:v>
      </x:c>
      <x:c r="B530" s="39" t="n">
        <x:v>-1.3791060731235751</x:v>
      </x:c>
      <x:c r="C530" s="35" t="n">
        <x:f>($B$7-0.5*$B$8^2)*$B$10+$B$8*SQRT($B$10)*B530</x:f>
        <x:v>-0.21582121462471504</x:v>
      </x:c>
      <x:c r="D530" s="36" t="n">
        <x:f>$B$6*EXP(C530)</x:f>
        <x:v>80.58793684399193</x:v>
      </x:c>
      <x:c r="E530" s="34"/>
      <x:c r="F530" s="34"/>
      <x:c r="G530" s="34"/>
      <x:c r="H530" s="34"/>
      <x:c r="I530" s="34"/>
      <x:c r="J530" s="34"/>
      <x:c r="K530" s="34"/>
      <x:c r="L530" s="34"/>
      <x:c r="M530" s="34"/>
      <x:c r="N530" s="34"/>
      <x:c r="O530" s="34"/>
      <x:c r="P530" s="34"/>
      <x:c r="Q530" s="34"/>
      <x:c r="R530" s="34"/>
      <x:c r="S530" s="34"/>
      <x:c r="T530" s="34"/>
      <x:c r="U530" s="34"/>
    </x:row>
    <x:row r="531">
      <x:c r="A531" s="34" t="n">
        <x:v>462</x:v>
      </x:c>
      <x:c r="B531" s="39" t="n">
        <x:v>-0.821302492251833</x:v>
      </x:c>
      <x:c r="C531" s="35" t="n">
        <x:f>($B$7-0.5*$B$8^2)*$B$10+$B$8*SQRT($B$10)*B531</x:f>
        <x:v>-0.10426049845036661</x:v>
      </x:c>
      <x:c r="D531" s="36" t="n">
        <x:f>$B$6*EXP(C531)</x:f>
        <x:v>90.09905602034635</x:v>
      </x:c>
      <x:c r="E531" s="34"/>
      <x:c r="F531" s="34"/>
      <x:c r="G531" s="34"/>
      <x:c r="H531" s="34"/>
      <x:c r="I531" s="34"/>
      <x:c r="J531" s="34"/>
      <x:c r="K531" s="34"/>
      <x:c r="L531" s="34"/>
      <x:c r="M531" s="34"/>
      <x:c r="N531" s="34"/>
      <x:c r="O531" s="34"/>
      <x:c r="P531" s="34"/>
      <x:c r="Q531" s="34"/>
      <x:c r="R531" s="34"/>
      <x:c r="S531" s="34"/>
      <x:c r="T531" s="34"/>
      <x:c r="U531" s="34"/>
    </x:row>
    <x:row r="532">
      <x:c r="A532" s="34" t="n">
        <x:v>463</x:v>
      </x:c>
      <x:c r="B532" s="39" t="n">
        <x:v>-0.03501590924421135</x:v>
      </x:c>
      <x:c r="C532" s="35" t="n">
        <x:f>($B$7-0.5*$B$8^2)*$B$10+$B$8*SQRT($B$10)*B532</x:f>
        <x:v>0.052996818151157726</x:v>
      </x:c>
      <x:c r="D532" s="36" t="n">
        <x:f>$B$6*EXP(C532)</x:f>
        <x:v>105.44262900889478</x:v>
      </x:c>
      <x:c r="E532" s="34"/>
      <x:c r="F532" s="34"/>
      <x:c r="G532" s="34"/>
      <x:c r="H532" s="34"/>
      <x:c r="I532" s="34"/>
      <x:c r="J532" s="34"/>
      <x:c r="K532" s="34"/>
      <x:c r="L532" s="34"/>
      <x:c r="M532" s="34"/>
      <x:c r="N532" s="34"/>
      <x:c r="O532" s="34"/>
      <x:c r="P532" s="34"/>
      <x:c r="Q532" s="34"/>
      <x:c r="R532" s="34"/>
      <x:c r="S532" s="34"/>
      <x:c r="T532" s="34"/>
      <x:c r="U532" s="34"/>
    </x:row>
    <x:row r="533">
      <x:c r="A533" s="34" t="n">
        <x:v>464</x:v>
      </x:c>
      <x:c r="B533" s="39" t="n">
        <x:v>0.29314976202149917</x:v>
      </x:c>
      <x:c r="C533" s="35" t="n">
        <x:f>($B$7-0.5*$B$8^2)*$B$10+$B$8*SQRT($B$10)*B533</x:f>
        <x:v>0.11862995240429983</x:v>
      </x:c>
      <x:c r="D533" s="36" t="n">
        <x:f>$B$6*EXP(C533)</x:f>
        <x:v>112.59531849185676</x:v>
      </x:c>
      <x:c r="E533" s="34"/>
      <x:c r="F533" s="34"/>
      <x:c r="G533" s="34"/>
      <x:c r="H533" s="34"/>
      <x:c r="I533" s="34"/>
      <x:c r="J533" s="34"/>
      <x:c r="K533" s="34"/>
      <x:c r="L533" s="34"/>
      <x:c r="M533" s="34"/>
      <x:c r="N533" s="34"/>
      <x:c r="O533" s="34"/>
      <x:c r="P533" s="34"/>
      <x:c r="Q533" s="34"/>
      <x:c r="R533" s="34"/>
      <x:c r="S533" s="34"/>
      <x:c r="T533" s="34"/>
      <x:c r="U533" s="34"/>
    </x:row>
    <x:row r="534">
      <x:c r="A534" s="34" t="n">
        <x:v>465</x:v>
      </x:c>
      <x:c r="B534" s="39" t="n">
        <x:v>0.9863207245182642</x:v>
      </x:c>
      <x:c r="C534" s="35" t="n">
        <x:f>($B$7-0.5*$B$8^2)*$B$10+$B$8*SQRT($B$10)*B534</x:f>
        <x:v>0.25726414490365285</x:v>
      </x:c>
      <x:c r="D534" s="36" t="n">
        <x:f>$B$6*EXP(C534)</x:f>
        <x:v>129.33867231532673</x:v>
      </x:c>
      <x:c r="E534" s="34"/>
      <x:c r="F534" s="34"/>
      <x:c r="G534" s="34"/>
      <x:c r="H534" s="34"/>
      <x:c r="I534" s="34"/>
      <x:c r="J534" s="34"/>
      <x:c r="K534" s="34"/>
      <x:c r="L534" s="34"/>
      <x:c r="M534" s="34"/>
      <x:c r="N534" s="34"/>
      <x:c r="O534" s="34"/>
      <x:c r="P534" s="34"/>
      <x:c r="Q534" s="34"/>
      <x:c r="R534" s="34"/>
      <x:c r="S534" s="34"/>
      <x:c r="T534" s="34"/>
      <x:c r="U534" s="34"/>
    </x:row>
    <x:row r="535">
      <x:c r="A535" s="34" t="n">
        <x:v>466</x:v>
      </x:c>
      <x:c r="B535" s="39" t="n">
        <x:v>1.4443700113751567</x:v>
      </x:c>
      <x:c r="C535" s="35" t="n">
        <x:f>($B$7-0.5*$B$8^2)*$B$10+$B$8*SQRT($B$10)*B535</x:f>
        <x:v>0.34887400227503135</x:v>
      </x:c>
      <x:c r="D535" s="36" t="n">
        <x:f>$B$6*EXP(C535)</x:f>
        <x:v>141.74705810216196</x:v>
      </x:c>
      <x:c r="E535" s="34"/>
      <x:c r="F535" s="34"/>
      <x:c r="G535" s="34"/>
      <x:c r="H535" s="34"/>
      <x:c r="I535" s="34"/>
      <x:c r="J535" s="34"/>
      <x:c r="K535" s="34"/>
      <x:c r="L535" s="34"/>
      <x:c r="M535" s="34"/>
      <x:c r="N535" s="34"/>
      <x:c r="O535" s="34"/>
      <x:c r="P535" s="34"/>
      <x:c r="Q535" s="34"/>
      <x:c r="R535" s="34"/>
      <x:c r="S535" s="34"/>
      <x:c r="T535" s="34"/>
      <x:c r="U535" s="34"/>
    </x:row>
    <x:row r="536">
      <x:c r="A536" s="34" t="n">
        <x:v>467</x:v>
      </x:c>
      <x:c r="B536" s="39" t="n">
        <x:v>0.040181315673346325</x:v>
      </x:c>
      <x:c r="C536" s="35" t="n">
        <x:f>($B$7-0.5*$B$8^2)*$B$10+$B$8*SQRT($B$10)*B536</x:f>
        <x:v>0.06803626313466926</x:v>
      </x:c>
      <x:c r="D536" s="36" t="n">
        <x:f>$B$6*EXP(C536)</x:f>
        <x:v>107.04041239838827</x:v>
      </x:c>
      <x:c r="E536" s="34"/>
      <x:c r="F536" s="34"/>
      <x:c r="G536" s="34"/>
      <x:c r="H536" s="34"/>
      <x:c r="I536" s="34"/>
      <x:c r="J536" s="34"/>
      <x:c r="K536" s="34"/>
      <x:c r="L536" s="34"/>
      <x:c r="M536" s="34"/>
      <x:c r="N536" s="34"/>
      <x:c r="O536" s="34"/>
      <x:c r="P536" s="34"/>
      <x:c r="Q536" s="34"/>
      <x:c r="R536" s="34"/>
      <x:c r="S536" s="34"/>
      <x:c r="T536" s="34"/>
      <x:c r="U536" s="34"/>
    </x:row>
    <x:row r="537">
      <x:c r="A537" s="34" t="n">
        <x:v>468</x:v>
      </x:c>
      <x:c r="B537" s="39" t="n">
        <x:v>-1.315406388237217</x:v>
      </x:c>
      <x:c r="C537" s="35" t="n">
        <x:f>($B$7-0.5*$B$8^2)*$B$10+$B$8*SQRT($B$10)*B537</x:f>
        <x:v>-0.20308127764744338</x:v>
      </x:c>
      <x:c r="D537" s="36" t="n">
        <x:f>$B$6*EXP(C537)</x:f>
        <x:v>81.62118989466045</x:v>
      </x:c>
      <x:c r="E537" s="34"/>
      <x:c r="F537" s="34"/>
      <x:c r="G537" s="34"/>
      <x:c r="H537" s="34"/>
      <x:c r="I537" s="34"/>
      <x:c r="J537" s="34"/>
      <x:c r="K537" s="34"/>
      <x:c r="L537" s="34"/>
      <x:c r="M537" s="34"/>
      <x:c r="N537" s="34"/>
      <x:c r="O537" s="34"/>
      <x:c r="P537" s="34"/>
      <x:c r="Q537" s="34"/>
      <x:c r="R537" s="34"/>
      <x:c r="S537" s="34"/>
      <x:c r="T537" s="34"/>
      <x:c r="U537" s="34"/>
    </x:row>
    <x:row r="538">
      <x:c r="A538" s="34" t="n">
        <x:v>469</x:v>
      </x:c>
      <x:c r="B538" s="39" t="n">
        <x:v>0.3499261604386457</x:v>
      </x:c>
      <x:c r="C538" s="35" t="n">
        <x:f>($B$7-0.5*$B$8^2)*$B$10+$B$8*SQRT($B$10)*B538</x:f>
        <x:v>0.12998523208772916</x:v>
      </x:c>
      <x:c r="D538" s="36" t="n">
        <x:f>$B$6*EXP(C538)</x:f>
        <x:v>113.8811565331149</x:v>
      </x:c>
      <x:c r="E538" s="34"/>
      <x:c r="F538" s="34"/>
      <x:c r="G538" s="34"/>
      <x:c r="H538" s="34"/>
      <x:c r="I538" s="34"/>
      <x:c r="J538" s="34"/>
      <x:c r="K538" s="34"/>
      <x:c r="L538" s="34"/>
      <x:c r="M538" s="34"/>
      <x:c r="N538" s="34"/>
      <x:c r="O538" s="34"/>
      <x:c r="P538" s="34"/>
      <x:c r="Q538" s="34"/>
      <x:c r="R538" s="34"/>
      <x:c r="S538" s="34"/>
      <x:c r="T538" s="34"/>
      <x:c r="U538" s="34"/>
    </x:row>
    <x:row r="539">
      <x:c r="A539" s="34" t="n">
        <x:v>470</x:v>
      </x:c>
      <x:c r="B539" s="39" t="n">
        <x:v>0.40961240004604876</x:v>
      </x:c>
      <x:c r="C539" s="35" t="n">
        <x:f>($B$7-0.5*$B$8^2)*$B$10+$B$8*SQRT($B$10)*B539</x:f>
        <x:v>0.14192248000920976</x:v>
      </x:c>
      <x:c r="D539" s="36" t="n">
        <x:f>$B$6*EXP(C539)</x:f>
        <x:v>115.24873042688534</x:v>
      </x:c>
      <x:c r="E539" s="34"/>
      <x:c r="F539" s="34"/>
      <x:c r="G539" s="34"/>
      <x:c r="H539" s="34"/>
      <x:c r="I539" s="34"/>
      <x:c r="J539" s="34"/>
      <x:c r="K539" s="34"/>
      <x:c r="L539" s="34"/>
      <x:c r="M539" s="34"/>
      <x:c r="N539" s="34"/>
      <x:c r="O539" s="34"/>
      <x:c r="P539" s="34"/>
      <x:c r="Q539" s="34"/>
      <x:c r="R539" s="34"/>
      <x:c r="S539" s="34"/>
      <x:c r="T539" s="34"/>
      <x:c r="U539" s="34"/>
    </x:row>
    <x:row r="540">
      <x:c r="A540" s="34" t="n">
        <x:v>471</x:v>
      </x:c>
      <x:c r="B540" s="39" t="n">
        <x:v>0.19653862467861236</x:v>
      </x:c>
      <x:c r="C540" s="35" t="n">
        <x:f>($B$7-0.5*$B$8^2)*$B$10+$B$8*SQRT($B$10)*B540</x:f>
        <x:v>0.09930772493572247</x:v>
      </x:c>
      <x:c r="D540" s="36" t="n">
        <x:f>$B$6*EXP(C540)</x:f>
        <x:v>110.44061005698877</x:v>
      </x:c>
      <x:c r="E540" s="34"/>
      <x:c r="F540" s="34"/>
      <x:c r="G540" s="34"/>
      <x:c r="H540" s="34"/>
      <x:c r="I540" s="34"/>
      <x:c r="J540" s="34"/>
      <x:c r="K540" s="34"/>
      <x:c r="L540" s="34"/>
      <x:c r="M540" s="34"/>
      <x:c r="N540" s="34"/>
      <x:c r="O540" s="34"/>
      <x:c r="P540" s="34"/>
      <x:c r="Q540" s="34"/>
      <x:c r="R540" s="34"/>
      <x:c r="S540" s="34"/>
      <x:c r="T540" s="34"/>
      <x:c r="U540" s="34"/>
    </x:row>
    <x:row r="541">
      <x:c r="A541" s="34" t="n">
        <x:v>472</x:v>
      </x:c>
      <x:c r="B541" s="39" t="n">
        <x:v>0.03419531576649216</x:v>
      </x:c>
      <x:c r="C541" s="35" t="n">
        <x:f>($B$7-0.5*$B$8^2)*$B$10+$B$8*SQRT($B$10)*B541</x:f>
        <x:v>0.06683906315329843</x:v>
      </x:c>
      <x:c r="D541" s="36" t="n">
        <x:f>$B$6*EXP(C541)</x:f>
        <x:v>106.91234029791417</x:v>
      </x:c>
      <x:c r="E541" s="34"/>
      <x:c r="F541" s="34"/>
      <x:c r="G541" s="34"/>
      <x:c r="H541" s="34"/>
      <x:c r="I541" s="34"/>
      <x:c r="J541" s="34"/>
      <x:c r="K541" s="34"/>
      <x:c r="L541" s="34"/>
      <x:c r="M541" s="34"/>
      <x:c r="N541" s="34"/>
      <x:c r="O541" s="34"/>
      <x:c r="P541" s="34"/>
      <x:c r="Q541" s="34"/>
      <x:c r="R541" s="34"/>
      <x:c r="S541" s="34"/>
      <x:c r="T541" s="34"/>
      <x:c r="U541" s="34"/>
    </x:row>
    <x:row r="542">
      <x:c r="A542" s="34" t="n">
        <x:v>473</x:v>
      </x:c>
      <x:c r="B542" s="39" t="n">
        <x:v>-0.43514600981877943</x:v>
      </x:c>
      <x:c r="C542" s="35" t="n">
        <x:f>($B$7-0.5*$B$8^2)*$B$10+$B$8*SQRT($B$10)*B542</x:f>
        <x:v>-0.027029201963755897</x:v>
      </x:c>
      <x:c r="D542" s="36" t="n">
        <x:f>$B$6*EXP(C542)</x:f>
        <x:v>97.33328178796555</x:v>
      </x:c>
      <x:c r="E542" s="34"/>
      <x:c r="F542" s="34"/>
      <x:c r="G542" s="34"/>
      <x:c r="H542" s="34"/>
      <x:c r="I542" s="34"/>
      <x:c r="J542" s="34"/>
      <x:c r="K542" s="34"/>
      <x:c r="L542" s="34"/>
      <x:c r="M542" s="34"/>
      <x:c r="N542" s="34"/>
      <x:c r="O542" s="34"/>
      <x:c r="P542" s="34"/>
      <x:c r="Q542" s="34"/>
      <x:c r="R542" s="34"/>
      <x:c r="S542" s="34"/>
      <x:c r="T542" s="34"/>
      <x:c r="U542" s="34"/>
    </x:row>
    <x:row r="543">
      <x:c r="A543" s="34" t="n">
        <x:v>474</x:v>
      </x:c>
      <x:c r="B543" s="39" t="n">
        <x:v>-0.38350833137053586</x:v>
      </x:c>
      <x:c r="C543" s="35" t="n">
        <x:f>($B$7-0.5*$B$8^2)*$B$10+$B$8*SQRT($B$10)*B543</x:f>
        <x:v>-0.016701666274107185</x:v>
      </x:c>
      <x:c r="D543" s="36" t="n">
        <x:f>$B$6*EXP(C543)</x:f>
        <x:v>98.34370333091606</x:v>
      </x:c>
      <x:c r="E543" s="34"/>
      <x:c r="F543" s="34"/>
      <x:c r="G543" s="34"/>
      <x:c r="H543" s="34"/>
      <x:c r="I543" s="34"/>
      <x:c r="J543" s="34"/>
      <x:c r="K543" s="34"/>
      <x:c r="L543" s="34"/>
      <x:c r="M543" s="34"/>
      <x:c r="N543" s="34"/>
      <x:c r="O543" s="34"/>
      <x:c r="P543" s="34"/>
      <x:c r="Q543" s="34"/>
      <x:c r="R543" s="34"/>
      <x:c r="S543" s="34"/>
      <x:c r="T543" s="34"/>
      <x:c r="U543" s="34"/>
    </x:row>
    <x:row r="544">
      <x:c r="A544" s="34" t="n">
        <x:v>475</x:v>
      </x:c>
      <x:c r="B544" s="39" t="n">
        <x:v>1.5353557528445443</x:v>
      </x:c>
      <x:c r="C544" s="35" t="n">
        <x:f>($B$7-0.5*$B$8^2)*$B$10+$B$8*SQRT($B$10)*B544</x:f>
        <x:v>0.3670711505689089</x:v>
      </x:c>
      <x:c r="D544" s="36" t="n">
        <x:f>$B$6*EXP(C544)</x:f>
        <x:v>144.35006213519026</x:v>
      </x:c>
      <x:c r="E544" s="34"/>
      <x:c r="F544" s="34"/>
      <x:c r="G544" s="34"/>
      <x:c r="H544" s="34"/>
      <x:c r="I544" s="34"/>
      <x:c r="J544" s="34"/>
      <x:c r="K544" s="34"/>
      <x:c r="L544" s="34"/>
      <x:c r="M544" s="34"/>
      <x:c r="N544" s="34"/>
      <x:c r="O544" s="34"/>
      <x:c r="P544" s="34"/>
      <x:c r="Q544" s="34"/>
      <x:c r="R544" s="34"/>
      <x:c r="S544" s="34"/>
      <x:c r="T544" s="34"/>
      <x:c r="U544" s="34"/>
    </x:row>
    <x:row r="545">
      <x:c r="A545" s="34" t="n">
        <x:v>476</x:v>
      </x:c>
      <x:c r="B545" s="39" t="n">
        <x:v>2.170890901678785</x:v>
      </x:c>
      <x:c r="C545" s="35" t="n">
        <x:f>($B$7-0.5*$B$8^2)*$B$10+$B$8*SQRT($B$10)*B545</x:f>
        <x:v>0.494178180335757</x:v>
      </x:c>
      <x:c r="D545" s="36" t="n">
        <x:f>$B$6*EXP(C545)</x:f>
        <x:v>163.9150599179355</x:v>
      </x:c>
      <x:c r="E545" s="34"/>
      <x:c r="F545" s="34"/>
      <x:c r="G545" s="34"/>
      <x:c r="H545" s="34"/>
      <x:c r="I545" s="34"/>
      <x:c r="J545" s="34"/>
      <x:c r="K545" s="34"/>
      <x:c r="L545" s="34"/>
      <x:c r="M545" s="34"/>
      <x:c r="N545" s="34"/>
      <x:c r="O545" s="34"/>
      <x:c r="P545" s="34"/>
      <x:c r="Q545" s="34"/>
      <x:c r="R545" s="34"/>
      <x:c r="S545" s="34"/>
      <x:c r="T545" s="34"/>
      <x:c r="U545" s="34"/>
    </x:row>
    <x:row r="546">
      <x:c r="A546" s="34" t="n">
        <x:v>477</x:v>
      </x:c>
      <x:c r="B546" s="39" t="n">
        <x:v>0.7730982710928676</x:v>
      </x:c>
      <x:c r="C546" s="35" t="n">
        <x:f>($B$7-0.5*$B$8^2)*$B$10+$B$8*SQRT($B$10)*B546</x:f>
        <x:v>0.2146196542185735</x:v>
      </x:c>
      <x:c r="D546" s="36" t="n">
        <x:f>$B$6*EXP(C546)</x:f>
        <x:v>123.93904103936477</x:v>
      </x:c>
      <x:c r="E546" s="34"/>
      <x:c r="F546" s="34"/>
      <x:c r="G546" s="34"/>
      <x:c r="H546" s="34"/>
      <x:c r="I546" s="34"/>
      <x:c r="J546" s="34"/>
      <x:c r="K546" s="34"/>
      <x:c r="L546" s="34"/>
      <x:c r="M546" s="34"/>
      <x:c r="N546" s="34"/>
      <x:c r="O546" s="34"/>
      <x:c r="P546" s="34"/>
      <x:c r="Q546" s="34"/>
      <x:c r="R546" s="34"/>
      <x:c r="S546" s="34"/>
      <x:c r="T546" s="34"/>
      <x:c r="U546" s="34"/>
    </x:row>
    <x:row r="547">
      <x:c r="A547" s="34" t="n">
        <x:v>478</x:v>
      </x:c>
      <x:c r="B547" s="39" t="n">
        <x:v>-1.0663414603304417</x:v>
      </x:c>
      <x:c r="C547" s="35" t="n">
        <x:f>($B$7-0.5*$B$8^2)*$B$10+$B$8*SQRT($B$10)*B547</x:f>
        <x:v>-0.15326829206608836</x:v>
      </x:c>
      <x:c r="D547" s="36" t="n">
        <x:f>$B$6*EXP(C547)</x:f>
        <x:v>85.78995232969555</x:v>
      </x:c>
      <x:c r="E547" s="34"/>
      <x:c r="F547" s="34"/>
      <x:c r="G547" s="34"/>
      <x:c r="H547" s="34"/>
      <x:c r="I547" s="34"/>
      <x:c r="J547" s="34"/>
      <x:c r="K547" s="34"/>
      <x:c r="L547" s="34"/>
      <x:c r="M547" s="34"/>
      <x:c r="N547" s="34"/>
      <x:c r="O547" s="34"/>
      <x:c r="P547" s="34"/>
      <x:c r="Q547" s="34"/>
      <x:c r="R547" s="34"/>
      <x:c r="S547" s="34"/>
      <x:c r="T547" s="34"/>
      <x:c r="U547" s="34"/>
    </x:row>
    <x:row r="548">
      <x:c r="A548" s="34" t="n">
        <x:v>479</x:v>
      </x:c>
      <x:c r="B548" s="39" t="n">
        <x:v>0.46668147773364005</x:v>
      </x:c>
      <x:c r="C548" s="35" t="n">
        <x:f>($B$7-0.5*$B$8^2)*$B$10+$B$8*SQRT($B$10)*B548</x:f>
        <x:v>0.153336295546728</x:v>
      </x:c>
      <x:c r="D548" s="36" t="n">
        <x:f>$B$6*EXP(C548)</x:f>
        <x:v>116.57169384470711</x:v>
      </x:c>
      <x:c r="E548" s="34"/>
      <x:c r="F548" s="34"/>
      <x:c r="G548" s="34"/>
      <x:c r="H548" s="34"/>
      <x:c r="I548" s="34"/>
      <x:c r="J548" s="34"/>
      <x:c r="K548" s="34"/>
      <x:c r="L548" s="34"/>
      <x:c r="M548" s="34"/>
      <x:c r="N548" s="34"/>
      <x:c r="O548" s="34"/>
      <x:c r="P548" s="34"/>
      <x:c r="Q548" s="34"/>
      <x:c r="R548" s="34"/>
      <x:c r="S548" s="34"/>
      <x:c r="T548" s="34"/>
      <x:c r="U548" s="34"/>
    </x:row>
    <x:row r="549">
      <x:c r="A549" s="34" t="n">
        <x:v>480</x:v>
      </x:c>
      <x:c r="B549" s="39" t="n">
        <x:v>-0.22776223919375924</x:v>
      </x:c>
      <x:c r="C549" s="35" t="n">
        <x:f>($B$7-0.5*$B$8^2)*$B$10+$B$8*SQRT($B$10)*B549</x:f>
        <x:v>0.01444755216124815</x:v>
      </x:c>
      <x:c r="D549" s="36" t="n">
        <x:f>$B$6*EXP(C549)</x:f>
        <x:v>101.45524224741118</x:v>
      </x:c>
      <x:c r="E549" s="34"/>
      <x:c r="F549" s="34"/>
      <x:c r="G549" s="34"/>
      <x:c r="H549" s="34"/>
      <x:c r="I549" s="34"/>
      <x:c r="J549" s="34"/>
      <x:c r="K549" s="34"/>
      <x:c r="L549" s="34"/>
      <x:c r="M549" s="34"/>
      <x:c r="N549" s="34"/>
      <x:c r="O549" s="34"/>
      <x:c r="P549" s="34"/>
      <x:c r="Q549" s="34"/>
      <x:c r="R549" s="34"/>
      <x:c r="S549" s="34"/>
      <x:c r="T549" s="34"/>
      <x:c r="U549" s="34"/>
    </x:row>
    <x:row r="550">
      <x:c r="A550" s="34" t="n">
        <x:v>481</x:v>
      </x:c>
      <x:c r="B550" s="39" t="n">
        <x:v>0.4987913845053587</x:v>
      </x:c>
      <x:c r="C550" s="35" t="n">
        <x:f>($B$7-0.5*$B$8^2)*$B$10+$B$8*SQRT($B$10)*B550</x:f>
        <x:v>0.15975827690107175</x:v>
      </x:c>
      <x:c r="D550" s="36" t="n">
        <x:f>$B$6*EXP(C550)</x:f>
        <x:v>117.3227240588839</x:v>
      </x:c>
      <x:c r="E550" s="34"/>
      <x:c r="F550" s="34"/>
      <x:c r="G550" s="34"/>
      <x:c r="H550" s="34"/>
      <x:c r="I550" s="34"/>
      <x:c r="J550" s="34"/>
      <x:c r="K550" s="34"/>
      <x:c r="L550" s="34"/>
      <x:c r="M550" s="34"/>
      <x:c r="N550" s="34"/>
      <x:c r="O550" s="34"/>
      <x:c r="P550" s="34"/>
      <x:c r="Q550" s="34"/>
      <x:c r="R550" s="34"/>
      <x:c r="S550" s="34"/>
      <x:c r="T550" s="34"/>
      <x:c r="U550" s="34"/>
    </x:row>
    <x:row r="551">
      <x:c r="A551" s="34" t="n">
        <x:v>482</x:v>
      </x:c>
      <x:c r="B551" s="39" t="n">
        <x:v>0.7899528954599135</x:v>
      </x:c>
      <x:c r="C551" s="35" t="n">
        <x:f>($B$7-0.5*$B$8^2)*$B$10+$B$8*SQRT($B$10)*B551</x:f>
        <x:v>0.21799057909198272</x:v>
      </x:c>
      <x:c r="D551" s="36" t="n">
        <x:f>$B$6*EXP(C551)</x:f>
        <x:v>124.35753519548727</x:v>
      </x:c>
      <x:c r="E551" s="34"/>
      <x:c r="F551" s="34"/>
      <x:c r="G551" s="34"/>
      <x:c r="H551" s="34"/>
      <x:c r="I551" s="34"/>
      <x:c r="J551" s="34"/>
      <x:c r="K551" s="34"/>
      <x:c r="L551" s="34"/>
      <x:c r="M551" s="34"/>
      <x:c r="N551" s="34"/>
      <x:c r="O551" s="34"/>
      <x:c r="P551" s="34"/>
      <x:c r="Q551" s="34"/>
      <x:c r="R551" s="34"/>
      <x:c r="S551" s="34"/>
      <x:c r="T551" s="34"/>
      <x:c r="U551" s="34"/>
    </x:row>
    <x:row r="552">
      <x:c r="A552" s="34" t="n">
        <x:v>483</x:v>
      </x:c>
      <x:c r="B552" s="39" t="n">
        <x:v>-0.39004736250795186</x:v>
      </x:c>
      <x:c r="C552" s="35" t="n">
        <x:f>($B$7-0.5*$B$8^2)*$B$10+$B$8*SQRT($B$10)*B552</x:f>
        <x:v>-0.01800947250159038</x:v>
      </x:c>
      <x:c r="D552" s="36" t="n">
        <x:f>$B$6*EXP(C552)</x:f>
        <x:v>98.21517288804233</x:v>
      </x:c>
      <x:c r="E552" s="34"/>
      <x:c r="F552" s="34"/>
      <x:c r="G552" s="34"/>
      <x:c r="H552" s="34"/>
      <x:c r="I552" s="34"/>
      <x:c r="J552" s="34"/>
      <x:c r="K552" s="34"/>
      <x:c r="L552" s="34"/>
      <x:c r="M552" s="34"/>
      <x:c r="N552" s="34"/>
      <x:c r="O552" s="34"/>
      <x:c r="P552" s="34"/>
      <x:c r="Q552" s="34"/>
      <x:c r="R552" s="34"/>
      <x:c r="S552" s="34"/>
      <x:c r="T552" s="34"/>
      <x:c r="U552" s="34"/>
    </x:row>
    <x:row r="553">
      <x:c r="A553" s="34" t="n">
        <x:v>484</x:v>
      </x:c>
      <x:c r="B553" s="39" t="n">
        <x:v>-1.0408916755278648</x:v>
      </x:c>
      <x:c r="C553" s="35" t="n">
        <x:f>($B$7-0.5*$B$8^2)*$B$10+$B$8*SQRT($B$10)*B553</x:f>
        <x:v>-0.14817833510557296</x:v>
      </x:c>
      <x:c r="D553" s="36" t="n">
        <x:f>$B$6*EXP(C553)</x:f>
        <x:v>86.22773269114228</x:v>
      </x:c>
      <x:c r="E553" s="34"/>
      <x:c r="F553" s="34"/>
      <x:c r="G553" s="34"/>
      <x:c r="H553" s="34"/>
      <x:c r="I553" s="34"/>
      <x:c r="J553" s="34"/>
      <x:c r="K553" s="34"/>
      <x:c r="L553" s="34"/>
      <x:c r="M553" s="34"/>
      <x:c r="N553" s="34"/>
      <x:c r="O553" s="34"/>
      <x:c r="P553" s="34"/>
      <x:c r="Q553" s="34"/>
      <x:c r="R553" s="34"/>
      <x:c r="S553" s="34"/>
      <x:c r="T553" s="34"/>
      <x:c r="U553" s="34"/>
    </x:row>
    <x:row r="554">
      <x:c r="A554" s="34" t="n">
        <x:v>485</x:v>
      </x:c>
      <x:c r="B554" s="39" t="n">
        <x:v>-0.7277552795792773</x:v>
      </x:c>
      <x:c r="C554" s="35" t="n">
        <x:f>($B$7-0.5*$B$8^2)*$B$10+$B$8*SQRT($B$10)*B554</x:f>
        <x:v>-0.08555105591585546</x:v>
      </x:c>
      <x:c r="D554" s="36" t="n">
        <x:f>$B$6*EXP(C554)</x:f>
        <x:v>91.80062722066636</x:v>
      </x:c>
      <x:c r="E554" s="34"/>
      <x:c r="F554" s="34"/>
      <x:c r="G554" s="34"/>
      <x:c r="H554" s="34"/>
      <x:c r="I554" s="34"/>
      <x:c r="J554" s="34"/>
      <x:c r="K554" s="34"/>
      <x:c r="L554" s="34"/>
      <x:c r="M554" s="34"/>
      <x:c r="N554" s="34"/>
      <x:c r="O554" s="34"/>
      <x:c r="P554" s="34"/>
      <x:c r="Q554" s="34"/>
      <x:c r="R554" s="34"/>
      <x:c r="S554" s="34"/>
      <x:c r="T554" s="34"/>
      <x:c r="U554" s="34"/>
    </x:row>
    <x:row r="555">
      <x:c r="A555" s="34" t="n">
        <x:v>486</x:v>
      </x:c>
      <x:c r="B555" s="39" t="n">
        <x:v>2.752658137138222</x:v>
      </x:c>
      <x:c r="C555" s="35" t="n">
        <x:f>($B$7-0.5*$B$8^2)*$B$10+$B$8*SQRT($B$10)*B555</x:f>
        <x:v>0.6105316274276444</x:v>
      </x:c>
      <x:c r="D555" s="36" t="n">
        <x:f>$B$6*EXP(C555)</x:f>
        <x:v>184.1410082716489</x:v>
      </x:c>
      <x:c r="E555" s="34"/>
      <x:c r="F555" s="34"/>
      <x:c r="G555" s="34"/>
      <x:c r="H555" s="34"/>
      <x:c r="I555" s="34"/>
      <x:c r="J555" s="34"/>
      <x:c r="K555" s="34"/>
      <x:c r="L555" s="34"/>
      <x:c r="M555" s="34"/>
      <x:c r="N555" s="34"/>
      <x:c r="O555" s="34"/>
      <x:c r="P555" s="34"/>
      <x:c r="Q555" s="34"/>
      <x:c r="R555" s="34"/>
      <x:c r="S555" s="34"/>
      <x:c r="T555" s="34"/>
      <x:c r="U555" s="34"/>
    </x:row>
    <x:row r="556">
      <x:c r="A556" s="34" t="n">
        <x:v>487</x:v>
      </x:c>
      <x:c r="B556" s="39" t="n">
        <x:v>-0.795710765431367</x:v>
      </x:c>
      <x:c r="C556" s="35" t="n">
        <x:f>($B$7-0.5*$B$8^2)*$B$10+$B$8*SQRT($B$10)*B556</x:f>
        <x:v>-0.09914215308627342</x:v>
      </x:c>
      <x:c r="D556" s="36" t="n">
        <x:f>$B$6*EXP(C556)</x:f>
        <x:v>90.56139630531975</x:v>
      </x:c>
      <x:c r="E556" s="34"/>
      <x:c r="F556" s="34"/>
      <x:c r="G556" s="34"/>
      <x:c r="H556" s="34"/>
      <x:c r="I556" s="34"/>
      <x:c r="J556" s="34"/>
      <x:c r="K556" s="34"/>
      <x:c r="L556" s="34"/>
      <x:c r="M556" s="34"/>
      <x:c r="N556" s="34"/>
      <x:c r="O556" s="34"/>
      <x:c r="P556" s="34"/>
      <x:c r="Q556" s="34"/>
      <x:c r="R556" s="34"/>
      <x:c r="S556" s="34"/>
      <x:c r="T556" s="34"/>
      <x:c r="U556" s="34"/>
    </x:row>
    <x:row r="557">
      <x:c r="A557" s="34" t="n">
        <x:v>488</x:v>
      </x:c>
      <x:c r="B557" s="39" t="n">
        <x:v>-0.615161574425197</x:v>
      </x:c>
      <x:c r="C557" s="35" t="n">
        <x:f>($B$7-0.5*$B$8^2)*$B$10+$B$8*SQRT($B$10)*B557</x:f>
        <x:v>-0.06303231488503941</x:v>
      </x:c>
      <x:c r="D557" s="36" t="n">
        <x:f>$B$6*EXP(C557)</x:f>
        <x:v>93.8913132328964</x:v>
      </x:c>
      <x:c r="E557" s="34"/>
      <x:c r="F557" s="34"/>
      <x:c r="G557" s="34"/>
      <x:c r="H557" s="34"/>
      <x:c r="I557" s="34"/>
      <x:c r="J557" s="34"/>
      <x:c r="K557" s="34"/>
      <x:c r="L557" s="34"/>
      <x:c r="M557" s="34"/>
      <x:c r="N557" s="34"/>
      <x:c r="O557" s="34"/>
      <x:c r="P557" s="34"/>
      <x:c r="Q557" s="34"/>
      <x:c r="R557" s="34"/>
      <x:c r="S557" s="34"/>
      <x:c r="T557" s="34"/>
      <x:c r="U557" s="34"/>
    </x:row>
    <x:row r="558">
      <x:c r="A558" s="34" t="n">
        <x:v>489</x:v>
      </x:c>
      <x:c r="B558" s="39" t="n">
        <x:v>-1.5902243516281753</x:v>
      </x:c>
      <x:c r="C558" s="35" t="n">
        <x:f>($B$7-0.5*$B$8^2)*$B$10+$B$8*SQRT($B$10)*B558</x:f>
        <x:v>-0.2580448703256351</x:v>
      </x:c>
      <x:c r="D558" s="36" t="n">
        <x:f>$B$6*EXP(C558)</x:f>
        <x:v>77.25605662850185</x:v>
      </x:c>
      <x:c r="E558" s="34"/>
      <x:c r="F558" s="34"/>
      <x:c r="G558" s="34"/>
      <x:c r="H558" s="34"/>
      <x:c r="I558" s="34"/>
      <x:c r="J558" s="34"/>
      <x:c r="K558" s="34"/>
      <x:c r="L558" s="34"/>
      <x:c r="M558" s="34"/>
      <x:c r="N558" s="34"/>
      <x:c r="O558" s="34"/>
      <x:c r="P558" s="34"/>
      <x:c r="Q558" s="34"/>
      <x:c r="R558" s="34"/>
      <x:c r="S558" s="34"/>
      <x:c r="T558" s="34"/>
      <x:c r="U558" s="34"/>
    </x:row>
    <x:row r="559">
      <x:c r="A559" s="34" t="n">
        <x:v>490</x:v>
      </x:c>
      <x:c r="B559" s="39" t="n">
        <x:v>0.9997695750824577</x:v>
      </x:c>
      <x:c r="C559" s="35" t="n">
        <x:f>($B$7-0.5*$B$8^2)*$B$10+$B$8*SQRT($B$10)*B559</x:f>
        <x:v>0.25995391501649157</x:v>
      </x:c>
      <x:c r="D559" s="36" t="n">
        <x:f>$B$6*EXP(C559)</x:f>
        <x:v>129.68703190413217</x:v>
      </x:c>
      <x:c r="E559" s="34"/>
      <x:c r="F559" s="34"/>
      <x:c r="G559" s="34"/>
      <x:c r="H559" s="34"/>
      <x:c r="I559" s="34"/>
      <x:c r="J559" s="34"/>
      <x:c r="K559" s="34"/>
      <x:c r="L559" s="34"/>
      <x:c r="M559" s="34"/>
      <x:c r="N559" s="34"/>
      <x:c r="O559" s="34"/>
      <x:c r="P559" s="34"/>
      <x:c r="Q559" s="34"/>
      <x:c r="R559" s="34"/>
      <x:c r="S559" s="34"/>
      <x:c r="T559" s="34"/>
      <x:c r="U559" s="34"/>
    </x:row>
    <x:row r="560">
      <x:c r="A560" s="34" t="n">
        <x:v>491</x:v>
      </x:c>
      <x:c r="B560" s="39" t="n">
        <x:v>0.6906629015857879</x:v>
      </x:c>
      <x:c r="C560" s="35" t="n">
        <x:f>($B$7-0.5*$B$8^2)*$B$10+$B$8*SQRT($B$10)*B560</x:f>
        <x:v>0.19813258031715758</x:v>
      </x:c>
      <x:c r="D560" s="36" t="n">
        <x:f>$B$6*EXP(C560)</x:f>
        <x:v>121.91240149560727</x:v>
      </x:c>
      <x:c r="E560" s="34"/>
      <x:c r="F560" s="34"/>
      <x:c r="G560" s="34"/>
      <x:c r="H560" s="34"/>
      <x:c r="I560" s="34"/>
      <x:c r="J560" s="34"/>
      <x:c r="K560" s="34"/>
      <x:c r="L560" s="34"/>
      <x:c r="M560" s="34"/>
      <x:c r="N560" s="34"/>
      <x:c r="O560" s="34"/>
      <x:c r="P560" s="34"/>
      <x:c r="Q560" s="34"/>
      <x:c r="R560" s="34"/>
      <x:c r="S560" s="34"/>
      <x:c r="T560" s="34"/>
      <x:c r="U560" s="34"/>
    </x:row>
    <x:row r="561">
      <x:c r="A561" s="34" t="n">
        <x:v>492</x:v>
      </x:c>
      <x:c r="B561" s="39" t="n">
        <x:v>1.3445849853575327</x:v>
      </x:c>
      <x:c r="C561" s="35" t="n">
        <x:f>($B$7-0.5*$B$8^2)*$B$10+$B$8*SQRT($B$10)*B561</x:f>
        <x:v>0.32891699707150657</x:v>
      </x:c>
      <x:c r="D561" s="36" t="n">
        <x:f>$B$6*EXP(C561)</x:f>
        <x:v>138.94625213428336</x:v>
      </x:c>
      <x:c r="E561" s="34"/>
      <x:c r="F561" s="34"/>
      <x:c r="G561" s="34"/>
      <x:c r="H561" s="34"/>
      <x:c r="I561" s="34"/>
      <x:c r="J561" s="34"/>
      <x:c r="K561" s="34"/>
      <x:c r="L561" s="34"/>
      <x:c r="M561" s="34"/>
      <x:c r="N561" s="34"/>
      <x:c r="O561" s="34"/>
      <x:c r="P561" s="34"/>
      <x:c r="Q561" s="34"/>
      <x:c r="R561" s="34"/>
      <x:c r="S561" s="34"/>
      <x:c r="T561" s="34"/>
      <x:c r="U561" s="34"/>
    </x:row>
    <x:row r="562">
      <x:c r="A562" s="34" t="n">
        <x:v>493</x:v>
      </x:c>
      <x:c r="B562" s="39" t="n">
        <x:v>-0.7659199145946034</x:v>
      </x:c>
      <x:c r="C562" s="35" t="n">
        <x:f>($B$7-0.5*$B$8^2)*$B$10+$B$8*SQRT($B$10)*B562</x:f>
        <x:v>-0.09318398291892069</x:v>
      </x:c>
      <x:c r="D562" s="36" t="n">
        <x:f>$B$6*EXP(C562)</x:f>
        <x:v>91.10258716771287</x:v>
      </x:c>
      <x:c r="E562" s="34"/>
      <x:c r="F562" s="34"/>
      <x:c r="G562" s="34"/>
      <x:c r="H562" s="34"/>
      <x:c r="I562" s="34"/>
      <x:c r="J562" s="34"/>
      <x:c r="K562" s="34"/>
      <x:c r="L562" s="34"/>
      <x:c r="M562" s="34"/>
      <x:c r="N562" s="34"/>
      <x:c r="O562" s="34"/>
      <x:c r="P562" s="34"/>
      <x:c r="Q562" s="34"/>
      <x:c r="R562" s="34"/>
      <x:c r="S562" s="34"/>
      <x:c r="T562" s="34"/>
      <x:c r="U562" s="34"/>
    </x:row>
    <x:row r="563">
      <x:c r="A563" s="34" t="n">
        <x:v>494</x:v>
      </x:c>
      <x:c r="B563" s="39" t="n">
        <x:v>0.7969557302194847</x:v>
      </x:c>
      <x:c r="C563" s="35" t="n">
        <x:f>($B$7-0.5*$B$8^2)*$B$10+$B$8*SQRT($B$10)*B563</x:f>
        <x:v>0.21939114604389695</x:v>
      </x:c>
      <x:c r="D563" s="36" t="n">
        <x:f>$B$6*EXP(C563)</x:f>
        <x:v>124.5318282755766</x:v>
      </x:c>
      <x:c r="E563" s="34"/>
      <x:c r="F563" s="34"/>
      <x:c r="G563" s="34"/>
      <x:c r="H563" s="34"/>
      <x:c r="I563" s="34"/>
      <x:c r="J563" s="34"/>
      <x:c r="K563" s="34"/>
      <x:c r="L563" s="34"/>
      <x:c r="M563" s="34"/>
      <x:c r="N563" s="34"/>
      <x:c r="O563" s="34"/>
      <x:c r="P563" s="34"/>
      <x:c r="Q563" s="34"/>
      <x:c r="R563" s="34"/>
      <x:c r="S563" s="34"/>
      <x:c r="T563" s="34"/>
      <x:c r="U563" s="34"/>
    </x:row>
    <x:row r="564">
      <x:c r="A564" s="34" t="n">
        <x:v>495</x:v>
      </x:c>
      <x:c r="B564" s="39" t="n">
        <x:v>-0.06872044096727359</x:v>
      </x:c>
      <x:c r="C564" s="35" t="n">
        <x:f>($B$7-0.5*$B$8^2)*$B$10+$B$8*SQRT($B$10)*B564</x:f>
        <x:v>0.04625591180654528</x:v>
      </x:c>
      <x:c r="D564" s="36" t="n">
        <x:f>$B$6*EXP(C564)</x:f>
        <x:v>104.73424039508555</x:v>
      </x:c>
      <x:c r="E564" s="34"/>
      <x:c r="F564" s="34"/>
      <x:c r="G564" s="34"/>
      <x:c r="H564" s="34"/>
      <x:c r="I564" s="34"/>
      <x:c r="J564" s="34"/>
      <x:c r="K564" s="34"/>
      <x:c r="L564" s="34"/>
      <x:c r="M564" s="34"/>
      <x:c r="N564" s="34"/>
      <x:c r="O564" s="34"/>
      <x:c r="P564" s="34"/>
      <x:c r="Q564" s="34"/>
      <x:c r="R564" s="34"/>
      <x:c r="S564" s="34"/>
      <x:c r="T564" s="34"/>
      <x:c r="U564" s="34"/>
    </x:row>
    <x:row r="565">
      <x:c r="A565" s="34" t="n">
        <x:v>496</x:v>
      </x:c>
      <x:c r="B565" s="39" t="n">
        <x:v>1.5606826519430659</x:v>
      </x:c>
      <x:c r="C565" s="35" t="n">
        <x:f>($B$7-0.5*$B$8^2)*$B$10+$B$8*SQRT($B$10)*B565</x:f>
        <x:v>0.3721365303886132</x:v>
      </x:c>
      <x:c r="D565" s="36" t="n">
        <x:f>$B$6*EXP(C565)</x:f>
        <x:v>145.08310502987413</x:v>
      </x:c>
      <x:c r="E565" s="34"/>
      <x:c r="F565" s="34"/>
      <x:c r="G565" s="34"/>
      <x:c r="H565" s="34"/>
      <x:c r="I565" s="34"/>
      <x:c r="J565" s="34"/>
      <x:c r="K565" s="34"/>
      <x:c r="L565" s="34"/>
      <x:c r="M565" s="34"/>
      <x:c r="N565" s="34"/>
      <x:c r="O565" s="34"/>
      <x:c r="P565" s="34"/>
      <x:c r="Q565" s="34"/>
      <x:c r="R565" s="34"/>
      <x:c r="S565" s="34"/>
      <x:c r="T565" s="34"/>
      <x:c r="U565" s="34"/>
    </x:row>
    <x:row r="566">
      <x:c r="A566" s="34" t="n">
        <x:v>497</x:v>
      </x:c>
      <x:c r="B566" s="39" t="n">
        <x:v>-0.7606231984472663</x:v>
      </x:c>
      <x:c r="C566" s="35" t="n">
        <x:f>($B$7-0.5*$B$8^2)*$B$10+$B$8*SQRT($B$10)*B566</x:f>
        <x:v>-0.09212463968945328</x:v>
      </x:c>
      <x:c r="D566" s="36" t="n">
        <x:f>$B$6*EXP(C566)</x:f>
        <x:v>91.19914721270086</x:v>
      </x:c>
      <x:c r="E566" s="34"/>
      <x:c r="F566" s="34"/>
      <x:c r="G566" s="34"/>
      <x:c r="H566" s="34"/>
      <x:c r="I566" s="34"/>
      <x:c r="J566" s="34"/>
      <x:c r="K566" s="34"/>
      <x:c r="L566" s="34"/>
      <x:c r="M566" s="34"/>
      <x:c r="N566" s="34"/>
      <x:c r="O566" s="34"/>
      <x:c r="P566" s="34"/>
      <x:c r="Q566" s="34"/>
      <x:c r="R566" s="34"/>
      <x:c r="S566" s="34"/>
      <x:c r="T566" s="34"/>
      <x:c r="U566" s="34"/>
    </x:row>
    <x:row r="567">
      <x:c r="A567" s="34" t="n">
        <x:v>498</x:v>
      </x:c>
      <x:c r="B567" s="39" t="n">
        <x:v>0.0285383199377531</x:v>
      </x:c>
      <x:c r="C567" s="35" t="n">
        <x:f>($B$7-0.5*$B$8^2)*$B$10+$B$8*SQRT($B$10)*B567</x:f>
        <x:v>0.06570766398755062</x:v>
      </x:c>
      <x:c r="D567" s="36" t="n">
        <x:f>$B$6*EXP(C567)</x:f>
        <x:v>106.79144816681689</x:v>
      </x:c>
      <x:c r="E567" s="34"/>
      <x:c r="F567" s="34"/>
      <x:c r="G567" s="34"/>
      <x:c r="H567" s="34"/>
      <x:c r="I567" s="34"/>
      <x:c r="J567" s="34"/>
      <x:c r="K567" s="34"/>
      <x:c r="L567" s="34"/>
      <x:c r="M567" s="34"/>
      <x:c r="N567" s="34"/>
      <x:c r="O567" s="34"/>
      <x:c r="P567" s="34"/>
      <x:c r="Q567" s="34"/>
      <x:c r="R567" s="34"/>
      <x:c r="S567" s="34"/>
      <x:c r="T567" s="34"/>
      <x:c r="U567" s="34"/>
    </x:row>
    <x:row r="568">
      <x:c r="A568" s="34" t="n">
        <x:v>499</x:v>
      </x:c>
      <x:c r="B568" s="39" t="n">
        <x:v>0.672905321550566</x:v>
      </x:c>
      <x:c r="C568" s="35" t="n">
        <x:f>($B$7-0.5*$B$8^2)*$B$10+$B$8*SQRT($B$10)*B568</x:f>
        <x:v>0.1945810643101132</x:v>
      </x:c>
      <x:c r="D568" s="36" t="n">
        <x:f>$B$6*EXP(C568)</x:f>
        <x:v>121.48019559761482</x:v>
      </x:c>
      <x:c r="E568" s="34"/>
      <x:c r="F568" s="34"/>
      <x:c r="G568" s="34"/>
      <x:c r="H568" s="34"/>
      <x:c r="I568" s="34"/>
      <x:c r="J568" s="34"/>
      <x:c r="K568" s="34"/>
      <x:c r="L568" s="34"/>
      <x:c r="M568" s="34"/>
      <x:c r="N568" s="34"/>
      <x:c r="O568" s="34"/>
      <x:c r="P568" s="34"/>
      <x:c r="Q568" s="34"/>
      <x:c r="R568" s="34"/>
      <x:c r="S568" s="34"/>
      <x:c r="T568" s="34"/>
      <x:c r="U568" s="34"/>
    </x:row>
    <x:row r="569">
      <x:c r="A569" s="34" t="n">
        <x:v>500</x:v>
      </x:c>
      <x:c r="B569" s="39" t="n">
        <x:v>-1.6531268363135507</x:v>
      </x:c>
      <x:c r="C569" s="35" t="n">
        <x:f>($B$7-0.5*$B$8^2)*$B$10+$B$8*SQRT($B$10)*B569</x:f>
        <x:v>-0.2706253672627102</x:v>
      </x:c>
      <x:c r="D569" s="36" t="n">
        <x:f>$B$6*EXP(C569)</x:f>
        <x:v>76.29022510337933</x:v>
      </x:c>
      <x:c r="E569" s="34"/>
      <x:c r="F569" s="34"/>
      <x:c r="G569" s="34"/>
      <x:c r="H569" s="34"/>
      <x:c r="I569" s="34"/>
      <x:c r="J569" s="34"/>
      <x:c r="K569" s="34"/>
      <x:c r="L569" s="34"/>
      <x:c r="M569" s="34"/>
      <x:c r="N569" s="34"/>
      <x:c r="O569" s="34"/>
      <x:c r="P569" s="34"/>
      <x:c r="Q569" s="34"/>
      <x:c r="R569" s="34"/>
      <x:c r="S569" s="34"/>
      <x:c r="T569" s="34"/>
      <x:c r="U569" s="34"/>
    </x:row>
    <x:row r="570">
      <x:c r="A570" s="34" t="n">
        <x:v>501</x:v>
      </x:c>
      <x:c r="B570" s="39" t="n">
        <x:v>0.16594444249962087</x:v>
      </x:c>
      <x:c r="C570" s="35" t="n">
        <x:f>($B$7-0.5*$B$8^2)*$B$10+$B$8*SQRT($B$10)*B570</x:f>
        <x:v>0.09318888849992418</x:v>
      </x:c>
      <x:c r="D570" s="36" t="n">
        <x:f>$B$6*EXP(C570)</x:f>
        <x:v>109.76690527483083</x:v>
      </x:c>
      <x:c r="E570" s="34"/>
      <x:c r="F570" s="34"/>
      <x:c r="G570" s="34"/>
      <x:c r="H570" s="34"/>
      <x:c r="I570" s="34"/>
      <x:c r="J570" s="34"/>
      <x:c r="K570" s="34"/>
      <x:c r="L570" s="34"/>
      <x:c r="M570" s="34"/>
      <x:c r="N570" s="34"/>
      <x:c r="O570" s="34"/>
      <x:c r="P570" s="34"/>
      <x:c r="Q570" s="34"/>
      <x:c r="R570" s="34"/>
      <x:c r="S570" s="34"/>
      <x:c r="T570" s="34"/>
      <x:c r="U570" s="34"/>
    </x:row>
    <x:row r="571">
      <x:c r="A571" s="34" t="n">
        <x:v>502</x:v>
      </x:c>
      <x:c r="B571" s="39" t="n">
        <x:v>-1.800805354884049</x:v>
      </x:c>
      <x:c r="C571" s="35" t="n">
        <x:f>($B$7-0.5*$B$8^2)*$B$10+$B$8*SQRT($B$10)*B571</x:f>
        <x:v>-0.30016107097680983</x:v>
      </x:c>
      <x:c r="D571" s="36" t="n">
        <x:f>$B$6*EXP(C571)</x:f>
        <x:v>74.06989059766002</x:v>
      </x:c>
      <x:c r="E571" s="34"/>
      <x:c r="F571" s="34"/>
      <x:c r="G571" s="34"/>
      <x:c r="H571" s="34"/>
      <x:c r="I571" s="34"/>
      <x:c r="J571" s="34"/>
      <x:c r="K571" s="34"/>
      <x:c r="L571" s="34"/>
      <x:c r="M571" s="34"/>
      <x:c r="N571" s="34"/>
      <x:c r="O571" s="34"/>
      <x:c r="P571" s="34"/>
      <x:c r="Q571" s="34"/>
      <x:c r="R571" s="34"/>
      <x:c r="S571" s="34"/>
      <x:c r="T571" s="34"/>
      <x:c r="U571" s="34"/>
    </x:row>
    <x:row r="572">
      <x:c r="A572" s="34" t="n">
        <x:v>503</x:v>
      </x:c>
      <x:c r="B572" s="39" t="n">
        <x:v>0.5447993961883245</x:v>
      </x:c>
      <x:c r="C572" s="35" t="n">
        <x:f>($B$7-0.5*$B$8^2)*$B$10+$B$8*SQRT($B$10)*B572</x:f>
        <x:v>0.16895987923766492</x:v>
      </x:c>
      <x:c r="D572" s="36" t="n">
        <x:f>$B$6*EXP(C572)</x:f>
        <x:v>118.40726320743113</x:v>
      </x:c>
      <x:c r="E572" s="34"/>
      <x:c r="F572" s="34"/>
      <x:c r="G572" s="34"/>
      <x:c r="H572" s="34"/>
      <x:c r="I572" s="34"/>
      <x:c r="J572" s="34"/>
      <x:c r="K572" s="34"/>
      <x:c r="L572" s="34"/>
      <x:c r="M572" s="34"/>
      <x:c r="N572" s="34"/>
      <x:c r="O572" s="34"/>
      <x:c r="P572" s="34"/>
      <x:c r="Q572" s="34"/>
      <x:c r="R572" s="34"/>
      <x:c r="S572" s="34"/>
      <x:c r="T572" s="34"/>
      <x:c r="U572" s="34"/>
    </x:row>
    <x:row r="573">
      <x:c r="A573" s="34" t="n">
        <x:v>504</x:v>
      </x:c>
      <x:c r="B573" s="39" t="n">
        <x:v>-0.41079755687615394</x:v>
      </x:c>
      <x:c r="C573" s="35" t="n">
        <x:f>($B$7-0.5*$B$8^2)*$B$10+$B$8*SQRT($B$10)*B573</x:f>
        <x:v>-0.022159511375230798</x:v>
      </x:c>
      <x:c r="D573" s="36" t="n">
        <x:f>$B$6*EXP(C573)</x:f>
        <x:v>97.80842070504623</x:v>
      </x:c>
      <x:c r="E573" s="34"/>
      <x:c r="F573" s="34"/>
      <x:c r="G573" s="34"/>
      <x:c r="H573" s="34"/>
      <x:c r="I573" s="34"/>
      <x:c r="J573" s="34"/>
      <x:c r="K573" s="34"/>
      <x:c r="L573" s="34"/>
      <x:c r="M573" s="34"/>
      <x:c r="N573" s="34"/>
      <x:c r="O573" s="34"/>
      <x:c r="P573" s="34"/>
      <x:c r="Q573" s="34"/>
      <x:c r="R573" s="34"/>
      <x:c r="S573" s="34"/>
      <x:c r="T573" s="34"/>
      <x:c r="U573" s="34"/>
    </x:row>
    <x:row r="574">
      <x:c r="A574" s="34" t="n">
        <x:v>505</x:v>
      </x:c>
      <x:c r="B574" s="39" t="n">
        <x:v>-0.22727480567859398</x:v>
      </x:c>
      <x:c r="C574" s="35" t="n">
        <x:f>($B$7-0.5*$B$8^2)*$B$10+$B$8*SQRT($B$10)*B574</x:f>
        <x:v>0.014545038864281198</x:v>
      </x:c>
      <x:c r="D574" s="36" t="n">
        <x:f>$B$6*EXP(C574)</x:f>
        <x:v>101.4651332665969</x:v>
      </x:c>
      <x:c r="E574" s="34"/>
      <x:c r="F574" s="34"/>
      <x:c r="G574" s="34"/>
      <x:c r="H574" s="34"/>
      <x:c r="I574" s="34"/>
      <x:c r="J574" s="34"/>
      <x:c r="K574" s="34"/>
      <x:c r="L574" s="34"/>
      <x:c r="M574" s="34"/>
      <x:c r="N574" s="34"/>
      <x:c r="O574" s="34"/>
      <x:c r="P574" s="34"/>
      <x:c r="Q574" s="34"/>
      <x:c r="R574" s="34"/>
      <x:c r="S574" s="34"/>
      <x:c r="T574" s="34"/>
      <x:c r="U574" s="34"/>
    </x:row>
    <x:row r="575">
      <x:c r="A575" s="34" t="n">
        <x:v>506</x:v>
      </x:c>
      <x:c r="B575" s="39" t="n">
        <x:v>0.581392558580511</x:v>
      </x:c>
      <x:c r="C575" s="35" t="n">
        <x:f>($B$7-0.5*$B$8^2)*$B$10+$B$8*SQRT($B$10)*B575</x:f>
        <x:v>0.1762785117161022</x:v>
      </x:c>
      <x:c r="D575" s="36" t="n">
        <x:f>$B$6*EXP(C575)</x:f>
        <x:v>119.2770212873004</x:v>
      </x:c>
      <x:c r="E575" s="34"/>
      <x:c r="F575" s="34"/>
      <x:c r="G575" s="34"/>
      <x:c r="H575" s="34"/>
      <x:c r="I575" s="34"/>
      <x:c r="J575" s="34"/>
      <x:c r="K575" s="34"/>
      <x:c r="L575" s="34"/>
      <x:c r="M575" s="34"/>
      <x:c r="N575" s="34"/>
      <x:c r="O575" s="34"/>
      <x:c r="P575" s="34"/>
      <x:c r="Q575" s="34"/>
      <x:c r="R575" s="34"/>
      <x:c r="S575" s="34"/>
      <x:c r="T575" s="34"/>
      <x:c r="U575" s="34"/>
    </x:row>
    <x:row r="576">
      <x:c r="A576" s="34" t="n">
        <x:v>507</x:v>
      </x:c>
      <x:c r="B576" s="39" t="n">
        <x:v>-1.4073734564640603</x:v>
      </x:c>
      <x:c r="C576" s="35" t="n">
        <x:f>($B$7-0.5*$B$8^2)*$B$10+$B$8*SQRT($B$10)*B576</x:f>
        <x:v>-0.22147469129281205</x:v>
      </x:c>
      <x:c r="D576" s="36" t="n">
        <x:f>$B$6*EXP(C576)</x:f>
        <x:v>80.13362026746094</x:v>
      </x:c>
      <x:c r="E576" s="34"/>
      <x:c r="F576" s="34"/>
      <x:c r="G576" s="34"/>
      <x:c r="H576" s="34"/>
      <x:c r="I576" s="34"/>
      <x:c r="J576" s="34"/>
      <x:c r="K576" s="34"/>
      <x:c r="L576" s="34"/>
      <x:c r="M576" s="34"/>
      <x:c r="N576" s="34"/>
      <x:c r="O576" s="34"/>
      <x:c r="P576" s="34"/>
      <x:c r="Q576" s="34"/>
      <x:c r="R576" s="34"/>
      <x:c r="S576" s="34"/>
      <x:c r="T576" s="34"/>
      <x:c r="U576" s="34"/>
    </x:row>
    <x:row r="577">
      <x:c r="A577" s="34" t="n">
        <x:v>508</x:v>
      </x:c>
      <x:c r="B577" s="39" t="n">
        <x:v>0.06267956421967139</x:v>
      </x:c>
      <x:c r="C577" s="35" t="n">
        <x:f>($B$7-0.5*$B$8^2)*$B$10+$B$8*SQRT($B$10)*B577</x:f>
        <x:v>0.07253591284393428</x:v>
      </x:c>
      <x:c r="D577" s="36" t="n">
        <x:f>$B$6*EXP(C577)</x:f>
        <x:v>107.52314200149631</x:v>
      </x:c>
      <x:c r="E577" s="34"/>
      <x:c r="F577" s="34"/>
      <x:c r="G577" s="34"/>
      <x:c r="H577" s="34"/>
      <x:c r="I577" s="34"/>
      <x:c r="J577" s="34"/>
      <x:c r="K577" s="34"/>
      <x:c r="L577" s="34"/>
      <x:c r="M577" s="34"/>
      <x:c r="N577" s="34"/>
      <x:c r="O577" s="34"/>
      <x:c r="P577" s="34"/>
      <x:c r="Q577" s="34"/>
      <x:c r="R577" s="34"/>
      <x:c r="S577" s="34"/>
      <x:c r="T577" s="34"/>
      <x:c r="U577" s="34"/>
    </x:row>
    <x:row r="578">
      <x:c r="A578" s="34" t="n">
        <x:v>509</x:v>
      </x:c>
      <x:c r="B578" s="39" t="n">
        <x:v>-0.45604997902473365</x:v>
      </x:c>
      <x:c r="C578" s="35" t="n">
        <x:f>($B$7-0.5*$B$8^2)*$B$10+$B$8*SQRT($B$10)*B578</x:f>
        <x:v>-0.03120999580494674</x:v>
      </x:c>
      <x:c r="D578" s="36" t="n">
        <x:f>$B$6*EXP(C578)</x:f>
        <x:v>96.92720086472677</x:v>
      </x:c>
      <x:c r="E578" s="34"/>
      <x:c r="F578" s="34"/>
      <x:c r="G578" s="34"/>
      <x:c r="H578" s="34"/>
      <x:c r="I578" s="34"/>
      <x:c r="J578" s="34"/>
      <x:c r="K578" s="34"/>
      <x:c r="L578" s="34"/>
      <x:c r="M578" s="34"/>
      <x:c r="N578" s="34"/>
      <x:c r="O578" s="34"/>
      <x:c r="P578" s="34"/>
      <x:c r="Q578" s="34"/>
      <x:c r="R578" s="34"/>
      <x:c r="S578" s="34"/>
      <x:c r="T578" s="34"/>
      <x:c r="U578" s="34"/>
    </x:row>
    <x:row r="579">
      <x:c r="A579" s="34" t="n">
        <x:v>510</x:v>
      </x:c>
      <x:c r="B579" s="39" t="n">
        <x:v>0.6300508952596375</x:v>
      </x:c>
      <x:c r="C579" s="35" t="n">
        <x:f>($B$7-0.5*$B$8^2)*$B$10+$B$8*SQRT($B$10)*B579</x:f>
        <x:v>0.18601017905192752</x:v>
      </x:c>
      <x:c r="D579" s="36" t="n">
        <x:f>$B$6*EXP(C579)</x:f>
        <x:v>120.44345203167579</x:v>
      </x:c>
      <x:c r="E579" s="34"/>
      <x:c r="F579" s="34"/>
      <x:c r="G579" s="34"/>
      <x:c r="H579" s="34"/>
      <x:c r="I579" s="34"/>
      <x:c r="J579" s="34"/>
      <x:c r="K579" s="34"/>
      <x:c r="L579" s="34"/>
      <x:c r="M579" s="34"/>
      <x:c r="N579" s="34"/>
      <x:c r="O579" s="34"/>
      <x:c r="P579" s="34"/>
      <x:c r="Q579" s="34"/>
      <x:c r="R579" s="34"/>
      <x:c r="S579" s="34"/>
      <x:c r="T579" s="34"/>
      <x:c r="U579" s="34"/>
    </x:row>
    <x:row r="580">
      <x:c r="A580" s="34" t="n">
        <x:v>511</x:v>
      </x:c>
      <x:c r="B580" s="39" t="n">
        <x:v>0.42183220695213614</x:v>
      </x:c>
      <x:c r="C580" s="35" t="n">
        <x:f>($B$7-0.5*$B$8^2)*$B$10+$B$8*SQRT($B$10)*B580</x:f>
        <x:v>0.14436644139042723</x:v>
      </x:c>
      <x:c r="D580" s="36" t="n">
        <x:f>$B$6*EXP(C580)</x:f>
        <x:v>115.53073834114062</x:v>
      </x:c>
      <x:c r="E580" s="34"/>
      <x:c r="F580" s="34"/>
      <x:c r="G580" s="34"/>
      <x:c r="H580" s="34"/>
      <x:c r="I580" s="34"/>
      <x:c r="J580" s="34"/>
      <x:c r="K580" s="34"/>
      <x:c r="L580" s="34"/>
      <x:c r="M580" s="34"/>
      <x:c r="N580" s="34"/>
      <x:c r="O580" s="34"/>
      <x:c r="P580" s="34"/>
      <x:c r="Q580" s="34"/>
      <x:c r="R580" s="34"/>
      <x:c r="S580" s="34"/>
      <x:c r="T580" s="34"/>
      <x:c r="U580" s="34"/>
    </x:row>
    <x:row r="581">
      <x:c r="A581" s="34" t="n">
        <x:v>512</x:v>
      </x:c>
      <x:c r="B581" s="39" t="n">
        <x:v>0.5945409940584616</x:v>
      </x:c>
      <x:c r="C581" s="35" t="n">
        <x:f>($B$7-0.5*$B$8^2)*$B$10+$B$8*SQRT($B$10)*B581</x:f>
        <x:v>0.17890819881169234</x:v>
      </x:c>
      <x:c r="D581" s="36" t="n">
        <x:f>$B$6*EXP(C581)</x:f>
        <x:v>119.59109530818814</x:v>
      </x:c>
      <x:c r="E581" s="34"/>
      <x:c r="F581" s="34"/>
      <x:c r="G581" s="34"/>
      <x:c r="H581" s="34"/>
      <x:c r="I581" s="34"/>
      <x:c r="J581" s="34"/>
      <x:c r="K581" s="34"/>
      <x:c r="L581" s="34"/>
      <x:c r="M581" s="34"/>
      <x:c r="N581" s="34"/>
      <x:c r="O581" s="34"/>
      <x:c r="P581" s="34"/>
      <x:c r="Q581" s="34"/>
      <x:c r="R581" s="34"/>
      <x:c r="S581" s="34"/>
      <x:c r="T581" s="34"/>
      <x:c r="U581" s="34"/>
    </x:row>
    <x:row r="582">
      <x:c r="A582" s="34" t="n">
        <x:v>513</x:v>
      </x:c>
      <x:c r="B582" s="39" t="n">
        <x:v>2.4555802488656666</x:v>
      </x:c>
      <x:c r="C582" s="35" t="n">
        <x:f>($B$7-0.5*$B$8^2)*$B$10+$B$8*SQRT($B$10)*B582</x:f>
        <x:v>0.5511160497731333</x:v>
      </x:c>
      <x:c r="D582" s="36" t="n">
        <x:f>$B$6*EXP(C582)</x:f>
        <x:v>173.51884943479152</x:v>
      </x:c>
      <x:c r="E582" s="34"/>
      <x:c r="F582" s="34"/>
      <x:c r="G582" s="34"/>
      <x:c r="H582" s="34"/>
      <x:c r="I582" s="34"/>
      <x:c r="J582" s="34"/>
      <x:c r="K582" s="34"/>
      <x:c r="L582" s="34"/>
      <x:c r="M582" s="34"/>
      <x:c r="N582" s="34"/>
      <x:c r="O582" s="34"/>
      <x:c r="P582" s="34"/>
      <x:c r="Q582" s="34"/>
      <x:c r="R582" s="34"/>
      <x:c r="S582" s="34"/>
      <x:c r="T582" s="34"/>
      <x:c r="U582" s="34"/>
    </x:row>
    <x:row r="583">
      <x:c r="A583" s="34" t="n">
        <x:v>514</x:v>
      </x:c>
      <x:c r="B583" s="39" t="n">
        <x:v>-0.3121047885237005</x:v>
      </x:c>
      <x:c r="C583" s="35" t="n">
        <x:f>($B$7-0.5*$B$8^2)*$B$10+$B$8*SQRT($B$10)*B583</x:f>
        <x:v>-0.002420957704740101</x:v>
      </x:c>
      <x:c r="D583" s="36" t="n">
        <x:f>$B$6*EXP(C583)</x:f>
        <x:v>99.75819704499078</x:v>
      </x:c>
      <x:c r="E583" s="34"/>
      <x:c r="F583" s="34"/>
      <x:c r="G583" s="34"/>
      <x:c r="H583" s="34"/>
      <x:c r="I583" s="34"/>
      <x:c r="J583" s="34"/>
      <x:c r="K583" s="34"/>
      <x:c r="L583" s="34"/>
      <x:c r="M583" s="34"/>
      <x:c r="N583" s="34"/>
      <x:c r="O583" s="34"/>
      <x:c r="P583" s="34"/>
      <x:c r="Q583" s="34"/>
      <x:c r="R583" s="34"/>
      <x:c r="S583" s="34"/>
      <x:c r="T583" s="34"/>
      <x:c r="U583" s="34"/>
    </x:row>
    <x:row r="584">
      <x:c r="A584" s="34" t="n">
        <x:v>515</x:v>
      </x:c>
      <x:c r="B584" s="39" t="n">
        <x:v>-0.05530664085673174</x:v>
      </x:c>
      <x:c r="C584" s="35" t="n">
        <x:f>($B$7-0.5*$B$8^2)*$B$10+$B$8*SQRT($B$10)*B584</x:f>
        <x:v>0.04893867182865365</x:v>
      </x:c>
      <x:c r="D584" s="36" t="n">
        <x:f>$B$6*EXP(C584)</x:f>
        <x:v>105.01559446213815</x:v>
      </x:c>
      <x:c r="E584" s="34"/>
      <x:c r="F584" s="34"/>
      <x:c r="G584" s="34"/>
      <x:c r="H584" s="34"/>
      <x:c r="I584" s="34"/>
      <x:c r="J584" s="34"/>
      <x:c r="K584" s="34"/>
      <x:c r="L584" s="34"/>
      <x:c r="M584" s="34"/>
      <x:c r="N584" s="34"/>
      <x:c r="O584" s="34"/>
      <x:c r="P584" s="34"/>
      <x:c r="Q584" s="34"/>
      <x:c r="R584" s="34"/>
      <x:c r="S584" s="34"/>
      <x:c r="T584" s="34"/>
      <x:c r="U584" s="34"/>
    </x:row>
    <x:row r="585">
      <x:c r="A585" s="34" t="n">
        <x:v>516</x:v>
      </x:c>
      <x:c r="B585" s="39" t="n">
        <x:v>0.44238741940634463</x:v>
      </x:c>
      <x:c r="C585" s="35" t="n">
        <x:f>($B$7-0.5*$B$8^2)*$B$10+$B$8*SQRT($B$10)*B585</x:f>
        <x:v>0.1484774838812689</x:v>
      </x:c>
      <x:c r="D585" s="36" t="n">
        <x:f>$B$6*EXP(C585)</x:f>
        <x:v>116.00666772813204</x:v>
      </x:c>
      <x:c r="E585" s="34"/>
      <x:c r="F585" s="34"/>
      <x:c r="G585" s="34"/>
      <x:c r="H585" s="34"/>
      <x:c r="I585" s="34"/>
      <x:c r="J585" s="34"/>
      <x:c r="K585" s="34"/>
      <x:c r="L585" s="34"/>
      <x:c r="M585" s="34"/>
      <x:c r="N585" s="34"/>
      <x:c r="O585" s="34"/>
      <x:c r="P585" s="34"/>
      <x:c r="Q585" s="34"/>
      <x:c r="R585" s="34"/>
      <x:c r="S585" s="34"/>
      <x:c r="T585" s="34"/>
      <x:c r="U585" s="34"/>
    </x:row>
    <x:row r="586">
      <x:c r="A586" s="34" t="n">
        <x:v>517</x:v>
      </x:c>
      <x:c r="B586" s="39" t="n">
        <x:v>2.319456673157722</x:v>
      </x:c>
      <x:c r="C586" s="35" t="n">
        <x:f>($B$7-0.5*$B$8^2)*$B$10+$B$8*SQRT($B$10)*B586</x:f>
        <x:v>0.5238913346315445</x:v>
      </x:c>
      <x:c r="D586" s="36" t="n">
        <x:f>$B$6*EXP(C586)</x:f>
        <x:v>168.8585733717632</x:v>
      </x:c>
      <x:c r="E586" s="34"/>
      <x:c r="F586" s="34"/>
      <x:c r="G586" s="34"/>
      <x:c r="H586" s="34"/>
      <x:c r="I586" s="34"/>
      <x:c r="J586" s="34"/>
      <x:c r="K586" s="34"/>
      <x:c r="L586" s="34"/>
      <x:c r="M586" s="34"/>
      <x:c r="N586" s="34"/>
      <x:c r="O586" s="34"/>
      <x:c r="P586" s="34"/>
      <x:c r="Q586" s="34"/>
      <x:c r="R586" s="34"/>
      <x:c r="S586" s="34"/>
      <x:c r="T586" s="34"/>
      <x:c r="U586" s="34"/>
    </x:row>
    <x:row r="587">
      <x:c r="A587" s="34" t="n">
        <x:v>518</x:v>
      </x:c>
      <x:c r="B587" s="39" t="n">
        <x:v>0.7086694513194672</x:v>
      </x:c>
      <x:c r="C587" s="35" t="n">
        <x:f>($B$7-0.5*$B$8^2)*$B$10+$B$8*SQRT($B$10)*B587</x:f>
        <x:v>0.20173389026389346</x:v>
      </x:c>
      <x:c r="D587" s="36" t="n">
        <x:f>$B$6*EXP(C587)</x:f>
        <x:v>122.35223735700676</x:v>
      </x:c>
      <x:c r="E587" s="34"/>
      <x:c r="F587" s="34"/>
      <x:c r="G587" s="34"/>
      <x:c r="H587" s="34"/>
      <x:c r="I587" s="34"/>
      <x:c r="J587" s="34"/>
      <x:c r="K587" s="34"/>
      <x:c r="L587" s="34"/>
      <x:c r="M587" s="34"/>
      <x:c r="N587" s="34"/>
      <x:c r="O587" s="34"/>
      <x:c r="P587" s="34"/>
      <x:c r="Q587" s="34"/>
      <x:c r="R587" s="34"/>
      <x:c r="S587" s="34"/>
      <x:c r="T587" s="34"/>
      <x:c r="U587" s="34"/>
    </x:row>
    <x:row r="588">
      <x:c r="A588" s="34" t="n">
        <x:v>519</x:v>
      </x:c>
      <x:c r="B588" s="39" t="n">
        <x:v>-1.9929811604964291</x:v>
      </x:c>
      <x:c r="C588" s="35" t="n">
        <x:f>($B$7-0.5*$B$8^2)*$B$10+$B$8*SQRT($B$10)*B588</x:f>
        <x:v>-0.33859623209928585</x:v>
      </x:c>
      <x:c r="D588" s="36" t="n">
        <x:f>$B$6*EXP(C588)</x:f>
        <x:v>71.27701847172523</x:v>
      </x:c>
      <x:c r="E588" s="34"/>
      <x:c r="F588" s="34"/>
      <x:c r="G588" s="34"/>
      <x:c r="H588" s="34"/>
      <x:c r="I588" s="34"/>
      <x:c r="J588" s="34"/>
      <x:c r="K588" s="34"/>
      <x:c r="L588" s="34"/>
      <x:c r="M588" s="34"/>
      <x:c r="N588" s="34"/>
      <x:c r="O588" s="34"/>
      <x:c r="P588" s="34"/>
      <x:c r="Q588" s="34"/>
      <x:c r="R588" s="34"/>
      <x:c r="S588" s="34"/>
      <x:c r="T588" s="34"/>
      <x:c r="U588" s="34"/>
    </x:row>
    <x:row r="589">
      <x:c r="A589" s="34" t="n">
        <x:v>520</x:v>
      </x:c>
      <x:c r="B589" s="39" t="n">
        <x:v>-0.38354521397212654</x:v>
      </x:c>
      <x:c r="C589" s="35" t="n">
        <x:f>($B$7-0.5*$B$8^2)*$B$10+$B$8*SQRT($B$10)*B589</x:f>
        <x:v>-0.01670904279442531</x:v>
      </x:c>
      <x:c r="D589" s="36" t="n">
        <x:f>$B$6*EXP(C589)</x:f>
        <x:v>98.34297789926585</x:v>
      </x:c>
      <x:c r="E589" s="34"/>
      <x:c r="F589" s="34"/>
      <x:c r="G589" s="34"/>
      <x:c r="H589" s="34"/>
      <x:c r="I589" s="34"/>
      <x:c r="J589" s="34"/>
      <x:c r="K589" s="34"/>
      <x:c r="L589" s="34"/>
      <x:c r="M589" s="34"/>
      <x:c r="N589" s="34"/>
      <x:c r="O589" s="34"/>
      <x:c r="P589" s="34"/>
      <x:c r="Q589" s="34"/>
      <x:c r="R589" s="34"/>
      <x:c r="S589" s="34"/>
      <x:c r="T589" s="34"/>
      <x:c r="U589" s="34"/>
    </x:row>
    <x:row r="590">
      <x:c r="A590" s="34" t="n">
        <x:v>521</x:v>
      </x:c>
      <x:c r="B590" s="39" t="n">
        <x:v>-0.364953919931685</x:v>
      </x:c>
      <x:c r="C590" s="35" t="n">
        <x:f>($B$7-0.5*$B$8^2)*$B$10+$B$8*SQRT($B$10)*B590</x:f>
        <x:v>-0.012990783986337004</x:v>
      </x:c>
      <x:c r="D590" s="36" t="n">
        <x:f>$B$6*EXP(C590)</x:f>
        <x:v>98.70932320430815</x:v>
      </x:c>
      <x:c r="E590" s="34"/>
      <x:c r="F590" s="34"/>
      <x:c r="G590" s="34"/>
      <x:c r="H590" s="34"/>
      <x:c r="I590" s="34"/>
      <x:c r="J590" s="34"/>
      <x:c r="K590" s="34"/>
      <x:c r="L590" s="34"/>
      <x:c r="M590" s="34"/>
      <x:c r="N590" s="34"/>
      <x:c r="O590" s="34"/>
      <x:c r="P590" s="34"/>
      <x:c r="Q590" s="34"/>
      <x:c r="R590" s="34"/>
      <x:c r="S590" s="34"/>
      <x:c r="T590" s="34"/>
      <x:c r="U590" s="34"/>
    </x:row>
    <x:row r="591">
      <x:c r="A591" s="34" t="n">
        <x:v>522</x:v>
      </x:c>
      <x:c r="B591" s="39" t="n">
        <x:v>-0.4122768641571041</x:v>
      </x:c>
      <x:c r="C591" s="35" t="n">
        <x:f>($B$7-0.5*$B$8^2)*$B$10+$B$8*SQRT($B$10)*B591</x:f>
        <x:v>-0.022455372831420822</x:v>
      </x:c>
      <x:c r="D591" s="36" t="n">
        <x:f>$B$6*EXP(C591)</x:f>
        <x:v>97.77948724362786</x:v>
      </x:c>
      <x:c r="E591" s="34"/>
      <x:c r="F591" s="34"/>
      <x:c r="G591" s="34"/>
      <x:c r="H591" s="34"/>
      <x:c r="I591" s="34"/>
      <x:c r="J591" s="34"/>
      <x:c r="K591" s="34"/>
      <x:c r="L591" s="34"/>
      <x:c r="M591" s="34"/>
      <x:c r="N591" s="34"/>
      <x:c r="O591" s="34"/>
      <x:c r="P591" s="34"/>
      <x:c r="Q591" s="34"/>
      <x:c r="R591" s="34"/>
      <x:c r="S591" s="34"/>
      <x:c r="T591" s="34"/>
      <x:c r="U591" s="34"/>
    </x:row>
    <x:row r="592">
      <x:c r="A592" s="34" t="n">
        <x:v>523</x:v>
      </x:c>
      <x:c r="B592" s="39" t="n">
        <x:v>0.483784590100514</x:v>
      </x:c>
      <x:c r="C592" s="35" t="n">
        <x:f>($B$7-0.5*$B$8^2)*$B$10+$B$8*SQRT($B$10)*B592</x:f>
        <x:v>0.1567569180201028</x:v>
      </x:c>
      <x:c r="D592" s="36" t="n">
        <x:f>$B$6*EXP(C592)</x:f>
        <x:v>116.9711243614662</x:v>
      </x:c>
      <x:c r="E592" s="34"/>
      <x:c r="F592" s="34"/>
      <x:c r="G592" s="34"/>
      <x:c r="H592" s="34"/>
      <x:c r="I592" s="34"/>
      <x:c r="J592" s="34"/>
      <x:c r="K592" s="34"/>
      <x:c r="L592" s="34"/>
      <x:c r="M592" s="34"/>
      <x:c r="N592" s="34"/>
      <x:c r="O592" s="34"/>
      <x:c r="P592" s="34"/>
      <x:c r="Q592" s="34"/>
      <x:c r="R592" s="34"/>
      <x:c r="S592" s="34"/>
      <x:c r="T592" s="34"/>
      <x:c r="U592" s="34"/>
    </x:row>
    <x:row r="593">
      <x:c r="A593" s="34" t="n">
        <x:v>524</x:v>
      </x:c>
      <x:c r="B593" s="39" t="n">
        <x:v>-0.28492101922737956</x:v>
      </x:c>
      <x:c r="C593" s="35" t="n">
        <x:f>($B$7-0.5*$B$8^2)*$B$10+$B$8*SQRT($B$10)*B593</x:f>
        <x:v>0.003015796154524082</x:v>
      </x:c>
      <x:c r="D593" s="36" t="n">
        <x:f>$B$6*EXP(C593)</x:f>
        <x:v>100.30203482426532</x:v>
      </x:c>
      <x:c r="E593" s="34"/>
      <x:c r="F593" s="34"/>
      <x:c r="G593" s="34"/>
      <x:c r="H593" s="34"/>
      <x:c r="I593" s="34"/>
      <x:c r="J593" s="34"/>
      <x:c r="K593" s="34"/>
      <x:c r="L593" s="34"/>
      <x:c r="M593" s="34"/>
      <x:c r="N593" s="34"/>
      <x:c r="O593" s="34"/>
      <x:c r="P593" s="34"/>
      <x:c r="Q593" s="34"/>
      <x:c r="R593" s="34"/>
      <x:c r="S593" s="34"/>
      <x:c r="T593" s="34"/>
      <x:c r="U593" s="34"/>
    </x:row>
    <x:row r="594">
      <x:c r="A594" s="34" t="n">
        <x:v>525</x:v>
      </x:c>
      <x:c r="B594" s="39" t="n">
        <x:v>-0.8950638457017337</x:v>
      </x:c>
      <x:c r="C594" s="35" t="n">
        <x:f>($B$7-0.5*$B$8^2)*$B$10+$B$8*SQRT($B$10)*B594</x:f>
        <x:v>-0.11901276914034675</x:v>
      </x:c>
      <x:c r="D594" s="36" t="n">
        <x:f>$B$6*EXP(C594)</x:f>
        <x:v>88.77964642919198</x:v>
      </x:c>
      <x:c r="E594" s="34"/>
      <x:c r="F594" s="34"/>
      <x:c r="G594" s="34"/>
      <x:c r="H594" s="34"/>
      <x:c r="I594" s="34"/>
      <x:c r="J594" s="34"/>
      <x:c r="K594" s="34"/>
      <x:c r="L594" s="34"/>
      <x:c r="M594" s="34"/>
      <x:c r="N594" s="34"/>
      <x:c r="O594" s="34"/>
      <x:c r="P594" s="34"/>
      <x:c r="Q594" s="34"/>
      <x:c r="R594" s="34"/>
      <x:c r="S594" s="34"/>
      <x:c r="T594" s="34"/>
      <x:c r="U594" s="34"/>
    </x:row>
    <x:row r="595">
      <x:c r="A595" s="34" t="n">
        <x:v>526</x:v>
      </x:c>
      <x:c r="B595" s="39" t="n">
        <x:v>-0.8240102342191187</x:v>
      </x:c>
      <x:c r="C595" s="35" t="n">
        <x:f>($B$7-0.5*$B$8^2)*$B$10+$B$8*SQRT($B$10)*B595</x:f>
        <x:v>-0.10480204684382374</x:v>
      </x:c>
      <x:c r="D595" s="36" t="n">
        <x:f>$B$6*EXP(C595)</x:f>
        <x:v>90.05027623080701</x:v>
      </x:c>
      <x:c r="E595" s="34"/>
      <x:c r="F595" s="34"/>
      <x:c r="G595" s="34"/>
      <x:c r="H595" s="34"/>
      <x:c r="I595" s="34"/>
      <x:c r="J595" s="34"/>
      <x:c r="K595" s="34"/>
      <x:c r="L595" s="34"/>
      <x:c r="M595" s="34"/>
      <x:c r="N595" s="34"/>
      <x:c r="O595" s="34"/>
      <x:c r="P595" s="34"/>
      <x:c r="Q595" s="34"/>
      <x:c r="R595" s="34"/>
      <x:c r="S595" s="34"/>
      <x:c r="T595" s="34"/>
      <x:c r="U595" s="34"/>
    </x:row>
    <x:row r="596">
      <x:c r="A596" s="34" t="n">
        <x:v>527</x:v>
      </x:c>
      <x:c r="B596" s="39" t="n">
        <x:v>-0.9911219421709277</x:v>
      </x:c>
      <x:c r="C596" s="35" t="n">
        <x:f>($B$7-0.5*$B$8^2)*$B$10+$B$8*SQRT($B$10)*B596</x:f>
        <x:v>-0.13822438843418555</x:v>
      </x:c>
      <x:c r="D596" s="36" t="n">
        <x:f>$B$6*EXP(C596)</x:f>
        <x:v>87.09032492026796</x:v>
      </x:c>
      <x:c r="E596" s="34"/>
      <x:c r="F596" s="34"/>
      <x:c r="G596" s="34"/>
      <x:c r="H596" s="34"/>
      <x:c r="I596" s="34"/>
      <x:c r="J596" s="34"/>
      <x:c r="K596" s="34"/>
      <x:c r="L596" s="34"/>
      <x:c r="M596" s="34"/>
      <x:c r="N596" s="34"/>
      <x:c r="O596" s="34"/>
      <x:c r="P596" s="34"/>
      <x:c r="Q596" s="34"/>
      <x:c r="R596" s="34"/>
      <x:c r="S596" s="34"/>
      <x:c r="T596" s="34"/>
      <x:c r="U596" s="34"/>
    </x:row>
    <x:row r="597">
      <x:c r="A597" s="34" t="n">
        <x:v>528</x:v>
      </x:c>
      <x:c r="B597" s="39" t="n">
        <x:v>-1.9043035210071033</x:v>
      </x:c>
      <x:c r="C597" s="35" t="n">
        <x:f>($B$7-0.5*$B$8^2)*$B$10+$B$8*SQRT($B$10)*B597</x:f>
        <x:v>-0.3208607042014207</x:v>
      </x:c>
      <x:c r="D597" s="36" t="n">
        <x:f>$B$6*EXP(C597)</x:f>
        <x:v>72.55243064393322</x:v>
      </x:c>
      <x:c r="E597" s="34"/>
      <x:c r="F597" s="34"/>
      <x:c r="G597" s="34"/>
      <x:c r="H597" s="34"/>
      <x:c r="I597" s="34"/>
      <x:c r="J597" s="34"/>
      <x:c r="K597" s="34"/>
      <x:c r="L597" s="34"/>
      <x:c r="M597" s="34"/>
      <x:c r="N597" s="34"/>
      <x:c r="O597" s="34"/>
      <x:c r="P597" s="34"/>
      <x:c r="Q597" s="34"/>
      <x:c r="R597" s="34"/>
      <x:c r="S597" s="34"/>
      <x:c r="T597" s="34"/>
      <x:c r="U597" s="34"/>
    </x:row>
    <x:row r="598">
      <x:c r="A598" s="34" t="n">
        <x:v>529</x:v>
      </x:c>
      <x:c r="B598" s="39" t="n">
        <x:v>-0.21764043524116716</x:v>
      </x:c>
      <x:c r="C598" s="35" t="n">
        <x:f>($B$7-0.5*$B$8^2)*$B$10+$B$8*SQRT($B$10)*B598</x:f>
        <x:v>0.01647191295176656</x:v>
      </x:c>
      <x:c r="D598" s="36" t="n">
        <x:f>$B$6*EXP(C598)</x:f>
        <x:v>101.6608322858061</x:v>
      </x:c>
      <x:c r="E598" s="34"/>
      <x:c r="F598" s="34"/>
      <x:c r="G598" s="34"/>
      <x:c r="H598" s="34"/>
      <x:c r="I598" s="34"/>
      <x:c r="J598" s="34"/>
      <x:c r="K598" s="34"/>
      <x:c r="L598" s="34"/>
      <x:c r="M598" s="34"/>
      <x:c r="N598" s="34"/>
      <x:c r="O598" s="34"/>
      <x:c r="P598" s="34"/>
      <x:c r="Q598" s="34"/>
      <x:c r="R598" s="34"/>
      <x:c r="S598" s="34"/>
      <x:c r="T598" s="34"/>
      <x:c r="U598" s="34"/>
    </x:row>
    <x:row r="599">
      <x:c r="A599" s="34" t="n">
        <x:v>530</x:v>
      </x:c>
      <x:c r="B599" s="39" t="n">
        <x:v>-0.31174677709768805</x:v>
      </x:c>
      <x:c r="C599" s="35" t="n">
        <x:f>($B$7-0.5*$B$8^2)*$B$10+$B$8*SQRT($B$10)*B599</x:f>
        <x:v>-0.0023493554195376173</x:v>
      </x:c>
      <x:c r="D599" s="36" t="n">
        <x:f>$B$6*EXP(C599)</x:f>
        <x:v>99.7653402155975</x:v>
      </x:c>
      <x:c r="E599" s="34"/>
      <x:c r="F599" s="34"/>
      <x:c r="G599" s="34"/>
      <x:c r="H599" s="34"/>
      <x:c r="I599" s="34"/>
      <x:c r="J599" s="34"/>
      <x:c r="K599" s="34"/>
      <x:c r="L599" s="34"/>
      <x:c r="M599" s="34"/>
      <x:c r="N599" s="34"/>
      <x:c r="O599" s="34"/>
      <x:c r="P599" s="34"/>
      <x:c r="Q599" s="34"/>
      <x:c r="R599" s="34"/>
      <x:c r="S599" s="34"/>
      <x:c r="T599" s="34"/>
      <x:c r="U599" s="34"/>
    </x:row>
    <x:row r="600">
      <x:c r="A600" s="34" t="n">
        <x:v>531</x:v>
      </x:c>
      <x:c r="B600" s="39" t="n">
        <x:v>-0.5876045710529494</x:v>
      </x:c>
      <x:c r="C600" s="35" t="n">
        <x:f>($B$7-0.5*$B$8^2)*$B$10+$B$8*SQRT($B$10)*B600</x:f>
        <x:v>-0.057520914210589885</x:v>
      </x:c>
      <x:c r="D600" s="36" t="n">
        <x:f>$B$6*EXP(C600)</x:f>
        <x:v>94.41021450288642</x:v>
      </x:c>
      <x:c r="E600" s="34"/>
      <x:c r="F600" s="34"/>
      <x:c r="G600" s="34"/>
      <x:c r="H600" s="34"/>
      <x:c r="I600" s="34"/>
      <x:c r="J600" s="34"/>
      <x:c r="K600" s="34"/>
      <x:c r="L600" s="34"/>
      <x:c r="M600" s="34"/>
      <x:c r="N600" s="34"/>
      <x:c r="O600" s="34"/>
      <x:c r="P600" s="34"/>
      <x:c r="Q600" s="34"/>
      <x:c r="R600" s="34"/>
      <x:c r="S600" s="34"/>
      <x:c r="T600" s="34"/>
      <x:c r="U600" s="34"/>
    </x:row>
    <x:row r="601">
      <x:c r="A601" s="34" t="n">
        <x:v>532</x:v>
      </x:c>
      <x:c r="B601" s="39" t="n">
        <x:v>-0.39478631276565485</x:v>
      </x:c>
      <x:c r="C601" s="35" t="n">
        <x:f>($B$7-0.5*$B$8^2)*$B$10+$B$8*SQRT($B$10)*B601</x:f>
        <x:v>-0.018957262553130974</x:v>
      </x:c>
      <x:c r="D601" s="36" t="n">
        <x:f>$B$6*EXP(C601)</x:f>
        <x:v>98.12212962397385</x:v>
      </x:c>
      <x:c r="E601" s="34"/>
      <x:c r="F601" s="34"/>
      <x:c r="G601" s="34"/>
      <x:c r="H601" s="34"/>
      <x:c r="I601" s="34"/>
      <x:c r="J601" s="34"/>
      <x:c r="K601" s="34"/>
      <x:c r="L601" s="34"/>
      <x:c r="M601" s="34"/>
      <x:c r="N601" s="34"/>
      <x:c r="O601" s="34"/>
      <x:c r="P601" s="34"/>
      <x:c r="Q601" s="34"/>
      <x:c r="R601" s="34"/>
      <x:c r="S601" s="34"/>
      <x:c r="T601" s="34"/>
      <x:c r="U601" s="34"/>
    </x:row>
    <x:row r="602">
      <x:c r="A602" s="34" t="n">
        <x:v>533</x:v>
      </x:c>
      <x:c r="B602" s="39" t="n">
        <x:v>0.06907667247493228</x:v>
      </x:c>
      <x:c r="C602" s="35" t="n">
        <x:f>($B$7-0.5*$B$8^2)*$B$10+$B$8*SQRT($B$10)*B602</x:f>
        <x:v>0.07381533449498645</x:v>
      </x:c>
      <x:c r="D602" s="36" t="n">
        <x:f>$B$6*EXP(C602)</x:f>
        <x:v>107.6607974782833</x:v>
      </x:c>
      <x:c r="E602" s="34"/>
      <x:c r="F602" s="34"/>
      <x:c r="G602" s="34"/>
      <x:c r="H602" s="34"/>
      <x:c r="I602" s="34"/>
      <x:c r="J602" s="34"/>
      <x:c r="K602" s="34"/>
      <x:c r="L602" s="34"/>
      <x:c r="M602" s="34"/>
      <x:c r="N602" s="34"/>
      <x:c r="O602" s="34"/>
      <x:c r="P602" s="34"/>
      <x:c r="Q602" s="34"/>
      <x:c r="R602" s="34"/>
      <x:c r="S602" s="34"/>
      <x:c r="T602" s="34"/>
      <x:c r="U602" s="34"/>
    </x:row>
    <x:row r="603">
      <x:c r="A603" s="34" t="n">
        <x:v>534</x:v>
      </x:c>
      <x:c r="B603" s="39" t="n">
        <x:v>0.614085529903392</x:v>
      </x:c>
      <x:c r="C603" s="35" t="n">
        <x:f>($B$7-0.5*$B$8^2)*$B$10+$B$8*SQRT($B$10)*B603</x:f>
        <x:v>0.1828171059806784</x:v>
      </x:c>
      <x:c r="D603" s="36" t="n">
        <x:f>$B$6*EXP(C603)</x:f>
        <x:v>120.05948063898077</x:v>
      </x:c>
      <x:c r="E603" s="34"/>
      <x:c r="F603" s="34"/>
      <x:c r="G603" s="34"/>
      <x:c r="H603" s="34"/>
      <x:c r="I603" s="34"/>
      <x:c r="J603" s="34"/>
      <x:c r="K603" s="34"/>
      <x:c r="L603" s="34"/>
      <x:c r="M603" s="34"/>
      <x:c r="N603" s="34"/>
      <x:c r="O603" s="34"/>
      <x:c r="P603" s="34"/>
      <x:c r="Q603" s="34"/>
      <x:c r="R603" s="34"/>
      <x:c r="S603" s="34"/>
      <x:c r="T603" s="34"/>
      <x:c r="U603" s="34"/>
    </x:row>
    <x:row r="604">
      <x:c r="A604" s="34" t="n">
        <x:v>535</x:v>
      </x:c>
      <x:c r="B604" s="39" t="n">
        <x:v>-0.3030232464680323</x:v>
      </x:c>
      <x:c r="C604" s="35" t="n">
        <x:f>($B$7-0.5*$B$8^2)*$B$10+$B$8*SQRT($B$10)*B604</x:f>
        <x:v>-0.0006046492936064643</x:v>
      </x:c>
      <x:c r="D604" s="36" t="n">
        <x:f>$B$6*EXP(C604)</x:f>
        <x:v>99.93955334699397</x:v>
      </x:c>
      <x:c r="E604" s="34"/>
      <x:c r="F604" s="34"/>
      <x:c r="G604" s="34"/>
      <x:c r="H604" s="34"/>
      <x:c r="I604" s="34"/>
      <x:c r="J604" s="34"/>
      <x:c r="K604" s="34"/>
      <x:c r="L604" s="34"/>
      <x:c r="M604" s="34"/>
      <x:c r="N604" s="34"/>
      <x:c r="O604" s="34"/>
      <x:c r="P604" s="34"/>
      <x:c r="Q604" s="34"/>
      <x:c r="R604" s="34"/>
      <x:c r="S604" s="34"/>
      <x:c r="T604" s="34"/>
      <x:c r="U604" s="34"/>
    </x:row>
    <x:row r="605">
      <x:c r="A605" s="34" t="n">
        <x:v>536</x:v>
      </x:c>
      <x:c r="B605" s="39" t="n">
        <x:v>-0.24883562701148917</x:v>
      </x:c>
      <x:c r="C605" s="35" t="n">
        <x:f>($B$7-0.5*$B$8^2)*$B$10+$B$8*SQRT($B$10)*B605</x:f>
        <x:v>0.010232874597702162</x:v>
      </x:c>
      <x:c r="D605" s="36" t="n">
        <x:f>$B$6*EXP(C605)</x:f>
        <x:v>101.02854095004152</x:v>
      </x:c>
      <x:c r="E605" s="34"/>
      <x:c r="F605" s="34"/>
      <x:c r="G605" s="34"/>
      <x:c r="H605" s="34"/>
      <x:c r="I605" s="34"/>
      <x:c r="J605" s="34"/>
      <x:c r="K605" s="34"/>
      <x:c r="L605" s="34"/>
      <x:c r="M605" s="34"/>
      <x:c r="N605" s="34"/>
      <x:c r="O605" s="34"/>
      <x:c r="P605" s="34"/>
      <x:c r="Q605" s="34"/>
      <x:c r="R605" s="34"/>
      <x:c r="S605" s="34"/>
      <x:c r="T605" s="34"/>
      <x:c r="U605" s="34"/>
    </x:row>
    <x:row r="606">
      <x:c r="A606" s="34" t="n">
        <x:v>537</x:v>
      </x:c>
      <x:c r="B606" s="39" t="n">
        <x:v>-0.34639597003705785</x:v>
      </x:c>
      <x:c r="C606" s="35" t="n">
        <x:f>($B$7-0.5*$B$8^2)*$B$10+$B$8*SQRT($B$10)*B606</x:f>
        <x:v>-0.009279194007411576</x:v>
      </x:c>
      <x:c r="D606" s="36" t="n">
        <x:f>$B$6*EXP(C606)</x:f>
        <x:v>99.07637248598817</x:v>
      </x:c>
      <x:c r="E606" s="34"/>
      <x:c r="F606" s="34"/>
      <x:c r="G606" s="34"/>
      <x:c r="H606" s="34"/>
      <x:c r="I606" s="34"/>
      <x:c r="J606" s="34"/>
      <x:c r="K606" s="34"/>
      <x:c r="L606" s="34"/>
      <x:c r="M606" s="34"/>
      <x:c r="N606" s="34"/>
      <x:c r="O606" s="34"/>
      <x:c r="P606" s="34"/>
      <x:c r="Q606" s="34"/>
      <x:c r="R606" s="34"/>
      <x:c r="S606" s="34"/>
      <x:c r="T606" s="34"/>
      <x:c r="U606" s="34"/>
    </x:row>
    <x:row r="607">
      <x:c r="A607" s="34" t="n">
        <x:v>538</x:v>
      </x:c>
      <x:c r="B607" s="39" t="n">
        <x:v>-0.6951211891371655</x:v>
      </x:c>
      <x:c r="C607" s="35" t="n">
        <x:f>($B$7-0.5*$B$8^2)*$B$10+$B$8*SQRT($B$10)*B607</x:f>
        <x:v>-0.07902423782743309</x:v>
      </x:c>
      <x:c r="D607" s="36" t="n">
        <x:f>$B$6*EXP(C607)</x:f>
        <x:v>92.40175279962786</x:v>
      </x:c>
      <x:c r="E607" s="34"/>
      <x:c r="F607" s="34"/>
      <x:c r="G607" s="34"/>
      <x:c r="H607" s="34"/>
      <x:c r="I607" s="34"/>
      <x:c r="J607" s="34"/>
      <x:c r="K607" s="34"/>
      <x:c r="L607" s="34"/>
      <x:c r="M607" s="34"/>
      <x:c r="N607" s="34"/>
      <x:c r="O607" s="34"/>
      <x:c r="P607" s="34"/>
      <x:c r="Q607" s="34"/>
      <x:c r="R607" s="34"/>
      <x:c r="S607" s="34"/>
      <x:c r="T607" s="34"/>
      <x:c r="U607" s="34"/>
    </x:row>
    <x:row r="608">
      <x:c r="A608" s="34" t="n">
        <x:v>539</x:v>
      </x:c>
      <x:c r="B608" s="39" t="n">
        <x:v>1.1126830493594688</x:v>
      </x:c>
      <x:c r="C608" s="35" t="n">
        <x:f>($B$7-0.5*$B$8^2)*$B$10+$B$8*SQRT($B$10)*B608</x:f>
        <x:v>0.2825366098718938</x:v>
      </x:c>
      <x:c r="D608" s="36" t="n">
        <x:f>$B$6*EXP(C608)</x:f>
        <x:v>132.64903368491244</x:v>
      </x:c>
      <x:c r="E608" s="34"/>
      <x:c r="F608" s="34"/>
      <x:c r="G608" s="34"/>
      <x:c r="H608" s="34"/>
      <x:c r="I608" s="34"/>
      <x:c r="J608" s="34"/>
      <x:c r="K608" s="34"/>
      <x:c r="L608" s="34"/>
      <x:c r="M608" s="34"/>
      <x:c r="N608" s="34"/>
      <x:c r="O608" s="34"/>
      <x:c r="P608" s="34"/>
      <x:c r="Q608" s="34"/>
      <x:c r="R608" s="34"/>
      <x:c r="S608" s="34"/>
      <x:c r="T608" s="34"/>
      <x:c r="U608" s="34"/>
    </x:row>
    <x:row r="609">
      <x:c r="A609" s="34" t="n">
        <x:v>540</x:v>
      </x:c>
      <x:c r="B609" s="39" t="n">
        <x:v>-0.05477718990282298</x:v>
      </x:c>
      <x:c r="C609" s="35" t="n">
        <x:f>($B$7-0.5*$B$8^2)*$B$10+$B$8*SQRT($B$10)*B609</x:f>
        <x:v>0.0490445620194354</x:v>
      </x:c>
      <x:c r="D609" s="36" t="n">
        <x:f>$B$6*EXP(C609)</x:f>
        <x:v>105.02671517224746</x:v>
      </x:c>
      <x:c r="E609" s="34"/>
      <x:c r="F609" s="34"/>
      <x:c r="G609" s="34"/>
      <x:c r="H609" s="34"/>
      <x:c r="I609" s="34"/>
      <x:c r="J609" s="34"/>
      <x:c r="K609" s="34"/>
      <x:c r="L609" s="34"/>
      <x:c r="M609" s="34"/>
      <x:c r="N609" s="34"/>
      <x:c r="O609" s="34"/>
      <x:c r="P609" s="34"/>
      <x:c r="Q609" s="34"/>
      <x:c r="R609" s="34"/>
      <x:c r="S609" s="34"/>
      <x:c r="T609" s="34"/>
      <x:c r="U609" s="34"/>
    </x:row>
    <x:row r="610">
      <x:c r="A610" s="34" t="n">
        <x:v>541</x:v>
      </x:c>
      <x:c r="B610" s="39" t="n">
        <x:v>1.2404959127081314</x:v>
      </x:c>
      <x:c r="C610" s="35" t="n">
        <x:f>($B$7-0.5*$B$8^2)*$B$10+$B$8*SQRT($B$10)*B610</x:f>
        <x:v>0.30809918254162627</x:v>
      </x:c>
      <x:c r="D610" s="36" t="n">
        <x:f>$B$6*EXP(C610)</x:f>
        <x:v>136.08359534125756</x:v>
      </x:c>
      <x:c r="E610" s="34"/>
      <x:c r="F610" s="34"/>
      <x:c r="G610" s="34"/>
      <x:c r="H610" s="34"/>
      <x:c r="I610" s="34"/>
      <x:c r="J610" s="34"/>
      <x:c r="K610" s="34"/>
      <x:c r="L610" s="34"/>
      <x:c r="M610" s="34"/>
      <x:c r="N610" s="34"/>
      <x:c r="O610" s="34"/>
      <x:c r="P610" s="34"/>
      <x:c r="Q610" s="34"/>
      <x:c r="R610" s="34"/>
      <x:c r="S610" s="34"/>
      <x:c r="T610" s="34"/>
      <x:c r="U610" s="34"/>
    </x:row>
    <x:row r="611">
      <x:c r="A611" s="34" t="n">
        <x:v>542</x:v>
      </x:c>
      <x:c r="B611" s="39" t="n">
        <x:v>0.8228559538320525</x:v>
      </x:c>
      <x:c r="C611" s="35" t="n">
        <x:f>($B$7-0.5*$B$8^2)*$B$10+$B$8*SQRT($B$10)*B611</x:f>
        <x:v>0.2245711907664105</x:v>
      </x:c>
      <x:c r="D611" s="36" t="n">
        <x:f>$B$6*EXP(C611)</x:f>
        <x:v>125.17858237681688</x:v>
      </x:c>
      <x:c r="E611" s="34"/>
      <x:c r="F611" s="34"/>
      <x:c r="G611" s="34"/>
      <x:c r="H611" s="34"/>
      <x:c r="I611" s="34"/>
      <x:c r="J611" s="34"/>
      <x:c r="K611" s="34"/>
      <x:c r="L611" s="34"/>
      <x:c r="M611" s="34"/>
      <x:c r="N611" s="34"/>
      <x:c r="O611" s="34"/>
      <x:c r="P611" s="34"/>
      <x:c r="Q611" s="34"/>
      <x:c r="R611" s="34"/>
      <x:c r="S611" s="34"/>
      <x:c r="T611" s="34"/>
      <x:c r="U611" s="34"/>
    </x:row>
    <x:row r="612">
      <x:c r="A612" s="34" t="n">
        <x:v>543</x:v>
      </x:c>
      <x:c r="B612" s="39" t="n">
        <x:v>0.19884880547362796</x:v>
      </x:c>
      <x:c r="C612" s="35" t="n">
        <x:f>($B$7-0.5*$B$8^2)*$B$10+$B$8*SQRT($B$10)*B612</x:f>
        <x:v>0.0997697610947256</x:v>
      </x:c>
      <x:c r="D612" s="36" t="n">
        <x:f>$B$6*EXP(C612)</x:f>
        <x:v>110.49164940236102</x:v>
      </x:c>
      <x:c r="E612" s="34"/>
      <x:c r="F612" s="34"/>
      <x:c r="G612" s="34"/>
      <x:c r="H612" s="34"/>
      <x:c r="I612" s="34"/>
      <x:c r="J612" s="34"/>
      <x:c r="K612" s="34"/>
      <x:c r="L612" s="34"/>
      <x:c r="M612" s="34"/>
      <x:c r="N612" s="34"/>
      <x:c r="O612" s="34"/>
      <x:c r="P612" s="34"/>
      <x:c r="Q612" s="34"/>
      <x:c r="R612" s="34"/>
      <x:c r="S612" s="34"/>
      <x:c r="T612" s="34"/>
      <x:c r="U612" s="34"/>
    </x:row>
    <x:row r="613">
      <x:c r="A613" s="34" t="n">
        <x:v>544</x:v>
      </x:c>
      <x:c r="B613" s="39" t="n">
        <x:v>-1.5977902179333963</x:v>
      </x:c>
      <x:c r="C613" s="35" t="n">
        <x:f>($B$7-0.5*$B$8^2)*$B$10+$B$8*SQRT($B$10)*B613</x:f>
        <x:v>-0.2595580435866793</x:v>
      </x:c>
      <x:c r="D613" s="36" t="n">
        <x:f>$B$6*EXP(C613)</x:f>
        <x:v>77.13924323110153</x:v>
      </x:c>
      <x:c r="E613" s="34"/>
      <x:c r="F613" s="34"/>
      <x:c r="G613" s="34"/>
      <x:c r="H613" s="34"/>
      <x:c r="I613" s="34"/>
      <x:c r="J613" s="34"/>
      <x:c r="K613" s="34"/>
      <x:c r="L613" s="34"/>
      <x:c r="M613" s="34"/>
      <x:c r="N613" s="34"/>
      <x:c r="O613" s="34"/>
      <x:c r="P613" s="34"/>
      <x:c r="Q613" s="34"/>
      <x:c r="R613" s="34"/>
      <x:c r="S613" s="34"/>
      <x:c r="T613" s="34"/>
      <x:c r="U613" s="34"/>
    </x:row>
    <x:row r="614">
      <x:c r="A614" s="34" t="n">
        <x:v>545</x:v>
      </x:c>
      <x:c r="B614" s="39" t="n">
        <x:v>1.916162391109486</x:v>
      </x:c>
      <x:c r="C614" s="35" t="n">
        <x:f>($B$7-0.5*$B$8^2)*$B$10+$B$8*SQRT($B$10)*B614</x:f>
        <x:v>0.4432324782218972</x:v>
      </x:c>
      <x:c r="D614" s="36" t="n">
        <x:f>$B$6*EXP(C614)</x:f>
        <x:v>155.77344315811294</x:v>
      </x:c>
      <x:c r="E614" s="34"/>
      <x:c r="F614" s="34"/>
      <x:c r="G614" s="34"/>
      <x:c r="H614" s="34"/>
      <x:c r="I614" s="34"/>
      <x:c r="J614" s="34"/>
      <x:c r="K614" s="34"/>
      <x:c r="L614" s="34"/>
      <x:c r="M614" s="34"/>
      <x:c r="N614" s="34"/>
      <x:c r="O614" s="34"/>
      <x:c r="P614" s="34"/>
      <x:c r="Q614" s="34"/>
      <x:c r="R614" s="34"/>
      <x:c r="S614" s="34"/>
      <x:c r="T614" s="34"/>
      <x:c r="U614" s="34"/>
    </x:row>
    <x:row r="615">
      <x:c r="A615" s="34" t="n">
        <x:v>546</x:v>
      </x:c>
      <x:c r="B615" s="39" t="n">
        <x:v>-0.33494997965824147</x:v>
      </x:c>
      <x:c r="C615" s="35" t="n">
        <x:f>($B$7-0.5*$B$8^2)*$B$10+$B$8*SQRT($B$10)*B615</x:f>
        <x:v>-0.006989995931648299</x:v>
      </x:c>
      <x:c r="D615" s="36" t="n">
        <x:f>$B$6*EXP(C615)</x:f>
        <x:v>99.3034377267329</x:v>
      </x:c>
      <x:c r="E615" s="34"/>
      <x:c r="F615" s="34"/>
      <x:c r="G615" s="34"/>
      <x:c r="H615" s="34"/>
      <x:c r="I615" s="34"/>
      <x:c r="J615" s="34"/>
      <x:c r="K615" s="34"/>
      <x:c r="L615" s="34"/>
      <x:c r="M615" s="34"/>
      <x:c r="N615" s="34"/>
      <x:c r="O615" s="34"/>
      <x:c r="P615" s="34"/>
      <x:c r="Q615" s="34"/>
      <x:c r="R615" s="34"/>
      <x:c r="S615" s="34"/>
      <x:c r="T615" s="34"/>
      <x:c r="U615" s="34"/>
    </x:row>
    <x:row r="616">
      <x:c r="A616" s="34" t="n">
        <x:v>547</x:v>
      </x:c>
      <x:c r="B616" s="39" t="n">
        <x:v>1.6176008051827093</x:v>
      </x:c>
      <x:c r="C616" s="35" t="n">
        <x:f>($B$7-0.5*$B$8^2)*$B$10+$B$8*SQRT($B$10)*B616</x:f>
        <x:v>0.3835201610365419</x:v>
      </x:c>
      <x:c r="D616" s="36" t="n">
        <x:f>$B$6*EXP(C616)</x:f>
        <x:v>146.74411372849065</x:v>
      </x:c>
      <x:c r="E616" s="34"/>
      <x:c r="F616" s="34"/>
      <x:c r="G616" s="34"/>
      <x:c r="H616" s="34"/>
      <x:c r="I616" s="34"/>
      <x:c r="J616" s="34"/>
      <x:c r="K616" s="34"/>
      <x:c r="L616" s="34"/>
      <x:c r="M616" s="34"/>
      <x:c r="N616" s="34"/>
      <x:c r="O616" s="34"/>
      <x:c r="P616" s="34"/>
      <x:c r="Q616" s="34"/>
      <x:c r="R616" s="34"/>
      <x:c r="S616" s="34"/>
      <x:c r="T616" s="34"/>
      <x:c r="U616" s="34"/>
    </x:row>
    <x:row r="617">
      <x:c r="A617" s="34" t="n">
        <x:v>548</x:v>
      </x:c>
      <x:c r="B617" s="39" t="n">
        <x:v>-0.25518976965046025</x:v>
      </x:c>
      <x:c r="C617" s="35" t="n">
        <x:f>($B$7-0.5*$B$8^2)*$B$10+$B$8*SQRT($B$10)*B617</x:f>
        <x:v>0.008962046069907942</x:v>
      </x:c>
      <x:c r="D617" s="36" t="n">
        <x:f>$B$6*EXP(C617)</x:f>
        <x:v>100.90023254434017</x:v>
      </x:c>
      <x:c r="E617" s="34"/>
      <x:c r="F617" s="34"/>
      <x:c r="G617" s="34"/>
      <x:c r="H617" s="34"/>
      <x:c r="I617" s="34"/>
      <x:c r="J617" s="34"/>
      <x:c r="K617" s="34"/>
      <x:c r="L617" s="34"/>
      <x:c r="M617" s="34"/>
      <x:c r="N617" s="34"/>
      <x:c r="O617" s="34"/>
      <x:c r="P617" s="34"/>
      <x:c r="Q617" s="34"/>
      <x:c r="R617" s="34"/>
      <x:c r="S617" s="34"/>
      <x:c r="T617" s="34"/>
      <x:c r="U617" s="34"/>
    </x:row>
    <x:row r="618">
      <x:c r="A618" s="34" t="n">
        <x:v>549</x:v>
      </x:c>
      <x:c r="B618" s="39" t="n">
        <x:v>-0.40092974299446504</x:v>
      </x:c>
      <x:c r="C618" s="35" t="n">
        <x:f>($B$7-0.5*$B$8^2)*$B$10+$B$8*SQRT($B$10)*B618</x:f>
        <x:v>-0.020185948598893014</x:v>
      </x:c>
      <x:c r="D618" s="36" t="n">
        <x:f>$B$6*EXP(C618)</x:f>
        <x:v>98.00164236818735</x:v>
      </x:c>
      <x:c r="E618" s="34"/>
      <x:c r="F618" s="34"/>
      <x:c r="G618" s="34"/>
      <x:c r="H618" s="34"/>
      <x:c r="I618" s="34"/>
      <x:c r="J618" s="34"/>
      <x:c r="K618" s="34"/>
      <x:c r="L618" s="34"/>
      <x:c r="M618" s="34"/>
      <x:c r="N618" s="34"/>
      <x:c r="O618" s="34"/>
      <x:c r="P618" s="34"/>
      <x:c r="Q618" s="34"/>
      <x:c r="R618" s="34"/>
      <x:c r="S618" s="34"/>
      <x:c r="T618" s="34"/>
      <x:c r="U618" s="34"/>
    </x:row>
    <x:row r="619">
      <x:c r="A619" s="34" t="n">
        <x:v>550</x:v>
      </x:c>
      <x:c r="B619" s="39" t="n">
        <x:v>0.873358733886661</x:v>
      </x:c>
      <x:c r="C619" s="35" t="n">
        <x:f>($B$7-0.5*$B$8^2)*$B$10+$B$8*SQRT($B$10)*B619</x:f>
        <x:v>0.2346717467773322</x:v>
      </x:c>
      <x:c r="D619" s="36" t="n">
        <x:f>$B$6*EXP(C619)</x:f>
        <x:v>126.44936264927912</x:v>
      </x:c>
      <x:c r="E619" s="34"/>
      <x:c r="F619" s="34"/>
      <x:c r="G619" s="34"/>
      <x:c r="H619" s="34"/>
      <x:c r="I619" s="34"/>
      <x:c r="J619" s="34"/>
      <x:c r="K619" s="34"/>
      <x:c r="L619" s="34"/>
      <x:c r="M619" s="34"/>
      <x:c r="N619" s="34"/>
      <x:c r="O619" s="34"/>
      <x:c r="P619" s="34"/>
      <x:c r="Q619" s="34"/>
      <x:c r="R619" s="34"/>
      <x:c r="S619" s="34"/>
      <x:c r="T619" s="34"/>
      <x:c r="U619" s="34"/>
    </x:row>
    <x:row r="620">
      <x:c r="A620" s="34" t="n">
        <x:v>551</x:v>
      </x:c>
      <x:c r="B620" s="39" t="n">
        <x:v>2.892942198521649</x:v>
      </x:c>
      <x:c r="C620" s="35" t="n">
        <x:f>($B$7-0.5*$B$8^2)*$B$10+$B$8*SQRT($B$10)*B620</x:f>
        <x:v>0.6385884397043298</x:v>
      </x:c>
      <x:c r="D620" s="36" t="n">
        <x:f>$B$6*EXP(C620)</x:f>
        <x:v>189.38057706769698</x:v>
      </x:c>
      <x:c r="E620" s="34"/>
      <x:c r="F620" s="34"/>
      <x:c r="G620" s="34"/>
      <x:c r="H620" s="34"/>
      <x:c r="I620" s="34"/>
      <x:c r="J620" s="34"/>
      <x:c r="K620" s="34"/>
      <x:c r="L620" s="34"/>
      <x:c r="M620" s="34"/>
      <x:c r="N620" s="34"/>
      <x:c r="O620" s="34"/>
      <x:c r="P620" s="34"/>
      <x:c r="Q620" s="34"/>
      <x:c r="R620" s="34"/>
      <x:c r="S620" s="34"/>
      <x:c r="T620" s="34"/>
      <x:c r="U620" s="34"/>
    </x:row>
    <x:row r="621">
      <x:c r="A621" s="34" t="n">
        <x:v>552</x:v>
      </x:c>
      <x:c r="B621" s="39" t="n">
        <x:v>-1.4020596617987746</x:v>
      </x:c>
      <x:c r="C621" s="35" t="n">
        <x:f>($B$7-0.5*$B$8^2)*$B$10+$B$8*SQRT($B$10)*B621</x:f>
        <x:v>-0.22041193235975493</x:v>
      </x:c>
      <x:c r="D621" s="36" t="n">
        <x:f>$B$6*EXP(C621)</x:f>
        <x:v>80.21882825799506</x:v>
      </x:c>
      <x:c r="E621" s="34"/>
      <x:c r="F621" s="34"/>
      <x:c r="G621" s="34"/>
      <x:c r="H621" s="34"/>
      <x:c r="I621" s="34"/>
      <x:c r="J621" s="34"/>
      <x:c r="K621" s="34"/>
      <x:c r="L621" s="34"/>
      <x:c r="M621" s="34"/>
      <x:c r="N621" s="34"/>
      <x:c r="O621" s="34"/>
      <x:c r="P621" s="34"/>
      <x:c r="Q621" s="34"/>
      <x:c r="R621" s="34"/>
      <x:c r="S621" s="34"/>
      <x:c r="T621" s="34"/>
      <x:c r="U621" s="34"/>
    </x:row>
    <x:row r="622">
      <x:c r="A622" s="34" t="n">
        <x:v>553</x:v>
      </x:c>
      <x:c r="B622" s="39" t="n">
        <x:v>1.2118287325747772</x:v>
      </x:c>
      <x:c r="C622" s="35" t="n">
        <x:f>($B$7-0.5*$B$8^2)*$B$10+$B$8*SQRT($B$10)*B622</x:f>
        <x:v>0.30236574651495546</x:v>
      </x:c>
      <x:c r="D622" s="36" t="n">
        <x:f>$B$6*EXP(C622)</x:f>
        <x:v>135.30560117418503</x:v>
      </x:c>
      <x:c r="E622" s="34"/>
      <x:c r="F622" s="34"/>
      <x:c r="G622" s="34"/>
      <x:c r="H622" s="34"/>
      <x:c r="I622" s="34"/>
      <x:c r="J622" s="34"/>
      <x:c r="K622" s="34"/>
      <x:c r="L622" s="34"/>
      <x:c r="M622" s="34"/>
      <x:c r="N622" s="34"/>
      <x:c r="O622" s="34"/>
      <x:c r="P622" s="34"/>
      <x:c r="Q622" s="34"/>
      <x:c r="R622" s="34"/>
      <x:c r="S622" s="34"/>
      <x:c r="T622" s="34"/>
      <x:c r="U622" s="34"/>
    </x:row>
    <x:row r="623">
      <x:c r="A623" s="34" t="n">
        <x:v>554</x:v>
      </x:c>
      <x:c r="B623" s="39" t="n">
        <x:v>-1.850277342124797</x:v>
      </x:c>
      <x:c r="C623" s="35" t="n">
        <x:f>($B$7-0.5*$B$8^2)*$B$10+$B$8*SQRT($B$10)*B623</x:f>
        <x:v>-0.31005546842495946</x:v>
      </x:c>
      <x:c r="D623" s="36" t="n">
        <x:f>$B$6*EXP(C623)</x:f>
        <x:v>73.34062742051304</x:v>
      </x:c>
      <x:c r="E623" s="34"/>
      <x:c r="F623" s="34"/>
      <x:c r="G623" s="34"/>
      <x:c r="H623" s="34"/>
      <x:c r="I623" s="34"/>
      <x:c r="J623" s="34"/>
      <x:c r="K623" s="34"/>
      <x:c r="L623" s="34"/>
      <x:c r="M623" s="34"/>
      <x:c r="N623" s="34"/>
      <x:c r="O623" s="34"/>
      <x:c r="P623" s="34"/>
      <x:c r="Q623" s="34"/>
      <x:c r="R623" s="34"/>
      <x:c r="S623" s="34"/>
      <x:c r="T623" s="34"/>
      <x:c r="U623" s="34"/>
    </x:row>
    <x:row r="624">
      <x:c r="A624" s="34" t="n">
        <x:v>555</x:v>
      </x:c>
      <x:c r="B624" s="39" t="n">
        <x:v>1.7185180843741599</x:v>
      </x:c>
      <x:c r="C624" s="35" t="n">
        <x:f>($B$7-0.5*$B$8^2)*$B$10+$B$8*SQRT($B$10)*B624</x:f>
        <x:v>0.40370361687483197</x:v>
      </x:c>
      <x:c r="D624" s="36" t="n">
        <x:f>$B$6*EXP(C624)</x:f>
        <x:v>149.73600889227154</x:v>
      </x:c>
      <x:c r="E624" s="34"/>
      <x:c r="F624" s="34"/>
      <x:c r="G624" s="34"/>
      <x:c r="H624" s="34"/>
      <x:c r="I624" s="34"/>
      <x:c r="J624" s="34"/>
      <x:c r="K624" s="34"/>
      <x:c r="L624" s="34"/>
      <x:c r="M624" s="34"/>
      <x:c r="N624" s="34"/>
      <x:c r="O624" s="34"/>
      <x:c r="P624" s="34"/>
      <x:c r="Q624" s="34"/>
      <x:c r="R624" s="34"/>
      <x:c r="S624" s="34"/>
      <x:c r="T624" s="34"/>
      <x:c r="U624" s="34"/>
    </x:row>
    <x:row r="625">
      <x:c r="A625" s="34" t="n">
        <x:v>556</x:v>
      </x:c>
      <x:c r="B625" s="39" t="n">
        <x:v>-0.7790008597904318</x:v>
      </x:c>
      <x:c r="C625" s="35" t="n">
        <x:f>($B$7-0.5*$B$8^2)*$B$10+$B$8*SQRT($B$10)*B625</x:f>
        <x:v>-0.09580017195808638</x:v>
      </x:c>
      <x:c r="D625" s="36" t="n">
        <x:f>$B$6*EXP(C625)</x:f>
        <x:v>90.86455707934445</x:v>
      </x:c>
      <x:c r="E625" s="34"/>
      <x:c r="F625" s="34"/>
      <x:c r="G625" s="34"/>
      <x:c r="H625" s="34"/>
      <x:c r="I625" s="34"/>
      <x:c r="J625" s="34"/>
      <x:c r="K625" s="34"/>
      <x:c r="L625" s="34"/>
      <x:c r="M625" s="34"/>
      <x:c r="N625" s="34"/>
      <x:c r="O625" s="34"/>
      <x:c r="P625" s="34"/>
      <x:c r="Q625" s="34"/>
      <x:c r="R625" s="34"/>
      <x:c r="S625" s="34"/>
      <x:c r="T625" s="34"/>
      <x:c r="U625" s="34"/>
    </x:row>
    <x:row r="626">
      <x:c r="A626" s="34" t="n">
        <x:v>557</x:v>
      </x:c>
      <x:c r="B626" s="39" t="n">
        <x:v>-0.543467352209954</x:v>
      </x:c>
      <x:c r="C626" s="35" t="n">
        <x:f>($B$7-0.5*$B$8^2)*$B$10+$B$8*SQRT($B$10)*B626</x:f>
        <x:v>-0.04869347044199081</x:v>
      </x:c>
      <x:c r="D626" s="36" t="n">
        <x:f>$B$6*EXP(C626)</x:f>
        <x:v>95.24730460975526</x:v>
      </x:c>
      <x:c r="E626" s="34"/>
      <x:c r="F626" s="34"/>
      <x:c r="G626" s="34"/>
      <x:c r="H626" s="34"/>
      <x:c r="I626" s="34"/>
      <x:c r="J626" s="34"/>
      <x:c r="K626" s="34"/>
      <x:c r="L626" s="34"/>
      <x:c r="M626" s="34"/>
      <x:c r="N626" s="34"/>
      <x:c r="O626" s="34"/>
      <x:c r="P626" s="34"/>
      <x:c r="Q626" s="34"/>
      <x:c r="R626" s="34"/>
      <x:c r="S626" s="34"/>
      <x:c r="T626" s="34"/>
      <x:c r="U626" s="34"/>
    </x:row>
    <x:row r="627">
      <x:c r="A627" s="34" t="n">
        <x:v>558</x:v>
      </x:c>
      <x:c r="B627" s="39" t="n">
        <x:v>-1.9943154441608935</x:v>
      </x:c>
      <x:c r="C627" s="35" t="n">
        <x:f>($B$7-0.5*$B$8^2)*$B$10+$B$8*SQRT($B$10)*B627</x:f>
        <x:v>-0.3388630888321787</x:v>
      </x:c>
      <x:c r="D627" s="36" t="n">
        <x:f>$B$6*EXP(C627)</x:f>
        <x:v>71.25800025712769</x:v>
      </x:c>
      <x:c r="E627" s="34"/>
      <x:c r="F627" s="34"/>
      <x:c r="G627" s="34"/>
      <x:c r="H627" s="34"/>
      <x:c r="I627" s="34"/>
      <x:c r="J627" s="34"/>
      <x:c r="K627" s="34"/>
      <x:c r="L627" s="34"/>
      <x:c r="M627" s="34"/>
      <x:c r="N627" s="34"/>
      <x:c r="O627" s="34"/>
      <x:c r="P627" s="34"/>
      <x:c r="Q627" s="34"/>
      <x:c r="R627" s="34"/>
      <x:c r="S627" s="34"/>
      <x:c r="T627" s="34"/>
      <x:c r="U627" s="34"/>
    </x:row>
    <x:row r="628">
      <x:c r="A628" s="34" t="n">
        <x:v>559</x:v>
      </x:c>
      <x:c r="B628" s="39" t="n">
        <x:v>1.1637845869386862</x:v>
      </x:c>
      <x:c r="C628" s="35" t="n">
        <x:f>($B$7-0.5*$B$8^2)*$B$10+$B$8*SQRT($B$10)*B628</x:f>
        <x:v>0.29275691738773724</x:v>
      </x:c>
      <x:c r="D628" s="36" t="n">
        <x:f>$B$6*EXP(C628)</x:f>
        <x:v>134.01169916962027</x:v>
      </x:c>
      <x:c r="E628" s="34"/>
      <x:c r="F628" s="34"/>
      <x:c r="G628" s="34"/>
      <x:c r="H628" s="34"/>
      <x:c r="I628" s="34"/>
      <x:c r="J628" s="34"/>
      <x:c r="K628" s="34"/>
      <x:c r="L628" s="34"/>
      <x:c r="M628" s="34"/>
      <x:c r="N628" s="34"/>
      <x:c r="O628" s="34"/>
      <x:c r="P628" s="34"/>
      <x:c r="Q628" s="34"/>
      <x:c r="R628" s="34"/>
      <x:c r="S628" s="34"/>
      <x:c r="T628" s="34"/>
      <x:c r="U628" s="34"/>
    </x:row>
    <x:row r="629">
      <x:c r="A629" s="34" t="n">
        <x:v>560</x:v>
      </x:c>
      <x:c r="B629" s="39" t="n">
        <x:v>0.8643298341624553</x:v>
      </x:c>
      <x:c r="C629" s="35" t="n">
        <x:f>($B$7-0.5*$B$8^2)*$B$10+$B$8*SQRT($B$10)*B629</x:f>
        <x:v>0.23286596683249108</x:v>
      </x:c>
      <x:c r="D629" s="36" t="n">
        <x:f>$B$6*EXP(C629)</x:f>
        <x:v>126.2212289677748</x:v>
      </x:c>
      <x:c r="E629" s="34"/>
      <x:c r="F629" s="34"/>
      <x:c r="G629" s="34"/>
      <x:c r="H629" s="34"/>
      <x:c r="I629" s="34"/>
      <x:c r="J629" s="34"/>
      <x:c r="K629" s="34"/>
      <x:c r="L629" s="34"/>
      <x:c r="M629" s="34"/>
      <x:c r="N629" s="34"/>
      <x:c r="O629" s="34"/>
      <x:c r="P629" s="34"/>
      <x:c r="Q629" s="34"/>
      <x:c r="R629" s="34"/>
      <x:c r="S629" s="34"/>
      <x:c r="T629" s="34"/>
      <x:c r="U629" s="34"/>
    </x:row>
    <x:row r="630">
      <x:c r="A630" s="34" t="n">
        <x:v>561</x:v>
      </x:c>
      <x:c r="B630" s="39" t="n">
        <x:v>-1.972768572614205</x:v>
      </x:c>
      <x:c r="C630" s="35" t="n">
        <x:f>($B$7-0.5*$B$8^2)*$B$10+$B$8*SQRT($B$10)*B630</x:f>
        <x:v>-0.33455371452284105</x:v>
      </x:c>
      <x:c r="D630" s="36" t="n">
        <x:f>$B$6*EXP(C630)</x:f>
        <x:v>71.56574025995597</x:v>
      </x:c>
      <x:c r="E630" s="34"/>
      <x:c r="F630" s="34"/>
      <x:c r="G630" s="34"/>
      <x:c r="H630" s="34"/>
      <x:c r="I630" s="34"/>
      <x:c r="J630" s="34"/>
      <x:c r="K630" s="34"/>
      <x:c r="L630" s="34"/>
      <x:c r="M630" s="34"/>
      <x:c r="N630" s="34"/>
      <x:c r="O630" s="34"/>
      <x:c r="P630" s="34"/>
      <x:c r="Q630" s="34"/>
      <x:c r="R630" s="34"/>
      <x:c r="S630" s="34"/>
      <x:c r="T630" s="34"/>
      <x:c r="U630" s="34"/>
    </x:row>
    <x:row r="631">
      <x:c r="A631" s="34" t="n">
        <x:v>562</x:v>
      </x:c>
      <x:c r="B631" s="39" t="n">
        <x:v>-0.4593393036315408</x:v>
      </x:c>
      <x:c r="C631" s="35" t="n">
        <x:f>($B$7-0.5*$B$8^2)*$B$10+$B$8*SQRT($B$10)*B631</x:f>
        <x:v>-0.031867860726308164</x:v>
      </x:c>
      <x:c r="D631" s="36" t="n">
        <x:f>$B$6*EXP(C631)</x:f>
        <x:v>96.86345682913357</x:v>
      </x:c>
      <x:c r="E631" s="34"/>
      <x:c r="F631" s="34"/>
      <x:c r="G631" s="34"/>
      <x:c r="H631" s="34"/>
      <x:c r="I631" s="34"/>
      <x:c r="J631" s="34"/>
      <x:c r="K631" s="34"/>
      <x:c r="L631" s="34"/>
      <x:c r="M631" s="34"/>
      <x:c r="N631" s="34"/>
      <x:c r="O631" s="34"/>
      <x:c r="P631" s="34"/>
      <x:c r="Q631" s="34"/>
      <x:c r="R631" s="34"/>
      <x:c r="S631" s="34"/>
      <x:c r="T631" s="34"/>
      <x:c r="U631" s="34"/>
    </x:row>
    <x:row r="632">
      <x:c r="A632" s="34" t="n">
        <x:v>563</x:v>
      </x:c>
      <x:c r="B632" s="39" t="n">
        <x:v>0.019717513270960475</x:v>
      </x:c>
      <x:c r="C632" s="35" t="n">
        <x:f>($B$7-0.5*$B$8^2)*$B$10+$B$8*SQRT($B$10)*B632</x:f>
        <x:v>0.06394350265419209</x:v>
      </x:c>
      <x:c r="D632" s="36" t="n">
        <x:f>$B$6*EXP(C632)</x:f>
        <x:v>106.6032169072014</x:v>
      </x:c>
      <x:c r="E632" s="34"/>
      <x:c r="F632" s="34"/>
      <x:c r="G632" s="34"/>
      <x:c r="H632" s="34"/>
      <x:c r="I632" s="34"/>
      <x:c r="J632" s="34"/>
      <x:c r="K632" s="34"/>
      <x:c r="L632" s="34"/>
      <x:c r="M632" s="34"/>
      <x:c r="N632" s="34"/>
      <x:c r="O632" s="34"/>
      <x:c r="P632" s="34"/>
      <x:c r="Q632" s="34"/>
      <x:c r="R632" s="34"/>
      <x:c r="S632" s="34"/>
      <x:c r="T632" s="34"/>
      <x:c r="U632" s="34"/>
    </x:row>
    <x:row r="633">
      <x:c r="A633" s="34" t="n">
        <x:v>564</x:v>
      </x:c>
      <x:c r="B633" s="39" t="n">
        <x:v>0.10369509028747997</x:v>
      </x:c>
      <x:c r="C633" s="35" t="n">
        <x:f>($B$7-0.5*$B$8^2)*$B$10+$B$8*SQRT($B$10)*B633</x:f>
        <x:v>0.08073901805749599</x:v>
      </x:c>
      <x:c r="D633" s="36" t="n">
        <x:f>$B$6*EXP(C633)</x:f>
        <x:v>108.40879322696715</x:v>
      </x:c>
      <x:c r="E633" s="34"/>
      <x:c r="F633" s="34"/>
      <x:c r="G633" s="34"/>
      <x:c r="H633" s="34"/>
      <x:c r="I633" s="34"/>
      <x:c r="J633" s="34"/>
      <x:c r="K633" s="34"/>
      <x:c r="L633" s="34"/>
      <x:c r="M633" s="34"/>
      <x:c r="N633" s="34"/>
      <x:c r="O633" s="34"/>
      <x:c r="P633" s="34"/>
      <x:c r="Q633" s="34"/>
      <x:c r="R633" s="34"/>
      <x:c r="S633" s="34"/>
      <x:c r="T633" s="34"/>
      <x:c r="U633" s="34"/>
    </x:row>
    <x:row r="634">
      <x:c r="A634" s="34" t="n">
        <x:v>565</x:v>
      </x:c>
      <x:c r="B634" s="39" t="n">
        <x:v>-0.9727304649669638</x:v>
      </x:c>
      <x:c r="C634" s="35" t="n">
        <x:f>($B$7-0.5*$B$8^2)*$B$10+$B$8*SQRT($B$10)*B634</x:f>
        <x:v>-0.13454609299339276</x:v>
      </x:c>
      <x:c r="D634" s="36" t="n">
        <x:f>$B$6*EXP(C634)</x:f>
        <x:v>87.41125874822843</x:v>
      </x:c>
      <x:c r="E634" s="34"/>
      <x:c r="F634" s="34"/>
      <x:c r="G634" s="34"/>
      <x:c r="H634" s="34"/>
      <x:c r="I634" s="34"/>
      <x:c r="J634" s="34"/>
      <x:c r="K634" s="34"/>
      <x:c r="L634" s="34"/>
      <x:c r="M634" s="34"/>
      <x:c r="N634" s="34"/>
      <x:c r="O634" s="34"/>
      <x:c r="P634" s="34"/>
      <x:c r="Q634" s="34"/>
      <x:c r="R634" s="34"/>
      <x:c r="S634" s="34"/>
      <x:c r="T634" s="34"/>
      <x:c r="U634" s="34"/>
    </x:row>
    <x:row r="635">
      <x:c r="A635" s="34" t="n">
        <x:v>566</x:v>
      </x:c>
      <x:c r="B635" s="39" t="n">
        <x:v>-0.5088187883552863</x:v>
      </x:c>
      <x:c r="C635" s="35" t="n">
        <x:f>($B$7-0.5*$B$8^2)*$B$10+$B$8*SQRT($B$10)*B635</x:f>
        <x:v>-0.041763757671057264</x:v>
      </x:c>
      <x:c r="D635" s="36" t="n">
        <x:f>$B$6*EXP(C635)</x:f>
        <x:v>95.90963329621782</x:v>
      </x:c>
      <x:c r="E635" s="34"/>
      <x:c r="F635" s="34"/>
      <x:c r="G635" s="34"/>
      <x:c r="H635" s="34"/>
      <x:c r="I635" s="34"/>
      <x:c r="J635" s="34"/>
      <x:c r="K635" s="34"/>
      <x:c r="L635" s="34"/>
      <x:c r="M635" s="34"/>
      <x:c r="N635" s="34"/>
      <x:c r="O635" s="34"/>
      <x:c r="P635" s="34"/>
      <x:c r="Q635" s="34"/>
      <x:c r="R635" s="34"/>
      <x:c r="S635" s="34"/>
      <x:c r="T635" s="34"/>
      <x:c r="U635" s="34"/>
    </x:row>
    <x:row r="636">
      <x:c r="A636" s="34" t="n">
        <x:v>567</x:v>
      </x:c>
      <x:c r="B636" s="39" t="n">
        <x:v>0.4644644334862498</x:v>
      </x:c>
      <x:c r="C636" s="35" t="n">
        <x:f>($B$7-0.5*$B$8^2)*$B$10+$B$8*SQRT($B$10)*B636</x:f>
        <x:v>0.15289288669724996</x:v>
      </x:c>
      <x:c r="D636" s="36" t="n">
        <x:f>$B$6*EXP(C636)</x:f>
        <x:v>116.52001638202655</x:v>
      </x:c>
      <x:c r="E636" s="34"/>
      <x:c r="F636" s="34"/>
      <x:c r="G636" s="34"/>
      <x:c r="H636" s="34"/>
      <x:c r="I636" s="34"/>
      <x:c r="J636" s="34"/>
      <x:c r="K636" s="34"/>
      <x:c r="L636" s="34"/>
      <x:c r="M636" s="34"/>
      <x:c r="N636" s="34"/>
      <x:c r="O636" s="34"/>
      <x:c r="P636" s="34"/>
      <x:c r="Q636" s="34"/>
      <x:c r="R636" s="34"/>
      <x:c r="S636" s="34"/>
      <x:c r="T636" s="34"/>
      <x:c r="U636" s="34"/>
    </x:row>
    <x:row r="637">
      <x:c r="A637" s="34" t="n">
        <x:v>568</x:v>
      </x:c>
      <x:c r="B637" s="39" t="n">
        <x:v>0.6621319847728933</x:v>
      </x:c>
      <x:c r="C637" s="35" t="n">
        <x:f>($B$7-0.5*$B$8^2)*$B$10+$B$8*SQRT($B$10)*B637</x:f>
        <x:v>0.19242639695457867</x:v>
      </x:c>
      <x:c r="D637" s="36" t="n">
        <x:f>$B$6*EXP(C637)</x:f>
        <x:v>121.2187279748496</x:v>
      </x:c>
      <x:c r="E637" s="34"/>
      <x:c r="F637" s="34"/>
      <x:c r="G637" s="34"/>
      <x:c r="H637" s="34"/>
      <x:c r="I637" s="34"/>
      <x:c r="J637" s="34"/>
      <x:c r="K637" s="34"/>
      <x:c r="L637" s="34"/>
      <x:c r="M637" s="34"/>
      <x:c r="N637" s="34"/>
      <x:c r="O637" s="34"/>
      <x:c r="P637" s="34"/>
      <x:c r="Q637" s="34"/>
      <x:c r="R637" s="34"/>
      <x:c r="S637" s="34"/>
      <x:c r="T637" s="34"/>
      <x:c r="U637" s="34"/>
    </x:row>
    <x:row r="638">
      <x:c r="A638" s="34" t="n">
        <x:v>569</x:v>
      </x:c>
      <x:c r="B638" s="39" t="n">
        <x:v>1.0859659178438839</x:v>
      </x:c>
      <x:c r="C638" s="35" t="n">
        <x:f>($B$7-0.5*$B$8^2)*$B$10+$B$8*SQRT($B$10)*B638</x:f>
        <x:v>0.27719318356877676</x:v>
      </x:c>
      <x:c r="D638" s="36" t="n">
        <x:f>$B$6*EXP(C638)</x:f>
        <x:v>131.94212369194838</x:v>
      </x:c>
      <x:c r="E638" s="34"/>
      <x:c r="F638" s="34"/>
      <x:c r="G638" s="34"/>
      <x:c r="H638" s="34"/>
      <x:c r="I638" s="34"/>
      <x:c r="J638" s="34"/>
      <x:c r="K638" s="34"/>
      <x:c r="L638" s="34"/>
      <x:c r="M638" s="34"/>
      <x:c r="N638" s="34"/>
      <x:c r="O638" s="34"/>
      <x:c r="P638" s="34"/>
      <x:c r="Q638" s="34"/>
      <x:c r="R638" s="34"/>
      <x:c r="S638" s="34"/>
      <x:c r="T638" s="34"/>
      <x:c r="U638" s="34"/>
    </x:row>
    <x:row r="639">
      <x:c r="A639" s="34" t="n">
        <x:v>570</x:v>
      </x:c>
      <x:c r="B639" s="39" t="n">
        <x:v>-0.19882275159068802</x:v>
      </x:c>
      <x:c r="C639" s="35" t="n">
        <x:f>($B$7-0.5*$B$8^2)*$B$10+$B$8*SQRT($B$10)*B639</x:f>
        <x:v>0.02023544968186239</x:v>
      </x:c>
      <x:c r="D639" s="36" t="n">
        <x:f>$B$6*EXP(C639)</x:f>
        <x:v>102.04415743881428</x:v>
      </x:c>
      <x:c r="E639" s="34"/>
      <x:c r="F639" s="34"/>
      <x:c r="G639" s="34"/>
      <x:c r="H639" s="34"/>
      <x:c r="I639" s="34"/>
      <x:c r="J639" s="34"/>
      <x:c r="K639" s="34"/>
      <x:c r="L639" s="34"/>
      <x:c r="M639" s="34"/>
      <x:c r="N639" s="34"/>
      <x:c r="O639" s="34"/>
      <x:c r="P639" s="34"/>
      <x:c r="Q639" s="34"/>
      <x:c r="R639" s="34"/>
      <x:c r="S639" s="34"/>
      <x:c r="T639" s="34"/>
      <x:c r="U639" s="34"/>
    </x:row>
    <x:row r="640">
      <x:c r="A640" s="34" t="n">
        <x:v>571</x:v>
      </x:c>
      <x:c r="B640" s="39" t="n">
        <x:v>0.7679805714594758</x:v>
      </x:c>
      <x:c r="C640" s="35" t="n">
        <x:f>($B$7-0.5*$B$8^2)*$B$10+$B$8*SQRT($B$10)*B640</x:f>
        <x:v>0.21359611429189518</x:v>
      </x:c>
      <x:c r="D640" s="36" t="n">
        <x:f>$B$6*EXP(C640)</x:f>
        <x:v>123.81224938161806</x:v>
      </x:c>
      <x:c r="E640" s="34"/>
      <x:c r="F640" s="34"/>
      <x:c r="G640" s="34"/>
      <x:c r="H640" s="34"/>
      <x:c r="I640" s="34"/>
      <x:c r="J640" s="34"/>
      <x:c r="K640" s="34"/>
      <x:c r="L640" s="34"/>
      <x:c r="M640" s="34"/>
      <x:c r="N640" s="34"/>
      <x:c r="O640" s="34"/>
      <x:c r="P640" s="34"/>
      <x:c r="Q640" s="34"/>
      <x:c r="R640" s="34"/>
      <x:c r="S640" s="34"/>
      <x:c r="T640" s="34"/>
      <x:c r="U640" s="34"/>
    </x:row>
    <x:row r="641">
      <x:c r="A641" s="34" t="n">
        <x:v>572</x:v>
      </x:c>
      <x:c r="B641" s="39" t="n">
        <x:v>1.5257602864414757</x:v>
      </x:c>
      <x:c r="C641" s="35" t="n">
        <x:f>($B$7-0.5*$B$8^2)*$B$10+$B$8*SQRT($B$10)*B641</x:f>
        <x:v>0.36515205728829514</x:v>
      </x:c>
      <x:c r="D641" s="36" t="n">
        <x:f>$B$6*EXP(C641)</x:f>
        <x:v>144.07330654572553</x:v>
      </x:c>
      <x:c r="E641" s="34"/>
      <x:c r="F641" s="34"/>
      <x:c r="G641" s="34"/>
      <x:c r="H641" s="34"/>
      <x:c r="I641" s="34"/>
      <x:c r="J641" s="34"/>
      <x:c r="K641" s="34"/>
      <x:c r="L641" s="34"/>
      <x:c r="M641" s="34"/>
      <x:c r="N641" s="34"/>
      <x:c r="O641" s="34"/>
      <x:c r="P641" s="34"/>
      <x:c r="Q641" s="34"/>
      <x:c r="R641" s="34"/>
      <x:c r="S641" s="34"/>
      <x:c r="T641" s="34"/>
      <x:c r="U641" s="34"/>
    </x:row>
    <x:row r="642">
      <x:c r="A642" s="34" t="n">
        <x:v>573</x:v>
      </x:c>
      <x:c r="B642" s="39" t="n">
        <x:v>0.6720542226308869</x:v>
      </x:c>
      <x:c r="C642" s="35" t="n">
        <x:f>($B$7-0.5*$B$8^2)*$B$10+$B$8*SQRT($B$10)*B642</x:f>
        <x:v>0.19441084452617738</x:v>
      </x:c>
      <x:c r="D642" s="36" t="n">
        <x:f>$B$6*EXP(C642)</x:f>
        <x:v>121.45951902479852</x:v>
      </x:c>
      <x:c r="E642" s="34"/>
      <x:c r="F642" s="34"/>
      <x:c r="G642" s="34"/>
      <x:c r="H642" s="34"/>
      <x:c r="I642" s="34"/>
      <x:c r="J642" s="34"/>
      <x:c r="K642" s="34"/>
      <x:c r="L642" s="34"/>
      <x:c r="M642" s="34"/>
      <x:c r="N642" s="34"/>
      <x:c r="O642" s="34"/>
      <x:c r="P642" s="34"/>
      <x:c r="Q642" s="34"/>
      <x:c r="R642" s="34"/>
      <x:c r="S642" s="34"/>
      <x:c r="T642" s="34"/>
      <x:c r="U642" s="34"/>
    </x:row>
    <x:row r="643">
      <x:c r="A643" s="34" t="n">
        <x:v>574</x:v>
      </x:c>
      <x:c r="B643" s="39" t="n">
        <x:v>1.35762839239617</x:v>
      </x:c>
      <x:c r="C643" s="35" t="n">
        <x:f>($B$7-0.5*$B$8^2)*$B$10+$B$8*SQRT($B$10)*B643</x:f>
        <x:v>0.33152567847923403</x:v>
      </x:c>
      <x:c r="D643" s="36" t="n">
        <x:f>$B$6*EXP(C643)</x:f>
        <x:v>139.3091918300941</x:v>
      </x:c>
      <x:c r="E643" s="34"/>
      <x:c r="F643" s="34"/>
      <x:c r="G643" s="34"/>
      <x:c r="H643" s="34"/>
      <x:c r="I643" s="34"/>
      <x:c r="J643" s="34"/>
      <x:c r="K643" s="34"/>
      <x:c r="L643" s="34"/>
      <x:c r="M643" s="34"/>
      <x:c r="N643" s="34"/>
      <x:c r="O643" s="34"/>
      <x:c r="P643" s="34"/>
      <x:c r="Q643" s="34"/>
      <x:c r="R643" s="34"/>
      <x:c r="S643" s="34"/>
      <x:c r="T643" s="34"/>
      <x:c r="U643" s="34"/>
    </x:row>
    <x:row r="644">
      <x:c r="A644" s="34" t="n">
        <x:v>575</x:v>
      </x:c>
      <x:c r="B644" s="39" t="n">
        <x:v>1.588487054865629</x:v>
      </x:c>
      <x:c r="C644" s="35" t="n">
        <x:f>($B$7-0.5*$B$8^2)*$B$10+$B$8*SQRT($B$10)*B644</x:f>
        <x:v>0.3776974109731258</x:v>
      </x:c>
      <x:c r="D644" s="36" t="n">
        <x:f>$B$6*EXP(C644)</x:f>
        <x:v>145.892142246604</x:v>
      </x:c>
      <x:c r="E644" s="34"/>
      <x:c r="F644" s="34"/>
      <x:c r="G644" s="34"/>
      <x:c r="H644" s="34"/>
      <x:c r="I644" s="34"/>
      <x:c r="J644" s="34"/>
      <x:c r="K644" s="34"/>
      <x:c r="L644" s="34"/>
      <x:c r="M644" s="34"/>
      <x:c r="N644" s="34"/>
      <x:c r="O644" s="34"/>
      <x:c r="P644" s="34"/>
      <x:c r="Q644" s="34"/>
      <x:c r="R644" s="34"/>
      <x:c r="S644" s="34"/>
      <x:c r="T644" s="34"/>
      <x:c r="U644" s="34"/>
    </x:row>
    <x:row r="645">
      <x:c r="A645" s="34" t="n">
        <x:v>576</x:v>
      </x:c>
      <x:c r="B645" s="39" t="n">
        <x:v>0.003517609900616109</x:v>
      </x:c>
      <x:c r="C645" s="35" t="n">
        <x:f>($B$7-0.5*$B$8^2)*$B$10+$B$8*SQRT($B$10)*B645</x:f>
        <x:v>0.06070352198012322</x:v>
      </x:c>
      <x:c r="D645" s="36" t="n">
        <x:f>$B$6*EXP(C645)</x:f>
        <x:v>106.25838347311625</x:v>
      </x:c>
      <x:c r="E645" s="34"/>
      <x:c r="F645" s="34"/>
      <x:c r="G645" s="34"/>
      <x:c r="H645" s="34"/>
      <x:c r="I645" s="34"/>
      <x:c r="J645" s="34"/>
      <x:c r="K645" s="34"/>
      <x:c r="L645" s="34"/>
      <x:c r="M645" s="34"/>
      <x:c r="N645" s="34"/>
      <x:c r="O645" s="34"/>
      <x:c r="P645" s="34"/>
      <x:c r="Q645" s="34"/>
      <x:c r="R645" s="34"/>
      <x:c r="S645" s="34"/>
      <x:c r="T645" s="34"/>
      <x:c r="U645" s="34"/>
    </x:row>
    <x:row r="646">
      <x:c r="A646" s="34" t="n">
        <x:v>577</x:v>
      </x:c>
      <x:c r="B646" s="39" t="n">
        <x:v>-0.49578490176646045</x:v>
      </x:c>
      <x:c r="C646" s="35" t="n">
        <x:f>($B$7-0.5*$B$8^2)*$B$10+$B$8*SQRT($B$10)*B646</x:f>
        <x:v>-0.0391569803532921</x:v>
      </x:c>
      <x:c r="D646" s="36" t="n">
        <x:f>$B$6*EXP(C646)</x:f>
        <x:v>96.15997450297762</x:v>
      </x:c>
      <x:c r="E646" s="34"/>
      <x:c r="F646" s="34"/>
      <x:c r="G646" s="34"/>
      <x:c r="H646" s="34"/>
      <x:c r="I646" s="34"/>
      <x:c r="J646" s="34"/>
      <x:c r="K646" s="34"/>
      <x:c r="L646" s="34"/>
      <x:c r="M646" s="34"/>
      <x:c r="N646" s="34"/>
      <x:c r="O646" s="34"/>
      <x:c r="P646" s="34"/>
      <x:c r="Q646" s="34"/>
      <x:c r="R646" s="34"/>
      <x:c r="S646" s="34"/>
      <x:c r="T646" s="34"/>
      <x:c r="U646" s="34"/>
    </x:row>
    <x:row r="647">
      <x:c r="A647" s="34" t="n">
        <x:v>578</x:v>
      </x:c>
      <x:c r="B647" s="39" t="n">
        <x:v>0.3872827997236486</x:v>
      </x:c>
      <x:c r="C647" s="35" t="n">
        <x:f>($B$7-0.5*$B$8^2)*$B$10+$B$8*SQRT($B$10)*B647</x:f>
        <x:v>0.13745655994472972</x:v>
      </x:c>
      <x:c r="D647" s="36" t="n">
        <x:f>$B$6*EXP(C647)</x:f>
        <x:v>114.73518638611276</x:v>
      </x:c>
      <x:c r="E647" s="34"/>
      <x:c r="F647" s="34"/>
      <x:c r="G647" s="34"/>
      <x:c r="H647" s="34"/>
      <x:c r="I647" s="34"/>
      <x:c r="J647" s="34"/>
      <x:c r="K647" s="34"/>
      <x:c r="L647" s="34"/>
      <x:c r="M647" s="34"/>
      <x:c r="N647" s="34"/>
      <x:c r="O647" s="34"/>
      <x:c r="P647" s="34"/>
      <x:c r="Q647" s="34"/>
      <x:c r="R647" s="34"/>
      <x:c r="S647" s="34"/>
      <x:c r="T647" s="34"/>
      <x:c r="U647" s="34"/>
    </x:row>
    <x:row r="648">
      <x:c r="A648" s="34" t="n">
        <x:v>579</x:v>
      </x:c>
      <x:c r="B648" s="39" t="n">
        <x:v>1.626288707827664</x:v>
      </x:c>
      <x:c r="C648" s="35" t="n">
        <x:f>($B$7-0.5*$B$8^2)*$B$10+$B$8*SQRT($B$10)*B648</x:f>
        <x:v>0.38525774156553283</x:v>
      </x:c>
      <x:c r="D648" s="36" t="n">
        <x:f>$B$6*EXP(C648)</x:f>
        <x:v>146.99931509550407</x:v>
      </x:c>
      <x:c r="E648" s="34"/>
      <x:c r="F648" s="34"/>
      <x:c r="G648" s="34"/>
      <x:c r="H648" s="34"/>
      <x:c r="I648" s="34"/>
      <x:c r="J648" s="34"/>
      <x:c r="K648" s="34"/>
      <x:c r="L648" s="34"/>
      <x:c r="M648" s="34"/>
      <x:c r="N648" s="34"/>
      <x:c r="O648" s="34"/>
      <x:c r="P648" s="34"/>
      <x:c r="Q648" s="34"/>
      <x:c r="R648" s="34"/>
      <x:c r="S648" s="34"/>
      <x:c r="T648" s="34"/>
      <x:c r="U648" s="34"/>
    </x:row>
    <x:row r="649">
      <x:c r="A649" s="34" t="n">
        <x:v>580</x:v>
      </x:c>
      <x:c r="B649" s="39" t="n">
        <x:v>1.0054876388398697</x:v>
      </x:c>
      <x:c r="C649" s="35" t="n">
        <x:f>($B$7-0.5*$B$8^2)*$B$10+$B$8*SQRT($B$10)*B649</x:f>
        <x:v>0.26109752776797396</x:v>
      </x:c>
      <x:c r="D649" s="36" t="n">
        <x:f>$B$6*EXP(C649)</x:f>
        <x:v>129.8354284854576</x:v>
      </x:c>
      <x:c r="E649" s="34"/>
      <x:c r="F649" s="34"/>
      <x:c r="G649" s="34"/>
      <x:c r="H649" s="34"/>
      <x:c r="I649" s="34"/>
      <x:c r="J649" s="34"/>
      <x:c r="K649" s="34"/>
      <x:c r="L649" s="34"/>
      <x:c r="M649" s="34"/>
      <x:c r="N649" s="34"/>
      <x:c r="O649" s="34"/>
      <x:c r="P649" s="34"/>
      <x:c r="Q649" s="34"/>
      <x:c r="R649" s="34"/>
      <x:c r="S649" s="34"/>
      <x:c r="T649" s="34"/>
      <x:c r="U649" s="34"/>
    </x:row>
    <x:row r="650">
      <x:c r="A650" s="34" t="n">
        <x:v>581</x:v>
      </x:c>
      <x:c r="B650" s="39" t="n">
        <x:v>0.4532387511849724</x:v>
      </x:c>
      <x:c r="C650" s="35" t="n">
        <x:f>($B$7-0.5*$B$8^2)*$B$10+$B$8*SQRT($B$10)*B650</x:f>
        <x:v>0.1506477502369945</x:v>
      </x:c>
      <x:c r="D650" s="36" t="n">
        <x:f>$B$6*EXP(C650)</x:f>
        <x:v>116.25870649284155</x:v>
      </x:c>
      <x:c r="E650" s="34"/>
      <x:c r="F650" s="34"/>
      <x:c r="G650" s="34"/>
      <x:c r="H650" s="34"/>
      <x:c r="I650" s="34"/>
      <x:c r="J650" s="34"/>
      <x:c r="K650" s="34"/>
      <x:c r="L650" s="34"/>
      <x:c r="M650" s="34"/>
      <x:c r="N650" s="34"/>
      <x:c r="O650" s="34"/>
      <x:c r="P650" s="34"/>
      <x:c r="Q650" s="34"/>
      <x:c r="R650" s="34"/>
      <x:c r="S650" s="34"/>
      <x:c r="T650" s="34"/>
      <x:c r="U650" s="34"/>
    </x:row>
    <x:row r="651">
      <x:c r="A651" s="34" t="n">
        <x:v>582</x:v>
      </x:c>
      <x:c r="B651" s="39" t="n">
        <x:v>-0.5832135310835126</x:v>
      </x:c>
      <x:c r="C651" s="35" t="n">
        <x:f>($B$7-0.5*$B$8^2)*$B$10+$B$8*SQRT($B$10)*B651</x:f>
        <x:v>-0.05664270621670253</x:v>
      </x:c>
      <x:c r="D651" s="36" t="n">
        <x:f>$B$6*EXP(C651)</x:f>
        <x:v>94.49316272553241</x:v>
      </x:c>
      <x:c r="E651" s="34"/>
      <x:c r="F651" s="34"/>
      <x:c r="G651" s="34"/>
      <x:c r="H651" s="34"/>
      <x:c r="I651" s="34"/>
      <x:c r="J651" s="34"/>
      <x:c r="K651" s="34"/>
      <x:c r="L651" s="34"/>
      <x:c r="M651" s="34"/>
      <x:c r="N651" s="34"/>
      <x:c r="O651" s="34"/>
      <x:c r="P651" s="34"/>
      <x:c r="Q651" s="34"/>
      <x:c r="R651" s="34"/>
      <x:c r="S651" s="34"/>
      <x:c r="T651" s="34"/>
      <x:c r="U651" s="34"/>
    </x:row>
    <x:row r="652">
      <x:c r="A652" s="34" t="n">
        <x:v>583</x:v>
      </x:c>
      <x:c r="B652" s="39" t="n">
        <x:v>0.6876559474666228</x:v>
      </x:c>
      <x:c r="C652" s="35" t="n">
        <x:f>($B$7-0.5*$B$8^2)*$B$10+$B$8*SQRT($B$10)*B652</x:f>
        <x:v>0.19753118949332457</x:v>
      </x:c>
      <x:c r="D652" s="36" t="n">
        <x:f>$B$6*EXP(C652)</x:f>
        <x:v>121.83910653770297</x:v>
      </x:c>
      <x:c r="E652" s="34"/>
      <x:c r="F652" s="34"/>
      <x:c r="G652" s="34"/>
      <x:c r="H652" s="34"/>
      <x:c r="I652" s="34"/>
      <x:c r="J652" s="34"/>
      <x:c r="K652" s="34"/>
      <x:c r="L652" s="34"/>
      <x:c r="M652" s="34"/>
      <x:c r="N652" s="34"/>
      <x:c r="O652" s="34"/>
      <x:c r="P652" s="34"/>
      <x:c r="Q652" s="34"/>
      <x:c r="R652" s="34"/>
      <x:c r="S652" s="34"/>
      <x:c r="T652" s="34"/>
      <x:c r="U652" s="34"/>
    </x:row>
    <x:row r="653">
      <x:c r="A653" s="34" t="n">
        <x:v>584</x:v>
      </x:c>
      <x:c r="B653" s="39" t="n">
        <x:v>-2.600510225728202</x:v>
      </x:c>
      <x:c r="C653" s="35" t="n">
        <x:f>($B$7-0.5*$B$8^2)*$B$10+$B$8*SQRT($B$10)*B653</x:f>
        <x:v>-0.4601020451456404</x:v>
      </x:c>
      <x:c r="D653" s="36" t="n">
        <x:f>$B$6*EXP(C653)</x:f>
        <x:v>63.12192293621132</x:v>
      </x:c>
      <x:c r="E653" s="34"/>
      <x:c r="F653" s="34"/>
      <x:c r="G653" s="34"/>
      <x:c r="H653" s="34"/>
      <x:c r="I653" s="34"/>
      <x:c r="J653" s="34"/>
      <x:c r="K653" s="34"/>
      <x:c r="L653" s="34"/>
      <x:c r="M653" s="34"/>
      <x:c r="N653" s="34"/>
      <x:c r="O653" s="34"/>
      <x:c r="P653" s="34"/>
      <x:c r="Q653" s="34"/>
      <x:c r="R653" s="34"/>
      <x:c r="S653" s="34"/>
      <x:c r="T653" s="34"/>
      <x:c r="U653" s="34"/>
    </x:row>
    <x:row r="654">
      <x:c r="A654" s="34" t="n">
        <x:v>585</x:v>
      </x:c>
      <x:c r="B654" s="39" t="n">
        <x:v>-0.32217882526593944</x:v>
      </x:c>
      <x:c r="C654" s="35" t="n">
        <x:f>($B$7-0.5*$B$8^2)*$B$10+$B$8*SQRT($B$10)*B654</x:f>
        <x:v>-0.004435765053187893</x:v>
      </x:c>
      <x:c r="D654" s="36" t="n">
        <x:f>$B$6*EXP(C654)</x:f>
        <x:v>99.55740584223717</x:v>
      </x:c>
      <x:c r="E654" s="34"/>
      <x:c r="F654" s="34"/>
      <x:c r="G654" s="34"/>
      <x:c r="H654" s="34"/>
      <x:c r="I654" s="34"/>
      <x:c r="J654" s="34"/>
      <x:c r="K654" s="34"/>
      <x:c r="L654" s="34"/>
      <x:c r="M654" s="34"/>
      <x:c r="N654" s="34"/>
      <x:c r="O654" s="34"/>
      <x:c r="P654" s="34"/>
      <x:c r="Q654" s="34"/>
      <x:c r="R654" s="34"/>
      <x:c r="S654" s="34"/>
      <x:c r="T654" s="34"/>
      <x:c r="U654" s="34"/>
    </x:row>
    <x:row r="655">
      <x:c r="A655" s="34" t="n">
        <x:v>586</x:v>
      </x:c>
      <x:c r="B655" s="39" t="n">
        <x:v>0.2432661345713133</x:v>
      </x:c>
      <x:c r="C655" s="35" t="n">
        <x:f>($B$7-0.5*$B$8^2)*$B$10+$B$8*SQRT($B$10)*B655</x:f>
        <x:v>0.10865322691426266</x:v>
      </x:c>
      <x:c r="D655" s="36" t="n">
        <x:f>$B$6*EXP(C655)</x:f>
        <x:v>111.47757090943855</x:v>
      </x:c>
      <x:c r="E655" s="34"/>
      <x:c r="F655" s="34"/>
      <x:c r="G655" s="34"/>
      <x:c r="H655" s="34"/>
      <x:c r="I655" s="34"/>
      <x:c r="J655" s="34"/>
      <x:c r="K655" s="34"/>
      <x:c r="L655" s="34"/>
      <x:c r="M655" s="34"/>
      <x:c r="N655" s="34"/>
      <x:c r="O655" s="34"/>
      <x:c r="P655" s="34"/>
      <x:c r="Q655" s="34"/>
      <x:c r="R655" s="34"/>
      <x:c r="S655" s="34"/>
      <x:c r="T655" s="34"/>
      <x:c r="U655" s="34"/>
    </x:row>
    <x:row r="656">
      <x:c r="A656" s="34" t="n">
        <x:v>587</x:v>
      </x:c>
      <x:c r="B656" s="39" t="n">
        <x:v>-0.9014900333327829</x:v>
      </x:c>
      <x:c r="C656" s="35" t="n">
        <x:f>($B$7-0.5*$B$8^2)*$B$10+$B$8*SQRT($B$10)*B656</x:f>
        <x:v>-0.1202980066665566</x:v>
      </x:c>
      <x:c r="D656" s="36" t="n">
        <x:f>$B$6*EXP(C656)</x:f>
        <x:v>88.66561678932018</x:v>
      </x:c>
      <x:c r="E656" s="34"/>
      <x:c r="F656" s="34"/>
      <x:c r="G656" s="34"/>
      <x:c r="H656" s="34"/>
      <x:c r="I656" s="34"/>
      <x:c r="J656" s="34"/>
      <x:c r="K656" s="34"/>
      <x:c r="L656" s="34"/>
      <x:c r="M656" s="34"/>
      <x:c r="N656" s="34"/>
      <x:c r="O656" s="34"/>
      <x:c r="P656" s="34"/>
      <x:c r="Q656" s="34"/>
      <x:c r="R656" s="34"/>
      <x:c r="S656" s="34"/>
      <x:c r="T656" s="34"/>
      <x:c r="U656" s="34"/>
    </x:row>
    <x:row r="657">
      <x:c r="A657" s="34" t="n">
        <x:v>588</x:v>
      </x:c>
      <x:c r="B657" s="39" t="n">
        <x:v>0.4893617470440866</x:v>
      </x:c>
      <x:c r="C657" s="35" t="n">
        <x:f>($B$7-0.5*$B$8^2)*$B$10+$B$8*SQRT($B$10)*B657</x:f>
        <x:v>0.15787234940881734</x:v>
      </x:c>
      <x:c r="D657" s="36" t="n">
        <x:f>$B$6*EXP(C657)</x:f>
        <x:v>117.10167041920212</x:v>
      </x:c>
      <x:c r="E657" s="34"/>
      <x:c r="F657" s="34"/>
      <x:c r="G657" s="34"/>
      <x:c r="H657" s="34"/>
      <x:c r="I657" s="34"/>
      <x:c r="J657" s="34"/>
      <x:c r="K657" s="34"/>
      <x:c r="L657" s="34"/>
      <x:c r="M657" s="34"/>
      <x:c r="N657" s="34"/>
      <x:c r="O657" s="34"/>
      <x:c r="P657" s="34"/>
      <x:c r="Q657" s="34"/>
      <x:c r="R657" s="34"/>
      <x:c r="S657" s="34"/>
      <x:c r="T657" s="34"/>
      <x:c r="U657" s="34"/>
    </x:row>
    <x:row r="658">
      <x:c r="A658" s="34" t="n">
        <x:v>589</x:v>
      </x:c>
      <x:c r="B658" s="39" t="n">
        <x:v>1.647862609198185</x:v>
      </x:c>
      <x:c r="C658" s="35" t="n">
        <x:f>($B$7-0.5*$B$8^2)*$B$10+$B$8*SQRT($B$10)*B658</x:f>
        <x:v>0.38957252183963703</x:v>
      </x:c>
      <x:c r="D658" s="36" t="n">
        <x:f>$B$6*EXP(C658)</x:f>
        <x:v>147.6349551780701</x:v>
      </x:c>
      <x:c r="E658" s="34"/>
      <x:c r="F658" s="34"/>
      <x:c r="G658" s="34"/>
      <x:c r="H658" s="34"/>
      <x:c r="I658" s="34"/>
      <x:c r="J658" s="34"/>
      <x:c r="K658" s="34"/>
      <x:c r="L658" s="34"/>
      <x:c r="M658" s="34"/>
      <x:c r="N658" s="34"/>
      <x:c r="O658" s="34"/>
      <x:c r="P658" s="34"/>
      <x:c r="Q658" s="34"/>
      <x:c r="R658" s="34"/>
      <x:c r="S658" s="34"/>
      <x:c r="T658" s="34"/>
      <x:c r="U658" s="34"/>
    </x:row>
    <x:row r="659">
      <x:c r="A659" s="34" t="n">
        <x:v>590</x:v>
      </x:c>
      <x:c r="B659" s="39" t="n">
        <x:v>0.2111686346696492</x:v>
      </x:c>
      <x:c r="C659" s="35" t="n">
        <x:f>($B$7-0.5*$B$8^2)*$B$10+$B$8*SQRT($B$10)*B659</x:f>
        <x:v>0.10223372693392985</x:v>
      </x:c>
      <x:c r="D659" s="36" t="n">
        <x:f>$B$6*EXP(C659)</x:f>
        <x:v>110.76423273210484</x:v>
      </x:c>
      <x:c r="E659" s="34"/>
      <x:c r="F659" s="34"/>
      <x:c r="G659" s="34"/>
      <x:c r="H659" s="34"/>
      <x:c r="I659" s="34"/>
      <x:c r="J659" s="34"/>
      <x:c r="K659" s="34"/>
      <x:c r="L659" s="34"/>
      <x:c r="M659" s="34"/>
      <x:c r="N659" s="34"/>
      <x:c r="O659" s="34"/>
      <x:c r="P659" s="34"/>
      <x:c r="Q659" s="34"/>
      <x:c r="R659" s="34"/>
      <x:c r="S659" s="34"/>
      <x:c r="T659" s="34"/>
      <x:c r="U659" s="34"/>
    </x:row>
    <x:row r="660">
      <x:c r="A660" s="34" t="n">
        <x:v>591</x:v>
      </x:c>
      <x:c r="B660" s="39" t="n">
        <x:v>0.7751872251715438</x:v>
      </x:c>
      <x:c r="C660" s="35" t="n">
        <x:f>($B$7-0.5*$B$8^2)*$B$10+$B$8*SQRT($B$10)*B660</x:f>
        <x:v>0.21503744503430877</x:v>
      </x:c>
      <x:c r="D660" s="36" t="n">
        <x:f>$B$6*EXP(C660)</x:f>
        <x:v>123.9908324506567</x:v>
      </x:c>
      <x:c r="E660" s="34"/>
      <x:c r="F660" s="34"/>
      <x:c r="G660" s="34"/>
      <x:c r="H660" s="34"/>
      <x:c r="I660" s="34"/>
      <x:c r="J660" s="34"/>
      <x:c r="K660" s="34"/>
      <x:c r="L660" s="34"/>
      <x:c r="M660" s="34"/>
      <x:c r="N660" s="34"/>
      <x:c r="O660" s="34"/>
      <x:c r="P660" s="34"/>
      <x:c r="Q660" s="34"/>
      <x:c r="R660" s="34"/>
      <x:c r="S660" s="34"/>
      <x:c r="T660" s="34"/>
      <x:c r="U660" s="34"/>
    </x:row>
    <x:row r="661">
      <x:c r="A661" s="34" t="n">
        <x:v>592</x:v>
      </x:c>
      <x:c r="B661" s="39" t="n">
        <x:v>-0.6349103859627715</x:v>
      </x:c>
      <x:c r="C661" s="35" t="n">
        <x:f>($B$7-0.5*$B$8^2)*$B$10+$B$8*SQRT($B$10)*B661</x:f>
        <x:v>-0.0669820771925543</x:v>
      </x:c>
      <x:c r="D661" s="36" t="n">
        <x:f>$B$6*EXP(C661)</x:f>
        <x:v>93.52119628105001</x:v>
      </x:c>
      <x:c r="E661" s="34"/>
      <x:c r="F661" s="34"/>
      <x:c r="G661" s="34"/>
      <x:c r="H661" s="34"/>
      <x:c r="I661" s="34"/>
      <x:c r="J661" s="34"/>
      <x:c r="K661" s="34"/>
      <x:c r="L661" s="34"/>
      <x:c r="M661" s="34"/>
      <x:c r="N661" s="34"/>
      <x:c r="O661" s="34"/>
      <x:c r="P661" s="34"/>
      <x:c r="Q661" s="34"/>
      <x:c r="R661" s="34"/>
      <x:c r="S661" s="34"/>
      <x:c r="T661" s="34"/>
      <x:c r="U661" s="34"/>
    </x:row>
    <x:row r="662">
      <x:c r="A662" s="34" t="n">
        <x:v>593</x:v>
      </x:c>
      <x:c r="B662" s="39" t="n">
        <x:v>-0.9930031880449378</x:v>
      </x:c>
      <x:c r="C662" s="35" t="n">
        <x:f>($B$7-0.5*$B$8^2)*$B$10+$B$8*SQRT($B$10)*B662</x:f>
        <x:v>-0.13860063760898758</x:v>
      </x:c>
      <x:c r="D662" s="36" t="n">
        <x:f>$B$6*EXP(C662)</x:f>
        <x:v>87.05756342101348</x:v>
      </x:c>
      <x:c r="E662" s="34"/>
      <x:c r="F662" s="34"/>
      <x:c r="G662" s="34"/>
      <x:c r="H662" s="34"/>
      <x:c r="I662" s="34"/>
      <x:c r="J662" s="34"/>
      <x:c r="K662" s="34"/>
      <x:c r="L662" s="34"/>
      <x:c r="M662" s="34"/>
      <x:c r="N662" s="34"/>
      <x:c r="O662" s="34"/>
      <x:c r="P662" s="34"/>
      <x:c r="Q662" s="34"/>
      <x:c r="R662" s="34"/>
      <x:c r="S662" s="34"/>
      <x:c r="T662" s="34"/>
      <x:c r="U662" s="34"/>
    </x:row>
    <x:row r="663">
      <x:c r="A663" s="34" t="n">
        <x:v>594</x:v>
      </x:c>
      <x:c r="B663" s="39" t="n">
        <x:v>0.8180880781018243</x:v>
      </x:c>
      <x:c r="C663" s="35" t="n">
        <x:f>($B$7-0.5*$B$8^2)*$B$10+$B$8*SQRT($B$10)*B663</x:f>
        <x:v>0.22361761562036486</x:v>
      </x:c>
      <x:c r="D663" s="36" t="n">
        <x:f>$B$6*EXP(C663)</x:f>
        <x:v>125.05927208654964</x:v>
      </x:c>
      <x:c r="E663" s="34"/>
      <x:c r="F663" s="34"/>
      <x:c r="G663" s="34"/>
      <x:c r="H663" s="34"/>
      <x:c r="I663" s="34"/>
      <x:c r="J663" s="34"/>
      <x:c r="K663" s="34"/>
      <x:c r="L663" s="34"/>
      <x:c r="M663" s="34"/>
      <x:c r="N663" s="34"/>
      <x:c r="O663" s="34"/>
      <x:c r="P663" s="34"/>
      <x:c r="Q663" s="34"/>
      <x:c r="R663" s="34"/>
      <x:c r="S663" s="34"/>
      <x:c r="T663" s="34"/>
      <x:c r="U663" s="34"/>
    </x:row>
    <x:row r="664">
      <x:c r="A664" s="34" t="n">
        <x:v>595</x:v>
      </x:c>
      <x:c r="B664" s="39" t="n">
        <x:v>-0.08939076359843387</x:v>
      </x:c>
      <x:c r="C664" s="35" t="n">
        <x:f>($B$7-0.5*$B$8^2)*$B$10+$B$8*SQRT($B$10)*B664</x:f>
        <x:v>0.04212184728031322</x:v>
      </x:c>
      <x:c r="D664" s="36" t="n">
        <x:f>$B$6*EXP(C664)</x:f>
        <x:v>104.30215603487689</x:v>
      </x:c>
      <x:c r="E664" s="34"/>
      <x:c r="F664" s="34"/>
      <x:c r="G664" s="34"/>
      <x:c r="H664" s="34"/>
      <x:c r="I664" s="34"/>
      <x:c r="J664" s="34"/>
      <x:c r="K664" s="34"/>
      <x:c r="L664" s="34"/>
      <x:c r="M664" s="34"/>
      <x:c r="N664" s="34"/>
      <x:c r="O664" s="34"/>
      <x:c r="P664" s="34"/>
      <x:c r="Q664" s="34"/>
      <x:c r="R664" s="34"/>
      <x:c r="S664" s="34"/>
      <x:c r="T664" s="34"/>
      <x:c r="U664" s="34"/>
    </x:row>
    <x:row r="665">
      <x:c r="A665" s="34" t="n">
        <x:v>596</x:v>
      </x:c>
      <x:c r="B665" s="39" t="n">
        <x:v>0.04708928137630376</x:v>
      </x:c>
      <x:c r="C665" s="35" t="n">
        <x:f>($B$7-0.5*$B$8^2)*$B$10+$B$8*SQRT($B$10)*B665</x:f>
        <x:v>0.06941785627526076</x:v>
      </x:c>
      <x:c r="D665" s="36" t="n">
        <x:f>$B$6*EXP(C665)</x:f>
        <x:v>107.1884009043363</x:v>
      </x:c>
      <x:c r="E665" s="34"/>
      <x:c r="F665" s="34"/>
      <x:c r="G665" s="34"/>
      <x:c r="H665" s="34"/>
      <x:c r="I665" s="34"/>
      <x:c r="J665" s="34"/>
      <x:c r="K665" s="34"/>
      <x:c r="L665" s="34"/>
      <x:c r="M665" s="34"/>
      <x:c r="N665" s="34"/>
      <x:c r="O665" s="34"/>
      <x:c r="P665" s="34"/>
      <x:c r="Q665" s="34"/>
      <x:c r="R665" s="34"/>
      <x:c r="S665" s="34"/>
      <x:c r="T665" s="34"/>
      <x:c r="U665" s="34"/>
    </x:row>
    <x:row r="666">
      <x:c r="A666" s="34" t="n">
        <x:v>597</x:v>
      </x:c>
      <x:c r="B666" s="39" t="n">
        <x:v>-3.6172345247664666</x:v>
      </x:c>
      <x:c r="C666" s="35" t="n">
        <x:f>($B$7-0.5*$B$8^2)*$B$10+$B$8*SQRT($B$10)*B666</x:f>
        <x:v>-0.6634469049532934</x:v>
      </x:c>
      <x:c r="D666" s="36" t="n">
        <x:f>$B$6*EXP(C666)</x:f>
        <x:v>51.507286393706195</x:v>
      </x:c>
      <x:c r="E666" s="34"/>
      <x:c r="F666" s="34"/>
      <x:c r="G666" s="34"/>
      <x:c r="H666" s="34"/>
      <x:c r="I666" s="34"/>
      <x:c r="J666" s="34"/>
      <x:c r="K666" s="34"/>
      <x:c r="L666" s="34"/>
      <x:c r="M666" s="34"/>
      <x:c r="N666" s="34"/>
      <x:c r="O666" s="34"/>
      <x:c r="P666" s="34"/>
      <x:c r="Q666" s="34"/>
      <x:c r="R666" s="34"/>
      <x:c r="S666" s="34"/>
      <x:c r="T666" s="34"/>
      <x:c r="U666" s="34"/>
    </x:row>
    <x:row r="667">
      <x:c r="A667" s="34" t="n">
        <x:v>598</x:v>
      </x:c>
      <x:c r="B667" s="39" t="n">
        <x:v>-0.41061969363996936</x:v>
      </x:c>
      <x:c r="C667" s="35" t="n">
        <x:f>($B$7-0.5*$B$8^2)*$B$10+$B$8*SQRT($B$10)*B667</x:f>
        <x:v>-0.022123938727993883</x:v>
      </x:c>
      <x:c r="D667" s="36" t="n">
        <x:f>$B$6*EXP(C667)</x:f>
        <x:v>97.81190007137754</x:v>
      </x:c>
      <x:c r="E667" s="34"/>
      <x:c r="F667" s="34"/>
      <x:c r="G667" s="34"/>
      <x:c r="H667" s="34"/>
      <x:c r="I667" s="34"/>
      <x:c r="J667" s="34"/>
      <x:c r="K667" s="34"/>
      <x:c r="L667" s="34"/>
      <x:c r="M667" s="34"/>
      <x:c r="N667" s="34"/>
      <x:c r="O667" s="34"/>
      <x:c r="P667" s="34"/>
      <x:c r="Q667" s="34"/>
      <x:c r="R667" s="34"/>
      <x:c r="S667" s="34"/>
      <x:c r="T667" s="34"/>
      <x:c r="U667" s="34"/>
    </x:row>
    <x:row r="668">
      <x:c r="A668" s="34" t="n">
        <x:v>599</x:v>
      </x:c>
      <x:c r="B668" s="39" t="n">
        <x:v>-0.6189632766970742</x:v>
      </x:c>
      <x:c r="C668" s="35" t="n">
        <x:f>($B$7-0.5*$B$8^2)*$B$10+$B$8*SQRT($B$10)*B668</x:f>
        <x:v>-0.06379265533941485</x:v>
      </x:c>
      <x:c r="D668" s="36" t="n">
        <x:f>$B$6*EXP(C668)</x:f>
        <x:v>93.81995100236435</x:v>
      </x:c>
      <x:c r="E668" s="34"/>
      <x:c r="F668" s="34"/>
      <x:c r="G668" s="34"/>
      <x:c r="H668" s="34"/>
      <x:c r="I668" s="34"/>
      <x:c r="J668" s="34"/>
      <x:c r="K668" s="34"/>
      <x:c r="L668" s="34"/>
      <x:c r="M668" s="34"/>
      <x:c r="N668" s="34"/>
      <x:c r="O668" s="34"/>
      <x:c r="P668" s="34"/>
      <x:c r="Q668" s="34"/>
      <x:c r="R668" s="34"/>
      <x:c r="S668" s="34"/>
      <x:c r="T668" s="34"/>
      <x:c r="U668" s="34"/>
    </x:row>
    <x:row r="669">
      <x:c r="A669" s="34" t="n">
        <x:v>600</x:v>
      </x:c>
      <x:c r="B669" s="39" t="n">
        <x:v>1.418881403709495</x:v>
      </x:c>
      <x:c r="C669" s="35" t="n">
        <x:f>($B$7-0.5*$B$8^2)*$B$10+$B$8*SQRT($B$10)*B669</x:f>
        <x:v>0.34377628074189903</x:v>
      </x:c>
      <x:c r="D669" s="36" t="n">
        <x:f>$B$6*EXP(C669)</x:f>
        <x:v>141.02630971991638</x:v>
      </x:c>
      <x:c r="E669" s="34"/>
      <x:c r="F669" s="34"/>
      <x:c r="G669" s="34"/>
      <x:c r="H669" s="34"/>
      <x:c r="I669" s="34"/>
      <x:c r="J669" s="34"/>
      <x:c r="K669" s="34"/>
      <x:c r="L669" s="34"/>
      <x:c r="M669" s="34"/>
      <x:c r="N669" s="34"/>
      <x:c r="O669" s="34"/>
      <x:c r="P669" s="34"/>
      <x:c r="Q669" s="34"/>
      <x:c r="R669" s="34"/>
      <x:c r="S669" s="34"/>
      <x:c r="T669" s="34"/>
      <x:c r="U669" s="34"/>
    </x:row>
    <x:row r="670">
      <x:c r="A670" s="34" t="n">
        <x:v>601</x:v>
      </x:c>
      <x:c r="B670" s="39" t="n">
        <x:v>0.5391264500977284</x:v>
      </x:c>
      <x:c r="C670" s="35" t="n">
        <x:f>($B$7-0.5*$B$8^2)*$B$10+$B$8*SQRT($B$10)*B670</x:f>
        <x:v>0.1678252900195457</x:v>
      </x:c>
      <x:c r="D670" s="36" t="n">
        <x:f>$B$6*EXP(C670)</x:f>
        <x:v>118.2729957868363</x:v>
      </x:c>
      <x:c r="E670" s="34"/>
      <x:c r="F670" s="34"/>
      <x:c r="G670" s="34"/>
      <x:c r="H670" s="34"/>
      <x:c r="I670" s="34"/>
      <x:c r="J670" s="34"/>
      <x:c r="K670" s="34"/>
      <x:c r="L670" s="34"/>
      <x:c r="M670" s="34"/>
      <x:c r="N670" s="34"/>
      <x:c r="O670" s="34"/>
      <x:c r="P670" s="34"/>
      <x:c r="Q670" s="34"/>
      <x:c r="R670" s="34"/>
      <x:c r="S670" s="34"/>
      <x:c r="T670" s="34"/>
      <x:c r="U670" s="34"/>
    </x:row>
    <x:row r="671">
      <x:c r="A671" s="34" t="n">
        <x:v>602</x:v>
      </x:c>
      <x:c r="B671" s="39" t="n">
        <x:v>-0.6799659831754178</x:v>
      </x:c>
      <x:c r="C671" s="35" t="n">
        <x:f>($B$7-0.5*$B$8^2)*$B$10+$B$8*SQRT($B$10)*B671</x:f>
        <x:v>-0.07599319663508355</x:v>
      </x:c>
      <x:c r="D671" s="36" t="n">
        <x:f>$B$6*EXP(C671)</x:f>
        <x:v>92.68225120496952</x:v>
      </x:c>
      <x:c r="E671" s="34"/>
      <x:c r="F671" s="34"/>
      <x:c r="G671" s="34"/>
      <x:c r="H671" s="34"/>
      <x:c r="I671" s="34"/>
      <x:c r="J671" s="34"/>
      <x:c r="K671" s="34"/>
      <x:c r="L671" s="34"/>
      <x:c r="M671" s="34"/>
      <x:c r="N671" s="34"/>
      <x:c r="O671" s="34"/>
      <x:c r="P671" s="34"/>
      <x:c r="Q671" s="34"/>
      <x:c r="R671" s="34"/>
      <x:c r="S671" s="34"/>
      <x:c r="T671" s="34"/>
      <x:c r="U671" s="34"/>
    </x:row>
    <x:row r="672">
      <x:c r="A672" s="34" t="n">
        <x:v>603</x:v>
      </x:c>
      <x:c r="B672" s="39" t="n">
        <x:v>1.4190716017780387</x:v>
      </x:c>
      <x:c r="C672" s="35" t="n">
        <x:f>($B$7-0.5*$B$8^2)*$B$10+$B$8*SQRT($B$10)*B672</x:f>
        <x:v>0.34381432035560777</x:v>
      </x:c>
      <x:c r="D672" s="36" t="n">
        <x:f>$B$6*EXP(C672)</x:f>
        <x:v>141.03167440829557</x:v>
      </x:c>
      <x:c r="E672" s="34"/>
      <x:c r="F672" s="34"/>
      <x:c r="G672" s="34"/>
      <x:c r="H672" s="34"/>
      <x:c r="I672" s="34"/>
      <x:c r="J672" s="34"/>
      <x:c r="K672" s="34"/>
      <x:c r="L672" s="34"/>
      <x:c r="M672" s="34"/>
      <x:c r="N672" s="34"/>
      <x:c r="O672" s="34"/>
      <x:c r="P672" s="34"/>
      <x:c r="Q672" s="34"/>
      <x:c r="R672" s="34"/>
      <x:c r="S672" s="34"/>
      <x:c r="T672" s="34"/>
      <x:c r="U672" s="34"/>
    </x:row>
    <x:row r="673">
      <x:c r="A673" s="34" t="n">
        <x:v>604</x:v>
      </x:c>
      <x:c r="B673" s="39" t="n">
        <x:v>0.7673400196742333</x:v>
      </x:c>
      <x:c r="C673" s="35" t="n">
        <x:f>($B$7-0.5*$B$8^2)*$B$10+$B$8*SQRT($B$10)*B673</x:f>
        <x:v>0.21346800393484666</x:v>
      </x:c>
      <x:c r="D673" s="36" t="n">
        <x:f>$B$6*EXP(C673)</x:f>
        <x:v>123.79638876611905</x:v>
      </x:c>
      <x:c r="E673" s="34"/>
      <x:c r="F673" s="34"/>
      <x:c r="G673" s="34"/>
      <x:c r="H673" s="34"/>
      <x:c r="I673" s="34"/>
      <x:c r="J673" s="34"/>
      <x:c r="K673" s="34"/>
      <x:c r="L673" s="34"/>
      <x:c r="M673" s="34"/>
      <x:c r="N673" s="34"/>
      <x:c r="O673" s="34"/>
      <x:c r="P673" s="34"/>
      <x:c r="Q673" s="34"/>
      <x:c r="R673" s="34"/>
      <x:c r="S673" s="34"/>
      <x:c r="T673" s="34"/>
      <x:c r="U673" s="34"/>
    </x:row>
    <x:row r="674">
      <x:c r="A674" s="34" t="n">
        <x:v>605</x:v>
      </x:c>
      <x:c r="B674" s="39" t="n">
        <x:v>1.6095882003686408</x:v>
      </x:c>
      <x:c r="C674" s="35" t="n">
        <x:f>($B$7-0.5*$B$8^2)*$B$10+$B$8*SQRT($B$10)*B674</x:f>
        <x:v>0.3819176400737282</x:v>
      </x:c>
      <x:c r="D674" s="36" t="n">
        <x:f>$B$6*EXP(C674)</x:f>
        <x:v>146.50914153429017</x:v>
      </x:c>
      <x:c r="E674" s="34"/>
      <x:c r="F674" s="34"/>
      <x:c r="G674" s="34"/>
      <x:c r="H674" s="34"/>
      <x:c r="I674" s="34"/>
      <x:c r="J674" s="34"/>
      <x:c r="K674" s="34"/>
      <x:c r="L674" s="34"/>
      <x:c r="M674" s="34"/>
      <x:c r="N674" s="34"/>
      <x:c r="O674" s="34"/>
      <x:c r="P674" s="34"/>
      <x:c r="Q674" s="34"/>
      <x:c r="R674" s="34"/>
      <x:c r="S674" s="34"/>
      <x:c r="T674" s="34"/>
      <x:c r="U674" s="34"/>
    </x:row>
    <x:row r="675">
      <x:c r="A675" s="34" t="n">
        <x:v>606</x:v>
      </x:c>
      <x:c r="B675" s="39" t="n">
        <x:v>-0.5521648895370842</x:v>
      </x:c>
      <x:c r="C675" s="35" t="n">
        <x:f>($B$7-0.5*$B$8^2)*$B$10+$B$8*SQRT($B$10)*B675</x:f>
        <x:v>-0.050432977907416854</x:v>
      </x:c>
      <x:c r="D675" s="36" t="n">
        <x:f>$B$6*EXP(C675)</x:f>
        <x:v>95.08176523255806</x:v>
      </x:c>
      <x:c r="E675" s="34"/>
      <x:c r="F675" s="34"/>
      <x:c r="G675" s="34"/>
      <x:c r="H675" s="34"/>
      <x:c r="I675" s="34"/>
      <x:c r="J675" s="34"/>
      <x:c r="K675" s="34"/>
      <x:c r="L675" s="34"/>
      <x:c r="M675" s="34"/>
      <x:c r="N675" s="34"/>
      <x:c r="O675" s="34"/>
      <x:c r="P675" s="34"/>
      <x:c r="Q675" s="34"/>
      <x:c r="R675" s="34"/>
      <x:c r="S675" s="34"/>
      <x:c r="T675" s="34"/>
      <x:c r="U675" s="34"/>
    </x:row>
    <x:row r="676">
      <x:c r="A676" s="34" t="n">
        <x:v>607</x:v>
      </x:c>
      <x:c r="B676" s="39" t="n">
        <x:v>-0.20940604783692338</x:v>
      </x:c>
      <x:c r="C676" s="35" t="n">
        <x:f>($B$7-0.5*$B$8^2)*$B$10+$B$8*SQRT($B$10)*B676</x:f>
        <x:v>0.01811879043261532</x:v>
      </x:c>
      <x:c r="D676" s="36" t="n">
        <x:f>$B$6*EXP(C676)</x:f>
        <x:v>101.82839315942502</x:v>
      </x:c>
      <x:c r="E676" s="34"/>
      <x:c r="F676" s="34"/>
      <x:c r="G676" s="34"/>
      <x:c r="H676" s="34"/>
      <x:c r="I676" s="34"/>
      <x:c r="J676" s="34"/>
      <x:c r="K676" s="34"/>
      <x:c r="L676" s="34"/>
      <x:c r="M676" s="34"/>
      <x:c r="N676" s="34"/>
      <x:c r="O676" s="34"/>
      <x:c r="P676" s="34"/>
      <x:c r="Q676" s="34"/>
      <x:c r="R676" s="34"/>
      <x:c r="S676" s="34"/>
      <x:c r="T676" s="34"/>
      <x:c r="U676" s="34"/>
    </x:row>
    <x:row r="677">
      <x:c r="A677" s="34" t="n">
        <x:v>608</x:v>
      </x:c>
      <x:c r="B677" s="39" t="n">
        <x:v>1.994710754116011</x:v>
      </x:c>
      <x:c r="C677" s="35" t="n">
        <x:f>($B$7-0.5*$B$8^2)*$B$10+$B$8*SQRT($B$10)*B677</x:f>
        <x:v>0.4589421508232022</x:v>
      </x:c>
      <x:c r="D677" s="36" t="n">
        <x:f>$B$6*EXP(C677)</x:f>
        <x:v>158.23991596459604</x:v>
      </x:c>
      <x:c r="E677" s="34"/>
      <x:c r="F677" s="34"/>
      <x:c r="G677" s="34"/>
      <x:c r="H677" s="34"/>
      <x:c r="I677" s="34"/>
      <x:c r="J677" s="34"/>
      <x:c r="K677" s="34"/>
      <x:c r="L677" s="34"/>
      <x:c r="M677" s="34"/>
      <x:c r="N677" s="34"/>
      <x:c r="O677" s="34"/>
      <x:c r="P677" s="34"/>
      <x:c r="Q677" s="34"/>
      <x:c r="R677" s="34"/>
      <x:c r="S677" s="34"/>
      <x:c r="T677" s="34"/>
      <x:c r="U677" s="34"/>
    </x:row>
    <x:row r="678">
      <x:c r="A678" s="34" t="n">
        <x:v>609</x:v>
      </x:c>
      <x:c r="B678" s="39" t="n">
        <x:v>-0.45823149646795597</x:v>
      </x:c>
      <x:c r="C678" s="35" t="n">
        <x:f>($B$7-0.5*$B$8^2)*$B$10+$B$8*SQRT($B$10)*B678</x:f>
        <x:v>-0.031646299293591196</x:v>
      </x:c>
      <x:c r="D678" s="36" t="n">
        <x:f>$B$6*EXP(C678)</x:f>
        <x:v>96.88492041306993</x:v>
      </x:c>
      <x:c r="E678" s="34"/>
      <x:c r="F678" s="34"/>
      <x:c r="G678" s="34"/>
      <x:c r="H678" s="34"/>
      <x:c r="I678" s="34"/>
      <x:c r="J678" s="34"/>
      <x:c r="K678" s="34"/>
      <x:c r="L678" s="34"/>
      <x:c r="M678" s="34"/>
      <x:c r="N678" s="34"/>
      <x:c r="O678" s="34"/>
      <x:c r="P678" s="34"/>
      <x:c r="Q678" s="34"/>
      <x:c r="R678" s="34"/>
      <x:c r="S678" s="34"/>
      <x:c r="T678" s="34"/>
      <x:c r="U678" s="34"/>
    </x:row>
    <x:row r="679">
      <x:c r="A679" s="34" t="n">
        <x:v>610</x:v>
      </x:c>
      <x:c r="B679" s="39" t="n">
        <x:v>-1.0856640577527565</x:v>
      </x:c>
      <x:c r="C679" s="35" t="n">
        <x:f>($B$7-0.5*$B$8^2)*$B$10+$B$8*SQRT($B$10)*B679</x:f>
        <x:v>-0.1571328115505513</x:v>
      </x:c>
      <x:c r="D679" s="36" t="n">
        <x:f>$B$6*EXP(C679)</x:f>
        <x:v>85.45905517840605</x:v>
      </x:c>
      <x:c r="E679" s="34"/>
      <x:c r="F679" s="34"/>
      <x:c r="G679" s="34"/>
      <x:c r="H679" s="34"/>
      <x:c r="I679" s="34"/>
      <x:c r="J679" s="34"/>
      <x:c r="K679" s="34"/>
      <x:c r="L679" s="34"/>
      <x:c r="M679" s="34"/>
      <x:c r="N679" s="34"/>
      <x:c r="O679" s="34"/>
      <x:c r="P679" s="34"/>
      <x:c r="Q679" s="34"/>
      <x:c r="R679" s="34"/>
      <x:c r="S679" s="34"/>
      <x:c r="T679" s="34"/>
      <x:c r="U679" s="34"/>
    </x:row>
    <x:row r="680">
      <x:c r="A680" s="34" t="n">
        <x:v>611</x:v>
      </x:c>
      <x:c r="B680" s="39" t="n">
        <x:v>-0.11246058482749709</x:v>
      </x:c>
      <x:c r="C680" s="35" t="n">
        <x:f>($B$7-0.5*$B$8^2)*$B$10+$B$8*SQRT($B$10)*B680</x:f>
        <x:v>0.037507883034500575</x:v>
      </x:c>
      <x:c r="D680" s="36" t="n">
        <x:f>$B$6*EXP(C680)</x:f>
        <x:v>103.82201813750756</x:v>
      </x:c>
      <x:c r="E680" s="34"/>
      <x:c r="F680" s="34"/>
      <x:c r="G680" s="34"/>
      <x:c r="H680" s="34"/>
      <x:c r="I680" s="34"/>
      <x:c r="J680" s="34"/>
      <x:c r="K680" s="34"/>
      <x:c r="L680" s="34"/>
      <x:c r="M680" s="34"/>
      <x:c r="N680" s="34"/>
      <x:c r="O680" s="34"/>
      <x:c r="P680" s="34"/>
      <x:c r="Q680" s="34"/>
      <x:c r="R680" s="34"/>
      <x:c r="S680" s="34"/>
      <x:c r="T680" s="34"/>
      <x:c r="U680" s="34"/>
    </x:row>
    <x:row r="681">
      <x:c r="A681" s="34" t="n">
        <x:v>612</x:v>
      </x:c>
      <x:c r="B681" s="39" t="n">
        <x:v>-2.5192602905831603</x:v>
      </x:c>
      <x:c r="C681" s="35" t="n">
        <x:f>($B$7-0.5*$B$8^2)*$B$10+$B$8*SQRT($B$10)*B681</x:f>
        <x:v>-0.44385205811663203</x:v>
      </x:c>
      <x:c r="D681" s="36" t="n">
        <x:f>$B$6*EXP(C681)</x:f>
        <x:v>64.15603274499516</x:v>
      </x:c>
      <x:c r="E681" s="34"/>
      <x:c r="F681" s="34"/>
      <x:c r="G681" s="34"/>
      <x:c r="H681" s="34"/>
      <x:c r="I681" s="34"/>
      <x:c r="J681" s="34"/>
      <x:c r="K681" s="34"/>
      <x:c r="L681" s="34"/>
      <x:c r="M681" s="34"/>
      <x:c r="N681" s="34"/>
      <x:c r="O681" s="34"/>
      <x:c r="P681" s="34"/>
      <x:c r="Q681" s="34"/>
      <x:c r="R681" s="34"/>
      <x:c r="S681" s="34"/>
      <x:c r="T681" s="34"/>
      <x:c r="U681" s="34"/>
    </x:row>
    <x:row r="682">
      <x:c r="A682" s="34" t="n">
        <x:v>613</x:v>
      </x:c>
      <x:c r="B682" s="39" t="n">
        <x:v>-0.02543348700134846</x:v>
      </x:c>
      <x:c r="C682" s="35" t="n">
        <x:f>($B$7-0.5*$B$8^2)*$B$10+$B$8*SQRT($B$10)*B682</x:f>
        <x:v>0.054913302599730304</x:v>
      </x:c>
      <x:c r="D682" s="36" t="n">
        <x:f>$B$6*EXP(C682)</x:f>
        <x:v>105.64490193215195</x:v>
      </x:c>
      <x:c r="E682" s="34"/>
      <x:c r="F682" s="34"/>
      <x:c r="G682" s="34"/>
      <x:c r="H682" s="34"/>
      <x:c r="I682" s="34"/>
      <x:c r="J682" s="34"/>
      <x:c r="K682" s="34"/>
      <x:c r="L682" s="34"/>
      <x:c r="M682" s="34"/>
      <x:c r="N682" s="34"/>
      <x:c r="O682" s="34"/>
      <x:c r="P682" s="34"/>
      <x:c r="Q682" s="34"/>
      <x:c r="R682" s="34"/>
      <x:c r="S682" s="34"/>
      <x:c r="T682" s="34"/>
      <x:c r="U682" s="34"/>
    </x:row>
    <x:row r="683">
      <x:c r="A683" s="34" t="n">
        <x:v>614</x:v>
      </x:c>
      <x:c r="B683" s="39" t="n">
        <x:v>0.9249354634649367</x:v>
      </x:c>
      <x:c r="C683" s="35" t="n">
        <x:f>($B$7-0.5*$B$8^2)*$B$10+$B$8*SQRT($B$10)*B683</x:f>
        <x:v>0.24498709269298735</x:v>
      </x:c>
      <x:c r="D683" s="36" t="n">
        <x:f>$B$6*EXP(C683)</x:f>
        <x:v>127.76048226607757</x:v>
      </x:c>
      <x:c r="E683" s="34"/>
      <x:c r="F683" s="34"/>
      <x:c r="G683" s="34"/>
      <x:c r="H683" s="34"/>
      <x:c r="I683" s="34"/>
      <x:c r="J683" s="34"/>
      <x:c r="K683" s="34"/>
      <x:c r="L683" s="34"/>
      <x:c r="M683" s="34"/>
      <x:c r="N683" s="34"/>
      <x:c r="O683" s="34"/>
      <x:c r="P683" s="34"/>
      <x:c r="Q683" s="34"/>
      <x:c r="R683" s="34"/>
      <x:c r="S683" s="34"/>
      <x:c r="T683" s="34"/>
      <x:c r="U683" s="34"/>
    </x:row>
    <x:row r="684">
      <x:c r="A684" s="34" t="n">
        <x:v>615</x:v>
      </x:c>
      <x:c r="B684" s="39" t="n">
        <x:v>-0.422790626889417</x:v>
      </x:c>
      <x:c r="C684" s="35" t="n">
        <x:f>($B$7-0.5*$B$8^2)*$B$10+$B$8*SQRT($B$10)*B684</x:f>
        <x:v>-0.024558125377883405</x:v>
      </x:c>
      <x:c r="D684" s="36" t="n">
        <x:f>$B$6*EXP(C684)</x:f>
        <x:v>97.57409719573646</x:v>
      </x:c>
      <x:c r="E684" s="34"/>
      <x:c r="F684" s="34"/>
      <x:c r="G684" s="34"/>
      <x:c r="H684" s="34"/>
      <x:c r="I684" s="34"/>
      <x:c r="J684" s="34"/>
      <x:c r="K684" s="34"/>
      <x:c r="L684" s="34"/>
      <x:c r="M684" s="34"/>
      <x:c r="N684" s="34"/>
      <x:c r="O684" s="34"/>
      <x:c r="P684" s="34"/>
      <x:c r="Q684" s="34"/>
      <x:c r="R684" s="34"/>
      <x:c r="S684" s="34"/>
      <x:c r="T684" s="34"/>
      <x:c r="U684" s="34"/>
    </x:row>
    <x:row r="685">
      <x:c r="A685" s="34" t="n">
        <x:v>616</x:v>
      </x:c>
      <x:c r="B685" s="39" t="n">
        <x:v>-0.8363647508515286</x:v>
      </x:c>
      <x:c r="C685" s="35" t="n">
        <x:f>($B$7-0.5*$B$8^2)*$B$10+$B$8*SQRT($B$10)*B685</x:f>
        <x:v>-0.10727295017030575</x:v>
      </x:c>
      <x:c r="D685" s="36" t="n">
        <x:f>$B$6*EXP(C685)</x:f>
        <x:v>89.82804537226816</x:v>
      </x:c>
      <x:c r="E685" s="34"/>
      <x:c r="F685" s="34"/>
      <x:c r="G685" s="34"/>
      <x:c r="H685" s="34"/>
      <x:c r="I685" s="34"/>
      <x:c r="J685" s="34"/>
      <x:c r="K685" s="34"/>
      <x:c r="L685" s="34"/>
      <x:c r="M685" s="34"/>
      <x:c r="N685" s="34"/>
      <x:c r="O685" s="34"/>
      <x:c r="P685" s="34"/>
      <x:c r="Q685" s="34"/>
      <x:c r="R685" s="34"/>
      <x:c r="S685" s="34"/>
      <x:c r="T685" s="34"/>
      <x:c r="U685" s="34"/>
    </x:row>
    <x:row r="686">
      <x:c r="A686" s="34" t="n">
        <x:v>617</x:v>
      </x:c>
      <x:c r="B686" s="39" t="n">
        <x:v>0.26599851246495515</x:v>
      </x:c>
      <x:c r="C686" s="35" t="n">
        <x:f>($B$7-0.5*$B$8^2)*$B$10+$B$8*SQRT($B$10)*B686</x:f>
        <x:v>0.11319970249299102</x:v>
      </x:c>
      <x:c r="D686" s="36" t="n">
        <x:f>$B$6*EXP(C686)</x:f>
        <x:v>111.98555485643831</x:v>
      </x:c>
      <x:c r="E686" s="34"/>
      <x:c r="F686" s="34"/>
      <x:c r="G686" s="34"/>
      <x:c r="H686" s="34"/>
      <x:c r="I686" s="34"/>
      <x:c r="J686" s="34"/>
      <x:c r="K686" s="34"/>
      <x:c r="L686" s="34"/>
      <x:c r="M686" s="34"/>
      <x:c r="N686" s="34"/>
      <x:c r="O686" s="34"/>
      <x:c r="P686" s="34"/>
      <x:c r="Q686" s="34"/>
      <x:c r="R686" s="34"/>
      <x:c r="S686" s="34"/>
      <x:c r="T686" s="34"/>
      <x:c r="U686" s="34"/>
    </x:row>
    <x:row r="687">
      <x:c r="A687" s="34" t="n">
        <x:v>618</x:v>
      </x:c>
      <x:c r="B687" s="39" t="n">
        <x:v>-1.331810292753203</x:v>
      </x:c>
      <x:c r="C687" s="35" t="n">
        <x:f>($B$7-0.5*$B$8^2)*$B$10+$B$8*SQRT($B$10)*B687</x:f>
        <x:v>-0.2063620585506406</x:v>
      </x:c>
      <x:c r="D687" s="36" t="n">
        <x:f>$B$6*EXP(C687)</x:f>
        <x:v>81.3538474393643</x:v>
      </x:c>
      <x:c r="E687" s="34"/>
      <x:c r="F687" s="34"/>
      <x:c r="G687" s="34"/>
      <x:c r="H687" s="34"/>
      <x:c r="I687" s="34"/>
      <x:c r="J687" s="34"/>
      <x:c r="K687" s="34"/>
      <x:c r="L687" s="34"/>
      <x:c r="M687" s="34"/>
      <x:c r="N687" s="34"/>
      <x:c r="O687" s="34"/>
      <x:c r="P687" s="34"/>
      <x:c r="Q687" s="34"/>
      <x:c r="R687" s="34"/>
      <x:c r="S687" s="34"/>
      <x:c r="T687" s="34"/>
      <x:c r="U687" s="34"/>
    </x:row>
    <x:row r="688">
      <x:c r="A688" s="34" t="n">
        <x:v>619</x:v>
      </x:c>
      <x:c r="B688" s="39" t="n">
        <x:v>-1.2942175488655894</x:v>
      </x:c>
      <x:c r="C688" s="35" t="n">
        <x:f>($B$7-0.5*$B$8^2)*$B$10+$B$8*SQRT($B$10)*B688</x:f>
        <x:v>-0.19884350977311788</x:v>
      </x:c>
      <x:c r="D688" s="36" t="n">
        <x:f>$B$6*EXP(C688)</x:f>
        <x:v>81.96781549172549</x:v>
      </x:c>
      <x:c r="E688" s="34"/>
      <x:c r="F688" s="34"/>
      <x:c r="G688" s="34"/>
      <x:c r="H688" s="34"/>
      <x:c r="I688" s="34"/>
      <x:c r="J688" s="34"/>
      <x:c r="K688" s="34"/>
      <x:c r="L688" s="34"/>
      <x:c r="M688" s="34"/>
      <x:c r="N688" s="34"/>
      <x:c r="O688" s="34"/>
      <x:c r="P688" s="34"/>
      <x:c r="Q688" s="34"/>
      <x:c r="R688" s="34"/>
      <x:c r="S688" s="34"/>
      <x:c r="T688" s="34"/>
      <x:c r="U688" s="34"/>
    </x:row>
    <x:row r="689">
      <x:c r="A689" s="34" t="n">
        <x:v>620</x:v>
      </x:c>
      <x:c r="B689" s="39" t="n">
        <x:v>0.31287846383365786</x:v>
      </x:c>
      <x:c r="C689" s="35" t="n">
        <x:f>($B$7-0.5*$B$8^2)*$B$10+$B$8*SQRT($B$10)*B689</x:f>
        <x:v>0.12257569276673157</x:v>
      </x:c>
      <x:c r="D689" s="36" t="n">
        <x:f>$B$6*EXP(C689)</x:f>
        <x:v>113.0404680293603</x:v>
      </x:c>
      <x:c r="E689" s="34"/>
      <x:c r="F689" s="34"/>
      <x:c r="G689" s="34"/>
      <x:c r="H689" s="34"/>
      <x:c r="I689" s="34"/>
      <x:c r="J689" s="34"/>
      <x:c r="K689" s="34"/>
      <x:c r="L689" s="34"/>
      <x:c r="M689" s="34"/>
      <x:c r="N689" s="34"/>
      <x:c r="O689" s="34"/>
      <x:c r="P689" s="34"/>
      <x:c r="Q689" s="34"/>
      <x:c r="R689" s="34"/>
      <x:c r="S689" s="34"/>
      <x:c r="T689" s="34"/>
      <x:c r="U689" s="34"/>
    </x:row>
    <x:row r="690">
      <x:c r="A690" s="34" t="n">
        <x:v>621</x:v>
      </x:c>
      <x:c r="B690" s="39" t="n">
        <x:v>-0.2680121814498381</x:v>
      </x:c>
      <x:c r="C690" s="35" t="n">
        <x:f>($B$7-0.5*$B$8^2)*$B$10+$B$8*SQRT($B$10)*B690</x:f>
        <x:v>0.006397563710032368</x:v>
      </x:c>
      <x:c r="D690" s="36" t="n">
        <x:f>$B$6*EXP(C690)</x:f>
        <x:v>100.64180718314229</x:v>
      </x:c>
      <x:c r="E690" s="34"/>
      <x:c r="F690" s="34"/>
      <x:c r="G690" s="34"/>
      <x:c r="H690" s="34"/>
      <x:c r="I690" s="34"/>
      <x:c r="J690" s="34"/>
      <x:c r="K690" s="34"/>
      <x:c r="L690" s="34"/>
      <x:c r="M690" s="34"/>
      <x:c r="N690" s="34"/>
      <x:c r="O690" s="34"/>
      <x:c r="P690" s="34"/>
      <x:c r="Q690" s="34"/>
      <x:c r="R690" s="34"/>
      <x:c r="S690" s="34"/>
      <x:c r="T690" s="34"/>
      <x:c r="U690" s="34"/>
    </x:row>
    <x:row r="691">
      <x:c r="A691" s="34" t="n">
        <x:v>622</x:v>
      </x:c>
      <x:c r="B691" s="39" t="n">
        <x:v>-1.4953871590767431</x:v>
      </x:c>
      <x:c r="C691" s="35" t="n">
        <x:f>($B$7-0.5*$B$8^2)*$B$10+$B$8*SQRT($B$10)*B691</x:f>
        <x:v>-0.23907743181534863</x:v>
      </x:c>
      <x:c r="D691" s="36" t="n">
        <x:f>$B$6*EXP(C691)</x:f>
        <x:v>78.73539137693986</x:v>
      </x:c>
      <x:c r="E691" s="34"/>
      <x:c r="F691" s="34"/>
      <x:c r="G691" s="34"/>
      <x:c r="H691" s="34"/>
      <x:c r="I691" s="34"/>
      <x:c r="J691" s="34"/>
      <x:c r="K691" s="34"/>
      <x:c r="L691" s="34"/>
      <x:c r="M691" s="34"/>
      <x:c r="N691" s="34"/>
      <x:c r="O691" s="34"/>
      <x:c r="P691" s="34"/>
      <x:c r="Q691" s="34"/>
      <x:c r="R691" s="34"/>
      <x:c r="S691" s="34"/>
      <x:c r="T691" s="34"/>
      <x:c r="U691" s="34"/>
    </x:row>
    <x:row r="692">
      <x:c r="A692" s="34" t="n">
        <x:v>623</x:v>
      </x:c>
      <x:c r="B692" s="39" t="n">
        <x:v>0.5895048339492532</x:v>
      </x:c>
      <x:c r="C692" s="35" t="n">
        <x:f>($B$7-0.5*$B$8^2)*$B$10+$B$8*SQRT($B$10)*B692</x:f>
        <x:v>0.17790096678985065</x:v>
      </x:c>
      <x:c r="D692" s="36" t="n">
        <x:f>$B$6*EXP(C692)</x:f>
        <x:v>119.47069997066481</x:v>
      </x:c>
      <x:c r="E692" s="34"/>
      <x:c r="F692" s="34"/>
      <x:c r="G692" s="34"/>
      <x:c r="H692" s="34"/>
      <x:c r="I692" s="34"/>
      <x:c r="J692" s="34"/>
      <x:c r="K692" s="34"/>
      <x:c r="L692" s="34"/>
      <x:c r="M692" s="34"/>
      <x:c r="N692" s="34"/>
      <x:c r="O692" s="34"/>
      <x:c r="P692" s="34"/>
      <x:c r="Q692" s="34"/>
      <x:c r="R692" s="34"/>
      <x:c r="S692" s="34"/>
      <x:c r="T692" s="34"/>
      <x:c r="U692" s="34"/>
    </x:row>
    <x:row r="693">
      <x:c r="A693" s="34" t="n">
        <x:v>624</x:v>
      </x:c>
      <x:c r="B693" s="39" t="n">
        <x:v>-0.9872298323964493</x:v>
      </x:c>
      <x:c r="C693" s="35" t="n">
        <x:f>($B$7-0.5*$B$8^2)*$B$10+$B$8*SQRT($B$10)*B693</x:f>
        <x:v>-0.1374459664792899</x:v>
      </x:c>
      <x:c r="D693" s="36" t="n">
        <x:f>$B$6*EXP(C693)</x:f>
        <x:v>87.1581443338806</x:v>
      </x:c>
      <x:c r="E693" s="34"/>
      <x:c r="F693" s="34"/>
      <x:c r="G693" s="34"/>
      <x:c r="H693" s="34"/>
      <x:c r="I693" s="34"/>
      <x:c r="J693" s="34"/>
      <x:c r="K693" s="34"/>
      <x:c r="L693" s="34"/>
      <x:c r="M693" s="34"/>
      <x:c r="N693" s="34"/>
      <x:c r="O693" s="34"/>
      <x:c r="P693" s="34"/>
      <x:c r="Q693" s="34"/>
      <x:c r="R693" s="34"/>
      <x:c r="S693" s="34"/>
      <x:c r="T693" s="34"/>
      <x:c r="U693" s="34"/>
    </x:row>
    <x:row r="694">
      <x:c r="A694" s="34" t="n">
        <x:v>625</x:v>
      </x:c>
      <x:c r="B694" s="39" t="n">
        <x:v>-1.4291775033650922</x:v>
      </x:c>
      <x:c r="C694" s="35" t="n">
        <x:f>($B$7-0.5*$B$8^2)*$B$10+$B$8*SQRT($B$10)*B694</x:f>
        <x:v>-0.22583550067301844</x:v>
      </x:c>
      <x:c r="D694" s="36" t="n">
        <x:f>$B$6*EXP(C694)</x:f>
        <x:v>79.78493365502484</x:v>
      </x:c>
      <x:c r="E694" s="34"/>
      <x:c r="F694" s="34"/>
      <x:c r="G694" s="34"/>
      <x:c r="H694" s="34"/>
      <x:c r="I694" s="34"/>
      <x:c r="J694" s="34"/>
      <x:c r="K694" s="34"/>
      <x:c r="L694" s="34"/>
      <x:c r="M694" s="34"/>
      <x:c r="N694" s="34"/>
      <x:c r="O694" s="34"/>
      <x:c r="P694" s="34"/>
      <x:c r="Q694" s="34"/>
      <x:c r="R694" s="34"/>
      <x:c r="S694" s="34"/>
      <x:c r="T694" s="34"/>
      <x:c r="U694" s="34"/>
    </x:row>
    <x:row r="695">
      <x:c r="A695" s="34" t="n">
        <x:v>626</x:v>
      </x:c>
      <x:c r="B695" s="39" t="n">
        <x:v>0.9877414150564949</x:v>
      </x:c>
      <x:c r="C695" s="35" t="n">
        <x:f>($B$7-0.5*$B$8^2)*$B$10+$B$8*SQRT($B$10)*B695</x:f>
        <x:v>0.257548283011299</x:v>
      </x:c>
      <x:c r="D695" s="36" t="n">
        <x:f>$B$6*EXP(C695)</x:f>
        <x:v>129.3754275824626</x:v>
      </x:c>
      <x:c r="E695" s="34"/>
      <x:c r="F695" s="34"/>
      <x:c r="G695" s="34"/>
      <x:c r="H695" s="34"/>
      <x:c r="I695" s="34"/>
      <x:c r="J695" s="34"/>
      <x:c r="K695" s="34"/>
      <x:c r="L695" s="34"/>
      <x:c r="M695" s="34"/>
      <x:c r="N695" s="34"/>
      <x:c r="O695" s="34"/>
      <x:c r="P695" s="34"/>
      <x:c r="Q695" s="34"/>
      <x:c r="R695" s="34"/>
      <x:c r="S695" s="34"/>
      <x:c r="T695" s="34"/>
      <x:c r="U695" s="34"/>
    </x:row>
    <x:row r="696">
      <x:c r="A696" s="34" t="n">
        <x:v>627</x:v>
      </x:c>
      <x:c r="B696" s="39" t="n">
        <x:v>2.561971581160616</x:v>
      </x:c>
      <x:c r="C696" s="35" t="n">
        <x:f>($B$7-0.5*$B$8^2)*$B$10+$B$8*SQRT($B$10)*B696</x:f>
        <x:v>0.5723943162321232</x:v>
      </x:c>
      <x:c r="D696" s="36" t="n">
        <x:f>$B$6*EXP(C696)</x:f>
        <x:v>177.25059145020083</x:v>
      </x:c>
      <x:c r="E696" s="34"/>
      <x:c r="F696" s="34"/>
      <x:c r="G696" s="34"/>
      <x:c r="H696" s="34"/>
      <x:c r="I696" s="34"/>
      <x:c r="J696" s="34"/>
      <x:c r="K696" s="34"/>
      <x:c r="L696" s="34"/>
      <x:c r="M696" s="34"/>
      <x:c r="N696" s="34"/>
      <x:c r="O696" s="34"/>
      <x:c r="P696" s="34"/>
      <x:c r="Q696" s="34"/>
      <x:c r="R696" s="34"/>
      <x:c r="S696" s="34"/>
      <x:c r="T696" s="34"/>
      <x:c r="U696" s="34"/>
    </x:row>
    <x:row r="697">
      <x:c r="A697" s="34" t="n">
        <x:v>628</x:v>
      </x:c>
      <x:c r="B697" s="39" t="n">
        <x:v>-0.09407313174308805</x:v>
      </x:c>
      <x:c r="C697" s="35" t="n">
        <x:f>($B$7-0.5*$B$8^2)*$B$10+$B$8*SQRT($B$10)*B697</x:f>
        <x:v>0.04118537365138239</x:v>
      </x:c>
      <x:c r="D697" s="36" t="n">
        <x:f>$B$6*EXP(C697)</x:f>
        <x:v>104.20452553763766</x:v>
      </x:c>
      <x:c r="E697" s="34"/>
      <x:c r="F697" s="34"/>
      <x:c r="G697" s="34"/>
      <x:c r="H697" s="34"/>
      <x:c r="I697" s="34"/>
      <x:c r="J697" s="34"/>
      <x:c r="K697" s="34"/>
      <x:c r="L697" s="34"/>
      <x:c r="M697" s="34"/>
      <x:c r="N697" s="34"/>
      <x:c r="O697" s="34"/>
      <x:c r="P697" s="34"/>
      <x:c r="Q697" s="34"/>
      <x:c r="R697" s="34"/>
      <x:c r="S697" s="34"/>
      <x:c r="T697" s="34"/>
      <x:c r="U697" s="34"/>
    </x:row>
    <x:row r="698">
      <x:c r="A698" s="34" t="n">
        <x:v>629</x:v>
      </x:c>
      <x:c r="B698" s="39" t="n">
        <x:v>-0.5640669633867958</x:v>
      </x:c>
      <x:c r="C698" s="35" t="n">
        <x:f>($B$7-0.5*$B$8^2)*$B$10+$B$8*SQRT($B$10)*B698</x:f>
        <x:v>-0.05281339267735918</x:v>
      </x:c>
      <x:c r="D698" s="36" t="n">
        <x:f>$B$6*EXP(C698)</x:f>
        <x:v>94.8557003650684</x:v>
      </x:c>
      <x:c r="E698" s="34"/>
      <x:c r="F698" s="34"/>
      <x:c r="G698" s="34"/>
      <x:c r="H698" s="34"/>
      <x:c r="I698" s="34"/>
      <x:c r="J698" s="34"/>
      <x:c r="K698" s="34"/>
      <x:c r="L698" s="34"/>
      <x:c r="M698" s="34"/>
      <x:c r="N698" s="34"/>
      <x:c r="O698" s="34"/>
      <x:c r="P698" s="34"/>
      <x:c r="Q698" s="34"/>
      <x:c r="R698" s="34"/>
      <x:c r="S698" s="34"/>
      <x:c r="T698" s="34"/>
      <x:c r="U698" s="34"/>
    </x:row>
    <x:row r="699">
      <x:c r="A699" s="34" t="n">
        <x:v>630</x:v>
      </x:c>
      <x:c r="B699" s="39" t="n">
        <x:v>-0.8013505369837671</x:v>
      </x:c>
      <x:c r="C699" s="35" t="n">
        <x:f>($B$7-0.5*$B$8^2)*$B$10+$B$8*SQRT($B$10)*B699</x:f>
        <x:v>-0.10027010739675343</x:v>
      </x:c>
      <x:c r="D699" s="36" t="n">
        <x:f>$B$6*EXP(C699)</x:f>
        <x:v>90.4593047761084</x:v>
      </x:c>
      <x:c r="E699" s="34"/>
      <x:c r="F699" s="34"/>
      <x:c r="G699" s="34"/>
      <x:c r="H699" s="34"/>
      <x:c r="I699" s="34"/>
      <x:c r="J699" s="34"/>
      <x:c r="K699" s="34"/>
      <x:c r="L699" s="34"/>
      <x:c r="M699" s="34"/>
      <x:c r="N699" s="34"/>
      <x:c r="O699" s="34"/>
      <x:c r="P699" s="34"/>
      <x:c r="Q699" s="34"/>
      <x:c r="R699" s="34"/>
      <x:c r="S699" s="34"/>
      <x:c r="T699" s="34"/>
      <x:c r="U699" s="34"/>
    </x:row>
    <x:row r="700">
      <x:c r="A700" s="34" t="n">
        <x:v>631</x:v>
      </x:c>
      <x:c r="B700" s="39" t="n">
        <x:v>0.10175797799856949</x:v>
      </x:c>
      <x:c r="C700" s="35" t="n">
        <x:f>($B$7-0.5*$B$8^2)*$B$10+$B$8*SQRT($B$10)*B700</x:f>
        <x:v>0.0803515955997139</x:v>
      </x:c>
      <x:c r="D700" s="36" t="n">
        <x:f>$B$6*EXP(C700)</x:f>
        <x:v>108.36680136067123</x:v>
      </x:c>
      <x:c r="E700" s="34"/>
      <x:c r="F700" s="34"/>
      <x:c r="G700" s="34"/>
      <x:c r="H700" s="34"/>
      <x:c r="I700" s="34"/>
      <x:c r="J700" s="34"/>
      <x:c r="K700" s="34"/>
      <x:c r="L700" s="34"/>
      <x:c r="M700" s="34"/>
      <x:c r="N700" s="34"/>
      <x:c r="O700" s="34"/>
      <x:c r="P700" s="34"/>
      <x:c r="Q700" s="34"/>
      <x:c r="R700" s="34"/>
      <x:c r="S700" s="34"/>
      <x:c r="T700" s="34"/>
      <x:c r="U700" s="34"/>
    </x:row>
    <x:row r="701">
      <x:c r="A701" s="34" t="n">
        <x:v>632</x:v>
      </x:c>
      <x:c r="B701" s="39" t="n">
        <x:v>1.5428260131726323</x:v>
      </x:c>
      <x:c r="C701" s="35" t="n">
        <x:f>($B$7-0.5*$B$8^2)*$B$10+$B$8*SQRT($B$10)*B701</x:f>
        <x:v>0.36856520263452647</x:v>
      </x:c>
      <x:c r="D701" s="36" t="n">
        <x:f>$B$6*EXP(C701)</x:f>
        <x:v>144.56588983245643</x:v>
      </x:c>
      <x:c r="E701" s="34"/>
      <x:c r="F701" s="34"/>
      <x:c r="G701" s="34"/>
      <x:c r="H701" s="34"/>
      <x:c r="I701" s="34"/>
      <x:c r="J701" s="34"/>
      <x:c r="K701" s="34"/>
      <x:c r="L701" s="34"/>
      <x:c r="M701" s="34"/>
      <x:c r="N701" s="34"/>
      <x:c r="O701" s="34"/>
      <x:c r="P701" s="34"/>
      <x:c r="Q701" s="34"/>
      <x:c r="R701" s="34"/>
      <x:c r="S701" s="34"/>
      <x:c r="T701" s="34"/>
      <x:c r="U701" s="34"/>
    </x:row>
    <x:row r="702">
      <x:c r="A702" s="34" t="n">
        <x:v>633</x:v>
      </x:c>
      <x:c r="B702" s="39" t="n">
        <x:v>-0.9776577934144042</x:v>
      </x:c>
      <x:c r="C702" s="35" t="n">
        <x:f>($B$7-0.5*$B$8^2)*$B$10+$B$8*SQRT($B$10)*B702</x:f>
        <x:v>-0.13553155868288086</x:v>
      </x:c>
      <x:c r="D702" s="36" t="n">
        <x:f>$B$6*EXP(C702)</x:f>
        <x:v>87.32516038231768</x:v>
      </x:c>
      <x:c r="E702" s="34"/>
      <x:c r="F702" s="34"/>
      <x:c r="G702" s="34"/>
      <x:c r="H702" s="34"/>
      <x:c r="I702" s="34"/>
      <x:c r="J702" s="34"/>
      <x:c r="K702" s="34"/>
      <x:c r="L702" s="34"/>
      <x:c r="M702" s="34"/>
      <x:c r="N702" s="34"/>
      <x:c r="O702" s="34"/>
      <x:c r="P702" s="34"/>
      <x:c r="Q702" s="34"/>
      <x:c r="R702" s="34"/>
      <x:c r="S702" s="34"/>
      <x:c r="T702" s="34"/>
      <x:c r="U702" s="34"/>
    </x:row>
    <x:row r="703">
      <x:c r="A703" s="34" t="n">
        <x:v>634</x:v>
      </x:c>
      <x:c r="B703" s="39" t="n">
        <x:v>2.4779285732303613</x:v>
      </x:c>
      <x:c r="C703" s="35" t="n">
        <x:f>($B$7-0.5*$B$8^2)*$B$10+$B$8*SQRT($B$10)*B703</x:f>
        <x:v>0.5555857146460723</x:v>
      </x:c>
      <x:c r="D703" s="36" t="n">
        <x:f>$B$6*EXP(C703)</x:f>
        <x:v>174.29615639763676</x:v>
      </x:c>
      <x:c r="E703" s="34"/>
      <x:c r="F703" s="34"/>
      <x:c r="G703" s="34"/>
      <x:c r="H703" s="34"/>
      <x:c r="I703" s="34"/>
      <x:c r="J703" s="34"/>
      <x:c r="K703" s="34"/>
      <x:c r="L703" s="34"/>
      <x:c r="M703" s="34"/>
      <x:c r="N703" s="34"/>
      <x:c r="O703" s="34"/>
      <x:c r="P703" s="34"/>
      <x:c r="Q703" s="34"/>
      <x:c r="R703" s="34"/>
      <x:c r="S703" s="34"/>
      <x:c r="T703" s="34"/>
      <x:c r="U703" s="34"/>
    </x:row>
    <x:row r="704">
      <x:c r="A704" s="34" t="n">
        <x:v>635</x:v>
      </x:c>
      <x:c r="B704" s="39" t="n">
        <x:v>1.3035505986786786</x:v>
      </x:c>
      <x:c r="C704" s="35" t="n">
        <x:f>($B$7-0.5*$B$8^2)*$B$10+$B$8*SQRT($B$10)*B704</x:f>
        <x:v>0.3207101197357357</x:v>
      </x:c>
      <x:c r="D704" s="36" t="n">
        <x:f>$B$6*EXP(C704)</x:f>
        <x:v>137.81060372443815</x:v>
      </x:c>
      <x:c r="E704" s="34"/>
      <x:c r="F704" s="34"/>
      <x:c r="G704" s="34"/>
      <x:c r="H704" s="34"/>
      <x:c r="I704" s="34"/>
      <x:c r="J704" s="34"/>
      <x:c r="K704" s="34"/>
      <x:c r="L704" s="34"/>
      <x:c r="M704" s="34"/>
      <x:c r="N704" s="34"/>
      <x:c r="O704" s="34"/>
      <x:c r="P704" s="34"/>
      <x:c r="Q704" s="34"/>
      <x:c r="R704" s="34"/>
      <x:c r="S704" s="34"/>
      <x:c r="T704" s="34"/>
      <x:c r="U704" s="34"/>
    </x:row>
    <x:row r="705">
      <x:c r="A705" s="34" t="n">
        <x:v>636</x:v>
      </x:c>
      <x:c r="B705" s="39" t="n">
        <x:v>-0.3948776178458807</x:v>
      </x:c>
      <x:c r="C705" s="35" t="n">
        <x:f>($B$7-0.5*$B$8^2)*$B$10+$B$8*SQRT($B$10)*B705</x:f>
        <x:v>-0.018975523569176145</x:v>
      </x:c>
      <x:c r="D705" s="36" t="n">
        <x:f>$B$6*EXP(C705)</x:f>
        <x:v>98.12033783055043</x:v>
      </x:c>
      <x:c r="E705" s="34"/>
      <x:c r="F705" s="34"/>
      <x:c r="G705" s="34"/>
      <x:c r="H705" s="34"/>
      <x:c r="I705" s="34"/>
      <x:c r="J705" s="34"/>
      <x:c r="K705" s="34"/>
      <x:c r="L705" s="34"/>
      <x:c r="M705" s="34"/>
      <x:c r="N705" s="34"/>
      <x:c r="O705" s="34"/>
      <x:c r="P705" s="34"/>
      <x:c r="Q705" s="34"/>
      <x:c r="R705" s="34"/>
      <x:c r="S705" s="34"/>
      <x:c r="T705" s="34"/>
      <x:c r="U705" s="34"/>
    </x:row>
    <x:row r="706">
      <x:c r="A706" s="34" t="n">
        <x:v>637</x:v>
      </x:c>
      <x:c r="B706" s="39" t="n">
        <x:v>0.6959267672181354</x:v>
      </x:c>
      <x:c r="C706" s="35" t="n">
        <x:f>($B$7-0.5*$B$8^2)*$B$10+$B$8*SQRT($B$10)*B706</x:f>
        <x:v>0.1991853534436271</x:v>
      </x:c>
      <x:c r="D706" s="36" t="n">
        <x:f>$B$6*EXP(C706)</x:f>
        <x:v>122.0408151790623</x:v>
      </x:c>
      <x:c r="E706" s="34"/>
      <x:c r="F706" s="34"/>
      <x:c r="G706" s="34"/>
      <x:c r="H706" s="34"/>
      <x:c r="I706" s="34"/>
      <x:c r="J706" s="34"/>
      <x:c r="K706" s="34"/>
      <x:c r="L706" s="34"/>
      <x:c r="M706" s="34"/>
      <x:c r="N706" s="34"/>
      <x:c r="O706" s="34"/>
      <x:c r="P706" s="34"/>
      <x:c r="Q706" s="34"/>
      <x:c r="R706" s="34"/>
      <x:c r="S706" s="34"/>
      <x:c r="T706" s="34"/>
      <x:c r="U706" s="34"/>
    </x:row>
    <x:row r="707">
      <x:c r="A707" s="34" t="n">
        <x:v>638</x:v>
      </x:c>
      <x:c r="B707" s="39" t="n">
        <x:v>-1.1589386879059438</x:v>
      </x:c>
      <x:c r="C707" s="35" t="n">
        <x:f>($B$7-0.5*$B$8^2)*$B$10+$B$8*SQRT($B$10)*B707</x:f>
        <x:v>-0.17178773758118876</x:v>
      </x:c>
      <x:c r="D707" s="36" t="n">
        <x:f>$B$6*EXP(C707)</x:f>
        <x:v>84.21579126735541</x:v>
      </x:c>
      <x:c r="E707" s="34"/>
      <x:c r="F707" s="34"/>
      <x:c r="G707" s="34"/>
      <x:c r="H707" s="34"/>
      <x:c r="I707" s="34"/>
      <x:c r="J707" s="34"/>
      <x:c r="K707" s="34"/>
      <x:c r="L707" s="34"/>
      <x:c r="M707" s="34"/>
      <x:c r="N707" s="34"/>
      <x:c r="O707" s="34"/>
      <x:c r="P707" s="34"/>
      <x:c r="Q707" s="34"/>
      <x:c r="R707" s="34"/>
      <x:c r="S707" s="34"/>
      <x:c r="T707" s="34"/>
      <x:c r="U707" s="34"/>
    </x:row>
    <x:row r="708">
      <x:c r="A708" s="34" t="n">
        <x:v>639</x:v>
      </x:c>
      <x:c r="B708" s="39" t="n">
        <x:v>1.0212130347540291</x:v>
      </x:c>
      <x:c r="C708" s="35" t="n">
        <x:f>($B$7-0.5*$B$8^2)*$B$10+$B$8*SQRT($B$10)*B708</x:f>
        <x:v>0.2642426069508058</x:v>
      </x:c>
      <x:c r="D708" s="36" t="n">
        <x:f>$B$6*EXP(C708)</x:f>
        <x:v>130.24441399756734</x:v>
      </x:c>
      <x:c r="E708" s="34"/>
      <x:c r="F708" s="34"/>
      <x:c r="G708" s="34"/>
      <x:c r="H708" s="34"/>
      <x:c r="I708" s="34"/>
      <x:c r="J708" s="34"/>
      <x:c r="K708" s="34"/>
      <x:c r="L708" s="34"/>
      <x:c r="M708" s="34"/>
      <x:c r="N708" s="34"/>
      <x:c r="O708" s="34"/>
      <x:c r="P708" s="34"/>
      <x:c r="Q708" s="34"/>
      <x:c r="R708" s="34"/>
      <x:c r="S708" s="34"/>
      <x:c r="T708" s="34"/>
      <x:c r="U708" s="34"/>
    </x:row>
    <x:row r="709">
      <x:c r="A709" s="34" t="n">
        <x:v>640</x:v>
      </x:c>
      <x:c r="B709" s="39" t="n">
        <x:v>0.2961588376063654</x:v>
      </x:c>
      <x:c r="C709" s="35" t="n">
        <x:f>($B$7-0.5*$B$8^2)*$B$10+$B$8*SQRT($B$10)*B709</x:f>
        <x:v>0.11923176752127308</x:v>
      </x:c>
      <x:c r="D709" s="36" t="n">
        <x:f>$B$6*EXP(C709)</x:f>
        <x:v>112.66310045068353</x:v>
      </x:c>
      <x:c r="E709" s="34"/>
      <x:c r="F709" s="34"/>
      <x:c r="G709" s="34"/>
      <x:c r="H709" s="34"/>
      <x:c r="I709" s="34"/>
      <x:c r="J709" s="34"/>
      <x:c r="K709" s="34"/>
      <x:c r="L709" s="34"/>
      <x:c r="M709" s="34"/>
      <x:c r="N709" s="34"/>
      <x:c r="O709" s="34"/>
      <x:c r="P709" s="34"/>
      <x:c r="Q709" s="34"/>
      <x:c r="R709" s="34"/>
      <x:c r="S709" s="34"/>
      <x:c r="T709" s="34"/>
      <x:c r="U709" s="34"/>
    </x:row>
    <x:row r="710">
      <x:c r="A710" s="34" t="n">
        <x:v>641</x:v>
      </x:c>
      <x:c r="B710" s="39" t="n">
        <x:v>-0.5116413980140397</x:v>
      </x:c>
      <x:c r="C710" s="35" t="n">
        <x:f>($B$7-0.5*$B$8^2)*$B$10+$B$8*SQRT($B$10)*B710</x:f>
        <x:v>-0.04232827960280795</x:v>
      </x:c>
      <x:c r="D710" s="36" t="n">
        <x:f>$B$6*EXP(C710)</x:f>
        <x:v>95.85550548436187</x:v>
      </x:c>
      <x:c r="E710" s="34"/>
      <x:c r="F710" s="34"/>
      <x:c r="G710" s="34"/>
      <x:c r="H710" s="34"/>
      <x:c r="I710" s="34"/>
      <x:c r="J710" s="34"/>
      <x:c r="K710" s="34"/>
      <x:c r="L710" s="34"/>
      <x:c r="M710" s="34"/>
      <x:c r="N710" s="34"/>
      <x:c r="O710" s="34"/>
      <x:c r="P710" s="34"/>
      <x:c r="Q710" s="34"/>
      <x:c r="R710" s="34"/>
      <x:c r="S710" s="34"/>
      <x:c r="T710" s="34"/>
      <x:c r="U710" s="34"/>
    </x:row>
    <x:row r="711">
      <x:c r="A711" s="34" t="n">
        <x:v>642</x:v>
      </x:c>
      <x:c r="B711" s="39" t="n">
        <x:v>0.4414208972978764</x:v>
      </x:c>
      <x:c r="C711" s="35" t="n">
        <x:f>($B$7-0.5*$B$8^2)*$B$10+$B$8*SQRT($B$10)*B711</x:f>
        <x:v>0.14828417945957528</x:v>
      </x:c>
      <x:c r="D711" s="36" t="n">
        <x:f>$B$6*EXP(C711)</x:f>
        <x:v>115.98424529356195</x:v>
      </x:c>
      <x:c r="E711" s="34"/>
      <x:c r="F711" s="34"/>
      <x:c r="G711" s="34"/>
      <x:c r="H711" s="34"/>
      <x:c r="I711" s="34"/>
      <x:c r="J711" s="34"/>
      <x:c r="K711" s="34"/>
      <x:c r="L711" s="34"/>
      <x:c r="M711" s="34"/>
      <x:c r="N711" s="34"/>
      <x:c r="O711" s="34"/>
      <x:c r="P711" s="34"/>
      <x:c r="Q711" s="34"/>
      <x:c r="R711" s="34"/>
      <x:c r="S711" s="34"/>
      <x:c r="T711" s="34"/>
      <x:c r="U711" s="34"/>
    </x:row>
    <x:row r="712">
      <x:c r="A712" s="34" t="n">
        <x:v>643</x:v>
      </x:c>
      <x:c r="B712" s="39" t="n">
        <x:v>-1.7441637338898854</x:v>
      </x:c>
      <x:c r="C712" s="35" t="n">
        <x:f>($B$7-0.5*$B$8^2)*$B$10+$B$8*SQRT($B$10)*B712</x:f>
        <x:v>-0.2888327467779771</x:v>
      </x:c>
      <x:c r="D712" s="36" t="n">
        <x:f>$B$6*EXP(C712)</x:f>
        <x:v>74.91374905842405</x:v>
      </x:c>
      <x:c r="E712" s="34"/>
      <x:c r="F712" s="34"/>
      <x:c r="G712" s="34"/>
      <x:c r="H712" s="34"/>
      <x:c r="I712" s="34"/>
      <x:c r="J712" s="34"/>
      <x:c r="K712" s="34"/>
      <x:c r="L712" s="34"/>
      <x:c r="M712" s="34"/>
      <x:c r="N712" s="34"/>
      <x:c r="O712" s="34"/>
      <x:c r="P712" s="34"/>
      <x:c r="Q712" s="34"/>
      <x:c r="R712" s="34"/>
      <x:c r="S712" s="34"/>
      <x:c r="T712" s="34"/>
      <x:c r="U712" s="34"/>
    </x:row>
    <x:row r="713">
      <x:c r="A713" s="34" t="n">
        <x:v>644</x:v>
      </x:c>
      <x:c r="B713" s="39" t="n">
        <x:v>-0.6392055631374842</x:v>
      </x:c>
      <x:c r="C713" s="35" t="n">
        <x:f>($B$7-0.5*$B$8^2)*$B$10+$B$8*SQRT($B$10)*B713</x:f>
        <x:v>-0.06784111262749684</x:v>
      </x:c>
      <x:c r="D713" s="36" t="n">
        <x:f>$B$6*EXP(C713)</x:f>
        <x:v>93.44089275625133</x:v>
      </x:c>
      <x:c r="E713" s="34"/>
      <x:c r="F713" s="34"/>
      <x:c r="G713" s="34"/>
      <x:c r="H713" s="34"/>
      <x:c r="I713" s="34"/>
      <x:c r="J713" s="34"/>
      <x:c r="K713" s="34"/>
      <x:c r="L713" s="34"/>
      <x:c r="M713" s="34"/>
      <x:c r="N713" s="34"/>
      <x:c r="O713" s="34"/>
      <x:c r="P713" s="34"/>
      <x:c r="Q713" s="34"/>
      <x:c r="R713" s="34"/>
      <x:c r="S713" s="34"/>
      <x:c r="T713" s="34"/>
      <x:c r="U713" s="34"/>
    </x:row>
    <x:row r="714">
      <x:c r="A714" s="34" t="n">
        <x:v>645</x:v>
      </x:c>
      <x:c r="B714" s="39" t="n">
        <x:v>-0.562346367774312</x:v>
      </x:c>
      <x:c r="C714" s="35" t="n">
        <x:f>($B$7-0.5*$B$8^2)*$B$10+$B$8*SQRT($B$10)*B714</x:f>
        <x:v>-0.05246927355486242</x:v>
      </x:c>
      <x:c r="D714" s="36" t="n">
        <x:f>$B$6*EXP(C714)</x:f>
        <x:v>94.88834764239589</x:v>
      </x:c>
      <x:c r="E714" s="34"/>
      <x:c r="F714" s="34"/>
      <x:c r="G714" s="34"/>
      <x:c r="H714" s="34"/>
      <x:c r="I714" s="34"/>
      <x:c r="J714" s="34"/>
      <x:c r="K714" s="34"/>
      <x:c r="L714" s="34"/>
      <x:c r="M714" s="34"/>
      <x:c r="N714" s="34"/>
      <x:c r="O714" s="34"/>
      <x:c r="P714" s="34"/>
      <x:c r="Q714" s="34"/>
      <x:c r="R714" s="34"/>
      <x:c r="S714" s="34"/>
      <x:c r="T714" s="34"/>
      <x:c r="U714" s="34"/>
    </x:row>
    <x:row r="715">
      <x:c r="A715" s="34" t="n">
        <x:v>646</x:v>
      </x:c>
      <x:c r="B715" s="39" t="n">
        <x:v>-0.24221448231185375</x:v>
      </x:c>
      <x:c r="C715" s="35" t="n">
        <x:f>($B$7-0.5*$B$8^2)*$B$10+$B$8*SQRT($B$10)*B715</x:f>
        <x:v>0.011557103537629246</x:v>
      </x:c>
      <x:c r="D715" s="36" t="n">
        <x:f>$B$6*EXP(C715)</x:f>
        <x:v>101.16241448776945</x:v>
      </x:c>
      <x:c r="E715" s="34"/>
      <x:c r="F715" s="34"/>
      <x:c r="G715" s="34"/>
      <x:c r="H715" s="34"/>
      <x:c r="I715" s="34"/>
      <x:c r="J715" s="34"/>
      <x:c r="K715" s="34"/>
      <x:c r="L715" s="34"/>
      <x:c r="M715" s="34"/>
      <x:c r="N715" s="34"/>
      <x:c r="O715" s="34"/>
      <x:c r="P715" s="34"/>
      <x:c r="Q715" s="34"/>
      <x:c r="R715" s="34"/>
      <x:c r="S715" s="34"/>
      <x:c r="T715" s="34"/>
      <x:c r="U715" s="34"/>
    </x:row>
    <x:row r="716">
      <x:c r="A716" s="34" t="n">
        <x:v>647</x:v>
      </x:c>
      <x:c r="B716" s="39" t="n">
        <x:v>0.9026037856480292</x:v>
      </x:c>
      <x:c r="C716" s="35" t="n">
        <x:f>($B$7-0.5*$B$8^2)*$B$10+$B$8*SQRT($B$10)*B716</x:f>
        <x:v>0.24052075712960586</x:v>
      </x:c>
      <x:c r="D716" s="36" t="n">
        <x:f>$B$6*EXP(C716)</x:f>
        <x:v>127.19113347836154</x:v>
      </x:c>
      <x:c r="E716" s="34"/>
      <x:c r="F716" s="34"/>
      <x:c r="G716" s="34"/>
      <x:c r="H716" s="34"/>
      <x:c r="I716" s="34"/>
      <x:c r="J716" s="34"/>
      <x:c r="K716" s="34"/>
      <x:c r="L716" s="34"/>
      <x:c r="M716" s="34"/>
      <x:c r="N716" s="34"/>
      <x:c r="O716" s="34"/>
      <x:c r="P716" s="34"/>
      <x:c r="Q716" s="34"/>
      <x:c r="R716" s="34"/>
      <x:c r="S716" s="34"/>
      <x:c r="T716" s="34"/>
      <x:c r="U716" s="34"/>
    </x:row>
    <x:row r="717">
      <x:c r="A717" s="34" t="n">
        <x:v>648</x:v>
      </x:c>
      <x:c r="B717" s="39" t="n">
        <x:v>0.00013157909810850466</x:v>
      </x:c>
      <x:c r="C717" s="35" t="n">
        <x:f>($B$7-0.5*$B$8^2)*$B$10+$B$8*SQRT($B$10)*B717</x:f>
        <x:v>0.0600263158196217</x:v>
      </x:c>
      <x:c r="D717" s="36" t="n">
        <x:f>$B$6*EXP(C717)</x:f>
        <x:v>106.18644900120621</x:v>
      </x:c>
      <x:c r="E717" s="34"/>
      <x:c r="F717" s="34"/>
      <x:c r="G717" s="34"/>
      <x:c r="H717" s="34"/>
      <x:c r="I717" s="34"/>
      <x:c r="J717" s="34"/>
      <x:c r="K717" s="34"/>
      <x:c r="L717" s="34"/>
      <x:c r="M717" s="34"/>
      <x:c r="N717" s="34"/>
      <x:c r="O717" s="34"/>
      <x:c r="P717" s="34"/>
      <x:c r="Q717" s="34"/>
      <x:c r="R717" s="34"/>
      <x:c r="S717" s="34"/>
      <x:c r="T717" s="34"/>
      <x:c r="U717" s="34"/>
    </x:row>
    <x:row r="718">
      <x:c r="A718" s="34" t="n">
        <x:v>649</x:v>
      </x:c>
      <x:c r="B718" s="39" t="n">
        <x:v>-1.4614544801627454</x:v>
      </x:c>
      <x:c r="C718" s="35" t="n">
        <x:f>($B$7-0.5*$B$8^2)*$B$10+$B$8*SQRT($B$10)*B718</x:f>
        <x:v>-0.2322908960325491</x:v>
      </x:c>
      <x:c r="D718" s="36" t="n">
        <x:f>$B$6*EXP(C718)</x:f>
        <x:v>79.2715491971885</x:v>
      </x:c>
      <x:c r="E718" s="34"/>
      <x:c r="F718" s="34"/>
      <x:c r="G718" s="34"/>
      <x:c r="H718" s="34"/>
      <x:c r="I718" s="34"/>
      <x:c r="J718" s="34"/>
      <x:c r="K718" s="34"/>
      <x:c r="L718" s="34"/>
      <x:c r="M718" s="34"/>
      <x:c r="N718" s="34"/>
      <x:c r="O718" s="34"/>
      <x:c r="P718" s="34"/>
      <x:c r="Q718" s="34"/>
      <x:c r="R718" s="34"/>
      <x:c r="S718" s="34"/>
      <x:c r="T718" s="34"/>
      <x:c r="U718" s="34"/>
    </x:row>
    <x:row r="719">
      <x:c r="A719" s="34" t="n">
        <x:v>650</x:v>
      </x:c>
      <x:c r="B719" s="39" t="n">
        <x:v>-2.0088106455085644</x:v>
      </x:c>
      <x:c r="C719" s="35" t="n">
        <x:f>($B$7-0.5*$B$8^2)*$B$10+$B$8*SQRT($B$10)*B719</x:f>
        <x:v>-0.3417621291017129</x:v>
      </x:c>
      <x:c r="D719" s="36" t="n">
        <x:f>$B$6*EXP(C719)</x:f>
        <x:v>71.0517195972983</x:v>
      </x:c>
      <x:c r="E719" s="34"/>
      <x:c r="F719" s="34"/>
      <x:c r="G719" s="34"/>
      <x:c r="H719" s="34"/>
      <x:c r="I719" s="34"/>
      <x:c r="J719" s="34"/>
      <x:c r="K719" s="34"/>
      <x:c r="L719" s="34"/>
      <x:c r="M719" s="34"/>
      <x:c r="N719" s="34"/>
      <x:c r="O719" s="34"/>
      <x:c r="P719" s="34"/>
      <x:c r="Q719" s="34"/>
      <x:c r="R719" s="34"/>
      <x:c r="S719" s="34"/>
      <x:c r="T719" s="34"/>
      <x:c r="U719" s="34"/>
    </x:row>
    <x:row r="720">
      <x:c r="A720" s="34" t="n">
        <x:v>651</x:v>
      </x:c>
      <x:c r="B720" s="39" t="n">
        <x:v>0.18886671778726186</x:v>
      </x:c>
      <x:c r="C720" s="35" t="n">
        <x:f>($B$7-0.5*$B$8^2)*$B$10+$B$8*SQRT($B$10)*B720</x:f>
        <x:v>0.09777334355745237</x:v>
      </x:c>
      <x:c r="D720" s="36" t="n">
        <x:f>$B$6*EXP(C720)</x:f>
        <x:v>110.27128198165647</x:v>
      </x:c>
      <x:c r="E720" s="34"/>
      <x:c r="F720" s="34"/>
      <x:c r="G720" s="34"/>
      <x:c r="H720" s="34"/>
      <x:c r="I720" s="34"/>
      <x:c r="J720" s="34"/>
      <x:c r="K720" s="34"/>
      <x:c r="L720" s="34"/>
      <x:c r="M720" s="34"/>
      <x:c r="N720" s="34"/>
      <x:c r="O720" s="34"/>
      <x:c r="P720" s="34"/>
      <x:c r="Q720" s="34"/>
      <x:c r="R720" s="34"/>
      <x:c r="S720" s="34"/>
      <x:c r="T720" s="34"/>
      <x:c r="U720" s="34"/>
    </x:row>
    <x:row r="721">
      <x:c r="A721" s="34" t="n">
        <x:v>652</x:v>
      </x:c>
      <x:c r="B721" s="39" t="n">
        <x:v>0.12020574825821301</x:v>
      </x:c>
      <x:c r="C721" s="35" t="n">
        <x:f>($B$7-0.5*$B$8^2)*$B$10+$B$8*SQRT($B$10)*B721</x:f>
        <x:v>0.0840411496516426</x:v>
      </x:c>
      <x:c r="D721" s="36" t="n">
        <x:f>$B$6*EXP(C721)</x:f>
        <x:v>108.7673650279773</x:v>
      </x:c>
      <x:c r="E721" s="34"/>
      <x:c r="F721" s="34"/>
      <x:c r="G721" s="34"/>
      <x:c r="H721" s="34"/>
      <x:c r="I721" s="34"/>
      <x:c r="J721" s="34"/>
      <x:c r="K721" s="34"/>
      <x:c r="L721" s="34"/>
      <x:c r="M721" s="34"/>
      <x:c r="N721" s="34"/>
      <x:c r="O721" s="34"/>
      <x:c r="P721" s="34"/>
      <x:c r="Q721" s="34"/>
      <x:c r="R721" s="34"/>
      <x:c r="S721" s="34"/>
      <x:c r="T721" s="34"/>
      <x:c r="U721" s="34"/>
    </x:row>
    <x:row r="722">
      <x:c r="A722" s="34" t="n">
        <x:v>653</x:v>
      </x:c>
      <x:c r="B722" s="39" t="n">
        <x:v>0.5711652477752648</x:v>
      </x:c>
      <x:c r="C722" s="35" t="n">
        <x:f>($B$7-0.5*$B$8^2)*$B$10+$B$8*SQRT($B$10)*B722</x:f>
        <x:v>0.17423304955505298</x:v>
      </x:c>
      <x:c r="D722" s="36" t="n">
        <x:f>$B$6*EXP(C722)</x:f>
        <x:v>119.03329400601817</x:v>
      </x:c>
      <x:c r="E722" s="34"/>
      <x:c r="F722" s="34"/>
      <x:c r="G722" s="34"/>
      <x:c r="H722" s="34"/>
      <x:c r="I722" s="34"/>
      <x:c r="J722" s="34"/>
      <x:c r="K722" s="34"/>
      <x:c r="L722" s="34"/>
      <x:c r="M722" s="34"/>
      <x:c r="N722" s="34"/>
      <x:c r="O722" s="34"/>
      <x:c r="P722" s="34"/>
      <x:c r="Q722" s="34"/>
      <x:c r="R722" s="34"/>
      <x:c r="S722" s="34"/>
      <x:c r="T722" s="34"/>
      <x:c r="U722" s="34"/>
    </x:row>
    <x:row r="723">
      <x:c r="A723" s="34" t="n">
        <x:v>654</x:v>
      </x:c>
      <x:c r="B723" s="39" t="n">
        <x:v>-0.5105248575710757</x:v>
      </x:c>
      <x:c r="C723" s="35" t="n">
        <x:f>($B$7-0.5*$B$8^2)*$B$10+$B$8*SQRT($B$10)*B723</x:f>
        <x:v>-0.04210497151421515</x:v>
      </x:c>
      <x:c r="D723" s="36" t="n">
        <x:f>$B$6*EXP(C723)</x:f>
        <x:v>95.87691318424</x:v>
      </x:c>
      <x:c r="E723" s="34"/>
      <x:c r="F723" s="34"/>
      <x:c r="G723" s="34"/>
      <x:c r="H723" s="34"/>
      <x:c r="I723" s="34"/>
      <x:c r="J723" s="34"/>
      <x:c r="K723" s="34"/>
      <x:c r="L723" s="34"/>
      <x:c r="M723" s="34"/>
      <x:c r="N723" s="34"/>
      <x:c r="O723" s="34"/>
      <x:c r="P723" s="34"/>
      <x:c r="Q723" s="34"/>
      <x:c r="R723" s="34"/>
      <x:c r="S723" s="34"/>
      <x:c r="T723" s="34"/>
      <x:c r="U723" s="34"/>
    </x:row>
    <x:row r="724">
      <x:c r="A724" s="34" t="n">
        <x:v>655</x:v>
      </x:c>
      <x:c r="B724" s="39" t="n">
        <x:v>1.1102622243682445</x:v>
      </x:c>
      <x:c r="C724" s="35" t="n">
        <x:f>($B$7-0.5*$B$8^2)*$B$10+$B$8*SQRT($B$10)*B724</x:f>
        <x:v>0.2820524448736489</x:v>
      </x:c>
      <x:c r="D724" s="36" t="n">
        <x:f>$B$6*EXP(C724)</x:f>
        <x:v>132.5848252107534</x:v>
      </x:c>
      <x:c r="E724" s="34"/>
      <x:c r="F724" s="34"/>
      <x:c r="G724" s="34"/>
      <x:c r="H724" s="34"/>
      <x:c r="I724" s="34"/>
      <x:c r="J724" s="34"/>
      <x:c r="K724" s="34"/>
      <x:c r="L724" s="34"/>
      <x:c r="M724" s="34"/>
      <x:c r="N724" s="34"/>
      <x:c r="O724" s="34"/>
      <x:c r="P724" s="34"/>
      <x:c r="Q724" s="34"/>
      <x:c r="R724" s="34"/>
      <x:c r="S724" s="34"/>
      <x:c r="T724" s="34"/>
      <x:c r="U724" s="34"/>
    </x:row>
    <x:row r="725">
      <x:c r="A725" s="34" t="n">
        <x:v>656</x:v>
      </x:c>
      <x:c r="B725" s="39" t="n">
        <x:v>1.057190792103033</x:v>
      </x:c>
      <x:c r="C725" s="35" t="n">
        <x:f>($B$7-0.5*$B$8^2)*$B$10+$B$8*SQRT($B$10)*B725</x:f>
        <x:v>0.2714381584206066</x:v>
      </x:c>
      <x:c r="D725" s="36" t="n">
        <x:f>$B$6*EXP(C725)</x:f>
        <x:v>131.1849742487925</x:v>
      </x:c>
      <x:c r="E725" s="34"/>
      <x:c r="F725" s="34"/>
      <x:c r="G725" s="34"/>
      <x:c r="H725" s="34"/>
      <x:c r="I725" s="34"/>
      <x:c r="J725" s="34"/>
      <x:c r="K725" s="34"/>
      <x:c r="L725" s="34"/>
      <x:c r="M725" s="34"/>
      <x:c r="N725" s="34"/>
      <x:c r="O725" s="34"/>
      <x:c r="P725" s="34"/>
      <x:c r="Q725" s="34"/>
      <x:c r="R725" s="34"/>
      <x:c r="S725" s="34"/>
      <x:c r="T725" s="34"/>
      <x:c r="U725" s="34"/>
    </x:row>
    <x:row r="726">
      <x:c r="A726" s="34" t="n">
        <x:v>657</x:v>
      </x:c>
      <x:c r="B726" s="39" t="n">
        <x:v>0.9670224857612119</x:v>
      </x:c>
      <x:c r="C726" s="35" t="n">
        <x:f>($B$7-0.5*$B$8^2)*$B$10+$B$8*SQRT($B$10)*B726</x:f>
        <x:v>0.2534044971522424</x:v>
      </x:c>
      <x:c r="D726" s="36" t="n">
        <x:f>$B$6*EXP(C726)</x:f>
        <x:v>128.84043273271465</x:v>
      </x:c>
      <x:c r="E726" s="34"/>
      <x:c r="F726" s="34"/>
      <x:c r="G726" s="34"/>
      <x:c r="H726" s="34"/>
      <x:c r="I726" s="34"/>
      <x:c r="J726" s="34"/>
      <x:c r="K726" s="34"/>
      <x:c r="L726" s="34"/>
      <x:c r="M726" s="34"/>
      <x:c r="N726" s="34"/>
      <x:c r="O726" s="34"/>
      <x:c r="P726" s="34"/>
      <x:c r="Q726" s="34"/>
      <x:c r="R726" s="34"/>
      <x:c r="S726" s="34"/>
      <x:c r="T726" s="34"/>
      <x:c r="U726" s="34"/>
    </x:row>
    <x:row r="727">
      <x:c r="A727" s="34" t="n">
        <x:v>658</x:v>
      </x:c>
      <x:c r="B727" s="39" t="n">
        <x:v>-0.6770467884605383</x:v>
      </x:c>
      <x:c r="C727" s="35" t="n">
        <x:f>($B$7-0.5*$B$8^2)*$B$10+$B$8*SQRT($B$10)*B727</x:f>
        <x:v>-0.07540935769210769</x:v>
      </x:c>
      <x:c r="D727" s="36" t="n">
        <x:f>$B$6*EXP(C727)</x:f>
        <x:v>92.73637851182293</x:v>
      </x:c>
      <x:c r="E727" s="34"/>
      <x:c r="F727" s="34"/>
      <x:c r="G727" s="34"/>
      <x:c r="H727" s="34"/>
      <x:c r="I727" s="34"/>
      <x:c r="J727" s="34"/>
      <x:c r="K727" s="34"/>
      <x:c r="L727" s="34"/>
      <x:c r="M727" s="34"/>
      <x:c r="N727" s="34"/>
      <x:c r="O727" s="34"/>
      <x:c r="P727" s="34"/>
      <x:c r="Q727" s="34"/>
      <x:c r="R727" s="34"/>
      <x:c r="S727" s="34"/>
      <x:c r="T727" s="34"/>
      <x:c r="U727" s="34"/>
    </x:row>
    <x:row r="728">
      <x:c r="A728" s="34" t="n">
        <x:v>659</x:v>
      </x:c>
      <x:c r="B728" s="39" t="n">
        <x:v>0.42619405773542735</x:v>
      </x:c>
      <x:c r="C728" s="35" t="n">
        <x:f>($B$7-0.5*$B$8^2)*$B$10+$B$8*SQRT($B$10)*B728</x:f>
        <x:v>0.14523881154708546</x:v>
      </x:c>
      <x:c r="D728" s="36" t="n">
        <x:f>$B$6*EXP(C728)</x:f>
        <x:v>115.63156788339339</x:v>
      </x:c>
      <x:c r="E728" s="34"/>
      <x:c r="F728" s="34"/>
      <x:c r="G728" s="34"/>
      <x:c r="H728" s="34"/>
      <x:c r="I728" s="34"/>
      <x:c r="J728" s="34"/>
      <x:c r="K728" s="34"/>
      <x:c r="L728" s="34"/>
      <x:c r="M728" s="34"/>
      <x:c r="N728" s="34"/>
      <x:c r="O728" s="34"/>
      <x:c r="P728" s="34"/>
      <x:c r="Q728" s="34"/>
      <x:c r="R728" s="34"/>
      <x:c r="S728" s="34"/>
      <x:c r="T728" s="34"/>
      <x:c r="U728" s="34"/>
    </x:row>
    <x:row r="729">
      <x:c r="A729" s="34" t="n">
        <x:v>660</x:v>
      </x:c>
      <x:c r="B729" s="39" t="n">
        <x:v>-0.5995691886429626</x:v>
      </x:c>
      <x:c r="C729" s="35" t="n">
        <x:f>($B$7-0.5*$B$8^2)*$B$10+$B$8*SQRT($B$10)*B729</x:f>
        <x:v>-0.05991383772859253</x:v>
      </x:c>
      <x:c r="D729" s="36" t="n">
        <x:f>$B$6*EXP(C729)</x:f>
        <x:v>94.1845681651494</x:v>
      </x:c>
      <x:c r="E729" s="34"/>
      <x:c r="F729" s="34"/>
      <x:c r="G729" s="34"/>
      <x:c r="H729" s="34"/>
      <x:c r="I729" s="34"/>
      <x:c r="J729" s="34"/>
      <x:c r="K729" s="34"/>
      <x:c r="L729" s="34"/>
      <x:c r="M729" s="34"/>
      <x:c r="N729" s="34"/>
      <x:c r="O729" s="34"/>
      <x:c r="P729" s="34"/>
      <x:c r="Q729" s="34"/>
      <x:c r="R729" s="34"/>
      <x:c r="S729" s="34"/>
      <x:c r="T729" s="34"/>
      <x:c r="U729" s="34"/>
    </x:row>
    <x:row r="730">
      <x:c r="A730" s="34" t="n">
        <x:v>661</x:v>
      </x:c>
      <x:c r="B730" s="39" t="n">
        <x:v>-0.24107173099721838</x:v>
      </x:c>
      <x:c r="C730" s="35" t="n">
        <x:f>($B$7-0.5*$B$8^2)*$B$10+$B$8*SQRT($B$10)*B730</x:f>
        <x:v>0.011785653800556323</x:v>
      </x:c>
      <x:c r="D730" s="36" t="n">
        <x:f>$B$6*EXP(C730)</x:f>
        <x:v>101.18553782652089</x:v>
      </x:c>
      <x:c r="E730" s="34"/>
      <x:c r="F730" s="34"/>
      <x:c r="G730" s="34"/>
      <x:c r="H730" s="34"/>
      <x:c r="I730" s="34"/>
      <x:c r="J730" s="34"/>
      <x:c r="K730" s="34"/>
      <x:c r="L730" s="34"/>
      <x:c r="M730" s="34"/>
      <x:c r="N730" s="34"/>
      <x:c r="O730" s="34"/>
      <x:c r="P730" s="34"/>
      <x:c r="Q730" s="34"/>
      <x:c r="R730" s="34"/>
      <x:c r="S730" s="34"/>
      <x:c r="T730" s="34"/>
      <x:c r="U730" s="34"/>
    </x:row>
    <x:row r="731">
      <x:c r="A731" s="34" t="n">
        <x:v>662</x:v>
      </x:c>
      <x:c r="B731" s="39" t="n">
        <x:v>-0.8951564006712643</x:v>
      </x:c>
      <x:c r="C731" s="35" t="n">
        <x:f>($B$7-0.5*$B$8^2)*$B$10+$B$8*SQRT($B$10)*B731</x:f>
        <x:v>-0.11903128013425288</x:v>
      </x:c>
      <x:c r="D731" s="36" t="n">
        <x:f>$B$6*EXP(C731)</x:f>
        <x:v>88.77800304490833</x:v>
      </x:c>
      <x:c r="E731" s="34"/>
      <x:c r="F731" s="34"/>
      <x:c r="G731" s="34"/>
      <x:c r="H731" s="34"/>
      <x:c r="I731" s="34"/>
      <x:c r="J731" s="34"/>
      <x:c r="K731" s="34"/>
      <x:c r="L731" s="34"/>
      <x:c r="M731" s="34"/>
      <x:c r="N731" s="34"/>
      <x:c r="O731" s="34"/>
      <x:c r="P731" s="34"/>
      <x:c r="Q731" s="34"/>
      <x:c r="R731" s="34"/>
      <x:c r="S731" s="34"/>
      <x:c r="T731" s="34"/>
      <x:c r="U731" s="34"/>
    </x:row>
    <x:row r="732">
      <x:c r="A732" s="34" t="n">
        <x:v>663</x:v>
      </x:c>
      <x:c r="B732" s="39" t="n">
        <x:v>0.40665709229941205</x:v>
      </x:c>
      <x:c r="C732" s="35" t="n">
        <x:f>($B$7-0.5*$B$8^2)*$B$10+$B$8*SQRT($B$10)*B732</x:f>
        <x:v>0.1413314184598824</x:v>
      </x:c>
      <x:c r="D732" s="36" t="n">
        <x:f>$B$6*EXP(C732)</x:f>
        <x:v>115.18063146104392</x:v>
      </x:c>
      <x:c r="E732" s="34"/>
      <x:c r="F732" s="34"/>
      <x:c r="G732" s="34"/>
      <x:c r="H732" s="34"/>
      <x:c r="I732" s="34"/>
      <x:c r="J732" s="34"/>
      <x:c r="K732" s="34"/>
      <x:c r="L732" s="34"/>
      <x:c r="M732" s="34"/>
      <x:c r="N732" s="34"/>
      <x:c r="O732" s="34"/>
      <x:c r="P732" s="34"/>
      <x:c r="Q732" s="34"/>
      <x:c r="R732" s="34"/>
      <x:c r="S732" s="34"/>
      <x:c r="T732" s="34"/>
      <x:c r="U732" s="34"/>
    </x:row>
    <x:row r="733">
      <x:c r="A733" s="34" t="n">
        <x:v>664</x:v>
      </x:c>
      <x:c r="B733" s="39" t="n">
        <x:v>-0.21694050977007245</x:v>
      </x:c>
      <x:c r="C733" s="35" t="n">
        <x:f>($B$7-0.5*$B$8^2)*$B$10+$B$8*SQRT($B$10)*B733</x:f>
        <x:v>0.016611898045985507</x:v>
      </x:c>
      <x:c r="D733" s="36" t="n">
        <x:f>$B$6*EXP(C733)</x:f>
        <x:v>101.67506428310251</x:v>
      </x:c>
      <x:c r="E733" s="34"/>
      <x:c r="F733" s="34"/>
      <x:c r="G733" s="34"/>
      <x:c r="H733" s="34"/>
      <x:c r="I733" s="34"/>
      <x:c r="J733" s="34"/>
      <x:c r="K733" s="34"/>
      <x:c r="L733" s="34"/>
      <x:c r="M733" s="34"/>
      <x:c r="N733" s="34"/>
      <x:c r="O733" s="34"/>
      <x:c r="P733" s="34"/>
      <x:c r="Q733" s="34"/>
      <x:c r="R733" s="34"/>
      <x:c r="S733" s="34"/>
      <x:c r="T733" s="34"/>
      <x:c r="U733" s="34"/>
    </x:row>
    <x:row r="734">
      <x:c r="A734" s="34" t="n">
        <x:v>665</x:v>
      </x:c>
      <x:c r="B734" s="39" t="n">
        <x:v>-0.03472047320881619</x:v>
      </x:c>
      <x:c r="C734" s="35" t="n">
        <x:f>($B$7-0.5*$B$8^2)*$B$10+$B$8*SQRT($B$10)*B734</x:f>
        <x:v>0.05305590535823676</x:v>
      </x:c>
      <x:c r="D734" s="36" t="n">
        <x:f>$B$6*EXP(C734)</x:f>
        <x:v>105.44885950341944</x:v>
      </x:c>
      <x:c r="E734" s="34"/>
      <x:c r="F734" s="34"/>
      <x:c r="G734" s="34"/>
      <x:c r="H734" s="34"/>
      <x:c r="I734" s="34"/>
      <x:c r="J734" s="34"/>
      <x:c r="K734" s="34"/>
      <x:c r="L734" s="34"/>
      <x:c r="M734" s="34"/>
      <x:c r="N734" s="34"/>
      <x:c r="O734" s="34"/>
      <x:c r="P734" s="34"/>
      <x:c r="Q734" s="34"/>
      <x:c r="R734" s="34"/>
      <x:c r="S734" s="34"/>
      <x:c r="T734" s="34"/>
      <x:c r="U734" s="34"/>
    </x:row>
    <x:row r="735">
      <x:c r="A735" s="34" t="n">
        <x:v>666</x:v>
      </x:c>
      <x:c r="B735" s="39" t="n">
        <x:v>0.16297273263617848</x:v>
      </x:c>
      <x:c r="C735" s="35" t="n">
        <x:f>($B$7-0.5*$B$8^2)*$B$10+$B$8*SQRT($B$10)*B735</x:f>
        <x:v>0.0925945465272357</x:v>
      </x:c>
      <x:c r="D735" s="36" t="n">
        <x:f>$B$6*EXP(C735)</x:f>
        <x:v>109.70168557913507</x:v>
      </x:c>
      <x:c r="E735" s="34"/>
      <x:c r="F735" s="34"/>
      <x:c r="G735" s="34"/>
      <x:c r="H735" s="34"/>
      <x:c r="I735" s="34"/>
      <x:c r="J735" s="34"/>
      <x:c r="K735" s="34"/>
      <x:c r="L735" s="34"/>
      <x:c r="M735" s="34"/>
      <x:c r="N735" s="34"/>
      <x:c r="O735" s="34"/>
      <x:c r="P735" s="34"/>
      <x:c r="Q735" s="34"/>
      <x:c r="R735" s="34"/>
      <x:c r="S735" s="34"/>
      <x:c r="T735" s="34"/>
      <x:c r="U735" s="34"/>
    </x:row>
    <x:row r="736">
      <x:c r="A736" s="34" t="n">
        <x:v>667</x:v>
      </x:c>
      <x:c r="B736" s="39" t="n">
        <x:v>0.18093860475921691</x:v>
      </x:c>
      <x:c r="C736" s="35" t="n">
        <x:f>($B$7-0.5*$B$8^2)*$B$10+$B$8*SQRT($B$10)*B736</x:f>
        <x:v>0.09618772095184339</x:v>
      </x:c>
      <x:c r="D736" s="36" t="n">
        <x:f>$B$6*EXP(C736)</x:f>
        <x:v>110.09657189293458</x:v>
      </x:c>
      <x:c r="E736" s="34"/>
      <x:c r="F736" s="34"/>
      <x:c r="G736" s="34"/>
      <x:c r="H736" s="34"/>
      <x:c r="I736" s="34"/>
      <x:c r="J736" s="34"/>
      <x:c r="K736" s="34"/>
      <x:c r="L736" s="34"/>
      <x:c r="M736" s="34"/>
      <x:c r="N736" s="34"/>
      <x:c r="O736" s="34"/>
      <x:c r="P736" s="34"/>
      <x:c r="Q736" s="34"/>
      <x:c r="R736" s="34"/>
      <x:c r="S736" s="34"/>
      <x:c r="T736" s="34"/>
      <x:c r="U736" s="34"/>
    </x:row>
    <x:row r="737">
      <x:c r="A737" s="34" t="n">
        <x:v>668</x:v>
      </x:c>
      <x:c r="B737" s="39" t="n">
        <x:v>-0.49388239926787664</x:v>
      </x:c>
      <x:c r="C737" s="35" t="n">
        <x:f>($B$7-0.5*$B$8^2)*$B$10+$B$8*SQRT($B$10)*B737</x:f>
        <x:v>-0.03877647985357534</x:v>
      </x:c>
      <x:c r="D737" s="36" t="n">
        <x:f>$B$6*EXP(C737)</x:f>
        <x:v>96.1965703832626</x:v>
      </x:c>
      <x:c r="E737" s="34"/>
      <x:c r="F737" s="34"/>
      <x:c r="G737" s="34"/>
      <x:c r="H737" s="34"/>
      <x:c r="I737" s="34"/>
      <x:c r="J737" s="34"/>
      <x:c r="K737" s="34"/>
      <x:c r="L737" s="34"/>
      <x:c r="M737" s="34"/>
      <x:c r="N737" s="34"/>
      <x:c r="O737" s="34"/>
      <x:c r="P737" s="34"/>
      <x:c r="Q737" s="34"/>
      <x:c r="R737" s="34"/>
      <x:c r="S737" s="34"/>
      <x:c r="T737" s="34"/>
      <x:c r="U737" s="34"/>
    </x:row>
    <x:row r="738">
      <x:c r="A738" s="34" t="n">
        <x:v>669</x:v>
      </x:c>
      <x:c r="B738" s="39" t="n">
        <x:v>-0.637246948000986</x:v>
      </x:c>
      <x:c r="C738" s="35" t="n">
        <x:f>($B$7-0.5*$B$8^2)*$B$10+$B$8*SQRT($B$10)*B738</x:f>
        <x:v>-0.06744938960019722</x:v>
      </x:c>
      <x:c r="D738" s="36" t="n">
        <x:f>$B$6*EXP(C738)</x:f>
        <x:v>93.47750287568066</x:v>
      </x:c>
      <x:c r="E738" s="34"/>
      <x:c r="F738" s="34"/>
      <x:c r="G738" s="34"/>
      <x:c r="H738" s="34"/>
      <x:c r="I738" s="34"/>
      <x:c r="J738" s="34"/>
      <x:c r="K738" s="34"/>
      <x:c r="L738" s="34"/>
      <x:c r="M738" s="34"/>
      <x:c r="N738" s="34"/>
      <x:c r="O738" s="34"/>
      <x:c r="P738" s="34"/>
      <x:c r="Q738" s="34"/>
      <x:c r="R738" s="34"/>
      <x:c r="S738" s="34"/>
      <x:c r="T738" s="34"/>
      <x:c r="U738" s="34"/>
    </x:row>
    <x:row r="739">
      <x:c r="A739" s="34" t="n">
        <x:v>670</x:v>
      </x:c>
      <x:c r="B739" s="39" t="n">
        <x:v>1.861211393850415</x:v>
      </x:c>
      <x:c r="C739" s="35" t="n">
        <x:f>($B$7-0.5*$B$8^2)*$B$10+$B$8*SQRT($B$10)*B739</x:f>
        <x:v>0.432242278770083</x:v>
      </x:c>
      <x:c r="D739" s="36" t="n">
        <x:f>$B$6*EXP(C739)</x:f>
        <x:v>154.07083508700623</x:v>
      </x:c>
      <x:c r="E739" s="34"/>
      <x:c r="F739" s="34"/>
      <x:c r="G739" s="34"/>
      <x:c r="H739" s="34"/>
      <x:c r="I739" s="34"/>
      <x:c r="J739" s="34"/>
      <x:c r="K739" s="34"/>
      <x:c r="L739" s="34"/>
      <x:c r="M739" s="34"/>
      <x:c r="N739" s="34"/>
      <x:c r="O739" s="34"/>
      <x:c r="P739" s="34"/>
      <x:c r="Q739" s="34"/>
      <x:c r="R739" s="34"/>
      <x:c r="S739" s="34"/>
      <x:c r="T739" s="34"/>
      <x:c r="U739" s="34"/>
    </x:row>
    <x:row r="740">
      <x:c r="A740" s="34" t="n">
        <x:v>671</x:v>
      </x:c>
      <x:c r="B740" s="39" t="n">
        <x:v>-0.23044346577499863</x:v>
      </x:c>
      <x:c r="C740" s="35" t="n">
        <x:f>($B$7-0.5*$B$8^2)*$B$10+$B$8*SQRT($B$10)*B740</x:f>
        <x:v>0.01391130684500027</x:v>
      </x:c>
      <x:c r="D740" s="36" t="n">
        <x:f>$B$6*EXP(C740)</x:f>
        <x:v>101.40085193352613</x:v>
      </x:c>
      <x:c r="E740" s="34"/>
      <x:c r="F740" s="34"/>
      <x:c r="G740" s="34"/>
      <x:c r="H740" s="34"/>
      <x:c r="I740" s="34"/>
      <x:c r="J740" s="34"/>
      <x:c r="K740" s="34"/>
      <x:c r="L740" s="34"/>
      <x:c r="M740" s="34"/>
      <x:c r="N740" s="34"/>
      <x:c r="O740" s="34"/>
      <x:c r="P740" s="34"/>
      <x:c r="Q740" s="34"/>
      <x:c r="R740" s="34"/>
      <x:c r="S740" s="34"/>
      <x:c r="T740" s="34"/>
      <x:c r="U740" s="34"/>
    </x:row>
    <x:row r="741">
      <x:c r="A741" s="34" t="n">
        <x:v>672</x:v>
      </x:c>
      <x:c r="B741" s="39" t="n">
        <x:v>-0.6664287010451094</x:v>
      </x:c>
      <x:c r="C741" s="35" t="n">
        <x:f>($B$7-0.5*$B$8^2)*$B$10+$B$8*SQRT($B$10)*B741</x:f>
        <x:v>-0.0732857402090219</x:v>
      </x:c>
      <x:c r="D741" s="36" t="n">
        <x:f>$B$6*EXP(C741)</x:f>
        <x:v>92.93352436364765</x:v>
      </x:c>
      <x:c r="E741" s="34"/>
      <x:c r="F741" s="34"/>
      <x:c r="G741" s="34"/>
      <x:c r="H741" s="34"/>
      <x:c r="I741" s="34"/>
      <x:c r="J741" s="34"/>
      <x:c r="K741" s="34"/>
      <x:c r="L741" s="34"/>
      <x:c r="M741" s="34"/>
      <x:c r="N741" s="34"/>
      <x:c r="O741" s="34"/>
      <x:c r="P741" s="34"/>
      <x:c r="Q741" s="34"/>
      <x:c r="R741" s="34"/>
      <x:c r="S741" s="34"/>
      <x:c r="T741" s="34"/>
      <x:c r="U741" s="34"/>
    </x:row>
    <x:row r="742">
      <x:c r="A742" s="34" t="n">
        <x:v>673</x:v>
      </x:c>
      <x:c r="B742" s="39" t="n">
        <x:v>0.5271982755750744</x:v>
      </x:c>
      <x:c r="C742" s="35" t="n">
        <x:f>($B$7-0.5*$B$8^2)*$B$10+$B$8*SQRT($B$10)*B742</x:f>
        <x:v>0.16543965511501488</x:v>
      </x:c>
      <x:c r="D742" s="36" t="n">
        <x:f>$B$6*EXP(C742)</x:f>
        <x:v>117.99117589317038</x:v>
      </x:c>
      <x:c r="E742" s="34"/>
      <x:c r="F742" s="34"/>
      <x:c r="G742" s="34"/>
      <x:c r="H742" s="34"/>
      <x:c r="I742" s="34"/>
      <x:c r="J742" s="34"/>
      <x:c r="K742" s="34"/>
      <x:c r="L742" s="34"/>
      <x:c r="M742" s="34"/>
      <x:c r="N742" s="34"/>
      <x:c r="O742" s="34"/>
      <x:c r="P742" s="34"/>
      <x:c r="Q742" s="34"/>
      <x:c r="R742" s="34"/>
      <x:c r="S742" s="34"/>
      <x:c r="T742" s="34"/>
      <x:c r="U742" s="34"/>
    </x:row>
    <x:row r="743">
      <x:c r="A743" s="34" t="n">
        <x:v>674</x:v>
      </x:c>
      <x:c r="B743" s="39" t="n">
        <x:v>0.17475846330653733</x:v>
      </x:c>
      <x:c r="C743" s="35" t="n">
        <x:f>($B$7-0.5*$B$8^2)*$B$10+$B$8*SQRT($B$10)*B743</x:f>
        <x:v>0.09495169266130746</x:v>
      </x:c>
      <x:c r="D743" s="36" t="n">
        <x:f>$B$6*EXP(C743)</x:f>
        <x:v>109.96057348164028</x:v>
      </x:c>
      <x:c r="E743" s="34"/>
      <x:c r="F743" s="34"/>
      <x:c r="G743" s="34"/>
      <x:c r="H743" s="34"/>
      <x:c r="I743" s="34"/>
      <x:c r="J743" s="34"/>
      <x:c r="K743" s="34"/>
      <x:c r="L743" s="34"/>
      <x:c r="M743" s="34"/>
      <x:c r="N743" s="34"/>
      <x:c r="O743" s="34"/>
      <x:c r="P743" s="34"/>
      <x:c r="Q743" s="34"/>
      <x:c r="R743" s="34"/>
      <x:c r="S743" s="34"/>
      <x:c r="T743" s="34"/>
      <x:c r="U743" s="34"/>
    </x:row>
    <x:row r="744">
      <x:c r="A744" s="34" t="n">
        <x:v>675</x:v>
      </x:c>
      <x:c r="B744" s="39" t="n">
        <x:v>0.5116807186161643</x:v>
      </x:c>
      <x:c r="C744" s="35" t="n">
        <x:f>($B$7-0.5*$B$8^2)*$B$10+$B$8*SQRT($B$10)*B744</x:f>
        <x:v>0.16233614372323285</x:v>
      </x:c>
      <x:c r="D744" s="36" t="n">
        <x:f>$B$6*EXP(C744)</x:f>
        <x:v>117.62555657997176</x:v>
      </x:c>
      <x:c r="E744" s="34"/>
      <x:c r="F744" s="34"/>
      <x:c r="G744" s="34"/>
      <x:c r="H744" s="34"/>
      <x:c r="I744" s="34"/>
      <x:c r="J744" s="34"/>
      <x:c r="K744" s="34"/>
      <x:c r="L744" s="34"/>
      <x:c r="M744" s="34"/>
      <x:c r="N744" s="34"/>
      <x:c r="O744" s="34"/>
      <x:c r="P744" s="34"/>
      <x:c r="Q744" s="34"/>
      <x:c r="R744" s="34"/>
      <x:c r="S744" s="34"/>
      <x:c r="T744" s="34"/>
      <x:c r="U744" s="34"/>
    </x:row>
    <x:row r="745">
      <x:c r="A745" s="34" t="n">
        <x:v>676</x:v>
      </x:c>
      <x:c r="B745" s="39" t="n">
        <x:v>0.5296944819703304</x:v>
      </x:c>
      <x:c r="C745" s="35" t="n">
        <x:f>($B$7-0.5*$B$8^2)*$B$10+$B$8*SQRT($B$10)*B745</x:f>
        <x:v>0.1659388963940661</x:v>
      </x:c>
      <x:c r="D745" s="36" t="n">
        <x:f>$B$6*EXP(C745)</x:f>
        <x:v>118.0500966653571</x:v>
      </x:c>
      <x:c r="E745" s="34"/>
      <x:c r="F745" s="34"/>
      <x:c r="G745" s="34"/>
      <x:c r="H745" s="34"/>
      <x:c r="I745" s="34"/>
      <x:c r="J745" s="34"/>
      <x:c r="K745" s="34"/>
      <x:c r="L745" s="34"/>
      <x:c r="M745" s="34"/>
      <x:c r="N745" s="34"/>
      <x:c r="O745" s="34"/>
      <x:c r="P745" s="34"/>
      <x:c r="Q745" s="34"/>
      <x:c r="R745" s="34"/>
      <x:c r="S745" s="34"/>
      <x:c r="T745" s="34"/>
      <x:c r="U745" s="34"/>
    </x:row>
    <x:row r="746">
      <x:c r="A746" s="34" t="n">
        <x:v>677</x:v>
      </x:c>
      <x:c r="B746" s="39" t="n">
        <x:v>0.7049545972569935</x:v>
      </x:c>
      <x:c r="C746" s="35" t="n">
        <x:f>($B$7-0.5*$B$8^2)*$B$10+$B$8*SQRT($B$10)*B746</x:f>
        <x:v>0.20099091945139871</x:v>
      </x:c>
      <x:c r="D746" s="36" t="n">
        <x:f>$B$6*EXP(C746)</x:f>
        <x:v>122.26136697700719</x:v>
      </x:c>
      <x:c r="E746" s="34"/>
      <x:c r="F746" s="34"/>
      <x:c r="G746" s="34"/>
      <x:c r="H746" s="34"/>
      <x:c r="I746" s="34"/>
      <x:c r="J746" s="34"/>
      <x:c r="K746" s="34"/>
      <x:c r="L746" s="34"/>
      <x:c r="M746" s="34"/>
      <x:c r="N746" s="34"/>
      <x:c r="O746" s="34"/>
      <x:c r="P746" s="34"/>
      <x:c r="Q746" s="34"/>
      <x:c r="R746" s="34"/>
      <x:c r="S746" s="34"/>
      <x:c r="T746" s="34"/>
      <x:c r="U746" s="34"/>
    </x:row>
    <x:row r="747">
      <x:c r="A747" s="34" t="n">
        <x:v>678</x:v>
      </x:c>
      <x:c r="B747" s="39" t="n">
        <x:v>-0.5193569911195298</x:v>
      </x:c>
      <x:c r="C747" s="35" t="n">
        <x:f>($B$7-0.5*$B$8^2)*$B$10+$B$8*SQRT($B$10)*B747</x:f>
        <x:v>-0.04387139822390597</x:v>
      </x:c>
      <x:c r="D747" s="36" t="n">
        <x:f>$B$6*EXP(C747)</x:f>
        <x:v>95.70770313652088</x:v>
      </x:c>
      <x:c r="E747" s="34"/>
      <x:c r="F747" s="34"/>
      <x:c r="G747" s="34"/>
      <x:c r="H747" s="34"/>
      <x:c r="I747" s="34"/>
      <x:c r="J747" s="34"/>
      <x:c r="K747" s="34"/>
      <x:c r="L747" s="34"/>
      <x:c r="M747" s="34"/>
      <x:c r="N747" s="34"/>
      <x:c r="O747" s="34"/>
      <x:c r="P747" s="34"/>
      <x:c r="Q747" s="34"/>
      <x:c r="R747" s="34"/>
      <x:c r="S747" s="34"/>
      <x:c r="T747" s="34"/>
      <x:c r="U747" s="34"/>
    </x:row>
    <x:row r="748">
      <x:c r="A748" s="34" t="n">
        <x:v>679</x:v>
      </x:c>
      <x:c r="B748" s="39" t="n">
        <x:v>-0.9223444753025347</x:v>
      </x:c>
      <x:c r="C748" s="35" t="n">
        <x:f>($B$7-0.5*$B$8^2)*$B$10+$B$8*SQRT($B$10)*B748</x:f>
        <x:v>-0.12446889506050696</x:v>
      </x:c>
      <x:c r="D748" s="36" t="n">
        <x:f>$B$6*EXP(C748)</x:f>
        <x:v>88.29657255347175</x:v>
      </x:c>
      <x:c r="E748" s="34"/>
      <x:c r="F748" s="34"/>
      <x:c r="G748" s="34"/>
      <x:c r="H748" s="34"/>
      <x:c r="I748" s="34"/>
      <x:c r="J748" s="34"/>
      <x:c r="K748" s="34"/>
      <x:c r="L748" s="34"/>
      <x:c r="M748" s="34"/>
      <x:c r="N748" s="34"/>
      <x:c r="O748" s="34"/>
      <x:c r="P748" s="34"/>
      <x:c r="Q748" s="34"/>
      <x:c r="R748" s="34"/>
      <x:c r="S748" s="34"/>
      <x:c r="T748" s="34"/>
      <x:c r="U748" s="34"/>
    </x:row>
    <x:row r="749">
      <x:c r="A749" s="34" t="n">
        <x:v>680</x:v>
      </x:c>
      <x:c r="B749" s="39" t="n">
        <x:v>-0.9233258358497181</x:v>
      </x:c>
      <x:c r="C749" s="35" t="n">
        <x:f>($B$7-0.5*$B$8^2)*$B$10+$B$8*SQRT($B$10)*B749</x:f>
        <x:v>-0.12466516716994364</x:v>
      </x:c>
      <x:c r="D749" s="36" t="n">
        <x:f>$B$6*EXP(C749)</x:f>
        <x:v>88.27924409952239</x:v>
      </x:c>
      <x:c r="E749" s="34"/>
      <x:c r="F749" s="34"/>
      <x:c r="G749" s="34"/>
      <x:c r="H749" s="34"/>
      <x:c r="I749" s="34"/>
      <x:c r="J749" s="34"/>
      <x:c r="K749" s="34"/>
      <x:c r="L749" s="34"/>
      <x:c r="M749" s="34"/>
      <x:c r="N749" s="34"/>
      <x:c r="O749" s="34"/>
      <x:c r="P749" s="34"/>
      <x:c r="Q749" s="34"/>
      <x:c r="R749" s="34"/>
      <x:c r="S749" s="34"/>
      <x:c r="T749" s="34"/>
      <x:c r="U749" s="34"/>
    </x:row>
    <x:row r="750">
      <x:c r="A750" s="34" t="n">
        <x:v>681</x:v>
      </x:c>
      <x:c r="B750" s="39" t="n">
        <x:v>0.3988775094686717</x:v>
      </x:c>
      <x:c r="C750" s="35" t="n">
        <x:f>($B$7-0.5*$B$8^2)*$B$10+$B$8*SQRT($B$10)*B750</x:f>
        <x:v>0.13977550189373433</x:v>
      </x:c>
      <x:c r="D750" s="36" t="n">
        <x:f>$B$6*EXP(C750)</x:f>
        <x:v>115.00155935520824</x:v>
      </x:c>
      <x:c r="E750" s="34"/>
      <x:c r="F750" s="34"/>
      <x:c r="G750" s="34"/>
      <x:c r="H750" s="34"/>
      <x:c r="I750" s="34"/>
      <x:c r="J750" s="34"/>
      <x:c r="K750" s="34"/>
      <x:c r="L750" s="34"/>
      <x:c r="M750" s="34"/>
      <x:c r="N750" s="34"/>
      <x:c r="O750" s="34"/>
      <x:c r="P750" s="34"/>
      <x:c r="Q750" s="34"/>
      <x:c r="R750" s="34"/>
      <x:c r="S750" s="34"/>
      <x:c r="T750" s="34"/>
      <x:c r="U750" s="34"/>
    </x:row>
    <x:row r="751">
      <x:c r="A751" s="34" t="n">
        <x:v>682</x:v>
      </x:c>
      <x:c r="B751" s="39" t="n">
        <x:v>0.887107215737175</x:v>
      </x:c>
      <x:c r="C751" s="35" t="n">
        <x:f>($B$7-0.5*$B$8^2)*$B$10+$B$8*SQRT($B$10)*B751</x:f>
        <x:v>0.23742144314743502</x:v>
      </x:c>
      <x:c r="D751" s="36" t="n">
        <x:f>$B$6*EXP(C751)</x:f>
        <x:v>126.79753847228116</x:v>
      </x:c>
      <x:c r="E751" s="34"/>
      <x:c r="F751" s="34"/>
      <x:c r="G751" s="34"/>
      <x:c r="H751" s="34"/>
      <x:c r="I751" s="34"/>
      <x:c r="J751" s="34"/>
      <x:c r="K751" s="34"/>
      <x:c r="L751" s="34"/>
      <x:c r="M751" s="34"/>
      <x:c r="N751" s="34"/>
      <x:c r="O751" s="34"/>
      <x:c r="P751" s="34"/>
      <x:c r="Q751" s="34"/>
      <x:c r="R751" s="34"/>
      <x:c r="S751" s="34"/>
      <x:c r="T751" s="34"/>
      <x:c r="U751" s="34"/>
    </x:row>
    <x:row r="752">
      <x:c r="A752" s="34" t="n">
        <x:v>683</x:v>
      </x:c>
      <x:c r="B752" s="39" t="n">
        <x:v>-0.8058383988285915</x:v>
      </x:c>
      <x:c r="C752" s="35" t="n">
        <x:f>($B$7-0.5*$B$8^2)*$B$10+$B$8*SQRT($B$10)*B752</x:f>
        <x:v>-0.10116767976571833</x:v>
      </x:c>
      <x:c r="D752" s="36" t="n">
        <x:f>$B$6*EXP(C752)</x:f>
        <x:v>90.37814743136927</x:v>
      </x:c>
      <x:c r="E752" s="34"/>
      <x:c r="F752" s="34"/>
      <x:c r="G752" s="34"/>
      <x:c r="H752" s="34"/>
      <x:c r="I752" s="34"/>
      <x:c r="J752" s="34"/>
      <x:c r="K752" s="34"/>
      <x:c r="L752" s="34"/>
      <x:c r="M752" s="34"/>
      <x:c r="N752" s="34"/>
      <x:c r="O752" s="34"/>
      <x:c r="P752" s="34"/>
      <x:c r="Q752" s="34"/>
      <x:c r="R752" s="34"/>
      <x:c r="S752" s="34"/>
      <x:c r="T752" s="34"/>
      <x:c r="U752" s="34"/>
    </x:row>
    <x:row r="753">
      <x:c r="A753" s="34" t="n">
        <x:v>684</x:v>
      </x:c>
      <x:c r="B753" s="39" t="n">
        <x:v>-1.4669484150998229</x:v>
      </x:c>
      <x:c r="C753" s="35" t="n">
        <x:f>($B$7-0.5*$B$8^2)*$B$10+$B$8*SQRT($B$10)*B753</x:f>
        <x:v>-0.2333896830199646</x:v>
      </x:c>
      <x:c r="D753" s="36" t="n">
        <x:f>$B$6*EXP(C753)</x:f>
        <x:v>79.18449448650868</x:v>
      </x:c>
      <x:c r="E753" s="34"/>
      <x:c r="F753" s="34"/>
      <x:c r="G753" s="34"/>
      <x:c r="H753" s="34"/>
      <x:c r="I753" s="34"/>
      <x:c r="J753" s="34"/>
      <x:c r="K753" s="34"/>
      <x:c r="L753" s="34"/>
      <x:c r="M753" s="34"/>
      <x:c r="N753" s="34"/>
      <x:c r="O753" s="34"/>
      <x:c r="P753" s="34"/>
      <x:c r="Q753" s="34"/>
      <x:c r="R753" s="34"/>
      <x:c r="S753" s="34"/>
      <x:c r="T753" s="34"/>
      <x:c r="U753" s="34"/>
    </x:row>
    <x:row r="754">
      <x:c r="A754" s="34" t="n">
        <x:v>685</x:v>
      </x:c>
      <x:c r="B754" s="39" t="n">
        <x:v>1.4702246019997383</x:v>
      </x:c>
      <x:c r="C754" s="35" t="n">
        <x:f>($B$7-0.5*$B$8^2)*$B$10+$B$8*SQRT($B$10)*B754</x:f>
        <x:v>0.35404492039994767</x:v>
      </x:c>
      <x:c r="D754" s="36" t="n">
        <x:f>$B$6*EXP(C754)</x:f>
        <x:v>142.48191884901797</x:v>
      </x:c>
      <x:c r="E754" s="34"/>
      <x:c r="F754" s="34"/>
      <x:c r="G754" s="34"/>
      <x:c r="H754" s="34"/>
      <x:c r="I754" s="34"/>
      <x:c r="J754" s="34"/>
      <x:c r="K754" s="34"/>
      <x:c r="L754" s="34"/>
      <x:c r="M754" s="34"/>
      <x:c r="N754" s="34"/>
      <x:c r="O754" s="34"/>
      <x:c r="P754" s="34"/>
      <x:c r="Q754" s="34"/>
      <x:c r="R754" s="34"/>
      <x:c r="S754" s="34"/>
      <x:c r="T754" s="34"/>
      <x:c r="U754" s="34"/>
    </x:row>
    <x:row r="755">
      <x:c r="A755" s="34" t="n">
        <x:v>686</x:v>
      </x:c>
      <x:c r="B755" s="39" t="n">
        <x:v>-0.891507157956345</x:v>
      </x:c>
      <x:c r="C755" s="35" t="n">
        <x:f>($B$7-0.5*$B$8^2)*$B$10+$B$8*SQRT($B$10)*B755</x:f>
        <x:v>-0.11830143159126902</x:v>
      </x:c>
      <x:c r="D755" s="36" t="n">
        <x:f>$B$6*EXP(C755)</x:f>
        <x:v>88.84282119191748</x:v>
      </x:c>
      <x:c r="E755" s="34"/>
      <x:c r="F755" s="34"/>
      <x:c r="G755" s="34"/>
      <x:c r="H755" s="34"/>
      <x:c r="I755" s="34"/>
      <x:c r="J755" s="34"/>
      <x:c r="K755" s="34"/>
      <x:c r="L755" s="34"/>
      <x:c r="M755" s="34"/>
      <x:c r="N755" s="34"/>
      <x:c r="O755" s="34"/>
      <x:c r="P755" s="34"/>
      <x:c r="Q755" s="34"/>
      <x:c r="R755" s="34"/>
      <x:c r="S755" s="34"/>
      <x:c r="T755" s="34"/>
      <x:c r="U755" s="34"/>
    </x:row>
    <x:row r="756">
      <x:c r="A756" s="34" t="n">
        <x:v>687</x:v>
      </x:c>
      <x:c r="B756" s="39" t="n">
        <x:v>0.21350272055370953</x:v>
      </x:c>
      <x:c r="C756" s="35" t="n">
        <x:f>($B$7-0.5*$B$8^2)*$B$10+$B$8*SQRT($B$10)*B756</x:f>
        <x:v>0.1027005441107419</x:v>
      </x:c>
      <x:c r="D756" s="36" t="n">
        <x:f>$B$6*EXP(C756)</x:f>
        <x:v>110.81595144917415</x:v>
      </x:c>
      <x:c r="E756" s="34"/>
      <x:c r="F756" s="34"/>
      <x:c r="G756" s="34"/>
      <x:c r="H756" s="34"/>
      <x:c r="I756" s="34"/>
      <x:c r="J756" s="34"/>
      <x:c r="K756" s="34"/>
      <x:c r="L756" s="34"/>
      <x:c r="M756" s="34"/>
      <x:c r="N756" s="34"/>
      <x:c r="O756" s="34"/>
      <x:c r="P756" s="34"/>
      <x:c r="Q756" s="34"/>
      <x:c r="R756" s="34"/>
      <x:c r="S756" s="34"/>
      <x:c r="T756" s="34"/>
      <x:c r="U756" s="34"/>
    </x:row>
    <x:row r="757">
      <x:c r="A757" s="34" t="n">
        <x:v>688</x:v>
      </x:c>
      <x:c r="B757" s="39" t="n">
        <x:v>-0.402263678765537</x:v>
      </x:c>
      <x:c r="C757" s="35" t="n">
        <x:f>($B$7-0.5*$B$8^2)*$B$10+$B$8*SQRT($B$10)*B757</x:f>
        <x:v>-0.02045273575310741</x:v>
      </x:c>
      <x:c r="D757" s="36" t="n">
        <x:f>$B$6*EXP(C757)</x:f>
        <x:v>97.97550027625381</x:v>
      </x:c>
      <x:c r="E757" s="34"/>
      <x:c r="F757" s="34"/>
      <x:c r="G757" s="34"/>
      <x:c r="H757" s="34"/>
      <x:c r="I757" s="34"/>
      <x:c r="J757" s="34"/>
      <x:c r="K757" s="34"/>
      <x:c r="L757" s="34"/>
      <x:c r="M757" s="34"/>
      <x:c r="N757" s="34"/>
      <x:c r="O757" s="34"/>
      <x:c r="P757" s="34"/>
      <x:c r="Q757" s="34"/>
      <x:c r="R757" s="34"/>
      <x:c r="S757" s="34"/>
      <x:c r="T757" s="34"/>
      <x:c r="U757" s="34"/>
    </x:row>
    <x:row r="758">
      <x:c r="A758" s="34" t="n">
        <x:v>689</x:v>
      </x:c>
      <x:c r="B758" s="39" t="n">
        <x:v>-1.0355016102933905</x:v>
      </x:c>
      <x:c r="C758" s="35" t="n">
        <x:f>($B$7-0.5*$B$8^2)*$B$10+$B$8*SQRT($B$10)*B758</x:f>
        <x:v>-0.14710032205867812</x:v>
      </x:c>
      <x:c r="D758" s="36" t="n">
        <x:f>$B$6*EXP(C758)</x:f>
        <x:v>86.32073743314331</x:v>
      </x:c>
      <x:c r="E758" s="34"/>
      <x:c r="F758" s="34"/>
      <x:c r="G758" s="34"/>
      <x:c r="H758" s="34"/>
      <x:c r="I758" s="34"/>
      <x:c r="J758" s="34"/>
      <x:c r="K758" s="34"/>
      <x:c r="L758" s="34"/>
      <x:c r="M758" s="34"/>
      <x:c r="N758" s="34"/>
      <x:c r="O758" s="34"/>
      <x:c r="P758" s="34"/>
      <x:c r="Q758" s="34"/>
      <x:c r="R758" s="34"/>
      <x:c r="S758" s="34"/>
      <x:c r="T758" s="34"/>
      <x:c r="U758" s="34"/>
    </x:row>
    <x:row r="759">
      <x:c r="A759" s="34" t="n">
        <x:v>690</x:v>
      </x:c>
      <x:c r="B759" s="39" t="n">
        <x:v>0.5448069802397596</x:v>
      </x:c>
      <x:c r="C759" s="35" t="n">
        <x:f>($B$7-0.5*$B$8^2)*$B$10+$B$8*SQRT($B$10)*B759</x:f>
        <x:v>0.1689613960479519</x:v>
      </x:c>
      <x:c r="D759" s="36" t="n">
        <x:f>$B$6*EXP(C759)</x:f>
        <x:v>118.40744280892224</x:v>
      </x:c>
      <x:c r="E759" s="34"/>
      <x:c r="F759" s="34"/>
      <x:c r="G759" s="34"/>
      <x:c r="H759" s="34"/>
      <x:c r="I759" s="34"/>
      <x:c r="J759" s="34"/>
      <x:c r="K759" s="34"/>
      <x:c r="L759" s="34"/>
      <x:c r="M759" s="34"/>
      <x:c r="N759" s="34"/>
      <x:c r="O759" s="34"/>
      <x:c r="P759" s="34"/>
      <x:c r="Q759" s="34"/>
      <x:c r="R759" s="34"/>
      <x:c r="S759" s="34"/>
      <x:c r="T759" s="34"/>
      <x:c r="U759" s="34"/>
    </x:row>
    <x:row r="760">
      <x:c r="A760" s="34" t="n">
        <x:v>691</x:v>
      </x:c>
      <x:c r="B760" s="39" t="n">
        <x:v>-0.5950594559342434</x:v>
      </x:c>
      <x:c r="C760" s="35" t="n">
        <x:f>($B$7-0.5*$B$8^2)*$B$10+$B$8*SQRT($B$10)*B760</x:f>
        <x:v>-0.059011891186848686</x:v>
      </x:c>
      <x:c r="D760" s="36" t="n">
        <x:f>$B$6*EXP(C760)</x:f>
        <x:v>94.26955593214134</x:v>
      </x:c>
      <x:c r="E760" s="34"/>
      <x:c r="F760" s="34"/>
      <x:c r="G760" s="34"/>
      <x:c r="H760" s="34"/>
      <x:c r="I760" s="34"/>
      <x:c r="J760" s="34"/>
      <x:c r="K760" s="34"/>
      <x:c r="L760" s="34"/>
      <x:c r="M760" s="34"/>
      <x:c r="N760" s="34"/>
      <x:c r="O760" s="34"/>
      <x:c r="P760" s="34"/>
      <x:c r="Q760" s="34"/>
      <x:c r="R760" s="34"/>
      <x:c r="S760" s="34"/>
      <x:c r="T760" s="34"/>
      <x:c r="U760" s="34"/>
    </x:row>
    <x:row r="761">
      <x:c r="A761" s="34" t="n">
        <x:v>692</x:v>
      </x:c>
      <x:c r="B761" s="39" t="n">
        <x:v>-1.4833257161953133</x:v>
      </x:c>
      <x:c r="C761" s="35" t="n">
        <x:f>($B$7-0.5*$B$8^2)*$B$10+$B$8*SQRT($B$10)*B761</x:f>
        <x:v>-0.23666514323906268</x:v>
      </x:c>
      <x:c r="D761" s="36" t="n">
        <x:f>$B$6*EXP(C761)</x:f>
        <x:v>78.92555313240828</x:v>
      </x:c>
      <x:c r="E761" s="34"/>
      <x:c r="F761" s="34"/>
      <x:c r="G761" s="34"/>
      <x:c r="H761" s="34"/>
      <x:c r="I761" s="34"/>
      <x:c r="J761" s="34"/>
      <x:c r="K761" s="34"/>
      <x:c r="L761" s="34"/>
      <x:c r="M761" s="34"/>
      <x:c r="N761" s="34"/>
      <x:c r="O761" s="34"/>
      <x:c r="P761" s="34"/>
      <x:c r="Q761" s="34"/>
      <x:c r="R761" s="34"/>
      <x:c r="S761" s="34"/>
      <x:c r="T761" s="34"/>
      <x:c r="U761" s="34"/>
    </x:row>
    <x:row r="762">
      <x:c r="A762" s="34" t="n">
        <x:v>693</x:v>
      </x:c>
      <x:c r="B762" s="39" t="n">
        <x:v>-0.9562909919968045</x:v>
      </x:c>
      <x:c r="C762" s="35" t="n">
        <x:f>($B$7-0.5*$B$8^2)*$B$10+$B$8*SQRT($B$10)*B762</x:f>
        <x:v>-0.1312581983993609</x:v>
      </x:c>
      <x:c r="D762" s="36" t="n">
        <x:f>$B$6*EXP(C762)</x:f>
        <x:v>87.69913074037699</x:v>
      </x:c>
      <x:c r="E762" s="34"/>
      <x:c r="F762" s="34"/>
      <x:c r="G762" s="34"/>
      <x:c r="H762" s="34"/>
      <x:c r="I762" s="34"/>
      <x:c r="J762" s="34"/>
      <x:c r="K762" s="34"/>
      <x:c r="L762" s="34"/>
      <x:c r="M762" s="34"/>
      <x:c r="N762" s="34"/>
      <x:c r="O762" s="34"/>
      <x:c r="P762" s="34"/>
      <x:c r="Q762" s="34"/>
      <x:c r="R762" s="34"/>
      <x:c r="S762" s="34"/>
      <x:c r="T762" s="34"/>
      <x:c r="U762" s="34"/>
    </x:row>
    <x:row r="763">
      <x:c r="A763" s="34" t="n">
        <x:v>694</x:v>
      </x:c>
      <x:c r="B763" s="39" t="n">
        <x:v>0.2063216864637634</x:v>
      </x:c>
      <x:c r="C763" s="35" t="n">
        <x:f>($B$7-0.5*$B$8^2)*$B$10+$B$8*SQRT($B$10)*B763</x:f>
        <x:v>0.10126433729275268</x:v>
      </x:c>
      <x:c r="D763" s="36" t="n">
        <x:f>$B$6*EXP(C763)</x:f>
        <x:v>110.65691105894486</x:v>
      </x:c>
      <x:c r="E763" s="34"/>
      <x:c r="F763" s="34"/>
      <x:c r="G763" s="34"/>
      <x:c r="H763" s="34"/>
      <x:c r="I763" s="34"/>
      <x:c r="J763" s="34"/>
      <x:c r="K763" s="34"/>
      <x:c r="L763" s="34"/>
      <x:c r="M763" s="34"/>
      <x:c r="N763" s="34"/>
      <x:c r="O763" s="34"/>
      <x:c r="P763" s="34"/>
      <x:c r="Q763" s="34"/>
      <x:c r="R763" s="34"/>
      <x:c r="S763" s="34"/>
      <x:c r="T763" s="34"/>
      <x:c r="U763" s="34"/>
    </x:row>
    <x:row r="764">
      <x:c r="A764" s="34" t="n">
        <x:v>695</x:v>
      </x:c>
      <x:c r="B764" s="39" t="n">
        <x:v>-0.02223578387839019</x:v>
      </x:c>
      <x:c r="C764" s="35" t="n">
        <x:f>($B$7-0.5*$B$8^2)*$B$10+$B$8*SQRT($B$10)*B764</x:f>
        <x:v>0.05555284322432196</x:v>
      </x:c>
      <x:c r="D764" s="36" t="n">
        <x:f>$B$6*EXP(C764)</x:f>
        <x:v>105.71248774835249</x:v>
      </x:c>
      <x:c r="E764" s="34"/>
      <x:c r="F764" s="34"/>
      <x:c r="G764" s="34"/>
      <x:c r="H764" s="34"/>
      <x:c r="I764" s="34"/>
      <x:c r="J764" s="34"/>
      <x:c r="K764" s="34"/>
      <x:c r="L764" s="34"/>
      <x:c r="M764" s="34"/>
      <x:c r="N764" s="34"/>
      <x:c r="O764" s="34"/>
      <x:c r="P764" s="34"/>
      <x:c r="Q764" s="34"/>
      <x:c r="R764" s="34"/>
      <x:c r="S764" s="34"/>
      <x:c r="T764" s="34"/>
      <x:c r="U764" s="34"/>
    </x:row>
    <x:row r="765">
      <x:c r="A765" s="34" t="n">
        <x:v>696</x:v>
      </x:c>
      <x:c r="B765" s="39" t="n">
        <x:v>0.035005942519756486</x:v>
      </x:c>
      <x:c r="C765" s="35" t="n">
        <x:f>($B$7-0.5*$B$8^2)*$B$10+$B$8*SQRT($B$10)*B765</x:f>
        <x:v>0.0670011885039513</x:v>
      </x:c>
      <x:c r="D765" s="36" t="n">
        <x:f>$B$6*EXP(C765)</x:f>
        <x:v>106.92967490372563</x:v>
      </x:c>
      <x:c r="E765" s="34"/>
      <x:c r="F765" s="34"/>
      <x:c r="G765" s="34"/>
      <x:c r="H765" s="34"/>
      <x:c r="I765" s="34"/>
      <x:c r="J765" s="34"/>
      <x:c r="K765" s="34"/>
      <x:c r="L765" s="34"/>
      <x:c r="M765" s="34"/>
      <x:c r="N765" s="34"/>
      <x:c r="O765" s="34"/>
      <x:c r="P765" s="34"/>
      <x:c r="Q765" s="34"/>
      <x:c r="R765" s="34"/>
      <x:c r="S765" s="34"/>
      <x:c r="T765" s="34"/>
      <x:c r="U765" s="34"/>
    </x:row>
    <x:row r="766">
      <x:c r="A766" s="34" t="n">
        <x:v>697</x:v>
      </x:c>
      <x:c r="B766" s="39" t="n">
        <x:v>-0.0042906266274281325</x:v>
      </x:c>
      <x:c r="C766" s="35" t="n">
        <x:f>($B$7-0.5*$B$8^2)*$B$10+$B$8*SQRT($B$10)*B766</x:f>
        <x:v>0.05914187467451437</x:v>
      </x:c>
      <x:c r="D766" s="36" t="n">
        <x:f>$B$6*EXP(C766)</x:f>
        <x:v>106.09257485585432</x:v>
      </x:c>
      <x:c r="E766" s="34"/>
      <x:c r="F766" s="34"/>
      <x:c r="G766" s="34"/>
      <x:c r="H766" s="34"/>
      <x:c r="I766" s="34"/>
      <x:c r="J766" s="34"/>
      <x:c r="K766" s="34"/>
      <x:c r="L766" s="34"/>
      <x:c r="M766" s="34"/>
      <x:c r="N766" s="34"/>
      <x:c r="O766" s="34"/>
      <x:c r="P766" s="34"/>
      <x:c r="Q766" s="34"/>
      <x:c r="R766" s="34"/>
      <x:c r="S766" s="34"/>
      <x:c r="T766" s="34"/>
      <x:c r="U766" s="34"/>
    </x:row>
    <x:row r="767">
      <x:c r="A767" s="34" t="n">
        <x:v>698</x:v>
      </x:c>
      <x:c r="B767" s="39" t="n">
        <x:v>-1.732167832204709</x:v>
      </x:c>
      <x:c r="C767" s="35" t="n">
        <x:f>($B$7-0.5*$B$8^2)*$B$10+$B$8*SQRT($B$10)*B767</x:f>
        <x:v>-0.2864335664409418</x:v>
      </x:c>
      <x:c r="D767" s="36" t="n">
        <x:f>$B$6*EXP(C767)</x:f>
        <x:v>75.09369642891937</x:v>
      </x:c>
      <x:c r="E767" s="34"/>
      <x:c r="F767" s="34"/>
      <x:c r="G767" s="34"/>
      <x:c r="H767" s="34"/>
      <x:c r="I767" s="34"/>
      <x:c r="J767" s="34"/>
      <x:c r="K767" s="34"/>
      <x:c r="L767" s="34"/>
      <x:c r="M767" s="34"/>
      <x:c r="N767" s="34"/>
      <x:c r="O767" s="34"/>
      <x:c r="P767" s="34"/>
      <x:c r="Q767" s="34"/>
      <x:c r="R767" s="34"/>
      <x:c r="S767" s="34"/>
      <x:c r="T767" s="34"/>
      <x:c r="U767" s="34"/>
    </x:row>
    <x:row r="768">
      <x:c r="A768" s="34" t="n">
        <x:v>699</x:v>
      </x:c>
      <x:c r="B768" s="39" t="n">
        <x:v>-0.5906313800017104</x:v>
      </x:c>
      <x:c r="C768" s="35" t="n">
        <x:f>($B$7-0.5*$B$8^2)*$B$10+$B$8*SQRT($B$10)*B768</x:f>
        <x:v>-0.05812627600034209</x:v>
      </x:c>
      <x:c r="D768" s="36" t="n">
        <x:f>$B$6*EXP(C768)</x:f>
        <x:v>94.35307946189423</x:v>
      </x:c>
      <x:c r="E768" s="34"/>
      <x:c r="F768" s="34"/>
      <x:c r="G768" s="34"/>
      <x:c r="H768" s="34"/>
      <x:c r="I768" s="34"/>
      <x:c r="J768" s="34"/>
      <x:c r="K768" s="34"/>
      <x:c r="L768" s="34"/>
      <x:c r="M768" s="34"/>
      <x:c r="N768" s="34"/>
      <x:c r="O768" s="34"/>
      <x:c r="P768" s="34"/>
      <x:c r="Q768" s="34"/>
      <x:c r="R768" s="34"/>
      <x:c r="S768" s="34"/>
      <x:c r="T768" s="34"/>
      <x:c r="U768" s="34"/>
    </x:row>
    <x:row r="769">
      <x:c r="A769" s="34" t="n">
        <x:v>700</x:v>
      </x:c>
      <x:c r="B769" s="39" t="n">
        <x:v>0.6840143699046674</x:v>
      </x:c>
      <x:c r="C769" s="35" t="n">
        <x:f>($B$7-0.5*$B$8^2)*$B$10+$B$8*SQRT($B$10)*B769</x:f>
        <x:v>0.19680287398093346</x:v>
      </x:c>
      <x:c r="D769" s="36" t="n">
        <x:f>$B$6*EXP(C769)</x:f>
        <x:v>121.75040153293229</x:v>
      </x:c>
      <x:c r="E769" s="34"/>
      <x:c r="F769" s="34"/>
      <x:c r="G769" s="34"/>
      <x:c r="H769" s="34"/>
      <x:c r="I769" s="34"/>
      <x:c r="J769" s="34"/>
      <x:c r="K769" s="34"/>
      <x:c r="L769" s="34"/>
      <x:c r="M769" s="34"/>
      <x:c r="N769" s="34"/>
      <x:c r="O769" s="34"/>
      <x:c r="P769" s="34"/>
      <x:c r="Q769" s="34"/>
      <x:c r="R769" s="34"/>
      <x:c r="S769" s="34"/>
      <x:c r="T769" s="34"/>
      <x:c r="U769" s="34"/>
    </x:row>
    <x:row r="770">
      <x:c r="A770" s="34" t="n">
        <x:v>701</x:v>
      </x:c>
      <x:c r="B770" s="39" t="n">
        <x:v>0.9910468947618652</x:v>
      </x:c>
      <x:c r="C770" s="35" t="n">
        <x:f>($B$7-0.5*$B$8^2)*$B$10+$B$8*SQRT($B$10)*B770</x:f>
        <x:v>0.25820937895237306</x:v>
      </x:c>
      <x:c r="D770" s="36" t="n">
        <x:f>$B$6*EXP(C770)</x:f>
        <x:v>129.46098543036902</x:v>
      </x:c>
      <x:c r="E770" s="34"/>
      <x:c r="F770" s="34"/>
      <x:c r="G770" s="34"/>
      <x:c r="H770" s="34"/>
      <x:c r="I770" s="34"/>
      <x:c r="J770" s="34"/>
      <x:c r="K770" s="34"/>
      <x:c r="L770" s="34"/>
      <x:c r="M770" s="34"/>
      <x:c r="N770" s="34"/>
      <x:c r="O770" s="34"/>
      <x:c r="P770" s="34"/>
      <x:c r="Q770" s="34"/>
      <x:c r="R770" s="34"/>
      <x:c r="S770" s="34"/>
      <x:c r="T770" s="34"/>
      <x:c r="U770" s="34"/>
    </x:row>
    <x:row r="771">
      <x:c r="A771" s="34" t="n">
        <x:v>702</x:v>
      </x:c>
      <x:c r="B771" s="39" t="n">
        <x:v>1.7938677710808844</x:v>
      </x:c>
      <x:c r="C771" s="35" t="n">
        <x:f>($B$7-0.5*$B$8^2)*$B$10+$B$8*SQRT($B$10)*B771</x:f>
        <x:v>0.4187735542161769</x:v>
      </x:c>
      <x:c r="D771" s="36" t="n">
        <x:f>$B$6*EXP(C771)</x:f>
        <x:v>152.0096096461694</x:v>
      </x:c>
      <x:c r="E771" s="34"/>
      <x:c r="F771" s="34"/>
      <x:c r="G771" s="34"/>
      <x:c r="H771" s="34"/>
      <x:c r="I771" s="34"/>
      <x:c r="J771" s="34"/>
      <x:c r="K771" s="34"/>
      <x:c r="L771" s="34"/>
      <x:c r="M771" s="34"/>
      <x:c r="N771" s="34"/>
      <x:c r="O771" s="34"/>
      <x:c r="P771" s="34"/>
      <x:c r="Q771" s="34"/>
      <x:c r="R771" s="34"/>
      <x:c r="S771" s="34"/>
      <x:c r="T771" s="34"/>
      <x:c r="U771" s="34"/>
    </x:row>
    <x:row r="772">
      <x:c r="A772" s="34" t="n">
        <x:v>703</x:v>
      </x:c>
      <x:c r="B772" s="39" t="n">
        <x:v>0.7182041478102836</x:v>
      </x:c>
      <x:c r="C772" s="35" t="n">
        <x:f>($B$7-0.5*$B$8^2)*$B$10+$B$8*SQRT($B$10)*B772</x:f>
        <x:v>0.20364082956205673</x:v>
      </x:c>
      <x:c r="D772" s="36" t="n">
        <x:f>$B$6*EXP(C772)</x:f>
        <x:v>122.58577825002335</x:v>
      </x:c>
      <x:c r="E772" s="34"/>
      <x:c r="F772" s="34"/>
      <x:c r="G772" s="34"/>
      <x:c r="H772" s="34"/>
      <x:c r="I772" s="34"/>
      <x:c r="J772" s="34"/>
      <x:c r="K772" s="34"/>
      <x:c r="L772" s="34"/>
      <x:c r="M772" s="34"/>
      <x:c r="N772" s="34"/>
      <x:c r="O772" s="34"/>
      <x:c r="P772" s="34"/>
      <x:c r="Q772" s="34"/>
      <x:c r="R772" s="34"/>
      <x:c r="S772" s="34"/>
      <x:c r="T772" s="34"/>
      <x:c r="U772" s="34"/>
    </x:row>
    <x:row r="773">
      <x:c r="A773" s="34" t="n">
        <x:v>704</x:v>
      </x:c>
      <x:c r="B773" s="39" t="n">
        <x:v>0.3227310530468087</x:v>
      </x:c>
      <x:c r="C773" s="35" t="n">
        <x:f>($B$7-0.5*$B$8^2)*$B$10+$B$8*SQRT($B$10)*B773</x:f>
        <x:v>0.12454621060936175</x:v>
      </x:c>
      <x:c r="D773" s="36" t="n">
        <x:f>$B$6*EXP(C773)</x:f>
        <x:v>113.26343589748508</x:v>
      </x:c>
      <x:c r="E773" s="34"/>
      <x:c r="F773" s="34"/>
      <x:c r="G773" s="34"/>
      <x:c r="H773" s="34"/>
      <x:c r="I773" s="34"/>
      <x:c r="J773" s="34"/>
      <x:c r="K773" s="34"/>
      <x:c r="L773" s="34"/>
      <x:c r="M773" s="34"/>
      <x:c r="N773" s="34"/>
      <x:c r="O773" s="34"/>
      <x:c r="P773" s="34"/>
      <x:c r="Q773" s="34"/>
      <x:c r="R773" s="34"/>
      <x:c r="S773" s="34"/>
      <x:c r="T773" s="34"/>
      <x:c r="U773" s="34"/>
    </x:row>
    <x:row r="774">
      <x:c r="A774" s="34" t="n">
        <x:v>705</x:v>
      </x:c>
      <x:c r="B774" s="39" t="n">
        <x:v>0.1430716182867378</x:v>
      </x:c>
      <x:c r="C774" s="35" t="n">
        <x:f>($B$7-0.5*$B$8^2)*$B$10+$B$8*SQRT($B$10)*B774</x:f>
        <x:v>0.08861432365734756</x:v>
      </x:c>
      <x:c r="D774" s="36" t="n">
        <x:f>$B$6*EXP(C774)</x:f>
        <x:v>109.26591622619432</x:v>
      </x:c>
      <x:c r="E774" s="34"/>
      <x:c r="F774" s="34"/>
      <x:c r="G774" s="34"/>
      <x:c r="H774" s="34"/>
      <x:c r="I774" s="34"/>
      <x:c r="J774" s="34"/>
      <x:c r="K774" s="34"/>
      <x:c r="L774" s="34"/>
      <x:c r="M774" s="34"/>
      <x:c r="N774" s="34"/>
      <x:c r="O774" s="34"/>
      <x:c r="P774" s="34"/>
      <x:c r="Q774" s="34"/>
      <x:c r="R774" s="34"/>
      <x:c r="S774" s="34"/>
      <x:c r="T774" s="34"/>
      <x:c r="U774" s="34"/>
    </x:row>
    <x:row r="775">
      <x:c r="A775" s="34" t="n">
        <x:v>706</x:v>
      </x:c>
      <x:c r="B775" s="39" t="n">
        <x:v>1.682879168622509</x:v>
      </x:c>
      <x:c r="C775" s="35" t="n">
        <x:f>($B$7-0.5*$B$8^2)*$B$10+$B$8*SQRT($B$10)*B775</x:f>
        <x:v>0.39657583372450184</x:v>
      </x:c>
      <x:c r="D775" s="36" t="n">
        <x:f>$B$6*EXP(C775)</x:f>
        <x:v>148.6725177607531</x:v>
      </x:c>
      <x:c r="E775" s="34"/>
      <x:c r="F775" s="34"/>
      <x:c r="G775" s="34"/>
      <x:c r="H775" s="34"/>
      <x:c r="I775" s="34"/>
      <x:c r="J775" s="34"/>
      <x:c r="K775" s="34"/>
      <x:c r="L775" s="34"/>
      <x:c r="M775" s="34"/>
      <x:c r="N775" s="34"/>
      <x:c r="O775" s="34"/>
      <x:c r="P775" s="34"/>
      <x:c r="Q775" s="34"/>
      <x:c r="R775" s="34"/>
      <x:c r="S775" s="34"/>
      <x:c r="T775" s="34"/>
      <x:c r="U775" s="34"/>
    </x:row>
    <x:row r="776">
      <x:c r="A776" s="34" t="n">
        <x:v>707</x:v>
      </x:c>
      <x:c r="B776" s="39" t="n">
        <x:v>0.7886334570224496</x:v>
      </x:c>
      <x:c r="C776" s="35" t="n">
        <x:f>($B$7-0.5*$B$8^2)*$B$10+$B$8*SQRT($B$10)*B776</x:f>
        <x:v>0.2177266914044899</x:v>
      </x:c>
      <x:c r="D776" s="36" t="n">
        <x:f>$B$6*EXP(C776)</x:f>
        <x:v>124.32472310264629</x:v>
      </x:c>
      <x:c r="E776" s="34"/>
      <x:c r="F776" s="34"/>
      <x:c r="G776" s="34"/>
      <x:c r="H776" s="34"/>
      <x:c r="I776" s="34"/>
      <x:c r="J776" s="34"/>
      <x:c r="K776" s="34"/>
      <x:c r="L776" s="34"/>
      <x:c r="M776" s="34"/>
      <x:c r="N776" s="34"/>
      <x:c r="O776" s="34"/>
      <x:c r="P776" s="34"/>
      <x:c r="Q776" s="34"/>
      <x:c r="R776" s="34"/>
      <x:c r="S776" s="34"/>
      <x:c r="T776" s="34"/>
      <x:c r="U776" s="34"/>
    </x:row>
    <x:row r="777">
      <x:c r="A777" s="34" t="n">
        <x:v>708</x:v>
      </x:c>
      <x:c r="B777" s="39" t="n">
        <x:v>0.45747086429322953</x:v>
      </x:c>
      <x:c r="C777" s="35" t="n">
        <x:f>($B$7-0.5*$B$8^2)*$B$10+$B$8*SQRT($B$10)*B777</x:f>
        <x:v>0.15149417285864591</x:v>
      </x:c>
      <x:c r="D777" s="36" t="n">
        <x:f>$B$6*EXP(C777)</x:f>
        <x:v>116.35715214941894</x:v>
      </x:c>
      <x:c r="E777" s="34"/>
      <x:c r="F777" s="34"/>
      <x:c r="G777" s="34"/>
      <x:c r="H777" s="34"/>
      <x:c r="I777" s="34"/>
      <x:c r="J777" s="34"/>
      <x:c r="K777" s="34"/>
      <x:c r="L777" s="34"/>
      <x:c r="M777" s="34"/>
      <x:c r="N777" s="34"/>
      <x:c r="O777" s="34"/>
      <x:c r="P777" s="34"/>
      <x:c r="Q777" s="34"/>
      <x:c r="R777" s="34"/>
      <x:c r="S777" s="34"/>
      <x:c r="T777" s="34"/>
      <x:c r="U777" s="34"/>
    </x:row>
    <x:row r="778">
      <x:c r="A778" s="34" t="n">
        <x:v>709</x:v>
      </x:c>
      <x:c r="B778" s="39" t="n">
        <x:v>-0.47941535063089424</x:v>
      </x:c>
      <x:c r="C778" s="35" t="n">
        <x:f>($B$7-0.5*$B$8^2)*$B$10+$B$8*SQRT($B$10)*B778</x:f>
        <x:v>-0.03588307012617886</x:v>
      </x:c>
      <x:c r="D778" s="36" t="n">
        <x:f>$B$6*EXP(C778)</x:f>
        <x:v>96.4753095345748</x:v>
      </x:c>
      <x:c r="E778" s="34"/>
      <x:c r="F778" s="34"/>
      <x:c r="G778" s="34"/>
      <x:c r="H778" s="34"/>
      <x:c r="I778" s="34"/>
      <x:c r="J778" s="34"/>
      <x:c r="K778" s="34"/>
      <x:c r="L778" s="34"/>
      <x:c r="M778" s="34"/>
      <x:c r="N778" s="34"/>
      <x:c r="O778" s="34"/>
      <x:c r="P778" s="34"/>
      <x:c r="Q778" s="34"/>
      <x:c r="R778" s="34"/>
      <x:c r="S778" s="34"/>
      <x:c r="T778" s="34"/>
      <x:c r="U778" s="34"/>
    </x:row>
    <x:row r="779">
      <x:c r="A779" s="34" t="n">
        <x:v>710</x:v>
      </x:c>
      <x:c r="B779" s="39" t="n">
        <x:v>0.8839503158907746</x:v>
      </x:c>
      <x:c r="C779" s="35" t="n">
        <x:f>($B$7-0.5*$B$8^2)*$B$10+$B$8*SQRT($B$10)*B779</x:f>
        <x:v>0.23679006317815493</x:v>
      </x:c>
      <x:c r="D779" s="36" t="n">
        <x:f>$B$6*EXP(C779)</x:f>
        <x:v>126.71750631434513</x:v>
      </x:c>
      <x:c r="E779" s="34"/>
      <x:c r="F779" s="34"/>
      <x:c r="G779" s="34"/>
      <x:c r="H779" s="34"/>
      <x:c r="I779" s="34"/>
      <x:c r="J779" s="34"/>
      <x:c r="K779" s="34"/>
      <x:c r="L779" s="34"/>
      <x:c r="M779" s="34"/>
      <x:c r="N779" s="34"/>
      <x:c r="O779" s="34"/>
      <x:c r="P779" s="34"/>
      <x:c r="Q779" s="34"/>
      <x:c r="R779" s="34"/>
      <x:c r="S779" s="34"/>
      <x:c r="T779" s="34"/>
      <x:c r="U779" s="34"/>
    </x:row>
    <x:row r="780">
      <x:c r="A780" s="34" t="n">
        <x:v>711</x:v>
      </x:c>
      <x:c r="B780" s="39" t="n">
        <x:v>-1.6645150141292027</x:v>
      </x:c>
      <x:c r="C780" s="35" t="n">
        <x:f>($B$7-0.5*$B$8^2)*$B$10+$B$8*SQRT($B$10)*B780</x:f>
        <x:v>-0.27290300282584057</x:v>
      </x:c>
      <x:c r="D780" s="36" t="n">
        <x:f>$B$6*EXP(C780)</x:f>
        <x:v>76.11666150590756</x:v>
      </x:c>
      <x:c r="E780" s="34"/>
      <x:c r="F780" s="34"/>
      <x:c r="G780" s="34"/>
      <x:c r="H780" s="34"/>
      <x:c r="I780" s="34"/>
      <x:c r="J780" s="34"/>
      <x:c r="K780" s="34"/>
      <x:c r="L780" s="34"/>
      <x:c r="M780" s="34"/>
      <x:c r="N780" s="34"/>
      <x:c r="O780" s="34"/>
      <x:c r="P780" s="34"/>
      <x:c r="Q780" s="34"/>
      <x:c r="R780" s="34"/>
      <x:c r="S780" s="34"/>
      <x:c r="T780" s="34"/>
      <x:c r="U780" s="34"/>
    </x:row>
    <x:row r="781">
      <x:c r="A781" s="34" t="n">
        <x:v>712</x:v>
      </x:c>
      <x:c r="B781" s="39" t="n">
        <x:v>0.9493034668279914</x:v>
      </x:c>
      <x:c r="C781" s="35" t="n">
        <x:f>($B$7-0.5*$B$8^2)*$B$10+$B$8*SQRT($B$10)*B781</x:f>
        <x:v>0.2498606933655983</x:v>
      </x:c>
      <x:c r="D781" s="36" t="n">
        <x:f>$B$6*EXP(C781)</x:f>
        <x:v>128.3846555886994</x:v>
      </x:c>
      <x:c r="E781" s="34"/>
      <x:c r="F781" s="34"/>
      <x:c r="G781" s="34"/>
      <x:c r="H781" s="34"/>
      <x:c r="I781" s="34"/>
      <x:c r="J781" s="34"/>
      <x:c r="K781" s="34"/>
      <x:c r="L781" s="34"/>
      <x:c r="M781" s="34"/>
      <x:c r="N781" s="34"/>
      <x:c r="O781" s="34"/>
      <x:c r="P781" s="34"/>
      <x:c r="Q781" s="34"/>
      <x:c r="R781" s="34"/>
      <x:c r="S781" s="34"/>
      <x:c r="T781" s="34"/>
      <x:c r="U781" s="34"/>
    </x:row>
    <x:row r="782">
      <x:c r="A782" s="34" t="n">
        <x:v>713</x:v>
      </x:c>
      <x:c r="B782" s="39" t="n">
        <x:v>-1.2520016700996541</x:v>
      </x:c>
      <x:c r="C782" s="35" t="n">
        <x:f>($B$7-0.5*$B$8^2)*$B$10+$B$8*SQRT($B$10)*B782</x:f>
        <x:v>-0.19040033401993084</x:v>
      </x:c>
      <x:c r="D782" s="36" t="n">
        <x:f>$B$6*EXP(C782)</x:f>
        <x:v>82.66281403273753</x:v>
      </x:c>
      <x:c r="E782" s="34"/>
      <x:c r="F782" s="34"/>
      <x:c r="G782" s="34"/>
      <x:c r="H782" s="34"/>
      <x:c r="I782" s="34"/>
      <x:c r="J782" s="34"/>
      <x:c r="K782" s="34"/>
      <x:c r="L782" s="34"/>
      <x:c r="M782" s="34"/>
      <x:c r="N782" s="34"/>
      <x:c r="O782" s="34"/>
      <x:c r="P782" s="34"/>
      <x:c r="Q782" s="34"/>
      <x:c r="R782" s="34"/>
      <x:c r="S782" s="34"/>
      <x:c r="T782" s="34"/>
      <x:c r="U782" s="34"/>
    </x:row>
    <x:row r="783">
      <x:c r="A783" s="34" t="n">
        <x:v>714</x:v>
      </x:c>
      <x:c r="B783" s="39" t="n">
        <x:v>1.6877186484296343</x:v>
      </x:c>
      <x:c r="C783" s="35" t="n">
        <x:f>($B$7-0.5*$B$8^2)*$B$10+$B$8*SQRT($B$10)*B783</x:f>
        <x:v>0.3975437296859269</x:v>
      </x:c>
      <x:c r="D783" s="36" t="n">
        <x:f>$B$6*EXP(C783)</x:f>
        <x:v>148.81648695262885</x:v>
      </x:c>
      <x:c r="E783" s="34"/>
      <x:c r="F783" s="34"/>
      <x:c r="G783" s="34"/>
      <x:c r="H783" s="34"/>
      <x:c r="I783" s="34"/>
      <x:c r="J783" s="34"/>
      <x:c r="K783" s="34"/>
      <x:c r="L783" s="34"/>
      <x:c r="M783" s="34"/>
      <x:c r="N783" s="34"/>
      <x:c r="O783" s="34"/>
      <x:c r="P783" s="34"/>
      <x:c r="Q783" s="34"/>
      <x:c r="R783" s="34"/>
      <x:c r="S783" s="34"/>
      <x:c r="T783" s="34"/>
      <x:c r="U783" s="34"/>
    </x:row>
    <x:row r="784">
      <x:c r="A784" s="34" t="n">
        <x:v>715</x:v>
      </x:c>
      <x:c r="B784" s="39" t="n">
        <x:v>1.3058201043757716</x:v>
      </x:c>
      <x:c r="C784" s="35" t="n">
        <x:f>($B$7-0.5*$B$8^2)*$B$10+$B$8*SQRT($B$10)*B784</x:f>
        <x:v>0.32116402087515433</x:v>
      </x:c>
      <x:c r="D784" s="36" t="n">
        <x:f>$B$6*EXP(C784)</x:f>
        <x:v>137.87317031294137</x:v>
      </x:c>
      <x:c r="E784" s="34"/>
      <x:c r="F784" s="34"/>
      <x:c r="G784" s="34"/>
      <x:c r="H784" s="34"/>
      <x:c r="I784" s="34"/>
      <x:c r="J784" s="34"/>
      <x:c r="K784" s="34"/>
      <x:c r="L784" s="34"/>
      <x:c r="M784" s="34"/>
      <x:c r="N784" s="34"/>
      <x:c r="O784" s="34"/>
      <x:c r="P784" s="34"/>
      <x:c r="Q784" s="34"/>
      <x:c r="R784" s="34"/>
      <x:c r="S784" s="34"/>
      <x:c r="T784" s="34"/>
      <x:c r="U784" s="34"/>
    </x:row>
    <x:row r="785">
      <x:c r="A785" s="34" t="n">
        <x:v>716</x:v>
      </x:c>
      <x:c r="B785" s="39" t="n">
        <x:v>-0.6348912860135794</x:v>
      </x:c>
      <x:c r="C785" s="35" t="n">
        <x:f>($B$7-0.5*$B$8^2)*$B$10+$B$8*SQRT($B$10)*B785</x:f>
        <x:v>-0.06697825720271589</x:v>
      </x:c>
      <x:c r="D785" s="36" t="n">
        <x:f>$B$6*EXP(C785)</x:f>
        <x:v>93.52155353175183</x:v>
      </x:c>
      <x:c r="E785" s="34"/>
      <x:c r="F785" s="34"/>
      <x:c r="G785" s="34"/>
      <x:c r="H785" s="34"/>
      <x:c r="I785" s="34"/>
      <x:c r="J785" s="34"/>
      <x:c r="K785" s="34"/>
      <x:c r="L785" s="34"/>
      <x:c r="M785" s="34"/>
      <x:c r="N785" s="34"/>
      <x:c r="O785" s="34"/>
      <x:c r="P785" s="34"/>
      <x:c r="Q785" s="34"/>
      <x:c r="R785" s="34"/>
      <x:c r="S785" s="34"/>
      <x:c r="T785" s="34"/>
      <x:c r="U785" s="34"/>
    </x:row>
    <x:row r="786">
      <x:c r="A786" s="34" t="n">
        <x:v>717</x:v>
      </x:c>
      <x:c r="B786" s="39" t="n">
        <x:v>0.34090801484674554</x:v>
      </x:c>
      <x:c r="C786" s="35" t="n">
        <x:f>($B$7-0.5*$B$8^2)*$B$10+$B$8*SQRT($B$10)*B786</x:f>
        <x:v>0.1281816029693491</x:v>
      </x:c>
      <x:c r="D786" s="36" t="n">
        <x:f>$B$6*EXP(C786)</x:f>
        <x:v>113.6759422839861</x:v>
      </x:c>
      <x:c r="E786" s="34"/>
      <x:c r="F786" s="34"/>
      <x:c r="G786" s="34"/>
      <x:c r="H786" s="34"/>
      <x:c r="I786" s="34"/>
      <x:c r="J786" s="34"/>
      <x:c r="K786" s="34"/>
      <x:c r="L786" s="34"/>
      <x:c r="M786" s="34"/>
      <x:c r="N786" s="34"/>
      <x:c r="O786" s="34"/>
      <x:c r="P786" s="34"/>
      <x:c r="Q786" s="34"/>
      <x:c r="R786" s="34"/>
      <x:c r="S786" s="34"/>
      <x:c r="T786" s="34"/>
      <x:c r="U786" s="34"/>
    </x:row>
    <x:row r="787">
      <x:c r="A787" s="34" t="n">
        <x:v>718</x:v>
      </x:c>
      <x:c r="B787" s="39" t="n">
        <x:v>0.22671204961721506</x:v>
      </x:c>
      <x:c r="C787" s="35" t="n">
        <x:f>($B$7-0.5*$B$8^2)*$B$10+$B$8*SQRT($B$10)*B787</x:f>
        <x:v>0.10534240992344301</x:v>
      </x:c>
      <x:c r="D787" s="36" t="n">
        <x:f>$B$6*EXP(C787)</x:f>
        <x:v>111.10909938105829</x:v>
      </x:c>
      <x:c r="E787" s="34"/>
      <x:c r="F787" s="34"/>
      <x:c r="G787" s="34"/>
      <x:c r="H787" s="34"/>
      <x:c r="I787" s="34"/>
      <x:c r="J787" s="34"/>
      <x:c r="K787" s="34"/>
      <x:c r="L787" s="34"/>
      <x:c r="M787" s="34"/>
      <x:c r="N787" s="34"/>
      <x:c r="O787" s="34"/>
      <x:c r="P787" s="34"/>
      <x:c r="Q787" s="34"/>
      <x:c r="R787" s="34"/>
      <x:c r="S787" s="34"/>
      <x:c r="T787" s="34"/>
      <x:c r="U787" s="34"/>
    </x:row>
    <x:row r="788">
      <x:c r="A788" s="34" t="n">
        <x:v>719</x:v>
      </x:c>
      <x:c r="B788" s="39" t="n">
        <x:v>-1.6009877404954</x:v>
      </x:c>
      <x:c r="C788" s="35" t="n">
        <x:f>($B$7-0.5*$B$8^2)*$B$10+$B$8*SQRT($B$10)*B788</x:f>
        <x:v>-0.26019754809908</x:v>
      </x:c>
      <x:c r="D788" s="36" t="n">
        <x:f>$B$6*EXP(C788)</x:f>
        <x:v>77.08992810727486</x:v>
      </x:c>
      <x:c r="E788" s="34"/>
      <x:c r="F788" s="34"/>
      <x:c r="G788" s="34"/>
      <x:c r="H788" s="34"/>
      <x:c r="I788" s="34"/>
      <x:c r="J788" s="34"/>
      <x:c r="K788" s="34"/>
      <x:c r="L788" s="34"/>
      <x:c r="M788" s="34"/>
      <x:c r="N788" s="34"/>
      <x:c r="O788" s="34"/>
      <x:c r="P788" s="34"/>
      <x:c r="Q788" s="34"/>
      <x:c r="R788" s="34"/>
      <x:c r="S788" s="34"/>
      <x:c r="T788" s="34"/>
      <x:c r="U788" s="34"/>
    </x:row>
    <x:row r="789">
      <x:c r="A789" s="34" t="n">
        <x:v>720</x:v>
      </x:c>
      <x:c r="B789" s="39" t="n">
        <x:v>-1.3044670282546331</x:v>
      </x:c>
      <x:c r="C789" s="35" t="n">
        <x:f>($B$7-0.5*$B$8^2)*$B$10+$B$8*SQRT($B$10)*B789</x:f>
        <x:v>-0.20089340565092662</x:v>
      </x:c>
      <x:c r="D789" s="36" t="n">
        <x:f>$B$6*EXP(C789)</x:f>
        <x:v>81.79996210439708</x:v>
      </x:c>
      <x:c r="E789" s="34"/>
      <x:c r="F789" s="34"/>
      <x:c r="G789" s="34"/>
      <x:c r="H789" s="34"/>
      <x:c r="I789" s="34"/>
      <x:c r="J789" s="34"/>
      <x:c r="K789" s="34"/>
      <x:c r="L789" s="34"/>
      <x:c r="M789" s="34"/>
      <x:c r="N789" s="34"/>
      <x:c r="O789" s="34"/>
      <x:c r="P789" s="34"/>
      <x:c r="Q789" s="34"/>
      <x:c r="R789" s="34"/>
      <x:c r="S789" s="34"/>
      <x:c r="T789" s="34"/>
      <x:c r="U789" s="34"/>
    </x:row>
    <x:row r="790">
      <x:c r="A790" s="34" t="n">
        <x:v>721</x:v>
      </x:c>
      <x:c r="B790" s="39" t="n">
        <x:v>-0.955815721116892</x:v>
      </x:c>
      <x:c r="C790" s="35" t="n">
        <x:f>($B$7-0.5*$B$8^2)*$B$10+$B$8*SQRT($B$10)*B790</x:f>
        <x:v>-0.1311631442233784</x:v>
      </x:c>
      <x:c r="D790" s="36" t="n">
        <x:f>$B$6*EXP(C790)</x:f>
        <x:v>87.70746730519025</x:v>
      </x:c>
      <x:c r="E790" s="34"/>
      <x:c r="F790" s="34"/>
      <x:c r="G790" s="34"/>
      <x:c r="H790" s="34"/>
      <x:c r="I790" s="34"/>
      <x:c r="J790" s="34"/>
      <x:c r="K790" s="34"/>
      <x:c r="L790" s="34"/>
      <x:c r="M790" s="34"/>
      <x:c r="N790" s="34"/>
      <x:c r="O790" s="34"/>
      <x:c r="P790" s="34"/>
      <x:c r="Q790" s="34"/>
      <x:c r="R790" s="34"/>
      <x:c r="S790" s="34"/>
      <x:c r="T790" s="34"/>
      <x:c r="U790" s="34"/>
    </x:row>
    <x:row r="791">
      <x:c r="A791" s="34" t="n">
        <x:v>722</x:v>
      </x:c>
      <x:c r="B791" s="39" t="n">
        <x:v>0.8887606762447945</x:v>
      </x:c>
      <x:c r="C791" s="35" t="n">
        <x:f>($B$7-0.5*$B$8^2)*$B$10+$B$8*SQRT($B$10)*B791</x:f>
        <x:v>0.2377521352489589</x:v>
      </x:c>
      <x:c r="D791" s="36" t="n">
        <x:f>$B$6*EXP(C791)</x:f>
        <x:v>126.839476350627</x:v>
      </x:c>
      <x:c r="E791" s="34"/>
      <x:c r="F791" s="34"/>
      <x:c r="G791" s="34"/>
      <x:c r="H791" s="34"/>
      <x:c r="I791" s="34"/>
      <x:c r="J791" s="34"/>
      <x:c r="K791" s="34"/>
      <x:c r="L791" s="34"/>
      <x:c r="M791" s="34"/>
      <x:c r="N791" s="34"/>
      <x:c r="O791" s="34"/>
      <x:c r="P791" s="34"/>
      <x:c r="Q791" s="34"/>
      <x:c r="R791" s="34"/>
      <x:c r="S791" s="34"/>
      <x:c r="T791" s="34"/>
      <x:c r="U791" s="34"/>
    </x:row>
    <x:row r="792">
      <x:c r="A792" s="34" t="n">
        <x:v>723</x:v>
      </x:c>
      <x:c r="B792" s="39" t="n">
        <x:v>1.1088621097463536</x:v>
      </x:c>
      <x:c r="C792" s="35" t="n">
        <x:f>($B$7-0.5*$B$8^2)*$B$10+$B$8*SQRT($B$10)*B792</x:f>
        <x:v>0.2817724219492707</x:v>
      </x:c>
      <x:c r="D792" s="36" t="n">
        <x:f>$B$6*EXP(C792)</x:f>
        <x:v>132.54770361796076</x:v>
      </x:c>
      <x:c r="E792" s="34"/>
      <x:c r="F792" s="34"/>
      <x:c r="G792" s="34"/>
      <x:c r="H792" s="34"/>
      <x:c r="I792" s="34"/>
      <x:c r="J792" s="34"/>
      <x:c r="K792" s="34"/>
      <x:c r="L792" s="34"/>
      <x:c r="M792" s="34"/>
      <x:c r="N792" s="34"/>
      <x:c r="O792" s="34"/>
      <x:c r="P792" s="34"/>
      <x:c r="Q792" s="34"/>
      <x:c r="R792" s="34"/>
      <x:c r="S792" s="34"/>
      <x:c r="T792" s="34"/>
      <x:c r="U792" s="34"/>
    </x:row>
    <x:row r="793">
      <x:c r="A793" s="34" t="n">
        <x:v>724</x:v>
      </x:c>
      <x:c r="B793" s="39" t="n">
        <x:v>-0.08151713423376895</x:v>
      </x:c>
      <x:c r="C793" s="35" t="n">
        <x:f>($B$7-0.5*$B$8^2)*$B$10+$B$8*SQRT($B$10)*B793</x:f>
        <x:v>0.04369657315324621</x:v>
      </x:c>
      <x:c r="D793" s="36" t="n">
        <x:f>$B$6*EXP(C793)</x:f>
        <x:v>104.46653272873615</x:v>
      </x:c>
      <x:c r="E793" s="34"/>
      <x:c r="F793" s="34"/>
      <x:c r="G793" s="34"/>
      <x:c r="H793" s="34"/>
      <x:c r="I793" s="34"/>
      <x:c r="J793" s="34"/>
      <x:c r="K793" s="34"/>
      <x:c r="L793" s="34"/>
      <x:c r="M793" s="34"/>
      <x:c r="N793" s="34"/>
      <x:c r="O793" s="34"/>
      <x:c r="P793" s="34"/>
      <x:c r="Q793" s="34"/>
      <x:c r="R793" s="34"/>
      <x:c r="S793" s="34"/>
      <x:c r="T793" s="34"/>
      <x:c r="U793" s="34"/>
    </x:row>
    <x:row r="794">
      <x:c r="A794" s="34" t="n">
        <x:v>725</x:v>
      </x:c>
      <x:c r="B794" s="39" t="n">
        <x:v>0.4769469149340288</x:v>
      </x:c>
      <x:c r="C794" s="35" t="n">
        <x:f>($B$7-0.5*$B$8^2)*$B$10+$B$8*SQRT($B$10)*B794</x:f>
        <x:v>0.15538938298680577</x:v>
      </x:c>
      <x:c r="D794" s="36" t="n">
        <x:f>$B$6*EXP(C794)</x:f>
        <x:v>116.81127157807087</x:v>
      </x:c>
      <x:c r="E794" s="34"/>
      <x:c r="F794" s="34"/>
      <x:c r="G794" s="34"/>
      <x:c r="H794" s="34"/>
      <x:c r="I794" s="34"/>
      <x:c r="J794" s="34"/>
      <x:c r="K794" s="34"/>
      <x:c r="L794" s="34"/>
      <x:c r="M794" s="34"/>
      <x:c r="N794" s="34"/>
      <x:c r="O794" s="34"/>
      <x:c r="P794" s="34"/>
      <x:c r="Q794" s="34"/>
      <x:c r="R794" s="34"/>
      <x:c r="S794" s="34"/>
      <x:c r="T794" s="34"/>
      <x:c r="U794" s="34"/>
    </x:row>
    <x:row r="795">
      <x:c r="A795" s="34" t="n">
        <x:v>726</x:v>
      </x:c>
      <x:c r="B795" s="39" t="n">
        <x:v>1.767557738231596</x:v>
      </x:c>
      <x:c r="C795" s="35" t="n">
        <x:f>($B$7-0.5*$B$8^2)*$B$10+$B$8*SQRT($B$10)*B795</x:f>
        <x:v>0.4135115476463192</x:v>
      </x:c>
      <x:c r="D795" s="36" t="n">
        <x:f>$B$6*EXP(C795)</x:f>
        <x:v>151.2118348703644</x:v>
      </x:c>
      <x:c r="E795" s="34"/>
      <x:c r="F795" s="34"/>
      <x:c r="G795" s="34"/>
      <x:c r="H795" s="34"/>
      <x:c r="I795" s="34"/>
      <x:c r="J795" s="34"/>
      <x:c r="K795" s="34"/>
      <x:c r="L795" s="34"/>
      <x:c r="M795" s="34"/>
      <x:c r="N795" s="34"/>
      <x:c r="O795" s="34"/>
      <x:c r="P795" s="34"/>
      <x:c r="Q795" s="34"/>
      <x:c r="R795" s="34"/>
      <x:c r="S795" s="34"/>
      <x:c r="T795" s="34"/>
      <x:c r="U795" s="34"/>
    </x:row>
    <x:row r="796">
      <x:c r="A796" s="34" t="n">
        <x:v>727</x:v>
      </x:c>
      <x:c r="B796" s="39" t="n">
        <x:v>-0.5639942925805539</x:v>
      </x:c>
      <x:c r="C796" s="35" t="n">
        <x:f>($B$7-0.5*$B$8^2)*$B$10+$B$8*SQRT($B$10)*B796</x:f>
        <x:v>-0.05279885851611078</x:v>
      </x:c>
      <x:c r="D796" s="36" t="n">
        <x:f>$B$6*EXP(C796)</x:f>
        <x:v>94.85707902313163</x:v>
      </x:c>
      <x:c r="E796" s="34"/>
      <x:c r="F796" s="34"/>
      <x:c r="G796" s="34"/>
      <x:c r="H796" s="34"/>
      <x:c r="I796" s="34"/>
      <x:c r="J796" s="34"/>
      <x:c r="K796" s="34"/>
      <x:c r="L796" s="34"/>
      <x:c r="M796" s="34"/>
      <x:c r="N796" s="34"/>
      <x:c r="O796" s="34"/>
      <x:c r="P796" s="34"/>
      <x:c r="Q796" s="34"/>
      <x:c r="R796" s="34"/>
      <x:c r="S796" s="34"/>
      <x:c r="T796" s="34"/>
      <x:c r="U796" s="34"/>
    </x:row>
    <x:row r="797">
      <x:c r="A797" s="34" t="n">
        <x:v>728</x:v>
      </x:c>
      <x:c r="B797" s="39" t="n">
        <x:v>-1.4566828136850187</x:v>
      </x:c>
      <x:c r="C797" s="35" t="n">
        <x:f>($B$7-0.5*$B$8^2)*$B$10+$B$8*SQRT($B$10)*B797</x:f>
        <x:v>-0.23133656273700376</x:v>
      </x:c>
      <x:c r="D797" s="36" t="n">
        <x:f>$B$6*EXP(C797)</x:f>
        <x:v>79.3472367858254</x:v>
      </x:c>
      <x:c r="E797" s="34"/>
      <x:c r="F797" s="34"/>
      <x:c r="G797" s="34"/>
      <x:c r="H797" s="34"/>
      <x:c r="I797" s="34"/>
      <x:c r="J797" s="34"/>
      <x:c r="K797" s="34"/>
      <x:c r="L797" s="34"/>
      <x:c r="M797" s="34"/>
      <x:c r="N797" s="34"/>
      <x:c r="O797" s="34"/>
      <x:c r="P797" s="34"/>
      <x:c r="Q797" s="34"/>
      <x:c r="R797" s="34"/>
      <x:c r="S797" s="34"/>
      <x:c r="T797" s="34"/>
      <x:c r="U797" s="34"/>
    </x:row>
    <x:row r="798">
      <x:c r="A798" s="34" t="n">
        <x:v>729</x:v>
      </x:c>
      <x:c r="B798" s="39" t="n">
        <x:v>-0.35647008570744715</x:v>
      </x:c>
      <x:c r="C798" s="35" t="n">
        <x:f>($B$7-0.5*$B$8^2)*$B$10+$B$8*SQRT($B$10)*B798</x:f>
        <x:v>-0.011294017141489435</x:v>
      </x:c>
      <x:c r="D798" s="36" t="n">
        <x:f>$B$6*EXP(C798)</x:f>
        <x:v>98.87695208454447</x:v>
      </x:c>
      <x:c r="E798" s="34"/>
      <x:c r="F798" s="34"/>
      <x:c r="G798" s="34"/>
      <x:c r="H798" s="34"/>
      <x:c r="I798" s="34"/>
      <x:c r="J798" s="34"/>
      <x:c r="K798" s="34"/>
      <x:c r="L798" s="34"/>
      <x:c r="M798" s="34"/>
      <x:c r="N798" s="34"/>
      <x:c r="O798" s="34"/>
      <x:c r="P798" s="34"/>
      <x:c r="Q798" s="34"/>
      <x:c r="R798" s="34"/>
      <x:c r="S798" s="34"/>
      <x:c r="T798" s="34"/>
      <x:c r="U798" s="34"/>
    </x:row>
    <x:row r="799">
      <x:c r="A799" s="34" t="n">
        <x:v>730</x:v>
      </x:c>
      <x:c r="B799" s="39" t="n">
        <x:v>0.2572389656790022</x:v>
      </x:c>
      <x:c r="C799" s="35" t="n">
        <x:f>($B$7-0.5*$B$8^2)*$B$10+$B$8*SQRT($B$10)*B799</x:f>
        <x:v>0.11144779313580044</x:v>
      </x:c>
      <x:c r="D799" s="36" t="n">
        <x:f>$B$6*EXP(C799)</x:f>
        <x:v>111.78953806697326</x:v>
      </x:c>
      <x:c r="E799" s="34"/>
      <x:c r="F799" s="34"/>
      <x:c r="G799" s="34"/>
      <x:c r="H799" s="34"/>
      <x:c r="I799" s="34"/>
      <x:c r="J799" s="34"/>
      <x:c r="K799" s="34"/>
      <x:c r="L799" s="34"/>
      <x:c r="M799" s="34"/>
      <x:c r="N799" s="34"/>
      <x:c r="O799" s="34"/>
      <x:c r="P799" s="34"/>
      <x:c r="Q799" s="34"/>
      <x:c r="R799" s="34"/>
      <x:c r="S799" s="34"/>
      <x:c r="T799" s="34"/>
      <x:c r="U799" s="34"/>
    </x:row>
    <x:row r="800">
      <x:c r="A800" s="34" t="n">
        <x:v>731</x:v>
      </x:c>
      <x:c r="B800" s="39" t="n">
        <x:v>0.11038741297038641</x:v>
      </x:c>
      <x:c r="C800" s="35" t="n">
        <x:f>($B$7-0.5*$B$8^2)*$B$10+$B$8*SQRT($B$10)*B800</x:f>
        <x:v>0.08207748259407728</x:v>
      </x:c>
      <x:c r="D800" s="36" t="n">
        <x:f>$B$6*EXP(C800)</x:f>
        <x:v>108.55399170198305</x:v>
      </x:c>
      <x:c r="E800" s="34"/>
      <x:c r="F800" s="34"/>
      <x:c r="G800" s="34"/>
      <x:c r="H800" s="34"/>
      <x:c r="I800" s="34"/>
      <x:c r="J800" s="34"/>
      <x:c r="K800" s="34"/>
      <x:c r="L800" s="34"/>
      <x:c r="M800" s="34"/>
      <x:c r="N800" s="34"/>
      <x:c r="O800" s="34"/>
      <x:c r="P800" s="34"/>
      <x:c r="Q800" s="34"/>
      <x:c r="R800" s="34"/>
      <x:c r="S800" s="34"/>
      <x:c r="T800" s="34"/>
      <x:c r="U800" s="34"/>
    </x:row>
    <x:row r="801">
      <x:c r="A801" s="34" t="n">
        <x:v>732</x:v>
      </x:c>
      <x:c r="B801" s="39" t="n">
        <x:v>-0.30685597589968133</x:v>
      </x:c>
      <x:c r="C801" s="35" t="n">
        <x:f>($B$7-0.5*$B$8^2)*$B$10+$B$8*SQRT($B$10)*B801</x:f>
        <x:v>-0.0013711951799362729</x:v>
      </x:c>
      <x:c r="D801" s="36" t="n">
        <x:f>$B$6*EXP(C801)</x:f>
        <x:v>99.86297444786403</x:v>
      </x:c>
      <x:c r="E801" s="34"/>
      <x:c r="F801" s="34"/>
      <x:c r="G801" s="34"/>
      <x:c r="H801" s="34"/>
      <x:c r="I801" s="34"/>
      <x:c r="J801" s="34"/>
      <x:c r="K801" s="34"/>
      <x:c r="L801" s="34"/>
      <x:c r="M801" s="34"/>
      <x:c r="N801" s="34"/>
      <x:c r="O801" s="34"/>
      <x:c r="P801" s="34"/>
      <x:c r="Q801" s="34"/>
      <x:c r="R801" s="34"/>
      <x:c r="S801" s="34"/>
      <x:c r="T801" s="34"/>
      <x:c r="U801" s="34"/>
    </x:row>
    <x:row r="802">
      <x:c r="A802" s="34" t="n">
        <x:v>733</x:v>
      </x:c>
      <x:c r="B802" s="39" t="n">
        <x:v>1.1455342534181348</x:v>
      </x:c>
      <x:c r="C802" s="35" t="n">
        <x:f>($B$7-0.5*$B$8^2)*$B$10+$B$8*SQRT($B$10)*B802</x:f>
        <x:v>0.28910685068362696</x:v>
      </x:c>
      <x:c r="D802" s="36" t="n">
        <x:f>$B$6*EXP(C802)</x:f>
        <x:v>133.52343916140947</x:v>
      </x:c>
      <x:c r="E802" s="34"/>
      <x:c r="F802" s="34"/>
      <x:c r="G802" s="34"/>
      <x:c r="H802" s="34"/>
      <x:c r="I802" s="34"/>
      <x:c r="J802" s="34"/>
      <x:c r="K802" s="34"/>
      <x:c r="L802" s="34"/>
      <x:c r="M802" s="34"/>
      <x:c r="N802" s="34"/>
      <x:c r="O802" s="34"/>
      <x:c r="P802" s="34"/>
      <x:c r="Q802" s="34"/>
      <x:c r="R802" s="34"/>
      <x:c r="S802" s="34"/>
      <x:c r="T802" s="34"/>
      <x:c r="U802" s="34"/>
    </x:row>
    <x:row r="803">
      <x:c r="A803" s="34" t="n">
        <x:v>734</x:v>
      </x:c>
      <x:c r="B803" s="39" t="n">
        <x:v>-0.4957562592404921</x:v>
      </x:c>
      <x:c r="C803" s="35" t="n">
        <x:f>($B$7-0.5*$B$8^2)*$B$10+$B$8*SQRT($B$10)*B803</x:f>
        <x:v>-0.03915125184809842</x:v>
      </x:c>
      <x:c r="D803" s="36" t="n">
        <x:f>$B$6*EXP(C803)</x:f>
        <x:v>96.16052535746877</x:v>
      </x:c>
      <x:c r="E803" s="34"/>
      <x:c r="F803" s="34"/>
      <x:c r="G803" s="34"/>
      <x:c r="H803" s="34"/>
      <x:c r="I803" s="34"/>
      <x:c r="J803" s="34"/>
      <x:c r="K803" s="34"/>
      <x:c r="L803" s="34"/>
      <x:c r="M803" s="34"/>
      <x:c r="N803" s="34"/>
      <x:c r="O803" s="34"/>
      <x:c r="P803" s="34"/>
      <x:c r="Q803" s="34"/>
      <x:c r="R803" s="34"/>
      <x:c r="S803" s="34"/>
      <x:c r="T803" s="34"/>
      <x:c r="U803" s="34"/>
    </x:row>
    <x:row r="804">
      <x:c r="A804" s="34" t="n">
        <x:v>735</x:v>
      </x:c>
      <x:c r="B804" s="39" t="n">
        <x:v>-0.5245550339891889</x:v>
      </x:c>
      <x:c r="C804" s="35" t="n">
        <x:f>($B$7-0.5*$B$8^2)*$B$10+$B$8*SQRT($B$10)*B804</x:f>
        <x:v>-0.044911006797837785</x:v>
      </x:c>
      <x:c r="D804" s="36" t="n">
        <x:f>$B$6*EXP(C804)</x:f>
        <x:v>95.60825628960292</x:v>
      </x:c>
      <x:c r="E804" s="34"/>
      <x:c r="F804" s="34"/>
      <x:c r="G804" s="34"/>
      <x:c r="H804" s="34"/>
      <x:c r="I804" s="34"/>
      <x:c r="J804" s="34"/>
      <x:c r="K804" s="34"/>
      <x:c r="L804" s="34"/>
      <x:c r="M804" s="34"/>
      <x:c r="N804" s="34"/>
      <x:c r="O804" s="34"/>
      <x:c r="P804" s="34"/>
      <x:c r="Q804" s="34"/>
      <x:c r="R804" s="34"/>
      <x:c r="S804" s="34"/>
      <x:c r="T804" s="34"/>
      <x:c r="U804" s="34"/>
    </x:row>
    <x:row r="805">
      <x:c r="A805" s="34" t="n">
        <x:v>736</x:v>
      </x:c>
      <x:c r="B805" s="39" t="n">
        <x:v>-0.7440794927928778</x:v>
      </x:c>
      <x:c r="C805" s="35" t="n">
        <x:f>($B$7-0.5*$B$8^2)*$B$10+$B$8*SQRT($B$10)*B805</x:f>
        <x:v>-0.08881589855857555</x:v>
      </x:c>
      <x:c r="D805" s="36" t="n">
        <x:f>$B$6*EXP(C805)</x:f>
        <x:v>91.50140134677656</x:v>
      </x:c>
      <x:c r="E805" s="34"/>
      <x:c r="F805" s="34"/>
      <x:c r="G805" s="34"/>
      <x:c r="H805" s="34"/>
      <x:c r="I805" s="34"/>
      <x:c r="J805" s="34"/>
      <x:c r="K805" s="34"/>
      <x:c r="L805" s="34"/>
      <x:c r="M805" s="34"/>
      <x:c r="N805" s="34"/>
      <x:c r="O805" s="34"/>
      <x:c r="P805" s="34"/>
      <x:c r="Q805" s="34"/>
      <x:c r="R805" s="34"/>
      <x:c r="S805" s="34"/>
      <x:c r="T805" s="34"/>
      <x:c r="U805" s="34"/>
    </x:row>
    <x:row r="806">
      <x:c r="A806" s="34" t="n">
        <x:v>737</x:v>
      </x:c>
      <x:c r="B806" s="39" t="n">
        <x:v>0.4847636303290732</x:v>
      </x:c>
      <x:c r="C806" s="35" t="n">
        <x:f>($B$7-0.5*$B$8^2)*$B$10+$B$8*SQRT($B$10)*B806</x:f>
        <x:v>0.15695272606581465</x:v>
      </x:c>
      <x:c r="D806" s="36" t="n">
        <x:f>$B$6*EXP(C806)</x:f>
        <x:v>116.9940304912612</x:v>
      </x:c>
      <x:c r="E806" s="34"/>
      <x:c r="F806" s="34"/>
      <x:c r="G806" s="34"/>
      <x:c r="H806" s="34"/>
      <x:c r="I806" s="34"/>
      <x:c r="J806" s="34"/>
      <x:c r="K806" s="34"/>
      <x:c r="L806" s="34"/>
      <x:c r="M806" s="34"/>
      <x:c r="N806" s="34"/>
      <x:c r="O806" s="34"/>
      <x:c r="P806" s="34"/>
      <x:c r="Q806" s="34"/>
      <x:c r="R806" s="34"/>
      <x:c r="S806" s="34"/>
      <x:c r="T806" s="34"/>
      <x:c r="U806" s="34"/>
    </x:row>
    <x:row r="807">
      <x:c r="A807" s="34" t="n">
        <x:v>738</x:v>
      </x:c>
      <x:c r="B807" s="39" t="n">
        <x:v>-2.2241059113866815</x:v>
      </x:c>
      <x:c r="C807" s="35" t="n">
        <x:f>($B$7-0.5*$B$8^2)*$B$10+$B$8*SQRT($B$10)*B807</x:f>
        <x:v>-0.3848211822773363</x:v>
      </x:c>
      <x:c r="D807" s="36" t="n">
        <x:f>$B$6*EXP(C807)</x:f>
        <x:v>68.05723237173564</x:v>
      </x:c>
      <x:c r="E807" s="34"/>
      <x:c r="F807" s="34"/>
      <x:c r="G807" s="34"/>
      <x:c r="H807" s="34"/>
      <x:c r="I807" s="34"/>
      <x:c r="J807" s="34"/>
      <x:c r="K807" s="34"/>
      <x:c r="L807" s="34"/>
      <x:c r="M807" s="34"/>
      <x:c r="N807" s="34"/>
      <x:c r="O807" s="34"/>
      <x:c r="P807" s="34"/>
      <x:c r="Q807" s="34"/>
      <x:c r="R807" s="34"/>
      <x:c r="S807" s="34"/>
      <x:c r="T807" s="34"/>
      <x:c r="U807" s="34"/>
    </x:row>
    <x:row r="808">
      <x:c r="A808" s="34" t="n">
        <x:v>739</x:v>
      </x:c>
      <x:c r="B808" s="39" t="n">
        <x:v>0.4508011052064413</x:v>
      </x:c>
      <x:c r="C808" s="35" t="n">
        <x:f>($B$7-0.5*$B$8^2)*$B$10+$B$8*SQRT($B$10)*B808</x:f>
        <x:v>0.15016022104128826</x:v>
      </x:c>
      <x:c r="D808" s="36" t="n">
        <x:f>$B$6*EXP(C808)</x:f>
        <x:v>116.20204079338508</x:v>
      </x:c>
      <x:c r="E808" s="34"/>
      <x:c r="F808" s="34"/>
      <x:c r="G808" s="34"/>
      <x:c r="H808" s="34"/>
      <x:c r="I808" s="34"/>
      <x:c r="J808" s="34"/>
      <x:c r="K808" s="34"/>
      <x:c r="L808" s="34"/>
      <x:c r="M808" s="34"/>
      <x:c r="N808" s="34"/>
      <x:c r="O808" s="34"/>
      <x:c r="P808" s="34"/>
      <x:c r="Q808" s="34"/>
      <x:c r="R808" s="34"/>
      <x:c r="S808" s="34"/>
      <x:c r="T808" s="34"/>
      <x:c r="U808" s="34"/>
    </x:row>
    <x:row r="809">
      <x:c r="A809" s="34" t="n">
        <x:v>740</x:v>
      </x:c>
      <x:c r="B809" s="39" t="n">
        <x:v>-0.48634638102807515</x:v>
      </x:c>
      <x:c r="C809" s="35" t="n">
        <x:f>($B$7-0.5*$B$8^2)*$B$10+$B$8*SQRT($B$10)*B809</x:f>
        <x:v>-0.03726927620561504</x:v>
      </x:c>
      <x:c r="D809" s="36" t="n">
        <x:f>$B$6*EXP(C809)</x:f>
        <x:v>96.34166752306707</x:v>
      </x:c>
      <x:c r="E809" s="34"/>
      <x:c r="F809" s="34"/>
      <x:c r="G809" s="34"/>
      <x:c r="H809" s="34"/>
      <x:c r="I809" s="34"/>
      <x:c r="J809" s="34"/>
      <x:c r="K809" s="34"/>
      <x:c r="L809" s="34"/>
      <x:c r="M809" s="34"/>
      <x:c r="N809" s="34"/>
      <x:c r="O809" s="34"/>
      <x:c r="P809" s="34"/>
      <x:c r="Q809" s="34"/>
      <x:c r="R809" s="34"/>
      <x:c r="S809" s="34"/>
      <x:c r="T809" s="34"/>
      <x:c r="U809" s="34"/>
    </x:row>
    <x:row r="810">
      <x:c r="A810" s="34" t="n">
        <x:v>741</x:v>
      </x:c>
      <x:c r="B810" s="39" t="n">
        <x:v>0.762320302065766</x:v>
      </x:c>
      <x:c r="C810" s="35" t="n">
        <x:f>($B$7-0.5*$B$8^2)*$B$10+$B$8*SQRT($B$10)*B810</x:f>
        <x:v>0.2124640604131532</x:v>
      </x:c>
      <x:c r="D810" s="36" t="n">
        <x:f>$B$6*EXP(C810)</x:f>
        <x:v>123.67216655008644</x:v>
      </x:c>
      <x:c r="E810" s="34"/>
      <x:c r="F810" s="34"/>
      <x:c r="G810" s="34"/>
      <x:c r="H810" s="34"/>
      <x:c r="I810" s="34"/>
      <x:c r="J810" s="34"/>
      <x:c r="K810" s="34"/>
      <x:c r="L810" s="34"/>
      <x:c r="M810" s="34"/>
      <x:c r="N810" s="34"/>
      <x:c r="O810" s="34"/>
      <x:c r="P810" s="34"/>
      <x:c r="Q810" s="34"/>
      <x:c r="R810" s="34"/>
      <x:c r="S810" s="34"/>
      <x:c r="T810" s="34"/>
      <x:c r="U810" s="34"/>
    </x:row>
    <x:row r="811">
      <x:c r="A811" s="34" t="n">
        <x:v>742</x:v>
      </x:c>
      <x:c r="B811" s="39" t="n">
        <x:v>0.5064790474171498</x:v>
      </x:c>
      <x:c r="C811" s="35" t="n">
        <x:f>($B$7-0.5*$B$8^2)*$B$10+$B$8*SQRT($B$10)*B811</x:f>
        <x:v>0.16129580948342997</x:v>
      </x:c>
      <x:c r="D811" s="36" t="n">
        <x:f>$B$6*EXP(C811)</x:f>
        <x:v>117.5032503167134</x:v>
      </x:c>
      <x:c r="E811" s="34"/>
      <x:c r="F811" s="34"/>
      <x:c r="G811" s="34"/>
      <x:c r="H811" s="34"/>
      <x:c r="I811" s="34"/>
      <x:c r="J811" s="34"/>
      <x:c r="K811" s="34"/>
      <x:c r="L811" s="34"/>
      <x:c r="M811" s="34"/>
      <x:c r="N811" s="34"/>
      <x:c r="O811" s="34"/>
      <x:c r="P811" s="34"/>
      <x:c r="Q811" s="34"/>
      <x:c r="R811" s="34"/>
      <x:c r="S811" s="34"/>
      <x:c r="T811" s="34"/>
      <x:c r="U811" s="34"/>
    </x:row>
    <x:row r="812">
      <x:c r="A812" s="34" t="n">
        <x:v>743</x:v>
      </x:c>
      <x:c r="B812" s="39" t="n">
        <x:v>-1.166396417889794</x:v>
      </x:c>
      <x:c r="C812" s="35" t="n">
        <x:f>($B$7-0.5*$B$8^2)*$B$10+$B$8*SQRT($B$10)*B812</x:f>
        <x:v>-0.17327928357795883</x:v>
      </x:c>
      <x:c r="D812" s="36" t="n">
        <x:f>$B$6*EXP(C812)</x:f>
        <x:v>84.09027317230196</x:v>
      </x:c>
      <x:c r="E812" s="34"/>
      <x:c r="F812" s="34"/>
      <x:c r="G812" s="34"/>
      <x:c r="H812" s="34"/>
      <x:c r="I812" s="34"/>
      <x:c r="J812" s="34"/>
      <x:c r="K812" s="34"/>
      <x:c r="L812" s="34"/>
      <x:c r="M812" s="34"/>
      <x:c r="N812" s="34"/>
      <x:c r="O812" s="34"/>
      <x:c r="P812" s="34"/>
      <x:c r="Q812" s="34"/>
      <x:c r="R812" s="34"/>
      <x:c r="S812" s="34"/>
      <x:c r="T812" s="34"/>
      <x:c r="U812" s="34"/>
    </x:row>
    <x:row r="813">
      <x:c r="A813" s="34" t="n">
        <x:v>744</x:v>
      </x:c>
      <x:c r="B813" s="39" t="n">
        <x:v>0.03378828516988377</x:v>
      </x:c>
      <x:c r="C813" s="35" t="n">
        <x:f>($B$7-0.5*$B$8^2)*$B$10+$B$8*SQRT($B$10)*B813</x:f>
        <x:v>0.06675765703397675</x:v>
      </x:c>
      <x:c r="D813" s="36" t="n">
        <x:f>$B$6*EXP(C813)</x:f>
        <x:v>106.90363733342501</x:v>
      </x:c>
      <x:c r="E813" s="34"/>
      <x:c r="F813" s="34"/>
      <x:c r="G813" s="34"/>
      <x:c r="H813" s="34"/>
      <x:c r="I813" s="34"/>
      <x:c r="J813" s="34"/>
      <x:c r="K813" s="34"/>
      <x:c r="L813" s="34"/>
      <x:c r="M813" s="34"/>
      <x:c r="N813" s="34"/>
      <x:c r="O813" s="34"/>
      <x:c r="P813" s="34"/>
      <x:c r="Q813" s="34"/>
      <x:c r="R813" s="34"/>
      <x:c r="S813" s="34"/>
      <x:c r="T813" s="34"/>
      <x:c r="U813" s="34"/>
    </x:row>
    <x:row r="814">
      <x:c r="A814" s="34" t="n">
        <x:v>745</x:v>
      </x:c>
      <x:c r="B814" s="39" t="n">
        <x:v>-1.3298048969924992</x:v>
      </x:c>
      <x:c r="C814" s="35" t="n">
        <x:f>($B$7-0.5*$B$8^2)*$B$10+$B$8*SQRT($B$10)*B814</x:f>
        <x:v>-0.20596097939849983</x:v>
      </x:c>
      <x:c r="D814" s="36" t="n">
        <x:f>$B$6*EXP(C814)</x:f>
        <x:v>81.38648331586602</x:v>
      </x:c>
      <x:c r="E814" s="34"/>
      <x:c r="F814" s="34"/>
      <x:c r="G814" s="34"/>
      <x:c r="H814" s="34"/>
      <x:c r="I814" s="34"/>
      <x:c r="J814" s="34"/>
      <x:c r="K814" s="34"/>
      <x:c r="L814" s="34"/>
      <x:c r="M814" s="34"/>
      <x:c r="N814" s="34"/>
      <x:c r="O814" s="34"/>
      <x:c r="P814" s="34"/>
      <x:c r="Q814" s="34"/>
      <x:c r="R814" s="34"/>
      <x:c r="S814" s="34"/>
      <x:c r="T814" s="34"/>
      <x:c r="U814" s="34"/>
    </x:row>
    <x:row r="815">
      <x:c r="A815" s="34" t="n">
        <x:v>746</x:v>
      </x:c>
      <x:c r="B815" s="39" t="n">
        <x:v>0.021282467520681768</x:v>
      </x:c>
      <x:c r="C815" s="35" t="n">
        <x:f>($B$7-0.5*$B$8^2)*$B$10+$B$8*SQRT($B$10)*B815</x:f>
        <x:v>0.06425649350413636</x:v>
      </x:c>
      <x:c r="D815" s="36" t="n">
        <x:f>$B$6*EXP(C815)</x:f>
        <x:v>106.63658796081276</x:v>
      </x:c>
      <x:c r="E815" s="34"/>
      <x:c r="F815" s="34"/>
      <x:c r="G815" s="34"/>
      <x:c r="H815" s="34"/>
      <x:c r="I815" s="34"/>
      <x:c r="J815" s="34"/>
      <x:c r="K815" s="34"/>
      <x:c r="L815" s="34"/>
      <x:c r="M815" s="34"/>
      <x:c r="N815" s="34"/>
      <x:c r="O815" s="34"/>
      <x:c r="P815" s="34"/>
      <x:c r="Q815" s="34"/>
      <x:c r="R815" s="34"/>
      <x:c r="S815" s="34"/>
      <x:c r="T815" s="34"/>
      <x:c r="U815" s="34"/>
    </x:row>
    <x:row r="816">
      <x:c r="A816" s="34" t="n">
        <x:v>747</x:v>
      </x:c>
      <x:c r="B816" s="39" t="n">
        <x:v>0.3868546754468032</x:v>
      </x:c>
      <x:c r="C816" s="35" t="n">
        <x:f>($B$7-0.5*$B$8^2)*$B$10+$B$8*SQRT($B$10)*B816</x:f>
        <x:v>0.13737093508936066</x:v>
      </x:c>
      <x:c r="D816" s="36" t="n">
        <x:f>$B$6*EXP(C816)</x:f>
        <x:v>114.72536262295785</x:v>
      </x:c>
      <x:c r="E816" s="34"/>
      <x:c r="F816" s="34"/>
      <x:c r="G816" s="34"/>
      <x:c r="H816" s="34"/>
      <x:c r="I816" s="34"/>
      <x:c r="J816" s="34"/>
      <x:c r="K816" s="34"/>
      <x:c r="L816" s="34"/>
      <x:c r="M816" s="34"/>
      <x:c r="N816" s="34"/>
      <x:c r="O816" s="34"/>
      <x:c r="P816" s="34"/>
      <x:c r="Q816" s="34"/>
      <x:c r="R816" s="34"/>
      <x:c r="S816" s="34"/>
      <x:c r="T816" s="34"/>
      <x:c r="U816" s="34"/>
    </x:row>
    <x:row r="817">
      <x:c r="A817" s="34" t="n">
        <x:v>748</x:v>
      </x:c>
      <x:c r="B817" s="39" t="n">
        <x:v>-1.6679729408125965</x:v>
      </x:c>
      <x:c r="C817" s="35" t="n">
        <x:f>($B$7-0.5*$B$8^2)*$B$10+$B$8*SQRT($B$10)*B817</x:f>
        <x:v>-0.2735945881625193</x:v>
      </x:c>
      <x:c r="D817" s="36" t="n">
        <x:f>$B$6*EXP(C817)</x:f>
        <x:v>76.06403853766716</x:v>
      </x:c>
      <x:c r="E817" s="34"/>
      <x:c r="F817" s="34"/>
      <x:c r="G817" s="34"/>
      <x:c r="H817" s="34"/>
      <x:c r="I817" s="34"/>
      <x:c r="J817" s="34"/>
      <x:c r="K817" s="34"/>
      <x:c r="L817" s="34"/>
      <x:c r="M817" s="34"/>
      <x:c r="N817" s="34"/>
      <x:c r="O817" s="34"/>
      <x:c r="P817" s="34"/>
      <x:c r="Q817" s="34"/>
      <x:c r="R817" s="34"/>
      <x:c r="S817" s="34"/>
      <x:c r="T817" s="34"/>
      <x:c r="U817" s="34"/>
    </x:row>
    <x:row r="818">
      <x:c r="A818" s="34" t="n">
        <x:v>749</x:v>
      </x:c>
      <x:c r="B818" s="39" t="n">
        <x:v>-1.26942511862655</x:v>
      </x:c>
      <x:c r="C818" s="35" t="n">
        <x:f>($B$7-0.5*$B$8^2)*$B$10+$B$8*SQRT($B$10)*B818</x:f>
        <x:v>-0.19388502372531002</x:v>
      </x:c>
      <x:c r="D818" s="36" t="n">
        <x:f>$B$6*EXP(C818)</x:f>
        <x:v>82.3752610830428</x:v>
      </x:c>
      <x:c r="E818" s="34"/>
      <x:c r="F818" s="34"/>
      <x:c r="G818" s="34"/>
      <x:c r="H818" s="34"/>
      <x:c r="I818" s="34"/>
      <x:c r="J818" s="34"/>
      <x:c r="K818" s="34"/>
      <x:c r="L818" s="34"/>
      <x:c r="M818" s="34"/>
      <x:c r="N818" s="34"/>
      <x:c r="O818" s="34"/>
      <x:c r="P818" s="34"/>
      <x:c r="Q818" s="34"/>
      <x:c r="R818" s="34"/>
      <x:c r="S818" s="34"/>
      <x:c r="T818" s="34"/>
      <x:c r="U818" s="34"/>
    </x:row>
    <x:row r="819">
      <x:c r="A819" s="34" t="n">
        <x:v>750</x:v>
      </x:c>
      <x:c r="B819" s="39" t="n">
        <x:v>-0.917846305461576</x:v>
      </x:c>
      <x:c r="C819" s="35" t="n">
        <x:f>($B$7-0.5*$B$8^2)*$B$10+$B$8*SQRT($B$10)*B819</x:f>
        <x:v>-0.1235692610923152</x:v>
      </x:c>
      <x:c r="D819" s="36" t="n">
        <x:f>$B$6*EXP(C819)</x:f>
        <x:v>88.3760428911635</x:v>
      </x:c>
      <x:c r="E819" s="34"/>
      <x:c r="F819" s="34"/>
      <x:c r="G819" s="34"/>
      <x:c r="H819" s="34"/>
      <x:c r="I819" s="34"/>
      <x:c r="J819" s="34"/>
      <x:c r="K819" s="34"/>
      <x:c r="L819" s="34"/>
      <x:c r="M819" s="34"/>
      <x:c r="N819" s="34"/>
      <x:c r="O819" s="34"/>
      <x:c r="P819" s="34"/>
      <x:c r="Q819" s="34"/>
      <x:c r="R819" s="34"/>
      <x:c r="S819" s="34"/>
      <x:c r="T819" s="34"/>
      <x:c r="U819" s="34"/>
    </x:row>
    <x:row r="820">
      <x:c r="A820" s="34" t="n">
        <x:v>751</x:v>
      </x:c>
      <x:c r="B820" s="39" t="n">
        <x:v>0.27382069680090776</x:v>
      </x:c>
      <x:c r="C820" s="35" t="n">
        <x:f>($B$7-0.5*$B$8^2)*$B$10+$B$8*SQRT($B$10)*B820</x:f>
        <x:v>0.11476413936018155</x:v>
      </x:c>
      <x:c r="D820" s="36" t="n">
        <x:f>$B$6*EXP(C820)</x:f>
        <x:v>112.16088629877493</x:v>
      </x:c>
      <x:c r="E820" s="34"/>
      <x:c r="F820" s="34"/>
      <x:c r="G820" s="34"/>
      <x:c r="H820" s="34"/>
      <x:c r="I820" s="34"/>
      <x:c r="J820" s="34"/>
      <x:c r="K820" s="34"/>
      <x:c r="L820" s="34"/>
      <x:c r="M820" s="34"/>
      <x:c r="N820" s="34"/>
      <x:c r="O820" s="34"/>
      <x:c r="P820" s="34"/>
      <x:c r="Q820" s="34"/>
      <x:c r="R820" s="34"/>
      <x:c r="S820" s="34"/>
      <x:c r="T820" s="34"/>
      <x:c r="U820" s="34"/>
    </x:row>
    <x:row r="821">
      <x:c r="A821" s="34" t="n">
        <x:v>752</x:v>
      </x:c>
      <x:c r="B821" s="39" t="n">
        <x:v>-0.4968061913501743</x:v>
      </x:c>
      <x:c r="C821" s="35" t="n">
        <x:f>($B$7-0.5*$B$8^2)*$B$10+$B$8*SQRT($B$10)*B821</x:f>
        <x:v>-0.03936123827003486</x:v>
      </x:c>
      <x:c r="D821" s="36" t="n">
        <x:f>$B$6*EXP(C821)</x:f>
        <x:v>96.14033507273444</x:v>
      </x:c>
      <x:c r="E821" s="34"/>
      <x:c r="F821" s="34"/>
      <x:c r="G821" s="34"/>
      <x:c r="H821" s="34"/>
      <x:c r="I821" s="34"/>
      <x:c r="J821" s="34"/>
      <x:c r="K821" s="34"/>
      <x:c r="L821" s="34"/>
      <x:c r="M821" s="34"/>
      <x:c r="N821" s="34"/>
      <x:c r="O821" s="34"/>
      <x:c r="P821" s="34"/>
      <x:c r="Q821" s="34"/>
      <x:c r="R821" s="34"/>
      <x:c r="S821" s="34"/>
      <x:c r="T821" s="34"/>
      <x:c r="U821" s="34"/>
    </x:row>
    <x:row r="822">
      <x:c r="A822" s="34" t="n">
        <x:v>753</x:v>
      </x:c>
      <x:c r="B822" s="39" t="n">
        <x:v>-0.300977835631251</x:v>
      </x:c>
      <x:c r="C822" s="35" t="n">
        <x:f>($B$7-0.5*$B$8^2)*$B$10+$B$8*SQRT($B$10)*B822</x:f>
        <x:v>-0.00019556712625021233</x:v>
      </x:c>
      <x:c r="D822" s="36" t="n">
        <x:f>$B$6*EXP(C822)</x:f>
        <x:v>99.98044519957536</x:v>
      </x:c>
      <x:c r="E822" s="34"/>
      <x:c r="F822" s="34"/>
      <x:c r="G822" s="34"/>
      <x:c r="H822" s="34"/>
      <x:c r="I822" s="34"/>
      <x:c r="J822" s="34"/>
      <x:c r="K822" s="34"/>
      <x:c r="L822" s="34"/>
      <x:c r="M822" s="34"/>
      <x:c r="N822" s="34"/>
      <x:c r="O822" s="34"/>
      <x:c r="P822" s="34"/>
      <x:c r="Q822" s="34"/>
      <x:c r="R822" s="34"/>
      <x:c r="S822" s="34"/>
      <x:c r="T822" s="34"/>
      <x:c r="U822" s="34"/>
    </x:row>
    <x:row r="823">
      <x:c r="A823" s="34" t="n">
        <x:v>754</x:v>
      </x:c>
      <x:c r="B823" s="39" t="n">
        <x:v>-0.8867843600834122</x:v>
      </x:c>
      <x:c r="C823" s="35" t="n">
        <x:f>($B$7-0.5*$B$8^2)*$B$10+$B$8*SQRT($B$10)*B823</x:f>
        <x:v>-0.11735687201668246</x:v>
      </x:c>
      <x:c r="D823" s="36" t="n">
        <x:f>$B$6*EXP(C823)</x:f>
        <x:v>88.9267781742512</x:v>
      </x:c>
      <x:c r="E823" s="34"/>
      <x:c r="F823" s="34"/>
      <x:c r="G823" s="34"/>
      <x:c r="H823" s="34"/>
      <x:c r="I823" s="34"/>
      <x:c r="J823" s="34"/>
      <x:c r="K823" s="34"/>
      <x:c r="L823" s="34"/>
      <x:c r="M823" s="34"/>
      <x:c r="N823" s="34"/>
      <x:c r="O823" s="34"/>
      <x:c r="P823" s="34"/>
      <x:c r="Q823" s="34"/>
      <x:c r="R823" s="34"/>
      <x:c r="S823" s="34"/>
      <x:c r="T823" s="34"/>
      <x:c r="U823" s="34"/>
    </x:row>
    <x:row r="824">
      <x:c r="A824" s="34" t="n">
        <x:v>755</x:v>
      </x:c>
      <x:c r="B824" s="39" t="n">
        <x:v>-1.7741346616789815</x:v>
      </x:c>
      <x:c r="C824" s="35" t="n">
        <x:f>($B$7-0.5*$B$8^2)*$B$10+$B$8*SQRT($B$10)*B824</x:f>
        <x:v>-0.2948269323357963</x:v>
      </x:c>
      <x:c r="D824" s="36" t="n">
        <x:f>$B$6*EXP(C824)</x:f>
        <x:v>74.46604529595812</x:v>
      </x:c>
      <x:c r="E824" s="34"/>
      <x:c r="F824" s="34"/>
      <x:c r="G824" s="34"/>
      <x:c r="H824" s="34"/>
      <x:c r="I824" s="34"/>
      <x:c r="J824" s="34"/>
      <x:c r="K824" s="34"/>
      <x:c r="L824" s="34"/>
      <x:c r="M824" s="34"/>
      <x:c r="N824" s="34"/>
      <x:c r="O824" s="34"/>
      <x:c r="P824" s="34"/>
      <x:c r="Q824" s="34"/>
      <x:c r="R824" s="34"/>
      <x:c r="S824" s="34"/>
      <x:c r="T824" s="34"/>
      <x:c r="U824" s="34"/>
    </x:row>
    <x:row r="825">
      <x:c r="A825" s="34" t="n">
        <x:v>756</x:v>
      </x:c>
      <x:c r="B825" s="39" t="n">
        <x:v>0.2801590045619379</x:v>
      </x:c>
      <x:c r="C825" s="35" t="n">
        <x:f>($B$7-0.5*$B$8^2)*$B$10+$B$8*SQRT($B$10)*B825</x:f>
        <x:v>0.11603180091238757</x:v>
      </x:c>
      <x:c r="D825" s="36" t="n">
        <x:f>$B$6*EXP(C825)</x:f>
        <x:v>112.3031584994444</x:v>
      </x:c>
      <x:c r="E825" s="34"/>
      <x:c r="F825" s="34"/>
      <x:c r="G825" s="34"/>
      <x:c r="H825" s="34"/>
      <x:c r="I825" s="34"/>
      <x:c r="J825" s="34"/>
      <x:c r="K825" s="34"/>
      <x:c r="L825" s="34"/>
      <x:c r="M825" s="34"/>
      <x:c r="N825" s="34"/>
      <x:c r="O825" s="34"/>
      <x:c r="P825" s="34"/>
      <x:c r="Q825" s="34"/>
      <x:c r="R825" s="34"/>
      <x:c r="S825" s="34"/>
      <x:c r="T825" s="34"/>
      <x:c r="U825" s="34"/>
    </x:row>
    <x:row r="826">
      <x:c r="A826" s="34" t="n">
        <x:v>757</x:v>
      </x:c>
      <x:c r="B826" s="39" t="n">
        <x:v>-1.8156652765437424</x:v>
      </x:c>
      <x:c r="C826" s="35" t="n">
        <x:f>($B$7-0.5*$B$8^2)*$B$10+$B$8*SQRT($B$10)*B826</x:f>
        <x:v>-0.3031330553087485</x:v>
      </x:c>
      <x:c r="D826" s="36" t="n">
        <x:f>$B$6*EXP(C826)</x:f>
        <x:v>73.85008283773577</x:v>
      </x:c>
      <x:c r="E826" s="34"/>
      <x:c r="F826" s="34"/>
      <x:c r="G826" s="34"/>
      <x:c r="H826" s="34"/>
      <x:c r="I826" s="34"/>
      <x:c r="J826" s="34"/>
      <x:c r="K826" s="34"/>
      <x:c r="L826" s="34"/>
      <x:c r="M826" s="34"/>
      <x:c r="N826" s="34"/>
      <x:c r="O826" s="34"/>
      <x:c r="P826" s="34"/>
      <x:c r="Q826" s="34"/>
      <x:c r="R826" s="34"/>
      <x:c r="S826" s="34"/>
      <x:c r="T826" s="34"/>
      <x:c r="U826" s="34"/>
    </x:row>
    <x:row r="827">
      <x:c r="A827" s="34" t="n">
        <x:v>758</x:v>
      </x:c>
      <x:c r="B827" s="39" t="n">
        <x:v>0.10808785630862729</x:v>
      </x:c>
      <x:c r="C827" s="35" t="n">
        <x:f>($B$7-0.5*$B$8^2)*$B$10+$B$8*SQRT($B$10)*B827</x:f>
        <x:v>0.08161757126172546</x:v>
      </x:c>
      <x:c r="D827" s="36" t="n">
        <x:f>$B$6*EXP(C827)</x:f>
        <x:v>108.50407796985262</x:v>
      </x:c>
      <x:c r="E827" s="34"/>
      <x:c r="F827" s="34"/>
      <x:c r="G827" s="34"/>
      <x:c r="H827" s="34"/>
      <x:c r="I827" s="34"/>
      <x:c r="J827" s="34"/>
      <x:c r="K827" s="34"/>
      <x:c r="L827" s="34"/>
      <x:c r="M827" s="34"/>
      <x:c r="N827" s="34"/>
      <x:c r="O827" s="34"/>
      <x:c r="P827" s="34"/>
      <x:c r="Q827" s="34"/>
      <x:c r="R827" s="34"/>
      <x:c r="S827" s="34"/>
      <x:c r="T827" s="34"/>
      <x:c r="U827" s="34"/>
    </x:row>
    <x:row r="828">
      <x:c r="A828" s="34" t="n">
        <x:v>759</x:v>
      </x:c>
      <x:c r="B828" s="39" t="n">
        <x:v>0.07419525268902316</x:v>
      </x:c>
      <x:c r="C828" s="35" t="n">
        <x:f>($B$7-0.5*$B$8^2)*$B$10+$B$8*SQRT($B$10)*B828</x:f>
        <x:v>0.07483905053780462</x:v>
      </x:c>
      <x:c r="D828" s="36" t="n">
        <x:f>$B$6*EXP(C828)</x:f>
        <x:v>107.77106799706372</x:v>
      </x:c>
      <x:c r="E828" s="34"/>
      <x:c r="F828" s="34"/>
      <x:c r="G828" s="34"/>
      <x:c r="H828" s="34"/>
      <x:c r="I828" s="34"/>
      <x:c r="J828" s="34"/>
      <x:c r="K828" s="34"/>
      <x:c r="L828" s="34"/>
      <x:c r="M828" s="34"/>
      <x:c r="N828" s="34"/>
      <x:c r="O828" s="34"/>
      <x:c r="P828" s="34"/>
      <x:c r="Q828" s="34"/>
      <x:c r="R828" s="34"/>
      <x:c r="S828" s="34"/>
      <x:c r="T828" s="34"/>
      <x:c r="U828" s="34"/>
    </x:row>
    <x:row r="829">
      <x:c r="A829" s="34" t="n">
        <x:v>760</x:v>
      </x:c>
      <x:c r="B829" s="39" t="n">
        <x:v>1.3928532372580398</x:v>
      </x:c>
      <x:c r="C829" s="35" t="n">
        <x:f>($B$7-0.5*$B$8^2)*$B$10+$B$8*SQRT($B$10)*B829</x:f>
        <x:v>0.338570647451608</x:v>
      </x:c>
      <x:c r="D829" s="36" t="n">
        <x:f>$B$6*EXP(C829)</x:f>
        <x:v>140.2940859649292</x:v>
      </x:c>
      <x:c r="E829" s="34"/>
      <x:c r="F829" s="34"/>
      <x:c r="G829" s="34"/>
      <x:c r="H829" s="34"/>
      <x:c r="I829" s="34"/>
      <x:c r="J829" s="34"/>
      <x:c r="K829" s="34"/>
      <x:c r="L829" s="34"/>
      <x:c r="M829" s="34"/>
      <x:c r="N829" s="34"/>
      <x:c r="O829" s="34"/>
      <x:c r="P829" s="34"/>
      <x:c r="Q829" s="34"/>
      <x:c r="R829" s="34"/>
      <x:c r="S829" s="34"/>
      <x:c r="T829" s="34"/>
      <x:c r="U829" s="34"/>
    </x:row>
    <x:row r="830">
      <x:c r="A830" s="34" t="n">
        <x:v>761</x:v>
      </x:c>
      <x:c r="B830" s="39" t="n">
        <x:v>0.536005716814963</x:v>
      </x:c>
      <x:c r="C830" s="35" t="n">
        <x:f>($B$7-0.5*$B$8^2)*$B$10+$B$8*SQRT($B$10)*B830</x:f>
        <x:v>0.1672011433629926</x:v>
      </x:c>
      <x:c r="D830" s="36" t="n">
        <x:f>$B$6*EXP(C830)</x:f>
        <x:v>118.1991991243212</x:v>
      </x:c>
      <x:c r="E830" s="34"/>
      <x:c r="F830" s="34"/>
      <x:c r="G830" s="34"/>
      <x:c r="H830" s="34"/>
      <x:c r="I830" s="34"/>
      <x:c r="J830" s="34"/>
      <x:c r="K830" s="34"/>
      <x:c r="L830" s="34"/>
      <x:c r="M830" s="34"/>
      <x:c r="N830" s="34"/>
      <x:c r="O830" s="34"/>
      <x:c r="P830" s="34"/>
      <x:c r="Q830" s="34"/>
      <x:c r="R830" s="34"/>
      <x:c r="S830" s="34"/>
      <x:c r="T830" s="34"/>
      <x:c r="U830" s="34"/>
    </x:row>
    <x:row r="831">
      <x:c r="A831" s="34" t="n">
        <x:v>762</x:v>
      </x:c>
      <x:c r="B831" s="39" t="n">
        <x:v>1.7062917695036666</x:v>
      </x:c>
      <x:c r="C831" s="35" t="n">
        <x:f>($B$7-0.5*$B$8^2)*$B$10+$B$8*SQRT($B$10)*B831</x:f>
        <x:v>0.40125835390073333</x:v>
      </x:c>
      <x:c r="D831" s="36" t="n">
        <x:f>$B$6*EXP(C831)</x:f>
        <x:v>149.37031226826298</x:v>
      </x:c>
      <x:c r="E831" s="34"/>
      <x:c r="F831" s="34"/>
      <x:c r="G831" s="34"/>
      <x:c r="H831" s="34"/>
      <x:c r="I831" s="34"/>
      <x:c r="J831" s="34"/>
      <x:c r="K831" s="34"/>
      <x:c r="L831" s="34"/>
      <x:c r="M831" s="34"/>
      <x:c r="N831" s="34"/>
      <x:c r="O831" s="34"/>
      <x:c r="P831" s="34"/>
      <x:c r="Q831" s="34"/>
      <x:c r="R831" s="34"/>
      <x:c r="S831" s="34"/>
      <x:c r="T831" s="34"/>
      <x:c r="U831" s="34"/>
    </x:row>
    <x:row r="832">
      <x:c r="A832" s="34" t="n">
        <x:v>763</x:v>
      </x:c>
      <x:c r="B832" s="39" t="n">
        <x:v>1.132208538495323</x:v>
      </x:c>
      <x:c r="C832" s="35" t="n">
        <x:f>($B$7-0.5*$B$8^2)*$B$10+$B$8*SQRT($B$10)*B832</x:f>
        <x:v>0.28644170769906463</x:v>
      </x:c>
      <x:c r="D832" s="36" t="n">
        <x:f>$B$6*EXP(C832)</x:f>
        <x:v>133.16805389089214</x:v>
      </x:c>
      <x:c r="E832" s="34"/>
      <x:c r="F832" s="34"/>
      <x:c r="G832" s="34"/>
      <x:c r="H832" s="34"/>
      <x:c r="I832" s="34"/>
      <x:c r="J832" s="34"/>
      <x:c r="K832" s="34"/>
      <x:c r="L832" s="34"/>
      <x:c r="M832" s="34"/>
      <x:c r="N832" s="34"/>
      <x:c r="O832" s="34"/>
      <x:c r="P832" s="34"/>
      <x:c r="Q832" s="34"/>
      <x:c r="R832" s="34"/>
      <x:c r="S832" s="34"/>
      <x:c r="T832" s="34"/>
      <x:c r="U832" s="34"/>
    </x:row>
    <x:row r="833">
      <x:c r="A833" s="34" t="n">
        <x:v>764</x:v>
      </x:c>
      <x:c r="B833" s="39" t="n">
        <x:v>-1.0535366620658684</x:v>
      </x:c>
      <x:c r="C833" s="35" t="n">
        <x:f>($B$7-0.5*$B$8^2)*$B$10+$B$8*SQRT($B$10)*B833</x:f>
        <x:v>-0.1507073324131737</x:v>
      </x:c>
      <x:c r="D833" s="36" t="n">
        <x:f>$B$6*EXP(C833)</x:f>
        <x:v>86.00993850386364</x:v>
      </x:c>
      <x:c r="E833" s="34"/>
      <x:c r="F833" s="34"/>
      <x:c r="G833" s="34"/>
      <x:c r="H833" s="34"/>
      <x:c r="I833" s="34"/>
      <x:c r="J833" s="34"/>
      <x:c r="K833" s="34"/>
      <x:c r="L833" s="34"/>
      <x:c r="M833" s="34"/>
      <x:c r="N833" s="34"/>
      <x:c r="O833" s="34"/>
      <x:c r="P833" s="34"/>
      <x:c r="Q833" s="34"/>
      <x:c r="R833" s="34"/>
      <x:c r="S833" s="34"/>
      <x:c r="T833" s="34"/>
      <x:c r="U833" s="34"/>
    </x:row>
    <x:row r="834">
      <x:c r="A834" s="34" t="n">
        <x:v>765</x:v>
      </x:c>
      <x:c r="B834" s="39" t="n">
        <x:v>0.8281896318113859</x:v>
      </x:c>
      <x:c r="C834" s="35" t="n">
        <x:f>($B$7-0.5*$B$8^2)*$B$10+$B$8*SQRT($B$10)*B834</x:f>
        <x:v>0.2256379263622772</x:v>
      </x:c>
      <x:c r="D834" s="36" t="n">
        <x:f>$B$6*EXP(C834)</x:f>
        <x:v>125.3121860737187</x:v>
      </x:c>
      <x:c r="E834" s="34"/>
      <x:c r="F834" s="34"/>
      <x:c r="G834" s="34"/>
      <x:c r="H834" s="34"/>
      <x:c r="I834" s="34"/>
      <x:c r="J834" s="34"/>
      <x:c r="K834" s="34"/>
      <x:c r="L834" s="34"/>
      <x:c r="M834" s="34"/>
      <x:c r="N834" s="34"/>
      <x:c r="O834" s="34"/>
      <x:c r="P834" s="34"/>
      <x:c r="Q834" s="34"/>
      <x:c r="R834" s="34"/>
      <x:c r="S834" s="34"/>
      <x:c r="T834" s="34"/>
      <x:c r="U834" s="34"/>
    </x:row>
    <x:row r="835">
      <x:c r="A835" s="34" t="n">
        <x:v>766</x:v>
      </x:c>
      <x:c r="B835" s="39" t="n">
        <x:v>0.8921196432953475</x:v>
      </x:c>
      <x:c r="C835" s="35" t="n">
        <x:f>($B$7-0.5*$B$8^2)*$B$10+$B$8*SQRT($B$10)*B835</x:f>
        <x:v>0.23842392865906953</x:v>
      </x:c>
      <x:c r="D835" s="36" t="n">
        <x:f>$B$6*EXP(C835)</x:f>
        <x:v>126.92471490312442</x:v>
      </x:c>
      <x:c r="E835" s="34"/>
      <x:c r="F835" s="34"/>
      <x:c r="G835" s="34"/>
      <x:c r="H835" s="34"/>
      <x:c r="I835" s="34"/>
      <x:c r="J835" s="34"/>
      <x:c r="K835" s="34"/>
      <x:c r="L835" s="34"/>
      <x:c r="M835" s="34"/>
      <x:c r="N835" s="34"/>
      <x:c r="O835" s="34"/>
      <x:c r="P835" s="34"/>
      <x:c r="Q835" s="34"/>
      <x:c r="R835" s="34"/>
      <x:c r="S835" s="34"/>
      <x:c r="T835" s="34"/>
      <x:c r="U835" s="34"/>
    </x:row>
    <x:row r="836">
      <x:c r="A836" s="34" t="n">
        <x:v>767</x:v>
      </x:c>
      <x:c r="B836" s="39" t="n">
        <x:v>0.3722680742384903</x:v>
      </x:c>
      <x:c r="C836" s="35" t="n">
        <x:f>($B$7-0.5*$B$8^2)*$B$10+$B$8*SQRT($B$10)*B836</x:f>
        <x:v>0.13445361484769808</x:v>
      </x:c>
      <x:c r="D836" s="36" t="n">
        <x:f>$B$6*EXP(C836)</x:f>
        <x:v>114.39115972581075</x:v>
      </x:c>
      <x:c r="E836" s="34"/>
      <x:c r="F836" s="34"/>
      <x:c r="G836" s="34"/>
      <x:c r="H836" s="34"/>
      <x:c r="I836" s="34"/>
      <x:c r="J836" s="34"/>
      <x:c r="K836" s="34"/>
      <x:c r="L836" s="34"/>
      <x:c r="M836" s="34"/>
      <x:c r="N836" s="34"/>
      <x:c r="O836" s="34"/>
      <x:c r="P836" s="34"/>
      <x:c r="Q836" s="34"/>
      <x:c r="R836" s="34"/>
      <x:c r="S836" s="34"/>
      <x:c r="T836" s="34"/>
      <x:c r="U836" s="34"/>
    </x:row>
    <x:row r="837">
      <x:c r="A837" s="34" t="n">
        <x:v>768</x:v>
      </x:c>
      <x:c r="B837" s="39" t="n">
        <x:v>0.31833736433869825</x:v>
      </x:c>
      <x:c r="C837" s="35" t="n">
        <x:f>($B$7-0.5*$B$8^2)*$B$10+$B$8*SQRT($B$10)*B837</x:f>
        <x:v>0.12366747286773964</x:v>
      </x:c>
      <x:c r="D837" s="36" t="n">
        <x:f>$B$6*EXP(C837)</x:f>
        <x:v>113.16395075869097</x:v>
      </x:c>
      <x:c r="E837" s="34"/>
      <x:c r="F837" s="34"/>
      <x:c r="G837" s="34"/>
      <x:c r="H837" s="34"/>
      <x:c r="I837" s="34"/>
      <x:c r="J837" s="34"/>
      <x:c r="K837" s="34"/>
      <x:c r="L837" s="34"/>
      <x:c r="M837" s="34"/>
      <x:c r="N837" s="34"/>
      <x:c r="O837" s="34"/>
      <x:c r="P837" s="34"/>
      <x:c r="Q837" s="34"/>
      <x:c r="R837" s="34"/>
      <x:c r="S837" s="34"/>
      <x:c r="T837" s="34"/>
      <x:c r="U837" s="34"/>
    </x:row>
    <x:row r="838">
      <x:c r="A838" s="34" t="n">
        <x:v>769</x:v>
      </x:c>
      <x:c r="B838" s="39" t="n">
        <x:v>0.1518545368849497</x:v>
      </x:c>
      <x:c r="C838" s="35" t="n">
        <x:f>($B$7-0.5*$B$8^2)*$B$10+$B$8*SQRT($B$10)*B838</x:f>
        <x:v>0.09037090737698994</x:v>
      </x:c>
      <x:c r="D838" s="36" t="n">
        <x:f>$B$6*EXP(C838)</x:f>
        <x:v>109.45801962920822</x:v>
      </x:c>
      <x:c r="E838" s="34"/>
      <x:c r="F838" s="34"/>
      <x:c r="G838" s="34"/>
      <x:c r="H838" s="34"/>
      <x:c r="I838" s="34"/>
      <x:c r="J838" s="34"/>
      <x:c r="K838" s="34"/>
      <x:c r="L838" s="34"/>
      <x:c r="M838" s="34"/>
      <x:c r="N838" s="34"/>
      <x:c r="O838" s="34"/>
      <x:c r="P838" s="34"/>
      <x:c r="Q838" s="34"/>
      <x:c r="R838" s="34"/>
      <x:c r="S838" s="34"/>
      <x:c r="T838" s="34"/>
      <x:c r="U838" s="34"/>
    </x:row>
    <x:row r="839">
      <x:c r="A839" s="34" t="n">
        <x:v>770</x:v>
      </x:c>
      <x:c r="B839" s="39" t="n">
        <x:v>-0.9581921540255889</x:v>
      </x:c>
      <x:c r="C839" s="35" t="n">
        <x:f>($B$7-0.5*$B$8^2)*$B$10+$B$8*SQRT($B$10)*B839</x:f>
        <x:v>-0.13163843080511778</x:v>
      </x:c>
      <x:c r="D839" s="36" t="n">
        <x:f>$B$6*EXP(C839)</x:f>
        <x:v>87.66579102773403</x:v>
      </x:c>
      <x:c r="E839" s="34"/>
      <x:c r="F839" s="34"/>
      <x:c r="G839" s="34"/>
      <x:c r="H839" s="34"/>
      <x:c r="I839" s="34"/>
      <x:c r="J839" s="34"/>
      <x:c r="K839" s="34"/>
      <x:c r="L839" s="34"/>
      <x:c r="M839" s="34"/>
      <x:c r="N839" s="34"/>
      <x:c r="O839" s="34"/>
      <x:c r="P839" s="34"/>
      <x:c r="Q839" s="34"/>
      <x:c r="R839" s="34"/>
      <x:c r="S839" s="34"/>
      <x:c r="T839" s="34"/>
      <x:c r="U839" s="34"/>
    </x:row>
    <x:row r="840">
      <x:c r="A840" s="34" t="n">
        <x:v>771</x:v>
      </x:c>
      <x:c r="B840" s="39" t="n">
        <x:v>-0.22954274421098053</x:v>
      </x:c>
      <x:c r="C840" s="35" t="n">
        <x:f>($B$7-0.5*$B$8^2)*$B$10+$B$8*SQRT($B$10)*B840</x:f>
        <x:v>0.014091451157803886</x:v>
      </x:c>
      <x:c r="D840" s="36" t="n">
        <x:f>$B$6*EXP(C840)</x:f>
        <x:v>101.41912036574308</x:v>
      </x:c>
      <x:c r="E840" s="34"/>
      <x:c r="F840" s="34"/>
      <x:c r="G840" s="34"/>
      <x:c r="H840" s="34"/>
      <x:c r="I840" s="34"/>
      <x:c r="J840" s="34"/>
      <x:c r="K840" s="34"/>
      <x:c r="L840" s="34"/>
      <x:c r="M840" s="34"/>
      <x:c r="N840" s="34"/>
      <x:c r="O840" s="34"/>
      <x:c r="P840" s="34"/>
      <x:c r="Q840" s="34"/>
      <x:c r="R840" s="34"/>
      <x:c r="S840" s="34"/>
      <x:c r="T840" s="34"/>
      <x:c r="U840" s="34"/>
    </x:row>
    <x:row r="841">
      <x:c r="A841" s="34" t="n">
        <x:v>772</x:v>
      </x:c>
      <x:c r="B841" s="39" t="n">
        <x:v>-0.04161436039372767</x:v>
      </x:c>
      <x:c r="C841" s="35" t="n">
        <x:f>($B$7-0.5*$B$8^2)*$B$10+$B$8*SQRT($B$10)*B841</x:f>
        <x:v>0.051677127921254465</x:v>
      </x:c>
      <x:c r="D841" s="36" t="n">
        <x:f>$B$6*EXP(C841)</x:f>
        <x:v>105.30356917970742</x:v>
      </x:c>
      <x:c r="E841" s="34"/>
      <x:c r="F841" s="34"/>
      <x:c r="G841" s="34"/>
      <x:c r="H841" s="34"/>
      <x:c r="I841" s="34"/>
      <x:c r="J841" s="34"/>
      <x:c r="K841" s="34"/>
      <x:c r="L841" s="34"/>
      <x:c r="M841" s="34"/>
      <x:c r="N841" s="34"/>
      <x:c r="O841" s="34"/>
      <x:c r="P841" s="34"/>
      <x:c r="Q841" s="34"/>
      <x:c r="R841" s="34"/>
      <x:c r="S841" s="34"/>
      <x:c r="T841" s="34"/>
      <x:c r="U841" s="34"/>
    </x:row>
    <x:row r="842">
      <x:c r="A842" s="34" t="n">
        <x:v>773</x:v>
      </x:c>
      <x:c r="B842" s="39" t="n">
        <x:v>-0.23882044028277416</x:v>
      </x:c>
      <x:c r="C842" s="35" t="n">
        <x:f>($B$7-0.5*$B$8^2)*$B$10+$B$8*SQRT($B$10)*B842</x:f>
        <x:v>0.012235911943445164</x:v>
      </x:c>
      <x:c r="D842" s="36" t="n">
        <x:f>$B$6*EXP(C842)</x:f>
        <x:v>101.23110769720267</x:v>
      </x:c>
      <x:c r="E842" s="34"/>
      <x:c r="F842" s="34"/>
      <x:c r="G842" s="34"/>
      <x:c r="H842" s="34"/>
      <x:c r="I842" s="34"/>
      <x:c r="J842" s="34"/>
      <x:c r="K842" s="34"/>
      <x:c r="L842" s="34"/>
      <x:c r="M842" s="34"/>
      <x:c r="N842" s="34"/>
      <x:c r="O842" s="34"/>
      <x:c r="P842" s="34"/>
      <x:c r="Q842" s="34"/>
      <x:c r="R842" s="34"/>
      <x:c r="S842" s="34"/>
      <x:c r="T842" s="34"/>
      <x:c r="U842" s="34"/>
    </x:row>
    <x:row r="843">
      <x:c r="A843" s="34" t="n">
        <x:v>774</x:v>
      </x:c>
      <x:c r="B843" s="39" t="n">
        <x:v>-1.213213554370233</x:v>
      </x:c>
      <x:c r="C843" s="35" t="n">
        <x:f>($B$7-0.5*$B$8^2)*$B$10+$B$8*SQRT($B$10)*B843</x:f>
        <x:v>-0.1826427108740466</x:v>
      </x:c>
      <x:c r="D843" s="36" t="n">
        <x:f>$B$6*EXP(C843)</x:f>
        <x:v>83.30657479036329</x:v>
      </x:c>
      <x:c r="E843" s="34"/>
      <x:c r="F843" s="34"/>
      <x:c r="G843" s="34"/>
      <x:c r="H843" s="34"/>
      <x:c r="I843" s="34"/>
      <x:c r="J843" s="34"/>
      <x:c r="K843" s="34"/>
      <x:c r="L843" s="34"/>
      <x:c r="M843" s="34"/>
      <x:c r="N843" s="34"/>
      <x:c r="O843" s="34"/>
      <x:c r="P843" s="34"/>
      <x:c r="Q843" s="34"/>
      <x:c r="R843" s="34"/>
      <x:c r="S843" s="34"/>
      <x:c r="T843" s="34"/>
      <x:c r="U843" s="34"/>
    </x:row>
    <x:row r="844">
      <x:c r="A844" s="34" t="n">
        <x:v>775</x:v>
      </x:c>
      <x:c r="B844" s="39" t="n">
        <x:v>0.8495465103449932</x:v>
      </x:c>
      <x:c r="C844" s="35" t="n">
        <x:f>($B$7-0.5*$B$8^2)*$B$10+$B$8*SQRT($B$10)*B844</x:f>
        <x:v>0.22990930206899865</x:v>
      </x:c>
      <x:c r="D844" s="36" t="n">
        <x:f>$B$6*EXP(C844)</x:f>
        <x:v>125.84858626891564</x:v>
      </x:c>
      <x:c r="E844" s="34"/>
      <x:c r="F844" s="34"/>
      <x:c r="G844" s="34"/>
      <x:c r="H844" s="34"/>
      <x:c r="I844" s="34"/>
      <x:c r="J844" s="34"/>
      <x:c r="K844" s="34"/>
      <x:c r="L844" s="34"/>
      <x:c r="M844" s="34"/>
      <x:c r="N844" s="34"/>
      <x:c r="O844" s="34"/>
      <x:c r="P844" s="34"/>
      <x:c r="Q844" s="34"/>
      <x:c r="R844" s="34"/>
      <x:c r="S844" s="34"/>
      <x:c r="T844" s="34"/>
      <x:c r="U844" s="34"/>
    </x:row>
    <x:row r="845">
      <x:c r="A845" s="34" t="n">
        <x:v>776</x:v>
      </x:c>
      <x:c r="B845" s="39" t="n">
        <x:v>-0.44758639459116245</x:v>
      </x:c>
      <x:c r="C845" s="35" t="n">
        <x:f>($B$7-0.5*$B$8^2)*$B$10+$B$8*SQRT($B$10)*B845</x:f>
        <x:v>-0.029517278918232498</x:v>
      </x:c>
      <x:c r="D845" s="36" t="n">
        <x:f>$B$6*EXP(C845)</x:f>
        <x:v>97.09141011508903</x:v>
      </x:c>
      <x:c r="E845" s="34"/>
      <x:c r="F845" s="34"/>
      <x:c r="G845" s="34"/>
      <x:c r="H845" s="34"/>
      <x:c r="I845" s="34"/>
      <x:c r="J845" s="34"/>
      <x:c r="K845" s="34"/>
      <x:c r="L845" s="34"/>
      <x:c r="M845" s="34"/>
      <x:c r="N845" s="34"/>
      <x:c r="O845" s="34"/>
      <x:c r="P845" s="34"/>
      <x:c r="Q845" s="34"/>
      <x:c r="R845" s="34"/>
      <x:c r="S845" s="34"/>
      <x:c r="T845" s="34"/>
      <x:c r="U845" s="34"/>
    </x:row>
    <x:row r="846">
      <x:c r="A846" s="34" t="n">
        <x:v>777</x:v>
      </x:c>
      <x:c r="B846" s="39" t="n">
        <x:v>-0.42076528724481743</x:v>
      </x:c>
      <x:c r="C846" s="35" t="n">
        <x:f>($B$7-0.5*$B$8^2)*$B$10+$B$8*SQRT($B$10)*B846</x:f>
        <x:v>-0.024153057448963497</x:v>
      </x:c>
      <x:c r="D846" s="36" t="n">
        <x:f>$B$6*EXP(C846)</x:f>
        <x:v>97.61362933926499</x:v>
      </x:c>
      <x:c r="E846" s="34"/>
      <x:c r="F846" s="34"/>
      <x:c r="G846" s="34"/>
      <x:c r="H846" s="34"/>
      <x:c r="I846" s="34"/>
      <x:c r="J846" s="34"/>
      <x:c r="K846" s="34"/>
      <x:c r="L846" s="34"/>
      <x:c r="M846" s="34"/>
      <x:c r="N846" s="34"/>
      <x:c r="O846" s="34"/>
      <x:c r="P846" s="34"/>
      <x:c r="Q846" s="34"/>
      <x:c r="R846" s="34"/>
      <x:c r="S846" s="34"/>
      <x:c r="T846" s="34"/>
      <x:c r="U846" s="34"/>
    </x:row>
    <x:row r="847">
      <x:c r="A847" s="34" t="n">
        <x:v>778</x:v>
      </x:c>
      <x:c r="B847" s="39" t="n">
        <x:v>-0.9768339707995466</x:v>
      </x:c>
      <x:c r="C847" s="35" t="n">
        <x:f>($B$7-0.5*$B$8^2)*$B$10+$B$8*SQRT($B$10)*B847</x:f>
        <x:v>-0.13536679415990932</x:v>
      </x:c>
      <x:c r="D847" s="36" t="n">
        <x:f>$B$6*EXP(C847)</x:f>
        <x:v>87.33954965609985</x:v>
      </x:c>
      <x:c r="E847" s="34"/>
      <x:c r="F847" s="34"/>
      <x:c r="G847" s="34"/>
      <x:c r="H847" s="34"/>
      <x:c r="I847" s="34"/>
      <x:c r="J847" s="34"/>
      <x:c r="K847" s="34"/>
      <x:c r="L847" s="34"/>
      <x:c r="M847" s="34"/>
      <x:c r="N847" s="34"/>
      <x:c r="O847" s="34"/>
      <x:c r="P847" s="34"/>
      <x:c r="Q847" s="34"/>
      <x:c r="R847" s="34"/>
      <x:c r="S847" s="34"/>
      <x:c r="T847" s="34"/>
      <x:c r="U847" s="34"/>
    </x:row>
    <x:row r="848">
      <x:c r="A848" s="34" t="n">
        <x:v>779</x:v>
      </x:c>
      <x:c r="B848" s="39" t="n">
        <x:v>0.6471505642860292</x:v>
      </x:c>
      <x:c r="C848" s="35" t="n">
        <x:f>($B$7-0.5*$B$8^2)*$B$10+$B$8*SQRT($B$10)*B848</x:f>
        <x:v>0.18943011285720585</x:v>
      </x:c>
      <x:c r="D848" s="36" t="n">
        <x:f>$B$6*EXP(C848)</x:f>
        <x:v>120.85606581866364</x:v>
      </x:c>
      <x:c r="E848" s="34"/>
      <x:c r="F848" s="34"/>
      <x:c r="G848" s="34"/>
      <x:c r="H848" s="34"/>
      <x:c r="I848" s="34"/>
      <x:c r="J848" s="34"/>
      <x:c r="K848" s="34"/>
      <x:c r="L848" s="34"/>
      <x:c r="M848" s="34"/>
      <x:c r="N848" s="34"/>
      <x:c r="O848" s="34"/>
      <x:c r="P848" s="34"/>
      <x:c r="Q848" s="34"/>
      <x:c r="R848" s="34"/>
      <x:c r="S848" s="34"/>
      <x:c r="T848" s="34"/>
      <x:c r="U848" s="34"/>
    </x:row>
    <x:row r="849">
      <x:c r="A849" s="34" t="n">
        <x:v>780</x:v>
      </x:c>
      <x:c r="B849" s="39" t="n">
        <x:v>-1.5481372160593052</x:v>
      </x:c>
      <x:c r="C849" s="35" t="n">
        <x:f>($B$7-0.5*$B$8^2)*$B$10+$B$8*SQRT($B$10)*B849</x:f>
        <x:v>-0.2496274432118611</x:v>
      </x:c>
      <x:c r="D849" s="36" t="n">
        <x:f>$B$6*EXP(C849)</x:f>
        <x:v>77.90909846446723</x:v>
      </x:c>
      <x:c r="E849" s="34"/>
      <x:c r="F849" s="34"/>
      <x:c r="G849" s="34"/>
      <x:c r="H849" s="34"/>
      <x:c r="I849" s="34"/>
      <x:c r="J849" s="34"/>
      <x:c r="K849" s="34"/>
      <x:c r="L849" s="34"/>
      <x:c r="M849" s="34"/>
      <x:c r="N849" s="34"/>
      <x:c r="O849" s="34"/>
      <x:c r="P849" s="34"/>
      <x:c r="Q849" s="34"/>
      <x:c r="R849" s="34"/>
      <x:c r="S849" s="34"/>
      <x:c r="T849" s="34"/>
      <x:c r="U849" s="34"/>
    </x:row>
    <x:row r="850">
      <x:c r="A850" s="34" t="n">
        <x:v>781</x:v>
      </x:c>
      <x:c r="B850" s="39" t="n">
        <x:v>-0.6638520813824188</x:v>
      </x:c>
      <x:c r="C850" s="35" t="n">
        <x:f>($B$7-0.5*$B$8^2)*$B$10+$B$8*SQRT($B$10)*B850</x:f>
        <x:v>-0.07277041627648376</x:v>
      </x:c>
      <x:c r="D850" s="36" t="n">
        <x:f>$B$6*EXP(C850)</x:f>
        <x:v>92.9814275746628</x:v>
      </x:c>
      <x:c r="E850" s="34"/>
      <x:c r="F850" s="34"/>
      <x:c r="G850" s="34"/>
      <x:c r="H850" s="34"/>
      <x:c r="I850" s="34"/>
      <x:c r="J850" s="34"/>
      <x:c r="K850" s="34"/>
      <x:c r="L850" s="34"/>
      <x:c r="M850" s="34"/>
      <x:c r="N850" s="34"/>
      <x:c r="O850" s="34"/>
      <x:c r="P850" s="34"/>
      <x:c r="Q850" s="34"/>
      <x:c r="R850" s="34"/>
      <x:c r="S850" s="34"/>
      <x:c r="T850" s="34"/>
      <x:c r="U850" s="34"/>
    </x:row>
    <x:row r="851">
      <x:c r="A851" s="34" t="n">
        <x:v>782</x:v>
      </x:c>
      <x:c r="B851" s="39" t="n">
        <x:v>0.12822365217593615</x:v>
      </x:c>
      <x:c r="C851" s="35" t="n">
        <x:f>($B$7-0.5*$B$8^2)*$B$10+$B$8*SQRT($B$10)*B851</x:f>
        <x:v>0.08564473043518722</x:v>
      </x:c>
      <x:c r="D851" s="36" t="n">
        <x:f>$B$6*EXP(C851)</x:f>
        <x:v>108.9419222052748</x:v>
      </x:c>
      <x:c r="E851" s="34"/>
      <x:c r="F851" s="34"/>
      <x:c r="G851" s="34"/>
      <x:c r="H851" s="34"/>
      <x:c r="I851" s="34"/>
      <x:c r="J851" s="34"/>
      <x:c r="K851" s="34"/>
      <x:c r="L851" s="34"/>
      <x:c r="M851" s="34"/>
      <x:c r="N851" s="34"/>
      <x:c r="O851" s="34"/>
      <x:c r="P851" s="34"/>
      <x:c r="Q851" s="34"/>
      <x:c r="R851" s="34"/>
      <x:c r="S851" s="34"/>
      <x:c r="T851" s="34"/>
      <x:c r="U851" s="34"/>
    </x:row>
    <x:row r="852">
      <x:c r="A852" s="34" t="n">
        <x:v>783</x:v>
      </x:c>
      <x:c r="B852" s="39" t="n">
        <x:v>1.5713276828945433</x:v>
      </x:c>
      <x:c r="C852" s="35" t="n">
        <x:f>($B$7-0.5*$B$8^2)*$B$10+$B$8*SQRT($B$10)*B852</x:f>
        <x:v>0.37426553657890865</x:v>
      </x:c>
      <x:c r="D852" s="36" t="n">
        <x:f>$B$6*EXP(C852)</x:f>
        <x:v>145.39231689878534</x:v>
      </x:c>
      <x:c r="E852" s="34"/>
      <x:c r="F852" s="34"/>
      <x:c r="G852" s="34"/>
      <x:c r="H852" s="34"/>
      <x:c r="I852" s="34"/>
      <x:c r="J852" s="34"/>
      <x:c r="K852" s="34"/>
      <x:c r="L852" s="34"/>
      <x:c r="M852" s="34"/>
      <x:c r="N852" s="34"/>
      <x:c r="O852" s="34"/>
      <x:c r="P852" s="34"/>
      <x:c r="Q852" s="34"/>
      <x:c r="R852" s="34"/>
      <x:c r="S852" s="34"/>
      <x:c r="T852" s="34"/>
      <x:c r="U852" s="34"/>
    </x:row>
    <x:row r="853">
      <x:c r="A853" s="34" t="n">
        <x:v>784</x:v>
      </x:c>
      <x:c r="B853" s="39" t="n">
        <x:v>-2.944110233819256</x:v>
      </x:c>
      <x:c r="C853" s="35" t="n">
        <x:f>($B$7-0.5*$B$8^2)*$B$10+$B$8*SQRT($B$10)*B853</x:f>
        <x:v>-0.5288220467638514</x:v>
      </x:c>
      <x:c r="D853" s="36" t="n">
        <x:f>$B$6*EXP(C853)</x:f>
        <x:v>58.92987273340188</x:v>
      </x:c>
      <x:c r="E853" s="34"/>
      <x:c r="F853" s="34"/>
      <x:c r="G853" s="34"/>
      <x:c r="H853" s="34"/>
      <x:c r="I853" s="34"/>
      <x:c r="J853" s="34"/>
      <x:c r="K853" s="34"/>
      <x:c r="L853" s="34"/>
      <x:c r="M853" s="34"/>
      <x:c r="N853" s="34"/>
      <x:c r="O853" s="34"/>
      <x:c r="P853" s="34"/>
      <x:c r="Q853" s="34"/>
      <x:c r="R853" s="34"/>
      <x:c r="S853" s="34"/>
      <x:c r="T853" s="34"/>
      <x:c r="U853" s="34"/>
    </x:row>
    <x:row r="854">
      <x:c r="A854" s="34" t="n">
        <x:v>785</x:v>
      </x:c>
      <x:c r="B854" s="39" t="n">
        <x:v>1.0787424412253765</x:v>
      </x:c>
      <x:c r="C854" s="35" t="n">
        <x:f>($B$7-0.5*$B$8^2)*$B$10+$B$8*SQRT($B$10)*B854</x:f>
        <x:v>0.2757484882450753</x:v>
      </x:c>
      <x:c r="D854" s="36" t="n">
        <x:f>$B$6*EXP(C854)</x:f>
        <x:v>131.7516451477121</x:v>
      </x:c>
      <x:c r="E854" s="34"/>
      <x:c r="F854" s="34"/>
      <x:c r="G854" s="34"/>
      <x:c r="H854" s="34"/>
      <x:c r="I854" s="34"/>
      <x:c r="J854" s="34"/>
      <x:c r="K854" s="34"/>
      <x:c r="L854" s="34"/>
      <x:c r="M854" s="34"/>
      <x:c r="N854" s="34"/>
      <x:c r="O854" s="34"/>
      <x:c r="P854" s="34"/>
      <x:c r="Q854" s="34"/>
      <x:c r="R854" s="34"/>
      <x:c r="S854" s="34"/>
      <x:c r="T854" s="34"/>
      <x:c r="U854" s="34"/>
    </x:row>
    <x:row r="855">
      <x:c r="A855" s="34" t="n">
        <x:v>786</x:v>
      </x:c>
      <x:c r="B855" s="39" t="n">
        <x:v>-0.17366132687451025</x:v>
      </x:c>
      <x:c r="C855" s="35" t="n">
        <x:f>($B$7-0.5*$B$8^2)*$B$10+$B$8*SQRT($B$10)*B855</x:f>
        <x:v>0.025267734625097946</x:v>
      </x:c>
      <x:c r="D855" s="36" t="n">
        <x:f>$B$6*EXP(C855)</x:f>
        <x:v>102.55896696353413</x:v>
      </x:c>
      <x:c r="E855" s="34"/>
      <x:c r="F855" s="34"/>
      <x:c r="G855" s="34"/>
      <x:c r="H855" s="34"/>
      <x:c r="I855" s="34"/>
      <x:c r="J855" s="34"/>
      <x:c r="K855" s="34"/>
      <x:c r="L855" s="34"/>
      <x:c r="M855" s="34"/>
      <x:c r="N855" s="34"/>
      <x:c r="O855" s="34"/>
      <x:c r="P855" s="34"/>
      <x:c r="Q855" s="34"/>
      <x:c r="R855" s="34"/>
      <x:c r="S855" s="34"/>
      <x:c r="T855" s="34"/>
      <x:c r="U855" s="34"/>
    </x:row>
    <x:row r="856">
      <x:c r="A856" s="34" t="n">
        <x:v>787</x:v>
      </x:c>
      <x:c r="B856" s="39" t="n">
        <x:v>-2.309465800997915</x:v>
      </x:c>
      <x:c r="C856" s="35" t="n">
        <x:f>($B$7-0.5*$B$8^2)*$B$10+$B$8*SQRT($B$10)*B856</x:f>
        <x:v>-0.40189316019958304</x:v>
      </x:c>
      <x:c r="D856" s="36" t="n">
        <x:f>$B$6*EXP(C856)</x:f>
        <x:v>66.90522232779567</x:v>
      </x:c>
      <x:c r="E856" s="34"/>
      <x:c r="F856" s="34"/>
      <x:c r="G856" s="34"/>
      <x:c r="H856" s="34"/>
      <x:c r="I856" s="34"/>
      <x:c r="J856" s="34"/>
      <x:c r="K856" s="34"/>
      <x:c r="L856" s="34"/>
      <x:c r="M856" s="34"/>
      <x:c r="N856" s="34"/>
      <x:c r="O856" s="34"/>
      <x:c r="P856" s="34"/>
      <x:c r="Q856" s="34"/>
      <x:c r="R856" s="34"/>
      <x:c r="S856" s="34"/>
      <x:c r="T856" s="34"/>
      <x:c r="U856" s="34"/>
    </x:row>
    <x:row r="857">
      <x:c r="A857" s="34" t="n">
        <x:v>788</x:v>
      </x:c>
      <x:c r="B857" s="39" t="n">
        <x:v>-0.6536351626129291</x:v>
      </x:c>
      <x:c r="C857" s="35" t="n">
        <x:f>($B$7-0.5*$B$8^2)*$B$10+$B$8*SQRT($B$10)*B857</x:f>
        <x:v>-0.07072703252258583</x:v>
      </x:c>
      <x:c r="D857" s="36" t="n">
        <x:f>$B$6*EXP(C857)</x:f>
        <x:v>93.17161856359434</x:v>
      </x:c>
      <x:c r="E857" s="34"/>
      <x:c r="F857" s="34"/>
      <x:c r="G857" s="34"/>
      <x:c r="H857" s="34"/>
      <x:c r="I857" s="34"/>
      <x:c r="J857" s="34"/>
      <x:c r="K857" s="34"/>
      <x:c r="L857" s="34"/>
      <x:c r="M857" s="34"/>
      <x:c r="N857" s="34"/>
      <x:c r="O857" s="34"/>
      <x:c r="P857" s="34"/>
      <x:c r="Q857" s="34"/>
      <x:c r="R857" s="34"/>
      <x:c r="S857" s="34"/>
      <x:c r="T857" s="34"/>
      <x:c r="U857" s="34"/>
    </x:row>
    <x:row r="858">
      <x:c r="A858" s="34" t="n">
        <x:v>789</x:v>
      </x:c>
      <x:c r="B858" s="39" t="n">
        <x:v>0.32621727159215685</x:v>
      </x:c>
      <x:c r="C858" s="35" t="n">
        <x:f>($B$7-0.5*$B$8^2)*$B$10+$B$8*SQRT($B$10)*B858</x:f>
        <x:v>0.12524345431843137</x:v>
      </x:c>
      <x:c r="D858" s="36" t="n">
        <x:f>$B$6*EXP(C858)</x:f>
        <x:v>113.34243565347319</x:v>
      </x:c>
      <x:c r="E858" s="34"/>
      <x:c r="F858" s="34"/>
      <x:c r="G858" s="34"/>
      <x:c r="H858" s="34"/>
      <x:c r="I858" s="34"/>
      <x:c r="J858" s="34"/>
      <x:c r="K858" s="34"/>
      <x:c r="L858" s="34"/>
      <x:c r="M858" s="34"/>
      <x:c r="N858" s="34"/>
      <x:c r="O858" s="34"/>
      <x:c r="P858" s="34"/>
      <x:c r="Q858" s="34"/>
      <x:c r="R858" s="34"/>
      <x:c r="S858" s="34"/>
      <x:c r="T858" s="34"/>
      <x:c r="U858" s="34"/>
    </x:row>
    <x:row r="859">
      <x:c r="A859" s="34" t="n">
        <x:v>790</x:v>
      </x:c>
      <x:c r="B859" s="39" t="n">
        <x:v>0.8346636243661911</x:v>
      </x:c>
      <x:c r="C859" s="35" t="n">
        <x:f>($B$7-0.5*$B$8^2)*$B$10+$B$8*SQRT($B$10)*B859</x:f>
        <x:v>0.22693272487323823</x:v>
      </x:c>
      <x:c r="D859" s="36" t="n">
        <x:f>$B$6*EXP(C859)</x:f>
        <x:v>125.47454519414293</x:v>
      </x:c>
      <x:c r="E859" s="34"/>
      <x:c r="F859" s="34"/>
      <x:c r="G859" s="34"/>
      <x:c r="H859" s="34"/>
      <x:c r="I859" s="34"/>
      <x:c r="J859" s="34"/>
      <x:c r="K859" s="34"/>
      <x:c r="L859" s="34"/>
      <x:c r="M859" s="34"/>
      <x:c r="N859" s="34"/>
      <x:c r="O859" s="34"/>
      <x:c r="P859" s="34"/>
      <x:c r="Q859" s="34"/>
      <x:c r="R859" s="34"/>
      <x:c r="S859" s="34"/>
      <x:c r="T859" s="34"/>
      <x:c r="U859" s="34"/>
    </x:row>
    <x:row r="860">
      <x:c r="A860" s="34" t="n">
        <x:v>791</x:v>
      </x:c>
      <x:c r="B860" s="39" t="n">
        <x:v>-0.5725311793306236</x:v>
      </x:c>
      <x:c r="C860" s="35" t="n">
        <x:f>($B$7-0.5*$B$8^2)*$B$10+$B$8*SQRT($B$10)*B860</x:f>
        <x:v>-0.05450623586612473</x:v>
      </x:c>
      <x:c r="D860" s="36" t="n">
        <x:f>$B$6*EXP(C860)</x:f>
        <x:v>94.69526037697497</x:v>
      </x:c>
      <x:c r="E860" s="34"/>
      <x:c r="F860" s="34"/>
      <x:c r="G860" s="34"/>
      <x:c r="H860" s="34"/>
      <x:c r="I860" s="34"/>
      <x:c r="J860" s="34"/>
      <x:c r="K860" s="34"/>
      <x:c r="L860" s="34"/>
      <x:c r="M860" s="34"/>
      <x:c r="N860" s="34"/>
      <x:c r="O860" s="34"/>
      <x:c r="P860" s="34"/>
      <x:c r="Q860" s="34"/>
      <x:c r="R860" s="34"/>
      <x:c r="S860" s="34"/>
      <x:c r="T860" s="34"/>
      <x:c r="U860" s="34"/>
    </x:row>
    <x:row r="861">
      <x:c r="A861" s="34" t="n">
        <x:v>792</x:v>
      </x:c>
      <x:c r="B861" s="39" t="n">
        <x:v>1.8598525730459352</x:v>
      </x:c>
      <x:c r="C861" s="35" t="n">
        <x:f>($B$7-0.5*$B$8^2)*$B$10+$B$8*SQRT($B$10)*B861</x:f>
        <x:v>0.43197051460918706</x:v>
      </x:c>
      <x:c r="D861" s="36" t="n">
        <x:f>$B$6*EXP(C861)</x:f>
        <x:v>154.02896984478417</x:v>
      </x:c>
      <x:c r="E861" s="34"/>
      <x:c r="F861" s="34"/>
      <x:c r="G861" s="34"/>
      <x:c r="H861" s="34"/>
      <x:c r="I861" s="34"/>
      <x:c r="J861" s="34"/>
      <x:c r="K861" s="34"/>
      <x:c r="L861" s="34"/>
      <x:c r="M861" s="34"/>
      <x:c r="N861" s="34"/>
      <x:c r="O861" s="34"/>
      <x:c r="P861" s="34"/>
      <x:c r="Q861" s="34"/>
      <x:c r="R861" s="34"/>
      <x:c r="S861" s="34"/>
      <x:c r="T861" s="34"/>
      <x:c r="U861" s="34"/>
    </x:row>
    <x:row r="862">
      <x:c r="A862" s="34" t="n">
        <x:v>793</x:v>
      </x:c>
      <x:c r="B862" s="39" t="n">
        <x:v>1.6360677052375587</x:v>
      </x:c>
      <x:c r="C862" s="35" t="n">
        <x:f>($B$7-0.5*$B$8^2)*$B$10+$B$8*SQRT($B$10)*B862</x:f>
        <x:v>0.38721354104751177</x:v>
      </x:c>
      <x:c r="D862" s="36" t="n">
        <x:f>$B$6*EXP(C862)</x:f>
        <x:v>147.28709761053173</x:v>
      </x:c>
      <x:c r="E862" s="34"/>
      <x:c r="F862" s="34"/>
      <x:c r="G862" s="34"/>
      <x:c r="H862" s="34"/>
      <x:c r="I862" s="34"/>
      <x:c r="J862" s="34"/>
      <x:c r="K862" s="34"/>
      <x:c r="L862" s="34"/>
      <x:c r="M862" s="34"/>
      <x:c r="N862" s="34"/>
      <x:c r="O862" s="34"/>
      <x:c r="P862" s="34"/>
      <x:c r="Q862" s="34"/>
      <x:c r="R862" s="34"/>
      <x:c r="S862" s="34"/>
      <x:c r="T862" s="34"/>
      <x:c r="U862" s="34"/>
    </x:row>
    <x:row r="863">
      <x:c r="A863" s="34" t="n">
        <x:v>794</x:v>
      </x:c>
      <x:c r="B863" s="39" t="n">
        <x:v>0.14294752866943417</x:v>
      </x:c>
      <x:c r="C863" s="35" t="n">
        <x:f>($B$7-0.5*$B$8^2)*$B$10+$B$8*SQRT($B$10)*B863</x:f>
        <x:v>0.08858950573388683</x:v>
      </x:c>
      <x:c r="D863" s="36" t="n">
        <x:f>$B$6*EXP(C863)</x:f>
        <x:v>109.26320450669833</x:v>
      </x:c>
      <x:c r="E863" s="34"/>
      <x:c r="F863" s="34"/>
      <x:c r="G863" s="34"/>
      <x:c r="H863" s="34"/>
      <x:c r="I863" s="34"/>
      <x:c r="J863" s="34"/>
      <x:c r="K863" s="34"/>
      <x:c r="L863" s="34"/>
      <x:c r="M863" s="34"/>
      <x:c r="N863" s="34"/>
      <x:c r="O863" s="34"/>
      <x:c r="P863" s="34"/>
      <x:c r="Q863" s="34"/>
      <x:c r="R863" s="34"/>
      <x:c r="S863" s="34"/>
      <x:c r="T863" s="34"/>
      <x:c r="U863" s="34"/>
    </x:row>
    <x:row r="864">
      <x:c r="A864" s="34" t="n">
        <x:v>795</x:v>
      </x:c>
      <x:c r="B864" s="39" t="n">
        <x:v>0.24829502334508857</x:v>
      </x:c>
      <x:c r="C864" s="35" t="n">
        <x:f>($B$7-0.5*$B$8^2)*$B$10+$B$8*SQRT($B$10)*B864</x:f>
        <x:v>0.1096590046690177</x:v>
      </x:c>
      <x:c r="D864" s="36" t="n">
        <x:f>$B$6*EXP(C864)</x:f>
        <x:v>111.58974897405787</x:v>
      </x:c>
      <x:c r="E864" s="34"/>
      <x:c r="F864" s="34"/>
      <x:c r="G864" s="34"/>
      <x:c r="H864" s="34"/>
      <x:c r="I864" s="34"/>
      <x:c r="J864" s="34"/>
      <x:c r="K864" s="34"/>
      <x:c r="L864" s="34"/>
      <x:c r="M864" s="34"/>
      <x:c r="N864" s="34"/>
      <x:c r="O864" s="34"/>
      <x:c r="P864" s="34"/>
      <x:c r="Q864" s="34"/>
      <x:c r="R864" s="34"/>
      <x:c r="S864" s="34"/>
      <x:c r="T864" s="34"/>
      <x:c r="U864" s="34"/>
    </x:row>
    <x:row r="865">
      <x:c r="A865" s="34" t="n">
        <x:v>796</x:v>
      </x:c>
      <x:c r="B865" s="39" t="n">
        <x:v>-2.4184854260038753</x:v>
      </x:c>
      <x:c r="C865" s="35" t="n">
        <x:f>($B$7-0.5*$B$8^2)*$B$10+$B$8*SQRT($B$10)*B865</x:f>
        <x:v>-0.4236970852007751</x:v>
      </x:c>
      <x:c r="D865" s="36" t="n">
        <x:f>$B$6*EXP(C865)</x:f>
        <x:v>65.46221466147956</x:v>
      </x:c>
      <x:c r="E865" s="34"/>
      <x:c r="F865" s="34"/>
      <x:c r="G865" s="34"/>
      <x:c r="H865" s="34"/>
      <x:c r="I865" s="34"/>
      <x:c r="J865" s="34"/>
      <x:c r="K865" s="34"/>
      <x:c r="L865" s="34"/>
      <x:c r="M865" s="34"/>
      <x:c r="N865" s="34"/>
      <x:c r="O865" s="34"/>
      <x:c r="P865" s="34"/>
      <x:c r="Q865" s="34"/>
      <x:c r="R865" s="34"/>
      <x:c r="S865" s="34"/>
      <x:c r="T865" s="34"/>
      <x:c r="U865" s="34"/>
    </x:row>
    <x:row r="866">
      <x:c r="A866" s="34" t="n">
        <x:v>797</x:v>
      </x:c>
      <x:c r="B866" s="39" t="n">
        <x:v>-1.19944358005307</x:v>
      </x:c>
      <x:c r="C866" s="35" t="n">
        <x:f>($B$7-0.5*$B$8^2)*$B$10+$B$8*SQRT($B$10)*B866</x:f>
        <x:v>-0.179888716010614</x:v>
      </x:c>
      <x:c r="D866" s="36" t="n">
        <x:f>$B$6*EXP(C866)</x:f>
        <x:v>83.53631687848508</x:v>
      </x:c>
      <x:c r="E866" s="34"/>
      <x:c r="F866" s="34"/>
      <x:c r="G866" s="34"/>
      <x:c r="H866" s="34"/>
      <x:c r="I866" s="34"/>
      <x:c r="J866" s="34"/>
      <x:c r="K866" s="34"/>
      <x:c r="L866" s="34"/>
      <x:c r="M866" s="34"/>
      <x:c r="N866" s="34"/>
      <x:c r="O866" s="34"/>
      <x:c r="P866" s="34"/>
      <x:c r="Q866" s="34"/>
      <x:c r="R866" s="34"/>
      <x:c r="S866" s="34"/>
      <x:c r="T866" s="34"/>
      <x:c r="U866" s="34"/>
    </x:row>
    <x:row r="867">
      <x:c r="A867" s="34" t="n">
        <x:v>798</x:v>
      </x:c>
      <x:c r="B867" s="39" t="n">
        <x:v>1.0855505098356584</x:v>
      </x:c>
      <x:c r="C867" s="35" t="n">
        <x:f>($B$7-0.5*$B$8^2)*$B$10+$B$8*SQRT($B$10)*B867</x:f>
        <x:v>0.2771101019671317</x:v>
      </x:c>
      <x:c r="D867" s="36" t="n">
        <x:f>$B$6*EXP(C867)</x:f>
        <x:v>131.93116218434372</x:v>
      </x:c>
      <x:c r="E867" s="34"/>
      <x:c r="F867" s="34"/>
      <x:c r="G867" s="34"/>
      <x:c r="H867" s="34"/>
      <x:c r="I867" s="34"/>
      <x:c r="J867" s="34"/>
      <x:c r="K867" s="34"/>
      <x:c r="L867" s="34"/>
      <x:c r="M867" s="34"/>
      <x:c r="N867" s="34"/>
      <x:c r="O867" s="34"/>
      <x:c r="P867" s="34"/>
      <x:c r="Q867" s="34"/>
      <x:c r="R867" s="34"/>
      <x:c r="S867" s="34"/>
      <x:c r="T867" s="34"/>
      <x:c r="U867" s="34"/>
    </x:row>
    <x:row r="868">
      <x:c r="A868" s="34" t="n">
        <x:v>799</x:v>
      </x:c>
      <x:c r="B868" s="39" t="n">
        <x:v>-0.965177268113553</x:v>
      </x:c>
      <x:c r="C868" s="35" t="n">
        <x:f>($B$7-0.5*$B$8^2)*$B$10+$B$8*SQRT($B$10)*B868</x:f>
        <x:v>-0.1330354536227106</x:v>
      </x:c>
      <x:c r="D868" s="36" t="n">
        <x:f>$B$6*EXP(C868)</x:f>
        <x:v>87.54340542499047</x:v>
      </x:c>
      <x:c r="E868" s="34"/>
      <x:c r="F868" s="34"/>
      <x:c r="G868" s="34"/>
      <x:c r="H868" s="34"/>
      <x:c r="I868" s="34"/>
      <x:c r="J868" s="34"/>
      <x:c r="K868" s="34"/>
      <x:c r="L868" s="34"/>
      <x:c r="M868" s="34"/>
      <x:c r="N868" s="34"/>
      <x:c r="O868" s="34"/>
      <x:c r="P868" s="34"/>
      <x:c r="Q868" s="34"/>
      <x:c r="R868" s="34"/>
      <x:c r="S868" s="34"/>
      <x:c r="T868" s="34"/>
      <x:c r="U868" s="34"/>
    </x:row>
    <x:row r="869">
      <x:c r="A869" s="34" t="n">
        <x:v>800</x:v>
      </x:c>
      <x:c r="B869" s="39" t="n">
        <x:v>1.658782601722808</x:v>
      </x:c>
      <x:c r="C869" s="35" t="n">
        <x:f>($B$7-0.5*$B$8^2)*$B$10+$B$8*SQRT($B$10)*B869</x:f>
        <x:v>0.3917565203445616</x:v>
      </x:c>
      <x:c r="D869" s="36" t="n">
        <x:f>$B$6*EXP(C869)</x:f>
        <x:v>147.95774205417732</x:v>
      </x:c>
      <x:c r="E869" s="34"/>
      <x:c r="F869" s="34"/>
      <x:c r="G869" s="34"/>
      <x:c r="H869" s="34"/>
      <x:c r="I869" s="34"/>
      <x:c r="J869" s="34"/>
      <x:c r="K869" s="34"/>
      <x:c r="L869" s="34"/>
      <x:c r="M869" s="34"/>
      <x:c r="N869" s="34"/>
      <x:c r="O869" s="34"/>
      <x:c r="P869" s="34"/>
      <x:c r="Q869" s="34"/>
      <x:c r="R869" s="34"/>
      <x:c r="S869" s="34"/>
      <x:c r="T869" s="34"/>
      <x:c r="U869" s="34"/>
    </x:row>
    <x:row r="870">
      <x:c r="A870" s="34" t="n">
        <x:v>801</x:v>
      </x:c>
      <x:c r="B870" s="39" t="n">
        <x:v>-0.9328975482137314</x:v>
      </x:c>
      <x:c r="C870" s="35" t="n">
        <x:f>($B$7-0.5*$B$8^2)*$B$10+$B$8*SQRT($B$10)*B870</x:f>
        <x:v>-0.12657950964274628</x:v>
      </x:c>
      <x:c r="D870" s="36" t="n">
        <x:f>$B$6*EXP(C870)</x:f>
        <x:v>88.11040904869103</x:v>
      </x:c>
      <x:c r="E870" s="34"/>
      <x:c r="F870" s="34"/>
      <x:c r="G870" s="34"/>
      <x:c r="H870" s="34"/>
      <x:c r="I870" s="34"/>
      <x:c r="J870" s="34"/>
      <x:c r="K870" s="34"/>
      <x:c r="L870" s="34"/>
      <x:c r="M870" s="34"/>
      <x:c r="N870" s="34"/>
      <x:c r="O870" s="34"/>
      <x:c r="P870" s="34"/>
      <x:c r="Q870" s="34"/>
      <x:c r="R870" s="34"/>
      <x:c r="S870" s="34"/>
      <x:c r="T870" s="34"/>
      <x:c r="U870" s="34"/>
    </x:row>
    <x:row r="871">
      <x:c r="A871" s="34" t="n">
        <x:v>802</x:v>
      </x:c>
      <x:c r="B871" s="39" t="n">
        <x:v>0.12488719239694804</x:v>
      </x:c>
      <x:c r="C871" s="35" t="n">
        <x:f>($B$7-0.5*$B$8^2)*$B$10+$B$8*SQRT($B$10)*B871</x:f>
        <x:v>0.0849774384793896</x:v>
      </x:c>
      <x:c r="D871" s="36" t="n">
        <x:f>$B$6*EXP(C871)</x:f>
        <x:v>108.86925038629481</x:v>
      </x:c>
      <x:c r="E871" s="34"/>
      <x:c r="F871" s="34"/>
      <x:c r="G871" s="34"/>
      <x:c r="H871" s="34"/>
      <x:c r="I871" s="34"/>
      <x:c r="J871" s="34"/>
      <x:c r="K871" s="34"/>
      <x:c r="L871" s="34"/>
      <x:c r="M871" s="34"/>
      <x:c r="N871" s="34"/>
      <x:c r="O871" s="34"/>
      <x:c r="P871" s="34"/>
      <x:c r="Q871" s="34"/>
      <x:c r="R871" s="34"/>
      <x:c r="S871" s="34"/>
      <x:c r="T871" s="34"/>
      <x:c r="U871" s="34"/>
    </x:row>
    <x:row r="872">
      <x:c r="A872" s="34" t="n">
        <x:v>803</x:v>
      </x:c>
      <x:c r="B872" s="39" t="n">
        <x:v>0.5756878752098852</x:v>
      </x:c>
      <x:c r="C872" s="35" t="n">
        <x:f>($B$7-0.5*$B$8^2)*$B$10+$B$8*SQRT($B$10)*B872</x:f>
        <x:v>0.17513757504197702</x:v>
      </x:c>
      <x:c r="D872" s="36" t="n">
        <x:f>$B$6*EXP(C872)</x:f>
        <x:v>119.14101136344249</x:v>
      </x:c>
      <x:c r="E872" s="34"/>
      <x:c r="F872" s="34"/>
      <x:c r="G872" s="34"/>
      <x:c r="H872" s="34"/>
      <x:c r="I872" s="34"/>
      <x:c r="J872" s="34"/>
      <x:c r="K872" s="34"/>
      <x:c r="L872" s="34"/>
      <x:c r="M872" s="34"/>
      <x:c r="N872" s="34"/>
      <x:c r="O872" s="34"/>
      <x:c r="P872" s="34"/>
      <x:c r="Q872" s="34"/>
      <x:c r="R872" s="34"/>
      <x:c r="S872" s="34"/>
      <x:c r="T872" s="34"/>
      <x:c r="U872" s="34"/>
    </x:row>
    <x:row r="873">
      <x:c r="A873" s="34" t="n">
        <x:v>804</x:v>
      </x:c>
      <x:c r="B873" s="39" t="n">
        <x:v>-1.3740271080464361</x:v>
      </x:c>
      <x:c r="C873" s="35" t="n">
        <x:f>($B$7-0.5*$B$8^2)*$B$10+$B$8*SQRT($B$10)*B873</x:f>
        <x:v>-0.21480542160928723</x:v>
      </x:c>
      <x:c r="D873" s="36" t="n">
        <x:f>$B$6*EXP(C873)</x:f>
        <x:v>80.66983909819221</x:v>
      </x:c>
      <x:c r="E873" s="34"/>
      <x:c r="F873" s="34"/>
      <x:c r="G873" s="34"/>
      <x:c r="H873" s="34"/>
      <x:c r="I873" s="34"/>
      <x:c r="J873" s="34"/>
      <x:c r="K873" s="34"/>
      <x:c r="L873" s="34"/>
      <x:c r="M873" s="34"/>
      <x:c r="N873" s="34"/>
      <x:c r="O873" s="34"/>
      <x:c r="P873" s="34"/>
      <x:c r="Q873" s="34"/>
      <x:c r="R873" s="34"/>
      <x:c r="S873" s="34"/>
      <x:c r="T873" s="34"/>
      <x:c r="U873" s="34"/>
    </x:row>
    <x:row r="874">
      <x:c r="A874" s="34" t="n">
        <x:v>805</x:v>
      </x:c>
      <x:c r="B874" s="39" t="n">
        <x:v>0.16608200835554765</x:v>
      </x:c>
      <x:c r="C874" s="35" t="n">
        <x:f>($B$7-0.5*$B$8^2)*$B$10+$B$8*SQRT($B$10)*B874</x:f>
        <x:v>0.09321640167110953</x:v>
      </x:c>
      <x:c r="D874" s="36" t="n">
        <x:f>$B$6*EXP(C874)</x:f>
        <x:v>109.76992535203192</x:v>
      </x:c>
      <x:c r="E874" s="34"/>
      <x:c r="F874" s="34"/>
      <x:c r="G874" s="34"/>
      <x:c r="H874" s="34"/>
      <x:c r="I874" s="34"/>
      <x:c r="J874" s="34"/>
      <x:c r="K874" s="34"/>
      <x:c r="L874" s="34"/>
      <x:c r="M874" s="34"/>
      <x:c r="N874" s="34"/>
      <x:c r="O874" s="34"/>
      <x:c r="P874" s="34"/>
      <x:c r="Q874" s="34"/>
      <x:c r="R874" s="34"/>
      <x:c r="S874" s="34"/>
      <x:c r="T874" s="34"/>
      <x:c r="U874" s="34"/>
    </x:row>
    <x:row r="875">
      <x:c r="A875" s="34" t="n">
        <x:v>806</x:v>
      </x:c>
      <x:c r="B875" s="39" t="n">
        <x:v>1.3489799348972273</x:v>
      </x:c>
      <x:c r="C875" s="35" t="n">
        <x:f>($B$7-0.5*$B$8^2)*$B$10+$B$8*SQRT($B$10)*B875</x:f>
        <x:v>0.32979598697944545</x:v>
      </x:c>
      <x:c r="D875" s="36" t="n">
        <x:f>$B$6*EXP(C875)</x:f>
        <x:v>139.06843817993882</x:v>
      </x:c>
      <x:c r="E875" s="34"/>
      <x:c r="F875" s="34"/>
      <x:c r="G875" s="34"/>
      <x:c r="H875" s="34"/>
      <x:c r="I875" s="34"/>
      <x:c r="J875" s="34"/>
      <x:c r="K875" s="34"/>
      <x:c r="L875" s="34"/>
      <x:c r="M875" s="34"/>
      <x:c r="N875" s="34"/>
      <x:c r="O875" s="34"/>
      <x:c r="P875" s="34"/>
      <x:c r="Q875" s="34"/>
      <x:c r="R875" s="34"/>
      <x:c r="S875" s="34"/>
      <x:c r="T875" s="34"/>
      <x:c r="U875" s="34"/>
    </x:row>
    <x:row r="876">
      <x:c r="A876" s="34" t="n">
        <x:v>807</x:v>
      </x:c>
      <x:c r="B876" s="39" t="n">
        <x:v>-0.9396531091304228</x:v>
      </x:c>
      <x:c r="C876" s="35" t="n">
        <x:f>($B$7-0.5*$B$8^2)*$B$10+$B$8*SQRT($B$10)*B876</x:f>
        <x:v>-0.12793062182608456</x:v>
      </x:c>
      <x:c r="D876" s="36" t="n">
        <x:f>$B$6*EXP(C876)</x:f>
        <x:v>87.99144238829639</x:v>
      </x:c>
      <x:c r="E876" s="34"/>
      <x:c r="F876" s="34"/>
      <x:c r="G876" s="34"/>
      <x:c r="H876" s="34"/>
      <x:c r="I876" s="34"/>
      <x:c r="J876" s="34"/>
      <x:c r="K876" s="34"/>
      <x:c r="L876" s="34"/>
      <x:c r="M876" s="34"/>
      <x:c r="N876" s="34"/>
      <x:c r="O876" s="34"/>
      <x:c r="P876" s="34"/>
      <x:c r="Q876" s="34"/>
      <x:c r="R876" s="34"/>
      <x:c r="S876" s="34"/>
      <x:c r="T876" s="34"/>
      <x:c r="U876" s="34"/>
    </x:row>
    <x:row r="877">
      <x:c r="A877" s="34" t="n">
        <x:v>808</x:v>
      </x:c>
      <x:c r="B877" s="39" t="n">
        <x:v>0.17838255376810472</x:v>
      </x:c>
      <x:c r="C877" s="35" t="n">
        <x:f>($B$7-0.5*$B$8^2)*$B$10+$B$8*SQRT($B$10)*B877</x:f>
        <x:v>0.09567651075362094</x:v>
      </x:c>
      <x:c r="D877" s="36" t="n">
        <x:f>$B$6*EXP(C877)</x:f>
        <x:v>110.04030378623398</x:v>
      </x:c>
      <x:c r="E877" s="34"/>
      <x:c r="F877" s="34"/>
      <x:c r="G877" s="34"/>
      <x:c r="H877" s="34"/>
      <x:c r="I877" s="34"/>
      <x:c r="J877" s="34"/>
      <x:c r="K877" s="34"/>
      <x:c r="L877" s="34"/>
      <x:c r="M877" s="34"/>
      <x:c r="N877" s="34"/>
      <x:c r="O877" s="34"/>
      <x:c r="P877" s="34"/>
      <x:c r="Q877" s="34"/>
      <x:c r="R877" s="34"/>
      <x:c r="S877" s="34"/>
      <x:c r="T877" s="34"/>
      <x:c r="U877" s="34"/>
    </x:row>
    <x:row r="878">
      <x:c r="A878" s="34" t="n">
        <x:v>809</x:v>
      </x:c>
      <x:c r="B878" s="39" t="n">
        <x:v>-0.8688011947304511</x:v>
      </x:c>
      <x:c r="C878" s="35" t="n">
        <x:f>($B$7-0.5*$B$8^2)*$B$10+$B$8*SQRT($B$10)*B878</x:f>
        <x:v>-0.11376023894609025</x:v>
      </x:c>
      <x:c r="D878" s="36" t="n">
        <x:f>$B$6*EXP(C878)</x:f>
        <x:v>89.2471910238206</x:v>
      </x:c>
      <x:c r="E878" s="34"/>
      <x:c r="F878" s="34"/>
      <x:c r="G878" s="34"/>
      <x:c r="H878" s="34"/>
      <x:c r="I878" s="34"/>
      <x:c r="J878" s="34"/>
      <x:c r="K878" s="34"/>
      <x:c r="L878" s="34"/>
      <x:c r="M878" s="34"/>
      <x:c r="N878" s="34"/>
      <x:c r="O878" s="34"/>
      <x:c r="P878" s="34"/>
      <x:c r="Q878" s="34"/>
      <x:c r="R878" s="34"/>
      <x:c r="S878" s="34"/>
      <x:c r="T878" s="34"/>
      <x:c r="U878" s="34"/>
    </x:row>
    <x:row r="879">
      <x:c r="A879" s="34" t="n">
        <x:v>810</x:v>
      </x:c>
      <x:c r="B879" s="39" t="n">
        <x:v>-0.23275857891440818</x:v>
      </x:c>
      <x:c r="C879" s="35" t="n">
        <x:f>($B$7-0.5*$B$8^2)*$B$10+$B$8*SQRT($B$10)*B879</x:f>
        <x:v>0.013448284217118356</x:v>
      </x:c>
      <x:c r="D879" s="36" t="n">
        <x:f>$B$6*EXP(C879)</x:f>
        <x:v>101.35391191257894</x:v>
      </x:c>
      <x:c r="E879" s="34"/>
      <x:c r="F879" s="34"/>
      <x:c r="G879" s="34"/>
      <x:c r="H879" s="34"/>
      <x:c r="I879" s="34"/>
      <x:c r="J879" s="34"/>
      <x:c r="K879" s="34"/>
      <x:c r="L879" s="34"/>
      <x:c r="M879" s="34"/>
      <x:c r="N879" s="34"/>
      <x:c r="O879" s="34"/>
      <x:c r="P879" s="34"/>
      <x:c r="Q879" s="34"/>
      <x:c r="R879" s="34"/>
      <x:c r="S879" s="34"/>
      <x:c r="T879" s="34"/>
      <x:c r="U879" s="34"/>
    </x:row>
    <x:row r="880">
      <x:c r="A880" s="34" t="n">
        <x:v>811</x:v>
      </x:c>
      <x:c r="B880" s="39" t="n">
        <x:v>0.2979256311081021</x:v>
      </x:c>
      <x:c r="C880" s="35" t="n">
        <x:f>($B$7-0.5*$B$8^2)*$B$10+$B$8*SQRT($B$10)*B880</x:f>
        <x:v>0.11958512622162043</x:v>
      </x:c>
      <x:c r="D880" s="36" t="n">
        <x:f>$B$6*EXP(C880)</x:f>
        <x:v>112.70291797195536</x:v>
      </x:c>
      <x:c r="E880" s="34"/>
      <x:c r="F880" s="34"/>
      <x:c r="G880" s="34"/>
      <x:c r="H880" s="34"/>
      <x:c r="I880" s="34"/>
      <x:c r="J880" s="34"/>
      <x:c r="K880" s="34"/>
      <x:c r="L880" s="34"/>
      <x:c r="M880" s="34"/>
      <x:c r="N880" s="34"/>
      <x:c r="O880" s="34"/>
      <x:c r="P880" s="34"/>
      <x:c r="Q880" s="34"/>
      <x:c r="R880" s="34"/>
      <x:c r="S880" s="34"/>
      <x:c r="T880" s="34"/>
      <x:c r="U880" s="34"/>
    </x:row>
    <x:row r="881">
      <x:c r="A881" s="34" t="n">
        <x:v>812</x:v>
      </x:c>
      <x:c r="B881" s="39" t="n">
        <x:v>-0.5740511466064323</x:v>
      </x:c>
      <x:c r="C881" s="35" t="n">
        <x:f>($B$7-0.5*$B$8^2)*$B$10+$B$8*SQRT($B$10)*B881</x:f>
        <x:v>-0.05481022932128647</x:v>
      </x:c>
      <x:c r="D881" s="36" t="n">
        <x:f>$B$6*EXP(C881)</x:f>
        <x:v>94.66647801263238</x:v>
      </x:c>
      <x:c r="E881" s="34"/>
      <x:c r="F881" s="34"/>
      <x:c r="G881" s="34"/>
      <x:c r="H881" s="34"/>
      <x:c r="I881" s="34"/>
      <x:c r="J881" s="34"/>
      <x:c r="K881" s="34"/>
      <x:c r="L881" s="34"/>
      <x:c r="M881" s="34"/>
      <x:c r="N881" s="34"/>
      <x:c r="O881" s="34"/>
      <x:c r="P881" s="34"/>
      <x:c r="Q881" s="34"/>
      <x:c r="R881" s="34"/>
      <x:c r="S881" s="34"/>
      <x:c r="T881" s="34"/>
      <x:c r="U881" s="34"/>
    </x:row>
    <x:row r="882">
      <x:c r="A882" s="34" t="n">
        <x:v>813</x:v>
      </x:c>
      <x:c r="B882" s="39" t="n">
        <x:v>0.6334276788844023</x:v>
      </x:c>
      <x:c r="C882" s="35" t="n">
        <x:f>($B$7-0.5*$B$8^2)*$B$10+$B$8*SQRT($B$10)*B882</x:f>
        <x:v>0.18668553577688046</x:v>
      </x:c>
      <x:c r="D882" s="36" t="n">
        <x:f>$B$6*EXP(C882)</x:f>
        <x:v>120.52482180069953</x:v>
      </x:c>
      <x:c r="E882" s="34"/>
      <x:c r="F882" s="34"/>
      <x:c r="G882" s="34"/>
      <x:c r="H882" s="34"/>
      <x:c r="I882" s="34"/>
      <x:c r="J882" s="34"/>
      <x:c r="K882" s="34"/>
      <x:c r="L882" s="34"/>
      <x:c r="M882" s="34"/>
      <x:c r="N882" s="34"/>
      <x:c r="O882" s="34"/>
      <x:c r="P882" s="34"/>
      <x:c r="Q882" s="34"/>
      <x:c r="R882" s="34"/>
      <x:c r="S882" s="34"/>
      <x:c r="T882" s="34"/>
      <x:c r="U882" s="34"/>
    </x:row>
    <x:row r="883">
      <x:c r="A883" s="34" t="n">
        <x:v>814</x:v>
      </x:c>
      <x:c r="B883" s="39" t="n">
        <x:v>0.9279196001325227</x:v>
      </x:c>
      <x:c r="C883" s="35" t="n">
        <x:f>($B$7-0.5*$B$8^2)*$B$10+$B$8*SQRT($B$10)*B883</x:f>
        <x:v>0.24558392002650456</x:v>
      </x:c>
      <x:c r="D883" s="36" t="n">
        <x:f>$B$6*EXP(C883)</x:f>
        <x:v>127.83675597288975</x:v>
      </x:c>
      <x:c r="E883" s="34"/>
      <x:c r="F883" s="34"/>
      <x:c r="G883" s="34"/>
      <x:c r="H883" s="34"/>
      <x:c r="I883" s="34"/>
      <x:c r="J883" s="34"/>
      <x:c r="K883" s="34"/>
      <x:c r="L883" s="34"/>
      <x:c r="M883" s="34"/>
      <x:c r="N883" s="34"/>
      <x:c r="O883" s="34"/>
      <x:c r="P883" s="34"/>
      <x:c r="Q883" s="34"/>
      <x:c r="R883" s="34"/>
      <x:c r="S883" s="34"/>
      <x:c r="T883" s="34"/>
      <x:c r="U883" s="34"/>
    </x:row>
    <x:row r="884">
      <x:c r="A884" s="34" t="n">
        <x:v>815</x:v>
      </x:c>
      <x:c r="B884" s="39" t="n">
        <x:v>-1.9749034078911214</x:v>
      </x:c>
      <x:c r="C884" s="35" t="n">
        <x:f>($B$7-0.5*$B$8^2)*$B$10+$B$8*SQRT($B$10)*B884</x:f>
        <x:v>-0.3349806815782243</x:v>
      </x:c>
      <x:c r="D884" s="36" t="n">
        <x:f>$B$6*EXP(C884)</x:f>
        <x:v>71.53519056889077</x:v>
      </x:c>
      <x:c r="E884" s="34"/>
      <x:c r="F884" s="34"/>
      <x:c r="G884" s="34"/>
      <x:c r="H884" s="34"/>
      <x:c r="I884" s="34"/>
      <x:c r="J884" s="34"/>
      <x:c r="K884" s="34"/>
      <x:c r="L884" s="34"/>
      <x:c r="M884" s="34"/>
      <x:c r="N884" s="34"/>
      <x:c r="O884" s="34"/>
      <x:c r="P884" s="34"/>
      <x:c r="Q884" s="34"/>
      <x:c r="R884" s="34"/>
      <x:c r="S884" s="34"/>
      <x:c r="T884" s="34"/>
      <x:c r="U884" s="34"/>
    </x:row>
    <x:row r="885">
      <x:c r="A885" s="34" t="n">
        <x:v>816</x:v>
      </x:c>
      <x:c r="B885" s="39" t="n">
        <x:v>-0.32376202282920297</x:v>
      </x:c>
      <x:c r="C885" s="35" t="n">
        <x:f>($B$7-0.5*$B$8^2)*$B$10+$B$8*SQRT($B$10)*B885</x:f>
        <x:v>-0.004752404565840598</x:v>
      </x:c>
      <x:c r="D885" s="36" t="n">
        <x:f>$B$6*EXP(C885)</x:f>
        <x:v>99.52588702408526</x:v>
      </x:c>
      <x:c r="E885" s="34"/>
      <x:c r="F885" s="34"/>
      <x:c r="G885" s="34"/>
      <x:c r="H885" s="34"/>
      <x:c r="I885" s="34"/>
      <x:c r="J885" s="34"/>
      <x:c r="K885" s="34"/>
      <x:c r="L885" s="34"/>
      <x:c r="M885" s="34"/>
      <x:c r="N885" s="34"/>
      <x:c r="O885" s="34"/>
      <x:c r="P885" s="34"/>
      <x:c r="Q885" s="34"/>
      <x:c r="R885" s="34"/>
      <x:c r="S885" s="34"/>
      <x:c r="T885" s="34"/>
      <x:c r="U885" s="34"/>
    </x:row>
    <x:row r="886">
      <x:c r="A886" s="34" t="n">
        <x:v>817</x:v>
      </x:c>
      <x:c r="B886" s="39" t="n">
        <x:v>-0.14606836760438685</x:v>
      </x:c>
      <x:c r="C886" s="35" t="n">
        <x:f>($B$7-0.5*$B$8^2)*$B$10+$B$8*SQRT($B$10)*B886</x:f>
        <x:v>0.030786326479122626</x:v>
      </x:c>
      <x:c r="D886" s="36" t="n">
        <x:f>$B$6*EXP(C886)</x:f>
        <x:v>103.12651262924399</x:v>
      </x:c>
      <x:c r="E886" s="34"/>
      <x:c r="F886" s="34"/>
      <x:c r="G886" s="34"/>
      <x:c r="H886" s="34"/>
      <x:c r="I886" s="34"/>
      <x:c r="J886" s="34"/>
      <x:c r="K886" s="34"/>
      <x:c r="L886" s="34"/>
      <x:c r="M886" s="34"/>
      <x:c r="N886" s="34"/>
      <x:c r="O886" s="34"/>
      <x:c r="P886" s="34"/>
      <x:c r="Q886" s="34"/>
      <x:c r="R886" s="34"/>
      <x:c r="S886" s="34"/>
      <x:c r="T886" s="34"/>
      <x:c r="U886" s="34"/>
    </x:row>
    <x:row r="887">
      <x:c r="A887" s="34" t="n">
        <x:v>818</x:v>
      </x:c>
      <x:c r="B887" s="39" t="n">
        <x:v>-0.6958325998809918</x:v>
      </x:c>
      <x:c r="C887" s="35" t="n">
        <x:f>($B$7-0.5*$B$8^2)*$B$10+$B$8*SQRT($B$10)*B887</x:f>
        <x:v>-0.07916651997619836</x:v>
      </x:c>
      <x:c r="D887" s="36" t="n">
        <x:f>$B$6*EXP(C887)</x:f>
        <x:v>92.38860661494573</x:v>
      </x:c>
      <x:c r="E887" s="34"/>
      <x:c r="F887" s="34"/>
      <x:c r="G887" s="34"/>
      <x:c r="H887" s="34"/>
      <x:c r="I887" s="34"/>
      <x:c r="J887" s="34"/>
      <x:c r="K887" s="34"/>
      <x:c r="L887" s="34"/>
      <x:c r="M887" s="34"/>
      <x:c r="N887" s="34"/>
      <x:c r="O887" s="34"/>
      <x:c r="P887" s="34"/>
      <x:c r="Q887" s="34"/>
      <x:c r="R887" s="34"/>
      <x:c r="S887" s="34"/>
      <x:c r="T887" s="34"/>
      <x:c r="U887" s="34"/>
    </x:row>
    <x:row r="888">
      <x:c r="A888" s="34" t="n">
        <x:v>819</x:v>
      </x:c>
      <x:c r="B888" s="39" t="n">
        <x:v>-1.1088276589187673</x:v>
      </x:c>
      <x:c r="C888" s="35" t="n">
        <x:f>($B$7-0.5*$B$8^2)*$B$10+$B$8*SQRT($B$10)*B888</x:f>
        <x:v>-0.16176553178375347</x:v>
      </x:c>
      <x:c r="D888" s="36" t="n">
        <x:f>$B$6*EXP(C888)</x:f>
        <x:v>85.06406293509603</x:v>
      </x:c>
      <x:c r="E888" s="34"/>
      <x:c r="F888" s="34"/>
      <x:c r="G888" s="34"/>
      <x:c r="H888" s="34"/>
      <x:c r="I888" s="34"/>
      <x:c r="J888" s="34"/>
      <x:c r="K888" s="34"/>
      <x:c r="L888" s="34"/>
      <x:c r="M888" s="34"/>
      <x:c r="N888" s="34"/>
      <x:c r="O888" s="34"/>
      <x:c r="P888" s="34"/>
      <x:c r="Q888" s="34"/>
      <x:c r="R888" s="34"/>
      <x:c r="S888" s="34"/>
      <x:c r="T888" s="34"/>
      <x:c r="U888" s="34"/>
    </x:row>
    <x:row r="889">
      <x:c r="A889" s="34" t="n">
        <x:v>820</x:v>
      </x:c>
      <x:c r="B889" s="39" t="n">
        <x:v>0.2729642998383989</x:v>
      </x:c>
      <x:c r="C889" s="35" t="n">
        <x:f>($B$7-0.5*$B$8^2)*$B$10+$B$8*SQRT($B$10)*B889</x:f>
        <x:v>0.11459285996767979</x:v>
      </x:c>
      <x:c r="D889" s="36" t="n">
        <x:f>$B$6*EXP(C889)</x:f>
        <x:v>112.14167709542451</x:v>
      </x:c>
      <x:c r="E889" s="34"/>
      <x:c r="F889" s="34"/>
      <x:c r="G889" s="34"/>
      <x:c r="H889" s="34"/>
      <x:c r="I889" s="34"/>
      <x:c r="J889" s="34"/>
      <x:c r="K889" s="34"/>
      <x:c r="L889" s="34"/>
      <x:c r="M889" s="34"/>
      <x:c r="N889" s="34"/>
      <x:c r="O889" s="34"/>
      <x:c r="P889" s="34"/>
      <x:c r="Q889" s="34"/>
      <x:c r="R889" s="34"/>
      <x:c r="S889" s="34"/>
      <x:c r="T889" s="34"/>
      <x:c r="U889" s="34"/>
    </x:row>
    <x:row r="890">
      <x:c r="A890" s="34" t="n">
        <x:v>821</x:v>
      </x:c>
      <x:c r="B890" s="39" t="n">
        <x:v>1.7232086031562117</x:v>
      </x:c>
      <x:c r="C890" s="35" t="n">
        <x:f>($B$7-0.5*$B$8^2)*$B$10+$B$8*SQRT($B$10)*B890</x:f>
        <x:v>0.4046417206312424</x:v>
      </x:c>
      <x:c r="D890" s="36" t="n">
        <x:f>$B$6*EXP(C890)</x:f>
        <x:v>149.87654271202913</x:v>
      </x:c>
      <x:c r="E890" s="34"/>
      <x:c r="F890" s="34"/>
      <x:c r="G890" s="34"/>
      <x:c r="H890" s="34"/>
      <x:c r="I890" s="34"/>
      <x:c r="J890" s="34"/>
      <x:c r="K890" s="34"/>
      <x:c r="L890" s="34"/>
      <x:c r="M890" s="34"/>
      <x:c r="N890" s="34"/>
      <x:c r="O890" s="34"/>
      <x:c r="P890" s="34"/>
      <x:c r="Q890" s="34"/>
      <x:c r="R890" s="34"/>
      <x:c r="S890" s="34"/>
      <x:c r="T890" s="34"/>
      <x:c r="U890" s="34"/>
    </x:row>
    <x:row r="891">
      <x:c r="A891" s="34" t="n">
        <x:v>822</x:v>
      </x:c>
      <x:c r="B891" s="39" t="n">
        <x:v>-1.2545074775838558</x:v>
      </x:c>
      <x:c r="C891" s="35" t="n">
        <x:f>($B$7-0.5*$B$8^2)*$B$10+$B$8*SQRT($B$10)*B891</x:f>
        <x:v>-0.19090149551677116</x:v>
      </x:c>
      <x:c r="D891" s="36" t="n">
        <x:f>$B$6*EXP(C891)</x:f>
        <x:v>82.62139699230372</x:v>
      </x:c>
      <x:c r="E891" s="34"/>
      <x:c r="F891" s="34"/>
      <x:c r="G891" s="34"/>
      <x:c r="H891" s="34"/>
      <x:c r="I891" s="34"/>
      <x:c r="J891" s="34"/>
      <x:c r="K891" s="34"/>
      <x:c r="L891" s="34"/>
      <x:c r="M891" s="34"/>
      <x:c r="N891" s="34"/>
      <x:c r="O891" s="34"/>
      <x:c r="P891" s="34"/>
      <x:c r="Q891" s="34"/>
      <x:c r="R891" s="34"/>
      <x:c r="S891" s="34"/>
      <x:c r="T891" s="34"/>
      <x:c r="U891" s="34"/>
    </x:row>
    <x:row r="892">
      <x:c r="A892" s="34" t="n">
        <x:v>823</x:v>
      </x:c>
      <x:c r="B892" s="39" t="n">
        <x:v>-0.8540088427816412</x:v>
      </x:c>
      <x:c r="C892" s="35" t="n">
        <x:f>($B$7-0.5*$B$8^2)*$B$10+$B$8*SQRT($B$10)*B892</x:f>
        <x:v>-0.11080176855632826</x:v>
      </x:c>
      <x:c r="D892" s="36" t="n">
        <x:f>$B$6*EXP(C892)</x:f>
        <x:v>89.51161715140155</x:v>
      </x:c>
      <x:c r="E892" s="34"/>
      <x:c r="F892" s="34"/>
      <x:c r="G892" s="34"/>
      <x:c r="H892" s="34"/>
      <x:c r="I892" s="34"/>
      <x:c r="J892" s="34"/>
      <x:c r="K892" s="34"/>
      <x:c r="L892" s="34"/>
      <x:c r="M892" s="34"/>
      <x:c r="N892" s="34"/>
      <x:c r="O892" s="34"/>
      <x:c r="P892" s="34"/>
      <x:c r="Q892" s="34"/>
      <x:c r="R892" s="34"/>
      <x:c r="S892" s="34"/>
      <x:c r="T892" s="34"/>
      <x:c r="U892" s="34"/>
    </x:row>
    <x:row r="893">
      <x:c r="A893" s="34" t="n">
        <x:v>824</x:v>
      </x:c>
      <x:c r="B893" s="39" t="n">
        <x:v>-1.078643752341786</x:v>
      </x:c>
      <x:c r="C893" s="35" t="n">
        <x:f>($B$7-0.5*$B$8^2)*$B$10+$B$8*SQRT($B$10)*B893</x:f>
        <x:v>-0.1557287504683572</x:v>
      </x:c>
      <x:c r="D893" s="36" t="n">
        <x:f>$B$6*EXP(C893)</x:f>
        <x:v>85.57912918779887</x:v>
      </x:c>
      <x:c r="E893" s="34"/>
      <x:c r="F893" s="34"/>
      <x:c r="G893" s="34"/>
      <x:c r="H893" s="34"/>
      <x:c r="I893" s="34"/>
      <x:c r="J893" s="34"/>
      <x:c r="K893" s="34"/>
      <x:c r="L893" s="34"/>
      <x:c r="M893" s="34"/>
      <x:c r="N893" s="34"/>
      <x:c r="O893" s="34"/>
      <x:c r="P893" s="34"/>
      <x:c r="Q893" s="34"/>
      <x:c r="R893" s="34"/>
      <x:c r="S893" s="34"/>
      <x:c r="T893" s="34"/>
      <x:c r="U893" s="34"/>
    </x:row>
    <x:row r="894">
      <x:c r="A894" s="34" t="n">
        <x:v>825</x:v>
      </x:c>
      <x:c r="B894" s="39" t="n">
        <x:v>0.14792957365450687</x:v>
      </x:c>
      <x:c r="C894" s="35" t="n">
        <x:f>($B$7-0.5*$B$8^2)*$B$10+$B$8*SQRT($B$10)*B894</x:f>
        <x:v>0.08958591473090137</x:v>
      </x:c>
      <x:c r="D894" s="36" t="n">
        <x:f>$B$6*EXP(C894)</x:f>
        <x:v>109.37212960467323</x:v>
      </x:c>
      <x:c r="E894" s="34"/>
      <x:c r="F894" s="34"/>
      <x:c r="G894" s="34"/>
      <x:c r="H894" s="34"/>
      <x:c r="I894" s="34"/>
      <x:c r="J894" s="34"/>
      <x:c r="K894" s="34"/>
      <x:c r="L894" s="34"/>
      <x:c r="M894" s="34"/>
      <x:c r="N894" s="34"/>
      <x:c r="O894" s="34"/>
      <x:c r="P894" s="34"/>
      <x:c r="Q894" s="34"/>
      <x:c r="R894" s="34"/>
      <x:c r="S894" s="34"/>
      <x:c r="T894" s="34"/>
      <x:c r="U894" s="34"/>
    </x:row>
    <x:row r="895">
      <x:c r="A895" s="34" t="n">
        <x:v>826</x:v>
      </x:c>
      <x:c r="B895" s="39" t="n">
        <x:v>-0.403082620526876</x:v>
      </x:c>
      <x:c r="C895" s="35" t="n">
        <x:f>($B$7-0.5*$B$8^2)*$B$10+$B$8*SQRT($B$10)*B895</x:f>
        <x:v>-0.020616524105375206</x:v>
      </x:c>
      <x:c r="D895" s="36" t="n">
        <x:f>$B$6*EXP(C895)</x:f>
        <x:v>97.95945434460518</x:v>
      </x:c>
      <x:c r="E895" s="34"/>
      <x:c r="F895" s="34"/>
      <x:c r="G895" s="34"/>
      <x:c r="H895" s="34"/>
      <x:c r="I895" s="34"/>
      <x:c r="J895" s="34"/>
      <x:c r="K895" s="34"/>
      <x:c r="L895" s="34"/>
      <x:c r="M895" s="34"/>
      <x:c r="N895" s="34"/>
      <x:c r="O895" s="34"/>
      <x:c r="P895" s="34"/>
      <x:c r="Q895" s="34"/>
      <x:c r="R895" s="34"/>
      <x:c r="S895" s="34"/>
      <x:c r="T895" s="34"/>
      <x:c r="U895" s="34"/>
    </x:row>
    <x:row r="896">
      <x:c r="A896" s="34" t="n">
        <x:v>827</x:v>
      </x:c>
      <x:c r="B896" s="39" t="n">
        <x:v>-0.539544323646559</x:v>
      </x:c>
      <x:c r="C896" s="35" t="n">
        <x:f>($B$7-0.5*$B$8^2)*$B$10+$B$8*SQRT($B$10)*B896</x:f>
        <x:v>-0.047908864729311815</x:v>
      </x:c>
      <x:c r="D896" s="36" t="n">
        <x:f>$B$6*EXP(C896)</x:f>
        <x:v>95.32206551415042</x:v>
      </x:c>
      <x:c r="E896" s="34"/>
      <x:c r="F896" s="34"/>
      <x:c r="G896" s="34"/>
      <x:c r="H896" s="34"/>
      <x:c r="I896" s="34"/>
      <x:c r="J896" s="34"/>
      <x:c r="K896" s="34"/>
      <x:c r="L896" s="34"/>
      <x:c r="M896" s="34"/>
      <x:c r="N896" s="34"/>
      <x:c r="O896" s="34"/>
      <x:c r="P896" s="34"/>
      <x:c r="Q896" s="34"/>
      <x:c r="R896" s="34"/>
      <x:c r="S896" s="34"/>
      <x:c r="T896" s="34"/>
      <x:c r="U896" s="34"/>
    </x:row>
    <x:row r="897">
      <x:c r="A897" s="34" t="n">
        <x:v>828</x:v>
      </x:c>
      <x:c r="B897" s="39" t="n">
        <x:v>0.8379627024134405</x:v>
      </x:c>
      <x:c r="C897" s="35" t="n">
        <x:f>($B$7-0.5*$B$8^2)*$B$10+$B$8*SQRT($B$10)*B897</x:f>
        <x:v>0.22759254048268812</x:v>
      </x:c>
      <x:c r="D897" s="36" t="n">
        <x:f>$B$6*EXP(C897)</x:f>
        <x:v>125.55736257674697</x:v>
      </x:c>
      <x:c r="E897" s="34"/>
      <x:c r="F897" s="34"/>
      <x:c r="G897" s="34"/>
      <x:c r="H897" s="34"/>
      <x:c r="I897" s="34"/>
      <x:c r="J897" s="34"/>
      <x:c r="K897" s="34"/>
      <x:c r="L897" s="34"/>
      <x:c r="M897" s="34"/>
      <x:c r="N897" s="34"/>
      <x:c r="O897" s="34"/>
      <x:c r="P897" s="34"/>
      <x:c r="Q897" s="34"/>
      <x:c r="R897" s="34"/>
      <x:c r="S897" s="34"/>
      <x:c r="T897" s="34"/>
      <x:c r="U897" s="34"/>
    </x:row>
    <x:row r="898">
      <x:c r="A898" s="34" t="n">
        <x:v>829</x:v>
      </x:c>
      <x:c r="B898" s="39" t="n">
        <x:v>0.7198478307908016</x:v>
      </x:c>
      <x:c r="C898" s="35" t="n">
        <x:f>($B$7-0.5*$B$8^2)*$B$10+$B$8*SQRT($B$10)*B898</x:f>
        <x:v>0.20396956615816034</x:v>
      </x:c>
      <x:c r="D898" s="36" t="n">
        <x:f>$B$6*EXP(C898)</x:f>
        <x:v>122.62608330600644</x:v>
      </x:c>
      <x:c r="E898" s="34"/>
      <x:c r="F898" s="34"/>
      <x:c r="G898" s="34"/>
      <x:c r="H898" s="34"/>
      <x:c r="I898" s="34"/>
      <x:c r="J898" s="34"/>
      <x:c r="K898" s="34"/>
      <x:c r="L898" s="34"/>
      <x:c r="M898" s="34"/>
      <x:c r="N898" s="34"/>
      <x:c r="O898" s="34"/>
      <x:c r="P898" s="34"/>
      <x:c r="Q898" s="34"/>
      <x:c r="R898" s="34"/>
      <x:c r="S898" s="34"/>
      <x:c r="T898" s="34"/>
      <x:c r="U898" s="34"/>
    </x:row>
    <x:row r="899">
      <x:c r="A899" s="34" t="n">
        <x:v>830</x:v>
      </x:c>
      <x:c r="B899" s="39" t="n">
        <x:v>1.9467427144771234</x:v>
      </x:c>
      <x:c r="C899" s="35" t="n">
        <x:f>($B$7-0.5*$B$8^2)*$B$10+$B$8*SQRT($B$10)*B899</x:f>
        <x:v>0.4493485428954247</x:v>
      </x:c>
      <x:c r="D899" s="36" t="n">
        <x:f>$B$6*EXP(C899)</x:f>
        <x:v>156.72908300954748</x:v>
      </x:c>
      <x:c r="E899" s="34"/>
      <x:c r="F899" s="34"/>
      <x:c r="G899" s="34"/>
      <x:c r="H899" s="34"/>
      <x:c r="I899" s="34"/>
      <x:c r="J899" s="34"/>
      <x:c r="K899" s="34"/>
      <x:c r="L899" s="34"/>
      <x:c r="M899" s="34"/>
      <x:c r="N899" s="34"/>
      <x:c r="O899" s="34"/>
      <x:c r="P899" s="34"/>
      <x:c r="Q899" s="34"/>
      <x:c r="R899" s="34"/>
      <x:c r="S899" s="34"/>
      <x:c r="T899" s="34"/>
      <x:c r="U899" s="34"/>
    </x:row>
    <x:row r="900">
      <x:c r="A900" s="34" t="n">
        <x:v>831</x:v>
      </x:c>
      <x:c r="B900" s="39" t="n">
        <x:v>-0.7836751361475076</x:v>
      </x:c>
      <x:c r="C900" s="35" t="n">
        <x:f>($B$7-0.5*$B$8^2)*$B$10+$B$8*SQRT($B$10)*B900</x:f>
        <x:v>-0.09673502722950153</x:v>
      </x:c>
      <x:c r="D900" s="36" t="n">
        <x:f>$B$6*EXP(C900)</x:f>
        <x:v>90.77965156254264</x:v>
      </x:c>
      <x:c r="E900" s="34"/>
      <x:c r="F900" s="34"/>
      <x:c r="G900" s="34"/>
      <x:c r="H900" s="34"/>
      <x:c r="I900" s="34"/>
      <x:c r="J900" s="34"/>
      <x:c r="K900" s="34"/>
      <x:c r="L900" s="34"/>
      <x:c r="M900" s="34"/>
      <x:c r="N900" s="34"/>
      <x:c r="O900" s="34"/>
      <x:c r="P900" s="34"/>
      <x:c r="Q900" s="34"/>
      <x:c r="R900" s="34"/>
      <x:c r="S900" s="34"/>
      <x:c r="T900" s="34"/>
      <x:c r="U900" s="34"/>
    </x:row>
    <x:row r="901">
      <x:c r="A901" s="34" t="n">
        <x:v>832</x:v>
      </x:c>
      <x:c r="B901" s="39" t="n">
        <x:v>-0.28064108806115046</x:v>
      </x:c>
      <x:c r="C901" s="35" t="n">
        <x:f>($B$7-0.5*$B$8^2)*$B$10+$B$8*SQRT($B$10)*B901</x:f>
        <x:v>0.0038717823877699037</x:v>
      </x:c>
      <x:c r="D901" s="36" t="n">
        <x:f>$B$6*EXP(C901)</x:f>
        <x:v>100.38792874200236</x:v>
      </x:c>
      <x:c r="E901" s="34"/>
      <x:c r="F901" s="34"/>
      <x:c r="G901" s="34"/>
      <x:c r="H901" s="34"/>
      <x:c r="I901" s="34"/>
      <x:c r="J901" s="34"/>
      <x:c r="K901" s="34"/>
      <x:c r="L901" s="34"/>
      <x:c r="M901" s="34"/>
      <x:c r="N901" s="34"/>
      <x:c r="O901" s="34"/>
      <x:c r="P901" s="34"/>
      <x:c r="Q901" s="34"/>
      <x:c r="R901" s="34"/>
      <x:c r="S901" s="34"/>
      <x:c r="T901" s="34"/>
      <x:c r="U901" s="34"/>
    </x:row>
    <x:row r="902">
      <x:c r="A902" s="34" t="n">
        <x:v>833</x:v>
      </x:c>
      <x:c r="B902" s="39" t="n">
        <x:v>-0.3154639890487016</x:v>
      </x:c>
      <x:c r="C902" s="35" t="n">
        <x:f>($B$7-0.5*$B$8^2)*$B$10+$B$8*SQRT($B$10)*B902</x:f>
        <x:v>-0.0030927978097403247</x:v>
      </x:c>
      <x:c r="D902" s="36" t="n">
        <x:f>$B$6*EXP(C902)</x:f>
        <x:v>99.69119799625751</x:v>
      </x:c>
      <x:c r="E902" s="34"/>
      <x:c r="F902" s="34"/>
      <x:c r="G902" s="34"/>
      <x:c r="H902" s="34"/>
      <x:c r="I902" s="34"/>
      <x:c r="J902" s="34"/>
      <x:c r="K902" s="34"/>
      <x:c r="L902" s="34"/>
      <x:c r="M902" s="34"/>
      <x:c r="N902" s="34"/>
      <x:c r="O902" s="34"/>
      <x:c r="P902" s="34"/>
      <x:c r="Q902" s="34"/>
      <x:c r="R902" s="34"/>
      <x:c r="S902" s="34"/>
      <x:c r="T902" s="34"/>
      <x:c r="U902" s="34"/>
    </x:row>
    <x:row r="903">
      <x:c r="A903" s="34" t="n">
        <x:v>834</x:v>
      </x:c>
      <x:c r="B903" s="39" t="n">
        <x:v>0.6543040999783802</x:v>
      </x:c>
      <x:c r="C903" s="35" t="n">
        <x:f>($B$7-0.5*$B$8^2)*$B$10+$B$8*SQRT($B$10)*B903</x:f>
        <x:v>0.19086081999567606</x:v>
      </x:c>
      <x:c r="D903" s="36" t="n">
        <x:f>$B$6*EXP(C903)</x:f>
        <x:v>121.02909920529305</x:v>
      </x:c>
      <x:c r="E903" s="34"/>
      <x:c r="F903" s="34"/>
      <x:c r="G903" s="34"/>
      <x:c r="H903" s="34"/>
      <x:c r="I903" s="34"/>
      <x:c r="J903" s="34"/>
      <x:c r="K903" s="34"/>
      <x:c r="L903" s="34"/>
      <x:c r="M903" s="34"/>
      <x:c r="N903" s="34"/>
      <x:c r="O903" s="34"/>
      <x:c r="P903" s="34"/>
      <x:c r="Q903" s="34"/>
      <x:c r="R903" s="34"/>
      <x:c r="S903" s="34"/>
      <x:c r="T903" s="34"/>
      <x:c r="U903" s="34"/>
    </x:row>
    <x:row r="904">
      <x:c r="A904" s="34" t="n">
        <x:v>835</x:v>
      </x:c>
      <x:c r="B904" s="39" t="n">
        <x:v>0.5188004948075102</x:v>
      </x:c>
      <x:c r="C904" s="35" t="n">
        <x:f>($B$7-0.5*$B$8^2)*$B$10+$B$8*SQRT($B$10)*B904</x:f>
        <x:v>0.16376009896150207</x:v>
      </x:c>
      <x:c r="D904" s="36" t="n">
        <x:f>$B$6*EXP(C904)</x:f>
        <x:v>117.79316941568419</x:v>
      </x:c>
      <x:c r="E904" s="34"/>
      <x:c r="F904" s="34"/>
      <x:c r="G904" s="34"/>
      <x:c r="H904" s="34"/>
      <x:c r="I904" s="34"/>
      <x:c r="J904" s="34"/>
      <x:c r="K904" s="34"/>
      <x:c r="L904" s="34"/>
      <x:c r="M904" s="34"/>
      <x:c r="N904" s="34"/>
      <x:c r="O904" s="34"/>
      <x:c r="P904" s="34"/>
      <x:c r="Q904" s="34"/>
      <x:c r="R904" s="34"/>
      <x:c r="S904" s="34"/>
      <x:c r="T904" s="34"/>
      <x:c r="U904" s="34"/>
    </x:row>
    <x:row r="905">
      <x:c r="A905" s="34" t="n">
        <x:v>836</x:v>
      </x:c>
      <x:c r="B905" s="39" t="n">
        <x:v>-0.09947811291581982</x:v>
      </x:c>
      <x:c r="C905" s="35" t="n">
        <x:f>($B$7-0.5*$B$8^2)*$B$10+$B$8*SQRT($B$10)*B905</x:f>
        <x:v>0.040104377416836035</x:v>
      </x:c>
      <x:c r="D905" s="36" t="n">
        <x:f>$B$6*EXP(C905)</x:f>
        <x:v>104.09194170022428</x:v>
      </x:c>
      <x:c r="E905" s="34"/>
      <x:c r="F905" s="34"/>
      <x:c r="G905" s="34"/>
      <x:c r="H905" s="34"/>
      <x:c r="I905" s="34"/>
      <x:c r="J905" s="34"/>
      <x:c r="K905" s="34"/>
      <x:c r="L905" s="34"/>
      <x:c r="M905" s="34"/>
      <x:c r="N905" s="34"/>
      <x:c r="O905" s="34"/>
      <x:c r="P905" s="34"/>
      <x:c r="Q905" s="34"/>
      <x:c r="R905" s="34"/>
      <x:c r="S905" s="34"/>
      <x:c r="T905" s="34"/>
      <x:c r="U905" s="34"/>
    </x:row>
    <x:row r="906">
      <x:c r="A906" s="34" t="n">
        <x:v>837</x:v>
      </x:c>
      <x:c r="B906" s="39" t="n">
        <x:v>-0.4421147715023489</x:v>
      </x:c>
      <x:c r="C906" s="35" t="n">
        <x:f>($B$7-0.5*$B$8^2)*$B$10+$B$8*SQRT($B$10)*B906</x:f>
        <x:v>-0.028422954300469788</x:v>
      </x:c>
      <x:c r="D906" s="36" t="n">
        <x:f>$B$6*EXP(C906)</x:f>
        <x:v>97.19771779229636</x:v>
      </x:c>
      <x:c r="E906" s="34"/>
      <x:c r="F906" s="34"/>
      <x:c r="G906" s="34"/>
      <x:c r="H906" s="34"/>
      <x:c r="I906" s="34"/>
      <x:c r="J906" s="34"/>
      <x:c r="K906" s="34"/>
      <x:c r="L906" s="34"/>
      <x:c r="M906" s="34"/>
      <x:c r="N906" s="34"/>
      <x:c r="O906" s="34"/>
      <x:c r="P906" s="34"/>
      <x:c r="Q906" s="34"/>
      <x:c r="R906" s="34"/>
      <x:c r="S906" s="34"/>
      <x:c r="T906" s="34"/>
      <x:c r="U906" s="34"/>
    </x:row>
    <x:row r="907">
      <x:c r="A907" s="34" t="n">
        <x:v>838</x:v>
      </x:c>
      <x:c r="B907" s="39" t="n">
        <x:v>0.42908534504196677</x:v>
      </x:c>
      <x:c r="C907" s="35" t="n">
        <x:f>($B$7-0.5*$B$8^2)*$B$10+$B$8*SQRT($B$10)*B907</x:f>
        <x:v>0.14581706900839336</x:v>
      </x:c>
      <x:c r="D907" s="36" t="n">
        <x:f>$B$6*EXP(C907)</x:f>
        <x:v>115.69845203655127</x:v>
      </x:c>
      <x:c r="E907" s="34"/>
      <x:c r="F907" s="34"/>
      <x:c r="G907" s="34"/>
      <x:c r="H907" s="34"/>
      <x:c r="I907" s="34"/>
      <x:c r="J907" s="34"/>
      <x:c r="K907" s="34"/>
      <x:c r="L907" s="34"/>
      <x:c r="M907" s="34"/>
      <x:c r="N907" s="34"/>
      <x:c r="O907" s="34"/>
      <x:c r="P907" s="34"/>
      <x:c r="Q907" s="34"/>
      <x:c r="R907" s="34"/>
      <x:c r="S907" s="34"/>
      <x:c r="T907" s="34"/>
      <x:c r="U907" s="34"/>
    </x:row>
    <x:row r="908">
      <x:c r="A908" s="34" t="n">
        <x:v>839</x:v>
      </x:c>
      <x:c r="B908" s="39" t="n">
        <x:v>0.8137669309479099</x:v>
      </x:c>
      <x:c r="C908" s="35" t="n">
        <x:f>($B$7-0.5*$B$8^2)*$B$10+$B$8*SQRT($B$10)*B908</x:f>
        <x:v>0.222753386189582</x:v>
      </x:c>
      <x:c r="D908" s="36" t="n">
        <x:f>$B$6*EXP(C908)</x:f>
        <x:v>124.9512388724858</x:v>
      </x:c>
      <x:c r="E908" s="34"/>
      <x:c r="F908" s="34"/>
      <x:c r="G908" s="34"/>
      <x:c r="H908" s="34"/>
      <x:c r="I908" s="34"/>
      <x:c r="J908" s="34"/>
      <x:c r="K908" s="34"/>
      <x:c r="L908" s="34"/>
      <x:c r="M908" s="34"/>
      <x:c r="N908" s="34"/>
      <x:c r="O908" s="34"/>
      <x:c r="P908" s="34"/>
      <x:c r="Q908" s="34"/>
      <x:c r="R908" s="34"/>
      <x:c r="S908" s="34"/>
      <x:c r="T908" s="34"/>
      <x:c r="U908" s="34"/>
    </x:row>
    <x:row r="909">
      <x:c r="A909" s="34" t="n">
        <x:v>840</x:v>
      </x:c>
      <x:c r="B909" s="39" t="n">
        <x:v>0.6824780163136978</x:v>
      </x:c>
      <x:c r="C909" s="35" t="n">
        <x:f>($B$7-0.5*$B$8^2)*$B$10+$B$8*SQRT($B$10)*B909</x:f>
        <x:v>0.19649560326273954</x:v>
      </x:c>
      <x:c r="D909" s="36" t="n">
        <x:f>$B$6*EXP(C909)</x:f>
        <x:v>121.71299694657421</x:v>
      </x:c>
      <x:c r="E909" s="34"/>
      <x:c r="F909" s="34"/>
      <x:c r="G909" s="34"/>
      <x:c r="H909" s="34"/>
      <x:c r="I909" s="34"/>
      <x:c r="J909" s="34"/>
      <x:c r="K909" s="34"/>
      <x:c r="L909" s="34"/>
      <x:c r="M909" s="34"/>
      <x:c r="N909" s="34"/>
      <x:c r="O909" s="34"/>
      <x:c r="P909" s="34"/>
      <x:c r="Q909" s="34"/>
      <x:c r="R909" s="34"/>
      <x:c r="S909" s="34"/>
      <x:c r="T909" s="34"/>
      <x:c r="U909" s="34"/>
    </x:row>
    <x:row r="910">
      <x:c r="A910" s="34" t="n">
        <x:v>841</x:v>
      </x:c>
      <x:c r="B910" s="39" t="n">
        <x:v>1.1538630536958474</x:v>
      </x:c>
      <x:c r="C910" s="35" t="n">
        <x:f>($B$7-0.5*$B$8^2)*$B$10+$B$8*SQRT($B$10)*B910</x:f>
        <x:v>0.2907726107391695</x:v>
      </x:c>
      <x:c r="D910" s="36" t="n">
        <x:f>$B$6*EXP(C910)</x:f>
        <x:v>133.74604252326492</x:v>
      </x:c>
      <x:c r="E910" s="34"/>
      <x:c r="F910" s="34"/>
      <x:c r="G910" s="34"/>
      <x:c r="H910" s="34"/>
      <x:c r="I910" s="34"/>
      <x:c r="J910" s="34"/>
      <x:c r="K910" s="34"/>
      <x:c r="L910" s="34"/>
      <x:c r="M910" s="34"/>
      <x:c r="N910" s="34"/>
      <x:c r="O910" s="34"/>
      <x:c r="P910" s="34"/>
      <x:c r="Q910" s="34"/>
      <x:c r="R910" s="34"/>
      <x:c r="S910" s="34"/>
      <x:c r="T910" s="34"/>
      <x:c r="U910" s="34"/>
    </x:row>
    <x:row r="911">
      <x:c r="A911" s="34" t="n">
        <x:v>842</x:v>
      </x:c>
      <x:c r="B911" s="39" t="n">
        <x:v>-0.22057157600453325</x:v>
      </x:c>
      <x:c r="C911" s="35" t="n">
        <x:f>($B$7-0.5*$B$8^2)*$B$10+$B$8*SQRT($B$10)*B911</x:f>
        <x:v>0.015885684799093344</x:v>
      </x:c>
      <x:c r="D911" s="36" t="n">
        <x:f>$B$6*EXP(C911)</x:f>
        <x:v>101.60125330903898</x:v>
      </x:c>
      <x:c r="E911" s="34"/>
      <x:c r="F911" s="34"/>
      <x:c r="G911" s="34"/>
      <x:c r="H911" s="34"/>
      <x:c r="I911" s="34"/>
      <x:c r="J911" s="34"/>
      <x:c r="K911" s="34"/>
      <x:c r="L911" s="34"/>
      <x:c r="M911" s="34"/>
      <x:c r="N911" s="34"/>
      <x:c r="O911" s="34"/>
      <x:c r="P911" s="34"/>
      <x:c r="Q911" s="34"/>
      <x:c r="R911" s="34"/>
      <x:c r="S911" s="34"/>
      <x:c r="T911" s="34"/>
      <x:c r="U911" s="34"/>
    </x:row>
    <x:row r="912">
      <x:c r="A912" s="34" t="n">
        <x:v>843</x:v>
      </x:c>
      <x:c r="B912" s="39" t="n">
        <x:v>0.5377925733101077</x:v>
      </x:c>
      <x:c r="C912" s="35" t="n">
        <x:f>($B$7-0.5*$B$8^2)*$B$10+$B$8*SQRT($B$10)*B912</x:f>
        <x:v>0.16755851466202154</x:v>
      </x:c>
      <x:c r="D912" s="36" t="n">
        <x:f>$B$6*EXP(C912)</x:f>
        <x:v>118.2414476744164</x:v>
      </x:c>
      <x:c r="E912" s="34"/>
      <x:c r="F912" s="34"/>
      <x:c r="G912" s="34"/>
      <x:c r="H912" s="34"/>
      <x:c r="I912" s="34"/>
      <x:c r="J912" s="34"/>
      <x:c r="K912" s="34"/>
      <x:c r="L912" s="34"/>
      <x:c r="M912" s="34"/>
      <x:c r="N912" s="34"/>
      <x:c r="O912" s="34"/>
      <x:c r="P912" s="34"/>
      <x:c r="Q912" s="34"/>
      <x:c r="R912" s="34"/>
      <x:c r="S912" s="34"/>
      <x:c r="T912" s="34"/>
      <x:c r="U912" s="34"/>
    </x:row>
    <x:row r="913">
      <x:c r="A913" s="34" t="n">
        <x:v>844</x:v>
      </x:c>
      <x:c r="B913" s="39" t="n">
        <x:v>-0.12535710223505783</x:v>
      </x:c>
      <x:c r="C913" s="35" t="n">
        <x:f>($B$7-0.5*$B$8^2)*$B$10+$B$8*SQRT($B$10)*B913</x:f>
        <x:v>0.034928579552988434</x:v>
      </x:c>
      <x:c r="D913" s="36" t="n">
        <x:f>$B$6*EXP(C913)</x:f>
        <x:v>103.554574701831</x:v>
      </x:c>
      <x:c r="E913" s="34"/>
      <x:c r="F913" s="34"/>
      <x:c r="G913" s="34"/>
      <x:c r="H913" s="34"/>
      <x:c r="I913" s="34"/>
      <x:c r="J913" s="34"/>
      <x:c r="K913" s="34"/>
      <x:c r="L913" s="34"/>
      <x:c r="M913" s="34"/>
      <x:c r="N913" s="34"/>
      <x:c r="O913" s="34"/>
      <x:c r="P913" s="34"/>
      <x:c r="Q913" s="34"/>
      <x:c r="R913" s="34"/>
      <x:c r="S913" s="34"/>
      <x:c r="T913" s="34"/>
      <x:c r="U913" s="34"/>
    </x:row>
    <x:row r="914">
      <x:c r="A914" s="34" t="n">
        <x:v>845</x:v>
      </x:c>
      <x:c r="B914" s="39" t="n">
        <x:v>0.43655896004943373</x:v>
      </x:c>
      <x:c r="C914" s="35" t="n">
        <x:f>($B$7-0.5*$B$8^2)*$B$10+$B$8*SQRT($B$10)*B914</x:f>
        <x:v>0.14731179200988676</x:v>
      </x:c>
      <x:c r="D914" s="36" t="n">
        <x:f>$B$6*EXP(C914)</x:f>
        <x:v>115.8715184850261</x:v>
      </x:c>
      <x:c r="E914" s="34"/>
      <x:c r="F914" s="34"/>
      <x:c r="G914" s="34"/>
      <x:c r="H914" s="34"/>
      <x:c r="I914" s="34"/>
      <x:c r="J914" s="34"/>
      <x:c r="K914" s="34"/>
      <x:c r="L914" s="34"/>
      <x:c r="M914" s="34"/>
      <x:c r="N914" s="34"/>
      <x:c r="O914" s="34"/>
      <x:c r="P914" s="34"/>
      <x:c r="Q914" s="34"/>
      <x:c r="R914" s="34"/>
      <x:c r="S914" s="34"/>
      <x:c r="T914" s="34"/>
      <x:c r="U914" s="34"/>
    </x:row>
    <x:row r="915">
      <x:c r="A915" s="34" t="n">
        <x:v>846</x:v>
      </x:c>
      <x:c r="B915" s="39" t="n">
        <x:v>0.27033375997232856</x:v>
      </x:c>
      <x:c r="C915" s="35" t="n">
        <x:f>($B$7-0.5*$B$8^2)*$B$10+$B$8*SQRT($B$10)*B915</x:f>
        <x:v>0.11406675199446571</x:v>
      </x:c>
      <x:c r="D915" s="36" t="n">
        <x:f>$B$6*EXP(C915)</x:f>
        <x:v>112.08269398207862</x:v>
      </x:c>
      <x:c r="E915" s="34"/>
      <x:c r="F915" s="34"/>
      <x:c r="G915" s="34"/>
      <x:c r="H915" s="34"/>
      <x:c r="I915" s="34"/>
      <x:c r="J915" s="34"/>
      <x:c r="K915" s="34"/>
      <x:c r="L915" s="34"/>
      <x:c r="M915" s="34"/>
      <x:c r="N915" s="34"/>
      <x:c r="O915" s="34"/>
      <x:c r="P915" s="34"/>
      <x:c r="Q915" s="34"/>
      <x:c r="R915" s="34"/>
      <x:c r="S915" s="34"/>
      <x:c r="T915" s="34"/>
      <x:c r="U915" s="34"/>
    </x:row>
    <x:row r="916">
      <x:c r="A916" s="34" t="n">
        <x:v>847</x:v>
      </x:c>
      <x:c r="B916" s="39" t="n">
        <x:v>-0.33495730085586384</x:v>
      </x:c>
      <x:c r="C916" s="35" t="n">
        <x:f>($B$7-0.5*$B$8^2)*$B$10+$B$8*SQRT($B$10)*B916</x:f>
        <x:v>-0.006991460171172775</x:v>
      </x:c>
      <x:c r="D916" s="36" t="n">
        <x:f>$B$6*EXP(C916)</x:f>
        <x:v>99.30329232282091</x:v>
      </x:c>
      <x:c r="E916" s="34"/>
      <x:c r="F916" s="34"/>
      <x:c r="G916" s="34"/>
      <x:c r="H916" s="34"/>
      <x:c r="I916" s="34"/>
      <x:c r="J916" s="34"/>
      <x:c r="K916" s="34"/>
      <x:c r="L916" s="34"/>
      <x:c r="M916" s="34"/>
      <x:c r="N916" s="34"/>
      <x:c r="O916" s="34"/>
      <x:c r="P916" s="34"/>
      <x:c r="Q916" s="34"/>
      <x:c r="R916" s="34"/>
      <x:c r="S916" s="34"/>
      <x:c r="T916" s="34"/>
      <x:c r="U916" s="34"/>
    </x:row>
    <x:row r="917">
      <x:c r="A917" s="34" t="n">
        <x:v>848</x:v>
      </x:c>
      <x:c r="B917" s="39" t="n">
        <x:v>0.6207276213829586</x:v>
      </x:c>
      <x:c r="C917" s="35" t="n">
        <x:f>($B$7-0.5*$B$8^2)*$B$10+$B$8*SQRT($B$10)*B917</x:f>
        <x:v>0.1841455242765917</x:v>
      </x:c>
      <x:c r="D917" s="36" t="n">
        <x:f>$B$6*EXP(C917)</x:f>
        <x:v>120.21907583077606</x:v>
      </x:c>
      <x:c r="E917" s="34"/>
      <x:c r="F917" s="34"/>
      <x:c r="G917" s="34"/>
      <x:c r="H917" s="34"/>
      <x:c r="I917" s="34"/>
      <x:c r="J917" s="34"/>
      <x:c r="K917" s="34"/>
      <x:c r="L917" s="34"/>
      <x:c r="M917" s="34"/>
      <x:c r="N917" s="34"/>
      <x:c r="O917" s="34"/>
      <x:c r="P917" s="34"/>
      <x:c r="Q917" s="34"/>
      <x:c r="R917" s="34"/>
      <x:c r="S917" s="34"/>
      <x:c r="T917" s="34"/>
      <x:c r="U917" s="34"/>
    </x:row>
    <x:row r="918">
      <x:c r="A918" s="34" t="n">
        <x:v>849</x:v>
      </x:c>
      <x:c r="B918" s="39" t="n">
        <x:v>1.872186106240993</x:v>
      </x:c>
      <x:c r="C918" s="35" t="n">
        <x:f>($B$7-0.5*$B$8^2)*$B$10+$B$8*SQRT($B$10)*B918</x:f>
        <x:v>0.4344372212481986</x:v>
      </x:c>
      <x:c r="D918" s="36" t="n">
        <x:f>$B$6*EXP(C918)</x:f>
        <x:v>154.4093831183843</x:v>
      </x:c>
      <x:c r="E918" s="34"/>
      <x:c r="F918" s="34"/>
      <x:c r="G918" s="34"/>
      <x:c r="H918" s="34"/>
      <x:c r="I918" s="34"/>
      <x:c r="J918" s="34"/>
      <x:c r="K918" s="34"/>
      <x:c r="L918" s="34"/>
      <x:c r="M918" s="34"/>
      <x:c r="N918" s="34"/>
      <x:c r="O918" s="34"/>
      <x:c r="P918" s="34"/>
      <x:c r="Q918" s="34"/>
      <x:c r="R918" s="34"/>
      <x:c r="S918" s="34"/>
      <x:c r="T918" s="34"/>
      <x:c r="U918" s="34"/>
    </x:row>
    <x:row r="919">
      <x:c r="A919" s="34" t="n">
        <x:v>850</x:v>
      </x:c>
      <x:c r="B919" s="39" t="n">
        <x:v>-0.17037528367943977</x:v>
      </x:c>
      <x:c r="C919" s="35" t="n">
        <x:f>($B$7-0.5*$B$8^2)*$B$10+$B$8*SQRT($B$10)*B919</x:f>
        <x:v>0.025924943264112044</x:v>
      </x:c>
      <x:c r="D919" s="36" t="n">
        <x:f>$B$6*EXP(C919)</x:f>
        <x:v>102.6263917562822</x:v>
      </x:c>
      <x:c r="E919" s="34"/>
      <x:c r="F919" s="34"/>
      <x:c r="G919" s="34"/>
      <x:c r="H919" s="34"/>
      <x:c r="I919" s="34"/>
      <x:c r="J919" s="34"/>
      <x:c r="K919" s="34"/>
      <x:c r="L919" s="34"/>
      <x:c r="M919" s="34"/>
      <x:c r="N919" s="34"/>
      <x:c r="O919" s="34"/>
      <x:c r="P919" s="34"/>
      <x:c r="Q919" s="34"/>
      <x:c r="R919" s="34"/>
      <x:c r="S919" s="34"/>
      <x:c r="T919" s="34"/>
      <x:c r="U919" s="34"/>
    </x:row>
    <x:row r="920">
      <x:c r="A920" s="34" t="n">
        <x:v>851</x:v>
      </x:c>
      <x:c r="B920" s="39" t="n">
        <x:v>-0.6082361534108003</x:v>
      </x:c>
      <x:c r="C920" s="35" t="n">
        <x:f>($B$7-0.5*$B$8^2)*$B$10+$B$8*SQRT($B$10)*B920</x:f>
        <x:v>-0.06164723068216006</x:v>
      </x:c>
      <x:c r="D920" s="36" t="n">
        <x:f>$B$6*EXP(C920)</x:f>
        <x:v>94.02145071252122</x:v>
      </x:c>
      <x:c r="E920" s="34"/>
      <x:c r="F920" s="34"/>
      <x:c r="G920" s="34"/>
      <x:c r="H920" s="34"/>
      <x:c r="I920" s="34"/>
      <x:c r="J920" s="34"/>
      <x:c r="K920" s="34"/>
      <x:c r="L920" s="34"/>
      <x:c r="M920" s="34"/>
      <x:c r="N920" s="34"/>
      <x:c r="O920" s="34"/>
      <x:c r="P920" s="34"/>
      <x:c r="Q920" s="34"/>
      <x:c r="R920" s="34"/>
      <x:c r="S920" s="34"/>
      <x:c r="T920" s="34"/>
      <x:c r="U920" s="34"/>
    </x:row>
    <x:row r="921">
      <x:c r="A921" s="34" t="n">
        <x:v>852</x:v>
      </x:c>
      <x:c r="B921" s="39" t="n">
        <x:v>-0.8877851689628957</x:v>
      </x:c>
      <x:c r="C921" s="35" t="n">
        <x:f>($B$7-0.5*$B$8^2)*$B$10+$B$8*SQRT($B$10)*B921</x:f>
        <x:v>-0.11755703379257915</x:v>
      </x:c>
      <x:c r="D921" s="36" t="n">
        <x:f>$B$6*EXP(C921)</x:f>
        <x:v>88.90898021370218</x:v>
      </x:c>
      <x:c r="E921" s="34"/>
      <x:c r="F921" s="34"/>
      <x:c r="G921" s="34"/>
      <x:c r="H921" s="34"/>
      <x:c r="I921" s="34"/>
      <x:c r="J921" s="34"/>
      <x:c r="K921" s="34"/>
      <x:c r="L921" s="34"/>
      <x:c r="M921" s="34"/>
      <x:c r="N921" s="34"/>
      <x:c r="O921" s="34"/>
      <x:c r="P921" s="34"/>
      <x:c r="Q921" s="34"/>
      <x:c r="R921" s="34"/>
      <x:c r="S921" s="34"/>
      <x:c r="T921" s="34"/>
      <x:c r="U921" s="34"/>
    </x:row>
    <x:row r="922">
      <x:c r="A922" s="34" t="n">
        <x:v>853</x:v>
      </x:c>
      <x:c r="B922" s="39" t="n">
        <x:v>-0.9233310009544987</x:v>
      </x:c>
      <x:c r="C922" s="35" t="n">
        <x:f>($B$7-0.5*$B$8^2)*$B$10+$B$8*SQRT($B$10)*B922</x:f>
        <x:v>-0.12466620019089975</x:v>
      </x:c>
      <x:c r="D922" s="36" t="n">
        <x:f>$B$6*EXP(C922)</x:f>
        <x:v>88.27915290526033</x:v>
      </x:c>
      <x:c r="E922" s="34"/>
      <x:c r="F922" s="34"/>
      <x:c r="G922" s="34"/>
      <x:c r="H922" s="34"/>
      <x:c r="I922" s="34"/>
      <x:c r="J922" s="34"/>
      <x:c r="K922" s="34"/>
      <x:c r="L922" s="34"/>
      <x:c r="M922" s="34"/>
      <x:c r="N922" s="34"/>
      <x:c r="O922" s="34"/>
      <x:c r="P922" s="34"/>
      <x:c r="Q922" s="34"/>
      <x:c r="R922" s="34"/>
      <x:c r="S922" s="34"/>
      <x:c r="T922" s="34"/>
      <x:c r="U922" s="34"/>
    </x:row>
    <x:row r="923">
      <x:c r="A923" s="34" t="n">
        <x:v>854</x:v>
      </x:c>
      <x:c r="B923" s="39" t="n">
        <x:v>-0.382707013888821</x:v>
      </x:c>
      <x:c r="C923" s="35" t="n">
        <x:f>($B$7-0.5*$B$8^2)*$B$10+$B$8*SQRT($B$10)*B923</x:f>
        <x:v>-0.01654140277776421</x:v>
      </x:c>
      <x:c r="D923" s="36" t="n">
        <x:f>$B$6*EXP(C923)</x:f>
        <x:v>98.35946549967159</x:v>
      </x:c>
      <x:c r="E923" s="34"/>
      <x:c r="F923" s="34"/>
      <x:c r="G923" s="34"/>
      <x:c r="H923" s="34"/>
      <x:c r="I923" s="34"/>
      <x:c r="J923" s="34"/>
      <x:c r="K923" s="34"/>
      <x:c r="L923" s="34"/>
      <x:c r="M923" s="34"/>
      <x:c r="N923" s="34"/>
      <x:c r="O923" s="34"/>
      <x:c r="P923" s="34"/>
      <x:c r="Q923" s="34"/>
      <x:c r="R923" s="34"/>
      <x:c r="S923" s="34"/>
      <x:c r="T923" s="34"/>
      <x:c r="U923" s="34"/>
    </x:row>
    <x:row r="924">
      <x:c r="A924" s="34" t="n">
        <x:v>855</x:v>
      </x:c>
      <x:c r="B924" s="39" t="n">
        <x:v>-0.6942119954478391</x:v>
      </x:c>
      <x:c r="C924" s="35" t="n">
        <x:f>($B$7-0.5*$B$8^2)*$B$10+$B$8*SQRT($B$10)*B924</x:f>
        <x:v>-0.07884239908956783</x:v>
      </x:c>
      <x:c r="D924" s="36" t="n">
        <x:f>$B$6*EXP(C924)</x:f>
        <x:v>92.41855654547314</x:v>
      </x:c>
      <x:c r="E924" s="34"/>
      <x:c r="F924" s="34"/>
      <x:c r="G924" s="34"/>
      <x:c r="H924" s="34"/>
      <x:c r="I924" s="34"/>
      <x:c r="J924" s="34"/>
      <x:c r="K924" s="34"/>
      <x:c r="L924" s="34"/>
      <x:c r="M924" s="34"/>
      <x:c r="N924" s="34"/>
      <x:c r="O924" s="34"/>
      <x:c r="P924" s="34"/>
      <x:c r="Q924" s="34"/>
      <x:c r="R924" s="34"/>
      <x:c r="S924" s="34"/>
      <x:c r="T924" s="34"/>
      <x:c r="U924" s="34"/>
    </x:row>
    <x:row r="925">
      <x:c r="A925" s="34" t="n">
        <x:v>856</x:v>
      </x:c>
      <x:c r="B925" s="39" t="n">
        <x:v>-1.7322633780826566</x:v>
      </x:c>
      <x:c r="C925" s="35" t="n">
        <x:f>($B$7-0.5*$B$8^2)*$B$10+$B$8*SQRT($B$10)*B925</x:f>
        <x:v>-0.28645267561653137</x:v>
      </x:c>
      <x:c r="D925" s="36" t="n">
        <x:f>$B$6*EXP(C925)</x:f>
        <x:v>75.0922614639992</x:v>
      </x:c>
      <x:c r="E925" s="34"/>
      <x:c r="F925" s="34"/>
      <x:c r="G925" s="34"/>
      <x:c r="H925" s="34"/>
      <x:c r="I925" s="34"/>
      <x:c r="J925" s="34"/>
      <x:c r="K925" s="34"/>
      <x:c r="L925" s="34"/>
      <x:c r="M925" s="34"/>
      <x:c r="N925" s="34"/>
      <x:c r="O925" s="34"/>
      <x:c r="P925" s="34"/>
      <x:c r="Q925" s="34"/>
      <x:c r="R925" s="34"/>
      <x:c r="S925" s="34"/>
      <x:c r="T925" s="34"/>
      <x:c r="U925" s="34"/>
    </x:row>
    <x:row r="926">
      <x:c r="A926" s="34" t="n">
        <x:v>857</x:v>
      </x:c>
      <x:c r="B926" s="39" t="n">
        <x:v>0.3610892635607255</x:v>
      </x:c>
      <x:c r="C926" s="35" t="n">
        <x:f>($B$7-0.5*$B$8^2)*$B$10+$B$8*SQRT($B$10)*B926</x:f>
        <x:v>0.1322178527121451</x:v>
      </x:c>
      <x:c r="D926" s="36" t="n">
        <x:f>$B$6*EXP(C926)</x:f>
        <x:v>114.1356939889794</x:v>
      </x:c>
      <x:c r="E926" s="34"/>
      <x:c r="F926" s="34"/>
      <x:c r="G926" s="34"/>
      <x:c r="H926" s="34"/>
      <x:c r="I926" s="34"/>
      <x:c r="J926" s="34"/>
      <x:c r="K926" s="34"/>
      <x:c r="L926" s="34"/>
      <x:c r="M926" s="34"/>
      <x:c r="N926" s="34"/>
      <x:c r="O926" s="34"/>
      <x:c r="P926" s="34"/>
      <x:c r="Q926" s="34"/>
      <x:c r="R926" s="34"/>
      <x:c r="S926" s="34"/>
      <x:c r="T926" s="34"/>
      <x:c r="U926" s="34"/>
    </x:row>
    <x:row r="927">
      <x:c r="A927" s="34" t="n">
        <x:v>858</x:v>
      </x:c>
      <x:c r="B927" s="39" t="n">
        <x:v>2.8220368059200833</x:v>
      </x:c>
      <x:c r="C927" s="35" t="n">
        <x:f>($B$7-0.5*$B$8^2)*$B$10+$B$8*SQRT($B$10)*B927</x:f>
        <x:v>0.6244073611840166</x:v>
      </x:c>
      <x:c r="D927" s="36" t="n">
        <x:f>$B$6*EXP(C927)</x:f>
        <x:v>186.71390903786303</x:v>
      </x:c>
      <x:c r="E927" s="34"/>
      <x:c r="F927" s="34"/>
      <x:c r="G927" s="34"/>
      <x:c r="H927" s="34"/>
      <x:c r="I927" s="34"/>
      <x:c r="J927" s="34"/>
      <x:c r="K927" s="34"/>
      <x:c r="L927" s="34"/>
      <x:c r="M927" s="34"/>
      <x:c r="N927" s="34"/>
      <x:c r="O927" s="34"/>
      <x:c r="P927" s="34"/>
      <x:c r="Q927" s="34"/>
      <x:c r="R927" s="34"/>
      <x:c r="S927" s="34"/>
      <x:c r="T927" s="34"/>
      <x:c r="U927" s="34"/>
    </x:row>
    <x:row r="928">
      <x:c r="A928" s="34" t="n">
        <x:v>859</x:v>
      </x:c>
      <x:c r="B928" s="39" t="n">
        <x:v>-0.2817547828312321</x:v>
      </x:c>
      <x:c r="C928" s="35" t="n">
        <x:f>($B$7-0.5*$B$8^2)*$B$10+$B$8*SQRT($B$10)*B928</x:f>
        <x:v>0.0036490434337535724</x:v>
      </x:c>
      <x:c r="D928" s="36" t="n">
        <x:f>$B$6*EXP(C928)</x:f>
        <x:v>100.36557092982878</x:v>
      </x:c>
      <x:c r="E928" s="34"/>
      <x:c r="F928" s="34"/>
      <x:c r="G928" s="34"/>
      <x:c r="H928" s="34"/>
      <x:c r="I928" s="34"/>
      <x:c r="J928" s="34"/>
      <x:c r="K928" s="34"/>
      <x:c r="L928" s="34"/>
      <x:c r="M928" s="34"/>
      <x:c r="N928" s="34"/>
      <x:c r="O928" s="34"/>
      <x:c r="P928" s="34"/>
      <x:c r="Q928" s="34"/>
      <x:c r="R928" s="34"/>
      <x:c r="S928" s="34"/>
      <x:c r="T928" s="34"/>
      <x:c r="U928" s="34"/>
    </x:row>
    <x:row r="929">
      <x:c r="A929" s="34" t="n">
        <x:v>860</x:v>
      </x:c>
      <x:c r="B929" s="39" t="n">
        <x:v>-1.8343243132192881</x:v>
      </x:c>
      <x:c r="C929" s="35" t="n">
        <x:f>($B$7-0.5*$B$8^2)*$B$10+$B$8*SQRT($B$10)*B929</x:f>
        <x:v>-0.30686486264385765</x:v>
      </x:c>
      <x:c r="D929" s="36" t="n">
        <x:f>$B$6*EXP(C929)</x:f>
        <x:v>73.57500215020714</x:v>
      </x:c>
      <x:c r="E929" s="34"/>
      <x:c r="F929" s="34"/>
      <x:c r="G929" s="34"/>
      <x:c r="H929" s="34"/>
      <x:c r="I929" s="34"/>
      <x:c r="J929" s="34"/>
      <x:c r="K929" s="34"/>
      <x:c r="L929" s="34"/>
      <x:c r="M929" s="34"/>
      <x:c r="N929" s="34"/>
      <x:c r="O929" s="34"/>
      <x:c r="P929" s="34"/>
      <x:c r="Q929" s="34"/>
      <x:c r="R929" s="34"/>
      <x:c r="S929" s="34"/>
      <x:c r="T929" s="34"/>
      <x:c r="U929" s="34"/>
    </x:row>
    <x:row r="930">
      <x:c r="A930" s="34" t="n">
        <x:v>861</x:v>
      </x:c>
      <x:c r="B930" s="39" t="n">
        <x:v>1.596998402107835</x:v>
      </x:c>
      <x:c r="C930" s="35" t="n">
        <x:f>($B$7-0.5*$B$8^2)*$B$10+$B$8*SQRT($B$10)*B930</x:f>
        <x:v>0.379399680421567</x:v>
      </x:c>
      <x:c r="D930" s="36" t="n">
        <x:f>$B$6*EXP(C930)</x:f>
        <x:v>146.14070148049174</x:v>
      </x:c>
      <x:c r="E930" s="34"/>
      <x:c r="F930" s="34"/>
      <x:c r="G930" s="34"/>
      <x:c r="H930" s="34"/>
      <x:c r="I930" s="34"/>
      <x:c r="J930" s="34"/>
      <x:c r="K930" s="34"/>
      <x:c r="L930" s="34"/>
      <x:c r="M930" s="34"/>
      <x:c r="N930" s="34"/>
      <x:c r="O930" s="34"/>
      <x:c r="P930" s="34"/>
      <x:c r="Q930" s="34"/>
      <x:c r="R930" s="34"/>
      <x:c r="S930" s="34"/>
      <x:c r="T930" s="34"/>
      <x:c r="U930" s="34"/>
    </x:row>
    <x:row r="931">
      <x:c r="A931" s="34" t="n">
        <x:v>862</x:v>
      </x:c>
      <x:c r="B931" s="39" t="n">
        <x:v>-2.355935214280622</x:v>
      </x:c>
      <x:c r="C931" s="35" t="n">
        <x:f>($B$7-0.5*$B$8^2)*$B$10+$B$8*SQRT($B$10)*B931</x:f>
        <x:v>-0.4111870428561244</x:v>
      </x:c>
      <x:c r="D931" s="36" t="n">
        <x:f>$B$6*EXP(C931)</x:f>
        <x:v>66.28629362280535</x:v>
      </x:c>
      <x:c r="E931" s="34"/>
      <x:c r="F931" s="34"/>
      <x:c r="G931" s="34"/>
      <x:c r="H931" s="34"/>
      <x:c r="I931" s="34"/>
      <x:c r="J931" s="34"/>
      <x:c r="K931" s="34"/>
      <x:c r="L931" s="34"/>
      <x:c r="M931" s="34"/>
      <x:c r="N931" s="34"/>
      <x:c r="O931" s="34"/>
      <x:c r="P931" s="34"/>
      <x:c r="Q931" s="34"/>
      <x:c r="R931" s="34"/>
      <x:c r="S931" s="34"/>
      <x:c r="T931" s="34"/>
      <x:c r="U931" s="34"/>
    </x:row>
    <x:row r="932">
      <x:c r="A932" s="34" t="n">
        <x:v>863</x:v>
      </x:c>
      <x:c r="B932" s="39" t="n">
        <x:v>-1.1601731611724866</x:v>
      </x:c>
      <x:c r="C932" s="35" t="n">
        <x:f>($B$7-0.5*$B$8^2)*$B$10+$B$8*SQRT($B$10)*B932</x:f>
        <x:v>-0.17203463223449733</x:v>
      </x:c>
      <x:c r="D932" s="36" t="n">
        <x:f>$B$6*EXP(C932)</x:f>
        <x:v>84.19500140532584</x:v>
      </x:c>
      <x:c r="E932" s="34"/>
      <x:c r="F932" s="34"/>
      <x:c r="G932" s="34"/>
      <x:c r="H932" s="34"/>
      <x:c r="I932" s="34"/>
      <x:c r="J932" s="34"/>
      <x:c r="K932" s="34"/>
      <x:c r="L932" s="34"/>
      <x:c r="M932" s="34"/>
      <x:c r="N932" s="34"/>
      <x:c r="O932" s="34"/>
      <x:c r="P932" s="34"/>
      <x:c r="Q932" s="34"/>
      <x:c r="R932" s="34"/>
      <x:c r="S932" s="34"/>
      <x:c r="T932" s="34"/>
      <x:c r="U932" s="34"/>
    </x:row>
    <x:row r="933">
      <x:c r="A933" s="34" t="n">
        <x:v>864</x:v>
      </x:c>
      <x:c r="B933" s="39" t="n">
        <x:v>-0.6231642138126918</x:v>
      </x:c>
      <x:c r="C933" s="35" t="n">
        <x:f>($B$7-0.5*$B$8^2)*$B$10+$B$8*SQRT($B$10)*B933</x:f>
        <x:v>-0.06463284276253838</x:v>
      </x:c>
      <x:c r="D933" s="36" t="n">
        <x:f>$B$6*EXP(C933)</x:f>
        <x:v>93.74115776467288</x:v>
      </x:c>
      <x:c r="E933" s="34"/>
      <x:c r="F933" s="34"/>
      <x:c r="G933" s="34"/>
      <x:c r="H933" s="34"/>
      <x:c r="I933" s="34"/>
      <x:c r="J933" s="34"/>
      <x:c r="K933" s="34"/>
      <x:c r="L933" s="34"/>
      <x:c r="M933" s="34"/>
      <x:c r="N933" s="34"/>
      <x:c r="O933" s="34"/>
      <x:c r="P933" s="34"/>
      <x:c r="Q933" s="34"/>
      <x:c r="R933" s="34"/>
      <x:c r="S933" s="34"/>
      <x:c r="T933" s="34"/>
      <x:c r="U933" s="34"/>
    </x:row>
    <x:row r="934">
      <x:c r="A934" s="34" t="n">
        <x:v>865</x:v>
      </x:c>
      <x:c r="B934" s="39" t="n">
        <x:v>-0.6598491483221272</x:v>
      </x:c>
      <x:c r="C934" s="35" t="n">
        <x:f>($B$7-0.5*$B$8^2)*$B$10+$B$8*SQRT($B$10)*B934</x:f>
        <x:v>-0.07196982966442544</x:v>
      </x:c>
      <x:c r="D934" s="36" t="n">
        <x:f>$B$6*EXP(C934)</x:f>
        <x:v>93.05589706641067</x:v>
      </x:c>
      <x:c r="E934" s="34"/>
      <x:c r="F934" s="34"/>
      <x:c r="G934" s="34"/>
      <x:c r="H934" s="34"/>
      <x:c r="I934" s="34"/>
      <x:c r="J934" s="34"/>
      <x:c r="K934" s="34"/>
      <x:c r="L934" s="34"/>
      <x:c r="M934" s="34"/>
      <x:c r="N934" s="34"/>
      <x:c r="O934" s="34"/>
      <x:c r="P934" s="34"/>
      <x:c r="Q934" s="34"/>
      <x:c r="R934" s="34"/>
      <x:c r="S934" s="34"/>
      <x:c r="T934" s="34"/>
      <x:c r="U934" s="34"/>
    </x:row>
    <x:row r="935">
      <x:c r="A935" s="34" t="n">
        <x:v>866</x:v>
      </x:c>
      <x:c r="B935" s="39" t="n">
        <x:v>0.5622265280582228</x:v>
      </x:c>
      <x:c r="C935" s="35" t="n">
        <x:f>($B$7-0.5*$B$8^2)*$B$10+$B$8*SQRT($B$10)*B935</x:f>
        <x:v>0.17244530561164456</x:v>
      </x:c>
      <x:c r="D935" s="36" t="n">
        <x:f>$B$6*EXP(C935)</x:f>
        <x:v>118.82068305918708</x:v>
      </x:c>
      <x:c r="E935" s="34"/>
      <x:c r="F935" s="34"/>
      <x:c r="G935" s="34"/>
      <x:c r="H935" s="34"/>
      <x:c r="I935" s="34"/>
      <x:c r="J935" s="34"/>
      <x:c r="K935" s="34"/>
      <x:c r="L935" s="34"/>
      <x:c r="M935" s="34"/>
      <x:c r="N935" s="34"/>
      <x:c r="O935" s="34"/>
      <x:c r="P935" s="34"/>
      <x:c r="Q935" s="34"/>
      <x:c r="R935" s="34"/>
      <x:c r="S935" s="34"/>
      <x:c r="T935" s="34"/>
      <x:c r="U935" s="34"/>
    </x:row>
    <x:row r="936">
      <x:c r="A936" s="34" t="n">
        <x:v>867</x:v>
      </x:c>
      <x:c r="B936" s="39" t="n">
        <x:v>0.7013535744167537</x:v>
      </x:c>
      <x:c r="C936" s="35" t="n">
        <x:f>($B$7-0.5*$B$8^2)*$B$10+$B$8*SQRT($B$10)*B936</x:f>
        <x:v>0.20027071488335074</x:v>
      </x:c>
      <x:c r="D936" s="36" t="n">
        <x:f>$B$6*EXP(C936)</x:f>
        <x:v>122.17334548256045</x:v>
      </x:c>
      <x:c r="E936" s="34"/>
      <x:c r="F936" s="34"/>
      <x:c r="G936" s="34"/>
      <x:c r="H936" s="34"/>
      <x:c r="I936" s="34"/>
      <x:c r="J936" s="34"/>
      <x:c r="K936" s="34"/>
      <x:c r="L936" s="34"/>
      <x:c r="M936" s="34"/>
      <x:c r="N936" s="34"/>
      <x:c r="O936" s="34"/>
      <x:c r="P936" s="34"/>
      <x:c r="Q936" s="34"/>
      <x:c r="R936" s="34"/>
      <x:c r="S936" s="34"/>
      <x:c r="T936" s="34"/>
      <x:c r="U936" s="34"/>
    </x:row>
    <x:row r="937">
      <x:c r="A937" s="34" t="n">
        <x:v>868</x:v>
      </x:c>
      <x:c r="B937" s="39" t="n">
        <x:v>0.4256112325992908</x:v>
      </x:c>
      <x:c r="C937" s="35" t="n">
        <x:f>($B$7-0.5*$B$8^2)*$B$10+$B$8*SQRT($B$10)*B937</x:f>
        <x:v>0.14512224651985817</x:v>
      </x:c>
      <x:c r="D937" s="36" t="n">
        <x:f>$B$6*EXP(C937)</x:f>
        <x:v>115.61809007207071</x:v>
      </x:c>
      <x:c r="E937" s="34"/>
      <x:c r="F937" s="34"/>
      <x:c r="G937" s="34"/>
      <x:c r="H937" s="34"/>
      <x:c r="I937" s="34"/>
      <x:c r="J937" s="34"/>
      <x:c r="K937" s="34"/>
      <x:c r="L937" s="34"/>
      <x:c r="M937" s="34"/>
      <x:c r="N937" s="34"/>
      <x:c r="O937" s="34"/>
      <x:c r="P937" s="34"/>
      <x:c r="Q937" s="34"/>
      <x:c r="R937" s="34"/>
      <x:c r="S937" s="34"/>
      <x:c r="T937" s="34"/>
      <x:c r="U937" s="34"/>
    </x:row>
    <x:row r="938">
      <x:c r="A938" s="34" t="n">
        <x:v>869</x:v>
      </x:c>
      <x:c r="B938" s="39" t="n">
        <x:v>0.695528152986597</x:v>
      </x:c>
      <x:c r="C938" s="35" t="n">
        <x:f>($B$7-0.5*$B$8^2)*$B$10+$B$8*SQRT($B$10)*B938</x:f>
        <x:v>0.1991056305973194</x:v>
      </x:c>
      <x:c r="D938" s="36" t="n">
        <x:f>$B$6*EXP(C938)</x:f>
        <x:v>122.03108612572957</x:v>
      </x:c>
      <x:c r="E938" s="34"/>
      <x:c r="F938" s="34"/>
      <x:c r="G938" s="34"/>
      <x:c r="H938" s="34"/>
      <x:c r="I938" s="34"/>
      <x:c r="J938" s="34"/>
      <x:c r="K938" s="34"/>
      <x:c r="L938" s="34"/>
      <x:c r="M938" s="34"/>
      <x:c r="N938" s="34"/>
      <x:c r="O938" s="34"/>
      <x:c r="P938" s="34"/>
      <x:c r="Q938" s="34"/>
      <x:c r="R938" s="34"/>
      <x:c r="S938" s="34"/>
      <x:c r="T938" s="34"/>
      <x:c r="U938" s="34"/>
    </x:row>
    <x:row r="939">
      <x:c r="A939" s="34" t="n">
        <x:v>870</x:v>
      </x:c>
      <x:c r="B939" s="39" t="n">
        <x:v>-1.3715145614982953</x:v>
      </x:c>
      <x:c r="C939" s="35" t="n">
        <x:f>($B$7-0.5*$B$8^2)*$B$10+$B$8*SQRT($B$10)*B939</x:f>
        <x:v>-0.2143029122996591</x:v>
      </x:c>
      <x:c r="D939" s="36" t="n">
        <x:f>$B$6*EXP(C939)</x:f>
        <x:v>80.71038663024818</x:v>
      </x:c>
      <x:c r="E939" s="34"/>
      <x:c r="F939" s="34"/>
      <x:c r="G939" s="34"/>
      <x:c r="H939" s="34"/>
      <x:c r="I939" s="34"/>
      <x:c r="J939" s="34"/>
      <x:c r="K939" s="34"/>
      <x:c r="L939" s="34"/>
      <x:c r="M939" s="34"/>
      <x:c r="N939" s="34"/>
      <x:c r="O939" s="34"/>
      <x:c r="P939" s="34"/>
      <x:c r="Q939" s="34"/>
      <x:c r="R939" s="34"/>
      <x:c r="S939" s="34"/>
      <x:c r="T939" s="34"/>
      <x:c r="U939" s="34"/>
    </x:row>
    <x:row r="940">
      <x:c r="A940" s="34" t="n">
        <x:v>871</x:v>
      </x:c>
      <x:c r="B940" s="39" t="n">
        <x:v>0.3245454125397838</x:v>
      </x:c>
      <x:c r="C940" s="35" t="n">
        <x:f>($B$7-0.5*$B$8^2)*$B$10+$B$8*SQRT($B$10)*B940</x:f>
        <x:v>0.12490908250795676</x:v>
      </x:c>
      <x:c r="D940" s="36" t="n">
        <x:f>$B$6*EXP(C940)</x:f>
        <x:v>113.3045434734516</x:v>
      </x:c>
      <x:c r="E940" s="34"/>
      <x:c r="F940" s="34"/>
      <x:c r="G940" s="34"/>
      <x:c r="H940" s="34"/>
      <x:c r="I940" s="34"/>
      <x:c r="J940" s="34"/>
      <x:c r="K940" s="34"/>
      <x:c r="L940" s="34"/>
      <x:c r="M940" s="34"/>
      <x:c r="N940" s="34"/>
      <x:c r="O940" s="34"/>
      <x:c r="P940" s="34"/>
      <x:c r="Q940" s="34"/>
      <x:c r="R940" s="34"/>
      <x:c r="S940" s="34"/>
      <x:c r="T940" s="34"/>
      <x:c r="U940" s="34"/>
    </x:row>
    <x:row r="941">
      <x:c r="A941" s="34" t="n">
        <x:v>872</x:v>
      </x:c>
      <x:c r="B941" s="39" t="n">
        <x:v>-0.2077540303928575</x:v>
      </x:c>
      <x:c r="C941" s="35" t="n">
        <x:f>($B$7-0.5*$B$8^2)*$B$10+$B$8*SQRT($B$10)*B941</x:f>
        <x:v>0.01844919392142849</x:v>
      </x:c>
      <x:c r="D941" s="36" t="n">
        <x:f>$B$6*EXP(C941)</x:f>
        <x:v>101.86204317452021</x:v>
      </x:c>
      <x:c r="E941" s="34"/>
      <x:c r="F941" s="34"/>
      <x:c r="G941" s="34"/>
      <x:c r="H941" s="34"/>
      <x:c r="I941" s="34"/>
      <x:c r="J941" s="34"/>
      <x:c r="K941" s="34"/>
      <x:c r="L941" s="34"/>
      <x:c r="M941" s="34"/>
      <x:c r="N941" s="34"/>
      <x:c r="O941" s="34"/>
      <x:c r="P941" s="34"/>
      <x:c r="Q941" s="34"/>
      <x:c r="R941" s="34"/>
      <x:c r="S941" s="34"/>
      <x:c r="T941" s="34"/>
      <x:c r="U941" s="34"/>
    </x:row>
    <x:row r="942">
      <x:c r="A942" s="34" t="n">
        <x:v>873</x:v>
      </x:c>
      <x:c r="B942" s="39" t="n">
        <x:v>-0.7102883055155854</x:v>
      </x:c>
      <x:c r="C942" s="35" t="n">
        <x:f>($B$7-0.5*$B$8^2)*$B$10+$B$8*SQRT($B$10)*B942</x:f>
        <x:v>-0.0820576611031171</x:v>
      </x:c>
      <x:c r="D942" s="36" t="n">
        <x:f>$B$6*EXP(C942)</x:f>
        <x:v>92.12188386704338</x:v>
      </x:c>
      <x:c r="E942" s="34"/>
      <x:c r="F942" s="34"/>
      <x:c r="G942" s="34"/>
      <x:c r="H942" s="34"/>
      <x:c r="I942" s="34"/>
      <x:c r="J942" s="34"/>
      <x:c r="K942" s="34"/>
      <x:c r="L942" s="34"/>
      <x:c r="M942" s="34"/>
      <x:c r="N942" s="34"/>
      <x:c r="O942" s="34"/>
      <x:c r="P942" s="34"/>
      <x:c r="Q942" s="34"/>
      <x:c r="R942" s="34"/>
      <x:c r="S942" s="34"/>
      <x:c r="T942" s="34"/>
      <x:c r="U942" s="34"/>
    </x:row>
    <x:row r="943">
      <x:c r="A943" s="34" t="n">
        <x:v>874</x:v>
      </x:c>
      <x:c r="B943" s="39" t="n">
        <x:v>-0.4196445133738566</x:v>
      </x:c>
      <x:c r="C943" s="35" t="n">
        <x:f>($B$7-0.5*$B$8^2)*$B$10+$B$8*SQRT($B$10)*B943</x:f>
        <x:v>-0.023928902674771324</x:v>
      </x:c>
      <x:c r="D943" s="36" t="n">
        <x:f>$B$6*EXP(C943)</x:f>
        <x:v>97.63551235280696</x:v>
      </x:c>
      <x:c r="E943" s="34"/>
      <x:c r="F943" s="34"/>
      <x:c r="G943" s="34"/>
      <x:c r="H943" s="34"/>
      <x:c r="I943" s="34"/>
      <x:c r="J943" s="34"/>
      <x:c r="K943" s="34"/>
      <x:c r="L943" s="34"/>
      <x:c r="M943" s="34"/>
      <x:c r="N943" s="34"/>
      <x:c r="O943" s="34"/>
      <x:c r="P943" s="34"/>
      <x:c r="Q943" s="34"/>
      <x:c r="R943" s="34"/>
      <x:c r="S943" s="34"/>
      <x:c r="T943" s="34"/>
      <x:c r="U943" s="34"/>
    </x:row>
    <x:row r="944">
      <x:c r="A944" s="34" t="n">
        <x:v>875</x:v>
      </x:c>
      <x:c r="B944" s="39" t="n">
        <x:v>-2.0079807477599863</x:v>
      </x:c>
      <x:c r="C944" s="35" t="n">
        <x:f>($B$7-0.5*$B$8^2)*$B$10+$B$8*SQRT($B$10)*B944</x:f>
        <x:v>-0.3415961495519973</x:v>
      </x:c>
      <x:c r="D944" s="36" t="n">
        <x:f>$B$6*EXP(C944)</x:f>
        <x:v>71.06351370848714</x:v>
      </x:c>
      <x:c r="E944" s="34"/>
      <x:c r="F944" s="34"/>
      <x:c r="G944" s="34"/>
      <x:c r="H944" s="34"/>
      <x:c r="I944" s="34"/>
      <x:c r="J944" s="34"/>
      <x:c r="K944" s="34"/>
      <x:c r="L944" s="34"/>
      <x:c r="M944" s="34"/>
      <x:c r="N944" s="34"/>
      <x:c r="O944" s="34"/>
      <x:c r="P944" s="34"/>
      <x:c r="Q944" s="34"/>
      <x:c r="R944" s="34"/>
      <x:c r="S944" s="34"/>
      <x:c r="T944" s="34"/>
      <x:c r="U944" s="34"/>
    </x:row>
    <x:row r="945">
      <x:c r="A945" s="34" t="n">
        <x:v>876</x:v>
      </x:c>
      <x:c r="B945" s="39" t="n">
        <x:v>1.3118532315035643</x:v>
      </x:c>
      <x:c r="C945" s="35" t="n">
        <x:f>($B$7-0.5*$B$8^2)*$B$10+$B$8*SQRT($B$10)*B945</x:f>
        <x:v>0.3223706463007129</x:v>
      </x:c>
      <x:c r="D945" s="36" t="n">
        <x:f>$B$6*EXP(C945)</x:f>
        <x:v>138.0396319939951</x:v>
      </x:c>
      <x:c r="E945" s="34"/>
      <x:c r="F945" s="34"/>
      <x:c r="G945" s="34"/>
      <x:c r="H945" s="34"/>
      <x:c r="I945" s="34"/>
      <x:c r="J945" s="34"/>
      <x:c r="K945" s="34"/>
      <x:c r="L945" s="34"/>
      <x:c r="M945" s="34"/>
      <x:c r="N945" s="34"/>
      <x:c r="O945" s="34"/>
      <x:c r="P945" s="34"/>
      <x:c r="Q945" s="34"/>
      <x:c r="R945" s="34"/>
      <x:c r="S945" s="34"/>
      <x:c r="T945" s="34"/>
      <x:c r="U945" s="34"/>
    </x:row>
    <x:row r="946">
      <x:c r="A946" s="34" t="n">
        <x:v>877</x:v>
      </x:c>
      <x:c r="B946" s="39" t="n">
        <x:v>0.644262666008568</x:v>
      </x:c>
      <x:c r="C946" s="35" t="n">
        <x:f>($B$7-0.5*$B$8^2)*$B$10+$B$8*SQRT($B$10)*B946</x:f>
        <x:v>0.1888525332017136</x:v>
      </x:c>
      <x:c r="D946" s="36" t="n">
        <x:f>$B$6*EXP(C946)</x:f>
        <x:v>120.78628196860997</x:v>
      </x:c>
      <x:c r="E946" s="34"/>
      <x:c r="F946" s="34"/>
      <x:c r="G946" s="34"/>
      <x:c r="H946" s="34"/>
      <x:c r="I946" s="34"/>
      <x:c r="J946" s="34"/>
      <x:c r="K946" s="34"/>
      <x:c r="L946" s="34"/>
      <x:c r="M946" s="34"/>
      <x:c r="N946" s="34"/>
      <x:c r="O946" s="34"/>
      <x:c r="P946" s="34"/>
      <x:c r="Q946" s="34"/>
      <x:c r="R946" s="34"/>
      <x:c r="S946" s="34"/>
      <x:c r="T946" s="34"/>
      <x:c r="U946" s="34"/>
    </x:row>
    <x:row r="947">
      <x:c r="A947" s="34" t="n">
        <x:v>878</x:v>
      </x:c>
      <x:c r="B947" s="39" t="n">
        <x:v>1.49108124271606</x:v>
      </x:c>
      <x:c r="C947" s="35" t="n">
        <x:f>($B$7-0.5*$B$8^2)*$B$10+$B$8*SQRT($B$10)*B947</x:f>
        <x:v>0.358216248543212</x:v>
      </x:c>
      <x:c r="D947" s="36" t="n">
        <x:f>$B$6*EXP(C947)</x:f>
        <x:v>143.07749900355938</x:v>
      </x:c>
      <x:c r="E947" s="34"/>
      <x:c r="F947" s="34"/>
      <x:c r="G947" s="34"/>
      <x:c r="H947" s="34"/>
      <x:c r="I947" s="34"/>
      <x:c r="J947" s="34"/>
      <x:c r="K947" s="34"/>
      <x:c r="L947" s="34"/>
      <x:c r="M947" s="34"/>
      <x:c r="N947" s="34"/>
      <x:c r="O947" s="34"/>
      <x:c r="P947" s="34"/>
      <x:c r="Q947" s="34"/>
      <x:c r="R947" s="34"/>
      <x:c r="S947" s="34"/>
      <x:c r="T947" s="34"/>
      <x:c r="U947" s="34"/>
    </x:row>
    <x:row r="948">
      <x:c r="A948" s="34" t="n">
        <x:v>879</x:v>
      </x:c>
      <x:c r="B948" s="39" t="n">
        <x:v>-1.033161900570181</x:v>
      </x:c>
      <x:c r="C948" s="35" t="n">
        <x:f>($B$7-0.5*$B$8^2)*$B$10+$B$8*SQRT($B$10)*B948</x:f>
        <x:v>-0.14663238011403623</x:v>
      </x:c>
      <x:c r="D948" s="36" t="n">
        <x:f>$B$6*EXP(C948)</x:f>
        <x:v>86.36113997916644</x:v>
      </x:c>
      <x:c r="E948" s="34"/>
      <x:c r="F948" s="34"/>
      <x:c r="G948" s="34"/>
      <x:c r="H948" s="34"/>
      <x:c r="I948" s="34"/>
      <x:c r="J948" s="34"/>
      <x:c r="K948" s="34"/>
      <x:c r="L948" s="34"/>
      <x:c r="M948" s="34"/>
      <x:c r="N948" s="34"/>
      <x:c r="O948" s="34"/>
      <x:c r="P948" s="34"/>
      <x:c r="Q948" s="34"/>
      <x:c r="R948" s="34"/>
      <x:c r="S948" s="34"/>
      <x:c r="T948" s="34"/>
      <x:c r="U948" s="34"/>
    </x:row>
    <x:row r="949">
      <x:c r="A949" s="34" t="n">
        <x:v>880</x:v>
      </x:c>
      <x:c r="B949" s="39" t="n">
        <x:v>0.20039066117615456</x:v>
      </x:c>
      <x:c r="C949" s="35" t="n">
        <x:f>($B$7-0.5*$B$8^2)*$B$10+$B$8*SQRT($B$10)*B949</x:f>
        <x:v>0.1000781322352309</x:v>
      </x:c>
      <x:c r="D949" s="36" t="n">
        <x:f>$B$6*EXP(C949)</x:f>
        <x:v>110.52572709232156</x:v>
      </x:c>
      <x:c r="E949" s="34"/>
      <x:c r="F949" s="34"/>
      <x:c r="G949" s="34"/>
      <x:c r="H949" s="34"/>
      <x:c r="I949" s="34"/>
      <x:c r="J949" s="34"/>
      <x:c r="K949" s="34"/>
      <x:c r="L949" s="34"/>
      <x:c r="M949" s="34"/>
      <x:c r="N949" s="34"/>
      <x:c r="O949" s="34"/>
      <x:c r="P949" s="34"/>
      <x:c r="Q949" s="34"/>
      <x:c r="R949" s="34"/>
      <x:c r="S949" s="34"/>
      <x:c r="T949" s="34"/>
      <x:c r="U949" s="34"/>
    </x:row>
    <x:row r="950">
      <x:c r="A950" s="34" t="n">
        <x:v>881</x:v>
      </x:c>
      <x:c r="B950" s="39" t="n">
        <x:v>0.5979148628306649</x:v>
      </x:c>
      <x:c r="C950" s="35" t="n">
        <x:f>($B$7-0.5*$B$8^2)*$B$10+$B$8*SQRT($B$10)*B950</x:f>
        <x:v>0.17958297256613298</x:v>
      </x:c>
      <x:c r="D950" s="36" t="n">
        <x:f>$B$6*EXP(C950)</x:f>
        <x:v>119.67181947277778</x:v>
      </x:c>
      <x:c r="E950" s="34"/>
      <x:c r="F950" s="34"/>
      <x:c r="G950" s="34"/>
      <x:c r="H950" s="34"/>
      <x:c r="I950" s="34"/>
      <x:c r="J950" s="34"/>
      <x:c r="K950" s="34"/>
      <x:c r="L950" s="34"/>
      <x:c r="M950" s="34"/>
      <x:c r="N950" s="34"/>
      <x:c r="O950" s="34"/>
      <x:c r="P950" s="34"/>
      <x:c r="Q950" s="34"/>
      <x:c r="R950" s="34"/>
      <x:c r="S950" s="34"/>
      <x:c r="T950" s="34"/>
      <x:c r="U950" s="34"/>
    </x:row>
    <x:row r="951">
      <x:c r="A951" s="34" t="n">
        <x:v>882</x:v>
      </x:c>
      <x:c r="B951" s="39" t="n">
        <x:v>1.0616463863919252</x:v>
      </x:c>
      <x:c r="C951" s="35" t="n">
        <x:f>($B$7-0.5*$B$8^2)*$B$10+$B$8*SQRT($B$10)*B951</x:f>
        <x:v>0.2723292772783851</x:v>
      </x:c>
      <x:c r="D951" s="36" t="n">
        <x:f>$B$6*EXP(C951)</x:f>
        <x:v>131.301927755201</x:v>
      </x:c>
      <x:c r="E951" s="34"/>
      <x:c r="F951" s="34"/>
      <x:c r="G951" s="34"/>
      <x:c r="H951" s="34"/>
      <x:c r="I951" s="34"/>
      <x:c r="J951" s="34"/>
      <x:c r="K951" s="34"/>
      <x:c r="L951" s="34"/>
      <x:c r="M951" s="34"/>
      <x:c r="N951" s="34"/>
      <x:c r="O951" s="34"/>
      <x:c r="P951" s="34"/>
      <x:c r="Q951" s="34"/>
      <x:c r="R951" s="34"/>
      <x:c r="S951" s="34"/>
      <x:c r="T951" s="34"/>
      <x:c r="U951" s="34"/>
    </x:row>
    <x:row r="952">
      <x:c r="A952" s="34" t="n">
        <x:v>883</x:v>
      </x:c>
      <x:c r="B952" s="39" t="n">
        <x:v>-1.3951924155916724</x:v>
      </x:c>
      <x:c r="C952" s="35" t="n">
        <x:f>($B$7-0.5*$B$8^2)*$B$10+$B$8*SQRT($B$10)*B952</x:f>
        <x:v>-0.21903848311833451</x:v>
      </x:c>
      <x:c r="D952" s="36" t="n">
        <x:f>$B$6*EXP(C952)</x:f>
        <x:v>80.32908044237183</x:v>
      </x:c>
      <x:c r="E952" s="34"/>
      <x:c r="F952" s="34"/>
      <x:c r="G952" s="34"/>
      <x:c r="H952" s="34"/>
      <x:c r="I952" s="34"/>
      <x:c r="J952" s="34"/>
      <x:c r="K952" s="34"/>
      <x:c r="L952" s="34"/>
      <x:c r="M952" s="34"/>
      <x:c r="N952" s="34"/>
      <x:c r="O952" s="34"/>
      <x:c r="P952" s="34"/>
      <x:c r="Q952" s="34"/>
      <x:c r="R952" s="34"/>
      <x:c r="S952" s="34"/>
      <x:c r="T952" s="34"/>
      <x:c r="U952" s="34"/>
    </x:row>
    <x:row r="953">
      <x:c r="A953" s="34" t="n">
        <x:v>884</x:v>
      </x:c>
      <x:c r="B953" s="39" t="n">
        <x:v>0.4560454737337047</x:v>
      </x:c>
      <x:c r="C953" s="35" t="n">
        <x:f>($B$7-0.5*$B$8^2)*$B$10+$B$8*SQRT($B$10)*B953</x:f>
        <x:v>0.15120909474674094</x:v>
      </x:c>
      <x:c r="D953" s="36" t="n">
        <x:f>$B$6*EXP(C953)</x:f>
        <x:v>116.3239859998738</x:v>
      </x:c>
      <x:c r="E953" s="34"/>
      <x:c r="F953" s="34"/>
      <x:c r="G953" s="34"/>
      <x:c r="H953" s="34"/>
      <x:c r="I953" s="34"/>
      <x:c r="J953" s="34"/>
      <x:c r="K953" s="34"/>
      <x:c r="L953" s="34"/>
      <x:c r="M953" s="34"/>
      <x:c r="N953" s="34"/>
      <x:c r="O953" s="34"/>
      <x:c r="P953" s="34"/>
      <x:c r="Q953" s="34"/>
      <x:c r="R953" s="34"/>
      <x:c r="S953" s="34"/>
      <x:c r="T953" s="34"/>
      <x:c r="U953" s="34"/>
    </x:row>
    <x:row r="954">
      <x:c r="A954" s="34" t="n">
        <x:v>885</x:v>
      </x:c>
      <x:c r="B954" s="39" t="n">
        <x:v>-0.7406577947865496</x:v>
      </x:c>
      <x:c r="C954" s="35" t="n">
        <x:f>($B$7-0.5*$B$8^2)*$B$10+$B$8*SQRT($B$10)*B954</x:f>
        <x:v>-0.08813155895730992</x:v>
      </x:c>
      <x:c r="D954" s="36" t="n">
        <x:f>$B$6*EXP(C954)</x:f>
        <x:v>91.56404081017756</x:v>
      </x:c>
      <x:c r="E954" s="34"/>
      <x:c r="F954" s="34"/>
      <x:c r="G954" s="34"/>
      <x:c r="H954" s="34"/>
      <x:c r="I954" s="34"/>
      <x:c r="J954" s="34"/>
      <x:c r="K954" s="34"/>
      <x:c r="L954" s="34"/>
      <x:c r="M954" s="34"/>
      <x:c r="N954" s="34"/>
      <x:c r="O954" s="34"/>
      <x:c r="P954" s="34"/>
      <x:c r="Q954" s="34"/>
      <x:c r="R954" s="34"/>
      <x:c r="S954" s="34"/>
      <x:c r="T954" s="34"/>
      <x:c r="U954" s="34"/>
    </x:row>
    <x:row r="955">
      <x:c r="A955" s="34" t="n">
        <x:v>886</x:v>
      </x:c>
      <x:c r="B955" s="39" t="n">
        <x:v>-0.6490370267056249</x:v>
      </x:c>
      <x:c r="C955" s="35" t="n">
        <x:f>($B$7-0.5*$B$8^2)*$B$10+$B$8*SQRT($B$10)*B955</x:f>
        <x:v>-0.06980740534112498</x:v>
      </x:c>
      <x:c r="D955" s="36" t="n">
        <x:f>$B$6*EXP(C955)</x:f>
        <x:v>93.25734112692437</x:v>
      </x:c>
      <x:c r="E955" s="34"/>
      <x:c r="F955" s="34"/>
      <x:c r="G955" s="34"/>
      <x:c r="H955" s="34"/>
      <x:c r="I955" s="34"/>
      <x:c r="J955" s="34"/>
      <x:c r="K955" s="34"/>
      <x:c r="L955" s="34"/>
      <x:c r="M955" s="34"/>
      <x:c r="N955" s="34"/>
      <x:c r="O955" s="34"/>
      <x:c r="P955" s="34"/>
      <x:c r="Q955" s="34"/>
      <x:c r="R955" s="34"/>
      <x:c r="S955" s="34"/>
      <x:c r="T955" s="34"/>
      <x:c r="U955" s="34"/>
    </x:row>
    <x:row r="956">
      <x:c r="A956" s="34" t="n">
        <x:v>887</x:v>
      </x:c>
      <x:c r="B956" s="39" t="n">
        <x:v>-1.3888394958737982</x:v>
      </x:c>
      <x:c r="C956" s="35" t="n">
        <x:f>($B$7-0.5*$B$8^2)*$B$10+$B$8*SQRT($B$10)*B956</x:f>
        <x:v>-0.21776789917475964</x:v>
      </x:c>
      <x:c r="D956" s="36" t="n">
        <x:f>$B$6*EXP(C956)</x:f>
        <x:v>80.43121015062806</x:v>
      </x:c>
      <x:c r="E956" s="34"/>
      <x:c r="F956" s="34"/>
      <x:c r="G956" s="34"/>
      <x:c r="H956" s="34"/>
      <x:c r="I956" s="34"/>
      <x:c r="J956" s="34"/>
      <x:c r="K956" s="34"/>
      <x:c r="L956" s="34"/>
      <x:c r="M956" s="34"/>
      <x:c r="N956" s="34"/>
      <x:c r="O956" s="34"/>
      <x:c r="P956" s="34"/>
      <x:c r="Q956" s="34"/>
      <x:c r="R956" s="34"/>
      <x:c r="S956" s="34"/>
      <x:c r="T956" s="34"/>
      <x:c r="U956" s="34"/>
    </x:row>
    <x:row r="957">
      <x:c r="A957" s="34" t="n">
        <x:v>888</x:v>
      </x:c>
      <x:c r="B957" s="39" t="n">
        <x:v>-0.42796926781291694</x:v>
      </x:c>
      <x:c r="C957" s="35" t="n">
        <x:f>($B$7-0.5*$B$8^2)*$B$10+$B$8*SQRT($B$10)*B957</x:f>
        <x:v>-0.025593853562583396</x:v>
      </x:c>
      <x:c r="D957" s="36" t="n">
        <x:f>$B$6*EXP(C957)</x:f>
        <x:v>97.4730892705812</x:v>
      </x:c>
      <x:c r="E957" s="34"/>
      <x:c r="F957" s="34"/>
      <x:c r="G957" s="34"/>
      <x:c r="H957" s="34"/>
      <x:c r="I957" s="34"/>
      <x:c r="J957" s="34"/>
      <x:c r="K957" s="34"/>
      <x:c r="L957" s="34"/>
      <x:c r="M957" s="34"/>
      <x:c r="N957" s="34"/>
      <x:c r="O957" s="34"/>
      <x:c r="P957" s="34"/>
      <x:c r="Q957" s="34"/>
      <x:c r="R957" s="34"/>
      <x:c r="S957" s="34"/>
      <x:c r="T957" s="34"/>
      <x:c r="U957" s="34"/>
    </x:row>
    <x:row r="958">
      <x:c r="A958" s="34" t="n">
        <x:v>889</x:v>
      </x:c>
      <x:c r="B958" s="39" t="n">
        <x:v>-0.16854101451165948</x:v>
      </x:c>
      <x:c r="C958" s="35" t="n">
        <x:f>($B$7-0.5*$B$8^2)*$B$10+$B$8*SQRT($B$10)*B958</x:f>
        <x:v>0.0262917970976681</x:v>
      </x:c>
      <x:c r="D958" s="36" t="n">
        <x:f>$B$6*EXP(C958)</x:f>
        <x:v>102.66404754818552</x:v>
      </x:c>
      <x:c r="E958" s="34"/>
      <x:c r="F958" s="34"/>
      <x:c r="G958" s="34"/>
      <x:c r="H958" s="34"/>
      <x:c r="I958" s="34"/>
      <x:c r="J958" s="34"/>
      <x:c r="K958" s="34"/>
      <x:c r="L958" s="34"/>
      <x:c r="M958" s="34"/>
      <x:c r="N958" s="34"/>
      <x:c r="O958" s="34"/>
      <x:c r="P958" s="34"/>
      <x:c r="Q958" s="34"/>
      <x:c r="R958" s="34"/>
      <x:c r="S958" s="34"/>
      <x:c r="T958" s="34"/>
      <x:c r="U958" s="34"/>
    </x:row>
    <x:row r="959">
      <x:c r="A959" s="34" t="n">
        <x:v>890</x:v>
      </x:c>
      <x:c r="B959" s="39" t="n">
        <x:v>-0.7735145795534337</x:v>
      </x:c>
      <x:c r="C959" s="35" t="n">
        <x:f>($B$7-0.5*$B$8^2)*$B$10+$B$8*SQRT($B$10)*B959</x:f>
        <x:v>-0.09470291591068675</x:v>
      </x:c>
      <x:c r="D959" s="36" t="n">
        <x:f>$B$6*EXP(C959)</x:f>
        <x:v>90.96431348324413</x:v>
      </x:c>
      <x:c r="E959" s="34"/>
      <x:c r="F959" s="34"/>
      <x:c r="G959" s="34"/>
      <x:c r="H959" s="34"/>
      <x:c r="I959" s="34"/>
      <x:c r="J959" s="34"/>
      <x:c r="K959" s="34"/>
      <x:c r="L959" s="34"/>
      <x:c r="M959" s="34"/>
      <x:c r="N959" s="34"/>
      <x:c r="O959" s="34"/>
      <x:c r="P959" s="34"/>
      <x:c r="Q959" s="34"/>
      <x:c r="R959" s="34"/>
      <x:c r="S959" s="34"/>
      <x:c r="T959" s="34"/>
      <x:c r="U959" s="34"/>
    </x:row>
    <x:row r="960">
      <x:c r="A960" s="34" t="n">
        <x:v>891</x:v>
      </x:c>
      <x:c r="B960" s="39" t="n">
        <x:v>0.18168298050503132</x:v>
      </x:c>
      <x:c r="C960" s="35" t="n">
        <x:f>($B$7-0.5*$B$8^2)*$B$10+$B$8*SQRT($B$10)*B960</x:f>
        <x:v>0.09633659610100626</x:v>
      </x:c>
      <x:c r="D960" s="36" t="n">
        <x:f>$B$6*EXP(C960)</x:f>
        <x:v>110.11296375663777</x:v>
      </x:c>
      <x:c r="E960" s="34"/>
      <x:c r="F960" s="34"/>
      <x:c r="G960" s="34"/>
      <x:c r="H960" s="34"/>
      <x:c r="I960" s="34"/>
      <x:c r="J960" s="34"/>
      <x:c r="K960" s="34"/>
      <x:c r="L960" s="34"/>
      <x:c r="M960" s="34"/>
      <x:c r="N960" s="34"/>
      <x:c r="O960" s="34"/>
      <x:c r="P960" s="34"/>
      <x:c r="Q960" s="34"/>
      <x:c r="R960" s="34"/>
      <x:c r="S960" s="34"/>
      <x:c r="T960" s="34"/>
      <x:c r="U960" s="34"/>
    </x:row>
    <x:row r="961">
      <x:c r="A961" s="34" t="n">
        <x:v>892</x:v>
      </x:c>
      <x:c r="B961" s="39" t="n">
        <x:v>-1.4294839300100906</x:v>
      </x:c>
      <x:c r="C961" s="35" t="n">
        <x:f>($B$7-0.5*$B$8^2)*$B$10+$B$8*SQRT($B$10)*B961</x:f>
        <x:v>-0.22589678600201812</x:v>
      </x:c>
      <x:c r="D961" s="36" t="n">
        <x:f>$B$6*EXP(C961)</x:f>
        <x:v>79.7800441589453</x:v>
      </x:c>
      <x:c r="E961" s="34"/>
      <x:c r="F961" s="34"/>
      <x:c r="G961" s="34"/>
      <x:c r="H961" s="34"/>
      <x:c r="I961" s="34"/>
      <x:c r="J961" s="34"/>
      <x:c r="K961" s="34"/>
      <x:c r="L961" s="34"/>
      <x:c r="M961" s="34"/>
      <x:c r="N961" s="34"/>
      <x:c r="O961" s="34"/>
      <x:c r="P961" s="34"/>
      <x:c r="Q961" s="34"/>
      <x:c r="R961" s="34"/>
      <x:c r="S961" s="34"/>
      <x:c r="T961" s="34"/>
      <x:c r="U961" s="34"/>
    </x:row>
    <x:row r="962">
      <x:c r="A962" s="34" t="n">
        <x:v>893</x:v>
      </x:c>
      <x:c r="B962" s="39" t="n">
        <x:v>-1.1354027602820307</x:v>
      </x:c>
      <x:c r="C962" s="35" t="n">
        <x:f>($B$7-0.5*$B$8^2)*$B$10+$B$8*SQRT($B$10)*B962</x:f>
        <x:v>-0.16708055205640615</x:v>
      </x:c>
      <x:c r="D962" s="36" t="n">
        <x:f>$B$6*EXP(C962)</x:f>
        <x:v>84.6131450963631</x:v>
      </x:c>
      <x:c r="E962" s="34"/>
      <x:c r="F962" s="34"/>
      <x:c r="G962" s="34"/>
      <x:c r="H962" s="34"/>
      <x:c r="I962" s="34"/>
      <x:c r="J962" s="34"/>
      <x:c r="K962" s="34"/>
      <x:c r="L962" s="34"/>
      <x:c r="M962" s="34"/>
      <x:c r="N962" s="34"/>
      <x:c r="O962" s="34"/>
      <x:c r="P962" s="34"/>
      <x:c r="Q962" s="34"/>
      <x:c r="R962" s="34"/>
      <x:c r="S962" s="34"/>
      <x:c r="T962" s="34"/>
      <x:c r="U962" s="34"/>
    </x:row>
    <x:row r="963">
      <x:c r="A963" s="34" t="n">
        <x:v>894</x:v>
      </x:c>
      <x:c r="B963" s="39" t="n">
        <x:v>-0.382732766878966</x:v>
      </x:c>
      <x:c r="C963" s="35" t="n">
        <x:f>($B$7-0.5*$B$8^2)*$B$10+$B$8*SQRT($B$10)*B963</x:f>
        <x:v>-0.016546553375793208</x:v>
      </x:c>
      <x:c r="D963" s="36" t="n">
        <x:f>$B$6*EXP(C963)</x:f>
        <x:v>98.3589588909071</x:v>
      </x:c>
      <x:c r="E963" s="34"/>
      <x:c r="F963" s="34"/>
      <x:c r="G963" s="34"/>
      <x:c r="H963" s="34"/>
      <x:c r="I963" s="34"/>
      <x:c r="J963" s="34"/>
      <x:c r="K963" s="34"/>
      <x:c r="L963" s="34"/>
      <x:c r="M963" s="34"/>
      <x:c r="N963" s="34"/>
      <x:c r="O963" s="34"/>
      <x:c r="P963" s="34"/>
      <x:c r="Q963" s="34"/>
      <x:c r="R963" s="34"/>
      <x:c r="S963" s="34"/>
      <x:c r="T963" s="34"/>
      <x:c r="U963" s="34"/>
    </x:row>
    <x:row r="964">
      <x:c r="A964" s="34" t="n">
        <x:v>895</x:v>
      </x:c>
      <x:c r="B964" s="39" t="n">
        <x:v>0.8803499134093727</x:v>
      </x:c>
      <x:c r="C964" s="35" t="n">
        <x:f>($B$7-0.5*$B$8^2)*$B$10+$B$8*SQRT($B$10)*B964</x:f>
        <x:v>0.23606998268187457</x:v>
      </x:c>
      <x:c r="D964" s="36" t="n">
        <x:f>$B$6*EXP(C964)</x:f>
        <x:v>126.62629235414906</x:v>
      </x:c>
      <x:c r="E964" s="34"/>
      <x:c r="F964" s="34"/>
      <x:c r="G964" s="34"/>
      <x:c r="H964" s="34"/>
      <x:c r="I964" s="34"/>
      <x:c r="J964" s="34"/>
      <x:c r="K964" s="34"/>
      <x:c r="L964" s="34"/>
      <x:c r="M964" s="34"/>
      <x:c r="N964" s="34"/>
      <x:c r="O964" s="34"/>
      <x:c r="P964" s="34"/>
      <x:c r="Q964" s="34"/>
      <x:c r="R964" s="34"/>
      <x:c r="S964" s="34"/>
      <x:c r="T964" s="34"/>
      <x:c r="U964" s="34"/>
    </x:row>
    <x:row r="965">
      <x:c r="A965" s="34" t="n">
        <x:v>896</x:v>
      </x:c>
      <x:c r="B965" s="39" t="n">
        <x:v>0.3914330555475419</x:v>
      </x:c>
      <x:c r="C965" s="35" t="n">
        <x:f>($B$7-0.5*$B$8^2)*$B$10+$B$8*SQRT($B$10)*B965</x:f>
        <x:v>0.13828661110950838</x:v>
      </x:c>
      <x:c r="D965" s="36" t="n">
        <x:f>$B$6*EXP(C965)</x:f>
        <x:v>114.83046199755947</x:v>
      </x:c>
      <x:c r="E965" s="34"/>
      <x:c r="F965" s="34"/>
      <x:c r="G965" s="34"/>
      <x:c r="H965" s="34"/>
      <x:c r="I965" s="34"/>
      <x:c r="J965" s="34"/>
      <x:c r="K965" s="34"/>
      <x:c r="L965" s="34"/>
      <x:c r="M965" s="34"/>
      <x:c r="N965" s="34"/>
      <x:c r="O965" s="34"/>
      <x:c r="P965" s="34"/>
      <x:c r="Q965" s="34"/>
      <x:c r="R965" s="34"/>
      <x:c r="S965" s="34"/>
      <x:c r="T965" s="34"/>
      <x:c r="U965" s="34"/>
    </x:row>
    <x:row r="966">
      <x:c r="A966" s="34" t="n">
        <x:v>897</x:v>
      </x:c>
      <x:c r="B966" s="39" t="n">
        <x:v>0.5274783490308443</x:v>
      </x:c>
      <x:c r="C966" s="35" t="n">
        <x:f>($B$7-0.5*$B$8^2)*$B$10+$B$8*SQRT($B$10)*B966</x:f>
        <x:v>0.16549566980616887</x:v>
      </x:c>
      <x:c r="D966" s="36" t="n">
        <x:f>$B$6*EXP(C966)</x:f>
        <x:v>117.99778531755764</x:v>
      </x:c>
      <x:c r="E966" s="34"/>
      <x:c r="F966" s="34"/>
      <x:c r="G966" s="34"/>
      <x:c r="H966" s="34"/>
      <x:c r="I966" s="34"/>
      <x:c r="J966" s="34"/>
      <x:c r="K966" s="34"/>
      <x:c r="L966" s="34"/>
      <x:c r="M966" s="34"/>
      <x:c r="N966" s="34"/>
      <x:c r="O966" s="34"/>
      <x:c r="P966" s="34"/>
      <x:c r="Q966" s="34"/>
      <x:c r="R966" s="34"/>
      <x:c r="S966" s="34"/>
      <x:c r="T966" s="34"/>
      <x:c r="U966" s="34"/>
    </x:row>
    <x:row r="967">
      <x:c r="A967" s="34" t="n">
        <x:v>898</x:v>
      </x:c>
      <x:c r="B967" s="39" t="n">
        <x:v>0.36547079169569174</x:v>
      </x:c>
      <x:c r="C967" s="35" t="n">
        <x:f>($B$7-0.5*$B$8^2)*$B$10+$B$8*SQRT($B$10)*B967</x:f>
        <x:v>0.13309415833913835</x:v>
      </x:c>
      <x:c r="D967" s="36" t="n">
        <x:f>$B$6*EXP(C967)</x:f>
        <x:v>114.23575557572528</x:v>
      </x:c>
      <x:c r="E967" s="34"/>
      <x:c r="F967" s="34"/>
      <x:c r="G967" s="34"/>
      <x:c r="H967" s="34"/>
      <x:c r="I967" s="34"/>
      <x:c r="J967" s="34"/>
      <x:c r="K967" s="34"/>
      <x:c r="L967" s="34"/>
      <x:c r="M967" s="34"/>
      <x:c r="N967" s="34"/>
      <x:c r="O967" s="34"/>
      <x:c r="P967" s="34"/>
      <x:c r="Q967" s="34"/>
      <x:c r="R967" s="34"/>
      <x:c r="S967" s="34"/>
      <x:c r="T967" s="34"/>
      <x:c r="U967" s="34"/>
    </x:row>
    <x:row r="968">
      <x:c r="A968" s="34" t="n">
        <x:v>899</x:v>
      </x:c>
      <x:c r="B968" s="39" t="n">
        <x:v>-0.21334324948472247</x:v>
      </x:c>
      <x:c r="C968" s="35" t="n">
        <x:f>($B$7-0.5*$B$8^2)*$B$10+$B$8*SQRT($B$10)*B968</x:f>
        <x:v>0.017331350103055504</x:v>
      </x:c>
      <x:c r="D968" s="36" t="n">
        <x:f>$B$6*EXP(C968)</x:f>
        <x:v>101.74824093764461</x:v>
      </x:c>
      <x:c r="E968" s="34"/>
      <x:c r="F968" s="34"/>
      <x:c r="G968" s="34"/>
      <x:c r="H968" s="34"/>
      <x:c r="I968" s="34"/>
      <x:c r="J968" s="34"/>
      <x:c r="K968" s="34"/>
      <x:c r="L968" s="34"/>
      <x:c r="M968" s="34"/>
      <x:c r="N968" s="34"/>
      <x:c r="O968" s="34"/>
      <x:c r="P968" s="34"/>
      <x:c r="Q968" s="34"/>
      <x:c r="R968" s="34"/>
      <x:c r="S968" s="34"/>
      <x:c r="T968" s="34"/>
      <x:c r="U968" s="34"/>
    </x:row>
    <x:row r="969">
      <x:c r="A969" s="34" t="n">
        <x:v>900</x:v>
      </x:c>
      <x:c r="B969" s="39" t="n">
        <x:v>1.4489474366522979</x:v>
      </x:c>
      <x:c r="C969" s="35" t="n">
        <x:f>($B$7-0.5*$B$8^2)*$B$10+$B$8*SQRT($B$10)*B969</x:f>
        <x:v>0.34978948733045956</x:v>
      </x:c>
      <x:c r="D969" s="36" t="n">
        <x:f>$B$6*EXP(C969)</x:f>
        <x:v>141.8768848336542</x:v>
      </x:c>
      <x:c r="E969" s="34"/>
      <x:c r="F969" s="34"/>
      <x:c r="G969" s="34"/>
      <x:c r="H969" s="34"/>
      <x:c r="I969" s="34"/>
      <x:c r="J969" s="34"/>
      <x:c r="K969" s="34"/>
      <x:c r="L969" s="34"/>
      <x:c r="M969" s="34"/>
      <x:c r="N969" s="34"/>
      <x:c r="O969" s="34"/>
      <x:c r="P969" s="34"/>
      <x:c r="Q969" s="34"/>
      <x:c r="R969" s="34"/>
      <x:c r="S969" s="34"/>
      <x:c r="T969" s="34"/>
      <x:c r="U969" s="34"/>
    </x:row>
    <x:row r="970">
      <x:c r="A970" s="34" t="n">
        <x:v>901</x:v>
      </x:c>
      <x:c r="B970" s="39" t="n">
        <x:v>-0.2657674167477037</x:v>
      </x:c>
      <x:c r="C970" s="35" t="n">
        <x:f>($B$7-0.5*$B$8^2)*$B$10+$B$8*SQRT($B$10)*B970</x:f>
        <x:v>0.006846516650459253</x:v>
      </x:c>
      <x:c r="D970" s="36" t="n">
        <x:f>$B$6*EXP(C970)</x:f>
        <x:v>100.68700076254311</x:v>
      </x:c>
      <x:c r="E970" s="34"/>
      <x:c r="F970" s="34"/>
      <x:c r="G970" s="34"/>
      <x:c r="H970" s="34"/>
      <x:c r="I970" s="34"/>
      <x:c r="J970" s="34"/>
      <x:c r="K970" s="34"/>
      <x:c r="L970" s="34"/>
      <x:c r="M970" s="34"/>
      <x:c r="N970" s="34"/>
      <x:c r="O970" s="34"/>
      <x:c r="P970" s="34"/>
      <x:c r="Q970" s="34"/>
      <x:c r="R970" s="34"/>
      <x:c r="S970" s="34"/>
      <x:c r="T970" s="34"/>
      <x:c r="U970" s="34"/>
    </x:row>
    <x:row r="971">
      <x:c r="A971" s="34" t="n">
        <x:v>902</x:v>
      </x:c>
      <x:c r="B971" s="39" t="n">
        <x:v>-0.21864007351021825</x:v>
      </x:c>
      <x:c r="C971" s="35" t="n">
        <x:f>($B$7-0.5*$B$8^2)*$B$10+$B$8*SQRT($B$10)*B971</x:f>
        <x:v>0.016271985297956343</x:v>
      </x:c>
      <x:c r="D971" s="36" t="n">
        <x:f>$B$6*EXP(C971)</x:f>
        <x:v>101.64050950573338</x:v>
      </x:c>
      <x:c r="E971" s="34"/>
      <x:c r="F971" s="34"/>
      <x:c r="G971" s="34"/>
      <x:c r="H971" s="34"/>
      <x:c r="I971" s="34"/>
      <x:c r="J971" s="34"/>
      <x:c r="K971" s="34"/>
      <x:c r="L971" s="34"/>
      <x:c r="M971" s="34"/>
      <x:c r="N971" s="34"/>
      <x:c r="O971" s="34"/>
      <x:c r="P971" s="34"/>
      <x:c r="Q971" s="34"/>
      <x:c r="R971" s="34"/>
      <x:c r="S971" s="34"/>
      <x:c r="T971" s="34"/>
      <x:c r="U971" s="34"/>
    </x:row>
    <x:row r="972">
      <x:c r="A972" s="34" t="n">
        <x:v>903</x:v>
      </x:c>
      <x:c r="B972" s="39" t="n">
        <x:v>-1.3281110257139273</x:v>
      </x:c>
      <x:c r="C972" s="35" t="n">
        <x:f>($B$7-0.5*$B$8^2)*$B$10+$B$8*SQRT($B$10)*B972</x:f>
        <x:v>-0.20562220514278545</x:v>
      </x:c>
      <x:c r="D972" s="36" t="n">
        <x:f>$B$6*EXP(C972)</x:f>
        <x:v>81.41405963198581</x:v>
      </x:c>
      <x:c r="E972" s="34"/>
      <x:c r="F972" s="34"/>
      <x:c r="G972" s="34"/>
      <x:c r="H972" s="34"/>
      <x:c r="I972" s="34"/>
      <x:c r="J972" s="34"/>
      <x:c r="K972" s="34"/>
      <x:c r="L972" s="34"/>
      <x:c r="M972" s="34"/>
      <x:c r="N972" s="34"/>
      <x:c r="O972" s="34"/>
      <x:c r="P972" s="34"/>
      <x:c r="Q972" s="34"/>
      <x:c r="R972" s="34"/>
      <x:c r="S972" s="34"/>
      <x:c r="T972" s="34"/>
      <x:c r="U972" s="34"/>
    </x:row>
    <x:row r="973">
      <x:c r="A973" s="34" t="n">
        <x:v>904</x:v>
      </x:c>
      <x:c r="B973" s="39" t="n">
        <x:v>0.30703388145912</x:v>
      </x:c>
      <x:c r="C973" s="35" t="n">
        <x:f>($B$7-0.5*$B$8^2)*$B$10+$B$8*SQRT($B$10)*B973</x:f>
        <x:v>0.121406776291824</x:v>
      </x:c>
      <x:c r="D973" s="36" t="n">
        <x:f>$B$6*EXP(C973)</x:f>
        <x:v>112.90841036117811</x:v>
      </x:c>
      <x:c r="E973" s="34"/>
      <x:c r="F973" s="34"/>
      <x:c r="G973" s="34"/>
      <x:c r="H973" s="34"/>
      <x:c r="I973" s="34"/>
      <x:c r="J973" s="34"/>
      <x:c r="K973" s="34"/>
      <x:c r="L973" s="34"/>
      <x:c r="M973" s="34"/>
      <x:c r="N973" s="34"/>
      <x:c r="O973" s="34"/>
      <x:c r="P973" s="34"/>
      <x:c r="Q973" s="34"/>
      <x:c r="R973" s="34"/>
      <x:c r="S973" s="34"/>
      <x:c r="T973" s="34"/>
      <x:c r="U973" s="34"/>
    </x:row>
    <x:row r="974">
      <x:c r="A974" s="34" t="n">
        <x:v>905</x:v>
      </x:c>
      <x:c r="B974" s="39" t="n">
        <x:v>0.9452113691219605</x:v>
      </x:c>
      <x:c r="C974" s="35" t="n">
        <x:f>($B$7-0.5*$B$8^2)*$B$10+$B$8*SQRT($B$10)*B974</x:f>
        <x:v>0.2490422738243921</x:v>
      </x:c>
      <x:c r="D974" s="36" t="n">
        <x:f>$B$6*EXP(C974)</x:f>
        <x:v>128.27962606274528</x:v>
      </x:c>
      <x:c r="E974" s="34"/>
      <x:c r="F974" s="34"/>
      <x:c r="G974" s="34"/>
      <x:c r="H974" s="34"/>
      <x:c r="I974" s="34"/>
      <x:c r="J974" s="34"/>
      <x:c r="K974" s="34"/>
      <x:c r="L974" s="34"/>
      <x:c r="M974" s="34"/>
      <x:c r="N974" s="34"/>
      <x:c r="O974" s="34"/>
      <x:c r="P974" s="34"/>
      <x:c r="Q974" s="34"/>
      <x:c r="R974" s="34"/>
      <x:c r="S974" s="34"/>
      <x:c r="T974" s="34"/>
      <x:c r="U974" s="34"/>
    </x:row>
    <x:row r="975">
      <x:c r="A975" s="34" t="n">
        <x:v>906</x:v>
      </x:c>
      <x:c r="B975" s="39" t="n">
        <x:v>-0.20171892336245262</x:v>
      </x:c>
      <x:c r="C975" s="35" t="n">
        <x:f>($B$7-0.5*$B$8^2)*$B$10+$B$8*SQRT($B$10)*B975</x:f>
        <x:v>0.01965621532750947</x:v>
      </x:c>
      <x:c r="D975" s="36" t="n">
        <x:f>$B$6*EXP(C975)</x:f>
        <x:v>101.98506707240197</x:v>
      </x:c>
      <x:c r="E975" s="34"/>
      <x:c r="F975" s="34"/>
      <x:c r="G975" s="34"/>
      <x:c r="H975" s="34"/>
      <x:c r="I975" s="34"/>
      <x:c r="J975" s="34"/>
      <x:c r="K975" s="34"/>
      <x:c r="L975" s="34"/>
      <x:c r="M975" s="34"/>
      <x:c r="N975" s="34"/>
      <x:c r="O975" s="34"/>
      <x:c r="P975" s="34"/>
      <x:c r="Q975" s="34"/>
      <x:c r="R975" s="34"/>
      <x:c r="S975" s="34"/>
      <x:c r="T975" s="34"/>
      <x:c r="U975" s="34"/>
    </x:row>
    <x:row r="976">
      <x:c r="A976" s="34" t="n">
        <x:v>907</x:v>
      </x:c>
      <x:c r="B976" s="39" t="n">
        <x:v>0.7238659633914543</x:v>
      </x:c>
      <x:c r="C976" s="35" t="n">
        <x:f>($B$7-0.5*$B$8^2)*$B$10+$B$8*SQRT($B$10)*B976</x:f>
        <x:v>0.20477319267829086</x:v>
      </x:c>
      <x:c r="D976" s="36" t="n">
        <x:f>$B$6*EXP(C976)</x:f>
        <x:v>122.72466848613786</x:v>
      </x:c>
      <x:c r="E976" s="34"/>
      <x:c r="F976" s="34"/>
      <x:c r="G976" s="34"/>
      <x:c r="H976" s="34"/>
      <x:c r="I976" s="34"/>
      <x:c r="J976" s="34"/>
      <x:c r="K976" s="34"/>
      <x:c r="L976" s="34"/>
      <x:c r="M976" s="34"/>
      <x:c r="N976" s="34"/>
      <x:c r="O976" s="34"/>
      <x:c r="P976" s="34"/>
      <x:c r="Q976" s="34"/>
      <x:c r="R976" s="34"/>
      <x:c r="S976" s="34"/>
      <x:c r="T976" s="34"/>
      <x:c r="U976" s="34"/>
    </x:row>
    <x:row r="977">
      <x:c r="A977" s="34" t="n">
        <x:v>908</x:v>
      </x:c>
      <x:c r="B977" s="39" t="n">
        <x:v>-0.7066541139758682</x:v>
      </x:c>
      <x:c r="C977" s="35" t="n">
        <x:f>($B$7-0.5*$B$8^2)*$B$10+$B$8*SQRT($B$10)*B977</x:f>
        <x:v>-0.08133082279517365</x:v>
      </x:c>
      <x:c r="D977" s="36" t="n">
        <x:f>$B$6*EXP(C977)</x:f>
        <x:v>92.18886592085033</x:v>
      </x:c>
      <x:c r="E977" s="34"/>
      <x:c r="F977" s="34"/>
      <x:c r="G977" s="34"/>
      <x:c r="H977" s="34"/>
      <x:c r="I977" s="34"/>
      <x:c r="J977" s="34"/>
      <x:c r="K977" s="34"/>
      <x:c r="L977" s="34"/>
      <x:c r="M977" s="34"/>
      <x:c r="N977" s="34"/>
      <x:c r="O977" s="34"/>
      <x:c r="P977" s="34"/>
      <x:c r="Q977" s="34"/>
      <x:c r="R977" s="34"/>
      <x:c r="S977" s="34"/>
      <x:c r="T977" s="34"/>
      <x:c r="U977" s="34"/>
    </x:row>
    <x:row r="978">
      <x:c r="A978" s="34" t="n">
        <x:v>909</x:v>
      </x:c>
      <x:c r="B978" s="39" t="n">
        <x:v>0.8811620354044282</x:v>
      </x:c>
      <x:c r="C978" s="35" t="n">
        <x:f>($B$7-0.5*$B$8^2)*$B$10+$B$8*SQRT($B$10)*B978</x:f>
        <x:v>0.23623240708088564</x:v>
      </x:c>
      <x:c r="D978" s="36" t="n">
        <x:f>$B$6*EXP(C978)</x:f>
        <x:v>126.64686122398163</x:v>
      </x:c>
      <x:c r="E978" s="34"/>
      <x:c r="F978" s="34"/>
      <x:c r="G978" s="34"/>
      <x:c r="H978" s="34"/>
      <x:c r="I978" s="34"/>
      <x:c r="J978" s="34"/>
      <x:c r="K978" s="34"/>
      <x:c r="L978" s="34"/>
      <x:c r="M978" s="34"/>
      <x:c r="N978" s="34"/>
      <x:c r="O978" s="34"/>
      <x:c r="P978" s="34"/>
      <x:c r="Q978" s="34"/>
      <x:c r="R978" s="34"/>
      <x:c r="S978" s="34"/>
      <x:c r="T978" s="34"/>
      <x:c r="U978" s="34"/>
    </x:row>
    <x:row r="979">
      <x:c r="A979" s="34" t="n">
        <x:v>910</x:v>
      </x:c>
      <x:c r="B979" s="39" t="n">
        <x:v>-2.4230378522318956</x:v>
      </x:c>
      <x:c r="C979" s="35" t="n">
        <x:f>($B$7-0.5*$B$8^2)*$B$10+$B$8*SQRT($B$10)*B979</x:f>
        <x:v>-0.42460757044637915</x:v>
      </x:c>
      <x:c r="D979" s="36" t="n">
        <x:f>$B$6*EXP(C979)</x:f>
        <x:v>65.40263940619677</x:v>
      </x:c>
      <x:c r="E979" s="34"/>
      <x:c r="F979" s="34"/>
      <x:c r="G979" s="34"/>
      <x:c r="H979" s="34"/>
      <x:c r="I979" s="34"/>
      <x:c r="J979" s="34"/>
      <x:c r="K979" s="34"/>
      <x:c r="L979" s="34"/>
      <x:c r="M979" s="34"/>
      <x:c r="N979" s="34"/>
      <x:c r="O979" s="34"/>
      <x:c r="P979" s="34"/>
      <x:c r="Q979" s="34"/>
      <x:c r="R979" s="34"/>
      <x:c r="S979" s="34"/>
      <x:c r="T979" s="34"/>
      <x:c r="U979" s="34"/>
    </x:row>
    <x:row r="980">
      <x:c r="A980" s="34" t="n">
        <x:v>911</x:v>
      </x:c>
      <x:c r="B980" s="39" t="n">
        <x:v>-1.3096882854091283</x:v>
      </x:c>
      <x:c r="C980" s="35" t="n">
        <x:f>($B$7-0.5*$B$8^2)*$B$10+$B$8*SQRT($B$10)*B980</x:f>
        <x:v>-0.20193765708182565</x:v>
      </x:c>
      <x:c r="D980" s="36" t="n">
        <x:f>$B$6*EXP(C980)</x:f>
        <x:v>81.71458696123797</x:v>
      </x:c>
      <x:c r="E980" s="34"/>
      <x:c r="F980" s="34"/>
      <x:c r="G980" s="34"/>
      <x:c r="H980" s="34"/>
      <x:c r="I980" s="34"/>
      <x:c r="J980" s="34"/>
      <x:c r="K980" s="34"/>
      <x:c r="L980" s="34"/>
      <x:c r="M980" s="34"/>
      <x:c r="N980" s="34"/>
      <x:c r="O980" s="34"/>
      <x:c r="P980" s="34"/>
      <x:c r="Q980" s="34"/>
      <x:c r="R980" s="34"/>
      <x:c r="S980" s="34"/>
      <x:c r="T980" s="34"/>
      <x:c r="U980" s="34"/>
    </x:row>
    <x:row r="981">
      <x:c r="A981" s="34" t="n">
        <x:v>912</x:v>
      </x:c>
      <x:c r="B981" s="39" t="n">
        <x:v>-1.7255676622595593</x:v>
      </x:c>
      <x:c r="C981" s="35" t="n">
        <x:f>($B$7-0.5*$B$8^2)*$B$10+$B$8*SQRT($B$10)*B981</x:f>
        <x:v>-0.2851135324519119</x:v>
      </x:c>
      <x:c r="D981" s="36" t="n">
        <x:f>$B$6*EXP(C981)</x:f>
        <x:v>75.19288811436218</x:v>
      </x:c>
      <x:c r="E981" s="34"/>
      <x:c r="F981" s="34"/>
      <x:c r="G981" s="34"/>
      <x:c r="H981" s="34"/>
      <x:c r="I981" s="34"/>
      <x:c r="J981" s="34"/>
      <x:c r="K981" s="34"/>
      <x:c r="L981" s="34"/>
      <x:c r="M981" s="34"/>
      <x:c r="N981" s="34"/>
      <x:c r="O981" s="34"/>
      <x:c r="P981" s="34"/>
      <x:c r="Q981" s="34"/>
      <x:c r="R981" s="34"/>
      <x:c r="S981" s="34"/>
      <x:c r="T981" s="34"/>
      <x:c r="U981" s="34"/>
    </x:row>
    <x:row r="982">
      <x:c r="A982" s="34" t="n">
        <x:v>913</x:v>
      </x:c>
      <x:c r="B982" s="39" t="n">
        <x:v>-0.8689964692472163</x:v>
      </x:c>
      <x:c r="C982" s="35" t="n">
        <x:f>($B$7-0.5*$B$8^2)*$B$10+$B$8*SQRT($B$10)*B982</x:f>
        <x:v>-0.11379929384944326</x:v>
      </x:c>
      <x:c r="D982" s="36" t="n">
        <x:f>$B$6*EXP(C982)</x:f>
        <x:v>89.24370555146348</x:v>
      </x:c>
      <x:c r="E982" s="34"/>
      <x:c r="F982" s="34"/>
      <x:c r="G982" s="34"/>
      <x:c r="H982" s="34"/>
      <x:c r="I982" s="34"/>
      <x:c r="J982" s="34"/>
      <x:c r="K982" s="34"/>
      <x:c r="L982" s="34"/>
      <x:c r="M982" s="34"/>
      <x:c r="N982" s="34"/>
      <x:c r="O982" s="34"/>
      <x:c r="P982" s="34"/>
      <x:c r="Q982" s="34"/>
      <x:c r="R982" s="34"/>
      <x:c r="S982" s="34"/>
      <x:c r="T982" s="34"/>
      <x:c r="U982" s="34"/>
    </x:row>
    <x:row r="983">
      <x:c r="A983" s="34" t="n">
        <x:v>914</x:v>
      </x:c>
      <x:c r="B983" s="39" t="n">
        <x:v>-0.11772884749245562</x:v>
      </x:c>
      <x:c r="C983" s="35" t="n">
        <x:f>($B$7-0.5*$B$8^2)*$B$10+$B$8*SQRT($B$10)*B983</x:f>
        <x:v>0.03645423050150887</x:v>
      </x:c>
      <x:c r="D983" s="36" t="n">
        <x:f>$B$6*EXP(C983)</x:f>
        <x:v>103.71268341563511</x:v>
      </x:c>
      <x:c r="E983" s="34"/>
      <x:c r="F983" s="34"/>
      <x:c r="G983" s="34"/>
      <x:c r="H983" s="34"/>
      <x:c r="I983" s="34"/>
      <x:c r="J983" s="34"/>
      <x:c r="K983" s="34"/>
      <x:c r="L983" s="34"/>
      <x:c r="M983" s="34"/>
      <x:c r="N983" s="34"/>
      <x:c r="O983" s="34"/>
      <x:c r="P983" s="34"/>
      <x:c r="Q983" s="34"/>
      <x:c r="R983" s="34"/>
      <x:c r="S983" s="34"/>
      <x:c r="T983" s="34"/>
      <x:c r="U983" s="34"/>
    </x:row>
    <x:row r="984">
      <x:c r="A984" s="34" t="n">
        <x:v>915</x:v>
      </x:c>
      <x:c r="B984" s="39" t="n">
        <x:v>-0.07583879386995411</x:v>
      </x:c>
      <x:c r="C984" s="35" t="n">
        <x:f>($B$7-0.5*$B$8^2)*$B$10+$B$8*SQRT($B$10)*B984</x:f>
        <x:v>0.04483224122600918</x:v>
      </x:c>
      <x:c r="D984" s="36" t="n">
        <x:f>$B$6*EXP(C984)</x:f>
        <x:v>104.58523942757397</x:v>
      </x:c>
      <x:c r="E984" s="34"/>
      <x:c r="F984" s="34"/>
      <x:c r="G984" s="34"/>
      <x:c r="H984" s="34"/>
      <x:c r="I984" s="34"/>
      <x:c r="J984" s="34"/>
      <x:c r="K984" s="34"/>
      <x:c r="L984" s="34"/>
      <x:c r="M984" s="34"/>
      <x:c r="N984" s="34"/>
      <x:c r="O984" s="34"/>
      <x:c r="P984" s="34"/>
      <x:c r="Q984" s="34"/>
      <x:c r="R984" s="34"/>
      <x:c r="S984" s="34"/>
      <x:c r="T984" s="34"/>
      <x:c r="U984" s="34"/>
    </x:row>
    <x:row r="985">
      <x:c r="A985" s="34" t="n">
        <x:v>916</x:v>
      </x:c>
      <x:c r="B985" s="39" t="n">
        <x:v>0.825377788290661</x:v>
      </x:c>
      <x:c r="C985" s="35" t="n">
        <x:f>($B$7-0.5*$B$8^2)*$B$10+$B$8*SQRT($B$10)*B985</x:f>
        <x:v>0.2250755576581322</x:v>
      </x:c>
      <x:c r="D985" s="36" t="n">
        <x:f>$B$6*EXP(C985)</x:f>
        <x:v>125.24173423383456</x:v>
      </x:c>
      <x:c r="E985" s="34"/>
      <x:c r="F985" s="34"/>
      <x:c r="G985" s="34"/>
      <x:c r="H985" s="34"/>
      <x:c r="I985" s="34"/>
      <x:c r="J985" s="34"/>
      <x:c r="K985" s="34"/>
      <x:c r="L985" s="34"/>
      <x:c r="M985" s="34"/>
      <x:c r="N985" s="34"/>
      <x:c r="O985" s="34"/>
      <x:c r="P985" s="34"/>
      <x:c r="Q985" s="34"/>
      <x:c r="R985" s="34"/>
      <x:c r="S985" s="34"/>
      <x:c r="T985" s="34"/>
      <x:c r="U985" s="34"/>
    </x:row>
    <x:row r="986">
      <x:c r="A986" s="34" t="n">
        <x:v>917</x:v>
      </x:c>
      <x:c r="B986" s="39" t="n">
        <x:v>-0.37370163344595847</x:v>
      </x:c>
      <x:c r="C986" s="35" t="n">
        <x:f>($B$7-0.5*$B$8^2)*$B$10+$B$8*SQRT($B$10)*B986</x:f>
        <x:v>-0.014740326689191702</x:v>
      </x:c>
      <x:c r="D986" s="36" t="n">
        <x:f>$B$6*EXP(C986)</x:f>
        <x:v>98.53677800979727</x:v>
      </x:c>
      <x:c r="E986" s="34"/>
      <x:c r="F986" s="34"/>
      <x:c r="G986" s="34"/>
      <x:c r="H986" s="34"/>
      <x:c r="I986" s="34"/>
      <x:c r="J986" s="34"/>
      <x:c r="K986" s="34"/>
      <x:c r="L986" s="34"/>
      <x:c r="M986" s="34"/>
      <x:c r="N986" s="34"/>
      <x:c r="O986" s="34"/>
      <x:c r="P986" s="34"/>
      <x:c r="Q986" s="34"/>
      <x:c r="R986" s="34"/>
      <x:c r="S986" s="34"/>
      <x:c r="T986" s="34"/>
      <x:c r="U986" s="34"/>
    </x:row>
    <x:row r="987">
      <x:c r="A987" s="34" t="n">
        <x:v>918</x:v>
      </x:c>
      <x:c r="B987" s="39" t="n">
        <x:v>0.1223741157632426</x:v>
      </x:c>
      <x:c r="C987" s="35" t="n">
        <x:f>($B$7-0.5*$B$8^2)*$B$10+$B$8*SQRT($B$10)*B987</x:f>
        <x:v>0.08447482315264852</x:v>
      </x:c>
      <x:c r="D987" s="36" t="n">
        <x:f>$B$6*EXP(C987)</x:f>
        <x:v>108.8145447815292</x:v>
      </x:c>
      <x:c r="E987" s="34"/>
      <x:c r="F987" s="34"/>
      <x:c r="G987" s="34"/>
      <x:c r="H987" s="34"/>
      <x:c r="I987" s="34"/>
      <x:c r="J987" s="34"/>
      <x:c r="K987" s="34"/>
      <x:c r="L987" s="34"/>
      <x:c r="M987" s="34"/>
      <x:c r="N987" s="34"/>
      <x:c r="O987" s="34"/>
      <x:c r="P987" s="34"/>
      <x:c r="Q987" s="34"/>
      <x:c r="R987" s="34"/>
      <x:c r="S987" s="34"/>
      <x:c r="T987" s="34"/>
      <x:c r="U987" s="34"/>
    </x:row>
    <x:row r="988">
      <x:c r="A988" s="34" t="n">
        <x:v>919</x:v>
      </x:c>
      <x:c r="B988" s="39" t="n">
        <x:v>0.6156713394887887</x:v>
      </x:c>
      <x:c r="C988" s="35" t="n">
        <x:f>($B$7-0.5*$B$8^2)*$B$10+$B$8*SQRT($B$10)*B988</x:f>
        <x:v>0.18313426789775775</x:v>
      </x:c>
      <x:c r="D988" s="36" t="n">
        <x:f>$B$6*EXP(C988)</x:f>
        <x:v>120.09756497315476</x:v>
      </x:c>
      <x:c r="E988" s="34"/>
      <x:c r="F988" s="34"/>
      <x:c r="G988" s="34"/>
      <x:c r="H988" s="34"/>
      <x:c r="I988" s="34"/>
      <x:c r="J988" s="34"/>
      <x:c r="K988" s="34"/>
      <x:c r="L988" s="34"/>
      <x:c r="M988" s="34"/>
      <x:c r="N988" s="34"/>
      <x:c r="O988" s="34"/>
      <x:c r="P988" s="34"/>
      <x:c r="Q988" s="34"/>
      <x:c r="R988" s="34"/>
      <x:c r="S988" s="34"/>
      <x:c r="T988" s="34"/>
      <x:c r="U988" s="34"/>
    </x:row>
    <x:row r="989">
      <x:c r="A989" s="34" t="n">
        <x:v>920</x:v>
      </x:c>
      <x:c r="B989" s="39" t="n">
        <x:v>-0.8315183069165379</x:v>
      </x:c>
      <x:c r="C989" s="35" t="n">
        <x:f>($B$7-0.5*$B$8^2)*$B$10+$B$8*SQRT($B$10)*B989</x:f>
        <x:v>-0.1063036613833076</x:v>
      </x:c>
      <x:c r="D989" s="36" t="n">
        <x:f>$B$6*EXP(C989)</x:f>
        <x:v>89.91515690069906</x:v>
      </x:c>
      <x:c r="E989" s="34"/>
      <x:c r="F989" s="34"/>
      <x:c r="G989" s="34"/>
      <x:c r="H989" s="34"/>
      <x:c r="I989" s="34"/>
      <x:c r="J989" s="34"/>
      <x:c r="K989" s="34"/>
      <x:c r="L989" s="34"/>
      <x:c r="M989" s="34"/>
      <x:c r="N989" s="34"/>
      <x:c r="O989" s="34"/>
      <x:c r="P989" s="34"/>
      <x:c r="Q989" s="34"/>
      <x:c r="R989" s="34"/>
      <x:c r="S989" s="34"/>
      <x:c r="T989" s="34"/>
      <x:c r="U989" s="34"/>
    </x:row>
    <x:row r="990">
      <x:c r="A990" s="34" t="n">
        <x:v>921</x:v>
      </x:c>
      <x:c r="B990" s="39" t="n">
        <x:v>-0.10637209314665964</x:v>
      </x:c>
      <x:c r="C990" s="35" t="n">
        <x:f>($B$7-0.5*$B$8^2)*$B$10+$B$8*SQRT($B$10)*B990</x:f>
        <x:v>0.03872558137066807</x:v>
      </x:c>
      <x:c r="D990" s="36" t="n">
        <x:f>$B$6*EXP(C990)</x:f>
        <x:v>103.94851904058957</x:v>
      </x:c>
      <x:c r="E990" s="34"/>
      <x:c r="F990" s="34"/>
      <x:c r="G990" s="34"/>
      <x:c r="H990" s="34"/>
      <x:c r="I990" s="34"/>
      <x:c r="J990" s="34"/>
      <x:c r="K990" s="34"/>
      <x:c r="L990" s="34"/>
      <x:c r="M990" s="34"/>
      <x:c r="N990" s="34"/>
      <x:c r="O990" s="34"/>
      <x:c r="P990" s="34"/>
      <x:c r="Q990" s="34"/>
      <x:c r="R990" s="34"/>
      <x:c r="S990" s="34"/>
      <x:c r="T990" s="34"/>
      <x:c r="U990" s="34"/>
    </x:row>
    <x:row r="991">
      <x:c r="A991" s="34" t="n">
        <x:v>922</x:v>
      </x:c>
      <x:c r="B991" s="39" t="n">
        <x:v>0.06859807012533801</x:v>
      </x:c>
      <x:c r="C991" s="35" t="n">
        <x:f>($B$7-0.5*$B$8^2)*$B$10+$B$8*SQRT($B$10)*B991</x:f>
        <x:v>0.0737196140250676</x:v>
      </x:c>
      <x:c r="D991" s="36" t="n">
        <x:f>$B$6*EXP(C991)</x:f>
        <x:v>107.6504926293572</x:v>
      </x:c>
      <x:c r="E991" s="34"/>
      <x:c r="F991" s="34"/>
      <x:c r="G991" s="34"/>
      <x:c r="H991" s="34"/>
      <x:c r="I991" s="34"/>
      <x:c r="J991" s="34"/>
      <x:c r="K991" s="34"/>
      <x:c r="L991" s="34"/>
      <x:c r="M991" s="34"/>
      <x:c r="N991" s="34"/>
      <x:c r="O991" s="34"/>
      <x:c r="P991" s="34"/>
      <x:c r="Q991" s="34"/>
      <x:c r="R991" s="34"/>
      <x:c r="S991" s="34"/>
      <x:c r="T991" s="34"/>
      <x:c r="U991" s="34"/>
    </x:row>
    <x:row r="992">
      <x:c r="A992" s="34" t="n">
        <x:v>923</x:v>
      </x:c>
      <x:c r="B992" s="39" t="n">
        <x:v>0.028994862274428237</x:v>
      </x:c>
      <x:c r="C992" s="35" t="n">
        <x:f>($B$7-0.5*$B$8^2)*$B$10+$B$8*SQRT($B$10)*B992</x:f>
        <x:v>0.06579897245488564</x:v>
      </x:c>
      <x:c r="D992" s="36" t="n">
        <x:f>$B$6*EXP(C992)</x:f>
        <x:v>106.80119957545982</x:v>
      </x:c>
      <x:c r="E992" s="34"/>
      <x:c r="F992" s="34"/>
      <x:c r="G992" s="34"/>
      <x:c r="H992" s="34"/>
      <x:c r="I992" s="34"/>
      <x:c r="J992" s="34"/>
      <x:c r="K992" s="34"/>
      <x:c r="L992" s="34"/>
      <x:c r="M992" s="34"/>
      <x:c r="N992" s="34"/>
      <x:c r="O992" s="34"/>
      <x:c r="P992" s="34"/>
      <x:c r="Q992" s="34"/>
      <x:c r="R992" s="34"/>
      <x:c r="S992" s="34"/>
      <x:c r="T992" s="34"/>
      <x:c r="U992" s="34"/>
    </x:row>
    <x:row r="993">
      <x:c r="A993" s="34" t="n">
        <x:v>924</x:v>
      </x:c>
      <x:c r="B993" s="39" t="n">
        <x:v>-0.9981603163187229</x:v>
      </x:c>
      <x:c r="C993" s="35" t="n">
        <x:f>($B$7-0.5*$B$8^2)*$B$10+$B$8*SQRT($B$10)*B993</x:f>
        <x:v>-0.1396320632637446</x:v>
      </x:c>
      <x:c r="D993" s="36" t="n">
        <x:f>$B$6*EXP(C993)</x:f>
        <x:v>86.967816308354</x:v>
      </x:c>
      <x:c r="E993" s="34"/>
      <x:c r="F993" s="34"/>
      <x:c r="G993" s="34"/>
      <x:c r="H993" s="34"/>
      <x:c r="I993" s="34"/>
      <x:c r="J993" s="34"/>
      <x:c r="K993" s="34"/>
      <x:c r="L993" s="34"/>
      <x:c r="M993" s="34"/>
      <x:c r="N993" s="34"/>
      <x:c r="O993" s="34"/>
      <x:c r="P993" s="34"/>
      <x:c r="Q993" s="34"/>
      <x:c r="R993" s="34"/>
      <x:c r="S993" s="34"/>
      <x:c r="T993" s="34"/>
      <x:c r="U993" s="34"/>
    </x:row>
    <x:row r="994">
      <x:c r="A994" s="34" t="n">
        <x:v>925</x:v>
      </x:c>
      <x:c r="B994" s="39" t="n">
        <x:v>1.405013511156279</x:v>
      </x:c>
      <x:c r="C994" s="35" t="n">
        <x:f>($B$7-0.5*$B$8^2)*$B$10+$B$8*SQRT($B$10)*B994</x:f>
        <x:v>0.3410027022312558</x:v>
      </x:c>
      <x:c r="D994" s="36" t="n">
        <x:f>$B$6*EXP(C994)</x:f>
        <x:v>140.6357041158988</x:v>
      </x:c>
      <x:c r="E994" s="34"/>
      <x:c r="F994" s="34"/>
      <x:c r="G994" s="34"/>
      <x:c r="H994" s="34"/>
      <x:c r="I994" s="34"/>
      <x:c r="J994" s="34"/>
      <x:c r="K994" s="34"/>
      <x:c r="L994" s="34"/>
      <x:c r="M994" s="34"/>
      <x:c r="N994" s="34"/>
      <x:c r="O994" s="34"/>
      <x:c r="P994" s="34"/>
      <x:c r="Q994" s="34"/>
      <x:c r="R994" s="34"/>
      <x:c r="S994" s="34"/>
      <x:c r="T994" s="34"/>
      <x:c r="U994" s="34"/>
    </x:row>
    <x:row r="995">
      <x:c r="A995" s="34" t="n">
        <x:v>926</x:v>
      </x:c>
      <x:c r="B995" s="39" t="n">
        <x:v>0.2757373749866956</x:v>
      </x:c>
      <x:c r="C995" s="35" t="n">
        <x:f>($B$7-0.5*$B$8^2)*$B$10+$B$8*SQRT($B$10)*B995</x:f>
        <x:v>0.11514747499733913</x:v>
      </x:c>
      <x:c r="D995" s="36" t="n">
        <x:f>$B$6*EXP(C995)</x:f>
        <x:v>112.20388980545013</x:v>
      </x:c>
      <x:c r="E995" s="34"/>
      <x:c r="F995" s="34"/>
      <x:c r="G995" s="34"/>
      <x:c r="H995" s="34"/>
      <x:c r="I995" s="34"/>
      <x:c r="J995" s="34"/>
      <x:c r="K995" s="34"/>
      <x:c r="L995" s="34"/>
      <x:c r="M995" s="34"/>
      <x:c r="N995" s="34"/>
      <x:c r="O995" s="34"/>
      <x:c r="P995" s="34"/>
      <x:c r="Q995" s="34"/>
      <x:c r="R995" s="34"/>
      <x:c r="S995" s="34"/>
      <x:c r="T995" s="34"/>
      <x:c r="U995" s="34"/>
    </x:row>
    <x:row r="996">
      <x:c r="A996" s="34" t="n">
        <x:v>927</x:v>
      </x:c>
      <x:c r="B996" s="39" t="n">
        <x:v>-0.15289281166823915</x:v>
      </x:c>
      <x:c r="C996" s="35" t="n">
        <x:f>($B$7-0.5*$B$8^2)*$B$10+$B$8*SQRT($B$10)*B996</x:f>
        <x:v>0.029421437666352166</x:v>
      </x:c>
      <x:c r="D996" s="36" t="n">
        <x:f>$B$6*EXP(C996)</x:f>
        <x:v>102.98585242046556</x:v>
      </x:c>
      <x:c r="E996" s="34"/>
      <x:c r="F996" s="34"/>
      <x:c r="G996" s="34"/>
      <x:c r="H996" s="34"/>
      <x:c r="I996" s="34"/>
      <x:c r="J996" s="34"/>
      <x:c r="K996" s="34"/>
      <x:c r="L996" s="34"/>
      <x:c r="M996" s="34"/>
      <x:c r="N996" s="34"/>
      <x:c r="O996" s="34"/>
      <x:c r="P996" s="34"/>
      <x:c r="Q996" s="34"/>
      <x:c r="R996" s="34"/>
      <x:c r="S996" s="34"/>
      <x:c r="T996" s="34"/>
      <x:c r="U996" s="34"/>
    </x:row>
    <x:row r="997">
      <x:c r="A997" s="34" t="n">
        <x:v>928</x:v>
      </x:c>
      <x:c r="B997" s="39" t="n">
        <x:v>-2.182747647222554</x:v>
      </x:c>
      <x:c r="C997" s="35" t="n">
        <x:f>($B$7-0.5*$B$8^2)*$B$10+$B$8*SQRT($B$10)*B997</x:f>
        <x:v>-0.37654952944451087</x:v>
      </x:c>
      <x:c r="D997" s="36" t="n">
        <x:f>$B$6*EXP(C997)</x:f>
        <x:v>68.62251284956193</x:v>
      </x:c>
      <x:c r="E997" s="34"/>
      <x:c r="F997" s="34"/>
      <x:c r="G997" s="34"/>
      <x:c r="H997" s="34"/>
      <x:c r="I997" s="34"/>
      <x:c r="J997" s="34"/>
      <x:c r="K997" s="34"/>
      <x:c r="L997" s="34"/>
      <x:c r="M997" s="34"/>
      <x:c r="N997" s="34"/>
      <x:c r="O997" s="34"/>
      <x:c r="P997" s="34"/>
      <x:c r="Q997" s="34"/>
      <x:c r="R997" s="34"/>
      <x:c r="S997" s="34"/>
      <x:c r="T997" s="34"/>
      <x:c r="U997" s="34"/>
    </x:row>
    <x:row r="998">
      <x:c r="A998" s="34" t="n">
        <x:v>929</x:v>
      </x:c>
      <x:c r="B998" s="39" t="n">
        <x:v>-1.946683959299114</x:v>
      </x:c>
      <x:c r="C998" s="35" t="n">
        <x:f>($B$7-0.5*$B$8^2)*$B$10+$B$8*SQRT($B$10)*B998</x:f>
        <x:v>-0.32933679185982284</x:v>
      </x:c>
      <x:c r="D998" s="36" t="n">
        <x:f>$B$6*EXP(C998)</x:f>
        <x:v>71.94006876465815</x:v>
      </x:c>
      <x:c r="E998" s="34"/>
      <x:c r="F998" s="34"/>
      <x:c r="G998" s="34"/>
      <x:c r="H998" s="34"/>
      <x:c r="I998" s="34"/>
      <x:c r="J998" s="34"/>
      <x:c r="K998" s="34"/>
      <x:c r="L998" s="34"/>
      <x:c r="M998" s="34"/>
      <x:c r="N998" s="34"/>
      <x:c r="O998" s="34"/>
      <x:c r="P998" s="34"/>
      <x:c r="Q998" s="34"/>
      <x:c r="R998" s="34"/>
      <x:c r="S998" s="34"/>
      <x:c r="T998" s="34"/>
      <x:c r="U998" s="34"/>
    </x:row>
    <x:row r="999">
      <x:c r="A999" s="34" t="n">
        <x:v>930</x:v>
      </x:c>
      <x:c r="B999" s="39" t="n">
        <x:v>0.841172341077324</x:v>
      </x:c>
      <x:c r="C999" s="35" t="n">
        <x:f>($B$7-0.5*$B$8^2)*$B$10+$B$8*SQRT($B$10)*B999</x:f>
        <x:v>0.2282344682154648</x:v>
      </x:c>
      <x:c r="D999" s="36" t="n">
        <x:f>$B$6*EXP(C999)</x:f>
        <x:v>125.63798720466299</x:v>
      </x:c>
      <x:c r="E999" s="34"/>
      <x:c r="F999" s="34"/>
      <x:c r="G999" s="34"/>
      <x:c r="H999" s="34"/>
      <x:c r="I999" s="34"/>
      <x:c r="J999" s="34"/>
      <x:c r="K999" s="34"/>
      <x:c r="L999" s="34"/>
      <x:c r="M999" s="34"/>
      <x:c r="N999" s="34"/>
      <x:c r="O999" s="34"/>
      <x:c r="P999" s="34"/>
      <x:c r="Q999" s="34"/>
      <x:c r="R999" s="34"/>
      <x:c r="S999" s="34"/>
      <x:c r="T999" s="34"/>
      <x:c r="U999" s="34"/>
    </x:row>
    <x:row r="1000">
      <x:c r="A1000" s="34" t="n">
        <x:v>931</x:v>
      </x:c>
      <x:c r="B1000" s="39" t="n">
        <x:v>-0.6129656209220615</x:v>
      </x:c>
      <x:c r="C1000" s="35" t="n">
        <x:f>($B$7-0.5*$B$8^2)*$B$10+$B$8*SQRT($B$10)*B1000</x:f>
        <x:v>-0.06259312418441232</x:v>
      </x:c>
      <x:c r="D1000" s="36" t="n">
        <x:f>$B$6*EXP(C1000)</x:f>
        <x:v>93.93255848113971</x:v>
      </x:c>
      <x:c r="E1000" s="34"/>
      <x:c r="F1000" s="34"/>
      <x:c r="G1000" s="34"/>
      <x:c r="H1000" s="34"/>
      <x:c r="I1000" s="34"/>
      <x:c r="J1000" s="34"/>
      <x:c r="K1000" s="34"/>
      <x:c r="L1000" s="34"/>
      <x:c r="M1000" s="34"/>
      <x:c r="N1000" s="34"/>
      <x:c r="O1000" s="34"/>
      <x:c r="P1000" s="34"/>
      <x:c r="Q1000" s="34"/>
      <x:c r="R1000" s="34"/>
      <x:c r="S1000" s="34"/>
      <x:c r="T1000" s="34"/>
      <x:c r="U1000" s="34"/>
    </x:row>
    <x:row r="1001">
      <x:c r="A1001" s="34" t="n">
        <x:v>932</x:v>
      </x:c>
      <x:c r="B1001" s="39" t="n">
        <x:v>-0.49719714977537977</x:v>
      </x:c>
      <x:c r="C1001" s="35" t="n">
        <x:f>($B$7-0.5*$B$8^2)*$B$10+$B$8*SQRT($B$10)*B1001</x:f>
        <x:v>-0.03943942995507596</x:v>
      </x:c>
      <x:c r="D1001" s="36" t="n">
        <x:f>$B$6*EXP(C1001)</x:f>
        <x:v>96.13281799182512</x:v>
      </x:c>
      <x:c r="E1001" s="34"/>
      <x:c r="F1001" s="34"/>
      <x:c r="G1001" s="34"/>
      <x:c r="H1001" s="34"/>
      <x:c r="I1001" s="34"/>
      <x:c r="J1001" s="34"/>
      <x:c r="K1001" s="34"/>
      <x:c r="L1001" s="34"/>
      <x:c r="M1001" s="34"/>
      <x:c r="N1001" s="34"/>
      <x:c r="O1001" s="34"/>
      <x:c r="P1001" s="34"/>
      <x:c r="Q1001" s="34"/>
      <x:c r="R1001" s="34"/>
      <x:c r="S1001" s="34"/>
      <x:c r="T1001" s="34"/>
      <x:c r="U1001" s="34"/>
    </x:row>
    <x:row r="1002">
      <x:c r="A1002" s="34" t="n">
        <x:v>933</x:v>
      </x:c>
      <x:c r="B1002" s="39" t="n">
        <x:v>-0.16503680297307485</x:v>
      </x:c>
      <x:c r="C1002" s="35" t="n">
        <x:f>($B$7-0.5*$B$8^2)*$B$10+$B$8*SQRT($B$10)*B1002</x:f>
        <x:v>0.026992639405385023</x:v>
      </x:c>
      <x:c r="D1002" s="36" t="n">
        <x:f>$B$6*EXP(C1002)</x:f>
        <x:v>102.73602407534032</x:v>
      </x:c>
      <x:c r="E1002" s="34"/>
      <x:c r="F1002" s="34"/>
      <x:c r="G1002" s="34"/>
      <x:c r="H1002" s="34"/>
      <x:c r="I1002" s="34"/>
      <x:c r="J1002" s="34"/>
      <x:c r="K1002" s="34"/>
      <x:c r="L1002" s="34"/>
      <x:c r="M1002" s="34"/>
      <x:c r="N1002" s="34"/>
      <x:c r="O1002" s="34"/>
      <x:c r="P1002" s="34"/>
      <x:c r="Q1002" s="34"/>
      <x:c r="R1002" s="34"/>
      <x:c r="S1002" s="34"/>
      <x:c r="T1002" s="34"/>
      <x:c r="U1002" s="34"/>
    </x:row>
    <x:row r="1003">
      <x:c r="A1003" s="34" t="n">
        <x:v>934</x:v>
      </x:c>
      <x:c r="B1003" s="39" t="n">
        <x:v>-0.8544471885659459</x:v>
      </x:c>
      <x:c r="C1003" s="35" t="n">
        <x:f>($B$7-0.5*$B$8^2)*$B$10+$B$8*SQRT($B$10)*B1003</x:f>
        <x:v>-0.11088943771318921</x:v>
      </x:c>
      <x:c r="D1003" s="36" t="n">
        <x:f>$B$6*EXP(C1003)</x:f>
        <x:v>89.5037700873744</x:v>
      </x:c>
      <x:c r="E1003" s="34"/>
      <x:c r="F1003" s="34"/>
      <x:c r="G1003" s="34"/>
      <x:c r="H1003" s="34"/>
      <x:c r="I1003" s="34"/>
      <x:c r="J1003" s="34"/>
      <x:c r="K1003" s="34"/>
      <x:c r="L1003" s="34"/>
      <x:c r="M1003" s="34"/>
      <x:c r="N1003" s="34"/>
      <x:c r="O1003" s="34"/>
      <x:c r="P1003" s="34"/>
      <x:c r="Q1003" s="34"/>
      <x:c r="R1003" s="34"/>
      <x:c r="S1003" s="34"/>
      <x:c r="T1003" s="34"/>
      <x:c r="U1003" s="34"/>
    </x:row>
    <x:row r="1004">
      <x:c r="A1004" s="34" t="n">
        <x:v>935</x:v>
      </x:c>
      <x:c r="B1004" s="39" t="n">
        <x:v>-0.34545143959154745</x:v>
      </x:c>
      <x:c r="C1004" s="35" t="n">
        <x:f>($B$7-0.5*$B$8^2)*$B$10+$B$8*SQRT($B$10)*B1004</x:f>
        <x:v>-0.0090902879183095</x:v>
      </x:c>
      <x:c r="D1004" s="36" t="n">
        <x:f>$B$6*EXP(C1004)</x:f>
        <x:v>99.09509038394371</x:v>
      </x:c>
      <x:c r="E1004" s="34"/>
      <x:c r="F1004" s="34"/>
      <x:c r="G1004" s="34"/>
      <x:c r="H1004" s="34"/>
      <x:c r="I1004" s="34"/>
      <x:c r="J1004" s="34"/>
      <x:c r="K1004" s="34"/>
      <x:c r="L1004" s="34"/>
      <x:c r="M1004" s="34"/>
      <x:c r="N1004" s="34"/>
      <x:c r="O1004" s="34"/>
      <x:c r="P1004" s="34"/>
      <x:c r="Q1004" s="34"/>
      <x:c r="R1004" s="34"/>
      <x:c r="S1004" s="34"/>
      <x:c r="T1004" s="34"/>
      <x:c r="U1004" s="34"/>
    </x:row>
    <x:row r="1005">
      <x:c r="A1005" s="34" t="n">
        <x:v>936</x:v>
      </x:c>
      <x:c r="B1005" s="39" t="n">
        <x:v>0.3329909422812726</x:v>
      </x:c>
      <x:c r="C1005" s="35" t="n">
        <x:f>($B$7-0.5*$B$8^2)*$B$10+$B$8*SQRT($B$10)*B1005</x:f>
        <x:v>0.12659818845625453</x:v>
      </x:c>
      <x:c r="D1005" s="36" t="n">
        <x:f>$B$6*EXP(C1005)</x:f>
        <x:v>113.4960885762469</x:v>
      </x:c>
      <x:c r="E1005" s="34"/>
      <x:c r="F1005" s="34"/>
      <x:c r="G1005" s="34"/>
      <x:c r="H1005" s="34"/>
      <x:c r="I1005" s="34"/>
      <x:c r="J1005" s="34"/>
      <x:c r="K1005" s="34"/>
      <x:c r="L1005" s="34"/>
      <x:c r="M1005" s="34"/>
      <x:c r="N1005" s="34"/>
      <x:c r="O1005" s="34"/>
      <x:c r="P1005" s="34"/>
      <x:c r="Q1005" s="34"/>
      <x:c r="R1005" s="34"/>
      <x:c r="S1005" s="34"/>
      <x:c r="T1005" s="34"/>
      <x:c r="U1005" s="34"/>
    </x:row>
    <x:row r="1006">
      <x:c r="A1006" s="34" t="n">
        <x:v>937</x:v>
      </x:c>
      <x:c r="B1006" s="39" t="n">
        <x:v>-1.3710071696586617</x:v>
      </x:c>
      <x:c r="C1006" s="35" t="n">
        <x:f>($B$7-0.5*$B$8^2)*$B$10+$B$8*SQRT($B$10)*B1006</x:f>
        <x:v>-0.21420143393173235</x:v>
      </x:c>
      <x:c r="D1006" s="36" t="n">
        <x:f>$B$6*EXP(C1006)</x:f>
        <x:v>80.71857740414431</x:v>
      </x:c>
      <x:c r="E1006" s="34"/>
      <x:c r="F1006" s="34"/>
      <x:c r="G1006" s="34"/>
      <x:c r="H1006" s="34"/>
      <x:c r="I1006" s="34"/>
      <x:c r="J1006" s="34"/>
      <x:c r="K1006" s="34"/>
      <x:c r="L1006" s="34"/>
      <x:c r="M1006" s="34"/>
      <x:c r="N1006" s="34"/>
      <x:c r="O1006" s="34"/>
      <x:c r="P1006" s="34"/>
      <x:c r="Q1006" s="34"/>
      <x:c r="R1006" s="34"/>
      <x:c r="S1006" s="34"/>
      <x:c r="T1006" s="34"/>
      <x:c r="U1006" s="34"/>
    </x:row>
    <x:row r="1007">
      <x:c r="A1007" s="34" t="n">
        <x:v>938</x:v>
      </x:c>
      <x:c r="B1007" s="39" t="n">
        <x:v>-0.25473354634097556</x:v>
      </x:c>
      <x:c r="C1007" s="35" t="n">
        <x:f>($B$7-0.5*$B$8^2)*$B$10+$B$8*SQRT($B$10)*B1007</x:f>
        <x:v>0.009053290731804886</x:v>
      </x:c>
      <x:c r="D1007" s="36" t="n">
        <x:f>$B$6*EXP(C1007)</x:f>
        <x:v>100.90943957198368</x:v>
      </x:c>
      <x:c r="E1007" s="34"/>
      <x:c r="F1007" s="34"/>
      <x:c r="G1007" s="34"/>
      <x:c r="H1007" s="34"/>
      <x:c r="I1007" s="34"/>
      <x:c r="J1007" s="34"/>
      <x:c r="K1007" s="34"/>
      <x:c r="L1007" s="34"/>
      <x:c r="M1007" s="34"/>
      <x:c r="N1007" s="34"/>
      <x:c r="O1007" s="34"/>
      <x:c r="P1007" s="34"/>
      <x:c r="Q1007" s="34"/>
      <x:c r="R1007" s="34"/>
      <x:c r="S1007" s="34"/>
      <x:c r="T1007" s="34"/>
      <x:c r="U1007" s="34"/>
    </x:row>
    <x:row r="1008">
      <x:c r="A1008" s="34" t="n">
        <x:v>939</x:v>
      </x:c>
      <x:c r="B1008" s="39" t="n">
        <x:v>-0.8350538131998652</x:v>
      </x:c>
      <x:c r="C1008" s="35" t="n">
        <x:f>($B$7-0.5*$B$8^2)*$B$10+$B$8*SQRT($B$10)*B1008</x:f>
        <x:v>-0.10701076263997306</x:v>
      </x:c>
      <x:c r="D1008" s="36" t="n">
        <x:f>$B$6*EXP(C1008)</x:f>
        <x:v>89.85160025340205</x:v>
      </x:c>
      <x:c r="E1008" s="34"/>
      <x:c r="F1008" s="34"/>
      <x:c r="G1008" s="34"/>
      <x:c r="H1008" s="34"/>
      <x:c r="I1008" s="34"/>
      <x:c r="J1008" s="34"/>
      <x:c r="K1008" s="34"/>
      <x:c r="L1008" s="34"/>
      <x:c r="M1008" s="34"/>
      <x:c r="N1008" s="34"/>
      <x:c r="O1008" s="34"/>
      <x:c r="P1008" s="34"/>
      <x:c r="Q1008" s="34"/>
      <x:c r="R1008" s="34"/>
      <x:c r="S1008" s="34"/>
      <x:c r="T1008" s="34"/>
      <x:c r="U1008" s="34"/>
    </x:row>
    <x:row r="1009">
      <x:c r="A1009" s="34" t="n">
        <x:v>940</x:v>
      </x:c>
      <x:c r="B1009" s="39" t="n">
        <x:v>-0.6275768120416131</x:v>
      </x:c>
      <x:c r="C1009" s="35" t="n">
        <x:f>($B$7-0.5*$B$8^2)*$B$10+$B$8*SQRT($B$10)*B1009</x:f>
        <x:v>-0.06551536240832262</x:v>
      </x:c>
      <x:c r="D1009" s="36" t="n">
        <x:f>$B$6*EXP(C1009)</x:f>
        <x:v>93.65846584531567</x:v>
      </x:c>
      <x:c r="E1009" s="34"/>
      <x:c r="F1009" s="34"/>
      <x:c r="G1009" s="34"/>
      <x:c r="H1009" s="34"/>
      <x:c r="I1009" s="34"/>
      <x:c r="J1009" s="34"/>
      <x:c r="K1009" s="34"/>
      <x:c r="L1009" s="34"/>
      <x:c r="M1009" s="34"/>
      <x:c r="N1009" s="34"/>
      <x:c r="O1009" s="34"/>
      <x:c r="P1009" s="34"/>
      <x:c r="Q1009" s="34"/>
      <x:c r="R1009" s="34"/>
      <x:c r="S1009" s="34"/>
      <x:c r="T1009" s="34"/>
      <x:c r="U1009" s="34"/>
    </x:row>
    <x:row r="1010">
      <x:c r="A1010" s="34" t="n">
        <x:v>941</x:v>
      </x:c>
      <x:c r="B1010" s="39" t="n">
        <x:v>-1.604943797396185</x:v>
      </x:c>
      <x:c r="C1010" s="35" t="n">
        <x:f>($B$7-0.5*$B$8^2)*$B$10+$B$8*SQRT($B$10)*B1010</x:f>
        <x:v>-0.26098875947923705</x:v>
      </x:c>
      <x:c r="D1010" s="36" t="n">
        <x:f>$B$6*EXP(C1010)</x:f>
        <x:v>77.02895780224118</x:v>
      </x:c>
      <x:c r="E1010" s="34"/>
      <x:c r="F1010" s="34"/>
      <x:c r="G1010" s="34"/>
      <x:c r="H1010" s="34"/>
      <x:c r="I1010" s="34"/>
      <x:c r="J1010" s="34"/>
      <x:c r="K1010" s="34"/>
      <x:c r="L1010" s="34"/>
      <x:c r="M1010" s="34"/>
      <x:c r="N1010" s="34"/>
      <x:c r="O1010" s="34"/>
      <x:c r="P1010" s="34"/>
      <x:c r="Q1010" s="34"/>
      <x:c r="R1010" s="34"/>
      <x:c r="S1010" s="34"/>
      <x:c r="T1010" s="34"/>
      <x:c r="U1010" s="34"/>
    </x:row>
    <x:row r="1011">
      <x:c r="A1011" s="34" t="n">
        <x:v>942</x:v>
      </x:c>
      <x:c r="B1011" s="39" t="n">
        <x:v>-0.04449015052097046</x:v>
      </x:c>
      <x:c r="C1011" s="35" t="n">
        <x:f>($B$7-0.5*$B$8^2)*$B$10+$B$8*SQRT($B$10)*B1011</x:f>
        <x:v>0.051101969895805906</x:v>
      </x:c>
      <x:c r="D1011" s="36" t="n">
        <x:f>$B$6*EXP(C1011)</x:f>
        <x:v>105.2430204010125</x:v>
      </x:c>
      <x:c r="E1011" s="34"/>
      <x:c r="F1011" s="34"/>
      <x:c r="G1011" s="34"/>
      <x:c r="H1011" s="34"/>
      <x:c r="I1011" s="34"/>
      <x:c r="J1011" s="34"/>
      <x:c r="K1011" s="34"/>
      <x:c r="L1011" s="34"/>
      <x:c r="M1011" s="34"/>
      <x:c r="N1011" s="34"/>
      <x:c r="O1011" s="34"/>
      <x:c r="P1011" s="34"/>
      <x:c r="Q1011" s="34"/>
      <x:c r="R1011" s="34"/>
      <x:c r="S1011" s="34"/>
      <x:c r="T1011" s="34"/>
      <x:c r="U1011" s="34"/>
    </x:row>
    <x:row r="1012">
      <x:c r="A1012" s="34" t="n">
        <x:v>943</x:v>
      </x:c>
      <x:c r="B1012" s="39" t="n">
        <x:v>-0.05813454159583575</x:v>
      </x:c>
      <x:c r="C1012" s="35" t="n">
        <x:f>($B$7-0.5*$B$8^2)*$B$10+$B$8*SQRT($B$10)*B1012</x:f>
        <x:v>0.04837309168083285</x:v>
      </x:c>
      <x:c r="D1012" s="36" t="n">
        <x:f>$B$6*EXP(C1012)</x:f>
        <x:v>104.95621651977429</x:v>
      </x:c>
      <x:c r="E1012" s="34"/>
      <x:c r="F1012" s="34"/>
      <x:c r="G1012" s="34"/>
      <x:c r="H1012" s="34"/>
      <x:c r="I1012" s="34"/>
      <x:c r="J1012" s="34"/>
      <x:c r="K1012" s="34"/>
      <x:c r="L1012" s="34"/>
      <x:c r="M1012" s="34"/>
      <x:c r="N1012" s="34"/>
      <x:c r="O1012" s="34"/>
      <x:c r="P1012" s="34"/>
      <x:c r="Q1012" s="34"/>
      <x:c r="R1012" s="34"/>
      <x:c r="S1012" s="34"/>
      <x:c r="T1012" s="34"/>
      <x:c r="U1012" s="34"/>
    </x:row>
    <x:row r="1013">
      <x:c r="A1013" s="34" t="n">
        <x:v>944</x:v>
      </x:c>
      <x:c r="B1013" s="39" t="n">
        <x:v>-0.5073737633983734</x:v>
      </x:c>
      <x:c r="C1013" s="35" t="n">
        <x:f>($B$7-0.5*$B$8^2)*$B$10+$B$8*SQRT($B$10)*B1013</x:f>
        <x:v>-0.04147475267967468</x:v>
      </x:c>
      <x:c r="D1013" s="36" t="n">
        <x:f>$B$6*EXP(C1013)</x:f>
        <x:v>95.93735566472058</x:v>
      </x:c>
      <x:c r="E1013" s="34"/>
      <x:c r="F1013" s="34"/>
      <x:c r="G1013" s="34"/>
      <x:c r="H1013" s="34"/>
      <x:c r="I1013" s="34"/>
      <x:c r="J1013" s="34"/>
      <x:c r="K1013" s="34"/>
      <x:c r="L1013" s="34"/>
      <x:c r="M1013" s="34"/>
      <x:c r="N1013" s="34"/>
      <x:c r="O1013" s="34"/>
      <x:c r="P1013" s="34"/>
      <x:c r="Q1013" s="34"/>
      <x:c r="R1013" s="34"/>
      <x:c r="S1013" s="34"/>
      <x:c r="T1013" s="34"/>
      <x:c r="U1013" s="34"/>
    </x:row>
    <x:row r="1014">
      <x:c r="A1014" s="34" t="n">
        <x:v>945</x:v>
      </x:c>
      <x:c r="B1014" s="39" t="n">
        <x:v>1.681833985578631</x:v>
      </x:c>
      <x:c r="C1014" s="35" t="n">
        <x:f>($B$7-0.5*$B$8^2)*$B$10+$B$8*SQRT($B$10)*B1014</x:f>
        <x:v>0.39636679711572625</x:v>
      </x:c>
      <x:c r="D1014" s="36" t="n">
        <x:f>$B$6*EXP(C1014)</x:f>
        <x:v>148.6414430098157</x:v>
      </x:c>
      <x:c r="E1014" s="34"/>
      <x:c r="F1014" s="34"/>
      <x:c r="G1014" s="34"/>
      <x:c r="H1014" s="34"/>
      <x:c r="I1014" s="34"/>
      <x:c r="J1014" s="34"/>
      <x:c r="K1014" s="34"/>
      <x:c r="L1014" s="34"/>
      <x:c r="M1014" s="34"/>
      <x:c r="N1014" s="34"/>
      <x:c r="O1014" s="34"/>
      <x:c r="P1014" s="34"/>
      <x:c r="Q1014" s="34"/>
      <x:c r="R1014" s="34"/>
      <x:c r="S1014" s="34"/>
      <x:c r="T1014" s="34"/>
      <x:c r="U1014" s="34"/>
    </x:row>
    <x:row r="1015">
      <x:c r="A1015" s="34" t="n">
        <x:v>946</x:v>
      </x:c>
      <x:c r="B1015" s="39" t="n">
        <x:v>-0.7613275110818681</x:v>
      </x:c>
      <x:c r="C1015" s="35" t="n">
        <x:f>($B$7-0.5*$B$8^2)*$B$10+$B$8*SQRT($B$10)*B1015</x:f>
        <x:v>-0.09226550221637364</x:v>
      </x:c>
      <x:c r="D1015" s="36" t="n">
        <x:f>$B$6*EXP(C1015)</x:f>
        <x:v>91.18630157512722</x:v>
      </x:c>
      <x:c r="E1015" s="34"/>
      <x:c r="F1015" s="34"/>
      <x:c r="G1015" s="34"/>
      <x:c r="H1015" s="34"/>
      <x:c r="I1015" s="34"/>
      <x:c r="J1015" s="34"/>
      <x:c r="K1015" s="34"/>
      <x:c r="L1015" s="34"/>
      <x:c r="M1015" s="34"/>
      <x:c r="N1015" s="34"/>
      <x:c r="O1015" s="34"/>
      <x:c r="P1015" s="34"/>
      <x:c r="Q1015" s="34"/>
      <x:c r="R1015" s="34"/>
      <x:c r="S1015" s="34"/>
      <x:c r="T1015" s="34"/>
      <x:c r="U1015" s="34"/>
    </x:row>
    <x:row r="1016">
      <x:c r="A1016" s="34" t="n">
        <x:v>947</x:v>
      </x:c>
      <x:c r="B1016" s="39" t="n">
        <x:v>0.02129094232248724</x:v>
      </x:c>
      <x:c r="C1016" s="35" t="n">
        <x:f>($B$7-0.5*$B$8^2)*$B$10+$B$8*SQRT($B$10)*B1016</x:f>
        <x:v>0.06425818846449745</x:v>
      </x:c>
      <x:c r="D1016" s="36" t="n">
        <x:f>$B$6*EXP(C1016)</x:f>
        <x:v>106.63676870575559</x:v>
      </x:c>
      <x:c r="E1016" s="34"/>
      <x:c r="F1016" s="34"/>
      <x:c r="G1016" s="34"/>
      <x:c r="H1016" s="34"/>
      <x:c r="I1016" s="34"/>
      <x:c r="J1016" s="34"/>
      <x:c r="K1016" s="34"/>
      <x:c r="L1016" s="34"/>
      <x:c r="M1016" s="34"/>
      <x:c r="N1016" s="34"/>
      <x:c r="O1016" s="34"/>
      <x:c r="P1016" s="34"/>
      <x:c r="Q1016" s="34"/>
      <x:c r="R1016" s="34"/>
      <x:c r="S1016" s="34"/>
      <x:c r="T1016" s="34"/>
      <x:c r="U1016" s="34"/>
    </x:row>
    <x:row r="1017">
      <x:c r="A1017" s="34" t="n">
        <x:v>948</x:v>
      </x:c>
      <x:c r="B1017" s="39" t="n">
        <x:v>1.5938570596987784</x:v>
      </x:c>
      <x:c r="C1017" s="35" t="n">
        <x:f>($B$7-0.5*$B$8^2)*$B$10+$B$8*SQRT($B$10)*B1017</x:f>
        <x:v>0.3787714119397557</x:v>
      </x:c>
      <x:c r="D1017" s="36" t="n">
        <x:f>$B$6*EXP(C1017)</x:f>
        <x:v>146.0489147202252</x:v>
      </x:c>
      <x:c r="E1017" s="34"/>
      <x:c r="F1017" s="34"/>
      <x:c r="G1017" s="34"/>
      <x:c r="H1017" s="34"/>
      <x:c r="I1017" s="34"/>
      <x:c r="J1017" s="34"/>
      <x:c r="K1017" s="34"/>
      <x:c r="L1017" s="34"/>
      <x:c r="M1017" s="34"/>
      <x:c r="N1017" s="34"/>
      <x:c r="O1017" s="34"/>
      <x:c r="P1017" s="34"/>
      <x:c r="Q1017" s="34"/>
      <x:c r="R1017" s="34"/>
      <x:c r="S1017" s="34"/>
      <x:c r="T1017" s="34"/>
      <x:c r="U1017" s="34"/>
    </x:row>
    <x:row r="1018">
      <x:c r="A1018" s="34" t="n">
        <x:v>949</x:v>
      </x:c>
      <x:c r="B1018" s="39" t="n">
        <x:v>0.49255331031438393</x:v>
      </x:c>
      <x:c r="C1018" s="35" t="n">
        <x:f>($B$7-0.5*$B$8^2)*$B$10+$B$8*SQRT($B$10)*B1018</x:f>
        <x:v>0.15851066206287678</x:v>
      </x:c>
      <x:c r="D1018" s="36" t="n">
        <x:f>$B$6*EXP(C1018)</x:f>
        <x:v>117.17644175844943</x:v>
      </x:c>
      <x:c r="E1018" s="34"/>
      <x:c r="F1018" s="34"/>
      <x:c r="G1018" s="34"/>
      <x:c r="H1018" s="34"/>
      <x:c r="I1018" s="34"/>
      <x:c r="J1018" s="34"/>
      <x:c r="K1018" s="34"/>
      <x:c r="L1018" s="34"/>
      <x:c r="M1018" s="34"/>
      <x:c r="N1018" s="34"/>
      <x:c r="O1018" s="34"/>
      <x:c r="P1018" s="34"/>
      <x:c r="Q1018" s="34"/>
      <x:c r="R1018" s="34"/>
      <x:c r="S1018" s="34"/>
      <x:c r="T1018" s="34"/>
      <x:c r="U1018" s="34"/>
    </x:row>
    <x:row r="1019">
      <x:c r="A1019" s="34" t="n">
        <x:v>950</x:v>
      </x:c>
      <x:c r="B1019" s="39" t="n">
        <x:v>0.1633406131162239</x:v>
      </x:c>
      <x:c r="C1019" s="35" t="n">
        <x:f>($B$7-0.5*$B$8^2)*$B$10+$B$8*SQRT($B$10)*B1019</x:f>
        <x:v>0.09266812262324478</x:v>
      </x:c>
      <x:c r="D1019" s="36" t="n">
        <x:f>$B$6*EXP(C1019)</x:f>
        <x:v>109.70975729782472</x:v>
      </x:c>
      <x:c r="E1019" s="34"/>
      <x:c r="F1019" s="34"/>
      <x:c r="G1019" s="34"/>
      <x:c r="H1019" s="34"/>
      <x:c r="I1019" s="34"/>
      <x:c r="J1019" s="34"/>
      <x:c r="K1019" s="34"/>
      <x:c r="L1019" s="34"/>
      <x:c r="M1019" s="34"/>
      <x:c r="N1019" s="34"/>
      <x:c r="O1019" s="34"/>
      <x:c r="P1019" s="34"/>
      <x:c r="Q1019" s="34"/>
      <x:c r="R1019" s="34"/>
      <x:c r="S1019" s="34"/>
      <x:c r="T1019" s="34"/>
      <x:c r="U1019" s="34"/>
    </x:row>
    <x:row r="1020">
      <x:c r="A1020" s="34" t="n">
        <x:v>951</x:v>
      </x:c>
      <x:c r="B1020" s="39" t="n">
        <x:v>-0.2616968710919072</x:v>
      </x:c>
      <x:c r="C1020" s="35" t="n">
        <x:f>($B$7-0.5*$B$8^2)*$B$10+$B$8*SQRT($B$10)*B1020</x:f>
        <x:v>0.007660625781618552</x:v>
      </x:c>
      <x:c r="D1020" s="36" t="n">
        <x:f>$B$6*EXP(C1020)</x:f>
        <x:v>100.7690043446563</x:v>
      </x:c>
      <x:c r="E1020" s="34"/>
      <x:c r="F1020" s="34"/>
      <x:c r="G1020" s="34"/>
      <x:c r="H1020" s="34"/>
      <x:c r="I1020" s="34"/>
      <x:c r="J1020" s="34"/>
      <x:c r="K1020" s="34"/>
      <x:c r="L1020" s="34"/>
      <x:c r="M1020" s="34"/>
      <x:c r="N1020" s="34"/>
      <x:c r="O1020" s="34"/>
      <x:c r="P1020" s="34"/>
      <x:c r="Q1020" s="34"/>
      <x:c r="R1020" s="34"/>
      <x:c r="S1020" s="34"/>
      <x:c r="T1020" s="34"/>
      <x:c r="U1020" s="34"/>
    </x:row>
    <x:row r="1021">
      <x:c r="A1021" s="34" t="n">
        <x:v>952</x:v>
      </x:c>
      <x:c r="B1021" s="39" t="n">
        <x:v>-0.5311774393841316</x:v>
      </x:c>
      <x:c r="C1021" s="35" t="n">
        <x:f>($B$7-0.5*$B$8^2)*$B$10+$B$8*SQRT($B$10)*B1021</x:f>
        <x:v>-0.04623548787682634</x:v>
      </x:c>
      <x:c r="D1021" s="36" t="n">
        <x:f>$B$6*EXP(C1021)</x:f>
        <x:v>95.48170878653862</x:v>
      </x:c>
      <x:c r="E1021" s="34"/>
      <x:c r="F1021" s="34"/>
      <x:c r="G1021" s="34"/>
      <x:c r="H1021" s="34"/>
      <x:c r="I1021" s="34"/>
      <x:c r="J1021" s="34"/>
      <x:c r="K1021" s="34"/>
      <x:c r="L1021" s="34"/>
      <x:c r="M1021" s="34"/>
      <x:c r="N1021" s="34"/>
      <x:c r="O1021" s="34"/>
      <x:c r="P1021" s="34"/>
      <x:c r="Q1021" s="34"/>
      <x:c r="R1021" s="34"/>
      <x:c r="S1021" s="34"/>
      <x:c r="T1021" s="34"/>
      <x:c r="U1021" s="34"/>
    </x:row>
    <x:row r="1022">
      <x:c r="A1022" s="34" t="n">
        <x:v>953</x:v>
      </x:c>
      <x:c r="B1022" s="39" t="n">
        <x:v>0.43328381123623094</x:v>
      </x:c>
      <x:c r="C1022" s="35" t="n">
        <x:f>($B$7-0.5*$B$8^2)*$B$10+$B$8*SQRT($B$10)*B1022</x:f>
        <x:v>0.1466567622472462</x:v>
      </x:c>
      <x:c r="D1022" s="36" t="n">
        <x:f>$B$6*EXP(C1022)</x:f>
        <x:v>115.79564404449737</x:v>
      </x:c>
      <x:c r="E1022" s="34"/>
      <x:c r="F1022" s="34"/>
      <x:c r="G1022" s="34"/>
      <x:c r="H1022" s="34"/>
      <x:c r="I1022" s="34"/>
      <x:c r="J1022" s="34"/>
      <x:c r="K1022" s="34"/>
      <x:c r="L1022" s="34"/>
      <x:c r="M1022" s="34"/>
      <x:c r="N1022" s="34"/>
      <x:c r="O1022" s="34"/>
      <x:c r="P1022" s="34"/>
      <x:c r="Q1022" s="34"/>
      <x:c r="R1022" s="34"/>
      <x:c r="S1022" s="34"/>
      <x:c r="T1022" s="34"/>
      <x:c r="U1022" s="34"/>
    </x:row>
    <x:row r="1023">
      <x:c r="A1023" s="34" t="n">
        <x:v>954</x:v>
      </x:c>
      <x:c r="B1023" s="39" t="n">
        <x:v>0.5329575932256209</x:v>
      </x:c>
      <x:c r="C1023" s="35" t="n">
        <x:f>($B$7-0.5*$B$8^2)*$B$10+$B$8*SQRT($B$10)*B1023</x:f>
        <x:v>0.16659151864512417</x:v>
      </x:c>
      <x:c r="D1023" s="36" t="n">
        <x:f>$B$6*EXP(C1023)</x:f>
        <x:v>118.1271639303511</x:v>
      </x:c>
      <x:c r="E1023" s="34"/>
      <x:c r="F1023" s="34"/>
      <x:c r="G1023" s="34"/>
      <x:c r="H1023" s="34"/>
      <x:c r="I1023" s="34"/>
      <x:c r="J1023" s="34"/>
      <x:c r="K1023" s="34"/>
      <x:c r="L1023" s="34"/>
      <x:c r="M1023" s="34"/>
      <x:c r="N1023" s="34"/>
      <x:c r="O1023" s="34"/>
      <x:c r="P1023" s="34"/>
      <x:c r="Q1023" s="34"/>
      <x:c r="R1023" s="34"/>
      <x:c r="S1023" s="34"/>
      <x:c r="T1023" s="34"/>
      <x:c r="U1023" s="34"/>
    </x:row>
    <x:row r="1024">
      <x:c r="A1024" s="34" t="n">
        <x:v>955</x:v>
      </x:c>
      <x:c r="B1024" s="39" t="n">
        <x:v>-1.3169663893754864</x:v>
      </x:c>
      <x:c r="C1024" s="35" t="n">
        <x:f>($B$7-0.5*$B$8^2)*$B$10+$B$8*SQRT($B$10)*B1024</x:f>
        <x:v>-0.2033932778750973</x:v>
      </x:c>
      <x:c r="D1024" s="36" t="n">
        <x:f>$B$6*EXP(C1024)</x:f>
        <x:v>81.59572803709115</x:v>
      </x:c>
      <x:c r="E1024" s="34"/>
      <x:c r="F1024" s="34"/>
      <x:c r="G1024" s="34"/>
      <x:c r="H1024" s="34"/>
      <x:c r="I1024" s="34"/>
      <x:c r="J1024" s="34"/>
      <x:c r="K1024" s="34"/>
      <x:c r="L1024" s="34"/>
      <x:c r="M1024" s="34"/>
      <x:c r="N1024" s="34"/>
      <x:c r="O1024" s="34"/>
      <x:c r="P1024" s="34"/>
      <x:c r="Q1024" s="34"/>
      <x:c r="R1024" s="34"/>
      <x:c r="S1024" s="34"/>
      <x:c r="T1024" s="34"/>
      <x:c r="U1024" s="34"/>
    </x:row>
    <x:row r="1025">
      <x:c r="A1025" s="34" t="n">
        <x:v>956</x:v>
      </x:c>
      <x:c r="B1025" s="39" t="n">
        <x:v>-0.37672196646048883</x:v>
      </x:c>
      <x:c r="C1025" s="35" t="n">
        <x:f>($B$7-0.5*$B$8^2)*$B$10+$B$8*SQRT($B$10)*B1025</x:f>
        <x:v>-0.015344393292097774</x:v>
      </x:c>
      <x:c r="D1025" s="36" t="n">
        <x:f>$B$6*EXP(C1025)</x:f>
        <x:v>98.47727320728497</x:v>
      </x:c>
      <x:c r="E1025" s="34"/>
      <x:c r="F1025" s="34"/>
      <x:c r="G1025" s="34"/>
      <x:c r="H1025" s="34"/>
      <x:c r="I1025" s="34"/>
      <x:c r="J1025" s="34"/>
      <x:c r="K1025" s="34"/>
      <x:c r="L1025" s="34"/>
      <x:c r="M1025" s="34"/>
      <x:c r="N1025" s="34"/>
      <x:c r="O1025" s="34"/>
      <x:c r="P1025" s="34"/>
      <x:c r="Q1025" s="34"/>
      <x:c r="R1025" s="34"/>
      <x:c r="S1025" s="34"/>
      <x:c r="T1025" s="34"/>
      <x:c r="U1025" s="34"/>
    </x:row>
    <x:row r="1026">
      <x:c r="A1026" s="34" t="n">
        <x:v>957</x:v>
      </x:c>
      <x:c r="B1026" s="39" t="n">
        <x:v>0.8960991782220689</x:v>
      </x:c>
      <x:c r="C1026" s="35" t="n">
        <x:f>($B$7-0.5*$B$8^2)*$B$10+$B$8*SQRT($B$10)*B1026</x:f>
        <x:v>0.2392198356444138</x:v>
      </x:c>
      <x:c r="D1026" s="36" t="n">
        <x:f>$B$6*EXP(C1026)</x:f>
        <x:v>127.02577538236446</x:v>
      </x:c>
      <x:c r="E1026" s="34"/>
      <x:c r="F1026" s="34"/>
      <x:c r="G1026" s="34"/>
      <x:c r="H1026" s="34"/>
      <x:c r="I1026" s="34"/>
      <x:c r="J1026" s="34"/>
      <x:c r="K1026" s="34"/>
      <x:c r="L1026" s="34"/>
      <x:c r="M1026" s="34"/>
      <x:c r="N1026" s="34"/>
      <x:c r="O1026" s="34"/>
      <x:c r="P1026" s="34"/>
      <x:c r="Q1026" s="34"/>
      <x:c r="R1026" s="34"/>
      <x:c r="S1026" s="34"/>
      <x:c r="T1026" s="34"/>
      <x:c r="U1026" s="34"/>
    </x:row>
    <x:row r="1027">
      <x:c r="A1027" s="34" t="n">
        <x:v>958</x:v>
      </x:c>
      <x:c r="B1027" s="39" t="n">
        <x:v>-0.6313087126307937</x:v>
      </x:c>
      <x:c r="C1027" s="35" t="n">
        <x:f>($B$7-0.5*$B$8^2)*$B$10+$B$8*SQRT($B$10)*B1027</x:f>
        <x:v>-0.06626174252615874</x:v>
      </x:c>
      <x:c r="D1027" s="36" t="n">
        <x:f>$B$6*EXP(C1027)</x:f>
        <x:v>93.58858710983513</x:v>
      </x:c>
      <x:c r="E1027" s="34"/>
      <x:c r="F1027" s="34"/>
      <x:c r="G1027" s="34"/>
      <x:c r="H1027" s="34"/>
      <x:c r="I1027" s="34"/>
      <x:c r="J1027" s="34"/>
      <x:c r="K1027" s="34"/>
      <x:c r="L1027" s="34"/>
      <x:c r="M1027" s="34"/>
      <x:c r="N1027" s="34"/>
      <x:c r="O1027" s="34"/>
      <x:c r="P1027" s="34"/>
      <x:c r="Q1027" s="34"/>
      <x:c r="R1027" s="34"/>
      <x:c r="S1027" s="34"/>
      <x:c r="T1027" s="34"/>
      <x:c r="U1027" s="34"/>
    </x:row>
    <x:row r="1028">
      <x:c r="A1028" s="34" t="n">
        <x:v>959</x:v>
      </x:c>
      <x:c r="B1028" s="39" t="n">
        <x:v>1.0918495327460496</x:v>
      </x:c>
      <x:c r="C1028" s="35" t="n">
        <x:f>($B$7-0.5*$B$8^2)*$B$10+$B$8*SQRT($B$10)*B1028</x:f>
        <x:v>0.2783699065492099</x:v>
      </x:c>
      <x:c r="D1028" s="36" t="n">
        <x:f>$B$6*EXP(C1028)</x:f>
        <x:v>132.09747440543524</x:v>
      </x:c>
      <x:c r="E1028" s="34"/>
      <x:c r="F1028" s="34"/>
      <x:c r="G1028" s="34"/>
      <x:c r="H1028" s="34"/>
      <x:c r="I1028" s="34"/>
      <x:c r="J1028" s="34"/>
      <x:c r="K1028" s="34"/>
      <x:c r="L1028" s="34"/>
      <x:c r="M1028" s="34"/>
      <x:c r="N1028" s="34"/>
      <x:c r="O1028" s="34"/>
      <x:c r="P1028" s="34"/>
      <x:c r="Q1028" s="34"/>
      <x:c r="R1028" s="34"/>
      <x:c r="S1028" s="34"/>
      <x:c r="T1028" s="34"/>
      <x:c r="U1028" s="34"/>
    </x:row>
    <x:row r="1029">
      <x:c r="A1029" s="34" t="n">
        <x:v>960</x:v>
      </x:c>
      <x:c r="B1029" s="39" t="n">
        <x:v>-0.922358852159193</x:v>
      </x:c>
      <x:c r="C1029" s="35" t="n">
        <x:f>($B$7-0.5*$B$8^2)*$B$10+$B$8*SQRT($B$10)*B1029</x:f>
        <x:v>-0.1244717704318386</x:v>
      </x:c>
      <x:c r="D1029" s="36" t="n">
        <x:f>$B$6*EXP(C1029)</x:f>
        <x:v>88.29631866840334</x:v>
      </x:c>
      <x:c r="E1029" s="34"/>
      <x:c r="F1029" s="34"/>
      <x:c r="G1029" s="34"/>
      <x:c r="H1029" s="34"/>
      <x:c r="I1029" s="34"/>
      <x:c r="J1029" s="34"/>
      <x:c r="K1029" s="34"/>
      <x:c r="L1029" s="34"/>
      <x:c r="M1029" s="34"/>
      <x:c r="N1029" s="34"/>
      <x:c r="O1029" s="34"/>
      <x:c r="P1029" s="34"/>
      <x:c r="Q1029" s="34"/>
      <x:c r="R1029" s="34"/>
      <x:c r="S1029" s="34"/>
      <x:c r="T1029" s="34"/>
      <x:c r="U1029" s="34"/>
    </x:row>
    <x:row r="1030">
      <x:c r="A1030" s="34" t="n">
        <x:v>961</x:v>
      </x:c>
      <x:c r="B1030" s="39" t="n">
        <x:v>0.29424656502461877</x:v>
      </x:c>
      <x:c r="C1030" s="35" t="n">
        <x:f>($B$7-0.5*$B$8^2)*$B$10+$B$8*SQRT($B$10)*B1030</x:f>
        <x:v>0.11884931300492375</x:v>
      </x:c>
      <x:c r="D1030" s="36" t="n">
        <x:f>$B$6*EXP(C1030)</x:f>
        <x:v>112.62002017773784</x:v>
      </x:c>
      <x:c r="E1030" s="34"/>
      <x:c r="F1030" s="34"/>
      <x:c r="G1030" s="34"/>
      <x:c r="H1030" s="34"/>
      <x:c r="I1030" s="34"/>
      <x:c r="J1030" s="34"/>
      <x:c r="K1030" s="34"/>
      <x:c r="L1030" s="34"/>
      <x:c r="M1030" s="34"/>
      <x:c r="N1030" s="34"/>
      <x:c r="O1030" s="34"/>
      <x:c r="P1030" s="34"/>
      <x:c r="Q1030" s="34"/>
      <x:c r="R1030" s="34"/>
      <x:c r="S1030" s="34"/>
      <x:c r="T1030" s="34"/>
      <x:c r="U1030" s="34"/>
    </x:row>
    <x:row r="1031">
      <x:c r="A1031" s="34" t="n">
        <x:v>962</x:v>
      </x:c>
      <x:c r="B1031" s="39" t="n">
        <x:v>-2.220212913006727</x:v>
      </x:c>
      <x:c r="C1031" s="35" t="n">
        <x:f>($B$7-0.5*$B$8^2)*$B$10+$B$8*SQRT($B$10)*B1031</x:f>
        <x:v>-0.38404258260134544</x:v>
      </x:c>
      <x:c r="D1031" s="36" t="n">
        <x:f>$B$6*EXP(C1031)</x:f>
        <x:v>68.11024234490513</x:v>
      </x:c>
      <x:c r="E1031" s="34"/>
      <x:c r="F1031" s="34"/>
      <x:c r="G1031" s="34"/>
      <x:c r="H1031" s="34"/>
      <x:c r="I1031" s="34"/>
      <x:c r="J1031" s="34"/>
      <x:c r="K1031" s="34"/>
      <x:c r="L1031" s="34"/>
      <x:c r="M1031" s="34"/>
      <x:c r="N1031" s="34"/>
      <x:c r="O1031" s="34"/>
      <x:c r="P1031" s="34"/>
      <x:c r="Q1031" s="34"/>
      <x:c r="R1031" s="34"/>
      <x:c r="S1031" s="34"/>
      <x:c r="T1031" s="34"/>
      <x:c r="U1031" s="34"/>
    </x:row>
    <x:row r="1032">
      <x:c r="A1032" s="34" t="n">
        <x:v>963</x:v>
      </x:c>
      <x:c r="B1032" s="39" t="n">
        <x:v>-0.3336831296604629</x:v>
      </x:c>
      <x:c r="C1032" s="35" t="n">
        <x:f>($B$7-0.5*$B$8^2)*$B$10+$B$8*SQRT($B$10)*B1032</x:f>
        <x:v>-0.00673662593209258</x:v>
      </x:c>
      <x:c r="D1032" s="36" t="n">
        <x:f>$B$6*EXP(C1032)</x:f>
        <x:v>99.32860142643428</x:v>
      </x:c>
      <x:c r="E1032" s="34"/>
      <x:c r="F1032" s="34"/>
      <x:c r="G1032" s="34"/>
      <x:c r="H1032" s="34"/>
      <x:c r="I1032" s="34"/>
      <x:c r="J1032" s="34"/>
      <x:c r="K1032" s="34"/>
      <x:c r="L1032" s="34"/>
      <x:c r="M1032" s="34"/>
      <x:c r="N1032" s="34"/>
      <x:c r="O1032" s="34"/>
      <x:c r="P1032" s="34"/>
      <x:c r="Q1032" s="34"/>
      <x:c r="R1032" s="34"/>
      <x:c r="S1032" s="34"/>
      <x:c r="T1032" s="34"/>
      <x:c r="U1032" s="34"/>
    </x:row>
    <x:row r="1033">
      <x:c r="A1033" s="34" t="n">
        <x:v>964</x:v>
      </x:c>
      <x:c r="B1033" s="39" t="n">
        <x:v>-1.5357825355425658</x:v>
      </x:c>
      <x:c r="C1033" s="35" t="n">
        <x:f>($B$7-0.5*$B$8^2)*$B$10+$B$8*SQRT($B$10)*B1033</x:f>
        <x:v>-0.24715650710851317</x:v>
      </x:c>
      <x:c r="D1033" s="36" t="n">
        <x:f>$B$6*EXP(C1033)</x:f>
        <x:v>78.10184490264064</x:v>
      </x:c>
      <x:c r="E1033" s="34"/>
      <x:c r="F1033" s="34"/>
      <x:c r="G1033" s="34"/>
      <x:c r="H1033" s="34"/>
      <x:c r="I1033" s="34"/>
      <x:c r="J1033" s="34"/>
      <x:c r="K1033" s="34"/>
      <x:c r="L1033" s="34"/>
      <x:c r="M1033" s="34"/>
      <x:c r="N1033" s="34"/>
      <x:c r="O1033" s="34"/>
      <x:c r="P1033" s="34"/>
      <x:c r="Q1033" s="34"/>
      <x:c r="R1033" s="34"/>
      <x:c r="S1033" s="34"/>
      <x:c r="T1033" s="34"/>
      <x:c r="U1033" s="34"/>
    </x:row>
    <x:row r="1034">
      <x:c r="A1034" s="34" t="n">
        <x:v>965</x:v>
      </x:c>
      <x:c r="B1034" s="39" t="n">
        <x:v>0.6158917617661264</x:v>
      </x:c>
      <x:c r="C1034" s="35" t="n">
        <x:f>($B$7-0.5*$B$8^2)*$B$10+$B$8*SQRT($B$10)*B1034</x:f>
        <x:v>0.18317835235322527</x:v>
      </x:c>
      <x:c r="D1034" s="36" t="n">
        <x:f>$B$6*EXP(C1034)</x:f>
        <x:v>120.10285952561244</x:v>
      </x:c>
      <x:c r="E1034" s="34"/>
      <x:c r="F1034" s="34"/>
      <x:c r="G1034" s="34"/>
      <x:c r="H1034" s="34"/>
      <x:c r="I1034" s="34"/>
      <x:c r="J1034" s="34"/>
      <x:c r="K1034" s="34"/>
      <x:c r="L1034" s="34"/>
      <x:c r="M1034" s="34"/>
      <x:c r="N1034" s="34"/>
      <x:c r="O1034" s="34"/>
      <x:c r="P1034" s="34"/>
      <x:c r="Q1034" s="34"/>
      <x:c r="R1034" s="34"/>
      <x:c r="S1034" s="34"/>
      <x:c r="T1034" s="34"/>
      <x:c r="U1034" s="34"/>
    </x:row>
    <x:row r="1035">
      <x:c r="A1035" s="34" t="n">
        <x:v>966</x:v>
      </x:c>
      <x:c r="B1035" s="39" t="n">
        <x:v>0.44829572723845146</x:v>
      </x:c>
      <x:c r="C1035" s="35" t="n">
        <x:f>($B$7-0.5*$B$8^2)*$B$10+$B$8*SQRT($B$10)*B1035</x:f>
        <x:v>0.1496591454476903</x:v>
      </x:c>
      <x:c r="D1035" s="36" t="n">
        <x:f>$B$6*EXP(C1035)</x:f>
        <x:v>116.14382937219641</x:v>
      </x:c>
      <x:c r="E1035" s="34"/>
      <x:c r="F1035" s="34"/>
      <x:c r="G1035" s="34"/>
      <x:c r="H1035" s="34"/>
      <x:c r="I1035" s="34"/>
      <x:c r="J1035" s="34"/>
      <x:c r="K1035" s="34"/>
      <x:c r="L1035" s="34"/>
      <x:c r="M1035" s="34"/>
      <x:c r="N1035" s="34"/>
      <x:c r="O1035" s="34"/>
      <x:c r="P1035" s="34"/>
      <x:c r="Q1035" s="34"/>
      <x:c r="R1035" s="34"/>
      <x:c r="S1035" s="34"/>
      <x:c r="T1035" s="34"/>
      <x:c r="U1035" s="34"/>
    </x:row>
    <x:row r="1036">
      <x:c r="A1036" s="34" t="n">
        <x:v>967</x:v>
      </x:c>
      <x:c r="B1036" s="39" t="n">
        <x:v>-0.41702725625021536</x:v>
      </x:c>
      <x:c r="C1036" s="35" t="n">
        <x:f>($B$7-0.5*$B$8^2)*$B$10+$B$8*SQRT($B$10)*B1036</x:f>
        <x:v>-0.023405451250043077</x:v>
      </x:c>
      <x:c r="D1036" s="36" t="n">
        <x:f>$B$6*EXP(C1036)</x:f>
        <x:v>97.68663317931957</x:v>
      </x:c>
      <x:c r="E1036" s="34"/>
      <x:c r="F1036" s="34"/>
      <x:c r="G1036" s="34"/>
      <x:c r="H1036" s="34"/>
      <x:c r="I1036" s="34"/>
      <x:c r="J1036" s="34"/>
      <x:c r="K1036" s="34"/>
      <x:c r="L1036" s="34"/>
      <x:c r="M1036" s="34"/>
      <x:c r="N1036" s="34"/>
      <x:c r="O1036" s="34"/>
      <x:c r="P1036" s="34"/>
      <x:c r="Q1036" s="34"/>
      <x:c r="R1036" s="34"/>
      <x:c r="S1036" s="34"/>
      <x:c r="T1036" s="34"/>
      <x:c r="U1036" s="34"/>
    </x:row>
    <x:row r="1037">
      <x:c r="A1037" s="34" t="n">
        <x:v>968</x:v>
      </x:c>
      <x:c r="B1037" s="39" t="n">
        <x:v>-1.2567964539567735</x:v>
      </x:c>
      <x:c r="C1037" s="35" t="n">
        <x:f>($B$7-0.5*$B$8^2)*$B$10+$B$8*SQRT($B$10)*B1037</x:f>
        <x:v>-0.19135929079135472</x:v>
      </x:c>
      <x:c r="D1037" s="36" t="n">
        <x:f>$B$6*EXP(C1037)</x:f>
        <x:v>82.58358196361229</x:v>
      </x:c>
      <x:c r="E1037" s="34"/>
      <x:c r="F1037" s="34"/>
      <x:c r="G1037" s="34"/>
      <x:c r="H1037" s="34"/>
      <x:c r="I1037" s="34"/>
      <x:c r="J1037" s="34"/>
      <x:c r="K1037" s="34"/>
      <x:c r="L1037" s="34"/>
      <x:c r="M1037" s="34"/>
      <x:c r="N1037" s="34"/>
      <x:c r="O1037" s="34"/>
      <x:c r="P1037" s="34"/>
      <x:c r="Q1037" s="34"/>
      <x:c r="R1037" s="34"/>
      <x:c r="S1037" s="34"/>
      <x:c r="T1037" s="34"/>
      <x:c r="U1037" s="34"/>
    </x:row>
    <x:row r="1038">
      <x:c r="A1038" s="34" t="n">
        <x:v>969</x:v>
      </x:c>
      <x:c r="B1038" s="39" t="n">
        <x:v>-0.2029241963483044</x:v>
      </x:c>
      <x:c r="C1038" s="35" t="n">
        <x:f>($B$7-0.5*$B$8^2)*$B$10+$B$8*SQRT($B$10)*B1038</x:f>
        <x:v>0.019415160730339116</x:v>
      </x:c>
      <x:c r="D1038" s="36" t="n">
        <x:f>$B$6*EXP(C1038)</x:f>
        <x:v>101.96048606594277</x:v>
      </x:c>
      <x:c r="E1038" s="34"/>
      <x:c r="F1038" s="34"/>
      <x:c r="G1038" s="34"/>
      <x:c r="H1038" s="34"/>
      <x:c r="I1038" s="34"/>
      <x:c r="J1038" s="34"/>
      <x:c r="K1038" s="34"/>
      <x:c r="L1038" s="34"/>
      <x:c r="M1038" s="34"/>
      <x:c r="N1038" s="34"/>
      <x:c r="O1038" s="34"/>
      <x:c r="P1038" s="34"/>
      <x:c r="Q1038" s="34"/>
      <x:c r="R1038" s="34"/>
      <x:c r="S1038" s="34"/>
      <x:c r="T1038" s="34"/>
      <x:c r="U1038" s="34"/>
    </x:row>
    <x:row r="1039">
      <x:c r="A1039" s="34" t="n">
        <x:v>970</x:v>
      </x:c>
      <x:c r="B1039" s="39" t="n">
        <x:v>0.6255153852352272</x:v>
      </x:c>
      <x:c r="C1039" s="35" t="n">
        <x:f>($B$7-0.5*$B$8^2)*$B$10+$B$8*SQRT($B$10)*B1039</x:f>
        <x:v>0.18510307704704546</x:v>
      </x:c>
      <x:c r="D1039" s="36" t="n">
        <x:f>$B$6*EXP(C1039)</x:f>
        <x:v>120.33424707236983</x:v>
      </x:c>
      <x:c r="E1039" s="34"/>
      <x:c r="F1039" s="34"/>
      <x:c r="G1039" s="34"/>
      <x:c r="H1039" s="34"/>
      <x:c r="I1039" s="34"/>
      <x:c r="J1039" s="34"/>
      <x:c r="K1039" s="34"/>
      <x:c r="L1039" s="34"/>
      <x:c r="M1039" s="34"/>
      <x:c r="N1039" s="34"/>
      <x:c r="O1039" s="34"/>
      <x:c r="P1039" s="34"/>
      <x:c r="Q1039" s="34"/>
      <x:c r="R1039" s="34"/>
      <x:c r="S1039" s="34"/>
      <x:c r="T1039" s="34"/>
      <x:c r="U1039" s="34"/>
    </x:row>
    <x:row r="1040">
      <x:c r="A1040" s="34" t="n">
        <x:v>971</x:v>
      </x:c>
      <x:c r="B1040" s="39" t="n">
        <x:v>0.05376887370321984</x:v>
      </x:c>
      <x:c r="C1040" s="35" t="n">
        <x:f>($B$7-0.5*$B$8^2)*$B$10+$B$8*SQRT($B$10)*B1040</x:f>
        <x:v>0.07075377474064397</x:v>
      </x:c>
      <x:c r="D1040" s="36" t="n">
        <x:f>$B$6*EXP(C1040)</x:f>
        <x:v>107.33169155938465</x:v>
      </x:c>
      <x:c r="E1040" s="34"/>
      <x:c r="F1040" s="34"/>
      <x:c r="G1040" s="34"/>
      <x:c r="H1040" s="34"/>
      <x:c r="I1040" s="34"/>
      <x:c r="J1040" s="34"/>
      <x:c r="K1040" s="34"/>
      <x:c r="L1040" s="34"/>
      <x:c r="M1040" s="34"/>
      <x:c r="N1040" s="34"/>
      <x:c r="O1040" s="34"/>
      <x:c r="P1040" s="34"/>
      <x:c r="Q1040" s="34"/>
      <x:c r="R1040" s="34"/>
      <x:c r="S1040" s="34"/>
      <x:c r="T1040" s="34"/>
      <x:c r="U1040" s="34"/>
    </x:row>
    <x:row r="1041">
      <x:c r="A1041" s="34" t="n">
        <x:v>972</x:v>
      </x:c>
      <x:c r="B1041" s="39" t="n">
        <x:v>-0.18810774660005172</x:v>
      </x:c>
      <x:c r="C1041" s="35" t="n">
        <x:f>($B$7-0.5*$B$8^2)*$B$10+$B$8*SQRT($B$10)*B1041</x:f>
        <x:v>0.02237845067998965</x:v>
      </x:c>
      <x:c r="D1041" s="36" t="n">
        <x:f>$B$6*EXP(C1041)</x:f>
        <x:v>102.26307265404127</x:v>
      </x:c>
      <x:c r="E1041" s="34"/>
      <x:c r="F1041" s="34"/>
      <x:c r="G1041" s="34"/>
      <x:c r="H1041" s="34"/>
      <x:c r="I1041" s="34"/>
      <x:c r="J1041" s="34"/>
      <x:c r="K1041" s="34"/>
      <x:c r="L1041" s="34"/>
      <x:c r="M1041" s="34"/>
      <x:c r="N1041" s="34"/>
      <x:c r="O1041" s="34"/>
      <x:c r="P1041" s="34"/>
      <x:c r="Q1041" s="34"/>
      <x:c r="R1041" s="34"/>
      <x:c r="S1041" s="34"/>
      <x:c r="T1041" s="34"/>
      <x:c r="U1041" s="34"/>
    </x:row>
    <x:row r="1042">
      <x:c r="A1042" s="34" t="n">
        <x:v>973</x:v>
      </x:c>
      <x:c r="B1042" s="39" t="n">
        <x:v>-0.815047309561518</x:v>
      </x:c>
      <x:c r="C1042" s="35" t="n">
        <x:f>($B$7-0.5*$B$8^2)*$B$10+$B$8*SQRT($B$10)*B1042</x:f>
        <x:v>-0.10300946191230362</x:v>
      </x:c>
      <x:c r="D1042" s="36" t="n">
        <x:f>$B$6*EXP(C1042)</x:f>
        <x:v>90.21184376755893</x:v>
      </x:c>
      <x:c r="E1042" s="34"/>
      <x:c r="F1042" s="34"/>
      <x:c r="G1042" s="34"/>
      <x:c r="H1042" s="34"/>
      <x:c r="I1042" s="34"/>
      <x:c r="J1042" s="34"/>
      <x:c r="K1042" s="34"/>
      <x:c r="L1042" s="34"/>
      <x:c r="M1042" s="34"/>
      <x:c r="N1042" s="34"/>
      <x:c r="O1042" s="34"/>
      <x:c r="P1042" s="34"/>
      <x:c r="Q1042" s="34"/>
      <x:c r="R1042" s="34"/>
      <x:c r="S1042" s="34"/>
      <x:c r="T1042" s="34"/>
      <x:c r="U1042" s="34"/>
    </x:row>
    <x:row r="1043">
      <x:c r="A1043" s="34" t="n">
        <x:v>974</x:v>
      </x:c>
      <x:c r="B1043" s="39" t="n">
        <x:v>-0.8525888608073747</x:v>
      </x:c>
      <x:c r="C1043" s="35" t="n">
        <x:f>($B$7-0.5*$B$8^2)*$B$10+$B$8*SQRT($B$10)*B1043</x:f>
        <x:v>-0.11051777216147496</x:v>
      </x:c>
      <x:c r="D1043" s="36" t="n">
        <x:f>$B$6*EXP(C1043)</x:f>
        <x:v>89.53704173804464</x:v>
      </x:c>
      <x:c r="E1043" s="34"/>
      <x:c r="F1043" s="34"/>
      <x:c r="G1043" s="34"/>
      <x:c r="H1043" s="34"/>
      <x:c r="I1043" s="34"/>
      <x:c r="J1043" s="34"/>
      <x:c r="K1043" s="34"/>
      <x:c r="L1043" s="34"/>
      <x:c r="M1043" s="34"/>
      <x:c r="N1043" s="34"/>
      <x:c r="O1043" s="34"/>
      <x:c r="P1043" s="34"/>
      <x:c r="Q1043" s="34"/>
      <x:c r="R1043" s="34"/>
      <x:c r="S1043" s="34"/>
      <x:c r="T1043" s="34"/>
      <x:c r="U1043" s="34"/>
    </x:row>
    <x:row r="1044">
      <x:c r="A1044" s="34" t="n">
        <x:v>975</x:v>
      </x:c>
      <x:c r="B1044" s="39" t="n">
        <x:v>0.6632341188863091</x:v>
      </x:c>
      <x:c r="C1044" s="35" t="n">
        <x:f>($B$7-0.5*$B$8^2)*$B$10+$B$8*SQRT($B$10)*B1044</x:f>
        <x:v>0.19264682377726183</x:v>
      </x:c>
      <x:c r="D1044" s="36" t="n">
        <x:f>$B$6*EXP(C1044)</x:f>
        <x:v>121.24545077901001</x:v>
      </x:c>
      <x:c r="E1044" s="34"/>
      <x:c r="F1044" s="34"/>
      <x:c r="G1044" s="34"/>
      <x:c r="H1044" s="34"/>
      <x:c r="I1044" s="34"/>
      <x:c r="J1044" s="34"/>
      <x:c r="K1044" s="34"/>
      <x:c r="L1044" s="34"/>
      <x:c r="M1044" s="34"/>
      <x:c r="N1044" s="34"/>
      <x:c r="O1044" s="34"/>
      <x:c r="P1044" s="34"/>
      <x:c r="Q1044" s="34"/>
      <x:c r="R1044" s="34"/>
      <x:c r="S1044" s="34"/>
      <x:c r="T1044" s="34"/>
      <x:c r="U1044" s="34"/>
    </x:row>
    <x:row r="1045">
      <x:c r="A1045" s="34" t="n">
        <x:v>976</x:v>
      </x:c>
      <x:c r="B1045" s="39" t="n">
        <x:v>-2.346672338592352</x:v>
      </x:c>
      <x:c r="C1045" s="35" t="n">
        <x:f>($B$7-0.5*$B$8^2)*$B$10+$B$8*SQRT($B$10)*B1045</x:f>
        <x:v>-0.4093344677184704</x:v>
      </x:c>
      <x:c r="D1045" s="36" t="n">
        <x:f>$B$6*EXP(C1045)</x:f>
        <x:v>66.40920778104119</x:v>
      </x:c>
      <x:c r="E1045" s="34"/>
      <x:c r="F1045" s="34"/>
      <x:c r="G1045" s="34"/>
      <x:c r="H1045" s="34"/>
      <x:c r="I1045" s="34"/>
      <x:c r="J1045" s="34"/>
      <x:c r="K1045" s="34"/>
      <x:c r="L1045" s="34"/>
      <x:c r="M1045" s="34"/>
      <x:c r="N1045" s="34"/>
      <x:c r="O1045" s="34"/>
      <x:c r="P1045" s="34"/>
      <x:c r="Q1045" s="34"/>
      <x:c r="R1045" s="34"/>
      <x:c r="S1045" s="34"/>
      <x:c r="T1045" s="34"/>
      <x:c r="U1045" s="34"/>
    </x:row>
    <x:row r="1046">
      <x:c r="A1046" s="34" t="n">
        <x:v>977</x:v>
      </x:c>
      <x:c r="B1046" s="39" t="n">
        <x:v>1.6684487080815642</x:v>
      </x:c>
      <x:c r="C1046" s="35" t="n">
        <x:f>($B$7-0.5*$B$8^2)*$B$10+$B$8*SQRT($B$10)*B1046</x:f>
        <x:v>0.39368974161631287</x:v>
      </x:c>
      <x:c r="D1046" s="36" t="n">
        <x:f>$B$6*EXP(C1046)</x:f>
        <x:v>148.24405377121715</x:v>
      </x:c>
      <x:c r="E1046" s="34"/>
      <x:c r="F1046" s="34"/>
      <x:c r="G1046" s="34"/>
      <x:c r="H1046" s="34"/>
      <x:c r="I1046" s="34"/>
      <x:c r="J1046" s="34"/>
      <x:c r="K1046" s="34"/>
      <x:c r="L1046" s="34"/>
      <x:c r="M1046" s="34"/>
      <x:c r="N1046" s="34"/>
      <x:c r="O1046" s="34"/>
      <x:c r="P1046" s="34"/>
      <x:c r="Q1046" s="34"/>
      <x:c r="R1046" s="34"/>
      <x:c r="S1046" s="34"/>
      <x:c r="T1046" s="34"/>
      <x:c r="U1046" s="34"/>
    </x:row>
    <x:row r="1047">
      <x:c r="A1047" s="34" t="n">
        <x:v>978</x:v>
      </x:c>
      <x:c r="B1047" s="39" t="n">
        <x:v>-0.26224619246281766</x:v>
      </x:c>
      <x:c r="C1047" s="35" t="n">
        <x:f>($B$7-0.5*$B$8^2)*$B$10+$B$8*SQRT($B$10)*B1047</x:f>
        <x:v>0.007550761507436464</x:v>
      </x:c>
      <x:c r="D1047" s="36" t="n">
        <x:f>$B$6*EXP(C1047)</x:f>
        <x:v>100.75793403926059</x:v>
      </x:c>
      <x:c r="E1047" s="34"/>
      <x:c r="F1047" s="34"/>
      <x:c r="G1047" s="34"/>
      <x:c r="H1047" s="34"/>
      <x:c r="I1047" s="34"/>
      <x:c r="J1047" s="34"/>
      <x:c r="K1047" s="34"/>
      <x:c r="L1047" s="34"/>
      <x:c r="M1047" s="34"/>
      <x:c r="N1047" s="34"/>
      <x:c r="O1047" s="34"/>
      <x:c r="P1047" s="34"/>
      <x:c r="Q1047" s="34"/>
      <x:c r="R1047" s="34"/>
      <x:c r="S1047" s="34"/>
      <x:c r="T1047" s="34"/>
      <x:c r="U1047" s="34"/>
    </x:row>
    <x:row r="1048">
      <x:c r="A1048" s="34" t="n">
        <x:v>979</x:v>
      </x:c>
      <x:c r="B1048" s="39" t="n">
        <x:v>0.35538565639624053</x:v>
      </x:c>
      <x:c r="C1048" s="35" t="n">
        <x:f>($B$7-0.5*$B$8^2)*$B$10+$B$8*SQRT($B$10)*B1048</x:f>
        <x:v>0.1310771312792481</x:v>
      </x:c>
      <x:c r="D1048" s="36" t="n">
        <x:f>$B$6*EXP(C1048)</x:f>
        <x:v>114.00557118763194</x:v>
      </x:c>
      <x:c r="E1048" s="34"/>
      <x:c r="F1048" s="34"/>
      <x:c r="G1048" s="34"/>
      <x:c r="H1048" s="34"/>
      <x:c r="I1048" s="34"/>
      <x:c r="J1048" s="34"/>
      <x:c r="K1048" s="34"/>
      <x:c r="L1048" s="34"/>
      <x:c r="M1048" s="34"/>
      <x:c r="N1048" s="34"/>
      <x:c r="O1048" s="34"/>
      <x:c r="P1048" s="34"/>
      <x:c r="Q1048" s="34"/>
      <x:c r="R1048" s="34"/>
      <x:c r="S1048" s="34"/>
      <x:c r="T1048" s="34"/>
      <x:c r="U1048" s="34"/>
    </x:row>
    <x:row r="1049">
      <x:c r="A1049" s="34" t="n">
        <x:v>980</x:v>
      </x:c>
      <x:c r="B1049" s="39" t="n">
        <x:v>0.016005675958154355</x:v>
      </x:c>
      <x:c r="C1049" s="35" t="n">
        <x:f>($B$7-0.5*$B$8^2)*$B$10+$B$8*SQRT($B$10)*B1049</x:f>
        <x:v>0.06320113519163087</x:v>
      </x:c>
      <x:c r="D1049" s="36" t="n">
        <x:f>$B$6*EXP(C1049)</x:f>
        <x:v>106.52410751531755</x:v>
      </x:c>
      <x:c r="E1049" s="34"/>
      <x:c r="F1049" s="34"/>
      <x:c r="G1049" s="34"/>
      <x:c r="H1049" s="34"/>
      <x:c r="I1049" s="34"/>
      <x:c r="J1049" s="34"/>
      <x:c r="K1049" s="34"/>
      <x:c r="L1049" s="34"/>
      <x:c r="M1049" s="34"/>
      <x:c r="N1049" s="34"/>
      <x:c r="O1049" s="34"/>
      <x:c r="P1049" s="34"/>
      <x:c r="Q1049" s="34"/>
      <x:c r="R1049" s="34"/>
      <x:c r="S1049" s="34"/>
      <x:c r="T1049" s="34"/>
      <x:c r="U1049" s="34"/>
    </x:row>
    <x:row r="1050">
      <x:c r="A1050" s="34" t="n">
        <x:v>981</x:v>
      </x:c>
      <x:c r="B1050" s="39" t="n">
        <x:v>0.09914308602584766</x:v>
      </x:c>
      <x:c r="C1050" s="35" t="n">
        <x:f>($B$7-0.5*$B$8^2)*$B$10+$B$8*SQRT($B$10)*B1050</x:f>
        <x:v>0.07982861720516954</x:v>
      </x:c>
      <x:c r="D1050" s="36" t="n">
        <x:f>$B$6*EXP(C1050)</x:f>
        <x:v>108.31014268179754</x:v>
      </x:c>
      <x:c r="E1050" s="34"/>
      <x:c r="F1050" s="34"/>
      <x:c r="G1050" s="34"/>
      <x:c r="H1050" s="34"/>
      <x:c r="I1050" s="34"/>
      <x:c r="J1050" s="34"/>
      <x:c r="K1050" s="34"/>
      <x:c r="L1050" s="34"/>
      <x:c r="M1050" s="34"/>
      <x:c r="N1050" s="34"/>
      <x:c r="O1050" s="34"/>
      <x:c r="P1050" s="34"/>
      <x:c r="Q1050" s="34"/>
      <x:c r="R1050" s="34"/>
      <x:c r="S1050" s="34"/>
      <x:c r="T1050" s="34"/>
      <x:c r="U1050" s="34"/>
    </x:row>
    <x:row r="1051">
      <x:c r="A1051" s="34" t="n">
        <x:v>982</x:v>
      </x:c>
      <x:c r="B1051" s="39" t="n">
        <x:v>0.18107391593838057</x:v>
      </x:c>
      <x:c r="C1051" s="35" t="n">
        <x:f>($B$7-0.5*$B$8^2)*$B$10+$B$8*SQRT($B$10)*B1051</x:f>
        <x:v>0.09621478318767612</x:v>
      </x:c>
      <x:c r="D1051" s="36" t="n">
        <x:f>$B$6*EXP(C1051)</x:f>
        <x:v>110.09955139264332</x:v>
      </x:c>
      <x:c r="E1051" s="34"/>
      <x:c r="F1051" s="34"/>
      <x:c r="G1051" s="34"/>
      <x:c r="H1051" s="34"/>
      <x:c r="I1051" s="34"/>
      <x:c r="J1051" s="34"/>
      <x:c r="K1051" s="34"/>
      <x:c r="L1051" s="34"/>
      <x:c r="M1051" s="34"/>
      <x:c r="N1051" s="34"/>
      <x:c r="O1051" s="34"/>
      <x:c r="P1051" s="34"/>
      <x:c r="Q1051" s="34"/>
      <x:c r="R1051" s="34"/>
      <x:c r="S1051" s="34"/>
      <x:c r="T1051" s="34"/>
      <x:c r="U1051" s="34"/>
    </x:row>
    <x:row r="1052">
      <x:c r="A1052" s="34" t="n">
        <x:v>983</x:v>
      </x:c>
      <x:c r="B1052" s="39" t="n">
        <x:v>0.4215855614380723</x:v>
      </x:c>
      <x:c r="C1052" s="35" t="n">
        <x:f>($B$7-0.5*$B$8^2)*$B$10+$B$8*SQRT($B$10)*B1052</x:f>
        <x:v>0.14431711228761446</x:v>
      </x:c>
      <x:c r="D1052" s="36" t="n">
        <x:f>$B$6*EXP(C1052)</x:f>
        <x:v>115.52503945403262</x:v>
      </x:c>
      <x:c r="E1052" s="34"/>
      <x:c r="F1052" s="34"/>
      <x:c r="G1052" s="34"/>
      <x:c r="H1052" s="34"/>
      <x:c r="I1052" s="34"/>
      <x:c r="J1052" s="34"/>
      <x:c r="K1052" s="34"/>
      <x:c r="L1052" s="34"/>
      <x:c r="M1052" s="34"/>
      <x:c r="N1052" s="34"/>
      <x:c r="O1052" s="34"/>
      <x:c r="P1052" s="34"/>
      <x:c r="Q1052" s="34"/>
      <x:c r="R1052" s="34"/>
      <x:c r="S1052" s="34"/>
      <x:c r="T1052" s="34"/>
      <x:c r="U1052" s="34"/>
    </x:row>
    <x:row r="1053">
      <x:c r="A1053" s="34" t="n">
        <x:v>984</x:v>
      </x:c>
      <x:c r="B1053" s="39" t="n">
        <x:v>0.9260970286477113</x:v>
      </x:c>
      <x:c r="C1053" s="35" t="n">
        <x:f>($B$7-0.5*$B$8^2)*$B$10+$B$8*SQRT($B$10)*B1053</x:f>
        <x:v>0.24521940572954226</x:v>
      </x:c>
      <x:c r="D1053" s="36" t="n">
        <x:f>$B$6*EXP(C1053)</x:f>
        <x:v>127.7901661395064</x:v>
      </x:c>
      <x:c r="E1053" s="34"/>
      <x:c r="F1053" s="34"/>
      <x:c r="G1053" s="34"/>
      <x:c r="H1053" s="34"/>
      <x:c r="I1053" s="34"/>
      <x:c r="J1053" s="34"/>
      <x:c r="K1053" s="34"/>
      <x:c r="L1053" s="34"/>
      <x:c r="M1053" s="34"/>
      <x:c r="N1053" s="34"/>
      <x:c r="O1053" s="34"/>
      <x:c r="P1053" s="34"/>
      <x:c r="Q1053" s="34"/>
      <x:c r="R1053" s="34"/>
      <x:c r="S1053" s="34"/>
      <x:c r="T1053" s="34"/>
      <x:c r="U1053" s="34"/>
    </x:row>
    <x:row r="1054">
      <x:c r="A1054" s="34" t="n">
        <x:v>985</x:v>
      </x:c>
      <x:c r="B1054" s="39" t="n">
        <x:v>-1.046778349950783</x:v>
      </x:c>
      <x:c r="C1054" s="35" t="n">
        <x:f>($B$7-0.5*$B$8^2)*$B$10+$B$8*SQRT($B$10)*B1054</x:f>
        <x:v>-0.14935566999015662</x:v>
      </x:c>
      <x:c r="D1054" s="36" t="n">
        <x:f>$B$6*EXP(C1054)</x:f>
        <x:v>86.12627351086212</x:v>
      </x:c>
      <x:c r="E1054" s="34"/>
      <x:c r="F1054" s="34"/>
      <x:c r="G1054" s="34"/>
      <x:c r="H1054" s="34"/>
      <x:c r="I1054" s="34"/>
      <x:c r="J1054" s="34"/>
      <x:c r="K1054" s="34"/>
      <x:c r="L1054" s="34"/>
      <x:c r="M1054" s="34"/>
      <x:c r="N1054" s="34"/>
      <x:c r="O1054" s="34"/>
      <x:c r="P1054" s="34"/>
      <x:c r="Q1054" s="34"/>
      <x:c r="R1054" s="34"/>
      <x:c r="S1054" s="34"/>
      <x:c r="T1054" s="34"/>
      <x:c r="U1054" s="34"/>
    </x:row>
    <x:row r="1055">
      <x:c r="A1055" s="34" t="n">
        <x:v>986</x:v>
      </x:c>
      <x:c r="B1055" s="39" t="n">
        <x:v>-0.7596084176327376</x:v>
      </x:c>
      <x:c r="C1055" s="35" t="n">
        <x:f>($B$7-0.5*$B$8^2)*$B$10+$B$8*SQRT($B$10)*B1055</x:f>
        <x:v>-0.09192168352654753</x:v>
      </x:c>
      <x:c r="D1055" s="36" t="n">
        <x:f>$B$6*EXP(C1055)</x:f>
        <x:v>91.21765852010785</x:v>
      </x:c>
      <x:c r="E1055" s="34"/>
      <x:c r="F1055" s="34"/>
      <x:c r="G1055" s="34"/>
      <x:c r="H1055" s="34"/>
      <x:c r="I1055" s="34"/>
      <x:c r="J1055" s="34"/>
      <x:c r="K1055" s="34"/>
      <x:c r="L1055" s="34"/>
      <x:c r="M1055" s="34"/>
      <x:c r="N1055" s="34"/>
      <x:c r="O1055" s="34"/>
      <x:c r="P1055" s="34"/>
      <x:c r="Q1055" s="34"/>
      <x:c r="R1055" s="34"/>
      <x:c r="S1055" s="34"/>
      <x:c r="T1055" s="34"/>
      <x:c r="U1055" s="34"/>
    </x:row>
    <x:row r="1056">
      <x:c r="A1056" s="34" t="n">
        <x:v>987</x:v>
      </x:c>
      <x:c r="B1056" s="39" t="n">
        <x:v>-0.7956790010639453</x:v>
      </x:c>
      <x:c r="C1056" s="35" t="n">
        <x:f>($B$7-0.5*$B$8^2)*$B$10+$B$8*SQRT($B$10)*B1056</x:f>
        <x:v>-0.09913580021278906</x:v>
      </x:c>
      <x:c r="D1056" s="36" t="n">
        <x:f>$B$6*EXP(C1056)</x:f>
        <x:v>90.56197163224053</x:v>
      </x:c>
      <x:c r="E1056" s="34"/>
      <x:c r="F1056" s="34"/>
      <x:c r="G1056" s="34"/>
      <x:c r="H1056" s="34"/>
      <x:c r="I1056" s="34"/>
      <x:c r="J1056" s="34"/>
      <x:c r="K1056" s="34"/>
      <x:c r="L1056" s="34"/>
      <x:c r="M1056" s="34"/>
      <x:c r="N1056" s="34"/>
      <x:c r="O1056" s="34"/>
      <x:c r="P1056" s="34"/>
      <x:c r="Q1056" s="34"/>
      <x:c r="R1056" s="34"/>
      <x:c r="S1056" s="34"/>
      <x:c r="T1056" s="34"/>
      <x:c r="U1056" s="34"/>
    </x:row>
    <x:row r="1057">
      <x:c r="A1057" s="34" t="n">
        <x:v>988</x:v>
      </x:c>
      <x:c r="B1057" s="39" t="n">
        <x:v>-2.0311143641939644</x:v>
      </x:c>
      <x:c r="C1057" s="35" t="n">
        <x:f>($B$7-0.5*$B$8^2)*$B$10+$B$8*SQRT($B$10)*B1057</x:f>
        <x:v>-0.3462228728387929</x:v>
      </x:c>
      <x:c r="D1057" s="36" t="n">
        <x:f>$B$6*EXP(C1057)</x:f>
        <x:v>70.73548193606005</x:v>
      </x:c>
      <x:c r="E1057" s="34"/>
      <x:c r="F1057" s="34"/>
      <x:c r="G1057" s="34"/>
      <x:c r="H1057" s="34"/>
      <x:c r="I1057" s="34"/>
      <x:c r="J1057" s="34"/>
      <x:c r="K1057" s="34"/>
      <x:c r="L1057" s="34"/>
      <x:c r="M1057" s="34"/>
      <x:c r="N1057" s="34"/>
      <x:c r="O1057" s="34"/>
      <x:c r="P1057" s="34"/>
      <x:c r="Q1057" s="34"/>
      <x:c r="R1057" s="34"/>
      <x:c r="S1057" s="34"/>
      <x:c r="T1057" s="34"/>
      <x:c r="U1057" s="34"/>
    </x:row>
    <x:row r="1058">
      <x:c r="A1058" s="34" t="n">
        <x:v>989</x:v>
      </x:c>
      <x:c r="B1058" s="39" t="n">
        <x:v>-0.506035801566009</x:v>
      </x:c>
      <x:c r="C1058" s="35" t="n">
        <x:f>($B$7-0.5*$B$8^2)*$B$10+$B$8*SQRT($B$10)*B1058</x:f>
        <x:v>-0.04120716031320182</x:v>
      </x:c>
      <x:c r="D1058" s="36" t="n">
        <x:f>$B$6*EXP(C1058)</x:f>
        <x:v>95.96303120389199</x:v>
      </x:c>
      <x:c r="E1058" s="34"/>
      <x:c r="F1058" s="34"/>
      <x:c r="G1058" s="34"/>
      <x:c r="H1058" s="34"/>
      <x:c r="I1058" s="34"/>
      <x:c r="J1058" s="34"/>
      <x:c r="K1058" s="34"/>
      <x:c r="L1058" s="34"/>
      <x:c r="M1058" s="34"/>
      <x:c r="N1058" s="34"/>
      <x:c r="O1058" s="34"/>
      <x:c r="P1058" s="34"/>
      <x:c r="Q1058" s="34"/>
      <x:c r="R1058" s="34"/>
      <x:c r="S1058" s="34"/>
      <x:c r="T1058" s="34"/>
      <x:c r="U1058" s="34"/>
    </x:row>
    <x:row r="1059">
      <x:c r="A1059" s="34" t="n">
        <x:v>990</x:v>
      </x:c>
      <x:c r="B1059" s="39" t="n">
        <x:v>1.0978240404060744</x:v>
      </x:c>
      <x:c r="C1059" s="35" t="n">
        <x:f>($B$7-0.5*$B$8^2)*$B$10+$B$8*SQRT($B$10)*B1059</x:f>
        <x:v>0.27956480808121487</x:v>
      </x:c>
      <x:c r="D1059" s="36" t="n">
        <x:f>$B$6*EXP(C1059)</x:f>
        <x:v>132.2554122212535</x:v>
      </x:c>
      <x:c r="E1059" s="34"/>
      <x:c r="F1059" s="34"/>
      <x:c r="G1059" s="34"/>
      <x:c r="H1059" s="34"/>
      <x:c r="I1059" s="34"/>
      <x:c r="J1059" s="34"/>
      <x:c r="K1059" s="34"/>
      <x:c r="L1059" s="34"/>
      <x:c r="M1059" s="34"/>
      <x:c r="N1059" s="34"/>
      <x:c r="O1059" s="34"/>
      <x:c r="P1059" s="34"/>
      <x:c r="Q1059" s="34"/>
      <x:c r="R1059" s="34"/>
      <x:c r="S1059" s="34"/>
      <x:c r="T1059" s="34"/>
      <x:c r="U1059" s="34"/>
    </x:row>
    <x:row r="1060">
      <x:c r="A1060" s="34" t="n">
        <x:v>991</x:v>
      </x:c>
      <x:c r="B1060" s="39" t="n">
        <x:v>1.2622512524950629</x:v>
      </x:c>
      <x:c r="C1060" s="35" t="n">
        <x:f>($B$7-0.5*$B$8^2)*$B$10+$B$8*SQRT($B$10)*B1060</x:f>
        <x:v>0.3124502504990126</x:v>
      </x:c>
      <x:c r="D1060" s="36" t="n">
        <x:f>$B$6*EXP(C1060)</x:f>
        <x:v>136.6769943359735</x:v>
      </x:c>
      <x:c r="E1060" s="34"/>
      <x:c r="F1060" s="34"/>
      <x:c r="G1060" s="34"/>
      <x:c r="H1060" s="34"/>
      <x:c r="I1060" s="34"/>
      <x:c r="J1060" s="34"/>
      <x:c r="K1060" s="34"/>
      <x:c r="L1060" s="34"/>
      <x:c r="M1060" s="34"/>
      <x:c r="N1060" s="34"/>
      <x:c r="O1060" s="34"/>
      <x:c r="P1060" s="34"/>
      <x:c r="Q1060" s="34"/>
      <x:c r="R1060" s="34"/>
      <x:c r="S1060" s="34"/>
      <x:c r="T1060" s="34"/>
      <x:c r="U1060" s="34"/>
    </x:row>
    <x:row r="1061">
      <x:c r="A1061" s="34" t="n">
        <x:v>992</x:v>
      </x:c>
      <x:c r="B1061" s="39" t="n">
        <x:v>1.4444955909705575</x:v>
      </x:c>
      <x:c r="C1061" s="35" t="n">
        <x:f>($B$7-0.5*$B$8^2)*$B$10+$B$8*SQRT($B$10)*B1061</x:f>
        <x:v>0.3488991181941115</x:v>
      </x:c>
      <x:c r="D1061" s="36" t="n">
        <x:f>$B$6*EXP(C1061)</x:f>
        <x:v>141.75061825451118</x:v>
      </x:c>
      <x:c r="E1061" s="34"/>
      <x:c r="F1061" s="34"/>
      <x:c r="G1061" s="34"/>
      <x:c r="H1061" s="34"/>
      <x:c r="I1061" s="34"/>
      <x:c r="J1061" s="34"/>
      <x:c r="K1061" s="34"/>
      <x:c r="L1061" s="34"/>
      <x:c r="M1061" s="34"/>
      <x:c r="N1061" s="34"/>
      <x:c r="O1061" s="34"/>
      <x:c r="P1061" s="34"/>
      <x:c r="Q1061" s="34"/>
      <x:c r="R1061" s="34"/>
      <x:c r="S1061" s="34"/>
      <x:c r="T1061" s="34"/>
      <x:c r="U1061" s="34"/>
    </x:row>
    <x:row r="1062">
      <x:c r="A1062" s="34" t="n">
        <x:v>993</x:v>
      </x:c>
      <x:c r="B1062" s="39" t="n">
        <x:v>0.31789176271084846</x:v>
      </x:c>
      <x:c r="C1062" s="35" t="n">
        <x:f>($B$7-0.5*$B$8^2)*$B$10+$B$8*SQRT($B$10)*B1062</x:f>
        <x:v>0.12357835254216969</x:v>
      </x:c>
      <x:c r="D1062" s="36" t="n">
        <x:f>$B$6*EXP(C1062)</x:f>
        <x:v>113.15386599994173</x:v>
      </x:c>
      <x:c r="E1062" s="34"/>
      <x:c r="F1062" s="34"/>
      <x:c r="G1062" s="34"/>
      <x:c r="H1062" s="34"/>
      <x:c r="I1062" s="34"/>
      <x:c r="J1062" s="34"/>
      <x:c r="K1062" s="34"/>
      <x:c r="L1062" s="34"/>
      <x:c r="M1062" s="34"/>
      <x:c r="N1062" s="34"/>
      <x:c r="O1062" s="34"/>
      <x:c r="P1062" s="34"/>
      <x:c r="Q1062" s="34"/>
      <x:c r="R1062" s="34"/>
      <x:c r="S1062" s="34"/>
      <x:c r="T1062" s="34"/>
      <x:c r="U1062" s="34"/>
    </x:row>
    <x:row r="1063">
      <x:c r="A1063" s="34" t="n">
        <x:v>994</x:v>
      </x:c>
      <x:c r="B1063" s="39" t="n">
        <x:v>-1.3843408288938772</x:v>
      </x:c>
      <x:c r="C1063" s="35" t="n">
        <x:f>($B$7-0.5*$B$8^2)*$B$10+$B$8*SQRT($B$10)*B1063</x:f>
        <x:v>-0.21686816577877543</x:v>
      </x:c>
      <x:c r="D1063" s="36" t="n">
        <x:f>$B$6*EXP(C1063)</x:f>
        <x:v>80.50360936158994</x:v>
      </x:c>
      <x:c r="E1063" s="34"/>
      <x:c r="F1063" s="34"/>
      <x:c r="G1063" s="34"/>
      <x:c r="H1063" s="34"/>
      <x:c r="I1063" s="34"/>
      <x:c r="J1063" s="34"/>
      <x:c r="K1063" s="34"/>
      <x:c r="L1063" s="34"/>
      <x:c r="M1063" s="34"/>
      <x:c r="N1063" s="34"/>
      <x:c r="O1063" s="34"/>
      <x:c r="P1063" s="34"/>
      <x:c r="Q1063" s="34"/>
      <x:c r="R1063" s="34"/>
      <x:c r="S1063" s="34"/>
      <x:c r="T1063" s="34"/>
      <x:c r="U1063" s="34"/>
    </x:row>
    <x:row r="1064">
      <x:c r="A1064" s="34" t="n">
        <x:v>995</x:v>
      </x:c>
      <x:c r="B1064" s="39" t="n">
        <x:v>0.5622182588261727</x:v>
      </x:c>
      <x:c r="C1064" s="35" t="n">
        <x:f>($B$7-0.5*$B$8^2)*$B$10+$B$8*SQRT($B$10)*B1064</x:f>
        <x:v>0.17244365176523455</x:v>
      </x:c>
      <x:c r="D1064" s="36" t="n">
        <x:f>$B$6*EXP(C1064)</x:f>
        <x:v>118.82048654818946</x:v>
      </x:c>
      <x:c r="E1064" s="34"/>
      <x:c r="F1064" s="34"/>
      <x:c r="G1064" s="34"/>
      <x:c r="H1064" s="34"/>
      <x:c r="I1064" s="34"/>
      <x:c r="J1064" s="34"/>
      <x:c r="K1064" s="34"/>
      <x:c r="L1064" s="34"/>
      <x:c r="M1064" s="34"/>
      <x:c r="N1064" s="34"/>
      <x:c r="O1064" s="34"/>
      <x:c r="P1064" s="34"/>
      <x:c r="Q1064" s="34"/>
      <x:c r="R1064" s="34"/>
      <x:c r="S1064" s="34"/>
      <x:c r="T1064" s="34"/>
      <x:c r="U1064" s="34"/>
    </x:row>
    <x:row r="1065">
      <x:c r="A1065" s="34" t="n">
        <x:v>996</x:v>
      </x:c>
      <x:c r="B1065" s="39" t="n">
        <x:v>0.8963243802945211</x:v>
      </x:c>
      <x:c r="C1065" s="35" t="n">
        <x:f>($B$7-0.5*$B$8^2)*$B$10+$B$8*SQRT($B$10)*B1065</x:f>
        <x:v>0.23926487605890423</x:v>
      </x:c>
      <x:c r="D1065" s="36" t="n">
        <x:f>$B$6*EXP(C1065)</x:f>
        <x:v>127.03149680478529</x:v>
      </x:c>
      <x:c r="E1065" s="34"/>
      <x:c r="F1065" s="34"/>
      <x:c r="G1065" s="34"/>
      <x:c r="H1065" s="34"/>
      <x:c r="I1065" s="34"/>
      <x:c r="J1065" s="34"/>
      <x:c r="K1065" s="34"/>
      <x:c r="L1065" s="34"/>
      <x:c r="M1065" s="34"/>
      <x:c r="N1065" s="34"/>
      <x:c r="O1065" s="34"/>
      <x:c r="P1065" s="34"/>
      <x:c r="Q1065" s="34"/>
      <x:c r="R1065" s="34"/>
      <x:c r="S1065" s="34"/>
      <x:c r="T1065" s="34"/>
      <x:c r="U1065" s="34"/>
    </x:row>
    <x:row r="1066">
      <x:c r="A1066" s="34" t="n">
        <x:v>997</x:v>
      </x:c>
      <x:c r="B1066" s="39" t="n">
        <x:v>-0.03383901591170693</x:v>
      </x:c>
      <x:c r="C1066" s="35" t="n">
        <x:f>($B$7-0.5*$B$8^2)*$B$10+$B$8*SQRT($B$10)*B1066</x:f>
        <x:v>0.05323219681765861</x:v>
      </x:c>
      <x:c r="D1066" s="36" t="n">
        <x:f>$B$6*EXP(C1066)</x:f>
        <x:v>105.46745087545757</x:v>
      </x:c>
      <x:c r="E1066" s="34"/>
      <x:c r="F1066" s="34"/>
      <x:c r="G1066" s="34"/>
      <x:c r="H1066" s="34"/>
      <x:c r="I1066" s="34"/>
      <x:c r="J1066" s="34"/>
      <x:c r="K1066" s="34"/>
      <x:c r="L1066" s="34"/>
      <x:c r="M1066" s="34"/>
      <x:c r="N1066" s="34"/>
      <x:c r="O1066" s="34"/>
      <x:c r="P1066" s="34"/>
      <x:c r="Q1066" s="34"/>
      <x:c r="R1066" s="34"/>
      <x:c r="S1066" s="34"/>
      <x:c r="T1066" s="34"/>
      <x:c r="U1066" s="34"/>
    </x:row>
    <x:row r="1067">
      <x:c r="A1067" s="34" t="n">
        <x:v>998</x:v>
      </x:c>
      <x:c r="B1067" s="39" t="n">
        <x:v>0.285352970872623</x:v>
      </x:c>
      <x:c r="C1067" s="35" t="n">
        <x:f>($B$7-0.5*$B$8^2)*$B$10+$B$8*SQRT($B$10)*B1067</x:f>
        <x:v>0.1170705941745246</x:v>
      </x:c>
      <x:c r="D1067" s="36" t="n">
        <x:f>$B$6*EXP(C1067)</x:f>
        <x:v>112.41987887748546</x:v>
      </x:c>
      <x:c r="E1067" s="34"/>
      <x:c r="F1067" s="34"/>
      <x:c r="G1067" s="34"/>
      <x:c r="H1067" s="34"/>
      <x:c r="I1067" s="34"/>
      <x:c r="J1067" s="34"/>
      <x:c r="K1067" s="34"/>
      <x:c r="L1067" s="34"/>
      <x:c r="M1067" s="34"/>
      <x:c r="N1067" s="34"/>
      <x:c r="O1067" s="34"/>
      <x:c r="P1067" s="34"/>
      <x:c r="Q1067" s="34"/>
      <x:c r="R1067" s="34"/>
      <x:c r="S1067" s="34"/>
      <x:c r="T1067" s="34"/>
      <x:c r="U1067" s="34"/>
    </x:row>
    <x:row r="1068">
      <x:c r="A1068" s="34" t="n">
        <x:v>999</x:v>
      </x:c>
      <x:c r="B1068" s="39" t="n">
        <x:v>-2.295317715384211</x:v>
      </x:c>
      <x:c r="C1068" s="35" t="n">
        <x:f>($B$7-0.5*$B$8^2)*$B$10+$B$8*SQRT($B$10)*B1068</x:f>
        <x:v>-0.39906354307684216</x:v>
      </x:c>
      <x:c r="D1068" s="36" t="n">
        <x:f>$B$6*EXP(C1068)</x:f>
        <x:v>67.09480658943579</x:v>
      </x:c>
      <x:c r="E1068" s="34"/>
      <x:c r="F1068" s="34"/>
      <x:c r="G1068" s="34"/>
      <x:c r="H1068" s="34"/>
      <x:c r="I1068" s="34"/>
      <x:c r="J1068" s="34"/>
      <x:c r="K1068" s="34"/>
      <x:c r="L1068" s="34"/>
      <x:c r="M1068" s="34"/>
      <x:c r="N1068" s="34"/>
      <x:c r="O1068" s="34"/>
      <x:c r="P1068" s="34"/>
      <x:c r="Q1068" s="34"/>
      <x:c r="R1068" s="34"/>
      <x:c r="S1068" s="34"/>
      <x:c r="T1068" s="34"/>
      <x:c r="U1068" s="34"/>
    </x:row>
    <x:row r="1069">
      <x:c r="A1069" s="34" t="n">
        <x:v>1000</x:v>
      </x:c>
      <x:c r="B1069" s="39" t="n">
        <x:v>1.0593425791784468</x:v>
      </x:c>
      <x:c r="C1069" s="35" t="n">
        <x:f>($B$7-0.5*$B$8^2)*$B$10+$B$8*SQRT($B$10)*B1069</x:f>
        <x:v>0.2718685158356894</x:v>
      </x:c>
      <x:c r="D1069" s="36" t="n">
        <x:f>$B$6*EXP(C1069)</x:f>
        <x:v>131.24144282517167</x:v>
      </x:c>
      <x:c r="E1069" s="34"/>
      <x:c r="F1069" s="34"/>
      <x:c r="G1069" s="34"/>
      <x:c r="H1069" s="34"/>
      <x:c r="I1069" s="34"/>
      <x:c r="J1069" s="34"/>
      <x:c r="K1069" s="34"/>
      <x:c r="L1069" s="34"/>
      <x:c r="M1069" s="34"/>
      <x:c r="N1069" s="34"/>
      <x:c r="O1069" s="34"/>
      <x:c r="P1069" s="34"/>
      <x:c r="Q1069" s="34"/>
      <x:c r="R1069" s="34"/>
      <x:c r="S1069" s="34"/>
      <x:c r="T1069" s="34"/>
      <x:c r="U1069" s="34"/>
    </x:row>
  </x:sheetData>
  <x:mergeCells>
    <x:mergeCell ref="A2:H2"/>
    <x:mergeCell ref="A3:H3"/>
    <x:mergeCell ref="A11:H13"/>
    <x:mergeCell ref="J2:P3"/>
    <x:mergeCell ref="J5:P6"/>
    <x:mergeCell ref="J7:P9"/>
    <x:mergeCell ref="J11:P12"/>
    <x:mergeCell ref="J13:P15"/>
    <x:mergeCell ref="J17:P18"/>
    <x:mergeCell ref="J19:P21"/>
  </x:mergeCells>
  <x:dataValidations count="2">
    <x:dataValidation type="decimal" operator="between" sqref="B6">
      <x:formula1>0.01</x:formula1>
      <x:formula2>100000</x:formula2>
    </x:dataValidation>
    <x:dataValidation type="decimal" operator="between" sqref="B8">
      <x:formula1>0.001</x:formula1>
      <x:formula2>2</x:formula2>
    </x:dataValidation>
  </x:dataValidations>
  <x:pageMargins left="0.7" right="0.7" top="0.75" bottom="0.75" header="0.3" footer="0.3"/>
  <x:drawing xmlns:r="http://schemas.openxmlformats.org/officeDocument/2006/relationships" r:id="Rce435fbebec04ac0"/>
</x:worksheet>
</file>

<file path=xl/worksheets/sheet8.xml><?xml version="1.0" encoding="utf-8"?>
<x:worksheet xmlns:x="http://schemas.openxmlformats.org/spreadsheetml/2006/main">
  <x:sheetPr>
    <x:tabColor rgb="FF7B5743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3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</x:row>
    <x:row r="2" ht="23" customHeight="1">
      <x:c r="A2" s="2" t="str">
        <x:v>개별신용</x:v>
      </x:c>
      <x:c r="B2" s="1"/>
      <x:c r="C2" s="1"/>
      <x:c r="D2" s="1"/>
      <x:c r="E2" s="1"/>
      <x:c r="F2" s="1"/>
      <x:c r="G2" s="1"/>
      <x:c r="H2" s="1"/>
      <x:c r="I2" s="1"/>
      <x:c r="J2" s="3" t="str">
        <x:v>교수자 정답·해설</x:v>
      </x:c>
      <x:c r="K2" s="3" t="str">
        <x:v>교수자 정답·해설</x:v>
      </x:c>
      <x:c r="L2" s="3" t="str">
        <x:v>교수자 정답·해설</x:v>
      </x:c>
      <x:c r="M2" s="3" t="str">
        <x:v>교수자 정답·해설</x:v>
      </x:c>
      <x:c r="N2" s="3" t="str">
        <x:v>교수자 정답·해설</x:v>
      </x:c>
      <x:c r="O2" s="3" t="str">
        <x:v>교수자 정답·해설</x:v>
      </x:c>
      <x:c r="P2" s="3" t="str">
        <x:v>교수자 정답·해설</x:v>
      </x:c>
    </x:row>
    <x:row r="3" ht="23" customHeight="1">
      <x:c r="A3" s="4" t="str">
        <x:v>교육용 가상 자료 · 노란색은 조건 입력 · 파란색은 고정 난수 · 연두색은 답안</x:v>
      </x:c>
      <x:c r="B3" s="4" t="str">
        <x:v>교육용 가상 자료 · 노란색은 조건 입력 · 파란색은 고정 난수 · 연두색은 답안</x:v>
      </x:c>
      <x:c r="C3" s="4" t="str">
        <x:v>교육용 가상 자료 · 노란색은 조건 입력 · 파란색은 고정 난수 · 연두색은 답안</x:v>
      </x:c>
      <x:c r="D3" s="4" t="str">
        <x:v>교육용 가상 자료 · 노란색은 조건 입력 · 파란색은 고정 난수 · 연두색은 답안</x:v>
      </x:c>
      <x:c r="E3" s="4" t="str">
        <x:v>교육용 가상 자료 · 노란색은 조건 입력 · 파란색은 고정 난수 · 연두색은 답안</x:v>
      </x:c>
      <x:c r="F3" s="4" t="str">
        <x:v>교육용 가상 자료 · 노란색은 조건 입력 · 파란색은 고정 난수 · 연두색은 답안</x:v>
      </x:c>
      <x:c r="G3" s="4" t="str">
        <x:v>교육용 가상 자료 · 노란색은 조건 입력 · 파란색은 고정 난수 · 연두색은 답안</x:v>
      </x:c>
      <x:c r="H3" s="4" t="str">
        <x:v>교육용 가상 자료 · 노란색은 조건 입력 · 파란색은 고정 난수 · 연두색은 답안</x:v>
      </x:c>
      <x:c r="I3" s="1"/>
      <x:c r="J3" s="3" t="str">
        <x:v>교수자 정답·해설</x:v>
      </x:c>
      <x:c r="K3" s="3" t="str">
        <x:v>교수자 정답·해설</x:v>
      </x:c>
      <x:c r="L3" s="3" t="str">
        <x:v>교수자 정답·해설</x:v>
      </x:c>
      <x:c r="M3" s="3" t="str">
        <x:v>교수자 정답·해설</x:v>
      </x:c>
      <x:c r="N3" s="3" t="str">
        <x:v>교수자 정답·해설</x:v>
      </x:c>
      <x:c r="O3" s="3" t="str">
        <x:v>교수자 정답·해설</x:v>
      </x:c>
      <x:c r="P3" s="3" t="str">
        <x:v>교수자 정답·해설</x:v>
      </x:c>
    </x:row>
    <x:row r="4" ht="23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</x:row>
    <x:row r="5" ht="25" customHeight="1">
      <x:c r="A5" s="7" t="str">
        <x:v>입력</x:v>
      </x:c>
      <x:c r="B5" s="7" t="str">
        <x:v>값</x:v>
      </x:c>
      <x:c r="C5" s="1"/>
      <x:c r="D5" s="1"/>
      <x:c r="E5" s="1"/>
      <x:c r="F5" s="1"/>
      <x:c r="G5" s="1"/>
      <x:c r="H5" s="1"/>
      <x:c r="I5" s="1"/>
      <x:c r="J5" s="3" t="str">
        <x:v>기대손실 1.2백만원은 한 번의 결과인가?</x:v>
      </x:c>
      <x:c r="K5" s="3" t="str">
        <x:v>기대손실 1.2백만원은 한 번의 결과인가?</x:v>
      </x:c>
      <x:c r="L5" s="3" t="str">
        <x:v>기대손실 1.2백만원은 한 번의 결과인가?</x:v>
      </x:c>
      <x:c r="M5" s="3" t="str">
        <x:v>기대손실 1.2백만원은 한 번의 결과인가?</x:v>
      </x:c>
      <x:c r="N5" s="3" t="str">
        <x:v>기대손실 1.2백만원은 한 번의 결과인가?</x:v>
      </x:c>
      <x:c r="O5" s="3" t="str">
        <x:v>기대손실 1.2백만원은 한 번의 결과인가?</x:v>
      </x:c>
      <x:c r="P5" s="3" t="str">
        <x:v>기대손실 1.2백만원은 한 번의 결과인가?</x:v>
      </x:c>
    </x:row>
    <x:row r="6" ht="25" customHeight="1">
      <x:c r="A6" s="1" t="str">
        <x:v>1년 PD</x:v>
      </x:c>
      <x:c r="B6" s="15" t="n">
        <x:v>0.02</x:v>
      </x:c>
      <x:c r="C6" s="1"/>
      <x:c r="D6" s="1"/>
      <x:c r="E6" s="1"/>
      <x:c r="F6" s="1"/>
      <x:c r="G6" s="1"/>
      <x:c r="H6" s="1"/>
      <x:c r="I6" s="1"/>
      <x:c r="J6" s="3" t="str">
        <x:v>기대손실 1.2백만원은 한 번의 결과인가?</x:v>
      </x:c>
      <x:c r="K6" s="3" t="str">
        <x:v>기대손실 1.2백만원은 한 번의 결과인가?</x:v>
      </x:c>
      <x:c r="L6" s="3" t="str">
        <x:v>기대손실 1.2백만원은 한 번의 결과인가?</x:v>
      </x:c>
      <x:c r="M6" s="3" t="str">
        <x:v>기대손실 1.2백만원은 한 번의 결과인가?</x:v>
      </x:c>
      <x:c r="N6" s="3" t="str">
        <x:v>기대손실 1.2백만원은 한 번의 결과인가?</x:v>
      </x:c>
      <x:c r="O6" s="3" t="str">
        <x:v>기대손실 1.2백만원은 한 번의 결과인가?</x:v>
      </x:c>
      <x:c r="P6" s="3" t="str">
        <x:v>기대손실 1.2백만원은 한 번의 결과인가?</x:v>
      </x:c>
    </x:row>
    <x:row r="7" ht="26" customHeight="1">
      <x:c r="A7" s="1" t="str">
        <x:v>EAD (백만원)</x:v>
      </x:c>
      <x:c r="B7" s="28" t="n">
        <x:v>100</x:v>
      </x:c>
      <x:c r="C7" s="1"/>
      <x:c r="D7" s="1"/>
      <x:c r="E7" s="1"/>
      <x:c r="F7" s="1"/>
      <x:c r="G7" s="1"/>
      <x:c r="H7" s="1"/>
      <x:c r="I7" s="1"/>
      <x:c r="J7" s="8" t="str">
        <x:v>아니다. 기본 입력의 손실은 0 또는 60백만원이다. 1.2백만원은 PD×EAD×LGD로 계산한 분포의 평균이다.</x:v>
      </x:c>
      <x:c r="K7" s="8" t="str">
        <x:v>아니다. 기본 입력의 손실은 0 또는 60백만원이다. 1.2백만원은 PD×EAD×LGD로 계산한 분포의 평균이다.</x:v>
      </x:c>
      <x:c r="L7" s="8" t="str">
        <x:v>아니다. 기본 입력의 손실은 0 또는 60백만원이다. 1.2백만원은 PD×EAD×LGD로 계산한 분포의 평균이다.</x:v>
      </x:c>
      <x:c r="M7" s="8" t="str">
        <x:v>아니다. 기본 입력의 손실은 0 또는 60백만원이다. 1.2백만원은 PD×EAD×LGD로 계산한 분포의 평균이다.</x:v>
      </x:c>
      <x:c r="N7" s="8" t="str">
        <x:v>아니다. 기본 입력의 손실은 0 또는 60백만원이다. 1.2백만원은 PD×EAD×LGD로 계산한 분포의 평균이다.</x:v>
      </x:c>
      <x:c r="O7" s="8" t="str">
        <x:v>아니다. 기본 입력의 손실은 0 또는 60백만원이다. 1.2백만원은 PD×EAD×LGD로 계산한 분포의 평균이다.</x:v>
      </x:c>
      <x:c r="P7" s="8" t="str">
        <x:v>아니다. 기본 입력의 손실은 0 또는 60백만원이다. 1.2백만원은 PD×EAD×LGD로 계산한 분포의 평균이다.</x:v>
      </x:c>
    </x:row>
    <x:row r="8" ht="26" customHeight="1">
      <x:c r="A8" s="1" t="str">
        <x:v>LGD</x:v>
      </x:c>
      <x:c r="B8" s="15" t="n">
        <x:v>0.6</x:v>
      </x:c>
      <x:c r="C8" s="1"/>
      <x:c r="D8" s="1"/>
      <x:c r="E8" s="1"/>
      <x:c r="F8" s="1"/>
      <x:c r="G8" s="1"/>
      <x:c r="H8" s="1"/>
      <x:c r="I8" s="1"/>
      <x:c r="J8" s="8" t="str">
        <x:v>아니다. 기본 입력의 손실은 0 또는 60백만원이다. 1.2백만원은 PD×EAD×LGD로 계산한 분포의 평균이다.</x:v>
      </x:c>
      <x:c r="K8" s="8" t="str">
        <x:v>아니다. 기본 입력의 손실은 0 또는 60백만원이다. 1.2백만원은 PD×EAD×LGD로 계산한 분포의 평균이다.</x:v>
      </x:c>
      <x:c r="L8" s="8" t="str">
        <x:v>아니다. 기본 입력의 손실은 0 또는 60백만원이다. 1.2백만원은 PD×EAD×LGD로 계산한 분포의 평균이다.</x:v>
      </x:c>
      <x:c r="M8" s="8" t="str">
        <x:v>아니다. 기본 입력의 손실은 0 또는 60백만원이다. 1.2백만원은 PD×EAD×LGD로 계산한 분포의 평균이다.</x:v>
      </x:c>
      <x:c r="N8" s="8" t="str">
        <x:v>아니다. 기본 입력의 손실은 0 또는 60백만원이다. 1.2백만원은 PD×EAD×LGD로 계산한 분포의 평균이다.</x:v>
      </x:c>
      <x:c r="O8" s="8" t="str">
        <x:v>아니다. 기본 입력의 손실은 0 또는 60백만원이다. 1.2백만원은 PD×EAD×LGD로 계산한 분포의 평균이다.</x:v>
      </x:c>
      <x:c r="P8" s="8" t="str">
        <x:v>아니다. 기본 입력의 손실은 0 또는 60백만원이다. 1.2백만원은 PD×EAD×LGD로 계산한 분포의 평균이다.</x:v>
      </x:c>
    </x:row>
    <x:row r="9" ht="26" customHeight="1">
      <x:c r="A9" s="1" t="str">
        <x:v>정상 상환 이자율</x:v>
      </x:c>
      <x:c r="B9" s="15" t="n">
        <x:v>0.07</x:v>
      </x:c>
      <x:c r="C9" s="1"/>
      <x:c r="D9" s="1"/>
      <x:c r="E9" s="1"/>
      <x:c r="F9" s="1"/>
      <x:c r="G9" s="1"/>
      <x:c r="H9" s="1"/>
      <x:c r="I9" s="1"/>
      <x:c r="J9" s="8" t="str">
        <x:v>아니다. 기본 입력의 손실은 0 또는 60백만원이다. 1.2백만원은 PD×EAD×LGD로 계산한 분포의 평균이다.</x:v>
      </x:c>
      <x:c r="K9" s="8" t="str">
        <x:v>아니다. 기본 입력의 손실은 0 또는 60백만원이다. 1.2백만원은 PD×EAD×LGD로 계산한 분포의 평균이다.</x:v>
      </x:c>
      <x:c r="L9" s="8" t="str">
        <x:v>아니다. 기본 입력의 손실은 0 또는 60백만원이다. 1.2백만원은 PD×EAD×LGD로 계산한 분포의 평균이다.</x:v>
      </x:c>
      <x:c r="M9" s="8" t="str">
        <x:v>아니다. 기본 입력의 손실은 0 또는 60백만원이다. 1.2백만원은 PD×EAD×LGD로 계산한 분포의 평균이다.</x:v>
      </x:c>
      <x:c r="N9" s="8" t="str">
        <x:v>아니다. 기본 입력의 손실은 0 또는 60백만원이다. 1.2백만원은 PD×EAD×LGD로 계산한 분포의 평균이다.</x:v>
      </x:c>
      <x:c r="O9" s="8" t="str">
        <x:v>아니다. 기본 입력의 손실은 0 또는 60백만원이다. 1.2백만원은 PD×EAD×LGD로 계산한 분포의 평균이다.</x:v>
      </x:c>
      <x:c r="P9" s="8" t="str">
        <x:v>아니다. 기본 입력의 손실은 0 또는 60백만원이다. 1.2백만원은 PD×EAD×LGD로 계산한 분포의 평균이다.</x:v>
      </x:c>
    </x:row>
    <x:row r="10" ht="23" customHeight="1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</x:row>
    <x:row r="11" ht="25" customHeight="1">
      <x:c r="A11" s="7" t="str">
        <x:v>측정량</x:v>
      </x:c>
      <x:c r="B11" s="7" t="str">
        <x:v>표본</x:v>
      </x:c>
      <x:c r="C11" s="7" t="str">
        <x:v>이론</x:v>
      </x:c>
      <x:c r="D11" s="1"/>
      <x:c r="E11" s="1"/>
      <x:c r="F11" s="1"/>
      <x:c r="G11" s="1"/>
      <x:c r="H11" s="1"/>
      <x:c r="I11" s="1"/>
      <x:c r="J11" s="3" t="str">
        <x:v>PD가 0 또는 1이면?</x:v>
      </x:c>
      <x:c r="K11" s="3" t="str">
        <x:v>PD가 0 또는 1이면?</x:v>
      </x:c>
      <x:c r="L11" s="3" t="str">
        <x:v>PD가 0 또는 1이면?</x:v>
      </x:c>
      <x:c r="M11" s="3" t="str">
        <x:v>PD가 0 또는 1이면?</x:v>
      </x:c>
      <x:c r="N11" s="3" t="str">
        <x:v>PD가 0 또는 1이면?</x:v>
      </x:c>
      <x:c r="O11" s="3" t="str">
        <x:v>PD가 0 또는 1이면?</x:v>
      </x:c>
      <x:c r="P11" s="3" t="str">
        <x:v>PD가 0 또는 1이면?</x:v>
      </x:c>
    </x:row>
    <x:row r="12" ht="25" customHeight="1">
      <x:c r="A12" s="1" t="str">
        <x:v>부도 비율</x:v>
      </x:c>
      <x:c r="B12" s="17" t="n">
        <x:f>AVERAGE(C25:C1024)</x:f>
        <x:v>0.018</x:v>
      </x:c>
      <x:c r="C12" s="17" t="n">
        <x:f>B6</x:f>
        <x:v>0.02</x:v>
      </x:c>
      <x:c r="D12" s="1"/>
      <x:c r="E12" s="1"/>
      <x:c r="F12" s="1"/>
      <x:c r="G12" s="1"/>
      <x:c r="H12" s="1"/>
      <x:c r="I12" s="1"/>
      <x:c r="J12" s="3" t="str">
        <x:v>PD가 0 또는 1이면?</x:v>
      </x:c>
      <x:c r="K12" s="3" t="str">
        <x:v>PD가 0 또는 1이면?</x:v>
      </x:c>
      <x:c r="L12" s="3" t="str">
        <x:v>PD가 0 또는 1이면?</x:v>
      </x:c>
      <x:c r="M12" s="3" t="str">
        <x:v>PD가 0 또는 1이면?</x:v>
      </x:c>
      <x:c r="N12" s="3" t="str">
        <x:v>PD가 0 또는 1이면?</x:v>
      </x:c>
      <x:c r="O12" s="3" t="str">
        <x:v>PD가 0 또는 1이면?</x:v>
      </x:c>
      <x:c r="P12" s="3" t="str">
        <x:v>PD가 0 또는 1이면?</x:v>
      </x:c>
    </x:row>
    <x:row r="13" ht="26" customHeight="1">
      <x:c r="A13" s="1" t="str">
        <x:v>평균 원금손실(백만원)</x:v>
      </x:c>
      <x:c r="B13" s="29" t="n">
        <x:f>AVERAGE(D25:D1024)</x:f>
        <x:v>1.08</x:v>
      </x:c>
      <x:c r="C13" s="29" t="n">
        <x:f>B6*B7*B8</x:f>
        <x:v>1.2</x:v>
      </x:c>
      <x:c r="D13" s="1"/>
      <x:c r="E13" s="1"/>
      <x:c r="F13" s="1"/>
      <x:c r="G13" s="1"/>
      <x:c r="H13" s="1"/>
      <x:c r="I13" s="1"/>
      <x:c r="J13" s="8" t="str">
        <x:v>PD=0이면 부도와 원금손실은 모두 0, 순수익률은 7%. PD=1이면 원금손실 60백만원, 순수익률 −60%.</x:v>
      </x:c>
      <x:c r="K13" s="8" t="str">
        <x:v>PD=0이면 부도와 원금손실은 모두 0, 순수익률은 7%. PD=1이면 원금손실 60백만원, 순수익률 −60%.</x:v>
      </x:c>
      <x:c r="L13" s="8" t="str">
        <x:v>PD=0이면 부도와 원금손실은 모두 0, 순수익률은 7%. PD=1이면 원금손실 60백만원, 순수익률 −60%.</x:v>
      </x:c>
      <x:c r="M13" s="8" t="str">
        <x:v>PD=0이면 부도와 원금손실은 모두 0, 순수익률은 7%. PD=1이면 원금손실 60백만원, 순수익률 −60%.</x:v>
      </x:c>
      <x:c r="N13" s="8" t="str">
        <x:v>PD=0이면 부도와 원금손실은 모두 0, 순수익률은 7%. PD=1이면 원금손실 60백만원, 순수익률 −60%.</x:v>
      </x:c>
      <x:c r="O13" s="8" t="str">
        <x:v>PD=0이면 부도와 원금손실은 모두 0, 순수익률은 7%. PD=1이면 원금손실 60백만원, 순수익률 −60%.</x:v>
      </x:c>
      <x:c r="P13" s="8" t="str">
        <x:v>PD=0이면 부도와 원금손실은 모두 0, 순수익률은 7%. PD=1이면 원금손실 60백만원, 순수익률 −60%.</x:v>
      </x:c>
    </x:row>
    <x:row r="14" ht="26" customHeight="1">
      <x:c r="A14" s="1" t="str">
        <x:v>평균 순수익률</x:v>
      </x:c>
      <x:c r="B14" s="17" t="n">
        <x:f>AVERAGE(E25:E1024)</x:f>
        <x:v>0.05794000000000024</x:v>
      </x:c>
      <x:c r="C14" s="17" t="n">
        <x:f>(1-B6)*B9-B6*B8</x:f>
        <x:v>0.05660000000000001</x:v>
      </x:c>
      <x:c r="D14" s="1"/>
      <x:c r="E14" s="1"/>
      <x:c r="F14" s="1"/>
      <x:c r="G14" s="1"/>
      <x:c r="H14" s="1"/>
      <x:c r="I14" s="1"/>
      <x:c r="J14" s="8" t="str">
        <x:v>PD=0이면 부도와 원금손실은 모두 0, 순수익률은 7%. PD=1이면 원금손실 60백만원, 순수익률 −60%.</x:v>
      </x:c>
      <x:c r="K14" s="8" t="str">
        <x:v>PD=0이면 부도와 원금손실은 모두 0, 순수익률은 7%. PD=1이면 원금손실 60백만원, 순수익률 −60%.</x:v>
      </x:c>
      <x:c r="L14" s="8" t="str">
        <x:v>PD=0이면 부도와 원금손실은 모두 0, 순수익률은 7%. PD=1이면 원금손실 60백만원, 순수익률 −60%.</x:v>
      </x:c>
      <x:c r="M14" s="8" t="str">
        <x:v>PD=0이면 부도와 원금손실은 모두 0, 순수익률은 7%. PD=1이면 원금손실 60백만원, 순수익률 −60%.</x:v>
      </x:c>
      <x:c r="N14" s="8" t="str">
        <x:v>PD=0이면 부도와 원금손실은 모두 0, 순수익률은 7%. PD=1이면 원금손실 60백만원, 순수익률 −60%.</x:v>
      </x:c>
      <x:c r="O14" s="8" t="str">
        <x:v>PD=0이면 부도와 원금손실은 모두 0, 순수익률은 7%. PD=1이면 원금손실 60백만원, 순수익률 −60%.</x:v>
      </x:c>
      <x:c r="P14" s="8" t="str">
        <x:v>PD=0이면 부도와 원금손실은 모두 0, 순수익률은 7%. PD=1이면 원금손실 60백만원, 순수익률 −60%.</x:v>
      </x:c>
    </x:row>
    <x:row r="15" ht="26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8" t="str">
        <x:v>PD=0이면 부도와 원금손실은 모두 0, 순수익률은 7%. PD=1이면 원금손실 60백만원, 순수익률 −60%.</x:v>
      </x:c>
      <x:c r="K15" s="8" t="str">
        <x:v>PD=0이면 부도와 원금손실은 모두 0, 순수익률은 7%. PD=1이면 원금손실 60백만원, 순수익률 −60%.</x:v>
      </x:c>
      <x:c r="L15" s="8" t="str">
        <x:v>PD=0이면 부도와 원금손실은 모두 0, 순수익률은 7%. PD=1이면 원금손실 60백만원, 순수익률 −60%.</x:v>
      </x:c>
      <x:c r="M15" s="8" t="str">
        <x:v>PD=0이면 부도와 원금손실은 모두 0, 순수익률은 7%. PD=1이면 원금손실 60백만원, 순수익률 −60%.</x:v>
      </x:c>
      <x:c r="N15" s="8" t="str">
        <x:v>PD=0이면 부도와 원금손실은 모두 0, 순수익률은 7%. PD=1이면 원금손실 60백만원, 순수익률 −60%.</x:v>
      </x:c>
      <x:c r="O15" s="8" t="str">
        <x:v>PD=0이면 부도와 원금손실은 모두 0, 순수익률은 7%. PD=1이면 원금손실 60백만원, 순수익률 −60%.</x:v>
      </x:c>
      <x:c r="P15" s="8" t="str">
        <x:v>PD=0이면 부도와 원금손실은 모두 0, 순수익률은 7%. PD=1이면 원금손실 60백만원, 순수익률 −60%.</x:v>
      </x:c>
    </x:row>
    <x:row r="16" ht="23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</x:row>
    <x:row r="17" ht="25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3" t="str">
        <x:v>이자율에서 PD×LGD만 빼도 되는가?</x:v>
      </x:c>
      <x:c r="K17" s="3" t="str">
        <x:v>이자율에서 PD×LGD만 빼도 되는가?</x:v>
      </x:c>
      <x:c r="L17" s="3" t="str">
        <x:v>이자율에서 PD×LGD만 빼도 되는가?</x:v>
      </x:c>
      <x:c r="M17" s="3" t="str">
        <x:v>이자율에서 PD×LGD만 빼도 되는가?</x:v>
      </x:c>
      <x:c r="N17" s="3" t="str">
        <x:v>이자율에서 PD×LGD만 빼도 되는가?</x:v>
      </x:c>
      <x:c r="O17" s="3" t="str">
        <x:v>이자율에서 PD×LGD만 빼도 되는가?</x:v>
      </x:c>
      <x:c r="P17" s="3" t="str">
        <x:v>이자율에서 PD×LGD만 빼도 되는가?</x:v>
      </x:c>
    </x:row>
    <x:row r="18" ht="25" customHeight="1">
      <x:c r="A18" s="3" t="str">
        <x:v>만기 부도 여부만 모형화한다. 정상은 이자 수취, 부도는 이자 미수취와 LGD 원금손실. 조달·운영비용은 제외한다. 원금손실과 투자 순수익률은 구분한다.</x:v>
      </x:c>
      <x:c r="B18" s="3" t="str">
        <x:v>만기 부도 여부만 모형화한다. 정상은 이자 수취, 부도는 이자 미수취와 LGD 원금손실. 조달·운영비용은 제외한다. 원금손실과 투자 순수익률은 구분한다.</x:v>
      </x:c>
      <x:c r="C18" s="3" t="str">
        <x:v>만기 부도 여부만 모형화한다. 정상은 이자 수취, 부도는 이자 미수취와 LGD 원금손실. 조달·운영비용은 제외한다. 원금손실과 투자 순수익률은 구분한다.</x:v>
      </x:c>
      <x:c r="D18" s="3" t="str">
        <x:v>만기 부도 여부만 모형화한다. 정상은 이자 수취, 부도는 이자 미수취와 LGD 원금손실. 조달·운영비용은 제외한다. 원금손실과 투자 순수익률은 구분한다.</x:v>
      </x:c>
      <x:c r="E18" s="3" t="str">
        <x:v>만기 부도 여부만 모형화한다. 정상은 이자 수취, 부도는 이자 미수취와 LGD 원금손실. 조달·운영비용은 제외한다. 원금손실과 투자 순수익률은 구분한다.</x:v>
      </x:c>
      <x:c r="F18" s="3" t="str">
        <x:v>만기 부도 여부만 모형화한다. 정상은 이자 수취, 부도는 이자 미수취와 LGD 원금손실. 조달·운영비용은 제외한다. 원금손실과 투자 순수익률은 구분한다.</x:v>
      </x:c>
      <x:c r="G18" s="3" t="str">
        <x:v>만기 부도 여부만 모형화한다. 정상은 이자 수취, 부도는 이자 미수취와 LGD 원금손실. 조달·운영비용은 제외한다. 원금손실과 투자 순수익률은 구분한다.</x:v>
      </x:c>
      <x:c r="H18" s="3" t="str">
        <x:v>만기 부도 여부만 모형화한다. 정상은 이자 수취, 부도는 이자 미수취와 LGD 원금손실. 조달·운영비용은 제외한다. 원금손실과 투자 순수익률은 구분한다.</x:v>
      </x:c>
      <x:c r="I18" s="1"/>
      <x:c r="J18" s="3" t="str">
        <x:v>이자율에서 PD×LGD만 빼도 되는가?</x:v>
      </x:c>
      <x:c r="K18" s="3" t="str">
        <x:v>이자율에서 PD×LGD만 빼도 되는가?</x:v>
      </x:c>
      <x:c r="L18" s="3" t="str">
        <x:v>이자율에서 PD×LGD만 빼도 되는가?</x:v>
      </x:c>
      <x:c r="M18" s="3" t="str">
        <x:v>이자율에서 PD×LGD만 빼도 되는가?</x:v>
      </x:c>
      <x:c r="N18" s="3" t="str">
        <x:v>이자율에서 PD×LGD만 빼도 되는가?</x:v>
      </x:c>
      <x:c r="O18" s="3" t="str">
        <x:v>이자율에서 PD×LGD만 빼도 되는가?</x:v>
      </x:c>
      <x:c r="P18" s="3" t="str">
        <x:v>이자율에서 PD×LGD만 빼도 되는가?</x:v>
      </x:c>
    </x:row>
    <x:row r="19" ht="26" customHeight="1">
      <x:c r="A19" s="3" t="str">
        <x:v>만기 부도 여부만 모형화한다. 정상은 이자 수취, 부도는 이자 미수취와 LGD 원금손실. 조달·운영비용은 제외한다. 원금손실과 투자 순수익률은 구분한다.</x:v>
      </x:c>
      <x:c r="B19" s="3" t="str">
        <x:v>만기 부도 여부만 모형화한다. 정상은 이자 수취, 부도는 이자 미수취와 LGD 원금손실. 조달·운영비용은 제외한다. 원금손실과 투자 순수익률은 구분한다.</x:v>
      </x:c>
      <x:c r="C19" s="3" t="str">
        <x:v>만기 부도 여부만 모형화한다. 정상은 이자 수취, 부도는 이자 미수취와 LGD 원금손실. 조달·운영비용은 제외한다. 원금손실과 투자 순수익률은 구분한다.</x:v>
      </x:c>
      <x:c r="D19" s="3" t="str">
        <x:v>만기 부도 여부만 모형화한다. 정상은 이자 수취, 부도는 이자 미수취와 LGD 원금손실. 조달·운영비용은 제외한다. 원금손실과 투자 순수익률은 구분한다.</x:v>
      </x:c>
      <x:c r="E19" s="3" t="str">
        <x:v>만기 부도 여부만 모형화한다. 정상은 이자 수취, 부도는 이자 미수취와 LGD 원금손실. 조달·운영비용은 제외한다. 원금손실과 투자 순수익률은 구분한다.</x:v>
      </x:c>
      <x:c r="F19" s="3" t="str">
        <x:v>만기 부도 여부만 모형화한다. 정상은 이자 수취, 부도는 이자 미수취와 LGD 원금손실. 조달·운영비용은 제외한다. 원금손실과 투자 순수익률은 구분한다.</x:v>
      </x:c>
      <x:c r="G19" s="3" t="str">
        <x:v>만기 부도 여부만 모형화한다. 정상은 이자 수취, 부도는 이자 미수취와 LGD 원금손실. 조달·운영비용은 제외한다. 원금손실과 투자 순수익률은 구분한다.</x:v>
      </x:c>
      <x:c r="H19" s="3" t="str">
        <x:v>만기 부도 여부만 모형화한다. 정상은 이자 수취, 부도는 이자 미수취와 LGD 원금손실. 조달·운영비용은 제외한다. 원금손실과 투자 순수익률은 구분한다.</x:v>
      </x:c>
      <x:c r="I19" s="1"/>
      <x:c r="J19" s="8" t="str">
        <x:v>이 모형에서는 아니다. 부도 시 이자를 받지 못하므로 기대수익률은 (1−PD)r−PD·LGD이다. 기본 값은 5.66%이다.</x:v>
      </x:c>
      <x:c r="K19" s="8" t="str">
        <x:v>이 모형에서는 아니다. 부도 시 이자를 받지 못하므로 기대수익률은 (1−PD)r−PD·LGD이다. 기본 값은 5.66%이다.</x:v>
      </x:c>
      <x:c r="L19" s="8" t="str">
        <x:v>이 모형에서는 아니다. 부도 시 이자를 받지 못하므로 기대수익률은 (1−PD)r−PD·LGD이다. 기본 값은 5.66%이다.</x:v>
      </x:c>
      <x:c r="M19" s="8" t="str">
        <x:v>이 모형에서는 아니다. 부도 시 이자를 받지 못하므로 기대수익률은 (1−PD)r−PD·LGD이다. 기본 값은 5.66%이다.</x:v>
      </x:c>
      <x:c r="N19" s="8" t="str">
        <x:v>이 모형에서는 아니다. 부도 시 이자를 받지 못하므로 기대수익률은 (1−PD)r−PD·LGD이다. 기본 값은 5.66%이다.</x:v>
      </x:c>
      <x:c r="O19" s="8" t="str">
        <x:v>이 모형에서는 아니다. 부도 시 이자를 받지 못하므로 기대수익률은 (1−PD)r−PD·LGD이다. 기본 값은 5.66%이다.</x:v>
      </x:c>
      <x:c r="P19" s="8" t="str">
        <x:v>이 모형에서는 아니다. 부도 시 이자를 받지 못하므로 기대수익률은 (1−PD)r−PD·LGD이다. 기본 값은 5.66%이다.</x:v>
      </x:c>
    </x:row>
    <x:row r="20" ht="26" customHeight="1">
      <x:c r="A20" s="3" t="str">
        <x:v>만기 부도 여부만 모형화한다. 정상은 이자 수취, 부도는 이자 미수취와 LGD 원금손실. 조달·운영비용은 제외한다. 원금손실과 투자 순수익률은 구분한다.</x:v>
      </x:c>
      <x:c r="B20" s="3" t="str">
        <x:v>만기 부도 여부만 모형화한다. 정상은 이자 수취, 부도는 이자 미수취와 LGD 원금손실. 조달·운영비용은 제외한다. 원금손실과 투자 순수익률은 구분한다.</x:v>
      </x:c>
      <x:c r="C20" s="3" t="str">
        <x:v>만기 부도 여부만 모형화한다. 정상은 이자 수취, 부도는 이자 미수취와 LGD 원금손실. 조달·운영비용은 제외한다. 원금손실과 투자 순수익률은 구분한다.</x:v>
      </x:c>
      <x:c r="D20" s="3" t="str">
        <x:v>만기 부도 여부만 모형화한다. 정상은 이자 수취, 부도는 이자 미수취와 LGD 원금손실. 조달·운영비용은 제외한다. 원금손실과 투자 순수익률은 구분한다.</x:v>
      </x:c>
      <x:c r="E20" s="3" t="str">
        <x:v>만기 부도 여부만 모형화한다. 정상은 이자 수취, 부도는 이자 미수취와 LGD 원금손실. 조달·운영비용은 제외한다. 원금손실과 투자 순수익률은 구분한다.</x:v>
      </x:c>
      <x:c r="F20" s="3" t="str">
        <x:v>만기 부도 여부만 모형화한다. 정상은 이자 수취, 부도는 이자 미수취와 LGD 원금손실. 조달·운영비용은 제외한다. 원금손실과 투자 순수익률은 구분한다.</x:v>
      </x:c>
      <x:c r="G20" s="3" t="str">
        <x:v>만기 부도 여부만 모형화한다. 정상은 이자 수취, 부도는 이자 미수취와 LGD 원금손실. 조달·운영비용은 제외한다. 원금손실과 투자 순수익률은 구분한다.</x:v>
      </x:c>
      <x:c r="H20" s="3" t="str">
        <x:v>만기 부도 여부만 모형화한다. 정상은 이자 수취, 부도는 이자 미수취와 LGD 원금손실. 조달·운영비용은 제외한다. 원금손실과 투자 순수익률은 구분한다.</x:v>
      </x:c>
      <x:c r="I20" s="1"/>
      <x:c r="J20" s="8" t="str">
        <x:v>이 모형에서는 아니다. 부도 시 이자를 받지 못하므로 기대수익률은 (1−PD)r−PD·LGD이다. 기본 값은 5.66%이다.</x:v>
      </x:c>
      <x:c r="K20" s="8" t="str">
        <x:v>이 모형에서는 아니다. 부도 시 이자를 받지 못하므로 기대수익률은 (1−PD)r−PD·LGD이다. 기본 값은 5.66%이다.</x:v>
      </x:c>
      <x:c r="L20" s="8" t="str">
        <x:v>이 모형에서는 아니다. 부도 시 이자를 받지 못하므로 기대수익률은 (1−PD)r−PD·LGD이다. 기본 값은 5.66%이다.</x:v>
      </x:c>
      <x:c r="M20" s="8" t="str">
        <x:v>이 모형에서는 아니다. 부도 시 이자를 받지 못하므로 기대수익률은 (1−PD)r−PD·LGD이다. 기본 값은 5.66%이다.</x:v>
      </x:c>
      <x:c r="N20" s="8" t="str">
        <x:v>이 모형에서는 아니다. 부도 시 이자를 받지 못하므로 기대수익률은 (1−PD)r−PD·LGD이다. 기본 값은 5.66%이다.</x:v>
      </x:c>
      <x:c r="O20" s="8" t="str">
        <x:v>이 모형에서는 아니다. 부도 시 이자를 받지 못하므로 기대수익률은 (1−PD)r−PD·LGD이다. 기본 값은 5.66%이다.</x:v>
      </x:c>
      <x:c r="P20" s="8" t="str">
        <x:v>이 모형에서는 아니다. 부도 시 이자를 받지 못하므로 기대수익률은 (1−PD)r−PD·LGD이다. 기본 값은 5.66%이다.</x:v>
      </x:c>
    </x:row>
    <x:row r="21" ht="26" customHeight="1">
      <x:c r="A21" s="3" t="str">
        <x:v>만기 부도 여부만 모형화한다. 정상은 이자 수취, 부도는 이자 미수취와 LGD 원금손실. 조달·운영비용은 제외한다. 원금손실과 투자 순수익률은 구분한다.</x:v>
      </x:c>
      <x:c r="B21" s="3" t="str">
        <x:v>만기 부도 여부만 모형화한다. 정상은 이자 수취, 부도는 이자 미수취와 LGD 원금손실. 조달·운영비용은 제외한다. 원금손실과 투자 순수익률은 구분한다.</x:v>
      </x:c>
      <x:c r="C21" s="3" t="str">
        <x:v>만기 부도 여부만 모형화한다. 정상은 이자 수취, 부도는 이자 미수취와 LGD 원금손실. 조달·운영비용은 제외한다. 원금손실과 투자 순수익률은 구분한다.</x:v>
      </x:c>
      <x:c r="D21" s="3" t="str">
        <x:v>만기 부도 여부만 모형화한다. 정상은 이자 수취, 부도는 이자 미수취와 LGD 원금손실. 조달·운영비용은 제외한다. 원금손실과 투자 순수익률은 구분한다.</x:v>
      </x:c>
      <x:c r="E21" s="3" t="str">
        <x:v>만기 부도 여부만 모형화한다. 정상은 이자 수취, 부도는 이자 미수취와 LGD 원금손실. 조달·운영비용은 제외한다. 원금손실과 투자 순수익률은 구분한다.</x:v>
      </x:c>
      <x:c r="F21" s="3" t="str">
        <x:v>만기 부도 여부만 모형화한다. 정상은 이자 수취, 부도는 이자 미수취와 LGD 원금손실. 조달·운영비용은 제외한다. 원금손실과 투자 순수익률은 구분한다.</x:v>
      </x:c>
      <x:c r="G21" s="3" t="str">
        <x:v>만기 부도 여부만 모형화한다. 정상은 이자 수취, 부도는 이자 미수취와 LGD 원금손실. 조달·운영비용은 제외한다. 원금손실과 투자 순수익률은 구분한다.</x:v>
      </x:c>
      <x:c r="H21" s="3" t="str">
        <x:v>만기 부도 여부만 모형화한다. 정상은 이자 수취, 부도는 이자 미수취와 LGD 원금손실. 조달·운영비용은 제외한다. 원금손실과 투자 순수익률은 구분한다.</x:v>
      </x:c>
      <x:c r="I21" s="1"/>
      <x:c r="J21" s="8" t="str">
        <x:v>이 모형에서는 아니다. 부도 시 이자를 받지 못하므로 기대수익률은 (1−PD)r−PD·LGD이다. 기본 값은 5.66%이다.</x:v>
      </x:c>
      <x:c r="K21" s="8" t="str">
        <x:v>이 모형에서는 아니다. 부도 시 이자를 받지 못하므로 기대수익률은 (1−PD)r−PD·LGD이다. 기본 값은 5.66%이다.</x:v>
      </x:c>
      <x:c r="L21" s="8" t="str">
        <x:v>이 모형에서는 아니다. 부도 시 이자를 받지 못하므로 기대수익률은 (1−PD)r−PD·LGD이다. 기본 값은 5.66%이다.</x:v>
      </x:c>
      <x:c r="M21" s="8" t="str">
        <x:v>이 모형에서는 아니다. 부도 시 이자를 받지 못하므로 기대수익률은 (1−PD)r−PD·LGD이다. 기본 값은 5.66%이다.</x:v>
      </x:c>
      <x:c r="N21" s="8" t="str">
        <x:v>이 모형에서는 아니다. 부도 시 이자를 받지 못하므로 기대수익률은 (1−PD)r−PD·LGD이다. 기본 값은 5.66%이다.</x:v>
      </x:c>
      <x:c r="O21" s="8" t="str">
        <x:v>이 모형에서는 아니다. 부도 시 이자를 받지 못하므로 기대수익률은 (1−PD)r−PD·LGD이다. 기본 값은 5.66%이다.</x:v>
      </x:c>
      <x:c r="P21" s="8" t="str">
        <x:v>이 모형에서는 아니다. 부도 시 이자를 받지 못하므로 기대수익률은 (1−PD)r−PD·LGD이다. 기본 값은 5.66%이다.</x:v>
      </x:c>
    </x:row>
    <x:row r="22" ht="23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</x:row>
    <x:row r="23" ht="23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</x:row>
    <x:row r="24" ht="28" customHeight="1">
      <x:c r="A24" s="7" t="str">
        <x:v>번호</x:v>
      </x:c>
      <x:c r="B24" s="7" t="str">
        <x:v>균등난수 U</x:v>
      </x:c>
      <x:c r="C24" s="7" t="str">
        <x:v>부도(1/0)</x:v>
      </x:c>
      <x:c r="D24" s="7" t="str">
        <x:v>원금손실(백만원)</x:v>
      </x:c>
      <x:c r="E24" s="7" t="str">
        <x:v>투자 순수익률</x:v>
      </x:c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</x:row>
    <x:row r="25" ht="23" customHeight="1">
      <x:c r="A25" s="1" t="n">
        <x:v>1</x:v>
      </x:c>
      <x:c r="B25" s="39" t="n">
        <x:v>0.5153428324265406</x:v>
      </x:c>
      <x:c r="C25" s="1" t="n">
        <x:f>IF(B25&lt;$B$6,1,0)</x:f>
        <x:v>0</x:v>
      </x:c>
      <x:c r="D25" s="1" t="n">
        <x:f>$B$7*$B$8*C25</x:f>
        <x:v>0</x:v>
      </x:c>
      <x:c r="E25" s="17" t="n">
        <x:f>(1-C25)*$B$9-C25*$B$8</x:f>
        <x:v>0.07</x:v>
      </x:c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</x:row>
    <x:row r="26" ht="23" customHeight="1">
      <x:c r="A26" s="1" t="n">
        <x:v>2</x:v>
      </x:c>
      <x:c r="B26" s="39" t="n">
        <x:v>0.26401898416224867</x:v>
      </x:c>
      <x:c r="C26" s="1" t="n">
        <x:f>IF(B26&lt;$B$6,1,0)</x:f>
        <x:v>0</x:v>
      </x:c>
      <x:c r="D26" s="1" t="n">
        <x:f>$B$7*$B$8*C26</x:f>
        <x:v>0</x:v>
      </x:c>
      <x:c r="E26" s="17" t="n">
        <x:f>(1-C26)*$B$9-C26*$B$8</x:f>
        <x:v>0.07</x:v>
      </x:c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</x:row>
    <x:row r="27" ht="23" customHeight="1">
      <x:c r="A27" s="1" t="n">
        <x:v>3</x:v>
      </x:c>
      <x:c r="B27" s="39" t="n">
        <x:v>0.43548686371650547</x:v>
      </x:c>
      <x:c r="C27" s="1" t="n">
        <x:f>IF(B27&lt;$B$6,1,0)</x:f>
        <x:v>0</x:v>
      </x:c>
      <x:c r="D27" s="1" t="n">
        <x:f>$B$7*$B$8*C27</x:f>
        <x:v>0</x:v>
      </x:c>
      <x:c r="E27" s="17" t="n">
        <x:f>(1-C27)*$B$9-C27*$B$8</x:f>
        <x:v>0.07</x:v>
      </x:c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</x:row>
    <x:row r="28" ht="23" customHeight="1">
      <x:c r="A28" s="1" t="n">
        <x:v>4</x:v>
      </x:c>
      <x:c r="B28" s="39" t="n">
        <x:v>0.007701913011260331</x:v>
      </x:c>
      <x:c r="C28" s="1" t="n">
        <x:f>IF(B28&lt;$B$6,1,0)</x:f>
        <x:v>1</x:v>
      </x:c>
      <x:c r="D28" s="1" t="n">
        <x:f>$B$7*$B$8*C28</x:f>
        <x:v>60</x:v>
      </x:c>
      <x:c r="E28" s="17" t="n">
        <x:f>(1-C28)*$B$9-C28*$B$8</x:f>
        <x:v>-0.6</x:v>
      </x:c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</x:row>
    <x:row r="29" ht="23" customHeight="1">
      <x:c r="A29" s="1" t="n">
        <x:v>5</x:v>
      </x:c>
      <x:c r="B29" s="39" t="n">
        <x:v>0.2626292648492381</x:v>
      </x:c>
      <x:c r="C29" s="1" t="n">
        <x:f>IF(B29&lt;$B$6,1,0)</x:f>
        <x:v>0</x:v>
      </x:c>
      <x:c r="D29" s="1" t="n">
        <x:f>$B$7*$B$8*C29</x:f>
        <x:v>0</x:v>
      </x:c>
      <x:c r="E29" s="17" t="n">
        <x:f>(1-C29)*$B$9-C29*$B$8</x:f>
        <x:v>0.07</x:v>
      </x:c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</x:row>
    <x:row r="30" ht="23" customHeight="1">
      <x:c r="A30" s="1" t="n">
        <x:v>6</x:v>
      </x:c>
      <x:c r="B30" s="39" t="n">
        <x:v>0.21294737479183823</x:v>
      </x:c>
      <x:c r="C30" s="1" t="n">
        <x:f>IF(B30&lt;$B$6,1,0)</x:f>
        <x:v>0</x:v>
      </x:c>
      <x:c r="D30" s="1" t="n">
        <x:f>$B$7*$B$8*C30</x:f>
        <x:v>0</x:v>
      </x:c>
      <x:c r="E30" s="17" t="n">
        <x:f>(1-C30)*$B$9-C30*$B$8</x:f>
        <x:v>0.07</x:v>
      </x:c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</x:row>
    <x:row r="31" ht="23" customHeight="1">
      <x:c r="A31" s="1" t="n">
        <x:v>7</x:v>
      </x:c>
      <x:c r="B31" s="39" t="n">
        <x:v>0.464899581274949</x:v>
      </x:c>
      <x:c r="C31" s="1" t="n">
        <x:f>IF(B31&lt;$B$6,1,0)</x:f>
        <x:v>0</x:v>
      </x:c>
      <x:c r="D31" s="1" t="n">
        <x:f>$B$7*$B$8*C31</x:f>
        <x:v>0</x:v>
      </x:c>
      <x:c r="E31" s="17" t="n">
        <x:f>(1-C31)*$B$9-C31*$B$8</x:f>
        <x:v>0.07</x:v>
      </x:c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</x:row>
    <x:row r="32" ht="23" customHeight="1">
      <x:c r="A32" s="1" t="n">
        <x:v>8</x:v>
      </x:c>
      <x:c r="B32" s="39" t="n">
        <x:v>0.2113958812551573</x:v>
      </x:c>
      <x:c r="C32" s="1" t="n">
        <x:f>IF(B32&lt;$B$6,1,0)</x:f>
        <x:v>0</x:v>
      </x:c>
      <x:c r="D32" s="1" t="n">
        <x:f>$B$7*$B$8*C32</x:f>
        <x:v>0</x:v>
      </x:c>
      <x:c r="E32" s="17" t="n">
        <x:f>(1-C32)*$B$9-C32*$B$8</x:f>
        <x:v>0.07</x:v>
      </x:c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</x:row>
    <x:row r="33" ht="23" customHeight="1">
      <x:c r="A33" s="1" t="n">
        <x:v>9</x:v>
      </x:c>
      <x:c r="B33" s="39" t="n">
        <x:v>0.9651204374385998</x:v>
      </x:c>
      <x:c r="C33" s="1" t="n">
        <x:f>IF(B33&lt;$B$6,1,0)</x:f>
        <x:v>0</x:v>
      </x:c>
      <x:c r="D33" s="1" t="n">
        <x:f>$B$7*$B$8*C33</x:f>
        <x:v>0</x:v>
      </x:c>
      <x:c r="E33" s="17" t="n">
        <x:f>(1-C33)*$B$9-C33*$B$8</x:f>
        <x:v>0.07</x:v>
      </x:c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</x:row>
    <x:row r="34" ht="23" customHeight="1">
      <x:c r="A34" s="1" t="n">
        <x:v>10</x:v>
      </x:c>
      <x:c r="B34" s="39" t="n">
        <x:v>0.33200168202165514</x:v>
      </x:c>
      <x:c r="C34" s="1" t="n">
        <x:f>IF(B34&lt;$B$6,1,0)</x:f>
        <x:v>0</x:v>
      </x:c>
      <x:c r="D34" s="1" t="n">
        <x:f>$B$7*$B$8*C34</x:f>
        <x:v>0</x:v>
      </x:c>
      <x:c r="E34" s="17" t="n">
        <x:f>(1-C34)*$B$9-C34*$B$8</x:f>
        <x:v>0.07</x:v>
      </x:c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</x:row>
    <x:row r="35" ht="23" customHeight="1">
      <x:c r="A35" s="1" t="n">
        <x:v>11</x:v>
      </x:c>
      <x:c r="B35" s="39" t="n">
        <x:v>0.33564129227306694</x:v>
      </x:c>
      <x:c r="C35" s="1" t="n">
        <x:f>IF(B35&lt;$B$6,1,0)</x:f>
        <x:v>0</x:v>
      </x:c>
      <x:c r="D35" s="1" t="n">
        <x:f>$B$7*$B$8*C35</x:f>
        <x:v>0</x:v>
      </x:c>
      <x:c r="E35" s="17" t="n">
        <x:f>(1-C35)*$B$9-C35*$B$8</x:f>
        <x:v>0.07</x:v>
      </x:c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</x:row>
    <x:row r="36" ht="23" customHeight="1">
      <x:c r="A36" s="1" t="n">
        <x:v>12</x:v>
      </x:c>
      <x:c r="B36" s="39" t="n">
        <x:v>0.5578950234921649</x:v>
      </x:c>
      <x:c r="C36" s="1" t="n">
        <x:f>IF(B36&lt;$B$6,1,0)</x:f>
        <x:v>0</x:v>
      </x:c>
      <x:c r="D36" s="1" t="n">
        <x:f>$B$7*$B$8*C36</x:f>
        <x:v>0</x:v>
      </x:c>
      <x:c r="E36" s="17" t="n">
        <x:f>(1-C36)*$B$9-C36*$B$8</x:f>
        <x:v>0.07</x:v>
      </x:c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</x:row>
    <x:row r="37" ht="23" customHeight="1">
      <x:c r="A37" s="1" t="n">
        <x:v>13</x:v>
      </x:c>
      <x:c r="B37" s="39" t="n">
        <x:v>0.4498524925438687</x:v>
      </x:c>
      <x:c r="C37" s="1" t="n">
        <x:f>IF(B37&lt;$B$6,1,0)</x:f>
        <x:v>0</x:v>
      </x:c>
      <x:c r="D37" s="1" t="n">
        <x:f>$B$7*$B$8*C37</x:f>
        <x:v>0</x:v>
      </x:c>
      <x:c r="E37" s="17" t="n">
        <x:f>(1-C37)*$B$9-C37*$B$8</x:f>
        <x:v>0.07</x:v>
      </x:c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</x:row>
    <x:row r="38" ht="23" customHeight="1">
      <x:c r="A38" s="1" t="n">
        <x:v>14</x:v>
      </x:c>
      <x:c r="B38" s="39" t="n">
        <x:v>0.9560257798293605</x:v>
      </x:c>
      <x:c r="C38" s="1" t="n">
        <x:f>IF(B38&lt;$B$6,1,0)</x:f>
        <x:v>0</x:v>
      </x:c>
      <x:c r="D38" s="1" t="n">
        <x:f>$B$7*$B$8*C38</x:f>
        <x:v>0</x:v>
      </x:c>
      <x:c r="E38" s="17" t="n">
        <x:f>(1-C38)*$B$9-C38*$B$8</x:f>
        <x:v>0.07</x:v>
      </x:c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</x:row>
    <x:row r="39" ht="23" customHeight="1">
      <x:c r="A39" s="1" t="n">
        <x:v>15</x:v>
      </x:c>
      <x:c r="B39" s="39" t="n">
        <x:v>0.047044663107953966</x:v>
      </x:c>
      <x:c r="C39" s="1" t="n">
        <x:f>IF(B39&lt;$B$6,1,0)</x:f>
        <x:v>0</x:v>
      </x:c>
      <x:c r="D39" s="1" t="n">
        <x:f>$B$7*$B$8*C39</x:f>
        <x:v>0</x:v>
      </x:c>
      <x:c r="E39" s="17" t="n">
        <x:f>(1-C39)*$B$9-C39*$B$8</x:f>
        <x:v>0.07</x:v>
      </x:c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</x:row>
    <x:row r="40" ht="23" customHeight="1">
      <x:c r="A40" s="1" t="n">
        <x:v>16</x:v>
      </x:c>
      <x:c r="B40" s="39" t="n">
        <x:v>0.25373396382201463</x:v>
      </x:c>
      <x:c r="C40" s="1" t="n">
        <x:f>IF(B40&lt;$B$6,1,0)</x:f>
        <x:v>0</x:v>
      </x:c>
      <x:c r="D40" s="1" t="n">
        <x:f>$B$7*$B$8*C40</x:f>
        <x:v>0</x:v>
      </x:c>
      <x:c r="E40" s="17" t="n">
        <x:f>(1-C40)*$B$9-C40*$B$8</x:f>
        <x:v>0.07</x:v>
      </x:c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</x:row>
    <x:row r="41" ht="23" customHeight="1">
      <x:c r="A41" s="1" t="n">
        <x:v>17</x:v>
      </x:c>
      <x:c r="B41" s="39" t="n">
        <x:v>0.7620050356490538</x:v>
      </x:c>
      <x:c r="C41" s="1" t="n">
        <x:f>IF(B41&lt;$B$6,1,0)</x:f>
        <x:v>0</x:v>
      </x:c>
      <x:c r="D41" s="1" t="n">
        <x:f>$B$7*$B$8*C41</x:f>
        <x:v>0</x:v>
      </x:c>
      <x:c r="E41" s="17" t="n">
        <x:f>(1-C41)*$B$9-C41*$B$8</x:f>
        <x:v>0.07</x:v>
      </x:c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</x:row>
    <x:row r="42" ht="23" customHeight="1">
      <x:c r="A42" s="1" t="n">
        <x:v>18</x:v>
      </x:c>
      <x:c r="B42" s="39" t="n">
        <x:v>0.6678379379445687</x:v>
      </x:c>
      <x:c r="C42" s="1" t="n">
        <x:f>IF(B42&lt;$B$6,1,0)</x:f>
        <x:v>0</x:v>
      </x:c>
      <x:c r="D42" s="1" t="n">
        <x:f>$B$7*$B$8*C42</x:f>
        <x:v>0</x:v>
      </x:c>
      <x:c r="E42" s="17" t="n">
        <x:f>(1-C42)*$B$9-C42*$B$8</x:f>
        <x:v>0.07</x:v>
      </x:c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</x:row>
    <x:row r="43" ht="23" customHeight="1">
      <x:c r="A43" s="1" t="n">
        <x:v>19</x:v>
      </x:c>
      <x:c r="B43" s="39" t="n">
        <x:v>0.17953137995209545</x:v>
      </x:c>
      <x:c r="C43" s="1" t="n">
        <x:f>IF(B43&lt;$B$6,1,0)</x:f>
        <x:v>0</x:v>
      </x:c>
      <x:c r="D43" s="1" t="n">
        <x:f>$B$7*$B$8*C43</x:f>
        <x:v>0</x:v>
      </x:c>
      <x:c r="E43" s="17" t="n">
        <x:f>(1-C43)*$B$9-C43*$B$8</x:f>
        <x:v>0.07</x:v>
      </x:c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</x:row>
    <x:row r="44" ht="23" customHeight="1">
      <x:c r="A44" s="1" t="n">
        <x:v>20</x:v>
      </x:c>
      <x:c r="B44" s="39" t="n">
        <x:v>0.706088958424516</x:v>
      </x:c>
      <x:c r="C44" s="1" t="n">
        <x:f>IF(B44&lt;$B$6,1,0)</x:f>
        <x:v>0</x:v>
      </x:c>
      <x:c r="D44" s="1" t="n">
        <x:f>$B$7*$B$8*C44</x:f>
        <x:v>0</x:v>
      </x:c>
      <x:c r="E44" s="17" t="n">
        <x:f>(1-C44)*$B$9-C44*$B$8</x:f>
        <x:v>0.07</x:v>
      </x:c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</x:row>
    <x:row r="45" ht="23" customHeight="1">
      <x:c r="A45" s="1" t="n">
        <x:v>21</x:v>
      </x:c>
      <x:c r="B45" s="39" t="n">
        <x:v>0.9593957642791793</x:v>
      </x:c>
      <x:c r="C45" s="1" t="n">
        <x:f>IF(B45&lt;$B$6,1,0)</x:f>
        <x:v>0</x:v>
      </x:c>
      <x:c r="D45" s="1" t="n">
        <x:f>$B$7*$B$8*C45</x:f>
        <x:v>0</x:v>
      </x:c>
      <x:c r="E45" s="17" t="n">
        <x:f>(1-C45)*$B$9-C45*$B$8</x:f>
        <x:v>0.07</x:v>
      </x:c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</x:row>
    <x:row r="46">
      <x:c r="A46" s="34" t="n">
        <x:v>22</x:v>
      </x:c>
      <x:c r="B46" s="39" t="n">
        <x:v>0.47041099763009697</x:v>
      </x:c>
      <x:c r="C46" s="1" t="n">
        <x:f>IF(B46&lt;$B$6,1,0)</x:f>
        <x:v>0</x:v>
      </x:c>
      <x:c r="D46" s="1" t="n">
        <x:f>$B$7*$B$8*C46</x:f>
        <x:v>0</x:v>
      </x:c>
      <x:c r="E46" s="17" t="n">
        <x:f>(1-C46)*$B$9-C46*$B$8</x:f>
        <x:v>0.07</x:v>
      </x:c>
      <x:c r="F46" s="34"/>
      <x:c r="G46" s="34"/>
      <x:c r="H46" s="34"/>
      <x:c r="I46" s="34"/>
      <x:c r="J46" s="34"/>
      <x:c r="K46" s="34"/>
      <x:c r="L46" s="34"/>
      <x:c r="M46" s="34"/>
      <x:c r="N46" s="34"/>
      <x:c r="O46" s="34"/>
      <x:c r="P46" s="34"/>
    </x:row>
    <x:row r="47">
      <x:c r="A47" s="34" t="n">
        <x:v>23</x:v>
      </x:c>
      <x:c r="B47" s="39" t="n">
        <x:v>0.10170443390961736</x:v>
      </x:c>
      <x:c r="C47" s="1" t="n">
        <x:f>IF(B47&lt;$B$6,1,0)</x:f>
        <x:v>0</x:v>
      </x:c>
      <x:c r="D47" s="1" t="n">
        <x:f>$B$7*$B$8*C47</x:f>
        <x:v>0</x:v>
      </x:c>
      <x:c r="E47" s="17" t="n">
        <x:f>(1-C47)*$B$9-C47*$B$8</x:f>
        <x:v>0.07</x:v>
      </x:c>
      <x:c r="F47" s="34"/>
      <x:c r="G47" s="34"/>
      <x:c r="H47" s="34"/>
      <x:c r="I47" s="34"/>
      <x:c r="J47" s="34"/>
      <x:c r="K47" s="34"/>
      <x:c r="L47" s="34"/>
      <x:c r="M47" s="34"/>
      <x:c r="N47" s="34"/>
      <x:c r="O47" s="34"/>
      <x:c r="P47" s="34"/>
    </x:row>
    <x:row r="48">
      <x:c r="A48" s="34" t="n">
        <x:v>24</x:v>
      </x:c>
      <x:c r="B48" s="39" t="n">
        <x:v>0.8087276025908068</x:v>
      </x:c>
      <x:c r="C48" s="1" t="n">
        <x:f>IF(B48&lt;$B$6,1,0)</x:f>
        <x:v>0</x:v>
      </x:c>
      <x:c r="D48" s="1" t="n">
        <x:f>$B$7*$B$8*C48</x:f>
        <x:v>0</x:v>
      </x:c>
      <x:c r="E48" s="17" t="n">
        <x:f>(1-C48)*$B$9-C48*$B$8</x:f>
        <x:v>0.07</x:v>
      </x:c>
      <x:c r="F48" s="34"/>
      <x:c r="G48" s="34"/>
      <x:c r="H48" s="34"/>
      <x:c r="I48" s="34"/>
      <x:c r="J48" s="34"/>
      <x:c r="K48" s="34"/>
      <x:c r="L48" s="34"/>
      <x:c r="M48" s="34"/>
      <x:c r="N48" s="34"/>
      <x:c r="O48" s="34"/>
      <x:c r="P48" s="34"/>
    </x:row>
    <x:row r="49">
      <x:c r="A49" s="34" t="n">
        <x:v>25</x:v>
      </x:c>
      <x:c r="B49" s="39" t="n">
        <x:v>0.5485766594065353</x:v>
      </x:c>
      <x:c r="C49" s="1" t="n">
        <x:f>IF(B49&lt;$B$6,1,0)</x:f>
        <x:v>0</x:v>
      </x:c>
      <x:c r="D49" s="1" t="n">
        <x:f>$B$7*$B$8*C49</x:f>
        <x:v>0</x:v>
      </x:c>
      <x:c r="E49" s="17" t="n">
        <x:f>(1-C49)*$B$9-C49*$B$8</x:f>
        <x:v>0.07</x:v>
      </x:c>
      <x:c r="F49" s="34"/>
      <x:c r="G49" s="34"/>
      <x:c r="H49" s="34"/>
      <x:c r="I49" s="34"/>
      <x:c r="J49" s="34"/>
      <x:c r="K49" s="34"/>
      <x:c r="L49" s="34"/>
      <x:c r="M49" s="34"/>
      <x:c r="N49" s="34"/>
      <x:c r="O49" s="34"/>
      <x:c r="P49" s="34"/>
    </x:row>
    <x:row r="50">
      <x:c r="A50" s="34" t="n">
        <x:v>26</x:v>
      </x:c>
      <x:c r="B50" s="39" t="n">
        <x:v>0.7998728599632159</x:v>
      </x:c>
      <x:c r="C50" s="1" t="n">
        <x:f>IF(B50&lt;$B$6,1,0)</x:f>
        <x:v>0</x:v>
      </x:c>
      <x:c r="D50" s="1" t="n">
        <x:f>$B$7*$B$8*C50</x:f>
        <x:v>0</x:v>
      </x:c>
      <x:c r="E50" s="17" t="n">
        <x:f>(1-C50)*$B$9-C50*$B$8</x:f>
        <x:v>0.07</x:v>
      </x:c>
      <x:c r="F50" s="34"/>
      <x:c r="G50" s="34"/>
      <x:c r="H50" s="34"/>
      <x:c r="I50" s="34"/>
      <x:c r="J50" s="34"/>
      <x:c r="K50" s="34"/>
      <x:c r="L50" s="34"/>
      <x:c r="M50" s="34"/>
      <x:c r="N50" s="34"/>
      <x:c r="O50" s="34"/>
      <x:c r="P50" s="34"/>
    </x:row>
    <x:row r="51">
      <x:c r="A51" s="34" t="n">
        <x:v>27</x:v>
      </x:c>
      <x:c r="B51" s="39" t="n">
        <x:v>0.6081044686725363</x:v>
      </x:c>
      <x:c r="C51" s="1" t="n">
        <x:f>IF(B51&lt;$B$6,1,0)</x:f>
        <x:v>0</x:v>
      </x:c>
      <x:c r="D51" s="1" t="n">
        <x:f>$B$7*$B$8*C51</x:f>
        <x:v>0</x:v>
      </x:c>
      <x:c r="E51" s="17" t="n">
        <x:f>(1-C51)*$B$9-C51*$B$8</x:f>
        <x:v>0.07</x:v>
      </x:c>
      <x:c r="F51" s="34"/>
      <x:c r="G51" s="34"/>
      <x:c r="H51" s="34"/>
      <x:c r="I51" s="34"/>
      <x:c r="J51" s="34"/>
      <x:c r="K51" s="34"/>
      <x:c r="L51" s="34"/>
      <x:c r="M51" s="34"/>
      <x:c r="N51" s="34"/>
      <x:c r="O51" s="34"/>
      <x:c r="P51" s="34"/>
    </x:row>
    <x:row r="52">
      <x:c r="A52" s="34" t="n">
        <x:v>28</x:v>
      </x:c>
      <x:c r="B52" s="39" t="n">
        <x:v>0.32659135025460273</x:v>
      </x:c>
      <x:c r="C52" s="1" t="n">
        <x:f>IF(B52&lt;$B$6,1,0)</x:f>
        <x:v>0</x:v>
      </x:c>
      <x:c r="D52" s="1" t="n">
        <x:f>$B$7*$B$8*C52</x:f>
        <x:v>0</x:v>
      </x:c>
      <x:c r="E52" s="17" t="n">
        <x:f>(1-C52)*$B$9-C52*$B$8</x:f>
        <x:v>0.07</x:v>
      </x:c>
      <x:c r="F52" s="34"/>
      <x:c r="G52" s="34"/>
      <x:c r="H52" s="34"/>
      <x:c r="I52" s="34"/>
      <x:c r="J52" s="34"/>
      <x:c r="K52" s="34"/>
      <x:c r="L52" s="34"/>
      <x:c r="M52" s="34"/>
      <x:c r="N52" s="34"/>
      <x:c r="O52" s="34"/>
      <x:c r="P52" s="34"/>
    </x:row>
    <x:row r="53">
      <x:c r="A53" s="34" t="n">
        <x:v>29</x:v>
      </x:c>
      <x:c r="B53" s="39" t="n">
        <x:v>0.7031567393569276</x:v>
      </x:c>
      <x:c r="C53" s="1" t="n">
        <x:f>IF(B53&lt;$B$6,1,0)</x:f>
        <x:v>0</x:v>
      </x:c>
      <x:c r="D53" s="1" t="n">
        <x:f>$B$7*$B$8*C53</x:f>
        <x:v>0</x:v>
      </x:c>
      <x:c r="E53" s="17" t="n">
        <x:f>(1-C53)*$B$9-C53*$B$8</x:f>
        <x:v>0.07</x:v>
      </x:c>
      <x:c r="F53" s="34"/>
      <x:c r="G53" s="34"/>
      <x:c r="H53" s="34"/>
      <x:c r="I53" s="34"/>
      <x:c r="J53" s="34"/>
      <x:c r="K53" s="34"/>
      <x:c r="L53" s="34"/>
      <x:c r="M53" s="34"/>
      <x:c r="N53" s="34"/>
      <x:c r="O53" s="34"/>
      <x:c r="P53" s="34"/>
    </x:row>
    <x:row r="54">
      <x:c r="A54" s="34" t="n">
        <x:v>30</x:v>
      </x:c>
      <x:c r="B54" s="39" t="n">
        <x:v>0.20745228661689907</x:v>
      </x:c>
      <x:c r="C54" s="1" t="n">
        <x:f>IF(B54&lt;$B$6,1,0)</x:f>
        <x:v>0</x:v>
      </x:c>
      <x:c r="D54" s="1" t="n">
        <x:f>$B$7*$B$8*C54</x:f>
        <x:v>0</x:v>
      </x:c>
      <x:c r="E54" s="17" t="n">
        <x:f>(1-C54)*$B$9-C54*$B$8</x:f>
        <x:v>0.07</x:v>
      </x:c>
      <x:c r="F54" s="34"/>
      <x:c r="G54" s="34"/>
      <x:c r="H54" s="34"/>
      <x:c r="I54" s="34"/>
      <x:c r="J54" s="34"/>
      <x:c r="K54" s="34"/>
      <x:c r="L54" s="34"/>
      <x:c r="M54" s="34"/>
      <x:c r="N54" s="34"/>
      <x:c r="O54" s="34"/>
      <x:c r="P54" s="34"/>
    </x:row>
    <x:row r="55">
      <x:c r="A55" s="34" t="n">
        <x:v>31</x:v>
      </x:c>
      <x:c r="B55" s="39" t="n">
        <x:v>0.7532551906770095</x:v>
      </x:c>
      <x:c r="C55" s="1" t="n">
        <x:f>IF(B55&lt;$B$6,1,0)</x:f>
        <x:v>0</x:v>
      </x:c>
      <x:c r="D55" s="1" t="n">
        <x:f>$B$7*$B$8*C55</x:f>
        <x:v>0</x:v>
      </x:c>
      <x:c r="E55" s="17" t="n">
        <x:f>(1-C55)*$B$9-C55*$B$8</x:f>
        <x:v>0.07</x:v>
      </x:c>
      <x:c r="F55" s="34"/>
      <x:c r="G55" s="34"/>
      <x:c r="H55" s="34"/>
      <x:c r="I55" s="34"/>
      <x:c r="J55" s="34"/>
      <x:c r="K55" s="34"/>
      <x:c r="L55" s="34"/>
      <x:c r="M55" s="34"/>
      <x:c r="N55" s="34"/>
      <x:c r="O55" s="34"/>
      <x:c r="P55" s="34"/>
    </x:row>
    <x:row r="56">
      <x:c r="A56" s="34" t="n">
        <x:v>32</x:v>
      </x:c>
      <x:c r="B56" s="39" t="n">
        <x:v>0.3321358460234478</x:v>
      </x:c>
      <x:c r="C56" s="1" t="n">
        <x:f>IF(B56&lt;$B$6,1,0)</x:f>
        <x:v>0</x:v>
      </x:c>
      <x:c r="D56" s="1" t="n">
        <x:f>$B$7*$B$8*C56</x:f>
        <x:v>0</x:v>
      </x:c>
      <x:c r="E56" s="17" t="n">
        <x:f>(1-C56)*$B$9-C56*$B$8</x:f>
        <x:v>0.07</x:v>
      </x:c>
      <x:c r="F56" s="34"/>
      <x:c r="G56" s="34"/>
      <x:c r="H56" s="34"/>
      <x:c r="I56" s="34"/>
      <x:c r="J56" s="34"/>
      <x:c r="K56" s="34"/>
      <x:c r="L56" s="34"/>
      <x:c r="M56" s="34"/>
      <x:c r="N56" s="34"/>
      <x:c r="O56" s="34"/>
      <x:c r="P56" s="34"/>
    </x:row>
    <x:row r="57">
      <x:c r="A57" s="34" t="n">
        <x:v>33</x:v>
      </x:c>
      <x:c r="B57" s="39" t="n">
        <x:v>0.6549763762159273</x:v>
      </x:c>
      <x:c r="C57" s="1" t="n">
        <x:f>IF(B57&lt;$B$6,1,0)</x:f>
        <x:v>0</x:v>
      </x:c>
      <x:c r="D57" s="1" t="n">
        <x:f>$B$7*$B$8*C57</x:f>
        <x:v>0</x:v>
      </x:c>
      <x:c r="E57" s="17" t="n">
        <x:f>(1-C57)*$B$9-C57*$B$8</x:f>
        <x:v>0.07</x:v>
      </x:c>
      <x:c r="F57" s="34"/>
      <x:c r="G57" s="34"/>
      <x:c r="H57" s="34"/>
      <x:c r="I57" s="34"/>
      <x:c r="J57" s="34"/>
      <x:c r="K57" s="34"/>
      <x:c r="L57" s="34"/>
      <x:c r="M57" s="34"/>
      <x:c r="N57" s="34"/>
      <x:c r="O57" s="34"/>
      <x:c r="P57" s="34"/>
    </x:row>
    <x:row r="58">
      <x:c r="A58" s="34" t="n">
        <x:v>34</x:v>
      </x:c>
      <x:c r="B58" s="39" t="n">
        <x:v>0.7884950131410733</x:v>
      </x:c>
      <x:c r="C58" s="1" t="n">
        <x:f>IF(B58&lt;$B$6,1,0)</x:f>
        <x:v>0</x:v>
      </x:c>
      <x:c r="D58" s="1" t="n">
        <x:f>$B$7*$B$8*C58</x:f>
        <x:v>0</x:v>
      </x:c>
      <x:c r="E58" s="17" t="n">
        <x:f>(1-C58)*$B$9-C58*$B$8</x:f>
        <x:v>0.07</x:v>
      </x:c>
      <x:c r="F58" s="34"/>
      <x:c r="G58" s="34"/>
      <x:c r="H58" s="34"/>
      <x:c r="I58" s="34"/>
      <x:c r="J58" s="34"/>
      <x:c r="K58" s="34"/>
      <x:c r="L58" s="34"/>
      <x:c r="M58" s="34"/>
      <x:c r="N58" s="34"/>
      <x:c r="O58" s="34"/>
      <x:c r="P58" s="34"/>
    </x:row>
    <x:row r="59">
      <x:c r="A59" s="34" t="n">
        <x:v>35</x:v>
      </x:c>
      <x:c r="B59" s="39" t="n">
        <x:v>0.8976228417595848</x:v>
      </x:c>
      <x:c r="C59" s="1" t="n">
        <x:f>IF(B59&lt;$B$6,1,0)</x:f>
        <x:v>0</x:v>
      </x:c>
      <x:c r="D59" s="1" t="n">
        <x:f>$B$7*$B$8*C59</x:f>
        <x:v>0</x:v>
      </x:c>
      <x:c r="E59" s="17" t="n">
        <x:f>(1-C59)*$B$9-C59*$B$8</x:f>
        <x:v>0.07</x:v>
      </x:c>
      <x:c r="F59" s="34"/>
      <x:c r="G59" s="34"/>
      <x:c r="H59" s="34"/>
      <x:c r="I59" s="34"/>
      <x:c r="J59" s="34"/>
      <x:c r="K59" s="34"/>
      <x:c r="L59" s="34"/>
      <x:c r="M59" s="34"/>
      <x:c r="N59" s="34"/>
      <x:c r="O59" s="34"/>
      <x:c r="P59" s="34"/>
    </x:row>
    <x:row r="60">
      <x:c r="A60" s="34" t="n">
        <x:v>36</x:v>
      </x:c>
      <x:c r="B60" s="39" t="n">
        <x:v>0.8965540697099641</x:v>
      </x:c>
      <x:c r="C60" s="1" t="n">
        <x:f>IF(B60&lt;$B$6,1,0)</x:f>
        <x:v>0</x:v>
      </x:c>
      <x:c r="D60" s="1" t="n">
        <x:f>$B$7*$B$8*C60</x:f>
        <x:v>0</x:v>
      </x:c>
      <x:c r="E60" s="17" t="n">
        <x:f>(1-C60)*$B$9-C60*$B$8</x:f>
        <x:v>0.07</x:v>
      </x:c>
      <x:c r="F60" s="34"/>
      <x:c r="G60" s="34"/>
      <x:c r="H60" s="34"/>
      <x:c r="I60" s="34"/>
      <x:c r="J60" s="34"/>
      <x:c r="K60" s="34"/>
      <x:c r="L60" s="34"/>
      <x:c r="M60" s="34"/>
      <x:c r="N60" s="34"/>
      <x:c r="O60" s="34"/>
      <x:c r="P60" s="34"/>
    </x:row>
    <x:row r="61">
      <x:c r="A61" s="34" t="n">
        <x:v>37</x:v>
      </x:c>
      <x:c r="B61" s="39" t="n">
        <x:v>0.8987581747351214</x:v>
      </x:c>
      <x:c r="C61" s="1" t="n">
        <x:f>IF(B61&lt;$B$6,1,0)</x:f>
        <x:v>0</x:v>
      </x:c>
      <x:c r="D61" s="1" t="n">
        <x:f>$B$7*$B$8*C61</x:f>
        <x:v>0</x:v>
      </x:c>
      <x:c r="E61" s="17" t="n">
        <x:f>(1-C61)*$B$9-C61*$B$8</x:f>
        <x:v>0.07</x:v>
      </x:c>
      <x:c r="F61" s="34"/>
      <x:c r="G61" s="34"/>
      <x:c r="H61" s="34"/>
      <x:c r="I61" s="34"/>
      <x:c r="J61" s="34"/>
      <x:c r="K61" s="34"/>
      <x:c r="L61" s="34"/>
      <x:c r="M61" s="34"/>
      <x:c r="N61" s="34"/>
      <x:c r="O61" s="34"/>
      <x:c r="P61" s="34"/>
    </x:row>
    <x:row r="62">
      <x:c r="A62" s="34" t="n">
        <x:v>38</x:v>
      </x:c>
      <x:c r="B62" s="39" t="n">
        <x:v>0.6866751747438684</x:v>
      </x:c>
      <x:c r="C62" s="1" t="n">
        <x:f>IF(B62&lt;$B$6,1,0)</x:f>
        <x:v>0</x:v>
      </x:c>
      <x:c r="D62" s="1" t="n">
        <x:f>$B$7*$B$8*C62</x:f>
        <x:v>0</x:v>
      </x:c>
      <x:c r="E62" s="17" t="n">
        <x:f>(1-C62)*$B$9-C62*$B$8</x:f>
        <x:v>0.07</x:v>
      </x:c>
      <x:c r="F62" s="34"/>
      <x:c r="G62" s="34"/>
      <x:c r="H62" s="34"/>
      <x:c r="I62" s="34"/>
      <x:c r="J62" s="34"/>
      <x:c r="K62" s="34"/>
      <x:c r="L62" s="34"/>
      <x:c r="M62" s="34"/>
      <x:c r="N62" s="34"/>
      <x:c r="O62" s="34"/>
      <x:c r="P62" s="34"/>
    </x:row>
    <x:row r="63">
      <x:c r="A63" s="34" t="n">
        <x:v>39</x:v>
      </x:c>
      <x:c r="B63" s="39" t="n">
        <x:v>0.23111473431345075</x:v>
      </x:c>
      <x:c r="C63" s="1" t="n">
        <x:f>IF(B63&lt;$B$6,1,0)</x:f>
        <x:v>0</x:v>
      </x:c>
      <x:c r="D63" s="1" t="n">
        <x:f>$B$7*$B$8*C63</x:f>
        <x:v>0</x:v>
      </x:c>
      <x:c r="E63" s="17" t="n">
        <x:f>(1-C63)*$B$9-C63*$B$8</x:f>
        <x:v>0.07</x:v>
      </x:c>
      <x:c r="F63" s="34"/>
      <x:c r="G63" s="34"/>
      <x:c r="H63" s="34"/>
      <x:c r="I63" s="34"/>
      <x:c r="J63" s="34"/>
      <x:c r="K63" s="34"/>
      <x:c r="L63" s="34"/>
      <x:c r="M63" s="34"/>
      <x:c r="N63" s="34"/>
      <x:c r="O63" s="34"/>
      <x:c r="P63" s="34"/>
    </x:row>
    <x:row r="64">
      <x:c r="A64" s="34" t="n">
        <x:v>40</x:v>
      </x:c>
      <x:c r="B64" s="39" t="n">
        <x:v>0.4890072933631018</x:v>
      </x:c>
      <x:c r="C64" s="1" t="n">
        <x:f>IF(B64&lt;$B$6,1,0)</x:f>
        <x:v>0</x:v>
      </x:c>
      <x:c r="D64" s="1" t="n">
        <x:f>$B$7*$B$8*C64</x:f>
        <x:v>0</x:v>
      </x:c>
      <x:c r="E64" s="17" t="n">
        <x:f>(1-C64)*$B$9-C64*$B$8</x:f>
        <x:v>0.07</x:v>
      </x:c>
      <x:c r="F64" s="34"/>
      <x:c r="G64" s="34"/>
      <x:c r="H64" s="34"/>
      <x:c r="I64" s="34"/>
      <x:c r="J64" s="34"/>
      <x:c r="K64" s="34"/>
      <x:c r="L64" s="34"/>
      <x:c r="M64" s="34"/>
      <x:c r="N64" s="34"/>
      <x:c r="O64" s="34"/>
      <x:c r="P64" s="34"/>
    </x:row>
    <x:row r="65">
      <x:c r="A65" s="34" t="n">
        <x:v>41</x:v>
      </x:c>
      <x:c r="B65" s="39" t="n">
        <x:v>0.10085941373836249</x:v>
      </x:c>
      <x:c r="C65" s="1" t="n">
        <x:f>IF(B65&lt;$B$6,1,0)</x:f>
        <x:v>0</x:v>
      </x:c>
      <x:c r="D65" s="1" t="n">
        <x:f>$B$7*$B$8*C65</x:f>
        <x:v>0</x:v>
      </x:c>
      <x:c r="E65" s="17" t="n">
        <x:f>(1-C65)*$B$9-C65*$B$8</x:f>
        <x:v>0.07</x:v>
      </x:c>
      <x:c r="F65" s="34"/>
      <x:c r="G65" s="34"/>
      <x:c r="H65" s="34"/>
      <x:c r="I65" s="34"/>
      <x:c r="J65" s="34"/>
      <x:c r="K65" s="34"/>
      <x:c r="L65" s="34"/>
      <x:c r="M65" s="34"/>
      <x:c r="N65" s="34"/>
      <x:c r="O65" s="34"/>
      <x:c r="P65" s="34"/>
    </x:row>
    <x:row r="66">
      <x:c r="A66" s="34" t="n">
        <x:v>42</x:v>
      </x:c>
      <x:c r="B66" s="39" t="n">
        <x:v>0.25152704457286745</x:v>
      </x:c>
      <x:c r="C66" s="1" t="n">
        <x:f>IF(B66&lt;$B$6,1,0)</x:f>
        <x:v>0</x:v>
      </x:c>
      <x:c r="D66" s="1" t="n">
        <x:f>$B$7*$B$8*C66</x:f>
        <x:v>0</x:v>
      </x:c>
      <x:c r="E66" s="17" t="n">
        <x:f>(1-C66)*$B$9-C66*$B$8</x:f>
        <x:v>0.07</x:v>
      </x:c>
      <x:c r="F66" s="34"/>
      <x:c r="G66" s="34"/>
      <x:c r="H66" s="34"/>
      <x:c r="I66" s="34"/>
      <x:c r="J66" s="34"/>
      <x:c r="K66" s="34"/>
      <x:c r="L66" s="34"/>
      <x:c r="M66" s="34"/>
      <x:c r="N66" s="34"/>
      <x:c r="O66" s="34"/>
      <x:c r="P66" s="34"/>
    </x:row>
    <x:row r="67">
      <x:c r="A67" s="34" t="n">
        <x:v>43</x:v>
      </x:c>
      <x:c r="B67" s="39" t="n">
        <x:v>0.28974184894468635</x:v>
      </x:c>
      <x:c r="C67" s="1" t="n">
        <x:f>IF(B67&lt;$B$6,1,0)</x:f>
        <x:v>0</x:v>
      </x:c>
      <x:c r="D67" s="1" t="n">
        <x:f>$B$7*$B$8*C67</x:f>
        <x:v>0</x:v>
      </x:c>
      <x:c r="E67" s="17" t="n">
        <x:f>(1-C67)*$B$9-C67*$B$8</x:f>
        <x:v>0.07</x:v>
      </x:c>
      <x:c r="F67" s="34"/>
      <x:c r="G67" s="34"/>
      <x:c r="H67" s="34"/>
      <x:c r="I67" s="34"/>
      <x:c r="J67" s="34"/>
      <x:c r="K67" s="34"/>
      <x:c r="L67" s="34"/>
      <x:c r="M67" s="34"/>
      <x:c r="N67" s="34"/>
      <x:c r="O67" s="34"/>
      <x:c r="P67" s="34"/>
    </x:row>
    <x:row r="68">
      <x:c r="A68" s="34" t="n">
        <x:v>44</x:v>
      </x:c>
      <x:c r="B68" s="39" t="n">
        <x:v>0.7869888507993892</x:v>
      </x:c>
      <x:c r="C68" s="1" t="n">
        <x:f>IF(B68&lt;$B$6,1,0)</x:f>
        <x:v>0</x:v>
      </x:c>
      <x:c r="D68" s="1" t="n">
        <x:f>$B$7*$B$8*C68</x:f>
        <x:v>0</x:v>
      </x:c>
      <x:c r="E68" s="17" t="n">
        <x:f>(1-C68)*$B$9-C68*$B$8</x:f>
        <x:v>0.07</x:v>
      </x:c>
      <x:c r="F68" s="34"/>
      <x:c r="G68" s="34"/>
      <x:c r="H68" s="34"/>
      <x:c r="I68" s="34"/>
      <x:c r="J68" s="34"/>
      <x:c r="K68" s="34"/>
      <x:c r="L68" s="34"/>
      <x:c r="M68" s="34"/>
      <x:c r="N68" s="34"/>
      <x:c r="O68" s="34"/>
      <x:c r="P68" s="34"/>
    </x:row>
    <x:row r="69">
      <x:c r="A69" s="34" t="n">
        <x:v>45</x:v>
      </x:c>
      <x:c r="B69" s="39" t="n">
        <x:v>0.8527510500280187</x:v>
      </x:c>
      <x:c r="C69" s="1" t="n">
        <x:f>IF(B69&lt;$B$6,1,0)</x:f>
        <x:v>0</x:v>
      </x:c>
      <x:c r="D69" s="1" t="n">
        <x:f>$B$7*$B$8*C69</x:f>
        <x:v>0</x:v>
      </x:c>
      <x:c r="E69" s="17" t="n">
        <x:f>(1-C69)*$B$9-C69*$B$8</x:f>
        <x:v>0.07</x:v>
      </x:c>
      <x:c r="F69" s="34"/>
      <x:c r="G69" s="34"/>
      <x:c r="H69" s="34"/>
      <x:c r="I69" s="34"/>
      <x:c r="J69" s="34"/>
      <x:c r="K69" s="34"/>
      <x:c r="L69" s="34"/>
      <x:c r="M69" s="34"/>
      <x:c r="N69" s="34"/>
      <x:c r="O69" s="34"/>
      <x:c r="P69" s="34"/>
    </x:row>
    <x:row r="70">
      <x:c r="A70" s="34" t="n">
        <x:v>46</x:v>
      </x:c>
      <x:c r="B70" s="39" t="n">
        <x:v>0.6774220844963565</x:v>
      </x:c>
      <x:c r="C70" s="1" t="n">
        <x:f>IF(B70&lt;$B$6,1,0)</x:f>
        <x:v>0</x:v>
      </x:c>
      <x:c r="D70" s="1" t="n">
        <x:f>$B$7*$B$8*C70</x:f>
        <x:v>0</x:v>
      </x:c>
      <x:c r="E70" s="17" t="n">
        <x:f>(1-C70)*$B$9-C70*$B$8</x:f>
        <x:v>0.07</x:v>
      </x:c>
      <x:c r="F70" s="34"/>
      <x:c r="G70" s="34"/>
      <x:c r="H70" s="34"/>
      <x:c r="I70" s="34"/>
      <x:c r="J70" s="34"/>
      <x:c r="K70" s="34"/>
      <x:c r="L70" s="34"/>
      <x:c r="M70" s="34"/>
      <x:c r="N70" s="34"/>
      <x:c r="O70" s="34"/>
      <x:c r="P70" s="34"/>
    </x:row>
    <x:row r="71">
      <x:c r="A71" s="34" t="n">
        <x:v>47</x:v>
      </x:c>
      <x:c r="B71" s="39" t="n">
        <x:v>0.23107049462851137</x:v>
      </x:c>
      <x:c r="C71" s="1" t="n">
        <x:f>IF(B71&lt;$B$6,1,0)</x:f>
        <x:v>0</x:v>
      </x:c>
      <x:c r="D71" s="1" t="n">
        <x:f>$B$7*$B$8*C71</x:f>
        <x:v>0</x:v>
      </x:c>
      <x:c r="E71" s="17" t="n">
        <x:f>(1-C71)*$B$9-C71*$B$8</x:f>
        <x:v>0.07</x:v>
      </x:c>
      <x:c r="F71" s="34"/>
      <x:c r="G71" s="34"/>
      <x:c r="H71" s="34"/>
      <x:c r="I71" s="34"/>
      <x:c r="J71" s="34"/>
      <x:c r="K71" s="34"/>
      <x:c r="L71" s="34"/>
      <x:c r="M71" s="34"/>
      <x:c r="N71" s="34"/>
      <x:c r="O71" s="34"/>
      <x:c r="P71" s="34"/>
    </x:row>
    <x:row r="72">
      <x:c r="A72" s="34" t="n">
        <x:v>48</x:v>
      </x:c>
      <x:c r="B72" s="39" t="n">
        <x:v>0.8509457196341828</x:v>
      </x:c>
      <x:c r="C72" s="1" t="n">
        <x:f>IF(B72&lt;$B$6,1,0)</x:f>
        <x:v>0</x:v>
      </x:c>
      <x:c r="D72" s="1" t="n">
        <x:f>$B$7*$B$8*C72</x:f>
        <x:v>0</x:v>
      </x:c>
      <x:c r="E72" s="17" t="n">
        <x:f>(1-C72)*$B$9-C72*$B$8</x:f>
        <x:v>0.07</x:v>
      </x:c>
      <x:c r="F72" s="34"/>
      <x:c r="G72" s="34"/>
      <x:c r="H72" s="34"/>
      <x:c r="I72" s="34"/>
      <x:c r="J72" s="34"/>
      <x:c r="K72" s="34"/>
      <x:c r="L72" s="34"/>
      <x:c r="M72" s="34"/>
      <x:c r="N72" s="34"/>
      <x:c r="O72" s="34"/>
      <x:c r="P72" s="34"/>
    </x:row>
    <x:row r="73">
      <x:c r="A73" s="34" t="n">
        <x:v>49</x:v>
      </x:c>
      <x:c r="B73" s="39" t="n">
        <x:v>0.6598482847912237</x:v>
      </x:c>
      <x:c r="C73" s="1" t="n">
        <x:f>IF(B73&lt;$B$6,1,0)</x:f>
        <x:v>0</x:v>
      </x:c>
      <x:c r="D73" s="1" t="n">
        <x:f>$B$7*$B$8*C73</x:f>
        <x:v>0</x:v>
      </x:c>
      <x:c r="E73" s="17" t="n">
        <x:f>(1-C73)*$B$9-C73*$B$8</x:f>
        <x:v>0.07</x:v>
      </x:c>
      <x:c r="F73" s="34"/>
      <x:c r="G73" s="34"/>
      <x:c r="H73" s="34"/>
      <x:c r="I73" s="34"/>
      <x:c r="J73" s="34"/>
      <x:c r="K73" s="34"/>
      <x:c r="L73" s="34"/>
      <x:c r="M73" s="34"/>
      <x:c r="N73" s="34"/>
      <x:c r="O73" s="34"/>
      <x:c r="P73" s="34"/>
    </x:row>
    <x:row r="74">
      <x:c r="A74" s="34" t="n">
        <x:v>50</x:v>
      </x:c>
      <x:c r="B74" s="39" t="n">
        <x:v>0.20211630838457495</x:v>
      </x:c>
      <x:c r="C74" s="1" t="n">
        <x:f>IF(B74&lt;$B$6,1,0)</x:f>
        <x:v>0</x:v>
      </x:c>
      <x:c r="D74" s="1" t="n">
        <x:f>$B$7*$B$8*C74</x:f>
        <x:v>0</x:v>
      </x:c>
      <x:c r="E74" s="17" t="n">
        <x:f>(1-C74)*$B$9-C74*$B$8</x:f>
        <x:v>0.07</x:v>
      </x:c>
      <x:c r="F74" s="34"/>
      <x:c r="G74" s="34"/>
      <x:c r="H74" s="34"/>
      <x:c r="I74" s="34"/>
      <x:c r="J74" s="34"/>
      <x:c r="K74" s="34"/>
      <x:c r="L74" s="34"/>
      <x:c r="M74" s="34"/>
      <x:c r="N74" s="34"/>
      <x:c r="O74" s="34"/>
      <x:c r="P74" s="34"/>
    </x:row>
    <x:row r="75">
      <x:c r="A75" s="34" t="n">
        <x:v>51</x:v>
      </x:c>
      <x:c r="B75" s="39" t="n">
        <x:v>0.8840880313655362</x:v>
      </x:c>
      <x:c r="C75" s="1" t="n">
        <x:f>IF(B75&lt;$B$6,1,0)</x:f>
        <x:v>0</x:v>
      </x:c>
      <x:c r="D75" s="1" t="n">
        <x:f>$B$7*$B$8*C75</x:f>
        <x:v>0</x:v>
      </x:c>
      <x:c r="E75" s="17" t="n">
        <x:f>(1-C75)*$B$9-C75*$B$8</x:f>
        <x:v>0.07</x:v>
      </x:c>
      <x:c r="F75" s="34"/>
      <x:c r="G75" s="34"/>
      <x:c r="H75" s="34"/>
      <x:c r="I75" s="34"/>
      <x:c r="J75" s="34"/>
      <x:c r="K75" s="34"/>
      <x:c r="L75" s="34"/>
      <x:c r="M75" s="34"/>
      <x:c r="N75" s="34"/>
      <x:c r="O75" s="34"/>
      <x:c r="P75" s="34"/>
    </x:row>
    <x:row r="76">
      <x:c r="A76" s="34" t="n">
        <x:v>52</x:v>
      </x:c>
      <x:c r="B76" s="39" t="n">
        <x:v>0.866282915812917</x:v>
      </x:c>
      <x:c r="C76" s="1" t="n">
        <x:f>IF(B76&lt;$B$6,1,0)</x:f>
        <x:v>0</x:v>
      </x:c>
      <x:c r="D76" s="1" t="n">
        <x:f>$B$7*$B$8*C76</x:f>
        <x:v>0</x:v>
      </x:c>
      <x:c r="E76" s="17" t="n">
        <x:f>(1-C76)*$B$9-C76*$B$8</x:f>
        <x:v>0.07</x:v>
      </x:c>
      <x:c r="F76" s="34"/>
      <x:c r="G76" s="34"/>
      <x:c r="H76" s="34"/>
      <x:c r="I76" s="34"/>
      <x:c r="J76" s="34"/>
      <x:c r="K76" s="34"/>
      <x:c r="L76" s="34"/>
      <x:c r="M76" s="34"/>
      <x:c r="N76" s="34"/>
      <x:c r="O76" s="34"/>
      <x:c r="P76" s="34"/>
    </x:row>
    <x:row r="77">
      <x:c r="A77" s="34" t="n">
        <x:v>53</x:v>
      </x:c>
      <x:c r="B77" s="39" t="n">
        <x:v>0.8063176925061271</x:v>
      </x:c>
      <x:c r="C77" s="1" t="n">
        <x:f>IF(B77&lt;$B$6,1,0)</x:f>
        <x:v>0</x:v>
      </x:c>
      <x:c r="D77" s="1" t="n">
        <x:f>$B$7*$B$8*C77</x:f>
        <x:v>0</x:v>
      </x:c>
      <x:c r="E77" s="17" t="n">
        <x:f>(1-C77)*$B$9-C77*$B$8</x:f>
        <x:v>0.07</x:v>
      </x:c>
      <x:c r="F77" s="34"/>
      <x:c r="G77" s="34"/>
      <x:c r="H77" s="34"/>
      <x:c r="I77" s="34"/>
      <x:c r="J77" s="34"/>
      <x:c r="K77" s="34"/>
      <x:c r="L77" s="34"/>
      <x:c r="M77" s="34"/>
      <x:c r="N77" s="34"/>
      <x:c r="O77" s="34"/>
      <x:c r="P77" s="34"/>
    </x:row>
    <x:row r="78">
      <x:c r="A78" s="34" t="n">
        <x:v>54</x:v>
      </x:c>
      <x:c r="B78" s="39" t="n">
        <x:v>0.19299295789096504</x:v>
      </x:c>
      <x:c r="C78" s="1" t="n">
        <x:f>IF(B78&lt;$B$6,1,0)</x:f>
        <x:v>0</x:v>
      </x:c>
      <x:c r="D78" s="1" t="n">
        <x:f>$B$7*$B$8*C78</x:f>
        <x:v>0</x:v>
      </x:c>
      <x:c r="E78" s="17" t="n">
        <x:f>(1-C78)*$B$9-C78*$B$8</x:f>
        <x:v>0.07</x:v>
      </x:c>
      <x:c r="F78" s="34"/>
      <x:c r="G78" s="34"/>
      <x:c r="H78" s="34"/>
      <x:c r="I78" s="34"/>
      <x:c r="J78" s="34"/>
      <x:c r="K78" s="34"/>
      <x:c r="L78" s="34"/>
      <x:c r="M78" s="34"/>
      <x:c r="N78" s="34"/>
      <x:c r="O78" s="34"/>
      <x:c r="P78" s="34"/>
    </x:row>
    <x:row r="79">
      <x:c r="A79" s="34" t="n">
        <x:v>55</x:v>
      </x:c>
      <x:c r="B79" s="39" t="n">
        <x:v>0.8391076553380117</x:v>
      </x:c>
      <x:c r="C79" s="1" t="n">
        <x:f>IF(B79&lt;$B$6,1,0)</x:f>
        <x:v>0</x:v>
      </x:c>
      <x:c r="D79" s="1" t="n">
        <x:f>$B$7*$B$8*C79</x:f>
        <x:v>0</x:v>
      </x:c>
      <x:c r="E79" s="17" t="n">
        <x:f>(1-C79)*$B$9-C79*$B$8</x:f>
        <x:v>0.07</x:v>
      </x:c>
      <x:c r="F79" s="34"/>
      <x:c r="G79" s="34"/>
      <x:c r="H79" s="34"/>
      <x:c r="I79" s="34"/>
      <x:c r="J79" s="34"/>
      <x:c r="K79" s="34"/>
      <x:c r="L79" s="34"/>
      <x:c r="M79" s="34"/>
      <x:c r="N79" s="34"/>
      <x:c r="O79" s="34"/>
      <x:c r="P79" s="34"/>
    </x:row>
    <x:row r="80">
      <x:c r="A80" s="34" t="n">
        <x:v>56</x:v>
      </x:c>
      <x:c r="B80" s="39" t="n">
        <x:v>0.9058757006423548</x:v>
      </x:c>
      <x:c r="C80" s="1" t="n">
        <x:f>IF(B80&lt;$B$6,1,0)</x:f>
        <x:v>0</x:v>
      </x:c>
      <x:c r="D80" s="1" t="n">
        <x:f>$B$7*$B$8*C80</x:f>
        <x:v>0</x:v>
      </x:c>
      <x:c r="E80" s="17" t="n">
        <x:f>(1-C80)*$B$9-C80*$B$8</x:f>
        <x:v>0.07</x:v>
      </x:c>
      <x:c r="F80" s="34"/>
      <x:c r="G80" s="34"/>
      <x:c r="H80" s="34"/>
      <x:c r="I80" s="34"/>
      <x:c r="J80" s="34"/>
      <x:c r="K80" s="34"/>
      <x:c r="L80" s="34"/>
      <x:c r="M80" s="34"/>
      <x:c r="N80" s="34"/>
      <x:c r="O80" s="34"/>
      <x:c r="P80" s="34"/>
    </x:row>
    <x:row r="81">
      <x:c r="A81" s="34" t="n">
        <x:v>57</x:v>
      </x:c>
      <x:c r="B81" s="39" t="n">
        <x:v>0.9864859123481438</x:v>
      </x:c>
      <x:c r="C81" s="1" t="n">
        <x:f>IF(B81&lt;$B$6,1,0)</x:f>
        <x:v>0</x:v>
      </x:c>
      <x:c r="D81" s="1" t="n">
        <x:f>$B$7*$B$8*C81</x:f>
        <x:v>0</x:v>
      </x:c>
      <x:c r="E81" s="17" t="n">
        <x:f>(1-C81)*$B$9-C81*$B$8</x:f>
        <x:v>0.07</x:v>
      </x:c>
      <x:c r="F81" s="34"/>
      <x:c r="G81" s="34"/>
      <x:c r="H81" s="34"/>
      <x:c r="I81" s="34"/>
      <x:c r="J81" s="34"/>
      <x:c r="K81" s="34"/>
      <x:c r="L81" s="34"/>
      <x:c r="M81" s="34"/>
      <x:c r="N81" s="34"/>
      <x:c r="O81" s="34"/>
      <x:c r="P81" s="34"/>
    </x:row>
    <x:row r="82">
      <x:c r="A82" s="34" t="n">
        <x:v>58</x:v>
      </x:c>
      <x:c r="B82" s="39" t="n">
        <x:v>0.6991254907334223</x:v>
      </x:c>
      <x:c r="C82" s="1" t="n">
        <x:f>IF(B82&lt;$B$6,1,0)</x:f>
        <x:v>0</x:v>
      </x:c>
      <x:c r="D82" s="1" t="n">
        <x:f>$B$7*$B$8*C82</x:f>
        <x:v>0</x:v>
      </x:c>
      <x:c r="E82" s="17" t="n">
        <x:f>(1-C82)*$B$9-C82*$B$8</x:f>
        <x:v>0.07</x:v>
      </x:c>
      <x:c r="F82" s="34"/>
      <x:c r="G82" s="34"/>
      <x:c r="H82" s="34"/>
      <x:c r="I82" s="34"/>
      <x:c r="J82" s="34"/>
      <x:c r="K82" s="34"/>
      <x:c r="L82" s="34"/>
      <x:c r="M82" s="34"/>
      <x:c r="N82" s="34"/>
      <x:c r="O82" s="34"/>
      <x:c r="P82" s="34"/>
    </x:row>
    <x:row r="83">
      <x:c r="A83" s="34" t="n">
        <x:v>59</x:v>
      </x:c>
      <x:c r="B83" s="39" t="n">
        <x:v>0.09333724656607956</x:v>
      </x:c>
      <x:c r="C83" s="1" t="n">
        <x:f>IF(B83&lt;$B$6,1,0)</x:f>
        <x:v>0</x:v>
      </x:c>
      <x:c r="D83" s="1" t="n">
        <x:f>$B$7*$B$8*C83</x:f>
        <x:v>0</x:v>
      </x:c>
      <x:c r="E83" s="17" t="n">
        <x:f>(1-C83)*$B$9-C83*$B$8</x:f>
        <x:v>0.07</x:v>
      </x:c>
      <x:c r="F83" s="34"/>
      <x:c r="G83" s="34"/>
      <x:c r="H83" s="34"/>
      <x:c r="I83" s="34"/>
      <x:c r="J83" s="34"/>
      <x:c r="K83" s="34"/>
      <x:c r="L83" s="34"/>
      <x:c r="M83" s="34"/>
      <x:c r="N83" s="34"/>
      <x:c r="O83" s="34"/>
      <x:c r="P83" s="34"/>
    </x:row>
    <x:row r="84">
      <x:c r="A84" s="34" t="n">
        <x:v>60</x:v>
      </x:c>
      <x:c r="B84" s="39" t="n">
        <x:v>0.41621460032183677</x:v>
      </x:c>
      <x:c r="C84" s="1" t="n">
        <x:f>IF(B84&lt;$B$6,1,0)</x:f>
        <x:v>0</x:v>
      </x:c>
      <x:c r="D84" s="1" t="n">
        <x:f>$B$7*$B$8*C84</x:f>
        <x:v>0</x:v>
      </x:c>
      <x:c r="E84" s="17" t="n">
        <x:f>(1-C84)*$B$9-C84*$B$8</x:f>
        <x:v>0.07</x:v>
      </x:c>
      <x:c r="F84" s="34"/>
      <x:c r="G84" s="34"/>
      <x:c r="H84" s="34"/>
      <x:c r="I84" s="34"/>
      <x:c r="J84" s="34"/>
      <x:c r="K84" s="34"/>
      <x:c r="L84" s="34"/>
      <x:c r="M84" s="34"/>
      <x:c r="N84" s="34"/>
      <x:c r="O84" s="34"/>
      <x:c r="P84" s="34"/>
    </x:row>
    <x:row r="85">
      <x:c r="A85" s="34" t="n">
        <x:v>61</x:v>
      </x:c>
      <x:c r="B85" s="39" t="n">
        <x:v>0.8434749020962045</x:v>
      </x:c>
      <x:c r="C85" s="1" t="n">
        <x:f>IF(B85&lt;$B$6,1,0)</x:f>
        <x:v>0</x:v>
      </x:c>
      <x:c r="D85" s="1" t="n">
        <x:f>$B$7*$B$8*C85</x:f>
        <x:v>0</x:v>
      </x:c>
      <x:c r="E85" s="17" t="n">
        <x:f>(1-C85)*$B$9-C85*$B$8</x:f>
        <x:v>0.07</x:v>
      </x:c>
      <x:c r="F85" s="34"/>
      <x:c r="G85" s="34"/>
      <x:c r="H85" s="34"/>
      <x:c r="I85" s="34"/>
      <x:c r="J85" s="34"/>
      <x:c r="K85" s="34"/>
      <x:c r="L85" s="34"/>
      <x:c r="M85" s="34"/>
      <x:c r="N85" s="34"/>
      <x:c r="O85" s="34"/>
      <x:c r="P85" s="34"/>
    </x:row>
    <x:row r="86">
      <x:c r="A86" s="34" t="n">
        <x:v>62</x:v>
      </x:c>
      <x:c r="B86" s="39" t="n">
        <x:v>0.29728588147554547</x:v>
      </x:c>
      <x:c r="C86" s="1" t="n">
        <x:f>IF(B86&lt;$B$6,1,0)</x:f>
        <x:v>0</x:v>
      </x:c>
      <x:c r="D86" s="1" t="n">
        <x:f>$B$7*$B$8*C86</x:f>
        <x:v>0</x:v>
      </x:c>
      <x:c r="E86" s="17" t="n">
        <x:f>(1-C86)*$B$9-C86*$B$8</x:f>
        <x:v>0.07</x:v>
      </x:c>
      <x:c r="F86" s="34"/>
      <x:c r="G86" s="34"/>
      <x:c r="H86" s="34"/>
      <x:c r="I86" s="34"/>
      <x:c r="J86" s="34"/>
      <x:c r="K86" s="34"/>
      <x:c r="L86" s="34"/>
      <x:c r="M86" s="34"/>
      <x:c r="N86" s="34"/>
      <x:c r="O86" s="34"/>
      <x:c r="P86" s="34"/>
    </x:row>
    <x:row r="87">
      <x:c r="A87" s="34" t="n">
        <x:v>63</x:v>
      </x:c>
      <x:c r="B87" s="39" t="n">
        <x:v>0.017737279064022005</x:v>
      </x:c>
      <x:c r="C87" s="1" t="n">
        <x:f>IF(B87&lt;$B$6,1,0)</x:f>
        <x:v>1</x:v>
      </x:c>
      <x:c r="D87" s="1" t="n">
        <x:f>$B$7*$B$8*C87</x:f>
        <x:v>60</x:v>
      </x:c>
      <x:c r="E87" s="17" t="n">
        <x:f>(1-C87)*$B$9-C87*$B$8</x:f>
        <x:v>-0.6</x:v>
      </x:c>
      <x:c r="F87" s="34"/>
      <x:c r="G87" s="34"/>
      <x:c r="H87" s="34"/>
      <x:c r="I87" s="34"/>
      <x:c r="J87" s="34"/>
      <x:c r="K87" s="34"/>
      <x:c r="L87" s="34"/>
      <x:c r="M87" s="34"/>
      <x:c r="N87" s="34"/>
      <x:c r="O87" s="34"/>
      <x:c r="P87" s="34"/>
    </x:row>
    <x:row r="88">
      <x:c r="A88" s="34" t="n">
        <x:v>64</x:v>
      </x:c>
      <x:c r="B88" s="39" t="n">
        <x:v>0.38030823797453195</x:v>
      </x:c>
      <x:c r="C88" s="1" t="n">
        <x:f>IF(B88&lt;$B$6,1,0)</x:f>
        <x:v>0</x:v>
      </x:c>
      <x:c r="D88" s="1" t="n">
        <x:f>$B$7*$B$8*C88</x:f>
        <x:v>0</x:v>
      </x:c>
      <x:c r="E88" s="17" t="n">
        <x:f>(1-C88)*$B$9-C88*$B$8</x:f>
        <x:v>0.07</x:v>
      </x:c>
      <x:c r="F88" s="34"/>
      <x:c r="G88" s="34"/>
      <x:c r="H88" s="34"/>
      <x:c r="I88" s="34"/>
      <x:c r="J88" s="34"/>
      <x:c r="K88" s="34"/>
      <x:c r="L88" s="34"/>
      <x:c r="M88" s="34"/>
      <x:c r="N88" s="34"/>
      <x:c r="O88" s="34"/>
      <x:c r="P88" s="34"/>
    </x:row>
    <x:row r="89">
      <x:c r="A89" s="34" t="n">
        <x:v>65</x:v>
      </x:c>
      <x:c r="B89" s="39" t="n">
        <x:v>0.8056887545390055</x:v>
      </x:c>
      <x:c r="C89" s="1" t="n">
        <x:f>IF(B89&lt;$B$6,1,0)</x:f>
        <x:v>0</x:v>
      </x:c>
      <x:c r="D89" s="1" t="n">
        <x:f>$B$7*$B$8*C89</x:f>
        <x:v>0</x:v>
      </x:c>
      <x:c r="E89" s="17" t="n">
        <x:f>(1-C89)*$B$9-C89*$B$8</x:f>
        <x:v>0.07</x:v>
      </x:c>
      <x:c r="F89" s="34"/>
      <x:c r="G89" s="34"/>
      <x:c r="H89" s="34"/>
      <x:c r="I89" s="34"/>
      <x:c r="J89" s="34"/>
      <x:c r="K89" s="34"/>
      <x:c r="L89" s="34"/>
      <x:c r="M89" s="34"/>
      <x:c r="N89" s="34"/>
      <x:c r="O89" s="34"/>
      <x:c r="P89" s="34"/>
    </x:row>
    <x:row r="90">
      <x:c r="A90" s="34" t="n">
        <x:v>66</x:v>
      </x:c>
      <x:c r="B90" s="39" t="n">
        <x:v>0.3100232348078862</x:v>
      </x:c>
      <x:c r="C90" s="1" t="n">
        <x:f>IF(B90&lt;$B$6,1,0)</x:f>
        <x:v>0</x:v>
      </x:c>
      <x:c r="D90" s="1" t="n">
        <x:f>$B$7*$B$8*C90</x:f>
        <x:v>0</x:v>
      </x:c>
      <x:c r="E90" s="17" t="n">
        <x:f>(1-C90)*$B$9-C90*$B$8</x:f>
        <x:v>0.07</x:v>
      </x:c>
      <x:c r="F90" s="34"/>
      <x:c r="G90" s="34"/>
      <x:c r="H90" s="34"/>
      <x:c r="I90" s="34"/>
      <x:c r="J90" s="34"/>
      <x:c r="K90" s="34"/>
      <x:c r="L90" s="34"/>
      <x:c r="M90" s="34"/>
      <x:c r="N90" s="34"/>
      <x:c r="O90" s="34"/>
      <x:c r="P90" s="34"/>
    </x:row>
    <x:row r="91">
      <x:c r="A91" s="34" t="n">
        <x:v>67</x:v>
      </x:c>
      <x:c r="B91" s="39" t="n">
        <x:v>0.6607927934965119</x:v>
      </x:c>
      <x:c r="C91" s="1" t="n">
        <x:f>IF(B91&lt;$B$6,1,0)</x:f>
        <x:v>0</x:v>
      </x:c>
      <x:c r="D91" s="1" t="n">
        <x:f>$B$7*$B$8*C91</x:f>
        <x:v>0</x:v>
      </x:c>
      <x:c r="E91" s="17" t="n">
        <x:f>(1-C91)*$B$9-C91*$B$8</x:f>
        <x:v>0.07</x:v>
      </x:c>
      <x:c r="F91" s="34"/>
      <x:c r="G91" s="34"/>
      <x:c r="H91" s="34"/>
      <x:c r="I91" s="34"/>
      <x:c r="J91" s="34"/>
      <x:c r="K91" s="34"/>
      <x:c r="L91" s="34"/>
      <x:c r="M91" s="34"/>
      <x:c r="N91" s="34"/>
      <x:c r="O91" s="34"/>
      <x:c r="P91" s="34"/>
    </x:row>
    <x:row r="92">
      <x:c r="A92" s="34" t="n">
        <x:v>68</x:v>
      </x:c>
      <x:c r="B92" s="39" t="n">
        <x:v>0.3604689781786874</x:v>
      </x:c>
      <x:c r="C92" s="1" t="n">
        <x:f>IF(B92&lt;$B$6,1,0)</x:f>
        <x:v>0</x:v>
      </x:c>
      <x:c r="D92" s="1" t="n">
        <x:f>$B$7*$B$8*C92</x:f>
        <x:v>0</x:v>
      </x:c>
      <x:c r="E92" s="17" t="n">
        <x:f>(1-C92)*$B$9-C92*$B$8</x:f>
        <x:v>0.07</x:v>
      </x:c>
      <x:c r="F92" s="34"/>
      <x:c r="G92" s="34"/>
      <x:c r="H92" s="34"/>
      <x:c r="I92" s="34"/>
      <x:c r="J92" s="34"/>
      <x:c r="K92" s="34"/>
      <x:c r="L92" s="34"/>
      <x:c r="M92" s="34"/>
      <x:c r="N92" s="34"/>
      <x:c r="O92" s="34"/>
      <x:c r="P92" s="34"/>
    </x:row>
    <x:row r="93">
      <x:c r="A93" s="34" t="n">
        <x:v>69</x:v>
      </x:c>
      <x:c r="B93" s="39" t="n">
        <x:v>0.8617770763812587</x:v>
      </x:c>
      <x:c r="C93" s="1" t="n">
        <x:f>IF(B93&lt;$B$6,1,0)</x:f>
        <x:v>0</x:v>
      </x:c>
      <x:c r="D93" s="1" t="n">
        <x:f>$B$7*$B$8*C93</x:f>
        <x:v>0</x:v>
      </x:c>
      <x:c r="E93" s="17" t="n">
        <x:f>(1-C93)*$B$9-C93*$B$8</x:f>
        <x:v>0.07</x:v>
      </x:c>
      <x:c r="F93" s="34"/>
      <x:c r="G93" s="34"/>
      <x:c r="H93" s="34"/>
      <x:c r="I93" s="34"/>
      <x:c r="J93" s="34"/>
      <x:c r="K93" s="34"/>
      <x:c r="L93" s="34"/>
      <x:c r="M93" s="34"/>
      <x:c r="N93" s="34"/>
      <x:c r="O93" s="34"/>
      <x:c r="P93" s="34"/>
    </x:row>
    <x:row r="94">
      <x:c r="A94" s="34" t="n">
        <x:v>70</x:v>
      </x:c>
      <x:c r="B94" s="39" t="n">
        <x:v>0.7239377113291994</x:v>
      </x:c>
      <x:c r="C94" s="1" t="n">
        <x:f>IF(B94&lt;$B$6,1,0)</x:f>
        <x:v>0</x:v>
      </x:c>
      <x:c r="D94" s="1" t="n">
        <x:f>$B$7*$B$8*C94</x:f>
        <x:v>0</x:v>
      </x:c>
      <x:c r="E94" s="17" t="n">
        <x:f>(1-C94)*$B$9-C94*$B$8</x:f>
        <x:v>0.07</x:v>
      </x:c>
      <x:c r="F94" s="34"/>
      <x:c r="G94" s="34"/>
      <x:c r="H94" s="34"/>
      <x:c r="I94" s="34"/>
      <x:c r="J94" s="34"/>
      <x:c r="K94" s="34"/>
      <x:c r="L94" s="34"/>
      <x:c r="M94" s="34"/>
      <x:c r="N94" s="34"/>
      <x:c r="O94" s="34"/>
      <x:c r="P94" s="34"/>
    </x:row>
    <x:row r="95">
      <x:c r="A95" s="34" t="n">
        <x:v>71</x:v>
      </x:c>
      <x:c r="B95" s="39" t="n">
        <x:v>0.6548244323348626</x:v>
      </x:c>
      <x:c r="C95" s="1" t="n">
        <x:f>IF(B95&lt;$B$6,1,0)</x:f>
        <x:v>0</x:v>
      </x:c>
      <x:c r="D95" s="1" t="n">
        <x:f>$B$7*$B$8*C95</x:f>
        <x:v>0</x:v>
      </x:c>
      <x:c r="E95" s="17" t="n">
        <x:f>(1-C95)*$B$9-C95*$B$8</x:f>
        <x:v>0.07</x:v>
      </x:c>
      <x:c r="F95" s="34"/>
      <x:c r="G95" s="34"/>
      <x:c r="H95" s="34"/>
      <x:c r="I95" s="34"/>
      <x:c r="J95" s="34"/>
      <x:c r="K95" s="34"/>
      <x:c r="L95" s="34"/>
      <x:c r="M95" s="34"/>
      <x:c r="N95" s="34"/>
      <x:c r="O95" s="34"/>
      <x:c r="P95" s="34"/>
    </x:row>
    <x:row r="96">
      <x:c r="A96" s="34" t="n">
        <x:v>72</x:v>
      </x:c>
      <x:c r="B96" s="39" t="n">
        <x:v>0.8741063839988783</x:v>
      </x:c>
      <x:c r="C96" s="1" t="n">
        <x:f>IF(B96&lt;$B$6,1,0)</x:f>
        <x:v>0</x:v>
      </x:c>
      <x:c r="D96" s="1" t="n">
        <x:f>$B$7*$B$8*C96</x:f>
        <x:v>0</x:v>
      </x:c>
      <x:c r="E96" s="17" t="n">
        <x:f>(1-C96)*$B$9-C96*$B$8</x:f>
        <x:v>0.07</x:v>
      </x:c>
      <x:c r="F96" s="34"/>
      <x:c r="G96" s="34"/>
      <x:c r="H96" s="34"/>
      <x:c r="I96" s="34"/>
      <x:c r="J96" s="34"/>
      <x:c r="K96" s="34"/>
      <x:c r="L96" s="34"/>
      <x:c r="M96" s="34"/>
      <x:c r="N96" s="34"/>
      <x:c r="O96" s="34"/>
      <x:c r="P96" s="34"/>
    </x:row>
    <x:row r="97">
      <x:c r="A97" s="34" t="n">
        <x:v>73</x:v>
      </x:c>
      <x:c r="B97" s="39" t="n">
        <x:v>0.16469992964994162</x:v>
      </x:c>
      <x:c r="C97" s="1" t="n">
        <x:f>IF(B97&lt;$B$6,1,0)</x:f>
        <x:v>0</x:v>
      </x:c>
      <x:c r="D97" s="1" t="n">
        <x:f>$B$7*$B$8*C97</x:f>
        <x:v>0</x:v>
      </x:c>
      <x:c r="E97" s="17" t="n">
        <x:f>(1-C97)*$B$9-C97*$B$8</x:f>
        <x:v>0.07</x:v>
      </x:c>
      <x:c r="F97" s="34"/>
      <x:c r="G97" s="34"/>
      <x:c r="H97" s="34"/>
      <x:c r="I97" s="34"/>
      <x:c r="J97" s="34"/>
      <x:c r="K97" s="34"/>
      <x:c r="L97" s="34"/>
      <x:c r="M97" s="34"/>
      <x:c r="N97" s="34"/>
      <x:c r="O97" s="34"/>
      <x:c r="P97" s="34"/>
    </x:row>
    <x:row r="98">
      <x:c r="A98" s="34" t="n">
        <x:v>74</x:v>
      </x:c>
      <x:c r="B98" s="39" t="n">
        <x:v>0.38627476582769305</x:v>
      </x:c>
      <x:c r="C98" s="1" t="n">
        <x:f>IF(B98&lt;$B$6,1,0)</x:f>
        <x:v>0</x:v>
      </x:c>
      <x:c r="D98" s="1" t="n">
        <x:f>$B$7*$B$8*C98</x:f>
        <x:v>0</x:v>
      </x:c>
      <x:c r="E98" s="17" t="n">
        <x:f>(1-C98)*$B$9-C98*$B$8</x:f>
        <x:v>0.07</x:v>
      </x:c>
      <x:c r="F98" s="34"/>
      <x:c r="G98" s="34"/>
      <x:c r="H98" s="34"/>
      <x:c r="I98" s="34"/>
      <x:c r="J98" s="34"/>
      <x:c r="K98" s="34"/>
      <x:c r="L98" s="34"/>
      <x:c r="M98" s="34"/>
      <x:c r="N98" s="34"/>
      <x:c r="O98" s="34"/>
      <x:c r="P98" s="34"/>
    </x:row>
    <x:row r="99">
      <x:c r="A99" s="34" t="n">
        <x:v>75</x:v>
      </x:c>
      <x:c r="B99" s="39" t="n">
        <x:v>0.24046353751327842</x:v>
      </x:c>
      <x:c r="C99" s="1" t="n">
        <x:f>IF(B99&lt;$B$6,1,0)</x:f>
        <x:v>0</x:v>
      </x:c>
      <x:c r="D99" s="1" t="n">
        <x:f>$B$7*$B$8*C99</x:f>
        <x:v>0</x:v>
      </x:c>
      <x:c r="E99" s="17" t="n">
        <x:f>(1-C99)*$B$9-C99*$B$8</x:f>
        <x:v>0.07</x:v>
      </x:c>
      <x:c r="F99" s="34"/>
      <x:c r="G99" s="34"/>
      <x:c r="H99" s="34"/>
      <x:c r="I99" s="34"/>
      <x:c r="J99" s="34"/>
      <x:c r="K99" s="34"/>
      <x:c r="L99" s="34"/>
      <x:c r="M99" s="34"/>
      <x:c r="N99" s="34"/>
      <x:c r="O99" s="34"/>
      <x:c r="P99" s="34"/>
    </x:row>
    <x:row r="100">
      <x:c r="A100" s="34" t="n">
        <x:v>76</x:v>
      </x:c>
      <x:c r="B100" s="39" t="n">
        <x:v>0.805653486517258</x:v>
      </x:c>
      <x:c r="C100" s="1" t="n">
        <x:f>IF(B100&lt;$B$6,1,0)</x:f>
        <x:v>0</x:v>
      </x:c>
      <x:c r="D100" s="1" t="n">
        <x:f>$B$7*$B$8*C100</x:f>
        <x:v>0</x:v>
      </x:c>
      <x:c r="E100" s="17" t="n">
        <x:f>(1-C100)*$B$9-C100*$B$8</x:f>
        <x:v>0.07</x:v>
      </x:c>
      <x:c r="F100" s="34"/>
      <x:c r="G100" s="34"/>
      <x:c r="H100" s="34"/>
      <x:c r="I100" s="34"/>
      <x:c r="J100" s="34"/>
      <x:c r="K100" s="34"/>
      <x:c r="L100" s="34"/>
      <x:c r="M100" s="34"/>
      <x:c r="N100" s="34"/>
      <x:c r="O100" s="34"/>
      <x:c r="P100" s="34"/>
    </x:row>
    <x:row r="101">
      <x:c r="A101" s="34" t="n">
        <x:v>77</x:v>
      </x:c>
      <x:c r="B101" s="39" t="n">
        <x:v>0.6055193356005475</x:v>
      </x:c>
      <x:c r="C101" s="1" t="n">
        <x:f>IF(B101&lt;$B$6,1,0)</x:f>
        <x:v>0</x:v>
      </x:c>
      <x:c r="D101" s="1" t="n">
        <x:f>$B$7*$B$8*C101</x:f>
        <x:v>0</x:v>
      </x:c>
      <x:c r="E101" s="17" t="n">
        <x:f>(1-C101)*$B$9-C101*$B$8</x:f>
        <x:v>0.07</x:v>
      </x:c>
      <x:c r="F101" s="34"/>
      <x:c r="G101" s="34"/>
      <x:c r="H101" s="34"/>
      <x:c r="I101" s="34"/>
      <x:c r="J101" s="34"/>
      <x:c r="K101" s="34"/>
      <x:c r="L101" s="34"/>
      <x:c r="M101" s="34"/>
      <x:c r="N101" s="34"/>
      <x:c r="O101" s="34"/>
      <x:c r="P101" s="34"/>
    </x:row>
    <x:row r="102">
      <x:c r="A102" s="34" t="n">
        <x:v>78</x:v>
      </x:c>
      <x:c r="B102" s="39" t="n">
        <x:v>0.30796469806227833</x:v>
      </x:c>
      <x:c r="C102" s="1" t="n">
        <x:f>IF(B102&lt;$B$6,1,0)</x:f>
        <x:v>0</x:v>
      </x:c>
      <x:c r="D102" s="1" t="n">
        <x:f>$B$7*$B$8*C102</x:f>
        <x:v>0</x:v>
      </x:c>
      <x:c r="E102" s="17" t="n">
        <x:f>(1-C102)*$B$9-C102*$B$8</x:f>
        <x:v>0.07</x:v>
      </x:c>
      <x:c r="F102" s="34"/>
      <x:c r="G102" s="34"/>
      <x:c r="H102" s="34"/>
      <x:c r="I102" s="34"/>
      <x:c r="J102" s="34"/>
      <x:c r="K102" s="34"/>
      <x:c r="L102" s="34"/>
      <x:c r="M102" s="34"/>
      <x:c r="N102" s="34"/>
      <x:c r="O102" s="34"/>
      <x:c r="P102" s="34"/>
    </x:row>
    <x:row r="103">
      <x:c r="A103" s="34" t="n">
        <x:v>79</x:v>
      </x:c>
      <x:c r="B103" s="39" t="n">
        <x:v>0.17491631058510393</x:v>
      </x:c>
      <x:c r="C103" s="1" t="n">
        <x:f>IF(B103&lt;$B$6,1,0)</x:f>
        <x:v>0</x:v>
      </x:c>
      <x:c r="D103" s="1" t="n">
        <x:f>$B$7*$B$8*C103</x:f>
        <x:v>0</x:v>
      </x:c>
      <x:c r="E103" s="17" t="n">
        <x:f>(1-C103)*$B$9-C103*$B$8</x:f>
        <x:v>0.07</x:v>
      </x:c>
      <x:c r="F103" s="34"/>
      <x:c r="G103" s="34"/>
      <x:c r="H103" s="34"/>
      <x:c r="I103" s="34"/>
      <x:c r="J103" s="34"/>
      <x:c r="K103" s="34"/>
      <x:c r="L103" s="34"/>
      <x:c r="M103" s="34"/>
      <x:c r="N103" s="34"/>
      <x:c r="O103" s="34"/>
      <x:c r="P103" s="34"/>
    </x:row>
    <x:row r="104">
      <x:c r="A104" s="34" t="n">
        <x:v>80</x:v>
      </x:c>
      <x:c r="B104" s="39" t="n">
        <x:v>0.8077508668648079</x:v>
      </x:c>
      <x:c r="C104" s="1" t="n">
        <x:f>IF(B104&lt;$B$6,1,0)</x:f>
        <x:v>0</x:v>
      </x:c>
      <x:c r="D104" s="1" t="n">
        <x:f>$B$7*$B$8*C104</x:f>
        <x:v>0</x:v>
      </x:c>
      <x:c r="E104" s="17" t="n">
        <x:f>(1-C104)*$B$9-C104*$B$8</x:f>
        <x:v>0.07</x:v>
      </x:c>
      <x:c r="F104" s="34"/>
      <x:c r="G104" s="34"/>
      <x:c r="H104" s="34"/>
      <x:c r="I104" s="34"/>
      <x:c r="J104" s="34"/>
      <x:c r="K104" s="34"/>
      <x:c r="L104" s="34"/>
      <x:c r="M104" s="34"/>
      <x:c r="N104" s="34"/>
      <x:c r="O104" s="34"/>
      <x:c r="P104" s="34"/>
    </x:row>
    <x:row r="105">
      <x:c r="A105" s="34" t="n">
        <x:v>81</x:v>
      </x:c>
      <x:c r="B105" s="39" t="n">
        <x:v>0.7475423411233351</x:v>
      </x:c>
      <x:c r="C105" s="1" t="n">
        <x:f>IF(B105&lt;$B$6,1,0)</x:f>
        <x:v>0</x:v>
      </x:c>
      <x:c r="D105" s="1" t="n">
        <x:f>$B$7*$B$8*C105</x:f>
        <x:v>0</x:v>
      </x:c>
      <x:c r="E105" s="17" t="n">
        <x:f>(1-C105)*$B$9-C105*$B$8</x:f>
        <x:v>0.07</x:v>
      </x:c>
      <x:c r="F105" s="34"/>
      <x:c r="G105" s="34"/>
      <x:c r="H105" s="34"/>
      <x:c r="I105" s="34"/>
      <x:c r="J105" s="34"/>
      <x:c r="K105" s="34"/>
      <x:c r="L105" s="34"/>
      <x:c r="M105" s="34"/>
      <x:c r="N105" s="34"/>
      <x:c r="O105" s="34"/>
      <x:c r="P105" s="34"/>
    </x:row>
    <x:row r="106">
      <x:c r="A106" s="34" t="n">
        <x:v>82</x:v>
      </x:c>
      <x:c r="B106" s="39" t="n">
        <x:v>0.1512325160438195</x:v>
      </x:c>
      <x:c r="C106" s="1" t="n">
        <x:f>IF(B106&lt;$B$6,1,0)</x:f>
        <x:v>0</x:v>
      </x:c>
      <x:c r="D106" s="1" t="n">
        <x:f>$B$7*$B$8*C106</x:f>
        <x:v>0</x:v>
      </x:c>
      <x:c r="E106" s="17" t="n">
        <x:f>(1-C106)*$B$9-C106*$B$8</x:f>
        <x:v>0.07</x:v>
      </x:c>
      <x:c r="F106" s="34"/>
      <x:c r="G106" s="34"/>
      <x:c r="H106" s="34"/>
      <x:c r="I106" s="34"/>
      <x:c r="J106" s="34"/>
      <x:c r="K106" s="34"/>
      <x:c r="L106" s="34"/>
      <x:c r="M106" s="34"/>
      <x:c r="N106" s="34"/>
      <x:c r="O106" s="34"/>
      <x:c r="P106" s="34"/>
    </x:row>
    <x:row r="107">
      <x:c r="A107" s="34" t="n">
        <x:v>83</x:v>
      </x:c>
      <x:c r="B107" s="39" t="n">
        <x:v>0.5396420353790745</x:v>
      </x:c>
      <x:c r="C107" s="1" t="n">
        <x:f>IF(B107&lt;$B$6,1,0)</x:f>
        <x:v>0</x:v>
      </x:c>
      <x:c r="D107" s="1" t="n">
        <x:f>$B$7*$B$8*C107</x:f>
        <x:v>0</x:v>
      </x:c>
      <x:c r="E107" s="17" t="n">
        <x:f>(1-C107)*$B$9-C107*$B$8</x:f>
        <x:v>0.07</x:v>
      </x:c>
      <x:c r="F107" s="34"/>
      <x:c r="G107" s="34"/>
      <x:c r="H107" s="34"/>
      <x:c r="I107" s="34"/>
      <x:c r="J107" s="34"/>
      <x:c r="K107" s="34"/>
      <x:c r="L107" s="34"/>
      <x:c r="M107" s="34"/>
      <x:c r="N107" s="34"/>
      <x:c r="O107" s="34"/>
      <x:c r="P107" s="34"/>
    </x:row>
    <x:row r="108">
      <x:c r="A108" s="34" t="n">
        <x:v>84</x:v>
      </x:c>
      <x:c r="B108" s="39" t="n">
        <x:v>0.8948135507525876</x:v>
      </x:c>
      <x:c r="C108" s="1" t="n">
        <x:f>IF(B108&lt;$B$6,1,0)</x:f>
        <x:v>0</x:v>
      </x:c>
      <x:c r="D108" s="1" t="n">
        <x:f>$B$7*$B$8*C108</x:f>
        <x:v>0</x:v>
      </x:c>
      <x:c r="E108" s="17" t="n">
        <x:f>(1-C108)*$B$9-C108*$B$8</x:f>
        <x:v>0.07</x:v>
      </x:c>
      <x:c r="F108" s="34"/>
      <x:c r="G108" s="34"/>
      <x:c r="H108" s="34"/>
      <x:c r="I108" s="34"/>
      <x:c r="J108" s="34"/>
      <x:c r="K108" s="34"/>
      <x:c r="L108" s="34"/>
      <x:c r="M108" s="34"/>
      <x:c r="N108" s="34"/>
      <x:c r="O108" s="34"/>
      <x:c r="P108" s="34"/>
    </x:row>
    <x:row r="109">
      <x:c r="A109" s="34" t="n">
        <x:v>85</x:v>
      </x:c>
      <x:c r="B109" s="39" t="n">
        <x:v>0.7614406476495788</x:v>
      </x:c>
      <x:c r="C109" s="1" t="n">
        <x:f>IF(B109&lt;$B$6,1,0)</x:f>
        <x:v>0</x:v>
      </x:c>
      <x:c r="D109" s="1" t="n">
        <x:f>$B$7*$B$8*C109</x:f>
        <x:v>0</x:v>
      </x:c>
      <x:c r="E109" s="17" t="n">
        <x:f>(1-C109)*$B$9-C109*$B$8</x:f>
        <x:v>0.07</x:v>
      </x:c>
      <x:c r="F109" s="34"/>
      <x:c r="G109" s="34"/>
      <x:c r="H109" s="34"/>
      <x:c r="I109" s="34"/>
      <x:c r="J109" s="34"/>
      <x:c r="K109" s="34"/>
      <x:c r="L109" s="34"/>
      <x:c r="M109" s="34"/>
      <x:c r="N109" s="34"/>
      <x:c r="O109" s="34"/>
      <x:c r="P109" s="34"/>
    </x:row>
    <x:row r="110">
      <x:c r="A110" s="34" t="n">
        <x:v>86</x:v>
      </x:c>
      <x:c r="B110" s="39" t="n">
        <x:v>0.2299031118163839</x:v>
      </x:c>
      <x:c r="C110" s="1" t="n">
        <x:f>IF(B110&lt;$B$6,1,0)</x:f>
        <x:v>0</x:v>
      </x:c>
      <x:c r="D110" s="1" t="n">
        <x:f>$B$7*$B$8*C110</x:f>
        <x:v>0</x:v>
      </x:c>
      <x:c r="E110" s="17" t="n">
        <x:f>(1-C110)*$B$9-C110*$B$8</x:f>
        <x:v>0.07</x:v>
      </x:c>
      <x:c r="F110" s="34"/>
      <x:c r="G110" s="34"/>
      <x:c r="H110" s="34"/>
      <x:c r="I110" s="34"/>
      <x:c r="J110" s="34"/>
      <x:c r="K110" s="34"/>
      <x:c r="L110" s="34"/>
      <x:c r="M110" s="34"/>
      <x:c r="N110" s="34"/>
      <x:c r="O110" s="34"/>
      <x:c r="P110" s="34"/>
    </x:row>
    <x:row r="111">
      <x:c r="A111" s="34" t="n">
        <x:v>87</x:v>
      </x:c>
      <x:c r="B111" s="39" t="n">
        <x:v>0.7130703631555662</x:v>
      </x:c>
      <x:c r="C111" s="1" t="n">
        <x:f>IF(B111&lt;$B$6,1,0)</x:f>
        <x:v>0</x:v>
      </x:c>
      <x:c r="D111" s="1" t="n">
        <x:f>$B$7*$B$8*C111</x:f>
        <x:v>0</x:v>
      </x:c>
      <x:c r="E111" s="17" t="n">
        <x:f>(1-C111)*$B$9-C111*$B$8</x:f>
        <x:v>0.07</x:v>
      </x:c>
      <x:c r="F111" s="34"/>
      <x:c r="G111" s="34"/>
      <x:c r="H111" s="34"/>
      <x:c r="I111" s="34"/>
      <x:c r="J111" s="34"/>
      <x:c r="K111" s="34"/>
      <x:c r="L111" s="34"/>
      <x:c r="M111" s="34"/>
      <x:c r="N111" s="34"/>
      <x:c r="O111" s="34"/>
      <x:c r="P111" s="34"/>
    </x:row>
    <x:row r="112">
      <x:c r="A112" s="34" t="n">
        <x:v>88</x:v>
      </x:c>
      <x:c r="B112" s="39" t="n">
        <x:v>0.6821057155029848</x:v>
      </x:c>
      <x:c r="C112" s="1" t="n">
        <x:f>IF(B112&lt;$B$6,1,0)</x:f>
        <x:v>0</x:v>
      </x:c>
      <x:c r="D112" s="1" t="n">
        <x:f>$B$7*$B$8*C112</x:f>
        <x:v>0</x:v>
      </x:c>
      <x:c r="E112" s="17" t="n">
        <x:f>(1-C112)*$B$9-C112*$B$8</x:f>
        <x:v>0.07</x:v>
      </x:c>
      <x:c r="F112" s="34"/>
      <x:c r="G112" s="34"/>
      <x:c r="H112" s="34"/>
      <x:c r="I112" s="34"/>
      <x:c r="J112" s="34"/>
      <x:c r="K112" s="34"/>
      <x:c r="L112" s="34"/>
      <x:c r="M112" s="34"/>
      <x:c r="N112" s="34"/>
      <x:c r="O112" s="34"/>
      <x:c r="P112" s="34"/>
    </x:row>
    <x:row r="113">
      <x:c r="A113" s="34" t="n">
        <x:v>89</x:v>
      </x:c>
      <x:c r="B113" s="39" t="n">
        <x:v>0.2519718025578186</x:v>
      </x:c>
      <x:c r="C113" s="1" t="n">
        <x:f>IF(B113&lt;$B$6,1,0)</x:f>
        <x:v>0</x:v>
      </x:c>
      <x:c r="D113" s="1" t="n">
        <x:f>$B$7*$B$8*C113</x:f>
        <x:v>0</x:v>
      </x:c>
      <x:c r="E113" s="17" t="n">
        <x:f>(1-C113)*$B$9-C113*$B$8</x:f>
        <x:v>0.07</x:v>
      </x:c>
      <x:c r="F113" s="34"/>
      <x:c r="G113" s="34"/>
      <x:c r="H113" s="34"/>
      <x:c r="I113" s="34"/>
      <x:c r="J113" s="34"/>
      <x:c r="K113" s="34"/>
      <x:c r="L113" s="34"/>
      <x:c r="M113" s="34"/>
      <x:c r="N113" s="34"/>
      <x:c r="O113" s="34"/>
      <x:c r="P113" s="34"/>
    </x:row>
    <x:row r="114">
      <x:c r="A114" s="34" t="n">
        <x:v>90</x:v>
      </x:c>
      <x:c r="B114" s="39" t="n">
        <x:v>0.6005267497384921</x:v>
      </x:c>
      <x:c r="C114" s="1" t="n">
        <x:f>IF(B114&lt;$B$6,1,0)</x:f>
        <x:v>0</x:v>
      </x:c>
      <x:c r="D114" s="1" t="n">
        <x:f>$B$7*$B$8*C114</x:f>
        <x:v>0</x:v>
      </x:c>
      <x:c r="E114" s="17" t="n">
        <x:f>(1-C114)*$B$9-C114*$B$8</x:f>
        <x:v>0.07</x:v>
      </x:c>
      <x:c r="F114" s="34"/>
      <x:c r="G114" s="34"/>
      <x:c r="H114" s="34"/>
      <x:c r="I114" s="34"/>
      <x:c r="J114" s="34"/>
      <x:c r="K114" s="34"/>
      <x:c r="L114" s="34"/>
      <x:c r="M114" s="34"/>
      <x:c r="N114" s="34"/>
      <x:c r="O114" s="34"/>
      <x:c r="P114" s="34"/>
    </x:row>
    <x:row r="115">
      <x:c r="A115" s="34" t="n">
        <x:v>91</x:v>
      </x:c>
      <x:c r="B115" s="39" t="n">
        <x:v>0.023982660262845457</x:v>
      </x:c>
      <x:c r="C115" s="1" t="n">
        <x:f>IF(B115&lt;$B$6,1,0)</x:f>
        <x:v>0</x:v>
      </x:c>
      <x:c r="D115" s="1" t="n">
        <x:f>$B$7*$B$8*C115</x:f>
        <x:v>0</x:v>
      </x:c>
      <x:c r="E115" s="17" t="n">
        <x:f>(1-C115)*$B$9-C115*$B$8</x:f>
        <x:v>0.07</x:v>
      </x:c>
      <x:c r="F115" s="34"/>
      <x:c r="G115" s="34"/>
      <x:c r="H115" s="34"/>
      <x:c r="I115" s="34"/>
      <x:c r="J115" s="34"/>
      <x:c r="K115" s="34"/>
      <x:c r="L115" s="34"/>
      <x:c r="M115" s="34"/>
      <x:c r="N115" s="34"/>
      <x:c r="O115" s="34"/>
      <x:c r="P115" s="34"/>
    </x:row>
    <x:row r="116">
      <x:c r="A116" s="34" t="n">
        <x:v>92</x:v>
      </x:c>
      <x:c r="B116" s="39" t="n">
        <x:v>0.9734482095809653</x:v>
      </x:c>
      <x:c r="C116" s="1" t="n">
        <x:f>IF(B116&lt;$B$6,1,0)</x:f>
        <x:v>0</x:v>
      </x:c>
      <x:c r="D116" s="1" t="n">
        <x:f>$B$7*$B$8*C116</x:f>
        <x:v>0</x:v>
      </x:c>
      <x:c r="E116" s="17" t="n">
        <x:f>(1-C116)*$B$9-C116*$B$8</x:f>
        <x:v>0.07</x:v>
      </x:c>
      <x:c r="F116" s="34"/>
      <x:c r="G116" s="34"/>
      <x:c r="H116" s="34"/>
      <x:c r="I116" s="34"/>
      <x:c r="J116" s="34"/>
      <x:c r="K116" s="34"/>
      <x:c r="L116" s="34"/>
      <x:c r="M116" s="34"/>
      <x:c r="N116" s="34"/>
      <x:c r="O116" s="34"/>
      <x:c r="P116" s="34"/>
    </x:row>
    <x:row r="117">
      <x:c r="A117" s="34" t="n">
        <x:v>93</x:v>
      </x:c>
      <x:c r="B117" s="39" t="n">
        <x:v>0.11692695308011025</x:v>
      </x:c>
      <x:c r="C117" s="1" t="n">
        <x:f>IF(B117&lt;$B$6,1,0)</x:f>
        <x:v>0</x:v>
      </x:c>
      <x:c r="D117" s="1" t="n">
        <x:f>$B$7*$B$8*C117</x:f>
        <x:v>0</x:v>
      </x:c>
      <x:c r="E117" s="17" t="n">
        <x:f>(1-C117)*$B$9-C117*$B$8</x:f>
        <x:v>0.07</x:v>
      </x:c>
      <x:c r="F117" s="34"/>
      <x:c r="G117" s="34"/>
      <x:c r="H117" s="34"/>
      <x:c r="I117" s="34"/>
      <x:c r="J117" s="34"/>
      <x:c r="K117" s="34"/>
      <x:c r="L117" s="34"/>
      <x:c r="M117" s="34"/>
      <x:c r="N117" s="34"/>
      <x:c r="O117" s="34"/>
      <x:c r="P117" s="34"/>
    </x:row>
    <x:row r="118">
      <x:c r="A118" s="34" t="n">
        <x:v>94</x:v>
      </x:c>
      <x:c r="B118" s="39" t="n">
        <x:v>0.07244986726436764</x:v>
      </x:c>
      <x:c r="C118" s="1" t="n">
        <x:f>IF(B118&lt;$B$6,1,0)</x:f>
        <x:v>0</x:v>
      </x:c>
      <x:c r="D118" s="1" t="n">
        <x:f>$B$7*$B$8*C118</x:f>
        <x:v>0</x:v>
      </x:c>
      <x:c r="E118" s="17" t="n">
        <x:f>(1-C118)*$B$9-C118*$B$8</x:f>
        <x:v>0.07</x:v>
      </x:c>
      <x:c r="F118" s="34"/>
      <x:c r="G118" s="34"/>
      <x:c r="H118" s="34"/>
      <x:c r="I118" s="34"/>
      <x:c r="J118" s="34"/>
      <x:c r="K118" s="34"/>
      <x:c r="L118" s="34"/>
      <x:c r="M118" s="34"/>
      <x:c r="N118" s="34"/>
      <x:c r="O118" s="34"/>
      <x:c r="P118" s="34"/>
    </x:row>
    <x:row r="119">
      <x:c r="A119" s="34" t="n">
        <x:v>95</x:v>
      </x:c>
      <x:c r="B119" s="39" t="n">
        <x:v>0.8511824182933196</x:v>
      </x:c>
      <x:c r="C119" s="1" t="n">
        <x:f>IF(B119&lt;$B$6,1,0)</x:f>
        <x:v>0</x:v>
      </x:c>
      <x:c r="D119" s="1" t="n">
        <x:f>$B$7*$B$8*C119</x:f>
        <x:v>0</x:v>
      </x:c>
      <x:c r="E119" s="17" t="n">
        <x:f>(1-C119)*$B$9-C119*$B$8</x:f>
        <x:v>0.07</x:v>
      </x:c>
      <x:c r="F119" s="34"/>
      <x:c r="G119" s="34"/>
      <x:c r="H119" s="34"/>
      <x:c r="I119" s="34"/>
      <x:c r="J119" s="34"/>
      <x:c r="K119" s="34"/>
      <x:c r="L119" s="34"/>
      <x:c r="M119" s="34"/>
      <x:c r="N119" s="34"/>
      <x:c r="O119" s="34"/>
      <x:c r="P119" s="34"/>
    </x:row>
    <x:row r="120">
      <x:c r="A120" s="34" t="n">
        <x:v>96</x:v>
      </x:c>
      <x:c r="B120" s="39" t="n">
        <x:v>0.6506838846253231</x:v>
      </x:c>
      <x:c r="C120" s="1" t="n">
        <x:f>IF(B120&lt;$B$6,1,0)</x:f>
        <x:v>0</x:v>
      </x:c>
      <x:c r="D120" s="1" t="n">
        <x:f>$B$7*$B$8*C120</x:f>
        <x:v>0</x:v>
      </x:c>
      <x:c r="E120" s="17" t="n">
        <x:f>(1-C120)*$B$9-C120*$B$8</x:f>
        <x:v>0.07</x:v>
      </x:c>
      <x:c r="F120" s="34"/>
      <x:c r="G120" s="34"/>
      <x:c r="H120" s="34"/>
      <x:c r="I120" s="34"/>
      <x:c r="J120" s="34"/>
      <x:c r="K120" s="34"/>
      <x:c r="L120" s="34"/>
      <x:c r="M120" s="34"/>
      <x:c r="N120" s="34"/>
      <x:c r="O120" s="34"/>
      <x:c r="P120" s="34"/>
    </x:row>
    <x:row r="121">
      <x:c r="A121" s="34" t="n">
        <x:v>97</x:v>
      </x:c>
      <x:c r="B121" s="39" t="n">
        <x:v>0.828930162708275</x:v>
      </x:c>
      <x:c r="C121" s="1" t="n">
        <x:f>IF(B121&lt;$B$6,1,0)</x:f>
        <x:v>0</x:v>
      </x:c>
      <x:c r="D121" s="1" t="n">
        <x:f>$B$7*$B$8*C121</x:f>
        <x:v>0</x:v>
      </x:c>
      <x:c r="E121" s="17" t="n">
        <x:f>(1-C121)*$B$9-C121*$B$8</x:f>
        <x:v>0.07</x:v>
      </x:c>
      <x:c r="F121" s="34"/>
      <x:c r="G121" s="34"/>
      <x:c r="H121" s="34"/>
      <x:c r="I121" s="34"/>
      <x:c r="J121" s="34"/>
      <x:c r="K121" s="34"/>
      <x:c r="L121" s="34"/>
      <x:c r="M121" s="34"/>
      <x:c r="N121" s="34"/>
      <x:c r="O121" s="34"/>
      <x:c r="P121" s="34"/>
    </x:row>
    <x:row r="122">
      <x:c r="A122" s="34" t="n">
        <x:v>98</x:v>
      </x:c>
      <x:c r="B122" s="39" t="n">
        <x:v>0.21495618822518736</x:v>
      </x:c>
      <x:c r="C122" s="1" t="n">
        <x:f>IF(B122&lt;$B$6,1,0)</x:f>
        <x:v>0</x:v>
      </x:c>
      <x:c r="D122" s="1" t="n">
        <x:f>$B$7*$B$8*C122</x:f>
        <x:v>0</x:v>
      </x:c>
      <x:c r="E122" s="17" t="n">
        <x:f>(1-C122)*$B$9-C122*$B$8</x:f>
        <x:v>0.07</x:v>
      </x:c>
      <x:c r="F122" s="34"/>
      <x:c r="G122" s="34"/>
      <x:c r="H122" s="34"/>
      <x:c r="I122" s="34"/>
      <x:c r="J122" s="34"/>
      <x:c r="K122" s="34"/>
      <x:c r="L122" s="34"/>
      <x:c r="M122" s="34"/>
      <x:c r="N122" s="34"/>
      <x:c r="O122" s="34"/>
      <x:c r="P122" s="34"/>
    </x:row>
    <x:row r="123">
      <x:c r="A123" s="34" t="n">
        <x:v>99</x:v>
      </x:c>
      <x:c r="B123" s="39" t="n">
        <x:v>0.18507972673978657</x:v>
      </x:c>
      <x:c r="C123" s="1" t="n">
        <x:f>IF(B123&lt;$B$6,1,0)</x:f>
        <x:v>0</x:v>
      </x:c>
      <x:c r="D123" s="1" t="n">
        <x:f>$B$7*$B$8*C123</x:f>
        <x:v>0</x:v>
      </x:c>
      <x:c r="E123" s="17" t="n">
        <x:f>(1-C123)*$B$9-C123*$B$8</x:f>
        <x:v>0.07</x:v>
      </x:c>
      <x:c r="F123" s="34"/>
      <x:c r="G123" s="34"/>
      <x:c r="H123" s="34"/>
      <x:c r="I123" s="34"/>
      <x:c r="J123" s="34"/>
      <x:c r="K123" s="34"/>
      <x:c r="L123" s="34"/>
      <x:c r="M123" s="34"/>
      <x:c r="N123" s="34"/>
      <x:c r="O123" s="34"/>
      <x:c r="P123" s="34"/>
    </x:row>
    <x:row r="124">
      <x:c r="A124" s="34" t="n">
        <x:v>100</x:v>
      </x:c>
      <x:c r="B124" s="39" t="n">
        <x:v>0.06802573997993022</x:v>
      </x:c>
      <x:c r="C124" s="1" t="n">
        <x:f>IF(B124&lt;$B$6,1,0)</x:f>
        <x:v>0</x:v>
      </x:c>
      <x:c r="D124" s="1" t="n">
        <x:f>$B$7*$B$8*C124</x:f>
        <x:v>0</x:v>
      </x:c>
      <x:c r="E124" s="17" t="n">
        <x:f>(1-C124)*$B$9-C124*$B$8</x:f>
        <x:v>0.07</x:v>
      </x:c>
      <x:c r="F124" s="34"/>
      <x:c r="G124" s="34"/>
      <x:c r="H124" s="34"/>
      <x:c r="I124" s="34"/>
      <x:c r="J124" s="34"/>
      <x:c r="K124" s="34"/>
      <x:c r="L124" s="34"/>
      <x:c r="M124" s="34"/>
      <x:c r="N124" s="34"/>
      <x:c r="O124" s="34"/>
      <x:c r="P124" s="34"/>
    </x:row>
    <x:row r="125">
      <x:c r="A125" s="34" t="n">
        <x:v>101</x:v>
      </x:c>
      <x:c r="B125" s="39" t="n">
        <x:v>0.7807142901001498</x:v>
      </x:c>
      <x:c r="C125" s="1" t="n">
        <x:f>IF(B125&lt;$B$6,1,0)</x:f>
        <x:v>0</x:v>
      </x:c>
      <x:c r="D125" s="1" t="n">
        <x:f>$B$7*$B$8*C125</x:f>
        <x:v>0</x:v>
      </x:c>
      <x:c r="E125" s="17" t="n">
        <x:f>(1-C125)*$B$9-C125*$B$8</x:f>
        <x:v>0.07</x:v>
      </x:c>
      <x:c r="F125" s="34"/>
      <x:c r="G125" s="34"/>
      <x:c r="H125" s="34"/>
      <x:c r="I125" s="34"/>
      <x:c r="J125" s="34"/>
      <x:c r="K125" s="34"/>
      <x:c r="L125" s="34"/>
      <x:c r="M125" s="34"/>
      <x:c r="N125" s="34"/>
      <x:c r="O125" s="34"/>
      <x:c r="P125" s="34"/>
    </x:row>
    <x:row r="126">
      <x:c r="A126" s="34" t="n">
        <x:v>102</x:v>
      </x:c>
      <x:c r="B126" s="39" t="n">
        <x:v>0.6896031486103311</x:v>
      </x:c>
      <x:c r="C126" s="1" t="n">
        <x:f>IF(B126&lt;$B$6,1,0)</x:f>
        <x:v>0</x:v>
      </x:c>
      <x:c r="D126" s="1" t="n">
        <x:f>$B$7*$B$8*C126</x:f>
        <x:v>0</x:v>
      </x:c>
      <x:c r="E126" s="17" t="n">
        <x:f>(1-C126)*$B$9-C126*$B$8</x:f>
        <x:v>0.07</x:v>
      </x:c>
      <x:c r="F126" s="34"/>
      <x:c r="G126" s="34"/>
      <x:c r="H126" s="34"/>
      <x:c r="I126" s="34"/>
      <x:c r="J126" s="34"/>
      <x:c r="K126" s="34"/>
      <x:c r="L126" s="34"/>
      <x:c r="M126" s="34"/>
      <x:c r="N126" s="34"/>
      <x:c r="O126" s="34"/>
      <x:c r="P126" s="34"/>
    </x:row>
    <x:row r="127">
      <x:c r="A127" s="34" t="n">
        <x:v>103</x:v>
      </x:c>
      <x:c r="B127" s="39" t="n">
        <x:v>0.9168148081516847</x:v>
      </x:c>
      <x:c r="C127" s="1" t="n">
        <x:f>IF(B127&lt;$B$6,1,0)</x:f>
        <x:v>0</x:v>
      </x:c>
      <x:c r="D127" s="1" t="n">
        <x:f>$B$7*$B$8*C127</x:f>
        <x:v>0</x:v>
      </x:c>
      <x:c r="E127" s="17" t="n">
        <x:f>(1-C127)*$B$9-C127*$B$8</x:f>
        <x:v>0.07</x:v>
      </x:c>
      <x:c r="F127" s="34"/>
      <x:c r="G127" s="34"/>
      <x:c r="H127" s="34"/>
      <x:c r="I127" s="34"/>
      <x:c r="J127" s="34"/>
      <x:c r="K127" s="34"/>
      <x:c r="L127" s="34"/>
      <x:c r="M127" s="34"/>
      <x:c r="N127" s="34"/>
      <x:c r="O127" s="34"/>
      <x:c r="P127" s="34"/>
    </x:row>
    <x:row r="128">
      <x:c r="A128" s="34" t="n">
        <x:v>104</x:v>
      </x:c>
      <x:c r="B128" s="39" t="n">
        <x:v>0.40441287972498685</x:v>
      </x:c>
      <x:c r="C128" s="1" t="n">
        <x:f>IF(B128&lt;$B$6,1,0)</x:f>
        <x:v>0</x:v>
      </x:c>
      <x:c r="D128" s="1" t="n">
        <x:f>$B$7*$B$8*C128</x:f>
        <x:v>0</x:v>
      </x:c>
      <x:c r="E128" s="17" t="n">
        <x:f>(1-C128)*$B$9-C128*$B$8</x:f>
        <x:v>0.07</x:v>
      </x:c>
      <x:c r="F128" s="34"/>
      <x:c r="G128" s="34"/>
      <x:c r="H128" s="34"/>
      <x:c r="I128" s="34"/>
      <x:c r="J128" s="34"/>
      <x:c r="K128" s="34"/>
      <x:c r="L128" s="34"/>
      <x:c r="M128" s="34"/>
      <x:c r="N128" s="34"/>
      <x:c r="O128" s="34"/>
      <x:c r="P128" s="34"/>
    </x:row>
    <x:row r="129">
      <x:c r="A129" s="34" t="n">
        <x:v>105</x:v>
      </x:c>
      <x:c r="B129" s="39" t="n">
        <x:v>0.5844984304858372</x:v>
      </x:c>
      <x:c r="C129" s="1" t="n">
        <x:f>IF(B129&lt;$B$6,1,0)</x:f>
        <x:v>0</x:v>
      </x:c>
      <x:c r="D129" s="1" t="n">
        <x:f>$B$7*$B$8*C129</x:f>
        <x:v>0</x:v>
      </x:c>
      <x:c r="E129" s="17" t="n">
        <x:f>(1-C129)*$B$9-C129*$B$8</x:f>
        <x:v>0.07</x:v>
      </x:c>
      <x:c r="F129" s="34"/>
      <x:c r="G129" s="34"/>
      <x:c r="H129" s="34"/>
      <x:c r="I129" s="34"/>
      <x:c r="J129" s="34"/>
      <x:c r="K129" s="34"/>
      <x:c r="L129" s="34"/>
      <x:c r="M129" s="34"/>
      <x:c r="N129" s="34"/>
      <x:c r="O129" s="34"/>
      <x:c r="P129" s="34"/>
    </x:row>
    <x:row r="130">
      <x:c r="A130" s="34" t="n">
        <x:v>106</x:v>
      </x:c>
      <x:c r="B130" s="39" t="n">
        <x:v>0.4858786348486319</x:v>
      </x:c>
      <x:c r="C130" s="1" t="n">
        <x:f>IF(B130&lt;$B$6,1,0)</x:f>
        <x:v>0</x:v>
      </x:c>
      <x:c r="D130" s="1" t="n">
        <x:f>$B$7*$B$8*C130</x:f>
        <x:v>0</x:v>
      </x:c>
      <x:c r="E130" s="17" t="n">
        <x:f>(1-C130)*$B$9-C130*$B$8</x:f>
        <x:v>0.07</x:v>
      </x:c>
      <x:c r="F130" s="34"/>
      <x:c r="G130" s="34"/>
      <x:c r="H130" s="34"/>
      <x:c r="I130" s="34"/>
      <x:c r="J130" s="34"/>
      <x:c r="K130" s="34"/>
      <x:c r="L130" s="34"/>
      <x:c r="M130" s="34"/>
      <x:c r="N130" s="34"/>
      <x:c r="O130" s="34"/>
      <x:c r="P130" s="34"/>
    </x:row>
    <x:row r="131">
      <x:c r="A131" s="34" t="n">
        <x:v>107</x:v>
      </x:c>
      <x:c r="B131" s="39" t="n">
        <x:v>0.37054561579134315</x:v>
      </x:c>
      <x:c r="C131" s="1" t="n">
        <x:f>IF(B131&lt;$B$6,1,0)</x:f>
        <x:v>0</x:v>
      </x:c>
      <x:c r="D131" s="1" t="n">
        <x:f>$B$7*$B$8*C131</x:f>
        <x:v>0</x:v>
      </x:c>
      <x:c r="E131" s="17" t="n">
        <x:f>(1-C131)*$B$9-C131*$B$8</x:f>
        <x:v>0.07</x:v>
      </x:c>
      <x:c r="F131" s="34"/>
      <x:c r="G131" s="34"/>
      <x:c r="H131" s="34"/>
      <x:c r="I131" s="34"/>
      <x:c r="J131" s="34"/>
      <x:c r="K131" s="34"/>
      <x:c r="L131" s="34"/>
      <x:c r="M131" s="34"/>
      <x:c r="N131" s="34"/>
      <x:c r="O131" s="34"/>
      <x:c r="P131" s="34"/>
    </x:row>
    <x:row r="132">
      <x:c r="A132" s="34" t="n">
        <x:v>108</x:v>
      </x:c>
      <x:c r="B132" s="39" t="n">
        <x:v>0.6769992822082713</x:v>
      </x:c>
      <x:c r="C132" s="1" t="n">
        <x:f>IF(B132&lt;$B$6,1,0)</x:f>
        <x:v>0</x:v>
      </x:c>
      <x:c r="D132" s="1" t="n">
        <x:f>$B$7*$B$8*C132</x:f>
        <x:v>0</x:v>
      </x:c>
      <x:c r="E132" s="17" t="n">
        <x:f>(1-C132)*$B$9-C132*$B$8</x:f>
        <x:v>0.07</x:v>
      </x:c>
      <x:c r="F132" s="34"/>
      <x:c r="G132" s="34"/>
      <x:c r="H132" s="34"/>
      <x:c r="I132" s="34"/>
      <x:c r="J132" s="34"/>
      <x:c r="K132" s="34"/>
      <x:c r="L132" s="34"/>
      <x:c r="M132" s="34"/>
      <x:c r="N132" s="34"/>
      <x:c r="O132" s="34"/>
      <x:c r="P132" s="34"/>
    </x:row>
    <x:row r="133">
      <x:c r="A133" s="34" t="n">
        <x:v>109</x:v>
      </x:c>
      <x:c r="B133" s="39" t="n">
        <x:v>0.46609191957395524</x:v>
      </x:c>
      <x:c r="C133" s="1" t="n">
        <x:f>IF(B133&lt;$B$6,1,0)</x:f>
        <x:v>0</x:v>
      </x:c>
      <x:c r="D133" s="1" t="n">
        <x:f>$B$7*$B$8*C133</x:f>
        <x:v>0</x:v>
      </x:c>
      <x:c r="E133" s="17" t="n">
        <x:f>(1-C133)*$B$9-C133*$B$8</x:f>
        <x:v>0.07</x:v>
      </x:c>
      <x:c r="F133" s="34"/>
      <x:c r="G133" s="34"/>
      <x:c r="H133" s="34"/>
      <x:c r="I133" s="34"/>
      <x:c r="J133" s="34"/>
      <x:c r="K133" s="34"/>
      <x:c r="L133" s="34"/>
      <x:c r="M133" s="34"/>
      <x:c r="N133" s="34"/>
      <x:c r="O133" s="34"/>
      <x:c r="P133" s="34"/>
    </x:row>
    <x:row r="134">
      <x:c r="A134" s="34" t="n">
        <x:v>110</x:v>
      </x:c>
      <x:c r="B134" s="39" t="n">
        <x:v>0.8883030345896259</x:v>
      </x:c>
      <x:c r="C134" s="1" t="n">
        <x:f>IF(B134&lt;$B$6,1,0)</x:f>
        <x:v>0</x:v>
      </x:c>
      <x:c r="D134" s="1" t="n">
        <x:f>$B$7*$B$8*C134</x:f>
        <x:v>0</x:v>
      </x:c>
      <x:c r="E134" s="17" t="n">
        <x:f>(1-C134)*$B$9-C134*$B$8</x:f>
        <x:v>0.07</x:v>
      </x:c>
      <x:c r="F134" s="34"/>
      <x:c r="G134" s="34"/>
      <x:c r="H134" s="34"/>
      <x:c r="I134" s="34"/>
      <x:c r="J134" s="34"/>
      <x:c r="K134" s="34"/>
      <x:c r="L134" s="34"/>
      <x:c r="M134" s="34"/>
      <x:c r="N134" s="34"/>
      <x:c r="O134" s="34"/>
      <x:c r="P134" s="34"/>
    </x:row>
    <x:row r="135">
      <x:c r="A135" s="34" t="n">
        <x:v>111</x:v>
      </x:c>
      <x:c r="B135" s="39" t="n">
        <x:v>0.8445244937902316</x:v>
      </x:c>
      <x:c r="C135" s="1" t="n">
        <x:f>IF(B135&lt;$B$6,1,0)</x:f>
        <x:v>0</x:v>
      </x:c>
      <x:c r="D135" s="1" t="n">
        <x:f>$B$7*$B$8*C135</x:f>
        <x:v>0</x:v>
      </x:c>
      <x:c r="E135" s="17" t="n">
        <x:f>(1-C135)*$B$9-C135*$B$8</x:f>
        <x:v>0.07</x:v>
      </x:c>
      <x:c r="F135" s="34"/>
      <x:c r="G135" s="34"/>
      <x:c r="H135" s="34"/>
      <x:c r="I135" s="34"/>
      <x:c r="J135" s="34"/>
      <x:c r="K135" s="34"/>
      <x:c r="L135" s="34"/>
      <x:c r="M135" s="34"/>
      <x:c r="N135" s="34"/>
      <x:c r="O135" s="34"/>
      <x:c r="P135" s="34"/>
    </x:row>
    <x:row r="136">
      <x:c r="A136" s="34" t="n">
        <x:v>112</x:v>
      </x:c>
      <x:c r="B136" s="39" t="n">
        <x:v>0.3689003820763901</x:v>
      </x:c>
      <x:c r="C136" s="1" t="n">
        <x:f>IF(B136&lt;$B$6,1,0)</x:f>
        <x:v>0</x:v>
      </x:c>
      <x:c r="D136" s="1" t="n">
        <x:f>$B$7*$B$8*C136</x:f>
        <x:v>0</x:v>
      </x:c>
      <x:c r="E136" s="17" t="n">
        <x:f>(1-C136)*$B$9-C136*$B$8</x:f>
        <x:v>0.07</x:v>
      </x:c>
      <x:c r="F136" s="34"/>
      <x:c r="G136" s="34"/>
      <x:c r="H136" s="34"/>
      <x:c r="I136" s="34"/>
      <x:c r="J136" s="34"/>
      <x:c r="K136" s="34"/>
      <x:c r="L136" s="34"/>
      <x:c r="M136" s="34"/>
      <x:c r="N136" s="34"/>
      <x:c r="O136" s="34"/>
      <x:c r="P136" s="34"/>
    </x:row>
    <x:row r="137">
      <x:c r="A137" s="34" t="n">
        <x:v>113</x:v>
      </x:c>
      <x:c r="B137" s="39" t="n">
        <x:v>0.14434989995788783</x:v>
      </x:c>
      <x:c r="C137" s="1" t="n">
        <x:f>IF(B137&lt;$B$6,1,0)</x:f>
        <x:v>0</x:v>
      </x:c>
      <x:c r="D137" s="1" t="n">
        <x:f>$B$7*$B$8*C137</x:f>
        <x:v>0</x:v>
      </x:c>
      <x:c r="E137" s="17" t="n">
        <x:f>(1-C137)*$B$9-C137*$B$8</x:f>
        <x:v>0.07</x:v>
      </x:c>
      <x:c r="F137" s="34"/>
      <x:c r="G137" s="34"/>
      <x:c r="H137" s="34"/>
      <x:c r="I137" s="34"/>
      <x:c r="J137" s="34"/>
      <x:c r="K137" s="34"/>
      <x:c r="L137" s="34"/>
      <x:c r="M137" s="34"/>
      <x:c r="N137" s="34"/>
      <x:c r="O137" s="34"/>
      <x:c r="P137" s="34"/>
    </x:row>
    <x:row r="138">
      <x:c r="A138" s="34" t="n">
        <x:v>114</x:v>
      </x:c>
      <x:c r="B138" s="39" t="n">
        <x:v>0.2531015999848023</x:v>
      </x:c>
      <x:c r="C138" s="1" t="n">
        <x:f>IF(B138&lt;$B$6,1,0)</x:f>
        <x:v>0</x:v>
      </x:c>
      <x:c r="D138" s="1" t="n">
        <x:f>$B$7*$B$8*C138</x:f>
        <x:v>0</x:v>
      </x:c>
      <x:c r="E138" s="17" t="n">
        <x:f>(1-C138)*$B$9-C138*$B$8</x:f>
        <x:v>0.07</x:v>
      </x:c>
      <x:c r="F138" s="34"/>
      <x:c r="G138" s="34"/>
      <x:c r="H138" s="34"/>
      <x:c r="I138" s="34"/>
      <x:c r="J138" s="34"/>
      <x:c r="K138" s="34"/>
      <x:c r="L138" s="34"/>
      <x:c r="M138" s="34"/>
      <x:c r="N138" s="34"/>
      <x:c r="O138" s="34"/>
      <x:c r="P138" s="34"/>
    </x:row>
    <x:row r="139">
      <x:c r="A139" s="34" t="n">
        <x:v>115</x:v>
      </x:c>
      <x:c r="B139" s="39" t="n">
        <x:v>0.17658889980521053</x:v>
      </x:c>
      <x:c r="C139" s="1" t="n">
        <x:f>IF(B139&lt;$B$6,1,0)</x:f>
        <x:v>0</x:v>
      </x:c>
      <x:c r="D139" s="1" t="n">
        <x:f>$B$7*$B$8*C139</x:f>
        <x:v>0</x:v>
      </x:c>
      <x:c r="E139" s="17" t="n">
        <x:f>(1-C139)*$B$9-C139*$B$8</x:f>
        <x:v>0.07</x:v>
      </x:c>
      <x:c r="F139" s="34"/>
      <x:c r="G139" s="34"/>
      <x:c r="H139" s="34"/>
      <x:c r="I139" s="34"/>
      <x:c r="J139" s="34"/>
      <x:c r="K139" s="34"/>
      <x:c r="L139" s="34"/>
      <x:c r="M139" s="34"/>
      <x:c r="N139" s="34"/>
      <x:c r="O139" s="34"/>
      <x:c r="P139" s="34"/>
    </x:row>
    <x:row r="140">
      <x:c r="A140" s="34" t="n">
        <x:v>116</x:v>
      </x:c>
      <x:c r="B140" s="39" t="n">
        <x:v>0.8743224648060277</x:v>
      </x:c>
      <x:c r="C140" s="1" t="n">
        <x:f>IF(B140&lt;$B$6,1,0)</x:f>
        <x:v>0</x:v>
      </x:c>
      <x:c r="D140" s="1" t="n">
        <x:f>$B$7*$B$8*C140</x:f>
        <x:v>0</x:v>
      </x:c>
      <x:c r="E140" s="17" t="n">
        <x:f>(1-C140)*$B$9-C140*$B$8</x:f>
        <x:v>0.07</x:v>
      </x:c>
      <x:c r="F140" s="34"/>
      <x:c r="G140" s="34"/>
      <x:c r="H140" s="34"/>
      <x:c r="I140" s="34"/>
      <x:c r="J140" s="34"/>
      <x:c r="K140" s="34"/>
      <x:c r="L140" s="34"/>
      <x:c r="M140" s="34"/>
      <x:c r="N140" s="34"/>
      <x:c r="O140" s="34"/>
      <x:c r="P140" s="34"/>
    </x:row>
    <x:row r="141">
      <x:c r="A141" s="34" t="n">
        <x:v>117</x:v>
      </x:c>
      <x:c r="B141" s="39" t="n">
        <x:v>0.8366054500220343</x:v>
      </x:c>
      <x:c r="C141" s="1" t="n">
        <x:f>IF(B141&lt;$B$6,1,0)</x:f>
        <x:v>0</x:v>
      </x:c>
      <x:c r="D141" s="1" t="n">
        <x:f>$B$7*$B$8*C141</x:f>
        <x:v>0</x:v>
      </x:c>
      <x:c r="E141" s="17" t="n">
        <x:f>(1-C141)*$B$9-C141*$B$8</x:f>
        <x:v>0.07</x:v>
      </x:c>
      <x:c r="F141" s="34"/>
      <x:c r="G141" s="34"/>
      <x:c r="H141" s="34"/>
      <x:c r="I141" s="34"/>
      <x:c r="J141" s="34"/>
      <x:c r="K141" s="34"/>
      <x:c r="L141" s="34"/>
      <x:c r="M141" s="34"/>
      <x:c r="N141" s="34"/>
      <x:c r="O141" s="34"/>
      <x:c r="P141" s="34"/>
    </x:row>
    <x:row r="142">
      <x:c r="A142" s="34" t="n">
        <x:v>118</x:v>
      </x:c>
      <x:c r="B142" s="39" t="n">
        <x:v>0.9225721234688535</x:v>
      </x:c>
      <x:c r="C142" s="1" t="n">
        <x:f>IF(B142&lt;$B$6,1,0)</x:f>
        <x:v>0</x:v>
      </x:c>
      <x:c r="D142" s="1" t="n">
        <x:f>$B$7*$B$8*C142</x:f>
        <x:v>0</x:v>
      </x:c>
      <x:c r="E142" s="17" t="n">
        <x:f>(1-C142)*$B$9-C142*$B$8</x:f>
        <x:v>0.07</x:v>
      </x:c>
      <x:c r="F142" s="34"/>
      <x:c r="G142" s="34"/>
      <x:c r="H142" s="34"/>
      <x:c r="I142" s="34"/>
      <x:c r="J142" s="34"/>
      <x:c r="K142" s="34"/>
      <x:c r="L142" s="34"/>
      <x:c r="M142" s="34"/>
      <x:c r="N142" s="34"/>
      <x:c r="O142" s="34"/>
      <x:c r="P142" s="34"/>
    </x:row>
    <x:row r="143">
      <x:c r="A143" s="34" t="n">
        <x:v>119</x:v>
      </x:c>
      <x:c r="B143" s="39" t="n">
        <x:v>0.5996911901747808</x:v>
      </x:c>
      <x:c r="C143" s="1" t="n">
        <x:f>IF(B143&lt;$B$6,1,0)</x:f>
        <x:v>0</x:v>
      </x:c>
      <x:c r="D143" s="1" t="n">
        <x:f>$B$7*$B$8*C143</x:f>
        <x:v>0</x:v>
      </x:c>
      <x:c r="E143" s="17" t="n">
        <x:f>(1-C143)*$B$9-C143*$B$8</x:f>
        <x:v>0.07</x:v>
      </x:c>
      <x:c r="F143" s="34"/>
      <x:c r="G143" s="34"/>
      <x:c r="H143" s="34"/>
      <x:c r="I143" s="34"/>
      <x:c r="J143" s="34"/>
      <x:c r="K143" s="34"/>
      <x:c r="L143" s="34"/>
      <x:c r="M143" s="34"/>
      <x:c r="N143" s="34"/>
      <x:c r="O143" s="34"/>
      <x:c r="P143" s="34"/>
    </x:row>
    <x:row r="144">
      <x:c r="A144" s="34" t="n">
        <x:v>120</x:v>
      </x:c>
      <x:c r="B144" s="39" t="n">
        <x:v>0.2141998737351969</x:v>
      </x:c>
      <x:c r="C144" s="1" t="n">
        <x:f>IF(B144&lt;$B$6,1,0)</x:f>
        <x:v>0</x:v>
      </x:c>
      <x:c r="D144" s="1" t="n">
        <x:f>$B$7*$B$8*C144</x:f>
        <x:v>0</x:v>
      </x:c>
      <x:c r="E144" s="17" t="n">
        <x:f>(1-C144)*$B$9-C144*$B$8</x:f>
        <x:v>0.07</x:v>
      </x:c>
      <x:c r="F144" s="34"/>
      <x:c r="G144" s="34"/>
      <x:c r="H144" s="34"/>
      <x:c r="I144" s="34"/>
      <x:c r="J144" s="34"/>
      <x:c r="K144" s="34"/>
      <x:c r="L144" s="34"/>
      <x:c r="M144" s="34"/>
      <x:c r="N144" s="34"/>
      <x:c r="O144" s="34"/>
      <x:c r="P144" s="34"/>
    </x:row>
    <x:row r="145">
      <x:c r="A145" s="34" t="n">
        <x:v>121</x:v>
      </x:c>
      <x:c r="B145" s="39" t="n">
        <x:v>0.28070327534805983</x:v>
      </x:c>
      <x:c r="C145" s="1" t="n">
        <x:f>IF(B145&lt;$B$6,1,0)</x:f>
        <x:v>0</x:v>
      </x:c>
      <x:c r="D145" s="1" t="n">
        <x:f>$B$7*$B$8*C145</x:f>
        <x:v>0</x:v>
      </x:c>
      <x:c r="E145" s="17" t="n">
        <x:f>(1-C145)*$B$9-C145*$B$8</x:f>
        <x:v>0.07</x:v>
      </x:c>
      <x:c r="F145" s="34"/>
      <x:c r="G145" s="34"/>
      <x:c r="H145" s="34"/>
      <x:c r="I145" s="34"/>
      <x:c r="J145" s="34"/>
      <x:c r="K145" s="34"/>
      <x:c r="L145" s="34"/>
      <x:c r="M145" s="34"/>
      <x:c r="N145" s="34"/>
      <x:c r="O145" s="34"/>
      <x:c r="P145" s="34"/>
    </x:row>
    <x:row r="146">
      <x:c r="A146" s="34" t="n">
        <x:v>122</x:v>
      </x:c>
      <x:c r="B146" s="39" t="n">
        <x:v>0.8552729260409251</x:v>
      </x:c>
      <x:c r="C146" s="1" t="n">
        <x:f>IF(B146&lt;$B$6,1,0)</x:f>
        <x:v>0</x:v>
      </x:c>
      <x:c r="D146" s="1" t="n">
        <x:f>$B$7*$B$8*C146</x:f>
        <x:v>0</x:v>
      </x:c>
      <x:c r="E146" s="17" t="n">
        <x:f>(1-C146)*$B$9-C146*$B$8</x:f>
        <x:v>0.07</x:v>
      </x:c>
      <x:c r="F146" s="34"/>
      <x:c r="G146" s="34"/>
      <x:c r="H146" s="34"/>
      <x:c r="I146" s="34"/>
      <x:c r="J146" s="34"/>
      <x:c r="K146" s="34"/>
      <x:c r="L146" s="34"/>
      <x:c r="M146" s="34"/>
      <x:c r="N146" s="34"/>
      <x:c r="O146" s="34"/>
      <x:c r="P146" s="34"/>
    </x:row>
    <x:row r="147">
      <x:c r="A147" s="34" t="n">
        <x:v>123</x:v>
      </x:c>
      <x:c r="B147" s="39" t="n">
        <x:v>0.403092467575334</x:v>
      </x:c>
      <x:c r="C147" s="1" t="n">
        <x:f>IF(B147&lt;$B$6,1,0)</x:f>
        <x:v>0</x:v>
      </x:c>
      <x:c r="D147" s="1" t="n">
        <x:f>$B$7*$B$8*C147</x:f>
        <x:v>0</x:v>
      </x:c>
      <x:c r="E147" s="17" t="n">
        <x:f>(1-C147)*$B$9-C147*$B$8</x:f>
        <x:v>0.07</x:v>
      </x:c>
      <x:c r="F147" s="34"/>
      <x:c r="G147" s="34"/>
      <x:c r="H147" s="34"/>
      <x:c r="I147" s="34"/>
      <x:c r="J147" s="34"/>
      <x:c r="K147" s="34"/>
      <x:c r="L147" s="34"/>
      <x:c r="M147" s="34"/>
      <x:c r="N147" s="34"/>
      <x:c r="O147" s="34"/>
      <x:c r="P147" s="34"/>
    </x:row>
    <x:row r="148">
      <x:c r="A148" s="34" t="n">
        <x:v>124</x:v>
      </x:c>
      <x:c r="B148" s="39" t="n">
        <x:v>0.7254650295944884</x:v>
      </x:c>
      <x:c r="C148" s="1" t="n">
        <x:f>IF(B148&lt;$B$6,1,0)</x:f>
        <x:v>0</x:v>
      </x:c>
      <x:c r="D148" s="1" t="n">
        <x:f>$B$7*$B$8*C148</x:f>
        <x:v>0</x:v>
      </x:c>
      <x:c r="E148" s="17" t="n">
        <x:f>(1-C148)*$B$9-C148*$B$8</x:f>
        <x:v>0.07</x:v>
      </x:c>
      <x:c r="F148" s="34"/>
      <x:c r="G148" s="34"/>
      <x:c r="H148" s="34"/>
      <x:c r="I148" s="34"/>
      <x:c r="J148" s="34"/>
      <x:c r="K148" s="34"/>
      <x:c r="L148" s="34"/>
      <x:c r="M148" s="34"/>
      <x:c r="N148" s="34"/>
      <x:c r="O148" s="34"/>
      <x:c r="P148" s="34"/>
    </x:row>
    <x:row r="149">
      <x:c r="A149" s="34" t="n">
        <x:v>125</x:v>
      </x:c>
      <x:c r="B149" s="39" t="n">
        <x:v>0.914259962621145</x:v>
      </x:c>
      <x:c r="C149" s="1" t="n">
        <x:f>IF(B149&lt;$B$6,1,0)</x:f>
        <x:v>0</x:v>
      </x:c>
      <x:c r="D149" s="1" t="n">
        <x:f>$B$7*$B$8*C149</x:f>
        <x:v>0</x:v>
      </x:c>
      <x:c r="E149" s="17" t="n">
        <x:f>(1-C149)*$B$9-C149*$B$8</x:f>
        <x:v>0.07</x:v>
      </x:c>
      <x:c r="F149" s="34"/>
      <x:c r="G149" s="34"/>
      <x:c r="H149" s="34"/>
      <x:c r="I149" s="34"/>
      <x:c r="J149" s="34"/>
      <x:c r="K149" s="34"/>
      <x:c r="L149" s="34"/>
      <x:c r="M149" s="34"/>
      <x:c r="N149" s="34"/>
      <x:c r="O149" s="34"/>
      <x:c r="P149" s="34"/>
    </x:row>
    <x:row r="150">
      <x:c r="A150" s="34" t="n">
        <x:v>126</x:v>
      </x:c>
      <x:c r="B150" s="39" t="n">
        <x:v>0.8001561580458656</x:v>
      </x:c>
      <x:c r="C150" s="1" t="n">
        <x:f>IF(B150&lt;$B$6,1,0)</x:f>
        <x:v>0</x:v>
      </x:c>
      <x:c r="D150" s="1" t="n">
        <x:f>$B$7*$B$8*C150</x:f>
        <x:v>0</x:v>
      </x:c>
      <x:c r="E150" s="17" t="n">
        <x:f>(1-C150)*$B$9-C150*$B$8</x:f>
        <x:v>0.07</x:v>
      </x:c>
      <x:c r="F150" s="34"/>
      <x:c r="G150" s="34"/>
      <x:c r="H150" s="34"/>
      <x:c r="I150" s="34"/>
      <x:c r="J150" s="34"/>
      <x:c r="K150" s="34"/>
      <x:c r="L150" s="34"/>
      <x:c r="M150" s="34"/>
      <x:c r="N150" s="34"/>
      <x:c r="O150" s="34"/>
      <x:c r="P150" s="34"/>
    </x:row>
    <x:row r="151">
      <x:c r="A151" s="34" t="n">
        <x:v>127</x:v>
      </x:c>
      <x:c r="B151" s="39" t="n">
        <x:v>0.16484549117740244</x:v>
      </x:c>
      <x:c r="C151" s="1" t="n">
        <x:f>IF(B151&lt;$B$6,1,0)</x:f>
        <x:v>0</x:v>
      </x:c>
      <x:c r="D151" s="1" t="n">
        <x:f>$B$7*$B$8*C151</x:f>
        <x:v>0</x:v>
      </x:c>
      <x:c r="E151" s="17" t="n">
        <x:f>(1-C151)*$B$9-C151*$B$8</x:f>
        <x:v>0.07</x:v>
      </x:c>
      <x:c r="F151" s="34"/>
      <x:c r="G151" s="34"/>
      <x:c r="H151" s="34"/>
      <x:c r="I151" s="34"/>
      <x:c r="J151" s="34"/>
      <x:c r="K151" s="34"/>
      <x:c r="L151" s="34"/>
      <x:c r="M151" s="34"/>
      <x:c r="N151" s="34"/>
      <x:c r="O151" s="34"/>
      <x:c r="P151" s="34"/>
    </x:row>
    <x:row r="152">
      <x:c r="A152" s="34" t="n">
        <x:v>128</x:v>
      </x:c>
      <x:c r="B152" s="39" t="n">
        <x:v>0.6770762625383213</x:v>
      </x:c>
      <x:c r="C152" s="1" t="n">
        <x:f>IF(B152&lt;$B$6,1,0)</x:f>
        <x:v>0</x:v>
      </x:c>
      <x:c r="D152" s="1" t="n">
        <x:f>$B$7*$B$8*C152</x:f>
        <x:v>0</x:v>
      </x:c>
      <x:c r="E152" s="17" t="n">
        <x:f>(1-C152)*$B$9-C152*$B$8</x:f>
        <x:v>0.07</x:v>
      </x:c>
      <x:c r="F152" s="34"/>
      <x:c r="G152" s="34"/>
      <x:c r="H152" s="34"/>
      <x:c r="I152" s="34"/>
      <x:c r="J152" s="34"/>
      <x:c r="K152" s="34"/>
      <x:c r="L152" s="34"/>
      <x:c r="M152" s="34"/>
      <x:c r="N152" s="34"/>
      <x:c r="O152" s="34"/>
      <x:c r="P152" s="34"/>
    </x:row>
    <x:row r="153">
      <x:c r="A153" s="34" t="n">
        <x:v>129</x:v>
      </x:c>
      <x:c r="B153" s="39" t="n">
        <x:v>0.601775796036236</x:v>
      </x:c>
      <x:c r="C153" s="1" t="n">
        <x:f>IF(B153&lt;$B$6,1,0)</x:f>
        <x:v>0</x:v>
      </x:c>
      <x:c r="D153" s="1" t="n">
        <x:f>$B$7*$B$8*C153</x:f>
        <x:v>0</x:v>
      </x:c>
      <x:c r="E153" s="17" t="n">
        <x:f>(1-C153)*$B$9-C153*$B$8</x:f>
        <x:v>0.07</x:v>
      </x:c>
      <x:c r="F153" s="34"/>
      <x:c r="G153" s="34"/>
      <x:c r="H153" s="34"/>
      <x:c r="I153" s="34"/>
      <x:c r="J153" s="34"/>
      <x:c r="K153" s="34"/>
      <x:c r="L153" s="34"/>
      <x:c r="M153" s="34"/>
      <x:c r="N153" s="34"/>
      <x:c r="O153" s="34"/>
      <x:c r="P153" s="34"/>
    </x:row>
    <x:row r="154">
      <x:c r="A154" s="34" t="n">
        <x:v>130</x:v>
      </x:c>
      <x:c r="B154" s="39" t="n">
        <x:v>0.09277141245547682</x:v>
      </x:c>
      <x:c r="C154" s="1" t="n">
        <x:f>IF(B154&lt;$B$6,1,0)</x:f>
        <x:v>0</x:v>
      </x:c>
      <x:c r="D154" s="1" t="n">
        <x:f>$B$7*$B$8*C154</x:f>
        <x:v>0</x:v>
      </x:c>
      <x:c r="E154" s="17" t="n">
        <x:f>(1-C154)*$B$9-C154*$B$8</x:f>
        <x:v>0.07</x:v>
      </x:c>
      <x:c r="F154" s="34"/>
      <x:c r="G154" s="34"/>
      <x:c r="H154" s="34"/>
      <x:c r="I154" s="34"/>
      <x:c r="J154" s="34"/>
      <x:c r="K154" s="34"/>
      <x:c r="L154" s="34"/>
      <x:c r="M154" s="34"/>
      <x:c r="N154" s="34"/>
      <x:c r="O154" s="34"/>
      <x:c r="P154" s="34"/>
    </x:row>
    <x:row r="155">
      <x:c r="A155" s="34" t="n">
        <x:v>131</x:v>
      </x:c>
      <x:c r="B155" s="39" t="n">
        <x:v>0.5711916493019089</x:v>
      </x:c>
      <x:c r="C155" s="1" t="n">
        <x:f>IF(B155&lt;$B$6,1,0)</x:f>
        <x:v>0</x:v>
      </x:c>
      <x:c r="D155" s="1" t="n">
        <x:f>$B$7*$B$8*C155</x:f>
        <x:v>0</x:v>
      </x:c>
      <x:c r="E155" s="17" t="n">
        <x:f>(1-C155)*$B$9-C155*$B$8</x:f>
        <x:v>0.07</x:v>
      </x:c>
      <x:c r="F155" s="34"/>
      <x:c r="G155" s="34"/>
      <x:c r="H155" s="34"/>
      <x:c r="I155" s="34"/>
      <x:c r="J155" s="34"/>
      <x:c r="K155" s="34"/>
      <x:c r="L155" s="34"/>
      <x:c r="M155" s="34"/>
      <x:c r="N155" s="34"/>
      <x:c r="O155" s="34"/>
      <x:c r="P155" s="34"/>
    </x:row>
    <x:row r="156">
      <x:c r="A156" s="34" t="n">
        <x:v>132</x:v>
      </x:c>
      <x:c r="B156" s="39" t="n">
        <x:v>0.01592845667619258</x:v>
      </x:c>
      <x:c r="C156" s="1" t="n">
        <x:f>IF(B156&lt;$B$6,1,0)</x:f>
        <x:v>1</x:v>
      </x:c>
      <x:c r="D156" s="1" t="n">
        <x:f>$B$7*$B$8*C156</x:f>
        <x:v>60</x:v>
      </x:c>
      <x:c r="E156" s="17" t="n">
        <x:f>(1-C156)*$B$9-C156*$B$8</x:f>
        <x:v>-0.6</x:v>
      </x:c>
      <x:c r="F156" s="34"/>
      <x:c r="G156" s="34"/>
      <x:c r="H156" s="34"/>
      <x:c r="I156" s="34"/>
      <x:c r="J156" s="34"/>
      <x:c r="K156" s="34"/>
      <x:c r="L156" s="34"/>
      <x:c r="M156" s="34"/>
      <x:c r="N156" s="34"/>
      <x:c r="O156" s="34"/>
      <x:c r="P156" s="34"/>
    </x:row>
    <x:row r="157">
      <x:c r="A157" s="34" t="n">
        <x:v>133</x:v>
      </x:c>
      <x:c r="B157" s="39" t="n">
        <x:v>0.5502231362042949</x:v>
      </x:c>
      <x:c r="C157" s="1" t="n">
        <x:f>IF(B157&lt;$B$6,1,0)</x:f>
        <x:v>0</x:v>
      </x:c>
      <x:c r="D157" s="1" t="n">
        <x:f>$B$7*$B$8*C157</x:f>
        <x:v>0</x:v>
      </x:c>
      <x:c r="E157" s="17" t="n">
        <x:f>(1-C157)*$B$9-C157*$B$8</x:f>
        <x:v>0.07</x:v>
      </x:c>
      <x:c r="F157" s="34"/>
      <x:c r="G157" s="34"/>
      <x:c r="H157" s="34"/>
      <x:c r="I157" s="34"/>
      <x:c r="J157" s="34"/>
      <x:c r="K157" s="34"/>
      <x:c r="L157" s="34"/>
      <x:c r="M157" s="34"/>
      <x:c r="N157" s="34"/>
      <x:c r="O157" s="34"/>
      <x:c r="P157" s="34"/>
    </x:row>
    <x:row r="158">
      <x:c r="A158" s="34" t="n">
        <x:v>134</x:v>
      </x:c>
      <x:c r="B158" s="39" t="n">
        <x:v>0.40166465064976364</x:v>
      </x:c>
      <x:c r="C158" s="1" t="n">
        <x:f>IF(B158&lt;$B$6,1,0)</x:f>
        <x:v>0</x:v>
      </x:c>
      <x:c r="D158" s="1" t="n">
        <x:f>$B$7*$B$8*C158</x:f>
        <x:v>0</x:v>
      </x:c>
      <x:c r="E158" s="17" t="n">
        <x:f>(1-C158)*$B$9-C158*$B$8</x:f>
        <x:v>0.07</x:v>
      </x:c>
      <x:c r="F158" s="34"/>
      <x:c r="G158" s="34"/>
      <x:c r="H158" s="34"/>
      <x:c r="I158" s="34"/>
      <x:c r="J158" s="34"/>
      <x:c r="K158" s="34"/>
      <x:c r="L158" s="34"/>
      <x:c r="M158" s="34"/>
      <x:c r="N158" s="34"/>
      <x:c r="O158" s="34"/>
      <x:c r="P158" s="34"/>
    </x:row>
    <x:row r="159">
      <x:c r="A159" s="34" t="n">
        <x:v>135</x:v>
      </x:c>
      <x:c r="B159" s="39" t="n">
        <x:v>0.08849699457641691</x:v>
      </x:c>
      <x:c r="C159" s="1" t="n">
        <x:f>IF(B159&lt;$B$6,1,0)</x:f>
        <x:v>0</x:v>
      </x:c>
      <x:c r="D159" s="1" t="n">
        <x:f>$B$7*$B$8*C159</x:f>
        <x:v>0</x:v>
      </x:c>
      <x:c r="E159" s="17" t="n">
        <x:f>(1-C159)*$B$9-C159*$B$8</x:f>
        <x:v>0.07</x:v>
      </x:c>
      <x:c r="F159" s="34"/>
      <x:c r="G159" s="34"/>
      <x:c r="H159" s="34"/>
      <x:c r="I159" s="34"/>
      <x:c r="J159" s="34"/>
      <x:c r="K159" s="34"/>
      <x:c r="L159" s="34"/>
      <x:c r="M159" s="34"/>
      <x:c r="N159" s="34"/>
      <x:c r="O159" s="34"/>
      <x:c r="P159" s="34"/>
    </x:row>
    <x:row r="160">
      <x:c r="A160" s="34" t="n">
        <x:v>136</x:v>
      </x:c>
      <x:c r="B160" s="39" t="n">
        <x:v>0.6957715071039274</x:v>
      </x:c>
      <x:c r="C160" s="1" t="n">
        <x:f>IF(B160&lt;$B$6,1,0)</x:f>
        <x:v>0</x:v>
      </x:c>
      <x:c r="D160" s="1" t="n">
        <x:f>$B$7*$B$8*C160</x:f>
        <x:v>0</x:v>
      </x:c>
      <x:c r="E160" s="17" t="n">
        <x:f>(1-C160)*$B$9-C160*$B$8</x:f>
        <x:v>0.07</x:v>
      </x:c>
      <x:c r="F160" s="34"/>
      <x:c r="G160" s="34"/>
      <x:c r="H160" s="34"/>
      <x:c r="I160" s="34"/>
      <x:c r="J160" s="34"/>
      <x:c r="K160" s="34"/>
      <x:c r="L160" s="34"/>
      <x:c r="M160" s="34"/>
      <x:c r="N160" s="34"/>
      <x:c r="O160" s="34"/>
      <x:c r="P160" s="34"/>
    </x:row>
    <x:row r="161">
      <x:c r="A161" s="34" t="n">
        <x:v>137</x:v>
      </x:c>
      <x:c r="B161" s="39" t="n">
        <x:v>0.3037363615585491</x:v>
      </x:c>
      <x:c r="C161" s="1" t="n">
        <x:f>IF(B161&lt;$B$6,1,0)</x:f>
        <x:v>0</x:v>
      </x:c>
      <x:c r="D161" s="1" t="n">
        <x:f>$B$7*$B$8*C161</x:f>
        <x:v>0</x:v>
      </x:c>
      <x:c r="E161" s="17" t="n">
        <x:f>(1-C161)*$B$9-C161*$B$8</x:f>
        <x:v>0.07</x:v>
      </x:c>
      <x:c r="F161" s="34"/>
      <x:c r="G161" s="34"/>
      <x:c r="H161" s="34"/>
      <x:c r="I161" s="34"/>
      <x:c r="J161" s="34"/>
      <x:c r="K161" s="34"/>
      <x:c r="L161" s="34"/>
      <x:c r="M161" s="34"/>
      <x:c r="N161" s="34"/>
      <x:c r="O161" s="34"/>
      <x:c r="P161" s="34"/>
    </x:row>
    <x:row r="162">
      <x:c r="A162" s="34" t="n">
        <x:v>138</x:v>
      </x:c>
      <x:c r="B162" s="39" t="n">
        <x:v>0.003097440698184073</x:v>
      </x:c>
      <x:c r="C162" s="1" t="n">
        <x:f>IF(B162&lt;$B$6,1,0)</x:f>
        <x:v>1</x:v>
      </x:c>
      <x:c r="D162" s="1" t="n">
        <x:f>$B$7*$B$8*C162</x:f>
        <x:v>60</x:v>
      </x:c>
      <x:c r="E162" s="17" t="n">
        <x:f>(1-C162)*$B$9-C162*$B$8</x:f>
        <x:v>-0.6</x:v>
      </x:c>
      <x:c r="F162" s="34"/>
      <x:c r="G162" s="34"/>
      <x:c r="H162" s="34"/>
      <x:c r="I162" s="34"/>
      <x:c r="J162" s="34"/>
      <x:c r="K162" s="34"/>
      <x:c r="L162" s="34"/>
      <x:c r="M162" s="34"/>
      <x:c r="N162" s="34"/>
      <x:c r="O162" s="34"/>
      <x:c r="P162" s="34"/>
    </x:row>
    <x:row r="163">
      <x:c r="A163" s="34" t="n">
        <x:v>139</x:v>
      </x:c>
      <x:c r="B163" s="39" t="n">
        <x:v>0.0033523415913805366</x:v>
      </x:c>
      <x:c r="C163" s="1" t="n">
        <x:f>IF(B163&lt;$B$6,1,0)</x:f>
        <x:v>1</x:v>
      </x:c>
      <x:c r="D163" s="1" t="n">
        <x:f>$B$7*$B$8*C163</x:f>
        <x:v>60</x:v>
      </x:c>
      <x:c r="E163" s="17" t="n">
        <x:f>(1-C163)*$B$9-C163*$B$8</x:f>
        <x:v>-0.6</x:v>
      </x:c>
      <x:c r="F163" s="34"/>
      <x:c r="G163" s="34"/>
      <x:c r="H163" s="34"/>
      <x:c r="I163" s="34"/>
      <x:c r="J163" s="34"/>
      <x:c r="K163" s="34"/>
      <x:c r="L163" s="34"/>
      <x:c r="M163" s="34"/>
      <x:c r="N163" s="34"/>
      <x:c r="O163" s="34"/>
      <x:c r="P163" s="34"/>
    </x:row>
    <x:row r="164">
      <x:c r="A164" s="34" t="n">
        <x:v>140</x:v>
      </x:c>
      <x:c r="B164" s="39" t="n">
        <x:v>0.2922615894349292</x:v>
      </x:c>
      <x:c r="C164" s="1" t="n">
        <x:f>IF(B164&lt;$B$6,1,0)</x:f>
        <x:v>0</x:v>
      </x:c>
      <x:c r="D164" s="1" t="n">
        <x:f>$B$7*$B$8*C164</x:f>
        <x:v>0</x:v>
      </x:c>
      <x:c r="E164" s="17" t="n">
        <x:f>(1-C164)*$B$9-C164*$B$8</x:f>
        <x:v>0.07</x:v>
      </x:c>
      <x:c r="F164" s="34"/>
      <x:c r="G164" s="34"/>
      <x:c r="H164" s="34"/>
      <x:c r="I164" s="34"/>
      <x:c r="J164" s="34"/>
      <x:c r="K164" s="34"/>
      <x:c r="L164" s="34"/>
      <x:c r="M164" s="34"/>
      <x:c r="N164" s="34"/>
      <x:c r="O164" s="34"/>
      <x:c r="P164" s="34"/>
    </x:row>
    <x:row r="165">
      <x:c r="A165" s="34" t="n">
        <x:v>141</x:v>
      </x:c>
      <x:c r="B165" s="39" t="n">
        <x:v>0.9580283722607419</x:v>
      </x:c>
      <x:c r="C165" s="1" t="n">
        <x:f>IF(B165&lt;$B$6,1,0)</x:f>
        <x:v>0</x:v>
      </x:c>
      <x:c r="D165" s="1" t="n">
        <x:f>$B$7*$B$8*C165</x:f>
        <x:v>0</x:v>
      </x:c>
      <x:c r="E165" s="17" t="n">
        <x:f>(1-C165)*$B$9-C165*$B$8</x:f>
        <x:v>0.07</x:v>
      </x:c>
      <x:c r="F165" s="34"/>
      <x:c r="G165" s="34"/>
      <x:c r="H165" s="34"/>
      <x:c r="I165" s="34"/>
      <x:c r="J165" s="34"/>
      <x:c r="K165" s="34"/>
      <x:c r="L165" s="34"/>
      <x:c r="M165" s="34"/>
      <x:c r="N165" s="34"/>
      <x:c r="O165" s="34"/>
      <x:c r="P165" s="34"/>
    </x:row>
    <x:row r="166">
      <x:c r="A166" s="34" t="n">
        <x:v>142</x:v>
      </x:c>
      <x:c r="B166" s="39" t="n">
        <x:v>0.41221150814089924</x:v>
      </x:c>
      <x:c r="C166" s="1" t="n">
        <x:f>IF(B166&lt;$B$6,1,0)</x:f>
        <x:v>0</x:v>
      </x:c>
      <x:c r="D166" s="1" t="n">
        <x:f>$B$7*$B$8*C166</x:f>
        <x:v>0</x:v>
      </x:c>
      <x:c r="E166" s="17" t="n">
        <x:f>(1-C166)*$B$9-C166*$B$8</x:f>
        <x:v>0.07</x:v>
      </x:c>
      <x:c r="F166" s="34"/>
      <x:c r="G166" s="34"/>
      <x:c r="H166" s="34"/>
      <x:c r="I166" s="34"/>
      <x:c r="J166" s="34"/>
      <x:c r="K166" s="34"/>
      <x:c r="L166" s="34"/>
      <x:c r="M166" s="34"/>
      <x:c r="N166" s="34"/>
      <x:c r="O166" s="34"/>
      <x:c r="P166" s="34"/>
    </x:row>
    <x:row r="167">
      <x:c r="A167" s="34" t="n">
        <x:v>143</x:v>
      </x:c>
      <x:c r="B167" s="39" t="n">
        <x:v>0.5964624270563945</x:v>
      </x:c>
      <x:c r="C167" s="1" t="n">
        <x:f>IF(B167&lt;$B$6,1,0)</x:f>
        <x:v>0</x:v>
      </x:c>
      <x:c r="D167" s="1" t="n">
        <x:f>$B$7*$B$8*C167</x:f>
        <x:v>0</x:v>
      </x:c>
      <x:c r="E167" s="17" t="n">
        <x:f>(1-C167)*$B$9-C167*$B$8</x:f>
        <x:v>0.07</x:v>
      </x:c>
      <x:c r="F167" s="34"/>
      <x:c r="G167" s="34"/>
      <x:c r="H167" s="34"/>
      <x:c r="I167" s="34"/>
      <x:c r="J167" s="34"/>
      <x:c r="K167" s="34"/>
      <x:c r="L167" s="34"/>
      <x:c r="M167" s="34"/>
      <x:c r="N167" s="34"/>
      <x:c r="O167" s="34"/>
      <x:c r="P167" s="34"/>
    </x:row>
    <x:row r="168">
      <x:c r="A168" s="34" t="n">
        <x:v>144</x:v>
      </x:c>
      <x:c r="B168" s="39" t="n">
        <x:v>0.8572702418314293</x:v>
      </x:c>
      <x:c r="C168" s="1" t="n">
        <x:f>IF(B168&lt;$B$6,1,0)</x:f>
        <x:v>0</x:v>
      </x:c>
      <x:c r="D168" s="1" t="n">
        <x:f>$B$7*$B$8*C168</x:f>
        <x:v>0</x:v>
      </x:c>
      <x:c r="E168" s="17" t="n">
        <x:f>(1-C168)*$B$9-C168*$B$8</x:f>
        <x:v>0.07</x:v>
      </x:c>
      <x:c r="F168" s="34"/>
      <x:c r="G168" s="34"/>
      <x:c r="H168" s="34"/>
      <x:c r="I168" s="34"/>
      <x:c r="J168" s="34"/>
      <x:c r="K168" s="34"/>
      <x:c r="L168" s="34"/>
      <x:c r="M168" s="34"/>
      <x:c r="N168" s="34"/>
      <x:c r="O168" s="34"/>
      <x:c r="P168" s="34"/>
    </x:row>
    <x:row r="169">
      <x:c r="A169" s="34" t="n">
        <x:v>145</x:v>
      </x:c>
      <x:c r="B169" s="39" t="n">
        <x:v>0.985158656607382</x:v>
      </x:c>
      <x:c r="C169" s="1" t="n">
        <x:f>IF(B169&lt;$B$6,1,0)</x:f>
        <x:v>0</x:v>
      </x:c>
      <x:c r="D169" s="1" t="n">
        <x:f>$B$7*$B$8*C169</x:f>
        <x:v>0</x:v>
      </x:c>
      <x:c r="E169" s="17" t="n">
        <x:f>(1-C169)*$B$9-C169*$B$8</x:f>
        <x:v>0.07</x:v>
      </x:c>
      <x:c r="F169" s="34"/>
      <x:c r="G169" s="34"/>
      <x:c r="H169" s="34"/>
      <x:c r="I169" s="34"/>
      <x:c r="J169" s="34"/>
      <x:c r="K169" s="34"/>
      <x:c r="L169" s="34"/>
      <x:c r="M169" s="34"/>
      <x:c r="N169" s="34"/>
      <x:c r="O169" s="34"/>
      <x:c r="P169" s="34"/>
    </x:row>
    <x:row r="170">
      <x:c r="A170" s="34" t="n">
        <x:v>146</x:v>
      </x:c>
      <x:c r="B170" s="39" t="n">
        <x:v>0.4487635992700234</x:v>
      </x:c>
      <x:c r="C170" s="1" t="n">
        <x:f>IF(B170&lt;$B$6,1,0)</x:f>
        <x:v>0</x:v>
      </x:c>
      <x:c r="D170" s="1" t="n">
        <x:f>$B$7*$B$8*C170</x:f>
        <x:v>0</x:v>
      </x:c>
      <x:c r="E170" s="17" t="n">
        <x:f>(1-C170)*$B$9-C170*$B$8</x:f>
        <x:v>0.07</x:v>
      </x:c>
      <x:c r="F170" s="34"/>
      <x:c r="G170" s="34"/>
      <x:c r="H170" s="34"/>
      <x:c r="I170" s="34"/>
      <x:c r="J170" s="34"/>
      <x:c r="K170" s="34"/>
      <x:c r="L170" s="34"/>
      <x:c r="M170" s="34"/>
      <x:c r="N170" s="34"/>
      <x:c r="O170" s="34"/>
      <x:c r="P170" s="34"/>
    </x:row>
    <x:row r="171">
      <x:c r="A171" s="34" t="n">
        <x:v>147</x:v>
      </x:c>
      <x:c r="B171" s="39" t="n">
        <x:v>0.4659491324564442</x:v>
      </x:c>
      <x:c r="C171" s="1" t="n">
        <x:f>IF(B171&lt;$B$6,1,0)</x:f>
        <x:v>0</x:v>
      </x:c>
      <x:c r="D171" s="1" t="n">
        <x:f>$B$7*$B$8*C171</x:f>
        <x:v>0</x:v>
      </x:c>
      <x:c r="E171" s="17" t="n">
        <x:f>(1-C171)*$B$9-C171*$B$8</x:f>
        <x:v>0.07</x:v>
      </x:c>
      <x:c r="F171" s="34"/>
      <x:c r="G171" s="34"/>
      <x:c r="H171" s="34"/>
      <x:c r="I171" s="34"/>
      <x:c r="J171" s="34"/>
      <x:c r="K171" s="34"/>
      <x:c r="L171" s="34"/>
      <x:c r="M171" s="34"/>
      <x:c r="N171" s="34"/>
      <x:c r="O171" s="34"/>
      <x:c r="P171" s="34"/>
    </x:row>
    <x:row r="172">
      <x:c r="A172" s="34" t="n">
        <x:v>148</x:v>
      </x:c>
      <x:c r="B172" s="39" t="n">
        <x:v>0.21557625953573734</x:v>
      </x:c>
      <x:c r="C172" s="1" t="n">
        <x:f>IF(B172&lt;$B$6,1,0)</x:f>
        <x:v>0</x:v>
      </x:c>
      <x:c r="D172" s="1" t="n">
        <x:f>$B$7*$B$8*C172</x:f>
        <x:v>0</x:v>
      </x:c>
      <x:c r="E172" s="17" t="n">
        <x:f>(1-C172)*$B$9-C172*$B$8</x:f>
        <x:v>0.07</x:v>
      </x:c>
      <x:c r="F172" s="34"/>
      <x:c r="G172" s="34"/>
      <x:c r="H172" s="34"/>
      <x:c r="I172" s="34"/>
      <x:c r="J172" s="34"/>
      <x:c r="K172" s="34"/>
      <x:c r="L172" s="34"/>
      <x:c r="M172" s="34"/>
      <x:c r="N172" s="34"/>
      <x:c r="O172" s="34"/>
      <x:c r="P172" s="34"/>
    </x:row>
    <x:row r="173">
      <x:c r="A173" s="34" t="n">
        <x:v>149</x:v>
      </x:c>
      <x:c r="B173" s="39" t="n">
        <x:v>0.30927791993599385</x:v>
      </x:c>
      <x:c r="C173" s="1" t="n">
        <x:f>IF(B173&lt;$B$6,1,0)</x:f>
        <x:v>0</x:v>
      </x:c>
      <x:c r="D173" s="1" t="n">
        <x:f>$B$7*$B$8*C173</x:f>
        <x:v>0</x:v>
      </x:c>
      <x:c r="E173" s="17" t="n">
        <x:f>(1-C173)*$B$9-C173*$B$8</x:f>
        <x:v>0.07</x:v>
      </x:c>
      <x:c r="F173" s="34"/>
      <x:c r="G173" s="34"/>
      <x:c r="H173" s="34"/>
      <x:c r="I173" s="34"/>
      <x:c r="J173" s="34"/>
      <x:c r="K173" s="34"/>
      <x:c r="L173" s="34"/>
      <x:c r="M173" s="34"/>
      <x:c r="N173" s="34"/>
      <x:c r="O173" s="34"/>
      <x:c r="P173" s="34"/>
    </x:row>
    <x:row r="174">
      <x:c r="A174" s="34" t="n">
        <x:v>150</x:v>
      </x:c>
      <x:c r="B174" s="39" t="n">
        <x:v>0.06555565691087395</x:v>
      </x:c>
      <x:c r="C174" s="1" t="n">
        <x:f>IF(B174&lt;$B$6,1,0)</x:f>
        <x:v>0</x:v>
      </x:c>
      <x:c r="D174" s="1" t="n">
        <x:f>$B$7*$B$8*C174</x:f>
        <x:v>0</x:v>
      </x:c>
      <x:c r="E174" s="17" t="n">
        <x:f>(1-C174)*$B$9-C174*$B$8</x:f>
        <x:v>0.07</x:v>
      </x:c>
      <x:c r="F174" s="34"/>
      <x:c r="G174" s="34"/>
      <x:c r="H174" s="34"/>
      <x:c r="I174" s="34"/>
      <x:c r="J174" s="34"/>
      <x:c r="K174" s="34"/>
      <x:c r="L174" s="34"/>
      <x:c r="M174" s="34"/>
      <x:c r="N174" s="34"/>
      <x:c r="O174" s="34"/>
      <x:c r="P174" s="34"/>
    </x:row>
    <x:row r="175">
      <x:c r="A175" s="34" t="n">
        <x:v>151</x:v>
      </x:c>
      <x:c r="B175" s="39" t="n">
        <x:v>0.2656937692081556</x:v>
      </x:c>
      <x:c r="C175" s="1" t="n">
        <x:f>IF(B175&lt;$B$6,1,0)</x:f>
        <x:v>0</x:v>
      </x:c>
      <x:c r="D175" s="1" t="n">
        <x:f>$B$7*$B$8*C175</x:f>
        <x:v>0</x:v>
      </x:c>
      <x:c r="E175" s="17" t="n">
        <x:f>(1-C175)*$B$9-C175*$B$8</x:f>
        <x:v>0.07</x:v>
      </x:c>
      <x:c r="F175" s="34"/>
      <x:c r="G175" s="34"/>
      <x:c r="H175" s="34"/>
      <x:c r="I175" s="34"/>
      <x:c r="J175" s="34"/>
      <x:c r="K175" s="34"/>
      <x:c r="L175" s="34"/>
      <x:c r="M175" s="34"/>
      <x:c r="N175" s="34"/>
      <x:c r="O175" s="34"/>
      <x:c r="P175" s="34"/>
    </x:row>
    <x:row r="176">
      <x:c r="A176" s="34" t="n">
        <x:v>152</x:v>
      </x:c>
      <x:c r="B176" s="39" t="n">
        <x:v>0.157065401901491</x:v>
      </x:c>
      <x:c r="C176" s="1" t="n">
        <x:f>IF(B176&lt;$B$6,1,0)</x:f>
        <x:v>0</x:v>
      </x:c>
      <x:c r="D176" s="1" t="n">
        <x:f>$B$7*$B$8*C176</x:f>
        <x:v>0</x:v>
      </x:c>
      <x:c r="E176" s="17" t="n">
        <x:f>(1-C176)*$B$9-C176*$B$8</x:f>
        <x:v>0.07</x:v>
      </x:c>
      <x:c r="F176" s="34"/>
      <x:c r="G176" s="34"/>
      <x:c r="H176" s="34"/>
      <x:c r="I176" s="34"/>
      <x:c r="J176" s="34"/>
      <x:c r="K176" s="34"/>
      <x:c r="L176" s="34"/>
      <x:c r="M176" s="34"/>
      <x:c r="N176" s="34"/>
      <x:c r="O176" s="34"/>
      <x:c r="P176" s="34"/>
    </x:row>
    <x:row r="177">
      <x:c r="A177" s="34" t="n">
        <x:v>153</x:v>
      </x:c>
      <x:c r="B177" s="39" t="n">
        <x:v>0.5239742760313675</x:v>
      </x:c>
      <x:c r="C177" s="1" t="n">
        <x:f>IF(B177&lt;$B$6,1,0)</x:f>
        <x:v>0</x:v>
      </x:c>
      <x:c r="D177" s="1" t="n">
        <x:f>$B$7*$B$8*C177</x:f>
        <x:v>0</x:v>
      </x:c>
      <x:c r="E177" s="17" t="n">
        <x:f>(1-C177)*$B$9-C177*$B$8</x:f>
        <x:v>0.07</x:v>
      </x:c>
      <x:c r="F177" s="34"/>
      <x:c r="G177" s="34"/>
      <x:c r="H177" s="34"/>
      <x:c r="I177" s="34"/>
      <x:c r="J177" s="34"/>
      <x:c r="K177" s="34"/>
      <x:c r="L177" s="34"/>
      <x:c r="M177" s="34"/>
      <x:c r="N177" s="34"/>
      <x:c r="O177" s="34"/>
      <x:c r="P177" s="34"/>
    </x:row>
    <x:row r="178">
      <x:c r="A178" s="34" t="n">
        <x:v>154</x:v>
      </x:c>
      <x:c r="B178" s="39" t="n">
        <x:v>0.5176853087032214</x:v>
      </x:c>
      <x:c r="C178" s="1" t="n">
        <x:f>IF(B178&lt;$B$6,1,0)</x:f>
        <x:v>0</x:v>
      </x:c>
      <x:c r="D178" s="1" t="n">
        <x:f>$B$7*$B$8*C178</x:f>
        <x:v>0</x:v>
      </x:c>
      <x:c r="E178" s="17" t="n">
        <x:f>(1-C178)*$B$9-C178*$B$8</x:f>
        <x:v>0.07</x:v>
      </x:c>
      <x:c r="F178" s="34"/>
      <x:c r="G178" s="34"/>
      <x:c r="H178" s="34"/>
      <x:c r="I178" s="34"/>
      <x:c r="J178" s="34"/>
      <x:c r="K178" s="34"/>
      <x:c r="L178" s="34"/>
      <x:c r="M178" s="34"/>
      <x:c r="N178" s="34"/>
      <x:c r="O178" s="34"/>
      <x:c r="P178" s="34"/>
    </x:row>
    <x:row r="179">
      <x:c r="A179" s="34" t="n">
        <x:v>155</x:v>
      </x:c>
      <x:c r="B179" s="39" t="n">
        <x:v>0.3743434263160452</x:v>
      </x:c>
      <x:c r="C179" s="1" t="n">
        <x:f>IF(B179&lt;$B$6,1,0)</x:f>
        <x:v>0</x:v>
      </x:c>
      <x:c r="D179" s="1" t="n">
        <x:f>$B$7*$B$8*C179</x:f>
        <x:v>0</x:v>
      </x:c>
      <x:c r="E179" s="17" t="n">
        <x:f>(1-C179)*$B$9-C179*$B$8</x:f>
        <x:v>0.07</x:v>
      </x:c>
      <x:c r="F179" s="34"/>
      <x:c r="G179" s="34"/>
      <x:c r="H179" s="34"/>
      <x:c r="I179" s="34"/>
      <x:c r="J179" s="34"/>
      <x:c r="K179" s="34"/>
      <x:c r="L179" s="34"/>
      <x:c r="M179" s="34"/>
      <x:c r="N179" s="34"/>
      <x:c r="O179" s="34"/>
      <x:c r="P179" s="34"/>
    </x:row>
    <x:row r="180">
      <x:c r="A180" s="34" t="n">
        <x:v>156</x:v>
      </x:c>
      <x:c r="B180" s="39" t="n">
        <x:v>0.22756291192490608</x:v>
      </x:c>
      <x:c r="C180" s="1" t="n">
        <x:f>IF(B180&lt;$B$6,1,0)</x:f>
        <x:v>0</x:v>
      </x:c>
      <x:c r="D180" s="1" t="n">
        <x:f>$B$7*$B$8*C180</x:f>
        <x:v>0</x:v>
      </x:c>
      <x:c r="E180" s="17" t="n">
        <x:f>(1-C180)*$B$9-C180*$B$8</x:f>
        <x:v>0.07</x:v>
      </x:c>
      <x:c r="F180" s="34"/>
      <x:c r="G180" s="34"/>
      <x:c r="H180" s="34"/>
      <x:c r="I180" s="34"/>
      <x:c r="J180" s="34"/>
      <x:c r="K180" s="34"/>
      <x:c r="L180" s="34"/>
      <x:c r="M180" s="34"/>
      <x:c r="N180" s="34"/>
      <x:c r="O180" s="34"/>
      <x:c r="P180" s="34"/>
    </x:row>
    <x:row r="181">
      <x:c r="A181" s="34" t="n">
        <x:v>157</x:v>
      </x:c>
      <x:c r="B181" s="39" t="n">
        <x:v>0.39184600103180856</x:v>
      </x:c>
      <x:c r="C181" s="1" t="n">
        <x:f>IF(B181&lt;$B$6,1,0)</x:f>
        <x:v>0</x:v>
      </x:c>
      <x:c r="D181" s="1" t="n">
        <x:f>$B$7*$B$8*C181</x:f>
        <x:v>0</x:v>
      </x:c>
      <x:c r="E181" s="17" t="n">
        <x:f>(1-C181)*$B$9-C181*$B$8</x:f>
        <x:v>0.07</x:v>
      </x:c>
      <x:c r="F181" s="34"/>
      <x:c r="G181" s="34"/>
      <x:c r="H181" s="34"/>
      <x:c r="I181" s="34"/>
      <x:c r="J181" s="34"/>
      <x:c r="K181" s="34"/>
      <x:c r="L181" s="34"/>
      <x:c r="M181" s="34"/>
      <x:c r="N181" s="34"/>
      <x:c r="O181" s="34"/>
      <x:c r="P181" s="34"/>
    </x:row>
    <x:row r="182">
      <x:c r="A182" s="34" t="n">
        <x:v>158</x:v>
      </x:c>
      <x:c r="B182" s="39" t="n">
        <x:v>0.7007416678825393</x:v>
      </x:c>
      <x:c r="C182" s="1" t="n">
        <x:f>IF(B182&lt;$B$6,1,0)</x:f>
        <x:v>0</x:v>
      </x:c>
      <x:c r="D182" s="1" t="n">
        <x:f>$B$7*$B$8*C182</x:f>
        <x:v>0</x:v>
      </x:c>
      <x:c r="E182" s="17" t="n">
        <x:f>(1-C182)*$B$9-C182*$B$8</x:f>
        <x:v>0.07</x:v>
      </x:c>
      <x:c r="F182" s="34"/>
      <x:c r="G182" s="34"/>
      <x:c r="H182" s="34"/>
      <x:c r="I182" s="34"/>
      <x:c r="J182" s="34"/>
      <x:c r="K182" s="34"/>
      <x:c r="L182" s="34"/>
      <x:c r="M182" s="34"/>
      <x:c r="N182" s="34"/>
      <x:c r="O182" s="34"/>
      <x:c r="P182" s="34"/>
    </x:row>
    <x:row r="183">
      <x:c r="A183" s="34" t="n">
        <x:v>159</x:v>
      </x:c>
      <x:c r="B183" s="39" t="n">
        <x:v>0.2606063805287704</x:v>
      </x:c>
      <x:c r="C183" s="1" t="n">
        <x:f>IF(B183&lt;$B$6,1,0)</x:f>
        <x:v>0</x:v>
      </x:c>
      <x:c r="D183" s="1" t="n">
        <x:f>$B$7*$B$8*C183</x:f>
        <x:v>0</x:v>
      </x:c>
      <x:c r="E183" s="17" t="n">
        <x:f>(1-C183)*$B$9-C183*$B$8</x:f>
        <x:v>0.07</x:v>
      </x:c>
      <x:c r="F183" s="34"/>
      <x:c r="G183" s="34"/>
      <x:c r="H183" s="34"/>
      <x:c r="I183" s="34"/>
      <x:c r="J183" s="34"/>
      <x:c r="K183" s="34"/>
      <x:c r="L183" s="34"/>
      <x:c r="M183" s="34"/>
      <x:c r="N183" s="34"/>
      <x:c r="O183" s="34"/>
      <x:c r="P183" s="34"/>
    </x:row>
    <x:row r="184">
      <x:c r="A184" s="34" t="n">
        <x:v>160</x:v>
      </x:c>
      <x:c r="B184" s="39" t="n">
        <x:v>0.07142384827602655</x:v>
      </x:c>
      <x:c r="C184" s="1" t="n">
        <x:f>IF(B184&lt;$B$6,1,0)</x:f>
        <x:v>0</x:v>
      </x:c>
      <x:c r="D184" s="1" t="n">
        <x:f>$B$7*$B$8*C184</x:f>
        <x:v>0</x:v>
      </x:c>
      <x:c r="E184" s="17" t="n">
        <x:f>(1-C184)*$B$9-C184*$B$8</x:f>
        <x:v>0.07</x:v>
      </x:c>
      <x:c r="F184" s="34"/>
      <x:c r="G184" s="34"/>
      <x:c r="H184" s="34"/>
      <x:c r="I184" s="34"/>
      <x:c r="J184" s="34"/>
      <x:c r="K184" s="34"/>
      <x:c r="L184" s="34"/>
      <x:c r="M184" s="34"/>
      <x:c r="N184" s="34"/>
      <x:c r="O184" s="34"/>
      <x:c r="P184" s="34"/>
    </x:row>
    <x:row r="185">
      <x:c r="A185" s="34" t="n">
        <x:v>161</x:v>
      </x:c>
      <x:c r="B185" s="39" t="n">
        <x:v>0.016925849835388362</x:v>
      </x:c>
      <x:c r="C185" s="1" t="n">
        <x:f>IF(B185&lt;$B$6,1,0)</x:f>
        <x:v>1</x:v>
      </x:c>
      <x:c r="D185" s="1" t="n">
        <x:f>$B$7*$B$8*C185</x:f>
        <x:v>60</x:v>
      </x:c>
      <x:c r="E185" s="17" t="n">
        <x:f>(1-C185)*$B$9-C185*$B$8</x:f>
        <x:v>-0.6</x:v>
      </x:c>
      <x:c r="F185" s="34"/>
      <x:c r="G185" s="34"/>
      <x:c r="H185" s="34"/>
      <x:c r="I185" s="34"/>
      <x:c r="J185" s="34"/>
      <x:c r="K185" s="34"/>
      <x:c r="L185" s="34"/>
      <x:c r="M185" s="34"/>
      <x:c r="N185" s="34"/>
      <x:c r="O185" s="34"/>
      <x:c r="P185" s="34"/>
    </x:row>
    <x:row r="186">
      <x:c r="A186" s="34" t="n">
        <x:v>162</x:v>
      </x:c>
      <x:c r="B186" s="39" t="n">
        <x:v>0.7360714465612546</x:v>
      </x:c>
      <x:c r="C186" s="1" t="n">
        <x:f>IF(B186&lt;$B$6,1,0)</x:f>
        <x:v>0</x:v>
      </x:c>
      <x:c r="D186" s="1" t="n">
        <x:f>$B$7*$B$8*C186</x:f>
        <x:v>0</x:v>
      </x:c>
      <x:c r="E186" s="17" t="n">
        <x:f>(1-C186)*$B$9-C186*$B$8</x:f>
        <x:v>0.07</x:v>
      </x:c>
      <x:c r="F186" s="34"/>
      <x:c r="G186" s="34"/>
      <x:c r="H186" s="34"/>
      <x:c r="I186" s="34"/>
      <x:c r="J186" s="34"/>
      <x:c r="K186" s="34"/>
      <x:c r="L186" s="34"/>
      <x:c r="M186" s="34"/>
      <x:c r="N186" s="34"/>
      <x:c r="O186" s="34"/>
      <x:c r="P186" s="34"/>
    </x:row>
    <x:row r="187">
      <x:c r="A187" s="34" t="n">
        <x:v>163</x:v>
      </x:c>
      <x:c r="B187" s="39" t="n">
        <x:v>0.5604615689953789</x:v>
      </x:c>
      <x:c r="C187" s="1" t="n">
        <x:f>IF(B187&lt;$B$6,1,0)</x:f>
        <x:v>0</x:v>
      </x:c>
      <x:c r="D187" s="1" t="n">
        <x:f>$B$7*$B$8*C187</x:f>
        <x:v>0</x:v>
      </x:c>
      <x:c r="E187" s="17" t="n">
        <x:f>(1-C187)*$B$9-C187*$B$8</x:f>
        <x:v>0.07</x:v>
      </x:c>
      <x:c r="F187" s="34"/>
      <x:c r="G187" s="34"/>
      <x:c r="H187" s="34"/>
      <x:c r="I187" s="34"/>
      <x:c r="J187" s="34"/>
      <x:c r="K187" s="34"/>
      <x:c r="L187" s="34"/>
      <x:c r="M187" s="34"/>
      <x:c r="N187" s="34"/>
      <x:c r="O187" s="34"/>
      <x:c r="P187" s="34"/>
    </x:row>
    <x:row r="188">
      <x:c r="A188" s="34" t="n">
        <x:v>164</x:v>
      </x:c>
      <x:c r="B188" s="39" t="n">
        <x:v>0.5290062298299745</x:v>
      </x:c>
      <x:c r="C188" s="1" t="n">
        <x:f>IF(B188&lt;$B$6,1,0)</x:f>
        <x:v>0</x:v>
      </x:c>
      <x:c r="D188" s="1" t="n">
        <x:f>$B$7*$B$8*C188</x:f>
        <x:v>0</x:v>
      </x:c>
      <x:c r="E188" s="17" t="n">
        <x:f>(1-C188)*$B$9-C188*$B$8</x:f>
        <x:v>0.07</x:v>
      </x:c>
      <x:c r="F188" s="34"/>
      <x:c r="G188" s="34"/>
      <x:c r="H188" s="34"/>
      <x:c r="I188" s="34"/>
      <x:c r="J188" s="34"/>
      <x:c r="K188" s="34"/>
      <x:c r="L188" s="34"/>
      <x:c r="M188" s="34"/>
      <x:c r="N188" s="34"/>
      <x:c r="O188" s="34"/>
      <x:c r="P188" s="34"/>
    </x:row>
    <x:row r="189">
      <x:c r="A189" s="34" t="n">
        <x:v>165</x:v>
      </x:c>
      <x:c r="B189" s="39" t="n">
        <x:v>0.3305819350061938</x:v>
      </x:c>
      <x:c r="C189" s="1" t="n">
        <x:f>IF(B189&lt;$B$6,1,0)</x:f>
        <x:v>0</x:v>
      </x:c>
      <x:c r="D189" s="1" t="n">
        <x:f>$B$7*$B$8*C189</x:f>
        <x:v>0</x:v>
      </x:c>
      <x:c r="E189" s="17" t="n">
        <x:f>(1-C189)*$B$9-C189*$B$8</x:f>
        <x:v>0.07</x:v>
      </x:c>
      <x:c r="F189" s="34"/>
      <x:c r="G189" s="34"/>
      <x:c r="H189" s="34"/>
      <x:c r="I189" s="34"/>
      <x:c r="J189" s="34"/>
      <x:c r="K189" s="34"/>
      <x:c r="L189" s="34"/>
      <x:c r="M189" s="34"/>
      <x:c r="N189" s="34"/>
      <x:c r="O189" s="34"/>
      <x:c r="P189" s="34"/>
    </x:row>
    <x:row r="190">
      <x:c r="A190" s="34" t="n">
        <x:v>166</x:v>
      </x:c>
      <x:c r="B190" s="39" t="n">
        <x:v>0.13124038150999695</x:v>
      </x:c>
      <x:c r="C190" s="1" t="n">
        <x:f>IF(B190&lt;$B$6,1,0)</x:f>
        <x:v>0</x:v>
      </x:c>
      <x:c r="D190" s="1" t="n">
        <x:f>$B$7*$B$8*C190</x:f>
        <x:v>0</x:v>
      </x:c>
      <x:c r="E190" s="17" t="n">
        <x:f>(1-C190)*$B$9-C190*$B$8</x:f>
        <x:v>0.07</x:v>
      </x:c>
      <x:c r="F190" s="34"/>
      <x:c r="G190" s="34"/>
      <x:c r="H190" s="34"/>
      <x:c r="I190" s="34"/>
      <x:c r="J190" s="34"/>
      <x:c r="K190" s="34"/>
      <x:c r="L190" s="34"/>
      <x:c r="M190" s="34"/>
      <x:c r="N190" s="34"/>
      <x:c r="O190" s="34"/>
      <x:c r="P190" s="34"/>
    </x:row>
    <x:row r="191">
      <x:c r="A191" s="34" t="n">
        <x:v>167</x:v>
      </x:c>
      <x:c r="B191" s="39" t="n">
        <x:v>0.13190712442155927</x:v>
      </x:c>
      <x:c r="C191" s="1" t="n">
        <x:f>IF(B191&lt;$B$6,1,0)</x:f>
        <x:v>0</x:v>
      </x:c>
      <x:c r="D191" s="1" t="n">
        <x:f>$B$7*$B$8*C191</x:f>
        <x:v>0</x:v>
      </x:c>
      <x:c r="E191" s="17" t="n">
        <x:f>(1-C191)*$B$9-C191*$B$8</x:f>
        <x:v>0.07</x:v>
      </x:c>
      <x:c r="F191" s="34"/>
      <x:c r="G191" s="34"/>
      <x:c r="H191" s="34"/>
      <x:c r="I191" s="34"/>
      <x:c r="J191" s="34"/>
      <x:c r="K191" s="34"/>
      <x:c r="L191" s="34"/>
      <x:c r="M191" s="34"/>
      <x:c r="N191" s="34"/>
      <x:c r="O191" s="34"/>
      <x:c r="P191" s="34"/>
    </x:row>
    <x:row r="192">
      <x:c r="A192" s="34" t="n">
        <x:v>168</x:v>
      </x:c>
      <x:c r="B192" s="39" t="n">
        <x:v>0.9421519926982</x:v>
      </x:c>
      <x:c r="C192" s="1" t="n">
        <x:f>IF(B192&lt;$B$6,1,0)</x:f>
        <x:v>0</x:v>
      </x:c>
      <x:c r="D192" s="1" t="n">
        <x:f>$B$7*$B$8*C192</x:f>
        <x:v>0</x:v>
      </x:c>
      <x:c r="E192" s="17" t="n">
        <x:f>(1-C192)*$B$9-C192*$B$8</x:f>
        <x:v>0.07</x:v>
      </x:c>
      <x:c r="F192" s="34"/>
      <x:c r="G192" s="34"/>
      <x:c r="H192" s="34"/>
      <x:c r="I192" s="34"/>
      <x:c r="J192" s="34"/>
      <x:c r="K192" s="34"/>
      <x:c r="L192" s="34"/>
      <x:c r="M192" s="34"/>
      <x:c r="N192" s="34"/>
      <x:c r="O192" s="34"/>
      <x:c r="P192" s="34"/>
    </x:row>
    <x:row r="193">
      <x:c r="A193" s="34" t="n">
        <x:v>169</x:v>
      </x:c>
      <x:c r="B193" s="39" t="n">
        <x:v>0.7815201681805775</x:v>
      </x:c>
      <x:c r="C193" s="1" t="n">
        <x:f>IF(B193&lt;$B$6,1,0)</x:f>
        <x:v>0</x:v>
      </x:c>
      <x:c r="D193" s="1" t="n">
        <x:f>$B$7*$B$8*C193</x:f>
        <x:v>0</x:v>
      </x:c>
      <x:c r="E193" s="17" t="n">
        <x:f>(1-C193)*$B$9-C193*$B$8</x:f>
        <x:v>0.07</x:v>
      </x:c>
      <x:c r="F193" s="34"/>
      <x:c r="G193" s="34"/>
      <x:c r="H193" s="34"/>
      <x:c r="I193" s="34"/>
      <x:c r="J193" s="34"/>
      <x:c r="K193" s="34"/>
      <x:c r="L193" s="34"/>
      <x:c r="M193" s="34"/>
      <x:c r="N193" s="34"/>
      <x:c r="O193" s="34"/>
      <x:c r="P193" s="34"/>
    </x:row>
    <x:row r="194">
      <x:c r="A194" s="34" t="n">
        <x:v>170</x:v>
      </x:c>
      <x:c r="B194" s="39" t="n">
        <x:v>0.09381497243884951</x:v>
      </x:c>
      <x:c r="C194" s="1" t="n">
        <x:f>IF(B194&lt;$B$6,1,0)</x:f>
        <x:v>0</x:v>
      </x:c>
      <x:c r="D194" s="1" t="n">
        <x:f>$B$7*$B$8*C194</x:f>
        <x:v>0</x:v>
      </x:c>
      <x:c r="E194" s="17" t="n">
        <x:f>(1-C194)*$B$9-C194*$B$8</x:f>
        <x:v>0.07</x:v>
      </x:c>
      <x:c r="F194" s="34"/>
      <x:c r="G194" s="34"/>
      <x:c r="H194" s="34"/>
      <x:c r="I194" s="34"/>
      <x:c r="J194" s="34"/>
      <x:c r="K194" s="34"/>
      <x:c r="L194" s="34"/>
      <x:c r="M194" s="34"/>
      <x:c r="N194" s="34"/>
      <x:c r="O194" s="34"/>
      <x:c r="P194" s="34"/>
    </x:row>
    <x:row r="195">
      <x:c r="A195" s="34" t="n">
        <x:v>171</x:v>
      </x:c>
      <x:c r="B195" s="39" t="n">
        <x:v>0.6028729727258906</x:v>
      </x:c>
      <x:c r="C195" s="1" t="n">
        <x:f>IF(B195&lt;$B$6,1,0)</x:f>
        <x:v>0</x:v>
      </x:c>
      <x:c r="D195" s="1" t="n">
        <x:f>$B$7*$B$8*C195</x:f>
        <x:v>0</x:v>
      </x:c>
      <x:c r="E195" s="17" t="n">
        <x:f>(1-C195)*$B$9-C195*$B$8</x:f>
        <x:v>0.07</x:v>
      </x:c>
      <x:c r="F195" s="34"/>
      <x:c r="G195" s="34"/>
      <x:c r="H195" s="34"/>
      <x:c r="I195" s="34"/>
      <x:c r="J195" s="34"/>
      <x:c r="K195" s="34"/>
      <x:c r="L195" s="34"/>
      <x:c r="M195" s="34"/>
      <x:c r="N195" s="34"/>
      <x:c r="O195" s="34"/>
      <x:c r="P195" s="34"/>
    </x:row>
    <x:row r="196">
      <x:c r="A196" s="34" t="n">
        <x:v>172</x:v>
      </x:c>
      <x:c r="B196" s="39" t="n">
        <x:v>0.3708007597597316</x:v>
      </x:c>
      <x:c r="C196" s="1" t="n">
        <x:f>IF(B196&lt;$B$6,1,0)</x:f>
        <x:v>0</x:v>
      </x:c>
      <x:c r="D196" s="1" t="n">
        <x:f>$B$7*$B$8*C196</x:f>
        <x:v>0</x:v>
      </x:c>
      <x:c r="E196" s="17" t="n">
        <x:f>(1-C196)*$B$9-C196*$B$8</x:f>
        <x:v>0.07</x:v>
      </x:c>
      <x:c r="F196" s="34"/>
      <x:c r="G196" s="34"/>
      <x:c r="H196" s="34"/>
      <x:c r="I196" s="34"/>
      <x:c r="J196" s="34"/>
      <x:c r="K196" s="34"/>
      <x:c r="L196" s="34"/>
      <x:c r="M196" s="34"/>
      <x:c r="N196" s="34"/>
      <x:c r="O196" s="34"/>
      <x:c r="P196" s="34"/>
    </x:row>
    <x:row r="197">
      <x:c r="A197" s="34" t="n">
        <x:v>173</x:v>
      </x:c>
      <x:c r="B197" s="39" t="n">
        <x:v>0.37051326397340745</x:v>
      </x:c>
      <x:c r="C197" s="1" t="n">
        <x:f>IF(B197&lt;$B$6,1,0)</x:f>
        <x:v>0</x:v>
      </x:c>
      <x:c r="D197" s="1" t="n">
        <x:f>$B$7*$B$8*C197</x:f>
        <x:v>0</x:v>
      </x:c>
      <x:c r="E197" s="17" t="n">
        <x:f>(1-C197)*$B$9-C197*$B$8</x:f>
        <x:v>0.07</x:v>
      </x:c>
      <x:c r="F197" s="34"/>
      <x:c r="G197" s="34"/>
      <x:c r="H197" s="34"/>
      <x:c r="I197" s="34"/>
      <x:c r="J197" s="34"/>
      <x:c r="K197" s="34"/>
      <x:c r="L197" s="34"/>
      <x:c r="M197" s="34"/>
      <x:c r="N197" s="34"/>
      <x:c r="O197" s="34"/>
      <x:c r="P197" s="34"/>
    </x:row>
    <x:row r="198">
      <x:c r="A198" s="34" t="n">
        <x:v>174</x:v>
      </x:c>
      <x:c r="B198" s="39" t="n">
        <x:v>0.8265895327785984</x:v>
      </x:c>
      <x:c r="C198" s="1" t="n">
        <x:f>IF(B198&lt;$B$6,1,0)</x:f>
        <x:v>0</x:v>
      </x:c>
      <x:c r="D198" s="1" t="n">
        <x:f>$B$7*$B$8*C198</x:f>
        <x:v>0</x:v>
      </x:c>
      <x:c r="E198" s="17" t="n">
        <x:f>(1-C198)*$B$9-C198*$B$8</x:f>
        <x:v>0.07</x:v>
      </x:c>
      <x:c r="F198" s="34"/>
      <x:c r="G198" s="34"/>
      <x:c r="H198" s="34"/>
      <x:c r="I198" s="34"/>
      <x:c r="J198" s="34"/>
      <x:c r="K198" s="34"/>
      <x:c r="L198" s="34"/>
      <x:c r="M198" s="34"/>
      <x:c r="N198" s="34"/>
      <x:c r="O198" s="34"/>
      <x:c r="P198" s="34"/>
    </x:row>
    <x:row r="199">
      <x:c r="A199" s="34" t="n">
        <x:v>175</x:v>
      </x:c>
      <x:c r="B199" s="39" t="n">
        <x:v>0.17792249319609255</x:v>
      </x:c>
      <x:c r="C199" s="1" t="n">
        <x:f>IF(B199&lt;$B$6,1,0)</x:f>
        <x:v>0</x:v>
      </x:c>
      <x:c r="D199" s="1" t="n">
        <x:f>$B$7*$B$8*C199</x:f>
        <x:v>0</x:v>
      </x:c>
      <x:c r="E199" s="17" t="n">
        <x:f>(1-C199)*$B$9-C199*$B$8</x:f>
        <x:v>0.07</x:v>
      </x:c>
      <x:c r="F199" s="34"/>
      <x:c r="G199" s="34"/>
      <x:c r="H199" s="34"/>
      <x:c r="I199" s="34"/>
      <x:c r="J199" s="34"/>
      <x:c r="K199" s="34"/>
      <x:c r="L199" s="34"/>
      <x:c r="M199" s="34"/>
      <x:c r="N199" s="34"/>
      <x:c r="O199" s="34"/>
      <x:c r="P199" s="34"/>
    </x:row>
    <x:row r="200">
      <x:c r="A200" s="34" t="n">
        <x:v>176</x:v>
      </x:c>
      <x:c r="B200" s="39" t="n">
        <x:v>0.6738614226924255</x:v>
      </x:c>
      <x:c r="C200" s="1" t="n">
        <x:f>IF(B200&lt;$B$6,1,0)</x:f>
        <x:v>0</x:v>
      </x:c>
      <x:c r="D200" s="1" t="n">
        <x:f>$B$7*$B$8*C200</x:f>
        <x:v>0</x:v>
      </x:c>
      <x:c r="E200" s="17" t="n">
        <x:f>(1-C200)*$B$9-C200*$B$8</x:f>
        <x:v>0.07</x:v>
      </x:c>
      <x:c r="F200" s="34"/>
      <x:c r="G200" s="34"/>
      <x:c r="H200" s="34"/>
      <x:c r="I200" s="34"/>
      <x:c r="J200" s="34"/>
      <x:c r="K200" s="34"/>
      <x:c r="L200" s="34"/>
      <x:c r="M200" s="34"/>
      <x:c r="N200" s="34"/>
      <x:c r="O200" s="34"/>
      <x:c r="P200" s="34"/>
    </x:row>
    <x:row r="201">
      <x:c r="A201" s="34" t="n">
        <x:v>177</x:v>
      </x:c>
      <x:c r="B201" s="39" t="n">
        <x:v>0.4204813063843176</x:v>
      </x:c>
      <x:c r="C201" s="1" t="n">
        <x:f>IF(B201&lt;$B$6,1,0)</x:f>
        <x:v>0</x:v>
      </x:c>
      <x:c r="D201" s="1" t="n">
        <x:f>$B$7*$B$8*C201</x:f>
        <x:v>0</x:v>
      </x:c>
      <x:c r="E201" s="17" t="n">
        <x:f>(1-C201)*$B$9-C201*$B$8</x:f>
        <x:v>0.07</x:v>
      </x:c>
      <x:c r="F201" s="34"/>
      <x:c r="G201" s="34"/>
      <x:c r="H201" s="34"/>
      <x:c r="I201" s="34"/>
      <x:c r="J201" s="34"/>
      <x:c r="K201" s="34"/>
      <x:c r="L201" s="34"/>
      <x:c r="M201" s="34"/>
      <x:c r="N201" s="34"/>
      <x:c r="O201" s="34"/>
      <x:c r="P201" s="34"/>
    </x:row>
    <x:row r="202">
      <x:c r="A202" s="34" t="n">
        <x:v>178</x:v>
      </x:c>
      <x:c r="B202" s="39" t="n">
        <x:v>0.8823835529619828</x:v>
      </x:c>
      <x:c r="C202" s="1" t="n">
        <x:f>IF(B202&lt;$B$6,1,0)</x:f>
        <x:v>0</x:v>
      </x:c>
      <x:c r="D202" s="1" t="n">
        <x:f>$B$7*$B$8*C202</x:f>
        <x:v>0</x:v>
      </x:c>
      <x:c r="E202" s="17" t="n">
        <x:f>(1-C202)*$B$9-C202*$B$8</x:f>
        <x:v>0.07</x:v>
      </x:c>
      <x:c r="F202" s="34"/>
      <x:c r="G202" s="34"/>
      <x:c r="H202" s="34"/>
      <x:c r="I202" s="34"/>
      <x:c r="J202" s="34"/>
      <x:c r="K202" s="34"/>
      <x:c r="L202" s="34"/>
      <x:c r="M202" s="34"/>
      <x:c r="N202" s="34"/>
      <x:c r="O202" s="34"/>
      <x:c r="P202" s="34"/>
    </x:row>
    <x:row r="203">
      <x:c r="A203" s="34" t="n">
        <x:v>179</x:v>
      </x:c>
      <x:c r="B203" s="39" t="n">
        <x:v>0.7193682411452755</x:v>
      </x:c>
      <x:c r="C203" s="1" t="n">
        <x:f>IF(B203&lt;$B$6,1,0)</x:f>
        <x:v>0</x:v>
      </x:c>
      <x:c r="D203" s="1" t="n">
        <x:f>$B$7*$B$8*C203</x:f>
        <x:v>0</x:v>
      </x:c>
      <x:c r="E203" s="17" t="n">
        <x:f>(1-C203)*$B$9-C203*$B$8</x:f>
        <x:v>0.07</x:v>
      </x:c>
      <x:c r="F203" s="34"/>
      <x:c r="G203" s="34"/>
      <x:c r="H203" s="34"/>
      <x:c r="I203" s="34"/>
      <x:c r="J203" s="34"/>
      <x:c r="K203" s="34"/>
      <x:c r="L203" s="34"/>
      <x:c r="M203" s="34"/>
      <x:c r="N203" s="34"/>
      <x:c r="O203" s="34"/>
      <x:c r="P203" s="34"/>
    </x:row>
    <x:row r="204">
      <x:c r="A204" s="34" t="n">
        <x:v>180</x:v>
      </x:c>
      <x:c r="B204" s="39" t="n">
        <x:v>0.6574665365042165</x:v>
      </x:c>
      <x:c r="C204" s="1" t="n">
        <x:f>IF(B204&lt;$B$6,1,0)</x:f>
        <x:v>0</x:v>
      </x:c>
      <x:c r="D204" s="1" t="n">
        <x:f>$B$7*$B$8*C204</x:f>
        <x:v>0</x:v>
      </x:c>
      <x:c r="E204" s="17" t="n">
        <x:f>(1-C204)*$B$9-C204*$B$8</x:f>
        <x:v>0.07</x:v>
      </x:c>
      <x:c r="F204" s="34"/>
      <x:c r="G204" s="34"/>
      <x:c r="H204" s="34"/>
      <x:c r="I204" s="34"/>
      <x:c r="J204" s="34"/>
      <x:c r="K204" s="34"/>
      <x:c r="L204" s="34"/>
      <x:c r="M204" s="34"/>
      <x:c r="N204" s="34"/>
      <x:c r="O204" s="34"/>
      <x:c r="P204" s="34"/>
    </x:row>
    <x:row r="205">
      <x:c r="A205" s="34" t="n">
        <x:v>181</x:v>
      </x:c>
      <x:c r="B205" s="39" t="n">
        <x:v>0.7225488777039573</x:v>
      </x:c>
      <x:c r="C205" s="1" t="n">
        <x:f>IF(B205&lt;$B$6,1,0)</x:f>
        <x:v>0</x:v>
      </x:c>
      <x:c r="D205" s="1" t="n">
        <x:f>$B$7*$B$8*C205</x:f>
        <x:v>0</x:v>
      </x:c>
      <x:c r="E205" s="17" t="n">
        <x:f>(1-C205)*$B$9-C205*$B$8</x:f>
        <x:v>0.07</x:v>
      </x:c>
      <x:c r="F205" s="34"/>
      <x:c r="G205" s="34"/>
      <x:c r="H205" s="34"/>
      <x:c r="I205" s="34"/>
      <x:c r="J205" s="34"/>
      <x:c r="K205" s="34"/>
      <x:c r="L205" s="34"/>
      <x:c r="M205" s="34"/>
      <x:c r="N205" s="34"/>
      <x:c r="O205" s="34"/>
      <x:c r="P205" s="34"/>
    </x:row>
    <x:row r="206">
      <x:c r="A206" s="34" t="n">
        <x:v>182</x:v>
      </x:c>
      <x:c r="B206" s="39" t="n">
        <x:v>0.9065343762049451</x:v>
      </x:c>
      <x:c r="C206" s="1" t="n">
        <x:f>IF(B206&lt;$B$6,1,0)</x:f>
        <x:v>0</x:v>
      </x:c>
      <x:c r="D206" s="1" t="n">
        <x:f>$B$7*$B$8*C206</x:f>
        <x:v>0</x:v>
      </x:c>
      <x:c r="E206" s="17" t="n">
        <x:f>(1-C206)*$B$9-C206*$B$8</x:f>
        <x:v>0.07</x:v>
      </x:c>
      <x:c r="F206" s="34"/>
      <x:c r="G206" s="34"/>
      <x:c r="H206" s="34"/>
      <x:c r="I206" s="34"/>
      <x:c r="J206" s="34"/>
      <x:c r="K206" s="34"/>
      <x:c r="L206" s="34"/>
      <x:c r="M206" s="34"/>
      <x:c r="N206" s="34"/>
      <x:c r="O206" s="34"/>
      <x:c r="P206" s="34"/>
    </x:row>
    <x:row r="207">
      <x:c r="A207" s="34" t="n">
        <x:v>183</x:v>
      </x:c>
      <x:c r="B207" s="39" t="n">
        <x:v>0.3684267330681905</x:v>
      </x:c>
      <x:c r="C207" s="1" t="n">
        <x:f>IF(B207&lt;$B$6,1,0)</x:f>
        <x:v>0</x:v>
      </x:c>
      <x:c r="D207" s="1" t="n">
        <x:f>$B$7*$B$8*C207</x:f>
        <x:v>0</x:v>
      </x:c>
      <x:c r="E207" s="17" t="n">
        <x:f>(1-C207)*$B$9-C207*$B$8</x:f>
        <x:v>0.07</x:v>
      </x:c>
      <x:c r="F207" s="34"/>
      <x:c r="G207" s="34"/>
      <x:c r="H207" s="34"/>
      <x:c r="I207" s="34"/>
      <x:c r="J207" s="34"/>
      <x:c r="K207" s="34"/>
      <x:c r="L207" s="34"/>
      <x:c r="M207" s="34"/>
      <x:c r="N207" s="34"/>
      <x:c r="O207" s="34"/>
      <x:c r="P207" s="34"/>
    </x:row>
    <x:row r="208">
      <x:c r="A208" s="34" t="n">
        <x:v>184</x:v>
      </x:c>
      <x:c r="B208" s="39" t="n">
        <x:v>0.7437345265643671</x:v>
      </x:c>
      <x:c r="C208" s="1" t="n">
        <x:f>IF(B208&lt;$B$6,1,0)</x:f>
        <x:v>0</x:v>
      </x:c>
      <x:c r="D208" s="1" t="n">
        <x:f>$B$7*$B$8*C208</x:f>
        <x:v>0</x:v>
      </x:c>
      <x:c r="E208" s="17" t="n">
        <x:f>(1-C208)*$B$9-C208*$B$8</x:f>
        <x:v>0.07</x:v>
      </x:c>
      <x:c r="F208" s="34"/>
      <x:c r="G208" s="34"/>
      <x:c r="H208" s="34"/>
      <x:c r="I208" s="34"/>
      <x:c r="J208" s="34"/>
      <x:c r="K208" s="34"/>
      <x:c r="L208" s="34"/>
      <x:c r="M208" s="34"/>
      <x:c r="N208" s="34"/>
      <x:c r="O208" s="34"/>
      <x:c r="P208" s="34"/>
    </x:row>
    <x:row r="209">
      <x:c r="A209" s="34" t="n">
        <x:v>185</x:v>
      </x:c>
      <x:c r="B209" s="39" t="n">
        <x:v>0.9487037499202415</x:v>
      </x:c>
      <x:c r="C209" s="1" t="n">
        <x:f>IF(B209&lt;$B$6,1,0)</x:f>
        <x:v>0</x:v>
      </x:c>
      <x:c r="D209" s="1" t="n">
        <x:f>$B$7*$B$8*C209</x:f>
        <x:v>0</x:v>
      </x:c>
      <x:c r="E209" s="17" t="n">
        <x:f>(1-C209)*$B$9-C209*$B$8</x:f>
        <x:v>0.07</x:v>
      </x:c>
      <x:c r="F209" s="34"/>
      <x:c r="G209" s="34"/>
      <x:c r="H209" s="34"/>
      <x:c r="I209" s="34"/>
      <x:c r="J209" s="34"/>
      <x:c r="K209" s="34"/>
      <x:c r="L209" s="34"/>
      <x:c r="M209" s="34"/>
      <x:c r="N209" s="34"/>
      <x:c r="O209" s="34"/>
      <x:c r="P209" s="34"/>
    </x:row>
    <x:row r="210">
      <x:c r="A210" s="34" t="n">
        <x:v>186</x:v>
      </x:c>
      <x:c r="B210" s="39" t="n">
        <x:v>0.34521018678788096</x:v>
      </x:c>
      <x:c r="C210" s="1" t="n">
        <x:f>IF(B210&lt;$B$6,1,0)</x:f>
        <x:v>0</x:v>
      </x:c>
      <x:c r="D210" s="1" t="n">
        <x:f>$B$7*$B$8*C210</x:f>
        <x:v>0</x:v>
      </x:c>
      <x:c r="E210" s="17" t="n">
        <x:f>(1-C210)*$B$9-C210*$B$8</x:f>
        <x:v>0.07</x:v>
      </x:c>
      <x:c r="F210" s="34"/>
      <x:c r="G210" s="34"/>
      <x:c r="H210" s="34"/>
      <x:c r="I210" s="34"/>
      <x:c r="J210" s="34"/>
      <x:c r="K210" s="34"/>
      <x:c r="L210" s="34"/>
      <x:c r="M210" s="34"/>
      <x:c r="N210" s="34"/>
      <x:c r="O210" s="34"/>
      <x:c r="P210" s="34"/>
    </x:row>
    <x:row r="211">
      <x:c r="A211" s="34" t="n">
        <x:v>187</x:v>
      </x:c>
      <x:c r="B211" s="39" t="n">
        <x:v>0.2220372942974791</x:v>
      </x:c>
      <x:c r="C211" s="1" t="n">
        <x:f>IF(B211&lt;$B$6,1,0)</x:f>
        <x:v>0</x:v>
      </x:c>
      <x:c r="D211" s="1" t="n">
        <x:f>$B$7*$B$8*C211</x:f>
        <x:v>0</x:v>
      </x:c>
      <x:c r="E211" s="17" t="n">
        <x:f>(1-C211)*$B$9-C211*$B$8</x:f>
        <x:v>0.07</x:v>
      </x:c>
      <x:c r="F211" s="34"/>
      <x:c r="G211" s="34"/>
      <x:c r="H211" s="34"/>
      <x:c r="I211" s="34"/>
      <x:c r="J211" s="34"/>
      <x:c r="K211" s="34"/>
      <x:c r="L211" s="34"/>
      <x:c r="M211" s="34"/>
      <x:c r="N211" s="34"/>
      <x:c r="O211" s="34"/>
      <x:c r="P211" s="34"/>
    </x:row>
    <x:row r="212">
      <x:c r="A212" s="34" t="n">
        <x:v>188</x:v>
      </x:c>
      <x:c r="B212" s="39" t="n">
        <x:v>0.8631647081347182</x:v>
      </x:c>
      <x:c r="C212" s="1" t="n">
        <x:f>IF(B212&lt;$B$6,1,0)</x:f>
        <x:v>0</x:v>
      </x:c>
      <x:c r="D212" s="1" t="n">
        <x:f>$B$7*$B$8*C212</x:f>
        <x:v>0</x:v>
      </x:c>
      <x:c r="E212" s="17" t="n">
        <x:f>(1-C212)*$B$9-C212*$B$8</x:f>
        <x:v>0.07</x:v>
      </x:c>
      <x:c r="F212" s="34"/>
      <x:c r="G212" s="34"/>
      <x:c r="H212" s="34"/>
      <x:c r="I212" s="34"/>
      <x:c r="J212" s="34"/>
      <x:c r="K212" s="34"/>
      <x:c r="L212" s="34"/>
      <x:c r="M212" s="34"/>
      <x:c r="N212" s="34"/>
      <x:c r="O212" s="34"/>
      <x:c r="P212" s="34"/>
    </x:row>
    <x:row r="213">
      <x:c r="A213" s="34" t="n">
        <x:v>189</x:v>
      </x:c>
      <x:c r="B213" s="39" t="n">
        <x:v>0.47168213862460107</x:v>
      </x:c>
      <x:c r="C213" s="1" t="n">
        <x:f>IF(B213&lt;$B$6,1,0)</x:f>
        <x:v>0</x:v>
      </x:c>
      <x:c r="D213" s="1" t="n">
        <x:f>$B$7*$B$8*C213</x:f>
        <x:v>0</x:v>
      </x:c>
      <x:c r="E213" s="17" t="n">
        <x:f>(1-C213)*$B$9-C213*$B$8</x:f>
        <x:v>0.07</x:v>
      </x:c>
      <x:c r="F213" s="34"/>
      <x:c r="G213" s="34"/>
      <x:c r="H213" s="34"/>
      <x:c r="I213" s="34"/>
      <x:c r="J213" s="34"/>
      <x:c r="K213" s="34"/>
      <x:c r="L213" s="34"/>
      <x:c r="M213" s="34"/>
      <x:c r="N213" s="34"/>
      <x:c r="O213" s="34"/>
      <x:c r="P213" s="34"/>
    </x:row>
    <x:row r="214">
      <x:c r="A214" s="34" t="n">
        <x:v>190</x:v>
      </x:c>
      <x:c r="B214" s="39" t="n">
        <x:v>0.9476683108368888</x:v>
      </x:c>
      <x:c r="C214" s="1" t="n">
        <x:f>IF(B214&lt;$B$6,1,0)</x:f>
        <x:v>0</x:v>
      </x:c>
      <x:c r="D214" s="1" t="n">
        <x:f>$B$7*$B$8*C214</x:f>
        <x:v>0</x:v>
      </x:c>
      <x:c r="E214" s="17" t="n">
        <x:f>(1-C214)*$B$9-C214*$B$8</x:f>
        <x:v>0.07</x:v>
      </x:c>
      <x:c r="F214" s="34"/>
      <x:c r="G214" s="34"/>
      <x:c r="H214" s="34"/>
      <x:c r="I214" s="34"/>
      <x:c r="J214" s="34"/>
      <x:c r="K214" s="34"/>
      <x:c r="L214" s="34"/>
      <x:c r="M214" s="34"/>
      <x:c r="N214" s="34"/>
      <x:c r="O214" s="34"/>
      <x:c r="P214" s="34"/>
    </x:row>
    <x:row r="215">
      <x:c r="A215" s="34" t="n">
        <x:v>191</x:v>
      </x:c>
      <x:c r="B215" s="39" t="n">
        <x:v>0.8309699691599235</x:v>
      </x:c>
      <x:c r="C215" s="1" t="n">
        <x:f>IF(B215&lt;$B$6,1,0)</x:f>
        <x:v>0</x:v>
      </x:c>
      <x:c r="D215" s="1" t="n">
        <x:f>$B$7*$B$8*C215</x:f>
        <x:v>0</x:v>
      </x:c>
      <x:c r="E215" s="17" t="n">
        <x:f>(1-C215)*$B$9-C215*$B$8</x:f>
        <x:v>0.07</x:v>
      </x:c>
      <x:c r="F215" s="34"/>
      <x:c r="G215" s="34"/>
      <x:c r="H215" s="34"/>
      <x:c r="I215" s="34"/>
      <x:c r="J215" s="34"/>
      <x:c r="K215" s="34"/>
      <x:c r="L215" s="34"/>
      <x:c r="M215" s="34"/>
      <x:c r="N215" s="34"/>
      <x:c r="O215" s="34"/>
      <x:c r="P215" s="34"/>
    </x:row>
    <x:row r="216">
      <x:c r="A216" s="34" t="n">
        <x:v>192</x:v>
      </x:c>
      <x:c r="B216" s="39" t="n">
        <x:v>0.5237901184009388</x:v>
      </x:c>
      <x:c r="C216" s="1" t="n">
        <x:f>IF(B216&lt;$B$6,1,0)</x:f>
        <x:v>0</x:v>
      </x:c>
      <x:c r="D216" s="1" t="n">
        <x:f>$B$7*$B$8*C216</x:f>
        <x:v>0</x:v>
      </x:c>
      <x:c r="E216" s="17" t="n">
        <x:f>(1-C216)*$B$9-C216*$B$8</x:f>
        <x:v>0.07</x:v>
      </x:c>
      <x:c r="F216" s="34"/>
      <x:c r="G216" s="34"/>
      <x:c r="H216" s="34"/>
      <x:c r="I216" s="34"/>
      <x:c r="J216" s="34"/>
      <x:c r="K216" s="34"/>
      <x:c r="L216" s="34"/>
      <x:c r="M216" s="34"/>
      <x:c r="N216" s="34"/>
      <x:c r="O216" s="34"/>
      <x:c r="P216" s="34"/>
    </x:row>
    <x:row r="217">
      <x:c r="A217" s="34" t="n">
        <x:v>193</x:v>
      </x:c>
      <x:c r="B217" s="39" t="n">
        <x:v>0.9827055194182321</x:v>
      </x:c>
      <x:c r="C217" s="1" t="n">
        <x:f>IF(B217&lt;$B$6,1,0)</x:f>
        <x:v>0</x:v>
      </x:c>
      <x:c r="D217" s="1" t="n">
        <x:f>$B$7*$B$8*C217</x:f>
        <x:v>0</x:v>
      </x:c>
      <x:c r="E217" s="17" t="n">
        <x:f>(1-C217)*$B$9-C217*$B$8</x:f>
        <x:v>0.07</x:v>
      </x:c>
      <x:c r="F217" s="34"/>
      <x:c r="G217" s="34"/>
      <x:c r="H217" s="34"/>
      <x:c r="I217" s="34"/>
      <x:c r="J217" s="34"/>
      <x:c r="K217" s="34"/>
      <x:c r="L217" s="34"/>
      <x:c r="M217" s="34"/>
      <x:c r="N217" s="34"/>
      <x:c r="O217" s="34"/>
      <x:c r="P217" s="34"/>
    </x:row>
    <x:row r="218">
      <x:c r="A218" s="34" t="n">
        <x:v>194</x:v>
      </x:c>
      <x:c r="B218" s="39" t="n">
        <x:v>0.14058382960502058</x:v>
      </x:c>
      <x:c r="C218" s="1" t="n">
        <x:f>IF(B218&lt;$B$6,1,0)</x:f>
        <x:v>0</x:v>
      </x:c>
      <x:c r="D218" s="1" t="n">
        <x:f>$B$7*$B$8*C218</x:f>
        <x:v>0</x:v>
      </x:c>
      <x:c r="E218" s="17" t="n">
        <x:f>(1-C218)*$B$9-C218*$B$8</x:f>
        <x:v>0.07</x:v>
      </x:c>
      <x:c r="F218" s="34"/>
      <x:c r="G218" s="34"/>
      <x:c r="H218" s="34"/>
      <x:c r="I218" s="34"/>
      <x:c r="J218" s="34"/>
      <x:c r="K218" s="34"/>
      <x:c r="L218" s="34"/>
      <x:c r="M218" s="34"/>
      <x:c r="N218" s="34"/>
      <x:c r="O218" s="34"/>
      <x:c r="P218" s="34"/>
    </x:row>
    <x:row r="219">
      <x:c r="A219" s="34" t="n">
        <x:v>195</x:v>
      </x:c>
      <x:c r="B219" s="39" t="n">
        <x:v>0.5348474936326966</x:v>
      </x:c>
      <x:c r="C219" s="1" t="n">
        <x:f>IF(B219&lt;$B$6,1,0)</x:f>
        <x:v>0</x:v>
      </x:c>
      <x:c r="D219" s="1" t="n">
        <x:f>$B$7*$B$8*C219</x:f>
        <x:v>0</x:v>
      </x:c>
      <x:c r="E219" s="17" t="n">
        <x:f>(1-C219)*$B$9-C219*$B$8</x:f>
        <x:v>0.07</x:v>
      </x:c>
      <x:c r="F219" s="34"/>
      <x:c r="G219" s="34"/>
      <x:c r="H219" s="34"/>
      <x:c r="I219" s="34"/>
      <x:c r="J219" s="34"/>
      <x:c r="K219" s="34"/>
      <x:c r="L219" s="34"/>
      <x:c r="M219" s="34"/>
      <x:c r="N219" s="34"/>
      <x:c r="O219" s="34"/>
      <x:c r="P219" s="34"/>
    </x:row>
    <x:row r="220">
      <x:c r="A220" s="34" t="n">
        <x:v>196</x:v>
      </x:c>
      <x:c r="B220" s="39" t="n">
        <x:v>0.2602131610037759</x:v>
      </x:c>
      <x:c r="C220" s="1" t="n">
        <x:f>IF(B220&lt;$B$6,1,0)</x:f>
        <x:v>0</x:v>
      </x:c>
      <x:c r="D220" s="1" t="n">
        <x:f>$B$7*$B$8*C220</x:f>
        <x:v>0</x:v>
      </x:c>
      <x:c r="E220" s="17" t="n">
        <x:f>(1-C220)*$B$9-C220*$B$8</x:f>
        <x:v>0.07</x:v>
      </x:c>
      <x:c r="F220" s="34"/>
      <x:c r="G220" s="34"/>
      <x:c r="H220" s="34"/>
      <x:c r="I220" s="34"/>
      <x:c r="J220" s="34"/>
      <x:c r="K220" s="34"/>
      <x:c r="L220" s="34"/>
      <x:c r="M220" s="34"/>
      <x:c r="N220" s="34"/>
      <x:c r="O220" s="34"/>
      <x:c r="P220" s="34"/>
    </x:row>
    <x:row r="221">
      <x:c r="A221" s="34" t="n">
        <x:v>197</x:v>
      </x:c>
      <x:c r="B221" s="39" t="n">
        <x:v>0.5476940068183467</x:v>
      </x:c>
      <x:c r="C221" s="1" t="n">
        <x:f>IF(B221&lt;$B$6,1,0)</x:f>
        <x:v>0</x:v>
      </x:c>
      <x:c r="D221" s="1" t="n">
        <x:f>$B$7*$B$8*C221</x:f>
        <x:v>0</x:v>
      </x:c>
      <x:c r="E221" s="17" t="n">
        <x:f>(1-C221)*$B$9-C221*$B$8</x:f>
        <x:v>0.07</x:v>
      </x:c>
      <x:c r="F221" s="34"/>
      <x:c r="G221" s="34"/>
      <x:c r="H221" s="34"/>
      <x:c r="I221" s="34"/>
      <x:c r="J221" s="34"/>
      <x:c r="K221" s="34"/>
      <x:c r="L221" s="34"/>
      <x:c r="M221" s="34"/>
      <x:c r="N221" s="34"/>
      <x:c r="O221" s="34"/>
      <x:c r="P221" s="34"/>
    </x:row>
    <x:row r="222">
      <x:c r="A222" s="34" t="n">
        <x:v>198</x:v>
      </x:c>
      <x:c r="B222" s="39" t="n">
        <x:v>0.602573505253531</x:v>
      </x:c>
      <x:c r="C222" s="1" t="n">
        <x:f>IF(B222&lt;$B$6,1,0)</x:f>
        <x:v>0</x:v>
      </x:c>
      <x:c r="D222" s="1" t="n">
        <x:f>$B$7*$B$8*C222</x:f>
        <x:v>0</x:v>
      </x:c>
      <x:c r="E222" s="17" t="n">
        <x:f>(1-C222)*$B$9-C222*$B$8</x:f>
        <x:v>0.07</x:v>
      </x:c>
      <x:c r="F222" s="34"/>
      <x:c r="G222" s="34"/>
      <x:c r="H222" s="34"/>
      <x:c r="I222" s="34"/>
      <x:c r="J222" s="34"/>
      <x:c r="K222" s="34"/>
      <x:c r="L222" s="34"/>
      <x:c r="M222" s="34"/>
      <x:c r="N222" s="34"/>
      <x:c r="O222" s="34"/>
      <x:c r="P222" s="34"/>
    </x:row>
    <x:row r="223">
      <x:c r="A223" s="34" t="n">
        <x:v>199</x:v>
      </x:c>
      <x:c r="B223" s="39" t="n">
        <x:v>0.8997063304996118</x:v>
      </x:c>
      <x:c r="C223" s="1" t="n">
        <x:f>IF(B223&lt;$B$6,1,0)</x:f>
        <x:v>0</x:v>
      </x:c>
      <x:c r="D223" s="1" t="n">
        <x:f>$B$7*$B$8*C223</x:f>
        <x:v>0</x:v>
      </x:c>
      <x:c r="E223" s="17" t="n">
        <x:f>(1-C223)*$B$9-C223*$B$8</x:f>
        <x:v>0.07</x:v>
      </x:c>
      <x:c r="F223" s="34"/>
      <x:c r="G223" s="34"/>
      <x:c r="H223" s="34"/>
      <x:c r="I223" s="34"/>
      <x:c r="J223" s="34"/>
      <x:c r="K223" s="34"/>
      <x:c r="L223" s="34"/>
      <x:c r="M223" s="34"/>
      <x:c r="N223" s="34"/>
      <x:c r="O223" s="34"/>
      <x:c r="P223" s="34"/>
    </x:row>
    <x:row r="224">
      <x:c r="A224" s="34" t="n">
        <x:v>200</x:v>
      </x:c>
      <x:c r="B224" s="39" t="n">
        <x:v>0.9156490630703047</x:v>
      </x:c>
      <x:c r="C224" s="1" t="n">
        <x:f>IF(B224&lt;$B$6,1,0)</x:f>
        <x:v>0</x:v>
      </x:c>
      <x:c r="D224" s="1" t="n">
        <x:f>$B$7*$B$8*C224</x:f>
        <x:v>0</x:v>
      </x:c>
      <x:c r="E224" s="17" t="n">
        <x:f>(1-C224)*$B$9-C224*$B$8</x:f>
        <x:v>0.07</x:v>
      </x:c>
      <x:c r="F224" s="34"/>
      <x:c r="G224" s="34"/>
      <x:c r="H224" s="34"/>
      <x:c r="I224" s="34"/>
      <x:c r="J224" s="34"/>
      <x:c r="K224" s="34"/>
      <x:c r="L224" s="34"/>
      <x:c r="M224" s="34"/>
      <x:c r="N224" s="34"/>
      <x:c r="O224" s="34"/>
      <x:c r="P224" s="34"/>
    </x:row>
    <x:row r="225">
      <x:c r="A225" s="34" t="n">
        <x:v>201</x:v>
      </x:c>
      <x:c r="B225" s="39" t="n">
        <x:v>0.9925812956644222</x:v>
      </x:c>
      <x:c r="C225" s="1" t="n">
        <x:f>IF(B225&lt;$B$6,1,0)</x:f>
        <x:v>0</x:v>
      </x:c>
      <x:c r="D225" s="1" t="n">
        <x:f>$B$7*$B$8*C225</x:f>
        <x:v>0</x:v>
      </x:c>
      <x:c r="E225" s="17" t="n">
        <x:f>(1-C225)*$B$9-C225*$B$8</x:f>
        <x:v>0.07</x:v>
      </x:c>
      <x:c r="F225" s="34"/>
      <x:c r="G225" s="34"/>
      <x:c r="H225" s="34"/>
      <x:c r="I225" s="34"/>
      <x:c r="J225" s="34"/>
      <x:c r="K225" s="34"/>
      <x:c r="L225" s="34"/>
      <x:c r="M225" s="34"/>
      <x:c r="N225" s="34"/>
      <x:c r="O225" s="34"/>
      <x:c r="P225" s="34"/>
    </x:row>
    <x:row r="226">
      <x:c r="A226" s="34" t="n">
        <x:v>202</x:v>
      </x:c>
      <x:c r="B226" s="39" t="n">
        <x:v>0.6170400191331282</x:v>
      </x:c>
      <x:c r="C226" s="1" t="n">
        <x:f>IF(B226&lt;$B$6,1,0)</x:f>
        <x:v>0</x:v>
      </x:c>
      <x:c r="D226" s="1" t="n">
        <x:f>$B$7*$B$8*C226</x:f>
        <x:v>0</x:v>
      </x:c>
      <x:c r="E226" s="17" t="n">
        <x:f>(1-C226)*$B$9-C226*$B$8</x:f>
        <x:v>0.07</x:v>
      </x:c>
      <x:c r="F226" s="34"/>
      <x:c r="G226" s="34"/>
      <x:c r="H226" s="34"/>
      <x:c r="I226" s="34"/>
      <x:c r="J226" s="34"/>
      <x:c r="K226" s="34"/>
      <x:c r="L226" s="34"/>
      <x:c r="M226" s="34"/>
      <x:c r="N226" s="34"/>
      <x:c r="O226" s="34"/>
      <x:c r="P226" s="34"/>
    </x:row>
    <x:row r="227">
      <x:c r="A227" s="34" t="n">
        <x:v>203</x:v>
      </x:c>
      <x:c r="B227" s="39" t="n">
        <x:v>0.7737217670073733</x:v>
      </x:c>
      <x:c r="C227" s="1" t="n">
        <x:f>IF(B227&lt;$B$6,1,0)</x:f>
        <x:v>0</x:v>
      </x:c>
      <x:c r="D227" s="1" t="n">
        <x:f>$B$7*$B$8*C227</x:f>
        <x:v>0</x:v>
      </x:c>
      <x:c r="E227" s="17" t="n">
        <x:f>(1-C227)*$B$9-C227*$B$8</x:f>
        <x:v>0.07</x:v>
      </x:c>
      <x:c r="F227" s="34"/>
      <x:c r="G227" s="34"/>
      <x:c r="H227" s="34"/>
      <x:c r="I227" s="34"/>
      <x:c r="J227" s="34"/>
      <x:c r="K227" s="34"/>
      <x:c r="L227" s="34"/>
      <x:c r="M227" s="34"/>
      <x:c r="N227" s="34"/>
      <x:c r="O227" s="34"/>
      <x:c r="P227" s="34"/>
    </x:row>
    <x:row r="228">
      <x:c r="A228" s="34" t="n">
        <x:v>204</x:v>
      </x:c>
      <x:c r="B228" s="39" t="n">
        <x:v>0.4601021447451785</x:v>
      </x:c>
      <x:c r="C228" s="1" t="n">
        <x:f>IF(B228&lt;$B$6,1,0)</x:f>
        <x:v>0</x:v>
      </x:c>
      <x:c r="D228" s="1" t="n">
        <x:f>$B$7*$B$8*C228</x:f>
        <x:v>0</x:v>
      </x:c>
      <x:c r="E228" s="17" t="n">
        <x:f>(1-C228)*$B$9-C228*$B$8</x:f>
        <x:v>0.07</x:v>
      </x:c>
      <x:c r="F228" s="34"/>
      <x:c r="G228" s="34"/>
      <x:c r="H228" s="34"/>
      <x:c r="I228" s="34"/>
      <x:c r="J228" s="34"/>
      <x:c r="K228" s="34"/>
      <x:c r="L228" s="34"/>
      <x:c r="M228" s="34"/>
      <x:c r="N228" s="34"/>
      <x:c r="O228" s="34"/>
      <x:c r="P228" s="34"/>
    </x:row>
    <x:row r="229">
      <x:c r="A229" s="34" t="n">
        <x:v>205</x:v>
      </x:c>
      <x:c r="B229" s="39" t="n">
        <x:v>0.7583561650244519</x:v>
      </x:c>
      <x:c r="C229" s="1" t="n">
        <x:f>IF(B229&lt;$B$6,1,0)</x:f>
        <x:v>0</x:v>
      </x:c>
      <x:c r="D229" s="1" t="n">
        <x:f>$B$7*$B$8*C229</x:f>
        <x:v>0</x:v>
      </x:c>
      <x:c r="E229" s="17" t="n">
        <x:f>(1-C229)*$B$9-C229*$B$8</x:f>
        <x:v>0.07</x:v>
      </x:c>
      <x:c r="F229" s="34"/>
      <x:c r="G229" s="34"/>
      <x:c r="H229" s="34"/>
      <x:c r="I229" s="34"/>
      <x:c r="J229" s="34"/>
      <x:c r="K229" s="34"/>
      <x:c r="L229" s="34"/>
      <x:c r="M229" s="34"/>
      <x:c r="N229" s="34"/>
      <x:c r="O229" s="34"/>
      <x:c r="P229" s="34"/>
    </x:row>
    <x:row r="230">
      <x:c r="A230" s="34" t="n">
        <x:v>206</x:v>
      </x:c>
      <x:c r="B230" s="39" t="n">
        <x:v>0.03146152256522328</x:v>
      </x:c>
      <x:c r="C230" s="1" t="n">
        <x:f>IF(B230&lt;$B$6,1,0)</x:f>
        <x:v>0</x:v>
      </x:c>
      <x:c r="D230" s="1" t="n">
        <x:f>$B$7*$B$8*C230</x:f>
        <x:v>0</x:v>
      </x:c>
      <x:c r="E230" s="17" t="n">
        <x:f>(1-C230)*$B$9-C230*$B$8</x:f>
        <x:v>0.07</x:v>
      </x:c>
      <x:c r="F230" s="34"/>
      <x:c r="G230" s="34"/>
      <x:c r="H230" s="34"/>
      <x:c r="I230" s="34"/>
      <x:c r="J230" s="34"/>
      <x:c r="K230" s="34"/>
      <x:c r="L230" s="34"/>
      <x:c r="M230" s="34"/>
      <x:c r="N230" s="34"/>
      <x:c r="O230" s="34"/>
      <x:c r="P230" s="34"/>
    </x:row>
    <x:row r="231">
      <x:c r="A231" s="34" t="n">
        <x:v>207</x:v>
      </x:c>
      <x:c r="B231" s="39" t="n">
        <x:v>0.7267220750218257</x:v>
      </x:c>
      <x:c r="C231" s="1" t="n">
        <x:f>IF(B231&lt;$B$6,1,0)</x:f>
        <x:v>0</x:v>
      </x:c>
      <x:c r="D231" s="1" t="n">
        <x:f>$B$7*$B$8*C231</x:f>
        <x:v>0</x:v>
      </x:c>
      <x:c r="E231" s="17" t="n">
        <x:f>(1-C231)*$B$9-C231*$B$8</x:f>
        <x:v>0.07</x:v>
      </x:c>
      <x:c r="F231" s="34"/>
      <x:c r="G231" s="34"/>
      <x:c r="H231" s="34"/>
      <x:c r="I231" s="34"/>
      <x:c r="J231" s="34"/>
      <x:c r="K231" s="34"/>
      <x:c r="L231" s="34"/>
      <x:c r="M231" s="34"/>
      <x:c r="N231" s="34"/>
      <x:c r="O231" s="34"/>
      <x:c r="P231" s="34"/>
    </x:row>
    <x:row r="232">
      <x:c r="A232" s="34" t="n">
        <x:v>208</x:v>
      </x:c>
      <x:c r="B232" s="39" t="n">
        <x:v>0.2977999012218788</x:v>
      </x:c>
      <x:c r="C232" s="1" t="n">
        <x:f>IF(B232&lt;$B$6,1,0)</x:f>
        <x:v>0</x:v>
      </x:c>
      <x:c r="D232" s="1" t="n">
        <x:f>$B$7*$B$8*C232</x:f>
        <x:v>0</x:v>
      </x:c>
      <x:c r="E232" s="17" t="n">
        <x:f>(1-C232)*$B$9-C232*$B$8</x:f>
        <x:v>0.07</x:v>
      </x:c>
      <x:c r="F232" s="34"/>
      <x:c r="G232" s="34"/>
      <x:c r="H232" s="34"/>
      <x:c r="I232" s="34"/>
      <x:c r="J232" s="34"/>
      <x:c r="K232" s="34"/>
      <x:c r="L232" s="34"/>
      <x:c r="M232" s="34"/>
      <x:c r="N232" s="34"/>
      <x:c r="O232" s="34"/>
      <x:c r="P232" s="34"/>
    </x:row>
    <x:row r="233">
      <x:c r="A233" s="34" t="n">
        <x:v>209</x:v>
      </x:c>
      <x:c r="B233" s="39" t="n">
        <x:v>0.6164555446011946</x:v>
      </x:c>
      <x:c r="C233" s="1" t="n">
        <x:f>IF(B233&lt;$B$6,1,0)</x:f>
        <x:v>0</x:v>
      </x:c>
      <x:c r="D233" s="1" t="n">
        <x:f>$B$7*$B$8*C233</x:f>
        <x:v>0</x:v>
      </x:c>
      <x:c r="E233" s="17" t="n">
        <x:f>(1-C233)*$B$9-C233*$B$8</x:f>
        <x:v>0.07</x:v>
      </x:c>
      <x:c r="F233" s="34"/>
      <x:c r="G233" s="34"/>
      <x:c r="H233" s="34"/>
      <x:c r="I233" s="34"/>
      <x:c r="J233" s="34"/>
      <x:c r="K233" s="34"/>
      <x:c r="L233" s="34"/>
      <x:c r="M233" s="34"/>
      <x:c r="N233" s="34"/>
      <x:c r="O233" s="34"/>
      <x:c r="P233" s="34"/>
    </x:row>
    <x:row r="234">
      <x:c r="A234" s="34" t="n">
        <x:v>210</x:v>
      </x:c>
      <x:c r="B234" s="39" t="n">
        <x:v>0.9012515001231804</x:v>
      </x:c>
      <x:c r="C234" s="1" t="n">
        <x:f>IF(B234&lt;$B$6,1,0)</x:f>
        <x:v>0</x:v>
      </x:c>
      <x:c r="D234" s="1" t="n">
        <x:f>$B$7*$B$8*C234</x:f>
        <x:v>0</x:v>
      </x:c>
      <x:c r="E234" s="17" t="n">
        <x:f>(1-C234)*$B$9-C234*$B$8</x:f>
        <x:v>0.07</x:v>
      </x:c>
      <x:c r="F234" s="34"/>
      <x:c r="G234" s="34"/>
      <x:c r="H234" s="34"/>
      <x:c r="I234" s="34"/>
      <x:c r="J234" s="34"/>
      <x:c r="K234" s="34"/>
      <x:c r="L234" s="34"/>
      <x:c r="M234" s="34"/>
      <x:c r="N234" s="34"/>
      <x:c r="O234" s="34"/>
      <x:c r="P234" s="34"/>
    </x:row>
    <x:row r="235">
      <x:c r="A235" s="34" t="n">
        <x:v>211</x:v>
      </x:c>
      <x:c r="B235" s="39" t="n">
        <x:v>0.8891167336842045</x:v>
      </x:c>
      <x:c r="C235" s="1" t="n">
        <x:f>IF(B235&lt;$B$6,1,0)</x:f>
        <x:v>0</x:v>
      </x:c>
      <x:c r="D235" s="1" t="n">
        <x:f>$B$7*$B$8*C235</x:f>
        <x:v>0</x:v>
      </x:c>
      <x:c r="E235" s="17" t="n">
        <x:f>(1-C235)*$B$9-C235*$B$8</x:f>
        <x:v>0.07</x:v>
      </x:c>
      <x:c r="F235" s="34"/>
      <x:c r="G235" s="34"/>
      <x:c r="H235" s="34"/>
      <x:c r="I235" s="34"/>
      <x:c r="J235" s="34"/>
      <x:c r="K235" s="34"/>
      <x:c r="L235" s="34"/>
      <x:c r="M235" s="34"/>
      <x:c r="N235" s="34"/>
      <x:c r="O235" s="34"/>
      <x:c r="P235" s="34"/>
    </x:row>
    <x:row r="236">
      <x:c r="A236" s="34" t="n">
        <x:v>212</x:v>
      </x:c>
      <x:c r="B236" s="39" t="n">
        <x:v>0.2670098972739652</x:v>
      </x:c>
      <x:c r="C236" s="1" t="n">
        <x:f>IF(B236&lt;$B$6,1,0)</x:f>
        <x:v>0</x:v>
      </x:c>
      <x:c r="D236" s="1" t="n">
        <x:f>$B$7*$B$8*C236</x:f>
        <x:v>0</x:v>
      </x:c>
      <x:c r="E236" s="17" t="n">
        <x:f>(1-C236)*$B$9-C236*$B$8</x:f>
        <x:v>0.07</x:v>
      </x:c>
      <x:c r="F236" s="34"/>
      <x:c r="G236" s="34"/>
      <x:c r="H236" s="34"/>
      <x:c r="I236" s="34"/>
      <x:c r="J236" s="34"/>
      <x:c r="K236" s="34"/>
      <x:c r="L236" s="34"/>
      <x:c r="M236" s="34"/>
      <x:c r="N236" s="34"/>
      <x:c r="O236" s="34"/>
      <x:c r="P236" s="34"/>
    </x:row>
    <x:row r="237">
      <x:c r="A237" s="34" t="n">
        <x:v>213</x:v>
      </x:c>
      <x:c r="B237" s="39" t="n">
        <x:v>0.8851341436384246</x:v>
      </x:c>
      <x:c r="C237" s="1" t="n">
        <x:f>IF(B237&lt;$B$6,1,0)</x:f>
        <x:v>0</x:v>
      </x:c>
      <x:c r="D237" s="1" t="n">
        <x:f>$B$7*$B$8*C237</x:f>
        <x:v>0</x:v>
      </x:c>
      <x:c r="E237" s="17" t="n">
        <x:f>(1-C237)*$B$9-C237*$B$8</x:f>
        <x:v>0.07</x:v>
      </x:c>
      <x:c r="F237" s="34"/>
      <x:c r="G237" s="34"/>
      <x:c r="H237" s="34"/>
      <x:c r="I237" s="34"/>
      <x:c r="J237" s="34"/>
      <x:c r="K237" s="34"/>
      <x:c r="L237" s="34"/>
      <x:c r="M237" s="34"/>
      <x:c r="N237" s="34"/>
      <x:c r="O237" s="34"/>
      <x:c r="P237" s="34"/>
    </x:row>
    <x:row r="238">
      <x:c r="A238" s="34" t="n">
        <x:v>214</x:v>
      </x:c>
      <x:c r="B238" s="39" t="n">
        <x:v>0.14631394541356713</x:v>
      </x:c>
      <x:c r="C238" s="1" t="n">
        <x:f>IF(B238&lt;$B$6,1,0)</x:f>
        <x:v>0</x:v>
      </x:c>
      <x:c r="D238" s="1" t="n">
        <x:f>$B$7*$B$8*C238</x:f>
        <x:v>0</x:v>
      </x:c>
      <x:c r="E238" s="17" t="n">
        <x:f>(1-C238)*$B$9-C238*$B$8</x:f>
        <x:v>0.07</x:v>
      </x:c>
      <x:c r="F238" s="34"/>
      <x:c r="G238" s="34"/>
      <x:c r="H238" s="34"/>
      <x:c r="I238" s="34"/>
      <x:c r="J238" s="34"/>
      <x:c r="K238" s="34"/>
      <x:c r="L238" s="34"/>
      <x:c r="M238" s="34"/>
      <x:c r="N238" s="34"/>
      <x:c r="O238" s="34"/>
      <x:c r="P238" s="34"/>
    </x:row>
    <x:row r="239">
      <x:c r="A239" s="34" t="n">
        <x:v>215</x:v>
      </x:c>
      <x:c r="B239" s="39" t="n">
        <x:v>0.4558637145673856</x:v>
      </x:c>
      <x:c r="C239" s="1" t="n">
        <x:f>IF(B239&lt;$B$6,1,0)</x:f>
        <x:v>0</x:v>
      </x:c>
      <x:c r="D239" s="1" t="n">
        <x:f>$B$7*$B$8*C239</x:f>
        <x:v>0</x:v>
      </x:c>
      <x:c r="E239" s="17" t="n">
        <x:f>(1-C239)*$B$9-C239*$B$8</x:f>
        <x:v>0.07</x:v>
      </x:c>
      <x:c r="F239" s="34"/>
      <x:c r="G239" s="34"/>
      <x:c r="H239" s="34"/>
      <x:c r="I239" s="34"/>
      <x:c r="J239" s="34"/>
      <x:c r="K239" s="34"/>
      <x:c r="L239" s="34"/>
      <x:c r="M239" s="34"/>
      <x:c r="N239" s="34"/>
      <x:c r="O239" s="34"/>
      <x:c r="P239" s="34"/>
    </x:row>
    <x:row r="240">
      <x:c r="A240" s="34" t="n">
        <x:v>216</x:v>
      </x:c>
      <x:c r="B240" s="39" t="n">
        <x:v>0.7853644742863253</x:v>
      </x:c>
      <x:c r="C240" s="1" t="n">
        <x:f>IF(B240&lt;$B$6,1,0)</x:f>
        <x:v>0</x:v>
      </x:c>
      <x:c r="D240" s="1" t="n">
        <x:f>$B$7*$B$8*C240</x:f>
        <x:v>0</x:v>
      </x:c>
      <x:c r="E240" s="17" t="n">
        <x:f>(1-C240)*$B$9-C240*$B$8</x:f>
        <x:v>0.07</x:v>
      </x:c>
      <x:c r="F240" s="34"/>
      <x:c r="G240" s="34"/>
      <x:c r="H240" s="34"/>
      <x:c r="I240" s="34"/>
      <x:c r="J240" s="34"/>
      <x:c r="K240" s="34"/>
      <x:c r="L240" s="34"/>
      <x:c r="M240" s="34"/>
      <x:c r="N240" s="34"/>
      <x:c r="O240" s="34"/>
      <x:c r="P240" s="34"/>
    </x:row>
    <x:row r="241">
      <x:c r="A241" s="34" t="n">
        <x:v>217</x:v>
      </x:c>
      <x:c r="B241" s="39" t="n">
        <x:v>0.037435642327181995</x:v>
      </x:c>
      <x:c r="C241" s="1" t="n">
        <x:f>IF(B241&lt;$B$6,1,0)</x:f>
        <x:v>0</x:v>
      </x:c>
      <x:c r="D241" s="1" t="n">
        <x:f>$B$7*$B$8*C241</x:f>
        <x:v>0</x:v>
      </x:c>
      <x:c r="E241" s="17" t="n">
        <x:f>(1-C241)*$B$9-C241*$B$8</x:f>
        <x:v>0.07</x:v>
      </x:c>
      <x:c r="F241" s="34"/>
      <x:c r="G241" s="34"/>
      <x:c r="H241" s="34"/>
      <x:c r="I241" s="34"/>
      <x:c r="J241" s="34"/>
      <x:c r="K241" s="34"/>
      <x:c r="L241" s="34"/>
      <x:c r="M241" s="34"/>
      <x:c r="N241" s="34"/>
      <x:c r="O241" s="34"/>
      <x:c r="P241" s="34"/>
    </x:row>
    <x:row r="242">
      <x:c r="A242" s="34" t="n">
        <x:v>218</x:v>
      </x:c>
      <x:c r="B242" s="39" t="n">
        <x:v>0.7984188493574038</x:v>
      </x:c>
      <x:c r="C242" s="1" t="n">
        <x:f>IF(B242&lt;$B$6,1,0)</x:f>
        <x:v>0</x:v>
      </x:c>
      <x:c r="D242" s="1" t="n">
        <x:f>$B$7*$B$8*C242</x:f>
        <x:v>0</x:v>
      </x:c>
      <x:c r="E242" s="17" t="n">
        <x:f>(1-C242)*$B$9-C242*$B$8</x:f>
        <x:v>0.07</x:v>
      </x:c>
      <x:c r="F242" s="34"/>
      <x:c r="G242" s="34"/>
      <x:c r="H242" s="34"/>
      <x:c r="I242" s="34"/>
      <x:c r="J242" s="34"/>
      <x:c r="K242" s="34"/>
      <x:c r="L242" s="34"/>
      <x:c r="M242" s="34"/>
      <x:c r="N242" s="34"/>
      <x:c r="O242" s="34"/>
      <x:c r="P242" s="34"/>
    </x:row>
    <x:row r="243">
      <x:c r="A243" s="34" t="n">
        <x:v>219</x:v>
      </x:c>
      <x:c r="B243" s="39" t="n">
        <x:v>0.3711008293321356</x:v>
      </x:c>
      <x:c r="C243" s="1" t="n">
        <x:f>IF(B243&lt;$B$6,1,0)</x:f>
        <x:v>0</x:v>
      </x:c>
      <x:c r="D243" s="1" t="n">
        <x:f>$B$7*$B$8*C243</x:f>
        <x:v>0</x:v>
      </x:c>
      <x:c r="E243" s="17" t="n">
        <x:f>(1-C243)*$B$9-C243*$B$8</x:f>
        <x:v>0.07</x:v>
      </x:c>
      <x:c r="F243" s="34"/>
      <x:c r="G243" s="34"/>
      <x:c r="H243" s="34"/>
      <x:c r="I243" s="34"/>
      <x:c r="J243" s="34"/>
      <x:c r="K243" s="34"/>
      <x:c r="L243" s="34"/>
      <x:c r="M243" s="34"/>
      <x:c r="N243" s="34"/>
      <x:c r="O243" s="34"/>
      <x:c r="P243" s="34"/>
    </x:row>
    <x:row r="244">
      <x:c r="A244" s="34" t="n">
        <x:v>220</x:v>
      </x:c>
      <x:c r="B244" s="39" t="n">
        <x:v>0.8438182697864249</x:v>
      </x:c>
      <x:c r="C244" s="1" t="n">
        <x:f>IF(B244&lt;$B$6,1,0)</x:f>
        <x:v>0</x:v>
      </x:c>
      <x:c r="D244" s="1" t="n">
        <x:f>$B$7*$B$8*C244</x:f>
        <x:v>0</x:v>
      </x:c>
      <x:c r="E244" s="17" t="n">
        <x:f>(1-C244)*$B$9-C244*$B$8</x:f>
        <x:v>0.07</x:v>
      </x:c>
      <x:c r="F244" s="34"/>
      <x:c r="G244" s="34"/>
      <x:c r="H244" s="34"/>
      <x:c r="I244" s="34"/>
      <x:c r="J244" s="34"/>
      <x:c r="K244" s="34"/>
      <x:c r="L244" s="34"/>
      <x:c r="M244" s="34"/>
      <x:c r="N244" s="34"/>
      <x:c r="O244" s="34"/>
      <x:c r="P244" s="34"/>
    </x:row>
    <x:row r="245">
      <x:c r="A245" s="34" t="n">
        <x:v>221</x:v>
      </x:c>
      <x:c r="B245" s="39" t="n">
        <x:v>0.8413904457120225</x:v>
      </x:c>
      <x:c r="C245" s="1" t="n">
        <x:f>IF(B245&lt;$B$6,1,0)</x:f>
        <x:v>0</x:v>
      </x:c>
      <x:c r="D245" s="1" t="n">
        <x:f>$B$7*$B$8*C245</x:f>
        <x:v>0</x:v>
      </x:c>
      <x:c r="E245" s="17" t="n">
        <x:f>(1-C245)*$B$9-C245*$B$8</x:f>
        <x:v>0.07</x:v>
      </x:c>
      <x:c r="F245" s="34"/>
      <x:c r="G245" s="34"/>
      <x:c r="H245" s="34"/>
      <x:c r="I245" s="34"/>
      <x:c r="J245" s="34"/>
      <x:c r="K245" s="34"/>
      <x:c r="L245" s="34"/>
      <x:c r="M245" s="34"/>
      <x:c r="N245" s="34"/>
      <x:c r="O245" s="34"/>
      <x:c r="P245" s="34"/>
    </x:row>
    <x:row r="246">
      <x:c r="A246" s="34" t="n">
        <x:v>222</x:v>
      </x:c>
      <x:c r="B246" s="39" t="n">
        <x:v>0.6675230009714141</x:v>
      </x:c>
      <x:c r="C246" s="1" t="n">
        <x:f>IF(B246&lt;$B$6,1,0)</x:f>
        <x:v>0</x:v>
      </x:c>
      <x:c r="D246" s="1" t="n">
        <x:f>$B$7*$B$8*C246</x:f>
        <x:v>0</x:v>
      </x:c>
      <x:c r="E246" s="17" t="n">
        <x:f>(1-C246)*$B$9-C246*$B$8</x:f>
        <x:v>0.07</x:v>
      </x:c>
      <x:c r="F246" s="34"/>
      <x:c r="G246" s="34"/>
      <x:c r="H246" s="34"/>
      <x:c r="I246" s="34"/>
      <x:c r="J246" s="34"/>
      <x:c r="K246" s="34"/>
      <x:c r="L246" s="34"/>
      <x:c r="M246" s="34"/>
      <x:c r="N246" s="34"/>
      <x:c r="O246" s="34"/>
      <x:c r="P246" s="34"/>
    </x:row>
    <x:row r="247">
      <x:c r="A247" s="34" t="n">
        <x:v>223</x:v>
      </x:c>
      <x:c r="B247" s="39" t="n">
        <x:v>0.9590661398833618</x:v>
      </x:c>
      <x:c r="C247" s="1" t="n">
        <x:f>IF(B247&lt;$B$6,1,0)</x:f>
        <x:v>0</x:v>
      </x:c>
      <x:c r="D247" s="1" t="n">
        <x:f>$B$7*$B$8*C247</x:f>
        <x:v>0</x:v>
      </x:c>
      <x:c r="E247" s="17" t="n">
        <x:f>(1-C247)*$B$9-C247*$B$8</x:f>
        <x:v>0.07</x:v>
      </x:c>
      <x:c r="F247" s="34"/>
      <x:c r="G247" s="34"/>
      <x:c r="H247" s="34"/>
      <x:c r="I247" s="34"/>
      <x:c r="J247" s="34"/>
      <x:c r="K247" s="34"/>
      <x:c r="L247" s="34"/>
      <x:c r="M247" s="34"/>
      <x:c r="N247" s="34"/>
      <x:c r="O247" s="34"/>
      <x:c r="P247" s="34"/>
    </x:row>
    <x:row r="248">
      <x:c r="A248" s="34" t="n">
        <x:v>224</x:v>
      </x:c>
      <x:c r="B248" s="39" t="n">
        <x:v>0.8023635494755581</x:v>
      </x:c>
      <x:c r="C248" s="1" t="n">
        <x:f>IF(B248&lt;$B$6,1,0)</x:f>
        <x:v>0</x:v>
      </x:c>
      <x:c r="D248" s="1" t="n">
        <x:f>$B$7*$B$8*C248</x:f>
        <x:v>0</x:v>
      </x:c>
      <x:c r="E248" s="17" t="n">
        <x:f>(1-C248)*$B$9-C248*$B$8</x:f>
        <x:v>0.07</x:v>
      </x:c>
      <x:c r="F248" s="34"/>
      <x:c r="G248" s="34"/>
      <x:c r="H248" s="34"/>
      <x:c r="I248" s="34"/>
      <x:c r="J248" s="34"/>
      <x:c r="K248" s="34"/>
      <x:c r="L248" s="34"/>
      <x:c r="M248" s="34"/>
      <x:c r="N248" s="34"/>
      <x:c r="O248" s="34"/>
      <x:c r="P248" s="34"/>
    </x:row>
    <x:row r="249">
      <x:c r="A249" s="34" t="n">
        <x:v>225</x:v>
      </x:c>
      <x:c r="B249" s="39" t="n">
        <x:v>0.42306500009726733</x:v>
      </x:c>
      <x:c r="C249" s="1" t="n">
        <x:f>IF(B249&lt;$B$6,1,0)</x:f>
        <x:v>0</x:v>
      </x:c>
      <x:c r="D249" s="1" t="n">
        <x:f>$B$7*$B$8*C249</x:f>
        <x:v>0</x:v>
      </x:c>
      <x:c r="E249" s="17" t="n">
        <x:f>(1-C249)*$B$9-C249*$B$8</x:f>
        <x:v>0.07</x:v>
      </x:c>
      <x:c r="F249" s="34"/>
      <x:c r="G249" s="34"/>
      <x:c r="H249" s="34"/>
      <x:c r="I249" s="34"/>
      <x:c r="J249" s="34"/>
      <x:c r="K249" s="34"/>
      <x:c r="L249" s="34"/>
      <x:c r="M249" s="34"/>
      <x:c r="N249" s="34"/>
      <x:c r="O249" s="34"/>
      <x:c r="P249" s="34"/>
    </x:row>
    <x:row r="250">
      <x:c r="A250" s="34" t="n">
        <x:v>226</x:v>
      </x:c>
      <x:c r="B250" s="39" t="n">
        <x:v>0.5051611006492749</x:v>
      </x:c>
      <x:c r="C250" s="1" t="n">
        <x:f>IF(B250&lt;$B$6,1,0)</x:f>
        <x:v>0</x:v>
      </x:c>
      <x:c r="D250" s="1" t="n">
        <x:f>$B$7*$B$8*C250</x:f>
        <x:v>0</x:v>
      </x:c>
      <x:c r="E250" s="17" t="n">
        <x:f>(1-C250)*$B$9-C250*$B$8</x:f>
        <x:v>0.07</x:v>
      </x:c>
      <x:c r="F250" s="34"/>
      <x:c r="G250" s="34"/>
      <x:c r="H250" s="34"/>
      <x:c r="I250" s="34"/>
      <x:c r="J250" s="34"/>
      <x:c r="K250" s="34"/>
      <x:c r="L250" s="34"/>
      <x:c r="M250" s="34"/>
      <x:c r="N250" s="34"/>
      <x:c r="O250" s="34"/>
      <x:c r="P250" s="34"/>
    </x:row>
    <x:row r="251">
      <x:c r="A251" s="34" t="n">
        <x:v>227</x:v>
      </x:c>
      <x:c r="B251" s="39" t="n">
        <x:v>0.5169324310263619</x:v>
      </x:c>
      <x:c r="C251" s="1" t="n">
        <x:f>IF(B251&lt;$B$6,1,0)</x:f>
        <x:v>0</x:v>
      </x:c>
      <x:c r="D251" s="1" t="n">
        <x:f>$B$7*$B$8*C251</x:f>
        <x:v>0</x:v>
      </x:c>
      <x:c r="E251" s="17" t="n">
        <x:f>(1-C251)*$B$9-C251*$B$8</x:f>
        <x:v>0.07</x:v>
      </x:c>
      <x:c r="F251" s="34"/>
      <x:c r="G251" s="34"/>
      <x:c r="H251" s="34"/>
      <x:c r="I251" s="34"/>
      <x:c r="J251" s="34"/>
      <x:c r="K251" s="34"/>
      <x:c r="L251" s="34"/>
      <x:c r="M251" s="34"/>
      <x:c r="N251" s="34"/>
      <x:c r="O251" s="34"/>
      <x:c r="P251" s="34"/>
    </x:row>
    <x:row r="252">
      <x:c r="A252" s="34" t="n">
        <x:v>228</x:v>
      </x:c>
      <x:c r="B252" s="39" t="n">
        <x:v>0.19062835176009685</x:v>
      </x:c>
      <x:c r="C252" s="1" t="n">
        <x:f>IF(B252&lt;$B$6,1,0)</x:f>
        <x:v>0</x:v>
      </x:c>
      <x:c r="D252" s="1" t="n">
        <x:f>$B$7*$B$8*C252</x:f>
        <x:v>0</x:v>
      </x:c>
      <x:c r="E252" s="17" t="n">
        <x:f>(1-C252)*$B$9-C252*$B$8</x:f>
        <x:v>0.07</x:v>
      </x:c>
      <x:c r="F252" s="34"/>
      <x:c r="G252" s="34"/>
      <x:c r="H252" s="34"/>
      <x:c r="I252" s="34"/>
      <x:c r="J252" s="34"/>
      <x:c r="K252" s="34"/>
      <x:c r="L252" s="34"/>
      <x:c r="M252" s="34"/>
      <x:c r="N252" s="34"/>
      <x:c r="O252" s="34"/>
      <x:c r="P252" s="34"/>
    </x:row>
    <x:row r="253">
      <x:c r="A253" s="34" t="n">
        <x:v>229</x:v>
      </x:c>
      <x:c r="B253" s="39" t="n">
        <x:v>0.8930876719532534</x:v>
      </x:c>
      <x:c r="C253" s="1" t="n">
        <x:f>IF(B253&lt;$B$6,1,0)</x:f>
        <x:v>0</x:v>
      </x:c>
      <x:c r="D253" s="1" t="n">
        <x:f>$B$7*$B$8*C253</x:f>
        <x:v>0</x:v>
      </x:c>
      <x:c r="E253" s="17" t="n">
        <x:f>(1-C253)*$B$9-C253*$B$8</x:f>
        <x:v>0.07</x:v>
      </x:c>
      <x:c r="F253" s="34"/>
      <x:c r="G253" s="34"/>
      <x:c r="H253" s="34"/>
      <x:c r="I253" s="34"/>
      <x:c r="J253" s="34"/>
      <x:c r="K253" s="34"/>
      <x:c r="L253" s="34"/>
      <x:c r="M253" s="34"/>
      <x:c r="N253" s="34"/>
      <x:c r="O253" s="34"/>
      <x:c r="P253" s="34"/>
    </x:row>
    <x:row r="254">
      <x:c r="A254" s="34" t="n">
        <x:v>230</x:v>
      </x:c>
      <x:c r="B254" s="39" t="n">
        <x:v>0.9930321859428659</x:v>
      </x:c>
      <x:c r="C254" s="1" t="n">
        <x:f>IF(B254&lt;$B$6,1,0)</x:f>
        <x:v>0</x:v>
      </x:c>
      <x:c r="D254" s="1" t="n">
        <x:f>$B$7*$B$8*C254</x:f>
        <x:v>0</x:v>
      </x:c>
      <x:c r="E254" s="17" t="n">
        <x:f>(1-C254)*$B$9-C254*$B$8</x:f>
        <x:v>0.07</x:v>
      </x:c>
      <x:c r="F254" s="34"/>
      <x:c r="G254" s="34"/>
      <x:c r="H254" s="34"/>
      <x:c r="I254" s="34"/>
      <x:c r="J254" s="34"/>
      <x:c r="K254" s="34"/>
      <x:c r="L254" s="34"/>
      <x:c r="M254" s="34"/>
      <x:c r="N254" s="34"/>
      <x:c r="O254" s="34"/>
      <x:c r="P254" s="34"/>
    </x:row>
    <x:row r="255">
      <x:c r="A255" s="34" t="n">
        <x:v>231</x:v>
      </x:c>
      <x:c r="B255" s="39" t="n">
        <x:v>0.13518074562307447</x:v>
      </x:c>
      <x:c r="C255" s="1" t="n">
        <x:f>IF(B255&lt;$B$6,1,0)</x:f>
        <x:v>0</x:v>
      </x:c>
      <x:c r="D255" s="1" t="n">
        <x:f>$B$7*$B$8*C255</x:f>
        <x:v>0</x:v>
      </x:c>
      <x:c r="E255" s="17" t="n">
        <x:f>(1-C255)*$B$9-C255*$B$8</x:f>
        <x:v>0.07</x:v>
      </x:c>
      <x:c r="F255" s="34"/>
      <x:c r="G255" s="34"/>
      <x:c r="H255" s="34"/>
      <x:c r="I255" s="34"/>
      <x:c r="J255" s="34"/>
      <x:c r="K255" s="34"/>
      <x:c r="L255" s="34"/>
      <x:c r="M255" s="34"/>
      <x:c r="N255" s="34"/>
      <x:c r="O255" s="34"/>
      <x:c r="P255" s="34"/>
    </x:row>
    <x:row r="256">
      <x:c r="A256" s="34" t="n">
        <x:v>232</x:v>
      </x:c>
      <x:c r="B256" s="39" t="n">
        <x:v>0.9664824447827414</x:v>
      </x:c>
      <x:c r="C256" s="1" t="n">
        <x:f>IF(B256&lt;$B$6,1,0)</x:f>
        <x:v>0</x:v>
      </x:c>
      <x:c r="D256" s="1" t="n">
        <x:f>$B$7*$B$8*C256</x:f>
        <x:v>0</x:v>
      </x:c>
      <x:c r="E256" s="17" t="n">
        <x:f>(1-C256)*$B$9-C256*$B$8</x:f>
        <x:v>0.07</x:v>
      </x:c>
      <x:c r="F256" s="34"/>
      <x:c r="G256" s="34"/>
      <x:c r="H256" s="34"/>
      <x:c r="I256" s="34"/>
      <x:c r="J256" s="34"/>
      <x:c r="K256" s="34"/>
      <x:c r="L256" s="34"/>
      <x:c r="M256" s="34"/>
      <x:c r="N256" s="34"/>
      <x:c r="O256" s="34"/>
      <x:c r="P256" s="34"/>
    </x:row>
    <x:row r="257">
      <x:c r="A257" s="34" t="n">
        <x:v>233</x:v>
      </x:c>
      <x:c r="B257" s="39" t="n">
        <x:v>0.4272761893225834</x:v>
      </x:c>
      <x:c r="C257" s="1" t="n">
        <x:f>IF(B257&lt;$B$6,1,0)</x:f>
        <x:v>0</x:v>
      </x:c>
      <x:c r="D257" s="1" t="n">
        <x:f>$B$7*$B$8*C257</x:f>
        <x:v>0</x:v>
      </x:c>
      <x:c r="E257" s="17" t="n">
        <x:f>(1-C257)*$B$9-C257*$B$8</x:f>
        <x:v>0.07</x:v>
      </x:c>
      <x:c r="F257" s="34"/>
      <x:c r="G257" s="34"/>
      <x:c r="H257" s="34"/>
      <x:c r="I257" s="34"/>
      <x:c r="J257" s="34"/>
      <x:c r="K257" s="34"/>
      <x:c r="L257" s="34"/>
      <x:c r="M257" s="34"/>
      <x:c r="N257" s="34"/>
      <x:c r="O257" s="34"/>
      <x:c r="P257" s="34"/>
    </x:row>
    <x:row r="258">
      <x:c r="A258" s="34" t="n">
        <x:v>234</x:v>
      </x:c>
      <x:c r="B258" s="39" t="n">
        <x:v>0.13490636984352022</x:v>
      </x:c>
      <x:c r="C258" s="1" t="n">
        <x:f>IF(B258&lt;$B$6,1,0)</x:f>
        <x:v>0</x:v>
      </x:c>
      <x:c r="D258" s="1" t="n">
        <x:f>$B$7*$B$8*C258</x:f>
        <x:v>0</x:v>
      </x:c>
      <x:c r="E258" s="17" t="n">
        <x:f>(1-C258)*$B$9-C258*$B$8</x:f>
        <x:v>0.07</x:v>
      </x:c>
      <x:c r="F258" s="34"/>
      <x:c r="G258" s="34"/>
      <x:c r="H258" s="34"/>
      <x:c r="I258" s="34"/>
      <x:c r="J258" s="34"/>
      <x:c r="K258" s="34"/>
      <x:c r="L258" s="34"/>
      <x:c r="M258" s="34"/>
      <x:c r="N258" s="34"/>
      <x:c r="O258" s="34"/>
      <x:c r="P258" s="34"/>
    </x:row>
    <x:row r="259">
      <x:c r="A259" s="34" t="n">
        <x:v>235</x:v>
      </x:c>
      <x:c r="B259" s="39" t="n">
        <x:v>0.2611379822483286</x:v>
      </x:c>
      <x:c r="C259" s="1" t="n">
        <x:f>IF(B259&lt;$B$6,1,0)</x:f>
        <x:v>0</x:v>
      </x:c>
      <x:c r="D259" s="1" t="n">
        <x:f>$B$7*$B$8*C259</x:f>
        <x:v>0</x:v>
      </x:c>
      <x:c r="E259" s="17" t="n">
        <x:f>(1-C259)*$B$9-C259*$B$8</x:f>
        <x:v>0.07</x:v>
      </x:c>
      <x:c r="F259" s="34"/>
      <x:c r="G259" s="34"/>
      <x:c r="H259" s="34"/>
      <x:c r="I259" s="34"/>
      <x:c r="J259" s="34"/>
      <x:c r="K259" s="34"/>
      <x:c r="L259" s="34"/>
      <x:c r="M259" s="34"/>
      <x:c r="N259" s="34"/>
      <x:c r="O259" s="34"/>
      <x:c r="P259" s="34"/>
    </x:row>
    <x:row r="260">
      <x:c r="A260" s="34" t="n">
        <x:v>236</x:v>
      </x:c>
      <x:c r="B260" s="39" t="n">
        <x:v>0.93577609595377</x:v>
      </x:c>
      <x:c r="C260" s="1" t="n">
        <x:f>IF(B260&lt;$B$6,1,0)</x:f>
        <x:v>0</x:v>
      </x:c>
      <x:c r="D260" s="1" t="n">
        <x:f>$B$7*$B$8*C260</x:f>
        <x:v>0</x:v>
      </x:c>
      <x:c r="E260" s="17" t="n">
        <x:f>(1-C260)*$B$9-C260*$B$8</x:f>
        <x:v>0.07</x:v>
      </x:c>
      <x:c r="F260" s="34"/>
      <x:c r="G260" s="34"/>
      <x:c r="H260" s="34"/>
      <x:c r="I260" s="34"/>
      <x:c r="J260" s="34"/>
      <x:c r="K260" s="34"/>
      <x:c r="L260" s="34"/>
      <x:c r="M260" s="34"/>
      <x:c r="N260" s="34"/>
      <x:c r="O260" s="34"/>
      <x:c r="P260" s="34"/>
    </x:row>
    <x:row r="261">
      <x:c r="A261" s="34" t="n">
        <x:v>237</x:v>
      </x:c>
      <x:c r="B261" s="39" t="n">
        <x:v>0.9419916457263753</x:v>
      </x:c>
      <x:c r="C261" s="1" t="n">
        <x:f>IF(B261&lt;$B$6,1,0)</x:f>
        <x:v>0</x:v>
      </x:c>
      <x:c r="D261" s="1" t="n">
        <x:f>$B$7*$B$8*C261</x:f>
        <x:v>0</x:v>
      </x:c>
      <x:c r="E261" s="17" t="n">
        <x:f>(1-C261)*$B$9-C261*$B$8</x:f>
        <x:v>0.07</x:v>
      </x:c>
      <x:c r="F261" s="34"/>
      <x:c r="G261" s="34"/>
      <x:c r="H261" s="34"/>
      <x:c r="I261" s="34"/>
      <x:c r="J261" s="34"/>
      <x:c r="K261" s="34"/>
      <x:c r="L261" s="34"/>
      <x:c r="M261" s="34"/>
      <x:c r="N261" s="34"/>
      <x:c r="O261" s="34"/>
      <x:c r="P261" s="34"/>
    </x:row>
    <x:row r="262">
      <x:c r="A262" s="34" t="n">
        <x:v>238</x:v>
      </x:c>
      <x:c r="B262" s="39" t="n">
        <x:v>0.879976891563274</x:v>
      </x:c>
      <x:c r="C262" s="1" t="n">
        <x:f>IF(B262&lt;$B$6,1,0)</x:f>
        <x:v>0</x:v>
      </x:c>
      <x:c r="D262" s="1" t="n">
        <x:f>$B$7*$B$8*C262</x:f>
        <x:v>0</x:v>
      </x:c>
      <x:c r="E262" s="17" t="n">
        <x:f>(1-C262)*$B$9-C262*$B$8</x:f>
        <x:v>0.07</x:v>
      </x:c>
      <x:c r="F262" s="34"/>
      <x:c r="G262" s="34"/>
      <x:c r="H262" s="34"/>
      <x:c r="I262" s="34"/>
      <x:c r="J262" s="34"/>
      <x:c r="K262" s="34"/>
      <x:c r="L262" s="34"/>
      <x:c r="M262" s="34"/>
      <x:c r="N262" s="34"/>
      <x:c r="O262" s="34"/>
      <x:c r="P262" s="34"/>
    </x:row>
    <x:row r="263">
      <x:c r="A263" s="34" t="n">
        <x:v>239</x:v>
      </x:c>
      <x:c r="B263" s="39" t="n">
        <x:v>0.7713035553460941</x:v>
      </x:c>
      <x:c r="C263" s="1" t="n">
        <x:f>IF(B263&lt;$B$6,1,0)</x:f>
        <x:v>0</x:v>
      </x:c>
      <x:c r="D263" s="1" t="n">
        <x:f>$B$7*$B$8*C263</x:f>
        <x:v>0</x:v>
      </x:c>
      <x:c r="E263" s="17" t="n">
        <x:f>(1-C263)*$B$9-C263*$B$8</x:f>
        <x:v>0.07</x:v>
      </x:c>
      <x:c r="F263" s="34"/>
      <x:c r="G263" s="34"/>
      <x:c r="H263" s="34"/>
      <x:c r="I263" s="34"/>
      <x:c r="J263" s="34"/>
      <x:c r="K263" s="34"/>
      <x:c r="L263" s="34"/>
      <x:c r="M263" s="34"/>
      <x:c r="N263" s="34"/>
      <x:c r="O263" s="34"/>
      <x:c r="P263" s="34"/>
    </x:row>
    <x:row r="264">
      <x:c r="A264" s="34" t="n">
        <x:v>240</x:v>
      </x:c>
      <x:c r="B264" s="39" t="n">
        <x:v>0.28633665398228914</x:v>
      </x:c>
      <x:c r="C264" s="1" t="n">
        <x:f>IF(B264&lt;$B$6,1,0)</x:f>
        <x:v>0</x:v>
      </x:c>
      <x:c r="D264" s="1" t="n">
        <x:f>$B$7*$B$8*C264</x:f>
        <x:v>0</x:v>
      </x:c>
      <x:c r="E264" s="17" t="n">
        <x:f>(1-C264)*$B$9-C264*$B$8</x:f>
        <x:v>0.07</x:v>
      </x:c>
      <x:c r="F264" s="34"/>
      <x:c r="G264" s="34"/>
      <x:c r="H264" s="34"/>
      <x:c r="I264" s="34"/>
      <x:c r="J264" s="34"/>
      <x:c r="K264" s="34"/>
      <x:c r="L264" s="34"/>
      <x:c r="M264" s="34"/>
      <x:c r="N264" s="34"/>
      <x:c r="O264" s="34"/>
      <x:c r="P264" s="34"/>
    </x:row>
    <x:row r="265">
      <x:c r="A265" s="34" t="n">
        <x:v>241</x:v>
      </x:c>
      <x:c r="B265" s="39" t="n">
        <x:v>0.754844066570513</x:v>
      </x:c>
      <x:c r="C265" s="1" t="n">
        <x:f>IF(B265&lt;$B$6,1,0)</x:f>
        <x:v>0</x:v>
      </x:c>
      <x:c r="D265" s="1" t="n">
        <x:f>$B$7*$B$8*C265</x:f>
        <x:v>0</x:v>
      </x:c>
      <x:c r="E265" s="17" t="n">
        <x:f>(1-C265)*$B$9-C265*$B$8</x:f>
        <x:v>0.07</x:v>
      </x:c>
      <x:c r="F265" s="34"/>
      <x:c r="G265" s="34"/>
      <x:c r="H265" s="34"/>
      <x:c r="I265" s="34"/>
      <x:c r="J265" s="34"/>
      <x:c r="K265" s="34"/>
      <x:c r="L265" s="34"/>
      <x:c r="M265" s="34"/>
      <x:c r="N265" s="34"/>
      <x:c r="O265" s="34"/>
      <x:c r="P265" s="34"/>
    </x:row>
    <x:row r="266">
      <x:c r="A266" s="34" t="n">
        <x:v>242</x:v>
      </x:c>
      <x:c r="B266" s="39" t="n">
        <x:v>0.05578247981611639</x:v>
      </x:c>
      <x:c r="C266" s="1" t="n">
        <x:f>IF(B266&lt;$B$6,1,0)</x:f>
        <x:v>0</x:v>
      </x:c>
      <x:c r="D266" s="1" t="n">
        <x:f>$B$7*$B$8*C266</x:f>
        <x:v>0</x:v>
      </x:c>
      <x:c r="E266" s="17" t="n">
        <x:f>(1-C266)*$B$9-C266*$B$8</x:f>
        <x:v>0.07</x:v>
      </x:c>
      <x:c r="F266" s="34"/>
      <x:c r="G266" s="34"/>
      <x:c r="H266" s="34"/>
      <x:c r="I266" s="34"/>
      <x:c r="J266" s="34"/>
      <x:c r="K266" s="34"/>
      <x:c r="L266" s="34"/>
      <x:c r="M266" s="34"/>
      <x:c r="N266" s="34"/>
      <x:c r="O266" s="34"/>
      <x:c r="P266" s="34"/>
    </x:row>
    <x:row r="267">
      <x:c r="A267" s="34" t="n">
        <x:v>243</x:v>
      </x:c>
      <x:c r="B267" s="39" t="n">
        <x:v>0.5680901178857312</x:v>
      </x:c>
      <x:c r="C267" s="1" t="n">
        <x:f>IF(B267&lt;$B$6,1,0)</x:f>
        <x:v>0</x:v>
      </x:c>
      <x:c r="D267" s="1" t="n">
        <x:f>$B$7*$B$8*C267</x:f>
        <x:v>0</x:v>
      </x:c>
      <x:c r="E267" s="17" t="n">
        <x:f>(1-C267)*$B$9-C267*$B$8</x:f>
        <x:v>0.07</x:v>
      </x:c>
      <x:c r="F267" s="34"/>
      <x:c r="G267" s="34"/>
      <x:c r="H267" s="34"/>
      <x:c r="I267" s="34"/>
      <x:c r="J267" s="34"/>
      <x:c r="K267" s="34"/>
      <x:c r="L267" s="34"/>
      <x:c r="M267" s="34"/>
      <x:c r="N267" s="34"/>
      <x:c r="O267" s="34"/>
      <x:c r="P267" s="34"/>
    </x:row>
    <x:row r="268">
      <x:c r="A268" s="34" t="n">
        <x:v>244</x:v>
      </x:c>
      <x:c r="B268" s="39" t="n">
        <x:v>0.4393479434074834</x:v>
      </x:c>
      <x:c r="C268" s="1" t="n">
        <x:f>IF(B268&lt;$B$6,1,0)</x:f>
        <x:v>0</x:v>
      </x:c>
      <x:c r="D268" s="1" t="n">
        <x:f>$B$7*$B$8*C268</x:f>
        <x:v>0</x:v>
      </x:c>
      <x:c r="E268" s="17" t="n">
        <x:f>(1-C268)*$B$9-C268*$B$8</x:f>
        <x:v>0.07</x:v>
      </x:c>
      <x:c r="F268" s="34"/>
      <x:c r="G268" s="34"/>
      <x:c r="H268" s="34"/>
      <x:c r="I268" s="34"/>
      <x:c r="J268" s="34"/>
      <x:c r="K268" s="34"/>
      <x:c r="L268" s="34"/>
      <x:c r="M268" s="34"/>
      <x:c r="N268" s="34"/>
      <x:c r="O268" s="34"/>
      <x:c r="P268" s="34"/>
    </x:row>
    <x:row r="269">
      <x:c r="A269" s="34" t="n">
        <x:v>245</x:v>
      </x:c>
      <x:c r="B269" s="39" t="n">
        <x:v>0.8713745380518958</x:v>
      </x:c>
      <x:c r="C269" s="1" t="n">
        <x:f>IF(B269&lt;$B$6,1,0)</x:f>
        <x:v>0</x:v>
      </x:c>
      <x:c r="D269" s="1" t="n">
        <x:f>$B$7*$B$8*C269</x:f>
        <x:v>0</x:v>
      </x:c>
      <x:c r="E269" s="17" t="n">
        <x:f>(1-C269)*$B$9-C269*$B$8</x:f>
        <x:v>0.07</x:v>
      </x:c>
      <x:c r="F269" s="34"/>
      <x:c r="G269" s="34"/>
      <x:c r="H269" s="34"/>
      <x:c r="I269" s="34"/>
      <x:c r="J269" s="34"/>
      <x:c r="K269" s="34"/>
      <x:c r="L269" s="34"/>
      <x:c r="M269" s="34"/>
      <x:c r="N269" s="34"/>
      <x:c r="O269" s="34"/>
      <x:c r="P269" s="34"/>
    </x:row>
    <x:row r="270">
      <x:c r="A270" s="34" t="n">
        <x:v>246</x:v>
      </x:c>
      <x:c r="B270" s="39" t="n">
        <x:v>0.9388250285992399</x:v>
      </x:c>
      <x:c r="C270" s="1" t="n">
        <x:f>IF(B270&lt;$B$6,1,0)</x:f>
        <x:v>0</x:v>
      </x:c>
      <x:c r="D270" s="1" t="n">
        <x:f>$B$7*$B$8*C270</x:f>
        <x:v>0</x:v>
      </x:c>
      <x:c r="E270" s="17" t="n">
        <x:f>(1-C270)*$B$9-C270*$B$8</x:f>
        <x:v>0.07</x:v>
      </x:c>
      <x:c r="F270" s="34"/>
      <x:c r="G270" s="34"/>
      <x:c r="H270" s="34"/>
      <x:c r="I270" s="34"/>
      <x:c r="J270" s="34"/>
      <x:c r="K270" s="34"/>
      <x:c r="L270" s="34"/>
      <x:c r="M270" s="34"/>
      <x:c r="N270" s="34"/>
      <x:c r="O270" s="34"/>
      <x:c r="P270" s="34"/>
    </x:row>
    <x:row r="271">
      <x:c r="A271" s="34" t="n">
        <x:v>247</x:v>
      </x:c>
      <x:c r="B271" s="39" t="n">
        <x:v>0.9666033465182409</x:v>
      </x:c>
      <x:c r="C271" s="1" t="n">
        <x:f>IF(B271&lt;$B$6,1,0)</x:f>
        <x:v>0</x:v>
      </x:c>
      <x:c r="D271" s="1" t="n">
        <x:f>$B$7*$B$8*C271</x:f>
        <x:v>0</x:v>
      </x:c>
      <x:c r="E271" s="17" t="n">
        <x:f>(1-C271)*$B$9-C271*$B$8</x:f>
        <x:v>0.07</x:v>
      </x:c>
      <x:c r="F271" s="34"/>
      <x:c r="G271" s="34"/>
      <x:c r="H271" s="34"/>
      <x:c r="I271" s="34"/>
      <x:c r="J271" s="34"/>
      <x:c r="K271" s="34"/>
      <x:c r="L271" s="34"/>
      <x:c r="M271" s="34"/>
      <x:c r="N271" s="34"/>
      <x:c r="O271" s="34"/>
      <x:c r="P271" s="34"/>
    </x:row>
    <x:row r="272">
      <x:c r="A272" s="34" t="n">
        <x:v>248</x:v>
      </x:c>
      <x:c r="B272" s="39" t="n">
        <x:v>0.6712374716298655</x:v>
      </x:c>
      <x:c r="C272" s="1" t="n">
        <x:f>IF(B272&lt;$B$6,1,0)</x:f>
        <x:v>0</x:v>
      </x:c>
      <x:c r="D272" s="1" t="n">
        <x:f>$B$7*$B$8*C272</x:f>
        <x:v>0</x:v>
      </x:c>
      <x:c r="E272" s="17" t="n">
        <x:f>(1-C272)*$B$9-C272*$B$8</x:f>
        <x:v>0.07</x:v>
      </x:c>
      <x:c r="F272" s="34"/>
      <x:c r="G272" s="34"/>
      <x:c r="H272" s="34"/>
      <x:c r="I272" s="34"/>
      <x:c r="J272" s="34"/>
      <x:c r="K272" s="34"/>
      <x:c r="L272" s="34"/>
      <x:c r="M272" s="34"/>
      <x:c r="N272" s="34"/>
      <x:c r="O272" s="34"/>
      <x:c r="P272" s="34"/>
    </x:row>
    <x:row r="273">
      <x:c r="A273" s="34" t="n">
        <x:v>249</x:v>
      </x:c>
      <x:c r="B273" s="39" t="n">
        <x:v>0.7883388985646889</x:v>
      </x:c>
      <x:c r="C273" s="1" t="n">
        <x:f>IF(B273&lt;$B$6,1,0)</x:f>
        <x:v>0</x:v>
      </x:c>
      <x:c r="D273" s="1" t="n">
        <x:f>$B$7*$B$8*C273</x:f>
        <x:v>0</x:v>
      </x:c>
      <x:c r="E273" s="17" t="n">
        <x:f>(1-C273)*$B$9-C273*$B$8</x:f>
        <x:v>0.07</x:v>
      </x:c>
      <x:c r="F273" s="34"/>
      <x:c r="G273" s="34"/>
      <x:c r="H273" s="34"/>
      <x:c r="I273" s="34"/>
      <x:c r="J273" s="34"/>
      <x:c r="K273" s="34"/>
      <x:c r="L273" s="34"/>
      <x:c r="M273" s="34"/>
      <x:c r="N273" s="34"/>
      <x:c r="O273" s="34"/>
      <x:c r="P273" s="34"/>
    </x:row>
    <x:row r="274">
      <x:c r="A274" s="34" t="n">
        <x:v>250</x:v>
      </x:c>
      <x:c r="B274" s="39" t="n">
        <x:v>0.041007585474289954</x:v>
      </x:c>
      <x:c r="C274" s="1" t="n">
        <x:f>IF(B274&lt;$B$6,1,0)</x:f>
        <x:v>0</x:v>
      </x:c>
      <x:c r="D274" s="1" t="n">
        <x:f>$B$7*$B$8*C274</x:f>
        <x:v>0</x:v>
      </x:c>
      <x:c r="E274" s="17" t="n">
        <x:f>(1-C274)*$B$9-C274*$B$8</x:f>
        <x:v>0.07</x:v>
      </x:c>
      <x:c r="F274" s="34"/>
      <x:c r="G274" s="34"/>
      <x:c r="H274" s="34"/>
      <x:c r="I274" s="34"/>
      <x:c r="J274" s="34"/>
      <x:c r="K274" s="34"/>
      <x:c r="L274" s="34"/>
      <x:c r="M274" s="34"/>
      <x:c r="N274" s="34"/>
      <x:c r="O274" s="34"/>
      <x:c r="P274" s="34"/>
    </x:row>
    <x:row r="275">
      <x:c r="A275" s="34" t="n">
        <x:v>251</x:v>
      </x:c>
      <x:c r="B275" s="39" t="n">
        <x:v>0.3870857892325148</x:v>
      </x:c>
      <x:c r="C275" s="1" t="n">
        <x:f>IF(B275&lt;$B$6,1,0)</x:f>
        <x:v>0</x:v>
      </x:c>
      <x:c r="D275" s="1" t="n">
        <x:f>$B$7*$B$8*C275</x:f>
        <x:v>0</x:v>
      </x:c>
      <x:c r="E275" s="17" t="n">
        <x:f>(1-C275)*$B$9-C275*$B$8</x:f>
        <x:v>0.07</x:v>
      </x:c>
      <x:c r="F275" s="34"/>
      <x:c r="G275" s="34"/>
      <x:c r="H275" s="34"/>
      <x:c r="I275" s="34"/>
      <x:c r="J275" s="34"/>
      <x:c r="K275" s="34"/>
      <x:c r="L275" s="34"/>
      <x:c r="M275" s="34"/>
      <x:c r="N275" s="34"/>
      <x:c r="O275" s="34"/>
      <x:c r="P275" s="34"/>
    </x:row>
    <x:row r="276">
      <x:c r="A276" s="34" t="n">
        <x:v>252</x:v>
      </x:c>
      <x:c r="B276" s="39" t="n">
        <x:v>0.20919644844252616</x:v>
      </x:c>
      <x:c r="C276" s="1" t="n">
        <x:f>IF(B276&lt;$B$6,1,0)</x:f>
        <x:v>0</x:v>
      </x:c>
      <x:c r="D276" s="1" t="n">
        <x:f>$B$7*$B$8*C276</x:f>
        <x:v>0</x:v>
      </x:c>
      <x:c r="E276" s="17" t="n">
        <x:f>(1-C276)*$B$9-C276*$B$8</x:f>
        <x:v>0.07</x:v>
      </x:c>
      <x:c r="F276" s="34"/>
      <x:c r="G276" s="34"/>
      <x:c r="H276" s="34"/>
      <x:c r="I276" s="34"/>
      <x:c r="J276" s="34"/>
      <x:c r="K276" s="34"/>
      <x:c r="L276" s="34"/>
      <x:c r="M276" s="34"/>
      <x:c r="N276" s="34"/>
      <x:c r="O276" s="34"/>
      <x:c r="P276" s="34"/>
    </x:row>
    <x:row r="277">
      <x:c r="A277" s="34" t="n">
        <x:v>253</x:v>
      </x:c>
      <x:c r="B277" s="39" t="n">
        <x:v>0.9542179926065728</x:v>
      </x:c>
      <x:c r="C277" s="1" t="n">
        <x:f>IF(B277&lt;$B$6,1,0)</x:f>
        <x:v>0</x:v>
      </x:c>
      <x:c r="D277" s="1" t="n">
        <x:f>$B$7*$B$8*C277</x:f>
        <x:v>0</x:v>
      </x:c>
      <x:c r="E277" s="17" t="n">
        <x:f>(1-C277)*$B$9-C277*$B$8</x:f>
        <x:v>0.07</x:v>
      </x:c>
      <x:c r="F277" s="34"/>
      <x:c r="G277" s="34"/>
      <x:c r="H277" s="34"/>
      <x:c r="I277" s="34"/>
      <x:c r="J277" s="34"/>
      <x:c r="K277" s="34"/>
      <x:c r="L277" s="34"/>
      <x:c r="M277" s="34"/>
      <x:c r="N277" s="34"/>
      <x:c r="O277" s="34"/>
      <x:c r="P277" s="34"/>
    </x:row>
    <x:row r="278">
      <x:c r="A278" s="34" t="n">
        <x:v>254</x:v>
      </x:c>
      <x:c r="B278" s="39" t="n">
        <x:v>0.9400176523486152</x:v>
      </x:c>
      <x:c r="C278" s="1" t="n">
        <x:f>IF(B278&lt;$B$6,1,0)</x:f>
        <x:v>0</x:v>
      </x:c>
      <x:c r="D278" s="1" t="n">
        <x:f>$B$7*$B$8*C278</x:f>
        <x:v>0</x:v>
      </x:c>
      <x:c r="E278" s="17" t="n">
        <x:f>(1-C278)*$B$9-C278*$B$8</x:f>
        <x:v>0.07</x:v>
      </x:c>
      <x:c r="F278" s="34"/>
      <x:c r="G278" s="34"/>
      <x:c r="H278" s="34"/>
      <x:c r="I278" s="34"/>
      <x:c r="J278" s="34"/>
      <x:c r="K278" s="34"/>
      <x:c r="L278" s="34"/>
      <x:c r="M278" s="34"/>
      <x:c r="N278" s="34"/>
      <x:c r="O278" s="34"/>
      <x:c r="P278" s="34"/>
    </x:row>
    <x:row r="279">
      <x:c r="A279" s="34" t="n">
        <x:v>255</x:v>
      </x:c>
      <x:c r="B279" s="39" t="n">
        <x:v>0.11864977551158518</x:v>
      </x:c>
      <x:c r="C279" s="1" t="n">
        <x:f>IF(B279&lt;$B$6,1,0)</x:f>
        <x:v>0</x:v>
      </x:c>
      <x:c r="D279" s="1" t="n">
        <x:f>$B$7*$B$8*C279</x:f>
        <x:v>0</x:v>
      </x:c>
      <x:c r="E279" s="17" t="n">
        <x:f>(1-C279)*$B$9-C279*$B$8</x:f>
        <x:v>0.07</x:v>
      </x:c>
      <x:c r="F279" s="34"/>
      <x:c r="G279" s="34"/>
      <x:c r="H279" s="34"/>
      <x:c r="I279" s="34"/>
      <x:c r="J279" s="34"/>
      <x:c r="K279" s="34"/>
      <x:c r="L279" s="34"/>
      <x:c r="M279" s="34"/>
      <x:c r="N279" s="34"/>
      <x:c r="O279" s="34"/>
      <x:c r="P279" s="34"/>
    </x:row>
    <x:row r="280">
      <x:c r="A280" s="34" t="n">
        <x:v>256</x:v>
      </x:c>
      <x:c r="B280" s="39" t="n">
        <x:v>0.7534576180623844</x:v>
      </x:c>
      <x:c r="C280" s="1" t="n">
        <x:f>IF(B280&lt;$B$6,1,0)</x:f>
        <x:v>0</x:v>
      </x:c>
      <x:c r="D280" s="1" t="n">
        <x:f>$B$7*$B$8*C280</x:f>
        <x:v>0</x:v>
      </x:c>
      <x:c r="E280" s="17" t="n">
        <x:f>(1-C280)*$B$9-C280*$B$8</x:f>
        <x:v>0.07</x:v>
      </x:c>
      <x:c r="F280" s="34"/>
      <x:c r="G280" s="34"/>
      <x:c r="H280" s="34"/>
      <x:c r="I280" s="34"/>
      <x:c r="J280" s="34"/>
      <x:c r="K280" s="34"/>
      <x:c r="L280" s="34"/>
      <x:c r="M280" s="34"/>
      <x:c r="N280" s="34"/>
      <x:c r="O280" s="34"/>
      <x:c r="P280" s="34"/>
    </x:row>
    <x:row r="281">
      <x:c r="A281" s="34" t="n">
        <x:v>257</x:v>
      </x:c>
      <x:c r="B281" s="39" t="n">
        <x:v>0.2775794871849939</x:v>
      </x:c>
      <x:c r="C281" s="1" t="n">
        <x:f>IF(B281&lt;$B$6,1,0)</x:f>
        <x:v>0</x:v>
      </x:c>
      <x:c r="D281" s="1" t="n">
        <x:f>$B$7*$B$8*C281</x:f>
        <x:v>0</x:v>
      </x:c>
      <x:c r="E281" s="17" t="n">
        <x:f>(1-C281)*$B$9-C281*$B$8</x:f>
        <x:v>0.07</x:v>
      </x:c>
      <x:c r="F281" s="34"/>
      <x:c r="G281" s="34"/>
      <x:c r="H281" s="34"/>
      <x:c r="I281" s="34"/>
      <x:c r="J281" s="34"/>
      <x:c r="K281" s="34"/>
      <x:c r="L281" s="34"/>
      <x:c r="M281" s="34"/>
      <x:c r="N281" s="34"/>
      <x:c r="O281" s="34"/>
      <x:c r="P281" s="34"/>
    </x:row>
    <x:row r="282">
      <x:c r="A282" s="34" t="n">
        <x:v>258</x:v>
      </x:c>
      <x:c r="B282" s="39" t="n">
        <x:v>0.23178079875651747</x:v>
      </x:c>
      <x:c r="C282" s="1" t="n">
        <x:f>IF(B282&lt;$B$6,1,0)</x:f>
        <x:v>0</x:v>
      </x:c>
      <x:c r="D282" s="1" t="n">
        <x:f>$B$7*$B$8*C282</x:f>
        <x:v>0</x:v>
      </x:c>
      <x:c r="E282" s="17" t="n">
        <x:f>(1-C282)*$B$9-C282*$B$8</x:f>
        <x:v>0.07</x:v>
      </x:c>
      <x:c r="F282" s="34"/>
      <x:c r="G282" s="34"/>
      <x:c r="H282" s="34"/>
      <x:c r="I282" s="34"/>
      <x:c r="J282" s="34"/>
      <x:c r="K282" s="34"/>
      <x:c r="L282" s="34"/>
      <x:c r="M282" s="34"/>
      <x:c r="N282" s="34"/>
      <x:c r="O282" s="34"/>
      <x:c r="P282" s="34"/>
    </x:row>
    <x:row r="283">
      <x:c r="A283" s="34" t="n">
        <x:v>259</x:v>
      </x:c>
      <x:c r="B283" s="39" t="n">
        <x:v>0.16992438898887485</x:v>
      </x:c>
      <x:c r="C283" s="1" t="n">
        <x:f>IF(B283&lt;$B$6,1,0)</x:f>
        <x:v>0</x:v>
      </x:c>
      <x:c r="D283" s="1" t="n">
        <x:f>$B$7*$B$8*C283</x:f>
        <x:v>0</x:v>
      </x:c>
      <x:c r="E283" s="17" t="n">
        <x:f>(1-C283)*$B$9-C283*$B$8</x:f>
        <x:v>0.07</x:v>
      </x:c>
      <x:c r="F283" s="34"/>
      <x:c r="G283" s="34"/>
      <x:c r="H283" s="34"/>
      <x:c r="I283" s="34"/>
      <x:c r="J283" s="34"/>
      <x:c r="K283" s="34"/>
      <x:c r="L283" s="34"/>
      <x:c r="M283" s="34"/>
      <x:c r="N283" s="34"/>
      <x:c r="O283" s="34"/>
      <x:c r="P283" s="34"/>
    </x:row>
    <x:row r="284">
      <x:c r="A284" s="34" t="n">
        <x:v>260</x:v>
      </x:c>
      <x:c r="B284" s="39" t="n">
        <x:v>0.6294559036614373</x:v>
      </x:c>
      <x:c r="C284" s="1" t="n">
        <x:f>IF(B284&lt;$B$6,1,0)</x:f>
        <x:v>0</x:v>
      </x:c>
      <x:c r="D284" s="1" t="n">
        <x:f>$B$7*$B$8*C284</x:f>
        <x:v>0</x:v>
      </x:c>
      <x:c r="E284" s="17" t="n">
        <x:f>(1-C284)*$B$9-C284*$B$8</x:f>
        <x:v>0.07</x:v>
      </x:c>
      <x:c r="F284" s="34"/>
      <x:c r="G284" s="34"/>
      <x:c r="H284" s="34"/>
      <x:c r="I284" s="34"/>
      <x:c r="J284" s="34"/>
      <x:c r="K284" s="34"/>
      <x:c r="L284" s="34"/>
      <x:c r="M284" s="34"/>
      <x:c r="N284" s="34"/>
      <x:c r="O284" s="34"/>
      <x:c r="P284" s="34"/>
    </x:row>
    <x:row r="285">
      <x:c r="A285" s="34" t="n">
        <x:v>261</x:v>
      </x:c>
      <x:c r="B285" s="39" t="n">
        <x:v>0.3239162507234141</x:v>
      </x:c>
      <x:c r="C285" s="1" t="n">
        <x:f>IF(B285&lt;$B$6,1,0)</x:f>
        <x:v>0</x:v>
      </x:c>
      <x:c r="D285" s="1" t="n">
        <x:f>$B$7*$B$8*C285</x:f>
        <x:v>0</x:v>
      </x:c>
      <x:c r="E285" s="17" t="n">
        <x:f>(1-C285)*$B$9-C285*$B$8</x:f>
        <x:v>0.07</x:v>
      </x:c>
      <x:c r="F285" s="34"/>
      <x:c r="G285" s="34"/>
      <x:c r="H285" s="34"/>
      <x:c r="I285" s="34"/>
      <x:c r="J285" s="34"/>
      <x:c r="K285" s="34"/>
      <x:c r="L285" s="34"/>
      <x:c r="M285" s="34"/>
      <x:c r="N285" s="34"/>
      <x:c r="O285" s="34"/>
      <x:c r="P285" s="34"/>
    </x:row>
    <x:row r="286">
      <x:c r="A286" s="34" t="n">
        <x:v>262</x:v>
      </x:c>
      <x:c r="B286" s="39" t="n">
        <x:v>0.9331095876405016</x:v>
      </x:c>
      <x:c r="C286" s="1" t="n">
        <x:f>IF(B286&lt;$B$6,1,0)</x:f>
        <x:v>0</x:v>
      </x:c>
      <x:c r="D286" s="1" t="n">
        <x:f>$B$7*$B$8*C286</x:f>
        <x:v>0</x:v>
      </x:c>
      <x:c r="E286" s="17" t="n">
        <x:f>(1-C286)*$B$9-C286*$B$8</x:f>
        <x:v>0.07</x:v>
      </x:c>
      <x:c r="F286" s="34"/>
      <x:c r="G286" s="34"/>
      <x:c r="H286" s="34"/>
      <x:c r="I286" s="34"/>
      <x:c r="J286" s="34"/>
      <x:c r="K286" s="34"/>
      <x:c r="L286" s="34"/>
      <x:c r="M286" s="34"/>
      <x:c r="N286" s="34"/>
      <x:c r="O286" s="34"/>
      <x:c r="P286" s="34"/>
    </x:row>
    <x:row r="287">
      <x:c r="A287" s="34" t="n">
        <x:v>263</x:v>
      </x:c>
      <x:c r="B287" s="39" t="n">
        <x:v>0.4722415026044473</x:v>
      </x:c>
      <x:c r="C287" s="1" t="n">
        <x:f>IF(B287&lt;$B$6,1,0)</x:f>
        <x:v>0</x:v>
      </x:c>
      <x:c r="D287" s="1" t="n">
        <x:f>$B$7*$B$8*C287</x:f>
        <x:v>0</x:v>
      </x:c>
      <x:c r="E287" s="17" t="n">
        <x:f>(1-C287)*$B$9-C287*$B$8</x:f>
        <x:v>0.07</x:v>
      </x:c>
      <x:c r="F287" s="34"/>
      <x:c r="G287" s="34"/>
      <x:c r="H287" s="34"/>
      <x:c r="I287" s="34"/>
      <x:c r="J287" s="34"/>
      <x:c r="K287" s="34"/>
      <x:c r="L287" s="34"/>
      <x:c r="M287" s="34"/>
      <x:c r="N287" s="34"/>
      <x:c r="O287" s="34"/>
      <x:c r="P287" s="34"/>
    </x:row>
    <x:row r="288">
      <x:c r="A288" s="34" t="n">
        <x:v>264</x:v>
      </x:c>
      <x:c r="B288" s="39" t="n">
        <x:v>0.022996864398010075</x:v>
      </x:c>
      <x:c r="C288" s="1" t="n">
        <x:f>IF(B288&lt;$B$6,1,0)</x:f>
        <x:v>0</x:v>
      </x:c>
      <x:c r="D288" s="1" t="n">
        <x:f>$B$7*$B$8*C288</x:f>
        <x:v>0</x:v>
      </x:c>
      <x:c r="E288" s="17" t="n">
        <x:f>(1-C288)*$B$9-C288*$B$8</x:f>
        <x:v>0.07</x:v>
      </x:c>
      <x:c r="F288" s="34"/>
      <x:c r="G288" s="34"/>
      <x:c r="H288" s="34"/>
      <x:c r="I288" s="34"/>
      <x:c r="J288" s="34"/>
      <x:c r="K288" s="34"/>
      <x:c r="L288" s="34"/>
      <x:c r="M288" s="34"/>
      <x:c r="N288" s="34"/>
      <x:c r="O288" s="34"/>
      <x:c r="P288" s="34"/>
    </x:row>
    <x:row r="289">
      <x:c r="A289" s="34" t="n">
        <x:v>265</x:v>
      </x:c>
      <x:c r="B289" s="39" t="n">
        <x:v>0.09158629446756095</x:v>
      </x:c>
      <x:c r="C289" s="1" t="n">
        <x:f>IF(B289&lt;$B$6,1,0)</x:f>
        <x:v>0</x:v>
      </x:c>
      <x:c r="D289" s="1" t="n">
        <x:f>$B$7*$B$8*C289</x:f>
        <x:v>0</x:v>
      </x:c>
      <x:c r="E289" s="17" t="n">
        <x:f>(1-C289)*$B$9-C289*$B$8</x:f>
        <x:v>0.07</x:v>
      </x:c>
      <x:c r="F289" s="34"/>
      <x:c r="G289" s="34"/>
      <x:c r="H289" s="34"/>
      <x:c r="I289" s="34"/>
      <x:c r="J289" s="34"/>
      <x:c r="K289" s="34"/>
      <x:c r="L289" s="34"/>
      <x:c r="M289" s="34"/>
      <x:c r="N289" s="34"/>
      <x:c r="O289" s="34"/>
      <x:c r="P289" s="34"/>
    </x:row>
    <x:row r="290">
      <x:c r="A290" s="34" t="n">
        <x:v>266</x:v>
      </x:c>
      <x:c r="B290" s="39" t="n">
        <x:v>0.9126728136325255</x:v>
      </x:c>
      <x:c r="C290" s="1" t="n">
        <x:f>IF(B290&lt;$B$6,1,0)</x:f>
        <x:v>0</x:v>
      </x:c>
      <x:c r="D290" s="1" t="n">
        <x:f>$B$7*$B$8*C290</x:f>
        <x:v>0</x:v>
      </x:c>
      <x:c r="E290" s="17" t="n">
        <x:f>(1-C290)*$B$9-C290*$B$8</x:f>
        <x:v>0.07</x:v>
      </x:c>
      <x:c r="F290" s="34"/>
      <x:c r="G290" s="34"/>
      <x:c r="H290" s="34"/>
      <x:c r="I290" s="34"/>
      <x:c r="J290" s="34"/>
      <x:c r="K290" s="34"/>
      <x:c r="L290" s="34"/>
      <x:c r="M290" s="34"/>
      <x:c r="N290" s="34"/>
      <x:c r="O290" s="34"/>
      <x:c r="P290" s="34"/>
    </x:row>
    <x:row r="291">
      <x:c r="A291" s="34" t="n">
        <x:v>267</x:v>
      </x:c>
      <x:c r="B291" s="39" t="n">
        <x:v>0.9509858762612566</x:v>
      </x:c>
      <x:c r="C291" s="1" t="n">
        <x:f>IF(B291&lt;$B$6,1,0)</x:f>
        <x:v>0</x:v>
      </x:c>
      <x:c r="D291" s="1" t="n">
        <x:f>$B$7*$B$8*C291</x:f>
        <x:v>0</x:v>
      </x:c>
      <x:c r="E291" s="17" t="n">
        <x:f>(1-C291)*$B$9-C291*$B$8</x:f>
        <x:v>0.07</x:v>
      </x:c>
      <x:c r="F291" s="34"/>
      <x:c r="G291" s="34"/>
      <x:c r="H291" s="34"/>
      <x:c r="I291" s="34"/>
      <x:c r="J291" s="34"/>
      <x:c r="K291" s="34"/>
      <x:c r="L291" s="34"/>
      <x:c r="M291" s="34"/>
      <x:c r="N291" s="34"/>
      <x:c r="O291" s="34"/>
      <x:c r="P291" s="34"/>
    </x:row>
    <x:row r="292">
      <x:c r="A292" s="34" t="n">
        <x:v>268</x:v>
      </x:c>
      <x:c r="B292" s="39" t="n">
        <x:v>0.0015579649480059743</x:v>
      </x:c>
      <x:c r="C292" s="1" t="n">
        <x:f>IF(B292&lt;$B$6,1,0)</x:f>
        <x:v>1</x:v>
      </x:c>
      <x:c r="D292" s="1" t="n">
        <x:f>$B$7*$B$8*C292</x:f>
        <x:v>60</x:v>
      </x:c>
      <x:c r="E292" s="17" t="n">
        <x:f>(1-C292)*$B$9-C292*$B$8</x:f>
        <x:v>-0.6</x:v>
      </x:c>
      <x:c r="F292" s="34"/>
      <x:c r="G292" s="34"/>
      <x:c r="H292" s="34"/>
      <x:c r="I292" s="34"/>
      <x:c r="J292" s="34"/>
      <x:c r="K292" s="34"/>
      <x:c r="L292" s="34"/>
      <x:c r="M292" s="34"/>
      <x:c r="N292" s="34"/>
      <x:c r="O292" s="34"/>
      <x:c r="P292" s="34"/>
    </x:row>
    <x:row r="293">
      <x:c r="A293" s="34" t="n">
        <x:v>269</x:v>
      </x:c>
      <x:c r="B293" s="39" t="n">
        <x:v>0.5074792763916776</x:v>
      </x:c>
      <x:c r="C293" s="1" t="n">
        <x:f>IF(B293&lt;$B$6,1,0)</x:f>
        <x:v>0</x:v>
      </x:c>
      <x:c r="D293" s="1" t="n">
        <x:f>$B$7*$B$8*C293</x:f>
        <x:v>0</x:v>
      </x:c>
      <x:c r="E293" s="17" t="n">
        <x:f>(1-C293)*$B$9-C293*$B$8</x:f>
        <x:v>0.07</x:v>
      </x:c>
      <x:c r="F293" s="34"/>
      <x:c r="G293" s="34"/>
      <x:c r="H293" s="34"/>
      <x:c r="I293" s="34"/>
      <x:c r="J293" s="34"/>
      <x:c r="K293" s="34"/>
      <x:c r="L293" s="34"/>
      <x:c r="M293" s="34"/>
      <x:c r="N293" s="34"/>
      <x:c r="O293" s="34"/>
      <x:c r="P293" s="34"/>
    </x:row>
    <x:row r="294">
      <x:c r="A294" s="34" t="n">
        <x:v>270</x:v>
      </x:c>
      <x:c r="B294" s="39" t="n">
        <x:v>0.17841005383525044</x:v>
      </x:c>
      <x:c r="C294" s="1" t="n">
        <x:f>IF(B294&lt;$B$6,1,0)</x:f>
        <x:v>0</x:v>
      </x:c>
      <x:c r="D294" s="1" t="n">
        <x:f>$B$7*$B$8*C294</x:f>
        <x:v>0</x:v>
      </x:c>
      <x:c r="E294" s="17" t="n">
        <x:f>(1-C294)*$B$9-C294*$B$8</x:f>
        <x:v>0.07</x:v>
      </x:c>
      <x:c r="F294" s="34"/>
      <x:c r="G294" s="34"/>
      <x:c r="H294" s="34"/>
      <x:c r="I294" s="34"/>
      <x:c r="J294" s="34"/>
      <x:c r="K294" s="34"/>
      <x:c r="L294" s="34"/>
      <x:c r="M294" s="34"/>
      <x:c r="N294" s="34"/>
      <x:c r="O294" s="34"/>
      <x:c r="P294" s="34"/>
    </x:row>
    <x:row r="295">
      <x:c r="A295" s="34" t="n">
        <x:v>271</x:v>
      </x:c>
      <x:c r="B295" s="39" t="n">
        <x:v>0.23073431698139757</x:v>
      </x:c>
      <x:c r="C295" s="1" t="n">
        <x:f>IF(B295&lt;$B$6,1,0)</x:f>
        <x:v>0</x:v>
      </x:c>
      <x:c r="D295" s="1" t="n">
        <x:f>$B$7*$B$8*C295</x:f>
        <x:v>0</x:v>
      </x:c>
      <x:c r="E295" s="17" t="n">
        <x:f>(1-C295)*$B$9-C295*$B$8</x:f>
        <x:v>0.07</x:v>
      </x:c>
      <x:c r="F295" s="34"/>
      <x:c r="G295" s="34"/>
      <x:c r="H295" s="34"/>
      <x:c r="I295" s="34"/>
      <x:c r="J295" s="34"/>
      <x:c r="K295" s="34"/>
      <x:c r="L295" s="34"/>
      <x:c r="M295" s="34"/>
      <x:c r="N295" s="34"/>
      <x:c r="O295" s="34"/>
      <x:c r="P295" s="34"/>
    </x:row>
    <x:row r="296">
      <x:c r="A296" s="34" t="n">
        <x:v>272</x:v>
      </x:c>
      <x:c r="B296" s="39" t="n">
        <x:v>0.2748476575361565</x:v>
      </x:c>
      <x:c r="C296" s="1" t="n">
        <x:f>IF(B296&lt;$B$6,1,0)</x:f>
        <x:v>0</x:v>
      </x:c>
      <x:c r="D296" s="1" t="n">
        <x:f>$B$7*$B$8*C296</x:f>
        <x:v>0</x:v>
      </x:c>
      <x:c r="E296" s="17" t="n">
        <x:f>(1-C296)*$B$9-C296*$B$8</x:f>
        <x:v>0.07</x:v>
      </x:c>
      <x:c r="F296" s="34"/>
      <x:c r="G296" s="34"/>
      <x:c r="H296" s="34"/>
      <x:c r="I296" s="34"/>
      <x:c r="J296" s="34"/>
      <x:c r="K296" s="34"/>
      <x:c r="L296" s="34"/>
      <x:c r="M296" s="34"/>
      <x:c r="N296" s="34"/>
      <x:c r="O296" s="34"/>
      <x:c r="P296" s="34"/>
    </x:row>
    <x:row r="297">
      <x:c r="A297" s="34" t="n">
        <x:v>273</x:v>
      </x:c>
      <x:c r="B297" s="39" t="n">
        <x:v>0.03303456760477275</x:v>
      </x:c>
      <x:c r="C297" s="1" t="n">
        <x:f>IF(B297&lt;$B$6,1,0)</x:f>
        <x:v>0</x:v>
      </x:c>
      <x:c r="D297" s="1" t="n">
        <x:f>$B$7*$B$8*C297</x:f>
        <x:v>0</x:v>
      </x:c>
      <x:c r="E297" s="17" t="n">
        <x:f>(1-C297)*$B$9-C297*$B$8</x:f>
        <x:v>0.07</x:v>
      </x:c>
      <x:c r="F297" s="34"/>
      <x:c r="G297" s="34"/>
      <x:c r="H297" s="34"/>
      <x:c r="I297" s="34"/>
      <x:c r="J297" s="34"/>
      <x:c r="K297" s="34"/>
      <x:c r="L297" s="34"/>
      <x:c r="M297" s="34"/>
      <x:c r="N297" s="34"/>
      <x:c r="O297" s="34"/>
      <x:c r="P297" s="34"/>
    </x:row>
    <x:row r="298">
      <x:c r="A298" s="34" t="n">
        <x:v>274</x:v>
      </x:c>
      <x:c r="B298" s="39" t="n">
        <x:v>0.09951653110329062</x:v>
      </x:c>
      <x:c r="C298" s="1" t="n">
        <x:f>IF(B298&lt;$B$6,1,0)</x:f>
        <x:v>0</x:v>
      </x:c>
      <x:c r="D298" s="1" t="n">
        <x:f>$B$7*$B$8*C298</x:f>
        <x:v>0</x:v>
      </x:c>
      <x:c r="E298" s="17" t="n">
        <x:f>(1-C298)*$B$9-C298*$B$8</x:f>
        <x:v>0.07</x:v>
      </x:c>
      <x:c r="F298" s="34"/>
      <x:c r="G298" s="34"/>
      <x:c r="H298" s="34"/>
      <x:c r="I298" s="34"/>
      <x:c r="J298" s="34"/>
      <x:c r="K298" s="34"/>
      <x:c r="L298" s="34"/>
      <x:c r="M298" s="34"/>
      <x:c r="N298" s="34"/>
      <x:c r="O298" s="34"/>
      <x:c r="P298" s="34"/>
    </x:row>
    <x:row r="299">
      <x:c r="A299" s="34" t="n">
        <x:v>275</x:v>
      </x:c>
      <x:c r="B299" s="39" t="n">
        <x:v>0.9898089015623555</x:v>
      </x:c>
      <x:c r="C299" s="1" t="n">
        <x:f>IF(B299&lt;$B$6,1,0)</x:f>
        <x:v>0</x:v>
      </x:c>
      <x:c r="D299" s="1" t="n">
        <x:f>$B$7*$B$8*C299</x:f>
        <x:v>0</x:v>
      </x:c>
      <x:c r="E299" s="17" t="n">
        <x:f>(1-C299)*$B$9-C299*$B$8</x:f>
        <x:v>0.07</x:v>
      </x:c>
      <x:c r="F299" s="34"/>
      <x:c r="G299" s="34"/>
      <x:c r="H299" s="34"/>
      <x:c r="I299" s="34"/>
      <x:c r="J299" s="34"/>
      <x:c r="K299" s="34"/>
      <x:c r="L299" s="34"/>
      <x:c r="M299" s="34"/>
      <x:c r="N299" s="34"/>
      <x:c r="O299" s="34"/>
      <x:c r="P299" s="34"/>
    </x:row>
    <x:row r="300">
      <x:c r="A300" s="34" t="n">
        <x:v>276</x:v>
      </x:c>
      <x:c r="B300" s="39" t="n">
        <x:v>0.8977472764672711</x:v>
      </x:c>
      <x:c r="C300" s="1" t="n">
        <x:f>IF(B300&lt;$B$6,1,0)</x:f>
        <x:v>0</x:v>
      </x:c>
      <x:c r="D300" s="1" t="n">
        <x:f>$B$7*$B$8*C300</x:f>
        <x:v>0</x:v>
      </x:c>
      <x:c r="E300" s="17" t="n">
        <x:f>(1-C300)*$B$9-C300*$B$8</x:f>
        <x:v>0.07</x:v>
      </x:c>
      <x:c r="F300" s="34"/>
      <x:c r="G300" s="34"/>
      <x:c r="H300" s="34"/>
      <x:c r="I300" s="34"/>
      <x:c r="J300" s="34"/>
      <x:c r="K300" s="34"/>
      <x:c r="L300" s="34"/>
      <x:c r="M300" s="34"/>
      <x:c r="N300" s="34"/>
      <x:c r="O300" s="34"/>
      <x:c r="P300" s="34"/>
    </x:row>
    <x:row r="301">
      <x:c r="A301" s="34" t="n">
        <x:v>277</x:v>
      </x:c>
      <x:c r="B301" s="39" t="n">
        <x:v>0.021235881256870925</x:v>
      </x:c>
      <x:c r="C301" s="1" t="n">
        <x:f>IF(B301&lt;$B$6,1,0)</x:f>
        <x:v>0</x:v>
      </x:c>
      <x:c r="D301" s="1" t="n">
        <x:f>$B$7*$B$8*C301</x:f>
        <x:v>0</x:v>
      </x:c>
      <x:c r="E301" s="17" t="n">
        <x:f>(1-C301)*$B$9-C301*$B$8</x:f>
        <x:v>0.07</x:v>
      </x:c>
      <x:c r="F301" s="34"/>
      <x:c r="G301" s="34"/>
      <x:c r="H301" s="34"/>
      <x:c r="I301" s="34"/>
      <x:c r="J301" s="34"/>
      <x:c r="K301" s="34"/>
      <x:c r="L301" s="34"/>
      <x:c r="M301" s="34"/>
      <x:c r="N301" s="34"/>
      <x:c r="O301" s="34"/>
      <x:c r="P301" s="34"/>
    </x:row>
    <x:row r="302">
      <x:c r="A302" s="34" t="n">
        <x:v>278</x:v>
      </x:c>
      <x:c r="B302" s="39" t="n">
        <x:v>0.8911232898244634</x:v>
      </x:c>
      <x:c r="C302" s="1" t="n">
        <x:f>IF(B302&lt;$B$6,1,0)</x:f>
        <x:v>0</x:v>
      </x:c>
      <x:c r="D302" s="1" t="n">
        <x:f>$B$7*$B$8*C302</x:f>
        <x:v>0</x:v>
      </x:c>
      <x:c r="E302" s="17" t="n">
        <x:f>(1-C302)*$B$9-C302*$B$8</x:f>
        <x:v>0.07</x:v>
      </x:c>
      <x:c r="F302" s="34"/>
      <x:c r="G302" s="34"/>
      <x:c r="H302" s="34"/>
      <x:c r="I302" s="34"/>
      <x:c r="J302" s="34"/>
      <x:c r="K302" s="34"/>
      <x:c r="L302" s="34"/>
      <x:c r="M302" s="34"/>
      <x:c r="N302" s="34"/>
      <x:c r="O302" s="34"/>
      <x:c r="P302" s="34"/>
    </x:row>
    <x:row r="303">
      <x:c r="A303" s="34" t="n">
        <x:v>279</x:v>
      </x:c>
      <x:c r="B303" s="39" t="n">
        <x:v>0.22986926173325628</x:v>
      </x:c>
      <x:c r="C303" s="1" t="n">
        <x:f>IF(B303&lt;$B$6,1,0)</x:f>
        <x:v>0</x:v>
      </x:c>
      <x:c r="D303" s="1" t="n">
        <x:f>$B$7*$B$8*C303</x:f>
        <x:v>0</x:v>
      </x:c>
      <x:c r="E303" s="17" t="n">
        <x:f>(1-C303)*$B$9-C303*$B$8</x:f>
        <x:v>0.07</x:v>
      </x:c>
      <x:c r="F303" s="34"/>
      <x:c r="G303" s="34"/>
      <x:c r="H303" s="34"/>
      <x:c r="I303" s="34"/>
      <x:c r="J303" s="34"/>
      <x:c r="K303" s="34"/>
      <x:c r="L303" s="34"/>
      <x:c r="M303" s="34"/>
      <x:c r="N303" s="34"/>
      <x:c r="O303" s="34"/>
      <x:c r="P303" s="34"/>
    </x:row>
    <x:row r="304">
      <x:c r="A304" s="34" t="n">
        <x:v>280</x:v>
      </x:c>
      <x:c r="B304" s="39" t="n">
        <x:v>0.3687607451574877</x:v>
      </x:c>
      <x:c r="C304" s="1" t="n">
        <x:f>IF(B304&lt;$B$6,1,0)</x:f>
        <x:v>0</x:v>
      </x:c>
      <x:c r="D304" s="1" t="n">
        <x:f>$B$7*$B$8*C304</x:f>
        <x:v>0</x:v>
      </x:c>
      <x:c r="E304" s="17" t="n">
        <x:f>(1-C304)*$B$9-C304*$B$8</x:f>
        <x:v>0.07</x:v>
      </x:c>
      <x:c r="F304" s="34"/>
      <x:c r="G304" s="34"/>
      <x:c r="H304" s="34"/>
      <x:c r="I304" s="34"/>
      <x:c r="J304" s="34"/>
      <x:c r="K304" s="34"/>
      <x:c r="L304" s="34"/>
      <x:c r="M304" s="34"/>
      <x:c r="N304" s="34"/>
      <x:c r="O304" s="34"/>
      <x:c r="P304" s="34"/>
    </x:row>
    <x:row r="305">
      <x:c r="A305" s="34" t="n">
        <x:v>281</x:v>
      </x:c>
      <x:c r="B305" s="39" t="n">
        <x:v>0.7152074639452621</x:v>
      </x:c>
      <x:c r="C305" s="1" t="n">
        <x:f>IF(B305&lt;$B$6,1,0)</x:f>
        <x:v>0</x:v>
      </x:c>
      <x:c r="D305" s="1" t="n">
        <x:f>$B$7*$B$8*C305</x:f>
        <x:v>0</x:v>
      </x:c>
      <x:c r="E305" s="17" t="n">
        <x:f>(1-C305)*$B$9-C305*$B$8</x:f>
        <x:v>0.07</x:v>
      </x:c>
      <x:c r="F305" s="34"/>
      <x:c r="G305" s="34"/>
      <x:c r="H305" s="34"/>
      <x:c r="I305" s="34"/>
      <x:c r="J305" s="34"/>
      <x:c r="K305" s="34"/>
      <x:c r="L305" s="34"/>
      <x:c r="M305" s="34"/>
      <x:c r="N305" s="34"/>
      <x:c r="O305" s="34"/>
      <x:c r="P305" s="34"/>
    </x:row>
    <x:row r="306">
      <x:c r="A306" s="34" t="n">
        <x:v>282</x:v>
      </x:c>
      <x:c r="B306" s="39" t="n">
        <x:v>0.9397976842010394</x:v>
      </x:c>
      <x:c r="C306" s="1" t="n">
        <x:f>IF(B306&lt;$B$6,1,0)</x:f>
        <x:v>0</x:v>
      </x:c>
      <x:c r="D306" s="1" t="n">
        <x:f>$B$7*$B$8*C306</x:f>
        <x:v>0</x:v>
      </x:c>
      <x:c r="E306" s="17" t="n">
        <x:f>(1-C306)*$B$9-C306*$B$8</x:f>
        <x:v>0.07</x:v>
      </x:c>
      <x:c r="F306" s="34"/>
      <x:c r="G306" s="34"/>
      <x:c r="H306" s="34"/>
      <x:c r="I306" s="34"/>
      <x:c r="J306" s="34"/>
      <x:c r="K306" s="34"/>
      <x:c r="L306" s="34"/>
      <x:c r="M306" s="34"/>
      <x:c r="N306" s="34"/>
      <x:c r="O306" s="34"/>
      <x:c r="P306" s="34"/>
    </x:row>
    <x:row r="307">
      <x:c r="A307" s="34" t="n">
        <x:v>283</x:v>
      </x:c>
      <x:c r="B307" s="39" t="n">
        <x:v>0.9761689318111166</x:v>
      </x:c>
      <x:c r="C307" s="1" t="n">
        <x:f>IF(B307&lt;$B$6,1,0)</x:f>
        <x:v>0</x:v>
      </x:c>
      <x:c r="D307" s="1" t="n">
        <x:f>$B$7*$B$8*C307</x:f>
        <x:v>0</x:v>
      </x:c>
      <x:c r="E307" s="17" t="n">
        <x:f>(1-C307)*$B$9-C307*$B$8</x:f>
        <x:v>0.07</x:v>
      </x:c>
      <x:c r="F307" s="34"/>
      <x:c r="G307" s="34"/>
      <x:c r="H307" s="34"/>
      <x:c r="I307" s="34"/>
      <x:c r="J307" s="34"/>
      <x:c r="K307" s="34"/>
      <x:c r="L307" s="34"/>
      <x:c r="M307" s="34"/>
      <x:c r="N307" s="34"/>
      <x:c r="O307" s="34"/>
      <x:c r="P307" s="34"/>
    </x:row>
    <x:row r="308">
      <x:c r="A308" s="34" t="n">
        <x:v>284</x:v>
      </x:c>
      <x:c r="B308" s="39" t="n">
        <x:v>0.8270970956655219</x:v>
      </x:c>
      <x:c r="C308" s="1" t="n">
        <x:f>IF(B308&lt;$B$6,1,0)</x:f>
        <x:v>0</x:v>
      </x:c>
      <x:c r="D308" s="1" t="n">
        <x:f>$B$7*$B$8*C308</x:f>
        <x:v>0</x:v>
      </x:c>
      <x:c r="E308" s="17" t="n">
        <x:f>(1-C308)*$B$9-C308*$B$8</x:f>
        <x:v>0.07</x:v>
      </x:c>
      <x:c r="F308" s="34"/>
      <x:c r="G308" s="34"/>
      <x:c r="H308" s="34"/>
      <x:c r="I308" s="34"/>
      <x:c r="J308" s="34"/>
      <x:c r="K308" s="34"/>
      <x:c r="L308" s="34"/>
      <x:c r="M308" s="34"/>
      <x:c r="N308" s="34"/>
      <x:c r="O308" s="34"/>
      <x:c r="P308" s="34"/>
    </x:row>
    <x:row r="309">
      <x:c r="A309" s="34" t="n">
        <x:v>285</x:v>
      </x:c>
      <x:c r="B309" s="39" t="n">
        <x:v>0.029036849620752037</x:v>
      </x:c>
      <x:c r="C309" s="1" t="n">
        <x:f>IF(B309&lt;$B$6,1,0)</x:f>
        <x:v>0</x:v>
      </x:c>
      <x:c r="D309" s="1" t="n">
        <x:f>$B$7*$B$8*C309</x:f>
        <x:v>0</x:v>
      </x:c>
      <x:c r="E309" s="17" t="n">
        <x:f>(1-C309)*$B$9-C309*$B$8</x:f>
        <x:v>0.07</x:v>
      </x:c>
      <x:c r="F309" s="34"/>
      <x:c r="G309" s="34"/>
      <x:c r="H309" s="34"/>
      <x:c r="I309" s="34"/>
      <x:c r="J309" s="34"/>
      <x:c r="K309" s="34"/>
      <x:c r="L309" s="34"/>
      <x:c r="M309" s="34"/>
      <x:c r="N309" s="34"/>
      <x:c r="O309" s="34"/>
      <x:c r="P309" s="34"/>
    </x:row>
    <x:row r="310">
      <x:c r="A310" s="34" t="n">
        <x:v>286</x:v>
      </x:c>
      <x:c r="B310" s="39" t="n">
        <x:v>0.7979891790309921</x:v>
      </x:c>
      <x:c r="C310" s="1" t="n">
        <x:f>IF(B310&lt;$B$6,1,0)</x:f>
        <x:v>0</x:v>
      </x:c>
      <x:c r="D310" s="1" t="n">
        <x:f>$B$7*$B$8*C310</x:f>
        <x:v>0</x:v>
      </x:c>
      <x:c r="E310" s="17" t="n">
        <x:f>(1-C310)*$B$9-C310*$B$8</x:f>
        <x:v>0.07</x:v>
      </x:c>
      <x:c r="F310" s="34"/>
      <x:c r="G310" s="34"/>
      <x:c r="H310" s="34"/>
      <x:c r="I310" s="34"/>
      <x:c r="J310" s="34"/>
      <x:c r="K310" s="34"/>
      <x:c r="L310" s="34"/>
      <x:c r="M310" s="34"/>
      <x:c r="N310" s="34"/>
      <x:c r="O310" s="34"/>
      <x:c r="P310" s="34"/>
    </x:row>
    <x:row r="311">
      <x:c r="A311" s="34" t="n">
        <x:v>287</x:v>
      </x:c>
      <x:c r="B311" s="39" t="n">
        <x:v>0.17410075885709375</x:v>
      </x:c>
      <x:c r="C311" s="1" t="n">
        <x:f>IF(B311&lt;$B$6,1,0)</x:f>
        <x:v>0</x:v>
      </x:c>
      <x:c r="D311" s="1" t="n">
        <x:f>$B$7*$B$8*C311</x:f>
        <x:v>0</x:v>
      </x:c>
      <x:c r="E311" s="17" t="n">
        <x:f>(1-C311)*$B$9-C311*$B$8</x:f>
        <x:v>0.07</x:v>
      </x:c>
      <x:c r="F311" s="34"/>
      <x:c r="G311" s="34"/>
      <x:c r="H311" s="34"/>
      <x:c r="I311" s="34"/>
      <x:c r="J311" s="34"/>
      <x:c r="K311" s="34"/>
      <x:c r="L311" s="34"/>
      <x:c r="M311" s="34"/>
      <x:c r="N311" s="34"/>
      <x:c r="O311" s="34"/>
      <x:c r="P311" s="34"/>
    </x:row>
    <x:row r="312">
      <x:c r="A312" s="34" t="n">
        <x:v>288</x:v>
      </x:c>
      <x:c r="B312" s="39" t="n">
        <x:v>0.3015108007239178</x:v>
      </x:c>
      <x:c r="C312" s="1" t="n">
        <x:f>IF(B312&lt;$B$6,1,0)</x:f>
        <x:v>0</x:v>
      </x:c>
      <x:c r="D312" s="1" t="n">
        <x:f>$B$7*$B$8*C312</x:f>
        <x:v>0</x:v>
      </x:c>
      <x:c r="E312" s="17" t="n">
        <x:f>(1-C312)*$B$9-C312*$B$8</x:f>
        <x:v>0.07</x:v>
      </x:c>
      <x:c r="F312" s="34"/>
      <x:c r="G312" s="34"/>
      <x:c r="H312" s="34"/>
      <x:c r="I312" s="34"/>
      <x:c r="J312" s="34"/>
      <x:c r="K312" s="34"/>
      <x:c r="L312" s="34"/>
      <x:c r="M312" s="34"/>
      <x:c r="N312" s="34"/>
      <x:c r="O312" s="34"/>
      <x:c r="P312" s="34"/>
    </x:row>
    <x:row r="313">
      <x:c r="A313" s="34" t="n">
        <x:v>289</x:v>
      </x:c>
      <x:c r="B313" s="39" t="n">
        <x:v>0.5014491759939119</x:v>
      </x:c>
      <x:c r="C313" s="1" t="n">
        <x:f>IF(B313&lt;$B$6,1,0)</x:f>
        <x:v>0</x:v>
      </x:c>
      <x:c r="D313" s="1" t="n">
        <x:f>$B$7*$B$8*C313</x:f>
        <x:v>0</x:v>
      </x:c>
      <x:c r="E313" s="17" t="n">
        <x:f>(1-C313)*$B$9-C313*$B$8</x:f>
        <x:v>0.07</x:v>
      </x:c>
      <x:c r="F313" s="34"/>
      <x:c r="G313" s="34"/>
      <x:c r="H313" s="34"/>
      <x:c r="I313" s="34"/>
      <x:c r="J313" s="34"/>
      <x:c r="K313" s="34"/>
      <x:c r="L313" s="34"/>
      <x:c r="M313" s="34"/>
      <x:c r="N313" s="34"/>
      <x:c r="O313" s="34"/>
      <x:c r="P313" s="34"/>
    </x:row>
    <x:row r="314">
      <x:c r="A314" s="34" t="n">
        <x:v>290</x:v>
      </x:c>
      <x:c r="B314" s="39" t="n">
        <x:v>0.9255454629892483</x:v>
      </x:c>
      <x:c r="C314" s="1" t="n">
        <x:f>IF(B314&lt;$B$6,1,0)</x:f>
        <x:v>0</x:v>
      </x:c>
      <x:c r="D314" s="1" t="n">
        <x:f>$B$7*$B$8*C314</x:f>
        <x:v>0</x:v>
      </x:c>
      <x:c r="E314" s="17" t="n">
        <x:f>(1-C314)*$B$9-C314*$B$8</x:f>
        <x:v>0.07</x:v>
      </x:c>
      <x:c r="F314" s="34"/>
      <x:c r="G314" s="34"/>
      <x:c r="H314" s="34"/>
      <x:c r="I314" s="34"/>
      <x:c r="J314" s="34"/>
      <x:c r="K314" s="34"/>
      <x:c r="L314" s="34"/>
      <x:c r="M314" s="34"/>
      <x:c r="N314" s="34"/>
      <x:c r="O314" s="34"/>
      <x:c r="P314" s="34"/>
    </x:row>
    <x:row r="315">
      <x:c r="A315" s="34" t="n">
        <x:v>291</x:v>
      </x:c>
      <x:c r="B315" s="39" t="n">
        <x:v>0.7976563753327355</x:v>
      </x:c>
      <x:c r="C315" s="1" t="n">
        <x:f>IF(B315&lt;$B$6,1,0)</x:f>
        <x:v>0</x:v>
      </x:c>
      <x:c r="D315" s="1" t="n">
        <x:f>$B$7*$B$8*C315</x:f>
        <x:v>0</x:v>
      </x:c>
      <x:c r="E315" s="17" t="n">
        <x:f>(1-C315)*$B$9-C315*$B$8</x:f>
        <x:v>0.07</x:v>
      </x:c>
      <x:c r="F315" s="34"/>
      <x:c r="G315" s="34"/>
      <x:c r="H315" s="34"/>
      <x:c r="I315" s="34"/>
      <x:c r="J315" s="34"/>
      <x:c r="K315" s="34"/>
      <x:c r="L315" s="34"/>
      <x:c r="M315" s="34"/>
      <x:c r="N315" s="34"/>
      <x:c r="O315" s="34"/>
      <x:c r="P315" s="34"/>
    </x:row>
    <x:row r="316">
      <x:c r="A316" s="34" t="n">
        <x:v>292</x:v>
      </x:c>
      <x:c r="B316" s="39" t="n">
        <x:v>0.21402491827029735</x:v>
      </x:c>
      <x:c r="C316" s="1" t="n">
        <x:f>IF(B316&lt;$B$6,1,0)</x:f>
        <x:v>0</x:v>
      </x:c>
      <x:c r="D316" s="1" t="n">
        <x:f>$B$7*$B$8*C316</x:f>
        <x:v>0</x:v>
      </x:c>
      <x:c r="E316" s="17" t="n">
        <x:f>(1-C316)*$B$9-C316*$B$8</x:f>
        <x:v>0.07</x:v>
      </x:c>
      <x:c r="F316" s="34"/>
      <x:c r="G316" s="34"/>
      <x:c r="H316" s="34"/>
      <x:c r="I316" s="34"/>
      <x:c r="J316" s="34"/>
      <x:c r="K316" s="34"/>
      <x:c r="L316" s="34"/>
      <x:c r="M316" s="34"/>
      <x:c r="N316" s="34"/>
      <x:c r="O316" s="34"/>
      <x:c r="P316" s="34"/>
    </x:row>
    <x:row r="317">
      <x:c r="A317" s="34" t="n">
        <x:v>293</x:v>
      </x:c>
      <x:c r="B317" s="39" t="n">
        <x:v>0.0629580634413287</x:v>
      </x:c>
      <x:c r="C317" s="1" t="n">
        <x:f>IF(B317&lt;$B$6,1,0)</x:f>
        <x:v>0</x:v>
      </x:c>
      <x:c r="D317" s="1" t="n">
        <x:f>$B$7*$B$8*C317</x:f>
        <x:v>0</x:v>
      </x:c>
      <x:c r="E317" s="17" t="n">
        <x:f>(1-C317)*$B$9-C317*$B$8</x:f>
        <x:v>0.07</x:v>
      </x:c>
      <x:c r="F317" s="34"/>
      <x:c r="G317" s="34"/>
      <x:c r="H317" s="34"/>
      <x:c r="I317" s="34"/>
      <x:c r="J317" s="34"/>
      <x:c r="K317" s="34"/>
      <x:c r="L317" s="34"/>
      <x:c r="M317" s="34"/>
      <x:c r="N317" s="34"/>
      <x:c r="O317" s="34"/>
      <x:c r="P317" s="34"/>
    </x:row>
    <x:row r="318">
      <x:c r="A318" s="34" t="n">
        <x:v>294</x:v>
      </x:c>
      <x:c r="B318" s="39" t="n">
        <x:v>0.506423874408938</x:v>
      </x:c>
      <x:c r="C318" s="1" t="n">
        <x:f>IF(B318&lt;$B$6,1,0)</x:f>
        <x:v>0</x:v>
      </x:c>
      <x:c r="D318" s="1" t="n">
        <x:f>$B$7*$B$8*C318</x:f>
        <x:v>0</x:v>
      </x:c>
      <x:c r="E318" s="17" t="n">
        <x:f>(1-C318)*$B$9-C318*$B$8</x:f>
        <x:v>0.07</x:v>
      </x:c>
      <x:c r="F318" s="34"/>
      <x:c r="G318" s="34"/>
      <x:c r="H318" s="34"/>
      <x:c r="I318" s="34"/>
      <x:c r="J318" s="34"/>
      <x:c r="K318" s="34"/>
      <x:c r="L318" s="34"/>
      <x:c r="M318" s="34"/>
      <x:c r="N318" s="34"/>
      <x:c r="O318" s="34"/>
      <x:c r="P318" s="34"/>
    </x:row>
    <x:row r="319">
      <x:c r="A319" s="34" t="n">
        <x:v>295</x:v>
      </x:c>
      <x:c r="B319" s="39" t="n">
        <x:v>0.4354247342562303</x:v>
      </x:c>
      <x:c r="C319" s="1" t="n">
        <x:f>IF(B319&lt;$B$6,1,0)</x:f>
        <x:v>0</x:v>
      </x:c>
      <x:c r="D319" s="1" t="n">
        <x:f>$B$7*$B$8*C319</x:f>
        <x:v>0</x:v>
      </x:c>
      <x:c r="E319" s="17" t="n">
        <x:f>(1-C319)*$B$9-C319*$B$8</x:f>
        <x:v>0.07</x:v>
      </x:c>
      <x:c r="F319" s="34"/>
      <x:c r="G319" s="34"/>
      <x:c r="H319" s="34"/>
      <x:c r="I319" s="34"/>
      <x:c r="J319" s="34"/>
      <x:c r="K319" s="34"/>
      <x:c r="L319" s="34"/>
      <x:c r="M319" s="34"/>
      <x:c r="N319" s="34"/>
      <x:c r="O319" s="34"/>
      <x:c r="P319" s="34"/>
    </x:row>
    <x:row r="320">
      <x:c r="A320" s="34" t="n">
        <x:v>296</x:v>
      </x:c>
      <x:c r="B320" s="39" t="n">
        <x:v>0.5916620484786108</x:v>
      </x:c>
      <x:c r="C320" s="1" t="n">
        <x:f>IF(B320&lt;$B$6,1,0)</x:f>
        <x:v>0</x:v>
      </x:c>
      <x:c r="D320" s="1" t="n">
        <x:f>$B$7*$B$8*C320</x:f>
        <x:v>0</x:v>
      </x:c>
      <x:c r="E320" s="17" t="n">
        <x:f>(1-C320)*$B$9-C320*$B$8</x:f>
        <x:v>0.07</x:v>
      </x:c>
      <x:c r="F320" s="34"/>
      <x:c r="G320" s="34"/>
      <x:c r="H320" s="34"/>
      <x:c r="I320" s="34"/>
      <x:c r="J320" s="34"/>
      <x:c r="K320" s="34"/>
      <x:c r="L320" s="34"/>
      <x:c r="M320" s="34"/>
      <x:c r="N320" s="34"/>
      <x:c r="O320" s="34"/>
      <x:c r="P320" s="34"/>
    </x:row>
    <x:row r="321">
      <x:c r="A321" s="34" t="n">
        <x:v>297</x:v>
      </x:c>
      <x:c r="B321" s="39" t="n">
        <x:v>0.5071180564118549</x:v>
      </x:c>
      <x:c r="C321" s="1" t="n">
        <x:f>IF(B321&lt;$B$6,1,0)</x:f>
        <x:v>0</x:v>
      </x:c>
      <x:c r="D321" s="1" t="n">
        <x:f>$B$7*$B$8*C321</x:f>
        <x:v>0</x:v>
      </x:c>
      <x:c r="E321" s="17" t="n">
        <x:f>(1-C321)*$B$9-C321*$B$8</x:f>
        <x:v>0.07</x:v>
      </x:c>
      <x:c r="F321" s="34"/>
      <x:c r="G321" s="34"/>
      <x:c r="H321" s="34"/>
      <x:c r="I321" s="34"/>
      <x:c r="J321" s="34"/>
      <x:c r="K321" s="34"/>
      <x:c r="L321" s="34"/>
      <x:c r="M321" s="34"/>
      <x:c r="N321" s="34"/>
      <x:c r="O321" s="34"/>
      <x:c r="P321" s="34"/>
    </x:row>
    <x:row r="322">
      <x:c r="A322" s="34" t="n">
        <x:v>298</x:v>
      </x:c>
      <x:c r="B322" s="39" t="n">
        <x:v>0.9187231395626441</x:v>
      </x:c>
      <x:c r="C322" s="1" t="n">
        <x:f>IF(B322&lt;$B$6,1,0)</x:f>
        <x:v>0</x:v>
      </x:c>
      <x:c r="D322" s="1" t="n">
        <x:f>$B$7*$B$8*C322</x:f>
        <x:v>0</x:v>
      </x:c>
      <x:c r="E322" s="17" t="n">
        <x:f>(1-C322)*$B$9-C322*$B$8</x:f>
        <x:v>0.07</x:v>
      </x:c>
      <x:c r="F322" s="34"/>
      <x:c r="G322" s="34"/>
      <x:c r="H322" s="34"/>
      <x:c r="I322" s="34"/>
      <x:c r="J322" s="34"/>
      <x:c r="K322" s="34"/>
      <x:c r="L322" s="34"/>
      <x:c r="M322" s="34"/>
      <x:c r="N322" s="34"/>
      <x:c r="O322" s="34"/>
      <x:c r="P322" s="34"/>
    </x:row>
    <x:row r="323">
      <x:c r="A323" s="34" t="n">
        <x:v>299</x:v>
      </x:c>
      <x:c r="B323" s="39" t="n">
        <x:v>0.8697547068586573</x:v>
      </x:c>
      <x:c r="C323" s="1" t="n">
        <x:f>IF(B323&lt;$B$6,1,0)</x:f>
        <x:v>0</x:v>
      </x:c>
      <x:c r="D323" s="1" t="n">
        <x:f>$B$7*$B$8*C323</x:f>
        <x:v>0</x:v>
      </x:c>
      <x:c r="E323" s="17" t="n">
        <x:f>(1-C323)*$B$9-C323*$B$8</x:f>
        <x:v>0.07</x:v>
      </x:c>
      <x:c r="F323" s="34"/>
      <x:c r="G323" s="34"/>
      <x:c r="H323" s="34"/>
      <x:c r="I323" s="34"/>
      <x:c r="J323" s="34"/>
      <x:c r="K323" s="34"/>
      <x:c r="L323" s="34"/>
      <x:c r="M323" s="34"/>
      <x:c r="N323" s="34"/>
      <x:c r="O323" s="34"/>
      <x:c r="P323" s="34"/>
    </x:row>
    <x:row r="324">
      <x:c r="A324" s="34" t="n">
        <x:v>300</x:v>
      </x:c>
      <x:c r="B324" s="39" t="n">
        <x:v>0.6893081032903865</x:v>
      </x:c>
      <x:c r="C324" s="1" t="n">
        <x:f>IF(B324&lt;$B$6,1,0)</x:f>
        <x:v>0</x:v>
      </x:c>
      <x:c r="D324" s="1" t="n">
        <x:f>$B$7*$B$8*C324</x:f>
        <x:v>0</x:v>
      </x:c>
      <x:c r="E324" s="17" t="n">
        <x:f>(1-C324)*$B$9-C324*$B$8</x:f>
        <x:v>0.07</x:v>
      </x:c>
      <x:c r="F324" s="34"/>
      <x:c r="G324" s="34"/>
      <x:c r="H324" s="34"/>
      <x:c r="I324" s="34"/>
      <x:c r="J324" s="34"/>
      <x:c r="K324" s="34"/>
      <x:c r="L324" s="34"/>
      <x:c r="M324" s="34"/>
      <x:c r="N324" s="34"/>
      <x:c r="O324" s="34"/>
      <x:c r="P324" s="34"/>
    </x:row>
    <x:row r="325">
      <x:c r="A325" s="34" t="n">
        <x:v>301</x:v>
      </x:c>
      <x:c r="B325" s="39" t="n">
        <x:v>0.8065036273328587</x:v>
      </x:c>
      <x:c r="C325" s="1" t="n">
        <x:f>IF(B325&lt;$B$6,1,0)</x:f>
        <x:v>0</x:v>
      </x:c>
      <x:c r="D325" s="1" t="n">
        <x:f>$B$7*$B$8*C325</x:f>
        <x:v>0</x:v>
      </x:c>
      <x:c r="E325" s="17" t="n">
        <x:f>(1-C325)*$B$9-C325*$B$8</x:f>
        <x:v>0.07</x:v>
      </x:c>
      <x:c r="F325" s="34"/>
      <x:c r="G325" s="34"/>
      <x:c r="H325" s="34"/>
      <x:c r="I325" s="34"/>
      <x:c r="J325" s="34"/>
      <x:c r="K325" s="34"/>
      <x:c r="L325" s="34"/>
      <x:c r="M325" s="34"/>
      <x:c r="N325" s="34"/>
      <x:c r="O325" s="34"/>
      <x:c r="P325" s="34"/>
    </x:row>
    <x:row r="326">
      <x:c r="A326" s="34" t="n">
        <x:v>302</x:v>
      </x:c>
      <x:c r="B326" s="39" t="n">
        <x:v>0.6861604234436527</x:v>
      </x:c>
      <x:c r="C326" s="1" t="n">
        <x:f>IF(B326&lt;$B$6,1,0)</x:f>
        <x:v>0</x:v>
      </x:c>
      <x:c r="D326" s="1" t="n">
        <x:f>$B$7*$B$8*C326</x:f>
        <x:v>0</x:v>
      </x:c>
      <x:c r="E326" s="17" t="n">
        <x:f>(1-C326)*$B$9-C326*$B$8</x:f>
        <x:v>0.07</x:v>
      </x:c>
      <x:c r="F326" s="34"/>
      <x:c r="G326" s="34"/>
      <x:c r="H326" s="34"/>
      <x:c r="I326" s="34"/>
      <x:c r="J326" s="34"/>
      <x:c r="K326" s="34"/>
      <x:c r="L326" s="34"/>
      <x:c r="M326" s="34"/>
      <x:c r="N326" s="34"/>
      <x:c r="O326" s="34"/>
      <x:c r="P326" s="34"/>
    </x:row>
    <x:row r="327">
      <x:c r="A327" s="34" t="n">
        <x:v>303</x:v>
      </x:c>
      <x:c r="B327" s="39" t="n">
        <x:v>0.4147067427402362</x:v>
      </x:c>
      <x:c r="C327" s="1" t="n">
        <x:f>IF(B327&lt;$B$6,1,0)</x:f>
        <x:v>0</x:v>
      </x:c>
      <x:c r="D327" s="1" t="n">
        <x:f>$B$7*$B$8*C327</x:f>
        <x:v>0</x:v>
      </x:c>
      <x:c r="E327" s="17" t="n">
        <x:f>(1-C327)*$B$9-C327*$B$8</x:f>
        <x:v>0.07</x:v>
      </x:c>
      <x:c r="F327" s="34"/>
      <x:c r="G327" s="34"/>
      <x:c r="H327" s="34"/>
      <x:c r="I327" s="34"/>
      <x:c r="J327" s="34"/>
      <x:c r="K327" s="34"/>
      <x:c r="L327" s="34"/>
      <x:c r="M327" s="34"/>
      <x:c r="N327" s="34"/>
      <x:c r="O327" s="34"/>
      <x:c r="P327" s="34"/>
    </x:row>
    <x:row r="328">
      <x:c r="A328" s="34" t="n">
        <x:v>304</x:v>
      </x:c>
      <x:c r="B328" s="39" t="n">
        <x:v>0.9768338884459808</x:v>
      </x:c>
      <x:c r="C328" s="1" t="n">
        <x:f>IF(B328&lt;$B$6,1,0)</x:f>
        <x:v>0</x:v>
      </x:c>
      <x:c r="D328" s="1" t="n">
        <x:f>$B$7*$B$8*C328</x:f>
        <x:v>0</x:v>
      </x:c>
      <x:c r="E328" s="17" t="n">
        <x:f>(1-C328)*$B$9-C328*$B$8</x:f>
        <x:v>0.07</x:v>
      </x:c>
      <x:c r="F328" s="34"/>
      <x:c r="G328" s="34"/>
      <x:c r="H328" s="34"/>
      <x:c r="I328" s="34"/>
      <x:c r="J328" s="34"/>
      <x:c r="K328" s="34"/>
      <x:c r="L328" s="34"/>
      <x:c r="M328" s="34"/>
      <x:c r="N328" s="34"/>
      <x:c r="O328" s="34"/>
      <x:c r="P328" s="34"/>
    </x:row>
    <x:row r="329">
      <x:c r="A329" s="34" t="n">
        <x:v>305</x:v>
      </x:c>
      <x:c r="B329" s="39" t="n">
        <x:v>0.664039743016474</x:v>
      </x:c>
      <x:c r="C329" s="1" t="n">
        <x:f>IF(B329&lt;$B$6,1,0)</x:f>
        <x:v>0</x:v>
      </x:c>
      <x:c r="D329" s="1" t="n">
        <x:f>$B$7*$B$8*C329</x:f>
        <x:v>0</x:v>
      </x:c>
      <x:c r="E329" s="17" t="n">
        <x:f>(1-C329)*$B$9-C329*$B$8</x:f>
        <x:v>0.07</x:v>
      </x:c>
      <x:c r="F329" s="34"/>
      <x:c r="G329" s="34"/>
      <x:c r="H329" s="34"/>
      <x:c r="I329" s="34"/>
      <x:c r="J329" s="34"/>
      <x:c r="K329" s="34"/>
      <x:c r="L329" s="34"/>
      <x:c r="M329" s="34"/>
      <x:c r="N329" s="34"/>
      <x:c r="O329" s="34"/>
      <x:c r="P329" s="34"/>
    </x:row>
    <x:row r="330">
      <x:c r="A330" s="34" t="n">
        <x:v>306</x:v>
      </x:c>
      <x:c r="B330" s="39" t="n">
        <x:v>0.9891186930472031</x:v>
      </x:c>
      <x:c r="C330" s="1" t="n">
        <x:f>IF(B330&lt;$B$6,1,0)</x:f>
        <x:v>0</x:v>
      </x:c>
      <x:c r="D330" s="1" t="n">
        <x:f>$B$7*$B$8*C330</x:f>
        <x:v>0</x:v>
      </x:c>
      <x:c r="E330" s="17" t="n">
        <x:f>(1-C330)*$B$9-C330*$B$8</x:f>
        <x:v>0.07</x:v>
      </x:c>
      <x:c r="F330" s="34"/>
      <x:c r="G330" s="34"/>
      <x:c r="H330" s="34"/>
      <x:c r="I330" s="34"/>
      <x:c r="J330" s="34"/>
      <x:c r="K330" s="34"/>
      <x:c r="L330" s="34"/>
      <x:c r="M330" s="34"/>
      <x:c r="N330" s="34"/>
      <x:c r="O330" s="34"/>
      <x:c r="P330" s="34"/>
    </x:row>
    <x:row r="331">
      <x:c r="A331" s="34" t="n">
        <x:v>307</x:v>
      </x:c>
      <x:c r="B331" s="39" t="n">
        <x:v>0.028418592526577413</x:v>
      </x:c>
      <x:c r="C331" s="1" t="n">
        <x:f>IF(B331&lt;$B$6,1,0)</x:f>
        <x:v>0</x:v>
      </x:c>
      <x:c r="D331" s="1" t="n">
        <x:f>$B$7*$B$8*C331</x:f>
        <x:v>0</x:v>
      </x:c>
      <x:c r="E331" s="17" t="n">
        <x:f>(1-C331)*$B$9-C331*$B$8</x:f>
        <x:v>0.07</x:v>
      </x:c>
      <x:c r="F331" s="34"/>
      <x:c r="G331" s="34"/>
      <x:c r="H331" s="34"/>
      <x:c r="I331" s="34"/>
      <x:c r="J331" s="34"/>
      <x:c r="K331" s="34"/>
      <x:c r="L331" s="34"/>
      <x:c r="M331" s="34"/>
      <x:c r="N331" s="34"/>
      <x:c r="O331" s="34"/>
      <x:c r="P331" s="34"/>
    </x:row>
    <x:row r="332">
      <x:c r="A332" s="34" t="n">
        <x:v>308</x:v>
      </x:c>
      <x:c r="B332" s="39" t="n">
        <x:v>0.6935994980158284</x:v>
      </x:c>
      <x:c r="C332" s="1" t="n">
        <x:f>IF(B332&lt;$B$6,1,0)</x:f>
        <x:v>0</x:v>
      </x:c>
      <x:c r="D332" s="1" t="n">
        <x:f>$B$7*$B$8*C332</x:f>
        <x:v>0</x:v>
      </x:c>
      <x:c r="E332" s="17" t="n">
        <x:f>(1-C332)*$B$9-C332*$B$8</x:f>
        <x:v>0.07</x:v>
      </x:c>
      <x:c r="F332" s="34"/>
      <x:c r="G332" s="34"/>
      <x:c r="H332" s="34"/>
      <x:c r="I332" s="34"/>
      <x:c r="J332" s="34"/>
      <x:c r="K332" s="34"/>
      <x:c r="L332" s="34"/>
      <x:c r="M332" s="34"/>
      <x:c r="N332" s="34"/>
      <x:c r="O332" s="34"/>
      <x:c r="P332" s="34"/>
    </x:row>
    <x:row r="333">
      <x:c r="A333" s="34" t="n">
        <x:v>309</x:v>
      </x:c>
      <x:c r="B333" s="39" t="n">
        <x:v>0.94030899356585</x:v>
      </x:c>
      <x:c r="C333" s="1" t="n">
        <x:f>IF(B333&lt;$B$6,1,0)</x:f>
        <x:v>0</x:v>
      </x:c>
      <x:c r="D333" s="1" t="n">
        <x:f>$B$7*$B$8*C333</x:f>
        <x:v>0</x:v>
      </x:c>
      <x:c r="E333" s="17" t="n">
        <x:f>(1-C333)*$B$9-C333*$B$8</x:f>
        <x:v>0.07</x:v>
      </x:c>
      <x:c r="F333" s="34"/>
      <x:c r="G333" s="34"/>
      <x:c r="H333" s="34"/>
      <x:c r="I333" s="34"/>
      <x:c r="J333" s="34"/>
      <x:c r="K333" s="34"/>
      <x:c r="L333" s="34"/>
      <x:c r="M333" s="34"/>
      <x:c r="N333" s="34"/>
      <x:c r="O333" s="34"/>
      <x:c r="P333" s="34"/>
    </x:row>
    <x:row r="334">
      <x:c r="A334" s="34" t="n">
        <x:v>310</x:v>
      </x:c>
      <x:c r="B334" s="39" t="n">
        <x:v>0.06338939315173775</x:v>
      </x:c>
      <x:c r="C334" s="1" t="n">
        <x:f>IF(B334&lt;$B$6,1,0)</x:f>
        <x:v>0</x:v>
      </x:c>
      <x:c r="D334" s="1" t="n">
        <x:f>$B$7*$B$8*C334</x:f>
        <x:v>0</x:v>
      </x:c>
      <x:c r="E334" s="17" t="n">
        <x:f>(1-C334)*$B$9-C334*$B$8</x:f>
        <x:v>0.07</x:v>
      </x:c>
      <x:c r="F334" s="34"/>
      <x:c r="G334" s="34"/>
      <x:c r="H334" s="34"/>
      <x:c r="I334" s="34"/>
      <x:c r="J334" s="34"/>
      <x:c r="K334" s="34"/>
      <x:c r="L334" s="34"/>
      <x:c r="M334" s="34"/>
      <x:c r="N334" s="34"/>
      <x:c r="O334" s="34"/>
      <x:c r="P334" s="34"/>
    </x:row>
    <x:row r="335">
      <x:c r="A335" s="34" t="n">
        <x:v>311</x:v>
      </x:c>
      <x:c r="B335" s="39" t="n">
        <x:v>0.46551009302493185</x:v>
      </x:c>
      <x:c r="C335" s="1" t="n">
        <x:f>IF(B335&lt;$B$6,1,0)</x:f>
        <x:v>0</x:v>
      </x:c>
      <x:c r="D335" s="1" t="n">
        <x:f>$B$7*$B$8*C335</x:f>
        <x:v>0</x:v>
      </x:c>
      <x:c r="E335" s="17" t="n">
        <x:f>(1-C335)*$B$9-C335*$B$8</x:f>
        <x:v>0.07</x:v>
      </x:c>
      <x:c r="F335" s="34"/>
      <x:c r="G335" s="34"/>
      <x:c r="H335" s="34"/>
      <x:c r="I335" s="34"/>
      <x:c r="J335" s="34"/>
      <x:c r="K335" s="34"/>
      <x:c r="L335" s="34"/>
      <x:c r="M335" s="34"/>
      <x:c r="N335" s="34"/>
      <x:c r="O335" s="34"/>
      <x:c r="P335" s="34"/>
    </x:row>
    <x:row r="336">
      <x:c r="A336" s="34" t="n">
        <x:v>312</x:v>
      </x:c>
      <x:c r="B336" s="39" t="n">
        <x:v>0.42346652143169194</x:v>
      </x:c>
      <x:c r="C336" s="1" t="n">
        <x:f>IF(B336&lt;$B$6,1,0)</x:f>
        <x:v>0</x:v>
      </x:c>
      <x:c r="D336" s="1" t="n">
        <x:f>$B$7*$B$8*C336</x:f>
        <x:v>0</x:v>
      </x:c>
      <x:c r="E336" s="17" t="n">
        <x:f>(1-C336)*$B$9-C336*$B$8</x:f>
        <x:v>0.07</x:v>
      </x:c>
      <x:c r="F336" s="34"/>
      <x:c r="G336" s="34"/>
      <x:c r="H336" s="34"/>
      <x:c r="I336" s="34"/>
      <x:c r="J336" s="34"/>
      <x:c r="K336" s="34"/>
      <x:c r="L336" s="34"/>
      <x:c r="M336" s="34"/>
      <x:c r="N336" s="34"/>
      <x:c r="O336" s="34"/>
      <x:c r="P336" s="34"/>
    </x:row>
    <x:row r="337">
      <x:c r="A337" s="34" t="n">
        <x:v>313</x:v>
      </x:c>
      <x:c r="B337" s="39" t="n">
        <x:v>0.8474602837814018</x:v>
      </x:c>
      <x:c r="C337" s="1" t="n">
        <x:f>IF(B337&lt;$B$6,1,0)</x:f>
        <x:v>0</x:v>
      </x:c>
      <x:c r="D337" s="1" t="n">
        <x:f>$B$7*$B$8*C337</x:f>
        <x:v>0</x:v>
      </x:c>
      <x:c r="E337" s="17" t="n">
        <x:f>(1-C337)*$B$9-C337*$B$8</x:f>
        <x:v>0.07</x:v>
      </x:c>
      <x:c r="F337" s="34"/>
      <x:c r="G337" s="34"/>
      <x:c r="H337" s="34"/>
      <x:c r="I337" s="34"/>
      <x:c r="J337" s="34"/>
      <x:c r="K337" s="34"/>
      <x:c r="L337" s="34"/>
      <x:c r="M337" s="34"/>
      <x:c r="N337" s="34"/>
      <x:c r="O337" s="34"/>
      <x:c r="P337" s="34"/>
    </x:row>
    <x:row r="338">
      <x:c r="A338" s="34" t="n">
        <x:v>314</x:v>
      </x:c>
      <x:c r="B338" s="39" t="n">
        <x:v>0.06473543460015208</x:v>
      </x:c>
      <x:c r="C338" s="1" t="n">
        <x:f>IF(B338&lt;$B$6,1,0)</x:f>
        <x:v>0</x:v>
      </x:c>
      <x:c r="D338" s="1" t="n">
        <x:f>$B$7*$B$8*C338</x:f>
        <x:v>0</x:v>
      </x:c>
      <x:c r="E338" s="17" t="n">
        <x:f>(1-C338)*$B$9-C338*$B$8</x:f>
        <x:v>0.07</x:v>
      </x:c>
      <x:c r="F338" s="34"/>
      <x:c r="G338" s="34"/>
      <x:c r="H338" s="34"/>
      <x:c r="I338" s="34"/>
      <x:c r="J338" s="34"/>
      <x:c r="K338" s="34"/>
      <x:c r="L338" s="34"/>
      <x:c r="M338" s="34"/>
      <x:c r="N338" s="34"/>
      <x:c r="O338" s="34"/>
      <x:c r="P338" s="34"/>
    </x:row>
    <x:row r="339">
      <x:c r="A339" s="34" t="n">
        <x:v>315</x:v>
      </x:c>
      <x:c r="B339" s="39" t="n">
        <x:v>0.9851520148804411</x:v>
      </x:c>
      <x:c r="C339" s="1" t="n">
        <x:f>IF(B339&lt;$B$6,1,0)</x:f>
        <x:v>0</x:v>
      </x:c>
      <x:c r="D339" s="1" t="n">
        <x:f>$B$7*$B$8*C339</x:f>
        <x:v>0</x:v>
      </x:c>
      <x:c r="E339" s="17" t="n">
        <x:f>(1-C339)*$B$9-C339*$B$8</x:f>
        <x:v>0.07</x:v>
      </x:c>
      <x:c r="F339" s="34"/>
      <x:c r="G339" s="34"/>
      <x:c r="H339" s="34"/>
      <x:c r="I339" s="34"/>
      <x:c r="J339" s="34"/>
      <x:c r="K339" s="34"/>
      <x:c r="L339" s="34"/>
      <x:c r="M339" s="34"/>
      <x:c r="N339" s="34"/>
      <x:c r="O339" s="34"/>
      <x:c r="P339" s="34"/>
    </x:row>
    <x:row r="340">
      <x:c r="A340" s="34" t="n">
        <x:v>316</x:v>
      </x:c>
      <x:c r="B340" s="39" t="n">
        <x:v>0.3934430630179122</x:v>
      </x:c>
      <x:c r="C340" s="1" t="n">
        <x:f>IF(B340&lt;$B$6,1,0)</x:f>
        <x:v>0</x:v>
      </x:c>
      <x:c r="D340" s="1" t="n">
        <x:f>$B$7*$B$8*C340</x:f>
        <x:v>0</x:v>
      </x:c>
      <x:c r="E340" s="17" t="n">
        <x:f>(1-C340)*$B$9-C340*$B$8</x:f>
        <x:v>0.07</x:v>
      </x:c>
      <x:c r="F340" s="34"/>
      <x:c r="G340" s="34"/>
      <x:c r="H340" s="34"/>
      <x:c r="I340" s="34"/>
      <x:c r="J340" s="34"/>
      <x:c r="K340" s="34"/>
      <x:c r="L340" s="34"/>
      <x:c r="M340" s="34"/>
      <x:c r="N340" s="34"/>
      <x:c r="O340" s="34"/>
      <x:c r="P340" s="34"/>
    </x:row>
    <x:row r="341">
      <x:c r="A341" s="34" t="n">
        <x:v>317</x:v>
      </x:c>
      <x:c r="B341" s="39" t="n">
        <x:v>0.05034408706706017</x:v>
      </x:c>
      <x:c r="C341" s="1" t="n">
        <x:f>IF(B341&lt;$B$6,1,0)</x:f>
        <x:v>0</x:v>
      </x:c>
      <x:c r="D341" s="1" t="n">
        <x:f>$B$7*$B$8*C341</x:f>
        <x:v>0</x:v>
      </x:c>
      <x:c r="E341" s="17" t="n">
        <x:f>(1-C341)*$B$9-C341*$B$8</x:f>
        <x:v>0.07</x:v>
      </x:c>
      <x:c r="F341" s="34"/>
      <x:c r="G341" s="34"/>
      <x:c r="H341" s="34"/>
      <x:c r="I341" s="34"/>
      <x:c r="J341" s="34"/>
      <x:c r="K341" s="34"/>
      <x:c r="L341" s="34"/>
      <x:c r="M341" s="34"/>
      <x:c r="N341" s="34"/>
      <x:c r="O341" s="34"/>
      <x:c r="P341" s="34"/>
    </x:row>
    <x:row r="342">
      <x:c r="A342" s="34" t="n">
        <x:v>318</x:v>
      </x:c>
      <x:c r="B342" s="39" t="n">
        <x:v>0.22739949508104473</x:v>
      </x:c>
      <x:c r="C342" s="1" t="n">
        <x:f>IF(B342&lt;$B$6,1,0)</x:f>
        <x:v>0</x:v>
      </x:c>
      <x:c r="D342" s="1" t="n">
        <x:f>$B$7*$B$8*C342</x:f>
        <x:v>0</x:v>
      </x:c>
      <x:c r="E342" s="17" t="n">
        <x:f>(1-C342)*$B$9-C342*$B$8</x:f>
        <x:v>0.07</x:v>
      </x:c>
      <x:c r="F342" s="34"/>
      <x:c r="G342" s="34"/>
      <x:c r="H342" s="34"/>
      <x:c r="I342" s="34"/>
      <x:c r="J342" s="34"/>
      <x:c r="K342" s="34"/>
      <x:c r="L342" s="34"/>
      <x:c r="M342" s="34"/>
      <x:c r="N342" s="34"/>
      <x:c r="O342" s="34"/>
      <x:c r="P342" s="34"/>
    </x:row>
    <x:row r="343">
      <x:c r="A343" s="34" t="n">
        <x:v>319</x:v>
      </x:c>
      <x:c r="B343" s="39" t="n">
        <x:v>0.3804239727323875</x:v>
      </x:c>
      <x:c r="C343" s="1" t="n">
        <x:f>IF(B343&lt;$B$6,1,0)</x:f>
        <x:v>0</x:v>
      </x:c>
      <x:c r="D343" s="1" t="n">
        <x:f>$B$7*$B$8*C343</x:f>
        <x:v>0</x:v>
      </x:c>
      <x:c r="E343" s="17" t="n">
        <x:f>(1-C343)*$B$9-C343*$B$8</x:f>
        <x:v>0.07</x:v>
      </x:c>
      <x:c r="F343" s="34"/>
      <x:c r="G343" s="34"/>
      <x:c r="H343" s="34"/>
      <x:c r="I343" s="34"/>
      <x:c r="J343" s="34"/>
      <x:c r="K343" s="34"/>
      <x:c r="L343" s="34"/>
      <x:c r="M343" s="34"/>
      <x:c r="N343" s="34"/>
      <x:c r="O343" s="34"/>
      <x:c r="P343" s="34"/>
    </x:row>
    <x:row r="344">
      <x:c r="A344" s="34" t="n">
        <x:v>320</x:v>
      </x:c>
      <x:c r="B344" s="39" t="n">
        <x:v>0.44908657402265817</x:v>
      </x:c>
      <x:c r="C344" s="1" t="n">
        <x:f>IF(B344&lt;$B$6,1,0)</x:f>
        <x:v>0</x:v>
      </x:c>
      <x:c r="D344" s="1" t="n">
        <x:f>$B$7*$B$8*C344</x:f>
        <x:v>0</x:v>
      </x:c>
      <x:c r="E344" s="17" t="n">
        <x:f>(1-C344)*$B$9-C344*$B$8</x:f>
        <x:v>0.07</x:v>
      </x:c>
      <x:c r="F344" s="34"/>
      <x:c r="G344" s="34"/>
      <x:c r="H344" s="34"/>
      <x:c r="I344" s="34"/>
      <x:c r="J344" s="34"/>
      <x:c r="K344" s="34"/>
      <x:c r="L344" s="34"/>
      <x:c r="M344" s="34"/>
      <x:c r="N344" s="34"/>
      <x:c r="O344" s="34"/>
      <x:c r="P344" s="34"/>
    </x:row>
    <x:row r="345">
      <x:c r="A345" s="34" t="n">
        <x:v>321</x:v>
      </x:c>
      <x:c r="B345" s="39" t="n">
        <x:v>0.06549926183652133</x:v>
      </x:c>
      <x:c r="C345" s="1" t="n">
        <x:f>IF(B345&lt;$B$6,1,0)</x:f>
        <x:v>0</x:v>
      </x:c>
      <x:c r="D345" s="1" t="n">
        <x:f>$B$7*$B$8*C345</x:f>
        <x:v>0</x:v>
      </x:c>
      <x:c r="E345" s="17" t="n">
        <x:f>(1-C345)*$B$9-C345*$B$8</x:f>
        <x:v>0.07</x:v>
      </x:c>
      <x:c r="F345" s="34"/>
      <x:c r="G345" s="34"/>
      <x:c r="H345" s="34"/>
      <x:c r="I345" s="34"/>
      <x:c r="J345" s="34"/>
      <x:c r="K345" s="34"/>
      <x:c r="L345" s="34"/>
      <x:c r="M345" s="34"/>
      <x:c r="N345" s="34"/>
      <x:c r="O345" s="34"/>
      <x:c r="P345" s="34"/>
    </x:row>
    <x:row r="346">
      <x:c r="A346" s="34" t="n">
        <x:v>322</x:v>
      </x:c>
      <x:c r="B346" s="39" t="n">
        <x:v>0.3946826324099675</x:v>
      </x:c>
      <x:c r="C346" s="1" t="n">
        <x:f>IF(B346&lt;$B$6,1,0)</x:f>
        <x:v>0</x:v>
      </x:c>
      <x:c r="D346" s="1" t="n">
        <x:f>$B$7*$B$8*C346</x:f>
        <x:v>0</x:v>
      </x:c>
      <x:c r="E346" s="17" t="n">
        <x:f>(1-C346)*$B$9-C346*$B$8</x:f>
        <x:v>0.07</x:v>
      </x:c>
      <x:c r="F346" s="34"/>
      <x:c r="G346" s="34"/>
      <x:c r="H346" s="34"/>
      <x:c r="I346" s="34"/>
      <x:c r="J346" s="34"/>
      <x:c r="K346" s="34"/>
      <x:c r="L346" s="34"/>
      <x:c r="M346" s="34"/>
      <x:c r="N346" s="34"/>
      <x:c r="O346" s="34"/>
      <x:c r="P346" s="34"/>
    </x:row>
    <x:row r="347">
      <x:c r="A347" s="34" t="n">
        <x:v>323</x:v>
      </x:c>
      <x:c r="B347" s="39" t="n">
        <x:v>0.34458639787044376</x:v>
      </x:c>
      <x:c r="C347" s="1" t="n">
        <x:f>IF(B347&lt;$B$6,1,0)</x:f>
        <x:v>0</x:v>
      </x:c>
      <x:c r="D347" s="1" t="n">
        <x:f>$B$7*$B$8*C347</x:f>
        <x:v>0</x:v>
      </x:c>
      <x:c r="E347" s="17" t="n">
        <x:f>(1-C347)*$B$9-C347*$B$8</x:f>
        <x:v>0.07</x:v>
      </x:c>
      <x:c r="F347" s="34"/>
      <x:c r="G347" s="34"/>
      <x:c r="H347" s="34"/>
      <x:c r="I347" s="34"/>
      <x:c r="J347" s="34"/>
      <x:c r="K347" s="34"/>
      <x:c r="L347" s="34"/>
      <x:c r="M347" s="34"/>
      <x:c r="N347" s="34"/>
      <x:c r="O347" s="34"/>
      <x:c r="P347" s="34"/>
    </x:row>
    <x:row r="348">
      <x:c r="A348" s="34" t="n">
        <x:v>324</x:v>
      </x:c>
      <x:c r="B348" s="39" t="n">
        <x:v>0.9097894971491769</x:v>
      </x:c>
      <x:c r="C348" s="1" t="n">
        <x:f>IF(B348&lt;$B$6,1,0)</x:f>
        <x:v>0</x:v>
      </x:c>
      <x:c r="D348" s="1" t="n">
        <x:f>$B$7*$B$8*C348</x:f>
        <x:v>0</x:v>
      </x:c>
      <x:c r="E348" s="17" t="n">
        <x:f>(1-C348)*$B$9-C348*$B$8</x:f>
        <x:v>0.07</x:v>
      </x:c>
      <x:c r="F348" s="34"/>
      <x:c r="G348" s="34"/>
      <x:c r="H348" s="34"/>
      <x:c r="I348" s="34"/>
      <x:c r="J348" s="34"/>
      <x:c r="K348" s="34"/>
      <x:c r="L348" s="34"/>
      <x:c r="M348" s="34"/>
      <x:c r="N348" s="34"/>
      <x:c r="O348" s="34"/>
      <x:c r="P348" s="34"/>
    </x:row>
    <x:row r="349">
      <x:c r="A349" s="34" t="n">
        <x:v>325</x:v>
      </x:c>
      <x:c r="B349" s="39" t="n">
        <x:v>0.5986164304194972</x:v>
      </x:c>
      <x:c r="C349" s="1" t="n">
        <x:f>IF(B349&lt;$B$6,1,0)</x:f>
        <x:v>0</x:v>
      </x:c>
      <x:c r="D349" s="1" t="n">
        <x:f>$B$7*$B$8*C349</x:f>
        <x:v>0</x:v>
      </x:c>
      <x:c r="E349" s="17" t="n">
        <x:f>(1-C349)*$B$9-C349*$B$8</x:f>
        <x:v>0.07</x:v>
      </x:c>
      <x:c r="F349" s="34"/>
      <x:c r="G349" s="34"/>
      <x:c r="H349" s="34"/>
      <x:c r="I349" s="34"/>
      <x:c r="J349" s="34"/>
      <x:c r="K349" s="34"/>
      <x:c r="L349" s="34"/>
      <x:c r="M349" s="34"/>
      <x:c r="N349" s="34"/>
      <x:c r="O349" s="34"/>
      <x:c r="P349" s="34"/>
    </x:row>
    <x:row r="350">
      <x:c r="A350" s="34" t="n">
        <x:v>326</x:v>
      </x:c>
      <x:c r="B350" s="39" t="n">
        <x:v>0.2497182103106752</x:v>
      </x:c>
      <x:c r="C350" s="1" t="n">
        <x:f>IF(B350&lt;$B$6,1,0)</x:f>
        <x:v>0</x:v>
      </x:c>
      <x:c r="D350" s="1" t="n">
        <x:f>$B$7*$B$8*C350</x:f>
        <x:v>0</x:v>
      </x:c>
      <x:c r="E350" s="17" t="n">
        <x:f>(1-C350)*$B$9-C350*$B$8</x:f>
        <x:v>0.07</x:v>
      </x:c>
      <x:c r="F350" s="34"/>
      <x:c r="G350" s="34"/>
      <x:c r="H350" s="34"/>
      <x:c r="I350" s="34"/>
      <x:c r="J350" s="34"/>
      <x:c r="K350" s="34"/>
      <x:c r="L350" s="34"/>
      <x:c r="M350" s="34"/>
      <x:c r="N350" s="34"/>
      <x:c r="O350" s="34"/>
      <x:c r="P350" s="34"/>
    </x:row>
    <x:row r="351">
      <x:c r="A351" s="34" t="n">
        <x:v>327</x:v>
      </x:c>
      <x:c r="B351" s="39" t="n">
        <x:v>0.43989157339092344</x:v>
      </x:c>
      <x:c r="C351" s="1" t="n">
        <x:f>IF(B351&lt;$B$6,1,0)</x:f>
        <x:v>0</x:v>
      </x:c>
      <x:c r="D351" s="1" t="n">
        <x:f>$B$7*$B$8*C351</x:f>
        <x:v>0</x:v>
      </x:c>
      <x:c r="E351" s="17" t="n">
        <x:f>(1-C351)*$B$9-C351*$B$8</x:f>
        <x:v>0.07</x:v>
      </x:c>
      <x:c r="F351" s="34"/>
      <x:c r="G351" s="34"/>
      <x:c r="H351" s="34"/>
      <x:c r="I351" s="34"/>
      <x:c r="J351" s="34"/>
      <x:c r="K351" s="34"/>
      <x:c r="L351" s="34"/>
      <x:c r="M351" s="34"/>
      <x:c r="N351" s="34"/>
      <x:c r="O351" s="34"/>
      <x:c r="P351" s="34"/>
    </x:row>
    <x:row r="352">
      <x:c r="A352" s="34" t="n">
        <x:v>328</x:v>
      </x:c>
      <x:c r="B352" s="39" t="n">
        <x:v>0.7570727235870436</x:v>
      </x:c>
      <x:c r="C352" s="1" t="n">
        <x:f>IF(B352&lt;$B$6,1,0)</x:f>
        <x:v>0</x:v>
      </x:c>
      <x:c r="D352" s="1" t="n">
        <x:f>$B$7*$B$8*C352</x:f>
        <x:v>0</x:v>
      </x:c>
      <x:c r="E352" s="17" t="n">
        <x:f>(1-C352)*$B$9-C352*$B$8</x:f>
        <x:v>0.07</x:v>
      </x:c>
      <x:c r="F352" s="34"/>
      <x:c r="G352" s="34"/>
      <x:c r="H352" s="34"/>
      <x:c r="I352" s="34"/>
      <x:c r="J352" s="34"/>
      <x:c r="K352" s="34"/>
      <x:c r="L352" s="34"/>
      <x:c r="M352" s="34"/>
      <x:c r="N352" s="34"/>
      <x:c r="O352" s="34"/>
      <x:c r="P352" s="34"/>
    </x:row>
    <x:row r="353">
      <x:c r="A353" s="34" t="n">
        <x:v>329</x:v>
      </x:c>
      <x:c r="B353" s="39" t="n">
        <x:v>0.7111029204679653</x:v>
      </x:c>
      <x:c r="C353" s="1" t="n">
        <x:f>IF(B353&lt;$B$6,1,0)</x:f>
        <x:v>0</x:v>
      </x:c>
      <x:c r="D353" s="1" t="n">
        <x:f>$B$7*$B$8*C353</x:f>
        <x:v>0</x:v>
      </x:c>
      <x:c r="E353" s="17" t="n">
        <x:f>(1-C353)*$B$9-C353*$B$8</x:f>
        <x:v>0.07</x:v>
      </x:c>
      <x:c r="F353" s="34"/>
      <x:c r="G353" s="34"/>
      <x:c r="H353" s="34"/>
      <x:c r="I353" s="34"/>
      <x:c r="J353" s="34"/>
      <x:c r="K353" s="34"/>
      <x:c r="L353" s="34"/>
      <x:c r="M353" s="34"/>
      <x:c r="N353" s="34"/>
      <x:c r="O353" s="34"/>
      <x:c r="P353" s="34"/>
    </x:row>
    <x:row r="354">
      <x:c r="A354" s="34" t="n">
        <x:v>330</x:v>
      </x:c>
      <x:c r="B354" s="39" t="n">
        <x:v>0.8245661366963759</x:v>
      </x:c>
      <x:c r="C354" s="1" t="n">
        <x:f>IF(B354&lt;$B$6,1,0)</x:f>
        <x:v>0</x:v>
      </x:c>
      <x:c r="D354" s="1" t="n">
        <x:f>$B$7*$B$8*C354</x:f>
        <x:v>0</x:v>
      </x:c>
      <x:c r="E354" s="17" t="n">
        <x:f>(1-C354)*$B$9-C354*$B$8</x:f>
        <x:v>0.07</x:v>
      </x:c>
      <x:c r="F354" s="34"/>
      <x:c r="G354" s="34"/>
      <x:c r="H354" s="34"/>
      <x:c r="I354" s="34"/>
      <x:c r="J354" s="34"/>
      <x:c r="K354" s="34"/>
      <x:c r="L354" s="34"/>
      <x:c r="M354" s="34"/>
      <x:c r="N354" s="34"/>
      <x:c r="O354" s="34"/>
      <x:c r="P354" s="34"/>
    </x:row>
    <x:row r="355">
      <x:c r="A355" s="34" t="n">
        <x:v>331</x:v>
      </x:c>
      <x:c r="B355" s="39" t="n">
        <x:v>0.18455873185303062</x:v>
      </x:c>
      <x:c r="C355" s="1" t="n">
        <x:f>IF(B355&lt;$B$6,1,0)</x:f>
        <x:v>0</x:v>
      </x:c>
      <x:c r="D355" s="1" t="n">
        <x:f>$B$7*$B$8*C355</x:f>
        <x:v>0</x:v>
      </x:c>
      <x:c r="E355" s="17" t="n">
        <x:f>(1-C355)*$B$9-C355*$B$8</x:f>
        <x:v>0.07</x:v>
      </x:c>
      <x:c r="F355" s="34"/>
      <x:c r="G355" s="34"/>
      <x:c r="H355" s="34"/>
      <x:c r="I355" s="34"/>
      <x:c r="J355" s="34"/>
      <x:c r="K355" s="34"/>
      <x:c r="L355" s="34"/>
      <x:c r="M355" s="34"/>
      <x:c r="N355" s="34"/>
      <x:c r="O355" s="34"/>
      <x:c r="P355" s="34"/>
    </x:row>
    <x:row r="356">
      <x:c r="A356" s="34" t="n">
        <x:v>332</x:v>
      </x:c>
      <x:c r="B356" s="39" t="n">
        <x:v>0.8590118625434116</x:v>
      </x:c>
      <x:c r="C356" s="1" t="n">
        <x:f>IF(B356&lt;$B$6,1,0)</x:f>
        <x:v>0</x:v>
      </x:c>
      <x:c r="D356" s="1" t="n">
        <x:f>$B$7*$B$8*C356</x:f>
        <x:v>0</x:v>
      </x:c>
      <x:c r="E356" s="17" t="n">
        <x:f>(1-C356)*$B$9-C356*$B$8</x:f>
        <x:v>0.07</x:v>
      </x:c>
      <x:c r="F356" s="34"/>
      <x:c r="G356" s="34"/>
      <x:c r="H356" s="34"/>
      <x:c r="I356" s="34"/>
      <x:c r="J356" s="34"/>
      <x:c r="K356" s="34"/>
      <x:c r="L356" s="34"/>
      <x:c r="M356" s="34"/>
      <x:c r="N356" s="34"/>
      <x:c r="O356" s="34"/>
      <x:c r="P356" s="34"/>
    </x:row>
    <x:row r="357">
      <x:c r="A357" s="34" t="n">
        <x:v>333</x:v>
      </x:c>
      <x:c r="B357" s="39" t="n">
        <x:v>0.9563742688624188</x:v>
      </x:c>
      <x:c r="C357" s="1" t="n">
        <x:f>IF(B357&lt;$B$6,1,0)</x:f>
        <x:v>0</x:v>
      </x:c>
      <x:c r="D357" s="1" t="n">
        <x:f>$B$7*$B$8*C357</x:f>
        <x:v>0</x:v>
      </x:c>
      <x:c r="E357" s="17" t="n">
        <x:f>(1-C357)*$B$9-C357*$B$8</x:f>
        <x:v>0.07</x:v>
      </x:c>
      <x:c r="F357" s="34"/>
      <x:c r="G357" s="34"/>
      <x:c r="H357" s="34"/>
      <x:c r="I357" s="34"/>
      <x:c r="J357" s="34"/>
      <x:c r="K357" s="34"/>
      <x:c r="L357" s="34"/>
      <x:c r="M357" s="34"/>
      <x:c r="N357" s="34"/>
      <x:c r="O357" s="34"/>
      <x:c r="P357" s="34"/>
    </x:row>
    <x:row r="358">
      <x:c r="A358" s="34" t="n">
        <x:v>334</x:v>
      </x:c>
      <x:c r="B358" s="39" t="n">
        <x:v>0.11575241445098072</x:v>
      </x:c>
      <x:c r="C358" s="1" t="n">
        <x:f>IF(B358&lt;$B$6,1,0)</x:f>
        <x:v>0</x:v>
      </x:c>
      <x:c r="D358" s="1" t="n">
        <x:f>$B$7*$B$8*C358</x:f>
        <x:v>0</x:v>
      </x:c>
      <x:c r="E358" s="17" t="n">
        <x:f>(1-C358)*$B$9-C358*$B$8</x:f>
        <x:v>0.07</x:v>
      </x:c>
      <x:c r="F358" s="34"/>
      <x:c r="G358" s="34"/>
      <x:c r="H358" s="34"/>
      <x:c r="I358" s="34"/>
      <x:c r="J358" s="34"/>
      <x:c r="K358" s="34"/>
      <x:c r="L358" s="34"/>
      <x:c r="M358" s="34"/>
      <x:c r="N358" s="34"/>
      <x:c r="O358" s="34"/>
      <x:c r="P358" s="34"/>
    </x:row>
    <x:row r="359">
      <x:c r="A359" s="34" t="n">
        <x:v>335</x:v>
      </x:c>
      <x:c r="B359" s="39" t="n">
        <x:v>0.023538215435110033</x:v>
      </x:c>
      <x:c r="C359" s="1" t="n">
        <x:f>IF(B359&lt;$B$6,1,0)</x:f>
        <x:v>0</x:v>
      </x:c>
      <x:c r="D359" s="1" t="n">
        <x:f>$B$7*$B$8*C359</x:f>
        <x:v>0</x:v>
      </x:c>
      <x:c r="E359" s="17" t="n">
        <x:f>(1-C359)*$B$9-C359*$B$8</x:f>
        <x:v>0.07</x:v>
      </x:c>
      <x:c r="F359" s="34"/>
      <x:c r="G359" s="34"/>
      <x:c r="H359" s="34"/>
      <x:c r="I359" s="34"/>
      <x:c r="J359" s="34"/>
      <x:c r="K359" s="34"/>
      <x:c r="L359" s="34"/>
      <x:c r="M359" s="34"/>
      <x:c r="N359" s="34"/>
      <x:c r="O359" s="34"/>
      <x:c r="P359" s="34"/>
    </x:row>
    <x:row r="360">
      <x:c r="A360" s="34" t="n">
        <x:v>336</x:v>
      </x:c>
      <x:c r="B360" s="39" t="n">
        <x:v>0.18392132327426225</x:v>
      </x:c>
      <x:c r="C360" s="1" t="n">
        <x:f>IF(B360&lt;$B$6,1,0)</x:f>
        <x:v>0</x:v>
      </x:c>
      <x:c r="D360" s="1" t="n">
        <x:f>$B$7*$B$8*C360</x:f>
        <x:v>0</x:v>
      </x:c>
      <x:c r="E360" s="17" t="n">
        <x:f>(1-C360)*$B$9-C360*$B$8</x:f>
        <x:v>0.07</x:v>
      </x:c>
      <x:c r="F360" s="34"/>
      <x:c r="G360" s="34"/>
      <x:c r="H360" s="34"/>
      <x:c r="I360" s="34"/>
      <x:c r="J360" s="34"/>
      <x:c r="K360" s="34"/>
      <x:c r="L360" s="34"/>
      <x:c r="M360" s="34"/>
      <x:c r="N360" s="34"/>
      <x:c r="O360" s="34"/>
      <x:c r="P360" s="34"/>
    </x:row>
    <x:row r="361">
      <x:c r="A361" s="34" t="n">
        <x:v>337</x:v>
      </x:c>
      <x:c r="B361" s="39" t="n">
        <x:v>0.8764972881181166</x:v>
      </x:c>
      <x:c r="C361" s="1" t="n">
        <x:f>IF(B361&lt;$B$6,1,0)</x:f>
        <x:v>0</x:v>
      </x:c>
      <x:c r="D361" s="1" t="n">
        <x:f>$B$7*$B$8*C361</x:f>
        <x:v>0</x:v>
      </x:c>
      <x:c r="E361" s="17" t="n">
        <x:f>(1-C361)*$B$9-C361*$B$8</x:f>
        <x:v>0.07</x:v>
      </x:c>
      <x:c r="F361" s="34"/>
      <x:c r="G361" s="34"/>
      <x:c r="H361" s="34"/>
      <x:c r="I361" s="34"/>
      <x:c r="J361" s="34"/>
      <x:c r="K361" s="34"/>
      <x:c r="L361" s="34"/>
      <x:c r="M361" s="34"/>
      <x:c r="N361" s="34"/>
      <x:c r="O361" s="34"/>
      <x:c r="P361" s="34"/>
    </x:row>
    <x:row r="362">
      <x:c r="A362" s="34" t="n">
        <x:v>338</x:v>
      </x:c>
      <x:c r="B362" s="39" t="n">
        <x:v>0.8843790047103539</x:v>
      </x:c>
      <x:c r="C362" s="1" t="n">
        <x:f>IF(B362&lt;$B$6,1,0)</x:f>
        <x:v>0</x:v>
      </x:c>
      <x:c r="D362" s="1" t="n">
        <x:f>$B$7*$B$8*C362</x:f>
        <x:v>0</x:v>
      </x:c>
      <x:c r="E362" s="17" t="n">
        <x:f>(1-C362)*$B$9-C362*$B$8</x:f>
        <x:v>0.07</x:v>
      </x:c>
      <x:c r="F362" s="34"/>
      <x:c r="G362" s="34"/>
      <x:c r="H362" s="34"/>
      <x:c r="I362" s="34"/>
      <x:c r="J362" s="34"/>
      <x:c r="K362" s="34"/>
      <x:c r="L362" s="34"/>
      <x:c r="M362" s="34"/>
      <x:c r="N362" s="34"/>
      <x:c r="O362" s="34"/>
      <x:c r="P362" s="34"/>
    </x:row>
    <x:row r="363">
      <x:c r="A363" s="34" t="n">
        <x:v>339</x:v>
      </x:c>
      <x:c r="B363" s="39" t="n">
        <x:v>0.19868969859089702</x:v>
      </x:c>
      <x:c r="C363" s="1" t="n">
        <x:f>IF(B363&lt;$B$6,1,0)</x:f>
        <x:v>0</x:v>
      </x:c>
      <x:c r="D363" s="1" t="n">
        <x:f>$B$7*$B$8*C363</x:f>
        <x:v>0</x:v>
      </x:c>
      <x:c r="E363" s="17" t="n">
        <x:f>(1-C363)*$B$9-C363*$B$8</x:f>
        <x:v>0.07</x:v>
      </x:c>
      <x:c r="F363" s="34"/>
      <x:c r="G363" s="34"/>
      <x:c r="H363" s="34"/>
      <x:c r="I363" s="34"/>
      <x:c r="J363" s="34"/>
      <x:c r="K363" s="34"/>
      <x:c r="L363" s="34"/>
      <x:c r="M363" s="34"/>
      <x:c r="N363" s="34"/>
      <x:c r="O363" s="34"/>
      <x:c r="P363" s="34"/>
    </x:row>
    <x:row r="364">
      <x:c r="A364" s="34" t="n">
        <x:v>340</x:v>
      </x:c>
      <x:c r="B364" s="39" t="n">
        <x:v>0.20642120961565524</x:v>
      </x:c>
      <x:c r="C364" s="1" t="n">
        <x:f>IF(B364&lt;$B$6,1,0)</x:f>
        <x:v>0</x:v>
      </x:c>
      <x:c r="D364" s="1" t="n">
        <x:f>$B$7*$B$8*C364</x:f>
        <x:v>0</x:v>
      </x:c>
      <x:c r="E364" s="17" t="n">
        <x:f>(1-C364)*$B$9-C364*$B$8</x:f>
        <x:v>0.07</x:v>
      </x:c>
      <x:c r="F364" s="34"/>
      <x:c r="G364" s="34"/>
      <x:c r="H364" s="34"/>
      <x:c r="I364" s="34"/>
      <x:c r="J364" s="34"/>
      <x:c r="K364" s="34"/>
      <x:c r="L364" s="34"/>
      <x:c r="M364" s="34"/>
      <x:c r="N364" s="34"/>
      <x:c r="O364" s="34"/>
      <x:c r="P364" s="34"/>
    </x:row>
    <x:row r="365">
      <x:c r="A365" s="34" t="n">
        <x:v>341</x:v>
      </x:c>
      <x:c r="B365" s="39" t="n">
        <x:v>0.4998096952913329</x:v>
      </x:c>
      <x:c r="C365" s="1" t="n">
        <x:f>IF(B365&lt;$B$6,1,0)</x:f>
        <x:v>0</x:v>
      </x:c>
      <x:c r="D365" s="1" t="n">
        <x:f>$B$7*$B$8*C365</x:f>
        <x:v>0</x:v>
      </x:c>
      <x:c r="E365" s="17" t="n">
        <x:f>(1-C365)*$B$9-C365*$B$8</x:f>
        <x:v>0.07</x:v>
      </x:c>
      <x:c r="F365" s="34"/>
      <x:c r="G365" s="34"/>
      <x:c r="H365" s="34"/>
      <x:c r="I365" s="34"/>
      <x:c r="J365" s="34"/>
      <x:c r="K365" s="34"/>
      <x:c r="L365" s="34"/>
      <x:c r="M365" s="34"/>
      <x:c r="N365" s="34"/>
      <x:c r="O365" s="34"/>
      <x:c r="P365" s="34"/>
    </x:row>
    <x:row r="366">
      <x:c r="A366" s="34" t="n">
        <x:v>342</x:v>
      </x:c>
      <x:c r="B366" s="39" t="n">
        <x:v>0.9689290026435629</x:v>
      </x:c>
      <x:c r="C366" s="1" t="n">
        <x:f>IF(B366&lt;$B$6,1,0)</x:f>
        <x:v>0</x:v>
      </x:c>
      <x:c r="D366" s="1" t="n">
        <x:f>$B$7*$B$8*C366</x:f>
        <x:v>0</x:v>
      </x:c>
      <x:c r="E366" s="17" t="n">
        <x:f>(1-C366)*$B$9-C366*$B$8</x:f>
        <x:v>0.07</x:v>
      </x:c>
      <x:c r="F366" s="34"/>
      <x:c r="G366" s="34"/>
      <x:c r="H366" s="34"/>
      <x:c r="I366" s="34"/>
      <x:c r="J366" s="34"/>
      <x:c r="K366" s="34"/>
      <x:c r="L366" s="34"/>
      <x:c r="M366" s="34"/>
      <x:c r="N366" s="34"/>
      <x:c r="O366" s="34"/>
      <x:c r="P366" s="34"/>
    </x:row>
    <x:row r="367">
      <x:c r="A367" s="34" t="n">
        <x:v>343</x:v>
      </x:c>
      <x:c r="B367" s="39" t="n">
        <x:v>0.7839994732057676</x:v>
      </x:c>
      <x:c r="C367" s="1" t="n">
        <x:f>IF(B367&lt;$B$6,1,0)</x:f>
        <x:v>0</x:v>
      </x:c>
      <x:c r="D367" s="1" t="n">
        <x:f>$B$7*$B$8*C367</x:f>
        <x:v>0</x:v>
      </x:c>
      <x:c r="E367" s="17" t="n">
        <x:f>(1-C367)*$B$9-C367*$B$8</x:f>
        <x:v>0.07</x:v>
      </x:c>
      <x:c r="F367" s="34"/>
      <x:c r="G367" s="34"/>
      <x:c r="H367" s="34"/>
      <x:c r="I367" s="34"/>
      <x:c r="J367" s="34"/>
      <x:c r="K367" s="34"/>
      <x:c r="L367" s="34"/>
      <x:c r="M367" s="34"/>
      <x:c r="N367" s="34"/>
      <x:c r="O367" s="34"/>
      <x:c r="P367" s="34"/>
    </x:row>
    <x:row r="368">
      <x:c r="A368" s="34" t="n">
        <x:v>344</x:v>
      </x:c>
      <x:c r="B368" s="39" t="n">
        <x:v>0.9590120270149782</x:v>
      </x:c>
      <x:c r="C368" s="1" t="n">
        <x:f>IF(B368&lt;$B$6,1,0)</x:f>
        <x:v>0</x:v>
      </x:c>
      <x:c r="D368" s="1" t="n">
        <x:f>$B$7*$B$8*C368</x:f>
        <x:v>0</x:v>
      </x:c>
      <x:c r="E368" s="17" t="n">
        <x:f>(1-C368)*$B$9-C368*$B$8</x:f>
        <x:v>0.07</x:v>
      </x:c>
      <x:c r="F368" s="34"/>
      <x:c r="G368" s="34"/>
      <x:c r="H368" s="34"/>
      <x:c r="I368" s="34"/>
      <x:c r="J368" s="34"/>
      <x:c r="K368" s="34"/>
      <x:c r="L368" s="34"/>
      <x:c r="M368" s="34"/>
      <x:c r="N368" s="34"/>
      <x:c r="O368" s="34"/>
      <x:c r="P368" s="34"/>
    </x:row>
    <x:row r="369">
      <x:c r="A369" s="34" t="n">
        <x:v>345</x:v>
      </x:c>
      <x:c r="B369" s="39" t="n">
        <x:v>0.7301413033856079</x:v>
      </x:c>
      <x:c r="C369" s="1" t="n">
        <x:f>IF(B369&lt;$B$6,1,0)</x:f>
        <x:v>0</x:v>
      </x:c>
      <x:c r="D369" s="1" t="n">
        <x:f>$B$7*$B$8*C369</x:f>
        <x:v>0</x:v>
      </x:c>
      <x:c r="E369" s="17" t="n">
        <x:f>(1-C369)*$B$9-C369*$B$8</x:f>
        <x:v>0.07</x:v>
      </x:c>
      <x:c r="F369" s="34"/>
      <x:c r="G369" s="34"/>
      <x:c r="H369" s="34"/>
      <x:c r="I369" s="34"/>
      <x:c r="J369" s="34"/>
      <x:c r="K369" s="34"/>
      <x:c r="L369" s="34"/>
      <x:c r="M369" s="34"/>
      <x:c r="N369" s="34"/>
      <x:c r="O369" s="34"/>
      <x:c r="P369" s="34"/>
    </x:row>
    <x:row r="370">
      <x:c r="A370" s="34" t="n">
        <x:v>346</x:v>
      </x:c>
      <x:c r="B370" s="39" t="n">
        <x:v>0.6888921257341281</x:v>
      </x:c>
      <x:c r="C370" s="1" t="n">
        <x:f>IF(B370&lt;$B$6,1,0)</x:f>
        <x:v>0</x:v>
      </x:c>
      <x:c r="D370" s="1" t="n">
        <x:f>$B$7*$B$8*C370</x:f>
        <x:v>0</x:v>
      </x:c>
      <x:c r="E370" s="17" t="n">
        <x:f>(1-C370)*$B$9-C370*$B$8</x:f>
        <x:v>0.07</x:v>
      </x:c>
      <x:c r="F370" s="34"/>
      <x:c r="G370" s="34"/>
      <x:c r="H370" s="34"/>
      <x:c r="I370" s="34"/>
      <x:c r="J370" s="34"/>
      <x:c r="K370" s="34"/>
      <x:c r="L370" s="34"/>
      <x:c r="M370" s="34"/>
      <x:c r="N370" s="34"/>
      <x:c r="O370" s="34"/>
      <x:c r="P370" s="34"/>
    </x:row>
    <x:row r="371">
      <x:c r="A371" s="34" t="n">
        <x:v>347</x:v>
      </x:c>
      <x:c r="B371" s="39" t="n">
        <x:v>0.4014617962529883</x:v>
      </x:c>
      <x:c r="C371" s="1" t="n">
        <x:f>IF(B371&lt;$B$6,1,0)</x:f>
        <x:v>0</x:v>
      </x:c>
      <x:c r="D371" s="1" t="n">
        <x:f>$B$7*$B$8*C371</x:f>
        <x:v>0</x:v>
      </x:c>
      <x:c r="E371" s="17" t="n">
        <x:f>(1-C371)*$B$9-C371*$B$8</x:f>
        <x:v>0.07</x:v>
      </x:c>
      <x:c r="F371" s="34"/>
      <x:c r="G371" s="34"/>
      <x:c r="H371" s="34"/>
      <x:c r="I371" s="34"/>
      <x:c r="J371" s="34"/>
      <x:c r="K371" s="34"/>
      <x:c r="L371" s="34"/>
      <x:c r="M371" s="34"/>
      <x:c r="N371" s="34"/>
      <x:c r="O371" s="34"/>
      <x:c r="P371" s="34"/>
    </x:row>
    <x:row r="372">
      <x:c r="A372" s="34" t="n">
        <x:v>348</x:v>
      </x:c>
      <x:c r="B372" s="39" t="n">
        <x:v>0.43228220206219703</x:v>
      </x:c>
      <x:c r="C372" s="1" t="n">
        <x:f>IF(B372&lt;$B$6,1,0)</x:f>
        <x:v>0</x:v>
      </x:c>
      <x:c r="D372" s="1" t="n">
        <x:f>$B$7*$B$8*C372</x:f>
        <x:v>0</x:v>
      </x:c>
      <x:c r="E372" s="17" t="n">
        <x:f>(1-C372)*$B$9-C372*$B$8</x:f>
        <x:v>0.07</x:v>
      </x:c>
      <x:c r="F372" s="34"/>
      <x:c r="G372" s="34"/>
      <x:c r="H372" s="34"/>
      <x:c r="I372" s="34"/>
      <x:c r="J372" s="34"/>
      <x:c r="K372" s="34"/>
      <x:c r="L372" s="34"/>
      <x:c r="M372" s="34"/>
      <x:c r="N372" s="34"/>
      <x:c r="O372" s="34"/>
      <x:c r="P372" s="34"/>
    </x:row>
    <x:row r="373">
      <x:c r="A373" s="34" t="n">
        <x:v>349</x:v>
      </x:c>
      <x:c r="B373" s="39" t="n">
        <x:v>0.7682617752579972</x:v>
      </x:c>
      <x:c r="C373" s="1" t="n">
        <x:f>IF(B373&lt;$B$6,1,0)</x:f>
        <x:v>0</x:v>
      </x:c>
      <x:c r="D373" s="1" t="n">
        <x:f>$B$7*$B$8*C373</x:f>
        <x:v>0</x:v>
      </x:c>
      <x:c r="E373" s="17" t="n">
        <x:f>(1-C373)*$B$9-C373*$B$8</x:f>
        <x:v>0.07</x:v>
      </x:c>
      <x:c r="F373" s="34"/>
      <x:c r="G373" s="34"/>
      <x:c r="H373" s="34"/>
      <x:c r="I373" s="34"/>
      <x:c r="J373" s="34"/>
      <x:c r="K373" s="34"/>
      <x:c r="L373" s="34"/>
      <x:c r="M373" s="34"/>
      <x:c r="N373" s="34"/>
      <x:c r="O373" s="34"/>
      <x:c r="P373" s="34"/>
    </x:row>
    <x:row r="374">
      <x:c r="A374" s="34" t="n">
        <x:v>350</x:v>
      </x:c>
      <x:c r="B374" s="39" t="n">
        <x:v>0.16733551456127316</x:v>
      </x:c>
      <x:c r="C374" s="1" t="n">
        <x:f>IF(B374&lt;$B$6,1,0)</x:f>
        <x:v>0</x:v>
      </x:c>
      <x:c r="D374" s="1" t="n">
        <x:f>$B$7*$B$8*C374</x:f>
        <x:v>0</x:v>
      </x:c>
      <x:c r="E374" s="17" t="n">
        <x:f>(1-C374)*$B$9-C374*$B$8</x:f>
        <x:v>0.07</x:v>
      </x:c>
      <x:c r="F374" s="34"/>
      <x:c r="G374" s="34"/>
      <x:c r="H374" s="34"/>
      <x:c r="I374" s="34"/>
      <x:c r="J374" s="34"/>
      <x:c r="K374" s="34"/>
      <x:c r="L374" s="34"/>
      <x:c r="M374" s="34"/>
      <x:c r="N374" s="34"/>
      <x:c r="O374" s="34"/>
      <x:c r="P374" s="34"/>
    </x:row>
    <x:row r="375">
      <x:c r="A375" s="34" t="n">
        <x:v>351</x:v>
      </x:c>
      <x:c r="B375" s="39" t="n">
        <x:v>0.38324929994996637</x:v>
      </x:c>
      <x:c r="C375" s="1" t="n">
        <x:f>IF(B375&lt;$B$6,1,0)</x:f>
        <x:v>0</x:v>
      </x:c>
      <x:c r="D375" s="1" t="n">
        <x:f>$B$7*$B$8*C375</x:f>
        <x:v>0</x:v>
      </x:c>
      <x:c r="E375" s="17" t="n">
        <x:f>(1-C375)*$B$9-C375*$B$8</x:f>
        <x:v>0.07</x:v>
      </x:c>
      <x:c r="F375" s="34"/>
      <x:c r="G375" s="34"/>
      <x:c r="H375" s="34"/>
      <x:c r="I375" s="34"/>
      <x:c r="J375" s="34"/>
      <x:c r="K375" s="34"/>
      <x:c r="L375" s="34"/>
      <x:c r="M375" s="34"/>
      <x:c r="N375" s="34"/>
      <x:c r="O375" s="34"/>
      <x:c r="P375" s="34"/>
    </x:row>
    <x:row r="376">
      <x:c r="A376" s="34" t="n">
        <x:v>352</x:v>
      </x:c>
      <x:c r="B376" s="39" t="n">
        <x:v>0.2768734145211056</x:v>
      </x:c>
      <x:c r="C376" s="1" t="n">
        <x:f>IF(B376&lt;$B$6,1,0)</x:f>
        <x:v>0</x:v>
      </x:c>
      <x:c r="D376" s="1" t="n">
        <x:f>$B$7*$B$8*C376</x:f>
        <x:v>0</x:v>
      </x:c>
      <x:c r="E376" s="17" t="n">
        <x:f>(1-C376)*$B$9-C376*$B$8</x:f>
        <x:v>0.07</x:v>
      </x:c>
      <x:c r="F376" s="34"/>
      <x:c r="G376" s="34"/>
      <x:c r="H376" s="34"/>
      <x:c r="I376" s="34"/>
      <x:c r="J376" s="34"/>
      <x:c r="K376" s="34"/>
      <x:c r="L376" s="34"/>
      <x:c r="M376" s="34"/>
      <x:c r="N376" s="34"/>
      <x:c r="O376" s="34"/>
      <x:c r="P376" s="34"/>
    </x:row>
    <x:row r="377">
      <x:c r="A377" s="34" t="n">
        <x:v>353</x:v>
      </x:c>
      <x:c r="B377" s="39" t="n">
        <x:v>0.9561799400253221</x:v>
      </x:c>
      <x:c r="C377" s="1" t="n">
        <x:f>IF(B377&lt;$B$6,1,0)</x:f>
        <x:v>0</x:v>
      </x:c>
      <x:c r="D377" s="1" t="n">
        <x:f>$B$7*$B$8*C377</x:f>
        <x:v>0</x:v>
      </x:c>
      <x:c r="E377" s="17" t="n">
        <x:f>(1-C377)*$B$9-C377*$B$8</x:f>
        <x:v>0.07</x:v>
      </x:c>
      <x:c r="F377" s="34"/>
      <x:c r="G377" s="34"/>
      <x:c r="H377" s="34"/>
      <x:c r="I377" s="34"/>
      <x:c r="J377" s="34"/>
      <x:c r="K377" s="34"/>
      <x:c r="L377" s="34"/>
      <x:c r="M377" s="34"/>
      <x:c r="N377" s="34"/>
      <x:c r="O377" s="34"/>
      <x:c r="P377" s="34"/>
    </x:row>
    <x:row r="378">
      <x:c r="A378" s="34" t="n">
        <x:v>354</x:v>
      </x:c>
      <x:c r="B378" s="39" t="n">
        <x:v>0.6505448460811749</x:v>
      </x:c>
      <x:c r="C378" s="1" t="n">
        <x:f>IF(B378&lt;$B$6,1,0)</x:f>
        <x:v>0</x:v>
      </x:c>
      <x:c r="D378" s="1" t="n">
        <x:f>$B$7*$B$8*C378</x:f>
        <x:v>0</x:v>
      </x:c>
      <x:c r="E378" s="17" t="n">
        <x:f>(1-C378)*$B$9-C378*$B$8</x:f>
        <x:v>0.07</x:v>
      </x:c>
      <x:c r="F378" s="34"/>
      <x:c r="G378" s="34"/>
      <x:c r="H378" s="34"/>
      <x:c r="I378" s="34"/>
      <x:c r="J378" s="34"/>
      <x:c r="K378" s="34"/>
      <x:c r="L378" s="34"/>
      <x:c r="M378" s="34"/>
      <x:c r="N378" s="34"/>
      <x:c r="O378" s="34"/>
      <x:c r="P378" s="34"/>
    </x:row>
    <x:row r="379">
      <x:c r="A379" s="34" t="n">
        <x:v>355</x:v>
      </x:c>
      <x:c r="B379" s="39" t="n">
        <x:v>0.3957974644144997</x:v>
      </x:c>
      <x:c r="C379" s="1" t="n">
        <x:f>IF(B379&lt;$B$6,1,0)</x:f>
        <x:v>0</x:v>
      </x:c>
      <x:c r="D379" s="1" t="n">
        <x:f>$B$7*$B$8*C379</x:f>
        <x:v>0</x:v>
      </x:c>
      <x:c r="E379" s="17" t="n">
        <x:f>(1-C379)*$B$9-C379*$B$8</x:f>
        <x:v>0.07</x:v>
      </x:c>
      <x:c r="F379" s="34"/>
      <x:c r="G379" s="34"/>
      <x:c r="H379" s="34"/>
      <x:c r="I379" s="34"/>
      <x:c r="J379" s="34"/>
      <x:c r="K379" s="34"/>
      <x:c r="L379" s="34"/>
      <x:c r="M379" s="34"/>
      <x:c r="N379" s="34"/>
      <x:c r="O379" s="34"/>
      <x:c r="P379" s="34"/>
    </x:row>
    <x:row r="380">
      <x:c r="A380" s="34" t="n">
        <x:v>356</x:v>
      </x:c>
      <x:c r="B380" s="39" t="n">
        <x:v>0.010328741860575974</x:v>
      </x:c>
      <x:c r="C380" s="1" t="n">
        <x:f>IF(B380&lt;$B$6,1,0)</x:f>
        <x:v>1</x:v>
      </x:c>
      <x:c r="D380" s="1" t="n">
        <x:f>$B$7*$B$8*C380</x:f>
        <x:v>60</x:v>
      </x:c>
      <x:c r="E380" s="17" t="n">
        <x:f>(1-C380)*$B$9-C380*$B$8</x:f>
        <x:v>-0.6</x:v>
      </x:c>
      <x:c r="F380" s="34"/>
      <x:c r="G380" s="34"/>
      <x:c r="H380" s="34"/>
      <x:c r="I380" s="34"/>
      <x:c r="J380" s="34"/>
      <x:c r="K380" s="34"/>
      <x:c r="L380" s="34"/>
      <x:c r="M380" s="34"/>
      <x:c r="N380" s="34"/>
      <x:c r="O380" s="34"/>
      <x:c r="P380" s="34"/>
    </x:row>
    <x:row r="381">
      <x:c r="A381" s="34" t="n">
        <x:v>357</x:v>
      </x:c>
      <x:c r="B381" s="39" t="n">
        <x:v>0.6849196719704196</x:v>
      </x:c>
      <x:c r="C381" s="1" t="n">
        <x:f>IF(B381&lt;$B$6,1,0)</x:f>
        <x:v>0</x:v>
      </x:c>
      <x:c r="D381" s="1" t="n">
        <x:f>$B$7*$B$8*C381</x:f>
        <x:v>0</x:v>
      </x:c>
      <x:c r="E381" s="17" t="n">
        <x:f>(1-C381)*$B$9-C381*$B$8</x:f>
        <x:v>0.07</x:v>
      </x:c>
      <x:c r="F381" s="34"/>
      <x:c r="G381" s="34"/>
      <x:c r="H381" s="34"/>
      <x:c r="I381" s="34"/>
      <x:c r="J381" s="34"/>
      <x:c r="K381" s="34"/>
      <x:c r="L381" s="34"/>
      <x:c r="M381" s="34"/>
      <x:c r="N381" s="34"/>
      <x:c r="O381" s="34"/>
      <x:c r="P381" s="34"/>
    </x:row>
    <x:row r="382">
      <x:c r="A382" s="34" t="n">
        <x:v>358</x:v>
      </x:c>
      <x:c r="B382" s="39" t="n">
        <x:v>0.1528607594082132</x:v>
      </x:c>
      <x:c r="C382" s="1" t="n">
        <x:f>IF(B382&lt;$B$6,1,0)</x:f>
        <x:v>0</x:v>
      </x:c>
      <x:c r="D382" s="1" t="n">
        <x:f>$B$7*$B$8*C382</x:f>
        <x:v>0</x:v>
      </x:c>
      <x:c r="E382" s="17" t="n">
        <x:f>(1-C382)*$B$9-C382*$B$8</x:f>
        <x:v>0.07</x:v>
      </x:c>
      <x:c r="F382" s="34"/>
      <x:c r="G382" s="34"/>
      <x:c r="H382" s="34"/>
      <x:c r="I382" s="34"/>
      <x:c r="J382" s="34"/>
      <x:c r="K382" s="34"/>
      <x:c r="L382" s="34"/>
      <x:c r="M382" s="34"/>
      <x:c r="N382" s="34"/>
      <x:c r="O382" s="34"/>
      <x:c r="P382" s="34"/>
    </x:row>
    <x:row r="383">
      <x:c r="A383" s="34" t="n">
        <x:v>359</x:v>
      </x:c>
      <x:c r="B383" s="39" t="n">
        <x:v>0.7914281528210267</x:v>
      </x:c>
      <x:c r="C383" s="1" t="n">
        <x:f>IF(B383&lt;$B$6,1,0)</x:f>
        <x:v>0</x:v>
      </x:c>
      <x:c r="D383" s="1" t="n">
        <x:f>$B$7*$B$8*C383</x:f>
        <x:v>0</x:v>
      </x:c>
      <x:c r="E383" s="17" t="n">
        <x:f>(1-C383)*$B$9-C383*$B$8</x:f>
        <x:v>0.07</x:v>
      </x:c>
      <x:c r="F383" s="34"/>
      <x:c r="G383" s="34"/>
      <x:c r="H383" s="34"/>
      <x:c r="I383" s="34"/>
      <x:c r="J383" s="34"/>
      <x:c r="K383" s="34"/>
      <x:c r="L383" s="34"/>
      <x:c r="M383" s="34"/>
      <x:c r="N383" s="34"/>
      <x:c r="O383" s="34"/>
      <x:c r="P383" s="34"/>
    </x:row>
    <x:row r="384">
      <x:c r="A384" s="34" t="n">
        <x:v>360</x:v>
      </x:c>
      <x:c r="B384" s="39" t="n">
        <x:v>0.18194861628580838</x:v>
      </x:c>
      <x:c r="C384" s="1" t="n">
        <x:f>IF(B384&lt;$B$6,1,0)</x:f>
        <x:v>0</x:v>
      </x:c>
      <x:c r="D384" s="1" t="n">
        <x:f>$B$7*$B$8*C384</x:f>
        <x:v>0</x:v>
      </x:c>
      <x:c r="E384" s="17" t="n">
        <x:f>(1-C384)*$B$9-C384*$B$8</x:f>
        <x:v>0.07</x:v>
      </x:c>
      <x:c r="F384" s="34"/>
      <x:c r="G384" s="34"/>
      <x:c r="H384" s="34"/>
      <x:c r="I384" s="34"/>
      <x:c r="J384" s="34"/>
      <x:c r="K384" s="34"/>
      <x:c r="L384" s="34"/>
      <x:c r="M384" s="34"/>
      <x:c r="N384" s="34"/>
      <x:c r="O384" s="34"/>
      <x:c r="P384" s="34"/>
    </x:row>
    <x:row r="385">
      <x:c r="A385" s="34" t="n">
        <x:v>361</x:v>
      </x:c>
      <x:c r="B385" s="39" t="n">
        <x:v>0.2563973319483921</x:v>
      </x:c>
      <x:c r="C385" s="1" t="n">
        <x:f>IF(B385&lt;$B$6,1,0)</x:f>
        <x:v>0</x:v>
      </x:c>
      <x:c r="D385" s="1" t="n">
        <x:f>$B$7*$B$8*C385</x:f>
        <x:v>0</x:v>
      </x:c>
      <x:c r="E385" s="17" t="n">
        <x:f>(1-C385)*$B$9-C385*$B$8</x:f>
        <x:v>0.07</x:v>
      </x:c>
      <x:c r="F385" s="34"/>
      <x:c r="G385" s="34"/>
      <x:c r="H385" s="34"/>
      <x:c r="I385" s="34"/>
      <x:c r="J385" s="34"/>
      <x:c r="K385" s="34"/>
      <x:c r="L385" s="34"/>
      <x:c r="M385" s="34"/>
      <x:c r="N385" s="34"/>
      <x:c r="O385" s="34"/>
      <x:c r="P385" s="34"/>
    </x:row>
    <x:row r="386">
      <x:c r="A386" s="34" t="n">
        <x:v>362</x:v>
      </x:c>
      <x:c r="B386" s="39" t="n">
        <x:v>0.00483559409622103</x:v>
      </x:c>
      <x:c r="C386" s="1" t="n">
        <x:f>IF(B386&lt;$B$6,1,0)</x:f>
        <x:v>1</x:v>
      </x:c>
      <x:c r="D386" s="1" t="n">
        <x:f>$B$7*$B$8*C386</x:f>
        <x:v>60</x:v>
      </x:c>
      <x:c r="E386" s="17" t="n">
        <x:f>(1-C386)*$B$9-C386*$B$8</x:f>
        <x:v>-0.6</x:v>
      </x:c>
      <x:c r="F386" s="34"/>
      <x:c r="G386" s="34"/>
      <x:c r="H386" s="34"/>
      <x:c r="I386" s="34"/>
      <x:c r="J386" s="34"/>
      <x:c r="K386" s="34"/>
      <x:c r="L386" s="34"/>
      <x:c r="M386" s="34"/>
      <x:c r="N386" s="34"/>
      <x:c r="O386" s="34"/>
      <x:c r="P386" s="34"/>
    </x:row>
    <x:row r="387">
      <x:c r="A387" s="34" t="n">
        <x:v>363</x:v>
      </x:c>
      <x:c r="B387" s="39" t="n">
        <x:v>0.2031372090568766</x:v>
      </x:c>
      <x:c r="C387" s="1" t="n">
        <x:f>IF(B387&lt;$B$6,1,0)</x:f>
        <x:v>0</x:v>
      </x:c>
      <x:c r="D387" s="1" t="n">
        <x:f>$B$7*$B$8*C387</x:f>
        <x:v>0</x:v>
      </x:c>
      <x:c r="E387" s="17" t="n">
        <x:f>(1-C387)*$B$9-C387*$B$8</x:f>
        <x:v>0.07</x:v>
      </x:c>
      <x:c r="F387" s="34"/>
      <x:c r="G387" s="34"/>
      <x:c r="H387" s="34"/>
      <x:c r="I387" s="34"/>
      <x:c r="J387" s="34"/>
      <x:c r="K387" s="34"/>
      <x:c r="L387" s="34"/>
      <x:c r="M387" s="34"/>
      <x:c r="N387" s="34"/>
      <x:c r="O387" s="34"/>
      <x:c r="P387" s="34"/>
    </x:row>
    <x:row r="388">
      <x:c r="A388" s="34" t="n">
        <x:v>364</x:v>
      </x:c>
      <x:c r="B388" s="39" t="n">
        <x:v>0.19877959426958114</x:v>
      </x:c>
      <x:c r="C388" s="1" t="n">
        <x:f>IF(B388&lt;$B$6,1,0)</x:f>
        <x:v>0</x:v>
      </x:c>
      <x:c r="D388" s="1" t="n">
        <x:f>$B$7*$B$8*C388</x:f>
        <x:v>0</x:v>
      </x:c>
      <x:c r="E388" s="17" t="n">
        <x:f>(1-C388)*$B$9-C388*$B$8</x:f>
        <x:v>0.07</x:v>
      </x:c>
      <x:c r="F388" s="34"/>
      <x:c r="G388" s="34"/>
      <x:c r="H388" s="34"/>
      <x:c r="I388" s="34"/>
      <x:c r="J388" s="34"/>
      <x:c r="K388" s="34"/>
      <x:c r="L388" s="34"/>
      <x:c r="M388" s="34"/>
      <x:c r="N388" s="34"/>
      <x:c r="O388" s="34"/>
      <x:c r="P388" s="34"/>
    </x:row>
    <x:row r="389">
      <x:c r="A389" s="34" t="n">
        <x:v>365</x:v>
      </x:c>
      <x:c r="B389" s="39" t="n">
        <x:v>0.8400257712928578</x:v>
      </x:c>
      <x:c r="C389" s="1" t="n">
        <x:f>IF(B389&lt;$B$6,1,0)</x:f>
        <x:v>0</x:v>
      </x:c>
      <x:c r="D389" s="1" t="n">
        <x:f>$B$7*$B$8*C389</x:f>
        <x:v>0</x:v>
      </x:c>
      <x:c r="E389" s="17" t="n">
        <x:f>(1-C389)*$B$9-C389*$B$8</x:f>
        <x:v>0.07</x:v>
      </x:c>
      <x:c r="F389" s="34"/>
      <x:c r="G389" s="34"/>
      <x:c r="H389" s="34"/>
      <x:c r="I389" s="34"/>
      <x:c r="J389" s="34"/>
      <x:c r="K389" s="34"/>
      <x:c r="L389" s="34"/>
      <x:c r="M389" s="34"/>
      <x:c r="N389" s="34"/>
      <x:c r="O389" s="34"/>
      <x:c r="P389" s="34"/>
    </x:row>
    <x:row r="390">
      <x:c r="A390" s="34" t="n">
        <x:v>366</x:v>
      </x:c>
      <x:c r="B390" s="39" t="n">
        <x:v>0.13283544091973454</x:v>
      </x:c>
      <x:c r="C390" s="1" t="n">
        <x:f>IF(B390&lt;$B$6,1,0)</x:f>
        <x:v>0</x:v>
      </x:c>
      <x:c r="D390" s="1" t="n">
        <x:f>$B$7*$B$8*C390</x:f>
        <x:v>0</x:v>
      </x:c>
      <x:c r="E390" s="17" t="n">
        <x:f>(1-C390)*$B$9-C390*$B$8</x:f>
        <x:v>0.07</x:v>
      </x:c>
      <x:c r="F390" s="34"/>
      <x:c r="G390" s="34"/>
      <x:c r="H390" s="34"/>
      <x:c r="I390" s="34"/>
      <x:c r="J390" s="34"/>
      <x:c r="K390" s="34"/>
      <x:c r="L390" s="34"/>
      <x:c r="M390" s="34"/>
      <x:c r="N390" s="34"/>
      <x:c r="O390" s="34"/>
      <x:c r="P390" s="34"/>
    </x:row>
    <x:row r="391">
      <x:c r="A391" s="34" t="n">
        <x:v>367</x:v>
      </x:c>
      <x:c r="B391" s="39" t="n">
        <x:v>0.148171117878519</x:v>
      </x:c>
      <x:c r="C391" s="1" t="n">
        <x:f>IF(B391&lt;$B$6,1,0)</x:f>
        <x:v>0</x:v>
      </x:c>
      <x:c r="D391" s="1" t="n">
        <x:f>$B$7*$B$8*C391</x:f>
        <x:v>0</x:v>
      </x:c>
      <x:c r="E391" s="17" t="n">
        <x:f>(1-C391)*$B$9-C391*$B$8</x:f>
        <x:v>0.07</x:v>
      </x:c>
      <x:c r="F391" s="34"/>
      <x:c r="G391" s="34"/>
      <x:c r="H391" s="34"/>
      <x:c r="I391" s="34"/>
      <x:c r="J391" s="34"/>
      <x:c r="K391" s="34"/>
      <x:c r="L391" s="34"/>
      <x:c r="M391" s="34"/>
      <x:c r="N391" s="34"/>
      <x:c r="O391" s="34"/>
      <x:c r="P391" s="34"/>
    </x:row>
    <x:row r="392">
      <x:c r="A392" s="34" t="n">
        <x:v>368</x:v>
      </x:c>
      <x:c r="B392" s="39" t="n">
        <x:v>0.7658609385835007</x:v>
      </x:c>
      <x:c r="C392" s="1" t="n">
        <x:f>IF(B392&lt;$B$6,1,0)</x:f>
        <x:v>0</x:v>
      </x:c>
      <x:c r="D392" s="1" t="n">
        <x:f>$B$7*$B$8*C392</x:f>
        <x:v>0</x:v>
      </x:c>
      <x:c r="E392" s="17" t="n">
        <x:f>(1-C392)*$B$9-C392*$B$8</x:f>
        <x:v>0.07</x:v>
      </x:c>
      <x:c r="F392" s="34"/>
      <x:c r="G392" s="34"/>
      <x:c r="H392" s="34"/>
      <x:c r="I392" s="34"/>
      <x:c r="J392" s="34"/>
      <x:c r="K392" s="34"/>
      <x:c r="L392" s="34"/>
      <x:c r="M392" s="34"/>
      <x:c r="N392" s="34"/>
      <x:c r="O392" s="34"/>
      <x:c r="P392" s="34"/>
    </x:row>
    <x:row r="393">
      <x:c r="A393" s="34" t="n">
        <x:v>369</x:v>
      </x:c>
      <x:c r="B393" s="39" t="n">
        <x:v>0.9146698982222006</x:v>
      </x:c>
      <x:c r="C393" s="1" t="n">
        <x:f>IF(B393&lt;$B$6,1,0)</x:f>
        <x:v>0</x:v>
      </x:c>
      <x:c r="D393" s="1" t="n">
        <x:f>$B$7*$B$8*C393</x:f>
        <x:v>0</x:v>
      </x:c>
      <x:c r="E393" s="17" t="n">
        <x:f>(1-C393)*$B$9-C393*$B$8</x:f>
        <x:v>0.07</x:v>
      </x:c>
      <x:c r="F393" s="34"/>
      <x:c r="G393" s="34"/>
      <x:c r="H393" s="34"/>
      <x:c r="I393" s="34"/>
      <x:c r="J393" s="34"/>
      <x:c r="K393" s="34"/>
      <x:c r="L393" s="34"/>
      <x:c r="M393" s="34"/>
      <x:c r="N393" s="34"/>
      <x:c r="O393" s="34"/>
      <x:c r="P393" s="34"/>
    </x:row>
    <x:row r="394">
      <x:c r="A394" s="34" t="n">
        <x:v>370</x:v>
      </x:c>
      <x:c r="B394" s="39" t="n">
        <x:v>0.14821250515524298</x:v>
      </x:c>
      <x:c r="C394" s="1" t="n">
        <x:f>IF(B394&lt;$B$6,1,0)</x:f>
        <x:v>0</x:v>
      </x:c>
      <x:c r="D394" s="1" t="n">
        <x:f>$B$7*$B$8*C394</x:f>
        <x:v>0</x:v>
      </x:c>
      <x:c r="E394" s="17" t="n">
        <x:f>(1-C394)*$B$9-C394*$B$8</x:f>
        <x:v>0.07</x:v>
      </x:c>
      <x:c r="F394" s="34"/>
      <x:c r="G394" s="34"/>
      <x:c r="H394" s="34"/>
      <x:c r="I394" s="34"/>
      <x:c r="J394" s="34"/>
      <x:c r="K394" s="34"/>
      <x:c r="L394" s="34"/>
      <x:c r="M394" s="34"/>
      <x:c r="N394" s="34"/>
      <x:c r="O394" s="34"/>
      <x:c r="P394" s="34"/>
    </x:row>
    <x:row r="395">
      <x:c r="A395" s="34" t="n">
        <x:v>371</x:v>
      </x:c>
      <x:c r="B395" s="39" t="n">
        <x:v>0.6560177275678143</x:v>
      </x:c>
      <x:c r="C395" s="1" t="n">
        <x:f>IF(B395&lt;$B$6,1,0)</x:f>
        <x:v>0</x:v>
      </x:c>
      <x:c r="D395" s="1" t="n">
        <x:f>$B$7*$B$8*C395</x:f>
        <x:v>0</x:v>
      </x:c>
      <x:c r="E395" s="17" t="n">
        <x:f>(1-C395)*$B$9-C395*$B$8</x:f>
        <x:v>0.07</x:v>
      </x:c>
      <x:c r="F395" s="34"/>
      <x:c r="G395" s="34"/>
      <x:c r="H395" s="34"/>
      <x:c r="I395" s="34"/>
      <x:c r="J395" s="34"/>
      <x:c r="K395" s="34"/>
      <x:c r="L395" s="34"/>
      <x:c r="M395" s="34"/>
      <x:c r="N395" s="34"/>
      <x:c r="O395" s="34"/>
      <x:c r="P395" s="34"/>
    </x:row>
    <x:row r="396">
      <x:c r="A396" s="34" t="n">
        <x:v>372</x:v>
      </x:c>
      <x:c r="B396" s="39" t="n">
        <x:v>0.1438540128292516</x:v>
      </x:c>
      <x:c r="C396" s="1" t="n">
        <x:f>IF(B396&lt;$B$6,1,0)</x:f>
        <x:v>0</x:v>
      </x:c>
      <x:c r="D396" s="1" t="n">
        <x:f>$B$7*$B$8*C396</x:f>
        <x:v>0</x:v>
      </x:c>
      <x:c r="E396" s="17" t="n">
        <x:f>(1-C396)*$B$9-C396*$B$8</x:f>
        <x:v>0.07</x:v>
      </x:c>
      <x:c r="F396" s="34"/>
      <x:c r="G396" s="34"/>
      <x:c r="H396" s="34"/>
      <x:c r="I396" s="34"/>
      <x:c r="J396" s="34"/>
      <x:c r="K396" s="34"/>
      <x:c r="L396" s="34"/>
      <x:c r="M396" s="34"/>
      <x:c r="N396" s="34"/>
      <x:c r="O396" s="34"/>
      <x:c r="P396" s="34"/>
    </x:row>
    <x:row r="397">
      <x:c r="A397" s="34" t="n">
        <x:v>373</x:v>
      </x:c>
      <x:c r="B397" s="39" t="n">
        <x:v>0.8365788067458197</x:v>
      </x:c>
      <x:c r="C397" s="1" t="n">
        <x:f>IF(B397&lt;$B$6,1,0)</x:f>
        <x:v>0</x:v>
      </x:c>
      <x:c r="D397" s="1" t="n">
        <x:f>$B$7*$B$8*C397</x:f>
        <x:v>0</x:v>
      </x:c>
      <x:c r="E397" s="17" t="n">
        <x:f>(1-C397)*$B$9-C397*$B$8</x:f>
        <x:v>0.07</x:v>
      </x:c>
      <x:c r="F397" s="34"/>
      <x:c r="G397" s="34"/>
      <x:c r="H397" s="34"/>
      <x:c r="I397" s="34"/>
      <x:c r="J397" s="34"/>
      <x:c r="K397" s="34"/>
      <x:c r="L397" s="34"/>
      <x:c r="M397" s="34"/>
      <x:c r="N397" s="34"/>
      <x:c r="O397" s="34"/>
      <x:c r="P397" s="34"/>
    </x:row>
    <x:row r="398">
      <x:c r="A398" s="34" t="n">
        <x:v>374</x:v>
      </x:c>
      <x:c r="B398" s="39" t="n">
        <x:v>0.5741727823624387</x:v>
      </x:c>
      <x:c r="C398" s="1" t="n">
        <x:f>IF(B398&lt;$B$6,1,0)</x:f>
        <x:v>0</x:v>
      </x:c>
      <x:c r="D398" s="1" t="n">
        <x:f>$B$7*$B$8*C398</x:f>
        <x:v>0</x:v>
      </x:c>
      <x:c r="E398" s="17" t="n">
        <x:f>(1-C398)*$B$9-C398*$B$8</x:f>
        <x:v>0.07</x:v>
      </x:c>
      <x:c r="F398" s="34"/>
      <x:c r="G398" s="34"/>
      <x:c r="H398" s="34"/>
      <x:c r="I398" s="34"/>
      <x:c r="J398" s="34"/>
      <x:c r="K398" s="34"/>
      <x:c r="L398" s="34"/>
      <x:c r="M398" s="34"/>
      <x:c r="N398" s="34"/>
      <x:c r="O398" s="34"/>
      <x:c r="P398" s="34"/>
    </x:row>
    <x:row r="399">
      <x:c r="A399" s="34" t="n">
        <x:v>375</x:v>
      </x:c>
      <x:c r="B399" s="39" t="n">
        <x:v>0.18643603508826345</x:v>
      </x:c>
      <x:c r="C399" s="1" t="n">
        <x:f>IF(B399&lt;$B$6,1,0)</x:f>
        <x:v>0</x:v>
      </x:c>
      <x:c r="D399" s="1" t="n">
        <x:f>$B$7*$B$8*C399</x:f>
        <x:v>0</x:v>
      </x:c>
      <x:c r="E399" s="17" t="n">
        <x:f>(1-C399)*$B$9-C399*$B$8</x:f>
        <x:v>0.07</x:v>
      </x:c>
      <x:c r="F399" s="34"/>
      <x:c r="G399" s="34"/>
      <x:c r="H399" s="34"/>
      <x:c r="I399" s="34"/>
      <x:c r="J399" s="34"/>
      <x:c r="K399" s="34"/>
      <x:c r="L399" s="34"/>
      <x:c r="M399" s="34"/>
      <x:c r="N399" s="34"/>
      <x:c r="O399" s="34"/>
      <x:c r="P399" s="34"/>
    </x:row>
    <x:row r="400">
      <x:c r="A400" s="34" t="n">
        <x:v>376</x:v>
      </x:c>
      <x:c r="B400" s="39" t="n">
        <x:v>0.6771794884698465</x:v>
      </x:c>
      <x:c r="C400" s="1" t="n">
        <x:f>IF(B400&lt;$B$6,1,0)</x:f>
        <x:v>0</x:v>
      </x:c>
      <x:c r="D400" s="1" t="n">
        <x:f>$B$7*$B$8*C400</x:f>
        <x:v>0</x:v>
      </x:c>
      <x:c r="E400" s="17" t="n">
        <x:f>(1-C400)*$B$9-C400*$B$8</x:f>
        <x:v>0.07</x:v>
      </x:c>
      <x:c r="F400" s="34"/>
      <x:c r="G400" s="34"/>
      <x:c r="H400" s="34"/>
      <x:c r="I400" s="34"/>
      <x:c r="J400" s="34"/>
      <x:c r="K400" s="34"/>
      <x:c r="L400" s="34"/>
      <x:c r="M400" s="34"/>
      <x:c r="N400" s="34"/>
      <x:c r="O400" s="34"/>
      <x:c r="P400" s="34"/>
    </x:row>
    <x:row r="401">
      <x:c r="A401" s="34" t="n">
        <x:v>377</x:v>
      </x:c>
      <x:c r="B401" s="39" t="n">
        <x:v>0.4239194680703804</x:v>
      </x:c>
      <x:c r="C401" s="1" t="n">
        <x:f>IF(B401&lt;$B$6,1,0)</x:f>
        <x:v>0</x:v>
      </x:c>
      <x:c r="D401" s="1" t="n">
        <x:f>$B$7*$B$8*C401</x:f>
        <x:v>0</x:v>
      </x:c>
      <x:c r="E401" s="17" t="n">
        <x:f>(1-C401)*$B$9-C401*$B$8</x:f>
        <x:v>0.07</x:v>
      </x:c>
      <x:c r="F401" s="34"/>
      <x:c r="G401" s="34"/>
      <x:c r="H401" s="34"/>
      <x:c r="I401" s="34"/>
      <x:c r="J401" s="34"/>
      <x:c r="K401" s="34"/>
      <x:c r="L401" s="34"/>
      <x:c r="M401" s="34"/>
      <x:c r="N401" s="34"/>
      <x:c r="O401" s="34"/>
      <x:c r="P401" s="34"/>
    </x:row>
    <x:row r="402">
      <x:c r="A402" s="34" t="n">
        <x:v>378</x:v>
      </x:c>
      <x:c r="B402" s="39" t="n">
        <x:v>0.7884640466654673</x:v>
      </x:c>
      <x:c r="C402" s="1" t="n">
        <x:f>IF(B402&lt;$B$6,1,0)</x:f>
        <x:v>0</x:v>
      </x:c>
      <x:c r="D402" s="1" t="n">
        <x:f>$B$7*$B$8*C402</x:f>
        <x:v>0</x:v>
      </x:c>
      <x:c r="E402" s="17" t="n">
        <x:f>(1-C402)*$B$9-C402*$B$8</x:f>
        <x:v>0.07</x:v>
      </x:c>
      <x:c r="F402" s="34"/>
      <x:c r="G402" s="34"/>
      <x:c r="H402" s="34"/>
      <x:c r="I402" s="34"/>
      <x:c r="J402" s="34"/>
      <x:c r="K402" s="34"/>
      <x:c r="L402" s="34"/>
      <x:c r="M402" s="34"/>
      <x:c r="N402" s="34"/>
      <x:c r="O402" s="34"/>
      <x:c r="P402" s="34"/>
    </x:row>
    <x:row r="403">
      <x:c r="A403" s="34" t="n">
        <x:v>379</x:v>
      </x:c>
      <x:c r="B403" s="39" t="n">
        <x:v>0.3531500337412581</x:v>
      </x:c>
      <x:c r="C403" s="1" t="n">
        <x:f>IF(B403&lt;$B$6,1,0)</x:f>
        <x:v>0</x:v>
      </x:c>
      <x:c r="D403" s="1" t="n">
        <x:f>$B$7*$B$8*C403</x:f>
        <x:v>0</x:v>
      </x:c>
      <x:c r="E403" s="17" t="n">
        <x:f>(1-C403)*$B$9-C403*$B$8</x:f>
        <x:v>0.07</x:v>
      </x:c>
      <x:c r="F403" s="34"/>
      <x:c r="G403" s="34"/>
      <x:c r="H403" s="34"/>
      <x:c r="I403" s="34"/>
      <x:c r="J403" s="34"/>
      <x:c r="K403" s="34"/>
      <x:c r="L403" s="34"/>
      <x:c r="M403" s="34"/>
      <x:c r="N403" s="34"/>
      <x:c r="O403" s="34"/>
      <x:c r="P403" s="34"/>
    </x:row>
    <x:row r="404">
      <x:c r="A404" s="34" t="n">
        <x:v>380</x:v>
      </x:c>
      <x:c r="B404" s="39" t="n">
        <x:v>0.2957873643608764</x:v>
      </x:c>
      <x:c r="C404" s="1" t="n">
        <x:f>IF(B404&lt;$B$6,1,0)</x:f>
        <x:v>0</x:v>
      </x:c>
      <x:c r="D404" s="1" t="n">
        <x:f>$B$7*$B$8*C404</x:f>
        <x:v>0</x:v>
      </x:c>
      <x:c r="E404" s="17" t="n">
        <x:f>(1-C404)*$B$9-C404*$B$8</x:f>
        <x:v>0.07</x:v>
      </x:c>
      <x:c r="F404" s="34"/>
      <x:c r="G404" s="34"/>
      <x:c r="H404" s="34"/>
      <x:c r="I404" s="34"/>
      <x:c r="J404" s="34"/>
      <x:c r="K404" s="34"/>
      <x:c r="L404" s="34"/>
      <x:c r="M404" s="34"/>
      <x:c r="N404" s="34"/>
      <x:c r="O404" s="34"/>
      <x:c r="P404" s="34"/>
    </x:row>
    <x:row r="405">
      <x:c r="A405" s="34" t="n">
        <x:v>381</x:v>
      </x:c>
      <x:c r="B405" s="39" t="n">
        <x:v>0.6985369845060632</x:v>
      </x:c>
      <x:c r="C405" s="1" t="n">
        <x:f>IF(B405&lt;$B$6,1,0)</x:f>
        <x:v>0</x:v>
      </x:c>
      <x:c r="D405" s="1" t="n">
        <x:f>$B$7*$B$8*C405</x:f>
        <x:v>0</x:v>
      </x:c>
      <x:c r="E405" s="17" t="n">
        <x:f>(1-C405)*$B$9-C405*$B$8</x:f>
        <x:v>0.07</x:v>
      </x:c>
      <x:c r="F405" s="34"/>
      <x:c r="G405" s="34"/>
      <x:c r="H405" s="34"/>
      <x:c r="I405" s="34"/>
      <x:c r="J405" s="34"/>
      <x:c r="K405" s="34"/>
      <x:c r="L405" s="34"/>
      <x:c r="M405" s="34"/>
      <x:c r="N405" s="34"/>
      <x:c r="O405" s="34"/>
      <x:c r="P405" s="34"/>
    </x:row>
    <x:row r="406">
      <x:c r="A406" s="34" t="n">
        <x:v>382</x:v>
      </x:c>
      <x:c r="B406" s="39" t="n">
        <x:v>0.5100091515341774</x:v>
      </x:c>
      <x:c r="C406" s="1" t="n">
        <x:f>IF(B406&lt;$B$6,1,0)</x:f>
        <x:v>0</x:v>
      </x:c>
      <x:c r="D406" s="1" t="n">
        <x:f>$B$7*$B$8*C406</x:f>
        <x:v>0</x:v>
      </x:c>
      <x:c r="E406" s="17" t="n">
        <x:f>(1-C406)*$B$9-C406*$B$8</x:f>
        <x:v>0.07</x:v>
      </x:c>
      <x:c r="F406" s="34"/>
      <x:c r="G406" s="34"/>
      <x:c r="H406" s="34"/>
      <x:c r="I406" s="34"/>
      <x:c r="J406" s="34"/>
      <x:c r="K406" s="34"/>
      <x:c r="L406" s="34"/>
      <x:c r="M406" s="34"/>
      <x:c r="N406" s="34"/>
      <x:c r="O406" s="34"/>
      <x:c r="P406" s="34"/>
    </x:row>
    <x:row r="407">
      <x:c r="A407" s="34" t="n">
        <x:v>383</x:v>
      </x:c>
      <x:c r="B407" s="39" t="n">
        <x:v>0.21883162332233042</x:v>
      </x:c>
      <x:c r="C407" s="1" t="n">
        <x:f>IF(B407&lt;$B$6,1,0)</x:f>
        <x:v>0</x:v>
      </x:c>
      <x:c r="D407" s="1" t="n">
        <x:f>$B$7*$B$8*C407</x:f>
        <x:v>0</x:v>
      </x:c>
      <x:c r="E407" s="17" t="n">
        <x:f>(1-C407)*$B$9-C407*$B$8</x:f>
        <x:v>0.07</x:v>
      </x:c>
      <x:c r="F407" s="34"/>
      <x:c r="G407" s="34"/>
      <x:c r="H407" s="34"/>
      <x:c r="I407" s="34"/>
      <x:c r="J407" s="34"/>
      <x:c r="K407" s="34"/>
      <x:c r="L407" s="34"/>
      <x:c r="M407" s="34"/>
      <x:c r="N407" s="34"/>
      <x:c r="O407" s="34"/>
      <x:c r="P407" s="34"/>
    </x:row>
    <x:row r="408">
      <x:c r="A408" s="34" t="n">
        <x:v>384</x:v>
      </x:c>
      <x:c r="B408" s="39" t="n">
        <x:v>0.94368479878176</x:v>
      </x:c>
      <x:c r="C408" s="1" t="n">
        <x:f>IF(B408&lt;$B$6,1,0)</x:f>
        <x:v>0</x:v>
      </x:c>
      <x:c r="D408" s="1" t="n">
        <x:f>$B$7*$B$8*C408</x:f>
        <x:v>0</x:v>
      </x:c>
      <x:c r="E408" s="17" t="n">
        <x:f>(1-C408)*$B$9-C408*$B$8</x:f>
        <x:v>0.07</x:v>
      </x:c>
      <x:c r="F408" s="34"/>
      <x:c r="G408" s="34"/>
      <x:c r="H408" s="34"/>
      <x:c r="I408" s="34"/>
      <x:c r="J408" s="34"/>
      <x:c r="K408" s="34"/>
      <x:c r="L408" s="34"/>
      <x:c r="M408" s="34"/>
      <x:c r="N408" s="34"/>
      <x:c r="O408" s="34"/>
      <x:c r="P408" s="34"/>
    </x:row>
    <x:row r="409">
      <x:c r="A409" s="34" t="n">
        <x:v>385</x:v>
      </x:c>
      <x:c r="B409" s="39" t="n">
        <x:v>0.17556640587281436</x:v>
      </x:c>
      <x:c r="C409" s="1" t="n">
        <x:f>IF(B409&lt;$B$6,1,0)</x:f>
        <x:v>0</x:v>
      </x:c>
      <x:c r="D409" s="1" t="n">
        <x:f>$B$7*$B$8*C409</x:f>
        <x:v>0</x:v>
      </x:c>
      <x:c r="E409" s="17" t="n">
        <x:f>(1-C409)*$B$9-C409*$B$8</x:f>
        <x:v>0.07</x:v>
      </x:c>
      <x:c r="F409" s="34"/>
      <x:c r="G409" s="34"/>
      <x:c r="H409" s="34"/>
      <x:c r="I409" s="34"/>
      <x:c r="J409" s="34"/>
      <x:c r="K409" s="34"/>
      <x:c r="L409" s="34"/>
      <x:c r="M409" s="34"/>
      <x:c r="N409" s="34"/>
      <x:c r="O409" s="34"/>
      <x:c r="P409" s="34"/>
    </x:row>
    <x:row r="410">
      <x:c r="A410" s="34" t="n">
        <x:v>386</x:v>
      </x:c>
      <x:c r="B410" s="39" t="n">
        <x:v>0.9076096430653706</x:v>
      </x:c>
      <x:c r="C410" s="1" t="n">
        <x:f>IF(B410&lt;$B$6,1,0)</x:f>
        <x:v>0</x:v>
      </x:c>
      <x:c r="D410" s="1" t="n">
        <x:f>$B$7*$B$8*C410</x:f>
        <x:v>0</x:v>
      </x:c>
      <x:c r="E410" s="17" t="n">
        <x:f>(1-C410)*$B$9-C410*$B$8</x:f>
        <x:v>0.07</x:v>
      </x:c>
      <x:c r="F410" s="34"/>
      <x:c r="G410" s="34"/>
      <x:c r="H410" s="34"/>
      <x:c r="I410" s="34"/>
      <x:c r="J410" s="34"/>
      <x:c r="K410" s="34"/>
      <x:c r="L410" s="34"/>
      <x:c r="M410" s="34"/>
      <x:c r="N410" s="34"/>
      <x:c r="O410" s="34"/>
      <x:c r="P410" s="34"/>
    </x:row>
    <x:row r="411">
      <x:c r="A411" s="34" t="n">
        <x:v>387</x:v>
      </x:c>
      <x:c r="B411" s="39" t="n">
        <x:v>0.1769975827774033</x:v>
      </x:c>
      <x:c r="C411" s="1" t="n">
        <x:f>IF(B411&lt;$B$6,1,0)</x:f>
        <x:v>0</x:v>
      </x:c>
      <x:c r="D411" s="1" t="n">
        <x:f>$B$7*$B$8*C411</x:f>
        <x:v>0</x:v>
      </x:c>
      <x:c r="E411" s="17" t="n">
        <x:f>(1-C411)*$B$9-C411*$B$8</x:f>
        <x:v>0.07</x:v>
      </x:c>
      <x:c r="F411" s="34"/>
      <x:c r="G411" s="34"/>
      <x:c r="H411" s="34"/>
      <x:c r="I411" s="34"/>
      <x:c r="J411" s="34"/>
      <x:c r="K411" s="34"/>
      <x:c r="L411" s="34"/>
      <x:c r="M411" s="34"/>
      <x:c r="N411" s="34"/>
      <x:c r="O411" s="34"/>
      <x:c r="P411" s="34"/>
    </x:row>
    <x:row r="412">
      <x:c r="A412" s="34" t="n">
        <x:v>388</x:v>
      </x:c>
      <x:c r="B412" s="39" t="n">
        <x:v>0.13734675396699458</x:v>
      </x:c>
      <x:c r="C412" s="1" t="n">
        <x:f>IF(B412&lt;$B$6,1,0)</x:f>
        <x:v>0</x:v>
      </x:c>
      <x:c r="D412" s="1" t="n">
        <x:f>$B$7*$B$8*C412</x:f>
        <x:v>0</x:v>
      </x:c>
      <x:c r="E412" s="17" t="n">
        <x:f>(1-C412)*$B$9-C412*$B$8</x:f>
        <x:v>0.07</x:v>
      </x:c>
      <x:c r="F412" s="34"/>
      <x:c r="G412" s="34"/>
      <x:c r="H412" s="34"/>
      <x:c r="I412" s="34"/>
      <x:c r="J412" s="34"/>
      <x:c r="K412" s="34"/>
      <x:c r="L412" s="34"/>
      <x:c r="M412" s="34"/>
      <x:c r="N412" s="34"/>
      <x:c r="O412" s="34"/>
      <x:c r="P412" s="34"/>
    </x:row>
    <x:row r="413">
      <x:c r="A413" s="34" t="n">
        <x:v>389</x:v>
      </x:c>
      <x:c r="B413" s="39" t="n">
        <x:v>0.3415211084065959</x:v>
      </x:c>
      <x:c r="C413" s="1" t="n">
        <x:f>IF(B413&lt;$B$6,1,0)</x:f>
        <x:v>0</x:v>
      </x:c>
      <x:c r="D413" s="1" t="n">
        <x:f>$B$7*$B$8*C413</x:f>
        <x:v>0</x:v>
      </x:c>
      <x:c r="E413" s="17" t="n">
        <x:f>(1-C413)*$B$9-C413*$B$8</x:f>
        <x:v>0.07</x:v>
      </x:c>
      <x:c r="F413" s="34"/>
      <x:c r="G413" s="34"/>
      <x:c r="H413" s="34"/>
      <x:c r="I413" s="34"/>
      <x:c r="J413" s="34"/>
      <x:c r="K413" s="34"/>
      <x:c r="L413" s="34"/>
      <x:c r="M413" s="34"/>
      <x:c r="N413" s="34"/>
      <x:c r="O413" s="34"/>
      <x:c r="P413" s="34"/>
    </x:row>
    <x:row r="414">
      <x:c r="A414" s="34" t="n">
        <x:v>390</x:v>
      </x:c>
      <x:c r="B414" s="39" t="n">
        <x:v>0.658844685764052</x:v>
      </x:c>
      <x:c r="C414" s="1" t="n">
        <x:f>IF(B414&lt;$B$6,1,0)</x:f>
        <x:v>0</x:v>
      </x:c>
      <x:c r="D414" s="1" t="n">
        <x:f>$B$7*$B$8*C414</x:f>
        <x:v>0</x:v>
      </x:c>
      <x:c r="E414" s="17" t="n">
        <x:f>(1-C414)*$B$9-C414*$B$8</x:f>
        <x:v>0.07</x:v>
      </x:c>
      <x:c r="F414" s="34"/>
      <x:c r="G414" s="34"/>
      <x:c r="H414" s="34"/>
      <x:c r="I414" s="34"/>
      <x:c r="J414" s="34"/>
      <x:c r="K414" s="34"/>
      <x:c r="L414" s="34"/>
      <x:c r="M414" s="34"/>
      <x:c r="N414" s="34"/>
      <x:c r="O414" s="34"/>
      <x:c r="P414" s="34"/>
    </x:row>
    <x:row r="415">
      <x:c r="A415" s="34" t="n">
        <x:v>391</x:v>
      </x:c>
      <x:c r="B415" s="39" t="n">
        <x:v>0.6864456053590402</x:v>
      </x:c>
      <x:c r="C415" s="1" t="n">
        <x:f>IF(B415&lt;$B$6,1,0)</x:f>
        <x:v>0</x:v>
      </x:c>
      <x:c r="D415" s="1" t="n">
        <x:f>$B$7*$B$8*C415</x:f>
        <x:v>0</x:v>
      </x:c>
      <x:c r="E415" s="17" t="n">
        <x:f>(1-C415)*$B$9-C415*$B$8</x:f>
        <x:v>0.07</x:v>
      </x:c>
      <x:c r="F415" s="34"/>
      <x:c r="G415" s="34"/>
      <x:c r="H415" s="34"/>
      <x:c r="I415" s="34"/>
      <x:c r="J415" s="34"/>
      <x:c r="K415" s="34"/>
      <x:c r="L415" s="34"/>
      <x:c r="M415" s="34"/>
      <x:c r="N415" s="34"/>
      <x:c r="O415" s="34"/>
      <x:c r="P415" s="34"/>
    </x:row>
    <x:row r="416">
      <x:c r="A416" s="34" t="n">
        <x:v>392</x:v>
      </x:c>
      <x:c r="B416" s="39" t="n">
        <x:v>0.10713445313740522</x:v>
      </x:c>
      <x:c r="C416" s="1" t="n">
        <x:f>IF(B416&lt;$B$6,1,0)</x:f>
        <x:v>0</x:v>
      </x:c>
      <x:c r="D416" s="1" t="n">
        <x:f>$B$7*$B$8*C416</x:f>
        <x:v>0</x:v>
      </x:c>
      <x:c r="E416" s="17" t="n">
        <x:f>(1-C416)*$B$9-C416*$B$8</x:f>
        <x:v>0.07</x:v>
      </x:c>
      <x:c r="F416" s="34"/>
      <x:c r="G416" s="34"/>
      <x:c r="H416" s="34"/>
      <x:c r="I416" s="34"/>
      <x:c r="J416" s="34"/>
      <x:c r="K416" s="34"/>
      <x:c r="L416" s="34"/>
      <x:c r="M416" s="34"/>
      <x:c r="N416" s="34"/>
      <x:c r="O416" s="34"/>
      <x:c r="P416" s="34"/>
    </x:row>
    <x:row r="417">
      <x:c r="A417" s="34" t="n">
        <x:v>393</x:v>
      </x:c>
      <x:c r="B417" s="39" t="n">
        <x:v>0.2114827361656353</x:v>
      </x:c>
      <x:c r="C417" s="1" t="n">
        <x:f>IF(B417&lt;$B$6,1,0)</x:f>
        <x:v>0</x:v>
      </x:c>
      <x:c r="D417" s="1" t="n">
        <x:f>$B$7*$B$8*C417</x:f>
        <x:v>0</x:v>
      </x:c>
      <x:c r="E417" s="17" t="n">
        <x:f>(1-C417)*$B$9-C417*$B$8</x:f>
        <x:v>0.07</x:v>
      </x:c>
      <x:c r="F417" s="34"/>
      <x:c r="G417" s="34"/>
      <x:c r="H417" s="34"/>
      <x:c r="I417" s="34"/>
      <x:c r="J417" s="34"/>
      <x:c r="K417" s="34"/>
      <x:c r="L417" s="34"/>
      <x:c r="M417" s="34"/>
      <x:c r="N417" s="34"/>
      <x:c r="O417" s="34"/>
      <x:c r="P417" s="34"/>
    </x:row>
    <x:row r="418">
      <x:c r="A418" s="34" t="n">
        <x:v>394</x:v>
      </x:c>
      <x:c r="B418" s="39" t="n">
        <x:v>0.5372903008246794</x:v>
      </x:c>
      <x:c r="C418" s="1" t="n">
        <x:f>IF(B418&lt;$B$6,1,0)</x:f>
        <x:v>0</x:v>
      </x:c>
      <x:c r="D418" s="1" t="n">
        <x:f>$B$7*$B$8*C418</x:f>
        <x:v>0</x:v>
      </x:c>
      <x:c r="E418" s="17" t="n">
        <x:f>(1-C418)*$B$9-C418*$B$8</x:f>
        <x:v>0.07</x:v>
      </x:c>
      <x:c r="F418" s="34"/>
      <x:c r="G418" s="34"/>
      <x:c r="H418" s="34"/>
      <x:c r="I418" s="34"/>
      <x:c r="J418" s="34"/>
      <x:c r="K418" s="34"/>
      <x:c r="L418" s="34"/>
      <x:c r="M418" s="34"/>
      <x:c r="N418" s="34"/>
      <x:c r="O418" s="34"/>
      <x:c r="P418" s="34"/>
    </x:row>
    <x:row r="419">
      <x:c r="A419" s="34" t="n">
        <x:v>395</x:v>
      </x:c>
      <x:c r="B419" s="39" t="n">
        <x:v>0.37385439628269523</x:v>
      </x:c>
      <x:c r="C419" s="1" t="n">
        <x:f>IF(B419&lt;$B$6,1,0)</x:f>
        <x:v>0</x:v>
      </x:c>
      <x:c r="D419" s="1" t="n">
        <x:f>$B$7*$B$8*C419</x:f>
        <x:v>0</x:v>
      </x:c>
      <x:c r="E419" s="17" t="n">
        <x:f>(1-C419)*$B$9-C419*$B$8</x:f>
        <x:v>0.07</x:v>
      </x:c>
      <x:c r="F419" s="34"/>
      <x:c r="G419" s="34"/>
      <x:c r="H419" s="34"/>
      <x:c r="I419" s="34"/>
      <x:c r="J419" s="34"/>
      <x:c r="K419" s="34"/>
      <x:c r="L419" s="34"/>
      <x:c r="M419" s="34"/>
      <x:c r="N419" s="34"/>
      <x:c r="O419" s="34"/>
      <x:c r="P419" s="34"/>
    </x:row>
    <x:row r="420">
      <x:c r="A420" s="34" t="n">
        <x:v>396</x:v>
      </x:c>
      <x:c r="B420" s="39" t="n">
        <x:v>0.22484665003139526</x:v>
      </x:c>
      <x:c r="C420" s="1" t="n">
        <x:f>IF(B420&lt;$B$6,1,0)</x:f>
        <x:v>0</x:v>
      </x:c>
      <x:c r="D420" s="1" t="n">
        <x:f>$B$7*$B$8*C420</x:f>
        <x:v>0</x:v>
      </x:c>
      <x:c r="E420" s="17" t="n">
        <x:f>(1-C420)*$B$9-C420*$B$8</x:f>
        <x:v>0.07</x:v>
      </x:c>
      <x:c r="F420" s="34"/>
      <x:c r="G420" s="34"/>
      <x:c r="H420" s="34"/>
      <x:c r="I420" s="34"/>
      <x:c r="J420" s="34"/>
      <x:c r="K420" s="34"/>
      <x:c r="L420" s="34"/>
      <x:c r="M420" s="34"/>
      <x:c r="N420" s="34"/>
      <x:c r="O420" s="34"/>
      <x:c r="P420" s="34"/>
    </x:row>
    <x:row r="421">
      <x:c r="A421" s="34" t="n">
        <x:v>397</x:v>
      </x:c>
      <x:c r="B421" s="39" t="n">
        <x:v>0.10601770493667573</x:v>
      </x:c>
      <x:c r="C421" s="1" t="n">
        <x:f>IF(B421&lt;$B$6,1,0)</x:f>
        <x:v>0</x:v>
      </x:c>
      <x:c r="D421" s="1" t="n">
        <x:f>$B$7*$B$8*C421</x:f>
        <x:v>0</x:v>
      </x:c>
      <x:c r="E421" s="17" t="n">
        <x:f>(1-C421)*$B$9-C421*$B$8</x:f>
        <x:v>0.07</x:v>
      </x:c>
      <x:c r="F421" s="34"/>
      <x:c r="G421" s="34"/>
      <x:c r="H421" s="34"/>
      <x:c r="I421" s="34"/>
      <x:c r="J421" s="34"/>
      <x:c r="K421" s="34"/>
      <x:c r="L421" s="34"/>
      <x:c r="M421" s="34"/>
      <x:c r="N421" s="34"/>
      <x:c r="O421" s="34"/>
      <x:c r="P421" s="34"/>
    </x:row>
    <x:row r="422">
      <x:c r="A422" s="34" t="n">
        <x:v>398</x:v>
      </x:c>
      <x:c r="B422" s="39" t="n">
        <x:v>0.35618391691241413</x:v>
      </x:c>
      <x:c r="C422" s="1" t="n">
        <x:f>IF(B422&lt;$B$6,1,0)</x:f>
        <x:v>0</x:v>
      </x:c>
      <x:c r="D422" s="1" t="n">
        <x:f>$B$7*$B$8*C422</x:f>
        <x:v>0</x:v>
      </x:c>
      <x:c r="E422" s="17" t="n">
        <x:f>(1-C422)*$B$9-C422*$B$8</x:f>
        <x:v>0.07</x:v>
      </x:c>
      <x:c r="F422" s="34"/>
      <x:c r="G422" s="34"/>
      <x:c r="H422" s="34"/>
      <x:c r="I422" s="34"/>
      <x:c r="J422" s="34"/>
      <x:c r="K422" s="34"/>
      <x:c r="L422" s="34"/>
      <x:c r="M422" s="34"/>
      <x:c r="N422" s="34"/>
      <x:c r="O422" s="34"/>
      <x:c r="P422" s="34"/>
    </x:row>
    <x:row r="423">
      <x:c r="A423" s="34" t="n">
        <x:v>399</x:v>
      </x:c>
      <x:c r="B423" s="39" t="n">
        <x:v>0.2701728328829631</x:v>
      </x:c>
      <x:c r="C423" s="1" t="n">
        <x:f>IF(B423&lt;$B$6,1,0)</x:f>
        <x:v>0</x:v>
      </x:c>
      <x:c r="D423" s="1" t="n">
        <x:f>$B$7*$B$8*C423</x:f>
        <x:v>0</x:v>
      </x:c>
      <x:c r="E423" s="17" t="n">
        <x:f>(1-C423)*$B$9-C423*$B$8</x:f>
        <x:v>0.07</x:v>
      </x:c>
      <x:c r="F423" s="34"/>
      <x:c r="G423" s="34"/>
      <x:c r="H423" s="34"/>
      <x:c r="I423" s="34"/>
      <x:c r="J423" s="34"/>
      <x:c r="K423" s="34"/>
      <x:c r="L423" s="34"/>
      <x:c r="M423" s="34"/>
      <x:c r="N423" s="34"/>
      <x:c r="O423" s="34"/>
      <x:c r="P423" s="34"/>
    </x:row>
    <x:row r="424">
      <x:c r="A424" s="34" t="n">
        <x:v>400</x:v>
      </x:c>
      <x:c r="B424" s="39" t="n">
        <x:v>0.6705287109361961</x:v>
      </x:c>
      <x:c r="C424" s="1" t="n">
        <x:f>IF(B424&lt;$B$6,1,0)</x:f>
        <x:v>0</x:v>
      </x:c>
      <x:c r="D424" s="1" t="n">
        <x:f>$B$7*$B$8*C424</x:f>
        <x:v>0</x:v>
      </x:c>
      <x:c r="E424" s="17" t="n">
        <x:f>(1-C424)*$B$9-C424*$B$8</x:f>
        <x:v>0.07</x:v>
      </x:c>
      <x:c r="F424" s="34"/>
      <x:c r="G424" s="34"/>
      <x:c r="H424" s="34"/>
      <x:c r="I424" s="34"/>
      <x:c r="J424" s="34"/>
      <x:c r="K424" s="34"/>
      <x:c r="L424" s="34"/>
      <x:c r="M424" s="34"/>
      <x:c r="N424" s="34"/>
      <x:c r="O424" s="34"/>
      <x:c r="P424" s="34"/>
    </x:row>
    <x:row r="425">
      <x:c r="A425" s="34" t="n">
        <x:v>401</x:v>
      </x:c>
      <x:c r="B425" s="39" t="n">
        <x:v>0.038445268641225994</x:v>
      </x:c>
      <x:c r="C425" s="1" t="n">
        <x:f>IF(B425&lt;$B$6,1,0)</x:f>
        <x:v>0</x:v>
      </x:c>
      <x:c r="D425" s="1" t="n">
        <x:f>$B$7*$B$8*C425</x:f>
        <x:v>0</x:v>
      </x:c>
      <x:c r="E425" s="17" t="n">
        <x:f>(1-C425)*$B$9-C425*$B$8</x:f>
        <x:v>0.07</x:v>
      </x:c>
      <x:c r="F425" s="34"/>
      <x:c r="G425" s="34"/>
      <x:c r="H425" s="34"/>
      <x:c r="I425" s="34"/>
      <x:c r="J425" s="34"/>
      <x:c r="K425" s="34"/>
      <x:c r="L425" s="34"/>
      <x:c r="M425" s="34"/>
      <x:c r="N425" s="34"/>
      <x:c r="O425" s="34"/>
      <x:c r="P425" s="34"/>
    </x:row>
    <x:row r="426">
      <x:c r="A426" s="34" t="n">
        <x:v>402</x:v>
      </x:c>
      <x:c r="B426" s="39" t="n">
        <x:v>0.34665923344437033</x:v>
      </x:c>
      <x:c r="C426" s="1" t="n">
        <x:f>IF(B426&lt;$B$6,1,0)</x:f>
        <x:v>0</x:v>
      </x:c>
      <x:c r="D426" s="1" t="n">
        <x:f>$B$7*$B$8*C426</x:f>
        <x:v>0</x:v>
      </x:c>
      <x:c r="E426" s="17" t="n">
        <x:f>(1-C426)*$B$9-C426*$B$8</x:f>
        <x:v>0.07</x:v>
      </x:c>
      <x:c r="F426" s="34"/>
      <x:c r="G426" s="34"/>
      <x:c r="H426" s="34"/>
      <x:c r="I426" s="34"/>
      <x:c r="J426" s="34"/>
      <x:c r="K426" s="34"/>
      <x:c r="L426" s="34"/>
      <x:c r="M426" s="34"/>
      <x:c r="N426" s="34"/>
      <x:c r="O426" s="34"/>
      <x:c r="P426" s="34"/>
    </x:row>
    <x:row r="427">
      <x:c r="A427" s="34" t="n">
        <x:v>403</x:v>
      </x:c>
      <x:c r="B427" s="39" t="n">
        <x:v>0.1964231872698292</x:v>
      </x:c>
      <x:c r="C427" s="1" t="n">
        <x:f>IF(B427&lt;$B$6,1,0)</x:f>
        <x:v>0</x:v>
      </x:c>
      <x:c r="D427" s="1" t="n">
        <x:f>$B$7*$B$8*C427</x:f>
        <x:v>0</x:v>
      </x:c>
      <x:c r="E427" s="17" t="n">
        <x:f>(1-C427)*$B$9-C427*$B$8</x:f>
        <x:v>0.07</x:v>
      </x:c>
      <x:c r="F427" s="34"/>
      <x:c r="G427" s="34"/>
      <x:c r="H427" s="34"/>
      <x:c r="I427" s="34"/>
      <x:c r="J427" s="34"/>
      <x:c r="K427" s="34"/>
      <x:c r="L427" s="34"/>
      <x:c r="M427" s="34"/>
      <x:c r="N427" s="34"/>
      <x:c r="O427" s="34"/>
      <x:c r="P427" s="34"/>
    </x:row>
    <x:row r="428">
      <x:c r="A428" s="34" t="n">
        <x:v>404</x:v>
      </x:c>
      <x:c r="B428" s="39" t="n">
        <x:v>0.5416645092191175</x:v>
      </x:c>
      <x:c r="C428" s="1" t="n">
        <x:f>IF(B428&lt;$B$6,1,0)</x:f>
        <x:v>0</x:v>
      </x:c>
      <x:c r="D428" s="1" t="n">
        <x:f>$B$7*$B$8*C428</x:f>
        <x:v>0</x:v>
      </x:c>
      <x:c r="E428" s="17" t="n">
        <x:f>(1-C428)*$B$9-C428*$B$8</x:f>
        <x:v>0.07</x:v>
      </x:c>
      <x:c r="F428" s="34"/>
      <x:c r="G428" s="34"/>
      <x:c r="H428" s="34"/>
      <x:c r="I428" s="34"/>
      <x:c r="J428" s="34"/>
      <x:c r="K428" s="34"/>
      <x:c r="L428" s="34"/>
      <x:c r="M428" s="34"/>
      <x:c r="N428" s="34"/>
      <x:c r="O428" s="34"/>
      <x:c r="P428" s="34"/>
    </x:row>
    <x:row r="429">
      <x:c r="A429" s="34" t="n">
        <x:v>405</x:v>
      </x:c>
      <x:c r="B429" s="39" t="n">
        <x:v>0.3530821482418105</x:v>
      </x:c>
      <x:c r="C429" s="1" t="n">
        <x:f>IF(B429&lt;$B$6,1,0)</x:f>
        <x:v>0</x:v>
      </x:c>
      <x:c r="D429" s="1" t="n">
        <x:f>$B$7*$B$8*C429</x:f>
        <x:v>0</x:v>
      </x:c>
      <x:c r="E429" s="17" t="n">
        <x:f>(1-C429)*$B$9-C429*$B$8</x:f>
        <x:v>0.07</x:v>
      </x:c>
      <x:c r="F429" s="34"/>
      <x:c r="G429" s="34"/>
      <x:c r="H429" s="34"/>
      <x:c r="I429" s="34"/>
      <x:c r="J429" s="34"/>
      <x:c r="K429" s="34"/>
      <x:c r="L429" s="34"/>
      <x:c r="M429" s="34"/>
      <x:c r="N429" s="34"/>
      <x:c r="O429" s="34"/>
      <x:c r="P429" s="34"/>
    </x:row>
    <x:row r="430">
      <x:c r="A430" s="34" t="n">
        <x:v>406</x:v>
      </x:c>
      <x:c r="B430" s="39" t="n">
        <x:v>0.2986763963708654</x:v>
      </x:c>
      <x:c r="C430" s="1" t="n">
        <x:f>IF(B430&lt;$B$6,1,0)</x:f>
        <x:v>0</x:v>
      </x:c>
      <x:c r="D430" s="1" t="n">
        <x:f>$B$7*$B$8*C430</x:f>
        <x:v>0</x:v>
      </x:c>
      <x:c r="E430" s="17" t="n">
        <x:f>(1-C430)*$B$9-C430*$B$8</x:f>
        <x:v>0.07</x:v>
      </x:c>
      <x:c r="F430" s="34"/>
      <x:c r="G430" s="34"/>
      <x:c r="H430" s="34"/>
      <x:c r="I430" s="34"/>
      <x:c r="J430" s="34"/>
      <x:c r="K430" s="34"/>
      <x:c r="L430" s="34"/>
      <x:c r="M430" s="34"/>
      <x:c r="N430" s="34"/>
      <x:c r="O430" s="34"/>
      <x:c r="P430" s="34"/>
    </x:row>
    <x:row r="431">
      <x:c r="A431" s="34" t="n">
        <x:v>407</x:v>
      </x:c>
      <x:c r="B431" s="39" t="n">
        <x:v>0.5645434114849195</x:v>
      </x:c>
      <x:c r="C431" s="1" t="n">
        <x:f>IF(B431&lt;$B$6,1,0)</x:f>
        <x:v>0</x:v>
      </x:c>
      <x:c r="D431" s="1" t="n">
        <x:f>$B$7*$B$8*C431</x:f>
        <x:v>0</x:v>
      </x:c>
      <x:c r="E431" s="17" t="n">
        <x:f>(1-C431)*$B$9-C431*$B$8</x:f>
        <x:v>0.07</x:v>
      </x:c>
      <x:c r="F431" s="34"/>
      <x:c r="G431" s="34"/>
      <x:c r="H431" s="34"/>
      <x:c r="I431" s="34"/>
      <x:c r="J431" s="34"/>
      <x:c r="K431" s="34"/>
      <x:c r="L431" s="34"/>
      <x:c r="M431" s="34"/>
      <x:c r="N431" s="34"/>
      <x:c r="O431" s="34"/>
      <x:c r="P431" s="34"/>
    </x:row>
    <x:row r="432">
      <x:c r="A432" s="34" t="n">
        <x:v>408</x:v>
      </x:c>
      <x:c r="B432" s="39" t="n">
        <x:v>0.8578761323587969</x:v>
      </x:c>
      <x:c r="C432" s="1" t="n">
        <x:f>IF(B432&lt;$B$6,1,0)</x:f>
        <x:v>0</x:v>
      </x:c>
      <x:c r="D432" s="1" t="n">
        <x:f>$B$7*$B$8*C432</x:f>
        <x:v>0</x:v>
      </x:c>
      <x:c r="E432" s="17" t="n">
        <x:f>(1-C432)*$B$9-C432*$B$8</x:f>
        <x:v>0.07</x:v>
      </x:c>
      <x:c r="F432" s="34"/>
      <x:c r="G432" s="34"/>
      <x:c r="H432" s="34"/>
      <x:c r="I432" s="34"/>
      <x:c r="J432" s="34"/>
      <x:c r="K432" s="34"/>
      <x:c r="L432" s="34"/>
      <x:c r="M432" s="34"/>
      <x:c r="N432" s="34"/>
      <x:c r="O432" s="34"/>
      <x:c r="P432" s="34"/>
    </x:row>
    <x:row r="433">
      <x:c r="A433" s="34" t="n">
        <x:v>409</x:v>
      </x:c>
      <x:c r="B433" s="39" t="n">
        <x:v>0.5050887231482193</x:v>
      </x:c>
      <x:c r="C433" s="1" t="n">
        <x:f>IF(B433&lt;$B$6,1,0)</x:f>
        <x:v>0</x:v>
      </x:c>
      <x:c r="D433" s="1" t="n">
        <x:f>$B$7*$B$8*C433</x:f>
        <x:v>0</x:v>
      </x:c>
      <x:c r="E433" s="17" t="n">
        <x:f>(1-C433)*$B$9-C433*$B$8</x:f>
        <x:v>0.07</x:v>
      </x:c>
      <x:c r="F433" s="34"/>
      <x:c r="G433" s="34"/>
      <x:c r="H433" s="34"/>
      <x:c r="I433" s="34"/>
      <x:c r="J433" s="34"/>
      <x:c r="K433" s="34"/>
      <x:c r="L433" s="34"/>
      <x:c r="M433" s="34"/>
      <x:c r="N433" s="34"/>
      <x:c r="O433" s="34"/>
      <x:c r="P433" s="34"/>
    </x:row>
    <x:row r="434">
      <x:c r="A434" s="34" t="n">
        <x:v>410</x:v>
      </x:c>
      <x:c r="B434" s="39" t="n">
        <x:v>0.04277248645666987</x:v>
      </x:c>
      <x:c r="C434" s="1" t="n">
        <x:f>IF(B434&lt;$B$6,1,0)</x:f>
        <x:v>0</x:v>
      </x:c>
      <x:c r="D434" s="1" t="n">
        <x:f>$B$7*$B$8*C434</x:f>
        <x:v>0</x:v>
      </x:c>
      <x:c r="E434" s="17" t="n">
        <x:f>(1-C434)*$B$9-C434*$B$8</x:f>
        <x:v>0.07</x:v>
      </x:c>
      <x:c r="F434" s="34"/>
      <x:c r="G434" s="34"/>
      <x:c r="H434" s="34"/>
      <x:c r="I434" s="34"/>
      <x:c r="J434" s="34"/>
      <x:c r="K434" s="34"/>
      <x:c r="L434" s="34"/>
      <x:c r="M434" s="34"/>
      <x:c r="N434" s="34"/>
      <x:c r="O434" s="34"/>
      <x:c r="P434" s="34"/>
    </x:row>
    <x:row r="435">
      <x:c r="A435" s="34" t="n">
        <x:v>411</x:v>
      </x:c>
      <x:c r="B435" s="39" t="n">
        <x:v>0.10889348515775055</x:v>
      </x:c>
      <x:c r="C435" s="1" t="n">
        <x:f>IF(B435&lt;$B$6,1,0)</x:f>
        <x:v>0</x:v>
      </x:c>
      <x:c r="D435" s="1" t="n">
        <x:f>$B$7*$B$8*C435</x:f>
        <x:v>0</x:v>
      </x:c>
      <x:c r="E435" s="17" t="n">
        <x:f>(1-C435)*$B$9-C435*$B$8</x:f>
        <x:v>0.07</x:v>
      </x:c>
      <x:c r="F435" s="34"/>
      <x:c r="G435" s="34"/>
      <x:c r="H435" s="34"/>
      <x:c r="I435" s="34"/>
      <x:c r="J435" s="34"/>
      <x:c r="K435" s="34"/>
      <x:c r="L435" s="34"/>
      <x:c r="M435" s="34"/>
      <x:c r="N435" s="34"/>
      <x:c r="O435" s="34"/>
      <x:c r="P435" s="34"/>
    </x:row>
    <x:row r="436">
      <x:c r="A436" s="34" t="n">
        <x:v>412</x:v>
      </x:c>
      <x:c r="B436" s="39" t="n">
        <x:v>0.16425640147645026</x:v>
      </x:c>
      <x:c r="C436" s="1" t="n">
        <x:f>IF(B436&lt;$B$6,1,0)</x:f>
        <x:v>0</x:v>
      </x:c>
      <x:c r="D436" s="1" t="n">
        <x:f>$B$7*$B$8*C436</x:f>
        <x:v>0</x:v>
      </x:c>
      <x:c r="E436" s="17" t="n">
        <x:f>(1-C436)*$B$9-C436*$B$8</x:f>
        <x:v>0.07</x:v>
      </x:c>
      <x:c r="F436" s="34"/>
      <x:c r="G436" s="34"/>
      <x:c r="H436" s="34"/>
      <x:c r="I436" s="34"/>
      <x:c r="J436" s="34"/>
      <x:c r="K436" s="34"/>
      <x:c r="L436" s="34"/>
      <x:c r="M436" s="34"/>
      <x:c r="N436" s="34"/>
      <x:c r="O436" s="34"/>
      <x:c r="P436" s="34"/>
    </x:row>
    <x:row r="437">
      <x:c r="A437" s="34" t="n">
        <x:v>413</x:v>
      </x:c>
      <x:c r="B437" s="39" t="n">
        <x:v>0.12254178512375802</x:v>
      </x:c>
      <x:c r="C437" s="1" t="n">
        <x:f>IF(B437&lt;$B$6,1,0)</x:f>
        <x:v>0</x:v>
      </x:c>
      <x:c r="D437" s="1" t="n">
        <x:f>$B$7*$B$8*C437</x:f>
        <x:v>0</x:v>
      </x:c>
      <x:c r="E437" s="17" t="n">
        <x:f>(1-C437)*$B$9-C437*$B$8</x:f>
        <x:v>0.07</x:v>
      </x:c>
      <x:c r="F437" s="34"/>
      <x:c r="G437" s="34"/>
      <x:c r="H437" s="34"/>
      <x:c r="I437" s="34"/>
      <x:c r="J437" s="34"/>
      <x:c r="K437" s="34"/>
      <x:c r="L437" s="34"/>
      <x:c r="M437" s="34"/>
      <x:c r="N437" s="34"/>
      <x:c r="O437" s="34"/>
      <x:c r="P437" s="34"/>
    </x:row>
    <x:row r="438">
      <x:c r="A438" s="34" t="n">
        <x:v>414</x:v>
      </x:c>
      <x:c r="B438" s="39" t="n">
        <x:v>0.10075732006225735</x:v>
      </x:c>
      <x:c r="C438" s="1" t="n">
        <x:f>IF(B438&lt;$B$6,1,0)</x:f>
        <x:v>0</x:v>
      </x:c>
      <x:c r="D438" s="1" t="n">
        <x:f>$B$7*$B$8*C438</x:f>
        <x:v>0</x:v>
      </x:c>
      <x:c r="E438" s="17" t="n">
        <x:f>(1-C438)*$B$9-C438*$B$8</x:f>
        <x:v>0.07</x:v>
      </x:c>
      <x:c r="F438" s="34"/>
      <x:c r="G438" s="34"/>
      <x:c r="H438" s="34"/>
      <x:c r="I438" s="34"/>
      <x:c r="J438" s="34"/>
      <x:c r="K438" s="34"/>
      <x:c r="L438" s="34"/>
      <x:c r="M438" s="34"/>
      <x:c r="N438" s="34"/>
      <x:c r="O438" s="34"/>
      <x:c r="P438" s="34"/>
    </x:row>
    <x:row r="439">
      <x:c r="A439" s="34" t="n">
        <x:v>415</x:v>
      </x:c>
      <x:c r="B439" s="39" t="n">
        <x:v>0.3140508256619796</x:v>
      </x:c>
      <x:c r="C439" s="1" t="n">
        <x:f>IF(B439&lt;$B$6,1,0)</x:f>
        <x:v>0</x:v>
      </x:c>
      <x:c r="D439" s="1" t="n">
        <x:f>$B$7*$B$8*C439</x:f>
        <x:v>0</x:v>
      </x:c>
      <x:c r="E439" s="17" t="n">
        <x:f>(1-C439)*$B$9-C439*$B$8</x:f>
        <x:v>0.07</x:v>
      </x:c>
      <x:c r="F439" s="34"/>
      <x:c r="G439" s="34"/>
      <x:c r="H439" s="34"/>
      <x:c r="I439" s="34"/>
      <x:c r="J439" s="34"/>
      <x:c r="K439" s="34"/>
      <x:c r="L439" s="34"/>
      <x:c r="M439" s="34"/>
      <x:c r="N439" s="34"/>
      <x:c r="O439" s="34"/>
      <x:c r="P439" s="34"/>
    </x:row>
    <x:row r="440">
      <x:c r="A440" s="34" t="n">
        <x:v>416</x:v>
      </x:c>
      <x:c r="B440" s="39" t="n">
        <x:v>0.6864592033671215</x:v>
      </x:c>
      <x:c r="C440" s="1" t="n">
        <x:f>IF(B440&lt;$B$6,1,0)</x:f>
        <x:v>0</x:v>
      </x:c>
      <x:c r="D440" s="1" t="n">
        <x:f>$B$7*$B$8*C440</x:f>
        <x:v>0</x:v>
      </x:c>
      <x:c r="E440" s="17" t="n">
        <x:f>(1-C440)*$B$9-C440*$B$8</x:f>
        <x:v>0.07</x:v>
      </x:c>
      <x:c r="F440" s="34"/>
      <x:c r="G440" s="34"/>
      <x:c r="H440" s="34"/>
      <x:c r="I440" s="34"/>
      <x:c r="J440" s="34"/>
      <x:c r="K440" s="34"/>
      <x:c r="L440" s="34"/>
      <x:c r="M440" s="34"/>
      <x:c r="N440" s="34"/>
      <x:c r="O440" s="34"/>
      <x:c r="P440" s="34"/>
    </x:row>
    <x:row r="441">
      <x:c r="A441" s="34" t="n">
        <x:v>417</x:v>
      </x:c>
      <x:c r="B441" s="39" t="n">
        <x:v>0.741358854691498</x:v>
      </x:c>
      <x:c r="C441" s="1" t="n">
        <x:f>IF(B441&lt;$B$6,1,0)</x:f>
        <x:v>0</x:v>
      </x:c>
      <x:c r="D441" s="1" t="n">
        <x:f>$B$7*$B$8*C441</x:f>
        <x:v>0</x:v>
      </x:c>
      <x:c r="E441" s="17" t="n">
        <x:f>(1-C441)*$B$9-C441*$B$8</x:f>
        <x:v>0.07</x:v>
      </x:c>
      <x:c r="F441" s="34"/>
      <x:c r="G441" s="34"/>
      <x:c r="H441" s="34"/>
      <x:c r="I441" s="34"/>
      <x:c r="J441" s="34"/>
      <x:c r="K441" s="34"/>
      <x:c r="L441" s="34"/>
      <x:c r="M441" s="34"/>
      <x:c r="N441" s="34"/>
      <x:c r="O441" s="34"/>
      <x:c r="P441" s="34"/>
    </x:row>
    <x:row r="442">
      <x:c r="A442" s="34" t="n">
        <x:v>418</x:v>
      </x:c>
      <x:c r="B442" s="39" t="n">
        <x:v>0.5834795624250546</x:v>
      </x:c>
      <x:c r="C442" s="1" t="n">
        <x:f>IF(B442&lt;$B$6,1,0)</x:f>
        <x:v>0</x:v>
      </x:c>
      <x:c r="D442" s="1" t="n">
        <x:f>$B$7*$B$8*C442</x:f>
        <x:v>0</x:v>
      </x:c>
      <x:c r="E442" s="17" t="n">
        <x:f>(1-C442)*$B$9-C442*$B$8</x:f>
        <x:v>0.07</x:v>
      </x:c>
      <x:c r="F442" s="34"/>
      <x:c r="G442" s="34"/>
      <x:c r="H442" s="34"/>
      <x:c r="I442" s="34"/>
      <x:c r="J442" s="34"/>
      <x:c r="K442" s="34"/>
      <x:c r="L442" s="34"/>
      <x:c r="M442" s="34"/>
      <x:c r="N442" s="34"/>
      <x:c r="O442" s="34"/>
      <x:c r="P442" s="34"/>
    </x:row>
    <x:row r="443">
      <x:c r="A443" s="34" t="n">
        <x:v>419</x:v>
      </x:c>
      <x:c r="B443" s="39" t="n">
        <x:v>0.5545197607716545</x:v>
      </x:c>
      <x:c r="C443" s="1" t="n">
        <x:f>IF(B443&lt;$B$6,1,0)</x:f>
        <x:v>0</x:v>
      </x:c>
      <x:c r="D443" s="1" t="n">
        <x:f>$B$7*$B$8*C443</x:f>
        <x:v>0</x:v>
      </x:c>
      <x:c r="E443" s="17" t="n">
        <x:f>(1-C443)*$B$9-C443*$B$8</x:f>
        <x:v>0.07</x:v>
      </x:c>
      <x:c r="F443" s="34"/>
      <x:c r="G443" s="34"/>
      <x:c r="H443" s="34"/>
      <x:c r="I443" s="34"/>
      <x:c r="J443" s="34"/>
      <x:c r="K443" s="34"/>
      <x:c r="L443" s="34"/>
      <x:c r="M443" s="34"/>
      <x:c r="N443" s="34"/>
      <x:c r="O443" s="34"/>
      <x:c r="P443" s="34"/>
    </x:row>
    <x:row r="444">
      <x:c r="A444" s="34" t="n">
        <x:v>420</x:v>
      </x:c>
      <x:c r="B444" s="39" t="n">
        <x:v>0.24067263503093272</x:v>
      </x:c>
      <x:c r="C444" s="1" t="n">
        <x:f>IF(B444&lt;$B$6,1,0)</x:f>
        <x:v>0</x:v>
      </x:c>
      <x:c r="D444" s="1" t="n">
        <x:f>$B$7*$B$8*C444</x:f>
        <x:v>0</x:v>
      </x:c>
      <x:c r="E444" s="17" t="n">
        <x:f>(1-C444)*$B$9-C444*$B$8</x:f>
        <x:v>0.07</x:v>
      </x:c>
      <x:c r="F444" s="34"/>
      <x:c r="G444" s="34"/>
      <x:c r="H444" s="34"/>
      <x:c r="I444" s="34"/>
      <x:c r="J444" s="34"/>
      <x:c r="K444" s="34"/>
      <x:c r="L444" s="34"/>
      <x:c r="M444" s="34"/>
      <x:c r="N444" s="34"/>
      <x:c r="O444" s="34"/>
      <x:c r="P444" s="34"/>
    </x:row>
    <x:row r="445">
      <x:c r="A445" s="34" t="n">
        <x:v>421</x:v>
      </x:c>
      <x:c r="B445" s="39" t="n">
        <x:v>0.8536990600405261</x:v>
      </x:c>
      <x:c r="C445" s="1" t="n">
        <x:f>IF(B445&lt;$B$6,1,0)</x:f>
        <x:v>0</x:v>
      </x:c>
      <x:c r="D445" s="1" t="n">
        <x:f>$B$7*$B$8*C445</x:f>
        <x:v>0</x:v>
      </x:c>
      <x:c r="E445" s="17" t="n">
        <x:f>(1-C445)*$B$9-C445*$B$8</x:f>
        <x:v>0.07</x:v>
      </x:c>
      <x:c r="F445" s="34"/>
      <x:c r="G445" s="34"/>
      <x:c r="H445" s="34"/>
      <x:c r="I445" s="34"/>
      <x:c r="J445" s="34"/>
      <x:c r="K445" s="34"/>
      <x:c r="L445" s="34"/>
      <x:c r="M445" s="34"/>
      <x:c r="N445" s="34"/>
      <x:c r="O445" s="34"/>
      <x:c r="P445" s="34"/>
    </x:row>
    <x:row r="446">
      <x:c r="A446" s="34" t="n">
        <x:v>422</x:v>
      </x:c>
      <x:c r="B446" s="39" t="n">
        <x:v>0.6637881534406915</x:v>
      </x:c>
      <x:c r="C446" s="1" t="n">
        <x:f>IF(B446&lt;$B$6,1,0)</x:f>
        <x:v>0</x:v>
      </x:c>
      <x:c r="D446" s="1" t="n">
        <x:f>$B$7*$B$8*C446</x:f>
        <x:v>0</x:v>
      </x:c>
      <x:c r="E446" s="17" t="n">
        <x:f>(1-C446)*$B$9-C446*$B$8</x:f>
        <x:v>0.07</x:v>
      </x:c>
      <x:c r="F446" s="34"/>
      <x:c r="G446" s="34"/>
      <x:c r="H446" s="34"/>
      <x:c r="I446" s="34"/>
      <x:c r="J446" s="34"/>
      <x:c r="K446" s="34"/>
      <x:c r="L446" s="34"/>
      <x:c r="M446" s="34"/>
      <x:c r="N446" s="34"/>
      <x:c r="O446" s="34"/>
      <x:c r="P446" s="34"/>
    </x:row>
    <x:row r="447">
      <x:c r="A447" s="34" t="n">
        <x:v>423</x:v>
      </x:c>
      <x:c r="B447" s="39" t="n">
        <x:v>0.21198006381746382</x:v>
      </x:c>
      <x:c r="C447" s="1" t="n">
        <x:f>IF(B447&lt;$B$6,1,0)</x:f>
        <x:v>0</x:v>
      </x:c>
      <x:c r="D447" s="1" t="n">
        <x:f>$B$7*$B$8*C447</x:f>
        <x:v>0</x:v>
      </x:c>
      <x:c r="E447" s="17" t="n">
        <x:f>(1-C447)*$B$9-C447*$B$8</x:f>
        <x:v>0.07</x:v>
      </x:c>
      <x:c r="F447" s="34"/>
      <x:c r="G447" s="34"/>
      <x:c r="H447" s="34"/>
      <x:c r="I447" s="34"/>
      <x:c r="J447" s="34"/>
      <x:c r="K447" s="34"/>
      <x:c r="L447" s="34"/>
      <x:c r="M447" s="34"/>
      <x:c r="N447" s="34"/>
      <x:c r="O447" s="34"/>
      <x:c r="P447" s="34"/>
    </x:row>
    <x:row r="448">
      <x:c r="A448" s="34" t="n">
        <x:v>424</x:v>
      </x:c>
      <x:c r="B448" s="39" t="n">
        <x:v>0.3515999607043341</x:v>
      </x:c>
      <x:c r="C448" s="1" t="n">
        <x:f>IF(B448&lt;$B$6,1,0)</x:f>
        <x:v>0</x:v>
      </x:c>
      <x:c r="D448" s="1" t="n">
        <x:f>$B$7*$B$8*C448</x:f>
        <x:v>0</x:v>
      </x:c>
      <x:c r="E448" s="17" t="n">
        <x:f>(1-C448)*$B$9-C448*$B$8</x:f>
        <x:v>0.07</x:v>
      </x:c>
      <x:c r="F448" s="34"/>
      <x:c r="G448" s="34"/>
      <x:c r="H448" s="34"/>
      <x:c r="I448" s="34"/>
      <x:c r="J448" s="34"/>
      <x:c r="K448" s="34"/>
      <x:c r="L448" s="34"/>
      <x:c r="M448" s="34"/>
      <x:c r="N448" s="34"/>
      <x:c r="O448" s="34"/>
      <x:c r="P448" s="34"/>
    </x:row>
    <x:row r="449">
      <x:c r="A449" s="34" t="n">
        <x:v>425</x:v>
      </x:c>
      <x:c r="B449" s="39" t="n">
        <x:v>0.1604655784321949</x:v>
      </x:c>
      <x:c r="C449" s="1" t="n">
        <x:f>IF(B449&lt;$B$6,1,0)</x:f>
        <x:v>0</x:v>
      </x:c>
      <x:c r="D449" s="1" t="n">
        <x:f>$B$7*$B$8*C449</x:f>
        <x:v>0</x:v>
      </x:c>
      <x:c r="E449" s="17" t="n">
        <x:f>(1-C449)*$B$9-C449*$B$8</x:f>
        <x:v>0.07</x:v>
      </x:c>
      <x:c r="F449" s="34"/>
      <x:c r="G449" s="34"/>
      <x:c r="H449" s="34"/>
      <x:c r="I449" s="34"/>
      <x:c r="J449" s="34"/>
      <x:c r="K449" s="34"/>
      <x:c r="L449" s="34"/>
      <x:c r="M449" s="34"/>
      <x:c r="N449" s="34"/>
      <x:c r="O449" s="34"/>
      <x:c r="P449" s="34"/>
    </x:row>
    <x:row r="450">
      <x:c r="A450" s="34" t="n">
        <x:v>426</x:v>
      </x:c>
      <x:c r="B450" s="39" t="n">
        <x:v>0.20281404594425112</x:v>
      </x:c>
      <x:c r="C450" s="1" t="n">
        <x:f>IF(B450&lt;$B$6,1,0)</x:f>
        <x:v>0</x:v>
      </x:c>
      <x:c r="D450" s="1" t="n">
        <x:f>$B$7*$B$8*C450</x:f>
        <x:v>0</x:v>
      </x:c>
      <x:c r="E450" s="17" t="n">
        <x:f>(1-C450)*$B$9-C450*$B$8</x:f>
        <x:v>0.07</x:v>
      </x:c>
      <x:c r="F450" s="34"/>
      <x:c r="G450" s="34"/>
      <x:c r="H450" s="34"/>
      <x:c r="I450" s="34"/>
      <x:c r="J450" s="34"/>
      <x:c r="K450" s="34"/>
      <x:c r="L450" s="34"/>
      <x:c r="M450" s="34"/>
      <x:c r="N450" s="34"/>
      <x:c r="O450" s="34"/>
      <x:c r="P450" s="34"/>
    </x:row>
    <x:row r="451">
      <x:c r="A451" s="34" t="n">
        <x:v>427</x:v>
      </x:c>
      <x:c r="B451" s="39" t="n">
        <x:v>0.2856995513429865</x:v>
      </x:c>
      <x:c r="C451" s="1" t="n">
        <x:f>IF(B451&lt;$B$6,1,0)</x:f>
        <x:v>0</x:v>
      </x:c>
      <x:c r="D451" s="1" t="n">
        <x:f>$B$7*$B$8*C451</x:f>
        <x:v>0</x:v>
      </x:c>
      <x:c r="E451" s="17" t="n">
        <x:f>(1-C451)*$B$9-C451*$B$8</x:f>
        <x:v>0.07</x:v>
      </x:c>
      <x:c r="F451" s="34"/>
      <x:c r="G451" s="34"/>
      <x:c r="H451" s="34"/>
      <x:c r="I451" s="34"/>
      <x:c r="J451" s="34"/>
      <x:c r="K451" s="34"/>
      <x:c r="L451" s="34"/>
      <x:c r="M451" s="34"/>
      <x:c r="N451" s="34"/>
      <x:c r="O451" s="34"/>
      <x:c r="P451" s="34"/>
    </x:row>
    <x:row r="452">
      <x:c r="A452" s="34" t="n">
        <x:v>428</x:v>
      </x:c>
      <x:c r="B452" s="39" t="n">
        <x:v>0.2815733813913539</x:v>
      </x:c>
      <x:c r="C452" s="1" t="n">
        <x:f>IF(B452&lt;$B$6,1,0)</x:f>
        <x:v>0</x:v>
      </x:c>
      <x:c r="D452" s="1" t="n">
        <x:f>$B$7*$B$8*C452</x:f>
        <x:v>0</x:v>
      </x:c>
      <x:c r="E452" s="17" t="n">
        <x:f>(1-C452)*$B$9-C452*$B$8</x:f>
        <x:v>0.07</x:v>
      </x:c>
      <x:c r="F452" s="34"/>
      <x:c r="G452" s="34"/>
      <x:c r="H452" s="34"/>
      <x:c r="I452" s="34"/>
      <x:c r="J452" s="34"/>
      <x:c r="K452" s="34"/>
      <x:c r="L452" s="34"/>
      <x:c r="M452" s="34"/>
      <x:c r="N452" s="34"/>
      <x:c r="O452" s="34"/>
      <x:c r="P452" s="34"/>
    </x:row>
    <x:row r="453">
      <x:c r="A453" s="34" t="n">
        <x:v>429</x:v>
      </x:c>
      <x:c r="B453" s="39" t="n">
        <x:v>0.16853464010637254</x:v>
      </x:c>
      <x:c r="C453" s="1" t="n">
        <x:f>IF(B453&lt;$B$6,1,0)</x:f>
        <x:v>0</x:v>
      </x:c>
      <x:c r="D453" s="1" t="n">
        <x:f>$B$7*$B$8*C453</x:f>
        <x:v>0</x:v>
      </x:c>
      <x:c r="E453" s="17" t="n">
        <x:f>(1-C453)*$B$9-C453*$B$8</x:f>
        <x:v>0.07</x:v>
      </x:c>
      <x:c r="F453" s="34"/>
      <x:c r="G453" s="34"/>
      <x:c r="H453" s="34"/>
      <x:c r="I453" s="34"/>
      <x:c r="J453" s="34"/>
      <x:c r="K453" s="34"/>
      <x:c r="L453" s="34"/>
      <x:c r="M453" s="34"/>
      <x:c r="N453" s="34"/>
      <x:c r="O453" s="34"/>
      <x:c r="P453" s="34"/>
    </x:row>
    <x:row r="454">
      <x:c r="A454" s="34" t="n">
        <x:v>430</x:v>
      </x:c>
      <x:c r="B454" s="39" t="n">
        <x:v>0.3576972564915195</x:v>
      </x:c>
      <x:c r="C454" s="1" t="n">
        <x:f>IF(B454&lt;$B$6,1,0)</x:f>
        <x:v>0</x:v>
      </x:c>
      <x:c r="D454" s="1" t="n">
        <x:f>$B$7*$B$8*C454</x:f>
        <x:v>0</x:v>
      </x:c>
      <x:c r="E454" s="17" t="n">
        <x:f>(1-C454)*$B$9-C454*$B$8</x:f>
        <x:v>0.07</x:v>
      </x:c>
      <x:c r="F454" s="34"/>
      <x:c r="G454" s="34"/>
      <x:c r="H454" s="34"/>
      <x:c r="I454" s="34"/>
      <x:c r="J454" s="34"/>
      <x:c r="K454" s="34"/>
      <x:c r="L454" s="34"/>
      <x:c r="M454" s="34"/>
      <x:c r="N454" s="34"/>
      <x:c r="O454" s="34"/>
      <x:c r="P454" s="34"/>
    </x:row>
    <x:row r="455">
      <x:c r="A455" s="34" t="n">
        <x:v>431</x:v>
      </x:c>
      <x:c r="B455" s="39" t="n">
        <x:v>0.2617357432609424</x:v>
      </x:c>
      <x:c r="C455" s="1" t="n">
        <x:f>IF(B455&lt;$B$6,1,0)</x:f>
        <x:v>0</x:v>
      </x:c>
      <x:c r="D455" s="1" t="n">
        <x:f>$B$7*$B$8*C455</x:f>
        <x:v>0</x:v>
      </x:c>
      <x:c r="E455" s="17" t="n">
        <x:f>(1-C455)*$B$9-C455*$B$8</x:f>
        <x:v>0.07</x:v>
      </x:c>
      <x:c r="F455" s="34"/>
      <x:c r="G455" s="34"/>
      <x:c r="H455" s="34"/>
      <x:c r="I455" s="34"/>
      <x:c r="J455" s="34"/>
      <x:c r="K455" s="34"/>
      <x:c r="L455" s="34"/>
      <x:c r="M455" s="34"/>
      <x:c r="N455" s="34"/>
      <x:c r="O455" s="34"/>
      <x:c r="P455" s="34"/>
    </x:row>
    <x:row r="456">
      <x:c r="A456" s="34" t="n">
        <x:v>432</x:v>
      </x:c>
      <x:c r="B456" s="39" t="n">
        <x:v>0.9239256168948486</x:v>
      </x:c>
      <x:c r="C456" s="1" t="n">
        <x:f>IF(B456&lt;$B$6,1,0)</x:f>
        <x:v>0</x:v>
      </x:c>
      <x:c r="D456" s="1" t="n">
        <x:f>$B$7*$B$8*C456</x:f>
        <x:v>0</x:v>
      </x:c>
      <x:c r="E456" s="17" t="n">
        <x:f>(1-C456)*$B$9-C456*$B$8</x:f>
        <x:v>0.07</x:v>
      </x:c>
      <x:c r="F456" s="34"/>
      <x:c r="G456" s="34"/>
      <x:c r="H456" s="34"/>
      <x:c r="I456" s="34"/>
      <x:c r="J456" s="34"/>
      <x:c r="K456" s="34"/>
      <x:c r="L456" s="34"/>
      <x:c r="M456" s="34"/>
      <x:c r="N456" s="34"/>
      <x:c r="O456" s="34"/>
      <x:c r="P456" s="34"/>
    </x:row>
    <x:row r="457">
      <x:c r="A457" s="34" t="n">
        <x:v>433</x:v>
      </x:c>
      <x:c r="B457" s="39" t="n">
        <x:v>0.5233360946876928</x:v>
      </x:c>
      <x:c r="C457" s="1" t="n">
        <x:f>IF(B457&lt;$B$6,1,0)</x:f>
        <x:v>0</x:v>
      </x:c>
      <x:c r="D457" s="1" t="n">
        <x:f>$B$7*$B$8*C457</x:f>
        <x:v>0</x:v>
      </x:c>
      <x:c r="E457" s="17" t="n">
        <x:f>(1-C457)*$B$9-C457*$B$8</x:f>
        <x:v>0.07</x:v>
      </x:c>
      <x:c r="F457" s="34"/>
      <x:c r="G457" s="34"/>
      <x:c r="H457" s="34"/>
      <x:c r="I457" s="34"/>
      <x:c r="J457" s="34"/>
      <x:c r="K457" s="34"/>
      <x:c r="L457" s="34"/>
      <x:c r="M457" s="34"/>
      <x:c r="N457" s="34"/>
      <x:c r="O457" s="34"/>
      <x:c r="P457" s="34"/>
    </x:row>
    <x:row r="458">
      <x:c r="A458" s="34" t="n">
        <x:v>434</x:v>
      </x:c>
      <x:c r="B458" s="39" t="n">
        <x:v>0.24888422864023596</x:v>
      </x:c>
      <x:c r="C458" s="1" t="n">
        <x:f>IF(B458&lt;$B$6,1,0)</x:f>
        <x:v>0</x:v>
      </x:c>
      <x:c r="D458" s="1" t="n">
        <x:f>$B$7*$B$8*C458</x:f>
        <x:v>0</x:v>
      </x:c>
      <x:c r="E458" s="17" t="n">
        <x:f>(1-C458)*$B$9-C458*$B$8</x:f>
        <x:v>0.07</x:v>
      </x:c>
      <x:c r="F458" s="34"/>
      <x:c r="G458" s="34"/>
      <x:c r="H458" s="34"/>
      <x:c r="I458" s="34"/>
      <x:c r="J458" s="34"/>
      <x:c r="K458" s="34"/>
      <x:c r="L458" s="34"/>
      <x:c r="M458" s="34"/>
      <x:c r="N458" s="34"/>
      <x:c r="O458" s="34"/>
      <x:c r="P458" s="34"/>
    </x:row>
    <x:row r="459">
      <x:c r="A459" s="34" t="n">
        <x:v>435</x:v>
      </x:c>
      <x:c r="B459" s="39" t="n">
        <x:v>0.2565515855094418</x:v>
      </x:c>
      <x:c r="C459" s="1" t="n">
        <x:f>IF(B459&lt;$B$6,1,0)</x:f>
        <x:v>0</x:v>
      </x:c>
      <x:c r="D459" s="1" t="n">
        <x:f>$B$7*$B$8*C459</x:f>
        <x:v>0</x:v>
      </x:c>
      <x:c r="E459" s="17" t="n">
        <x:f>(1-C459)*$B$9-C459*$B$8</x:f>
        <x:v>0.07</x:v>
      </x:c>
      <x:c r="F459" s="34"/>
      <x:c r="G459" s="34"/>
      <x:c r="H459" s="34"/>
      <x:c r="I459" s="34"/>
      <x:c r="J459" s="34"/>
      <x:c r="K459" s="34"/>
      <x:c r="L459" s="34"/>
      <x:c r="M459" s="34"/>
      <x:c r="N459" s="34"/>
      <x:c r="O459" s="34"/>
      <x:c r="P459" s="34"/>
    </x:row>
    <x:row r="460">
      <x:c r="A460" s="34" t="n">
        <x:v>436</x:v>
      </x:c>
      <x:c r="B460" s="39" t="n">
        <x:v>0.7637443003477529</x:v>
      </x:c>
      <x:c r="C460" s="1" t="n">
        <x:f>IF(B460&lt;$B$6,1,0)</x:f>
        <x:v>0</x:v>
      </x:c>
      <x:c r="D460" s="1" t="n">
        <x:f>$B$7*$B$8*C460</x:f>
        <x:v>0</x:v>
      </x:c>
      <x:c r="E460" s="17" t="n">
        <x:f>(1-C460)*$B$9-C460*$B$8</x:f>
        <x:v>0.07</x:v>
      </x:c>
      <x:c r="F460" s="34"/>
      <x:c r="G460" s="34"/>
      <x:c r="H460" s="34"/>
      <x:c r="I460" s="34"/>
      <x:c r="J460" s="34"/>
      <x:c r="K460" s="34"/>
      <x:c r="L460" s="34"/>
      <x:c r="M460" s="34"/>
      <x:c r="N460" s="34"/>
      <x:c r="O460" s="34"/>
      <x:c r="P460" s="34"/>
    </x:row>
    <x:row r="461">
      <x:c r="A461" s="34" t="n">
        <x:v>437</x:v>
      </x:c>
      <x:c r="B461" s="39" t="n">
        <x:v>0.7174105400918052</x:v>
      </x:c>
      <x:c r="C461" s="1" t="n">
        <x:f>IF(B461&lt;$B$6,1,0)</x:f>
        <x:v>0</x:v>
      </x:c>
      <x:c r="D461" s="1" t="n">
        <x:f>$B$7*$B$8*C461</x:f>
        <x:v>0</x:v>
      </x:c>
      <x:c r="E461" s="17" t="n">
        <x:f>(1-C461)*$B$9-C461*$B$8</x:f>
        <x:v>0.07</x:v>
      </x:c>
      <x:c r="F461" s="34"/>
      <x:c r="G461" s="34"/>
      <x:c r="H461" s="34"/>
      <x:c r="I461" s="34"/>
      <x:c r="J461" s="34"/>
      <x:c r="K461" s="34"/>
      <x:c r="L461" s="34"/>
      <x:c r="M461" s="34"/>
      <x:c r="N461" s="34"/>
      <x:c r="O461" s="34"/>
      <x:c r="P461" s="34"/>
    </x:row>
    <x:row r="462">
      <x:c r="A462" s="34" t="n">
        <x:v>438</x:v>
      </x:c>
      <x:c r="B462" s="39" t="n">
        <x:v>0.015120508731342852</x:v>
      </x:c>
      <x:c r="C462" s="1" t="n">
        <x:f>IF(B462&lt;$B$6,1,0)</x:f>
        <x:v>1</x:v>
      </x:c>
      <x:c r="D462" s="1" t="n">
        <x:f>$B$7*$B$8*C462</x:f>
        <x:v>60</x:v>
      </x:c>
      <x:c r="E462" s="17" t="n">
        <x:f>(1-C462)*$B$9-C462*$B$8</x:f>
        <x:v>-0.6</x:v>
      </x:c>
      <x:c r="F462" s="34"/>
      <x:c r="G462" s="34"/>
      <x:c r="H462" s="34"/>
      <x:c r="I462" s="34"/>
      <x:c r="J462" s="34"/>
      <x:c r="K462" s="34"/>
      <x:c r="L462" s="34"/>
      <x:c r="M462" s="34"/>
      <x:c r="N462" s="34"/>
      <x:c r="O462" s="34"/>
      <x:c r="P462" s="34"/>
    </x:row>
    <x:row r="463">
      <x:c r="A463" s="34" t="n">
        <x:v>439</x:v>
      </x:c>
      <x:c r="B463" s="39" t="n">
        <x:v>0.7006702352082357</x:v>
      </x:c>
      <x:c r="C463" s="1" t="n">
        <x:f>IF(B463&lt;$B$6,1,0)</x:f>
        <x:v>0</x:v>
      </x:c>
      <x:c r="D463" s="1" t="n">
        <x:f>$B$7*$B$8*C463</x:f>
        <x:v>0</x:v>
      </x:c>
      <x:c r="E463" s="17" t="n">
        <x:f>(1-C463)*$B$9-C463*$B$8</x:f>
        <x:v>0.07</x:v>
      </x:c>
      <x:c r="F463" s="34"/>
      <x:c r="G463" s="34"/>
      <x:c r="H463" s="34"/>
      <x:c r="I463" s="34"/>
      <x:c r="J463" s="34"/>
      <x:c r="K463" s="34"/>
      <x:c r="L463" s="34"/>
      <x:c r="M463" s="34"/>
      <x:c r="N463" s="34"/>
      <x:c r="O463" s="34"/>
      <x:c r="P463" s="34"/>
    </x:row>
    <x:row r="464">
      <x:c r="A464" s="34" t="n">
        <x:v>440</x:v>
      </x:c>
      <x:c r="B464" s="39" t="n">
        <x:v>0.3591341852443293</x:v>
      </x:c>
      <x:c r="C464" s="1" t="n">
        <x:f>IF(B464&lt;$B$6,1,0)</x:f>
        <x:v>0</x:v>
      </x:c>
      <x:c r="D464" s="1" t="n">
        <x:f>$B$7*$B$8*C464</x:f>
        <x:v>0</x:v>
      </x:c>
      <x:c r="E464" s="17" t="n">
        <x:f>(1-C464)*$B$9-C464*$B$8</x:f>
        <x:v>0.07</x:v>
      </x:c>
      <x:c r="F464" s="34"/>
      <x:c r="G464" s="34"/>
      <x:c r="H464" s="34"/>
      <x:c r="I464" s="34"/>
      <x:c r="J464" s="34"/>
      <x:c r="K464" s="34"/>
      <x:c r="L464" s="34"/>
      <x:c r="M464" s="34"/>
      <x:c r="N464" s="34"/>
      <x:c r="O464" s="34"/>
      <x:c r="P464" s="34"/>
    </x:row>
    <x:row r="465">
      <x:c r="A465" s="34" t="n">
        <x:v>441</x:v>
      </x:c>
      <x:c r="B465" s="39" t="n">
        <x:v>0.06556801393162459</x:v>
      </x:c>
      <x:c r="C465" s="1" t="n">
        <x:f>IF(B465&lt;$B$6,1,0)</x:f>
        <x:v>0</x:v>
      </x:c>
      <x:c r="D465" s="1" t="n">
        <x:f>$B$7*$B$8*C465</x:f>
        <x:v>0</x:v>
      </x:c>
      <x:c r="E465" s="17" t="n">
        <x:f>(1-C465)*$B$9-C465*$B$8</x:f>
        <x:v>0.07</x:v>
      </x:c>
      <x:c r="F465" s="34"/>
      <x:c r="G465" s="34"/>
      <x:c r="H465" s="34"/>
      <x:c r="I465" s="34"/>
      <x:c r="J465" s="34"/>
      <x:c r="K465" s="34"/>
      <x:c r="L465" s="34"/>
      <x:c r="M465" s="34"/>
      <x:c r="N465" s="34"/>
      <x:c r="O465" s="34"/>
      <x:c r="P465" s="34"/>
    </x:row>
    <x:row r="466">
      <x:c r="A466" s="34" t="n">
        <x:v>442</x:v>
      </x:c>
      <x:c r="B466" s="39" t="n">
        <x:v>0.8342637341702357</x:v>
      </x:c>
      <x:c r="C466" s="1" t="n">
        <x:f>IF(B466&lt;$B$6,1,0)</x:f>
        <x:v>0</x:v>
      </x:c>
      <x:c r="D466" s="1" t="n">
        <x:f>$B$7*$B$8*C466</x:f>
        <x:v>0</x:v>
      </x:c>
      <x:c r="E466" s="17" t="n">
        <x:f>(1-C466)*$B$9-C466*$B$8</x:f>
        <x:v>0.07</x:v>
      </x:c>
      <x:c r="F466" s="34"/>
      <x:c r="G466" s="34"/>
      <x:c r="H466" s="34"/>
      <x:c r="I466" s="34"/>
      <x:c r="J466" s="34"/>
      <x:c r="K466" s="34"/>
      <x:c r="L466" s="34"/>
      <x:c r="M466" s="34"/>
      <x:c r="N466" s="34"/>
      <x:c r="O466" s="34"/>
      <x:c r="P466" s="34"/>
    </x:row>
    <x:row r="467">
      <x:c r="A467" s="34" t="n">
        <x:v>443</x:v>
      </x:c>
      <x:c r="B467" s="39" t="n">
        <x:v>0.07799390831496567</x:v>
      </x:c>
      <x:c r="C467" s="1" t="n">
        <x:f>IF(B467&lt;$B$6,1,0)</x:f>
        <x:v>0</x:v>
      </x:c>
      <x:c r="D467" s="1" t="n">
        <x:f>$B$7*$B$8*C467</x:f>
        <x:v>0</x:v>
      </x:c>
      <x:c r="E467" s="17" t="n">
        <x:f>(1-C467)*$B$9-C467*$B$8</x:f>
        <x:v>0.07</x:v>
      </x:c>
      <x:c r="F467" s="34"/>
      <x:c r="G467" s="34"/>
      <x:c r="H467" s="34"/>
      <x:c r="I467" s="34"/>
      <x:c r="J467" s="34"/>
      <x:c r="K467" s="34"/>
      <x:c r="L467" s="34"/>
      <x:c r="M467" s="34"/>
      <x:c r="N467" s="34"/>
      <x:c r="O467" s="34"/>
      <x:c r="P467" s="34"/>
    </x:row>
    <x:row r="468">
      <x:c r="A468" s="34" t="n">
        <x:v>444</x:v>
      </x:c>
      <x:c r="B468" s="39" t="n">
        <x:v>0.04611216497141868</x:v>
      </x:c>
      <x:c r="C468" s="1" t="n">
        <x:f>IF(B468&lt;$B$6,1,0)</x:f>
        <x:v>0</x:v>
      </x:c>
      <x:c r="D468" s="1" t="n">
        <x:f>$B$7*$B$8*C468</x:f>
        <x:v>0</x:v>
      </x:c>
      <x:c r="E468" s="17" t="n">
        <x:f>(1-C468)*$B$9-C468*$B$8</x:f>
        <x:v>0.07</x:v>
      </x:c>
      <x:c r="F468" s="34"/>
      <x:c r="G468" s="34"/>
      <x:c r="H468" s="34"/>
      <x:c r="I468" s="34"/>
      <x:c r="J468" s="34"/>
      <x:c r="K468" s="34"/>
      <x:c r="L468" s="34"/>
      <x:c r="M468" s="34"/>
      <x:c r="N468" s="34"/>
      <x:c r="O468" s="34"/>
      <x:c r="P468" s="34"/>
    </x:row>
    <x:row r="469">
      <x:c r="A469" s="34" t="n">
        <x:v>445</x:v>
      </x:c>
      <x:c r="B469" s="39" t="n">
        <x:v>0.08727324742358178</x:v>
      </x:c>
      <x:c r="C469" s="1" t="n">
        <x:f>IF(B469&lt;$B$6,1,0)</x:f>
        <x:v>0</x:v>
      </x:c>
      <x:c r="D469" s="1" t="n">
        <x:f>$B$7*$B$8*C469</x:f>
        <x:v>0</x:v>
      </x:c>
      <x:c r="E469" s="17" t="n">
        <x:f>(1-C469)*$B$9-C469*$B$8</x:f>
        <x:v>0.07</x:v>
      </x:c>
      <x:c r="F469" s="34"/>
      <x:c r="G469" s="34"/>
      <x:c r="H469" s="34"/>
      <x:c r="I469" s="34"/>
      <x:c r="J469" s="34"/>
      <x:c r="K469" s="34"/>
      <x:c r="L469" s="34"/>
      <x:c r="M469" s="34"/>
      <x:c r="N469" s="34"/>
      <x:c r="O469" s="34"/>
      <x:c r="P469" s="34"/>
    </x:row>
    <x:row r="470">
      <x:c r="A470" s="34" t="n">
        <x:v>446</x:v>
      </x:c>
      <x:c r="B470" s="39" t="n">
        <x:v>0.7380419342080131</x:v>
      </x:c>
      <x:c r="C470" s="1" t="n">
        <x:f>IF(B470&lt;$B$6,1,0)</x:f>
        <x:v>0</x:v>
      </x:c>
      <x:c r="D470" s="1" t="n">
        <x:f>$B$7*$B$8*C470</x:f>
        <x:v>0</x:v>
      </x:c>
      <x:c r="E470" s="17" t="n">
        <x:f>(1-C470)*$B$9-C470*$B$8</x:f>
        <x:v>0.07</x:v>
      </x:c>
      <x:c r="F470" s="34"/>
      <x:c r="G470" s="34"/>
      <x:c r="H470" s="34"/>
      <x:c r="I470" s="34"/>
      <x:c r="J470" s="34"/>
      <x:c r="K470" s="34"/>
      <x:c r="L470" s="34"/>
      <x:c r="M470" s="34"/>
      <x:c r="N470" s="34"/>
      <x:c r="O470" s="34"/>
      <x:c r="P470" s="34"/>
    </x:row>
    <x:row r="471">
      <x:c r="A471" s="34" t="n">
        <x:v>447</x:v>
      </x:c>
      <x:c r="B471" s="39" t="n">
        <x:v>0.486411789781414</x:v>
      </x:c>
      <x:c r="C471" s="1" t="n">
        <x:f>IF(B471&lt;$B$6,1,0)</x:f>
        <x:v>0</x:v>
      </x:c>
      <x:c r="D471" s="1" t="n">
        <x:f>$B$7*$B$8*C471</x:f>
        <x:v>0</x:v>
      </x:c>
      <x:c r="E471" s="17" t="n">
        <x:f>(1-C471)*$B$9-C471*$B$8</x:f>
        <x:v>0.07</x:v>
      </x:c>
      <x:c r="F471" s="34"/>
      <x:c r="G471" s="34"/>
      <x:c r="H471" s="34"/>
      <x:c r="I471" s="34"/>
      <x:c r="J471" s="34"/>
      <x:c r="K471" s="34"/>
      <x:c r="L471" s="34"/>
      <x:c r="M471" s="34"/>
      <x:c r="N471" s="34"/>
      <x:c r="O471" s="34"/>
      <x:c r="P471" s="34"/>
    </x:row>
    <x:row r="472">
      <x:c r="A472" s="34" t="n">
        <x:v>448</x:v>
      </x:c>
      <x:c r="B472" s="39" t="n">
        <x:v>0.82026010483969</x:v>
      </x:c>
      <x:c r="C472" s="1" t="n">
        <x:f>IF(B472&lt;$B$6,1,0)</x:f>
        <x:v>0</x:v>
      </x:c>
      <x:c r="D472" s="1" t="n">
        <x:f>$B$7*$B$8*C472</x:f>
        <x:v>0</x:v>
      </x:c>
      <x:c r="E472" s="17" t="n">
        <x:f>(1-C472)*$B$9-C472*$B$8</x:f>
        <x:v>0.07</x:v>
      </x:c>
      <x:c r="F472" s="34"/>
      <x:c r="G472" s="34"/>
      <x:c r="H472" s="34"/>
      <x:c r="I472" s="34"/>
      <x:c r="J472" s="34"/>
      <x:c r="K472" s="34"/>
      <x:c r="L472" s="34"/>
      <x:c r="M472" s="34"/>
      <x:c r="N472" s="34"/>
      <x:c r="O472" s="34"/>
      <x:c r="P472" s="34"/>
    </x:row>
    <x:row r="473">
      <x:c r="A473" s="34" t="n">
        <x:v>449</x:v>
      </x:c>
      <x:c r="B473" s="39" t="n">
        <x:v>0.686882481793873</x:v>
      </x:c>
      <x:c r="C473" s="1" t="n">
        <x:f>IF(B473&lt;$B$6,1,0)</x:f>
        <x:v>0</x:v>
      </x:c>
      <x:c r="D473" s="1" t="n">
        <x:f>$B$7*$B$8*C473</x:f>
        <x:v>0</x:v>
      </x:c>
      <x:c r="E473" s="17" t="n">
        <x:f>(1-C473)*$B$9-C473*$B$8</x:f>
        <x:v>0.07</x:v>
      </x:c>
      <x:c r="F473" s="34"/>
      <x:c r="G473" s="34"/>
      <x:c r="H473" s="34"/>
      <x:c r="I473" s="34"/>
      <x:c r="J473" s="34"/>
      <x:c r="K473" s="34"/>
      <x:c r="L473" s="34"/>
      <x:c r="M473" s="34"/>
      <x:c r="N473" s="34"/>
      <x:c r="O473" s="34"/>
      <x:c r="P473" s="34"/>
    </x:row>
    <x:row r="474">
      <x:c r="A474" s="34" t="n">
        <x:v>450</x:v>
      </x:c>
      <x:c r="B474" s="39" t="n">
        <x:v>0.2988821432227269</x:v>
      </x:c>
      <x:c r="C474" s="1" t="n">
        <x:f>IF(B474&lt;$B$6,1,0)</x:f>
        <x:v>0</x:v>
      </x:c>
      <x:c r="D474" s="1" t="n">
        <x:f>$B$7*$B$8*C474</x:f>
        <x:v>0</x:v>
      </x:c>
      <x:c r="E474" s="17" t="n">
        <x:f>(1-C474)*$B$9-C474*$B$8</x:f>
        <x:v>0.07</x:v>
      </x:c>
      <x:c r="F474" s="34"/>
      <x:c r="G474" s="34"/>
      <x:c r="H474" s="34"/>
      <x:c r="I474" s="34"/>
      <x:c r="J474" s="34"/>
      <x:c r="K474" s="34"/>
      <x:c r="L474" s="34"/>
      <x:c r="M474" s="34"/>
      <x:c r="N474" s="34"/>
      <x:c r="O474" s="34"/>
      <x:c r="P474" s="34"/>
    </x:row>
    <x:row r="475">
      <x:c r="A475" s="34" t="n">
        <x:v>451</x:v>
      </x:c>
      <x:c r="B475" s="39" t="n">
        <x:v>0.035322006209753454</x:v>
      </x:c>
      <x:c r="C475" s="1" t="n">
        <x:f>IF(B475&lt;$B$6,1,0)</x:f>
        <x:v>0</x:v>
      </x:c>
      <x:c r="D475" s="1" t="n">
        <x:f>$B$7*$B$8*C475</x:f>
        <x:v>0</x:v>
      </x:c>
      <x:c r="E475" s="17" t="n">
        <x:f>(1-C475)*$B$9-C475*$B$8</x:f>
        <x:v>0.07</x:v>
      </x:c>
      <x:c r="F475" s="34"/>
      <x:c r="G475" s="34"/>
      <x:c r="H475" s="34"/>
      <x:c r="I475" s="34"/>
      <x:c r="J475" s="34"/>
      <x:c r="K475" s="34"/>
      <x:c r="L475" s="34"/>
      <x:c r="M475" s="34"/>
      <x:c r="N475" s="34"/>
      <x:c r="O475" s="34"/>
      <x:c r="P475" s="34"/>
    </x:row>
    <x:row r="476">
      <x:c r="A476" s="34" t="n">
        <x:v>452</x:v>
      </x:c>
      <x:c r="B476" s="39" t="n">
        <x:v>0.5982604866148904</x:v>
      </x:c>
      <x:c r="C476" s="1" t="n">
        <x:f>IF(B476&lt;$B$6,1,0)</x:f>
        <x:v>0</x:v>
      </x:c>
      <x:c r="D476" s="1" t="n">
        <x:f>$B$7*$B$8*C476</x:f>
        <x:v>0</x:v>
      </x:c>
      <x:c r="E476" s="17" t="n">
        <x:f>(1-C476)*$B$9-C476*$B$8</x:f>
        <x:v>0.07</x:v>
      </x:c>
      <x:c r="F476" s="34"/>
      <x:c r="G476" s="34"/>
      <x:c r="H476" s="34"/>
      <x:c r="I476" s="34"/>
      <x:c r="J476" s="34"/>
      <x:c r="K476" s="34"/>
      <x:c r="L476" s="34"/>
      <x:c r="M476" s="34"/>
      <x:c r="N476" s="34"/>
      <x:c r="O476" s="34"/>
      <x:c r="P476" s="34"/>
    </x:row>
    <x:row r="477">
      <x:c r="A477" s="34" t="n">
        <x:v>453</x:v>
      </x:c>
      <x:c r="B477" s="39" t="n">
        <x:v>0.7723568471847102</x:v>
      </x:c>
      <x:c r="C477" s="1" t="n">
        <x:f>IF(B477&lt;$B$6,1,0)</x:f>
        <x:v>0</x:v>
      </x:c>
      <x:c r="D477" s="1" t="n">
        <x:f>$B$7*$B$8*C477</x:f>
        <x:v>0</x:v>
      </x:c>
      <x:c r="E477" s="17" t="n">
        <x:f>(1-C477)*$B$9-C477*$B$8</x:f>
        <x:v>0.07</x:v>
      </x:c>
      <x:c r="F477" s="34"/>
      <x:c r="G477" s="34"/>
      <x:c r="H477" s="34"/>
      <x:c r="I477" s="34"/>
      <x:c r="J477" s="34"/>
      <x:c r="K477" s="34"/>
      <x:c r="L477" s="34"/>
      <x:c r="M477" s="34"/>
      <x:c r="N477" s="34"/>
      <x:c r="O477" s="34"/>
      <x:c r="P477" s="34"/>
    </x:row>
    <x:row r="478">
      <x:c r="A478" s="34" t="n">
        <x:v>454</x:v>
      </x:c>
      <x:c r="B478" s="39" t="n">
        <x:v>0.5169343265006319</x:v>
      </x:c>
      <x:c r="C478" s="1" t="n">
        <x:f>IF(B478&lt;$B$6,1,0)</x:f>
        <x:v>0</x:v>
      </x:c>
      <x:c r="D478" s="1" t="n">
        <x:f>$B$7*$B$8*C478</x:f>
        <x:v>0</x:v>
      </x:c>
      <x:c r="E478" s="17" t="n">
        <x:f>(1-C478)*$B$9-C478*$B$8</x:f>
        <x:v>0.07</x:v>
      </x:c>
      <x:c r="F478" s="34"/>
      <x:c r="G478" s="34"/>
      <x:c r="H478" s="34"/>
      <x:c r="I478" s="34"/>
      <x:c r="J478" s="34"/>
      <x:c r="K478" s="34"/>
      <x:c r="L478" s="34"/>
      <x:c r="M478" s="34"/>
      <x:c r="N478" s="34"/>
      <x:c r="O478" s="34"/>
      <x:c r="P478" s="34"/>
    </x:row>
    <x:row r="479">
      <x:c r="A479" s="34" t="n">
        <x:v>455</x:v>
      </x:c>
      <x:c r="B479" s="39" t="n">
        <x:v>0.3456926610087976</x:v>
      </x:c>
      <x:c r="C479" s="1" t="n">
        <x:f>IF(B479&lt;$B$6,1,0)</x:f>
        <x:v>0</x:v>
      </x:c>
      <x:c r="D479" s="1" t="n">
        <x:f>$B$7*$B$8*C479</x:f>
        <x:v>0</x:v>
      </x:c>
      <x:c r="E479" s="17" t="n">
        <x:f>(1-C479)*$B$9-C479*$B$8</x:f>
        <x:v>0.07</x:v>
      </x:c>
      <x:c r="F479" s="34"/>
      <x:c r="G479" s="34"/>
      <x:c r="H479" s="34"/>
      <x:c r="I479" s="34"/>
      <x:c r="J479" s="34"/>
      <x:c r="K479" s="34"/>
      <x:c r="L479" s="34"/>
      <x:c r="M479" s="34"/>
      <x:c r="N479" s="34"/>
      <x:c r="O479" s="34"/>
      <x:c r="P479" s="34"/>
    </x:row>
    <x:row r="480">
      <x:c r="A480" s="34" t="n">
        <x:v>456</x:v>
      </x:c>
      <x:c r="B480" s="39" t="n">
        <x:v>0.312439865549095</x:v>
      </x:c>
      <x:c r="C480" s="1" t="n">
        <x:f>IF(B480&lt;$B$6,1,0)</x:f>
        <x:v>0</x:v>
      </x:c>
      <x:c r="D480" s="1" t="n">
        <x:f>$B$7*$B$8*C480</x:f>
        <x:v>0</x:v>
      </x:c>
      <x:c r="E480" s="17" t="n">
        <x:f>(1-C480)*$B$9-C480*$B$8</x:f>
        <x:v>0.07</x:v>
      </x:c>
      <x:c r="F480" s="34"/>
      <x:c r="G480" s="34"/>
      <x:c r="H480" s="34"/>
      <x:c r="I480" s="34"/>
      <x:c r="J480" s="34"/>
      <x:c r="K480" s="34"/>
      <x:c r="L480" s="34"/>
      <x:c r="M480" s="34"/>
      <x:c r="N480" s="34"/>
      <x:c r="O480" s="34"/>
      <x:c r="P480" s="34"/>
    </x:row>
    <x:row r="481">
      <x:c r="A481" s="34" t="n">
        <x:v>457</x:v>
      </x:c>
      <x:c r="B481" s="39" t="n">
        <x:v>0.2030773040605709</x:v>
      </x:c>
      <x:c r="C481" s="1" t="n">
        <x:f>IF(B481&lt;$B$6,1,0)</x:f>
        <x:v>0</x:v>
      </x:c>
      <x:c r="D481" s="1" t="n">
        <x:f>$B$7*$B$8*C481</x:f>
        <x:v>0</x:v>
      </x:c>
      <x:c r="E481" s="17" t="n">
        <x:f>(1-C481)*$B$9-C481*$B$8</x:f>
        <x:v>0.07</x:v>
      </x:c>
      <x:c r="F481" s="34"/>
      <x:c r="G481" s="34"/>
      <x:c r="H481" s="34"/>
      <x:c r="I481" s="34"/>
      <x:c r="J481" s="34"/>
      <x:c r="K481" s="34"/>
      <x:c r="L481" s="34"/>
      <x:c r="M481" s="34"/>
      <x:c r="N481" s="34"/>
      <x:c r="O481" s="34"/>
      <x:c r="P481" s="34"/>
    </x:row>
    <x:row r="482">
      <x:c r="A482" s="34" t="n">
        <x:v>458</x:v>
      </x:c>
      <x:c r="B482" s="39" t="n">
        <x:v>0.4854156185174361</x:v>
      </x:c>
      <x:c r="C482" s="1" t="n">
        <x:f>IF(B482&lt;$B$6,1,0)</x:f>
        <x:v>0</x:v>
      </x:c>
      <x:c r="D482" s="1" t="n">
        <x:f>$B$7*$B$8*C482</x:f>
        <x:v>0</x:v>
      </x:c>
      <x:c r="E482" s="17" t="n">
        <x:f>(1-C482)*$B$9-C482*$B$8</x:f>
        <x:v>0.07</x:v>
      </x:c>
      <x:c r="F482" s="34"/>
      <x:c r="G482" s="34"/>
      <x:c r="H482" s="34"/>
      <x:c r="I482" s="34"/>
      <x:c r="J482" s="34"/>
      <x:c r="K482" s="34"/>
      <x:c r="L482" s="34"/>
      <x:c r="M482" s="34"/>
      <x:c r="N482" s="34"/>
      <x:c r="O482" s="34"/>
      <x:c r="P482" s="34"/>
    </x:row>
    <x:row r="483">
      <x:c r="A483" s="34" t="n">
        <x:v>459</x:v>
      </x:c>
      <x:c r="B483" s="39" t="n">
        <x:v>0.6682869320502505</x:v>
      </x:c>
      <x:c r="C483" s="1" t="n">
        <x:f>IF(B483&lt;$B$6,1,0)</x:f>
        <x:v>0</x:v>
      </x:c>
      <x:c r="D483" s="1" t="n">
        <x:f>$B$7*$B$8*C483</x:f>
        <x:v>0</x:v>
      </x:c>
      <x:c r="E483" s="17" t="n">
        <x:f>(1-C483)*$B$9-C483*$B$8</x:f>
        <x:v>0.07</x:v>
      </x:c>
      <x:c r="F483" s="34"/>
      <x:c r="G483" s="34"/>
      <x:c r="H483" s="34"/>
      <x:c r="I483" s="34"/>
      <x:c r="J483" s="34"/>
      <x:c r="K483" s="34"/>
      <x:c r="L483" s="34"/>
      <x:c r="M483" s="34"/>
      <x:c r="N483" s="34"/>
      <x:c r="O483" s="34"/>
      <x:c r="P483" s="34"/>
    </x:row>
    <x:row r="484">
      <x:c r="A484" s="34" t="n">
        <x:v>460</x:v>
      </x:c>
      <x:c r="B484" s="39" t="n">
        <x:v>0.5414451399119571</x:v>
      </x:c>
      <x:c r="C484" s="1" t="n">
        <x:f>IF(B484&lt;$B$6,1,0)</x:f>
        <x:v>0</x:v>
      </x:c>
      <x:c r="D484" s="1" t="n">
        <x:f>$B$7*$B$8*C484</x:f>
        <x:v>0</x:v>
      </x:c>
      <x:c r="E484" s="17" t="n">
        <x:f>(1-C484)*$B$9-C484*$B$8</x:f>
        <x:v>0.07</x:v>
      </x:c>
      <x:c r="F484" s="34"/>
      <x:c r="G484" s="34"/>
      <x:c r="H484" s="34"/>
      <x:c r="I484" s="34"/>
      <x:c r="J484" s="34"/>
      <x:c r="K484" s="34"/>
      <x:c r="L484" s="34"/>
      <x:c r="M484" s="34"/>
      <x:c r="N484" s="34"/>
      <x:c r="O484" s="34"/>
      <x:c r="P484" s="34"/>
    </x:row>
    <x:row r="485">
      <x:c r="A485" s="34" t="n">
        <x:v>461</x:v>
      </x:c>
      <x:c r="B485" s="39" t="n">
        <x:v>0.20738614711444825</x:v>
      </x:c>
      <x:c r="C485" s="1" t="n">
        <x:f>IF(B485&lt;$B$6,1,0)</x:f>
        <x:v>0</x:v>
      </x:c>
      <x:c r="D485" s="1" t="n">
        <x:f>$B$7*$B$8*C485</x:f>
        <x:v>0</x:v>
      </x:c>
      <x:c r="E485" s="17" t="n">
        <x:f>(1-C485)*$B$9-C485*$B$8</x:f>
        <x:v>0.07</x:v>
      </x:c>
      <x:c r="F485" s="34"/>
      <x:c r="G485" s="34"/>
      <x:c r="H485" s="34"/>
      <x:c r="I485" s="34"/>
      <x:c r="J485" s="34"/>
      <x:c r="K485" s="34"/>
      <x:c r="L485" s="34"/>
      <x:c r="M485" s="34"/>
      <x:c r="N485" s="34"/>
      <x:c r="O485" s="34"/>
      <x:c r="P485" s="34"/>
    </x:row>
    <x:row r="486">
      <x:c r="A486" s="34" t="n">
        <x:v>462</x:v>
      </x:c>
      <x:c r="B486" s="39" t="n">
        <x:v>0.6623998737195507</x:v>
      </x:c>
      <x:c r="C486" s="1" t="n">
        <x:f>IF(B486&lt;$B$6,1,0)</x:f>
        <x:v>0</x:v>
      </x:c>
      <x:c r="D486" s="1" t="n">
        <x:f>$B$7*$B$8*C486</x:f>
        <x:v>0</x:v>
      </x:c>
      <x:c r="E486" s="17" t="n">
        <x:f>(1-C486)*$B$9-C486*$B$8</x:f>
        <x:v>0.07</x:v>
      </x:c>
      <x:c r="F486" s="34"/>
      <x:c r="G486" s="34"/>
      <x:c r="H486" s="34"/>
      <x:c r="I486" s="34"/>
      <x:c r="J486" s="34"/>
      <x:c r="K486" s="34"/>
      <x:c r="L486" s="34"/>
      <x:c r="M486" s="34"/>
      <x:c r="N486" s="34"/>
      <x:c r="O486" s="34"/>
      <x:c r="P486" s="34"/>
    </x:row>
    <x:row r="487">
      <x:c r="A487" s="34" t="n">
        <x:v>463</x:v>
      </x:c>
      <x:c r="B487" s="39" t="n">
        <x:v>0.38567723182495683</x:v>
      </x:c>
      <x:c r="C487" s="1" t="n">
        <x:f>IF(B487&lt;$B$6,1,0)</x:f>
        <x:v>0</x:v>
      </x:c>
      <x:c r="D487" s="1" t="n">
        <x:f>$B$7*$B$8*C487</x:f>
        <x:v>0</x:v>
      </x:c>
      <x:c r="E487" s="17" t="n">
        <x:f>(1-C487)*$B$9-C487*$B$8</x:f>
        <x:v>0.07</x:v>
      </x:c>
      <x:c r="F487" s="34"/>
      <x:c r="G487" s="34"/>
      <x:c r="H487" s="34"/>
      <x:c r="I487" s="34"/>
      <x:c r="J487" s="34"/>
      <x:c r="K487" s="34"/>
      <x:c r="L487" s="34"/>
      <x:c r="M487" s="34"/>
      <x:c r="N487" s="34"/>
      <x:c r="O487" s="34"/>
      <x:c r="P487" s="34"/>
    </x:row>
    <x:row r="488">
      <x:c r="A488" s="34" t="n">
        <x:v>464</x:v>
      </x:c>
      <x:c r="B488" s="39" t="n">
        <x:v>0.6301776330219582</x:v>
      </x:c>
      <x:c r="C488" s="1" t="n">
        <x:f>IF(B488&lt;$B$6,1,0)</x:f>
        <x:v>0</x:v>
      </x:c>
      <x:c r="D488" s="1" t="n">
        <x:f>$B$7*$B$8*C488</x:f>
        <x:v>0</x:v>
      </x:c>
      <x:c r="E488" s="17" t="n">
        <x:f>(1-C488)*$B$9-C488*$B$8</x:f>
        <x:v>0.07</x:v>
      </x:c>
      <x:c r="F488" s="34"/>
      <x:c r="G488" s="34"/>
      <x:c r="H488" s="34"/>
      <x:c r="I488" s="34"/>
      <x:c r="J488" s="34"/>
      <x:c r="K488" s="34"/>
      <x:c r="L488" s="34"/>
      <x:c r="M488" s="34"/>
      <x:c r="N488" s="34"/>
      <x:c r="O488" s="34"/>
      <x:c r="P488" s="34"/>
    </x:row>
    <x:row r="489">
      <x:c r="A489" s="34" t="n">
        <x:v>465</x:v>
      </x:c>
      <x:c r="B489" s="39" t="n">
        <x:v>0.660480071674101</x:v>
      </x:c>
      <x:c r="C489" s="1" t="n">
        <x:f>IF(B489&lt;$B$6,1,0)</x:f>
        <x:v>0</x:v>
      </x:c>
      <x:c r="D489" s="1" t="n">
        <x:f>$B$7*$B$8*C489</x:f>
        <x:v>0</x:v>
      </x:c>
      <x:c r="E489" s="17" t="n">
        <x:f>(1-C489)*$B$9-C489*$B$8</x:f>
        <x:v>0.07</x:v>
      </x:c>
      <x:c r="F489" s="34"/>
      <x:c r="G489" s="34"/>
      <x:c r="H489" s="34"/>
      <x:c r="I489" s="34"/>
      <x:c r="J489" s="34"/>
      <x:c r="K489" s="34"/>
      <x:c r="L489" s="34"/>
      <x:c r="M489" s="34"/>
      <x:c r="N489" s="34"/>
      <x:c r="O489" s="34"/>
      <x:c r="P489" s="34"/>
    </x:row>
    <x:row r="490">
      <x:c r="A490" s="34" t="n">
        <x:v>466</x:v>
      </x:c>
      <x:c r="B490" s="39" t="n">
        <x:v>0.8271775298053399</x:v>
      </x:c>
      <x:c r="C490" s="1" t="n">
        <x:f>IF(B490&lt;$B$6,1,0)</x:f>
        <x:v>0</x:v>
      </x:c>
      <x:c r="D490" s="1" t="n">
        <x:f>$B$7*$B$8*C490</x:f>
        <x:v>0</x:v>
      </x:c>
      <x:c r="E490" s="17" t="n">
        <x:f>(1-C490)*$B$9-C490*$B$8</x:f>
        <x:v>0.07</x:v>
      </x:c>
      <x:c r="F490" s="34"/>
      <x:c r="G490" s="34"/>
      <x:c r="H490" s="34"/>
      <x:c r="I490" s="34"/>
      <x:c r="J490" s="34"/>
      <x:c r="K490" s="34"/>
      <x:c r="L490" s="34"/>
      <x:c r="M490" s="34"/>
      <x:c r="N490" s="34"/>
      <x:c r="O490" s="34"/>
      <x:c r="P490" s="34"/>
    </x:row>
    <x:row r="491">
      <x:c r="A491" s="34" t="n">
        <x:v>467</x:v>
      </x:c>
      <x:c r="B491" s="39" t="n">
        <x:v>0.913673430099152</x:v>
      </x:c>
      <x:c r="C491" s="1" t="n">
        <x:f>IF(B491&lt;$B$6,1,0)</x:f>
        <x:v>0</x:v>
      </x:c>
      <x:c r="D491" s="1" t="n">
        <x:f>$B$7*$B$8*C491</x:f>
        <x:v>0</x:v>
      </x:c>
      <x:c r="E491" s="17" t="n">
        <x:f>(1-C491)*$B$9-C491*$B$8</x:f>
        <x:v>0.07</x:v>
      </x:c>
      <x:c r="F491" s="34"/>
      <x:c r="G491" s="34"/>
      <x:c r="H491" s="34"/>
      <x:c r="I491" s="34"/>
      <x:c r="J491" s="34"/>
      <x:c r="K491" s="34"/>
      <x:c r="L491" s="34"/>
      <x:c r="M491" s="34"/>
      <x:c r="N491" s="34"/>
      <x:c r="O491" s="34"/>
      <x:c r="P491" s="34"/>
    </x:row>
    <x:row r="492">
      <x:c r="A492" s="34" t="n">
        <x:v>468</x:v>
      </x:c>
      <x:c r="B492" s="39" t="n">
        <x:v>0.5021099877776578</x:v>
      </x:c>
      <x:c r="C492" s="1" t="n">
        <x:f>IF(B492&lt;$B$6,1,0)</x:f>
        <x:v>0</x:v>
      </x:c>
      <x:c r="D492" s="1" t="n">
        <x:f>$B$7*$B$8*C492</x:f>
        <x:v>0</x:v>
      </x:c>
      <x:c r="E492" s="17" t="n">
        <x:f>(1-C492)*$B$9-C492*$B$8</x:f>
        <x:v>0.07</x:v>
      </x:c>
      <x:c r="F492" s="34"/>
      <x:c r="G492" s="34"/>
      <x:c r="H492" s="34"/>
      <x:c r="I492" s="34"/>
      <x:c r="J492" s="34"/>
      <x:c r="K492" s="34"/>
      <x:c r="L492" s="34"/>
      <x:c r="M492" s="34"/>
      <x:c r="N492" s="34"/>
      <x:c r="O492" s="34"/>
      <x:c r="P492" s="34"/>
    </x:row>
    <x:row r="493">
      <x:c r="A493" s="34" t="n">
        <x:v>469</x:v>
      </x:c>
      <x:c r="B493" s="39" t="n">
        <x:v>0.8632798026083037</x:v>
      </x:c>
      <x:c r="C493" s="1" t="n">
        <x:f>IF(B493&lt;$B$6,1,0)</x:f>
        <x:v>0</x:v>
      </x:c>
      <x:c r="D493" s="1" t="n">
        <x:f>$B$7*$B$8*C493</x:f>
        <x:v>0</x:v>
      </x:c>
      <x:c r="E493" s="17" t="n">
        <x:f>(1-C493)*$B$9-C493*$B$8</x:f>
        <x:v>0.07</x:v>
      </x:c>
      <x:c r="F493" s="34"/>
      <x:c r="G493" s="34"/>
      <x:c r="H493" s="34"/>
      <x:c r="I493" s="34"/>
      <x:c r="J493" s="34"/>
      <x:c r="K493" s="34"/>
      <x:c r="L493" s="34"/>
      <x:c r="M493" s="34"/>
      <x:c r="N493" s="34"/>
      <x:c r="O493" s="34"/>
      <x:c r="P493" s="34"/>
    </x:row>
    <x:row r="494">
      <x:c r="A494" s="34" t="n">
        <x:v>470</x:v>
      </x:c>
      <x:c r="B494" s="39" t="n">
        <x:v>0.04931078350637108</x:v>
      </x:c>
      <x:c r="C494" s="1" t="n">
        <x:f>IF(B494&lt;$B$6,1,0)</x:f>
        <x:v>0</x:v>
      </x:c>
      <x:c r="D494" s="1" t="n">
        <x:f>$B$7*$B$8*C494</x:f>
        <x:v>0</x:v>
      </x:c>
      <x:c r="E494" s="17" t="n">
        <x:f>(1-C494)*$B$9-C494*$B$8</x:f>
        <x:v>0.07</x:v>
      </x:c>
      <x:c r="F494" s="34"/>
      <x:c r="G494" s="34"/>
      <x:c r="H494" s="34"/>
      <x:c r="I494" s="34"/>
      <x:c r="J494" s="34"/>
      <x:c r="K494" s="34"/>
      <x:c r="L494" s="34"/>
      <x:c r="M494" s="34"/>
      <x:c r="N494" s="34"/>
      <x:c r="O494" s="34"/>
      <x:c r="P494" s="34"/>
    </x:row>
    <x:row r="495">
      <x:c r="A495" s="34" t="n">
        <x:v>471</x:v>
      </x:c>
      <x:c r="B495" s="39" t="n">
        <x:v>0.26779013907071203</x:v>
      </x:c>
      <x:c r="C495" s="1" t="n">
        <x:f>IF(B495&lt;$B$6,1,0)</x:f>
        <x:v>0</x:v>
      </x:c>
      <x:c r="D495" s="1" t="n">
        <x:f>$B$7*$B$8*C495</x:f>
        <x:v>0</x:v>
      </x:c>
      <x:c r="E495" s="17" t="n">
        <x:f>(1-C495)*$B$9-C495*$B$8</x:f>
        <x:v>0.07</x:v>
      </x:c>
      <x:c r="F495" s="34"/>
      <x:c r="G495" s="34"/>
      <x:c r="H495" s="34"/>
      <x:c r="I495" s="34"/>
      <x:c r="J495" s="34"/>
      <x:c r="K495" s="34"/>
      <x:c r="L495" s="34"/>
      <x:c r="M495" s="34"/>
      <x:c r="N495" s="34"/>
      <x:c r="O495" s="34"/>
      <x:c r="P495" s="34"/>
    </x:row>
    <x:row r="496">
      <x:c r="A496" s="34" t="n">
        <x:v>472</x:v>
      </x:c>
      <x:c r="B496" s="39" t="n">
        <x:v>0.6171108736889437</x:v>
      </x:c>
      <x:c r="C496" s="1" t="n">
        <x:f>IF(B496&lt;$B$6,1,0)</x:f>
        <x:v>0</x:v>
      </x:c>
      <x:c r="D496" s="1" t="n">
        <x:f>$B$7*$B$8*C496</x:f>
        <x:v>0</x:v>
      </x:c>
      <x:c r="E496" s="17" t="n">
        <x:f>(1-C496)*$B$9-C496*$B$8</x:f>
        <x:v>0.07</x:v>
      </x:c>
      <x:c r="F496" s="34"/>
      <x:c r="G496" s="34"/>
      <x:c r="H496" s="34"/>
      <x:c r="I496" s="34"/>
      <x:c r="J496" s="34"/>
      <x:c r="K496" s="34"/>
      <x:c r="L496" s="34"/>
      <x:c r="M496" s="34"/>
      <x:c r="N496" s="34"/>
      <x:c r="O496" s="34"/>
      <x:c r="P496" s="34"/>
    </x:row>
    <x:row r="497">
      <x:c r="A497" s="34" t="n">
        <x:v>473</x:v>
      </x:c>
      <x:c r="B497" s="39" t="n">
        <x:v>0.7129012857330963</x:v>
      </x:c>
      <x:c r="C497" s="1" t="n">
        <x:f>IF(B497&lt;$B$6,1,0)</x:f>
        <x:v>0</x:v>
      </x:c>
      <x:c r="D497" s="1" t="n">
        <x:f>$B$7*$B$8*C497</x:f>
        <x:v>0</x:v>
      </x:c>
      <x:c r="E497" s="17" t="n">
        <x:f>(1-C497)*$B$9-C497*$B$8</x:f>
        <x:v>0.07</x:v>
      </x:c>
      <x:c r="F497" s="34"/>
      <x:c r="G497" s="34"/>
      <x:c r="H497" s="34"/>
      <x:c r="I497" s="34"/>
      <x:c r="J497" s="34"/>
      <x:c r="K497" s="34"/>
      <x:c r="L497" s="34"/>
      <x:c r="M497" s="34"/>
      <x:c r="N497" s="34"/>
      <x:c r="O497" s="34"/>
      <x:c r="P497" s="34"/>
    </x:row>
    <x:row r="498">
      <x:c r="A498" s="34" t="n">
        <x:v>474</x:v>
      </x:c>
      <x:c r="B498" s="39" t="n">
        <x:v>0.2485090788686648</x:v>
      </x:c>
      <x:c r="C498" s="1" t="n">
        <x:f>IF(B498&lt;$B$6,1,0)</x:f>
        <x:v>0</x:v>
      </x:c>
      <x:c r="D498" s="1" t="n">
        <x:f>$B$7*$B$8*C498</x:f>
        <x:v>0</x:v>
      </x:c>
      <x:c r="E498" s="17" t="n">
        <x:f>(1-C498)*$B$9-C498*$B$8</x:f>
        <x:v>0.07</x:v>
      </x:c>
      <x:c r="F498" s="34"/>
      <x:c r="G498" s="34"/>
      <x:c r="H498" s="34"/>
      <x:c r="I498" s="34"/>
      <x:c r="J498" s="34"/>
      <x:c r="K498" s="34"/>
      <x:c r="L498" s="34"/>
      <x:c r="M498" s="34"/>
      <x:c r="N498" s="34"/>
      <x:c r="O498" s="34"/>
      <x:c r="P498" s="34"/>
    </x:row>
    <x:row r="499">
      <x:c r="A499" s="34" t="n">
        <x:v>475</x:v>
      </x:c>
      <x:c r="B499" s="39" t="n">
        <x:v>0.8103780610254034</x:v>
      </x:c>
      <x:c r="C499" s="1" t="n">
        <x:f>IF(B499&lt;$B$6,1,0)</x:f>
        <x:v>0</x:v>
      </x:c>
      <x:c r="D499" s="1" t="n">
        <x:f>$B$7*$B$8*C499</x:f>
        <x:v>0</x:v>
      </x:c>
      <x:c r="E499" s="17" t="n">
        <x:f>(1-C499)*$B$9-C499*$B$8</x:f>
        <x:v>0.07</x:v>
      </x:c>
      <x:c r="F499" s="34"/>
      <x:c r="G499" s="34"/>
      <x:c r="H499" s="34"/>
      <x:c r="I499" s="34"/>
      <x:c r="J499" s="34"/>
      <x:c r="K499" s="34"/>
      <x:c r="L499" s="34"/>
      <x:c r="M499" s="34"/>
      <x:c r="N499" s="34"/>
      <x:c r="O499" s="34"/>
      <x:c r="P499" s="34"/>
    </x:row>
    <x:row r="500">
      <x:c r="A500" s="34" t="n">
        <x:v>476</x:v>
      </x:c>
      <x:c r="B500" s="39" t="n">
        <x:v>0.7779025064082816</x:v>
      </x:c>
      <x:c r="C500" s="1" t="n">
        <x:f>IF(B500&lt;$B$6,1,0)</x:f>
        <x:v>0</x:v>
      </x:c>
      <x:c r="D500" s="1" t="n">
        <x:f>$B$7*$B$8*C500</x:f>
        <x:v>0</x:v>
      </x:c>
      <x:c r="E500" s="17" t="n">
        <x:f>(1-C500)*$B$9-C500*$B$8</x:f>
        <x:v>0.07</x:v>
      </x:c>
      <x:c r="F500" s="34"/>
      <x:c r="G500" s="34"/>
      <x:c r="H500" s="34"/>
      <x:c r="I500" s="34"/>
      <x:c r="J500" s="34"/>
      <x:c r="K500" s="34"/>
      <x:c r="L500" s="34"/>
      <x:c r="M500" s="34"/>
      <x:c r="N500" s="34"/>
      <x:c r="O500" s="34"/>
      <x:c r="P500" s="34"/>
    </x:row>
    <x:row r="501">
      <x:c r="A501" s="34" t="n">
        <x:v>477</x:v>
      </x:c>
      <x:c r="B501" s="39" t="n">
        <x:v>0.40535344171803445</x:v>
      </x:c>
      <x:c r="C501" s="1" t="n">
        <x:f>IF(B501&lt;$B$6,1,0)</x:f>
        <x:v>0</x:v>
      </x:c>
      <x:c r="D501" s="1" t="n">
        <x:f>$B$7*$B$8*C501</x:f>
        <x:v>0</x:v>
      </x:c>
      <x:c r="E501" s="17" t="n">
        <x:f>(1-C501)*$B$9-C501*$B$8</x:f>
        <x:v>0.07</x:v>
      </x:c>
      <x:c r="F501" s="34"/>
      <x:c r="G501" s="34"/>
      <x:c r="H501" s="34"/>
      <x:c r="I501" s="34"/>
      <x:c r="J501" s="34"/>
      <x:c r="K501" s="34"/>
      <x:c r="L501" s="34"/>
      <x:c r="M501" s="34"/>
      <x:c r="N501" s="34"/>
      <x:c r="O501" s="34"/>
      <x:c r="P501" s="34"/>
    </x:row>
    <x:row r="502">
      <x:c r="A502" s="34" t="n">
        <x:v>478</x:v>
      </x:c>
      <x:c r="B502" s="39" t="n">
        <x:v>0.17344990803394467</x:v>
      </x:c>
      <x:c r="C502" s="1" t="n">
        <x:f>IF(B502&lt;$B$6,1,0)</x:f>
        <x:v>0</x:v>
      </x:c>
      <x:c r="D502" s="1" t="n">
        <x:f>$B$7*$B$8*C502</x:f>
        <x:v>0</x:v>
      </x:c>
      <x:c r="E502" s="17" t="n">
        <x:f>(1-C502)*$B$9-C502*$B$8</x:f>
        <x:v>0.07</x:v>
      </x:c>
      <x:c r="F502" s="34"/>
      <x:c r="G502" s="34"/>
      <x:c r="H502" s="34"/>
      <x:c r="I502" s="34"/>
      <x:c r="J502" s="34"/>
      <x:c r="K502" s="34"/>
      <x:c r="L502" s="34"/>
      <x:c r="M502" s="34"/>
      <x:c r="N502" s="34"/>
      <x:c r="O502" s="34"/>
      <x:c r="P502" s="34"/>
    </x:row>
    <x:row r="503">
      <x:c r="A503" s="34" t="n">
        <x:v>479</x:v>
      </x:c>
      <x:c r="B503" s="39" t="n">
        <x:v>0.9440443984931335</x:v>
      </x:c>
      <x:c r="C503" s="1" t="n">
        <x:f>IF(B503&lt;$B$6,1,0)</x:f>
        <x:v>0</x:v>
      </x:c>
      <x:c r="D503" s="1" t="n">
        <x:f>$B$7*$B$8*C503</x:f>
        <x:v>0</x:v>
      </x:c>
      <x:c r="E503" s="17" t="n">
        <x:f>(1-C503)*$B$9-C503*$B$8</x:f>
        <x:v>0.07</x:v>
      </x:c>
      <x:c r="F503" s="34"/>
      <x:c r="G503" s="34"/>
      <x:c r="H503" s="34"/>
      <x:c r="I503" s="34"/>
      <x:c r="J503" s="34"/>
      <x:c r="K503" s="34"/>
      <x:c r="L503" s="34"/>
      <x:c r="M503" s="34"/>
      <x:c r="N503" s="34"/>
      <x:c r="O503" s="34"/>
      <x:c r="P503" s="34"/>
    </x:row>
    <x:row r="504">
      <x:c r="A504" s="34" t="n">
        <x:v>480</x:v>
      </x:c>
      <x:c r="B504" s="39" t="n">
        <x:v>0.7382759797619656</x:v>
      </x:c>
      <x:c r="C504" s="1" t="n">
        <x:f>IF(B504&lt;$B$6,1,0)</x:f>
        <x:v>0</x:v>
      </x:c>
      <x:c r="D504" s="1" t="n">
        <x:f>$B$7*$B$8*C504</x:f>
        <x:v>0</x:v>
      </x:c>
      <x:c r="E504" s="17" t="n">
        <x:f>(1-C504)*$B$9-C504*$B$8</x:f>
        <x:v>0.07</x:v>
      </x:c>
      <x:c r="F504" s="34"/>
      <x:c r="G504" s="34"/>
      <x:c r="H504" s="34"/>
      <x:c r="I504" s="34"/>
      <x:c r="J504" s="34"/>
      <x:c r="K504" s="34"/>
      <x:c r="L504" s="34"/>
      <x:c r="M504" s="34"/>
      <x:c r="N504" s="34"/>
      <x:c r="O504" s="34"/>
      <x:c r="P504" s="34"/>
    </x:row>
    <x:row r="505">
      <x:c r="A505" s="34" t="n">
        <x:v>481</x:v>
      </x:c>
      <x:c r="B505" s="39" t="n">
        <x:v>0.06108748249243945</x:v>
      </x:c>
      <x:c r="C505" s="1" t="n">
        <x:f>IF(B505&lt;$B$6,1,0)</x:f>
        <x:v>0</x:v>
      </x:c>
      <x:c r="D505" s="1" t="n">
        <x:f>$B$7*$B$8*C505</x:f>
        <x:v>0</x:v>
      </x:c>
      <x:c r="E505" s="17" t="n">
        <x:f>(1-C505)*$B$9-C505*$B$8</x:f>
        <x:v>0.07</x:v>
      </x:c>
      <x:c r="F505" s="34"/>
      <x:c r="G505" s="34"/>
      <x:c r="H505" s="34"/>
      <x:c r="I505" s="34"/>
      <x:c r="J505" s="34"/>
      <x:c r="K505" s="34"/>
      <x:c r="L505" s="34"/>
      <x:c r="M505" s="34"/>
      <x:c r="N505" s="34"/>
      <x:c r="O505" s="34"/>
      <x:c r="P505" s="34"/>
    </x:row>
    <x:row r="506">
      <x:c r="A506" s="34" t="n">
        <x:v>482</x:v>
      </x:c>
      <x:c r="B506" s="39" t="n">
        <x:v>0.8776699245208874</x:v>
      </x:c>
      <x:c r="C506" s="1" t="n">
        <x:f>IF(B506&lt;$B$6,1,0)</x:f>
        <x:v>0</x:v>
      </x:c>
      <x:c r="D506" s="1" t="n">
        <x:f>$B$7*$B$8*C506</x:f>
        <x:v>0</x:v>
      </x:c>
      <x:c r="E506" s="17" t="n">
        <x:f>(1-C506)*$B$9-C506*$B$8</x:f>
        <x:v>0.07</x:v>
      </x:c>
      <x:c r="F506" s="34"/>
      <x:c r="G506" s="34"/>
      <x:c r="H506" s="34"/>
      <x:c r="I506" s="34"/>
      <x:c r="J506" s="34"/>
      <x:c r="K506" s="34"/>
      <x:c r="L506" s="34"/>
      <x:c r="M506" s="34"/>
      <x:c r="N506" s="34"/>
      <x:c r="O506" s="34"/>
      <x:c r="P506" s="34"/>
    </x:row>
    <x:row r="507">
      <x:c r="A507" s="34" t="n">
        <x:v>483</x:v>
      </x:c>
      <x:c r="B507" s="39" t="n">
        <x:v>0.7669873269042</x:v>
      </x:c>
      <x:c r="C507" s="1" t="n">
        <x:f>IF(B507&lt;$B$6,1,0)</x:f>
        <x:v>0</x:v>
      </x:c>
      <x:c r="D507" s="1" t="n">
        <x:f>$B$7*$B$8*C507</x:f>
        <x:v>0</x:v>
      </x:c>
      <x:c r="E507" s="17" t="n">
        <x:f>(1-C507)*$B$9-C507*$B$8</x:f>
        <x:v>0.07</x:v>
      </x:c>
      <x:c r="F507" s="34"/>
      <x:c r="G507" s="34"/>
      <x:c r="H507" s="34"/>
      <x:c r="I507" s="34"/>
      <x:c r="J507" s="34"/>
      <x:c r="K507" s="34"/>
      <x:c r="L507" s="34"/>
      <x:c r="M507" s="34"/>
      <x:c r="N507" s="34"/>
      <x:c r="O507" s="34"/>
      <x:c r="P507" s="34"/>
    </x:row>
    <x:row r="508">
      <x:c r="A508" s="34" t="n">
        <x:v>484</x:v>
      </x:c>
      <x:c r="B508" s="39" t="n">
        <x:v>0.8161894102813676</x:v>
      </x:c>
      <x:c r="C508" s="1" t="n">
        <x:f>IF(B508&lt;$B$6,1,0)</x:f>
        <x:v>0</x:v>
      </x:c>
      <x:c r="D508" s="1" t="n">
        <x:f>$B$7*$B$8*C508</x:f>
        <x:v>0</x:v>
      </x:c>
      <x:c r="E508" s="17" t="n">
        <x:f>(1-C508)*$B$9-C508*$B$8</x:f>
        <x:v>0.07</x:v>
      </x:c>
      <x:c r="F508" s="34"/>
      <x:c r="G508" s="34"/>
      <x:c r="H508" s="34"/>
      <x:c r="I508" s="34"/>
      <x:c r="J508" s="34"/>
      <x:c r="K508" s="34"/>
      <x:c r="L508" s="34"/>
      <x:c r="M508" s="34"/>
      <x:c r="N508" s="34"/>
      <x:c r="O508" s="34"/>
      <x:c r="P508" s="34"/>
    </x:row>
    <x:row r="509">
      <x:c r="A509" s="34" t="n">
        <x:v>485</x:v>
      </x:c>
      <x:c r="B509" s="39" t="n">
        <x:v>0.9140227901516482</x:v>
      </x:c>
      <x:c r="C509" s="1" t="n">
        <x:f>IF(B509&lt;$B$6,1,0)</x:f>
        <x:v>0</x:v>
      </x:c>
      <x:c r="D509" s="1" t="n">
        <x:f>$B$7*$B$8*C509</x:f>
        <x:v>0</x:v>
      </x:c>
      <x:c r="E509" s="17" t="n">
        <x:f>(1-C509)*$B$9-C509*$B$8</x:f>
        <x:v>0.07</x:v>
      </x:c>
      <x:c r="F509" s="34"/>
      <x:c r="G509" s="34"/>
      <x:c r="H509" s="34"/>
      <x:c r="I509" s="34"/>
      <x:c r="J509" s="34"/>
      <x:c r="K509" s="34"/>
      <x:c r="L509" s="34"/>
      <x:c r="M509" s="34"/>
      <x:c r="N509" s="34"/>
      <x:c r="O509" s="34"/>
      <x:c r="P509" s="34"/>
    </x:row>
    <x:row r="510">
      <x:c r="A510" s="34" t="n">
        <x:v>486</x:v>
      </x:c>
      <x:c r="B510" s="39" t="n">
        <x:v>0.020651369006372988</x:v>
      </x:c>
      <x:c r="C510" s="1" t="n">
        <x:f>IF(B510&lt;$B$6,1,0)</x:f>
        <x:v>0</x:v>
      </x:c>
      <x:c r="D510" s="1" t="n">
        <x:f>$B$7*$B$8*C510</x:f>
        <x:v>0</x:v>
      </x:c>
      <x:c r="E510" s="17" t="n">
        <x:f>(1-C510)*$B$9-C510*$B$8</x:f>
        <x:v>0.07</x:v>
      </x:c>
      <x:c r="F510" s="34"/>
      <x:c r="G510" s="34"/>
      <x:c r="H510" s="34"/>
      <x:c r="I510" s="34"/>
      <x:c r="J510" s="34"/>
      <x:c r="K510" s="34"/>
      <x:c r="L510" s="34"/>
      <x:c r="M510" s="34"/>
      <x:c r="N510" s="34"/>
      <x:c r="O510" s="34"/>
      <x:c r="P510" s="34"/>
    </x:row>
    <x:row r="511">
      <x:c r="A511" s="34" t="n">
        <x:v>487</x:v>
      </x:c>
      <x:c r="B511" s="39" t="n">
        <x:v>0.9558695297455415</x:v>
      </x:c>
      <x:c r="C511" s="1" t="n">
        <x:f>IF(B511&lt;$B$6,1,0)</x:f>
        <x:v>0</x:v>
      </x:c>
      <x:c r="D511" s="1" t="n">
        <x:f>$B$7*$B$8*C511</x:f>
        <x:v>0</x:v>
      </x:c>
      <x:c r="E511" s="17" t="n">
        <x:f>(1-C511)*$B$9-C511*$B$8</x:f>
        <x:v>0.07</x:v>
      </x:c>
      <x:c r="F511" s="34"/>
      <x:c r="G511" s="34"/>
      <x:c r="H511" s="34"/>
      <x:c r="I511" s="34"/>
      <x:c r="J511" s="34"/>
      <x:c r="K511" s="34"/>
      <x:c r="L511" s="34"/>
      <x:c r="M511" s="34"/>
      <x:c r="N511" s="34"/>
      <x:c r="O511" s="34"/>
      <x:c r="P511" s="34"/>
    </x:row>
    <x:row r="512">
      <x:c r="A512" s="34" t="n">
        <x:v>488</x:v>
      </x:c>
      <x:c r="B512" s="39" t="n">
        <x:v>0.9648738942341879</x:v>
      </x:c>
      <x:c r="C512" s="1" t="n">
        <x:f>IF(B512&lt;$B$6,1,0)</x:f>
        <x:v>0</x:v>
      </x:c>
      <x:c r="D512" s="1" t="n">
        <x:f>$B$7*$B$8*C512</x:f>
        <x:v>0</x:v>
      </x:c>
      <x:c r="E512" s="17" t="n">
        <x:f>(1-C512)*$B$9-C512*$B$8</x:f>
        <x:v>0.07</x:v>
      </x:c>
      <x:c r="F512" s="34"/>
      <x:c r="G512" s="34"/>
      <x:c r="H512" s="34"/>
      <x:c r="I512" s="34"/>
      <x:c r="J512" s="34"/>
      <x:c r="K512" s="34"/>
      <x:c r="L512" s="34"/>
      <x:c r="M512" s="34"/>
      <x:c r="N512" s="34"/>
      <x:c r="O512" s="34"/>
      <x:c r="P512" s="34"/>
    </x:row>
    <x:row r="513">
      <x:c r="A513" s="34" t="n">
        <x:v>489</x:v>
      </x:c>
      <x:c r="B513" s="39" t="n">
        <x:v>0.9546743583632633</x:v>
      </x:c>
      <x:c r="C513" s="1" t="n">
        <x:f>IF(B513&lt;$B$6,1,0)</x:f>
        <x:v>0</x:v>
      </x:c>
      <x:c r="D513" s="1" t="n">
        <x:f>$B$7*$B$8*C513</x:f>
        <x:v>0</x:v>
      </x:c>
      <x:c r="E513" s="17" t="n">
        <x:f>(1-C513)*$B$9-C513*$B$8</x:f>
        <x:v>0.07</x:v>
      </x:c>
      <x:c r="F513" s="34"/>
      <x:c r="G513" s="34"/>
      <x:c r="H513" s="34"/>
      <x:c r="I513" s="34"/>
      <x:c r="J513" s="34"/>
      <x:c r="K513" s="34"/>
      <x:c r="L513" s="34"/>
      <x:c r="M513" s="34"/>
      <x:c r="N513" s="34"/>
      <x:c r="O513" s="34"/>
      <x:c r="P513" s="34"/>
    </x:row>
    <x:row r="514">
      <x:c r="A514" s="34" t="n">
        <x:v>490</x:v>
      </x:c>
      <x:c r="B514" s="39" t="n">
        <x:v>0.5722288076067343</x:v>
      </x:c>
      <x:c r="C514" s="1" t="n">
        <x:f>IF(B514&lt;$B$6,1,0)</x:f>
        <x:v>0</x:v>
      </x:c>
      <x:c r="D514" s="1" t="n">
        <x:f>$B$7*$B$8*C514</x:f>
        <x:v>0</x:v>
      </x:c>
      <x:c r="E514" s="17" t="n">
        <x:f>(1-C514)*$B$9-C514*$B$8</x:f>
        <x:v>0.07</x:v>
      </x:c>
      <x:c r="F514" s="34"/>
      <x:c r="G514" s="34"/>
      <x:c r="H514" s="34"/>
      <x:c r="I514" s="34"/>
      <x:c r="J514" s="34"/>
      <x:c r="K514" s="34"/>
      <x:c r="L514" s="34"/>
      <x:c r="M514" s="34"/>
      <x:c r="N514" s="34"/>
      <x:c r="O514" s="34"/>
      <x:c r="P514" s="34"/>
    </x:row>
    <x:row r="515">
      <x:c r="A515" s="34" t="n">
        <x:v>491</x:v>
      </x:c>
      <x:c r="B515" s="39" t="n">
        <x:v>0.3918557962169871</x:v>
      </x:c>
      <x:c r="C515" s="1" t="n">
        <x:f>IF(B515&lt;$B$6,1,0)</x:f>
        <x:v>0</x:v>
      </x:c>
      <x:c r="D515" s="1" t="n">
        <x:f>$B$7*$B$8*C515</x:f>
        <x:v>0</x:v>
      </x:c>
      <x:c r="E515" s="17" t="n">
        <x:f>(1-C515)*$B$9-C515*$B$8</x:f>
        <x:v>0.07</x:v>
      </x:c>
      <x:c r="F515" s="34"/>
      <x:c r="G515" s="34"/>
      <x:c r="H515" s="34"/>
      <x:c r="I515" s="34"/>
      <x:c r="J515" s="34"/>
      <x:c r="K515" s="34"/>
      <x:c r="L515" s="34"/>
      <x:c r="M515" s="34"/>
      <x:c r="N515" s="34"/>
      <x:c r="O515" s="34"/>
      <x:c r="P515" s="34"/>
    </x:row>
    <x:row r="516">
      <x:c r="A516" s="34" t="n">
        <x:v>492</x:v>
      </x:c>
      <x:c r="B516" s="39" t="n">
        <x:v>0.005072277155704796</x:v>
      </x:c>
      <x:c r="C516" s="1" t="n">
        <x:f>IF(B516&lt;$B$6,1,0)</x:f>
        <x:v>1</x:v>
      </x:c>
      <x:c r="D516" s="1" t="n">
        <x:f>$B$7*$B$8*C516</x:f>
        <x:v>60</x:v>
      </x:c>
      <x:c r="E516" s="17" t="n">
        <x:f>(1-C516)*$B$9-C516*$B$8</x:f>
        <x:v>-0.6</x:v>
      </x:c>
      <x:c r="F516" s="34"/>
      <x:c r="G516" s="34"/>
      <x:c r="H516" s="34"/>
      <x:c r="I516" s="34"/>
      <x:c r="J516" s="34"/>
      <x:c r="K516" s="34"/>
      <x:c r="L516" s="34"/>
      <x:c r="M516" s="34"/>
      <x:c r="N516" s="34"/>
      <x:c r="O516" s="34"/>
      <x:c r="P516" s="34"/>
    </x:row>
    <x:row r="517">
      <x:c r="A517" s="34" t="n">
        <x:v>493</x:v>
      </x:c>
      <x:c r="B517" s="39" t="n">
        <x:v>0.16800679627340287</x:v>
      </x:c>
      <x:c r="C517" s="1" t="n">
        <x:f>IF(B517&lt;$B$6,1,0)</x:f>
        <x:v>0</x:v>
      </x:c>
      <x:c r="D517" s="1" t="n">
        <x:f>$B$7*$B$8*C517</x:f>
        <x:v>0</x:v>
      </x:c>
      <x:c r="E517" s="17" t="n">
        <x:f>(1-C517)*$B$9-C517*$B$8</x:f>
        <x:v>0.07</x:v>
      </x:c>
      <x:c r="F517" s="34"/>
      <x:c r="G517" s="34"/>
      <x:c r="H517" s="34"/>
      <x:c r="I517" s="34"/>
      <x:c r="J517" s="34"/>
      <x:c r="K517" s="34"/>
      <x:c r="L517" s="34"/>
      <x:c r="M517" s="34"/>
      <x:c r="N517" s="34"/>
      <x:c r="O517" s="34"/>
      <x:c r="P517" s="34"/>
    </x:row>
    <x:row r="518">
      <x:c r="A518" s="34" t="n">
        <x:v>494</x:v>
      </x:c>
      <x:c r="B518" s="39" t="n">
        <x:v>0.7484411826590076</x:v>
      </x:c>
      <x:c r="C518" s="1" t="n">
        <x:f>IF(B518&lt;$B$6,1,0)</x:f>
        <x:v>0</x:v>
      </x:c>
      <x:c r="D518" s="1" t="n">
        <x:f>$B$7*$B$8*C518</x:f>
        <x:v>0</x:v>
      </x:c>
      <x:c r="E518" s="17" t="n">
        <x:f>(1-C518)*$B$9-C518*$B$8</x:f>
        <x:v>0.07</x:v>
      </x:c>
      <x:c r="F518" s="34"/>
      <x:c r="G518" s="34"/>
      <x:c r="H518" s="34"/>
      <x:c r="I518" s="34"/>
      <x:c r="J518" s="34"/>
      <x:c r="K518" s="34"/>
      <x:c r="L518" s="34"/>
      <x:c r="M518" s="34"/>
      <x:c r="N518" s="34"/>
      <x:c r="O518" s="34"/>
      <x:c r="P518" s="34"/>
    </x:row>
    <x:row r="519">
      <x:c r="A519" s="34" t="n">
        <x:v>495</x:v>
      </x:c>
      <x:c r="B519" s="39" t="n">
        <x:v>0.2954396813875064</x:v>
      </x:c>
      <x:c r="C519" s="1" t="n">
        <x:f>IF(B519&lt;$B$6,1,0)</x:f>
        <x:v>0</x:v>
      </x:c>
      <x:c r="D519" s="1" t="n">
        <x:f>$B$7*$B$8*C519</x:f>
        <x:v>0</x:v>
      </x:c>
      <x:c r="E519" s="17" t="n">
        <x:f>(1-C519)*$B$9-C519*$B$8</x:f>
        <x:v>0.07</x:v>
      </x:c>
      <x:c r="F519" s="34"/>
      <x:c r="G519" s="34"/>
      <x:c r="H519" s="34"/>
      <x:c r="I519" s="34"/>
      <x:c r="J519" s="34"/>
      <x:c r="K519" s="34"/>
      <x:c r="L519" s="34"/>
      <x:c r="M519" s="34"/>
      <x:c r="N519" s="34"/>
      <x:c r="O519" s="34"/>
      <x:c r="P519" s="34"/>
    </x:row>
    <x:row r="520">
      <x:c r="A520" s="34" t="n">
        <x:v>496</x:v>
      </x:c>
      <x:c r="B520" s="39" t="n">
        <x:v>0.9715357358800247</x:v>
      </x:c>
      <x:c r="C520" s="1" t="n">
        <x:f>IF(B520&lt;$B$6,1,0)</x:f>
        <x:v>0</x:v>
      </x:c>
      <x:c r="D520" s="1" t="n">
        <x:f>$B$7*$B$8*C520</x:f>
        <x:v>0</x:v>
      </x:c>
      <x:c r="E520" s="17" t="n">
        <x:f>(1-C520)*$B$9-C520*$B$8</x:f>
        <x:v>0.07</x:v>
      </x:c>
      <x:c r="F520" s="34"/>
      <x:c r="G520" s="34"/>
      <x:c r="H520" s="34"/>
      <x:c r="I520" s="34"/>
      <x:c r="J520" s="34"/>
      <x:c r="K520" s="34"/>
      <x:c r="L520" s="34"/>
      <x:c r="M520" s="34"/>
      <x:c r="N520" s="34"/>
      <x:c r="O520" s="34"/>
      <x:c r="P520" s="34"/>
    </x:row>
    <x:row r="521">
      <x:c r="A521" s="34" t="n">
        <x:v>497</x:v>
      </x:c>
      <x:c r="B521" s="39" t="n">
        <x:v>0.7566398949129507</x:v>
      </x:c>
      <x:c r="C521" s="1" t="n">
        <x:f>IF(B521&lt;$B$6,1,0)</x:f>
        <x:v>0</x:v>
      </x:c>
      <x:c r="D521" s="1" t="n">
        <x:f>$B$7*$B$8*C521</x:f>
        <x:v>0</x:v>
      </x:c>
      <x:c r="E521" s="17" t="n">
        <x:f>(1-C521)*$B$9-C521*$B$8</x:f>
        <x:v>0.07</x:v>
      </x:c>
      <x:c r="F521" s="34"/>
      <x:c r="G521" s="34"/>
      <x:c r="H521" s="34"/>
      <x:c r="I521" s="34"/>
      <x:c r="J521" s="34"/>
      <x:c r="K521" s="34"/>
      <x:c r="L521" s="34"/>
      <x:c r="M521" s="34"/>
      <x:c r="N521" s="34"/>
      <x:c r="O521" s="34"/>
      <x:c r="P521" s="34"/>
    </x:row>
    <x:row r="522">
      <x:c r="A522" s="34" t="n">
        <x:v>498</x:v>
      </x:c>
      <x:c r="B522" s="39" t="n">
        <x:v>0.25695417600218207</x:v>
      </x:c>
      <x:c r="C522" s="1" t="n">
        <x:f>IF(B522&lt;$B$6,1,0)</x:f>
        <x:v>0</x:v>
      </x:c>
      <x:c r="D522" s="1" t="n">
        <x:f>$B$7*$B$8*C522</x:f>
        <x:v>0</x:v>
      </x:c>
      <x:c r="E522" s="17" t="n">
        <x:f>(1-C522)*$B$9-C522*$B$8</x:f>
        <x:v>0.07</x:v>
      </x:c>
      <x:c r="F522" s="34"/>
      <x:c r="G522" s="34"/>
      <x:c r="H522" s="34"/>
      <x:c r="I522" s="34"/>
      <x:c r="J522" s="34"/>
      <x:c r="K522" s="34"/>
      <x:c r="L522" s="34"/>
      <x:c r="M522" s="34"/>
      <x:c r="N522" s="34"/>
      <x:c r="O522" s="34"/>
      <x:c r="P522" s="34"/>
    </x:row>
    <x:row r="523">
      <x:c r="A523" s="34" t="n">
        <x:v>499</x:v>
      </x:c>
      <x:c r="B523" s="39" t="n">
        <x:v>0.8856842288514599</x:v>
      </x:c>
      <x:c r="C523" s="1" t="n">
        <x:f>IF(B523&lt;$B$6,1,0)</x:f>
        <x:v>0</x:v>
      </x:c>
      <x:c r="D523" s="1" t="n">
        <x:f>$B$7*$B$8*C523</x:f>
        <x:v>0</x:v>
      </x:c>
      <x:c r="E523" s="17" t="n">
        <x:f>(1-C523)*$B$9-C523*$B$8</x:f>
        <x:v>0.07</x:v>
      </x:c>
      <x:c r="F523" s="34"/>
      <x:c r="G523" s="34"/>
      <x:c r="H523" s="34"/>
      <x:c r="I523" s="34"/>
      <x:c r="J523" s="34"/>
      <x:c r="K523" s="34"/>
      <x:c r="L523" s="34"/>
      <x:c r="M523" s="34"/>
      <x:c r="N523" s="34"/>
      <x:c r="O523" s="34"/>
      <x:c r="P523" s="34"/>
    </x:row>
    <x:row r="524">
      <x:c r="A524" s="34" t="n">
        <x:v>500</x:v>
      </x:c>
      <x:c r="B524" s="39" t="n">
        <x:v>0.7769031730713323</x:v>
      </x:c>
      <x:c r="C524" s="1" t="n">
        <x:f>IF(B524&lt;$B$6,1,0)</x:f>
        <x:v>0</x:v>
      </x:c>
      <x:c r="D524" s="1" t="n">
        <x:f>$B$7*$B$8*C524</x:f>
        <x:v>0</x:v>
      </x:c>
      <x:c r="E524" s="17" t="n">
        <x:f>(1-C524)*$B$9-C524*$B$8</x:f>
        <x:v>0.07</x:v>
      </x:c>
      <x:c r="F524" s="34"/>
      <x:c r="G524" s="34"/>
      <x:c r="H524" s="34"/>
      <x:c r="I524" s="34"/>
      <x:c r="J524" s="34"/>
      <x:c r="K524" s="34"/>
      <x:c r="L524" s="34"/>
      <x:c r="M524" s="34"/>
      <x:c r="N524" s="34"/>
      <x:c r="O524" s="34"/>
      <x:c r="P524" s="34"/>
    </x:row>
    <x:row r="525">
      <x:c r="A525" s="34" t="n">
        <x:v>501</x:v>
      </x:c>
      <x:c r="B525" s="39" t="n">
        <x:v>0.9900307561038062</x:v>
      </x:c>
      <x:c r="C525" s="1" t="n">
        <x:f>IF(B525&lt;$B$6,1,0)</x:f>
        <x:v>0</x:v>
      </x:c>
      <x:c r="D525" s="1" t="n">
        <x:f>$B$7*$B$8*C525</x:f>
        <x:v>0</x:v>
      </x:c>
      <x:c r="E525" s="17" t="n">
        <x:f>(1-C525)*$B$9-C525*$B$8</x:f>
        <x:v>0.07</x:v>
      </x:c>
      <x:c r="F525" s="34"/>
      <x:c r="G525" s="34"/>
      <x:c r="H525" s="34"/>
      <x:c r="I525" s="34"/>
      <x:c r="J525" s="34"/>
      <x:c r="K525" s="34"/>
      <x:c r="L525" s="34"/>
      <x:c r="M525" s="34"/>
      <x:c r="N525" s="34"/>
      <x:c r="O525" s="34"/>
      <x:c r="P525" s="34"/>
    </x:row>
    <x:row r="526">
      <x:c r="A526" s="34" t="n">
        <x:v>502</x:v>
      </x:c>
      <x:c r="B526" s="39" t="n">
        <x:v>0.1801778847584501</x:v>
      </x:c>
      <x:c r="C526" s="1" t="n">
        <x:f>IF(B526&lt;$B$6,1,0)</x:f>
        <x:v>0</x:v>
      </x:c>
      <x:c r="D526" s="1" t="n">
        <x:f>$B$7*$B$8*C526</x:f>
        <x:v>0</x:v>
      </x:c>
      <x:c r="E526" s="17" t="n">
        <x:f>(1-C526)*$B$9-C526*$B$8</x:f>
        <x:v>0.07</x:v>
      </x:c>
      <x:c r="F526" s="34"/>
      <x:c r="G526" s="34"/>
      <x:c r="H526" s="34"/>
      <x:c r="I526" s="34"/>
      <x:c r="J526" s="34"/>
      <x:c r="K526" s="34"/>
      <x:c r="L526" s="34"/>
      <x:c r="M526" s="34"/>
      <x:c r="N526" s="34"/>
      <x:c r="O526" s="34"/>
      <x:c r="P526" s="34"/>
    </x:row>
    <x:row r="527">
      <x:c r="A527" s="34" t="n">
        <x:v>503</x:v>
      </x:c>
      <x:c r="B527" s="39" t="n">
        <x:v>0.8295017558848485</x:v>
      </x:c>
      <x:c r="C527" s="1" t="n">
        <x:f>IF(B527&lt;$B$6,1,0)</x:f>
        <x:v>0</x:v>
      </x:c>
      <x:c r="D527" s="1" t="n">
        <x:f>$B$7*$B$8*C527</x:f>
        <x:v>0</x:v>
      </x:c>
      <x:c r="E527" s="17" t="n">
        <x:f>(1-C527)*$B$9-C527*$B$8</x:f>
        <x:v>0.07</x:v>
      </x:c>
      <x:c r="F527" s="34"/>
      <x:c r="G527" s="34"/>
      <x:c r="H527" s="34"/>
      <x:c r="I527" s="34"/>
      <x:c r="J527" s="34"/>
      <x:c r="K527" s="34"/>
      <x:c r="L527" s="34"/>
      <x:c r="M527" s="34"/>
      <x:c r="N527" s="34"/>
      <x:c r="O527" s="34"/>
      <x:c r="P527" s="34"/>
    </x:row>
    <x:row r="528">
      <x:c r="A528" s="34" t="n">
        <x:v>504</x:v>
      </x:c>
      <x:c r="B528" s="39" t="n">
        <x:v>0.6460884242551401</x:v>
      </x:c>
      <x:c r="C528" s="1" t="n">
        <x:f>IF(B528&lt;$B$6,1,0)</x:f>
        <x:v>0</x:v>
      </x:c>
      <x:c r="D528" s="1" t="n">
        <x:f>$B$7*$B$8*C528</x:f>
        <x:v>0</x:v>
      </x:c>
      <x:c r="E528" s="17" t="n">
        <x:f>(1-C528)*$B$9-C528*$B$8</x:f>
        <x:v>0.07</x:v>
      </x:c>
      <x:c r="F528" s="34"/>
      <x:c r="G528" s="34"/>
      <x:c r="H528" s="34"/>
      <x:c r="I528" s="34"/>
      <x:c r="J528" s="34"/>
      <x:c r="K528" s="34"/>
      <x:c r="L528" s="34"/>
      <x:c r="M528" s="34"/>
      <x:c r="N528" s="34"/>
      <x:c r="O528" s="34"/>
      <x:c r="P528" s="34"/>
    </x:row>
    <x:row r="529">
      <x:c r="A529" s="34" t="n">
        <x:v>505</x:v>
      </x:c>
      <x:c r="B529" s="39" t="n">
        <x:v>0.5702574838651344</x:v>
      </x:c>
      <x:c r="C529" s="1" t="n">
        <x:f>IF(B529&lt;$B$6,1,0)</x:f>
        <x:v>0</x:v>
      </x:c>
      <x:c r="D529" s="1" t="n">
        <x:f>$B$7*$B$8*C529</x:f>
        <x:v>0</x:v>
      </x:c>
      <x:c r="E529" s="17" t="n">
        <x:f>(1-C529)*$B$9-C529*$B$8</x:f>
        <x:v>0.07</x:v>
      </x:c>
      <x:c r="F529" s="34"/>
      <x:c r="G529" s="34"/>
      <x:c r="H529" s="34"/>
      <x:c r="I529" s="34"/>
      <x:c r="J529" s="34"/>
      <x:c r="K529" s="34"/>
      <x:c r="L529" s="34"/>
      <x:c r="M529" s="34"/>
      <x:c r="N529" s="34"/>
      <x:c r="O529" s="34"/>
      <x:c r="P529" s="34"/>
    </x:row>
    <x:row r="530">
      <x:c r="A530" s="34" t="n">
        <x:v>506</x:v>
      </x:c>
      <x:c r="B530" s="39" t="n">
        <x:v>0.07420480961445719</x:v>
      </x:c>
      <x:c r="C530" s="1" t="n">
        <x:f>IF(B530&lt;$B$6,1,0)</x:f>
        <x:v>0</x:v>
      </x:c>
      <x:c r="D530" s="1" t="n">
        <x:f>$B$7*$B$8*C530</x:f>
        <x:v>0</x:v>
      </x:c>
      <x:c r="E530" s="17" t="n">
        <x:f>(1-C530)*$B$9-C530*$B$8</x:f>
        <x:v>0.07</x:v>
      </x:c>
      <x:c r="F530" s="34"/>
      <x:c r="G530" s="34"/>
      <x:c r="H530" s="34"/>
      <x:c r="I530" s="34"/>
      <x:c r="J530" s="34"/>
      <x:c r="K530" s="34"/>
      <x:c r="L530" s="34"/>
      <x:c r="M530" s="34"/>
      <x:c r="N530" s="34"/>
      <x:c r="O530" s="34"/>
      <x:c r="P530" s="34"/>
    </x:row>
    <x:row r="531">
      <x:c r="A531" s="34" t="n">
        <x:v>507</x:v>
      </x:c>
      <x:c r="B531" s="39" t="n">
        <x:v>0.9965977011015639</x:v>
      </x:c>
      <x:c r="C531" s="1" t="n">
        <x:f>IF(B531&lt;$B$6,1,0)</x:f>
        <x:v>0</x:v>
      </x:c>
      <x:c r="D531" s="1" t="n">
        <x:f>$B$7*$B$8*C531</x:f>
        <x:v>0</x:v>
      </x:c>
      <x:c r="E531" s="17" t="n">
        <x:f>(1-C531)*$B$9-C531*$B$8</x:f>
        <x:v>0.07</x:v>
      </x:c>
      <x:c r="F531" s="34"/>
      <x:c r="G531" s="34"/>
      <x:c r="H531" s="34"/>
      <x:c r="I531" s="34"/>
      <x:c r="J531" s="34"/>
      <x:c r="K531" s="34"/>
      <x:c r="L531" s="34"/>
      <x:c r="M531" s="34"/>
      <x:c r="N531" s="34"/>
      <x:c r="O531" s="34"/>
      <x:c r="P531" s="34"/>
    </x:row>
    <x:row r="532">
      <x:c r="A532" s="34" t="n">
        <x:v>508</x:v>
      </x:c>
      <x:c r="B532" s="39" t="n">
        <x:v>0.0243002773495391</x:v>
      </x:c>
      <x:c r="C532" s="1" t="n">
        <x:f>IF(B532&lt;$B$6,1,0)</x:f>
        <x:v>0</x:v>
      </x:c>
      <x:c r="D532" s="1" t="n">
        <x:f>$B$7*$B$8*C532</x:f>
        <x:v>0</x:v>
      </x:c>
      <x:c r="E532" s="17" t="n">
        <x:f>(1-C532)*$B$9-C532*$B$8</x:f>
        <x:v>0.07</x:v>
      </x:c>
      <x:c r="F532" s="34"/>
      <x:c r="G532" s="34"/>
      <x:c r="H532" s="34"/>
      <x:c r="I532" s="34"/>
      <x:c r="J532" s="34"/>
      <x:c r="K532" s="34"/>
      <x:c r="L532" s="34"/>
      <x:c r="M532" s="34"/>
      <x:c r="N532" s="34"/>
      <x:c r="O532" s="34"/>
      <x:c r="P532" s="34"/>
    </x:row>
    <x:row r="533">
      <x:c r="A533" s="34" t="n">
        <x:v>509</x:v>
      </x:c>
      <x:c r="B533" s="39" t="n">
        <x:v>0.655029438319616</x:v>
      </x:c>
      <x:c r="C533" s="1" t="n">
        <x:f>IF(B533&lt;$B$6,1,0)</x:f>
        <x:v>0</x:v>
      </x:c>
      <x:c r="D533" s="1" t="n">
        <x:f>$B$7*$B$8*C533</x:f>
        <x:v>0</x:v>
      </x:c>
      <x:c r="E533" s="17" t="n">
        <x:f>(1-C533)*$B$9-C533*$B$8</x:f>
        <x:v>0.07</x:v>
      </x:c>
      <x:c r="F533" s="34"/>
      <x:c r="G533" s="34"/>
      <x:c r="H533" s="34"/>
      <x:c r="I533" s="34"/>
      <x:c r="J533" s="34"/>
      <x:c r="K533" s="34"/>
      <x:c r="L533" s="34"/>
      <x:c r="M533" s="34"/>
      <x:c r="N533" s="34"/>
      <x:c r="O533" s="34"/>
      <x:c r="P533" s="34"/>
    </x:row>
    <x:row r="534">
      <x:c r="A534" s="34" t="n">
        <x:v>510</x:v>
      </x:c>
      <x:c r="B534" s="39" t="n">
        <x:v>0.111693155602552</x:v>
      </x:c>
      <x:c r="C534" s="1" t="n">
        <x:f>IF(B534&lt;$B$6,1,0)</x:f>
        <x:v>0</x:v>
      </x:c>
      <x:c r="D534" s="1" t="n">
        <x:f>$B$7*$B$8*C534</x:f>
        <x:v>0</x:v>
      </x:c>
      <x:c r="E534" s="17" t="n">
        <x:f>(1-C534)*$B$9-C534*$B$8</x:f>
        <x:v>0.07</x:v>
      </x:c>
      <x:c r="F534" s="34"/>
      <x:c r="G534" s="34"/>
      <x:c r="H534" s="34"/>
      <x:c r="I534" s="34"/>
      <x:c r="J534" s="34"/>
      <x:c r="K534" s="34"/>
      <x:c r="L534" s="34"/>
      <x:c r="M534" s="34"/>
      <x:c r="N534" s="34"/>
      <x:c r="O534" s="34"/>
      <x:c r="P534" s="34"/>
    </x:row>
    <x:row r="535">
      <x:c r="A535" s="34" t="n">
        <x:v>511</x:v>
      </x:c>
      <x:c r="B535" s="39" t="n">
        <x:v>0.28570353460963815</x:v>
      </x:c>
      <x:c r="C535" s="1" t="n">
        <x:f>IF(B535&lt;$B$6,1,0)</x:f>
        <x:v>0</x:v>
      </x:c>
      <x:c r="D535" s="1" t="n">
        <x:f>$B$7*$B$8*C535</x:f>
        <x:v>0</x:v>
      </x:c>
      <x:c r="E535" s="17" t="n">
        <x:f>(1-C535)*$B$9-C535*$B$8</x:f>
        <x:v>0.07</x:v>
      </x:c>
      <x:c r="F535" s="34"/>
      <x:c r="G535" s="34"/>
      <x:c r="H535" s="34"/>
      <x:c r="I535" s="34"/>
      <x:c r="J535" s="34"/>
      <x:c r="K535" s="34"/>
      <x:c r="L535" s="34"/>
      <x:c r="M535" s="34"/>
      <x:c r="N535" s="34"/>
      <x:c r="O535" s="34"/>
      <x:c r="P535" s="34"/>
    </x:row>
    <x:row r="536">
      <x:c r="A536" s="34" t="n">
        <x:v>512</x:v>
      </x:c>
      <x:c r="B536" s="39" t="n">
        <x:v>0.9118203046964481</x:v>
      </x:c>
      <x:c r="C536" s="1" t="n">
        <x:f>IF(B536&lt;$B$6,1,0)</x:f>
        <x:v>0</x:v>
      </x:c>
      <x:c r="D536" s="1" t="n">
        <x:f>$B$7*$B$8*C536</x:f>
        <x:v>0</x:v>
      </x:c>
      <x:c r="E536" s="17" t="n">
        <x:f>(1-C536)*$B$9-C536*$B$8</x:f>
        <x:v>0.07</x:v>
      </x:c>
      <x:c r="F536" s="34"/>
      <x:c r="G536" s="34"/>
      <x:c r="H536" s="34"/>
      <x:c r="I536" s="34"/>
      <x:c r="J536" s="34"/>
      <x:c r="K536" s="34"/>
      <x:c r="L536" s="34"/>
      <x:c r="M536" s="34"/>
      <x:c r="N536" s="34"/>
      <x:c r="O536" s="34"/>
      <x:c r="P536" s="34"/>
    </x:row>
    <x:row r="537">
      <x:c r="A537" s="34" t="n">
        <x:v>513</x:v>
      </x:c>
      <x:c r="B537" s="39" t="n">
        <x:v>0.9285490520996973</x:v>
      </x:c>
      <x:c r="C537" s="1" t="n">
        <x:f>IF(B537&lt;$B$6,1,0)</x:f>
        <x:v>0</x:v>
      </x:c>
      <x:c r="D537" s="1" t="n">
        <x:f>$B$7*$B$8*C537</x:f>
        <x:v>0</x:v>
      </x:c>
      <x:c r="E537" s="17" t="n">
        <x:f>(1-C537)*$B$9-C537*$B$8</x:f>
        <x:v>0.07</x:v>
      </x:c>
      <x:c r="F537" s="34"/>
      <x:c r="G537" s="34"/>
      <x:c r="H537" s="34"/>
      <x:c r="I537" s="34"/>
      <x:c r="J537" s="34"/>
      <x:c r="K537" s="34"/>
      <x:c r="L537" s="34"/>
      <x:c r="M537" s="34"/>
      <x:c r="N537" s="34"/>
      <x:c r="O537" s="34"/>
      <x:c r="P537" s="34"/>
    </x:row>
    <x:row r="538">
      <x:c r="A538" s="34" t="n">
        <x:v>514</x:v>
      </x:c>
      <x:c r="B538" s="39" t="n">
        <x:v>0.34682044538203627</x:v>
      </x:c>
      <x:c r="C538" s="1" t="n">
        <x:f>IF(B538&lt;$B$6,1,0)</x:f>
        <x:v>0</x:v>
      </x:c>
      <x:c r="D538" s="1" t="n">
        <x:f>$B$7*$B$8*C538</x:f>
        <x:v>0</x:v>
      </x:c>
      <x:c r="E538" s="17" t="n">
        <x:f>(1-C538)*$B$9-C538*$B$8</x:f>
        <x:v>0.07</x:v>
      </x:c>
      <x:c r="F538" s="34"/>
      <x:c r="G538" s="34"/>
      <x:c r="H538" s="34"/>
      <x:c r="I538" s="34"/>
      <x:c r="J538" s="34"/>
      <x:c r="K538" s="34"/>
      <x:c r="L538" s="34"/>
      <x:c r="M538" s="34"/>
      <x:c r="N538" s="34"/>
      <x:c r="O538" s="34"/>
      <x:c r="P538" s="34"/>
    </x:row>
    <x:row r="539">
      <x:c r="A539" s="34" t="n">
        <x:v>515</x:v>
      </x:c>
      <x:c r="B539" s="39" t="n">
        <x:v>0.5377237306674942</x:v>
      </x:c>
      <x:c r="C539" s="1" t="n">
        <x:f>IF(B539&lt;$B$6,1,0)</x:f>
        <x:v>0</x:v>
      </x:c>
      <x:c r="D539" s="1" t="n">
        <x:f>$B$7*$B$8*C539</x:f>
        <x:v>0</x:v>
      </x:c>
      <x:c r="E539" s="17" t="n">
        <x:f>(1-C539)*$B$9-C539*$B$8</x:f>
        <x:v>0.07</x:v>
      </x:c>
      <x:c r="F539" s="34"/>
      <x:c r="G539" s="34"/>
      <x:c r="H539" s="34"/>
      <x:c r="I539" s="34"/>
      <x:c r="J539" s="34"/>
      <x:c r="K539" s="34"/>
      <x:c r="L539" s="34"/>
      <x:c r="M539" s="34"/>
      <x:c r="N539" s="34"/>
      <x:c r="O539" s="34"/>
      <x:c r="P539" s="34"/>
    </x:row>
    <x:row r="540">
      <x:c r="A540" s="34" t="n">
        <x:v>516</x:v>
      </x:c>
      <x:c r="B540" s="39" t="n">
        <x:v>0.8286635075928643</x:v>
      </x:c>
      <x:c r="C540" s="1" t="n">
        <x:f>IF(B540&lt;$B$6,1,0)</x:f>
        <x:v>0</x:v>
      </x:c>
      <x:c r="D540" s="1" t="n">
        <x:f>$B$7*$B$8*C540</x:f>
        <x:v>0</x:v>
      </x:c>
      <x:c r="E540" s="17" t="n">
        <x:f>(1-C540)*$B$9-C540*$B$8</x:f>
        <x:v>0.07</x:v>
      </x:c>
      <x:c r="F540" s="34"/>
      <x:c r="G540" s="34"/>
      <x:c r="H540" s="34"/>
      <x:c r="I540" s="34"/>
      <x:c r="J540" s="34"/>
      <x:c r="K540" s="34"/>
      <x:c r="L540" s="34"/>
      <x:c r="M540" s="34"/>
      <x:c r="N540" s="34"/>
      <x:c r="O540" s="34"/>
      <x:c r="P540" s="34"/>
    </x:row>
    <x:row r="541">
      <x:c r="A541" s="34" t="n">
        <x:v>517</x:v>
      </x:c>
      <x:c r="B541" s="39" t="n">
        <x:v>0.36085020925384015</x:v>
      </x:c>
      <x:c r="C541" s="1" t="n">
        <x:f>IF(B541&lt;$B$6,1,0)</x:f>
        <x:v>0</x:v>
      </x:c>
      <x:c r="D541" s="1" t="n">
        <x:f>$B$7*$B$8*C541</x:f>
        <x:v>0</x:v>
      </x:c>
      <x:c r="E541" s="17" t="n">
        <x:f>(1-C541)*$B$9-C541*$B$8</x:f>
        <x:v>0.07</x:v>
      </x:c>
      <x:c r="F541" s="34"/>
      <x:c r="G541" s="34"/>
      <x:c r="H541" s="34"/>
      <x:c r="I541" s="34"/>
      <x:c r="J541" s="34"/>
      <x:c r="K541" s="34"/>
      <x:c r="L541" s="34"/>
      <x:c r="M541" s="34"/>
      <x:c r="N541" s="34"/>
      <x:c r="O541" s="34"/>
      <x:c r="P541" s="34"/>
    </x:row>
    <x:row r="542">
      <x:c r="A542" s="34" t="n">
        <x:v>518</x:v>
      </x:c>
      <x:c r="B542" s="39" t="n">
        <x:v>0.4304324450204149</x:v>
      </x:c>
      <x:c r="C542" s="1" t="n">
        <x:f>IF(B542&lt;$B$6,1,0)</x:f>
        <x:v>0</x:v>
      </x:c>
      <x:c r="D542" s="1" t="n">
        <x:f>$B$7*$B$8*C542</x:f>
        <x:v>0</x:v>
      </x:c>
      <x:c r="E542" s="17" t="n">
        <x:f>(1-C542)*$B$9-C542*$B$8</x:f>
        <x:v>0.07</x:v>
      </x:c>
      <x:c r="F542" s="34"/>
      <x:c r="G542" s="34"/>
      <x:c r="H542" s="34"/>
      <x:c r="I542" s="34"/>
      <x:c r="J542" s="34"/>
      <x:c r="K542" s="34"/>
      <x:c r="L542" s="34"/>
      <x:c r="M542" s="34"/>
      <x:c r="N542" s="34"/>
      <x:c r="O542" s="34"/>
      <x:c r="P542" s="34"/>
    </x:row>
    <x:row r="543">
      <x:c r="A543" s="34" t="n">
        <x:v>519</x:v>
      </x:c>
      <x:c r="B543" s="39" t="n">
        <x:v>0.8014218028401956</x:v>
      </x:c>
      <x:c r="C543" s="1" t="n">
        <x:f>IF(B543&lt;$B$6,1,0)</x:f>
        <x:v>0</x:v>
      </x:c>
      <x:c r="D543" s="1" t="n">
        <x:f>$B$7*$B$8*C543</x:f>
        <x:v>0</x:v>
      </x:c>
      <x:c r="E543" s="17" t="n">
        <x:f>(1-C543)*$B$9-C543*$B$8</x:f>
        <x:v>0.07</x:v>
      </x:c>
      <x:c r="F543" s="34"/>
      <x:c r="G543" s="34"/>
      <x:c r="H543" s="34"/>
      <x:c r="I543" s="34"/>
      <x:c r="J543" s="34"/>
      <x:c r="K543" s="34"/>
      <x:c r="L543" s="34"/>
      <x:c r="M543" s="34"/>
      <x:c r="N543" s="34"/>
      <x:c r="O543" s="34"/>
      <x:c r="P543" s="34"/>
    </x:row>
    <x:row r="544">
      <x:c r="A544" s="34" t="n">
        <x:v>520</x:v>
      </x:c>
      <x:c r="B544" s="39" t="n">
        <x:v>0.8622467733221129</x:v>
      </x:c>
      <x:c r="C544" s="1" t="n">
        <x:f>IF(B544&lt;$B$6,1,0)</x:f>
        <x:v>0</x:v>
      </x:c>
      <x:c r="D544" s="1" t="n">
        <x:f>$B$7*$B$8*C544</x:f>
        <x:v>0</x:v>
      </x:c>
      <x:c r="E544" s="17" t="n">
        <x:f>(1-C544)*$B$9-C544*$B$8</x:f>
        <x:v>0.07</x:v>
      </x:c>
      <x:c r="F544" s="34"/>
      <x:c r="G544" s="34"/>
      <x:c r="H544" s="34"/>
      <x:c r="I544" s="34"/>
      <x:c r="J544" s="34"/>
      <x:c r="K544" s="34"/>
      <x:c r="L544" s="34"/>
      <x:c r="M544" s="34"/>
      <x:c r="N544" s="34"/>
      <x:c r="O544" s="34"/>
      <x:c r="P544" s="34"/>
    </x:row>
    <x:row r="545">
      <x:c r="A545" s="34" t="n">
        <x:v>521</x:v>
      </x:c>
      <x:c r="B545" s="39" t="n">
        <x:v>0.5462381866527721</x:v>
      </x:c>
      <x:c r="C545" s="1" t="n">
        <x:f>IF(B545&lt;$B$6,1,0)</x:f>
        <x:v>0</x:v>
      </x:c>
      <x:c r="D545" s="1" t="n">
        <x:f>$B$7*$B$8*C545</x:f>
        <x:v>0</x:v>
      </x:c>
      <x:c r="E545" s="17" t="n">
        <x:f>(1-C545)*$B$9-C545*$B$8</x:f>
        <x:v>0.07</x:v>
      </x:c>
      <x:c r="F545" s="34"/>
      <x:c r="G545" s="34"/>
      <x:c r="H545" s="34"/>
      <x:c r="I545" s="34"/>
      <x:c r="J545" s="34"/>
      <x:c r="K545" s="34"/>
      <x:c r="L545" s="34"/>
      <x:c r="M545" s="34"/>
      <x:c r="N545" s="34"/>
      <x:c r="O545" s="34"/>
      <x:c r="P545" s="34"/>
    </x:row>
    <x:row r="546">
      <x:c r="A546" s="34" t="n">
        <x:v>522</x:v>
      </x:c>
      <x:c r="B546" s="39" t="n">
        <x:v>0.35351240227464586</x:v>
      </x:c>
      <x:c r="C546" s="1" t="n">
        <x:f>IF(B546&lt;$B$6,1,0)</x:f>
        <x:v>0</x:v>
      </x:c>
      <x:c r="D546" s="1" t="n">
        <x:f>$B$7*$B$8*C546</x:f>
        <x:v>0</x:v>
      </x:c>
      <x:c r="E546" s="17" t="n">
        <x:f>(1-C546)*$B$9-C546*$B$8</x:f>
        <x:v>0.07</x:v>
      </x:c>
      <x:c r="F546" s="34"/>
      <x:c r="G546" s="34"/>
      <x:c r="H546" s="34"/>
      <x:c r="I546" s="34"/>
      <x:c r="J546" s="34"/>
      <x:c r="K546" s="34"/>
      <x:c r="L546" s="34"/>
      <x:c r="M546" s="34"/>
      <x:c r="N546" s="34"/>
      <x:c r="O546" s="34"/>
      <x:c r="P546" s="34"/>
    </x:row>
    <x:row r="547">
      <x:c r="A547" s="34" t="n">
        <x:v>523</x:v>
      </x:c>
      <x:c r="B547" s="39" t="n">
        <x:v>0.46727040165569633</x:v>
      </x:c>
      <x:c r="C547" s="1" t="n">
        <x:f>IF(B547&lt;$B$6,1,0)</x:f>
        <x:v>0</x:v>
      </x:c>
      <x:c r="D547" s="1" t="n">
        <x:f>$B$7*$B$8*C547</x:f>
        <x:v>0</x:v>
      </x:c>
      <x:c r="E547" s="17" t="n">
        <x:f>(1-C547)*$B$9-C547*$B$8</x:f>
        <x:v>0.07</x:v>
      </x:c>
      <x:c r="F547" s="34"/>
      <x:c r="G547" s="34"/>
      <x:c r="H547" s="34"/>
      <x:c r="I547" s="34"/>
      <x:c r="J547" s="34"/>
      <x:c r="K547" s="34"/>
      <x:c r="L547" s="34"/>
      <x:c r="M547" s="34"/>
      <x:c r="N547" s="34"/>
      <x:c r="O547" s="34"/>
      <x:c r="P547" s="34"/>
    </x:row>
    <x:row r="548">
      <x:c r="A548" s="34" t="n">
        <x:v>524</x:v>
      </x:c>
      <x:c r="B548" s="39" t="n">
        <x:v>0.501190144685097</x:v>
      </x:c>
      <x:c r="C548" s="1" t="n">
        <x:f>IF(B548&lt;$B$6,1,0)</x:f>
        <x:v>0</x:v>
      </x:c>
      <x:c r="D548" s="1" t="n">
        <x:f>$B$7*$B$8*C548</x:f>
        <x:v>0</x:v>
      </x:c>
      <x:c r="E548" s="17" t="n">
        <x:f>(1-C548)*$B$9-C548*$B$8</x:f>
        <x:v>0.07</x:v>
      </x:c>
      <x:c r="F548" s="34"/>
      <x:c r="G548" s="34"/>
      <x:c r="H548" s="34"/>
      <x:c r="I548" s="34"/>
      <x:c r="J548" s="34"/>
      <x:c r="K548" s="34"/>
      <x:c r="L548" s="34"/>
      <x:c r="M548" s="34"/>
      <x:c r="N548" s="34"/>
      <x:c r="O548" s="34"/>
      <x:c r="P548" s="34"/>
    </x:row>
    <x:row r="549">
      <x:c r="A549" s="34" t="n">
        <x:v>525</x:v>
      </x:c>
      <x:c r="B549" s="39" t="n">
        <x:v>0.7614561578957364</x:v>
      </x:c>
      <x:c r="C549" s="1" t="n">
        <x:f>IF(B549&lt;$B$6,1,0)</x:f>
        <x:v>0</x:v>
      </x:c>
      <x:c r="D549" s="1" t="n">
        <x:f>$B$7*$B$8*C549</x:f>
        <x:v>0</x:v>
      </x:c>
      <x:c r="E549" s="17" t="n">
        <x:f>(1-C549)*$B$9-C549*$B$8</x:f>
        <x:v>0.07</x:v>
      </x:c>
      <x:c r="F549" s="34"/>
      <x:c r="G549" s="34"/>
      <x:c r="H549" s="34"/>
      <x:c r="I549" s="34"/>
      <x:c r="J549" s="34"/>
      <x:c r="K549" s="34"/>
      <x:c r="L549" s="34"/>
      <x:c r="M549" s="34"/>
      <x:c r="N549" s="34"/>
      <x:c r="O549" s="34"/>
      <x:c r="P549" s="34"/>
    </x:row>
    <x:row r="550">
      <x:c r="A550" s="34" t="n">
        <x:v>526</x:v>
      </x:c>
      <x:c r="B550" s="39" t="n">
        <x:v>0.04709559737239033</x:v>
      </x:c>
      <x:c r="C550" s="1" t="n">
        <x:f>IF(B550&lt;$B$6,1,0)</x:f>
        <x:v>0</x:v>
      </x:c>
      <x:c r="D550" s="1" t="n">
        <x:f>$B$7*$B$8*C550</x:f>
        <x:v>0</x:v>
      </x:c>
      <x:c r="E550" s="17" t="n">
        <x:f>(1-C550)*$B$9-C550*$B$8</x:f>
        <x:v>0.07</x:v>
      </x:c>
      <x:c r="F550" s="34"/>
      <x:c r="G550" s="34"/>
      <x:c r="H550" s="34"/>
      <x:c r="I550" s="34"/>
      <x:c r="J550" s="34"/>
      <x:c r="K550" s="34"/>
      <x:c r="L550" s="34"/>
      <x:c r="M550" s="34"/>
      <x:c r="N550" s="34"/>
      <x:c r="O550" s="34"/>
      <x:c r="P550" s="34"/>
    </x:row>
    <x:row r="551">
      <x:c r="A551" s="34" t="n">
        <x:v>527</x:v>
      </x:c>
      <x:c r="B551" s="39" t="n">
        <x:v>0.03509047476109117</x:v>
      </x:c>
      <x:c r="C551" s="1" t="n">
        <x:f>IF(B551&lt;$B$6,1,0)</x:f>
        <x:v>0</x:v>
      </x:c>
      <x:c r="D551" s="1" t="n">
        <x:f>$B$7*$B$8*C551</x:f>
        <x:v>0</x:v>
      </x:c>
      <x:c r="E551" s="17" t="n">
        <x:f>(1-C551)*$B$9-C551*$B$8</x:f>
        <x:v>0.07</x:v>
      </x:c>
      <x:c r="F551" s="34"/>
      <x:c r="G551" s="34"/>
      <x:c r="H551" s="34"/>
      <x:c r="I551" s="34"/>
      <x:c r="J551" s="34"/>
      <x:c r="K551" s="34"/>
      <x:c r="L551" s="34"/>
      <x:c r="M551" s="34"/>
      <x:c r="N551" s="34"/>
      <x:c r="O551" s="34"/>
      <x:c r="P551" s="34"/>
    </x:row>
    <x:row r="552">
      <x:c r="A552" s="34" t="n">
        <x:v>528</x:v>
      </x:c>
      <x:c r="B552" s="39" t="n">
        <x:v>0.20837590203154832</x:v>
      </x:c>
      <x:c r="C552" s="1" t="n">
        <x:f>IF(B552&lt;$B$6,1,0)</x:f>
        <x:v>0</x:v>
      </x:c>
      <x:c r="D552" s="1" t="n">
        <x:f>$B$7*$B$8*C552</x:f>
        <x:v>0</x:v>
      </x:c>
      <x:c r="E552" s="17" t="n">
        <x:f>(1-C552)*$B$9-C552*$B$8</x:f>
        <x:v>0.07</x:v>
      </x:c>
      <x:c r="F552" s="34"/>
      <x:c r="G552" s="34"/>
      <x:c r="H552" s="34"/>
      <x:c r="I552" s="34"/>
      <x:c r="J552" s="34"/>
      <x:c r="K552" s="34"/>
      <x:c r="L552" s="34"/>
      <x:c r="M552" s="34"/>
      <x:c r="N552" s="34"/>
      <x:c r="O552" s="34"/>
      <x:c r="P552" s="34"/>
    </x:row>
    <x:row r="553">
      <x:c r="A553" s="34" t="n">
        <x:v>529</x:v>
      </x:c>
      <x:c r="B553" s="39" t="n">
        <x:v>0.13420325971674174</x:v>
      </x:c>
      <x:c r="C553" s="1" t="n">
        <x:f>IF(B553&lt;$B$6,1,0)</x:f>
        <x:v>0</x:v>
      </x:c>
      <x:c r="D553" s="1" t="n">
        <x:f>$B$7*$B$8*C553</x:f>
        <x:v>0</x:v>
      </x:c>
      <x:c r="E553" s="17" t="n">
        <x:f>(1-C553)*$B$9-C553*$B$8</x:f>
        <x:v>0.07</x:v>
      </x:c>
      <x:c r="F553" s="34"/>
      <x:c r="G553" s="34"/>
      <x:c r="H553" s="34"/>
      <x:c r="I553" s="34"/>
      <x:c r="J553" s="34"/>
      <x:c r="K553" s="34"/>
      <x:c r="L553" s="34"/>
      <x:c r="M553" s="34"/>
      <x:c r="N553" s="34"/>
      <x:c r="O553" s="34"/>
      <x:c r="P553" s="34"/>
    </x:row>
    <x:row r="554">
      <x:c r="A554" s="34" t="n">
        <x:v>530</x:v>
      </x:c>
      <x:c r="B554" s="39" t="n">
        <x:v>0.9167542062932625</x:v>
      </x:c>
      <x:c r="C554" s="1" t="n">
        <x:f>IF(B554&lt;$B$6,1,0)</x:f>
        <x:v>0</x:v>
      </x:c>
      <x:c r="D554" s="1" t="n">
        <x:f>$B$7*$B$8*C554</x:f>
        <x:v>0</x:v>
      </x:c>
      <x:c r="E554" s="17" t="n">
        <x:f>(1-C554)*$B$9-C554*$B$8</x:f>
        <x:v>0.07</x:v>
      </x:c>
      <x:c r="F554" s="34"/>
      <x:c r="G554" s="34"/>
      <x:c r="H554" s="34"/>
      <x:c r="I554" s="34"/>
      <x:c r="J554" s="34"/>
      <x:c r="K554" s="34"/>
      <x:c r="L554" s="34"/>
      <x:c r="M554" s="34"/>
      <x:c r="N554" s="34"/>
      <x:c r="O554" s="34"/>
      <x:c r="P554" s="34"/>
    </x:row>
    <x:row r="555">
      <x:c r="A555" s="34" t="n">
        <x:v>531</x:v>
      </x:c>
      <x:c r="B555" s="39" t="n">
        <x:v>0.5311044895788655</x:v>
      </x:c>
      <x:c r="C555" s="1" t="n">
        <x:f>IF(B555&lt;$B$6,1,0)</x:f>
        <x:v>0</x:v>
      </x:c>
      <x:c r="D555" s="1" t="n">
        <x:f>$B$7*$B$8*C555</x:f>
        <x:v>0</x:v>
      </x:c>
      <x:c r="E555" s="17" t="n">
        <x:f>(1-C555)*$B$9-C555*$B$8</x:f>
        <x:v>0.07</x:v>
      </x:c>
      <x:c r="F555" s="34"/>
      <x:c r="G555" s="34"/>
      <x:c r="H555" s="34"/>
      <x:c r="I555" s="34"/>
      <x:c r="J555" s="34"/>
      <x:c r="K555" s="34"/>
      <x:c r="L555" s="34"/>
      <x:c r="M555" s="34"/>
      <x:c r="N555" s="34"/>
      <x:c r="O555" s="34"/>
      <x:c r="P555" s="34"/>
    </x:row>
    <x:row r="556">
      <x:c r="A556" s="34" t="n">
        <x:v>532</x:v>
      </x:c>
      <x:c r="B556" s="39" t="n">
        <x:v>0.9363904577912763</x:v>
      </x:c>
      <x:c r="C556" s="1" t="n">
        <x:f>IF(B556&lt;$B$6,1,0)</x:f>
        <x:v>0</x:v>
      </x:c>
      <x:c r="D556" s="1" t="n">
        <x:f>$B$7*$B$8*C556</x:f>
        <x:v>0</x:v>
      </x:c>
      <x:c r="E556" s="17" t="n">
        <x:f>(1-C556)*$B$9-C556*$B$8</x:f>
        <x:v>0.07</x:v>
      </x:c>
      <x:c r="F556" s="34"/>
      <x:c r="G556" s="34"/>
      <x:c r="H556" s="34"/>
      <x:c r="I556" s="34"/>
      <x:c r="J556" s="34"/>
      <x:c r="K556" s="34"/>
      <x:c r="L556" s="34"/>
      <x:c r="M556" s="34"/>
      <x:c r="N556" s="34"/>
      <x:c r="O556" s="34"/>
      <x:c r="P556" s="34"/>
    </x:row>
    <x:row r="557">
      <x:c r="A557" s="34" t="n">
        <x:v>533</x:v>
      </x:c>
      <x:c r="B557" s="39" t="n">
        <x:v>0.5626292208908126</x:v>
      </x:c>
      <x:c r="C557" s="1" t="n">
        <x:f>IF(B557&lt;$B$6,1,0)</x:f>
        <x:v>0</x:v>
      </x:c>
      <x:c r="D557" s="1" t="n">
        <x:f>$B$7*$B$8*C557</x:f>
        <x:v>0</x:v>
      </x:c>
      <x:c r="E557" s="17" t="n">
        <x:f>(1-C557)*$B$9-C557*$B$8</x:f>
        <x:v>0.07</x:v>
      </x:c>
      <x:c r="F557" s="34"/>
      <x:c r="G557" s="34"/>
      <x:c r="H557" s="34"/>
      <x:c r="I557" s="34"/>
      <x:c r="J557" s="34"/>
      <x:c r="K557" s="34"/>
      <x:c r="L557" s="34"/>
      <x:c r="M557" s="34"/>
      <x:c r="N557" s="34"/>
      <x:c r="O557" s="34"/>
      <x:c r="P557" s="34"/>
    </x:row>
    <x:row r="558">
      <x:c r="A558" s="34" t="n">
        <x:v>534</x:v>
      </x:c>
      <x:c r="B558" s="39" t="n">
        <x:v>0.6397774765500799</x:v>
      </x:c>
      <x:c r="C558" s="1" t="n">
        <x:f>IF(B558&lt;$B$6,1,0)</x:f>
        <x:v>0</x:v>
      </x:c>
      <x:c r="D558" s="1" t="n">
        <x:f>$B$7*$B$8*C558</x:f>
        <x:v>0</x:v>
      </x:c>
      <x:c r="E558" s="17" t="n">
        <x:f>(1-C558)*$B$9-C558*$B$8</x:f>
        <x:v>0.07</x:v>
      </x:c>
      <x:c r="F558" s="34"/>
      <x:c r="G558" s="34"/>
      <x:c r="H558" s="34"/>
      <x:c r="I558" s="34"/>
      <x:c r="J558" s="34"/>
      <x:c r="K558" s="34"/>
      <x:c r="L558" s="34"/>
      <x:c r="M558" s="34"/>
      <x:c r="N558" s="34"/>
      <x:c r="O558" s="34"/>
      <x:c r="P558" s="34"/>
    </x:row>
    <x:row r="559">
      <x:c r="A559" s="34" t="n">
        <x:v>535</x:v>
      </x:c>
      <x:c r="B559" s="39" t="n">
        <x:v>0.8400287184631452</x:v>
      </x:c>
      <x:c r="C559" s="1" t="n">
        <x:f>IF(B559&lt;$B$6,1,0)</x:f>
        <x:v>0</x:v>
      </x:c>
      <x:c r="D559" s="1" t="n">
        <x:f>$B$7*$B$8*C559</x:f>
        <x:v>0</x:v>
      </x:c>
      <x:c r="E559" s="17" t="n">
        <x:f>(1-C559)*$B$9-C559*$B$8</x:f>
        <x:v>0.07</x:v>
      </x:c>
      <x:c r="F559" s="34"/>
      <x:c r="G559" s="34"/>
      <x:c r="H559" s="34"/>
      <x:c r="I559" s="34"/>
      <x:c r="J559" s="34"/>
      <x:c r="K559" s="34"/>
      <x:c r="L559" s="34"/>
      <x:c r="M559" s="34"/>
      <x:c r="N559" s="34"/>
      <x:c r="O559" s="34"/>
      <x:c r="P559" s="34"/>
    </x:row>
    <x:row r="560">
      <x:c r="A560" s="34" t="n">
        <x:v>536</x:v>
      </x:c>
      <x:c r="B560" s="39" t="n">
        <x:v>0.0384740635054186</x:v>
      </x:c>
      <x:c r="C560" s="1" t="n">
        <x:f>IF(B560&lt;$B$6,1,0)</x:f>
        <x:v>0</x:v>
      </x:c>
      <x:c r="D560" s="1" t="n">
        <x:f>$B$7*$B$8*C560</x:f>
        <x:v>0</x:v>
      </x:c>
      <x:c r="E560" s="17" t="n">
        <x:f>(1-C560)*$B$9-C560*$B$8</x:f>
        <x:v>0.07</x:v>
      </x:c>
      <x:c r="F560" s="34"/>
      <x:c r="G560" s="34"/>
      <x:c r="H560" s="34"/>
      <x:c r="I560" s="34"/>
      <x:c r="J560" s="34"/>
      <x:c r="K560" s="34"/>
      <x:c r="L560" s="34"/>
      <x:c r="M560" s="34"/>
      <x:c r="N560" s="34"/>
      <x:c r="O560" s="34"/>
      <x:c r="P560" s="34"/>
    </x:row>
    <x:row r="561">
      <x:c r="A561" s="34" t="n">
        <x:v>537</x:v>
      </x:c>
      <x:c r="B561" s="39" t="n">
        <x:v>0.27643055364023894</x:v>
      </x:c>
      <x:c r="C561" s="1" t="n">
        <x:f>IF(B561&lt;$B$6,1,0)</x:f>
        <x:v>0</x:v>
      </x:c>
      <x:c r="D561" s="1" t="n">
        <x:f>$B$7*$B$8*C561</x:f>
        <x:v>0</x:v>
      </x:c>
      <x:c r="E561" s="17" t="n">
        <x:f>(1-C561)*$B$9-C561*$B$8</x:f>
        <x:v>0.07</x:v>
      </x:c>
      <x:c r="F561" s="34"/>
      <x:c r="G561" s="34"/>
      <x:c r="H561" s="34"/>
      <x:c r="I561" s="34"/>
      <x:c r="J561" s="34"/>
      <x:c r="K561" s="34"/>
      <x:c r="L561" s="34"/>
      <x:c r="M561" s="34"/>
      <x:c r="N561" s="34"/>
      <x:c r="O561" s="34"/>
      <x:c r="P561" s="34"/>
    </x:row>
    <x:row r="562">
      <x:c r="A562" s="34" t="n">
        <x:v>538</x:v>
      </x:c>
      <x:c r="B562" s="39" t="n">
        <x:v>0.8031722154701129</x:v>
      </x:c>
      <x:c r="C562" s="1" t="n">
        <x:f>IF(B562&lt;$B$6,1,0)</x:f>
        <x:v>0</x:v>
      </x:c>
      <x:c r="D562" s="1" t="n">
        <x:f>$B$7*$B$8*C562</x:f>
        <x:v>0</x:v>
      </x:c>
      <x:c r="E562" s="17" t="n">
        <x:f>(1-C562)*$B$9-C562*$B$8</x:f>
        <x:v>0.07</x:v>
      </x:c>
      <x:c r="F562" s="34"/>
      <x:c r="G562" s="34"/>
      <x:c r="H562" s="34"/>
      <x:c r="I562" s="34"/>
      <x:c r="J562" s="34"/>
      <x:c r="K562" s="34"/>
      <x:c r="L562" s="34"/>
      <x:c r="M562" s="34"/>
      <x:c r="N562" s="34"/>
      <x:c r="O562" s="34"/>
      <x:c r="P562" s="34"/>
    </x:row>
    <x:row r="563">
      <x:c r="A563" s="34" t="n">
        <x:v>539</x:v>
      </x:c>
      <x:c r="B563" s="39" t="n">
        <x:v>0.46782958635594696</x:v>
      </x:c>
      <x:c r="C563" s="1" t="n">
        <x:f>IF(B563&lt;$B$6,1,0)</x:f>
        <x:v>0</x:v>
      </x:c>
      <x:c r="D563" s="1" t="n">
        <x:f>$B$7*$B$8*C563</x:f>
        <x:v>0</x:v>
      </x:c>
      <x:c r="E563" s="17" t="n">
        <x:f>(1-C563)*$B$9-C563*$B$8</x:f>
        <x:v>0.07</x:v>
      </x:c>
      <x:c r="F563" s="34"/>
      <x:c r="G563" s="34"/>
      <x:c r="H563" s="34"/>
      <x:c r="I563" s="34"/>
      <x:c r="J563" s="34"/>
      <x:c r="K563" s="34"/>
      <x:c r="L563" s="34"/>
      <x:c r="M563" s="34"/>
      <x:c r="N563" s="34"/>
      <x:c r="O563" s="34"/>
      <x:c r="P563" s="34"/>
    </x:row>
    <x:row r="564">
      <x:c r="A564" s="34" t="n">
        <x:v>540</x:v>
      </x:c>
      <x:c r="B564" s="39" t="n">
        <x:v>0.2781033293576911</x:v>
      </x:c>
      <x:c r="C564" s="1" t="n">
        <x:f>IF(B564&lt;$B$6,1,0)</x:f>
        <x:v>0</x:v>
      </x:c>
      <x:c r="D564" s="1" t="n">
        <x:f>$B$7*$B$8*C564</x:f>
        <x:v>0</x:v>
      </x:c>
      <x:c r="E564" s="17" t="n">
        <x:f>(1-C564)*$B$9-C564*$B$8</x:f>
        <x:v>0.07</x:v>
      </x:c>
      <x:c r="F564" s="34"/>
      <x:c r="G564" s="34"/>
      <x:c r="H564" s="34"/>
      <x:c r="I564" s="34"/>
      <x:c r="J564" s="34"/>
      <x:c r="K564" s="34"/>
      <x:c r="L564" s="34"/>
      <x:c r="M564" s="34"/>
      <x:c r="N564" s="34"/>
      <x:c r="O564" s="34"/>
      <x:c r="P564" s="34"/>
    </x:row>
    <x:row r="565">
      <x:c r="A565" s="34" t="n">
        <x:v>541</x:v>
      </x:c>
      <x:c r="B565" s="39" t="n">
        <x:v>0.1801733075408265</x:v>
      </x:c>
      <x:c r="C565" s="1" t="n">
        <x:f>IF(B565&lt;$B$6,1,0)</x:f>
        <x:v>0</x:v>
      </x:c>
      <x:c r="D565" s="1" t="n">
        <x:f>$B$7*$B$8*C565</x:f>
        <x:v>0</x:v>
      </x:c>
      <x:c r="E565" s="17" t="n">
        <x:f>(1-C565)*$B$9-C565*$B$8</x:f>
        <x:v>0.07</x:v>
      </x:c>
      <x:c r="F565" s="34"/>
      <x:c r="G565" s="34"/>
      <x:c r="H565" s="34"/>
      <x:c r="I565" s="34"/>
      <x:c r="J565" s="34"/>
      <x:c r="K565" s="34"/>
      <x:c r="L565" s="34"/>
      <x:c r="M565" s="34"/>
      <x:c r="N565" s="34"/>
      <x:c r="O565" s="34"/>
      <x:c r="P565" s="34"/>
    </x:row>
    <x:row r="566">
      <x:c r="A566" s="34" t="n">
        <x:v>542</x:v>
      </x:c>
      <x:c r="B566" s="39" t="n">
        <x:v>0.2106085909763351</x:v>
      </x:c>
      <x:c r="C566" s="1" t="n">
        <x:f>IF(B566&lt;$B$6,1,0)</x:f>
        <x:v>0</x:v>
      </x:c>
      <x:c r="D566" s="1" t="n">
        <x:f>$B$7*$B$8*C566</x:f>
        <x:v>0</x:v>
      </x:c>
      <x:c r="E566" s="17" t="n">
        <x:f>(1-C566)*$B$9-C566*$B$8</x:f>
        <x:v>0.07</x:v>
      </x:c>
      <x:c r="F566" s="34"/>
      <x:c r="G566" s="34"/>
      <x:c r="H566" s="34"/>
      <x:c r="I566" s="34"/>
      <x:c r="J566" s="34"/>
      <x:c r="K566" s="34"/>
      <x:c r="L566" s="34"/>
      <x:c r="M566" s="34"/>
      <x:c r="N566" s="34"/>
      <x:c r="O566" s="34"/>
      <x:c r="P566" s="34"/>
    </x:row>
    <x:row r="567">
      <x:c r="A567" s="34" t="n">
        <x:v>543</x:v>
      </x:c>
      <x:c r="B567" s="39" t="n">
        <x:v>0.500769080943428</x:v>
      </x:c>
      <x:c r="C567" s="1" t="n">
        <x:f>IF(B567&lt;$B$6,1,0)</x:f>
        <x:v>0</x:v>
      </x:c>
      <x:c r="D567" s="1" t="n">
        <x:f>$B$7*$B$8*C567</x:f>
        <x:v>0</x:v>
      </x:c>
      <x:c r="E567" s="17" t="n">
        <x:f>(1-C567)*$B$9-C567*$B$8</x:f>
        <x:v>0.07</x:v>
      </x:c>
      <x:c r="F567" s="34"/>
      <x:c r="G567" s="34"/>
      <x:c r="H567" s="34"/>
      <x:c r="I567" s="34"/>
      <x:c r="J567" s="34"/>
      <x:c r="K567" s="34"/>
      <x:c r="L567" s="34"/>
      <x:c r="M567" s="34"/>
      <x:c r="N567" s="34"/>
      <x:c r="O567" s="34"/>
      <x:c r="P567" s="34"/>
    </x:row>
    <x:row r="568">
      <x:c r="A568" s="34" t="n">
        <x:v>544</x:v>
      </x:c>
      <x:c r="B568" s="39" t="n">
        <x:v>0.8903315562056378</x:v>
      </x:c>
      <x:c r="C568" s="1" t="n">
        <x:f>IF(B568&lt;$B$6,1,0)</x:f>
        <x:v>0</x:v>
      </x:c>
      <x:c r="D568" s="1" t="n">
        <x:f>$B$7*$B$8*C568</x:f>
        <x:v>0</x:v>
      </x:c>
      <x:c r="E568" s="17" t="n">
        <x:f>(1-C568)*$B$9-C568*$B$8</x:f>
        <x:v>0.07</x:v>
      </x:c>
      <x:c r="F568" s="34"/>
      <x:c r="G568" s="34"/>
      <x:c r="H568" s="34"/>
      <x:c r="I568" s="34"/>
      <x:c r="J568" s="34"/>
      <x:c r="K568" s="34"/>
      <x:c r="L568" s="34"/>
      <x:c r="M568" s="34"/>
      <x:c r="N568" s="34"/>
      <x:c r="O568" s="34"/>
      <x:c r="P568" s="34"/>
    </x:row>
    <x:row r="569">
      <x:c r="A569" s="34" t="n">
        <x:v>545</x:v>
      </x:c>
      <x:c r="B569" s="39" t="n">
        <x:v>0.36946738592814654</x:v>
      </x:c>
      <x:c r="C569" s="1" t="n">
        <x:f>IF(B569&lt;$B$6,1,0)</x:f>
        <x:v>0</x:v>
      </x:c>
      <x:c r="D569" s="1" t="n">
        <x:f>$B$7*$B$8*C569</x:f>
        <x:v>0</x:v>
      </x:c>
      <x:c r="E569" s="17" t="n">
        <x:f>(1-C569)*$B$9-C569*$B$8</x:f>
        <x:v>0.07</x:v>
      </x:c>
      <x:c r="F569" s="34"/>
      <x:c r="G569" s="34"/>
      <x:c r="H569" s="34"/>
      <x:c r="I569" s="34"/>
      <x:c r="J569" s="34"/>
      <x:c r="K569" s="34"/>
      <x:c r="L569" s="34"/>
      <x:c r="M569" s="34"/>
      <x:c r="N569" s="34"/>
      <x:c r="O569" s="34"/>
      <x:c r="P569" s="34"/>
    </x:row>
    <x:row r="570">
      <x:c r="A570" s="34" t="n">
        <x:v>546</x:v>
      </x:c>
      <x:c r="B570" s="39" t="n">
        <x:v>0.9364362448686734</x:v>
      </x:c>
      <x:c r="C570" s="1" t="n">
        <x:f>IF(B570&lt;$B$6,1,0)</x:f>
        <x:v>0</x:v>
      </x:c>
      <x:c r="D570" s="1" t="n">
        <x:f>$B$7*$B$8*C570</x:f>
        <x:v>0</x:v>
      </x:c>
      <x:c r="E570" s="17" t="n">
        <x:f>(1-C570)*$B$9-C570*$B$8</x:f>
        <x:v>0.07</x:v>
      </x:c>
      <x:c r="F570" s="34"/>
      <x:c r="G570" s="34"/>
      <x:c r="H570" s="34"/>
      <x:c r="I570" s="34"/>
      <x:c r="J570" s="34"/>
      <x:c r="K570" s="34"/>
      <x:c r="L570" s="34"/>
      <x:c r="M570" s="34"/>
      <x:c r="N570" s="34"/>
      <x:c r="O570" s="34"/>
      <x:c r="P570" s="34"/>
    </x:row>
    <x:row r="571">
      <x:c r="A571" s="34" t="n">
        <x:v>547</x:v>
      </x:c>
      <x:c r="B571" s="39" t="n">
        <x:v>0.7763642253121361</x:v>
      </x:c>
      <x:c r="C571" s="1" t="n">
        <x:f>IF(B571&lt;$B$6,1,0)</x:f>
        <x:v>0</x:v>
      </x:c>
      <x:c r="D571" s="1" t="n">
        <x:f>$B$7*$B$8*C571</x:f>
        <x:v>0</x:v>
      </x:c>
      <x:c r="E571" s="17" t="n">
        <x:f>(1-C571)*$B$9-C571*$B$8</x:f>
        <x:v>0.07</x:v>
      </x:c>
      <x:c r="F571" s="34"/>
      <x:c r="G571" s="34"/>
      <x:c r="H571" s="34"/>
      <x:c r="I571" s="34"/>
      <x:c r="J571" s="34"/>
      <x:c r="K571" s="34"/>
      <x:c r="L571" s="34"/>
      <x:c r="M571" s="34"/>
      <x:c r="N571" s="34"/>
      <x:c r="O571" s="34"/>
      <x:c r="P571" s="34"/>
    </x:row>
    <x:row r="572">
      <x:c r="A572" s="34" t="n">
        <x:v>548</x:v>
      </x:c>
      <x:c r="B572" s="39" t="n">
        <x:v>0.8980118801118806</x:v>
      </x:c>
      <x:c r="C572" s="1" t="n">
        <x:f>IF(B572&lt;$B$6,1,0)</x:f>
        <x:v>0</x:v>
      </x:c>
      <x:c r="D572" s="1" t="n">
        <x:f>$B$7*$B$8*C572</x:f>
        <x:v>0</x:v>
      </x:c>
      <x:c r="E572" s="17" t="n">
        <x:f>(1-C572)*$B$9-C572*$B$8</x:f>
        <x:v>0.07</x:v>
      </x:c>
      <x:c r="F572" s="34"/>
      <x:c r="G572" s="34"/>
      <x:c r="H572" s="34"/>
      <x:c r="I572" s="34"/>
      <x:c r="J572" s="34"/>
      <x:c r="K572" s="34"/>
      <x:c r="L572" s="34"/>
      <x:c r="M572" s="34"/>
      <x:c r="N572" s="34"/>
      <x:c r="O572" s="34"/>
      <x:c r="P572" s="34"/>
    </x:row>
    <x:row r="573">
      <x:c r="A573" s="34" t="n">
        <x:v>549</x:v>
      </x:c>
      <x:c r="B573" s="39" t="n">
        <x:v>0.460617424803786</x:v>
      </x:c>
      <x:c r="C573" s="1" t="n">
        <x:f>IF(B573&lt;$B$6,1,0)</x:f>
        <x:v>0</x:v>
      </x:c>
      <x:c r="D573" s="1" t="n">
        <x:f>$B$7*$B$8*C573</x:f>
        <x:v>0</x:v>
      </x:c>
      <x:c r="E573" s="17" t="n">
        <x:f>(1-C573)*$B$9-C573*$B$8</x:f>
        <x:v>0.07</x:v>
      </x:c>
      <x:c r="F573" s="34"/>
      <x:c r="G573" s="34"/>
      <x:c r="H573" s="34"/>
      <x:c r="I573" s="34"/>
      <x:c r="J573" s="34"/>
      <x:c r="K573" s="34"/>
      <x:c r="L573" s="34"/>
      <x:c r="M573" s="34"/>
      <x:c r="N573" s="34"/>
      <x:c r="O573" s="34"/>
      <x:c r="P573" s="34"/>
    </x:row>
    <x:row r="574">
      <x:c r="A574" s="34" t="n">
        <x:v>550</x:v>
      </x:c>
      <x:c r="B574" s="39" t="n">
        <x:v>0.45489571860525757</x:v>
      </x:c>
      <x:c r="C574" s="1" t="n">
        <x:f>IF(B574&lt;$B$6,1,0)</x:f>
        <x:v>0</x:v>
      </x:c>
      <x:c r="D574" s="1" t="n">
        <x:f>$B$7*$B$8*C574</x:f>
        <x:v>0</x:v>
      </x:c>
      <x:c r="E574" s="17" t="n">
        <x:f>(1-C574)*$B$9-C574*$B$8</x:f>
        <x:v>0.07</x:v>
      </x:c>
      <x:c r="F574" s="34"/>
      <x:c r="G574" s="34"/>
      <x:c r="H574" s="34"/>
      <x:c r="I574" s="34"/>
      <x:c r="J574" s="34"/>
      <x:c r="K574" s="34"/>
      <x:c r="L574" s="34"/>
      <x:c r="M574" s="34"/>
      <x:c r="N574" s="34"/>
      <x:c r="O574" s="34"/>
      <x:c r="P574" s="34"/>
    </x:row>
    <x:row r="575">
      <x:c r="A575" s="34" t="n">
        <x:v>551</x:v>
      </x:c>
      <x:c r="B575" s="39" t="n">
        <x:v>0.5318856131052598</x:v>
      </x:c>
      <x:c r="C575" s="1" t="n">
        <x:f>IF(B575&lt;$B$6,1,0)</x:f>
        <x:v>0</x:v>
      </x:c>
      <x:c r="D575" s="1" t="n">
        <x:f>$B$7*$B$8*C575</x:f>
        <x:v>0</x:v>
      </x:c>
      <x:c r="E575" s="17" t="n">
        <x:f>(1-C575)*$B$9-C575*$B$8</x:f>
        <x:v>0.07</x:v>
      </x:c>
      <x:c r="F575" s="34"/>
      <x:c r="G575" s="34"/>
      <x:c r="H575" s="34"/>
      <x:c r="I575" s="34"/>
      <x:c r="J575" s="34"/>
      <x:c r="K575" s="34"/>
      <x:c r="L575" s="34"/>
      <x:c r="M575" s="34"/>
      <x:c r="N575" s="34"/>
      <x:c r="O575" s="34"/>
      <x:c r="P575" s="34"/>
    </x:row>
    <x:row r="576">
      <x:c r="A576" s="34" t="n">
        <x:v>552</x:v>
      </x:c>
      <x:c r="B576" s="39" t="n">
        <x:v>0.13602822937536985</x:v>
      </x:c>
      <x:c r="C576" s="1" t="n">
        <x:f>IF(B576&lt;$B$6,1,0)</x:f>
        <x:v>0</x:v>
      </x:c>
      <x:c r="D576" s="1" t="n">
        <x:f>$B$7*$B$8*C576</x:f>
        <x:v>0</x:v>
      </x:c>
      <x:c r="E576" s="17" t="n">
        <x:f>(1-C576)*$B$9-C576*$B$8</x:f>
        <x:v>0.07</x:v>
      </x:c>
      <x:c r="F576" s="34"/>
      <x:c r="G576" s="34"/>
      <x:c r="H576" s="34"/>
      <x:c r="I576" s="34"/>
      <x:c r="J576" s="34"/>
      <x:c r="K576" s="34"/>
      <x:c r="L576" s="34"/>
      <x:c r="M576" s="34"/>
      <x:c r="N576" s="34"/>
      <x:c r="O576" s="34"/>
      <x:c r="P576" s="34"/>
    </x:row>
    <x:row r="577">
      <x:c r="A577" s="34" t="n">
        <x:v>553</x:v>
      </x:c>
      <x:c r="B577" s="39" t="n">
        <x:v>0.6243752342415974</x:v>
      </x:c>
      <x:c r="C577" s="1" t="n">
        <x:f>IF(B577&lt;$B$6,1,0)</x:f>
        <x:v>0</x:v>
      </x:c>
      <x:c r="D577" s="1" t="n">
        <x:f>$B$7*$B$8*C577</x:f>
        <x:v>0</x:v>
      </x:c>
      <x:c r="E577" s="17" t="n">
        <x:f>(1-C577)*$B$9-C577*$B$8</x:f>
        <x:v>0.07</x:v>
      </x:c>
      <x:c r="F577" s="34"/>
      <x:c r="G577" s="34"/>
      <x:c r="H577" s="34"/>
      <x:c r="I577" s="34"/>
      <x:c r="J577" s="34"/>
      <x:c r="K577" s="34"/>
      <x:c r="L577" s="34"/>
      <x:c r="M577" s="34"/>
      <x:c r="N577" s="34"/>
      <x:c r="O577" s="34"/>
      <x:c r="P577" s="34"/>
    </x:row>
    <x:row r="578">
      <x:c r="A578" s="34" t="n">
        <x:v>554</x:v>
      </x:c>
      <x:c r="B578" s="39" t="n">
        <x:v>0.4226501915836707</x:v>
      </x:c>
      <x:c r="C578" s="1" t="n">
        <x:f>IF(B578&lt;$B$6,1,0)</x:f>
        <x:v>0</x:v>
      </x:c>
      <x:c r="D578" s="1" t="n">
        <x:f>$B$7*$B$8*C578</x:f>
        <x:v>0</x:v>
      </x:c>
      <x:c r="E578" s="17" t="n">
        <x:f>(1-C578)*$B$9-C578*$B$8</x:f>
        <x:v>0.07</x:v>
      </x:c>
      <x:c r="F578" s="34"/>
      <x:c r="G578" s="34"/>
      <x:c r="H578" s="34"/>
      <x:c r="I578" s="34"/>
      <x:c r="J578" s="34"/>
      <x:c r="K578" s="34"/>
      <x:c r="L578" s="34"/>
      <x:c r="M578" s="34"/>
      <x:c r="N578" s="34"/>
      <x:c r="O578" s="34"/>
      <x:c r="P578" s="34"/>
    </x:row>
    <x:row r="579">
      <x:c r="A579" s="34" t="n">
        <x:v>555</x:v>
      </x:c>
      <x:c r="B579" s="39" t="n">
        <x:v>0.04602000617887825</x:v>
      </x:c>
      <x:c r="C579" s="1" t="n">
        <x:f>IF(B579&lt;$B$6,1,0)</x:f>
        <x:v>0</x:v>
      </x:c>
      <x:c r="D579" s="1" t="n">
        <x:f>$B$7*$B$8*C579</x:f>
        <x:v>0</x:v>
      </x:c>
      <x:c r="E579" s="17" t="n">
        <x:f>(1-C579)*$B$9-C579*$B$8</x:f>
        <x:v>0.07</x:v>
      </x:c>
      <x:c r="F579" s="34"/>
      <x:c r="G579" s="34"/>
      <x:c r="H579" s="34"/>
      <x:c r="I579" s="34"/>
      <x:c r="J579" s="34"/>
      <x:c r="K579" s="34"/>
      <x:c r="L579" s="34"/>
      <x:c r="M579" s="34"/>
      <x:c r="N579" s="34"/>
      <x:c r="O579" s="34"/>
      <x:c r="P579" s="34"/>
    </x:row>
    <x:row r="580">
      <x:c r="A580" s="34" t="n">
        <x:v>556</x:v>
      </x:c>
      <x:c r="B580" s="39" t="n">
        <x:v>0.6866590940626338</x:v>
      </x:c>
      <x:c r="C580" s="1" t="n">
        <x:f>IF(B580&lt;$B$6,1,0)</x:f>
        <x:v>0</x:v>
      </x:c>
      <x:c r="D580" s="1" t="n">
        <x:f>$B$7*$B$8*C580</x:f>
        <x:v>0</x:v>
      </x:c>
      <x:c r="E580" s="17" t="n">
        <x:f>(1-C580)*$B$9-C580*$B$8</x:f>
        <x:v>0.07</x:v>
      </x:c>
      <x:c r="F580" s="34"/>
      <x:c r="G580" s="34"/>
      <x:c r="H580" s="34"/>
      <x:c r="I580" s="34"/>
      <x:c r="J580" s="34"/>
      <x:c r="K580" s="34"/>
      <x:c r="L580" s="34"/>
      <x:c r="M580" s="34"/>
      <x:c r="N580" s="34"/>
      <x:c r="O580" s="34"/>
      <x:c r="P580" s="34"/>
    </x:row>
    <x:row r="581">
      <x:c r="A581" s="34" t="n">
        <x:v>557</x:v>
      </x:c>
      <x:c r="B581" s="39" t="n">
        <x:v>0.46441880229394883</x:v>
      </x:c>
      <x:c r="C581" s="1" t="n">
        <x:f>IF(B581&lt;$B$6,1,0)</x:f>
        <x:v>0</x:v>
      </x:c>
      <x:c r="D581" s="1" t="n">
        <x:f>$B$7*$B$8*C581</x:f>
        <x:v>0</x:v>
      </x:c>
      <x:c r="E581" s="17" t="n">
        <x:f>(1-C581)*$B$9-C581*$B$8</x:f>
        <x:v>0.07</x:v>
      </x:c>
      <x:c r="F581" s="34"/>
      <x:c r="G581" s="34"/>
      <x:c r="H581" s="34"/>
      <x:c r="I581" s="34"/>
      <x:c r="J581" s="34"/>
      <x:c r="K581" s="34"/>
      <x:c r="L581" s="34"/>
      <x:c r="M581" s="34"/>
      <x:c r="N581" s="34"/>
      <x:c r="O581" s="34"/>
      <x:c r="P581" s="34"/>
    </x:row>
    <x:row r="582">
      <x:c r="A582" s="34" t="n">
        <x:v>558</x:v>
      </x:c>
      <x:c r="B582" s="39" t="n">
        <x:v>0.9427625319221988</x:v>
      </x:c>
      <x:c r="C582" s="1" t="n">
        <x:f>IF(B582&lt;$B$6,1,0)</x:f>
        <x:v>0</x:v>
      </x:c>
      <x:c r="D582" s="1" t="n">
        <x:f>$B$7*$B$8*C582</x:f>
        <x:v>0</x:v>
      </x:c>
      <x:c r="E582" s="17" t="n">
        <x:f>(1-C582)*$B$9-C582*$B$8</x:f>
        <x:v>0.07</x:v>
      </x:c>
      <x:c r="F582" s="34"/>
      <x:c r="G582" s="34"/>
      <x:c r="H582" s="34"/>
      <x:c r="I582" s="34"/>
      <x:c r="J582" s="34"/>
      <x:c r="K582" s="34"/>
      <x:c r="L582" s="34"/>
      <x:c r="M582" s="34"/>
      <x:c r="N582" s="34"/>
      <x:c r="O582" s="34"/>
      <x:c r="P582" s="34"/>
    </x:row>
    <x:row r="583">
      <x:c r="A583" s="34" t="n">
        <x:v>559</x:v>
      </x:c>
      <x:c r="B583" s="39" t="n">
        <x:v>0.039321994758211076</x:v>
      </x:c>
      <x:c r="C583" s="1" t="n">
        <x:f>IF(B583&lt;$B$6,1,0)</x:f>
        <x:v>0</x:v>
      </x:c>
      <x:c r="D583" s="1" t="n">
        <x:f>$B$7*$B$8*C583</x:f>
        <x:v>0</x:v>
      </x:c>
      <x:c r="E583" s="17" t="n">
        <x:f>(1-C583)*$B$9-C583*$B$8</x:f>
        <x:v>0.07</x:v>
      </x:c>
      <x:c r="F583" s="34"/>
      <x:c r="G583" s="34"/>
      <x:c r="H583" s="34"/>
      <x:c r="I583" s="34"/>
      <x:c r="J583" s="34"/>
      <x:c r="K583" s="34"/>
      <x:c r="L583" s="34"/>
      <x:c r="M583" s="34"/>
      <x:c r="N583" s="34"/>
      <x:c r="O583" s="34"/>
      <x:c r="P583" s="34"/>
    </x:row>
    <x:row r="584">
      <x:c r="A584" s="34" t="n">
        <x:v>560</x:v>
      </x:c>
      <x:c r="B584" s="39" t="n">
        <x:v>0.6791991080390289</x:v>
      </x:c>
      <x:c r="C584" s="1" t="n">
        <x:f>IF(B584&lt;$B$6,1,0)</x:f>
        <x:v>0</x:v>
      </x:c>
      <x:c r="D584" s="1" t="n">
        <x:f>$B$7*$B$8*C584</x:f>
        <x:v>0</x:v>
      </x:c>
      <x:c r="E584" s="17" t="n">
        <x:f>(1-C584)*$B$9-C584*$B$8</x:f>
        <x:v>0.07</x:v>
      </x:c>
      <x:c r="F584" s="34"/>
      <x:c r="G584" s="34"/>
      <x:c r="H584" s="34"/>
      <x:c r="I584" s="34"/>
      <x:c r="J584" s="34"/>
      <x:c r="K584" s="34"/>
      <x:c r="L584" s="34"/>
      <x:c r="M584" s="34"/>
      <x:c r="N584" s="34"/>
      <x:c r="O584" s="34"/>
      <x:c r="P584" s="34"/>
    </x:row>
    <x:row r="585">
      <x:c r="A585" s="34" t="n">
        <x:v>561</x:v>
      </x:c>
      <x:c r="B585" s="39" t="n">
        <x:v>0.1311828613979742</x:v>
      </x:c>
      <x:c r="C585" s="1" t="n">
        <x:f>IF(B585&lt;$B$6,1,0)</x:f>
        <x:v>0</x:v>
      </x:c>
      <x:c r="D585" s="1" t="n">
        <x:f>$B$7*$B$8*C585</x:f>
        <x:v>0</x:v>
      </x:c>
      <x:c r="E585" s="17" t="n">
        <x:f>(1-C585)*$B$9-C585*$B$8</x:f>
        <x:v>0.07</x:v>
      </x:c>
      <x:c r="F585" s="34"/>
      <x:c r="G585" s="34"/>
      <x:c r="H585" s="34"/>
      <x:c r="I585" s="34"/>
      <x:c r="J585" s="34"/>
      <x:c r="K585" s="34"/>
      <x:c r="L585" s="34"/>
      <x:c r="M585" s="34"/>
      <x:c r="N585" s="34"/>
      <x:c r="O585" s="34"/>
      <x:c r="P585" s="34"/>
    </x:row>
    <x:row r="586">
      <x:c r="A586" s="34" t="n">
        <x:v>562</x:v>
      </x:c>
      <x:c r="B586" s="39" t="n">
        <x:v>0.3882426597410813</x:v>
      </x:c>
      <x:c r="C586" s="1" t="n">
        <x:f>IF(B586&lt;$B$6,1,0)</x:f>
        <x:v>0</x:v>
      </x:c>
      <x:c r="D586" s="1" t="n">
        <x:f>$B$7*$B$8*C586</x:f>
        <x:v>0</x:v>
      </x:c>
      <x:c r="E586" s="17" t="n">
        <x:f>(1-C586)*$B$9-C586*$B$8</x:f>
        <x:v>0.07</x:v>
      </x:c>
      <x:c r="F586" s="34"/>
      <x:c r="G586" s="34"/>
      <x:c r="H586" s="34"/>
      <x:c r="I586" s="34"/>
      <x:c r="J586" s="34"/>
      <x:c r="K586" s="34"/>
      <x:c r="L586" s="34"/>
      <x:c r="M586" s="34"/>
      <x:c r="N586" s="34"/>
      <x:c r="O586" s="34"/>
      <x:c r="P586" s="34"/>
    </x:row>
    <x:row r="587">
      <x:c r="A587" s="34" t="n">
        <x:v>563</x:v>
      </x:c>
      <x:c r="B587" s="39" t="n">
        <x:v>0.8490797200938687</x:v>
      </x:c>
      <x:c r="C587" s="1" t="n">
        <x:f>IF(B587&lt;$B$6,1,0)</x:f>
        <x:v>0</x:v>
      </x:c>
      <x:c r="D587" s="1" t="n">
        <x:f>$B$7*$B$8*C587</x:f>
        <x:v>0</x:v>
      </x:c>
      <x:c r="E587" s="17" t="n">
        <x:f>(1-C587)*$B$9-C587*$B$8</x:f>
        <x:v>0.07</x:v>
      </x:c>
      <x:c r="F587" s="34"/>
      <x:c r="G587" s="34"/>
      <x:c r="H587" s="34"/>
      <x:c r="I587" s="34"/>
      <x:c r="J587" s="34"/>
      <x:c r="K587" s="34"/>
      <x:c r="L587" s="34"/>
      <x:c r="M587" s="34"/>
      <x:c r="N587" s="34"/>
      <x:c r="O587" s="34"/>
      <x:c r="P587" s="34"/>
    </x:row>
    <x:row r="588">
      <x:c r="A588" s="34" t="n">
        <x:v>564</x:v>
      </x:c>
      <x:c r="B588" s="39" t="n">
        <x:v>0.6569634434999898</x:v>
      </x:c>
      <x:c r="C588" s="1" t="n">
        <x:f>IF(B588&lt;$B$6,1,0)</x:f>
        <x:v>0</x:v>
      </x:c>
      <x:c r="D588" s="1" t="n">
        <x:f>$B$7*$B$8*C588</x:f>
        <x:v>0</x:v>
      </x:c>
      <x:c r="E588" s="17" t="n">
        <x:f>(1-C588)*$B$9-C588*$B$8</x:f>
        <x:v>0.07</x:v>
      </x:c>
      <x:c r="F588" s="34"/>
      <x:c r="G588" s="34"/>
      <x:c r="H588" s="34"/>
      <x:c r="I588" s="34"/>
      <x:c r="J588" s="34"/>
      <x:c r="K588" s="34"/>
      <x:c r="L588" s="34"/>
      <x:c r="M588" s="34"/>
      <x:c r="N588" s="34"/>
      <x:c r="O588" s="34"/>
      <x:c r="P588" s="34"/>
    </x:row>
    <x:row r="589">
      <x:c r="A589" s="34" t="n">
        <x:v>565</x:v>
      </x:c>
      <x:c r="B589" s="39" t="n">
        <x:v>0.31166601728182286</x:v>
      </x:c>
      <x:c r="C589" s="1" t="n">
        <x:f>IF(B589&lt;$B$6,1,0)</x:f>
        <x:v>0</x:v>
      </x:c>
      <x:c r="D589" s="1" t="n">
        <x:f>$B$7*$B$8*C589</x:f>
        <x:v>0</x:v>
      </x:c>
      <x:c r="E589" s="17" t="n">
        <x:f>(1-C589)*$B$9-C589*$B$8</x:f>
        <x:v>0.07</x:v>
      </x:c>
      <x:c r="F589" s="34"/>
      <x:c r="G589" s="34"/>
      <x:c r="H589" s="34"/>
      <x:c r="I589" s="34"/>
      <x:c r="J589" s="34"/>
      <x:c r="K589" s="34"/>
      <x:c r="L589" s="34"/>
      <x:c r="M589" s="34"/>
      <x:c r="N589" s="34"/>
      <x:c r="O589" s="34"/>
      <x:c r="P589" s="34"/>
    </x:row>
    <x:row r="590">
      <x:c r="A590" s="34" t="n">
        <x:v>566</x:v>
      </x:c>
      <x:c r="B590" s="39" t="n">
        <x:v>0.11329022294376045</x:v>
      </x:c>
      <x:c r="C590" s="1" t="n">
        <x:f>IF(B590&lt;$B$6,1,0)</x:f>
        <x:v>0</x:v>
      </x:c>
      <x:c r="D590" s="1" t="n">
        <x:f>$B$7*$B$8*C590</x:f>
        <x:v>0</x:v>
      </x:c>
      <x:c r="E590" s="17" t="n">
        <x:f>(1-C590)*$B$9-C590*$B$8</x:f>
        <x:v>0.07</x:v>
      </x:c>
      <x:c r="F590" s="34"/>
      <x:c r="G590" s="34"/>
      <x:c r="H590" s="34"/>
      <x:c r="I590" s="34"/>
      <x:c r="J590" s="34"/>
      <x:c r="K590" s="34"/>
      <x:c r="L590" s="34"/>
      <x:c r="M590" s="34"/>
      <x:c r="N590" s="34"/>
      <x:c r="O590" s="34"/>
      <x:c r="P590" s="34"/>
    </x:row>
    <x:row r="591">
      <x:c r="A591" s="34" t="n">
        <x:v>567</x:v>
      </x:c>
      <x:c r="B591" s="39" t="n">
        <x:v>0.644219659618102</x:v>
      </x:c>
      <x:c r="C591" s="1" t="n">
        <x:f>IF(B591&lt;$B$6,1,0)</x:f>
        <x:v>0</x:v>
      </x:c>
      <x:c r="D591" s="1" t="n">
        <x:f>$B$7*$B$8*C591</x:f>
        <x:v>0</x:v>
      </x:c>
      <x:c r="E591" s="17" t="n">
        <x:f>(1-C591)*$B$9-C591*$B$8</x:f>
        <x:v>0.07</x:v>
      </x:c>
      <x:c r="F591" s="34"/>
      <x:c r="G591" s="34"/>
      <x:c r="H591" s="34"/>
      <x:c r="I591" s="34"/>
      <x:c r="J591" s="34"/>
      <x:c r="K591" s="34"/>
      <x:c r="L591" s="34"/>
      <x:c r="M591" s="34"/>
      <x:c r="N591" s="34"/>
      <x:c r="O591" s="34"/>
      <x:c r="P591" s="34"/>
    </x:row>
    <x:row r="592">
      <x:c r="A592" s="34" t="n">
        <x:v>568</x:v>
      </x:c>
      <x:c r="B592" s="39" t="n">
        <x:v>0.9648000180022791</x:v>
      </x:c>
      <x:c r="C592" s="1" t="n">
        <x:f>IF(B592&lt;$B$6,1,0)</x:f>
        <x:v>0</x:v>
      </x:c>
      <x:c r="D592" s="1" t="n">
        <x:f>$B$7*$B$8*C592</x:f>
        <x:v>0</x:v>
      </x:c>
      <x:c r="E592" s="17" t="n">
        <x:f>(1-C592)*$B$9-C592*$B$8</x:f>
        <x:v>0.07</x:v>
      </x:c>
      <x:c r="F592" s="34"/>
      <x:c r="G592" s="34"/>
      <x:c r="H592" s="34"/>
      <x:c r="I592" s="34"/>
      <x:c r="J592" s="34"/>
      <x:c r="K592" s="34"/>
      <x:c r="L592" s="34"/>
      <x:c r="M592" s="34"/>
      <x:c r="N592" s="34"/>
      <x:c r="O592" s="34"/>
      <x:c r="P592" s="34"/>
    </x:row>
    <x:row r="593">
      <x:c r="A593" s="34" t="n">
        <x:v>569</x:v>
      </x:c>
      <x:c r="B593" s="39" t="n">
        <x:v>0.9858394403709099</x:v>
      </x:c>
      <x:c r="C593" s="1" t="n">
        <x:f>IF(B593&lt;$B$6,1,0)</x:f>
        <x:v>0</x:v>
      </x:c>
      <x:c r="D593" s="1" t="n">
        <x:f>$B$7*$B$8*C593</x:f>
        <x:v>0</x:v>
      </x:c>
      <x:c r="E593" s="17" t="n">
        <x:f>(1-C593)*$B$9-C593*$B$8</x:f>
        <x:v>0.07</x:v>
      </x:c>
      <x:c r="F593" s="34"/>
      <x:c r="G593" s="34"/>
      <x:c r="H593" s="34"/>
      <x:c r="I593" s="34"/>
      <x:c r="J593" s="34"/>
      <x:c r="K593" s="34"/>
      <x:c r="L593" s="34"/>
      <x:c r="M593" s="34"/>
      <x:c r="N593" s="34"/>
      <x:c r="O593" s="34"/>
      <x:c r="P593" s="34"/>
    </x:row>
    <x:row r="594">
      <x:c r="A594" s="34" t="n">
        <x:v>570</x:v>
      </x:c>
      <x:c r="B594" s="39" t="n">
        <x:v>0.6303575854981318</x:v>
      </x:c>
      <x:c r="C594" s="1" t="n">
        <x:f>IF(B594&lt;$B$6,1,0)</x:f>
        <x:v>0</x:v>
      </x:c>
      <x:c r="D594" s="1" t="n">
        <x:f>$B$7*$B$8*C594</x:f>
        <x:v>0</x:v>
      </x:c>
      <x:c r="E594" s="17" t="n">
        <x:f>(1-C594)*$B$9-C594*$B$8</x:f>
        <x:v>0.07</x:v>
      </x:c>
      <x:c r="F594" s="34"/>
      <x:c r="G594" s="34"/>
      <x:c r="H594" s="34"/>
      <x:c r="I594" s="34"/>
      <x:c r="J594" s="34"/>
      <x:c r="K594" s="34"/>
      <x:c r="L594" s="34"/>
      <x:c r="M594" s="34"/>
      <x:c r="N594" s="34"/>
      <x:c r="O594" s="34"/>
      <x:c r="P594" s="34"/>
    </x:row>
    <x:row r="595">
      <x:c r="A595" s="34" t="n">
        <x:v>571</x:v>
      </x:c>
      <x:c r="B595" s="39" t="n">
        <x:v>0.1958754746010527</x:v>
      </x:c>
      <x:c r="C595" s="1" t="n">
        <x:f>IF(B595&lt;$B$6,1,0)</x:f>
        <x:v>0</x:v>
      </x:c>
      <x:c r="D595" s="1" t="n">
        <x:f>$B$7*$B$8*C595</x:f>
        <x:v>0</x:v>
      </x:c>
      <x:c r="E595" s="17" t="n">
        <x:f>(1-C595)*$B$9-C595*$B$8</x:f>
        <x:v>0.07</x:v>
      </x:c>
      <x:c r="F595" s="34"/>
      <x:c r="G595" s="34"/>
      <x:c r="H595" s="34"/>
      <x:c r="I595" s="34"/>
      <x:c r="J595" s="34"/>
      <x:c r="K595" s="34"/>
      <x:c r="L595" s="34"/>
      <x:c r="M595" s="34"/>
      <x:c r="N595" s="34"/>
      <x:c r="O595" s="34"/>
      <x:c r="P595" s="34"/>
    </x:row>
    <x:row r="596">
      <x:c r="A596" s="34" t="n">
        <x:v>572</x:v>
      </x:c>
      <x:c r="B596" s="39" t="n">
        <x:v>0.8602345139952376</x:v>
      </x:c>
      <x:c r="C596" s="1" t="n">
        <x:f>IF(B596&lt;$B$6,1,0)</x:f>
        <x:v>0</x:v>
      </x:c>
      <x:c r="D596" s="1" t="n">
        <x:f>$B$7*$B$8*C596</x:f>
        <x:v>0</x:v>
      </x:c>
      <x:c r="E596" s="17" t="n">
        <x:f>(1-C596)*$B$9-C596*$B$8</x:f>
        <x:v>0.07</x:v>
      </x:c>
      <x:c r="F596" s="34"/>
      <x:c r="G596" s="34"/>
      <x:c r="H596" s="34"/>
      <x:c r="I596" s="34"/>
      <x:c r="J596" s="34"/>
      <x:c r="K596" s="34"/>
      <x:c r="L596" s="34"/>
      <x:c r="M596" s="34"/>
      <x:c r="N596" s="34"/>
      <x:c r="O596" s="34"/>
      <x:c r="P596" s="34"/>
    </x:row>
    <x:row r="597">
      <x:c r="A597" s="34" t="n">
        <x:v>573</x:v>
      </x:c>
      <x:c r="B597" s="39" t="n">
        <x:v>0.09028211969416589</x:v>
      </x:c>
      <x:c r="C597" s="1" t="n">
        <x:f>IF(B597&lt;$B$6,1,0)</x:f>
        <x:v>0</x:v>
      </x:c>
      <x:c r="D597" s="1" t="n">
        <x:f>$B$7*$B$8*C597</x:f>
        <x:v>0</x:v>
      </x:c>
      <x:c r="E597" s="17" t="n">
        <x:f>(1-C597)*$B$9-C597*$B$8</x:f>
        <x:v>0.07</x:v>
      </x:c>
      <x:c r="F597" s="34"/>
      <x:c r="G597" s="34"/>
      <x:c r="H597" s="34"/>
      <x:c r="I597" s="34"/>
      <x:c r="J597" s="34"/>
      <x:c r="K597" s="34"/>
      <x:c r="L597" s="34"/>
      <x:c r="M597" s="34"/>
      <x:c r="N597" s="34"/>
      <x:c r="O597" s="34"/>
      <x:c r="P597" s="34"/>
    </x:row>
    <x:row r="598">
      <x:c r="A598" s="34" t="n">
        <x:v>574</x:v>
      </x:c>
      <x:c r="B598" s="39" t="n">
        <x:v>0.081158128217794</x:v>
      </x:c>
      <x:c r="C598" s="1" t="n">
        <x:f>IF(B598&lt;$B$6,1,0)</x:f>
        <x:v>0</x:v>
      </x:c>
      <x:c r="D598" s="1" t="n">
        <x:f>$B$7*$B$8*C598</x:f>
        <x:v>0</x:v>
      </x:c>
      <x:c r="E598" s="17" t="n">
        <x:f>(1-C598)*$B$9-C598*$B$8</x:f>
        <x:v>0.07</x:v>
      </x:c>
      <x:c r="F598" s="34"/>
      <x:c r="G598" s="34"/>
      <x:c r="H598" s="34"/>
      <x:c r="I598" s="34"/>
      <x:c r="J598" s="34"/>
      <x:c r="K598" s="34"/>
      <x:c r="L598" s="34"/>
      <x:c r="M598" s="34"/>
      <x:c r="N598" s="34"/>
      <x:c r="O598" s="34"/>
      <x:c r="P598" s="34"/>
    </x:row>
    <x:row r="599">
      <x:c r="A599" s="34" t="n">
        <x:v>575</x:v>
      </x:c>
      <x:c r="B599" s="39" t="n">
        <x:v>0.969245920307003</x:v>
      </x:c>
      <x:c r="C599" s="1" t="n">
        <x:f>IF(B599&lt;$B$6,1,0)</x:f>
        <x:v>0</x:v>
      </x:c>
      <x:c r="D599" s="1" t="n">
        <x:f>$B$7*$B$8*C599</x:f>
        <x:v>0</x:v>
      </x:c>
      <x:c r="E599" s="17" t="n">
        <x:f>(1-C599)*$B$9-C599*$B$8</x:f>
        <x:v>0.07</x:v>
      </x:c>
      <x:c r="F599" s="34"/>
      <x:c r="G599" s="34"/>
      <x:c r="H599" s="34"/>
      <x:c r="I599" s="34"/>
      <x:c r="J599" s="34"/>
      <x:c r="K599" s="34"/>
      <x:c r="L599" s="34"/>
      <x:c r="M599" s="34"/>
      <x:c r="N599" s="34"/>
      <x:c r="O599" s="34"/>
      <x:c r="P599" s="34"/>
    </x:row>
    <x:row r="600">
      <x:c r="A600" s="34" t="n">
        <x:v>576</x:v>
      </x:c>
      <x:c r="B600" s="39" t="n">
        <x:v>0.3013732108520344</x:v>
      </x:c>
      <x:c r="C600" s="1" t="n">
        <x:f>IF(B600&lt;$B$6,1,0)</x:f>
        <x:v>0</x:v>
      </x:c>
      <x:c r="D600" s="1" t="n">
        <x:f>$B$7*$B$8*C600</x:f>
        <x:v>0</x:v>
      </x:c>
      <x:c r="E600" s="17" t="n">
        <x:f>(1-C600)*$B$9-C600*$B$8</x:f>
        <x:v>0.07</x:v>
      </x:c>
      <x:c r="F600" s="34"/>
      <x:c r="G600" s="34"/>
      <x:c r="H600" s="34"/>
      <x:c r="I600" s="34"/>
      <x:c r="J600" s="34"/>
      <x:c r="K600" s="34"/>
      <x:c r="L600" s="34"/>
      <x:c r="M600" s="34"/>
      <x:c r="N600" s="34"/>
      <x:c r="O600" s="34"/>
      <x:c r="P600" s="34"/>
    </x:row>
    <x:row r="601">
      <x:c r="A601" s="34" t="n">
        <x:v>577</x:v>
      </x:c>
      <x:c r="B601" s="39" t="n">
        <x:v>0.4796676792902872</x:v>
      </x:c>
      <x:c r="C601" s="1" t="n">
        <x:f>IF(B601&lt;$B$6,1,0)</x:f>
        <x:v>0</x:v>
      </x:c>
      <x:c r="D601" s="1" t="n">
        <x:f>$B$7*$B$8*C601</x:f>
        <x:v>0</x:v>
      </x:c>
      <x:c r="E601" s="17" t="n">
        <x:f>(1-C601)*$B$9-C601*$B$8</x:f>
        <x:v>0.07</x:v>
      </x:c>
      <x:c r="F601" s="34"/>
      <x:c r="G601" s="34"/>
      <x:c r="H601" s="34"/>
      <x:c r="I601" s="34"/>
      <x:c r="J601" s="34"/>
      <x:c r="K601" s="34"/>
      <x:c r="L601" s="34"/>
      <x:c r="M601" s="34"/>
      <x:c r="N601" s="34"/>
      <x:c r="O601" s="34"/>
      <x:c r="P601" s="34"/>
    </x:row>
    <x:row r="602">
      <x:c r="A602" s="34" t="n">
        <x:v>578</x:v>
      </x:c>
      <x:c r="B602" s="39" t="n">
        <x:v>0.07974486204329878</x:v>
      </x:c>
      <x:c r="C602" s="1" t="n">
        <x:f>IF(B602&lt;$B$6,1,0)</x:f>
        <x:v>0</x:v>
      </x:c>
      <x:c r="D602" s="1" t="n">
        <x:f>$B$7*$B$8*C602</x:f>
        <x:v>0</x:v>
      </x:c>
      <x:c r="E602" s="17" t="n">
        <x:f>(1-C602)*$B$9-C602*$B$8</x:f>
        <x:v>0.07</x:v>
      </x:c>
      <x:c r="F602" s="34"/>
      <x:c r="G602" s="34"/>
      <x:c r="H602" s="34"/>
      <x:c r="I602" s="34"/>
      <x:c r="J602" s="34"/>
      <x:c r="K602" s="34"/>
      <x:c r="L602" s="34"/>
      <x:c r="M602" s="34"/>
      <x:c r="N602" s="34"/>
      <x:c r="O602" s="34"/>
      <x:c r="P602" s="34"/>
    </x:row>
    <x:row r="603">
      <x:c r="A603" s="34" t="n">
        <x:v>579</x:v>
      </x:c>
      <x:c r="B603" s="39" t="n">
        <x:v>0.5523668186506256</x:v>
      </x:c>
      <x:c r="C603" s="1" t="n">
        <x:f>IF(B603&lt;$B$6,1,0)</x:f>
        <x:v>0</x:v>
      </x:c>
      <x:c r="D603" s="1" t="n">
        <x:f>$B$7*$B$8*C603</x:f>
        <x:v>0</x:v>
      </x:c>
      <x:c r="E603" s="17" t="n">
        <x:f>(1-C603)*$B$9-C603*$B$8</x:f>
        <x:v>0.07</x:v>
      </x:c>
      <x:c r="F603" s="34"/>
      <x:c r="G603" s="34"/>
      <x:c r="H603" s="34"/>
      <x:c r="I603" s="34"/>
      <x:c r="J603" s="34"/>
      <x:c r="K603" s="34"/>
      <x:c r="L603" s="34"/>
      <x:c r="M603" s="34"/>
      <x:c r="N603" s="34"/>
      <x:c r="O603" s="34"/>
      <x:c r="P603" s="34"/>
    </x:row>
    <x:row r="604">
      <x:c r="A604" s="34" t="n">
        <x:v>580</x:v>
      </x:c>
      <x:c r="B604" s="39" t="n">
        <x:v>0.6146886294009164</x:v>
      </x:c>
      <x:c r="C604" s="1" t="n">
        <x:f>IF(B604&lt;$B$6,1,0)</x:f>
        <x:v>0</x:v>
      </x:c>
      <x:c r="D604" s="1" t="n">
        <x:f>$B$7*$B$8*C604</x:f>
        <x:v>0</x:v>
      </x:c>
      <x:c r="E604" s="17" t="n">
        <x:f>(1-C604)*$B$9-C604*$B$8</x:f>
        <x:v>0.07</x:v>
      </x:c>
      <x:c r="F604" s="34"/>
      <x:c r="G604" s="34"/>
      <x:c r="H604" s="34"/>
      <x:c r="I604" s="34"/>
      <x:c r="J604" s="34"/>
      <x:c r="K604" s="34"/>
      <x:c r="L604" s="34"/>
      <x:c r="M604" s="34"/>
      <x:c r="N604" s="34"/>
      <x:c r="O604" s="34"/>
      <x:c r="P604" s="34"/>
    </x:row>
    <x:row r="605">
      <x:c r="A605" s="34" t="n">
        <x:v>581</x:v>
      </x:c>
      <x:c r="B605" s="39" t="n">
        <x:v>0.8267277571139857</x:v>
      </x:c>
      <x:c r="C605" s="1" t="n">
        <x:f>IF(B605&lt;$B$6,1,0)</x:f>
        <x:v>0</x:v>
      </x:c>
      <x:c r="D605" s="1" t="n">
        <x:f>$B$7*$B$8*C605</x:f>
        <x:v>0</x:v>
      </x:c>
      <x:c r="E605" s="17" t="n">
        <x:f>(1-C605)*$B$9-C605*$B$8</x:f>
        <x:v>0.07</x:v>
      </x:c>
      <x:c r="F605" s="34"/>
      <x:c r="G605" s="34"/>
      <x:c r="H605" s="34"/>
      <x:c r="I605" s="34"/>
      <x:c r="J605" s="34"/>
      <x:c r="K605" s="34"/>
      <x:c r="L605" s="34"/>
      <x:c r="M605" s="34"/>
      <x:c r="N605" s="34"/>
      <x:c r="O605" s="34"/>
      <x:c r="P605" s="34"/>
    </x:row>
    <x:row r="606">
      <x:c r="A606" s="34" t="n">
        <x:v>582</x:v>
      </x:c>
      <x:c r="B606" s="39" t="n">
        <x:v>0.25578435382340103</x:v>
      </x:c>
      <x:c r="C606" s="1" t="n">
        <x:f>IF(B606&lt;$B$6,1,0)</x:f>
        <x:v>0</x:v>
      </x:c>
      <x:c r="D606" s="1" t="n">
        <x:f>$B$7*$B$8*C606</x:f>
        <x:v>0</x:v>
      </x:c>
      <x:c r="E606" s="17" t="n">
        <x:f>(1-C606)*$B$9-C606*$B$8</x:f>
        <x:v>0.07</x:v>
      </x:c>
      <x:c r="F606" s="34"/>
      <x:c r="G606" s="34"/>
      <x:c r="H606" s="34"/>
      <x:c r="I606" s="34"/>
      <x:c r="J606" s="34"/>
      <x:c r="K606" s="34"/>
      <x:c r="L606" s="34"/>
      <x:c r="M606" s="34"/>
      <x:c r="N606" s="34"/>
      <x:c r="O606" s="34"/>
      <x:c r="P606" s="34"/>
    </x:row>
    <x:row r="607">
      <x:c r="A607" s="34" t="n">
        <x:v>583</x:v>
      </x:c>
      <x:c r="B607" s="39" t="n">
        <x:v>0.6874220933532342</x:v>
      </x:c>
      <x:c r="C607" s="1" t="n">
        <x:f>IF(B607&lt;$B$6,1,0)</x:f>
        <x:v>0</x:v>
      </x:c>
      <x:c r="D607" s="1" t="n">
        <x:f>$B$7*$B$8*C607</x:f>
        <x:v>0</x:v>
      </x:c>
      <x:c r="E607" s="17" t="n">
        <x:f>(1-C607)*$B$9-C607*$B$8</x:f>
        <x:v>0.07</x:v>
      </x:c>
      <x:c r="F607" s="34"/>
      <x:c r="G607" s="34"/>
      <x:c r="H607" s="34"/>
      <x:c r="I607" s="34"/>
      <x:c r="J607" s="34"/>
      <x:c r="K607" s="34"/>
      <x:c r="L607" s="34"/>
      <x:c r="M607" s="34"/>
      <x:c r="N607" s="34"/>
      <x:c r="O607" s="34"/>
      <x:c r="P607" s="34"/>
    </x:row>
    <x:row r="608">
      <x:c r="A608" s="34" t="n">
        <x:v>584</x:v>
      </x:c>
      <x:c r="B608" s="39" t="n">
        <x:v>0.49581298895645887</x:v>
      </x:c>
      <x:c r="C608" s="1" t="n">
        <x:f>IF(B608&lt;$B$6,1,0)</x:f>
        <x:v>0</x:v>
      </x:c>
      <x:c r="D608" s="1" t="n">
        <x:f>$B$7*$B$8*C608</x:f>
        <x:v>0</x:v>
      </x:c>
      <x:c r="E608" s="17" t="n">
        <x:f>(1-C608)*$B$9-C608*$B$8</x:f>
        <x:v>0.07</x:v>
      </x:c>
      <x:c r="F608" s="34"/>
      <x:c r="G608" s="34"/>
      <x:c r="H608" s="34"/>
      <x:c r="I608" s="34"/>
      <x:c r="J608" s="34"/>
      <x:c r="K608" s="34"/>
      <x:c r="L608" s="34"/>
      <x:c r="M608" s="34"/>
      <x:c r="N608" s="34"/>
      <x:c r="O608" s="34"/>
      <x:c r="P608" s="34"/>
    </x:row>
    <x:row r="609">
      <x:c r="A609" s="34" t="n">
        <x:v>585</x:v>
      </x:c>
      <x:c r="B609" s="39" t="n">
        <x:v>0.351316946442239</x:v>
      </x:c>
      <x:c r="C609" s="1" t="n">
        <x:f>IF(B609&lt;$B$6,1,0)</x:f>
        <x:v>0</x:v>
      </x:c>
      <x:c r="D609" s="1" t="n">
        <x:f>$B$7*$B$8*C609</x:f>
        <x:v>0</x:v>
      </x:c>
      <x:c r="E609" s="17" t="n">
        <x:f>(1-C609)*$B$9-C609*$B$8</x:f>
        <x:v>0.07</x:v>
      </x:c>
      <x:c r="F609" s="34"/>
      <x:c r="G609" s="34"/>
      <x:c r="H609" s="34"/>
      <x:c r="I609" s="34"/>
      <x:c r="J609" s="34"/>
      <x:c r="K609" s="34"/>
      <x:c r="L609" s="34"/>
      <x:c r="M609" s="34"/>
      <x:c r="N609" s="34"/>
      <x:c r="O609" s="34"/>
      <x:c r="P609" s="34"/>
    </x:row>
    <x:row r="610">
      <x:c r="A610" s="34" t="n">
        <x:v>586</x:v>
      </x:c>
      <x:c r="B610" s="39" t="n">
        <x:v>0.07615096459630877</x:v>
      </x:c>
      <x:c r="C610" s="1" t="n">
        <x:f>IF(B610&lt;$B$6,1,0)</x:f>
        <x:v>0</x:v>
      </x:c>
      <x:c r="D610" s="1" t="n">
        <x:f>$B$7*$B$8*C610</x:f>
        <x:v>0</x:v>
      </x:c>
      <x:c r="E610" s="17" t="n">
        <x:f>(1-C610)*$B$9-C610*$B$8</x:f>
        <x:v>0.07</x:v>
      </x:c>
      <x:c r="F610" s="34"/>
      <x:c r="G610" s="34"/>
      <x:c r="H610" s="34"/>
      <x:c r="I610" s="34"/>
      <x:c r="J610" s="34"/>
      <x:c r="K610" s="34"/>
      <x:c r="L610" s="34"/>
      <x:c r="M610" s="34"/>
      <x:c r="N610" s="34"/>
      <x:c r="O610" s="34"/>
      <x:c r="P610" s="34"/>
    </x:row>
    <x:row r="611">
      <x:c r="A611" s="34" t="n">
        <x:v>587</x:v>
      </x:c>
      <x:c r="B611" s="39" t="n">
        <x:v>0.4202188675990328</x:v>
      </x:c>
      <x:c r="C611" s="1" t="n">
        <x:f>IF(B611&lt;$B$6,1,0)</x:f>
        <x:v>0</x:v>
      </x:c>
      <x:c r="D611" s="1" t="n">
        <x:f>$B$7*$B$8*C611</x:f>
        <x:v>0</x:v>
      </x:c>
      <x:c r="E611" s="17" t="n">
        <x:f>(1-C611)*$B$9-C611*$B$8</x:f>
        <x:v>0.07</x:v>
      </x:c>
      <x:c r="F611" s="34"/>
      <x:c r="G611" s="34"/>
      <x:c r="H611" s="34"/>
      <x:c r="I611" s="34"/>
      <x:c r="J611" s="34"/>
      <x:c r="K611" s="34"/>
      <x:c r="L611" s="34"/>
      <x:c r="M611" s="34"/>
      <x:c r="N611" s="34"/>
      <x:c r="O611" s="34"/>
      <x:c r="P611" s="34"/>
    </x:row>
    <x:row r="612">
      <x:c r="A612" s="34" t="n">
        <x:v>588</x:v>
      </x:c>
      <x:c r="B612" s="39" t="n">
        <x:v>0.04646447685081512</x:v>
      </x:c>
      <x:c r="C612" s="1" t="n">
        <x:f>IF(B612&lt;$B$6,1,0)</x:f>
        <x:v>0</x:v>
      </x:c>
      <x:c r="D612" s="1" t="n">
        <x:f>$B$7*$B$8*C612</x:f>
        <x:v>0</x:v>
      </x:c>
      <x:c r="E612" s="17" t="n">
        <x:f>(1-C612)*$B$9-C612*$B$8</x:f>
        <x:v>0.07</x:v>
      </x:c>
      <x:c r="F612" s="34"/>
      <x:c r="G612" s="34"/>
      <x:c r="H612" s="34"/>
      <x:c r="I612" s="34"/>
      <x:c r="J612" s="34"/>
      <x:c r="K612" s="34"/>
      <x:c r="L612" s="34"/>
      <x:c r="M612" s="34"/>
      <x:c r="N612" s="34"/>
      <x:c r="O612" s="34"/>
      <x:c r="P612" s="34"/>
    </x:row>
    <x:row r="613">
      <x:c r="A613" s="34" t="n">
        <x:v>589</x:v>
      </x:c>
      <x:c r="B613" s="39" t="n">
        <x:v>0.5192042997805402</x:v>
      </x:c>
      <x:c r="C613" s="1" t="n">
        <x:f>IF(B613&lt;$B$6,1,0)</x:f>
        <x:v>0</x:v>
      </x:c>
      <x:c r="D613" s="1" t="n">
        <x:f>$B$7*$B$8*C613</x:f>
        <x:v>0</x:v>
      </x:c>
      <x:c r="E613" s="17" t="n">
        <x:f>(1-C613)*$B$9-C613*$B$8</x:f>
        <x:v>0.07</x:v>
      </x:c>
      <x:c r="F613" s="34"/>
      <x:c r="G613" s="34"/>
      <x:c r="H613" s="34"/>
      <x:c r="I613" s="34"/>
      <x:c r="J613" s="34"/>
      <x:c r="K613" s="34"/>
      <x:c r="L613" s="34"/>
      <x:c r="M613" s="34"/>
      <x:c r="N613" s="34"/>
      <x:c r="O613" s="34"/>
      <x:c r="P613" s="34"/>
    </x:row>
    <x:row r="614">
      <x:c r="A614" s="34" t="n">
        <x:v>590</x:v>
      </x:c>
      <x:c r="B614" s="39" t="n">
        <x:v>0.7729664003709331</x:v>
      </x:c>
      <x:c r="C614" s="1" t="n">
        <x:f>IF(B614&lt;$B$6,1,0)</x:f>
        <x:v>0</x:v>
      </x:c>
      <x:c r="D614" s="1" t="n">
        <x:f>$B$7*$B$8*C614</x:f>
        <x:v>0</x:v>
      </x:c>
      <x:c r="E614" s="17" t="n">
        <x:f>(1-C614)*$B$9-C614*$B$8</x:f>
        <x:v>0.07</x:v>
      </x:c>
      <x:c r="F614" s="34"/>
      <x:c r="G614" s="34"/>
      <x:c r="H614" s="34"/>
      <x:c r="I614" s="34"/>
      <x:c r="J614" s="34"/>
      <x:c r="K614" s="34"/>
      <x:c r="L614" s="34"/>
      <x:c r="M614" s="34"/>
      <x:c r="N614" s="34"/>
      <x:c r="O614" s="34"/>
      <x:c r="P614" s="34"/>
    </x:row>
    <x:row r="615">
      <x:c r="A615" s="34" t="n">
        <x:v>591</x:v>
      </x:c>
      <x:c r="B615" s="39" t="n">
        <x:v>0.13345162419136614</x:v>
      </x:c>
      <x:c r="C615" s="1" t="n">
        <x:f>IF(B615&lt;$B$6,1,0)</x:f>
        <x:v>0</x:v>
      </x:c>
      <x:c r="D615" s="1" t="n">
        <x:f>$B$7*$B$8*C615</x:f>
        <x:v>0</x:v>
      </x:c>
      <x:c r="E615" s="17" t="n">
        <x:f>(1-C615)*$B$9-C615*$B$8</x:f>
        <x:v>0.07</x:v>
      </x:c>
      <x:c r="F615" s="34"/>
      <x:c r="G615" s="34"/>
      <x:c r="H615" s="34"/>
      <x:c r="I615" s="34"/>
      <x:c r="J615" s="34"/>
      <x:c r="K615" s="34"/>
      <x:c r="L615" s="34"/>
      <x:c r="M615" s="34"/>
      <x:c r="N615" s="34"/>
      <x:c r="O615" s="34"/>
      <x:c r="P615" s="34"/>
    </x:row>
    <x:row r="616">
      <x:c r="A616" s="34" t="n">
        <x:v>592</x:v>
      </x:c>
      <x:c r="B616" s="39" t="n">
        <x:v>0.8006313304649666</x:v>
      </x:c>
      <x:c r="C616" s="1" t="n">
        <x:f>IF(B616&lt;$B$6,1,0)</x:f>
        <x:v>0</x:v>
      </x:c>
      <x:c r="D616" s="1" t="n">
        <x:f>$B$7*$B$8*C616</x:f>
        <x:v>0</x:v>
      </x:c>
      <x:c r="E616" s="17" t="n">
        <x:f>(1-C616)*$B$9-C616*$B$8</x:f>
        <x:v>0.07</x:v>
      </x:c>
      <x:c r="F616" s="34"/>
      <x:c r="G616" s="34"/>
      <x:c r="H616" s="34"/>
      <x:c r="I616" s="34"/>
      <x:c r="J616" s="34"/>
      <x:c r="K616" s="34"/>
      <x:c r="L616" s="34"/>
      <x:c r="M616" s="34"/>
      <x:c r="N616" s="34"/>
      <x:c r="O616" s="34"/>
      <x:c r="P616" s="34"/>
    </x:row>
    <x:row r="617">
      <x:c r="A617" s="34" t="n">
        <x:v>593</x:v>
      </x:c>
      <x:c r="B617" s="39" t="n">
        <x:v>0.10121639526914805</x:v>
      </x:c>
      <x:c r="C617" s="1" t="n">
        <x:f>IF(B617&lt;$B$6,1,0)</x:f>
        <x:v>0</x:v>
      </x:c>
      <x:c r="D617" s="1" t="n">
        <x:f>$B$7*$B$8*C617</x:f>
        <x:v>0</x:v>
      </x:c>
      <x:c r="E617" s="17" t="n">
        <x:f>(1-C617)*$B$9-C617*$B$8</x:f>
        <x:v>0.07</x:v>
      </x:c>
      <x:c r="F617" s="34"/>
      <x:c r="G617" s="34"/>
      <x:c r="H617" s="34"/>
      <x:c r="I617" s="34"/>
      <x:c r="J617" s="34"/>
      <x:c r="K617" s="34"/>
      <x:c r="L617" s="34"/>
      <x:c r="M617" s="34"/>
      <x:c r="N617" s="34"/>
      <x:c r="O617" s="34"/>
      <x:c r="P617" s="34"/>
    </x:row>
    <x:row r="618">
      <x:c r="A618" s="34" t="n">
        <x:v>594</x:v>
      </x:c>
      <x:c r="B618" s="39" t="n">
        <x:v>0.45620957540813833</x:v>
      </x:c>
      <x:c r="C618" s="1" t="n">
        <x:f>IF(B618&lt;$B$6,1,0)</x:f>
        <x:v>0</x:v>
      </x:c>
      <x:c r="D618" s="1" t="n">
        <x:f>$B$7*$B$8*C618</x:f>
        <x:v>0</x:v>
      </x:c>
      <x:c r="E618" s="17" t="n">
        <x:f>(1-C618)*$B$9-C618*$B$8</x:f>
        <x:v>0.07</x:v>
      </x:c>
      <x:c r="F618" s="34"/>
      <x:c r="G618" s="34"/>
      <x:c r="H618" s="34"/>
      <x:c r="I618" s="34"/>
      <x:c r="J618" s="34"/>
      <x:c r="K618" s="34"/>
      <x:c r="L618" s="34"/>
      <x:c r="M618" s="34"/>
      <x:c r="N618" s="34"/>
      <x:c r="O618" s="34"/>
      <x:c r="P618" s="34"/>
    </x:row>
    <x:row r="619">
      <x:c r="A619" s="34" t="n">
        <x:v>595</x:v>
      </x:c>
      <x:c r="B619" s="39" t="n">
        <x:v>0.47938042820896953</x:v>
      </x:c>
      <x:c r="C619" s="1" t="n">
        <x:f>IF(B619&lt;$B$6,1,0)</x:f>
        <x:v>0</x:v>
      </x:c>
      <x:c r="D619" s="1" t="n">
        <x:f>$B$7*$B$8*C619</x:f>
        <x:v>0</x:v>
      </x:c>
      <x:c r="E619" s="17" t="n">
        <x:f>(1-C619)*$B$9-C619*$B$8</x:f>
        <x:v>0.07</x:v>
      </x:c>
      <x:c r="F619" s="34"/>
      <x:c r="G619" s="34"/>
      <x:c r="H619" s="34"/>
      <x:c r="I619" s="34"/>
      <x:c r="J619" s="34"/>
      <x:c r="K619" s="34"/>
      <x:c r="L619" s="34"/>
      <x:c r="M619" s="34"/>
      <x:c r="N619" s="34"/>
      <x:c r="O619" s="34"/>
      <x:c r="P619" s="34"/>
    </x:row>
    <x:row r="620">
      <x:c r="A620" s="34" t="n">
        <x:v>596</x:v>
      </x:c>
      <x:c r="B620" s="39" t="n">
        <x:v>0.9431387317599729</x:v>
      </x:c>
      <x:c r="C620" s="1" t="n">
        <x:f>IF(B620&lt;$B$6,1,0)</x:f>
        <x:v>0</x:v>
      </x:c>
      <x:c r="D620" s="1" t="n">
        <x:f>$B$7*$B$8*C620</x:f>
        <x:v>0</x:v>
      </x:c>
      <x:c r="E620" s="17" t="n">
        <x:f>(1-C620)*$B$9-C620*$B$8</x:f>
        <x:v>0.07</x:v>
      </x:c>
      <x:c r="F620" s="34"/>
      <x:c r="G620" s="34"/>
      <x:c r="H620" s="34"/>
      <x:c r="I620" s="34"/>
      <x:c r="J620" s="34"/>
      <x:c r="K620" s="34"/>
      <x:c r="L620" s="34"/>
      <x:c r="M620" s="34"/>
      <x:c r="N620" s="34"/>
      <x:c r="O620" s="34"/>
      <x:c r="P620" s="34"/>
    </x:row>
    <x:row r="621">
      <x:c r="A621" s="34" t="n">
        <x:v>597</x:v>
      </x:c>
      <x:c r="B621" s="39" t="n">
        <x:v>0.23335696558933705</x:v>
      </x:c>
      <x:c r="C621" s="1" t="n">
        <x:f>IF(B621&lt;$B$6,1,0)</x:f>
        <x:v>0</x:v>
      </x:c>
      <x:c r="D621" s="1" t="n">
        <x:f>$B$7*$B$8*C621</x:f>
        <x:v>0</x:v>
      </x:c>
      <x:c r="E621" s="17" t="n">
        <x:f>(1-C621)*$B$9-C621*$B$8</x:f>
        <x:v>0.07</x:v>
      </x:c>
      <x:c r="F621" s="34"/>
      <x:c r="G621" s="34"/>
      <x:c r="H621" s="34"/>
      <x:c r="I621" s="34"/>
      <x:c r="J621" s="34"/>
      <x:c r="K621" s="34"/>
      <x:c r="L621" s="34"/>
      <x:c r="M621" s="34"/>
      <x:c r="N621" s="34"/>
      <x:c r="O621" s="34"/>
      <x:c r="P621" s="34"/>
    </x:row>
    <x:row r="622">
      <x:c r="A622" s="34" t="n">
        <x:v>598</x:v>
      </x:c>
      <x:c r="B622" s="39" t="n">
        <x:v>0.7390217880019918</x:v>
      </x:c>
      <x:c r="C622" s="1" t="n">
        <x:f>IF(B622&lt;$B$6,1,0)</x:f>
        <x:v>0</x:v>
      </x:c>
      <x:c r="D622" s="1" t="n">
        <x:f>$B$7*$B$8*C622</x:f>
        <x:v>0</x:v>
      </x:c>
      <x:c r="E622" s="17" t="n">
        <x:f>(1-C622)*$B$9-C622*$B$8</x:f>
        <x:v>0.07</x:v>
      </x:c>
      <x:c r="F622" s="34"/>
      <x:c r="G622" s="34"/>
      <x:c r="H622" s="34"/>
      <x:c r="I622" s="34"/>
      <x:c r="J622" s="34"/>
      <x:c r="K622" s="34"/>
      <x:c r="L622" s="34"/>
      <x:c r="M622" s="34"/>
      <x:c r="N622" s="34"/>
      <x:c r="O622" s="34"/>
      <x:c r="P622" s="34"/>
    </x:row>
    <x:row r="623">
      <x:c r="A623" s="34" t="n">
        <x:v>599</x:v>
      </x:c>
      <x:c r="B623" s="39" t="n">
        <x:v>0.477548212162219</x:v>
      </x:c>
      <x:c r="C623" s="1" t="n">
        <x:f>IF(B623&lt;$B$6,1,0)</x:f>
        <x:v>0</x:v>
      </x:c>
      <x:c r="D623" s="1" t="n">
        <x:f>$B$7*$B$8*C623</x:f>
        <x:v>0</x:v>
      </x:c>
      <x:c r="E623" s="17" t="n">
        <x:f>(1-C623)*$B$9-C623*$B$8</x:f>
        <x:v>0.07</x:v>
      </x:c>
      <x:c r="F623" s="34"/>
      <x:c r="G623" s="34"/>
      <x:c r="H623" s="34"/>
      <x:c r="I623" s="34"/>
      <x:c r="J623" s="34"/>
      <x:c r="K623" s="34"/>
      <x:c r="L623" s="34"/>
      <x:c r="M623" s="34"/>
      <x:c r="N623" s="34"/>
      <x:c r="O623" s="34"/>
      <x:c r="P623" s="34"/>
    </x:row>
    <x:row r="624">
      <x:c r="A624" s="34" t="n">
        <x:v>600</x:v>
      </x:c>
      <x:c r="B624" s="39" t="n">
        <x:v>0.17372351430822164</x:v>
      </x:c>
      <x:c r="C624" s="1" t="n">
        <x:f>IF(B624&lt;$B$6,1,0)</x:f>
        <x:v>0</x:v>
      </x:c>
      <x:c r="D624" s="1" t="n">
        <x:f>$B$7*$B$8*C624</x:f>
        <x:v>0</x:v>
      </x:c>
      <x:c r="E624" s="17" t="n">
        <x:f>(1-C624)*$B$9-C624*$B$8</x:f>
        <x:v>0.07</x:v>
      </x:c>
      <x:c r="F624" s="34"/>
      <x:c r="G624" s="34"/>
      <x:c r="H624" s="34"/>
      <x:c r="I624" s="34"/>
      <x:c r="J624" s="34"/>
      <x:c r="K624" s="34"/>
      <x:c r="L624" s="34"/>
      <x:c r="M624" s="34"/>
      <x:c r="N624" s="34"/>
      <x:c r="O624" s="34"/>
      <x:c r="P624" s="34"/>
    </x:row>
    <x:row r="625">
      <x:c r="A625" s="34" t="n">
        <x:v>601</x:v>
      </x:c>
      <x:c r="B625" s="39" t="n">
        <x:v>0.3685280893696472</x:v>
      </x:c>
      <x:c r="C625" s="1" t="n">
        <x:f>IF(B625&lt;$B$6,1,0)</x:f>
        <x:v>0</x:v>
      </x:c>
      <x:c r="D625" s="1" t="n">
        <x:f>$B$7*$B$8*C625</x:f>
        <x:v>0</x:v>
      </x:c>
      <x:c r="E625" s="17" t="n">
        <x:f>(1-C625)*$B$9-C625*$B$8</x:f>
        <x:v>0.07</x:v>
      </x:c>
      <x:c r="F625" s="34"/>
      <x:c r="G625" s="34"/>
      <x:c r="H625" s="34"/>
      <x:c r="I625" s="34"/>
      <x:c r="J625" s="34"/>
      <x:c r="K625" s="34"/>
      <x:c r="L625" s="34"/>
      <x:c r="M625" s="34"/>
      <x:c r="N625" s="34"/>
      <x:c r="O625" s="34"/>
      <x:c r="P625" s="34"/>
    </x:row>
    <x:row r="626">
      <x:c r="A626" s="34" t="n">
        <x:v>602</x:v>
      </x:c>
      <x:c r="B626" s="39" t="n">
        <x:v>0.45383220876101404</x:v>
      </x:c>
      <x:c r="C626" s="1" t="n">
        <x:f>IF(B626&lt;$B$6,1,0)</x:f>
        <x:v>0</x:v>
      </x:c>
      <x:c r="D626" s="1" t="n">
        <x:f>$B$7*$B$8*C626</x:f>
        <x:v>0</x:v>
      </x:c>
      <x:c r="E626" s="17" t="n">
        <x:f>(1-C626)*$B$9-C626*$B$8</x:f>
        <x:v>0.07</x:v>
      </x:c>
      <x:c r="F626" s="34"/>
      <x:c r="G626" s="34"/>
      <x:c r="H626" s="34"/>
      <x:c r="I626" s="34"/>
      <x:c r="J626" s="34"/>
      <x:c r="K626" s="34"/>
      <x:c r="L626" s="34"/>
      <x:c r="M626" s="34"/>
      <x:c r="N626" s="34"/>
      <x:c r="O626" s="34"/>
      <x:c r="P626" s="34"/>
    </x:row>
    <x:row r="627">
      <x:c r="A627" s="34" t="n">
        <x:v>603</x:v>
      </x:c>
      <x:c r="B627" s="39" t="n">
        <x:v>0.2931621236493811</x:v>
      </x:c>
      <x:c r="C627" s="1" t="n">
        <x:f>IF(B627&lt;$B$6,1,0)</x:f>
        <x:v>0</x:v>
      </x:c>
      <x:c r="D627" s="1" t="n">
        <x:f>$B$7*$B$8*C627</x:f>
        <x:v>0</x:v>
      </x:c>
      <x:c r="E627" s="17" t="n">
        <x:f>(1-C627)*$B$9-C627*$B$8</x:f>
        <x:v>0.07</x:v>
      </x:c>
      <x:c r="F627" s="34"/>
      <x:c r="G627" s="34"/>
      <x:c r="H627" s="34"/>
      <x:c r="I627" s="34"/>
      <x:c r="J627" s="34"/>
      <x:c r="K627" s="34"/>
      <x:c r="L627" s="34"/>
      <x:c r="M627" s="34"/>
      <x:c r="N627" s="34"/>
      <x:c r="O627" s="34"/>
      <x:c r="P627" s="34"/>
    </x:row>
    <x:row r="628">
      <x:c r="A628" s="34" t="n">
        <x:v>604</x:v>
      </x:c>
      <x:c r="B628" s="39" t="n">
        <x:v>0.9197416828246787</x:v>
      </x:c>
      <x:c r="C628" s="1" t="n">
        <x:f>IF(B628&lt;$B$6,1,0)</x:f>
        <x:v>0</x:v>
      </x:c>
      <x:c r="D628" s="1" t="n">
        <x:f>$B$7*$B$8*C628</x:f>
        <x:v>0</x:v>
      </x:c>
      <x:c r="E628" s="17" t="n">
        <x:f>(1-C628)*$B$9-C628*$B$8</x:f>
        <x:v>0.07</x:v>
      </x:c>
      <x:c r="F628" s="34"/>
      <x:c r="G628" s="34"/>
      <x:c r="H628" s="34"/>
      <x:c r="I628" s="34"/>
      <x:c r="J628" s="34"/>
      <x:c r="K628" s="34"/>
      <x:c r="L628" s="34"/>
      <x:c r="M628" s="34"/>
      <x:c r="N628" s="34"/>
      <x:c r="O628" s="34"/>
      <x:c r="P628" s="34"/>
    </x:row>
    <x:row r="629">
      <x:c r="A629" s="34" t="n">
        <x:v>605</x:v>
      </x:c>
      <x:c r="B629" s="39" t="n">
        <x:v>0.2604779450921342</x:v>
      </x:c>
      <x:c r="C629" s="1" t="n">
        <x:f>IF(B629&lt;$B$6,1,0)</x:f>
        <x:v>0</x:v>
      </x:c>
      <x:c r="D629" s="1" t="n">
        <x:f>$B$7*$B$8*C629</x:f>
        <x:v>0</x:v>
      </x:c>
      <x:c r="E629" s="17" t="n">
        <x:f>(1-C629)*$B$9-C629*$B$8</x:f>
        <x:v>0.07</x:v>
      </x:c>
      <x:c r="F629" s="34"/>
      <x:c r="G629" s="34"/>
      <x:c r="H629" s="34"/>
      <x:c r="I629" s="34"/>
      <x:c r="J629" s="34"/>
      <x:c r="K629" s="34"/>
      <x:c r="L629" s="34"/>
      <x:c r="M629" s="34"/>
      <x:c r="N629" s="34"/>
      <x:c r="O629" s="34"/>
      <x:c r="P629" s="34"/>
    </x:row>
    <x:row r="630">
      <x:c r="A630" s="34" t="n">
        <x:v>606</x:v>
      </x:c>
      <x:c r="B630" s="39" t="n">
        <x:v>0.2874286813894287</x:v>
      </x:c>
      <x:c r="C630" s="1" t="n">
        <x:f>IF(B630&lt;$B$6,1,0)</x:f>
        <x:v>0</x:v>
      </x:c>
      <x:c r="D630" s="1" t="n">
        <x:f>$B$7*$B$8*C630</x:f>
        <x:v>0</x:v>
      </x:c>
      <x:c r="E630" s="17" t="n">
        <x:f>(1-C630)*$B$9-C630*$B$8</x:f>
        <x:v>0.07</x:v>
      </x:c>
      <x:c r="F630" s="34"/>
      <x:c r="G630" s="34"/>
      <x:c r="H630" s="34"/>
      <x:c r="I630" s="34"/>
      <x:c r="J630" s="34"/>
      <x:c r="K630" s="34"/>
      <x:c r="L630" s="34"/>
      <x:c r="M630" s="34"/>
      <x:c r="N630" s="34"/>
      <x:c r="O630" s="34"/>
      <x:c r="P630" s="34"/>
    </x:row>
    <x:row r="631">
      <x:c r="A631" s="34" t="n">
        <x:v>607</x:v>
      </x:c>
      <x:c r="B631" s="39" t="n">
        <x:v>0.4617639355128631</x:v>
      </x:c>
      <x:c r="C631" s="1" t="n">
        <x:f>IF(B631&lt;$B$6,1,0)</x:f>
        <x:v>0</x:v>
      </x:c>
      <x:c r="D631" s="1" t="n">
        <x:f>$B$7*$B$8*C631</x:f>
        <x:v>0</x:v>
      </x:c>
      <x:c r="E631" s="17" t="n">
        <x:f>(1-C631)*$B$9-C631*$B$8</x:f>
        <x:v>0.07</x:v>
      </x:c>
      <x:c r="F631" s="34"/>
      <x:c r="G631" s="34"/>
      <x:c r="H631" s="34"/>
      <x:c r="I631" s="34"/>
      <x:c r="J631" s="34"/>
      <x:c r="K631" s="34"/>
      <x:c r="L631" s="34"/>
      <x:c r="M631" s="34"/>
      <x:c r="N631" s="34"/>
      <x:c r="O631" s="34"/>
      <x:c r="P631" s="34"/>
    </x:row>
    <x:row r="632">
      <x:c r="A632" s="34" t="n">
        <x:v>608</x:v>
      </x:c>
      <x:c r="B632" s="39" t="n">
        <x:v>0.8506337451981381</x:v>
      </x:c>
      <x:c r="C632" s="1" t="n">
        <x:f>IF(B632&lt;$B$6,1,0)</x:f>
        <x:v>0</x:v>
      </x:c>
      <x:c r="D632" s="1" t="n">
        <x:f>$B$7*$B$8*C632</x:f>
        <x:v>0</x:v>
      </x:c>
      <x:c r="E632" s="17" t="n">
        <x:f>(1-C632)*$B$9-C632*$B$8</x:f>
        <x:v>0.07</x:v>
      </x:c>
      <x:c r="F632" s="34"/>
      <x:c r="G632" s="34"/>
      <x:c r="H632" s="34"/>
      <x:c r="I632" s="34"/>
      <x:c r="J632" s="34"/>
      <x:c r="K632" s="34"/>
      <x:c r="L632" s="34"/>
      <x:c r="M632" s="34"/>
      <x:c r="N632" s="34"/>
      <x:c r="O632" s="34"/>
      <x:c r="P632" s="34"/>
    </x:row>
    <x:row r="633">
      <x:c r="A633" s="34" t="n">
        <x:v>609</x:v>
      </x:c>
      <x:c r="B633" s="39" t="n">
        <x:v>0.37060012749861926</x:v>
      </x:c>
      <x:c r="C633" s="1" t="n">
        <x:f>IF(B633&lt;$B$6,1,0)</x:f>
        <x:v>0</x:v>
      </x:c>
      <x:c r="D633" s="1" t="n">
        <x:f>$B$7*$B$8*C633</x:f>
        <x:v>0</x:v>
      </x:c>
      <x:c r="E633" s="17" t="n">
        <x:f>(1-C633)*$B$9-C633*$B$8</x:f>
        <x:v>0.07</x:v>
      </x:c>
      <x:c r="F633" s="34"/>
      <x:c r="G633" s="34"/>
      <x:c r="H633" s="34"/>
      <x:c r="I633" s="34"/>
      <x:c r="J633" s="34"/>
      <x:c r="K633" s="34"/>
      <x:c r="L633" s="34"/>
      <x:c r="M633" s="34"/>
      <x:c r="N633" s="34"/>
      <x:c r="O633" s="34"/>
      <x:c r="P633" s="34"/>
    </x:row>
    <x:row r="634">
      <x:c r="A634" s="34" t="n">
        <x:v>610</x:v>
      </x:c>
      <x:c r="B634" s="39" t="n">
        <x:v>0.41309883596841246</x:v>
      </x:c>
      <x:c r="C634" s="1" t="n">
        <x:f>IF(B634&lt;$B$6,1,0)</x:f>
        <x:v>0</x:v>
      </x:c>
      <x:c r="D634" s="1" t="n">
        <x:f>$B$7*$B$8*C634</x:f>
        <x:v>0</x:v>
      </x:c>
      <x:c r="E634" s="17" t="n">
        <x:f>(1-C634)*$B$9-C634*$B$8</x:f>
        <x:v>0.07</x:v>
      </x:c>
      <x:c r="F634" s="34"/>
      <x:c r="G634" s="34"/>
      <x:c r="H634" s="34"/>
      <x:c r="I634" s="34"/>
      <x:c r="J634" s="34"/>
      <x:c r="K634" s="34"/>
      <x:c r="L634" s="34"/>
      <x:c r="M634" s="34"/>
      <x:c r="N634" s="34"/>
      <x:c r="O634" s="34"/>
      <x:c r="P634" s="34"/>
    </x:row>
    <x:row r="635">
      <x:c r="A635" s="34" t="n">
        <x:v>611</x:v>
      </x:c>
      <x:c r="B635" s="39" t="n">
        <x:v>0.5758145184954628</x:v>
      </x:c>
      <x:c r="C635" s="1" t="n">
        <x:f>IF(B635&lt;$B$6,1,0)</x:f>
        <x:v>0</x:v>
      </x:c>
      <x:c r="D635" s="1" t="n">
        <x:f>$B$7*$B$8*C635</x:f>
        <x:v>0</x:v>
      </x:c>
      <x:c r="E635" s="17" t="n">
        <x:f>(1-C635)*$B$9-C635*$B$8</x:f>
        <x:v>0.07</x:v>
      </x:c>
      <x:c r="F635" s="34"/>
      <x:c r="G635" s="34"/>
      <x:c r="H635" s="34"/>
      <x:c r="I635" s="34"/>
      <x:c r="J635" s="34"/>
      <x:c r="K635" s="34"/>
      <x:c r="L635" s="34"/>
      <x:c r="M635" s="34"/>
      <x:c r="N635" s="34"/>
      <x:c r="O635" s="34"/>
      <x:c r="P635" s="34"/>
    </x:row>
    <x:row r="636">
      <x:c r="A636" s="34" t="n">
        <x:v>612</x:v>
      </x:c>
      <x:c r="B636" s="39" t="n">
        <x:v>0.8972728570224717</x:v>
      </x:c>
      <x:c r="C636" s="1" t="n">
        <x:f>IF(B636&lt;$B$6,1,0)</x:f>
        <x:v>0</x:v>
      </x:c>
      <x:c r="D636" s="1" t="n">
        <x:f>$B$7*$B$8*C636</x:f>
        <x:v>0</x:v>
      </x:c>
      <x:c r="E636" s="17" t="n">
        <x:f>(1-C636)*$B$9-C636*$B$8</x:f>
        <x:v>0.07</x:v>
      </x:c>
      <x:c r="F636" s="34"/>
      <x:c r="G636" s="34"/>
      <x:c r="H636" s="34"/>
      <x:c r="I636" s="34"/>
      <x:c r="J636" s="34"/>
      <x:c r="K636" s="34"/>
      <x:c r="L636" s="34"/>
      <x:c r="M636" s="34"/>
      <x:c r="N636" s="34"/>
      <x:c r="O636" s="34"/>
      <x:c r="P636" s="34"/>
    </x:row>
    <x:row r="637">
      <x:c r="A637" s="34" t="n">
        <x:v>613</x:v>
      </x:c>
      <x:c r="B637" s="39" t="n">
        <x:v>0.33820952649693936</x:v>
      </x:c>
      <x:c r="C637" s="1" t="n">
        <x:f>IF(B637&lt;$B$6,1,0)</x:f>
        <x:v>0</x:v>
      </x:c>
      <x:c r="D637" s="1" t="n">
        <x:f>$B$7*$B$8*C637</x:f>
        <x:v>0</x:v>
      </x:c>
      <x:c r="E637" s="17" t="n">
        <x:f>(1-C637)*$B$9-C637*$B$8</x:f>
        <x:v>0.07</x:v>
      </x:c>
      <x:c r="F637" s="34"/>
      <x:c r="G637" s="34"/>
      <x:c r="H637" s="34"/>
      <x:c r="I637" s="34"/>
      <x:c r="J637" s="34"/>
      <x:c r="K637" s="34"/>
      <x:c r="L637" s="34"/>
      <x:c r="M637" s="34"/>
      <x:c r="N637" s="34"/>
      <x:c r="O637" s="34"/>
      <x:c r="P637" s="34"/>
    </x:row>
    <x:row r="638">
      <x:c r="A638" s="34" t="n">
        <x:v>614</x:v>
      </x:c>
      <x:c r="B638" s="39" t="n">
        <x:v>0.4479665147373453</x:v>
      </x:c>
      <x:c r="C638" s="1" t="n">
        <x:f>IF(B638&lt;$B$6,1,0)</x:f>
        <x:v>0</x:v>
      </x:c>
      <x:c r="D638" s="1" t="n">
        <x:f>$B$7*$B$8*C638</x:f>
        <x:v>0</x:v>
      </x:c>
      <x:c r="E638" s="17" t="n">
        <x:f>(1-C638)*$B$9-C638*$B$8</x:f>
        <x:v>0.07</x:v>
      </x:c>
      <x:c r="F638" s="34"/>
      <x:c r="G638" s="34"/>
      <x:c r="H638" s="34"/>
      <x:c r="I638" s="34"/>
      <x:c r="J638" s="34"/>
      <x:c r="K638" s="34"/>
      <x:c r="L638" s="34"/>
      <x:c r="M638" s="34"/>
      <x:c r="N638" s="34"/>
      <x:c r="O638" s="34"/>
      <x:c r="P638" s="34"/>
    </x:row>
    <x:row r="639">
      <x:c r="A639" s="34" t="n">
        <x:v>615</x:v>
      </x:c>
      <x:c r="B639" s="39" t="n">
        <x:v>0.6988173763966188</x:v>
      </x:c>
      <x:c r="C639" s="1" t="n">
        <x:f>IF(B639&lt;$B$6,1,0)</x:f>
        <x:v>0</x:v>
      </x:c>
      <x:c r="D639" s="1" t="n">
        <x:f>$B$7*$B$8*C639</x:f>
        <x:v>0</x:v>
      </x:c>
      <x:c r="E639" s="17" t="n">
        <x:f>(1-C639)*$B$9-C639*$B$8</x:f>
        <x:v>0.07</x:v>
      </x:c>
      <x:c r="F639" s="34"/>
      <x:c r="G639" s="34"/>
      <x:c r="H639" s="34"/>
      <x:c r="I639" s="34"/>
      <x:c r="J639" s="34"/>
      <x:c r="K639" s="34"/>
      <x:c r="L639" s="34"/>
      <x:c r="M639" s="34"/>
      <x:c r="N639" s="34"/>
      <x:c r="O639" s="34"/>
      <x:c r="P639" s="34"/>
    </x:row>
    <x:row r="640">
      <x:c r="A640" s="34" t="n">
        <x:v>616</x:v>
      </x:c>
      <x:c r="B640" s="39" t="n">
        <x:v>0.22932077862787992</x:v>
      </x:c>
      <x:c r="C640" s="1" t="n">
        <x:f>IF(B640&lt;$B$6,1,0)</x:f>
        <x:v>0</x:v>
      </x:c>
      <x:c r="D640" s="1" t="n">
        <x:f>$B$7*$B$8*C640</x:f>
        <x:v>0</x:v>
      </x:c>
      <x:c r="E640" s="17" t="n">
        <x:f>(1-C640)*$B$9-C640*$B$8</x:f>
        <x:v>0.07</x:v>
      </x:c>
      <x:c r="F640" s="34"/>
      <x:c r="G640" s="34"/>
      <x:c r="H640" s="34"/>
      <x:c r="I640" s="34"/>
      <x:c r="J640" s="34"/>
      <x:c r="K640" s="34"/>
      <x:c r="L640" s="34"/>
      <x:c r="M640" s="34"/>
      <x:c r="N640" s="34"/>
      <x:c r="O640" s="34"/>
      <x:c r="P640" s="34"/>
    </x:row>
    <x:row r="641">
      <x:c r="A641" s="34" t="n">
        <x:v>617</x:v>
      </x:c>
      <x:c r="B641" s="39" t="n">
        <x:v>0.404919768567197</x:v>
      </x:c>
      <x:c r="C641" s="1" t="n">
        <x:f>IF(B641&lt;$B$6,1,0)</x:f>
        <x:v>0</x:v>
      </x:c>
      <x:c r="D641" s="1" t="n">
        <x:f>$B$7*$B$8*C641</x:f>
        <x:v>0</x:v>
      </x:c>
      <x:c r="E641" s="17" t="n">
        <x:f>(1-C641)*$B$9-C641*$B$8</x:f>
        <x:v>0.07</x:v>
      </x:c>
      <x:c r="F641" s="34"/>
      <x:c r="G641" s="34"/>
      <x:c r="H641" s="34"/>
      <x:c r="I641" s="34"/>
      <x:c r="J641" s="34"/>
      <x:c r="K641" s="34"/>
      <x:c r="L641" s="34"/>
      <x:c r="M641" s="34"/>
      <x:c r="N641" s="34"/>
      <x:c r="O641" s="34"/>
      <x:c r="P641" s="34"/>
    </x:row>
    <x:row r="642">
      <x:c r="A642" s="34" t="n">
        <x:v>618</x:v>
      </x:c>
      <x:c r="B642" s="39" t="n">
        <x:v>0.31364851037506014</x:v>
      </x:c>
      <x:c r="C642" s="1" t="n">
        <x:f>IF(B642&lt;$B$6,1,0)</x:f>
        <x:v>0</x:v>
      </x:c>
      <x:c r="D642" s="1" t="n">
        <x:f>$B$7*$B$8*C642</x:f>
        <x:v>0</x:v>
      </x:c>
      <x:c r="E642" s="17" t="n">
        <x:f>(1-C642)*$B$9-C642*$B$8</x:f>
        <x:v>0.07</x:v>
      </x:c>
      <x:c r="F642" s="34"/>
      <x:c r="G642" s="34"/>
      <x:c r="H642" s="34"/>
      <x:c r="I642" s="34"/>
      <x:c r="J642" s="34"/>
      <x:c r="K642" s="34"/>
      <x:c r="L642" s="34"/>
      <x:c r="M642" s="34"/>
      <x:c r="N642" s="34"/>
      <x:c r="O642" s="34"/>
      <x:c r="P642" s="34"/>
    </x:row>
    <x:row r="643">
      <x:c r="A643" s="34" t="n">
        <x:v>619</x:v>
      </x:c>
      <x:c r="B643" s="39" t="n">
        <x:v>0.022606243728660047</x:v>
      </x:c>
      <x:c r="C643" s="1" t="n">
        <x:f>IF(B643&lt;$B$6,1,0)</x:f>
        <x:v>0</x:v>
      </x:c>
      <x:c r="D643" s="1" t="n">
        <x:f>$B$7*$B$8*C643</x:f>
        <x:v>0</x:v>
      </x:c>
      <x:c r="E643" s="17" t="n">
        <x:f>(1-C643)*$B$9-C643*$B$8</x:f>
        <x:v>0.07</x:v>
      </x:c>
      <x:c r="F643" s="34"/>
      <x:c r="G643" s="34"/>
      <x:c r="H643" s="34"/>
      <x:c r="I643" s="34"/>
      <x:c r="J643" s="34"/>
      <x:c r="K643" s="34"/>
      <x:c r="L643" s="34"/>
      <x:c r="M643" s="34"/>
      <x:c r="N643" s="34"/>
      <x:c r="O643" s="34"/>
      <x:c r="P643" s="34"/>
    </x:row>
    <x:row r="644">
      <x:c r="A644" s="34" t="n">
        <x:v>620</x:v>
      </x:c>
      <x:c r="B644" s="39" t="n">
        <x:v>0.893716644612141</x:v>
      </x:c>
      <x:c r="C644" s="1" t="n">
        <x:f>IF(B644&lt;$B$6,1,0)</x:f>
        <x:v>0</x:v>
      </x:c>
      <x:c r="D644" s="1" t="n">
        <x:f>$B$7*$B$8*C644</x:f>
        <x:v>0</x:v>
      </x:c>
      <x:c r="E644" s="17" t="n">
        <x:f>(1-C644)*$B$9-C644*$B$8</x:f>
        <x:v>0.07</x:v>
      </x:c>
      <x:c r="F644" s="34"/>
      <x:c r="G644" s="34"/>
      <x:c r="H644" s="34"/>
      <x:c r="I644" s="34"/>
      <x:c r="J644" s="34"/>
      <x:c r="K644" s="34"/>
      <x:c r="L644" s="34"/>
      <x:c r="M644" s="34"/>
      <x:c r="N644" s="34"/>
      <x:c r="O644" s="34"/>
      <x:c r="P644" s="34"/>
    </x:row>
    <x:row r="645">
      <x:c r="A645" s="34" t="n">
        <x:v>621</x:v>
      </x:c>
      <x:c r="B645" s="39" t="n">
        <x:v>0.9337472206680104</x:v>
      </x:c>
      <x:c r="C645" s="1" t="n">
        <x:f>IF(B645&lt;$B$6,1,0)</x:f>
        <x:v>0</x:v>
      </x:c>
      <x:c r="D645" s="1" t="n">
        <x:f>$B$7*$B$8*C645</x:f>
        <x:v>0</x:v>
      </x:c>
      <x:c r="E645" s="17" t="n">
        <x:f>(1-C645)*$B$9-C645*$B$8</x:f>
        <x:v>0.07</x:v>
      </x:c>
      <x:c r="F645" s="34"/>
      <x:c r="G645" s="34"/>
      <x:c r="H645" s="34"/>
      <x:c r="I645" s="34"/>
      <x:c r="J645" s="34"/>
      <x:c r="K645" s="34"/>
      <x:c r="L645" s="34"/>
      <x:c r="M645" s="34"/>
      <x:c r="N645" s="34"/>
      <x:c r="O645" s="34"/>
      <x:c r="P645" s="34"/>
    </x:row>
    <x:row r="646">
      <x:c r="A646" s="34" t="n">
        <x:v>622</x:v>
      </x:c>
      <x:c r="B646" s="39" t="n">
        <x:v>0.8283566167810932</x:v>
      </x:c>
      <x:c r="C646" s="1" t="n">
        <x:f>IF(B646&lt;$B$6,1,0)</x:f>
        <x:v>0</x:v>
      </x:c>
      <x:c r="D646" s="1" t="n">
        <x:f>$B$7*$B$8*C646</x:f>
        <x:v>0</x:v>
      </x:c>
      <x:c r="E646" s="17" t="n">
        <x:f>(1-C646)*$B$9-C646*$B$8</x:f>
        <x:v>0.07</x:v>
      </x:c>
      <x:c r="F646" s="34"/>
      <x:c r="G646" s="34"/>
      <x:c r="H646" s="34"/>
      <x:c r="I646" s="34"/>
      <x:c r="J646" s="34"/>
      <x:c r="K646" s="34"/>
      <x:c r="L646" s="34"/>
      <x:c r="M646" s="34"/>
      <x:c r="N646" s="34"/>
      <x:c r="O646" s="34"/>
      <x:c r="P646" s="34"/>
    </x:row>
    <x:row r="647">
      <x:c r="A647" s="34" t="n">
        <x:v>623</x:v>
      </x:c>
      <x:c r="B647" s="39" t="n">
        <x:v>0.5334217458730564</x:v>
      </x:c>
      <x:c r="C647" s="1" t="n">
        <x:f>IF(B647&lt;$B$6,1,0)</x:f>
        <x:v>0</x:v>
      </x:c>
      <x:c r="D647" s="1" t="n">
        <x:f>$B$7*$B$8*C647</x:f>
        <x:v>0</x:v>
      </x:c>
      <x:c r="E647" s="17" t="n">
        <x:f>(1-C647)*$B$9-C647*$B$8</x:f>
        <x:v>0.07</x:v>
      </x:c>
      <x:c r="F647" s="34"/>
      <x:c r="G647" s="34"/>
      <x:c r="H647" s="34"/>
      <x:c r="I647" s="34"/>
      <x:c r="J647" s="34"/>
      <x:c r="K647" s="34"/>
      <x:c r="L647" s="34"/>
      <x:c r="M647" s="34"/>
      <x:c r="N647" s="34"/>
      <x:c r="O647" s="34"/>
      <x:c r="P647" s="34"/>
    </x:row>
    <x:row r="648">
      <x:c r="A648" s="34" t="n">
        <x:v>624</x:v>
      </x:c>
      <x:c r="B648" s="39" t="n">
        <x:v>0.06742354587186128</x:v>
      </x:c>
      <x:c r="C648" s="1" t="n">
        <x:f>IF(B648&lt;$B$6,1,0)</x:f>
        <x:v>0</x:v>
      </x:c>
      <x:c r="D648" s="1" t="n">
        <x:f>$B$7*$B$8*C648</x:f>
        <x:v>0</x:v>
      </x:c>
      <x:c r="E648" s="17" t="n">
        <x:f>(1-C648)*$B$9-C648*$B$8</x:f>
        <x:v>0.07</x:v>
      </x:c>
      <x:c r="F648" s="34"/>
      <x:c r="G648" s="34"/>
      <x:c r="H648" s="34"/>
      <x:c r="I648" s="34"/>
      <x:c r="J648" s="34"/>
      <x:c r="K648" s="34"/>
      <x:c r="L648" s="34"/>
      <x:c r="M648" s="34"/>
      <x:c r="N648" s="34"/>
      <x:c r="O648" s="34"/>
      <x:c r="P648" s="34"/>
    </x:row>
    <x:row r="649">
      <x:c r="A649" s="34" t="n">
        <x:v>625</x:v>
      </x:c>
      <x:c r="B649" s="39" t="n">
        <x:v>0.4135665566427633</x:v>
      </x:c>
      <x:c r="C649" s="1" t="n">
        <x:f>IF(B649&lt;$B$6,1,0)</x:f>
        <x:v>0</x:v>
      </x:c>
      <x:c r="D649" s="1" t="n">
        <x:f>$B$7*$B$8*C649</x:f>
        <x:v>0</x:v>
      </x:c>
      <x:c r="E649" s="17" t="n">
        <x:f>(1-C649)*$B$9-C649*$B$8</x:f>
        <x:v>0.07</x:v>
      </x:c>
      <x:c r="F649" s="34"/>
      <x:c r="G649" s="34"/>
      <x:c r="H649" s="34"/>
      <x:c r="I649" s="34"/>
      <x:c r="J649" s="34"/>
      <x:c r="K649" s="34"/>
      <x:c r="L649" s="34"/>
      <x:c r="M649" s="34"/>
      <x:c r="N649" s="34"/>
      <x:c r="O649" s="34"/>
      <x:c r="P649" s="34"/>
    </x:row>
    <x:row r="650">
      <x:c r="A650" s="34" t="n">
        <x:v>626</x:v>
      </x:c>
      <x:c r="B650" s="39" t="n">
        <x:v>0.10856999235693365</x:v>
      </x:c>
      <x:c r="C650" s="1" t="n">
        <x:f>IF(B650&lt;$B$6,1,0)</x:f>
        <x:v>0</x:v>
      </x:c>
      <x:c r="D650" s="1" t="n">
        <x:f>$B$7*$B$8*C650</x:f>
        <x:v>0</x:v>
      </x:c>
      <x:c r="E650" s="17" t="n">
        <x:f>(1-C650)*$B$9-C650*$B$8</x:f>
        <x:v>0.07</x:v>
      </x:c>
      <x:c r="F650" s="34"/>
      <x:c r="G650" s="34"/>
      <x:c r="H650" s="34"/>
      <x:c r="I650" s="34"/>
      <x:c r="J650" s="34"/>
      <x:c r="K650" s="34"/>
      <x:c r="L650" s="34"/>
      <x:c r="M650" s="34"/>
      <x:c r="N650" s="34"/>
      <x:c r="O650" s="34"/>
      <x:c r="P650" s="34"/>
    </x:row>
    <x:row r="651">
      <x:c r="A651" s="34" t="n">
        <x:v>627</x:v>
      </x:c>
      <x:c r="B651" s="39" t="n">
        <x:v>0.702402121736668</x:v>
      </x:c>
      <x:c r="C651" s="1" t="n">
        <x:f>IF(B651&lt;$B$6,1,0)</x:f>
        <x:v>0</x:v>
      </x:c>
      <x:c r="D651" s="1" t="n">
        <x:f>$B$7*$B$8*C651</x:f>
        <x:v>0</x:v>
      </x:c>
      <x:c r="E651" s="17" t="n">
        <x:f>(1-C651)*$B$9-C651*$B$8</x:f>
        <x:v>0.07</x:v>
      </x:c>
      <x:c r="F651" s="34"/>
      <x:c r="G651" s="34"/>
      <x:c r="H651" s="34"/>
      <x:c r="I651" s="34"/>
      <x:c r="J651" s="34"/>
      <x:c r="K651" s="34"/>
      <x:c r="L651" s="34"/>
      <x:c r="M651" s="34"/>
      <x:c r="N651" s="34"/>
      <x:c r="O651" s="34"/>
      <x:c r="P651" s="34"/>
    </x:row>
    <x:row r="652">
      <x:c r="A652" s="34" t="n">
        <x:v>628</x:v>
      </x:c>
      <x:c r="B652" s="39" t="n">
        <x:v>0.12755792413372546</x:v>
      </x:c>
      <x:c r="C652" s="1" t="n">
        <x:f>IF(B652&lt;$B$6,1,0)</x:f>
        <x:v>0</x:v>
      </x:c>
      <x:c r="D652" s="1" t="n">
        <x:f>$B$7*$B$8*C652</x:f>
        <x:v>0</x:v>
      </x:c>
      <x:c r="E652" s="17" t="n">
        <x:f>(1-C652)*$B$9-C652*$B$8</x:f>
        <x:v>0.07</x:v>
      </x:c>
      <x:c r="F652" s="34"/>
      <x:c r="G652" s="34"/>
      <x:c r="H652" s="34"/>
      <x:c r="I652" s="34"/>
      <x:c r="J652" s="34"/>
      <x:c r="K652" s="34"/>
      <x:c r="L652" s="34"/>
      <x:c r="M652" s="34"/>
      <x:c r="N652" s="34"/>
      <x:c r="O652" s="34"/>
      <x:c r="P652" s="34"/>
    </x:row>
    <x:row r="653">
      <x:c r="A653" s="34" t="n">
        <x:v>629</x:v>
      </x:c>
      <x:c r="B653" s="39" t="n">
        <x:v>0.5895428861258551</x:v>
      </x:c>
      <x:c r="C653" s="1" t="n">
        <x:f>IF(B653&lt;$B$6,1,0)</x:f>
        <x:v>0</x:v>
      </x:c>
      <x:c r="D653" s="1" t="n">
        <x:f>$B$7*$B$8*C653</x:f>
        <x:v>0</x:v>
      </x:c>
      <x:c r="E653" s="17" t="n">
        <x:f>(1-C653)*$B$9-C653*$B$8</x:f>
        <x:v>0.07</x:v>
      </x:c>
      <x:c r="F653" s="34"/>
      <x:c r="G653" s="34"/>
      <x:c r="H653" s="34"/>
      <x:c r="I653" s="34"/>
      <x:c r="J653" s="34"/>
      <x:c r="K653" s="34"/>
      <x:c r="L653" s="34"/>
      <x:c r="M653" s="34"/>
      <x:c r="N653" s="34"/>
      <x:c r="O653" s="34"/>
      <x:c r="P653" s="34"/>
    </x:row>
    <x:row r="654">
      <x:c r="A654" s="34" t="n">
        <x:v>630</x:v>
      </x:c>
      <x:c r="B654" s="39" t="n">
        <x:v>0.10840283578727394</x:v>
      </x:c>
      <x:c r="C654" s="1" t="n">
        <x:f>IF(B654&lt;$B$6,1,0)</x:f>
        <x:v>0</x:v>
      </x:c>
      <x:c r="D654" s="1" t="n">
        <x:f>$B$7*$B$8*C654</x:f>
        <x:v>0</x:v>
      </x:c>
      <x:c r="E654" s="17" t="n">
        <x:f>(1-C654)*$B$9-C654*$B$8</x:f>
        <x:v>0.07</x:v>
      </x:c>
      <x:c r="F654" s="34"/>
      <x:c r="G654" s="34"/>
      <x:c r="H654" s="34"/>
      <x:c r="I654" s="34"/>
      <x:c r="J654" s="34"/>
      <x:c r="K654" s="34"/>
      <x:c r="L654" s="34"/>
      <x:c r="M654" s="34"/>
      <x:c r="N654" s="34"/>
      <x:c r="O654" s="34"/>
      <x:c r="P654" s="34"/>
    </x:row>
    <x:row r="655">
      <x:c r="A655" s="34" t="n">
        <x:v>631</x:v>
      </x:c>
      <x:c r="B655" s="39" t="n">
        <x:v>0.4661130089079961</x:v>
      </x:c>
      <x:c r="C655" s="1" t="n">
        <x:f>IF(B655&lt;$B$6,1,0)</x:f>
        <x:v>0</x:v>
      </x:c>
      <x:c r="D655" s="1" t="n">
        <x:f>$B$7*$B$8*C655</x:f>
        <x:v>0</x:v>
      </x:c>
      <x:c r="E655" s="17" t="n">
        <x:f>(1-C655)*$B$9-C655*$B$8</x:f>
        <x:v>0.07</x:v>
      </x:c>
      <x:c r="F655" s="34"/>
      <x:c r="G655" s="34"/>
      <x:c r="H655" s="34"/>
      <x:c r="I655" s="34"/>
      <x:c r="J655" s="34"/>
      <x:c r="K655" s="34"/>
      <x:c r="L655" s="34"/>
      <x:c r="M655" s="34"/>
      <x:c r="N655" s="34"/>
      <x:c r="O655" s="34"/>
      <x:c r="P655" s="34"/>
    </x:row>
    <x:row r="656">
      <x:c r="A656" s="34" t="n">
        <x:v>632</x:v>
      </x:c>
      <x:c r="B656" s="39" t="n">
        <x:v>0.9920267789857462</x:v>
      </x:c>
      <x:c r="C656" s="1" t="n">
        <x:f>IF(B656&lt;$B$6,1,0)</x:f>
        <x:v>0</x:v>
      </x:c>
      <x:c r="D656" s="1" t="n">
        <x:f>$B$7*$B$8*C656</x:f>
        <x:v>0</x:v>
      </x:c>
      <x:c r="E656" s="17" t="n">
        <x:f>(1-C656)*$B$9-C656*$B$8</x:f>
        <x:v>0.07</x:v>
      </x:c>
      <x:c r="F656" s="34"/>
      <x:c r="G656" s="34"/>
      <x:c r="H656" s="34"/>
      <x:c r="I656" s="34"/>
      <x:c r="J656" s="34"/>
      <x:c r="K656" s="34"/>
      <x:c r="L656" s="34"/>
      <x:c r="M656" s="34"/>
      <x:c r="N656" s="34"/>
      <x:c r="O656" s="34"/>
      <x:c r="P656" s="34"/>
    </x:row>
    <x:row r="657">
      <x:c r="A657" s="34" t="n">
        <x:v>633</x:v>
      </x:c>
      <x:c r="B657" s="39" t="n">
        <x:v>0.610165445948951</x:v>
      </x:c>
      <x:c r="C657" s="1" t="n">
        <x:f>IF(B657&lt;$B$6,1,0)</x:f>
        <x:v>0</x:v>
      </x:c>
      <x:c r="D657" s="1" t="n">
        <x:f>$B$7*$B$8*C657</x:f>
        <x:v>0</x:v>
      </x:c>
      <x:c r="E657" s="17" t="n">
        <x:f>(1-C657)*$B$9-C657*$B$8</x:f>
        <x:v>0.07</x:v>
      </x:c>
      <x:c r="F657" s="34"/>
      <x:c r="G657" s="34"/>
      <x:c r="H657" s="34"/>
      <x:c r="I657" s="34"/>
      <x:c r="J657" s="34"/>
      <x:c r="K657" s="34"/>
      <x:c r="L657" s="34"/>
      <x:c r="M657" s="34"/>
      <x:c r="N657" s="34"/>
      <x:c r="O657" s="34"/>
      <x:c r="P657" s="34"/>
    </x:row>
    <x:row r="658">
      <x:c r="A658" s="34" t="n">
        <x:v>634</x:v>
      </x:c>
      <x:c r="B658" s="39" t="n">
        <x:v>0.8747923743212596</x:v>
      </x:c>
      <x:c r="C658" s="1" t="n">
        <x:f>IF(B658&lt;$B$6,1,0)</x:f>
        <x:v>0</x:v>
      </x:c>
      <x:c r="D658" s="1" t="n">
        <x:f>$B$7*$B$8*C658</x:f>
        <x:v>0</x:v>
      </x:c>
      <x:c r="E658" s="17" t="n">
        <x:f>(1-C658)*$B$9-C658*$B$8</x:f>
        <x:v>0.07</x:v>
      </x:c>
      <x:c r="F658" s="34"/>
      <x:c r="G658" s="34"/>
      <x:c r="H658" s="34"/>
      <x:c r="I658" s="34"/>
      <x:c r="J658" s="34"/>
      <x:c r="K658" s="34"/>
      <x:c r="L658" s="34"/>
      <x:c r="M658" s="34"/>
      <x:c r="N658" s="34"/>
      <x:c r="O658" s="34"/>
      <x:c r="P658" s="34"/>
    </x:row>
    <x:row r="659">
      <x:c r="A659" s="34" t="n">
        <x:v>635</x:v>
      </x:c>
      <x:c r="B659" s="39" t="n">
        <x:v>0.012741291313432157</x:v>
      </x:c>
      <x:c r="C659" s="1" t="n">
        <x:f>IF(B659&lt;$B$6,1,0)</x:f>
        <x:v>1</x:v>
      </x:c>
      <x:c r="D659" s="1" t="n">
        <x:f>$B$7*$B$8*C659</x:f>
        <x:v>60</x:v>
      </x:c>
      <x:c r="E659" s="17" t="n">
        <x:f>(1-C659)*$B$9-C659*$B$8</x:f>
        <x:v>-0.6</x:v>
      </x:c>
      <x:c r="F659" s="34"/>
      <x:c r="G659" s="34"/>
      <x:c r="H659" s="34"/>
      <x:c r="I659" s="34"/>
      <x:c r="J659" s="34"/>
      <x:c r="K659" s="34"/>
      <x:c r="L659" s="34"/>
      <x:c r="M659" s="34"/>
      <x:c r="N659" s="34"/>
      <x:c r="O659" s="34"/>
      <x:c r="P659" s="34"/>
    </x:row>
    <x:row r="660">
      <x:c r="A660" s="34" t="n">
        <x:v>636</x:v>
      </x:c>
      <x:c r="B660" s="39" t="n">
        <x:v>0.4337976874085143</x:v>
      </x:c>
      <x:c r="C660" s="1" t="n">
        <x:f>IF(B660&lt;$B$6,1,0)</x:f>
        <x:v>0</x:v>
      </x:c>
      <x:c r="D660" s="1" t="n">
        <x:f>$B$7*$B$8*C660</x:f>
        <x:v>0</x:v>
      </x:c>
      <x:c r="E660" s="17" t="n">
        <x:f>(1-C660)*$B$9-C660*$B$8</x:f>
        <x:v>0.07</x:v>
      </x:c>
      <x:c r="F660" s="34"/>
      <x:c r="G660" s="34"/>
      <x:c r="H660" s="34"/>
      <x:c r="I660" s="34"/>
      <x:c r="J660" s="34"/>
      <x:c r="K660" s="34"/>
      <x:c r="L660" s="34"/>
      <x:c r="M660" s="34"/>
      <x:c r="N660" s="34"/>
      <x:c r="O660" s="34"/>
      <x:c r="P660" s="34"/>
    </x:row>
    <x:row r="661">
      <x:c r="A661" s="34" t="n">
        <x:v>637</x:v>
      </x:c>
      <x:c r="B661" s="39" t="n">
        <x:v>0.3315078540472314</x:v>
      </x:c>
      <x:c r="C661" s="1" t="n">
        <x:f>IF(B661&lt;$B$6,1,0)</x:f>
        <x:v>0</x:v>
      </x:c>
      <x:c r="D661" s="1" t="n">
        <x:f>$B$7*$B$8*C661</x:f>
        <x:v>0</x:v>
      </x:c>
      <x:c r="E661" s="17" t="n">
        <x:f>(1-C661)*$B$9-C661*$B$8</x:f>
        <x:v>0.07</x:v>
      </x:c>
      <x:c r="F661" s="34"/>
      <x:c r="G661" s="34"/>
      <x:c r="H661" s="34"/>
      <x:c r="I661" s="34"/>
      <x:c r="J661" s="34"/>
      <x:c r="K661" s="34"/>
      <x:c r="L661" s="34"/>
      <x:c r="M661" s="34"/>
      <x:c r="N661" s="34"/>
      <x:c r="O661" s="34"/>
      <x:c r="P661" s="34"/>
    </x:row>
    <x:row r="662">
      <x:c r="A662" s="34" t="n">
        <x:v>638</x:v>
      </x:c>
      <x:c r="B662" s="39" t="n">
        <x:v>0.34663216455373913</x:v>
      </x:c>
      <x:c r="C662" s="1" t="n">
        <x:f>IF(B662&lt;$B$6,1,0)</x:f>
        <x:v>0</x:v>
      </x:c>
      <x:c r="D662" s="1" t="n">
        <x:f>$B$7*$B$8*C662</x:f>
        <x:v>0</x:v>
      </x:c>
      <x:c r="E662" s="17" t="n">
        <x:f>(1-C662)*$B$9-C662*$B$8</x:f>
        <x:v>0.07</x:v>
      </x:c>
      <x:c r="F662" s="34"/>
      <x:c r="G662" s="34"/>
      <x:c r="H662" s="34"/>
      <x:c r="I662" s="34"/>
      <x:c r="J662" s="34"/>
      <x:c r="K662" s="34"/>
      <x:c r="L662" s="34"/>
      <x:c r="M662" s="34"/>
      <x:c r="N662" s="34"/>
      <x:c r="O662" s="34"/>
      <x:c r="P662" s="34"/>
    </x:row>
    <x:row r="663">
      <x:c r="A663" s="34" t="n">
        <x:v>639</x:v>
      </x:c>
      <x:c r="B663" s="39" t="n">
        <x:v>0.1395780093735084</x:v>
      </x:c>
      <x:c r="C663" s="1" t="n">
        <x:f>IF(B663&lt;$B$6,1,0)</x:f>
        <x:v>0</x:v>
      </x:c>
      <x:c r="D663" s="1" t="n">
        <x:f>$B$7*$B$8*C663</x:f>
        <x:v>0</x:v>
      </x:c>
      <x:c r="E663" s="17" t="n">
        <x:f>(1-C663)*$B$9-C663*$B$8</x:f>
        <x:v>0.07</x:v>
      </x:c>
      <x:c r="F663" s="34"/>
      <x:c r="G663" s="34"/>
      <x:c r="H663" s="34"/>
      <x:c r="I663" s="34"/>
      <x:c r="J663" s="34"/>
      <x:c r="K663" s="34"/>
      <x:c r="L663" s="34"/>
      <x:c r="M663" s="34"/>
      <x:c r="N663" s="34"/>
      <x:c r="O663" s="34"/>
      <x:c r="P663" s="34"/>
    </x:row>
    <x:row r="664">
      <x:c r="A664" s="34" t="n">
        <x:v>640</x:v>
      </x:c>
      <x:c r="B664" s="39" t="n">
        <x:v>0.32192663580644876</x:v>
      </x:c>
      <x:c r="C664" s="1" t="n">
        <x:f>IF(B664&lt;$B$6,1,0)</x:f>
        <x:v>0</x:v>
      </x:c>
      <x:c r="D664" s="1" t="n">
        <x:f>$B$7*$B$8*C664</x:f>
        <x:v>0</x:v>
      </x:c>
      <x:c r="E664" s="17" t="n">
        <x:f>(1-C664)*$B$9-C664*$B$8</x:f>
        <x:v>0.07</x:v>
      </x:c>
      <x:c r="F664" s="34"/>
      <x:c r="G664" s="34"/>
      <x:c r="H664" s="34"/>
      <x:c r="I664" s="34"/>
      <x:c r="J664" s="34"/>
      <x:c r="K664" s="34"/>
      <x:c r="L664" s="34"/>
      <x:c r="M664" s="34"/>
      <x:c r="N664" s="34"/>
      <x:c r="O664" s="34"/>
      <x:c r="P664" s="34"/>
    </x:row>
    <x:row r="665">
      <x:c r="A665" s="34" t="n">
        <x:v>641</x:v>
      </x:c>
      <x:c r="B665" s="39" t="n">
        <x:v>0.16933992586564273</x:v>
      </x:c>
      <x:c r="C665" s="1" t="n">
        <x:f>IF(B665&lt;$B$6,1,0)</x:f>
        <x:v>0</x:v>
      </x:c>
      <x:c r="D665" s="1" t="n">
        <x:f>$B$7*$B$8*C665</x:f>
        <x:v>0</x:v>
      </x:c>
      <x:c r="E665" s="17" t="n">
        <x:f>(1-C665)*$B$9-C665*$B$8</x:f>
        <x:v>0.07</x:v>
      </x:c>
      <x:c r="F665" s="34"/>
      <x:c r="G665" s="34"/>
      <x:c r="H665" s="34"/>
      <x:c r="I665" s="34"/>
      <x:c r="J665" s="34"/>
      <x:c r="K665" s="34"/>
      <x:c r="L665" s="34"/>
      <x:c r="M665" s="34"/>
      <x:c r="N665" s="34"/>
      <x:c r="O665" s="34"/>
      <x:c r="P665" s="34"/>
    </x:row>
    <x:row r="666">
      <x:c r="A666" s="34" t="n">
        <x:v>642</x:v>
      </x:c>
      <x:c r="B666" s="39" t="n">
        <x:v>0.7759757057065144</x:v>
      </x:c>
      <x:c r="C666" s="1" t="n">
        <x:f>IF(B666&lt;$B$6,1,0)</x:f>
        <x:v>0</x:v>
      </x:c>
      <x:c r="D666" s="1" t="n">
        <x:f>$B$7*$B$8*C666</x:f>
        <x:v>0</x:v>
      </x:c>
      <x:c r="E666" s="17" t="n">
        <x:f>(1-C666)*$B$9-C666*$B$8</x:f>
        <x:v>0.07</x:v>
      </x:c>
      <x:c r="F666" s="34"/>
      <x:c r="G666" s="34"/>
      <x:c r="H666" s="34"/>
      <x:c r="I666" s="34"/>
      <x:c r="J666" s="34"/>
      <x:c r="K666" s="34"/>
      <x:c r="L666" s="34"/>
      <x:c r="M666" s="34"/>
      <x:c r="N666" s="34"/>
      <x:c r="O666" s="34"/>
      <x:c r="P666" s="34"/>
    </x:row>
    <x:row r="667">
      <x:c r="A667" s="34" t="n">
        <x:v>643</x:v>
      </x:c>
      <x:c r="B667" s="39" t="n">
        <x:v>0.19741533265914768</x:v>
      </x:c>
      <x:c r="C667" s="1" t="n">
        <x:f>IF(B667&lt;$B$6,1,0)</x:f>
        <x:v>0</x:v>
      </x:c>
      <x:c r="D667" s="1" t="n">
        <x:f>$B$7*$B$8*C667</x:f>
        <x:v>0</x:v>
      </x:c>
      <x:c r="E667" s="17" t="n">
        <x:f>(1-C667)*$B$9-C667*$B$8</x:f>
        <x:v>0.07</x:v>
      </x:c>
      <x:c r="F667" s="34"/>
      <x:c r="G667" s="34"/>
      <x:c r="H667" s="34"/>
      <x:c r="I667" s="34"/>
      <x:c r="J667" s="34"/>
      <x:c r="K667" s="34"/>
      <x:c r="L667" s="34"/>
      <x:c r="M667" s="34"/>
      <x:c r="N667" s="34"/>
      <x:c r="O667" s="34"/>
      <x:c r="P667" s="34"/>
    </x:row>
    <x:row r="668">
      <x:c r="A668" s="34" t="n">
        <x:v>644</x:v>
      </x:c>
      <x:c r="B668" s="39" t="n">
        <x:v>0.9924686645390466</x:v>
      </x:c>
      <x:c r="C668" s="1" t="n">
        <x:f>IF(B668&lt;$B$6,1,0)</x:f>
        <x:v>0</x:v>
      </x:c>
      <x:c r="D668" s="1" t="n">
        <x:f>$B$7*$B$8*C668</x:f>
        <x:v>0</x:v>
      </x:c>
      <x:c r="E668" s="17" t="n">
        <x:f>(1-C668)*$B$9-C668*$B$8</x:f>
        <x:v>0.07</x:v>
      </x:c>
      <x:c r="F668" s="34"/>
      <x:c r="G668" s="34"/>
      <x:c r="H668" s="34"/>
      <x:c r="I668" s="34"/>
      <x:c r="J668" s="34"/>
      <x:c r="K668" s="34"/>
      <x:c r="L668" s="34"/>
      <x:c r="M668" s="34"/>
      <x:c r="N668" s="34"/>
      <x:c r="O668" s="34"/>
      <x:c r="P668" s="34"/>
    </x:row>
    <x:row r="669">
      <x:c r="A669" s="34" t="n">
        <x:v>645</x:v>
      </x:c>
      <x:c r="B669" s="39" t="n">
        <x:v>0.1397160532651469</x:v>
      </x:c>
      <x:c r="C669" s="1" t="n">
        <x:f>IF(B669&lt;$B$6,1,0)</x:f>
        <x:v>0</x:v>
      </x:c>
      <x:c r="D669" s="1" t="n">
        <x:f>$B$7*$B$8*C669</x:f>
        <x:v>0</x:v>
      </x:c>
      <x:c r="E669" s="17" t="n">
        <x:f>(1-C669)*$B$9-C669*$B$8</x:f>
        <x:v>0.07</x:v>
      </x:c>
      <x:c r="F669" s="34"/>
      <x:c r="G669" s="34"/>
      <x:c r="H669" s="34"/>
      <x:c r="I669" s="34"/>
      <x:c r="J669" s="34"/>
      <x:c r="K669" s="34"/>
      <x:c r="L669" s="34"/>
      <x:c r="M669" s="34"/>
      <x:c r="N669" s="34"/>
      <x:c r="O669" s="34"/>
      <x:c r="P669" s="34"/>
    </x:row>
    <x:row r="670">
      <x:c r="A670" s="34" t="n">
        <x:v>646</x:v>
      </x:c>
      <x:c r="B670" s="39" t="n">
        <x:v>0.0994353654095903</x:v>
      </x:c>
      <x:c r="C670" s="1" t="n">
        <x:f>IF(B670&lt;$B$6,1,0)</x:f>
        <x:v>0</x:v>
      </x:c>
      <x:c r="D670" s="1" t="n">
        <x:f>$B$7*$B$8*C670</x:f>
        <x:v>0</x:v>
      </x:c>
      <x:c r="E670" s="17" t="n">
        <x:f>(1-C670)*$B$9-C670*$B$8</x:f>
        <x:v>0.07</x:v>
      </x:c>
      <x:c r="F670" s="34"/>
      <x:c r="G670" s="34"/>
      <x:c r="H670" s="34"/>
      <x:c r="I670" s="34"/>
      <x:c r="J670" s="34"/>
      <x:c r="K670" s="34"/>
      <x:c r="L670" s="34"/>
      <x:c r="M670" s="34"/>
      <x:c r="N670" s="34"/>
      <x:c r="O670" s="34"/>
      <x:c r="P670" s="34"/>
    </x:row>
    <x:row r="671">
      <x:c r="A671" s="34" t="n">
        <x:v>647</x:v>
      </x:c>
      <x:c r="B671" s="39" t="n">
        <x:v>0.8874825950479135</x:v>
      </x:c>
      <x:c r="C671" s="1" t="n">
        <x:f>IF(B671&lt;$B$6,1,0)</x:f>
        <x:v>0</x:v>
      </x:c>
      <x:c r="D671" s="1" t="n">
        <x:f>$B$7*$B$8*C671</x:f>
        <x:v>0</x:v>
      </x:c>
      <x:c r="E671" s="17" t="n">
        <x:f>(1-C671)*$B$9-C671*$B$8</x:f>
        <x:v>0.07</x:v>
      </x:c>
      <x:c r="F671" s="34"/>
      <x:c r="G671" s="34"/>
      <x:c r="H671" s="34"/>
      <x:c r="I671" s="34"/>
      <x:c r="J671" s="34"/>
      <x:c r="K671" s="34"/>
      <x:c r="L671" s="34"/>
      <x:c r="M671" s="34"/>
      <x:c r="N671" s="34"/>
      <x:c r="O671" s="34"/>
      <x:c r="P671" s="34"/>
    </x:row>
    <x:row r="672">
      <x:c r="A672" s="34" t="n">
        <x:v>648</x:v>
      </x:c>
      <x:c r="B672" s="39" t="n">
        <x:v>0.202396324952133</x:v>
      </x:c>
      <x:c r="C672" s="1" t="n">
        <x:f>IF(B672&lt;$B$6,1,0)</x:f>
        <x:v>0</x:v>
      </x:c>
      <x:c r="D672" s="1" t="n">
        <x:f>$B$7*$B$8*C672</x:f>
        <x:v>0</x:v>
      </x:c>
      <x:c r="E672" s="17" t="n">
        <x:f>(1-C672)*$B$9-C672*$B$8</x:f>
        <x:v>0.07</x:v>
      </x:c>
      <x:c r="F672" s="34"/>
      <x:c r="G672" s="34"/>
      <x:c r="H672" s="34"/>
      <x:c r="I672" s="34"/>
      <x:c r="J672" s="34"/>
      <x:c r="K672" s="34"/>
      <x:c r="L672" s="34"/>
      <x:c r="M672" s="34"/>
      <x:c r="N672" s="34"/>
      <x:c r="O672" s="34"/>
      <x:c r="P672" s="34"/>
    </x:row>
    <x:row r="673">
      <x:c r="A673" s="34" t="n">
        <x:v>649</x:v>
      </x:c>
      <x:c r="B673" s="39" t="n">
        <x:v>0.9786651459289715</x:v>
      </x:c>
      <x:c r="C673" s="1" t="n">
        <x:f>IF(B673&lt;$B$6,1,0)</x:f>
        <x:v>0</x:v>
      </x:c>
      <x:c r="D673" s="1" t="n">
        <x:f>$B$7*$B$8*C673</x:f>
        <x:v>0</x:v>
      </x:c>
      <x:c r="E673" s="17" t="n">
        <x:f>(1-C673)*$B$9-C673*$B$8</x:f>
        <x:v>0.07</x:v>
      </x:c>
      <x:c r="F673" s="34"/>
      <x:c r="G673" s="34"/>
      <x:c r="H673" s="34"/>
      <x:c r="I673" s="34"/>
      <x:c r="J673" s="34"/>
      <x:c r="K673" s="34"/>
      <x:c r="L673" s="34"/>
      <x:c r="M673" s="34"/>
      <x:c r="N673" s="34"/>
      <x:c r="O673" s="34"/>
      <x:c r="P673" s="34"/>
    </x:row>
    <x:row r="674">
      <x:c r="A674" s="34" t="n">
        <x:v>650</x:v>
      </x:c>
      <x:c r="B674" s="39" t="n">
        <x:v>0.8379016179824248</x:v>
      </x:c>
      <x:c r="C674" s="1" t="n">
        <x:f>IF(B674&lt;$B$6,1,0)</x:f>
        <x:v>0</x:v>
      </x:c>
      <x:c r="D674" s="1" t="n">
        <x:f>$B$7*$B$8*C674</x:f>
        <x:v>0</x:v>
      </x:c>
      <x:c r="E674" s="17" t="n">
        <x:f>(1-C674)*$B$9-C674*$B$8</x:f>
        <x:v>0.07</x:v>
      </x:c>
      <x:c r="F674" s="34"/>
      <x:c r="G674" s="34"/>
      <x:c r="H674" s="34"/>
      <x:c r="I674" s="34"/>
      <x:c r="J674" s="34"/>
      <x:c r="K674" s="34"/>
      <x:c r="L674" s="34"/>
      <x:c r="M674" s="34"/>
      <x:c r="N674" s="34"/>
      <x:c r="O674" s="34"/>
      <x:c r="P674" s="34"/>
    </x:row>
    <x:row r="675">
      <x:c r="A675" s="34" t="n">
        <x:v>651</x:v>
      </x:c>
      <x:c r="B675" s="39" t="n">
        <x:v>0.42654639238025993</x:v>
      </x:c>
      <x:c r="C675" s="1" t="n">
        <x:f>IF(B675&lt;$B$6,1,0)</x:f>
        <x:v>0</x:v>
      </x:c>
      <x:c r="D675" s="1" t="n">
        <x:f>$B$7*$B$8*C675</x:f>
        <x:v>0</x:v>
      </x:c>
      <x:c r="E675" s="17" t="n">
        <x:f>(1-C675)*$B$9-C675*$B$8</x:f>
        <x:v>0.07</x:v>
      </x:c>
      <x:c r="F675" s="34"/>
      <x:c r="G675" s="34"/>
      <x:c r="H675" s="34"/>
      <x:c r="I675" s="34"/>
      <x:c r="J675" s="34"/>
      <x:c r="K675" s="34"/>
      <x:c r="L675" s="34"/>
      <x:c r="M675" s="34"/>
      <x:c r="N675" s="34"/>
      <x:c r="O675" s="34"/>
      <x:c r="P675" s="34"/>
    </x:row>
    <x:row r="676">
      <x:c r="A676" s="34" t="n">
        <x:v>652</x:v>
      </x:c>
      <x:c r="B676" s="39" t="n">
        <x:v>0.3696509489091113</x:v>
      </x:c>
      <x:c r="C676" s="1" t="n">
        <x:f>IF(B676&lt;$B$6,1,0)</x:f>
        <x:v>0</x:v>
      </x:c>
      <x:c r="D676" s="1" t="n">
        <x:f>$B$7*$B$8*C676</x:f>
        <x:v>0</x:v>
      </x:c>
      <x:c r="E676" s="17" t="n">
        <x:f>(1-C676)*$B$9-C676*$B$8</x:f>
        <x:v>0.07</x:v>
      </x:c>
      <x:c r="F676" s="34"/>
      <x:c r="G676" s="34"/>
      <x:c r="H676" s="34"/>
      <x:c r="I676" s="34"/>
      <x:c r="J676" s="34"/>
      <x:c r="K676" s="34"/>
      <x:c r="L676" s="34"/>
      <x:c r="M676" s="34"/>
      <x:c r="N676" s="34"/>
      <x:c r="O676" s="34"/>
      <x:c r="P676" s="34"/>
    </x:row>
    <x:row r="677">
      <x:c r="A677" s="34" t="n">
        <x:v>653</x:v>
      </x:c>
      <x:c r="B677" s="39" t="n">
        <x:v>0.48160713526885957</x:v>
      </x:c>
      <x:c r="C677" s="1" t="n">
        <x:f>IF(B677&lt;$B$6,1,0)</x:f>
        <x:v>0</x:v>
      </x:c>
      <x:c r="D677" s="1" t="n">
        <x:f>$B$7*$B$8*C677</x:f>
        <x:v>0</x:v>
      </x:c>
      <x:c r="E677" s="17" t="n">
        <x:f>(1-C677)*$B$9-C677*$B$8</x:f>
        <x:v>0.07</x:v>
      </x:c>
      <x:c r="F677" s="34"/>
      <x:c r="G677" s="34"/>
      <x:c r="H677" s="34"/>
      <x:c r="I677" s="34"/>
      <x:c r="J677" s="34"/>
      <x:c r="K677" s="34"/>
      <x:c r="L677" s="34"/>
      <x:c r="M677" s="34"/>
      <x:c r="N677" s="34"/>
      <x:c r="O677" s="34"/>
      <x:c r="P677" s="34"/>
    </x:row>
    <x:row r="678">
      <x:c r="A678" s="34" t="n">
        <x:v>654</x:v>
      </x:c>
      <x:c r="B678" s="39" t="n">
        <x:v>0.352707595215179</x:v>
      </x:c>
      <x:c r="C678" s="1" t="n">
        <x:f>IF(B678&lt;$B$6,1,0)</x:f>
        <x:v>0</x:v>
      </x:c>
      <x:c r="D678" s="1" t="n">
        <x:f>$B$7*$B$8*C678</x:f>
        <x:v>0</x:v>
      </x:c>
      <x:c r="E678" s="17" t="n">
        <x:f>(1-C678)*$B$9-C678*$B$8</x:f>
        <x:v>0.07</x:v>
      </x:c>
      <x:c r="F678" s="34"/>
      <x:c r="G678" s="34"/>
      <x:c r="H678" s="34"/>
      <x:c r="I678" s="34"/>
      <x:c r="J678" s="34"/>
      <x:c r="K678" s="34"/>
      <x:c r="L678" s="34"/>
      <x:c r="M678" s="34"/>
      <x:c r="N678" s="34"/>
      <x:c r="O678" s="34"/>
      <x:c r="P678" s="34"/>
    </x:row>
    <x:row r="679">
      <x:c r="A679" s="34" t="n">
        <x:v>655</x:v>
      </x:c>
      <x:c r="B679" s="39" t="n">
        <x:v>0.8457997426157817</x:v>
      </x:c>
      <x:c r="C679" s="1" t="n">
        <x:f>IF(B679&lt;$B$6,1,0)</x:f>
        <x:v>0</x:v>
      </x:c>
      <x:c r="D679" s="1" t="n">
        <x:f>$B$7*$B$8*C679</x:f>
        <x:v>0</x:v>
      </x:c>
      <x:c r="E679" s="17" t="n">
        <x:f>(1-C679)*$B$9-C679*$B$8</x:f>
        <x:v>0.07</x:v>
      </x:c>
      <x:c r="F679" s="34"/>
      <x:c r="G679" s="34"/>
      <x:c r="H679" s="34"/>
      <x:c r="I679" s="34"/>
      <x:c r="J679" s="34"/>
      <x:c r="K679" s="34"/>
      <x:c r="L679" s="34"/>
      <x:c r="M679" s="34"/>
      <x:c r="N679" s="34"/>
      <x:c r="O679" s="34"/>
      <x:c r="P679" s="34"/>
    </x:row>
    <x:row r="680">
      <x:c r="A680" s="34" t="n">
        <x:v>656</x:v>
      </x:c>
      <x:c r="B680" s="39" t="n">
        <x:v>0.052451730822212994</x:v>
      </x:c>
      <x:c r="C680" s="1" t="n">
        <x:f>IF(B680&lt;$B$6,1,0)</x:f>
        <x:v>0</x:v>
      </x:c>
      <x:c r="D680" s="1" t="n">
        <x:f>$B$7*$B$8*C680</x:f>
        <x:v>0</x:v>
      </x:c>
      <x:c r="E680" s="17" t="n">
        <x:f>(1-C680)*$B$9-C680*$B$8</x:f>
        <x:v>0.07</x:v>
      </x:c>
      <x:c r="F680" s="34"/>
      <x:c r="G680" s="34"/>
      <x:c r="H680" s="34"/>
      <x:c r="I680" s="34"/>
      <x:c r="J680" s="34"/>
      <x:c r="K680" s="34"/>
      <x:c r="L680" s="34"/>
      <x:c r="M680" s="34"/>
      <x:c r="N680" s="34"/>
      <x:c r="O680" s="34"/>
      <x:c r="P680" s="34"/>
    </x:row>
    <x:row r="681">
      <x:c r="A681" s="34" t="n">
        <x:v>657</x:v>
      </x:c>
      <x:c r="B681" s="39" t="n">
        <x:v>0.45312104083132</x:v>
      </x:c>
      <x:c r="C681" s="1" t="n">
        <x:f>IF(B681&lt;$B$6,1,0)</x:f>
        <x:v>0</x:v>
      </x:c>
      <x:c r="D681" s="1" t="n">
        <x:f>$B$7*$B$8*C681</x:f>
        <x:v>0</x:v>
      </x:c>
      <x:c r="E681" s="17" t="n">
        <x:f>(1-C681)*$B$9-C681*$B$8</x:f>
        <x:v>0.07</x:v>
      </x:c>
      <x:c r="F681" s="34"/>
      <x:c r="G681" s="34"/>
      <x:c r="H681" s="34"/>
      <x:c r="I681" s="34"/>
      <x:c r="J681" s="34"/>
      <x:c r="K681" s="34"/>
      <x:c r="L681" s="34"/>
      <x:c r="M681" s="34"/>
      <x:c r="N681" s="34"/>
      <x:c r="O681" s="34"/>
      <x:c r="P681" s="34"/>
    </x:row>
    <x:row r="682">
      <x:c r="A682" s="34" t="n">
        <x:v>658</x:v>
      </x:c>
      <x:c r="B682" s="39" t="n">
        <x:v>0.5363639496499673</x:v>
      </x:c>
      <x:c r="C682" s="1" t="n">
        <x:f>IF(B682&lt;$B$6,1,0)</x:f>
        <x:v>0</x:v>
      </x:c>
      <x:c r="D682" s="1" t="n">
        <x:f>$B$7*$B$8*C682</x:f>
        <x:v>0</x:v>
      </x:c>
      <x:c r="E682" s="17" t="n">
        <x:f>(1-C682)*$B$9-C682*$B$8</x:f>
        <x:v>0.07</x:v>
      </x:c>
      <x:c r="F682" s="34"/>
      <x:c r="G682" s="34"/>
      <x:c r="H682" s="34"/>
      <x:c r="I682" s="34"/>
      <x:c r="J682" s="34"/>
      <x:c r="K682" s="34"/>
      <x:c r="L682" s="34"/>
      <x:c r="M682" s="34"/>
      <x:c r="N682" s="34"/>
      <x:c r="O682" s="34"/>
      <x:c r="P682" s="34"/>
    </x:row>
    <x:row r="683">
      <x:c r="A683" s="34" t="n">
        <x:v>659</x:v>
      </x:c>
      <x:c r="B683" s="39" t="n">
        <x:v>0.4391653084894642</x:v>
      </x:c>
      <x:c r="C683" s="1" t="n">
        <x:f>IF(B683&lt;$B$6,1,0)</x:f>
        <x:v>0</x:v>
      </x:c>
      <x:c r="D683" s="1" t="n">
        <x:f>$B$7*$B$8*C683</x:f>
        <x:v>0</x:v>
      </x:c>
      <x:c r="E683" s="17" t="n">
        <x:f>(1-C683)*$B$9-C683*$B$8</x:f>
        <x:v>0.07</x:v>
      </x:c>
      <x:c r="F683" s="34"/>
      <x:c r="G683" s="34"/>
      <x:c r="H683" s="34"/>
      <x:c r="I683" s="34"/>
      <x:c r="J683" s="34"/>
      <x:c r="K683" s="34"/>
      <x:c r="L683" s="34"/>
      <x:c r="M683" s="34"/>
      <x:c r="N683" s="34"/>
      <x:c r="O683" s="34"/>
      <x:c r="P683" s="34"/>
    </x:row>
    <x:row r="684">
      <x:c r="A684" s="34" t="n">
        <x:v>660</x:v>
      </x:c>
      <x:c r="B684" s="39" t="n">
        <x:v>0.8709876221837476</x:v>
      </x:c>
      <x:c r="C684" s="1" t="n">
        <x:f>IF(B684&lt;$B$6,1,0)</x:f>
        <x:v>0</x:v>
      </x:c>
      <x:c r="D684" s="1" t="n">
        <x:f>$B$7*$B$8*C684</x:f>
        <x:v>0</x:v>
      </x:c>
      <x:c r="E684" s="17" t="n">
        <x:f>(1-C684)*$B$9-C684*$B$8</x:f>
        <x:v>0.07</x:v>
      </x:c>
      <x:c r="F684" s="34"/>
      <x:c r="G684" s="34"/>
      <x:c r="H684" s="34"/>
      <x:c r="I684" s="34"/>
      <x:c r="J684" s="34"/>
      <x:c r="K684" s="34"/>
      <x:c r="L684" s="34"/>
      <x:c r="M684" s="34"/>
      <x:c r="N684" s="34"/>
      <x:c r="O684" s="34"/>
      <x:c r="P684" s="34"/>
    </x:row>
    <x:row r="685">
      <x:c r="A685" s="34" t="n">
        <x:v>661</x:v>
      </x:c>
      <x:c r="B685" s="39" t="n">
        <x:v>0.9076895992038772</x:v>
      </x:c>
      <x:c r="C685" s="1" t="n">
        <x:f>IF(B685&lt;$B$6,1,0)</x:f>
        <x:v>0</x:v>
      </x:c>
      <x:c r="D685" s="1" t="n">
        <x:f>$B$7*$B$8*C685</x:f>
        <x:v>0</x:v>
      </x:c>
      <x:c r="E685" s="17" t="n">
        <x:f>(1-C685)*$B$9-C685*$B$8</x:f>
        <x:v>0.07</x:v>
      </x:c>
      <x:c r="F685" s="34"/>
      <x:c r="G685" s="34"/>
      <x:c r="H685" s="34"/>
      <x:c r="I685" s="34"/>
      <x:c r="J685" s="34"/>
      <x:c r="K685" s="34"/>
      <x:c r="L685" s="34"/>
      <x:c r="M685" s="34"/>
      <x:c r="N685" s="34"/>
      <x:c r="O685" s="34"/>
      <x:c r="P685" s="34"/>
    </x:row>
    <x:row r="686">
      <x:c r="A686" s="34" t="n">
        <x:v>662</x:v>
      </x:c>
      <x:c r="B686" s="39" t="n">
        <x:v>0.26598903036210686</x:v>
      </x:c>
      <x:c r="C686" s="1" t="n">
        <x:f>IF(B686&lt;$B$6,1,0)</x:f>
        <x:v>0</x:v>
      </x:c>
      <x:c r="D686" s="1" t="n">
        <x:f>$B$7*$B$8*C686</x:f>
        <x:v>0</x:v>
      </x:c>
      <x:c r="E686" s="17" t="n">
        <x:f>(1-C686)*$B$9-C686*$B$8</x:f>
        <x:v>0.07</x:v>
      </x:c>
      <x:c r="F686" s="34"/>
      <x:c r="G686" s="34"/>
      <x:c r="H686" s="34"/>
      <x:c r="I686" s="34"/>
      <x:c r="J686" s="34"/>
      <x:c r="K686" s="34"/>
      <x:c r="L686" s="34"/>
      <x:c r="M686" s="34"/>
      <x:c r="N686" s="34"/>
      <x:c r="O686" s="34"/>
      <x:c r="P686" s="34"/>
    </x:row>
    <x:row r="687">
      <x:c r="A687" s="34" t="n">
        <x:v>663</x:v>
      </x:c>
      <x:c r="B687" s="39" t="n">
        <x:v>0.6266376826679334</x:v>
      </x:c>
      <x:c r="C687" s="1" t="n">
        <x:f>IF(B687&lt;$B$6,1,0)</x:f>
        <x:v>0</x:v>
      </x:c>
      <x:c r="D687" s="1" t="n">
        <x:f>$B$7*$B$8*C687</x:f>
        <x:v>0</x:v>
      </x:c>
      <x:c r="E687" s="17" t="n">
        <x:f>(1-C687)*$B$9-C687*$B$8</x:f>
        <x:v>0.07</x:v>
      </x:c>
      <x:c r="F687" s="34"/>
      <x:c r="G687" s="34"/>
      <x:c r="H687" s="34"/>
      <x:c r="I687" s="34"/>
      <x:c r="J687" s="34"/>
      <x:c r="K687" s="34"/>
      <x:c r="L687" s="34"/>
      <x:c r="M687" s="34"/>
      <x:c r="N687" s="34"/>
      <x:c r="O687" s="34"/>
      <x:c r="P687" s="34"/>
    </x:row>
    <x:row r="688">
      <x:c r="A688" s="34" t="n">
        <x:v>664</x:v>
      </x:c>
      <x:c r="B688" s="39" t="n">
        <x:v>0.3246170385973528</x:v>
      </x:c>
      <x:c r="C688" s="1" t="n">
        <x:f>IF(B688&lt;$B$6,1,0)</x:f>
        <x:v>0</x:v>
      </x:c>
      <x:c r="D688" s="1" t="n">
        <x:f>$B$7*$B$8*C688</x:f>
        <x:v>0</x:v>
      </x:c>
      <x:c r="E688" s="17" t="n">
        <x:f>(1-C688)*$B$9-C688*$B$8</x:f>
        <x:v>0.07</x:v>
      </x:c>
      <x:c r="F688" s="34"/>
      <x:c r="G688" s="34"/>
      <x:c r="H688" s="34"/>
      <x:c r="I688" s="34"/>
      <x:c r="J688" s="34"/>
      <x:c r="K688" s="34"/>
      <x:c r="L688" s="34"/>
      <x:c r="M688" s="34"/>
      <x:c r="N688" s="34"/>
      <x:c r="O688" s="34"/>
      <x:c r="P688" s="34"/>
    </x:row>
    <x:row r="689">
      <x:c r="A689" s="34" t="n">
        <x:v>665</x:v>
      </x:c>
      <x:c r="B689" s="39" t="n">
        <x:v>0.4120454554213211</x:v>
      </x:c>
      <x:c r="C689" s="1" t="n">
        <x:f>IF(B689&lt;$B$6,1,0)</x:f>
        <x:v>0</x:v>
      </x:c>
      <x:c r="D689" s="1" t="n">
        <x:f>$B$7*$B$8*C689</x:f>
        <x:v>0</x:v>
      </x:c>
      <x:c r="E689" s="17" t="n">
        <x:f>(1-C689)*$B$9-C689*$B$8</x:f>
        <x:v>0.07</x:v>
      </x:c>
      <x:c r="F689" s="34"/>
      <x:c r="G689" s="34"/>
      <x:c r="H689" s="34"/>
      <x:c r="I689" s="34"/>
      <x:c r="J689" s="34"/>
      <x:c r="K689" s="34"/>
      <x:c r="L689" s="34"/>
      <x:c r="M689" s="34"/>
      <x:c r="N689" s="34"/>
      <x:c r="O689" s="34"/>
      <x:c r="P689" s="34"/>
    </x:row>
    <x:row r="690">
      <x:c r="A690" s="34" t="n">
        <x:v>666</x:v>
      </x:c>
      <x:c r="B690" s="39" t="n">
        <x:v>0.19755937124136835</x:v>
      </x:c>
      <x:c r="C690" s="1" t="n">
        <x:f>IF(B690&lt;$B$6,1,0)</x:f>
        <x:v>0</x:v>
      </x:c>
      <x:c r="D690" s="1" t="n">
        <x:f>$B$7*$B$8*C690</x:f>
        <x:v>0</x:v>
      </x:c>
      <x:c r="E690" s="17" t="n">
        <x:f>(1-C690)*$B$9-C690*$B$8</x:f>
        <x:v>0.07</x:v>
      </x:c>
      <x:c r="F690" s="34"/>
      <x:c r="G690" s="34"/>
      <x:c r="H690" s="34"/>
      <x:c r="I690" s="34"/>
      <x:c r="J690" s="34"/>
      <x:c r="K690" s="34"/>
      <x:c r="L690" s="34"/>
      <x:c r="M690" s="34"/>
      <x:c r="N690" s="34"/>
      <x:c r="O690" s="34"/>
      <x:c r="P690" s="34"/>
    </x:row>
    <x:row r="691">
      <x:c r="A691" s="34" t="n">
        <x:v>667</x:v>
      </x:c>
      <x:c r="B691" s="39" t="n">
        <x:v>0.7482897354057059</x:v>
      </x:c>
      <x:c r="C691" s="1" t="n">
        <x:f>IF(B691&lt;$B$6,1,0)</x:f>
        <x:v>0</x:v>
      </x:c>
      <x:c r="D691" s="1" t="n">
        <x:f>$B$7*$B$8*C691</x:f>
        <x:v>0</x:v>
      </x:c>
      <x:c r="E691" s="17" t="n">
        <x:f>(1-C691)*$B$9-C691*$B$8</x:f>
        <x:v>0.07</x:v>
      </x:c>
      <x:c r="F691" s="34"/>
      <x:c r="G691" s="34"/>
      <x:c r="H691" s="34"/>
      <x:c r="I691" s="34"/>
      <x:c r="J691" s="34"/>
      <x:c r="K691" s="34"/>
      <x:c r="L691" s="34"/>
      <x:c r="M691" s="34"/>
      <x:c r="N691" s="34"/>
      <x:c r="O691" s="34"/>
      <x:c r="P691" s="34"/>
    </x:row>
    <x:row r="692">
      <x:c r="A692" s="34" t="n">
        <x:v>668</x:v>
      </x:c>
      <x:c r="B692" s="39" t="n">
        <x:v>0.20770037930924445</x:v>
      </x:c>
      <x:c r="C692" s="1" t="n">
        <x:f>IF(B692&lt;$B$6,1,0)</x:f>
        <x:v>0</x:v>
      </x:c>
      <x:c r="D692" s="1" t="n">
        <x:f>$B$7*$B$8*C692</x:f>
        <x:v>0</x:v>
      </x:c>
      <x:c r="E692" s="17" t="n">
        <x:f>(1-C692)*$B$9-C692*$B$8</x:f>
        <x:v>0.07</x:v>
      </x:c>
      <x:c r="F692" s="34"/>
      <x:c r="G692" s="34"/>
      <x:c r="H692" s="34"/>
      <x:c r="I692" s="34"/>
      <x:c r="J692" s="34"/>
      <x:c r="K692" s="34"/>
      <x:c r="L692" s="34"/>
      <x:c r="M692" s="34"/>
      <x:c r="N692" s="34"/>
      <x:c r="O692" s="34"/>
      <x:c r="P692" s="34"/>
    </x:row>
    <x:row r="693">
      <x:c r="A693" s="34" t="n">
        <x:v>669</x:v>
      </x:c>
      <x:c r="B693" s="39" t="n">
        <x:v>0.7097439168719575</x:v>
      </x:c>
      <x:c r="C693" s="1" t="n">
        <x:f>IF(B693&lt;$B$6,1,0)</x:f>
        <x:v>0</x:v>
      </x:c>
      <x:c r="D693" s="1" t="n">
        <x:f>$B$7*$B$8*C693</x:f>
        <x:v>0</x:v>
      </x:c>
      <x:c r="E693" s="17" t="n">
        <x:f>(1-C693)*$B$9-C693*$B$8</x:f>
        <x:v>0.07</x:v>
      </x:c>
      <x:c r="F693" s="34"/>
      <x:c r="G693" s="34"/>
      <x:c r="H693" s="34"/>
      <x:c r="I693" s="34"/>
      <x:c r="J693" s="34"/>
      <x:c r="K693" s="34"/>
      <x:c r="L693" s="34"/>
      <x:c r="M693" s="34"/>
      <x:c r="N693" s="34"/>
      <x:c r="O693" s="34"/>
      <x:c r="P693" s="34"/>
    </x:row>
    <x:row r="694">
      <x:c r="A694" s="34" t="n">
        <x:v>670</x:v>
      </x:c>
      <x:c r="B694" s="39" t="n">
        <x:v>0.7291054917732254</x:v>
      </x:c>
      <x:c r="C694" s="1" t="n">
        <x:f>IF(B694&lt;$B$6,1,0)</x:f>
        <x:v>0</x:v>
      </x:c>
      <x:c r="D694" s="1" t="n">
        <x:f>$B$7*$B$8*C694</x:f>
        <x:v>0</x:v>
      </x:c>
      <x:c r="E694" s="17" t="n">
        <x:f>(1-C694)*$B$9-C694*$B$8</x:f>
        <x:v>0.07</x:v>
      </x:c>
      <x:c r="F694" s="34"/>
      <x:c r="G694" s="34"/>
      <x:c r="H694" s="34"/>
      <x:c r="I694" s="34"/>
      <x:c r="J694" s="34"/>
      <x:c r="K694" s="34"/>
      <x:c r="L694" s="34"/>
      <x:c r="M694" s="34"/>
      <x:c r="N694" s="34"/>
      <x:c r="O694" s="34"/>
      <x:c r="P694" s="34"/>
    </x:row>
    <x:row r="695">
      <x:c r="A695" s="34" t="n">
        <x:v>671</x:v>
      </x:c>
      <x:c r="B695" s="39" t="n">
        <x:v>0.5545680247014388</x:v>
      </x:c>
      <x:c r="C695" s="1" t="n">
        <x:f>IF(B695&lt;$B$6,1,0)</x:f>
        <x:v>0</x:v>
      </x:c>
      <x:c r="D695" s="1" t="n">
        <x:f>$B$7*$B$8*C695</x:f>
        <x:v>0</x:v>
      </x:c>
      <x:c r="E695" s="17" t="n">
        <x:f>(1-C695)*$B$9-C695*$B$8</x:f>
        <x:v>0.07</x:v>
      </x:c>
      <x:c r="F695" s="34"/>
      <x:c r="G695" s="34"/>
      <x:c r="H695" s="34"/>
      <x:c r="I695" s="34"/>
      <x:c r="J695" s="34"/>
      <x:c r="K695" s="34"/>
      <x:c r="L695" s="34"/>
      <x:c r="M695" s="34"/>
      <x:c r="N695" s="34"/>
      <x:c r="O695" s="34"/>
      <x:c r="P695" s="34"/>
    </x:row>
    <x:row r="696">
      <x:c r="A696" s="34" t="n">
        <x:v>672</x:v>
      </x:c>
      <x:c r="B696" s="39" t="n">
        <x:v>0.5771903592394665</x:v>
      </x:c>
      <x:c r="C696" s="1" t="n">
        <x:f>IF(B696&lt;$B$6,1,0)</x:f>
        <x:v>0</x:v>
      </x:c>
      <x:c r="D696" s="1" t="n">
        <x:f>$B$7*$B$8*C696</x:f>
        <x:v>0</x:v>
      </x:c>
      <x:c r="E696" s="17" t="n">
        <x:f>(1-C696)*$B$9-C696*$B$8</x:f>
        <x:v>0.07</x:v>
      </x:c>
      <x:c r="F696" s="34"/>
      <x:c r="G696" s="34"/>
      <x:c r="H696" s="34"/>
      <x:c r="I696" s="34"/>
      <x:c r="J696" s="34"/>
      <x:c r="K696" s="34"/>
      <x:c r="L696" s="34"/>
      <x:c r="M696" s="34"/>
      <x:c r="N696" s="34"/>
      <x:c r="O696" s="34"/>
      <x:c r="P696" s="34"/>
    </x:row>
    <x:row r="697">
      <x:c r="A697" s="34" t="n">
        <x:v>673</x:v>
      </x:c>
      <x:c r="B697" s="39" t="n">
        <x:v>0.0185872697038576</x:v>
      </x:c>
      <x:c r="C697" s="1" t="n">
        <x:f>IF(B697&lt;$B$6,1,0)</x:f>
        <x:v>1</x:v>
      </x:c>
      <x:c r="D697" s="1" t="n">
        <x:f>$B$7*$B$8*C697</x:f>
        <x:v>60</x:v>
      </x:c>
      <x:c r="E697" s="17" t="n">
        <x:f>(1-C697)*$B$9-C697*$B$8</x:f>
        <x:v>-0.6</x:v>
      </x:c>
      <x:c r="F697" s="34"/>
      <x:c r="G697" s="34"/>
      <x:c r="H697" s="34"/>
      <x:c r="I697" s="34"/>
      <x:c r="J697" s="34"/>
      <x:c r="K697" s="34"/>
      <x:c r="L697" s="34"/>
      <x:c r="M697" s="34"/>
      <x:c r="N697" s="34"/>
      <x:c r="O697" s="34"/>
      <x:c r="P697" s="34"/>
    </x:row>
    <x:row r="698">
      <x:c r="A698" s="34" t="n">
        <x:v>674</x:v>
      </x:c>
      <x:c r="B698" s="39" t="n">
        <x:v>0.21097801032010466</x:v>
      </x:c>
      <x:c r="C698" s="1" t="n">
        <x:f>IF(B698&lt;$B$6,1,0)</x:f>
        <x:v>0</x:v>
      </x:c>
      <x:c r="D698" s="1" t="n">
        <x:f>$B$7*$B$8*C698</x:f>
        <x:v>0</x:v>
      </x:c>
      <x:c r="E698" s="17" t="n">
        <x:f>(1-C698)*$B$9-C698*$B$8</x:f>
        <x:v>0.07</x:v>
      </x:c>
      <x:c r="F698" s="34"/>
      <x:c r="G698" s="34"/>
      <x:c r="H698" s="34"/>
      <x:c r="I698" s="34"/>
      <x:c r="J698" s="34"/>
      <x:c r="K698" s="34"/>
      <x:c r="L698" s="34"/>
      <x:c r="M698" s="34"/>
      <x:c r="N698" s="34"/>
      <x:c r="O698" s="34"/>
      <x:c r="P698" s="34"/>
    </x:row>
    <x:row r="699">
      <x:c r="A699" s="34" t="n">
        <x:v>675</x:v>
      </x:c>
      <x:c r="B699" s="39" t="n">
        <x:v>0.4085022689541802</x:v>
      </x:c>
      <x:c r="C699" s="1" t="n">
        <x:f>IF(B699&lt;$B$6,1,0)</x:f>
        <x:v>0</x:v>
      </x:c>
      <x:c r="D699" s="1" t="n">
        <x:f>$B$7*$B$8*C699</x:f>
        <x:v>0</x:v>
      </x:c>
      <x:c r="E699" s="17" t="n">
        <x:f>(1-C699)*$B$9-C699*$B$8</x:f>
        <x:v>0.07</x:v>
      </x:c>
      <x:c r="F699" s="34"/>
      <x:c r="G699" s="34"/>
      <x:c r="H699" s="34"/>
      <x:c r="I699" s="34"/>
      <x:c r="J699" s="34"/>
      <x:c r="K699" s="34"/>
      <x:c r="L699" s="34"/>
      <x:c r="M699" s="34"/>
      <x:c r="N699" s="34"/>
      <x:c r="O699" s="34"/>
      <x:c r="P699" s="34"/>
    </x:row>
    <x:row r="700">
      <x:c r="A700" s="34" t="n">
        <x:v>676</x:v>
      </x:c>
      <x:c r="B700" s="39" t="n">
        <x:v>0.475105153513141</x:v>
      </x:c>
      <x:c r="C700" s="1" t="n">
        <x:f>IF(B700&lt;$B$6,1,0)</x:f>
        <x:v>0</x:v>
      </x:c>
      <x:c r="D700" s="1" t="n">
        <x:f>$B$7*$B$8*C700</x:f>
        <x:v>0</x:v>
      </x:c>
      <x:c r="E700" s="17" t="n">
        <x:f>(1-C700)*$B$9-C700*$B$8</x:f>
        <x:v>0.07</x:v>
      </x:c>
      <x:c r="F700" s="34"/>
      <x:c r="G700" s="34"/>
      <x:c r="H700" s="34"/>
      <x:c r="I700" s="34"/>
      <x:c r="J700" s="34"/>
      <x:c r="K700" s="34"/>
      <x:c r="L700" s="34"/>
      <x:c r="M700" s="34"/>
      <x:c r="N700" s="34"/>
      <x:c r="O700" s="34"/>
      <x:c r="P700" s="34"/>
    </x:row>
    <x:row r="701">
      <x:c r="A701" s="34" t="n">
        <x:v>677</x:v>
      </x:c>
      <x:c r="B701" s="39" t="n">
        <x:v>0.6415256577311084</x:v>
      </x:c>
      <x:c r="C701" s="1" t="n">
        <x:f>IF(B701&lt;$B$6,1,0)</x:f>
        <x:v>0</x:v>
      </x:c>
      <x:c r="D701" s="1" t="n">
        <x:f>$B$7*$B$8*C701</x:f>
        <x:v>0</x:v>
      </x:c>
      <x:c r="E701" s="17" t="n">
        <x:f>(1-C701)*$B$9-C701*$B$8</x:f>
        <x:v>0.07</x:v>
      </x:c>
      <x:c r="F701" s="34"/>
      <x:c r="G701" s="34"/>
      <x:c r="H701" s="34"/>
      <x:c r="I701" s="34"/>
      <x:c r="J701" s="34"/>
      <x:c r="K701" s="34"/>
      <x:c r="L701" s="34"/>
      <x:c r="M701" s="34"/>
      <x:c r="N701" s="34"/>
      <x:c r="O701" s="34"/>
      <x:c r="P701" s="34"/>
    </x:row>
    <x:row r="702">
      <x:c r="A702" s="34" t="n">
        <x:v>678</x:v>
      </x:c>
      <x:c r="B702" s="39" t="n">
        <x:v>0.7313090699026361</x:v>
      </x:c>
      <x:c r="C702" s="1" t="n">
        <x:f>IF(B702&lt;$B$6,1,0)</x:f>
        <x:v>0</x:v>
      </x:c>
      <x:c r="D702" s="1" t="n">
        <x:f>$B$7*$B$8*C702</x:f>
        <x:v>0</x:v>
      </x:c>
      <x:c r="E702" s="17" t="n">
        <x:f>(1-C702)*$B$9-C702*$B$8</x:f>
        <x:v>0.07</x:v>
      </x:c>
      <x:c r="F702" s="34"/>
      <x:c r="G702" s="34"/>
      <x:c r="H702" s="34"/>
      <x:c r="I702" s="34"/>
      <x:c r="J702" s="34"/>
      <x:c r="K702" s="34"/>
      <x:c r="L702" s="34"/>
      <x:c r="M702" s="34"/>
      <x:c r="N702" s="34"/>
      <x:c r="O702" s="34"/>
      <x:c r="P702" s="34"/>
    </x:row>
    <x:row r="703">
      <x:c r="A703" s="34" t="n">
        <x:v>679</x:v>
      </x:c>
      <x:c r="B703" s="39" t="n">
        <x:v>0.46545388211961836</x:v>
      </x:c>
      <x:c r="C703" s="1" t="n">
        <x:f>IF(B703&lt;$B$6,1,0)</x:f>
        <x:v>0</x:v>
      </x:c>
      <x:c r="D703" s="1" t="n">
        <x:f>$B$7*$B$8*C703</x:f>
        <x:v>0</x:v>
      </x:c>
      <x:c r="E703" s="17" t="n">
        <x:f>(1-C703)*$B$9-C703*$B$8</x:f>
        <x:v>0.07</x:v>
      </x:c>
      <x:c r="F703" s="34"/>
      <x:c r="G703" s="34"/>
      <x:c r="H703" s="34"/>
      <x:c r="I703" s="34"/>
      <x:c r="J703" s="34"/>
      <x:c r="K703" s="34"/>
      <x:c r="L703" s="34"/>
      <x:c r="M703" s="34"/>
      <x:c r="N703" s="34"/>
      <x:c r="O703" s="34"/>
      <x:c r="P703" s="34"/>
    </x:row>
    <x:row r="704">
      <x:c r="A704" s="34" t="n">
        <x:v>680</x:v>
      </x:c>
      <x:c r="B704" s="39" t="n">
        <x:v>0.8590093544917181</x:v>
      </x:c>
      <x:c r="C704" s="1" t="n">
        <x:f>IF(B704&lt;$B$6,1,0)</x:f>
        <x:v>0</x:v>
      </x:c>
      <x:c r="D704" s="1" t="n">
        <x:f>$B$7*$B$8*C704</x:f>
        <x:v>0</x:v>
      </x:c>
      <x:c r="E704" s="17" t="n">
        <x:f>(1-C704)*$B$9-C704*$B$8</x:f>
        <x:v>0.07</x:v>
      </x:c>
      <x:c r="F704" s="34"/>
      <x:c r="G704" s="34"/>
      <x:c r="H704" s="34"/>
      <x:c r="I704" s="34"/>
      <x:c r="J704" s="34"/>
      <x:c r="K704" s="34"/>
      <x:c r="L704" s="34"/>
      <x:c r="M704" s="34"/>
      <x:c r="N704" s="34"/>
      <x:c r="O704" s="34"/>
      <x:c r="P704" s="34"/>
    </x:row>
    <x:row r="705">
      <x:c r="A705" s="34" t="n">
        <x:v>681</x:v>
      </x:c>
      <x:c r="B705" s="39" t="n">
        <x:v>0.7816595238400623</x:v>
      </x:c>
      <x:c r="C705" s="1" t="n">
        <x:f>IF(B705&lt;$B$6,1,0)</x:f>
        <x:v>0</x:v>
      </x:c>
      <x:c r="D705" s="1" t="n">
        <x:f>$B$7*$B$8*C705</x:f>
        <x:v>0</x:v>
      </x:c>
      <x:c r="E705" s="17" t="n">
        <x:f>(1-C705)*$B$9-C705*$B$8</x:f>
        <x:v>0.07</x:v>
      </x:c>
      <x:c r="F705" s="34"/>
      <x:c r="G705" s="34"/>
      <x:c r="H705" s="34"/>
      <x:c r="I705" s="34"/>
      <x:c r="J705" s="34"/>
      <x:c r="K705" s="34"/>
      <x:c r="L705" s="34"/>
      <x:c r="M705" s="34"/>
      <x:c r="N705" s="34"/>
      <x:c r="O705" s="34"/>
      <x:c r="P705" s="34"/>
    </x:row>
    <x:row r="706">
      <x:c r="A706" s="34" t="n">
        <x:v>682</x:v>
      </x:c>
      <x:c r="B706" s="39" t="n">
        <x:v>0.05479407648090273</x:v>
      </x:c>
      <x:c r="C706" s="1" t="n">
        <x:f>IF(B706&lt;$B$6,1,0)</x:f>
        <x:v>0</x:v>
      </x:c>
      <x:c r="D706" s="1" t="n">
        <x:f>$B$7*$B$8*C706</x:f>
        <x:v>0</x:v>
      </x:c>
      <x:c r="E706" s="17" t="n">
        <x:f>(1-C706)*$B$9-C706*$B$8</x:f>
        <x:v>0.07</x:v>
      </x:c>
      <x:c r="F706" s="34"/>
      <x:c r="G706" s="34"/>
      <x:c r="H706" s="34"/>
      <x:c r="I706" s="34"/>
      <x:c r="J706" s="34"/>
      <x:c r="K706" s="34"/>
      <x:c r="L706" s="34"/>
      <x:c r="M706" s="34"/>
      <x:c r="N706" s="34"/>
      <x:c r="O706" s="34"/>
      <x:c r="P706" s="34"/>
    </x:row>
    <x:row r="707">
      <x:c r="A707" s="34" t="n">
        <x:v>683</x:v>
      </x:c>
      <x:c r="B707" s="39" t="n">
        <x:v>0.34602857136633247</x:v>
      </x:c>
      <x:c r="C707" s="1" t="n">
        <x:f>IF(B707&lt;$B$6,1,0)</x:f>
        <x:v>0</x:v>
      </x:c>
      <x:c r="D707" s="1" t="n">
        <x:f>$B$7*$B$8*C707</x:f>
        <x:v>0</x:v>
      </x:c>
      <x:c r="E707" s="17" t="n">
        <x:f>(1-C707)*$B$9-C707*$B$8</x:f>
        <x:v>0.07</x:v>
      </x:c>
      <x:c r="F707" s="34"/>
      <x:c r="G707" s="34"/>
      <x:c r="H707" s="34"/>
      <x:c r="I707" s="34"/>
      <x:c r="J707" s="34"/>
      <x:c r="K707" s="34"/>
      <x:c r="L707" s="34"/>
      <x:c r="M707" s="34"/>
      <x:c r="N707" s="34"/>
      <x:c r="O707" s="34"/>
      <x:c r="P707" s="34"/>
    </x:row>
    <x:row r="708">
      <x:c r="A708" s="34" t="n">
        <x:v>684</x:v>
      </x:c>
      <x:c r="B708" s="39" t="n">
        <x:v>0.4436277413042262</x:v>
      </x:c>
      <x:c r="C708" s="1" t="n">
        <x:f>IF(B708&lt;$B$6,1,0)</x:f>
        <x:v>0</x:v>
      </x:c>
      <x:c r="D708" s="1" t="n">
        <x:f>$B$7*$B$8*C708</x:f>
        <x:v>0</x:v>
      </x:c>
      <x:c r="E708" s="17" t="n">
        <x:f>(1-C708)*$B$9-C708*$B$8</x:f>
        <x:v>0.07</x:v>
      </x:c>
      <x:c r="F708" s="34"/>
      <x:c r="G708" s="34"/>
      <x:c r="H708" s="34"/>
      <x:c r="I708" s="34"/>
      <x:c r="J708" s="34"/>
      <x:c r="K708" s="34"/>
      <x:c r="L708" s="34"/>
      <x:c r="M708" s="34"/>
      <x:c r="N708" s="34"/>
      <x:c r="O708" s="34"/>
      <x:c r="P708" s="34"/>
    </x:row>
    <x:row r="709">
      <x:c r="A709" s="34" t="n">
        <x:v>685</x:v>
      </x:c>
      <x:c r="B709" s="39" t="n">
        <x:v>0.7019686138955876</x:v>
      </x:c>
      <x:c r="C709" s="1" t="n">
        <x:f>IF(B709&lt;$B$6,1,0)</x:f>
        <x:v>0</x:v>
      </x:c>
      <x:c r="D709" s="1" t="n">
        <x:f>$B$7*$B$8*C709</x:f>
        <x:v>0</x:v>
      </x:c>
      <x:c r="E709" s="17" t="n">
        <x:f>(1-C709)*$B$9-C709*$B$8</x:f>
        <x:v>0.07</x:v>
      </x:c>
      <x:c r="F709" s="34"/>
      <x:c r="G709" s="34"/>
      <x:c r="H709" s="34"/>
      <x:c r="I709" s="34"/>
      <x:c r="J709" s="34"/>
      <x:c r="K709" s="34"/>
      <x:c r="L709" s="34"/>
      <x:c r="M709" s="34"/>
      <x:c r="N709" s="34"/>
      <x:c r="O709" s="34"/>
      <x:c r="P709" s="34"/>
    </x:row>
    <x:row r="710">
      <x:c r="A710" s="34" t="n">
        <x:v>686</x:v>
      </x:c>
      <x:c r="B710" s="39" t="n">
        <x:v>0.5429187497356907</x:v>
      </x:c>
      <x:c r="C710" s="1" t="n">
        <x:f>IF(B710&lt;$B$6,1,0)</x:f>
        <x:v>0</x:v>
      </x:c>
      <x:c r="D710" s="1" t="n">
        <x:f>$B$7*$B$8*C710</x:f>
        <x:v>0</x:v>
      </x:c>
      <x:c r="E710" s="17" t="n">
        <x:f>(1-C710)*$B$9-C710*$B$8</x:f>
        <x:v>0.07</x:v>
      </x:c>
      <x:c r="F710" s="34"/>
      <x:c r="G710" s="34"/>
      <x:c r="H710" s="34"/>
      <x:c r="I710" s="34"/>
      <x:c r="J710" s="34"/>
      <x:c r="K710" s="34"/>
      <x:c r="L710" s="34"/>
      <x:c r="M710" s="34"/>
      <x:c r="N710" s="34"/>
      <x:c r="O710" s="34"/>
      <x:c r="P710" s="34"/>
    </x:row>
    <x:row r="711">
      <x:c r="A711" s="34" t="n">
        <x:v>687</x:v>
      </x:c>
      <x:c r="B711" s="39" t="n">
        <x:v>0.06777799723204225</x:v>
      </x:c>
      <x:c r="C711" s="1" t="n">
        <x:f>IF(B711&lt;$B$6,1,0)</x:f>
        <x:v>0</x:v>
      </x:c>
      <x:c r="D711" s="1" t="n">
        <x:f>$B$7*$B$8*C711</x:f>
        <x:v>0</x:v>
      </x:c>
      <x:c r="E711" s="17" t="n">
        <x:f>(1-C711)*$B$9-C711*$B$8</x:f>
        <x:v>0.07</x:v>
      </x:c>
      <x:c r="F711" s="34"/>
      <x:c r="G711" s="34"/>
      <x:c r="H711" s="34"/>
      <x:c r="I711" s="34"/>
      <x:c r="J711" s="34"/>
      <x:c r="K711" s="34"/>
      <x:c r="L711" s="34"/>
      <x:c r="M711" s="34"/>
      <x:c r="N711" s="34"/>
      <x:c r="O711" s="34"/>
      <x:c r="P711" s="34"/>
    </x:row>
    <x:row r="712">
      <x:c r="A712" s="34" t="n">
        <x:v>688</x:v>
      </x:c>
      <x:c r="B712" s="39" t="n">
        <x:v>0.40671686187852174</x:v>
      </x:c>
      <x:c r="C712" s="1" t="n">
        <x:f>IF(B712&lt;$B$6,1,0)</x:f>
        <x:v>0</x:v>
      </x:c>
      <x:c r="D712" s="1" t="n">
        <x:f>$B$7*$B$8*C712</x:f>
        <x:v>0</x:v>
      </x:c>
      <x:c r="E712" s="17" t="n">
        <x:f>(1-C712)*$B$9-C712*$B$8</x:f>
        <x:v>0.07</x:v>
      </x:c>
      <x:c r="F712" s="34"/>
      <x:c r="G712" s="34"/>
      <x:c r="H712" s="34"/>
      <x:c r="I712" s="34"/>
      <x:c r="J712" s="34"/>
      <x:c r="K712" s="34"/>
      <x:c r="L712" s="34"/>
      <x:c r="M712" s="34"/>
      <x:c r="N712" s="34"/>
      <x:c r="O712" s="34"/>
      <x:c r="P712" s="34"/>
    </x:row>
    <x:row r="713">
      <x:c r="A713" s="34" t="n">
        <x:v>689</x:v>
      </x:c>
      <x:c r="B713" s="39" t="n">
        <x:v>0.6203925431473181</x:v>
      </x:c>
      <x:c r="C713" s="1" t="n">
        <x:f>IF(B713&lt;$B$6,1,0)</x:f>
        <x:v>0</x:v>
      </x:c>
      <x:c r="D713" s="1" t="n">
        <x:f>$B$7*$B$8*C713</x:f>
        <x:v>0</x:v>
      </x:c>
      <x:c r="E713" s="17" t="n">
        <x:f>(1-C713)*$B$9-C713*$B$8</x:f>
        <x:v>0.07</x:v>
      </x:c>
      <x:c r="F713" s="34"/>
      <x:c r="G713" s="34"/>
      <x:c r="H713" s="34"/>
      <x:c r="I713" s="34"/>
      <x:c r="J713" s="34"/>
      <x:c r="K713" s="34"/>
      <x:c r="L713" s="34"/>
      <x:c r="M713" s="34"/>
      <x:c r="N713" s="34"/>
      <x:c r="O713" s="34"/>
      <x:c r="P713" s="34"/>
    </x:row>
    <x:row r="714">
      <x:c r="A714" s="34" t="n">
        <x:v>690</x:v>
      </x:c>
      <x:c r="B714" s="39" t="n">
        <x:v>0.13375648634973913</x:v>
      </x:c>
      <x:c r="C714" s="1" t="n">
        <x:f>IF(B714&lt;$B$6,1,0)</x:f>
        <x:v>0</x:v>
      </x:c>
      <x:c r="D714" s="1" t="n">
        <x:f>$B$7*$B$8*C714</x:f>
        <x:v>0</x:v>
      </x:c>
      <x:c r="E714" s="17" t="n">
        <x:f>(1-C714)*$B$9-C714*$B$8</x:f>
        <x:v>0.07</x:v>
      </x:c>
      <x:c r="F714" s="34"/>
      <x:c r="G714" s="34"/>
      <x:c r="H714" s="34"/>
      <x:c r="I714" s="34"/>
      <x:c r="J714" s="34"/>
      <x:c r="K714" s="34"/>
      <x:c r="L714" s="34"/>
      <x:c r="M714" s="34"/>
      <x:c r="N714" s="34"/>
      <x:c r="O714" s="34"/>
      <x:c r="P714" s="34"/>
    </x:row>
    <x:row r="715">
      <x:c r="A715" s="34" t="n">
        <x:v>691</x:v>
      </x:c>
      <x:c r="B715" s="39" t="n">
        <x:v>0.25131549627985805</x:v>
      </x:c>
      <x:c r="C715" s="1" t="n">
        <x:f>IF(B715&lt;$B$6,1,0)</x:f>
        <x:v>0</x:v>
      </x:c>
      <x:c r="D715" s="1" t="n">
        <x:f>$B$7*$B$8*C715</x:f>
        <x:v>0</x:v>
      </x:c>
      <x:c r="E715" s="17" t="n">
        <x:f>(1-C715)*$B$9-C715*$B$8</x:f>
        <x:v>0.07</x:v>
      </x:c>
      <x:c r="F715" s="34"/>
      <x:c r="G715" s="34"/>
      <x:c r="H715" s="34"/>
      <x:c r="I715" s="34"/>
      <x:c r="J715" s="34"/>
      <x:c r="K715" s="34"/>
      <x:c r="L715" s="34"/>
      <x:c r="M715" s="34"/>
      <x:c r="N715" s="34"/>
      <x:c r="O715" s="34"/>
      <x:c r="P715" s="34"/>
    </x:row>
    <x:row r="716">
      <x:c r="A716" s="34" t="n">
        <x:v>692</x:v>
      </x:c>
      <x:c r="B716" s="39" t="n">
        <x:v>0.16231942747253925</x:v>
      </x:c>
      <x:c r="C716" s="1" t="n">
        <x:f>IF(B716&lt;$B$6,1,0)</x:f>
        <x:v>0</x:v>
      </x:c>
      <x:c r="D716" s="1" t="n">
        <x:f>$B$7*$B$8*C716</x:f>
        <x:v>0</x:v>
      </x:c>
      <x:c r="E716" s="17" t="n">
        <x:f>(1-C716)*$B$9-C716*$B$8</x:f>
        <x:v>0.07</x:v>
      </x:c>
      <x:c r="F716" s="34"/>
      <x:c r="G716" s="34"/>
      <x:c r="H716" s="34"/>
      <x:c r="I716" s="34"/>
      <x:c r="J716" s="34"/>
      <x:c r="K716" s="34"/>
      <x:c r="L716" s="34"/>
      <x:c r="M716" s="34"/>
      <x:c r="N716" s="34"/>
      <x:c r="O716" s="34"/>
      <x:c r="P716" s="34"/>
    </x:row>
    <x:row r="717">
      <x:c r="A717" s="34" t="n">
        <x:v>693</x:v>
      </x:c>
      <x:c r="B717" s="39" t="n">
        <x:v>0.9808879251359031</x:v>
      </x:c>
      <x:c r="C717" s="1" t="n">
        <x:f>IF(B717&lt;$B$6,1,0)</x:f>
        <x:v>0</x:v>
      </x:c>
      <x:c r="D717" s="1" t="n">
        <x:f>$B$7*$B$8*C717</x:f>
        <x:v>0</x:v>
      </x:c>
      <x:c r="E717" s="17" t="n">
        <x:f>(1-C717)*$B$9-C717*$B$8</x:f>
        <x:v>0.07</x:v>
      </x:c>
      <x:c r="F717" s="34"/>
      <x:c r="G717" s="34"/>
      <x:c r="H717" s="34"/>
      <x:c r="I717" s="34"/>
      <x:c r="J717" s="34"/>
      <x:c r="K717" s="34"/>
      <x:c r="L717" s="34"/>
      <x:c r="M717" s="34"/>
      <x:c r="N717" s="34"/>
      <x:c r="O717" s="34"/>
      <x:c r="P717" s="34"/>
    </x:row>
    <x:row r="718">
      <x:c r="A718" s="34" t="n">
        <x:v>694</x:v>
      </x:c>
      <x:c r="B718" s="39" t="n">
        <x:v>0.7094610357889906</x:v>
      </x:c>
      <x:c r="C718" s="1" t="n">
        <x:f>IF(B718&lt;$B$6,1,0)</x:f>
        <x:v>0</x:v>
      </x:c>
      <x:c r="D718" s="1" t="n">
        <x:f>$B$7*$B$8*C718</x:f>
        <x:v>0</x:v>
      </x:c>
      <x:c r="E718" s="17" t="n">
        <x:f>(1-C718)*$B$9-C718*$B$8</x:f>
        <x:v>0.07</x:v>
      </x:c>
      <x:c r="F718" s="34"/>
      <x:c r="G718" s="34"/>
      <x:c r="H718" s="34"/>
      <x:c r="I718" s="34"/>
      <x:c r="J718" s="34"/>
      <x:c r="K718" s="34"/>
      <x:c r="L718" s="34"/>
      <x:c r="M718" s="34"/>
      <x:c r="N718" s="34"/>
      <x:c r="O718" s="34"/>
      <x:c r="P718" s="34"/>
    </x:row>
    <x:row r="719">
      <x:c r="A719" s="34" t="n">
        <x:v>695</x:v>
      </x:c>
      <x:c r="B719" s="39" t="n">
        <x:v>0.8664708662545308</x:v>
      </x:c>
      <x:c r="C719" s="1" t="n">
        <x:f>IF(B719&lt;$B$6,1,0)</x:f>
        <x:v>0</x:v>
      </x:c>
      <x:c r="D719" s="1" t="n">
        <x:f>$B$7*$B$8*C719</x:f>
        <x:v>0</x:v>
      </x:c>
      <x:c r="E719" s="17" t="n">
        <x:f>(1-C719)*$B$9-C719*$B$8</x:f>
        <x:v>0.07</x:v>
      </x:c>
      <x:c r="F719" s="34"/>
      <x:c r="G719" s="34"/>
      <x:c r="H719" s="34"/>
      <x:c r="I719" s="34"/>
      <x:c r="J719" s="34"/>
      <x:c r="K719" s="34"/>
      <x:c r="L719" s="34"/>
      <x:c r="M719" s="34"/>
      <x:c r="N719" s="34"/>
      <x:c r="O719" s="34"/>
      <x:c r="P719" s="34"/>
    </x:row>
    <x:row r="720">
      <x:c r="A720" s="34" t="n">
        <x:v>696</x:v>
      </x:c>
      <x:c r="B720" s="39" t="n">
        <x:v>0.6545265197055414</x:v>
      </x:c>
      <x:c r="C720" s="1" t="n">
        <x:f>IF(B720&lt;$B$6,1,0)</x:f>
        <x:v>0</x:v>
      </x:c>
      <x:c r="D720" s="1" t="n">
        <x:f>$B$7*$B$8*C720</x:f>
        <x:v>0</x:v>
      </x:c>
      <x:c r="E720" s="17" t="n">
        <x:f>(1-C720)*$B$9-C720*$B$8</x:f>
        <x:v>0.07</x:v>
      </x:c>
      <x:c r="F720" s="34"/>
      <x:c r="G720" s="34"/>
      <x:c r="H720" s="34"/>
      <x:c r="I720" s="34"/>
      <x:c r="J720" s="34"/>
      <x:c r="K720" s="34"/>
      <x:c r="L720" s="34"/>
      <x:c r="M720" s="34"/>
      <x:c r="N720" s="34"/>
      <x:c r="O720" s="34"/>
      <x:c r="P720" s="34"/>
    </x:row>
    <x:row r="721">
      <x:c r="A721" s="34" t="n">
        <x:v>697</x:v>
      </x:c>
      <x:c r="B721" s="39" t="n">
        <x:v>0.9910870630992576</x:v>
      </x:c>
      <x:c r="C721" s="1" t="n">
        <x:f>IF(B721&lt;$B$6,1,0)</x:f>
        <x:v>0</x:v>
      </x:c>
      <x:c r="D721" s="1" t="n">
        <x:f>$B$7*$B$8*C721</x:f>
        <x:v>0</x:v>
      </x:c>
      <x:c r="E721" s="17" t="n">
        <x:f>(1-C721)*$B$9-C721*$B$8</x:f>
        <x:v>0.07</x:v>
      </x:c>
      <x:c r="F721" s="34"/>
      <x:c r="G721" s="34"/>
      <x:c r="H721" s="34"/>
      <x:c r="I721" s="34"/>
      <x:c r="J721" s="34"/>
      <x:c r="K721" s="34"/>
      <x:c r="L721" s="34"/>
      <x:c r="M721" s="34"/>
      <x:c r="N721" s="34"/>
      <x:c r="O721" s="34"/>
      <x:c r="P721" s="34"/>
    </x:row>
    <x:row r="722">
      <x:c r="A722" s="34" t="n">
        <x:v>698</x:v>
      </x:c>
      <x:c r="B722" s="39" t="n">
        <x:v>0.42957948858384043</x:v>
      </x:c>
      <x:c r="C722" s="1" t="n">
        <x:f>IF(B722&lt;$B$6,1,0)</x:f>
        <x:v>0</x:v>
      </x:c>
      <x:c r="D722" s="1" t="n">
        <x:f>$B$7*$B$8*C722</x:f>
        <x:v>0</x:v>
      </x:c>
      <x:c r="E722" s="17" t="n">
        <x:f>(1-C722)*$B$9-C722*$B$8</x:f>
        <x:v>0.07</x:v>
      </x:c>
      <x:c r="F722" s="34"/>
      <x:c r="G722" s="34"/>
      <x:c r="H722" s="34"/>
      <x:c r="I722" s="34"/>
      <x:c r="J722" s="34"/>
      <x:c r="K722" s="34"/>
      <x:c r="L722" s="34"/>
      <x:c r="M722" s="34"/>
      <x:c r="N722" s="34"/>
      <x:c r="O722" s="34"/>
      <x:c r="P722" s="34"/>
    </x:row>
    <x:row r="723">
      <x:c r="A723" s="34" t="n">
        <x:v>699</x:v>
      </x:c>
      <x:c r="B723" s="39" t="n">
        <x:v>0.03410921373870224</x:v>
      </x:c>
      <x:c r="C723" s="1" t="n">
        <x:f>IF(B723&lt;$B$6,1,0)</x:f>
        <x:v>0</x:v>
      </x:c>
      <x:c r="D723" s="1" t="n">
        <x:f>$B$7*$B$8*C723</x:f>
        <x:v>0</x:v>
      </x:c>
      <x:c r="E723" s="17" t="n">
        <x:f>(1-C723)*$B$9-C723*$B$8</x:f>
        <x:v>0.07</x:v>
      </x:c>
      <x:c r="F723" s="34"/>
      <x:c r="G723" s="34"/>
      <x:c r="H723" s="34"/>
      <x:c r="I723" s="34"/>
      <x:c r="J723" s="34"/>
      <x:c r="K723" s="34"/>
      <x:c r="L723" s="34"/>
      <x:c r="M723" s="34"/>
      <x:c r="N723" s="34"/>
      <x:c r="O723" s="34"/>
      <x:c r="P723" s="34"/>
    </x:row>
    <x:row r="724">
      <x:c r="A724" s="34" t="n">
        <x:v>700</x:v>
      </x:c>
      <x:c r="B724" s="39" t="n">
        <x:v>0.8748726100893691</x:v>
      </x:c>
      <x:c r="C724" s="1" t="n">
        <x:f>IF(B724&lt;$B$6,1,0)</x:f>
        <x:v>0</x:v>
      </x:c>
      <x:c r="D724" s="1" t="n">
        <x:f>$B$7*$B$8*C724</x:f>
        <x:v>0</x:v>
      </x:c>
      <x:c r="E724" s="17" t="n">
        <x:f>(1-C724)*$B$9-C724*$B$8</x:f>
        <x:v>0.07</x:v>
      </x:c>
      <x:c r="F724" s="34"/>
      <x:c r="G724" s="34"/>
      <x:c r="H724" s="34"/>
      <x:c r="I724" s="34"/>
      <x:c r="J724" s="34"/>
      <x:c r="K724" s="34"/>
      <x:c r="L724" s="34"/>
      <x:c r="M724" s="34"/>
      <x:c r="N724" s="34"/>
      <x:c r="O724" s="34"/>
      <x:c r="P724" s="34"/>
    </x:row>
    <x:row r="725">
      <x:c r="A725" s="34" t="n">
        <x:v>701</x:v>
      </x:c>
      <x:c r="B725" s="39" t="n">
        <x:v>0.5671832038788125</x:v>
      </x:c>
      <x:c r="C725" s="1" t="n">
        <x:f>IF(B725&lt;$B$6,1,0)</x:f>
        <x:v>0</x:v>
      </x:c>
      <x:c r="D725" s="1" t="n">
        <x:f>$B$7*$B$8*C725</x:f>
        <x:v>0</x:v>
      </x:c>
      <x:c r="E725" s="17" t="n">
        <x:f>(1-C725)*$B$9-C725*$B$8</x:f>
        <x:v>0.07</x:v>
      </x:c>
      <x:c r="F725" s="34"/>
      <x:c r="G725" s="34"/>
      <x:c r="H725" s="34"/>
      <x:c r="I725" s="34"/>
      <x:c r="J725" s="34"/>
      <x:c r="K725" s="34"/>
      <x:c r="L725" s="34"/>
      <x:c r="M725" s="34"/>
      <x:c r="N725" s="34"/>
      <x:c r="O725" s="34"/>
      <x:c r="P725" s="34"/>
    </x:row>
    <x:row r="726">
      <x:c r="A726" s="34" t="n">
        <x:v>702</x:v>
      </x:c>
      <x:c r="B726" s="39" t="n">
        <x:v>0.8583105771103874</x:v>
      </x:c>
      <x:c r="C726" s="1" t="n">
        <x:f>IF(B726&lt;$B$6,1,0)</x:f>
        <x:v>0</x:v>
      </x:c>
      <x:c r="D726" s="1" t="n">
        <x:f>$B$7*$B$8*C726</x:f>
        <x:v>0</x:v>
      </x:c>
      <x:c r="E726" s="17" t="n">
        <x:f>(1-C726)*$B$9-C726*$B$8</x:f>
        <x:v>0.07</x:v>
      </x:c>
      <x:c r="F726" s="34"/>
      <x:c r="G726" s="34"/>
      <x:c r="H726" s="34"/>
      <x:c r="I726" s="34"/>
      <x:c r="J726" s="34"/>
      <x:c r="K726" s="34"/>
      <x:c r="L726" s="34"/>
      <x:c r="M726" s="34"/>
      <x:c r="N726" s="34"/>
      <x:c r="O726" s="34"/>
      <x:c r="P726" s="34"/>
    </x:row>
    <x:row r="727">
      <x:c r="A727" s="34" t="n">
        <x:v>703</x:v>
      </x:c>
      <x:c r="B727" s="39" t="n">
        <x:v>0.6492388643091545</x:v>
      </x:c>
      <x:c r="C727" s="1" t="n">
        <x:f>IF(B727&lt;$B$6,1,0)</x:f>
        <x:v>0</x:v>
      </x:c>
      <x:c r="D727" s="1" t="n">
        <x:f>$B$7*$B$8*C727</x:f>
        <x:v>0</x:v>
      </x:c>
      <x:c r="E727" s="17" t="n">
        <x:f>(1-C727)*$B$9-C727*$B$8</x:f>
        <x:v>0.07</x:v>
      </x:c>
      <x:c r="F727" s="34"/>
      <x:c r="G727" s="34"/>
      <x:c r="H727" s="34"/>
      <x:c r="I727" s="34"/>
      <x:c r="J727" s="34"/>
      <x:c r="K727" s="34"/>
      <x:c r="L727" s="34"/>
      <x:c r="M727" s="34"/>
      <x:c r="N727" s="34"/>
      <x:c r="O727" s="34"/>
      <x:c r="P727" s="34"/>
    </x:row>
    <x:row r="728">
      <x:c r="A728" s="34" t="n">
        <x:v>704</x:v>
      </x:c>
      <x:c r="B728" s="39" t="n">
        <x:v>0.5564883920596913</x:v>
      </x:c>
      <x:c r="C728" s="1" t="n">
        <x:f>IF(B728&lt;$B$6,1,0)</x:f>
        <x:v>0</x:v>
      </x:c>
      <x:c r="D728" s="1" t="n">
        <x:f>$B$7*$B$8*C728</x:f>
        <x:v>0</x:v>
      </x:c>
      <x:c r="E728" s="17" t="n">
        <x:f>(1-C728)*$B$9-C728*$B$8</x:f>
        <x:v>0.07</x:v>
      </x:c>
      <x:c r="F728" s="34"/>
      <x:c r="G728" s="34"/>
      <x:c r="H728" s="34"/>
      <x:c r="I728" s="34"/>
      <x:c r="J728" s="34"/>
      <x:c r="K728" s="34"/>
      <x:c r="L728" s="34"/>
      <x:c r="M728" s="34"/>
      <x:c r="N728" s="34"/>
      <x:c r="O728" s="34"/>
      <x:c r="P728" s="34"/>
    </x:row>
    <x:row r="729">
      <x:c r="A729" s="34" t="n">
        <x:v>705</x:v>
      </x:c>
      <x:c r="B729" s="39" t="n">
        <x:v>0.07666735432576388</x:v>
      </x:c>
      <x:c r="C729" s="1" t="n">
        <x:f>IF(B729&lt;$B$6,1,0)</x:f>
        <x:v>0</x:v>
      </x:c>
      <x:c r="D729" s="1" t="n">
        <x:f>$B$7*$B$8*C729</x:f>
        <x:v>0</x:v>
      </x:c>
      <x:c r="E729" s="17" t="n">
        <x:f>(1-C729)*$B$9-C729*$B$8</x:f>
        <x:v>0.07</x:v>
      </x:c>
      <x:c r="F729" s="34"/>
      <x:c r="G729" s="34"/>
      <x:c r="H729" s="34"/>
      <x:c r="I729" s="34"/>
      <x:c r="J729" s="34"/>
      <x:c r="K729" s="34"/>
      <x:c r="L729" s="34"/>
      <x:c r="M729" s="34"/>
      <x:c r="N729" s="34"/>
      <x:c r="O729" s="34"/>
      <x:c r="P729" s="34"/>
    </x:row>
    <x:row r="730">
      <x:c r="A730" s="34" t="n">
        <x:v>706</x:v>
      </x:c>
      <x:c r="B730" s="39" t="n">
        <x:v>0.9638332888716832</x:v>
      </x:c>
      <x:c r="C730" s="1" t="n">
        <x:f>IF(B730&lt;$B$6,1,0)</x:f>
        <x:v>0</x:v>
      </x:c>
      <x:c r="D730" s="1" t="n">
        <x:f>$B$7*$B$8*C730</x:f>
        <x:v>0</x:v>
      </x:c>
      <x:c r="E730" s="17" t="n">
        <x:f>(1-C730)*$B$9-C730*$B$8</x:f>
        <x:v>0.07</x:v>
      </x:c>
      <x:c r="F730" s="34"/>
      <x:c r="G730" s="34"/>
      <x:c r="H730" s="34"/>
      <x:c r="I730" s="34"/>
      <x:c r="J730" s="34"/>
      <x:c r="K730" s="34"/>
      <x:c r="L730" s="34"/>
      <x:c r="M730" s="34"/>
      <x:c r="N730" s="34"/>
      <x:c r="O730" s="34"/>
      <x:c r="P730" s="34"/>
    </x:row>
    <x:row r="731">
      <x:c r="A731" s="34" t="n">
        <x:v>707</x:v>
      </x:c>
      <x:c r="B731" s="39" t="n">
        <x:v>0.8410333351930603</x:v>
      </x:c>
      <x:c r="C731" s="1" t="n">
        <x:f>IF(B731&lt;$B$6,1,0)</x:f>
        <x:v>0</x:v>
      </x:c>
      <x:c r="D731" s="1" t="n">
        <x:f>$B$7*$B$8*C731</x:f>
        <x:v>0</x:v>
      </x:c>
      <x:c r="E731" s="17" t="n">
        <x:f>(1-C731)*$B$9-C731*$B$8</x:f>
        <x:v>0.07</x:v>
      </x:c>
      <x:c r="F731" s="34"/>
      <x:c r="G731" s="34"/>
      <x:c r="H731" s="34"/>
      <x:c r="I731" s="34"/>
      <x:c r="J731" s="34"/>
      <x:c r="K731" s="34"/>
      <x:c r="L731" s="34"/>
      <x:c r="M731" s="34"/>
      <x:c r="N731" s="34"/>
      <x:c r="O731" s="34"/>
      <x:c r="P731" s="34"/>
    </x:row>
    <x:row r="732">
      <x:c r="A732" s="34" t="n">
        <x:v>708</x:v>
      </x:c>
      <x:c r="B732" s="39" t="n">
        <x:v>0.2481364255072549</x:v>
      </x:c>
      <x:c r="C732" s="1" t="n">
        <x:f>IF(B732&lt;$B$6,1,0)</x:f>
        <x:v>0</x:v>
      </x:c>
      <x:c r="D732" s="1" t="n">
        <x:f>$B$7*$B$8*C732</x:f>
        <x:v>0</x:v>
      </x:c>
      <x:c r="E732" s="17" t="n">
        <x:f>(1-C732)*$B$9-C732*$B$8</x:f>
        <x:v>0.07</x:v>
      </x:c>
      <x:c r="F732" s="34"/>
      <x:c r="G732" s="34"/>
      <x:c r="H732" s="34"/>
      <x:c r="I732" s="34"/>
      <x:c r="J732" s="34"/>
      <x:c r="K732" s="34"/>
      <x:c r="L732" s="34"/>
      <x:c r="M732" s="34"/>
      <x:c r="N732" s="34"/>
      <x:c r="O732" s="34"/>
      <x:c r="P732" s="34"/>
    </x:row>
    <x:row r="733">
      <x:c r="A733" s="34" t="n">
        <x:v>709</x:v>
      </x:c>
      <x:c r="B733" s="39" t="n">
        <x:v>0.5195416602073237</x:v>
      </x:c>
      <x:c r="C733" s="1" t="n">
        <x:f>IF(B733&lt;$B$6,1,0)</x:f>
        <x:v>0</x:v>
      </x:c>
      <x:c r="D733" s="1" t="n">
        <x:f>$B$7*$B$8*C733</x:f>
        <x:v>0</x:v>
      </x:c>
      <x:c r="E733" s="17" t="n">
        <x:f>(1-C733)*$B$9-C733*$B$8</x:f>
        <x:v>0.07</x:v>
      </x:c>
      <x:c r="F733" s="34"/>
      <x:c r="G733" s="34"/>
      <x:c r="H733" s="34"/>
      <x:c r="I733" s="34"/>
      <x:c r="J733" s="34"/>
      <x:c r="K733" s="34"/>
      <x:c r="L733" s="34"/>
      <x:c r="M733" s="34"/>
      <x:c r="N733" s="34"/>
      <x:c r="O733" s="34"/>
      <x:c r="P733" s="34"/>
    </x:row>
    <x:row r="734">
      <x:c r="A734" s="34" t="n">
        <x:v>710</x:v>
      </x:c>
      <x:c r="B734" s="39" t="n">
        <x:v>0.3178307922789827</x:v>
      </x:c>
      <x:c r="C734" s="1" t="n">
        <x:f>IF(B734&lt;$B$6,1,0)</x:f>
        <x:v>0</x:v>
      </x:c>
      <x:c r="D734" s="1" t="n">
        <x:f>$B$7*$B$8*C734</x:f>
        <x:v>0</x:v>
      </x:c>
      <x:c r="E734" s="17" t="n">
        <x:f>(1-C734)*$B$9-C734*$B$8</x:f>
        <x:v>0.07</x:v>
      </x:c>
      <x:c r="F734" s="34"/>
      <x:c r="G734" s="34"/>
      <x:c r="H734" s="34"/>
      <x:c r="I734" s="34"/>
      <x:c r="J734" s="34"/>
      <x:c r="K734" s="34"/>
      <x:c r="L734" s="34"/>
      <x:c r="M734" s="34"/>
      <x:c r="N734" s="34"/>
      <x:c r="O734" s="34"/>
      <x:c r="P734" s="34"/>
    </x:row>
    <x:row r="735">
      <x:c r="A735" s="34" t="n">
        <x:v>711</x:v>
      </x:c>
      <x:c r="B735" s="39" t="n">
        <x:v>0.5353923704242334</x:v>
      </x:c>
      <x:c r="C735" s="1" t="n">
        <x:f>IF(B735&lt;$B$6,1,0)</x:f>
        <x:v>0</x:v>
      </x:c>
      <x:c r="D735" s="1" t="n">
        <x:f>$B$7*$B$8*C735</x:f>
        <x:v>0</x:v>
      </x:c>
      <x:c r="E735" s="17" t="n">
        <x:f>(1-C735)*$B$9-C735*$B$8</x:f>
        <x:v>0.07</x:v>
      </x:c>
      <x:c r="F735" s="34"/>
      <x:c r="G735" s="34"/>
      <x:c r="H735" s="34"/>
      <x:c r="I735" s="34"/>
      <x:c r="J735" s="34"/>
      <x:c r="K735" s="34"/>
      <x:c r="L735" s="34"/>
      <x:c r="M735" s="34"/>
      <x:c r="N735" s="34"/>
      <x:c r="O735" s="34"/>
      <x:c r="P735" s="34"/>
    </x:row>
    <x:row r="736">
      <x:c r="A736" s="34" t="n">
        <x:v>712</x:v>
      </x:c>
      <x:c r="B736" s="39" t="n">
        <x:v>0.22125459380913526</x:v>
      </x:c>
      <x:c r="C736" s="1" t="n">
        <x:f>IF(B736&lt;$B$6,1,0)</x:f>
        <x:v>0</x:v>
      </x:c>
      <x:c r="D736" s="1" t="n">
        <x:f>$B$7*$B$8*C736</x:f>
        <x:v>0</x:v>
      </x:c>
      <x:c r="E736" s="17" t="n">
        <x:f>(1-C736)*$B$9-C736*$B$8</x:f>
        <x:v>0.07</x:v>
      </x:c>
      <x:c r="F736" s="34"/>
      <x:c r="G736" s="34"/>
      <x:c r="H736" s="34"/>
      <x:c r="I736" s="34"/>
      <x:c r="J736" s="34"/>
      <x:c r="K736" s="34"/>
      <x:c r="L736" s="34"/>
      <x:c r="M736" s="34"/>
      <x:c r="N736" s="34"/>
      <x:c r="O736" s="34"/>
      <x:c r="P736" s="34"/>
    </x:row>
    <x:row r="737">
      <x:c r="A737" s="34" t="n">
        <x:v>713</x:v>
      </x:c>
      <x:c r="B737" s="39" t="n">
        <x:v>0.03863434761296958</x:v>
      </x:c>
      <x:c r="C737" s="1" t="n">
        <x:f>IF(B737&lt;$B$6,1,0)</x:f>
        <x:v>0</x:v>
      </x:c>
      <x:c r="D737" s="1" t="n">
        <x:f>$B$7*$B$8*C737</x:f>
        <x:v>0</x:v>
      </x:c>
      <x:c r="E737" s="17" t="n">
        <x:f>(1-C737)*$B$9-C737*$B$8</x:f>
        <x:v>0.07</x:v>
      </x:c>
      <x:c r="F737" s="34"/>
      <x:c r="G737" s="34"/>
      <x:c r="H737" s="34"/>
      <x:c r="I737" s="34"/>
      <x:c r="J737" s="34"/>
      <x:c r="K737" s="34"/>
      <x:c r="L737" s="34"/>
      <x:c r="M737" s="34"/>
      <x:c r="N737" s="34"/>
      <x:c r="O737" s="34"/>
      <x:c r="P737" s="34"/>
    </x:row>
    <x:row r="738">
      <x:c r="A738" s="34" t="n">
        <x:v>714</x:v>
      </x:c>
      <x:c r="B738" s="39" t="n">
        <x:v>0.07333467493299395</x:v>
      </x:c>
      <x:c r="C738" s="1" t="n">
        <x:f>IF(B738&lt;$B$6,1,0)</x:f>
        <x:v>0</x:v>
      </x:c>
      <x:c r="D738" s="1" t="n">
        <x:f>$B$7*$B$8*C738</x:f>
        <x:v>0</x:v>
      </x:c>
      <x:c r="E738" s="17" t="n">
        <x:f>(1-C738)*$B$9-C738*$B$8</x:f>
        <x:v>0.07</x:v>
      </x:c>
      <x:c r="F738" s="34"/>
      <x:c r="G738" s="34"/>
      <x:c r="H738" s="34"/>
      <x:c r="I738" s="34"/>
      <x:c r="J738" s="34"/>
      <x:c r="K738" s="34"/>
      <x:c r="L738" s="34"/>
      <x:c r="M738" s="34"/>
      <x:c r="N738" s="34"/>
      <x:c r="O738" s="34"/>
      <x:c r="P738" s="34"/>
    </x:row>
    <x:row r="739">
      <x:c r="A739" s="34" t="n">
        <x:v>715</x:v>
      </x:c>
      <x:c r="B739" s="39" t="n">
        <x:v>0.6356670384993777</x:v>
      </x:c>
      <x:c r="C739" s="1" t="n">
        <x:f>IF(B739&lt;$B$6,1,0)</x:f>
        <x:v>0</x:v>
      </x:c>
      <x:c r="D739" s="1" t="n">
        <x:f>$B$7*$B$8*C739</x:f>
        <x:v>0</x:v>
      </x:c>
      <x:c r="E739" s="17" t="n">
        <x:f>(1-C739)*$B$9-C739*$B$8</x:f>
        <x:v>0.07</x:v>
      </x:c>
      <x:c r="F739" s="34"/>
      <x:c r="G739" s="34"/>
      <x:c r="H739" s="34"/>
      <x:c r="I739" s="34"/>
      <x:c r="J739" s="34"/>
      <x:c r="K739" s="34"/>
      <x:c r="L739" s="34"/>
      <x:c r="M739" s="34"/>
      <x:c r="N739" s="34"/>
      <x:c r="O739" s="34"/>
      <x:c r="P739" s="34"/>
    </x:row>
    <x:row r="740">
      <x:c r="A740" s="34" t="n">
        <x:v>716</x:v>
      </x:c>
      <x:c r="B740" s="39" t="n">
        <x:v>0.9131323733599856</x:v>
      </x:c>
      <x:c r="C740" s="1" t="n">
        <x:f>IF(B740&lt;$B$6,1,0)</x:f>
        <x:v>0</x:v>
      </x:c>
      <x:c r="D740" s="1" t="n">
        <x:f>$B$7*$B$8*C740</x:f>
        <x:v>0</x:v>
      </x:c>
      <x:c r="E740" s="17" t="n">
        <x:f>(1-C740)*$B$9-C740*$B$8</x:f>
        <x:v>0.07</x:v>
      </x:c>
      <x:c r="F740" s="34"/>
      <x:c r="G740" s="34"/>
      <x:c r="H740" s="34"/>
      <x:c r="I740" s="34"/>
      <x:c r="J740" s="34"/>
      <x:c r="K740" s="34"/>
      <x:c r="L740" s="34"/>
      <x:c r="M740" s="34"/>
      <x:c r="N740" s="34"/>
      <x:c r="O740" s="34"/>
      <x:c r="P740" s="34"/>
    </x:row>
    <x:row r="741">
      <x:c r="A741" s="34" t="n">
        <x:v>717</x:v>
      </x:c>
      <x:c r="B741" s="39" t="n">
        <x:v>0.8996412268606946</x:v>
      </x:c>
      <x:c r="C741" s="1" t="n">
        <x:f>IF(B741&lt;$B$6,1,0)</x:f>
        <x:v>0</x:v>
      </x:c>
      <x:c r="D741" s="1" t="n">
        <x:f>$B$7*$B$8*C741</x:f>
        <x:v>0</x:v>
      </x:c>
      <x:c r="E741" s="17" t="n">
        <x:f>(1-C741)*$B$9-C741*$B$8</x:f>
        <x:v>0.07</x:v>
      </x:c>
      <x:c r="F741" s="34"/>
      <x:c r="G741" s="34"/>
      <x:c r="H741" s="34"/>
      <x:c r="I741" s="34"/>
      <x:c r="J741" s="34"/>
      <x:c r="K741" s="34"/>
      <x:c r="L741" s="34"/>
      <x:c r="M741" s="34"/>
      <x:c r="N741" s="34"/>
      <x:c r="O741" s="34"/>
      <x:c r="P741" s="34"/>
    </x:row>
    <x:row r="742">
      <x:c r="A742" s="34" t="n">
        <x:v>718</x:v>
      </x:c>
      <x:c r="B742" s="39" t="n">
        <x:v>0.5490144944051281</x:v>
      </x:c>
      <x:c r="C742" s="1" t="n">
        <x:f>IF(B742&lt;$B$6,1,0)</x:f>
        <x:v>0</x:v>
      </x:c>
      <x:c r="D742" s="1" t="n">
        <x:f>$B$7*$B$8*C742</x:f>
        <x:v>0</x:v>
      </x:c>
      <x:c r="E742" s="17" t="n">
        <x:f>(1-C742)*$B$9-C742*$B$8</x:f>
        <x:v>0.07</x:v>
      </x:c>
      <x:c r="F742" s="34"/>
      <x:c r="G742" s="34"/>
      <x:c r="H742" s="34"/>
      <x:c r="I742" s="34"/>
      <x:c r="J742" s="34"/>
      <x:c r="K742" s="34"/>
      <x:c r="L742" s="34"/>
      <x:c r="M742" s="34"/>
      <x:c r="N742" s="34"/>
      <x:c r="O742" s="34"/>
      <x:c r="P742" s="34"/>
    </x:row>
    <x:row r="743">
      <x:c r="A743" s="34" t="n">
        <x:v>719</x:v>
      </x:c>
      <x:c r="B743" s="39" t="n">
        <x:v>0.5871738925343379</x:v>
      </x:c>
      <x:c r="C743" s="1" t="n">
        <x:f>IF(B743&lt;$B$6,1,0)</x:f>
        <x:v>0</x:v>
      </x:c>
      <x:c r="D743" s="1" t="n">
        <x:f>$B$7*$B$8*C743</x:f>
        <x:v>0</x:v>
      </x:c>
      <x:c r="E743" s="17" t="n">
        <x:f>(1-C743)*$B$9-C743*$B$8</x:f>
        <x:v>0.07</x:v>
      </x:c>
      <x:c r="F743" s="34"/>
      <x:c r="G743" s="34"/>
      <x:c r="H743" s="34"/>
      <x:c r="I743" s="34"/>
      <x:c r="J743" s="34"/>
      <x:c r="K743" s="34"/>
      <x:c r="L743" s="34"/>
      <x:c r="M743" s="34"/>
      <x:c r="N743" s="34"/>
      <x:c r="O743" s="34"/>
      <x:c r="P743" s="34"/>
    </x:row>
    <x:row r="744">
      <x:c r="A744" s="34" t="n">
        <x:v>720</x:v>
      </x:c>
      <x:c r="B744" s="39" t="n">
        <x:v>0.8593449156032875</x:v>
      </x:c>
      <x:c r="C744" s="1" t="n">
        <x:f>IF(B744&lt;$B$6,1,0)</x:f>
        <x:v>0</x:v>
      </x:c>
      <x:c r="D744" s="1" t="n">
        <x:f>$B$7*$B$8*C744</x:f>
        <x:v>0</x:v>
      </x:c>
      <x:c r="E744" s="17" t="n">
        <x:f>(1-C744)*$B$9-C744*$B$8</x:f>
        <x:v>0.07</x:v>
      </x:c>
      <x:c r="F744" s="34"/>
      <x:c r="G744" s="34"/>
      <x:c r="H744" s="34"/>
      <x:c r="I744" s="34"/>
      <x:c r="J744" s="34"/>
      <x:c r="K744" s="34"/>
      <x:c r="L744" s="34"/>
      <x:c r="M744" s="34"/>
      <x:c r="N744" s="34"/>
      <x:c r="O744" s="34"/>
      <x:c r="P744" s="34"/>
    </x:row>
    <x:row r="745">
      <x:c r="A745" s="34" t="n">
        <x:v>721</x:v>
      </x:c>
      <x:c r="B745" s="39" t="n">
        <x:v>0.33151875890325755</x:v>
      </x:c>
      <x:c r="C745" s="1" t="n">
        <x:f>IF(B745&lt;$B$6,1,0)</x:f>
        <x:v>0</x:v>
      </x:c>
      <x:c r="D745" s="1" t="n">
        <x:f>$B$7*$B$8*C745</x:f>
        <x:v>0</x:v>
      </x:c>
      <x:c r="E745" s="17" t="n">
        <x:f>(1-C745)*$B$9-C745*$B$8</x:f>
        <x:v>0.07</x:v>
      </x:c>
      <x:c r="F745" s="34"/>
      <x:c r="G745" s="34"/>
      <x:c r="H745" s="34"/>
      <x:c r="I745" s="34"/>
      <x:c r="J745" s="34"/>
      <x:c r="K745" s="34"/>
      <x:c r="L745" s="34"/>
      <x:c r="M745" s="34"/>
      <x:c r="N745" s="34"/>
      <x:c r="O745" s="34"/>
      <x:c r="P745" s="34"/>
    </x:row>
    <x:row r="746">
      <x:c r="A746" s="34" t="n">
        <x:v>722</x:v>
      </x:c>
      <x:c r="B746" s="39" t="n">
        <x:v>0.4980376415187493</x:v>
      </x:c>
      <x:c r="C746" s="1" t="n">
        <x:f>IF(B746&lt;$B$6,1,0)</x:f>
        <x:v>0</x:v>
      </x:c>
      <x:c r="D746" s="1" t="n">
        <x:f>$B$7*$B$8*C746</x:f>
        <x:v>0</x:v>
      </x:c>
      <x:c r="E746" s="17" t="n">
        <x:f>(1-C746)*$B$9-C746*$B$8</x:f>
        <x:v>0.07</x:v>
      </x:c>
      <x:c r="F746" s="34"/>
      <x:c r="G746" s="34"/>
      <x:c r="H746" s="34"/>
      <x:c r="I746" s="34"/>
      <x:c r="J746" s="34"/>
      <x:c r="K746" s="34"/>
      <x:c r="L746" s="34"/>
      <x:c r="M746" s="34"/>
      <x:c r="N746" s="34"/>
      <x:c r="O746" s="34"/>
      <x:c r="P746" s="34"/>
    </x:row>
    <x:row r="747">
      <x:c r="A747" s="34" t="n">
        <x:v>723</x:v>
      </x:c>
      <x:c r="B747" s="39" t="n">
        <x:v>0.34112319292034954</x:v>
      </x:c>
      <x:c r="C747" s="1" t="n">
        <x:f>IF(B747&lt;$B$6,1,0)</x:f>
        <x:v>0</x:v>
      </x:c>
      <x:c r="D747" s="1" t="n">
        <x:f>$B$7*$B$8*C747</x:f>
        <x:v>0</x:v>
      </x:c>
      <x:c r="E747" s="17" t="n">
        <x:f>(1-C747)*$B$9-C747*$B$8</x:f>
        <x:v>0.07</x:v>
      </x:c>
      <x:c r="F747" s="34"/>
      <x:c r="G747" s="34"/>
      <x:c r="H747" s="34"/>
      <x:c r="I747" s="34"/>
      <x:c r="J747" s="34"/>
      <x:c r="K747" s="34"/>
      <x:c r="L747" s="34"/>
      <x:c r="M747" s="34"/>
      <x:c r="N747" s="34"/>
      <x:c r="O747" s="34"/>
      <x:c r="P747" s="34"/>
    </x:row>
    <x:row r="748">
      <x:c r="A748" s="34" t="n">
        <x:v>724</x:v>
      </x:c>
      <x:c r="B748" s="39" t="n">
        <x:v>0.31856994156260043</x:v>
      </x:c>
      <x:c r="C748" s="1" t="n">
        <x:f>IF(B748&lt;$B$6,1,0)</x:f>
        <x:v>0</x:v>
      </x:c>
      <x:c r="D748" s="1" t="n">
        <x:f>$B$7*$B$8*C748</x:f>
        <x:v>0</x:v>
      </x:c>
      <x:c r="E748" s="17" t="n">
        <x:f>(1-C748)*$B$9-C748*$B$8</x:f>
        <x:v>0.07</x:v>
      </x:c>
      <x:c r="F748" s="34"/>
      <x:c r="G748" s="34"/>
      <x:c r="H748" s="34"/>
      <x:c r="I748" s="34"/>
      <x:c r="J748" s="34"/>
      <x:c r="K748" s="34"/>
      <x:c r="L748" s="34"/>
      <x:c r="M748" s="34"/>
      <x:c r="N748" s="34"/>
      <x:c r="O748" s="34"/>
      <x:c r="P748" s="34"/>
    </x:row>
    <x:row r="749">
      <x:c r="A749" s="34" t="n">
        <x:v>725</x:v>
      </x:c>
      <x:c r="B749" s="39" t="n">
        <x:v>0.8678536842344329</x:v>
      </x:c>
      <x:c r="C749" s="1" t="n">
        <x:f>IF(B749&lt;$B$6,1,0)</x:f>
        <x:v>0</x:v>
      </x:c>
      <x:c r="D749" s="1" t="n">
        <x:f>$B$7*$B$8*C749</x:f>
        <x:v>0</x:v>
      </x:c>
      <x:c r="E749" s="17" t="n">
        <x:f>(1-C749)*$B$9-C749*$B$8</x:f>
        <x:v>0.07</x:v>
      </x:c>
      <x:c r="F749" s="34"/>
      <x:c r="G749" s="34"/>
      <x:c r="H749" s="34"/>
      <x:c r="I749" s="34"/>
      <x:c r="J749" s="34"/>
      <x:c r="K749" s="34"/>
      <x:c r="L749" s="34"/>
      <x:c r="M749" s="34"/>
      <x:c r="N749" s="34"/>
      <x:c r="O749" s="34"/>
      <x:c r="P749" s="34"/>
    </x:row>
    <x:row r="750">
      <x:c r="A750" s="34" t="n">
        <x:v>726</x:v>
      </x:c>
      <x:c r="B750" s="39" t="n">
        <x:v>0.38962451613042504</x:v>
      </x:c>
      <x:c r="C750" s="1" t="n">
        <x:f>IF(B750&lt;$B$6,1,0)</x:f>
        <x:v>0</x:v>
      </x:c>
      <x:c r="D750" s="1" t="n">
        <x:f>$B$7*$B$8*C750</x:f>
        <x:v>0</x:v>
      </x:c>
      <x:c r="E750" s="17" t="n">
        <x:f>(1-C750)*$B$9-C750*$B$8</x:f>
        <x:v>0.07</x:v>
      </x:c>
      <x:c r="F750" s="34"/>
      <x:c r="G750" s="34"/>
      <x:c r="H750" s="34"/>
      <x:c r="I750" s="34"/>
      <x:c r="J750" s="34"/>
      <x:c r="K750" s="34"/>
      <x:c r="L750" s="34"/>
      <x:c r="M750" s="34"/>
      <x:c r="N750" s="34"/>
      <x:c r="O750" s="34"/>
      <x:c r="P750" s="34"/>
    </x:row>
    <x:row r="751">
      <x:c r="A751" s="34" t="n">
        <x:v>727</x:v>
      </x:c>
      <x:c r="B751" s="39" t="n">
        <x:v>0.9835861924802884</x:v>
      </x:c>
      <x:c r="C751" s="1" t="n">
        <x:f>IF(B751&lt;$B$6,1,0)</x:f>
        <x:v>0</x:v>
      </x:c>
      <x:c r="D751" s="1" t="n">
        <x:f>$B$7*$B$8*C751</x:f>
        <x:v>0</x:v>
      </x:c>
      <x:c r="E751" s="17" t="n">
        <x:f>(1-C751)*$B$9-C751*$B$8</x:f>
        <x:v>0.07</x:v>
      </x:c>
      <x:c r="F751" s="34"/>
      <x:c r="G751" s="34"/>
      <x:c r="H751" s="34"/>
      <x:c r="I751" s="34"/>
      <x:c r="J751" s="34"/>
      <x:c r="K751" s="34"/>
      <x:c r="L751" s="34"/>
      <x:c r="M751" s="34"/>
      <x:c r="N751" s="34"/>
      <x:c r="O751" s="34"/>
      <x:c r="P751" s="34"/>
    </x:row>
    <x:row r="752">
      <x:c r="A752" s="34" t="n">
        <x:v>728</x:v>
      </x:c>
      <x:c r="B752" s="39" t="n">
        <x:v>0.04291244887281209</x:v>
      </x:c>
      <x:c r="C752" s="1" t="n">
        <x:f>IF(B752&lt;$B$6,1,0)</x:f>
        <x:v>0</x:v>
      </x:c>
      <x:c r="D752" s="1" t="n">
        <x:f>$B$7*$B$8*C752</x:f>
        <x:v>0</x:v>
      </x:c>
      <x:c r="E752" s="17" t="n">
        <x:f>(1-C752)*$B$9-C752*$B$8</x:f>
        <x:v>0.07</x:v>
      </x:c>
      <x:c r="F752" s="34"/>
      <x:c r="G752" s="34"/>
      <x:c r="H752" s="34"/>
      <x:c r="I752" s="34"/>
      <x:c r="J752" s="34"/>
      <x:c r="K752" s="34"/>
      <x:c r="L752" s="34"/>
      <x:c r="M752" s="34"/>
      <x:c r="N752" s="34"/>
      <x:c r="O752" s="34"/>
      <x:c r="P752" s="34"/>
    </x:row>
    <x:row r="753">
      <x:c r="A753" s="34" t="n">
        <x:v>729</x:v>
      </x:c>
      <x:c r="B753" s="39" t="n">
        <x:v>0.07983421429526061</x:v>
      </x:c>
      <x:c r="C753" s="1" t="n">
        <x:f>IF(B753&lt;$B$6,1,0)</x:f>
        <x:v>0</x:v>
      </x:c>
      <x:c r="D753" s="1" t="n">
        <x:f>$B$7*$B$8*C753</x:f>
        <x:v>0</x:v>
      </x:c>
      <x:c r="E753" s="17" t="n">
        <x:f>(1-C753)*$B$9-C753*$B$8</x:f>
        <x:v>0.07</x:v>
      </x:c>
      <x:c r="F753" s="34"/>
      <x:c r="G753" s="34"/>
      <x:c r="H753" s="34"/>
      <x:c r="I753" s="34"/>
      <x:c r="J753" s="34"/>
      <x:c r="K753" s="34"/>
      <x:c r="L753" s="34"/>
      <x:c r="M753" s="34"/>
      <x:c r="N753" s="34"/>
      <x:c r="O753" s="34"/>
      <x:c r="P753" s="34"/>
    </x:row>
    <x:row r="754">
      <x:c r="A754" s="34" t="n">
        <x:v>730</x:v>
      </x:c>
      <x:c r="B754" s="39" t="n">
        <x:v>0.2814240154111758</x:v>
      </x:c>
      <x:c r="C754" s="1" t="n">
        <x:f>IF(B754&lt;$B$6,1,0)</x:f>
        <x:v>0</x:v>
      </x:c>
      <x:c r="D754" s="1" t="n">
        <x:f>$B$7*$B$8*C754</x:f>
        <x:v>0</x:v>
      </x:c>
      <x:c r="E754" s="17" t="n">
        <x:f>(1-C754)*$B$9-C754*$B$8</x:f>
        <x:v>0.07</x:v>
      </x:c>
      <x:c r="F754" s="34"/>
      <x:c r="G754" s="34"/>
      <x:c r="H754" s="34"/>
      <x:c r="I754" s="34"/>
      <x:c r="J754" s="34"/>
      <x:c r="K754" s="34"/>
      <x:c r="L754" s="34"/>
      <x:c r="M754" s="34"/>
      <x:c r="N754" s="34"/>
      <x:c r="O754" s="34"/>
      <x:c r="P754" s="34"/>
    </x:row>
    <x:row r="755">
      <x:c r="A755" s="34" t="n">
        <x:v>731</x:v>
      </x:c>
      <x:c r="B755" s="39" t="n">
        <x:v>0.5451264841249213</x:v>
      </x:c>
      <x:c r="C755" s="1" t="n">
        <x:f>IF(B755&lt;$B$6,1,0)</x:f>
        <x:v>0</x:v>
      </x:c>
      <x:c r="D755" s="1" t="n">
        <x:f>$B$7*$B$8*C755</x:f>
        <x:v>0</x:v>
      </x:c>
      <x:c r="E755" s="17" t="n">
        <x:f>(1-C755)*$B$9-C755*$B$8</x:f>
        <x:v>0.07</x:v>
      </x:c>
      <x:c r="F755" s="34"/>
      <x:c r="G755" s="34"/>
      <x:c r="H755" s="34"/>
      <x:c r="I755" s="34"/>
      <x:c r="J755" s="34"/>
      <x:c r="K755" s="34"/>
      <x:c r="L755" s="34"/>
      <x:c r="M755" s="34"/>
      <x:c r="N755" s="34"/>
      <x:c r="O755" s="34"/>
      <x:c r="P755" s="34"/>
    </x:row>
    <x:row r="756">
      <x:c r="A756" s="34" t="n">
        <x:v>732</x:v>
      </x:c>
      <x:c r="B756" s="39" t="n">
        <x:v>0.8968622313113883</x:v>
      </x:c>
      <x:c r="C756" s="1" t="n">
        <x:f>IF(B756&lt;$B$6,1,0)</x:f>
        <x:v>0</x:v>
      </x:c>
      <x:c r="D756" s="1" t="n">
        <x:f>$B$7*$B$8*C756</x:f>
        <x:v>0</x:v>
      </x:c>
      <x:c r="E756" s="17" t="n">
        <x:f>(1-C756)*$B$9-C756*$B$8</x:f>
        <x:v>0.07</x:v>
      </x:c>
      <x:c r="F756" s="34"/>
      <x:c r="G756" s="34"/>
      <x:c r="H756" s="34"/>
      <x:c r="I756" s="34"/>
      <x:c r="J756" s="34"/>
      <x:c r="K756" s="34"/>
      <x:c r="L756" s="34"/>
      <x:c r="M756" s="34"/>
      <x:c r="N756" s="34"/>
      <x:c r="O756" s="34"/>
      <x:c r="P756" s="34"/>
    </x:row>
    <x:row r="757">
      <x:c r="A757" s="34" t="n">
        <x:v>733</x:v>
      </x:c>
      <x:c r="B757" s="39" t="n">
        <x:v>0.8414477853802964</x:v>
      </x:c>
      <x:c r="C757" s="1" t="n">
        <x:f>IF(B757&lt;$B$6,1,0)</x:f>
        <x:v>0</x:v>
      </x:c>
      <x:c r="D757" s="1" t="n">
        <x:f>$B$7*$B$8*C757</x:f>
        <x:v>0</x:v>
      </x:c>
      <x:c r="E757" s="17" t="n">
        <x:f>(1-C757)*$B$9-C757*$B$8</x:f>
        <x:v>0.07</x:v>
      </x:c>
      <x:c r="F757" s="34"/>
      <x:c r="G757" s="34"/>
      <x:c r="H757" s="34"/>
      <x:c r="I757" s="34"/>
      <x:c r="J757" s="34"/>
      <x:c r="K757" s="34"/>
      <x:c r="L757" s="34"/>
      <x:c r="M757" s="34"/>
      <x:c r="N757" s="34"/>
      <x:c r="O757" s="34"/>
      <x:c r="P757" s="34"/>
    </x:row>
    <x:row r="758">
      <x:c r="A758" s="34" t="n">
        <x:v>734</x:v>
      </x:c>
      <x:c r="B758" s="39" t="n">
        <x:v>0.11083433462772518</x:v>
      </x:c>
      <x:c r="C758" s="1" t="n">
        <x:f>IF(B758&lt;$B$6,1,0)</x:f>
        <x:v>0</x:v>
      </x:c>
      <x:c r="D758" s="1" t="n">
        <x:f>$B$7*$B$8*C758</x:f>
        <x:v>0</x:v>
      </x:c>
      <x:c r="E758" s="17" t="n">
        <x:f>(1-C758)*$B$9-C758*$B$8</x:f>
        <x:v>0.07</x:v>
      </x:c>
      <x:c r="F758" s="34"/>
      <x:c r="G758" s="34"/>
      <x:c r="H758" s="34"/>
      <x:c r="I758" s="34"/>
      <x:c r="J758" s="34"/>
      <x:c r="K758" s="34"/>
      <x:c r="L758" s="34"/>
      <x:c r="M758" s="34"/>
      <x:c r="N758" s="34"/>
      <x:c r="O758" s="34"/>
      <x:c r="P758" s="34"/>
    </x:row>
    <x:row r="759">
      <x:c r="A759" s="34" t="n">
        <x:v>735</x:v>
      </x:c>
      <x:c r="B759" s="39" t="n">
        <x:v>0.7567204110091552</x:v>
      </x:c>
      <x:c r="C759" s="1" t="n">
        <x:f>IF(B759&lt;$B$6,1,0)</x:f>
        <x:v>0</x:v>
      </x:c>
      <x:c r="D759" s="1" t="n">
        <x:f>$B$7*$B$8*C759</x:f>
        <x:v>0</x:v>
      </x:c>
      <x:c r="E759" s="17" t="n">
        <x:f>(1-C759)*$B$9-C759*$B$8</x:f>
        <x:v>0.07</x:v>
      </x:c>
      <x:c r="F759" s="34"/>
      <x:c r="G759" s="34"/>
      <x:c r="H759" s="34"/>
      <x:c r="I759" s="34"/>
      <x:c r="J759" s="34"/>
      <x:c r="K759" s="34"/>
      <x:c r="L759" s="34"/>
      <x:c r="M759" s="34"/>
      <x:c r="N759" s="34"/>
      <x:c r="O759" s="34"/>
      <x:c r="P759" s="34"/>
    </x:row>
    <x:row r="760">
      <x:c r="A760" s="34" t="n">
        <x:v>736</x:v>
      </x:c>
      <x:c r="B760" s="39" t="n">
        <x:v>0.27800921082962304</x:v>
      </x:c>
      <x:c r="C760" s="1" t="n">
        <x:f>IF(B760&lt;$B$6,1,0)</x:f>
        <x:v>0</x:v>
      </x:c>
      <x:c r="D760" s="1" t="n">
        <x:f>$B$7*$B$8*C760</x:f>
        <x:v>0</x:v>
      </x:c>
      <x:c r="E760" s="17" t="n">
        <x:f>(1-C760)*$B$9-C760*$B$8</x:f>
        <x:v>0.07</x:v>
      </x:c>
      <x:c r="F760" s="34"/>
      <x:c r="G760" s="34"/>
      <x:c r="H760" s="34"/>
      <x:c r="I760" s="34"/>
      <x:c r="J760" s="34"/>
      <x:c r="K760" s="34"/>
      <x:c r="L760" s="34"/>
      <x:c r="M760" s="34"/>
      <x:c r="N760" s="34"/>
      <x:c r="O760" s="34"/>
      <x:c r="P760" s="34"/>
    </x:row>
    <x:row r="761">
      <x:c r="A761" s="34" t="n">
        <x:v>737</x:v>
      </x:c>
      <x:c r="B761" s="39" t="n">
        <x:v>0.5175303750438616</x:v>
      </x:c>
      <x:c r="C761" s="1" t="n">
        <x:f>IF(B761&lt;$B$6,1,0)</x:f>
        <x:v>0</x:v>
      </x:c>
      <x:c r="D761" s="1" t="n">
        <x:f>$B$7*$B$8*C761</x:f>
        <x:v>0</x:v>
      </x:c>
      <x:c r="E761" s="17" t="n">
        <x:f>(1-C761)*$B$9-C761*$B$8</x:f>
        <x:v>0.07</x:v>
      </x:c>
      <x:c r="F761" s="34"/>
      <x:c r="G761" s="34"/>
      <x:c r="H761" s="34"/>
      <x:c r="I761" s="34"/>
      <x:c r="J761" s="34"/>
      <x:c r="K761" s="34"/>
      <x:c r="L761" s="34"/>
      <x:c r="M761" s="34"/>
      <x:c r="N761" s="34"/>
      <x:c r="O761" s="34"/>
      <x:c r="P761" s="34"/>
    </x:row>
    <x:row r="762">
      <x:c r="A762" s="34" t="n">
        <x:v>738</x:v>
      </x:c>
      <x:c r="B762" s="39" t="n">
        <x:v>0.48339408042375</x:v>
      </x:c>
      <x:c r="C762" s="1" t="n">
        <x:f>IF(B762&lt;$B$6,1,0)</x:f>
        <x:v>0</x:v>
      </x:c>
      <x:c r="D762" s="1" t="n">
        <x:f>$B$7*$B$8*C762</x:f>
        <x:v>0</x:v>
      </x:c>
      <x:c r="E762" s="17" t="n">
        <x:f>(1-C762)*$B$9-C762*$B$8</x:f>
        <x:v>0.07</x:v>
      </x:c>
      <x:c r="F762" s="34"/>
      <x:c r="G762" s="34"/>
      <x:c r="H762" s="34"/>
      <x:c r="I762" s="34"/>
      <x:c r="J762" s="34"/>
      <x:c r="K762" s="34"/>
      <x:c r="L762" s="34"/>
      <x:c r="M762" s="34"/>
      <x:c r="N762" s="34"/>
      <x:c r="O762" s="34"/>
      <x:c r="P762" s="34"/>
    </x:row>
    <x:row r="763">
      <x:c r="A763" s="34" t="n">
        <x:v>739</x:v>
      </x:c>
      <x:c r="B763" s="39" t="n">
        <x:v>0.7675915391882882</x:v>
      </x:c>
      <x:c r="C763" s="1" t="n">
        <x:f>IF(B763&lt;$B$6,1,0)</x:f>
        <x:v>0</x:v>
      </x:c>
      <x:c r="D763" s="1" t="n">
        <x:f>$B$7*$B$8*C763</x:f>
        <x:v>0</x:v>
      </x:c>
      <x:c r="E763" s="17" t="n">
        <x:f>(1-C763)*$B$9-C763*$B$8</x:f>
        <x:v>0.07</x:v>
      </x:c>
      <x:c r="F763" s="34"/>
      <x:c r="G763" s="34"/>
      <x:c r="H763" s="34"/>
      <x:c r="I763" s="34"/>
      <x:c r="J763" s="34"/>
      <x:c r="K763" s="34"/>
      <x:c r="L763" s="34"/>
      <x:c r="M763" s="34"/>
      <x:c r="N763" s="34"/>
      <x:c r="O763" s="34"/>
      <x:c r="P763" s="34"/>
    </x:row>
    <x:row r="764">
      <x:c r="A764" s="34" t="n">
        <x:v>740</x:v>
      </x:c>
      <x:c r="B764" s="39" t="n">
        <x:v>0.5426415820838884</x:v>
      </x:c>
      <x:c r="C764" s="1" t="n">
        <x:f>IF(B764&lt;$B$6,1,0)</x:f>
        <x:v>0</x:v>
      </x:c>
      <x:c r="D764" s="1" t="n">
        <x:f>$B$7*$B$8*C764</x:f>
        <x:v>0</x:v>
      </x:c>
      <x:c r="E764" s="17" t="n">
        <x:f>(1-C764)*$B$9-C764*$B$8</x:f>
        <x:v>0.07</x:v>
      </x:c>
      <x:c r="F764" s="34"/>
      <x:c r="G764" s="34"/>
      <x:c r="H764" s="34"/>
      <x:c r="I764" s="34"/>
      <x:c r="J764" s="34"/>
      <x:c r="K764" s="34"/>
      <x:c r="L764" s="34"/>
      <x:c r="M764" s="34"/>
      <x:c r="N764" s="34"/>
      <x:c r="O764" s="34"/>
      <x:c r="P764" s="34"/>
    </x:row>
    <x:row r="765">
      <x:c r="A765" s="34" t="n">
        <x:v>741</x:v>
      </x:c>
      <x:c r="B765" s="39" t="n">
        <x:v>0.715292381006293</x:v>
      </x:c>
      <x:c r="C765" s="1" t="n">
        <x:f>IF(B765&lt;$B$6,1,0)</x:f>
        <x:v>0</x:v>
      </x:c>
      <x:c r="D765" s="1" t="n">
        <x:f>$B$7*$B$8*C765</x:f>
        <x:v>0</x:v>
      </x:c>
      <x:c r="E765" s="17" t="n">
        <x:f>(1-C765)*$B$9-C765*$B$8</x:f>
        <x:v>0.07</x:v>
      </x:c>
      <x:c r="F765" s="34"/>
      <x:c r="G765" s="34"/>
      <x:c r="H765" s="34"/>
      <x:c r="I765" s="34"/>
      <x:c r="J765" s="34"/>
      <x:c r="K765" s="34"/>
      <x:c r="L765" s="34"/>
      <x:c r="M765" s="34"/>
      <x:c r="N765" s="34"/>
      <x:c r="O765" s="34"/>
      <x:c r="P765" s="34"/>
    </x:row>
    <x:row r="766">
      <x:c r="A766" s="34" t="n">
        <x:v>742</x:v>
      </x:c>
      <x:c r="B766" s="39" t="n">
        <x:v>0.28636869660113007</x:v>
      </x:c>
      <x:c r="C766" s="1" t="n">
        <x:f>IF(B766&lt;$B$6,1,0)</x:f>
        <x:v>0</x:v>
      </x:c>
      <x:c r="D766" s="1" t="n">
        <x:f>$B$7*$B$8*C766</x:f>
        <x:v>0</x:v>
      </x:c>
      <x:c r="E766" s="17" t="n">
        <x:f>(1-C766)*$B$9-C766*$B$8</x:f>
        <x:v>0.07</x:v>
      </x:c>
      <x:c r="F766" s="34"/>
      <x:c r="G766" s="34"/>
      <x:c r="H766" s="34"/>
      <x:c r="I766" s="34"/>
      <x:c r="J766" s="34"/>
      <x:c r="K766" s="34"/>
      <x:c r="L766" s="34"/>
      <x:c r="M766" s="34"/>
      <x:c r="N766" s="34"/>
      <x:c r="O766" s="34"/>
      <x:c r="P766" s="34"/>
    </x:row>
    <x:row r="767">
      <x:c r="A767" s="34" t="n">
        <x:v>743</x:v>
      </x:c>
      <x:c r="B767" s="39" t="n">
        <x:v>0.09058419277425855</x:v>
      </x:c>
      <x:c r="C767" s="1" t="n">
        <x:f>IF(B767&lt;$B$6,1,0)</x:f>
        <x:v>0</x:v>
      </x:c>
      <x:c r="D767" s="1" t="n">
        <x:f>$B$7*$B$8*C767</x:f>
        <x:v>0</x:v>
      </x:c>
      <x:c r="E767" s="17" t="n">
        <x:f>(1-C767)*$B$9-C767*$B$8</x:f>
        <x:v>0.07</x:v>
      </x:c>
      <x:c r="F767" s="34"/>
      <x:c r="G767" s="34"/>
      <x:c r="H767" s="34"/>
      <x:c r="I767" s="34"/>
      <x:c r="J767" s="34"/>
      <x:c r="K767" s="34"/>
      <x:c r="L767" s="34"/>
      <x:c r="M767" s="34"/>
      <x:c r="N767" s="34"/>
      <x:c r="O767" s="34"/>
      <x:c r="P767" s="34"/>
    </x:row>
    <x:row r="768">
      <x:c r="A768" s="34" t="n">
        <x:v>744</x:v>
      </x:c>
      <x:c r="B768" s="39" t="n">
        <x:v>0.8893517694668844</x:v>
      </x:c>
      <x:c r="C768" s="1" t="n">
        <x:f>IF(B768&lt;$B$6,1,0)</x:f>
        <x:v>0</x:v>
      </x:c>
      <x:c r="D768" s="1" t="n">
        <x:f>$B$7*$B$8*C768</x:f>
        <x:v>0</x:v>
      </x:c>
      <x:c r="E768" s="17" t="n">
        <x:f>(1-C768)*$B$9-C768*$B$8</x:f>
        <x:v>0.07</x:v>
      </x:c>
      <x:c r="F768" s="34"/>
      <x:c r="G768" s="34"/>
      <x:c r="H768" s="34"/>
      <x:c r="I768" s="34"/>
      <x:c r="J768" s="34"/>
      <x:c r="K768" s="34"/>
      <x:c r="L768" s="34"/>
      <x:c r="M768" s="34"/>
      <x:c r="N768" s="34"/>
      <x:c r="O768" s="34"/>
      <x:c r="P768" s="34"/>
    </x:row>
    <x:row r="769">
      <x:c r="A769" s="34" t="n">
        <x:v>745</x:v>
      </x:c>
      <x:c r="B769" s="39" t="n">
        <x:v>0.48994606256019324</x:v>
      </x:c>
      <x:c r="C769" s="1" t="n">
        <x:f>IF(B769&lt;$B$6,1,0)</x:f>
        <x:v>0</x:v>
      </x:c>
      <x:c r="D769" s="1" t="n">
        <x:f>$B$7*$B$8*C769</x:f>
        <x:v>0</x:v>
      </x:c>
      <x:c r="E769" s="17" t="n">
        <x:f>(1-C769)*$B$9-C769*$B$8</x:f>
        <x:v>0.07</x:v>
      </x:c>
      <x:c r="F769" s="34"/>
      <x:c r="G769" s="34"/>
      <x:c r="H769" s="34"/>
      <x:c r="I769" s="34"/>
      <x:c r="J769" s="34"/>
      <x:c r="K769" s="34"/>
      <x:c r="L769" s="34"/>
      <x:c r="M769" s="34"/>
      <x:c r="N769" s="34"/>
      <x:c r="O769" s="34"/>
      <x:c r="P769" s="34"/>
    </x:row>
    <x:row r="770">
      <x:c r="A770" s="34" t="n">
        <x:v>746</x:v>
      </x:c>
      <x:c r="B770" s="39" t="n">
        <x:v>0.7056572024011984</x:v>
      </x:c>
      <x:c r="C770" s="1" t="n">
        <x:f>IF(B770&lt;$B$6,1,0)</x:f>
        <x:v>0</x:v>
      </x:c>
      <x:c r="D770" s="1" t="n">
        <x:f>$B$7*$B$8*C770</x:f>
        <x:v>0</x:v>
      </x:c>
      <x:c r="E770" s="17" t="n">
        <x:f>(1-C770)*$B$9-C770*$B$8</x:f>
        <x:v>0.07</x:v>
      </x:c>
      <x:c r="F770" s="34"/>
      <x:c r="G770" s="34"/>
      <x:c r="H770" s="34"/>
      <x:c r="I770" s="34"/>
      <x:c r="J770" s="34"/>
      <x:c r="K770" s="34"/>
      <x:c r="L770" s="34"/>
      <x:c r="M770" s="34"/>
      <x:c r="N770" s="34"/>
      <x:c r="O770" s="34"/>
      <x:c r="P770" s="34"/>
    </x:row>
    <x:row r="771">
      <x:c r="A771" s="34" t="n">
        <x:v>747</x:v>
      </x:c>
      <x:c r="B771" s="39" t="n">
        <x:v>0.2907010515918955</x:v>
      </x:c>
      <x:c r="C771" s="1" t="n">
        <x:f>IF(B771&lt;$B$6,1,0)</x:f>
        <x:v>0</x:v>
      </x:c>
      <x:c r="D771" s="1" t="n">
        <x:f>$B$7*$B$8*C771</x:f>
        <x:v>0</x:v>
      </x:c>
      <x:c r="E771" s="17" t="n">
        <x:f>(1-C771)*$B$9-C771*$B$8</x:f>
        <x:v>0.07</x:v>
      </x:c>
      <x:c r="F771" s="34"/>
      <x:c r="G771" s="34"/>
      <x:c r="H771" s="34"/>
      <x:c r="I771" s="34"/>
      <x:c r="J771" s="34"/>
      <x:c r="K771" s="34"/>
      <x:c r="L771" s="34"/>
      <x:c r="M771" s="34"/>
      <x:c r="N771" s="34"/>
      <x:c r="O771" s="34"/>
      <x:c r="P771" s="34"/>
    </x:row>
    <x:row r="772">
      <x:c r="A772" s="34" t="n">
        <x:v>748</x:v>
      </x:c>
      <x:c r="B772" s="39" t="n">
        <x:v>0.4037751966388896</x:v>
      </x:c>
      <x:c r="C772" s="1" t="n">
        <x:f>IF(B772&lt;$B$6,1,0)</x:f>
        <x:v>0</x:v>
      </x:c>
      <x:c r="D772" s="1" t="n">
        <x:f>$B$7*$B$8*C772</x:f>
        <x:v>0</x:v>
      </x:c>
      <x:c r="E772" s="17" t="n">
        <x:f>(1-C772)*$B$9-C772*$B$8</x:f>
        <x:v>0.07</x:v>
      </x:c>
      <x:c r="F772" s="34"/>
      <x:c r="G772" s="34"/>
      <x:c r="H772" s="34"/>
      <x:c r="I772" s="34"/>
      <x:c r="J772" s="34"/>
      <x:c r="K772" s="34"/>
      <x:c r="L772" s="34"/>
      <x:c r="M772" s="34"/>
      <x:c r="N772" s="34"/>
      <x:c r="O772" s="34"/>
      <x:c r="P772" s="34"/>
    </x:row>
    <x:row r="773">
      <x:c r="A773" s="34" t="n">
        <x:v>749</x:v>
      </x:c>
      <x:c r="B773" s="39" t="n">
        <x:v>0.14505954447668046</x:v>
      </x:c>
      <x:c r="C773" s="1" t="n">
        <x:f>IF(B773&lt;$B$6,1,0)</x:f>
        <x:v>0</x:v>
      </x:c>
      <x:c r="D773" s="1" t="n">
        <x:f>$B$7*$B$8*C773</x:f>
        <x:v>0</x:v>
      </x:c>
      <x:c r="E773" s="17" t="n">
        <x:f>(1-C773)*$B$9-C773*$B$8</x:f>
        <x:v>0.07</x:v>
      </x:c>
      <x:c r="F773" s="34"/>
      <x:c r="G773" s="34"/>
      <x:c r="H773" s="34"/>
      <x:c r="I773" s="34"/>
      <x:c r="J773" s="34"/>
      <x:c r="K773" s="34"/>
      <x:c r="L773" s="34"/>
      <x:c r="M773" s="34"/>
      <x:c r="N773" s="34"/>
      <x:c r="O773" s="34"/>
      <x:c r="P773" s="34"/>
    </x:row>
    <x:row r="774">
      <x:c r="A774" s="34" t="n">
        <x:v>750</x:v>
      </x:c>
      <x:c r="B774" s="39" t="n">
        <x:v>0.47414424328599125</x:v>
      </x:c>
      <x:c r="C774" s="1" t="n">
        <x:f>IF(B774&lt;$B$6,1,0)</x:f>
        <x:v>0</x:v>
      </x:c>
      <x:c r="D774" s="1" t="n">
        <x:f>$B$7*$B$8*C774</x:f>
        <x:v>0</x:v>
      </x:c>
      <x:c r="E774" s="17" t="n">
        <x:f>(1-C774)*$B$9-C774*$B$8</x:f>
        <x:v>0.07</x:v>
      </x:c>
      <x:c r="F774" s="34"/>
      <x:c r="G774" s="34"/>
      <x:c r="H774" s="34"/>
      <x:c r="I774" s="34"/>
      <x:c r="J774" s="34"/>
      <x:c r="K774" s="34"/>
      <x:c r="L774" s="34"/>
      <x:c r="M774" s="34"/>
      <x:c r="N774" s="34"/>
      <x:c r="O774" s="34"/>
      <x:c r="P774" s="34"/>
    </x:row>
    <x:row r="775">
      <x:c r="A775" s="34" t="n">
        <x:v>751</x:v>
      </x:c>
      <x:c r="B775" s="39" t="n">
        <x:v>0.18242981133516878</x:v>
      </x:c>
      <x:c r="C775" s="1" t="n">
        <x:f>IF(B775&lt;$B$6,1,0)</x:f>
        <x:v>0</x:v>
      </x:c>
      <x:c r="D775" s="1" t="n">
        <x:f>$B$7*$B$8*C775</x:f>
        <x:v>0</x:v>
      </x:c>
      <x:c r="E775" s="17" t="n">
        <x:f>(1-C775)*$B$9-C775*$B$8</x:f>
        <x:v>0.07</x:v>
      </x:c>
      <x:c r="F775" s="34"/>
      <x:c r="G775" s="34"/>
      <x:c r="H775" s="34"/>
      <x:c r="I775" s="34"/>
      <x:c r="J775" s="34"/>
      <x:c r="K775" s="34"/>
      <x:c r="L775" s="34"/>
      <x:c r="M775" s="34"/>
      <x:c r="N775" s="34"/>
      <x:c r="O775" s="34"/>
      <x:c r="P775" s="34"/>
    </x:row>
    <x:row r="776">
      <x:c r="A776" s="34" t="n">
        <x:v>752</x:v>
      </x:c>
      <x:c r="B776" s="39" t="n">
        <x:v>0.21758686855901033</x:v>
      </x:c>
      <x:c r="C776" s="1" t="n">
        <x:f>IF(B776&lt;$B$6,1,0)</x:f>
        <x:v>0</x:v>
      </x:c>
      <x:c r="D776" s="1" t="n">
        <x:f>$B$7*$B$8*C776</x:f>
        <x:v>0</x:v>
      </x:c>
      <x:c r="E776" s="17" t="n">
        <x:f>(1-C776)*$B$9-C776*$B$8</x:f>
        <x:v>0.07</x:v>
      </x:c>
      <x:c r="F776" s="34"/>
      <x:c r="G776" s="34"/>
      <x:c r="H776" s="34"/>
      <x:c r="I776" s="34"/>
      <x:c r="J776" s="34"/>
      <x:c r="K776" s="34"/>
      <x:c r="L776" s="34"/>
      <x:c r="M776" s="34"/>
      <x:c r="N776" s="34"/>
      <x:c r="O776" s="34"/>
      <x:c r="P776" s="34"/>
    </x:row>
    <x:row r="777">
      <x:c r="A777" s="34" t="n">
        <x:v>753</x:v>
      </x:c>
      <x:c r="B777" s="39" t="n">
        <x:v>0.01826238341163844</x:v>
      </x:c>
      <x:c r="C777" s="1" t="n">
        <x:f>IF(B777&lt;$B$6,1,0)</x:f>
        <x:v>1</x:v>
      </x:c>
      <x:c r="D777" s="1" t="n">
        <x:f>$B$7*$B$8*C777</x:f>
        <x:v>60</x:v>
      </x:c>
      <x:c r="E777" s="17" t="n">
        <x:f>(1-C777)*$B$9-C777*$B$8</x:f>
        <x:v>-0.6</x:v>
      </x:c>
      <x:c r="F777" s="34"/>
      <x:c r="G777" s="34"/>
      <x:c r="H777" s="34"/>
      <x:c r="I777" s="34"/>
      <x:c r="J777" s="34"/>
      <x:c r="K777" s="34"/>
      <x:c r="L777" s="34"/>
      <x:c r="M777" s="34"/>
      <x:c r="N777" s="34"/>
      <x:c r="O777" s="34"/>
      <x:c r="P777" s="34"/>
    </x:row>
    <x:row r="778">
      <x:c r="A778" s="34" t="n">
        <x:v>754</x:v>
      </x:c>
      <x:c r="B778" s="39" t="n">
        <x:v>0.42962245421949774</x:v>
      </x:c>
      <x:c r="C778" s="1" t="n">
        <x:f>IF(B778&lt;$B$6,1,0)</x:f>
        <x:v>0</x:v>
      </x:c>
      <x:c r="D778" s="1" t="n">
        <x:f>$B$7*$B$8*C778</x:f>
        <x:v>0</x:v>
      </x:c>
      <x:c r="E778" s="17" t="n">
        <x:f>(1-C778)*$B$9-C778*$B$8</x:f>
        <x:v>0.07</x:v>
      </x:c>
      <x:c r="F778" s="34"/>
      <x:c r="G778" s="34"/>
      <x:c r="H778" s="34"/>
      <x:c r="I778" s="34"/>
      <x:c r="J778" s="34"/>
      <x:c r="K778" s="34"/>
      <x:c r="L778" s="34"/>
      <x:c r="M778" s="34"/>
      <x:c r="N778" s="34"/>
      <x:c r="O778" s="34"/>
      <x:c r="P778" s="34"/>
    </x:row>
    <x:row r="779">
      <x:c r="A779" s="34" t="n">
        <x:v>755</x:v>
      </x:c>
      <x:c r="B779" s="39" t="n">
        <x:v>0.5514839062234387</x:v>
      </x:c>
      <x:c r="C779" s="1" t="n">
        <x:f>IF(B779&lt;$B$6,1,0)</x:f>
        <x:v>0</x:v>
      </x:c>
      <x:c r="D779" s="1" t="n">
        <x:f>$B$7*$B$8*C779</x:f>
        <x:v>0</x:v>
      </x:c>
      <x:c r="E779" s="17" t="n">
        <x:f>(1-C779)*$B$9-C779*$B$8</x:f>
        <x:v>0.07</x:v>
      </x:c>
      <x:c r="F779" s="34"/>
      <x:c r="G779" s="34"/>
      <x:c r="H779" s="34"/>
      <x:c r="I779" s="34"/>
      <x:c r="J779" s="34"/>
      <x:c r="K779" s="34"/>
      <x:c r="L779" s="34"/>
      <x:c r="M779" s="34"/>
      <x:c r="N779" s="34"/>
      <x:c r="O779" s="34"/>
      <x:c r="P779" s="34"/>
    </x:row>
    <x:row r="780">
      <x:c r="A780" s="34" t="n">
        <x:v>756</x:v>
      </x:c>
      <x:c r="B780" s="39" t="n">
        <x:v>0.9848807660164312</x:v>
      </x:c>
      <x:c r="C780" s="1" t="n">
        <x:f>IF(B780&lt;$B$6,1,0)</x:f>
        <x:v>0</x:v>
      </x:c>
      <x:c r="D780" s="1" t="n">
        <x:f>$B$7*$B$8*C780</x:f>
        <x:v>0</x:v>
      </x:c>
      <x:c r="E780" s="17" t="n">
        <x:f>(1-C780)*$B$9-C780*$B$8</x:f>
        <x:v>0.07</x:v>
      </x:c>
      <x:c r="F780" s="34"/>
      <x:c r="G780" s="34"/>
      <x:c r="H780" s="34"/>
      <x:c r="I780" s="34"/>
      <x:c r="J780" s="34"/>
      <x:c r="K780" s="34"/>
      <x:c r="L780" s="34"/>
      <x:c r="M780" s="34"/>
      <x:c r="N780" s="34"/>
      <x:c r="O780" s="34"/>
      <x:c r="P780" s="34"/>
    </x:row>
    <x:row r="781">
      <x:c r="A781" s="34" t="n">
        <x:v>757</x:v>
      </x:c>
      <x:c r="B781" s="39" t="n">
        <x:v>0.8929276968119666</x:v>
      </x:c>
      <x:c r="C781" s="1" t="n">
        <x:f>IF(B781&lt;$B$6,1,0)</x:f>
        <x:v>0</x:v>
      </x:c>
      <x:c r="D781" s="1" t="n">
        <x:f>$B$7*$B$8*C781</x:f>
        <x:v>0</x:v>
      </x:c>
      <x:c r="E781" s="17" t="n">
        <x:f>(1-C781)*$B$9-C781*$B$8</x:f>
        <x:v>0.07</x:v>
      </x:c>
      <x:c r="F781" s="34"/>
      <x:c r="G781" s="34"/>
      <x:c r="H781" s="34"/>
      <x:c r="I781" s="34"/>
      <x:c r="J781" s="34"/>
      <x:c r="K781" s="34"/>
      <x:c r="L781" s="34"/>
      <x:c r="M781" s="34"/>
      <x:c r="N781" s="34"/>
      <x:c r="O781" s="34"/>
      <x:c r="P781" s="34"/>
    </x:row>
    <x:row r="782">
      <x:c r="A782" s="34" t="n">
        <x:v>758</x:v>
      </x:c>
      <x:c r="B782" s="39" t="n">
        <x:v>0.7104101354489103</x:v>
      </x:c>
      <x:c r="C782" s="1" t="n">
        <x:f>IF(B782&lt;$B$6,1,0)</x:f>
        <x:v>0</x:v>
      </x:c>
      <x:c r="D782" s="1" t="n">
        <x:f>$B$7*$B$8*C782</x:f>
        <x:v>0</x:v>
      </x:c>
      <x:c r="E782" s="17" t="n">
        <x:f>(1-C782)*$B$9-C782*$B$8</x:f>
        <x:v>0.07</x:v>
      </x:c>
      <x:c r="F782" s="34"/>
      <x:c r="G782" s="34"/>
      <x:c r="H782" s="34"/>
      <x:c r="I782" s="34"/>
      <x:c r="J782" s="34"/>
      <x:c r="K782" s="34"/>
      <x:c r="L782" s="34"/>
      <x:c r="M782" s="34"/>
      <x:c r="N782" s="34"/>
      <x:c r="O782" s="34"/>
      <x:c r="P782" s="34"/>
    </x:row>
    <x:row r="783">
      <x:c r="A783" s="34" t="n">
        <x:v>759</x:v>
      </x:c>
      <x:c r="B783" s="39" t="n">
        <x:v>0.6665822941577062</x:v>
      </x:c>
      <x:c r="C783" s="1" t="n">
        <x:f>IF(B783&lt;$B$6,1,0)</x:f>
        <x:v>0</x:v>
      </x:c>
      <x:c r="D783" s="1" t="n">
        <x:f>$B$7*$B$8*C783</x:f>
        <x:v>0</x:v>
      </x:c>
      <x:c r="E783" s="17" t="n">
        <x:f>(1-C783)*$B$9-C783*$B$8</x:f>
        <x:v>0.07</x:v>
      </x:c>
      <x:c r="F783" s="34"/>
      <x:c r="G783" s="34"/>
      <x:c r="H783" s="34"/>
      <x:c r="I783" s="34"/>
      <x:c r="J783" s="34"/>
      <x:c r="K783" s="34"/>
      <x:c r="L783" s="34"/>
      <x:c r="M783" s="34"/>
      <x:c r="N783" s="34"/>
      <x:c r="O783" s="34"/>
      <x:c r="P783" s="34"/>
    </x:row>
    <x:row r="784">
      <x:c r="A784" s="34" t="n">
        <x:v>760</x:v>
      </x:c>
      <x:c r="B784" s="39" t="n">
        <x:v>0.12905705266166478</x:v>
      </x:c>
      <x:c r="C784" s="1" t="n">
        <x:f>IF(B784&lt;$B$6,1,0)</x:f>
        <x:v>0</x:v>
      </x:c>
      <x:c r="D784" s="1" t="n">
        <x:f>$B$7*$B$8*C784</x:f>
        <x:v>0</x:v>
      </x:c>
      <x:c r="E784" s="17" t="n">
        <x:f>(1-C784)*$B$9-C784*$B$8</x:f>
        <x:v>0.07</x:v>
      </x:c>
      <x:c r="F784" s="34"/>
      <x:c r="G784" s="34"/>
      <x:c r="H784" s="34"/>
      <x:c r="I784" s="34"/>
      <x:c r="J784" s="34"/>
      <x:c r="K784" s="34"/>
      <x:c r="L784" s="34"/>
      <x:c r="M784" s="34"/>
      <x:c r="N784" s="34"/>
      <x:c r="O784" s="34"/>
      <x:c r="P784" s="34"/>
    </x:row>
    <x:row r="785">
      <x:c r="A785" s="34" t="n">
        <x:v>761</x:v>
      </x:c>
      <x:c r="B785" s="39" t="n">
        <x:v>0.92645585432183</x:v>
      </x:c>
      <x:c r="C785" s="1" t="n">
        <x:f>IF(B785&lt;$B$6,1,0)</x:f>
        <x:v>0</x:v>
      </x:c>
      <x:c r="D785" s="1" t="n">
        <x:f>$B$7*$B$8*C785</x:f>
        <x:v>0</x:v>
      </x:c>
      <x:c r="E785" s="17" t="n">
        <x:f>(1-C785)*$B$9-C785*$B$8</x:f>
        <x:v>0.07</x:v>
      </x:c>
      <x:c r="F785" s="34"/>
      <x:c r="G785" s="34"/>
      <x:c r="H785" s="34"/>
      <x:c r="I785" s="34"/>
      <x:c r="J785" s="34"/>
      <x:c r="K785" s="34"/>
      <x:c r="L785" s="34"/>
      <x:c r="M785" s="34"/>
      <x:c r="N785" s="34"/>
      <x:c r="O785" s="34"/>
      <x:c r="P785" s="34"/>
    </x:row>
    <x:row r="786">
      <x:c r="A786" s="34" t="n">
        <x:v>762</x:v>
      </x:c>
      <x:c r="B786" s="39" t="n">
        <x:v>0.16678924078587443</x:v>
      </x:c>
      <x:c r="C786" s="1" t="n">
        <x:f>IF(B786&lt;$B$6,1,0)</x:f>
        <x:v>0</x:v>
      </x:c>
      <x:c r="D786" s="1" t="n">
        <x:f>$B$7*$B$8*C786</x:f>
        <x:v>0</x:v>
      </x:c>
      <x:c r="E786" s="17" t="n">
        <x:f>(1-C786)*$B$9-C786*$B$8</x:f>
        <x:v>0.07</x:v>
      </x:c>
      <x:c r="F786" s="34"/>
      <x:c r="G786" s="34"/>
      <x:c r="H786" s="34"/>
      <x:c r="I786" s="34"/>
      <x:c r="J786" s="34"/>
      <x:c r="K786" s="34"/>
      <x:c r="L786" s="34"/>
      <x:c r="M786" s="34"/>
      <x:c r="N786" s="34"/>
      <x:c r="O786" s="34"/>
      <x:c r="P786" s="34"/>
    </x:row>
    <x:row r="787">
      <x:c r="A787" s="34" t="n">
        <x:v>763</x:v>
      </x:c>
      <x:c r="B787" s="39" t="n">
        <x:v>0.09689330437686294</x:v>
      </x:c>
      <x:c r="C787" s="1" t="n">
        <x:f>IF(B787&lt;$B$6,1,0)</x:f>
        <x:v>0</x:v>
      </x:c>
      <x:c r="D787" s="1" t="n">
        <x:f>$B$7*$B$8*C787</x:f>
        <x:v>0</x:v>
      </x:c>
      <x:c r="E787" s="17" t="n">
        <x:f>(1-C787)*$B$9-C787*$B$8</x:f>
        <x:v>0.07</x:v>
      </x:c>
      <x:c r="F787" s="34"/>
      <x:c r="G787" s="34"/>
      <x:c r="H787" s="34"/>
      <x:c r="I787" s="34"/>
      <x:c r="J787" s="34"/>
      <x:c r="K787" s="34"/>
      <x:c r="L787" s="34"/>
      <x:c r="M787" s="34"/>
      <x:c r="N787" s="34"/>
      <x:c r="O787" s="34"/>
      <x:c r="P787" s="34"/>
    </x:row>
    <x:row r="788">
      <x:c r="A788" s="34" t="n">
        <x:v>764</x:v>
      </x:c>
      <x:c r="B788" s="39" t="n">
        <x:v>0.563342094537802</x:v>
      </x:c>
      <x:c r="C788" s="1" t="n">
        <x:f>IF(B788&lt;$B$6,1,0)</x:f>
        <x:v>0</x:v>
      </x:c>
      <x:c r="D788" s="1" t="n">
        <x:f>$B$7*$B$8*C788</x:f>
        <x:v>0</x:v>
      </x:c>
      <x:c r="E788" s="17" t="n">
        <x:f>(1-C788)*$B$9-C788*$B$8</x:f>
        <x:v>0.07</x:v>
      </x:c>
      <x:c r="F788" s="34"/>
      <x:c r="G788" s="34"/>
      <x:c r="H788" s="34"/>
      <x:c r="I788" s="34"/>
      <x:c r="J788" s="34"/>
      <x:c r="K788" s="34"/>
      <x:c r="L788" s="34"/>
      <x:c r="M788" s="34"/>
      <x:c r="N788" s="34"/>
      <x:c r="O788" s="34"/>
      <x:c r="P788" s="34"/>
    </x:row>
    <x:row r="789">
      <x:c r="A789" s="34" t="n">
        <x:v>765</x:v>
      </x:c>
      <x:c r="B789" s="39" t="n">
        <x:v>0.23578473168890923</x:v>
      </x:c>
      <x:c r="C789" s="1" t="n">
        <x:f>IF(B789&lt;$B$6,1,0)</x:f>
        <x:v>0</x:v>
      </x:c>
      <x:c r="D789" s="1" t="n">
        <x:f>$B$7*$B$8*C789</x:f>
        <x:v>0</x:v>
      </x:c>
      <x:c r="E789" s="17" t="n">
        <x:f>(1-C789)*$B$9-C789*$B$8</x:f>
        <x:v>0.07</x:v>
      </x:c>
      <x:c r="F789" s="34"/>
      <x:c r="G789" s="34"/>
      <x:c r="H789" s="34"/>
      <x:c r="I789" s="34"/>
      <x:c r="J789" s="34"/>
      <x:c r="K789" s="34"/>
      <x:c r="L789" s="34"/>
      <x:c r="M789" s="34"/>
      <x:c r="N789" s="34"/>
      <x:c r="O789" s="34"/>
      <x:c r="P789" s="34"/>
    </x:row>
    <x:row r="790">
      <x:c r="A790" s="34" t="n">
        <x:v>766</x:v>
      </x:c>
      <x:c r="B790" s="39" t="n">
        <x:v>0.8163886783877388</x:v>
      </x:c>
      <x:c r="C790" s="1" t="n">
        <x:f>IF(B790&lt;$B$6,1,0)</x:f>
        <x:v>0</x:v>
      </x:c>
      <x:c r="D790" s="1" t="n">
        <x:f>$B$7*$B$8*C790</x:f>
        <x:v>0</x:v>
      </x:c>
      <x:c r="E790" s="17" t="n">
        <x:f>(1-C790)*$B$9-C790*$B$8</x:f>
        <x:v>0.07</x:v>
      </x:c>
      <x:c r="F790" s="34"/>
      <x:c r="G790" s="34"/>
      <x:c r="H790" s="34"/>
      <x:c r="I790" s="34"/>
      <x:c r="J790" s="34"/>
      <x:c r="K790" s="34"/>
      <x:c r="L790" s="34"/>
      <x:c r="M790" s="34"/>
      <x:c r="N790" s="34"/>
      <x:c r="O790" s="34"/>
      <x:c r="P790" s="34"/>
    </x:row>
    <x:row r="791">
      <x:c r="A791" s="34" t="n">
        <x:v>767</x:v>
      </x:c>
      <x:c r="B791" s="39" t="n">
        <x:v>0.6007675476139411</x:v>
      </x:c>
      <x:c r="C791" s="1" t="n">
        <x:f>IF(B791&lt;$B$6,1,0)</x:f>
        <x:v>0</x:v>
      </x:c>
      <x:c r="D791" s="1" t="n">
        <x:f>$B$7*$B$8*C791</x:f>
        <x:v>0</x:v>
      </x:c>
      <x:c r="E791" s="17" t="n">
        <x:f>(1-C791)*$B$9-C791*$B$8</x:f>
        <x:v>0.07</x:v>
      </x:c>
      <x:c r="F791" s="34"/>
      <x:c r="G791" s="34"/>
      <x:c r="H791" s="34"/>
      <x:c r="I791" s="34"/>
      <x:c r="J791" s="34"/>
      <x:c r="K791" s="34"/>
      <x:c r="L791" s="34"/>
      <x:c r="M791" s="34"/>
      <x:c r="N791" s="34"/>
      <x:c r="O791" s="34"/>
      <x:c r="P791" s="34"/>
    </x:row>
    <x:row r="792">
      <x:c r="A792" s="34" t="n">
        <x:v>768</x:v>
      </x:c>
      <x:c r="B792" s="39" t="n">
        <x:v>0.8380662921117619</x:v>
      </x:c>
      <x:c r="C792" s="1" t="n">
        <x:f>IF(B792&lt;$B$6,1,0)</x:f>
        <x:v>0</x:v>
      </x:c>
      <x:c r="D792" s="1" t="n">
        <x:f>$B$7*$B$8*C792</x:f>
        <x:v>0</x:v>
      </x:c>
      <x:c r="E792" s="17" t="n">
        <x:f>(1-C792)*$B$9-C792*$B$8</x:f>
        <x:v>0.07</x:v>
      </x:c>
      <x:c r="F792" s="34"/>
      <x:c r="G792" s="34"/>
      <x:c r="H792" s="34"/>
      <x:c r="I792" s="34"/>
      <x:c r="J792" s="34"/>
      <x:c r="K792" s="34"/>
      <x:c r="L792" s="34"/>
      <x:c r="M792" s="34"/>
      <x:c r="N792" s="34"/>
      <x:c r="O792" s="34"/>
      <x:c r="P792" s="34"/>
    </x:row>
    <x:row r="793">
      <x:c r="A793" s="34" t="n">
        <x:v>769</x:v>
      </x:c>
      <x:c r="B793" s="39" t="n">
        <x:v>0.5307515271706507</x:v>
      </x:c>
      <x:c r="C793" s="1" t="n">
        <x:f>IF(B793&lt;$B$6,1,0)</x:f>
        <x:v>0</x:v>
      </x:c>
      <x:c r="D793" s="1" t="n">
        <x:f>$B$7*$B$8*C793</x:f>
        <x:v>0</x:v>
      </x:c>
      <x:c r="E793" s="17" t="n">
        <x:f>(1-C793)*$B$9-C793*$B$8</x:f>
        <x:v>0.07</x:v>
      </x:c>
      <x:c r="F793" s="34"/>
      <x:c r="G793" s="34"/>
      <x:c r="H793" s="34"/>
      <x:c r="I793" s="34"/>
      <x:c r="J793" s="34"/>
      <x:c r="K793" s="34"/>
      <x:c r="L793" s="34"/>
      <x:c r="M793" s="34"/>
      <x:c r="N793" s="34"/>
      <x:c r="O793" s="34"/>
      <x:c r="P793" s="34"/>
    </x:row>
    <x:row r="794">
      <x:c r="A794" s="34" t="n">
        <x:v>770</x:v>
      </x:c>
      <x:c r="B794" s="39" t="n">
        <x:v>0.42163792403880507</x:v>
      </x:c>
      <x:c r="C794" s="1" t="n">
        <x:f>IF(B794&lt;$B$6,1,0)</x:f>
        <x:v>0</x:v>
      </x:c>
      <x:c r="D794" s="1" t="n">
        <x:f>$B$7*$B$8*C794</x:f>
        <x:v>0</x:v>
      </x:c>
      <x:c r="E794" s="17" t="n">
        <x:f>(1-C794)*$B$9-C794*$B$8</x:f>
        <x:v>0.07</x:v>
      </x:c>
      <x:c r="F794" s="34"/>
      <x:c r="G794" s="34"/>
      <x:c r="H794" s="34"/>
      <x:c r="I794" s="34"/>
      <x:c r="J794" s="34"/>
      <x:c r="K794" s="34"/>
      <x:c r="L794" s="34"/>
      <x:c r="M794" s="34"/>
      <x:c r="N794" s="34"/>
      <x:c r="O794" s="34"/>
      <x:c r="P794" s="34"/>
    </x:row>
    <x:row r="795">
      <x:c r="A795" s="34" t="n">
        <x:v>771</x:v>
      </x:c>
      <x:c r="B795" s="39" t="n">
        <x:v>0.10138488875236362</x:v>
      </x:c>
      <x:c r="C795" s="1" t="n">
        <x:f>IF(B795&lt;$B$6,1,0)</x:f>
        <x:v>0</x:v>
      </x:c>
      <x:c r="D795" s="1" t="n">
        <x:f>$B$7*$B$8*C795</x:f>
        <x:v>0</x:v>
      </x:c>
      <x:c r="E795" s="17" t="n">
        <x:f>(1-C795)*$B$9-C795*$B$8</x:f>
        <x:v>0.07</x:v>
      </x:c>
      <x:c r="F795" s="34"/>
      <x:c r="G795" s="34"/>
      <x:c r="H795" s="34"/>
      <x:c r="I795" s="34"/>
      <x:c r="J795" s="34"/>
      <x:c r="K795" s="34"/>
      <x:c r="L795" s="34"/>
      <x:c r="M795" s="34"/>
      <x:c r="N795" s="34"/>
      <x:c r="O795" s="34"/>
      <x:c r="P795" s="34"/>
    </x:row>
    <x:row r="796">
      <x:c r="A796" s="34" t="n">
        <x:v>772</x:v>
      </x:c>
      <x:c r="B796" s="39" t="n">
        <x:v>0.9178247248055413</x:v>
      </x:c>
      <x:c r="C796" s="1" t="n">
        <x:f>IF(B796&lt;$B$6,1,0)</x:f>
        <x:v>0</x:v>
      </x:c>
      <x:c r="D796" s="1" t="n">
        <x:f>$B$7*$B$8*C796</x:f>
        <x:v>0</x:v>
      </x:c>
      <x:c r="E796" s="17" t="n">
        <x:f>(1-C796)*$B$9-C796*$B$8</x:f>
        <x:v>0.07</x:v>
      </x:c>
      <x:c r="F796" s="34"/>
      <x:c r="G796" s="34"/>
      <x:c r="H796" s="34"/>
      <x:c r="I796" s="34"/>
      <x:c r="J796" s="34"/>
      <x:c r="K796" s="34"/>
      <x:c r="L796" s="34"/>
      <x:c r="M796" s="34"/>
      <x:c r="N796" s="34"/>
      <x:c r="O796" s="34"/>
      <x:c r="P796" s="34"/>
    </x:row>
    <x:row r="797">
      <x:c r="A797" s="34" t="n">
        <x:v>773</x:v>
      </x:c>
      <x:c r="B797" s="39" t="n">
        <x:v>0.4359311404405162</x:v>
      </x:c>
      <x:c r="C797" s="1" t="n">
        <x:f>IF(B797&lt;$B$6,1,0)</x:f>
        <x:v>0</x:v>
      </x:c>
      <x:c r="D797" s="1" t="n">
        <x:f>$B$7*$B$8*C797</x:f>
        <x:v>0</x:v>
      </x:c>
      <x:c r="E797" s="17" t="n">
        <x:f>(1-C797)*$B$9-C797*$B$8</x:f>
        <x:v>0.07</x:v>
      </x:c>
      <x:c r="F797" s="34"/>
      <x:c r="G797" s="34"/>
      <x:c r="H797" s="34"/>
      <x:c r="I797" s="34"/>
      <x:c r="J797" s="34"/>
      <x:c r="K797" s="34"/>
      <x:c r="L797" s="34"/>
      <x:c r="M797" s="34"/>
      <x:c r="N797" s="34"/>
      <x:c r="O797" s="34"/>
      <x:c r="P797" s="34"/>
    </x:row>
    <x:row r="798">
      <x:c r="A798" s="34" t="n">
        <x:v>774</x:v>
      </x:c>
      <x:c r="B798" s="39" t="n">
        <x:v>0.5174159469315782</x:v>
      </x:c>
      <x:c r="C798" s="1" t="n">
        <x:f>IF(B798&lt;$B$6,1,0)</x:f>
        <x:v>0</x:v>
      </x:c>
      <x:c r="D798" s="1" t="n">
        <x:f>$B$7*$B$8*C798</x:f>
        <x:v>0</x:v>
      </x:c>
      <x:c r="E798" s="17" t="n">
        <x:f>(1-C798)*$B$9-C798*$B$8</x:f>
        <x:v>0.07</x:v>
      </x:c>
      <x:c r="F798" s="34"/>
      <x:c r="G798" s="34"/>
      <x:c r="H798" s="34"/>
      <x:c r="I798" s="34"/>
      <x:c r="J798" s="34"/>
      <x:c r="K798" s="34"/>
      <x:c r="L798" s="34"/>
      <x:c r="M798" s="34"/>
      <x:c r="N798" s="34"/>
      <x:c r="O798" s="34"/>
      <x:c r="P798" s="34"/>
    </x:row>
    <x:row r="799">
      <x:c r="A799" s="34" t="n">
        <x:v>775</x:v>
      </x:c>
      <x:c r="B799" s="39" t="n">
        <x:v>0.014940481982193887</x:v>
      </x:c>
      <x:c r="C799" s="1" t="n">
        <x:f>IF(B799&lt;$B$6,1,0)</x:f>
        <x:v>1</x:v>
      </x:c>
      <x:c r="D799" s="1" t="n">
        <x:f>$B$7*$B$8*C799</x:f>
        <x:v>60</x:v>
      </x:c>
      <x:c r="E799" s="17" t="n">
        <x:f>(1-C799)*$B$9-C799*$B$8</x:f>
        <x:v>-0.6</x:v>
      </x:c>
      <x:c r="F799" s="34"/>
      <x:c r="G799" s="34"/>
      <x:c r="H799" s="34"/>
      <x:c r="I799" s="34"/>
      <x:c r="J799" s="34"/>
      <x:c r="K799" s="34"/>
      <x:c r="L799" s="34"/>
      <x:c r="M799" s="34"/>
      <x:c r="N799" s="34"/>
      <x:c r="O799" s="34"/>
      <x:c r="P799" s="34"/>
    </x:row>
    <x:row r="800">
      <x:c r="A800" s="34" t="n">
        <x:v>776</x:v>
      </x:c>
      <x:c r="B800" s="39" t="n">
        <x:v>0.04164560802746564</x:v>
      </x:c>
      <x:c r="C800" s="1" t="n">
        <x:f>IF(B800&lt;$B$6,1,0)</x:f>
        <x:v>0</x:v>
      </x:c>
      <x:c r="D800" s="1" t="n">
        <x:f>$B$7*$B$8*C800</x:f>
        <x:v>0</x:v>
      </x:c>
      <x:c r="E800" s="17" t="n">
        <x:f>(1-C800)*$B$9-C800*$B$8</x:f>
        <x:v>0.07</x:v>
      </x:c>
      <x:c r="F800" s="34"/>
      <x:c r="G800" s="34"/>
      <x:c r="H800" s="34"/>
      <x:c r="I800" s="34"/>
      <x:c r="J800" s="34"/>
      <x:c r="K800" s="34"/>
      <x:c r="L800" s="34"/>
      <x:c r="M800" s="34"/>
      <x:c r="N800" s="34"/>
      <x:c r="O800" s="34"/>
      <x:c r="P800" s="34"/>
    </x:row>
    <x:row r="801">
      <x:c r="A801" s="34" t="n">
        <x:v>777</x:v>
      </x:c>
      <x:c r="B801" s="39" t="n">
        <x:v>0.3915761139942333</x:v>
      </x:c>
      <x:c r="C801" s="1" t="n">
        <x:f>IF(B801&lt;$B$6,1,0)</x:f>
        <x:v>0</x:v>
      </x:c>
      <x:c r="D801" s="1" t="n">
        <x:f>$B$7*$B$8*C801</x:f>
        <x:v>0</x:v>
      </x:c>
      <x:c r="E801" s="17" t="n">
        <x:f>(1-C801)*$B$9-C801*$B$8</x:f>
        <x:v>0.07</x:v>
      </x:c>
      <x:c r="F801" s="34"/>
      <x:c r="G801" s="34"/>
      <x:c r="H801" s="34"/>
      <x:c r="I801" s="34"/>
      <x:c r="J801" s="34"/>
      <x:c r="K801" s="34"/>
      <x:c r="L801" s="34"/>
      <x:c r="M801" s="34"/>
      <x:c r="N801" s="34"/>
      <x:c r="O801" s="34"/>
      <x:c r="P801" s="34"/>
    </x:row>
    <x:row r="802">
      <x:c r="A802" s="34" t="n">
        <x:v>778</x:v>
      </x:c>
      <x:c r="B802" s="39" t="n">
        <x:v>0.4670204479480162</x:v>
      </x:c>
      <x:c r="C802" s="1" t="n">
        <x:f>IF(B802&lt;$B$6,1,0)</x:f>
        <x:v>0</x:v>
      </x:c>
      <x:c r="D802" s="1" t="n">
        <x:f>$B$7*$B$8*C802</x:f>
        <x:v>0</x:v>
      </x:c>
      <x:c r="E802" s="17" t="n">
        <x:f>(1-C802)*$B$9-C802*$B$8</x:f>
        <x:v>0.07</x:v>
      </x:c>
      <x:c r="F802" s="34"/>
      <x:c r="G802" s="34"/>
      <x:c r="H802" s="34"/>
      <x:c r="I802" s="34"/>
      <x:c r="J802" s="34"/>
      <x:c r="K802" s="34"/>
      <x:c r="L802" s="34"/>
      <x:c r="M802" s="34"/>
      <x:c r="N802" s="34"/>
      <x:c r="O802" s="34"/>
      <x:c r="P802" s="34"/>
    </x:row>
    <x:row r="803">
      <x:c r="A803" s="34" t="n">
        <x:v>779</x:v>
      </x:c>
      <x:c r="B803" s="39" t="n">
        <x:v>0.44699486845638603</x:v>
      </x:c>
      <x:c r="C803" s="1" t="n">
        <x:f>IF(B803&lt;$B$6,1,0)</x:f>
        <x:v>0</x:v>
      </x:c>
      <x:c r="D803" s="1" t="n">
        <x:f>$B$7*$B$8*C803</x:f>
        <x:v>0</x:v>
      </x:c>
      <x:c r="E803" s="17" t="n">
        <x:f>(1-C803)*$B$9-C803*$B$8</x:f>
        <x:v>0.07</x:v>
      </x:c>
      <x:c r="F803" s="34"/>
      <x:c r="G803" s="34"/>
      <x:c r="H803" s="34"/>
      <x:c r="I803" s="34"/>
      <x:c r="J803" s="34"/>
      <x:c r="K803" s="34"/>
      <x:c r="L803" s="34"/>
      <x:c r="M803" s="34"/>
      <x:c r="N803" s="34"/>
      <x:c r="O803" s="34"/>
      <x:c r="P803" s="34"/>
    </x:row>
    <x:row r="804">
      <x:c r="A804" s="34" t="n">
        <x:v>780</x:v>
      </x:c>
      <x:c r="B804" s="39" t="n">
        <x:v>0.3692915627034381</x:v>
      </x:c>
      <x:c r="C804" s="1" t="n">
        <x:f>IF(B804&lt;$B$6,1,0)</x:f>
        <x:v>0</x:v>
      </x:c>
      <x:c r="D804" s="1" t="n">
        <x:f>$B$7*$B$8*C804</x:f>
        <x:v>0</x:v>
      </x:c>
      <x:c r="E804" s="17" t="n">
        <x:f>(1-C804)*$B$9-C804*$B$8</x:f>
        <x:v>0.07</x:v>
      </x:c>
      <x:c r="F804" s="34"/>
      <x:c r="G804" s="34"/>
      <x:c r="H804" s="34"/>
      <x:c r="I804" s="34"/>
      <x:c r="J804" s="34"/>
      <x:c r="K804" s="34"/>
      <x:c r="L804" s="34"/>
      <x:c r="M804" s="34"/>
      <x:c r="N804" s="34"/>
      <x:c r="O804" s="34"/>
      <x:c r="P804" s="34"/>
    </x:row>
    <x:row r="805">
      <x:c r="A805" s="34" t="n">
        <x:v>781</x:v>
      </x:c>
      <x:c r="B805" s="39" t="n">
        <x:v>0.27428313705604523</x:v>
      </x:c>
      <x:c r="C805" s="1" t="n">
        <x:f>IF(B805&lt;$B$6,1,0)</x:f>
        <x:v>0</x:v>
      </x:c>
      <x:c r="D805" s="1" t="n">
        <x:f>$B$7*$B$8*C805</x:f>
        <x:v>0</x:v>
      </x:c>
      <x:c r="E805" s="17" t="n">
        <x:f>(1-C805)*$B$9-C805*$B$8</x:f>
        <x:v>0.07</x:v>
      </x:c>
      <x:c r="F805" s="34"/>
      <x:c r="G805" s="34"/>
      <x:c r="H805" s="34"/>
      <x:c r="I805" s="34"/>
      <x:c r="J805" s="34"/>
      <x:c r="K805" s="34"/>
      <x:c r="L805" s="34"/>
      <x:c r="M805" s="34"/>
      <x:c r="N805" s="34"/>
      <x:c r="O805" s="34"/>
      <x:c r="P805" s="34"/>
    </x:row>
    <x:row r="806">
      <x:c r="A806" s="34" t="n">
        <x:v>782</x:v>
      </x:c>
      <x:c r="B806" s="39" t="n">
        <x:v>0.3745824104407802</x:v>
      </x:c>
      <x:c r="C806" s="1" t="n">
        <x:f>IF(B806&lt;$B$6,1,0)</x:f>
        <x:v>0</x:v>
      </x:c>
      <x:c r="D806" s="1" t="n">
        <x:f>$B$7*$B$8*C806</x:f>
        <x:v>0</x:v>
      </x:c>
      <x:c r="E806" s="17" t="n">
        <x:f>(1-C806)*$B$9-C806*$B$8</x:f>
        <x:v>0.07</x:v>
      </x:c>
      <x:c r="F806" s="34"/>
      <x:c r="G806" s="34"/>
      <x:c r="H806" s="34"/>
      <x:c r="I806" s="34"/>
      <x:c r="J806" s="34"/>
      <x:c r="K806" s="34"/>
      <x:c r="L806" s="34"/>
      <x:c r="M806" s="34"/>
      <x:c r="N806" s="34"/>
      <x:c r="O806" s="34"/>
      <x:c r="P806" s="34"/>
    </x:row>
    <x:row r="807">
      <x:c r="A807" s="34" t="n">
        <x:v>783</x:v>
      </x:c>
      <x:c r="B807" s="39" t="n">
        <x:v>0.022613136447034776</x:v>
      </x:c>
      <x:c r="C807" s="1" t="n">
        <x:f>IF(B807&lt;$B$6,1,0)</x:f>
        <x:v>0</x:v>
      </x:c>
      <x:c r="D807" s="1" t="n">
        <x:f>$B$7*$B$8*C807</x:f>
        <x:v>0</x:v>
      </x:c>
      <x:c r="E807" s="17" t="n">
        <x:f>(1-C807)*$B$9-C807*$B$8</x:f>
        <x:v>0.07</x:v>
      </x:c>
      <x:c r="F807" s="34"/>
      <x:c r="G807" s="34"/>
      <x:c r="H807" s="34"/>
      <x:c r="I807" s="34"/>
      <x:c r="J807" s="34"/>
      <x:c r="K807" s="34"/>
      <x:c r="L807" s="34"/>
      <x:c r="M807" s="34"/>
      <x:c r="N807" s="34"/>
      <x:c r="O807" s="34"/>
      <x:c r="P807" s="34"/>
    </x:row>
    <x:row r="808">
      <x:c r="A808" s="34" t="n">
        <x:v>784</x:v>
      </x:c>
      <x:c r="B808" s="39" t="n">
        <x:v>0.36681869730819017</x:v>
      </x:c>
      <x:c r="C808" s="1" t="n">
        <x:f>IF(B808&lt;$B$6,1,0)</x:f>
        <x:v>0</x:v>
      </x:c>
      <x:c r="D808" s="1" t="n">
        <x:f>$B$7*$B$8*C808</x:f>
        <x:v>0</x:v>
      </x:c>
      <x:c r="E808" s="17" t="n">
        <x:f>(1-C808)*$B$9-C808*$B$8</x:f>
        <x:v>0.07</x:v>
      </x:c>
      <x:c r="F808" s="34"/>
      <x:c r="G808" s="34"/>
      <x:c r="H808" s="34"/>
      <x:c r="I808" s="34"/>
      <x:c r="J808" s="34"/>
      <x:c r="K808" s="34"/>
      <x:c r="L808" s="34"/>
      <x:c r="M808" s="34"/>
      <x:c r="N808" s="34"/>
      <x:c r="O808" s="34"/>
      <x:c r="P808" s="34"/>
    </x:row>
    <x:row r="809">
      <x:c r="A809" s="34" t="n">
        <x:v>785</x:v>
      </x:c>
      <x:c r="B809" s="39" t="n">
        <x:v>0.12801111198496073</x:v>
      </x:c>
      <x:c r="C809" s="1" t="n">
        <x:f>IF(B809&lt;$B$6,1,0)</x:f>
        <x:v>0</x:v>
      </x:c>
      <x:c r="D809" s="1" t="n">
        <x:f>$B$7*$B$8*C809</x:f>
        <x:v>0</x:v>
      </x:c>
      <x:c r="E809" s="17" t="n">
        <x:f>(1-C809)*$B$9-C809*$B$8</x:f>
        <x:v>0.07</x:v>
      </x:c>
      <x:c r="F809" s="34"/>
      <x:c r="G809" s="34"/>
      <x:c r="H809" s="34"/>
      <x:c r="I809" s="34"/>
      <x:c r="J809" s="34"/>
      <x:c r="K809" s="34"/>
      <x:c r="L809" s="34"/>
      <x:c r="M809" s="34"/>
      <x:c r="N809" s="34"/>
      <x:c r="O809" s="34"/>
      <x:c r="P809" s="34"/>
    </x:row>
    <x:row r="810">
      <x:c r="A810" s="34" t="n">
        <x:v>786</x:v>
      </x:c>
      <x:c r="B810" s="39" t="n">
        <x:v>0.9320509635144845</x:v>
      </x:c>
      <x:c r="C810" s="1" t="n">
        <x:f>IF(B810&lt;$B$6,1,0)</x:f>
        <x:v>0</x:v>
      </x:c>
      <x:c r="D810" s="1" t="n">
        <x:f>$B$7*$B$8*C810</x:f>
        <x:v>0</x:v>
      </x:c>
      <x:c r="E810" s="17" t="n">
        <x:f>(1-C810)*$B$9-C810*$B$8</x:f>
        <x:v>0.07</x:v>
      </x:c>
      <x:c r="F810" s="34"/>
      <x:c r="G810" s="34"/>
      <x:c r="H810" s="34"/>
      <x:c r="I810" s="34"/>
      <x:c r="J810" s="34"/>
      <x:c r="K810" s="34"/>
      <x:c r="L810" s="34"/>
      <x:c r="M810" s="34"/>
      <x:c r="N810" s="34"/>
      <x:c r="O810" s="34"/>
      <x:c r="P810" s="34"/>
    </x:row>
    <x:row r="811">
      <x:c r="A811" s="34" t="n">
        <x:v>787</x:v>
      </x:c>
      <x:c r="B811" s="39" t="n">
        <x:v>0.3659181440016255</x:v>
      </x:c>
      <x:c r="C811" s="1" t="n">
        <x:f>IF(B811&lt;$B$6,1,0)</x:f>
        <x:v>0</x:v>
      </x:c>
      <x:c r="D811" s="1" t="n">
        <x:f>$B$7*$B$8*C811</x:f>
        <x:v>0</x:v>
      </x:c>
      <x:c r="E811" s="17" t="n">
        <x:f>(1-C811)*$B$9-C811*$B$8</x:f>
        <x:v>0.07</x:v>
      </x:c>
      <x:c r="F811" s="34"/>
      <x:c r="G811" s="34"/>
      <x:c r="H811" s="34"/>
      <x:c r="I811" s="34"/>
      <x:c r="J811" s="34"/>
      <x:c r="K811" s="34"/>
      <x:c r="L811" s="34"/>
      <x:c r="M811" s="34"/>
      <x:c r="N811" s="34"/>
      <x:c r="O811" s="34"/>
      <x:c r="P811" s="34"/>
    </x:row>
    <x:row r="812">
      <x:c r="A812" s="34" t="n">
        <x:v>788</x:v>
      </x:c>
      <x:c r="B812" s="39" t="n">
        <x:v>0.1345185023965314</x:v>
      </x:c>
      <x:c r="C812" s="1" t="n">
        <x:f>IF(B812&lt;$B$6,1,0)</x:f>
        <x:v>0</x:v>
      </x:c>
      <x:c r="D812" s="1" t="n">
        <x:f>$B$7*$B$8*C812</x:f>
        <x:v>0</x:v>
      </x:c>
      <x:c r="E812" s="17" t="n">
        <x:f>(1-C812)*$B$9-C812*$B$8</x:f>
        <x:v>0.07</x:v>
      </x:c>
      <x:c r="F812" s="34"/>
      <x:c r="G812" s="34"/>
      <x:c r="H812" s="34"/>
      <x:c r="I812" s="34"/>
      <x:c r="J812" s="34"/>
      <x:c r="K812" s="34"/>
      <x:c r="L812" s="34"/>
      <x:c r="M812" s="34"/>
      <x:c r="N812" s="34"/>
      <x:c r="O812" s="34"/>
      <x:c r="P812" s="34"/>
    </x:row>
    <x:row r="813">
      <x:c r="A813" s="34" t="n">
        <x:v>789</x:v>
      </x:c>
      <x:c r="B813" s="39" t="n">
        <x:v>0.6460757831810042</x:v>
      </x:c>
      <x:c r="C813" s="1" t="n">
        <x:f>IF(B813&lt;$B$6,1,0)</x:f>
        <x:v>0</x:v>
      </x:c>
      <x:c r="D813" s="1" t="n">
        <x:f>$B$7*$B$8*C813</x:f>
        <x:v>0</x:v>
      </x:c>
      <x:c r="E813" s="17" t="n">
        <x:f>(1-C813)*$B$9-C813*$B$8</x:f>
        <x:v>0.07</x:v>
      </x:c>
      <x:c r="F813" s="34"/>
      <x:c r="G813" s="34"/>
      <x:c r="H813" s="34"/>
      <x:c r="I813" s="34"/>
      <x:c r="J813" s="34"/>
      <x:c r="K813" s="34"/>
      <x:c r="L813" s="34"/>
      <x:c r="M813" s="34"/>
      <x:c r="N813" s="34"/>
      <x:c r="O813" s="34"/>
      <x:c r="P813" s="34"/>
    </x:row>
    <x:row r="814">
      <x:c r="A814" s="34" t="n">
        <x:v>790</x:v>
      </x:c>
      <x:c r="B814" s="39" t="n">
        <x:v>0.5288735578069463</x:v>
      </x:c>
      <x:c r="C814" s="1" t="n">
        <x:f>IF(B814&lt;$B$6,1,0)</x:f>
        <x:v>0</x:v>
      </x:c>
      <x:c r="D814" s="1" t="n">
        <x:f>$B$7*$B$8*C814</x:f>
        <x:v>0</x:v>
      </x:c>
      <x:c r="E814" s="17" t="n">
        <x:f>(1-C814)*$B$9-C814*$B$8</x:f>
        <x:v>0.07</x:v>
      </x:c>
      <x:c r="F814" s="34"/>
      <x:c r="G814" s="34"/>
      <x:c r="H814" s="34"/>
      <x:c r="I814" s="34"/>
      <x:c r="J814" s="34"/>
      <x:c r="K814" s="34"/>
      <x:c r="L814" s="34"/>
      <x:c r="M814" s="34"/>
      <x:c r="N814" s="34"/>
      <x:c r="O814" s="34"/>
      <x:c r="P814" s="34"/>
    </x:row>
    <x:row r="815">
      <x:c r="A815" s="34" t="n">
        <x:v>791</x:v>
      </x:c>
      <x:c r="B815" s="39" t="n">
        <x:v>0.4946828040992841</x:v>
      </x:c>
      <x:c r="C815" s="1" t="n">
        <x:f>IF(B815&lt;$B$6,1,0)</x:f>
        <x:v>0</x:v>
      </x:c>
      <x:c r="D815" s="1" t="n">
        <x:f>$B$7*$B$8*C815</x:f>
        <x:v>0</x:v>
      </x:c>
      <x:c r="E815" s="17" t="n">
        <x:f>(1-C815)*$B$9-C815*$B$8</x:f>
        <x:v>0.07</x:v>
      </x:c>
      <x:c r="F815" s="34"/>
      <x:c r="G815" s="34"/>
      <x:c r="H815" s="34"/>
      <x:c r="I815" s="34"/>
      <x:c r="J815" s="34"/>
      <x:c r="K815" s="34"/>
      <x:c r="L815" s="34"/>
      <x:c r="M815" s="34"/>
      <x:c r="N815" s="34"/>
      <x:c r="O815" s="34"/>
      <x:c r="P815" s="34"/>
    </x:row>
    <x:row r="816">
      <x:c r="A816" s="34" t="n">
        <x:v>792</x:v>
      </x:c>
      <x:c r="B816" s="39" t="n">
        <x:v>0.1303675576345995</x:v>
      </x:c>
      <x:c r="C816" s="1" t="n">
        <x:f>IF(B816&lt;$B$6,1,0)</x:f>
        <x:v>0</x:v>
      </x:c>
      <x:c r="D816" s="1" t="n">
        <x:f>$B$7*$B$8*C816</x:f>
        <x:v>0</x:v>
      </x:c>
      <x:c r="E816" s="17" t="n">
        <x:f>(1-C816)*$B$9-C816*$B$8</x:f>
        <x:v>0.07</x:v>
      </x:c>
      <x:c r="F816" s="34"/>
      <x:c r="G816" s="34"/>
      <x:c r="H816" s="34"/>
      <x:c r="I816" s="34"/>
      <x:c r="J816" s="34"/>
      <x:c r="K816" s="34"/>
      <x:c r="L816" s="34"/>
      <x:c r="M816" s="34"/>
      <x:c r="N816" s="34"/>
      <x:c r="O816" s="34"/>
      <x:c r="P816" s="34"/>
    </x:row>
    <x:row r="817">
      <x:c r="A817" s="34" t="n">
        <x:v>793</x:v>
      </x:c>
      <x:c r="B817" s="39" t="n">
        <x:v>0.29474592849146575</x:v>
      </x:c>
      <x:c r="C817" s="1" t="n">
        <x:f>IF(B817&lt;$B$6,1,0)</x:f>
        <x:v>0</x:v>
      </x:c>
      <x:c r="D817" s="1" t="n">
        <x:f>$B$7*$B$8*C817</x:f>
        <x:v>0</x:v>
      </x:c>
      <x:c r="E817" s="17" t="n">
        <x:f>(1-C817)*$B$9-C817*$B$8</x:f>
        <x:v>0.07</x:v>
      </x:c>
      <x:c r="F817" s="34"/>
      <x:c r="G817" s="34"/>
      <x:c r="H817" s="34"/>
      <x:c r="I817" s="34"/>
      <x:c r="J817" s="34"/>
      <x:c r="K817" s="34"/>
      <x:c r="L817" s="34"/>
      <x:c r="M817" s="34"/>
      <x:c r="N817" s="34"/>
      <x:c r="O817" s="34"/>
      <x:c r="P817" s="34"/>
    </x:row>
    <x:row r="818">
      <x:c r="A818" s="34" t="n">
        <x:v>794</x:v>
      </x:c>
      <x:c r="B818" s="39" t="n">
        <x:v>0.20249645377043635</x:v>
      </x:c>
      <x:c r="C818" s="1" t="n">
        <x:f>IF(B818&lt;$B$6,1,0)</x:f>
        <x:v>0</x:v>
      </x:c>
      <x:c r="D818" s="1" t="n">
        <x:f>$B$7*$B$8*C818</x:f>
        <x:v>0</x:v>
      </x:c>
      <x:c r="E818" s="17" t="n">
        <x:f>(1-C818)*$B$9-C818*$B$8</x:f>
        <x:v>0.07</x:v>
      </x:c>
      <x:c r="F818" s="34"/>
      <x:c r="G818" s="34"/>
      <x:c r="H818" s="34"/>
      <x:c r="I818" s="34"/>
      <x:c r="J818" s="34"/>
      <x:c r="K818" s="34"/>
      <x:c r="L818" s="34"/>
      <x:c r="M818" s="34"/>
      <x:c r="N818" s="34"/>
      <x:c r="O818" s="34"/>
      <x:c r="P818" s="34"/>
    </x:row>
    <x:row r="819">
      <x:c r="A819" s="34" t="n">
        <x:v>795</x:v>
      </x:c>
      <x:c r="B819" s="39" t="n">
        <x:v>0.6455864323070273</x:v>
      </x:c>
      <x:c r="C819" s="1" t="n">
        <x:f>IF(B819&lt;$B$6,1,0)</x:f>
        <x:v>0</x:v>
      </x:c>
      <x:c r="D819" s="1" t="n">
        <x:f>$B$7*$B$8*C819</x:f>
        <x:v>0</x:v>
      </x:c>
      <x:c r="E819" s="17" t="n">
        <x:f>(1-C819)*$B$9-C819*$B$8</x:f>
        <x:v>0.07</x:v>
      </x:c>
      <x:c r="F819" s="34"/>
      <x:c r="G819" s="34"/>
      <x:c r="H819" s="34"/>
      <x:c r="I819" s="34"/>
      <x:c r="J819" s="34"/>
      <x:c r="K819" s="34"/>
      <x:c r="L819" s="34"/>
      <x:c r="M819" s="34"/>
      <x:c r="N819" s="34"/>
      <x:c r="O819" s="34"/>
      <x:c r="P819" s="34"/>
    </x:row>
    <x:row r="820">
      <x:c r="A820" s="34" t="n">
        <x:v>796</x:v>
      </x:c>
      <x:c r="B820" s="39" t="n">
        <x:v>0.9921100513311103</x:v>
      </x:c>
      <x:c r="C820" s="1" t="n">
        <x:f>IF(B820&lt;$B$6,1,0)</x:f>
        <x:v>0</x:v>
      </x:c>
      <x:c r="D820" s="1" t="n">
        <x:f>$B$7*$B$8*C820</x:f>
        <x:v>0</x:v>
      </x:c>
      <x:c r="E820" s="17" t="n">
        <x:f>(1-C820)*$B$9-C820*$B$8</x:f>
        <x:v>0.07</x:v>
      </x:c>
      <x:c r="F820" s="34"/>
      <x:c r="G820" s="34"/>
      <x:c r="H820" s="34"/>
      <x:c r="I820" s="34"/>
      <x:c r="J820" s="34"/>
      <x:c r="K820" s="34"/>
      <x:c r="L820" s="34"/>
      <x:c r="M820" s="34"/>
      <x:c r="N820" s="34"/>
      <x:c r="O820" s="34"/>
      <x:c r="P820" s="34"/>
    </x:row>
    <x:row r="821">
      <x:c r="A821" s="34" t="n">
        <x:v>797</x:v>
      </x:c>
      <x:c r="B821" s="39" t="n">
        <x:v>0.21906611311715096</x:v>
      </x:c>
      <x:c r="C821" s="1" t="n">
        <x:f>IF(B821&lt;$B$6,1,0)</x:f>
        <x:v>0</x:v>
      </x:c>
      <x:c r="D821" s="1" t="n">
        <x:f>$B$7*$B$8*C821</x:f>
        <x:v>0</x:v>
      </x:c>
      <x:c r="E821" s="17" t="n">
        <x:f>(1-C821)*$B$9-C821*$B$8</x:f>
        <x:v>0.07</x:v>
      </x:c>
      <x:c r="F821" s="34"/>
      <x:c r="G821" s="34"/>
      <x:c r="H821" s="34"/>
      <x:c r="I821" s="34"/>
      <x:c r="J821" s="34"/>
      <x:c r="K821" s="34"/>
      <x:c r="L821" s="34"/>
      <x:c r="M821" s="34"/>
      <x:c r="N821" s="34"/>
      <x:c r="O821" s="34"/>
      <x:c r="P821" s="34"/>
    </x:row>
    <x:row r="822">
      <x:c r="A822" s="34" t="n">
        <x:v>798</x:v>
      </x:c>
      <x:c r="B822" s="39" t="n">
        <x:v>0.2578105224529281</x:v>
      </x:c>
      <x:c r="C822" s="1" t="n">
        <x:f>IF(B822&lt;$B$6,1,0)</x:f>
        <x:v>0</x:v>
      </x:c>
      <x:c r="D822" s="1" t="n">
        <x:f>$B$7*$B$8*C822</x:f>
        <x:v>0</x:v>
      </x:c>
      <x:c r="E822" s="17" t="n">
        <x:f>(1-C822)*$B$9-C822*$B$8</x:f>
        <x:v>0.07</x:v>
      </x:c>
      <x:c r="F822" s="34"/>
      <x:c r="G822" s="34"/>
      <x:c r="H822" s="34"/>
      <x:c r="I822" s="34"/>
      <x:c r="J822" s="34"/>
      <x:c r="K822" s="34"/>
      <x:c r="L822" s="34"/>
      <x:c r="M822" s="34"/>
      <x:c r="N822" s="34"/>
      <x:c r="O822" s="34"/>
      <x:c r="P822" s="34"/>
    </x:row>
    <x:row r="823">
      <x:c r="A823" s="34" t="n">
        <x:v>799</x:v>
      </x:c>
      <x:c r="B823" s="39" t="n">
        <x:v>0.2957601569360122</x:v>
      </x:c>
      <x:c r="C823" s="1" t="n">
        <x:f>IF(B823&lt;$B$6,1,0)</x:f>
        <x:v>0</x:v>
      </x:c>
      <x:c r="D823" s="1" t="n">
        <x:f>$B$7*$B$8*C823</x:f>
        <x:v>0</x:v>
      </x:c>
      <x:c r="E823" s="17" t="n">
        <x:f>(1-C823)*$B$9-C823*$B$8</x:f>
        <x:v>0.07</x:v>
      </x:c>
      <x:c r="F823" s="34"/>
      <x:c r="G823" s="34"/>
      <x:c r="H823" s="34"/>
      <x:c r="I823" s="34"/>
      <x:c r="J823" s="34"/>
      <x:c r="K823" s="34"/>
      <x:c r="L823" s="34"/>
      <x:c r="M823" s="34"/>
      <x:c r="N823" s="34"/>
      <x:c r="O823" s="34"/>
      <x:c r="P823" s="34"/>
    </x:row>
    <x:row r="824">
      <x:c r="A824" s="34" t="n">
        <x:v>800</x:v>
      </x:c>
      <x:c r="B824" s="39" t="n">
        <x:v>0.4110981124686077</x:v>
      </x:c>
      <x:c r="C824" s="1" t="n">
        <x:f>IF(B824&lt;$B$6,1,0)</x:f>
        <x:v>0</x:v>
      </x:c>
      <x:c r="D824" s="1" t="n">
        <x:f>$B$7*$B$8*C824</x:f>
        <x:v>0</x:v>
      </x:c>
      <x:c r="E824" s="17" t="n">
        <x:f>(1-C824)*$B$9-C824*$B$8</x:f>
        <x:v>0.07</x:v>
      </x:c>
      <x:c r="F824" s="34"/>
      <x:c r="G824" s="34"/>
      <x:c r="H824" s="34"/>
      <x:c r="I824" s="34"/>
      <x:c r="J824" s="34"/>
      <x:c r="K824" s="34"/>
      <x:c r="L824" s="34"/>
      <x:c r="M824" s="34"/>
      <x:c r="N824" s="34"/>
      <x:c r="O824" s="34"/>
      <x:c r="P824" s="34"/>
    </x:row>
    <x:row r="825">
      <x:c r="A825" s="34" t="n">
        <x:v>801</x:v>
      </x:c>
      <x:c r="B825" s="39" t="n">
        <x:v>0.32153100601863116</x:v>
      </x:c>
      <x:c r="C825" s="1" t="n">
        <x:f>IF(B825&lt;$B$6,1,0)</x:f>
        <x:v>0</x:v>
      </x:c>
      <x:c r="D825" s="1" t="n">
        <x:f>$B$7*$B$8*C825</x:f>
        <x:v>0</x:v>
      </x:c>
      <x:c r="E825" s="17" t="n">
        <x:f>(1-C825)*$B$9-C825*$B$8</x:f>
        <x:v>0.07</x:v>
      </x:c>
      <x:c r="F825" s="34"/>
      <x:c r="G825" s="34"/>
      <x:c r="H825" s="34"/>
      <x:c r="I825" s="34"/>
      <x:c r="J825" s="34"/>
      <x:c r="K825" s="34"/>
      <x:c r="L825" s="34"/>
      <x:c r="M825" s="34"/>
      <x:c r="N825" s="34"/>
      <x:c r="O825" s="34"/>
      <x:c r="P825" s="34"/>
    </x:row>
    <x:row r="826">
      <x:c r="A826" s="34" t="n">
        <x:v>802</x:v>
      </x:c>
      <x:c r="B826" s="39" t="n">
        <x:v>0.6336673587793484</x:v>
      </x:c>
      <x:c r="C826" s="1" t="n">
        <x:f>IF(B826&lt;$B$6,1,0)</x:f>
        <x:v>0</x:v>
      </x:c>
      <x:c r="D826" s="1" t="n">
        <x:f>$B$7*$B$8*C826</x:f>
        <x:v>0</x:v>
      </x:c>
      <x:c r="E826" s="17" t="n">
        <x:f>(1-C826)*$B$9-C826*$B$8</x:f>
        <x:v>0.07</x:v>
      </x:c>
      <x:c r="F826" s="34"/>
      <x:c r="G826" s="34"/>
      <x:c r="H826" s="34"/>
      <x:c r="I826" s="34"/>
      <x:c r="J826" s="34"/>
      <x:c r="K826" s="34"/>
      <x:c r="L826" s="34"/>
      <x:c r="M826" s="34"/>
      <x:c r="N826" s="34"/>
      <x:c r="O826" s="34"/>
      <x:c r="P826" s="34"/>
    </x:row>
    <x:row r="827">
      <x:c r="A827" s="34" t="n">
        <x:v>803</x:v>
      </x:c>
      <x:c r="B827" s="39" t="n">
        <x:v>0.39624639169778675</x:v>
      </x:c>
      <x:c r="C827" s="1" t="n">
        <x:f>IF(B827&lt;$B$6,1,0)</x:f>
        <x:v>0</x:v>
      </x:c>
      <x:c r="D827" s="1" t="n">
        <x:f>$B$7*$B$8*C827</x:f>
        <x:v>0</x:v>
      </x:c>
      <x:c r="E827" s="17" t="n">
        <x:f>(1-C827)*$B$9-C827*$B$8</x:f>
        <x:v>0.07</x:v>
      </x:c>
      <x:c r="F827" s="34"/>
      <x:c r="G827" s="34"/>
      <x:c r="H827" s="34"/>
      <x:c r="I827" s="34"/>
      <x:c r="J827" s="34"/>
      <x:c r="K827" s="34"/>
      <x:c r="L827" s="34"/>
      <x:c r="M827" s="34"/>
      <x:c r="N827" s="34"/>
      <x:c r="O827" s="34"/>
      <x:c r="P827" s="34"/>
    </x:row>
    <x:row r="828">
      <x:c r="A828" s="34" t="n">
        <x:v>804</x:v>
      </x:c>
      <x:c r="B828" s="39" t="n">
        <x:v>0.26101495523471385</x:v>
      </x:c>
      <x:c r="C828" s="1" t="n">
        <x:f>IF(B828&lt;$B$6,1,0)</x:f>
        <x:v>0</x:v>
      </x:c>
      <x:c r="D828" s="1" t="n">
        <x:f>$B$7*$B$8*C828</x:f>
        <x:v>0</x:v>
      </x:c>
      <x:c r="E828" s="17" t="n">
        <x:f>(1-C828)*$B$9-C828*$B$8</x:f>
        <x:v>0.07</x:v>
      </x:c>
      <x:c r="F828" s="34"/>
      <x:c r="G828" s="34"/>
      <x:c r="H828" s="34"/>
      <x:c r="I828" s="34"/>
      <x:c r="J828" s="34"/>
      <x:c r="K828" s="34"/>
      <x:c r="L828" s="34"/>
      <x:c r="M828" s="34"/>
      <x:c r="N828" s="34"/>
      <x:c r="O828" s="34"/>
      <x:c r="P828" s="34"/>
    </x:row>
    <x:row r="829">
      <x:c r="A829" s="34" t="n">
        <x:v>805</x:v>
      </x:c>
      <x:c r="B829" s="39" t="n">
        <x:v>0.15423625882249326</x:v>
      </x:c>
      <x:c r="C829" s="1" t="n">
        <x:f>IF(B829&lt;$B$6,1,0)</x:f>
        <x:v>0</x:v>
      </x:c>
      <x:c r="D829" s="1" t="n">
        <x:f>$B$7*$B$8*C829</x:f>
        <x:v>0</x:v>
      </x:c>
      <x:c r="E829" s="17" t="n">
        <x:f>(1-C829)*$B$9-C829*$B$8</x:f>
        <x:v>0.07</x:v>
      </x:c>
      <x:c r="F829" s="34"/>
      <x:c r="G829" s="34"/>
      <x:c r="H829" s="34"/>
      <x:c r="I829" s="34"/>
      <x:c r="J829" s="34"/>
      <x:c r="K829" s="34"/>
      <x:c r="L829" s="34"/>
      <x:c r="M829" s="34"/>
      <x:c r="N829" s="34"/>
      <x:c r="O829" s="34"/>
      <x:c r="P829" s="34"/>
    </x:row>
    <x:row r="830">
      <x:c r="A830" s="34" t="n">
        <x:v>806</x:v>
      </x:c>
      <x:c r="B830" s="39" t="n">
        <x:v>0.34459070733282715</x:v>
      </x:c>
      <x:c r="C830" s="1" t="n">
        <x:f>IF(B830&lt;$B$6,1,0)</x:f>
        <x:v>0</x:v>
      </x:c>
      <x:c r="D830" s="1" t="n">
        <x:f>$B$7*$B$8*C830</x:f>
        <x:v>0</x:v>
      </x:c>
      <x:c r="E830" s="17" t="n">
        <x:f>(1-C830)*$B$9-C830*$B$8</x:f>
        <x:v>0.07</x:v>
      </x:c>
      <x:c r="F830" s="34"/>
      <x:c r="G830" s="34"/>
      <x:c r="H830" s="34"/>
      <x:c r="I830" s="34"/>
      <x:c r="J830" s="34"/>
      <x:c r="K830" s="34"/>
      <x:c r="L830" s="34"/>
      <x:c r="M830" s="34"/>
      <x:c r="N830" s="34"/>
      <x:c r="O830" s="34"/>
      <x:c r="P830" s="34"/>
    </x:row>
    <x:row r="831">
      <x:c r="A831" s="34" t="n">
        <x:v>807</x:v>
      </x:c>
      <x:c r="B831" s="39" t="n">
        <x:v>0.08299737086053938</x:v>
      </x:c>
      <x:c r="C831" s="1" t="n">
        <x:f>IF(B831&lt;$B$6,1,0)</x:f>
        <x:v>0</x:v>
      </x:c>
      <x:c r="D831" s="1" t="n">
        <x:f>$B$7*$B$8*C831</x:f>
        <x:v>0</x:v>
      </x:c>
      <x:c r="E831" s="17" t="n">
        <x:f>(1-C831)*$B$9-C831*$B$8</x:f>
        <x:v>0.07</x:v>
      </x:c>
      <x:c r="F831" s="34"/>
      <x:c r="G831" s="34"/>
      <x:c r="H831" s="34"/>
      <x:c r="I831" s="34"/>
      <x:c r="J831" s="34"/>
      <x:c r="K831" s="34"/>
      <x:c r="L831" s="34"/>
      <x:c r="M831" s="34"/>
      <x:c r="N831" s="34"/>
      <x:c r="O831" s="34"/>
      <x:c r="P831" s="34"/>
    </x:row>
    <x:row r="832">
      <x:c r="A832" s="34" t="n">
        <x:v>808</x:v>
      </x:c>
      <x:c r="B832" s="39" t="n">
        <x:v>0.4346058360533789</x:v>
      </x:c>
      <x:c r="C832" s="1" t="n">
        <x:f>IF(B832&lt;$B$6,1,0)</x:f>
        <x:v>0</x:v>
      </x:c>
      <x:c r="D832" s="1" t="n">
        <x:f>$B$7*$B$8*C832</x:f>
        <x:v>0</x:v>
      </x:c>
      <x:c r="E832" s="17" t="n">
        <x:f>(1-C832)*$B$9-C832*$B$8</x:f>
        <x:v>0.07</x:v>
      </x:c>
      <x:c r="F832" s="34"/>
      <x:c r="G832" s="34"/>
      <x:c r="H832" s="34"/>
      <x:c r="I832" s="34"/>
      <x:c r="J832" s="34"/>
      <x:c r="K832" s="34"/>
      <x:c r="L832" s="34"/>
      <x:c r="M832" s="34"/>
      <x:c r="N832" s="34"/>
      <x:c r="O832" s="34"/>
      <x:c r="P832" s="34"/>
    </x:row>
    <x:row r="833">
      <x:c r="A833" s="34" t="n">
        <x:v>809</x:v>
      </x:c>
      <x:c r="B833" s="39" t="n">
        <x:v>0.5151309472275898</x:v>
      </x:c>
      <x:c r="C833" s="1" t="n">
        <x:f>IF(B833&lt;$B$6,1,0)</x:f>
        <x:v>0</x:v>
      </x:c>
      <x:c r="D833" s="1" t="n">
        <x:f>$B$7*$B$8*C833</x:f>
        <x:v>0</x:v>
      </x:c>
      <x:c r="E833" s="17" t="n">
        <x:f>(1-C833)*$B$9-C833*$B$8</x:f>
        <x:v>0.07</x:v>
      </x:c>
      <x:c r="F833" s="34"/>
      <x:c r="G833" s="34"/>
      <x:c r="H833" s="34"/>
      <x:c r="I833" s="34"/>
      <x:c r="J833" s="34"/>
      <x:c r="K833" s="34"/>
      <x:c r="L833" s="34"/>
      <x:c r="M833" s="34"/>
      <x:c r="N833" s="34"/>
      <x:c r="O833" s="34"/>
      <x:c r="P833" s="34"/>
    </x:row>
    <x:row r="834">
      <x:c r="A834" s="34" t="n">
        <x:v>810</x:v>
      </x:c>
      <x:c r="B834" s="39" t="n">
        <x:v>0.5758082006359473</x:v>
      </x:c>
      <x:c r="C834" s="1" t="n">
        <x:f>IF(B834&lt;$B$6,1,0)</x:f>
        <x:v>0</x:v>
      </x:c>
      <x:c r="D834" s="1" t="n">
        <x:f>$B$7*$B$8*C834</x:f>
        <x:v>0</x:v>
      </x:c>
      <x:c r="E834" s="17" t="n">
        <x:f>(1-C834)*$B$9-C834*$B$8</x:f>
        <x:v>0.07</x:v>
      </x:c>
      <x:c r="F834" s="34"/>
      <x:c r="G834" s="34"/>
      <x:c r="H834" s="34"/>
      <x:c r="I834" s="34"/>
      <x:c r="J834" s="34"/>
      <x:c r="K834" s="34"/>
      <x:c r="L834" s="34"/>
      <x:c r="M834" s="34"/>
      <x:c r="N834" s="34"/>
      <x:c r="O834" s="34"/>
      <x:c r="P834" s="34"/>
    </x:row>
    <x:row r="835">
      <x:c r="A835" s="34" t="n">
        <x:v>811</x:v>
      </x:c>
      <x:c r="B835" s="39" t="n">
        <x:v>0.3810377469053492</x:v>
      </x:c>
      <x:c r="C835" s="1" t="n">
        <x:f>IF(B835&lt;$B$6,1,0)</x:f>
        <x:v>0</x:v>
      </x:c>
      <x:c r="D835" s="1" t="n">
        <x:f>$B$7*$B$8*C835</x:f>
        <x:v>0</x:v>
      </x:c>
      <x:c r="E835" s="17" t="n">
        <x:f>(1-C835)*$B$9-C835*$B$8</x:f>
        <x:v>0.07</x:v>
      </x:c>
      <x:c r="F835" s="34"/>
      <x:c r="G835" s="34"/>
      <x:c r="H835" s="34"/>
      <x:c r="I835" s="34"/>
      <x:c r="J835" s="34"/>
      <x:c r="K835" s="34"/>
      <x:c r="L835" s="34"/>
      <x:c r="M835" s="34"/>
      <x:c r="N835" s="34"/>
      <x:c r="O835" s="34"/>
      <x:c r="P835" s="34"/>
    </x:row>
    <x:row r="836">
      <x:c r="A836" s="34" t="n">
        <x:v>812</x:v>
      </x:c>
      <x:c r="B836" s="39" t="n">
        <x:v>0.09154182311613113</x:v>
      </x:c>
      <x:c r="C836" s="1" t="n">
        <x:f>IF(B836&lt;$B$6,1,0)</x:f>
        <x:v>0</x:v>
      </x:c>
      <x:c r="D836" s="1" t="n">
        <x:f>$B$7*$B$8*C836</x:f>
        <x:v>0</x:v>
      </x:c>
      <x:c r="E836" s="17" t="n">
        <x:f>(1-C836)*$B$9-C836*$B$8</x:f>
        <x:v>0.07</x:v>
      </x:c>
      <x:c r="F836" s="34"/>
      <x:c r="G836" s="34"/>
      <x:c r="H836" s="34"/>
      <x:c r="I836" s="34"/>
      <x:c r="J836" s="34"/>
      <x:c r="K836" s="34"/>
      <x:c r="L836" s="34"/>
      <x:c r="M836" s="34"/>
      <x:c r="N836" s="34"/>
      <x:c r="O836" s="34"/>
      <x:c r="P836" s="34"/>
    </x:row>
    <x:row r="837">
      <x:c r="A837" s="34" t="n">
        <x:v>813</x:v>
      </x:c>
      <x:c r="B837" s="39" t="n">
        <x:v>0.8889965749112889</x:v>
      </x:c>
      <x:c r="C837" s="1" t="n">
        <x:f>IF(B837&lt;$B$6,1,0)</x:f>
        <x:v>0</x:v>
      </x:c>
      <x:c r="D837" s="1" t="n">
        <x:f>$B$7*$B$8*C837</x:f>
        <x:v>0</x:v>
      </x:c>
      <x:c r="E837" s="17" t="n">
        <x:f>(1-C837)*$B$9-C837*$B$8</x:f>
        <x:v>0.07</x:v>
      </x:c>
      <x:c r="F837" s="34"/>
      <x:c r="G837" s="34"/>
      <x:c r="H837" s="34"/>
      <x:c r="I837" s="34"/>
      <x:c r="J837" s="34"/>
      <x:c r="K837" s="34"/>
      <x:c r="L837" s="34"/>
      <x:c r="M837" s="34"/>
      <x:c r="N837" s="34"/>
      <x:c r="O837" s="34"/>
      <x:c r="P837" s="34"/>
    </x:row>
    <x:row r="838">
      <x:c r="A838" s="34" t="n">
        <x:v>814</x:v>
      </x:c>
      <x:c r="B838" s="39" t="n">
        <x:v>0.259728409931995</x:v>
      </x:c>
      <x:c r="C838" s="1" t="n">
        <x:f>IF(B838&lt;$B$6,1,0)</x:f>
        <x:v>0</x:v>
      </x:c>
      <x:c r="D838" s="1" t="n">
        <x:f>$B$7*$B$8*C838</x:f>
        <x:v>0</x:v>
      </x:c>
      <x:c r="E838" s="17" t="n">
        <x:f>(1-C838)*$B$9-C838*$B$8</x:f>
        <x:v>0.07</x:v>
      </x:c>
      <x:c r="F838" s="34"/>
      <x:c r="G838" s="34"/>
      <x:c r="H838" s="34"/>
      <x:c r="I838" s="34"/>
      <x:c r="J838" s="34"/>
      <x:c r="K838" s="34"/>
      <x:c r="L838" s="34"/>
      <x:c r="M838" s="34"/>
      <x:c r="N838" s="34"/>
      <x:c r="O838" s="34"/>
      <x:c r="P838" s="34"/>
    </x:row>
    <x:row r="839">
      <x:c r="A839" s="34" t="n">
        <x:v>815</x:v>
      </x:c>
      <x:c r="B839" s="39" t="n">
        <x:v>0.6674162506824359</x:v>
      </x:c>
      <x:c r="C839" s="1" t="n">
        <x:f>IF(B839&lt;$B$6,1,0)</x:f>
        <x:v>0</x:v>
      </x:c>
      <x:c r="D839" s="1" t="n">
        <x:f>$B$7*$B$8*C839</x:f>
        <x:v>0</x:v>
      </x:c>
      <x:c r="E839" s="17" t="n">
        <x:f>(1-C839)*$B$9-C839*$B$8</x:f>
        <x:v>0.07</x:v>
      </x:c>
      <x:c r="F839" s="34"/>
      <x:c r="G839" s="34"/>
      <x:c r="H839" s="34"/>
      <x:c r="I839" s="34"/>
      <x:c r="J839" s="34"/>
      <x:c r="K839" s="34"/>
      <x:c r="L839" s="34"/>
      <x:c r="M839" s="34"/>
      <x:c r="N839" s="34"/>
      <x:c r="O839" s="34"/>
      <x:c r="P839" s="34"/>
    </x:row>
    <x:row r="840">
      <x:c r="A840" s="34" t="n">
        <x:v>816</x:v>
      </x:c>
      <x:c r="B840" s="39" t="n">
        <x:v>0.27054137841332704</x:v>
      </x:c>
      <x:c r="C840" s="1" t="n">
        <x:f>IF(B840&lt;$B$6,1,0)</x:f>
        <x:v>0</x:v>
      </x:c>
      <x:c r="D840" s="1" t="n">
        <x:f>$B$7*$B$8*C840</x:f>
        <x:v>0</x:v>
      </x:c>
      <x:c r="E840" s="17" t="n">
        <x:f>(1-C840)*$B$9-C840*$B$8</x:f>
        <x:v>0.07</x:v>
      </x:c>
      <x:c r="F840" s="34"/>
      <x:c r="G840" s="34"/>
      <x:c r="H840" s="34"/>
      <x:c r="I840" s="34"/>
      <x:c r="J840" s="34"/>
      <x:c r="K840" s="34"/>
      <x:c r="L840" s="34"/>
      <x:c r="M840" s="34"/>
      <x:c r="N840" s="34"/>
      <x:c r="O840" s="34"/>
      <x:c r="P840" s="34"/>
    </x:row>
    <x:row r="841">
      <x:c r="A841" s="34" t="n">
        <x:v>817</x:v>
      </x:c>
      <x:c r="B841" s="39" t="n">
        <x:v>0.12377763993572444</x:v>
      </x:c>
      <x:c r="C841" s="1" t="n">
        <x:f>IF(B841&lt;$B$6,1,0)</x:f>
        <x:v>0</x:v>
      </x:c>
      <x:c r="D841" s="1" t="n">
        <x:f>$B$7*$B$8*C841</x:f>
        <x:v>0</x:v>
      </x:c>
      <x:c r="E841" s="17" t="n">
        <x:f>(1-C841)*$B$9-C841*$B$8</x:f>
        <x:v>0.07</x:v>
      </x:c>
      <x:c r="F841" s="34"/>
      <x:c r="G841" s="34"/>
      <x:c r="H841" s="34"/>
      <x:c r="I841" s="34"/>
      <x:c r="J841" s="34"/>
      <x:c r="K841" s="34"/>
      <x:c r="L841" s="34"/>
      <x:c r="M841" s="34"/>
      <x:c r="N841" s="34"/>
      <x:c r="O841" s="34"/>
      <x:c r="P841" s="34"/>
    </x:row>
    <x:row r="842">
      <x:c r="A842" s="34" t="n">
        <x:v>818</x:v>
      </x:c>
      <x:c r="B842" s="39" t="n">
        <x:v>0.21198820846620947</x:v>
      </x:c>
      <x:c r="C842" s="1" t="n">
        <x:f>IF(B842&lt;$B$6,1,0)</x:f>
        <x:v>0</x:v>
      </x:c>
      <x:c r="D842" s="1" t="n">
        <x:f>$B$7*$B$8*C842</x:f>
        <x:v>0</x:v>
      </x:c>
      <x:c r="E842" s="17" t="n">
        <x:f>(1-C842)*$B$9-C842*$B$8</x:f>
        <x:v>0.07</x:v>
      </x:c>
      <x:c r="F842" s="34"/>
      <x:c r="G842" s="34"/>
      <x:c r="H842" s="34"/>
      <x:c r="I842" s="34"/>
      <x:c r="J842" s="34"/>
      <x:c r="K842" s="34"/>
      <x:c r="L842" s="34"/>
      <x:c r="M842" s="34"/>
      <x:c r="N842" s="34"/>
      <x:c r="O842" s="34"/>
      <x:c r="P842" s="34"/>
    </x:row>
    <x:row r="843">
      <x:c r="A843" s="34" t="n">
        <x:v>819</x:v>
      </x:c>
      <x:c r="B843" s="39" t="n">
        <x:v>0.9085714140674099</x:v>
      </x:c>
      <x:c r="C843" s="1" t="n">
        <x:f>IF(B843&lt;$B$6,1,0)</x:f>
        <x:v>0</x:v>
      </x:c>
      <x:c r="D843" s="1" t="n">
        <x:f>$B$7*$B$8*C843</x:f>
        <x:v>0</x:v>
      </x:c>
      <x:c r="E843" s="17" t="n">
        <x:f>(1-C843)*$B$9-C843*$B$8</x:f>
        <x:v>0.07</x:v>
      </x:c>
      <x:c r="F843" s="34"/>
      <x:c r="G843" s="34"/>
      <x:c r="H843" s="34"/>
      <x:c r="I843" s="34"/>
      <x:c r="J843" s="34"/>
      <x:c r="K843" s="34"/>
      <x:c r="L843" s="34"/>
      <x:c r="M843" s="34"/>
      <x:c r="N843" s="34"/>
      <x:c r="O843" s="34"/>
      <x:c r="P843" s="34"/>
    </x:row>
    <x:row r="844">
      <x:c r="A844" s="34" t="n">
        <x:v>820</x:v>
      </x:c>
      <x:c r="B844" s="39" t="n">
        <x:v>0.06887475226540118</x:v>
      </x:c>
      <x:c r="C844" s="1" t="n">
        <x:f>IF(B844&lt;$B$6,1,0)</x:f>
        <x:v>0</x:v>
      </x:c>
      <x:c r="D844" s="1" t="n">
        <x:f>$B$7*$B$8*C844</x:f>
        <x:v>0</x:v>
      </x:c>
      <x:c r="E844" s="17" t="n">
        <x:f>(1-C844)*$B$9-C844*$B$8</x:f>
        <x:v>0.07</x:v>
      </x:c>
      <x:c r="F844" s="34"/>
      <x:c r="G844" s="34"/>
      <x:c r="H844" s="34"/>
      <x:c r="I844" s="34"/>
      <x:c r="J844" s="34"/>
      <x:c r="K844" s="34"/>
      <x:c r="L844" s="34"/>
      <x:c r="M844" s="34"/>
      <x:c r="N844" s="34"/>
      <x:c r="O844" s="34"/>
      <x:c r="P844" s="34"/>
    </x:row>
    <x:row r="845">
      <x:c r="A845" s="34" t="n">
        <x:v>821</x:v>
      </x:c>
      <x:c r="B845" s="39" t="n">
        <x:v>0.9828887636540458</x:v>
      </x:c>
      <x:c r="C845" s="1" t="n">
        <x:f>IF(B845&lt;$B$6,1,0)</x:f>
        <x:v>0</x:v>
      </x:c>
      <x:c r="D845" s="1" t="n">
        <x:f>$B$7*$B$8*C845</x:f>
        <x:v>0</x:v>
      </x:c>
      <x:c r="E845" s="17" t="n">
        <x:f>(1-C845)*$B$9-C845*$B$8</x:f>
        <x:v>0.07</x:v>
      </x:c>
      <x:c r="F845" s="34"/>
      <x:c r="G845" s="34"/>
      <x:c r="H845" s="34"/>
      <x:c r="I845" s="34"/>
      <x:c r="J845" s="34"/>
      <x:c r="K845" s="34"/>
      <x:c r="L845" s="34"/>
      <x:c r="M845" s="34"/>
      <x:c r="N845" s="34"/>
      <x:c r="O845" s="34"/>
      <x:c r="P845" s="34"/>
    </x:row>
    <x:row r="846">
      <x:c r="A846" s="34" t="n">
        <x:v>822</x:v>
      </x:c>
      <x:c r="B846" s="39" t="n">
        <x:v>0.15519544726703316</x:v>
      </x:c>
      <x:c r="C846" s="1" t="n">
        <x:f>IF(B846&lt;$B$6,1,0)</x:f>
        <x:v>0</x:v>
      </x:c>
      <x:c r="D846" s="1" t="n">
        <x:f>$B$7*$B$8*C846</x:f>
        <x:v>0</x:v>
      </x:c>
      <x:c r="E846" s="17" t="n">
        <x:f>(1-C846)*$B$9-C846*$B$8</x:f>
        <x:v>0.07</x:v>
      </x:c>
      <x:c r="F846" s="34"/>
      <x:c r="G846" s="34"/>
      <x:c r="H846" s="34"/>
      <x:c r="I846" s="34"/>
      <x:c r="J846" s="34"/>
      <x:c r="K846" s="34"/>
      <x:c r="L846" s="34"/>
      <x:c r="M846" s="34"/>
      <x:c r="N846" s="34"/>
      <x:c r="O846" s="34"/>
      <x:c r="P846" s="34"/>
    </x:row>
    <x:row r="847">
      <x:c r="A847" s="34" t="n">
        <x:v>823</x:v>
      </x:c>
      <x:c r="B847" s="39" t="n">
        <x:v>0.9377363551175222</x:v>
      </x:c>
      <x:c r="C847" s="1" t="n">
        <x:f>IF(B847&lt;$B$6,1,0)</x:f>
        <x:v>0</x:v>
      </x:c>
      <x:c r="D847" s="1" t="n">
        <x:f>$B$7*$B$8*C847</x:f>
        <x:v>0</x:v>
      </x:c>
      <x:c r="E847" s="17" t="n">
        <x:f>(1-C847)*$B$9-C847*$B$8</x:f>
        <x:v>0.07</x:v>
      </x:c>
      <x:c r="F847" s="34"/>
      <x:c r="G847" s="34"/>
      <x:c r="H847" s="34"/>
      <x:c r="I847" s="34"/>
      <x:c r="J847" s="34"/>
      <x:c r="K847" s="34"/>
      <x:c r="L847" s="34"/>
      <x:c r="M847" s="34"/>
      <x:c r="N847" s="34"/>
      <x:c r="O847" s="34"/>
      <x:c r="P847" s="34"/>
    </x:row>
    <x:row r="848">
      <x:c r="A848" s="34" t="n">
        <x:v>824</x:v>
      </x:c>
      <x:c r="B848" s="39" t="n">
        <x:v>0.8423761903541163</x:v>
      </x:c>
      <x:c r="C848" s="1" t="n">
        <x:f>IF(B848&lt;$B$6,1,0)</x:f>
        <x:v>0</x:v>
      </x:c>
      <x:c r="D848" s="1" t="n">
        <x:f>$B$7*$B$8*C848</x:f>
        <x:v>0</x:v>
      </x:c>
      <x:c r="E848" s="17" t="n">
        <x:f>(1-C848)*$B$9-C848*$B$8</x:f>
        <x:v>0.07</x:v>
      </x:c>
      <x:c r="F848" s="34"/>
      <x:c r="G848" s="34"/>
      <x:c r="H848" s="34"/>
      <x:c r="I848" s="34"/>
      <x:c r="J848" s="34"/>
      <x:c r="K848" s="34"/>
      <x:c r="L848" s="34"/>
      <x:c r="M848" s="34"/>
      <x:c r="N848" s="34"/>
      <x:c r="O848" s="34"/>
      <x:c r="P848" s="34"/>
    </x:row>
    <x:row r="849">
      <x:c r="A849" s="34" t="n">
        <x:v>825</x:v>
      </x:c>
      <x:c r="B849" s="39" t="n">
        <x:v>0.4641233821166679</x:v>
      </x:c>
      <x:c r="C849" s="1" t="n">
        <x:f>IF(B849&lt;$B$6,1,0)</x:f>
        <x:v>0</x:v>
      </x:c>
      <x:c r="D849" s="1" t="n">
        <x:f>$B$7*$B$8*C849</x:f>
        <x:v>0</x:v>
      </x:c>
      <x:c r="E849" s="17" t="n">
        <x:f>(1-C849)*$B$9-C849*$B$8</x:f>
        <x:v>0.07</x:v>
      </x:c>
      <x:c r="F849" s="34"/>
      <x:c r="G849" s="34"/>
      <x:c r="H849" s="34"/>
      <x:c r="I849" s="34"/>
      <x:c r="J849" s="34"/>
      <x:c r="K849" s="34"/>
      <x:c r="L849" s="34"/>
      <x:c r="M849" s="34"/>
      <x:c r="N849" s="34"/>
      <x:c r="O849" s="34"/>
      <x:c r="P849" s="34"/>
    </x:row>
    <x:row r="850">
      <x:c r="A850" s="34" t="n">
        <x:v>826</x:v>
      </x:c>
      <x:c r="B850" s="39" t="n">
        <x:v>0.20849194342736155</x:v>
      </x:c>
      <x:c r="C850" s="1" t="n">
        <x:f>IF(B850&lt;$B$6,1,0)</x:f>
        <x:v>0</x:v>
      </x:c>
      <x:c r="D850" s="1" t="n">
        <x:f>$B$7*$B$8*C850</x:f>
        <x:v>0</x:v>
      </x:c>
      <x:c r="E850" s="17" t="n">
        <x:f>(1-C850)*$B$9-C850*$B$8</x:f>
        <x:v>0.07</x:v>
      </x:c>
      <x:c r="F850" s="34"/>
      <x:c r="G850" s="34"/>
      <x:c r="H850" s="34"/>
      <x:c r="I850" s="34"/>
      <x:c r="J850" s="34"/>
      <x:c r="K850" s="34"/>
      <x:c r="L850" s="34"/>
      <x:c r="M850" s="34"/>
      <x:c r="N850" s="34"/>
      <x:c r="O850" s="34"/>
      <x:c r="P850" s="34"/>
    </x:row>
    <x:row r="851">
      <x:c r="A851" s="34" t="n">
        <x:v>827</x:v>
      </x:c>
      <x:c r="B851" s="39" t="n">
        <x:v>0.2880076257279143</x:v>
      </x:c>
      <x:c r="C851" s="1" t="n">
        <x:f>IF(B851&lt;$B$6,1,0)</x:f>
        <x:v>0</x:v>
      </x:c>
      <x:c r="D851" s="1" t="n">
        <x:f>$B$7*$B$8*C851</x:f>
        <x:v>0</x:v>
      </x:c>
      <x:c r="E851" s="17" t="n">
        <x:f>(1-C851)*$B$9-C851*$B$8</x:f>
        <x:v>0.07</x:v>
      </x:c>
      <x:c r="F851" s="34"/>
      <x:c r="G851" s="34"/>
      <x:c r="H851" s="34"/>
      <x:c r="I851" s="34"/>
      <x:c r="J851" s="34"/>
      <x:c r="K851" s="34"/>
      <x:c r="L851" s="34"/>
      <x:c r="M851" s="34"/>
      <x:c r="N851" s="34"/>
      <x:c r="O851" s="34"/>
      <x:c r="P851" s="34"/>
    </x:row>
    <x:row r="852">
      <x:c r="A852" s="34" t="n">
        <x:v>828</x:v>
      </x:c>
      <x:c r="B852" s="39" t="n">
        <x:v>0.1290889532538131</x:v>
      </x:c>
      <x:c r="C852" s="1" t="n">
        <x:f>IF(B852&lt;$B$6,1,0)</x:f>
        <x:v>0</x:v>
      </x:c>
      <x:c r="D852" s="1" t="n">
        <x:f>$B$7*$B$8*C852</x:f>
        <x:v>0</x:v>
      </x:c>
      <x:c r="E852" s="17" t="n">
        <x:f>(1-C852)*$B$9-C852*$B$8</x:f>
        <x:v>0.07</x:v>
      </x:c>
      <x:c r="F852" s="34"/>
      <x:c r="G852" s="34"/>
      <x:c r="H852" s="34"/>
      <x:c r="I852" s="34"/>
      <x:c r="J852" s="34"/>
      <x:c r="K852" s="34"/>
      <x:c r="L852" s="34"/>
      <x:c r="M852" s="34"/>
      <x:c r="N852" s="34"/>
      <x:c r="O852" s="34"/>
      <x:c r="P852" s="34"/>
    </x:row>
    <x:row r="853">
      <x:c r="A853" s="34" t="n">
        <x:v>829</x:v>
      </x:c>
      <x:c r="B853" s="39" t="n">
        <x:v>0.0257889999775216</x:v>
      </x:c>
      <x:c r="C853" s="1" t="n">
        <x:f>IF(B853&lt;$B$6,1,0)</x:f>
        <x:v>0</x:v>
      </x:c>
      <x:c r="D853" s="1" t="n">
        <x:f>$B$7*$B$8*C853</x:f>
        <x:v>0</x:v>
      </x:c>
      <x:c r="E853" s="17" t="n">
        <x:f>(1-C853)*$B$9-C853*$B$8</x:f>
        <x:v>0.07</x:v>
      </x:c>
      <x:c r="F853" s="34"/>
      <x:c r="G853" s="34"/>
      <x:c r="H853" s="34"/>
      <x:c r="I853" s="34"/>
      <x:c r="J853" s="34"/>
      <x:c r="K853" s="34"/>
      <x:c r="L853" s="34"/>
      <x:c r="M853" s="34"/>
      <x:c r="N853" s="34"/>
      <x:c r="O853" s="34"/>
      <x:c r="P853" s="34"/>
    </x:row>
    <x:row r="854">
      <x:c r="A854" s="34" t="n">
        <x:v>830</x:v>
      </x:c>
      <x:c r="B854" s="39" t="n">
        <x:v>0.6710617808857933</x:v>
      </x:c>
      <x:c r="C854" s="1" t="n">
        <x:f>IF(B854&lt;$B$6,1,0)</x:f>
        <x:v>0</x:v>
      </x:c>
      <x:c r="D854" s="1" t="n">
        <x:f>$B$7*$B$8*C854</x:f>
        <x:v>0</x:v>
      </x:c>
      <x:c r="E854" s="17" t="n">
        <x:f>(1-C854)*$B$9-C854*$B$8</x:f>
        <x:v>0.07</x:v>
      </x:c>
      <x:c r="F854" s="34"/>
      <x:c r="G854" s="34"/>
      <x:c r="H854" s="34"/>
      <x:c r="I854" s="34"/>
      <x:c r="J854" s="34"/>
      <x:c r="K854" s="34"/>
      <x:c r="L854" s="34"/>
      <x:c r="M854" s="34"/>
      <x:c r="N854" s="34"/>
      <x:c r="O854" s="34"/>
      <x:c r="P854" s="34"/>
    </x:row>
    <x:row r="855">
      <x:c r="A855" s="34" t="n">
        <x:v>831</x:v>
      </x:c>
      <x:c r="B855" s="39" t="n">
        <x:v>0.34670312178786844</x:v>
      </x:c>
      <x:c r="C855" s="1" t="n">
        <x:f>IF(B855&lt;$B$6,1,0)</x:f>
        <x:v>0</x:v>
      </x:c>
      <x:c r="D855" s="1" t="n">
        <x:f>$B$7*$B$8*C855</x:f>
        <x:v>0</x:v>
      </x:c>
      <x:c r="E855" s="17" t="n">
        <x:f>(1-C855)*$B$9-C855*$B$8</x:f>
        <x:v>0.07</x:v>
      </x:c>
      <x:c r="F855" s="34"/>
      <x:c r="G855" s="34"/>
      <x:c r="H855" s="34"/>
      <x:c r="I855" s="34"/>
      <x:c r="J855" s="34"/>
      <x:c r="K855" s="34"/>
      <x:c r="L855" s="34"/>
      <x:c r="M855" s="34"/>
      <x:c r="N855" s="34"/>
      <x:c r="O855" s="34"/>
      <x:c r="P855" s="34"/>
    </x:row>
    <x:row r="856">
      <x:c r="A856" s="34" t="n">
        <x:v>832</x:v>
      </x:c>
      <x:c r="B856" s="39" t="n">
        <x:v>0.2496681484626606</x:v>
      </x:c>
      <x:c r="C856" s="1" t="n">
        <x:f>IF(B856&lt;$B$6,1,0)</x:f>
        <x:v>0</x:v>
      </x:c>
      <x:c r="D856" s="1" t="n">
        <x:f>$B$7*$B$8*C856</x:f>
        <x:v>0</x:v>
      </x:c>
      <x:c r="E856" s="17" t="n">
        <x:f>(1-C856)*$B$9-C856*$B$8</x:f>
        <x:v>0.07</x:v>
      </x:c>
      <x:c r="F856" s="34"/>
      <x:c r="G856" s="34"/>
      <x:c r="H856" s="34"/>
      <x:c r="I856" s="34"/>
      <x:c r="J856" s="34"/>
      <x:c r="K856" s="34"/>
      <x:c r="L856" s="34"/>
      <x:c r="M856" s="34"/>
      <x:c r="N856" s="34"/>
      <x:c r="O856" s="34"/>
      <x:c r="P856" s="34"/>
    </x:row>
    <x:row r="857">
      <x:c r="A857" s="34" t="n">
        <x:v>833</x:v>
      </x:c>
      <x:c r="B857" s="39" t="n">
        <x:v>0.11069400690030307</x:v>
      </x:c>
      <x:c r="C857" s="1" t="n">
        <x:f>IF(B857&lt;$B$6,1,0)</x:f>
        <x:v>0</x:v>
      </x:c>
      <x:c r="D857" s="1" t="n">
        <x:f>$B$7*$B$8*C857</x:f>
        <x:v>0</x:v>
      </x:c>
      <x:c r="E857" s="17" t="n">
        <x:f>(1-C857)*$B$9-C857*$B$8</x:f>
        <x:v>0.07</x:v>
      </x:c>
      <x:c r="F857" s="34"/>
      <x:c r="G857" s="34"/>
      <x:c r="H857" s="34"/>
      <x:c r="I857" s="34"/>
      <x:c r="J857" s="34"/>
      <x:c r="K857" s="34"/>
      <x:c r="L857" s="34"/>
      <x:c r="M857" s="34"/>
      <x:c r="N857" s="34"/>
      <x:c r="O857" s="34"/>
      <x:c r="P857" s="34"/>
    </x:row>
    <x:row r="858">
      <x:c r="A858" s="34" t="n">
        <x:v>834</x:v>
      </x:c>
      <x:c r="B858" s="39" t="n">
        <x:v>0.17770992370788008</x:v>
      </x:c>
      <x:c r="C858" s="1" t="n">
        <x:f>IF(B858&lt;$B$6,1,0)</x:f>
        <x:v>0</x:v>
      </x:c>
      <x:c r="D858" s="1" t="n">
        <x:f>$B$7*$B$8*C858</x:f>
        <x:v>0</x:v>
      </x:c>
      <x:c r="E858" s="17" t="n">
        <x:f>(1-C858)*$B$9-C858*$B$8</x:f>
        <x:v>0.07</x:v>
      </x:c>
      <x:c r="F858" s="34"/>
      <x:c r="G858" s="34"/>
      <x:c r="H858" s="34"/>
      <x:c r="I858" s="34"/>
      <x:c r="J858" s="34"/>
      <x:c r="K858" s="34"/>
      <x:c r="L858" s="34"/>
      <x:c r="M858" s="34"/>
      <x:c r="N858" s="34"/>
      <x:c r="O858" s="34"/>
      <x:c r="P858" s="34"/>
    </x:row>
    <x:row r="859">
      <x:c r="A859" s="34" t="n">
        <x:v>835</x:v>
      </x:c>
      <x:c r="B859" s="39" t="n">
        <x:v>0.8466340558370575</x:v>
      </x:c>
      <x:c r="C859" s="1" t="n">
        <x:f>IF(B859&lt;$B$6,1,0)</x:f>
        <x:v>0</x:v>
      </x:c>
      <x:c r="D859" s="1" t="n">
        <x:f>$B$7*$B$8*C859</x:f>
        <x:v>0</x:v>
      </x:c>
      <x:c r="E859" s="17" t="n">
        <x:f>(1-C859)*$B$9-C859*$B$8</x:f>
        <x:v>0.07</x:v>
      </x:c>
      <x:c r="F859" s="34"/>
      <x:c r="G859" s="34"/>
      <x:c r="H859" s="34"/>
      <x:c r="I859" s="34"/>
      <x:c r="J859" s="34"/>
      <x:c r="K859" s="34"/>
      <x:c r="L859" s="34"/>
      <x:c r="M859" s="34"/>
      <x:c r="N859" s="34"/>
      <x:c r="O859" s="34"/>
      <x:c r="P859" s="34"/>
    </x:row>
    <x:row r="860">
      <x:c r="A860" s="34" t="n">
        <x:v>836</x:v>
      </x:c>
      <x:c r="B860" s="39" t="n">
        <x:v>0.7876663749339059</x:v>
      </x:c>
      <x:c r="C860" s="1" t="n">
        <x:f>IF(B860&lt;$B$6,1,0)</x:f>
        <x:v>0</x:v>
      </x:c>
      <x:c r="D860" s="1" t="n">
        <x:f>$B$7*$B$8*C860</x:f>
        <x:v>0</x:v>
      </x:c>
      <x:c r="E860" s="17" t="n">
        <x:f>(1-C860)*$B$9-C860*$B$8</x:f>
        <x:v>0.07</x:v>
      </x:c>
      <x:c r="F860" s="34"/>
      <x:c r="G860" s="34"/>
      <x:c r="H860" s="34"/>
      <x:c r="I860" s="34"/>
      <x:c r="J860" s="34"/>
      <x:c r="K860" s="34"/>
      <x:c r="L860" s="34"/>
      <x:c r="M860" s="34"/>
      <x:c r="N860" s="34"/>
      <x:c r="O860" s="34"/>
      <x:c r="P860" s="34"/>
    </x:row>
    <x:row r="861">
      <x:c r="A861" s="34" t="n">
        <x:v>837</x:v>
      </x:c>
      <x:c r="B861" s="39" t="n">
        <x:v>0.6086110564647242</x:v>
      </x:c>
      <x:c r="C861" s="1" t="n">
        <x:f>IF(B861&lt;$B$6,1,0)</x:f>
        <x:v>0</x:v>
      </x:c>
      <x:c r="D861" s="1" t="n">
        <x:f>$B$7*$B$8*C861</x:f>
        <x:v>0</x:v>
      </x:c>
      <x:c r="E861" s="17" t="n">
        <x:f>(1-C861)*$B$9-C861*$B$8</x:f>
        <x:v>0.07</x:v>
      </x:c>
      <x:c r="F861" s="34"/>
      <x:c r="G861" s="34"/>
      <x:c r="H861" s="34"/>
      <x:c r="I861" s="34"/>
      <x:c r="J861" s="34"/>
      <x:c r="K861" s="34"/>
      <x:c r="L861" s="34"/>
      <x:c r="M861" s="34"/>
      <x:c r="N861" s="34"/>
      <x:c r="O861" s="34"/>
      <x:c r="P861" s="34"/>
    </x:row>
    <x:row r="862">
      <x:c r="A862" s="34" t="n">
        <x:v>838</x:v>
      </x:c>
      <x:c r="B862" s="39" t="n">
        <x:v>0.5546361418673769</x:v>
      </x:c>
      <x:c r="C862" s="1" t="n">
        <x:f>IF(B862&lt;$B$6,1,0)</x:f>
        <x:v>0</x:v>
      </x:c>
      <x:c r="D862" s="1" t="n">
        <x:f>$B$7*$B$8*C862</x:f>
        <x:v>0</x:v>
      </x:c>
      <x:c r="E862" s="17" t="n">
        <x:f>(1-C862)*$B$9-C862*$B$8</x:f>
        <x:v>0.07</x:v>
      </x:c>
      <x:c r="F862" s="34"/>
      <x:c r="G862" s="34"/>
      <x:c r="H862" s="34"/>
      <x:c r="I862" s="34"/>
      <x:c r="J862" s="34"/>
      <x:c r="K862" s="34"/>
      <x:c r="L862" s="34"/>
      <x:c r="M862" s="34"/>
      <x:c r="N862" s="34"/>
      <x:c r="O862" s="34"/>
      <x:c r="P862" s="34"/>
    </x:row>
    <x:row r="863">
      <x:c r="A863" s="34" t="n">
        <x:v>839</x:v>
      </x:c>
      <x:c r="B863" s="39" t="n">
        <x:v>0.959915992221795</x:v>
      </x:c>
      <x:c r="C863" s="1" t="n">
        <x:f>IF(B863&lt;$B$6,1,0)</x:f>
        <x:v>0</x:v>
      </x:c>
      <x:c r="D863" s="1" t="n">
        <x:f>$B$7*$B$8*C863</x:f>
        <x:v>0</x:v>
      </x:c>
      <x:c r="E863" s="17" t="n">
        <x:f>(1-C863)*$B$9-C863*$B$8</x:f>
        <x:v>0.07</x:v>
      </x:c>
      <x:c r="F863" s="34"/>
      <x:c r="G863" s="34"/>
      <x:c r="H863" s="34"/>
      <x:c r="I863" s="34"/>
      <x:c r="J863" s="34"/>
      <x:c r="K863" s="34"/>
      <x:c r="L863" s="34"/>
      <x:c r="M863" s="34"/>
      <x:c r="N863" s="34"/>
      <x:c r="O863" s="34"/>
      <x:c r="P863" s="34"/>
    </x:row>
    <x:row r="864">
      <x:c r="A864" s="34" t="n">
        <x:v>840</x:v>
      </x:c>
      <x:c r="B864" s="39" t="n">
        <x:v>0.40282718010712415</x:v>
      </x:c>
      <x:c r="C864" s="1" t="n">
        <x:f>IF(B864&lt;$B$6,1,0)</x:f>
        <x:v>0</x:v>
      </x:c>
      <x:c r="D864" s="1" t="n">
        <x:f>$B$7*$B$8*C864</x:f>
        <x:v>0</x:v>
      </x:c>
      <x:c r="E864" s="17" t="n">
        <x:f>(1-C864)*$B$9-C864*$B$8</x:f>
        <x:v>0.07</x:v>
      </x:c>
      <x:c r="F864" s="34"/>
      <x:c r="G864" s="34"/>
      <x:c r="H864" s="34"/>
      <x:c r="I864" s="34"/>
      <x:c r="J864" s="34"/>
      <x:c r="K864" s="34"/>
      <x:c r="L864" s="34"/>
      <x:c r="M864" s="34"/>
      <x:c r="N864" s="34"/>
      <x:c r="O864" s="34"/>
      <x:c r="P864" s="34"/>
    </x:row>
    <x:row r="865">
      <x:c r="A865" s="34" t="n">
        <x:v>841</x:v>
      </x:c>
      <x:c r="B865" s="39" t="n">
        <x:v>0.14784200757276267</x:v>
      </x:c>
      <x:c r="C865" s="1" t="n">
        <x:f>IF(B865&lt;$B$6,1,0)</x:f>
        <x:v>0</x:v>
      </x:c>
      <x:c r="D865" s="1" t="n">
        <x:f>$B$7*$B$8*C865</x:f>
        <x:v>0</x:v>
      </x:c>
      <x:c r="E865" s="17" t="n">
        <x:f>(1-C865)*$B$9-C865*$B$8</x:f>
        <x:v>0.07</x:v>
      </x:c>
      <x:c r="F865" s="34"/>
      <x:c r="G865" s="34"/>
      <x:c r="H865" s="34"/>
      <x:c r="I865" s="34"/>
      <x:c r="J865" s="34"/>
      <x:c r="K865" s="34"/>
      <x:c r="L865" s="34"/>
      <x:c r="M865" s="34"/>
      <x:c r="N865" s="34"/>
      <x:c r="O865" s="34"/>
      <x:c r="P865" s="34"/>
    </x:row>
    <x:row r="866">
      <x:c r="A866" s="34" t="n">
        <x:v>842</x:v>
      </x:c>
      <x:c r="B866" s="39" t="n">
        <x:v>0.9535292495274916</x:v>
      </x:c>
      <x:c r="C866" s="1" t="n">
        <x:f>IF(B866&lt;$B$6,1,0)</x:f>
        <x:v>0</x:v>
      </x:c>
      <x:c r="D866" s="1" t="n">
        <x:f>$B$7*$B$8*C866</x:f>
        <x:v>0</x:v>
      </x:c>
      <x:c r="E866" s="17" t="n">
        <x:f>(1-C866)*$B$9-C866*$B$8</x:f>
        <x:v>0.07</x:v>
      </x:c>
      <x:c r="F866" s="34"/>
      <x:c r="G866" s="34"/>
      <x:c r="H866" s="34"/>
      <x:c r="I866" s="34"/>
      <x:c r="J866" s="34"/>
      <x:c r="K866" s="34"/>
      <x:c r="L866" s="34"/>
      <x:c r="M866" s="34"/>
      <x:c r="N866" s="34"/>
      <x:c r="O866" s="34"/>
      <x:c r="P866" s="34"/>
    </x:row>
    <x:row r="867">
      <x:c r="A867" s="34" t="n">
        <x:v>843</x:v>
      </x:c>
      <x:c r="B867" s="39" t="n">
        <x:v>0.509943944751285</x:v>
      </x:c>
      <x:c r="C867" s="1" t="n">
        <x:f>IF(B867&lt;$B$6,1,0)</x:f>
        <x:v>0</x:v>
      </x:c>
      <x:c r="D867" s="1" t="n">
        <x:f>$B$7*$B$8*C867</x:f>
        <x:v>0</x:v>
      </x:c>
      <x:c r="E867" s="17" t="n">
        <x:f>(1-C867)*$B$9-C867*$B$8</x:f>
        <x:v>0.07</x:v>
      </x:c>
      <x:c r="F867" s="34"/>
      <x:c r="G867" s="34"/>
      <x:c r="H867" s="34"/>
      <x:c r="I867" s="34"/>
      <x:c r="J867" s="34"/>
      <x:c r="K867" s="34"/>
      <x:c r="L867" s="34"/>
      <x:c r="M867" s="34"/>
      <x:c r="N867" s="34"/>
      <x:c r="O867" s="34"/>
      <x:c r="P867" s="34"/>
    </x:row>
    <x:row r="868">
      <x:c r="A868" s="34" t="n">
        <x:v>844</x:v>
      </x:c>
      <x:c r="B868" s="39" t="n">
        <x:v>0.6805113294394687</x:v>
      </x:c>
      <x:c r="C868" s="1" t="n">
        <x:f>IF(B868&lt;$B$6,1,0)</x:f>
        <x:v>0</x:v>
      </x:c>
      <x:c r="D868" s="1" t="n">
        <x:f>$B$7*$B$8*C868</x:f>
        <x:v>0</x:v>
      </x:c>
      <x:c r="E868" s="17" t="n">
        <x:f>(1-C868)*$B$9-C868*$B$8</x:f>
        <x:v>0.07</x:v>
      </x:c>
      <x:c r="F868" s="34"/>
      <x:c r="G868" s="34"/>
      <x:c r="H868" s="34"/>
      <x:c r="I868" s="34"/>
      <x:c r="J868" s="34"/>
      <x:c r="K868" s="34"/>
      <x:c r="L868" s="34"/>
      <x:c r="M868" s="34"/>
      <x:c r="N868" s="34"/>
      <x:c r="O868" s="34"/>
      <x:c r="P868" s="34"/>
    </x:row>
    <x:row r="869">
      <x:c r="A869" s="34" t="n">
        <x:v>845</x:v>
      </x:c>
      <x:c r="B869" s="39" t="n">
        <x:v>0.3565094283549115</x:v>
      </x:c>
      <x:c r="C869" s="1" t="n">
        <x:f>IF(B869&lt;$B$6,1,0)</x:f>
        <x:v>0</x:v>
      </x:c>
      <x:c r="D869" s="1" t="n">
        <x:f>$B$7*$B$8*C869</x:f>
        <x:v>0</x:v>
      </x:c>
      <x:c r="E869" s="17" t="n">
        <x:f>(1-C869)*$B$9-C869*$B$8</x:f>
        <x:v>0.07</x:v>
      </x:c>
      <x:c r="F869" s="34"/>
      <x:c r="G869" s="34"/>
      <x:c r="H869" s="34"/>
      <x:c r="I869" s="34"/>
      <x:c r="J869" s="34"/>
      <x:c r="K869" s="34"/>
      <x:c r="L869" s="34"/>
      <x:c r="M869" s="34"/>
      <x:c r="N869" s="34"/>
      <x:c r="O869" s="34"/>
      <x:c r="P869" s="34"/>
    </x:row>
    <x:row r="870">
      <x:c r="A870" s="34" t="n">
        <x:v>846</x:v>
      </x:c>
      <x:c r="B870" s="39" t="n">
        <x:v>0.09210665582213551</x:v>
      </x:c>
      <x:c r="C870" s="1" t="n">
        <x:f>IF(B870&lt;$B$6,1,0)</x:f>
        <x:v>0</x:v>
      </x:c>
      <x:c r="D870" s="1" t="n">
        <x:f>$B$7*$B$8*C870</x:f>
        <x:v>0</x:v>
      </x:c>
      <x:c r="E870" s="17" t="n">
        <x:f>(1-C870)*$B$9-C870*$B$8</x:f>
        <x:v>0.07</x:v>
      </x:c>
      <x:c r="F870" s="34"/>
      <x:c r="G870" s="34"/>
      <x:c r="H870" s="34"/>
      <x:c r="I870" s="34"/>
      <x:c r="J870" s="34"/>
      <x:c r="K870" s="34"/>
      <x:c r="L870" s="34"/>
      <x:c r="M870" s="34"/>
      <x:c r="N870" s="34"/>
      <x:c r="O870" s="34"/>
      <x:c r="P870" s="34"/>
    </x:row>
    <x:row r="871">
      <x:c r="A871" s="34" t="n">
        <x:v>847</x:v>
      </x:c>
      <x:c r="B871" s="39" t="n">
        <x:v>0.06715653685387224</x:v>
      </x:c>
      <x:c r="C871" s="1" t="n">
        <x:f>IF(B871&lt;$B$6,1,0)</x:f>
        <x:v>0</x:v>
      </x:c>
      <x:c r="D871" s="1" t="n">
        <x:f>$B$7*$B$8*C871</x:f>
        <x:v>0</x:v>
      </x:c>
      <x:c r="E871" s="17" t="n">
        <x:f>(1-C871)*$B$9-C871*$B$8</x:f>
        <x:v>0.07</x:v>
      </x:c>
      <x:c r="F871" s="34"/>
      <x:c r="G871" s="34"/>
      <x:c r="H871" s="34"/>
      <x:c r="I871" s="34"/>
      <x:c r="J871" s="34"/>
      <x:c r="K871" s="34"/>
      <x:c r="L871" s="34"/>
      <x:c r="M871" s="34"/>
      <x:c r="N871" s="34"/>
      <x:c r="O871" s="34"/>
      <x:c r="P871" s="34"/>
    </x:row>
    <x:row r="872">
      <x:c r="A872" s="34" t="n">
        <x:v>848</x:v>
      </x:c>
      <x:c r="B872" s="39" t="n">
        <x:v>0.9703808884369209</x:v>
      </x:c>
      <x:c r="C872" s="1" t="n">
        <x:f>IF(B872&lt;$B$6,1,0)</x:f>
        <x:v>0</x:v>
      </x:c>
      <x:c r="D872" s="1" t="n">
        <x:f>$B$7*$B$8*C872</x:f>
        <x:v>0</x:v>
      </x:c>
      <x:c r="E872" s="17" t="n">
        <x:f>(1-C872)*$B$9-C872*$B$8</x:f>
        <x:v>0.07</x:v>
      </x:c>
      <x:c r="F872" s="34"/>
      <x:c r="G872" s="34"/>
      <x:c r="H872" s="34"/>
      <x:c r="I872" s="34"/>
      <x:c r="J872" s="34"/>
      <x:c r="K872" s="34"/>
      <x:c r="L872" s="34"/>
      <x:c r="M872" s="34"/>
      <x:c r="N872" s="34"/>
      <x:c r="O872" s="34"/>
      <x:c r="P872" s="34"/>
    </x:row>
    <x:row r="873">
      <x:c r="A873" s="34" t="n">
        <x:v>849</x:v>
      </x:c>
      <x:c r="B873" s="39" t="n">
        <x:v>0.48419966257642955</x:v>
      </x:c>
      <x:c r="C873" s="1" t="n">
        <x:f>IF(B873&lt;$B$6,1,0)</x:f>
        <x:v>0</x:v>
      </x:c>
      <x:c r="D873" s="1" t="n">
        <x:f>$B$7*$B$8*C873</x:f>
        <x:v>0</x:v>
      </x:c>
      <x:c r="E873" s="17" t="n">
        <x:f>(1-C873)*$B$9-C873*$B$8</x:f>
        <x:v>0.07</x:v>
      </x:c>
      <x:c r="F873" s="34"/>
      <x:c r="G873" s="34"/>
      <x:c r="H873" s="34"/>
      <x:c r="I873" s="34"/>
      <x:c r="J873" s="34"/>
      <x:c r="K873" s="34"/>
      <x:c r="L873" s="34"/>
      <x:c r="M873" s="34"/>
      <x:c r="N873" s="34"/>
      <x:c r="O873" s="34"/>
      <x:c r="P873" s="34"/>
    </x:row>
    <x:row r="874">
      <x:c r="A874" s="34" t="n">
        <x:v>850</x:v>
      </x:c>
      <x:c r="B874" s="39" t="n">
        <x:v>0.6792242281371728</x:v>
      </x:c>
      <x:c r="C874" s="1" t="n">
        <x:f>IF(B874&lt;$B$6,1,0)</x:f>
        <x:v>0</x:v>
      </x:c>
      <x:c r="D874" s="1" t="n">
        <x:f>$B$7*$B$8*C874</x:f>
        <x:v>0</x:v>
      </x:c>
      <x:c r="E874" s="17" t="n">
        <x:f>(1-C874)*$B$9-C874*$B$8</x:f>
        <x:v>0.07</x:v>
      </x:c>
      <x:c r="F874" s="34"/>
      <x:c r="G874" s="34"/>
      <x:c r="H874" s="34"/>
      <x:c r="I874" s="34"/>
      <x:c r="J874" s="34"/>
      <x:c r="K874" s="34"/>
      <x:c r="L874" s="34"/>
      <x:c r="M874" s="34"/>
      <x:c r="N874" s="34"/>
      <x:c r="O874" s="34"/>
      <x:c r="P874" s="34"/>
    </x:row>
    <x:row r="875">
      <x:c r="A875" s="34" t="n">
        <x:v>851</x:v>
      </x:c>
      <x:c r="B875" s="39" t="n">
        <x:v>0.944214224233292</x:v>
      </x:c>
      <x:c r="C875" s="1" t="n">
        <x:f>IF(B875&lt;$B$6,1,0)</x:f>
        <x:v>0</x:v>
      </x:c>
      <x:c r="D875" s="1" t="n">
        <x:f>$B$7*$B$8*C875</x:f>
        <x:v>0</x:v>
      </x:c>
      <x:c r="E875" s="17" t="n">
        <x:f>(1-C875)*$B$9-C875*$B$8</x:f>
        <x:v>0.07</x:v>
      </x:c>
      <x:c r="F875" s="34"/>
      <x:c r="G875" s="34"/>
      <x:c r="H875" s="34"/>
      <x:c r="I875" s="34"/>
      <x:c r="J875" s="34"/>
      <x:c r="K875" s="34"/>
      <x:c r="L875" s="34"/>
      <x:c r="M875" s="34"/>
      <x:c r="N875" s="34"/>
      <x:c r="O875" s="34"/>
      <x:c r="P875" s="34"/>
    </x:row>
    <x:row r="876">
      <x:c r="A876" s="34" t="n">
        <x:v>852</x:v>
      </x:c>
      <x:c r="B876" s="39" t="n">
        <x:v>0.4174661171855405</x:v>
      </x:c>
      <x:c r="C876" s="1" t="n">
        <x:f>IF(B876&lt;$B$6,1,0)</x:f>
        <x:v>0</x:v>
      </x:c>
      <x:c r="D876" s="1" t="n">
        <x:f>$B$7*$B$8*C876</x:f>
        <x:v>0</x:v>
      </x:c>
      <x:c r="E876" s="17" t="n">
        <x:f>(1-C876)*$B$9-C876*$B$8</x:f>
        <x:v>0.07</x:v>
      </x:c>
      <x:c r="F876" s="34"/>
      <x:c r="G876" s="34"/>
      <x:c r="H876" s="34"/>
      <x:c r="I876" s="34"/>
      <x:c r="J876" s="34"/>
      <x:c r="K876" s="34"/>
      <x:c r="L876" s="34"/>
      <x:c r="M876" s="34"/>
      <x:c r="N876" s="34"/>
      <x:c r="O876" s="34"/>
      <x:c r="P876" s="34"/>
    </x:row>
    <x:row r="877">
      <x:c r="A877" s="34" t="n">
        <x:v>853</x:v>
      </x:c>
      <x:c r="B877" s="39" t="n">
        <x:v>0.0245824585435912</x:v>
      </x:c>
      <x:c r="C877" s="1" t="n">
        <x:f>IF(B877&lt;$B$6,1,0)</x:f>
        <x:v>0</x:v>
      </x:c>
      <x:c r="D877" s="1" t="n">
        <x:f>$B$7*$B$8*C877</x:f>
        <x:v>0</x:v>
      </x:c>
      <x:c r="E877" s="17" t="n">
        <x:f>(1-C877)*$B$9-C877*$B$8</x:f>
        <x:v>0.07</x:v>
      </x:c>
      <x:c r="F877" s="34"/>
      <x:c r="G877" s="34"/>
      <x:c r="H877" s="34"/>
      <x:c r="I877" s="34"/>
      <x:c r="J877" s="34"/>
      <x:c r="K877" s="34"/>
      <x:c r="L877" s="34"/>
      <x:c r="M877" s="34"/>
      <x:c r="N877" s="34"/>
      <x:c r="O877" s="34"/>
      <x:c r="P877" s="34"/>
    </x:row>
    <x:row r="878">
      <x:c r="A878" s="34" t="n">
        <x:v>854</x:v>
      </x:c>
      <x:c r="B878" s="39" t="n">
        <x:v>0.35268146789167076</x:v>
      </x:c>
      <x:c r="C878" s="1" t="n">
        <x:f>IF(B878&lt;$B$6,1,0)</x:f>
        <x:v>0</x:v>
      </x:c>
      <x:c r="D878" s="1" t="n">
        <x:f>$B$7*$B$8*C878</x:f>
        <x:v>0</x:v>
      </x:c>
      <x:c r="E878" s="17" t="n">
        <x:f>(1-C878)*$B$9-C878*$B$8</x:f>
        <x:v>0.07</x:v>
      </x:c>
      <x:c r="F878" s="34"/>
      <x:c r="G878" s="34"/>
      <x:c r="H878" s="34"/>
      <x:c r="I878" s="34"/>
      <x:c r="J878" s="34"/>
      <x:c r="K878" s="34"/>
      <x:c r="L878" s="34"/>
      <x:c r="M878" s="34"/>
      <x:c r="N878" s="34"/>
      <x:c r="O878" s="34"/>
      <x:c r="P878" s="34"/>
    </x:row>
    <x:row r="879">
      <x:c r="A879" s="34" t="n">
        <x:v>855</x:v>
      </x:c>
      <x:c r="B879" s="39" t="n">
        <x:v>0.3562165800249204</x:v>
      </x:c>
      <x:c r="C879" s="1" t="n">
        <x:f>IF(B879&lt;$B$6,1,0)</x:f>
        <x:v>0</x:v>
      </x:c>
      <x:c r="D879" s="1" t="n">
        <x:f>$B$7*$B$8*C879</x:f>
        <x:v>0</x:v>
      </x:c>
      <x:c r="E879" s="17" t="n">
        <x:f>(1-C879)*$B$9-C879*$B$8</x:f>
        <x:v>0.07</x:v>
      </x:c>
      <x:c r="F879" s="34"/>
      <x:c r="G879" s="34"/>
      <x:c r="H879" s="34"/>
      <x:c r="I879" s="34"/>
      <x:c r="J879" s="34"/>
      <x:c r="K879" s="34"/>
      <x:c r="L879" s="34"/>
      <x:c r="M879" s="34"/>
      <x:c r="N879" s="34"/>
      <x:c r="O879" s="34"/>
      <x:c r="P879" s="34"/>
    </x:row>
    <x:row r="880">
      <x:c r="A880" s="34" t="n">
        <x:v>856</x:v>
      </x:c>
      <x:c r="B880" s="39" t="n">
        <x:v>0.638740177382715</x:v>
      </x:c>
      <x:c r="C880" s="1" t="n">
        <x:f>IF(B880&lt;$B$6,1,0)</x:f>
        <x:v>0</x:v>
      </x:c>
      <x:c r="D880" s="1" t="n">
        <x:f>$B$7*$B$8*C880</x:f>
        <x:v>0</x:v>
      </x:c>
      <x:c r="E880" s="17" t="n">
        <x:f>(1-C880)*$B$9-C880*$B$8</x:f>
        <x:v>0.07</x:v>
      </x:c>
      <x:c r="F880" s="34"/>
      <x:c r="G880" s="34"/>
      <x:c r="H880" s="34"/>
      <x:c r="I880" s="34"/>
      <x:c r="J880" s="34"/>
      <x:c r="K880" s="34"/>
      <x:c r="L880" s="34"/>
      <x:c r="M880" s="34"/>
      <x:c r="N880" s="34"/>
      <x:c r="O880" s="34"/>
      <x:c r="P880" s="34"/>
    </x:row>
    <x:row r="881">
      <x:c r="A881" s="34" t="n">
        <x:v>857</x:v>
      </x:c>
      <x:c r="B881" s="39" t="n">
        <x:v>0.2296321605099365</x:v>
      </x:c>
      <x:c r="C881" s="1" t="n">
        <x:f>IF(B881&lt;$B$6,1,0)</x:f>
        <x:v>0</x:v>
      </x:c>
      <x:c r="D881" s="1" t="n">
        <x:f>$B$7*$B$8*C881</x:f>
        <x:v>0</x:v>
      </x:c>
      <x:c r="E881" s="17" t="n">
        <x:f>(1-C881)*$B$9-C881*$B$8</x:f>
        <x:v>0.07</x:v>
      </x:c>
      <x:c r="F881" s="34"/>
      <x:c r="G881" s="34"/>
      <x:c r="H881" s="34"/>
      <x:c r="I881" s="34"/>
      <x:c r="J881" s="34"/>
      <x:c r="K881" s="34"/>
      <x:c r="L881" s="34"/>
      <x:c r="M881" s="34"/>
      <x:c r="N881" s="34"/>
      <x:c r="O881" s="34"/>
      <x:c r="P881" s="34"/>
    </x:row>
    <x:row r="882">
      <x:c r="A882" s="34" t="n">
        <x:v>858</x:v>
      </x:c>
      <x:c r="B882" s="39" t="n">
        <x:v>0.70784699881915</x:v>
      </x:c>
      <x:c r="C882" s="1" t="n">
        <x:f>IF(B882&lt;$B$6,1,0)</x:f>
        <x:v>0</x:v>
      </x:c>
      <x:c r="D882" s="1" t="n">
        <x:f>$B$7*$B$8*C882</x:f>
        <x:v>0</x:v>
      </x:c>
      <x:c r="E882" s="17" t="n">
        <x:f>(1-C882)*$B$9-C882*$B$8</x:f>
        <x:v>0.07</x:v>
      </x:c>
      <x:c r="F882" s="34"/>
      <x:c r="G882" s="34"/>
      <x:c r="H882" s="34"/>
      <x:c r="I882" s="34"/>
      <x:c r="J882" s="34"/>
      <x:c r="K882" s="34"/>
      <x:c r="L882" s="34"/>
      <x:c r="M882" s="34"/>
      <x:c r="N882" s="34"/>
      <x:c r="O882" s="34"/>
      <x:c r="P882" s="34"/>
    </x:row>
    <x:row r="883">
      <x:c r="A883" s="34" t="n">
        <x:v>859</x:v>
      </x:c>
      <x:c r="B883" s="39" t="n">
        <x:v>0.2615836424520239</x:v>
      </x:c>
      <x:c r="C883" s="1" t="n">
        <x:f>IF(B883&lt;$B$6,1,0)</x:f>
        <x:v>0</x:v>
      </x:c>
      <x:c r="D883" s="1" t="n">
        <x:f>$B$7*$B$8*C883</x:f>
        <x:v>0</x:v>
      </x:c>
      <x:c r="E883" s="17" t="n">
        <x:f>(1-C883)*$B$9-C883*$B$8</x:f>
        <x:v>0.07</x:v>
      </x:c>
      <x:c r="F883" s="34"/>
      <x:c r="G883" s="34"/>
      <x:c r="H883" s="34"/>
      <x:c r="I883" s="34"/>
      <x:c r="J883" s="34"/>
      <x:c r="K883" s="34"/>
      <x:c r="L883" s="34"/>
      <x:c r="M883" s="34"/>
      <x:c r="N883" s="34"/>
      <x:c r="O883" s="34"/>
      <x:c r="P883" s="34"/>
    </x:row>
    <x:row r="884">
      <x:c r="A884" s="34" t="n">
        <x:v>860</x:v>
      </x:c>
      <x:c r="B884" s="39" t="n">
        <x:v>0.7483266518684104</x:v>
      </x:c>
      <x:c r="C884" s="1" t="n">
        <x:f>IF(B884&lt;$B$6,1,0)</x:f>
        <x:v>0</x:v>
      </x:c>
      <x:c r="D884" s="1" t="n">
        <x:f>$B$7*$B$8*C884</x:f>
        <x:v>0</x:v>
      </x:c>
      <x:c r="E884" s="17" t="n">
        <x:f>(1-C884)*$B$9-C884*$B$8</x:f>
        <x:v>0.07</x:v>
      </x:c>
      <x:c r="F884" s="34"/>
      <x:c r="G884" s="34"/>
      <x:c r="H884" s="34"/>
      <x:c r="I884" s="34"/>
      <x:c r="J884" s="34"/>
      <x:c r="K884" s="34"/>
      <x:c r="L884" s="34"/>
      <x:c r="M884" s="34"/>
      <x:c r="N884" s="34"/>
      <x:c r="O884" s="34"/>
      <x:c r="P884" s="34"/>
    </x:row>
    <x:row r="885">
      <x:c r="A885" s="34" t="n">
        <x:v>861</x:v>
      </x:c>
      <x:c r="B885" s="39" t="n">
        <x:v>0.6560754625825211</x:v>
      </x:c>
      <x:c r="C885" s="1" t="n">
        <x:f>IF(B885&lt;$B$6,1,0)</x:f>
        <x:v>0</x:v>
      </x:c>
      <x:c r="D885" s="1" t="n">
        <x:f>$B$7*$B$8*C885</x:f>
        <x:v>0</x:v>
      </x:c>
      <x:c r="E885" s="17" t="n">
        <x:f>(1-C885)*$B$9-C885*$B$8</x:f>
        <x:v>0.07</x:v>
      </x:c>
      <x:c r="F885" s="34"/>
      <x:c r="G885" s="34"/>
      <x:c r="H885" s="34"/>
      <x:c r="I885" s="34"/>
      <x:c r="J885" s="34"/>
      <x:c r="K885" s="34"/>
      <x:c r="L885" s="34"/>
      <x:c r="M885" s="34"/>
      <x:c r="N885" s="34"/>
      <x:c r="O885" s="34"/>
      <x:c r="P885" s="34"/>
    </x:row>
    <x:row r="886">
      <x:c r="A886" s="34" t="n">
        <x:v>862</x:v>
      </x:c>
      <x:c r="B886" s="39" t="n">
        <x:v>0.2452293677488342</x:v>
      </x:c>
      <x:c r="C886" s="1" t="n">
        <x:f>IF(B886&lt;$B$6,1,0)</x:f>
        <x:v>0</x:v>
      </x:c>
      <x:c r="D886" s="1" t="n">
        <x:f>$B$7*$B$8*C886</x:f>
        <x:v>0</x:v>
      </x:c>
      <x:c r="E886" s="17" t="n">
        <x:f>(1-C886)*$B$9-C886*$B$8</x:f>
        <x:v>0.07</x:v>
      </x:c>
      <x:c r="F886" s="34"/>
      <x:c r="G886" s="34"/>
      <x:c r="H886" s="34"/>
      <x:c r="I886" s="34"/>
      <x:c r="J886" s="34"/>
      <x:c r="K886" s="34"/>
      <x:c r="L886" s="34"/>
      <x:c r="M886" s="34"/>
      <x:c r="N886" s="34"/>
      <x:c r="O886" s="34"/>
      <x:c r="P886" s="34"/>
    </x:row>
    <x:row r="887">
      <x:c r="A887" s="34" t="n">
        <x:v>863</x:v>
      </x:c>
      <x:c r="B887" s="39" t="n">
        <x:v>0.6492263249820098</x:v>
      </x:c>
      <x:c r="C887" s="1" t="n">
        <x:f>IF(B887&lt;$B$6,1,0)</x:f>
        <x:v>0</x:v>
      </x:c>
      <x:c r="D887" s="1" t="n">
        <x:f>$B$7*$B$8*C887</x:f>
        <x:v>0</x:v>
      </x:c>
      <x:c r="E887" s="17" t="n">
        <x:f>(1-C887)*$B$9-C887*$B$8</x:f>
        <x:v>0.07</x:v>
      </x:c>
      <x:c r="F887" s="34"/>
      <x:c r="G887" s="34"/>
      <x:c r="H887" s="34"/>
      <x:c r="I887" s="34"/>
      <x:c r="J887" s="34"/>
      <x:c r="K887" s="34"/>
      <x:c r="L887" s="34"/>
      <x:c r="M887" s="34"/>
      <x:c r="N887" s="34"/>
      <x:c r="O887" s="34"/>
      <x:c r="P887" s="34"/>
    </x:row>
    <x:row r="888">
      <x:c r="A888" s="34" t="n">
        <x:v>864</x:v>
      </x:c>
      <x:c r="B888" s="39" t="n">
        <x:v>0.6844648766564205</x:v>
      </x:c>
      <x:c r="C888" s="1" t="n">
        <x:f>IF(B888&lt;$B$6,1,0)</x:f>
        <x:v>0</x:v>
      </x:c>
      <x:c r="D888" s="1" t="n">
        <x:f>$B$7*$B$8*C888</x:f>
        <x:v>0</x:v>
      </x:c>
      <x:c r="E888" s="17" t="n">
        <x:f>(1-C888)*$B$9-C888*$B$8</x:f>
        <x:v>0.07</x:v>
      </x:c>
      <x:c r="F888" s="34"/>
      <x:c r="G888" s="34"/>
      <x:c r="H888" s="34"/>
      <x:c r="I888" s="34"/>
      <x:c r="J888" s="34"/>
      <x:c r="K888" s="34"/>
      <x:c r="L888" s="34"/>
      <x:c r="M888" s="34"/>
      <x:c r="N888" s="34"/>
      <x:c r="O888" s="34"/>
      <x:c r="P888" s="34"/>
    </x:row>
    <x:row r="889">
      <x:c r="A889" s="34" t="n">
        <x:v>865</x:v>
      </x:c>
      <x:c r="B889" s="39" t="n">
        <x:v>0.13469072512816638</x:v>
      </x:c>
      <x:c r="C889" s="1" t="n">
        <x:f>IF(B889&lt;$B$6,1,0)</x:f>
        <x:v>0</x:v>
      </x:c>
      <x:c r="D889" s="1" t="n">
        <x:f>$B$7*$B$8*C889</x:f>
        <x:v>0</x:v>
      </x:c>
      <x:c r="E889" s="17" t="n">
        <x:f>(1-C889)*$B$9-C889*$B$8</x:f>
        <x:v>0.07</x:v>
      </x:c>
      <x:c r="F889" s="34"/>
      <x:c r="G889" s="34"/>
      <x:c r="H889" s="34"/>
      <x:c r="I889" s="34"/>
      <x:c r="J889" s="34"/>
      <x:c r="K889" s="34"/>
      <x:c r="L889" s="34"/>
      <x:c r="M889" s="34"/>
      <x:c r="N889" s="34"/>
      <x:c r="O889" s="34"/>
      <x:c r="P889" s="34"/>
    </x:row>
    <x:row r="890">
      <x:c r="A890" s="34" t="n">
        <x:v>866</x:v>
      </x:c>
      <x:c r="B890" s="39" t="n">
        <x:v>0.3151181578869</x:v>
      </x:c>
      <x:c r="C890" s="1" t="n">
        <x:f>IF(B890&lt;$B$6,1,0)</x:f>
        <x:v>0</x:v>
      </x:c>
      <x:c r="D890" s="1" t="n">
        <x:f>$B$7*$B$8*C890</x:f>
        <x:v>0</x:v>
      </x:c>
      <x:c r="E890" s="17" t="n">
        <x:f>(1-C890)*$B$9-C890*$B$8</x:f>
        <x:v>0.07</x:v>
      </x:c>
      <x:c r="F890" s="34"/>
      <x:c r="G890" s="34"/>
      <x:c r="H890" s="34"/>
      <x:c r="I890" s="34"/>
      <x:c r="J890" s="34"/>
      <x:c r="K890" s="34"/>
      <x:c r="L890" s="34"/>
      <x:c r="M890" s="34"/>
      <x:c r="N890" s="34"/>
      <x:c r="O890" s="34"/>
      <x:c r="P890" s="34"/>
    </x:row>
    <x:row r="891">
      <x:c r="A891" s="34" t="n">
        <x:v>867</x:v>
      </x:c>
      <x:c r="B891" s="39" t="n">
        <x:v>0.28763088898267597</x:v>
      </x:c>
      <x:c r="C891" s="1" t="n">
        <x:f>IF(B891&lt;$B$6,1,0)</x:f>
        <x:v>0</x:v>
      </x:c>
      <x:c r="D891" s="1" t="n">
        <x:f>$B$7*$B$8*C891</x:f>
        <x:v>0</x:v>
      </x:c>
      <x:c r="E891" s="17" t="n">
        <x:f>(1-C891)*$B$9-C891*$B$8</x:f>
        <x:v>0.07</x:v>
      </x:c>
      <x:c r="F891" s="34"/>
      <x:c r="G891" s="34"/>
      <x:c r="H891" s="34"/>
      <x:c r="I891" s="34"/>
      <x:c r="J891" s="34"/>
      <x:c r="K891" s="34"/>
      <x:c r="L891" s="34"/>
      <x:c r="M891" s="34"/>
      <x:c r="N891" s="34"/>
      <x:c r="O891" s="34"/>
      <x:c r="P891" s="34"/>
    </x:row>
    <x:row r="892">
      <x:c r="A892" s="34" t="n">
        <x:v>868</x:v>
      </x:c>
      <x:c r="B892" s="39" t="n">
        <x:v>0.04135808546561748</x:v>
      </x:c>
      <x:c r="C892" s="1" t="n">
        <x:f>IF(B892&lt;$B$6,1,0)</x:f>
        <x:v>0</x:v>
      </x:c>
      <x:c r="D892" s="1" t="n">
        <x:f>$B$7*$B$8*C892</x:f>
        <x:v>0</x:v>
      </x:c>
      <x:c r="E892" s="17" t="n">
        <x:f>(1-C892)*$B$9-C892*$B$8</x:f>
        <x:v>0.07</x:v>
      </x:c>
      <x:c r="F892" s="34"/>
      <x:c r="G892" s="34"/>
      <x:c r="H892" s="34"/>
      <x:c r="I892" s="34"/>
      <x:c r="J892" s="34"/>
      <x:c r="K892" s="34"/>
      <x:c r="L892" s="34"/>
      <x:c r="M892" s="34"/>
      <x:c r="N892" s="34"/>
      <x:c r="O892" s="34"/>
      <x:c r="P892" s="34"/>
    </x:row>
    <x:row r="893">
      <x:c r="A893" s="34" t="n">
        <x:v>869</x:v>
      </x:c>
      <x:c r="B893" s="39" t="n">
        <x:v>0.8030838536797091</x:v>
      </x:c>
      <x:c r="C893" s="1" t="n">
        <x:f>IF(B893&lt;$B$6,1,0)</x:f>
        <x:v>0</x:v>
      </x:c>
      <x:c r="D893" s="1" t="n">
        <x:f>$B$7*$B$8*C893</x:f>
        <x:v>0</x:v>
      </x:c>
      <x:c r="E893" s="17" t="n">
        <x:f>(1-C893)*$B$9-C893*$B$8</x:f>
        <x:v>0.07</x:v>
      </x:c>
      <x:c r="F893" s="34"/>
      <x:c r="G893" s="34"/>
      <x:c r="H893" s="34"/>
      <x:c r="I893" s="34"/>
      <x:c r="J893" s="34"/>
      <x:c r="K893" s="34"/>
      <x:c r="L893" s="34"/>
      <x:c r="M893" s="34"/>
      <x:c r="N893" s="34"/>
      <x:c r="O893" s="34"/>
      <x:c r="P893" s="34"/>
    </x:row>
    <x:row r="894">
      <x:c r="A894" s="34" t="n">
        <x:v>870</x:v>
      </x:c>
      <x:c r="B894" s="39" t="n">
        <x:v>0.38742041459772736</x:v>
      </x:c>
      <x:c r="C894" s="1" t="n">
        <x:f>IF(B894&lt;$B$6,1,0)</x:f>
        <x:v>0</x:v>
      </x:c>
      <x:c r="D894" s="1" t="n">
        <x:f>$B$7*$B$8*C894</x:f>
        <x:v>0</x:v>
      </x:c>
      <x:c r="E894" s="17" t="n">
        <x:f>(1-C894)*$B$9-C894*$B$8</x:f>
        <x:v>0.07</x:v>
      </x:c>
      <x:c r="F894" s="34"/>
      <x:c r="G894" s="34"/>
      <x:c r="H894" s="34"/>
      <x:c r="I894" s="34"/>
      <x:c r="J894" s="34"/>
      <x:c r="K894" s="34"/>
      <x:c r="L894" s="34"/>
      <x:c r="M894" s="34"/>
      <x:c r="N894" s="34"/>
      <x:c r="O894" s="34"/>
      <x:c r="P894" s="34"/>
    </x:row>
    <x:row r="895">
      <x:c r="A895" s="34" t="n">
        <x:v>871</x:v>
      </x:c>
      <x:c r="B895" s="39" t="n">
        <x:v>0.20148247887846082</x:v>
      </x:c>
      <x:c r="C895" s="1" t="n">
        <x:f>IF(B895&lt;$B$6,1,0)</x:f>
        <x:v>0</x:v>
      </x:c>
      <x:c r="D895" s="1" t="n">
        <x:f>$B$7*$B$8*C895</x:f>
        <x:v>0</x:v>
      </x:c>
      <x:c r="E895" s="17" t="n">
        <x:f>(1-C895)*$B$9-C895*$B$8</x:f>
        <x:v>0.07</x:v>
      </x:c>
      <x:c r="F895" s="34"/>
      <x:c r="G895" s="34"/>
      <x:c r="H895" s="34"/>
      <x:c r="I895" s="34"/>
      <x:c r="J895" s="34"/>
      <x:c r="K895" s="34"/>
      <x:c r="L895" s="34"/>
      <x:c r="M895" s="34"/>
      <x:c r="N895" s="34"/>
      <x:c r="O895" s="34"/>
      <x:c r="P895" s="34"/>
    </x:row>
    <x:row r="896">
      <x:c r="A896" s="34" t="n">
        <x:v>872</x:v>
      </x:c>
      <x:c r="B896" s="39" t="n">
        <x:v>0.8590293667512015</x:v>
      </x:c>
      <x:c r="C896" s="1" t="n">
        <x:f>IF(B896&lt;$B$6,1,0)</x:f>
        <x:v>0</x:v>
      </x:c>
      <x:c r="D896" s="1" t="n">
        <x:f>$B$7*$B$8*C896</x:f>
        <x:v>0</x:v>
      </x:c>
      <x:c r="E896" s="17" t="n">
        <x:f>(1-C896)*$B$9-C896*$B$8</x:f>
        <x:v>0.07</x:v>
      </x:c>
      <x:c r="F896" s="34"/>
      <x:c r="G896" s="34"/>
      <x:c r="H896" s="34"/>
      <x:c r="I896" s="34"/>
      <x:c r="J896" s="34"/>
      <x:c r="K896" s="34"/>
      <x:c r="L896" s="34"/>
      <x:c r="M896" s="34"/>
      <x:c r="N896" s="34"/>
      <x:c r="O896" s="34"/>
      <x:c r="P896" s="34"/>
    </x:row>
    <x:row r="897">
      <x:c r="A897" s="34" t="n">
        <x:v>873</x:v>
      </x:c>
      <x:c r="B897" s="39" t="n">
        <x:v>0.09256574034225196</x:v>
      </x:c>
      <x:c r="C897" s="1" t="n">
        <x:f>IF(B897&lt;$B$6,1,0)</x:f>
        <x:v>0</x:v>
      </x:c>
      <x:c r="D897" s="1" t="n">
        <x:f>$B$7*$B$8*C897</x:f>
        <x:v>0</x:v>
      </x:c>
      <x:c r="E897" s="17" t="n">
        <x:f>(1-C897)*$B$9-C897*$B$8</x:f>
        <x:v>0.07</x:v>
      </x:c>
      <x:c r="F897" s="34"/>
      <x:c r="G897" s="34"/>
      <x:c r="H897" s="34"/>
      <x:c r="I897" s="34"/>
      <x:c r="J897" s="34"/>
      <x:c r="K897" s="34"/>
      <x:c r="L897" s="34"/>
      <x:c r="M897" s="34"/>
      <x:c r="N897" s="34"/>
      <x:c r="O897" s="34"/>
      <x:c r="P897" s="34"/>
    </x:row>
    <x:row r="898">
      <x:c r="A898" s="34" t="n">
        <x:v>874</x:v>
      </x:c>
      <x:c r="B898" s="39" t="n">
        <x:v>0.22481738368514925</x:v>
      </x:c>
      <x:c r="C898" s="1" t="n">
        <x:f>IF(B898&lt;$B$6,1,0)</x:f>
        <x:v>0</x:v>
      </x:c>
      <x:c r="D898" s="1" t="n">
        <x:f>$B$7*$B$8*C898</x:f>
        <x:v>0</x:v>
      </x:c>
      <x:c r="E898" s="17" t="n">
        <x:f>(1-C898)*$B$9-C898*$B$8</x:f>
        <x:v>0.07</x:v>
      </x:c>
      <x:c r="F898" s="34"/>
      <x:c r="G898" s="34"/>
      <x:c r="H898" s="34"/>
      <x:c r="I898" s="34"/>
      <x:c r="J898" s="34"/>
      <x:c r="K898" s="34"/>
      <x:c r="L898" s="34"/>
      <x:c r="M898" s="34"/>
      <x:c r="N898" s="34"/>
      <x:c r="O898" s="34"/>
      <x:c r="P898" s="34"/>
    </x:row>
    <x:row r="899">
      <x:c r="A899" s="34" t="n">
        <x:v>875</x:v>
      </x:c>
      <x:c r="B899" s="39" t="n">
        <x:v>0.3914527198066935</x:v>
      </x:c>
      <x:c r="C899" s="1" t="n">
        <x:f>IF(B899&lt;$B$6,1,0)</x:f>
        <x:v>0</x:v>
      </x:c>
      <x:c r="D899" s="1" t="n">
        <x:f>$B$7*$B$8*C899</x:f>
        <x:v>0</x:v>
      </x:c>
      <x:c r="E899" s="17" t="n">
        <x:f>(1-C899)*$B$9-C899*$B$8</x:f>
        <x:v>0.07</x:v>
      </x:c>
      <x:c r="F899" s="34"/>
      <x:c r="G899" s="34"/>
      <x:c r="H899" s="34"/>
      <x:c r="I899" s="34"/>
      <x:c r="J899" s="34"/>
      <x:c r="K899" s="34"/>
      <x:c r="L899" s="34"/>
      <x:c r="M899" s="34"/>
      <x:c r="N899" s="34"/>
      <x:c r="O899" s="34"/>
      <x:c r="P899" s="34"/>
    </x:row>
    <x:row r="900">
      <x:c r="A900" s="34" t="n">
        <x:v>876</x:v>
      </x:c>
      <x:c r="B900" s="39" t="n">
        <x:v>0.07431043323595077</x:v>
      </x:c>
      <x:c r="C900" s="1" t="n">
        <x:f>IF(B900&lt;$B$6,1,0)</x:f>
        <x:v>0</x:v>
      </x:c>
      <x:c r="D900" s="1" t="n">
        <x:f>$B$7*$B$8*C900</x:f>
        <x:v>0</x:v>
      </x:c>
      <x:c r="E900" s="17" t="n">
        <x:f>(1-C900)*$B$9-C900*$B$8</x:f>
        <x:v>0.07</x:v>
      </x:c>
      <x:c r="F900" s="34"/>
      <x:c r="G900" s="34"/>
      <x:c r="H900" s="34"/>
      <x:c r="I900" s="34"/>
      <x:c r="J900" s="34"/>
      <x:c r="K900" s="34"/>
      <x:c r="L900" s="34"/>
      <x:c r="M900" s="34"/>
      <x:c r="N900" s="34"/>
      <x:c r="O900" s="34"/>
      <x:c r="P900" s="34"/>
    </x:row>
    <x:row r="901">
      <x:c r="A901" s="34" t="n">
        <x:v>877</x:v>
      </x:c>
      <x:c r="B901" s="39" t="n">
        <x:v>0.809756267699413</x:v>
      </x:c>
      <x:c r="C901" s="1" t="n">
        <x:f>IF(B901&lt;$B$6,1,0)</x:f>
        <x:v>0</x:v>
      </x:c>
      <x:c r="D901" s="1" t="n">
        <x:f>$B$7*$B$8*C901</x:f>
        <x:v>0</x:v>
      </x:c>
      <x:c r="E901" s="17" t="n">
        <x:f>(1-C901)*$B$9-C901*$B$8</x:f>
        <x:v>0.07</x:v>
      </x:c>
      <x:c r="F901" s="34"/>
      <x:c r="G901" s="34"/>
      <x:c r="H901" s="34"/>
      <x:c r="I901" s="34"/>
      <x:c r="J901" s="34"/>
      <x:c r="K901" s="34"/>
      <x:c r="L901" s="34"/>
      <x:c r="M901" s="34"/>
      <x:c r="N901" s="34"/>
      <x:c r="O901" s="34"/>
      <x:c r="P901" s="34"/>
    </x:row>
    <x:row r="902">
      <x:c r="A902" s="34" t="n">
        <x:v>878</x:v>
      </x:c>
      <x:c r="B902" s="39" t="n">
        <x:v>0.7873665621737018</x:v>
      </x:c>
      <x:c r="C902" s="1" t="n">
        <x:f>IF(B902&lt;$B$6,1,0)</x:f>
        <x:v>0</x:v>
      </x:c>
      <x:c r="D902" s="1" t="n">
        <x:f>$B$7*$B$8*C902</x:f>
        <x:v>0</x:v>
      </x:c>
      <x:c r="E902" s="17" t="n">
        <x:f>(1-C902)*$B$9-C902*$B$8</x:f>
        <x:v>0.07</x:v>
      </x:c>
      <x:c r="F902" s="34"/>
      <x:c r="G902" s="34"/>
      <x:c r="H902" s="34"/>
      <x:c r="I902" s="34"/>
      <x:c r="J902" s="34"/>
      <x:c r="K902" s="34"/>
      <x:c r="L902" s="34"/>
      <x:c r="M902" s="34"/>
      <x:c r="N902" s="34"/>
      <x:c r="O902" s="34"/>
      <x:c r="P902" s="34"/>
    </x:row>
    <x:row r="903">
      <x:c r="A903" s="34" t="n">
        <x:v>879</x:v>
      </x:c>
      <x:c r="B903" s="39" t="n">
        <x:v>0.5627763777738437</x:v>
      </x:c>
      <x:c r="C903" s="1" t="n">
        <x:f>IF(B903&lt;$B$6,1,0)</x:f>
        <x:v>0</x:v>
      </x:c>
      <x:c r="D903" s="1" t="n">
        <x:f>$B$7*$B$8*C903</x:f>
        <x:v>0</x:v>
      </x:c>
      <x:c r="E903" s="17" t="n">
        <x:f>(1-C903)*$B$9-C903*$B$8</x:f>
        <x:v>0.07</x:v>
      </x:c>
      <x:c r="F903" s="34"/>
      <x:c r="G903" s="34"/>
      <x:c r="H903" s="34"/>
      <x:c r="I903" s="34"/>
      <x:c r="J903" s="34"/>
      <x:c r="K903" s="34"/>
      <x:c r="L903" s="34"/>
      <x:c r="M903" s="34"/>
      <x:c r="N903" s="34"/>
      <x:c r="O903" s="34"/>
      <x:c r="P903" s="34"/>
    </x:row>
    <x:row r="904">
      <x:c r="A904" s="34" t="n">
        <x:v>880</x:v>
      </x:c>
      <x:c r="B904" s="39" t="n">
        <x:v>0.5860882039414719</x:v>
      </x:c>
      <x:c r="C904" s="1" t="n">
        <x:f>IF(B904&lt;$B$6,1,0)</x:f>
        <x:v>0</x:v>
      </x:c>
      <x:c r="D904" s="1" t="n">
        <x:f>$B$7*$B$8*C904</x:f>
        <x:v>0</x:v>
      </x:c>
      <x:c r="E904" s="17" t="n">
        <x:f>(1-C904)*$B$9-C904*$B$8</x:f>
        <x:v>0.07</x:v>
      </x:c>
      <x:c r="F904" s="34"/>
      <x:c r="G904" s="34"/>
      <x:c r="H904" s="34"/>
      <x:c r="I904" s="34"/>
      <x:c r="J904" s="34"/>
      <x:c r="K904" s="34"/>
      <x:c r="L904" s="34"/>
      <x:c r="M904" s="34"/>
      <x:c r="N904" s="34"/>
      <x:c r="O904" s="34"/>
      <x:c r="P904" s="34"/>
    </x:row>
    <x:row r="905">
      <x:c r="A905" s="34" t="n">
        <x:v>881</x:v>
      </x:c>
      <x:c r="B905" s="39" t="n">
        <x:v>0.7035398752195761</x:v>
      </x:c>
      <x:c r="C905" s="1" t="n">
        <x:f>IF(B905&lt;$B$6,1,0)</x:f>
        <x:v>0</x:v>
      </x:c>
      <x:c r="D905" s="1" t="n">
        <x:f>$B$7*$B$8*C905</x:f>
        <x:v>0</x:v>
      </x:c>
      <x:c r="E905" s="17" t="n">
        <x:f>(1-C905)*$B$9-C905*$B$8</x:f>
        <x:v>0.07</x:v>
      </x:c>
      <x:c r="F905" s="34"/>
      <x:c r="G905" s="34"/>
      <x:c r="H905" s="34"/>
      <x:c r="I905" s="34"/>
      <x:c r="J905" s="34"/>
      <x:c r="K905" s="34"/>
      <x:c r="L905" s="34"/>
      <x:c r="M905" s="34"/>
      <x:c r="N905" s="34"/>
      <x:c r="O905" s="34"/>
      <x:c r="P905" s="34"/>
    </x:row>
    <x:row r="906">
      <x:c r="A906" s="34" t="n">
        <x:v>882</x:v>
      </x:c>
      <x:c r="B906" s="39" t="n">
        <x:v>0.9466740615898743</x:v>
      </x:c>
      <x:c r="C906" s="1" t="n">
        <x:f>IF(B906&lt;$B$6,1,0)</x:f>
        <x:v>0</x:v>
      </x:c>
      <x:c r="D906" s="1" t="n">
        <x:f>$B$7*$B$8*C906</x:f>
        <x:v>0</x:v>
      </x:c>
      <x:c r="E906" s="17" t="n">
        <x:f>(1-C906)*$B$9-C906*$B$8</x:f>
        <x:v>0.07</x:v>
      </x:c>
      <x:c r="F906" s="34"/>
      <x:c r="G906" s="34"/>
      <x:c r="H906" s="34"/>
      <x:c r="I906" s="34"/>
      <x:c r="J906" s="34"/>
      <x:c r="K906" s="34"/>
      <x:c r="L906" s="34"/>
      <x:c r="M906" s="34"/>
      <x:c r="N906" s="34"/>
      <x:c r="O906" s="34"/>
      <x:c r="P906" s="34"/>
    </x:row>
    <x:row r="907">
      <x:c r="A907" s="34" t="n">
        <x:v>883</x:v>
      </x:c>
      <x:c r="B907" s="39" t="n">
        <x:v>0.8782420823117718</x:v>
      </x:c>
      <x:c r="C907" s="1" t="n">
        <x:f>IF(B907&lt;$B$6,1,0)</x:f>
        <x:v>0</x:v>
      </x:c>
      <x:c r="D907" s="1" t="n">
        <x:f>$B$7*$B$8*C907</x:f>
        <x:v>0</x:v>
      </x:c>
      <x:c r="E907" s="17" t="n">
        <x:f>(1-C907)*$B$9-C907*$B$8</x:f>
        <x:v>0.07</x:v>
      </x:c>
      <x:c r="F907" s="34"/>
      <x:c r="G907" s="34"/>
      <x:c r="H907" s="34"/>
      <x:c r="I907" s="34"/>
      <x:c r="J907" s="34"/>
      <x:c r="K907" s="34"/>
      <x:c r="L907" s="34"/>
      <x:c r="M907" s="34"/>
      <x:c r="N907" s="34"/>
      <x:c r="O907" s="34"/>
      <x:c r="P907" s="34"/>
    </x:row>
    <x:row r="908">
      <x:c r="A908" s="34" t="n">
        <x:v>884</x:v>
      </x:c>
      <x:c r="B908" s="39" t="n">
        <x:v>0.13793419871944934</x:v>
      </x:c>
      <x:c r="C908" s="1" t="n">
        <x:f>IF(B908&lt;$B$6,1,0)</x:f>
        <x:v>0</x:v>
      </x:c>
      <x:c r="D908" s="1" t="n">
        <x:f>$B$7*$B$8*C908</x:f>
        <x:v>0</x:v>
      </x:c>
      <x:c r="E908" s="17" t="n">
        <x:f>(1-C908)*$B$9-C908*$B$8</x:f>
        <x:v>0.07</x:v>
      </x:c>
      <x:c r="F908" s="34"/>
      <x:c r="G908" s="34"/>
      <x:c r="H908" s="34"/>
      <x:c r="I908" s="34"/>
      <x:c r="J908" s="34"/>
      <x:c r="K908" s="34"/>
      <x:c r="L908" s="34"/>
      <x:c r="M908" s="34"/>
      <x:c r="N908" s="34"/>
      <x:c r="O908" s="34"/>
      <x:c r="P908" s="34"/>
    </x:row>
    <x:row r="909">
      <x:c r="A909" s="34" t="n">
        <x:v>885</x:v>
      </x:c>
      <x:c r="B909" s="39" t="n">
        <x:v>0.15799768816214055</x:v>
      </x:c>
      <x:c r="C909" s="1" t="n">
        <x:f>IF(B909&lt;$B$6,1,0)</x:f>
        <x:v>0</x:v>
      </x:c>
      <x:c r="D909" s="1" t="n">
        <x:f>$B$7*$B$8*C909</x:f>
        <x:v>0</x:v>
      </x:c>
      <x:c r="E909" s="17" t="n">
        <x:f>(1-C909)*$B$9-C909*$B$8</x:f>
        <x:v>0.07</x:v>
      </x:c>
      <x:c r="F909" s="34"/>
      <x:c r="G909" s="34"/>
      <x:c r="H909" s="34"/>
      <x:c r="I909" s="34"/>
      <x:c r="J909" s="34"/>
      <x:c r="K909" s="34"/>
      <x:c r="L909" s="34"/>
      <x:c r="M909" s="34"/>
      <x:c r="N909" s="34"/>
      <x:c r="O909" s="34"/>
      <x:c r="P909" s="34"/>
    </x:row>
    <x:row r="910">
      <x:c r="A910" s="34" t="n">
        <x:v>886</x:v>
      </x:c>
      <x:c r="B910" s="39" t="n">
        <x:v>0.33776228374335915</x:v>
      </x:c>
      <x:c r="C910" s="1" t="n">
        <x:f>IF(B910&lt;$B$6,1,0)</x:f>
        <x:v>0</x:v>
      </x:c>
      <x:c r="D910" s="1" t="n">
        <x:f>$B$7*$B$8*C910</x:f>
        <x:v>0</x:v>
      </x:c>
      <x:c r="E910" s="17" t="n">
        <x:f>(1-C910)*$B$9-C910*$B$8</x:f>
        <x:v>0.07</x:v>
      </x:c>
      <x:c r="F910" s="34"/>
      <x:c r="G910" s="34"/>
      <x:c r="H910" s="34"/>
      <x:c r="I910" s="34"/>
      <x:c r="J910" s="34"/>
      <x:c r="K910" s="34"/>
      <x:c r="L910" s="34"/>
      <x:c r="M910" s="34"/>
      <x:c r="N910" s="34"/>
      <x:c r="O910" s="34"/>
      <x:c r="P910" s="34"/>
    </x:row>
    <x:row r="911">
      <x:c r="A911" s="34" t="n">
        <x:v>887</x:v>
      </x:c>
      <x:c r="B911" s="39" t="n">
        <x:v>0.001222111633978784</x:v>
      </x:c>
      <x:c r="C911" s="1" t="n">
        <x:f>IF(B911&lt;$B$6,1,0)</x:f>
        <x:v>1</x:v>
      </x:c>
      <x:c r="D911" s="1" t="n">
        <x:f>$B$7*$B$8*C911</x:f>
        <x:v>60</x:v>
      </x:c>
      <x:c r="E911" s="17" t="n">
        <x:f>(1-C911)*$B$9-C911*$B$8</x:f>
        <x:v>-0.6</x:v>
      </x:c>
      <x:c r="F911" s="34"/>
      <x:c r="G911" s="34"/>
      <x:c r="H911" s="34"/>
      <x:c r="I911" s="34"/>
      <x:c r="J911" s="34"/>
      <x:c r="K911" s="34"/>
      <x:c r="L911" s="34"/>
      <x:c r="M911" s="34"/>
      <x:c r="N911" s="34"/>
      <x:c r="O911" s="34"/>
      <x:c r="P911" s="34"/>
    </x:row>
    <x:row r="912">
      <x:c r="A912" s="34" t="n">
        <x:v>888</x:v>
      </x:c>
      <x:c r="B912" s="39" t="n">
        <x:v>0.47124174528289586</x:v>
      </x:c>
      <x:c r="C912" s="1" t="n">
        <x:f>IF(B912&lt;$B$6,1,0)</x:f>
        <x:v>0</x:v>
      </x:c>
      <x:c r="D912" s="1" t="n">
        <x:f>$B$7*$B$8*C912</x:f>
        <x:v>0</x:v>
      </x:c>
      <x:c r="E912" s="17" t="n">
        <x:f>(1-C912)*$B$9-C912*$B$8</x:f>
        <x:v>0.07</x:v>
      </x:c>
      <x:c r="F912" s="34"/>
      <x:c r="G912" s="34"/>
      <x:c r="H912" s="34"/>
      <x:c r="I912" s="34"/>
      <x:c r="J912" s="34"/>
      <x:c r="K912" s="34"/>
      <x:c r="L912" s="34"/>
      <x:c r="M912" s="34"/>
      <x:c r="N912" s="34"/>
      <x:c r="O912" s="34"/>
      <x:c r="P912" s="34"/>
    </x:row>
    <x:row r="913">
      <x:c r="A913" s="34" t="n">
        <x:v>889</x:v>
      </x:c>
      <x:c r="B913" s="39" t="n">
        <x:v>0.9019412089837715</x:v>
      </x:c>
      <x:c r="C913" s="1" t="n">
        <x:f>IF(B913&lt;$B$6,1,0)</x:f>
        <x:v>0</x:v>
      </x:c>
      <x:c r="D913" s="1" t="n">
        <x:f>$B$7*$B$8*C913</x:f>
        <x:v>0</x:v>
      </x:c>
      <x:c r="E913" s="17" t="n">
        <x:f>(1-C913)*$B$9-C913*$B$8</x:f>
        <x:v>0.07</x:v>
      </x:c>
      <x:c r="F913" s="34"/>
      <x:c r="G913" s="34"/>
      <x:c r="H913" s="34"/>
      <x:c r="I913" s="34"/>
      <x:c r="J913" s="34"/>
      <x:c r="K913" s="34"/>
      <x:c r="L913" s="34"/>
      <x:c r="M913" s="34"/>
      <x:c r="N913" s="34"/>
      <x:c r="O913" s="34"/>
      <x:c r="P913" s="34"/>
    </x:row>
    <x:row r="914">
      <x:c r="A914" s="34" t="n">
        <x:v>890</x:v>
      </x:c>
      <x:c r="B914" s="39" t="n">
        <x:v>0.9267579090083018</x:v>
      </x:c>
      <x:c r="C914" s="1" t="n">
        <x:f>IF(B914&lt;$B$6,1,0)</x:f>
        <x:v>0</x:v>
      </x:c>
      <x:c r="D914" s="1" t="n">
        <x:f>$B$7*$B$8*C914</x:f>
        <x:v>0</x:v>
      </x:c>
      <x:c r="E914" s="17" t="n">
        <x:f>(1-C914)*$B$9-C914*$B$8</x:f>
        <x:v>0.07</x:v>
      </x:c>
      <x:c r="F914" s="34"/>
      <x:c r="G914" s="34"/>
      <x:c r="H914" s="34"/>
      <x:c r="I914" s="34"/>
      <x:c r="J914" s="34"/>
      <x:c r="K914" s="34"/>
      <x:c r="L914" s="34"/>
      <x:c r="M914" s="34"/>
      <x:c r="N914" s="34"/>
      <x:c r="O914" s="34"/>
      <x:c r="P914" s="34"/>
    </x:row>
    <x:row r="915">
      <x:c r="A915" s="34" t="n">
        <x:v>891</x:v>
      </x:c>
      <x:c r="B915" s="39" t="n">
        <x:v>0.9443662402918562</x:v>
      </x:c>
      <x:c r="C915" s="1" t="n">
        <x:f>IF(B915&lt;$B$6,1,0)</x:f>
        <x:v>0</x:v>
      </x:c>
      <x:c r="D915" s="1" t="n">
        <x:f>$B$7*$B$8*C915</x:f>
        <x:v>0</x:v>
      </x:c>
      <x:c r="E915" s="17" t="n">
        <x:f>(1-C915)*$B$9-C915*$B$8</x:f>
        <x:v>0.07</x:v>
      </x:c>
      <x:c r="F915" s="34"/>
      <x:c r="G915" s="34"/>
      <x:c r="H915" s="34"/>
      <x:c r="I915" s="34"/>
      <x:c r="J915" s="34"/>
      <x:c r="K915" s="34"/>
      <x:c r="L915" s="34"/>
      <x:c r="M915" s="34"/>
      <x:c r="N915" s="34"/>
      <x:c r="O915" s="34"/>
      <x:c r="P915" s="34"/>
    </x:row>
    <x:row r="916">
      <x:c r="A916" s="34" t="n">
        <x:v>892</x:v>
      </x:c>
      <x:c r="B916" s="39" t="n">
        <x:v>0.45199599873740226</x:v>
      </x:c>
      <x:c r="C916" s="1" t="n">
        <x:f>IF(B916&lt;$B$6,1,0)</x:f>
        <x:v>0</x:v>
      </x:c>
      <x:c r="D916" s="1" t="n">
        <x:f>$B$7*$B$8*C916</x:f>
        <x:v>0</x:v>
      </x:c>
      <x:c r="E916" s="17" t="n">
        <x:f>(1-C916)*$B$9-C916*$B$8</x:f>
        <x:v>0.07</x:v>
      </x:c>
      <x:c r="F916" s="34"/>
      <x:c r="G916" s="34"/>
      <x:c r="H916" s="34"/>
      <x:c r="I916" s="34"/>
      <x:c r="J916" s="34"/>
      <x:c r="K916" s="34"/>
      <x:c r="L916" s="34"/>
      <x:c r="M916" s="34"/>
      <x:c r="N916" s="34"/>
      <x:c r="O916" s="34"/>
      <x:c r="P916" s="34"/>
    </x:row>
    <x:row r="917">
      <x:c r="A917" s="34" t="n">
        <x:v>893</x:v>
      </x:c>
      <x:c r="B917" s="39" t="n">
        <x:v>0.8756725712446496</x:v>
      </x:c>
      <x:c r="C917" s="1" t="n">
        <x:f>IF(B917&lt;$B$6,1,0)</x:f>
        <x:v>0</x:v>
      </x:c>
      <x:c r="D917" s="1" t="n">
        <x:f>$B$7*$B$8*C917</x:f>
        <x:v>0</x:v>
      </x:c>
      <x:c r="E917" s="17" t="n">
        <x:f>(1-C917)*$B$9-C917*$B$8</x:f>
        <x:v>0.07</x:v>
      </x:c>
      <x:c r="F917" s="34"/>
      <x:c r="G917" s="34"/>
      <x:c r="H917" s="34"/>
      <x:c r="I917" s="34"/>
      <x:c r="J917" s="34"/>
      <x:c r="K917" s="34"/>
      <x:c r="L917" s="34"/>
      <x:c r="M917" s="34"/>
      <x:c r="N917" s="34"/>
      <x:c r="O917" s="34"/>
      <x:c r="P917" s="34"/>
    </x:row>
    <x:row r="918">
      <x:c r="A918" s="34" t="n">
        <x:v>894</x:v>
      </x:c>
      <x:c r="B918" s="39" t="n">
        <x:v>0.1225251971045509</x:v>
      </x:c>
      <x:c r="C918" s="1" t="n">
        <x:f>IF(B918&lt;$B$6,1,0)</x:f>
        <x:v>0</x:v>
      </x:c>
      <x:c r="D918" s="1" t="n">
        <x:f>$B$7*$B$8*C918</x:f>
        <x:v>0</x:v>
      </x:c>
      <x:c r="E918" s="17" t="n">
        <x:f>(1-C918)*$B$9-C918*$B$8</x:f>
        <x:v>0.07</x:v>
      </x:c>
      <x:c r="F918" s="34"/>
      <x:c r="G918" s="34"/>
      <x:c r="H918" s="34"/>
      <x:c r="I918" s="34"/>
      <x:c r="J918" s="34"/>
      <x:c r="K918" s="34"/>
      <x:c r="L918" s="34"/>
      <x:c r="M918" s="34"/>
      <x:c r="N918" s="34"/>
      <x:c r="O918" s="34"/>
      <x:c r="P918" s="34"/>
    </x:row>
    <x:row r="919">
      <x:c r="A919" s="34" t="n">
        <x:v>895</x:v>
      </x:c>
      <x:c r="B919" s="39" t="n">
        <x:v>0.4895846493309364</x:v>
      </x:c>
      <x:c r="C919" s="1" t="n">
        <x:f>IF(B919&lt;$B$6,1,0)</x:f>
        <x:v>0</x:v>
      </x:c>
      <x:c r="D919" s="1" t="n">
        <x:f>$B$7*$B$8*C919</x:f>
        <x:v>0</x:v>
      </x:c>
      <x:c r="E919" s="17" t="n">
        <x:f>(1-C919)*$B$9-C919*$B$8</x:f>
        <x:v>0.07</x:v>
      </x:c>
      <x:c r="F919" s="34"/>
      <x:c r="G919" s="34"/>
      <x:c r="H919" s="34"/>
      <x:c r="I919" s="34"/>
      <x:c r="J919" s="34"/>
      <x:c r="K919" s="34"/>
      <x:c r="L919" s="34"/>
      <x:c r="M919" s="34"/>
      <x:c r="N919" s="34"/>
      <x:c r="O919" s="34"/>
      <x:c r="P919" s="34"/>
    </x:row>
    <x:row r="920">
      <x:c r="A920" s="34" t="n">
        <x:v>896</x:v>
      </x:c>
      <x:c r="B920" s="39" t="n">
        <x:v>0.12430177361238748</x:v>
      </x:c>
      <x:c r="C920" s="1" t="n">
        <x:f>IF(B920&lt;$B$6,1,0)</x:f>
        <x:v>0</x:v>
      </x:c>
      <x:c r="D920" s="1" t="n">
        <x:f>$B$7*$B$8*C920</x:f>
        <x:v>0</x:v>
      </x:c>
      <x:c r="E920" s="17" t="n">
        <x:f>(1-C920)*$B$9-C920*$B$8</x:f>
        <x:v>0.07</x:v>
      </x:c>
      <x:c r="F920" s="34"/>
      <x:c r="G920" s="34"/>
      <x:c r="H920" s="34"/>
      <x:c r="I920" s="34"/>
      <x:c r="J920" s="34"/>
      <x:c r="K920" s="34"/>
      <x:c r="L920" s="34"/>
      <x:c r="M920" s="34"/>
      <x:c r="N920" s="34"/>
      <x:c r="O920" s="34"/>
      <x:c r="P920" s="34"/>
    </x:row>
    <x:row r="921">
      <x:c r="A921" s="34" t="n">
        <x:v>897</x:v>
      </x:c>
      <x:c r="B921" s="39" t="n">
        <x:v>0.6455963560147211</x:v>
      </x:c>
      <x:c r="C921" s="1" t="n">
        <x:f>IF(B921&lt;$B$6,1,0)</x:f>
        <x:v>0</x:v>
      </x:c>
      <x:c r="D921" s="1" t="n">
        <x:f>$B$7*$B$8*C921</x:f>
        <x:v>0</x:v>
      </x:c>
      <x:c r="E921" s="17" t="n">
        <x:f>(1-C921)*$B$9-C921*$B$8</x:f>
        <x:v>0.07</x:v>
      </x:c>
      <x:c r="F921" s="34"/>
      <x:c r="G921" s="34"/>
      <x:c r="H921" s="34"/>
      <x:c r="I921" s="34"/>
      <x:c r="J921" s="34"/>
      <x:c r="K921" s="34"/>
      <x:c r="L921" s="34"/>
      <x:c r="M921" s="34"/>
      <x:c r="N921" s="34"/>
      <x:c r="O921" s="34"/>
      <x:c r="P921" s="34"/>
    </x:row>
    <x:row r="922">
      <x:c r="A922" s="34" t="n">
        <x:v>898</x:v>
      </x:c>
      <x:c r="B922" s="39" t="n">
        <x:v>0.5103696003789082</x:v>
      </x:c>
      <x:c r="C922" s="1" t="n">
        <x:f>IF(B922&lt;$B$6,1,0)</x:f>
        <x:v>0</x:v>
      </x:c>
      <x:c r="D922" s="1" t="n">
        <x:f>$B$7*$B$8*C922</x:f>
        <x:v>0</x:v>
      </x:c>
      <x:c r="E922" s="17" t="n">
        <x:f>(1-C922)*$B$9-C922*$B$8</x:f>
        <x:v>0.07</x:v>
      </x:c>
      <x:c r="F922" s="34"/>
      <x:c r="G922" s="34"/>
      <x:c r="H922" s="34"/>
      <x:c r="I922" s="34"/>
      <x:c r="J922" s="34"/>
      <x:c r="K922" s="34"/>
      <x:c r="L922" s="34"/>
      <x:c r="M922" s="34"/>
      <x:c r="N922" s="34"/>
      <x:c r="O922" s="34"/>
      <x:c r="P922" s="34"/>
    </x:row>
    <x:row r="923">
      <x:c r="A923" s="34" t="n">
        <x:v>899</x:v>
      </x:c>
      <x:c r="B923" s="39" t="n">
        <x:v>0.19494489894714206</x:v>
      </x:c>
      <x:c r="C923" s="1" t="n">
        <x:f>IF(B923&lt;$B$6,1,0)</x:f>
        <x:v>0</x:v>
      </x:c>
      <x:c r="D923" s="1" t="n">
        <x:f>$B$7*$B$8*C923</x:f>
        <x:v>0</x:v>
      </x:c>
      <x:c r="E923" s="17" t="n">
        <x:f>(1-C923)*$B$9-C923*$B$8</x:f>
        <x:v>0.07</x:v>
      </x:c>
      <x:c r="F923" s="34"/>
      <x:c r="G923" s="34"/>
      <x:c r="H923" s="34"/>
      <x:c r="I923" s="34"/>
      <x:c r="J923" s="34"/>
      <x:c r="K923" s="34"/>
      <x:c r="L923" s="34"/>
      <x:c r="M923" s="34"/>
      <x:c r="N923" s="34"/>
      <x:c r="O923" s="34"/>
      <x:c r="P923" s="34"/>
    </x:row>
    <x:row r="924">
      <x:c r="A924" s="34" t="n">
        <x:v>900</x:v>
      </x:c>
      <x:c r="B924" s="39" t="n">
        <x:v>0.8937941883923486</x:v>
      </x:c>
      <x:c r="C924" s="1" t="n">
        <x:f>IF(B924&lt;$B$6,1,0)</x:f>
        <x:v>0</x:v>
      </x:c>
      <x:c r="D924" s="1" t="n">
        <x:f>$B$7*$B$8*C924</x:f>
        <x:v>0</x:v>
      </x:c>
      <x:c r="E924" s="17" t="n">
        <x:f>(1-C924)*$B$9-C924*$B$8</x:f>
        <x:v>0.07</x:v>
      </x:c>
      <x:c r="F924" s="34"/>
      <x:c r="G924" s="34"/>
      <x:c r="H924" s="34"/>
      <x:c r="I924" s="34"/>
      <x:c r="J924" s="34"/>
      <x:c r="K924" s="34"/>
      <x:c r="L924" s="34"/>
      <x:c r="M924" s="34"/>
      <x:c r="N924" s="34"/>
      <x:c r="O924" s="34"/>
      <x:c r="P924" s="34"/>
    </x:row>
    <x:row r="925">
      <x:c r="A925" s="34" t="n">
        <x:v>901</x:v>
      </x:c>
      <x:c r="B925" s="39" t="n">
        <x:v>0.0073079707799479365</x:v>
      </x:c>
      <x:c r="C925" s="1" t="n">
        <x:f>IF(B925&lt;$B$6,1,0)</x:f>
        <x:v>1</x:v>
      </x:c>
      <x:c r="D925" s="1" t="n">
        <x:f>$B$7*$B$8*C925</x:f>
        <x:v>60</x:v>
      </x:c>
      <x:c r="E925" s="17" t="n">
        <x:f>(1-C925)*$B$9-C925*$B$8</x:f>
        <x:v>-0.6</x:v>
      </x:c>
      <x:c r="F925" s="34"/>
      <x:c r="G925" s="34"/>
      <x:c r="H925" s="34"/>
      <x:c r="I925" s="34"/>
      <x:c r="J925" s="34"/>
      <x:c r="K925" s="34"/>
      <x:c r="L925" s="34"/>
      <x:c r="M925" s="34"/>
      <x:c r="N925" s="34"/>
      <x:c r="O925" s="34"/>
      <x:c r="P925" s="34"/>
    </x:row>
    <x:row r="926">
      <x:c r="A926" s="34" t="n">
        <x:v>902</x:v>
      </x:c>
      <x:c r="B926" s="39" t="n">
        <x:v>0.5359366895863786</x:v>
      </x:c>
      <x:c r="C926" s="1" t="n">
        <x:f>IF(B926&lt;$B$6,1,0)</x:f>
        <x:v>0</x:v>
      </x:c>
      <x:c r="D926" s="1" t="n">
        <x:f>$B$7*$B$8*C926</x:f>
        <x:v>0</x:v>
      </x:c>
      <x:c r="E926" s="17" t="n">
        <x:f>(1-C926)*$B$9-C926*$B$8</x:f>
        <x:v>0.07</x:v>
      </x:c>
      <x:c r="F926" s="34"/>
      <x:c r="G926" s="34"/>
      <x:c r="H926" s="34"/>
      <x:c r="I926" s="34"/>
      <x:c r="J926" s="34"/>
      <x:c r="K926" s="34"/>
      <x:c r="L926" s="34"/>
      <x:c r="M926" s="34"/>
      <x:c r="N926" s="34"/>
      <x:c r="O926" s="34"/>
      <x:c r="P926" s="34"/>
    </x:row>
    <x:row r="927">
      <x:c r="A927" s="34" t="n">
        <x:v>903</x:v>
      </x:c>
      <x:c r="B927" s="39" t="n">
        <x:v>0.2541079636430368</x:v>
      </x:c>
      <x:c r="C927" s="1" t="n">
        <x:f>IF(B927&lt;$B$6,1,0)</x:f>
        <x:v>0</x:v>
      </x:c>
      <x:c r="D927" s="1" t="n">
        <x:f>$B$7*$B$8*C927</x:f>
        <x:v>0</x:v>
      </x:c>
      <x:c r="E927" s="17" t="n">
        <x:f>(1-C927)*$B$9-C927*$B$8</x:f>
        <x:v>0.07</x:v>
      </x:c>
      <x:c r="F927" s="34"/>
      <x:c r="G927" s="34"/>
      <x:c r="H927" s="34"/>
      <x:c r="I927" s="34"/>
      <x:c r="J927" s="34"/>
      <x:c r="K927" s="34"/>
      <x:c r="L927" s="34"/>
      <x:c r="M927" s="34"/>
      <x:c r="N927" s="34"/>
      <x:c r="O927" s="34"/>
      <x:c r="P927" s="34"/>
    </x:row>
    <x:row r="928">
      <x:c r="A928" s="34" t="n">
        <x:v>904</x:v>
      </x:c>
      <x:c r="B928" s="39" t="n">
        <x:v>0.2940571225481108</x:v>
      </x:c>
      <x:c r="C928" s="1" t="n">
        <x:f>IF(B928&lt;$B$6,1,0)</x:f>
        <x:v>0</x:v>
      </x:c>
      <x:c r="D928" s="1" t="n">
        <x:f>$B$7*$B$8*C928</x:f>
        <x:v>0</x:v>
      </x:c>
      <x:c r="E928" s="17" t="n">
        <x:f>(1-C928)*$B$9-C928*$B$8</x:f>
        <x:v>0.07</x:v>
      </x:c>
      <x:c r="F928" s="34"/>
      <x:c r="G928" s="34"/>
      <x:c r="H928" s="34"/>
      <x:c r="I928" s="34"/>
      <x:c r="J928" s="34"/>
      <x:c r="K928" s="34"/>
      <x:c r="L928" s="34"/>
      <x:c r="M928" s="34"/>
      <x:c r="N928" s="34"/>
      <x:c r="O928" s="34"/>
      <x:c r="P928" s="34"/>
    </x:row>
    <x:row r="929">
      <x:c r="A929" s="34" t="n">
        <x:v>905</x:v>
      </x:c>
      <x:c r="B929" s="39" t="n">
        <x:v>0.6677835908485577</x:v>
      </x:c>
      <x:c r="C929" s="1" t="n">
        <x:f>IF(B929&lt;$B$6,1,0)</x:f>
        <x:v>0</x:v>
      </x:c>
      <x:c r="D929" s="1" t="n">
        <x:f>$B$7*$B$8*C929</x:f>
        <x:v>0</x:v>
      </x:c>
      <x:c r="E929" s="17" t="n">
        <x:f>(1-C929)*$B$9-C929*$B$8</x:f>
        <x:v>0.07</x:v>
      </x:c>
      <x:c r="F929" s="34"/>
      <x:c r="G929" s="34"/>
      <x:c r="H929" s="34"/>
      <x:c r="I929" s="34"/>
      <x:c r="J929" s="34"/>
      <x:c r="K929" s="34"/>
      <x:c r="L929" s="34"/>
      <x:c r="M929" s="34"/>
      <x:c r="N929" s="34"/>
      <x:c r="O929" s="34"/>
      <x:c r="P929" s="34"/>
    </x:row>
    <x:row r="930">
      <x:c r="A930" s="34" t="n">
        <x:v>906</x:v>
      </x:c>
      <x:c r="B930" s="39" t="n">
        <x:v>0.7174313921714202</x:v>
      </x:c>
      <x:c r="C930" s="1" t="n">
        <x:f>IF(B930&lt;$B$6,1,0)</x:f>
        <x:v>0</x:v>
      </x:c>
      <x:c r="D930" s="1" t="n">
        <x:f>$B$7*$B$8*C930</x:f>
        <x:v>0</x:v>
      </x:c>
      <x:c r="E930" s="17" t="n">
        <x:f>(1-C930)*$B$9-C930*$B$8</x:f>
        <x:v>0.07</x:v>
      </x:c>
      <x:c r="F930" s="34"/>
      <x:c r="G930" s="34"/>
      <x:c r="H930" s="34"/>
      <x:c r="I930" s="34"/>
      <x:c r="J930" s="34"/>
      <x:c r="K930" s="34"/>
      <x:c r="L930" s="34"/>
      <x:c r="M930" s="34"/>
      <x:c r="N930" s="34"/>
      <x:c r="O930" s="34"/>
      <x:c r="P930" s="34"/>
    </x:row>
    <x:row r="931">
      <x:c r="A931" s="34" t="n">
        <x:v>907</x:v>
      </x:c>
      <x:c r="B931" s="39" t="n">
        <x:v>0.7239283298840746</x:v>
      </x:c>
      <x:c r="C931" s="1" t="n">
        <x:f>IF(B931&lt;$B$6,1,0)</x:f>
        <x:v>0</x:v>
      </x:c>
      <x:c r="D931" s="1" t="n">
        <x:f>$B$7*$B$8*C931</x:f>
        <x:v>0</x:v>
      </x:c>
      <x:c r="E931" s="17" t="n">
        <x:f>(1-C931)*$B$9-C931*$B$8</x:f>
        <x:v>0.07</x:v>
      </x:c>
      <x:c r="F931" s="34"/>
      <x:c r="G931" s="34"/>
      <x:c r="H931" s="34"/>
      <x:c r="I931" s="34"/>
      <x:c r="J931" s="34"/>
      <x:c r="K931" s="34"/>
      <x:c r="L931" s="34"/>
      <x:c r="M931" s="34"/>
      <x:c r="N931" s="34"/>
      <x:c r="O931" s="34"/>
      <x:c r="P931" s="34"/>
    </x:row>
    <x:row r="932">
      <x:c r="A932" s="34" t="n">
        <x:v>908</x:v>
      </x:c>
      <x:c r="B932" s="39" t="n">
        <x:v>0.039174486068077385</x:v>
      </x:c>
      <x:c r="C932" s="1" t="n">
        <x:f>IF(B932&lt;$B$6,1,0)</x:f>
        <x:v>0</x:v>
      </x:c>
      <x:c r="D932" s="1" t="n">
        <x:f>$B$7*$B$8*C932</x:f>
        <x:v>0</x:v>
      </x:c>
      <x:c r="E932" s="17" t="n">
        <x:f>(1-C932)*$B$9-C932*$B$8</x:f>
        <x:v>0.07</x:v>
      </x:c>
      <x:c r="F932" s="34"/>
      <x:c r="G932" s="34"/>
      <x:c r="H932" s="34"/>
      <x:c r="I932" s="34"/>
      <x:c r="J932" s="34"/>
      <x:c r="K932" s="34"/>
      <x:c r="L932" s="34"/>
      <x:c r="M932" s="34"/>
      <x:c r="N932" s="34"/>
      <x:c r="O932" s="34"/>
      <x:c r="P932" s="34"/>
    </x:row>
    <x:row r="933">
      <x:c r="A933" s="34" t="n">
        <x:v>909</x:v>
      </x:c>
      <x:c r="B933" s="39" t="n">
        <x:v>0.1472966632572934</x:v>
      </x:c>
      <x:c r="C933" s="1" t="n">
        <x:f>IF(B933&lt;$B$6,1,0)</x:f>
        <x:v>0</x:v>
      </x:c>
      <x:c r="D933" s="1" t="n">
        <x:f>$B$7*$B$8*C933</x:f>
        <x:v>0</x:v>
      </x:c>
      <x:c r="E933" s="17" t="n">
        <x:f>(1-C933)*$B$9-C933*$B$8</x:f>
        <x:v>0.07</x:v>
      </x:c>
      <x:c r="F933" s="34"/>
      <x:c r="G933" s="34"/>
      <x:c r="H933" s="34"/>
      <x:c r="I933" s="34"/>
      <x:c r="J933" s="34"/>
      <x:c r="K933" s="34"/>
      <x:c r="L933" s="34"/>
      <x:c r="M933" s="34"/>
      <x:c r="N933" s="34"/>
      <x:c r="O933" s="34"/>
      <x:c r="P933" s="34"/>
    </x:row>
    <x:row r="934">
      <x:c r="A934" s="34" t="n">
        <x:v>910</x:v>
      </x:c>
      <x:c r="B934" s="39" t="n">
        <x:v>0.21428254304919392</x:v>
      </x:c>
      <x:c r="C934" s="1" t="n">
        <x:f>IF(B934&lt;$B$6,1,0)</x:f>
        <x:v>0</x:v>
      </x:c>
      <x:c r="D934" s="1" t="n">
        <x:f>$B$7*$B$8*C934</x:f>
        <x:v>0</x:v>
      </x:c>
      <x:c r="E934" s="17" t="n">
        <x:f>(1-C934)*$B$9-C934*$B$8</x:f>
        <x:v>0.07</x:v>
      </x:c>
      <x:c r="F934" s="34"/>
      <x:c r="G934" s="34"/>
      <x:c r="H934" s="34"/>
      <x:c r="I934" s="34"/>
      <x:c r="J934" s="34"/>
      <x:c r="K934" s="34"/>
      <x:c r="L934" s="34"/>
      <x:c r="M934" s="34"/>
      <x:c r="N934" s="34"/>
      <x:c r="O934" s="34"/>
      <x:c r="P934" s="34"/>
    </x:row>
    <x:row r="935">
      <x:c r="A935" s="34" t="n">
        <x:v>911</x:v>
      </x:c>
      <x:c r="B935" s="39" t="n">
        <x:v>0.8858431562548503</x:v>
      </x:c>
      <x:c r="C935" s="1" t="n">
        <x:f>IF(B935&lt;$B$6,1,0)</x:f>
        <x:v>0</x:v>
      </x:c>
      <x:c r="D935" s="1" t="n">
        <x:f>$B$7*$B$8*C935</x:f>
        <x:v>0</x:v>
      </x:c>
      <x:c r="E935" s="17" t="n">
        <x:f>(1-C935)*$B$9-C935*$B$8</x:f>
        <x:v>0.07</x:v>
      </x:c>
      <x:c r="F935" s="34"/>
      <x:c r="G935" s="34"/>
      <x:c r="H935" s="34"/>
      <x:c r="I935" s="34"/>
      <x:c r="J935" s="34"/>
      <x:c r="K935" s="34"/>
      <x:c r="L935" s="34"/>
      <x:c r="M935" s="34"/>
      <x:c r="N935" s="34"/>
      <x:c r="O935" s="34"/>
      <x:c r="P935" s="34"/>
    </x:row>
    <x:row r="936">
      <x:c r="A936" s="34" t="n">
        <x:v>912</x:v>
      </x:c>
      <x:c r="B936" s="39" t="n">
        <x:v>0.31553930148947984</x:v>
      </x:c>
      <x:c r="C936" s="1" t="n">
        <x:f>IF(B936&lt;$B$6,1,0)</x:f>
        <x:v>0</x:v>
      </x:c>
      <x:c r="D936" s="1" t="n">
        <x:f>$B$7*$B$8*C936</x:f>
        <x:v>0</x:v>
      </x:c>
      <x:c r="E936" s="17" t="n">
        <x:f>(1-C936)*$B$9-C936*$B$8</x:f>
        <x:v>0.07</x:v>
      </x:c>
      <x:c r="F936" s="34"/>
      <x:c r="G936" s="34"/>
      <x:c r="H936" s="34"/>
      <x:c r="I936" s="34"/>
      <x:c r="J936" s="34"/>
      <x:c r="K936" s="34"/>
      <x:c r="L936" s="34"/>
      <x:c r="M936" s="34"/>
      <x:c r="N936" s="34"/>
      <x:c r="O936" s="34"/>
      <x:c r="P936" s="34"/>
    </x:row>
    <x:row r="937">
      <x:c r="A937" s="34" t="n">
        <x:v>913</x:v>
      </x:c>
      <x:c r="B937" s="39" t="n">
        <x:v>0.291685973177664</x:v>
      </x:c>
      <x:c r="C937" s="1" t="n">
        <x:f>IF(B937&lt;$B$6,1,0)</x:f>
        <x:v>0</x:v>
      </x:c>
      <x:c r="D937" s="1" t="n">
        <x:f>$B$7*$B$8*C937</x:f>
        <x:v>0</x:v>
      </x:c>
      <x:c r="E937" s="17" t="n">
        <x:f>(1-C937)*$B$9-C937*$B$8</x:f>
        <x:v>0.07</x:v>
      </x:c>
      <x:c r="F937" s="34"/>
      <x:c r="G937" s="34"/>
      <x:c r="H937" s="34"/>
      <x:c r="I937" s="34"/>
      <x:c r="J937" s="34"/>
      <x:c r="K937" s="34"/>
      <x:c r="L937" s="34"/>
      <x:c r="M937" s="34"/>
      <x:c r="N937" s="34"/>
      <x:c r="O937" s="34"/>
      <x:c r="P937" s="34"/>
    </x:row>
    <x:row r="938">
      <x:c r="A938" s="34" t="n">
        <x:v>914</x:v>
      </x:c>
      <x:c r="B938" s="39" t="n">
        <x:v>0.8303777478868142</x:v>
      </x:c>
      <x:c r="C938" s="1" t="n">
        <x:f>IF(B938&lt;$B$6,1,0)</x:f>
        <x:v>0</x:v>
      </x:c>
      <x:c r="D938" s="1" t="n">
        <x:f>$B$7*$B$8*C938</x:f>
        <x:v>0</x:v>
      </x:c>
      <x:c r="E938" s="17" t="n">
        <x:f>(1-C938)*$B$9-C938*$B$8</x:f>
        <x:v>0.07</x:v>
      </x:c>
      <x:c r="F938" s="34"/>
      <x:c r="G938" s="34"/>
      <x:c r="H938" s="34"/>
      <x:c r="I938" s="34"/>
      <x:c r="J938" s="34"/>
      <x:c r="K938" s="34"/>
      <x:c r="L938" s="34"/>
      <x:c r="M938" s="34"/>
      <x:c r="N938" s="34"/>
      <x:c r="O938" s="34"/>
      <x:c r="P938" s="34"/>
    </x:row>
    <x:row r="939">
      <x:c r="A939" s="34" t="n">
        <x:v>915</x:v>
      </x:c>
      <x:c r="B939" s="39" t="n">
        <x:v>0.7566754961153492</x:v>
      </x:c>
      <x:c r="C939" s="1" t="n">
        <x:f>IF(B939&lt;$B$6,1,0)</x:f>
        <x:v>0</x:v>
      </x:c>
      <x:c r="D939" s="1" t="n">
        <x:f>$B$7*$B$8*C939</x:f>
        <x:v>0</x:v>
      </x:c>
      <x:c r="E939" s="17" t="n">
        <x:f>(1-C939)*$B$9-C939*$B$8</x:f>
        <x:v>0.07</x:v>
      </x:c>
      <x:c r="F939" s="34"/>
      <x:c r="G939" s="34"/>
      <x:c r="H939" s="34"/>
      <x:c r="I939" s="34"/>
      <x:c r="J939" s="34"/>
      <x:c r="K939" s="34"/>
      <x:c r="L939" s="34"/>
      <x:c r="M939" s="34"/>
      <x:c r="N939" s="34"/>
      <x:c r="O939" s="34"/>
      <x:c r="P939" s="34"/>
    </x:row>
    <x:row r="940">
      <x:c r="A940" s="34" t="n">
        <x:v>916</x:v>
      </x:c>
      <x:c r="B940" s="39" t="n">
        <x:v>0.5160455984296277</x:v>
      </x:c>
      <x:c r="C940" s="1" t="n">
        <x:f>IF(B940&lt;$B$6,1,0)</x:f>
        <x:v>0</x:v>
      </x:c>
      <x:c r="D940" s="1" t="n">
        <x:f>$B$7*$B$8*C940</x:f>
        <x:v>0</x:v>
      </x:c>
      <x:c r="E940" s="17" t="n">
        <x:f>(1-C940)*$B$9-C940*$B$8</x:f>
        <x:v>0.07</x:v>
      </x:c>
      <x:c r="F940" s="34"/>
      <x:c r="G940" s="34"/>
      <x:c r="H940" s="34"/>
      <x:c r="I940" s="34"/>
      <x:c r="J940" s="34"/>
      <x:c r="K940" s="34"/>
      <x:c r="L940" s="34"/>
      <x:c r="M940" s="34"/>
      <x:c r="N940" s="34"/>
      <x:c r="O940" s="34"/>
      <x:c r="P940" s="34"/>
    </x:row>
    <x:row r="941">
      <x:c r="A941" s="34" t="n">
        <x:v>917</x:v>
      </x:c>
      <x:c r="B941" s="39" t="n">
        <x:v>0.0356002728221938</x:v>
      </x:c>
      <x:c r="C941" s="1" t="n">
        <x:f>IF(B941&lt;$B$6,1,0)</x:f>
        <x:v>0</x:v>
      </x:c>
      <x:c r="D941" s="1" t="n">
        <x:f>$B$7*$B$8*C941</x:f>
        <x:v>0</x:v>
      </x:c>
      <x:c r="E941" s="17" t="n">
        <x:f>(1-C941)*$B$9-C941*$B$8</x:f>
        <x:v>0.07</x:v>
      </x:c>
      <x:c r="F941" s="34"/>
      <x:c r="G941" s="34"/>
      <x:c r="H941" s="34"/>
      <x:c r="I941" s="34"/>
      <x:c r="J941" s="34"/>
      <x:c r="K941" s="34"/>
      <x:c r="L941" s="34"/>
      <x:c r="M941" s="34"/>
      <x:c r="N941" s="34"/>
      <x:c r="O941" s="34"/>
      <x:c r="P941" s="34"/>
    </x:row>
    <x:row r="942">
      <x:c r="A942" s="34" t="n">
        <x:v>918</x:v>
      </x:c>
      <x:c r="B942" s="39" t="n">
        <x:v>0.7799935588845983</x:v>
      </x:c>
      <x:c r="C942" s="1" t="n">
        <x:f>IF(B942&lt;$B$6,1,0)</x:f>
        <x:v>0</x:v>
      </x:c>
      <x:c r="D942" s="1" t="n">
        <x:f>$B$7*$B$8*C942</x:f>
        <x:v>0</x:v>
      </x:c>
      <x:c r="E942" s="17" t="n">
        <x:f>(1-C942)*$B$9-C942*$B$8</x:f>
        <x:v>0.07</x:v>
      </x:c>
      <x:c r="F942" s="34"/>
      <x:c r="G942" s="34"/>
      <x:c r="H942" s="34"/>
      <x:c r="I942" s="34"/>
      <x:c r="J942" s="34"/>
      <x:c r="K942" s="34"/>
      <x:c r="L942" s="34"/>
      <x:c r="M942" s="34"/>
      <x:c r="N942" s="34"/>
      <x:c r="O942" s="34"/>
      <x:c r="P942" s="34"/>
    </x:row>
    <x:row r="943">
      <x:c r="A943" s="34" t="n">
        <x:v>919</x:v>
      </x:c>
      <x:c r="B943" s="39" t="n">
        <x:v>0.01447658275719732</x:v>
      </x:c>
      <x:c r="C943" s="1" t="n">
        <x:f>IF(B943&lt;$B$6,1,0)</x:f>
        <x:v>1</x:v>
      </x:c>
      <x:c r="D943" s="1" t="n">
        <x:f>$B$7*$B$8*C943</x:f>
        <x:v>60</x:v>
      </x:c>
      <x:c r="E943" s="17" t="n">
        <x:f>(1-C943)*$B$9-C943*$B$8</x:f>
        <x:v>-0.6</x:v>
      </x:c>
      <x:c r="F943" s="34"/>
      <x:c r="G943" s="34"/>
      <x:c r="H943" s="34"/>
      <x:c r="I943" s="34"/>
      <x:c r="J943" s="34"/>
      <x:c r="K943" s="34"/>
      <x:c r="L943" s="34"/>
      <x:c r="M943" s="34"/>
      <x:c r="N943" s="34"/>
      <x:c r="O943" s="34"/>
      <x:c r="P943" s="34"/>
    </x:row>
    <x:row r="944">
      <x:c r="A944" s="34" t="n">
        <x:v>920</x:v>
      </x:c>
      <x:c r="B944" s="39" t="n">
        <x:v>0.8697881206171587</x:v>
      </x:c>
      <x:c r="C944" s="1" t="n">
        <x:f>IF(B944&lt;$B$6,1,0)</x:f>
        <x:v>0</x:v>
      </x:c>
      <x:c r="D944" s="1" t="n">
        <x:f>$B$7*$B$8*C944</x:f>
        <x:v>0</x:v>
      </x:c>
      <x:c r="E944" s="17" t="n">
        <x:f>(1-C944)*$B$9-C944*$B$8</x:f>
        <x:v>0.07</x:v>
      </x:c>
      <x:c r="F944" s="34"/>
      <x:c r="G944" s="34"/>
      <x:c r="H944" s="34"/>
      <x:c r="I944" s="34"/>
      <x:c r="J944" s="34"/>
      <x:c r="K944" s="34"/>
      <x:c r="L944" s="34"/>
      <x:c r="M944" s="34"/>
      <x:c r="N944" s="34"/>
      <x:c r="O944" s="34"/>
      <x:c r="P944" s="34"/>
    </x:row>
    <x:row r="945">
      <x:c r="A945" s="34" t="n">
        <x:v>921</x:v>
      </x:c>
      <x:c r="B945" s="39" t="n">
        <x:v>0.3073444728506729</x:v>
      </x:c>
      <x:c r="C945" s="1" t="n">
        <x:f>IF(B945&lt;$B$6,1,0)</x:f>
        <x:v>0</x:v>
      </x:c>
      <x:c r="D945" s="1" t="n">
        <x:f>$B$7*$B$8*C945</x:f>
        <x:v>0</x:v>
      </x:c>
      <x:c r="E945" s="17" t="n">
        <x:f>(1-C945)*$B$9-C945*$B$8</x:f>
        <x:v>0.07</x:v>
      </x:c>
      <x:c r="F945" s="34"/>
      <x:c r="G945" s="34"/>
      <x:c r="H945" s="34"/>
      <x:c r="I945" s="34"/>
      <x:c r="J945" s="34"/>
      <x:c r="K945" s="34"/>
      <x:c r="L945" s="34"/>
      <x:c r="M945" s="34"/>
      <x:c r="N945" s="34"/>
      <x:c r="O945" s="34"/>
      <x:c r="P945" s="34"/>
    </x:row>
    <x:row r="946">
      <x:c r="A946" s="34" t="n">
        <x:v>922</x:v>
      </x:c>
      <x:c r="B946" s="39" t="n">
        <x:v>0.7945459630573168</x:v>
      </x:c>
      <x:c r="C946" s="1" t="n">
        <x:f>IF(B946&lt;$B$6,1,0)</x:f>
        <x:v>0</x:v>
      </x:c>
      <x:c r="D946" s="1" t="n">
        <x:f>$B$7*$B$8*C946</x:f>
        <x:v>0</x:v>
      </x:c>
      <x:c r="E946" s="17" t="n">
        <x:f>(1-C946)*$B$9-C946*$B$8</x:f>
        <x:v>0.07</x:v>
      </x:c>
      <x:c r="F946" s="34"/>
      <x:c r="G946" s="34"/>
      <x:c r="H946" s="34"/>
      <x:c r="I946" s="34"/>
      <x:c r="J946" s="34"/>
      <x:c r="K946" s="34"/>
      <x:c r="L946" s="34"/>
      <x:c r="M946" s="34"/>
      <x:c r="N946" s="34"/>
      <x:c r="O946" s="34"/>
      <x:c r="P946" s="34"/>
    </x:row>
    <x:row r="947">
      <x:c r="A947" s="34" t="n">
        <x:v>923</x:v>
      </x:c>
      <x:c r="B947" s="39" t="n">
        <x:v>0.8550321770599112</x:v>
      </x:c>
      <x:c r="C947" s="1" t="n">
        <x:f>IF(B947&lt;$B$6,1,0)</x:f>
        <x:v>0</x:v>
      </x:c>
      <x:c r="D947" s="1" t="n">
        <x:f>$B$7*$B$8*C947</x:f>
        <x:v>0</x:v>
      </x:c>
      <x:c r="E947" s="17" t="n">
        <x:f>(1-C947)*$B$9-C947*$B$8</x:f>
        <x:v>0.07</x:v>
      </x:c>
      <x:c r="F947" s="34"/>
      <x:c r="G947" s="34"/>
      <x:c r="H947" s="34"/>
      <x:c r="I947" s="34"/>
      <x:c r="J947" s="34"/>
      <x:c r="K947" s="34"/>
      <x:c r="L947" s="34"/>
      <x:c r="M947" s="34"/>
      <x:c r="N947" s="34"/>
      <x:c r="O947" s="34"/>
      <x:c r="P947" s="34"/>
    </x:row>
    <x:row r="948">
      <x:c r="A948" s="34" t="n">
        <x:v>924</x:v>
      </x:c>
      <x:c r="B948" s="39" t="n">
        <x:v>0.6703948454232886</x:v>
      </x:c>
      <x:c r="C948" s="1" t="n">
        <x:f>IF(B948&lt;$B$6,1,0)</x:f>
        <x:v>0</x:v>
      </x:c>
      <x:c r="D948" s="1" t="n">
        <x:f>$B$7*$B$8*C948</x:f>
        <x:v>0</x:v>
      </x:c>
      <x:c r="E948" s="17" t="n">
        <x:f>(1-C948)*$B$9-C948*$B$8</x:f>
        <x:v>0.07</x:v>
      </x:c>
      <x:c r="F948" s="34"/>
      <x:c r="G948" s="34"/>
      <x:c r="H948" s="34"/>
      <x:c r="I948" s="34"/>
      <x:c r="J948" s="34"/>
      <x:c r="K948" s="34"/>
      <x:c r="L948" s="34"/>
      <x:c r="M948" s="34"/>
      <x:c r="N948" s="34"/>
      <x:c r="O948" s="34"/>
      <x:c r="P948" s="34"/>
    </x:row>
    <x:row r="949">
      <x:c r="A949" s="34" t="n">
        <x:v>925</x:v>
      </x:c>
      <x:c r="B949" s="39" t="n">
        <x:v>0.21595239627640694</x:v>
      </x:c>
      <x:c r="C949" s="1" t="n">
        <x:f>IF(B949&lt;$B$6,1,0)</x:f>
        <x:v>0</x:v>
      </x:c>
      <x:c r="D949" s="1" t="n">
        <x:f>$B$7*$B$8*C949</x:f>
        <x:v>0</x:v>
      </x:c>
      <x:c r="E949" s="17" t="n">
        <x:f>(1-C949)*$B$9-C949*$B$8</x:f>
        <x:v>0.07</x:v>
      </x:c>
      <x:c r="F949" s="34"/>
      <x:c r="G949" s="34"/>
      <x:c r="H949" s="34"/>
      <x:c r="I949" s="34"/>
      <x:c r="J949" s="34"/>
      <x:c r="K949" s="34"/>
      <x:c r="L949" s="34"/>
      <x:c r="M949" s="34"/>
      <x:c r="N949" s="34"/>
      <x:c r="O949" s="34"/>
      <x:c r="P949" s="34"/>
    </x:row>
    <x:row r="950">
      <x:c r="A950" s="34" t="n">
        <x:v>926</x:v>
      </x:c>
      <x:c r="B950" s="39" t="n">
        <x:v>0.3982861830154434</x:v>
      </x:c>
      <x:c r="C950" s="1" t="n">
        <x:f>IF(B950&lt;$B$6,1,0)</x:f>
        <x:v>0</x:v>
      </x:c>
      <x:c r="D950" s="1" t="n">
        <x:f>$B$7*$B$8*C950</x:f>
        <x:v>0</x:v>
      </x:c>
      <x:c r="E950" s="17" t="n">
        <x:f>(1-C950)*$B$9-C950*$B$8</x:f>
        <x:v>0.07</x:v>
      </x:c>
      <x:c r="F950" s="34"/>
      <x:c r="G950" s="34"/>
      <x:c r="H950" s="34"/>
      <x:c r="I950" s="34"/>
      <x:c r="J950" s="34"/>
      <x:c r="K950" s="34"/>
      <x:c r="L950" s="34"/>
      <x:c r="M950" s="34"/>
      <x:c r="N950" s="34"/>
      <x:c r="O950" s="34"/>
      <x:c r="P950" s="34"/>
    </x:row>
    <x:row r="951">
      <x:c r="A951" s="34" t="n">
        <x:v>927</x:v>
      </x:c>
      <x:c r="B951" s="39" t="n">
        <x:v>0.5446579776471481</x:v>
      </x:c>
      <x:c r="C951" s="1" t="n">
        <x:f>IF(B951&lt;$B$6,1,0)</x:f>
        <x:v>0</x:v>
      </x:c>
      <x:c r="D951" s="1" t="n">
        <x:f>$B$7*$B$8*C951</x:f>
        <x:v>0</x:v>
      </x:c>
      <x:c r="E951" s="17" t="n">
        <x:f>(1-C951)*$B$9-C951*$B$8</x:f>
        <x:v>0.07</x:v>
      </x:c>
      <x:c r="F951" s="34"/>
      <x:c r="G951" s="34"/>
      <x:c r="H951" s="34"/>
      <x:c r="I951" s="34"/>
      <x:c r="J951" s="34"/>
      <x:c r="K951" s="34"/>
      <x:c r="L951" s="34"/>
      <x:c r="M951" s="34"/>
      <x:c r="N951" s="34"/>
      <x:c r="O951" s="34"/>
      <x:c r="P951" s="34"/>
    </x:row>
    <x:row r="952">
      <x:c r="A952" s="34" t="n">
        <x:v>928</x:v>
      </x:c>
      <x:c r="B952" s="39" t="n">
        <x:v>0.05611731589306146</x:v>
      </x:c>
      <x:c r="C952" s="1" t="n">
        <x:f>IF(B952&lt;$B$6,1,0)</x:f>
        <x:v>0</x:v>
      </x:c>
      <x:c r="D952" s="1" t="n">
        <x:f>$B$7*$B$8*C952</x:f>
        <x:v>0</x:v>
      </x:c>
      <x:c r="E952" s="17" t="n">
        <x:f>(1-C952)*$B$9-C952*$B$8</x:f>
        <x:v>0.07</x:v>
      </x:c>
      <x:c r="F952" s="34"/>
      <x:c r="G952" s="34"/>
      <x:c r="H952" s="34"/>
      <x:c r="I952" s="34"/>
      <x:c r="J952" s="34"/>
      <x:c r="K952" s="34"/>
      <x:c r="L952" s="34"/>
      <x:c r="M952" s="34"/>
      <x:c r="N952" s="34"/>
      <x:c r="O952" s="34"/>
      <x:c r="P952" s="34"/>
    </x:row>
    <x:row r="953">
      <x:c r="A953" s="34" t="n">
        <x:v>929</x:v>
      </x:c>
      <x:c r="B953" s="39" t="n">
        <x:v>0.9111110948724672</x:v>
      </x:c>
      <x:c r="C953" s="1" t="n">
        <x:f>IF(B953&lt;$B$6,1,0)</x:f>
        <x:v>0</x:v>
      </x:c>
      <x:c r="D953" s="1" t="n">
        <x:f>$B$7*$B$8*C953</x:f>
        <x:v>0</x:v>
      </x:c>
      <x:c r="E953" s="17" t="n">
        <x:f>(1-C953)*$B$9-C953*$B$8</x:f>
        <x:v>0.07</x:v>
      </x:c>
      <x:c r="F953" s="34"/>
      <x:c r="G953" s="34"/>
      <x:c r="H953" s="34"/>
      <x:c r="I953" s="34"/>
      <x:c r="J953" s="34"/>
      <x:c r="K953" s="34"/>
      <x:c r="L953" s="34"/>
      <x:c r="M953" s="34"/>
      <x:c r="N953" s="34"/>
      <x:c r="O953" s="34"/>
      <x:c r="P953" s="34"/>
    </x:row>
    <x:row r="954">
      <x:c r="A954" s="34" t="n">
        <x:v>930</x:v>
      </x:c>
      <x:c r="B954" s="39" t="n">
        <x:v>0.4310667902464047</x:v>
      </x:c>
      <x:c r="C954" s="1" t="n">
        <x:f>IF(B954&lt;$B$6,1,0)</x:f>
        <x:v>0</x:v>
      </x:c>
      <x:c r="D954" s="1" t="n">
        <x:f>$B$7*$B$8*C954</x:f>
        <x:v>0</x:v>
      </x:c>
      <x:c r="E954" s="17" t="n">
        <x:f>(1-C954)*$B$9-C954*$B$8</x:f>
        <x:v>0.07</x:v>
      </x:c>
      <x:c r="F954" s="34"/>
      <x:c r="G954" s="34"/>
      <x:c r="H954" s="34"/>
      <x:c r="I954" s="34"/>
      <x:c r="J954" s="34"/>
      <x:c r="K954" s="34"/>
      <x:c r="L954" s="34"/>
      <x:c r="M954" s="34"/>
      <x:c r="N954" s="34"/>
      <x:c r="O954" s="34"/>
      <x:c r="P954" s="34"/>
    </x:row>
    <x:row r="955">
      <x:c r="A955" s="34" t="n">
        <x:v>931</x:v>
      </x:c>
      <x:c r="B955" s="39" t="n">
        <x:v>0.6849090935429558</x:v>
      </x:c>
      <x:c r="C955" s="1" t="n">
        <x:f>IF(B955&lt;$B$6,1,0)</x:f>
        <x:v>0</x:v>
      </x:c>
      <x:c r="D955" s="1" t="n">
        <x:f>$B$7*$B$8*C955</x:f>
        <x:v>0</x:v>
      </x:c>
      <x:c r="E955" s="17" t="n">
        <x:f>(1-C955)*$B$9-C955*$B$8</x:f>
        <x:v>0.07</x:v>
      </x:c>
      <x:c r="F955" s="34"/>
      <x:c r="G955" s="34"/>
      <x:c r="H955" s="34"/>
      <x:c r="I955" s="34"/>
      <x:c r="J955" s="34"/>
      <x:c r="K955" s="34"/>
      <x:c r="L955" s="34"/>
      <x:c r="M955" s="34"/>
      <x:c r="N955" s="34"/>
      <x:c r="O955" s="34"/>
      <x:c r="P955" s="34"/>
    </x:row>
    <x:row r="956">
      <x:c r="A956" s="34" t="n">
        <x:v>932</x:v>
      </x:c>
      <x:c r="B956" s="39" t="n">
        <x:v>0.5448037852765992</x:v>
      </x:c>
      <x:c r="C956" s="1" t="n">
        <x:f>IF(B956&lt;$B$6,1,0)</x:f>
        <x:v>0</x:v>
      </x:c>
      <x:c r="D956" s="1" t="n">
        <x:f>$B$7*$B$8*C956</x:f>
        <x:v>0</x:v>
      </x:c>
      <x:c r="E956" s="17" t="n">
        <x:f>(1-C956)*$B$9-C956*$B$8</x:f>
        <x:v>0.07</x:v>
      </x:c>
      <x:c r="F956" s="34"/>
      <x:c r="G956" s="34"/>
      <x:c r="H956" s="34"/>
      <x:c r="I956" s="34"/>
      <x:c r="J956" s="34"/>
      <x:c r="K956" s="34"/>
      <x:c r="L956" s="34"/>
      <x:c r="M956" s="34"/>
      <x:c r="N956" s="34"/>
      <x:c r="O956" s="34"/>
      <x:c r="P956" s="34"/>
    </x:row>
    <x:row r="957">
      <x:c r="A957" s="34" t="n">
        <x:v>933</x:v>
      </x:c>
      <x:c r="B957" s="39" t="n">
        <x:v>0.7565617280779406</x:v>
      </x:c>
      <x:c r="C957" s="1" t="n">
        <x:f>IF(B957&lt;$B$6,1,0)</x:f>
        <x:v>0</x:v>
      </x:c>
      <x:c r="D957" s="1" t="n">
        <x:f>$B$7*$B$8*C957</x:f>
        <x:v>0</x:v>
      </x:c>
      <x:c r="E957" s="17" t="n">
        <x:f>(1-C957)*$B$9-C957*$B$8</x:f>
        <x:v>0.07</x:v>
      </x:c>
      <x:c r="F957" s="34"/>
      <x:c r="G957" s="34"/>
      <x:c r="H957" s="34"/>
      <x:c r="I957" s="34"/>
      <x:c r="J957" s="34"/>
      <x:c r="K957" s="34"/>
      <x:c r="L957" s="34"/>
      <x:c r="M957" s="34"/>
      <x:c r="N957" s="34"/>
      <x:c r="O957" s="34"/>
      <x:c r="P957" s="34"/>
    </x:row>
    <x:row r="958">
      <x:c r="A958" s="34" t="n">
        <x:v>934</x:v>
      </x:c>
      <x:c r="B958" s="39" t="n">
        <x:v>0.1463031308958307</x:v>
      </x:c>
      <x:c r="C958" s="1" t="n">
        <x:f>IF(B958&lt;$B$6,1,0)</x:f>
        <x:v>0</x:v>
      </x:c>
      <x:c r="D958" s="1" t="n">
        <x:f>$B$7*$B$8*C958</x:f>
        <x:v>0</x:v>
      </x:c>
      <x:c r="E958" s="17" t="n">
        <x:f>(1-C958)*$B$9-C958*$B$8</x:f>
        <x:v>0.07</x:v>
      </x:c>
      <x:c r="F958" s="34"/>
      <x:c r="G958" s="34"/>
      <x:c r="H958" s="34"/>
      <x:c r="I958" s="34"/>
      <x:c r="J958" s="34"/>
      <x:c r="K958" s="34"/>
      <x:c r="L958" s="34"/>
      <x:c r="M958" s="34"/>
      <x:c r="N958" s="34"/>
      <x:c r="O958" s="34"/>
      <x:c r="P958" s="34"/>
    </x:row>
    <x:row r="959">
      <x:c r="A959" s="34" t="n">
        <x:v>935</x:v>
      </x:c>
      <x:c r="B959" s="39" t="n">
        <x:v>0.4548285793280229</x:v>
      </x:c>
      <x:c r="C959" s="1" t="n">
        <x:f>IF(B959&lt;$B$6,1,0)</x:f>
        <x:v>0</x:v>
      </x:c>
      <x:c r="D959" s="1" t="n">
        <x:f>$B$7*$B$8*C959</x:f>
        <x:v>0</x:v>
      </x:c>
      <x:c r="E959" s="17" t="n">
        <x:f>(1-C959)*$B$9-C959*$B$8</x:f>
        <x:v>0.07</x:v>
      </x:c>
      <x:c r="F959" s="34"/>
      <x:c r="G959" s="34"/>
      <x:c r="H959" s="34"/>
      <x:c r="I959" s="34"/>
      <x:c r="J959" s="34"/>
      <x:c r="K959" s="34"/>
      <x:c r="L959" s="34"/>
      <x:c r="M959" s="34"/>
      <x:c r="N959" s="34"/>
      <x:c r="O959" s="34"/>
      <x:c r="P959" s="34"/>
    </x:row>
    <x:row r="960">
      <x:c r="A960" s="34" t="n">
        <x:v>936</x:v>
      </x:c>
      <x:c r="B960" s="39" t="n">
        <x:v>0.7768801740603521</x:v>
      </x:c>
      <x:c r="C960" s="1" t="n">
        <x:f>IF(B960&lt;$B$6,1,0)</x:f>
        <x:v>0</x:v>
      </x:c>
      <x:c r="D960" s="1" t="n">
        <x:f>$B$7*$B$8*C960</x:f>
        <x:v>0</x:v>
      </x:c>
      <x:c r="E960" s="17" t="n">
        <x:f>(1-C960)*$B$9-C960*$B$8</x:f>
        <x:v>0.07</x:v>
      </x:c>
      <x:c r="F960" s="34"/>
      <x:c r="G960" s="34"/>
      <x:c r="H960" s="34"/>
      <x:c r="I960" s="34"/>
      <x:c r="J960" s="34"/>
      <x:c r="K960" s="34"/>
      <x:c r="L960" s="34"/>
      <x:c r="M960" s="34"/>
      <x:c r="N960" s="34"/>
      <x:c r="O960" s="34"/>
      <x:c r="P960" s="34"/>
    </x:row>
    <x:row r="961">
      <x:c r="A961" s="34" t="n">
        <x:v>937</x:v>
      </x:c>
      <x:c r="B961" s="39" t="n">
        <x:v>0.7076020044041798</x:v>
      </x:c>
      <x:c r="C961" s="1" t="n">
        <x:f>IF(B961&lt;$B$6,1,0)</x:f>
        <x:v>0</x:v>
      </x:c>
      <x:c r="D961" s="1" t="n">
        <x:f>$B$7*$B$8*C961</x:f>
        <x:v>0</x:v>
      </x:c>
      <x:c r="E961" s="17" t="n">
        <x:f>(1-C961)*$B$9-C961*$B$8</x:f>
        <x:v>0.07</x:v>
      </x:c>
      <x:c r="F961" s="34"/>
      <x:c r="G961" s="34"/>
      <x:c r="H961" s="34"/>
      <x:c r="I961" s="34"/>
      <x:c r="J961" s="34"/>
      <x:c r="K961" s="34"/>
      <x:c r="L961" s="34"/>
      <x:c r="M961" s="34"/>
      <x:c r="N961" s="34"/>
      <x:c r="O961" s="34"/>
      <x:c r="P961" s="34"/>
    </x:row>
    <x:row r="962">
      <x:c r="A962" s="34" t="n">
        <x:v>938</x:v>
      </x:c>
      <x:c r="B962" s="39" t="n">
        <x:v>0.46225506404880434</x:v>
      </x:c>
      <x:c r="C962" s="1" t="n">
        <x:f>IF(B962&lt;$B$6,1,0)</x:f>
        <x:v>0</x:v>
      </x:c>
      <x:c r="D962" s="1" t="n">
        <x:f>$B$7*$B$8*C962</x:f>
        <x:v>0</x:v>
      </x:c>
      <x:c r="E962" s="17" t="n">
        <x:f>(1-C962)*$B$9-C962*$B$8</x:f>
        <x:v>0.07</x:v>
      </x:c>
      <x:c r="F962" s="34"/>
      <x:c r="G962" s="34"/>
      <x:c r="H962" s="34"/>
      <x:c r="I962" s="34"/>
      <x:c r="J962" s="34"/>
      <x:c r="K962" s="34"/>
      <x:c r="L962" s="34"/>
      <x:c r="M962" s="34"/>
      <x:c r="N962" s="34"/>
      <x:c r="O962" s="34"/>
      <x:c r="P962" s="34"/>
    </x:row>
    <x:row r="963">
      <x:c r="A963" s="34" t="n">
        <x:v>939</x:v>
      </x:c>
      <x:c r="B963" s="39" t="n">
        <x:v>0.3463600327959284</x:v>
      </x:c>
      <x:c r="C963" s="1" t="n">
        <x:f>IF(B963&lt;$B$6,1,0)</x:f>
        <x:v>0</x:v>
      </x:c>
      <x:c r="D963" s="1" t="n">
        <x:f>$B$7*$B$8*C963</x:f>
        <x:v>0</x:v>
      </x:c>
      <x:c r="E963" s="17" t="n">
        <x:f>(1-C963)*$B$9-C963*$B$8</x:f>
        <x:v>0.07</x:v>
      </x:c>
      <x:c r="F963" s="34"/>
      <x:c r="G963" s="34"/>
      <x:c r="H963" s="34"/>
      <x:c r="I963" s="34"/>
      <x:c r="J963" s="34"/>
      <x:c r="K963" s="34"/>
      <x:c r="L963" s="34"/>
      <x:c r="M963" s="34"/>
      <x:c r="N963" s="34"/>
      <x:c r="O963" s="34"/>
      <x:c r="P963" s="34"/>
    </x:row>
    <x:row r="964">
      <x:c r="A964" s="34" t="n">
        <x:v>940</x:v>
      </x:c>
      <x:c r="B964" s="39" t="n">
        <x:v>0.16946383949834853</x:v>
      </x:c>
      <x:c r="C964" s="1" t="n">
        <x:f>IF(B964&lt;$B$6,1,0)</x:f>
        <x:v>0</x:v>
      </x:c>
      <x:c r="D964" s="1" t="n">
        <x:f>$B$7*$B$8*C964</x:f>
        <x:v>0</x:v>
      </x:c>
      <x:c r="E964" s="17" t="n">
        <x:f>(1-C964)*$B$9-C964*$B$8</x:f>
        <x:v>0.07</x:v>
      </x:c>
      <x:c r="F964" s="34"/>
      <x:c r="G964" s="34"/>
      <x:c r="H964" s="34"/>
      <x:c r="I964" s="34"/>
      <x:c r="J964" s="34"/>
      <x:c r="K964" s="34"/>
      <x:c r="L964" s="34"/>
      <x:c r="M964" s="34"/>
      <x:c r="N964" s="34"/>
      <x:c r="O964" s="34"/>
      <x:c r="P964" s="34"/>
    </x:row>
    <x:row r="965">
      <x:c r="A965" s="34" t="n">
        <x:v>941</x:v>
      </x:c>
      <x:c r="B965" s="39" t="n">
        <x:v>0.03331518534105271</x:v>
      </x:c>
      <x:c r="C965" s="1" t="n">
        <x:f>IF(B965&lt;$B$6,1,0)</x:f>
        <x:v>0</x:v>
      </x:c>
      <x:c r="D965" s="1" t="n">
        <x:f>$B$7*$B$8*C965</x:f>
        <x:v>0</x:v>
      </x:c>
      <x:c r="E965" s="17" t="n">
        <x:f>(1-C965)*$B$9-C965*$B$8</x:f>
        <x:v>0.07</x:v>
      </x:c>
      <x:c r="F965" s="34"/>
      <x:c r="G965" s="34"/>
      <x:c r="H965" s="34"/>
      <x:c r="I965" s="34"/>
      <x:c r="J965" s="34"/>
      <x:c r="K965" s="34"/>
      <x:c r="L965" s="34"/>
      <x:c r="M965" s="34"/>
      <x:c r="N965" s="34"/>
      <x:c r="O965" s="34"/>
      <x:c r="P965" s="34"/>
    </x:row>
    <x:row r="966">
      <x:c r="A966" s="34" t="n">
        <x:v>942</x:v>
      </x:c>
      <x:c r="B966" s="39" t="n">
        <x:v>0.1947540125111118</x:v>
      </x:c>
      <x:c r="C966" s="1" t="n">
        <x:f>IF(B966&lt;$B$6,1,0)</x:f>
        <x:v>0</x:v>
      </x:c>
      <x:c r="D966" s="1" t="n">
        <x:f>$B$7*$B$8*C966</x:f>
        <x:v>0</x:v>
      </x:c>
      <x:c r="E966" s="17" t="n">
        <x:f>(1-C966)*$B$9-C966*$B$8</x:f>
        <x:v>0.07</x:v>
      </x:c>
      <x:c r="F966" s="34"/>
      <x:c r="G966" s="34"/>
      <x:c r="H966" s="34"/>
      <x:c r="I966" s="34"/>
      <x:c r="J966" s="34"/>
      <x:c r="K966" s="34"/>
      <x:c r="L966" s="34"/>
      <x:c r="M966" s="34"/>
      <x:c r="N966" s="34"/>
      <x:c r="O966" s="34"/>
      <x:c r="P966" s="34"/>
    </x:row>
    <x:row r="967">
      <x:c r="A967" s="34" t="n">
        <x:v>943</x:v>
      </x:c>
      <x:c r="B967" s="39" t="n">
        <x:v>0.1585492551093921</x:v>
      </x:c>
      <x:c r="C967" s="1" t="n">
        <x:f>IF(B967&lt;$B$6,1,0)</x:f>
        <x:v>0</x:v>
      </x:c>
      <x:c r="D967" s="1" t="n">
        <x:f>$B$7*$B$8*C967</x:f>
        <x:v>0</x:v>
      </x:c>
      <x:c r="E967" s="17" t="n">
        <x:f>(1-C967)*$B$9-C967*$B$8</x:f>
        <x:v>0.07</x:v>
      </x:c>
      <x:c r="F967" s="34"/>
      <x:c r="G967" s="34"/>
      <x:c r="H967" s="34"/>
      <x:c r="I967" s="34"/>
      <x:c r="J967" s="34"/>
      <x:c r="K967" s="34"/>
      <x:c r="L967" s="34"/>
      <x:c r="M967" s="34"/>
      <x:c r="N967" s="34"/>
      <x:c r="O967" s="34"/>
      <x:c r="P967" s="34"/>
    </x:row>
    <x:row r="968">
      <x:c r="A968" s="34" t="n">
        <x:v>944</x:v>
      </x:c>
      <x:c r="B968" s="39" t="n">
        <x:v>0.43473515764344484</x:v>
      </x:c>
      <x:c r="C968" s="1" t="n">
        <x:f>IF(B968&lt;$B$6,1,0)</x:f>
        <x:v>0</x:v>
      </x:c>
      <x:c r="D968" s="1" t="n">
        <x:f>$B$7*$B$8*C968</x:f>
        <x:v>0</x:v>
      </x:c>
      <x:c r="E968" s="17" t="n">
        <x:f>(1-C968)*$B$9-C968*$B$8</x:f>
        <x:v>0.07</x:v>
      </x:c>
      <x:c r="F968" s="34"/>
      <x:c r="G968" s="34"/>
      <x:c r="H968" s="34"/>
      <x:c r="I968" s="34"/>
      <x:c r="J968" s="34"/>
      <x:c r="K968" s="34"/>
      <x:c r="L968" s="34"/>
      <x:c r="M968" s="34"/>
      <x:c r="N968" s="34"/>
      <x:c r="O968" s="34"/>
      <x:c r="P968" s="34"/>
    </x:row>
    <x:row r="969">
      <x:c r="A969" s="34" t="n">
        <x:v>945</x:v>
      </x:c>
      <x:c r="B969" s="39" t="n">
        <x:v>0.7741506517631933</x:v>
      </x:c>
      <x:c r="C969" s="1" t="n">
        <x:f>IF(B969&lt;$B$6,1,0)</x:f>
        <x:v>0</x:v>
      </x:c>
      <x:c r="D969" s="1" t="n">
        <x:f>$B$7*$B$8*C969</x:f>
        <x:v>0</x:v>
      </x:c>
      <x:c r="E969" s="17" t="n">
        <x:f>(1-C969)*$B$9-C969*$B$8</x:f>
        <x:v>0.07</x:v>
      </x:c>
      <x:c r="F969" s="34"/>
      <x:c r="G969" s="34"/>
      <x:c r="H969" s="34"/>
      <x:c r="I969" s="34"/>
      <x:c r="J969" s="34"/>
      <x:c r="K969" s="34"/>
      <x:c r="L969" s="34"/>
      <x:c r="M969" s="34"/>
      <x:c r="N969" s="34"/>
      <x:c r="O969" s="34"/>
      <x:c r="P969" s="34"/>
    </x:row>
    <x:row r="970">
      <x:c r="A970" s="34" t="n">
        <x:v>946</x:v>
      </x:c>
      <x:c r="B970" s="39" t="n">
        <x:v>0.3495003260904923</x:v>
      </x:c>
      <x:c r="C970" s="1" t="n">
        <x:f>IF(B970&lt;$B$6,1,0)</x:f>
        <x:v>0</x:v>
      </x:c>
      <x:c r="D970" s="1" t="n">
        <x:f>$B$7*$B$8*C970</x:f>
        <x:v>0</x:v>
      </x:c>
      <x:c r="E970" s="17" t="n">
        <x:f>(1-C970)*$B$9-C970*$B$8</x:f>
        <x:v>0.07</x:v>
      </x:c>
      <x:c r="F970" s="34"/>
      <x:c r="G970" s="34"/>
      <x:c r="H970" s="34"/>
      <x:c r="I970" s="34"/>
      <x:c r="J970" s="34"/>
      <x:c r="K970" s="34"/>
      <x:c r="L970" s="34"/>
      <x:c r="M970" s="34"/>
      <x:c r="N970" s="34"/>
      <x:c r="O970" s="34"/>
      <x:c r="P970" s="34"/>
    </x:row>
    <x:row r="971">
      <x:c r="A971" s="34" t="n">
        <x:v>947</x:v>
      </x:c>
      <x:c r="B971" s="39" t="n">
        <x:v>0.2661599734565243</x:v>
      </x:c>
      <x:c r="C971" s="1" t="n">
        <x:f>IF(B971&lt;$B$6,1,0)</x:f>
        <x:v>0</x:v>
      </x:c>
      <x:c r="D971" s="1" t="n">
        <x:f>$B$7*$B$8*C971</x:f>
        <x:v>0</x:v>
      </x:c>
      <x:c r="E971" s="17" t="n">
        <x:f>(1-C971)*$B$9-C971*$B$8</x:f>
        <x:v>0.07</x:v>
      </x:c>
      <x:c r="F971" s="34"/>
      <x:c r="G971" s="34"/>
      <x:c r="H971" s="34"/>
      <x:c r="I971" s="34"/>
      <x:c r="J971" s="34"/>
      <x:c r="K971" s="34"/>
      <x:c r="L971" s="34"/>
      <x:c r="M971" s="34"/>
      <x:c r="N971" s="34"/>
      <x:c r="O971" s="34"/>
      <x:c r="P971" s="34"/>
    </x:row>
    <x:row r="972">
      <x:c r="A972" s="34" t="n">
        <x:v>948</x:v>
      </x:c>
      <x:c r="B972" s="39" t="n">
        <x:v>0.16569191787857562</x:v>
      </x:c>
      <x:c r="C972" s="1" t="n">
        <x:f>IF(B972&lt;$B$6,1,0)</x:f>
        <x:v>0</x:v>
      </x:c>
      <x:c r="D972" s="1" t="n">
        <x:f>$B$7*$B$8*C972</x:f>
        <x:v>0</x:v>
      </x:c>
      <x:c r="E972" s="17" t="n">
        <x:f>(1-C972)*$B$9-C972*$B$8</x:f>
        <x:v>0.07</x:v>
      </x:c>
      <x:c r="F972" s="34"/>
      <x:c r="G972" s="34"/>
      <x:c r="H972" s="34"/>
      <x:c r="I972" s="34"/>
      <x:c r="J972" s="34"/>
      <x:c r="K972" s="34"/>
      <x:c r="L972" s="34"/>
      <x:c r="M972" s="34"/>
      <x:c r="N972" s="34"/>
      <x:c r="O972" s="34"/>
      <x:c r="P972" s="34"/>
    </x:row>
    <x:row r="973">
      <x:c r="A973" s="34" t="n">
        <x:v>949</x:v>
      </x:c>
      <x:c r="B973" s="39" t="n">
        <x:v>0.575481032836251</x:v>
      </x:c>
      <x:c r="C973" s="1" t="n">
        <x:f>IF(B973&lt;$B$6,1,0)</x:f>
        <x:v>0</x:v>
      </x:c>
      <x:c r="D973" s="1" t="n">
        <x:f>$B$7*$B$8*C973</x:f>
        <x:v>0</x:v>
      </x:c>
      <x:c r="E973" s="17" t="n">
        <x:f>(1-C973)*$B$9-C973*$B$8</x:f>
        <x:v>0.07</x:v>
      </x:c>
      <x:c r="F973" s="34"/>
      <x:c r="G973" s="34"/>
      <x:c r="H973" s="34"/>
      <x:c r="I973" s="34"/>
      <x:c r="J973" s="34"/>
      <x:c r="K973" s="34"/>
      <x:c r="L973" s="34"/>
      <x:c r="M973" s="34"/>
      <x:c r="N973" s="34"/>
      <x:c r="O973" s="34"/>
      <x:c r="P973" s="34"/>
    </x:row>
    <x:row r="974">
      <x:c r="A974" s="34" t="n">
        <x:v>950</x:v>
      </x:c>
      <x:c r="B974" s="39" t="n">
        <x:v>0.8020559573778883</x:v>
      </x:c>
      <x:c r="C974" s="1" t="n">
        <x:f>IF(B974&lt;$B$6,1,0)</x:f>
        <x:v>0</x:v>
      </x:c>
      <x:c r="D974" s="1" t="n">
        <x:f>$B$7*$B$8*C974</x:f>
        <x:v>0</x:v>
      </x:c>
      <x:c r="E974" s="17" t="n">
        <x:f>(1-C974)*$B$9-C974*$B$8</x:f>
        <x:v>0.07</x:v>
      </x:c>
      <x:c r="F974" s="34"/>
      <x:c r="G974" s="34"/>
      <x:c r="H974" s="34"/>
      <x:c r="I974" s="34"/>
      <x:c r="J974" s="34"/>
      <x:c r="K974" s="34"/>
      <x:c r="L974" s="34"/>
      <x:c r="M974" s="34"/>
      <x:c r="N974" s="34"/>
      <x:c r="O974" s="34"/>
      <x:c r="P974" s="34"/>
    </x:row>
    <x:row r="975">
      <x:c r="A975" s="34" t="n">
        <x:v>951</x:v>
      </x:c>
      <x:c r="B975" s="39" t="n">
        <x:v>0.428328626207076</x:v>
      </x:c>
      <x:c r="C975" s="1" t="n">
        <x:f>IF(B975&lt;$B$6,1,0)</x:f>
        <x:v>0</x:v>
      </x:c>
      <x:c r="D975" s="1" t="n">
        <x:f>$B$7*$B$8*C975</x:f>
        <x:v>0</x:v>
      </x:c>
      <x:c r="E975" s="17" t="n">
        <x:f>(1-C975)*$B$9-C975*$B$8</x:f>
        <x:v>0.07</x:v>
      </x:c>
      <x:c r="F975" s="34"/>
      <x:c r="G975" s="34"/>
      <x:c r="H975" s="34"/>
      <x:c r="I975" s="34"/>
      <x:c r="J975" s="34"/>
      <x:c r="K975" s="34"/>
      <x:c r="L975" s="34"/>
      <x:c r="M975" s="34"/>
      <x:c r="N975" s="34"/>
      <x:c r="O975" s="34"/>
      <x:c r="P975" s="34"/>
    </x:row>
    <x:row r="976">
      <x:c r="A976" s="34" t="n">
        <x:v>952</x:v>
      </x:c>
      <x:c r="B976" s="39" t="n">
        <x:v>0.9424115299480036</x:v>
      </x:c>
      <x:c r="C976" s="1" t="n">
        <x:f>IF(B976&lt;$B$6,1,0)</x:f>
        <x:v>0</x:v>
      </x:c>
      <x:c r="D976" s="1" t="n">
        <x:f>$B$7*$B$8*C976</x:f>
        <x:v>0</x:v>
      </x:c>
      <x:c r="E976" s="17" t="n">
        <x:f>(1-C976)*$B$9-C976*$B$8</x:f>
        <x:v>0.07</x:v>
      </x:c>
      <x:c r="F976" s="34"/>
      <x:c r="G976" s="34"/>
      <x:c r="H976" s="34"/>
      <x:c r="I976" s="34"/>
      <x:c r="J976" s="34"/>
      <x:c r="K976" s="34"/>
      <x:c r="L976" s="34"/>
      <x:c r="M976" s="34"/>
      <x:c r="N976" s="34"/>
      <x:c r="O976" s="34"/>
      <x:c r="P976" s="34"/>
    </x:row>
    <x:row r="977">
      <x:c r="A977" s="34" t="n">
        <x:v>953</x:v>
      </x:c>
      <x:c r="B977" s="39" t="n">
        <x:v>0.7877608974231407</x:v>
      </x:c>
      <x:c r="C977" s="1" t="n">
        <x:f>IF(B977&lt;$B$6,1,0)</x:f>
        <x:v>0</x:v>
      </x:c>
      <x:c r="D977" s="1" t="n">
        <x:f>$B$7*$B$8*C977</x:f>
        <x:v>0</x:v>
      </x:c>
      <x:c r="E977" s="17" t="n">
        <x:f>(1-C977)*$B$9-C977*$B$8</x:f>
        <x:v>0.07</x:v>
      </x:c>
      <x:c r="F977" s="34"/>
      <x:c r="G977" s="34"/>
      <x:c r="H977" s="34"/>
      <x:c r="I977" s="34"/>
      <x:c r="J977" s="34"/>
      <x:c r="K977" s="34"/>
      <x:c r="L977" s="34"/>
      <x:c r="M977" s="34"/>
      <x:c r="N977" s="34"/>
      <x:c r="O977" s="34"/>
      <x:c r="P977" s="34"/>
    </x:row>
    <x:row r="978">
      <x:c r="A978" s="34" t="n">
        <x:v>954</x:v>
      </x:c>
      <x:c r="B978" s="39" t="n">
        <x:v>0.9436574500286952</x:v>
      </x:c>
      <x:c r="C978" s="1" t="n">
        <x:f>IF(B978&lt;$B$6,1,0)</x:f>
        <x:v>0</x:v>
      </x:c>
      <x:c r="D978" s="1" t="n">
        <x:f>$B$7*$B$8*C978</x:f>
        <x:v>0</x:v>
      </x:c>
      <x:c r="E978" s="17" t="n">
        <x:f>(1-C978)*$B$9-C978*$B$8</x:f>
        <x:v>0.07</x:v>
      </x:c>
      <x:c r="F978" s="34"/>
      <x:c r="G978" s="34"/>
      <x:c r="H978" s="34"/>
      <x:c r="I978" s="34"/>
      <x:c r="J978" s="34"/>
      <x:c r="K978" s="34"/>
      <x:c r="L978" s="34"/>
      <x:c r="M978" s="34"/>
      <x:c r="N978" s="34"/>
      <x:c r="O978" s="34"/>
      <x:c r="P978" s="34"/>
    </x:row>
    <x:row r="979">
      <x:c r="A979" s="34" t="n">
        <x:v>955</x:v>
      </x:c>
      <x:c r="B979" s="39" t="n">
        <x:v>0.6528832105686888</x:v>
      </x:c>
      <x:c r="C979" s="1" t="n">
        <x:f>IF(B979&lt;$B$6,1,0)</x:f>
        <x:v>0</x:v>
      </x:c>
      <x:c r="D979" s="1" t="n">
        <x:f>$B$7*$B$8*C979</x:f>
        <x:v>0</x:v>
      </x:c>
      <x:c r="E979" s="17" t="n">
        <x:f>(1-C979)*$B$9-C979*$B$8</x:f>
        <x:v>0.07</x:v>
      </x:c>
      <x:c r="F979" s="34"/>
      <x:c r="G979" s="34"/>
      <x:c r="H979" s="34"/>
      <x:c r="I979" s="34"/>
      <x:c r="J979" s="34"/>
      <x:c r="K979" s="34"/>
      <x:c r="L979" s="34"/>
      <x:c r="M979" s="34"/>
      <x:c r="N979" s="34"/>
      <x:c r="O979" s="34"/>
      <x:c r="P979" s="34"/>
    </x:row>
    <x:row r="980">
      <x:c r="A980" s="34" t="n">
        <x:v>956</x:v>
      </x:c>
      <x:c r="B980" s="39" t="n">
        <x:v>0.6619460434885696</x:v>
      </x:c>
      <x:c r="C980" s="1" t="n">
        <x:f>IF(B980&lt;$B$6,1,0)</x:f>
        <x:v>0</x:v>
      </x:c>
      <x:c r="D980" s="1" t="n">
        <x:f>$B$7*$B$8*C980</x:f>
        <x:v>0</x:v>
      </x:c>
      <x:c r="E980" s="17" t="n">
        <x:f>(1-C980)*$B$9-C980*$B$8</x:f>
        <x:v>0.07</x:v>
      </x:c>
      <x:c r="F980" s="34"/>
      <x:c r="G980" s="34"/>
      <x:c r="H980" s="34"/>
      <x:c r="I980" s="34"/>
      <x:c r="J980" s="34"/>
      <x:c r="K980" s="34"/>
      <x:c r="L980" s="34"/>
      <x:c r="M980" s="34"/>
      <x:c r="N980" s="34"/>
      <x:c r="O980" s="34"/>
      <x:c r="P980" s="34"/>
    </x:row>
    <x:row r="981">
      <x:c r="A981" s="34" t="n">
        <x:v>957</x:v>
      </x:c>
      <x:c r="B981" s="39" t="n">
        <x:v>0.9739120079902932</x:v>
      </x:c>
      <x:c r="C981" s="1" t="n">
        <x:f>IF(B981&lt;$B$6,1,0)</x:f>
        <x:v>0</x:v>
      </x:c>
      <x:c r="D981" s="1" t="n">
        <x:f>$B$7*$B$8*C981</x:f>
        <x:v>0</x:v>
      </x:c>
      <x:c r="E981" s="17" t="n">
        <x:f>(1-C981)*$B$9-C981*$B$8</x:f>
        <x:v>0.07</x:v>
      </x:c>
      <x:c r="F981" s="34"/>
      <x:c r="G981" s="34"/>
      <x:c r="H981" s="34"/>
      <x:c r="I981" s="34"/>
      <x:c r="J981" s="34"/>
      <x:c r="K981" s="34"/>
      <x:c r="L981" s="34"/>
      <x:c r="M981" s="34"/>
      <x:c r="N981" s="34"/>
      <x:c r="O981" s="34"/>
      <x:c r="P981" s="34"/>
    </x:row>
    <x:row r="982">
      <x:c r="A982" s="34" t="n">
        <x:v>958</x:v>
      </x:c>
      <x:c r="B982" s="39" t="n">
        <x:v>0.12097423954401165</x:v>
      </x:c>
      <x:c r="C982" s="1" t="n">
        <x:f>IF(B982&lt;$B$6,1,0)</x:f>
        <x:v>0</x:v>
      </x:c>
      <x:c r="D982" s="1" t="n">
        <x:f>$B$7*$B$8*C982</x:f>
        <x:v>0</x:v>
      </x:c>
      <x:c r="E982" s="17" t="n">
        <x:f>(1-C982)*$B$9-C982*$B$8</x:f>
        <x:v>0.07</x:v>
      </x:c>
      <x:c r="F982" s="34"/>
      <x:c r="G982" s="34"/>
      <x:c r="H982" s="34"/>
      <x:c r="I982" s="34"/>
      <x:c r="J982" s="34"/>
      <x:c r="K982" s="34"/>
      <x:c r="L982" s="34"/>
      <x:c r="M982" s="34"/>
      <x:c r="N982" s="34"/>
      <x:c r="O982" s="34"/>
      <x:c r="P982" s="34"/>
    </x:row>
    <x:row r="983">
      <x:c r="A983" s="34" t="n">
        <x:v>959</x:v>
      </x:c>
      <x:c r="B983" s="39" t="n">
        <x:v>0.8819511927431449</x:v>
      </x:c>
      <x:c r="C983" s="1" t="n">
        <x:f>IF(B983&lt;$B$6,1,0)</x:f>
        <x:v>0</x:v>
      </x:c>
      <x:c r="D983" s="1" t="n">
        <x:f>$B$7*$B$8*C983</x:f>
        <x:v>0</x:v>
      </x:c>
      <x:c r="E983" s="17" t="n">
        <x:f>(1-C983)*$B$9-C983*$B$8</x:f>
        <x:v>0.07</x:v>
      </x:c>
      <x:c r="F983" s="34"/>
      <x:c r="G983" s="34"/>
      <x:c r="H983" s="34"/>
      <x:c r="I983" s="34"/>
      <x:c r="J983" s="34"/>
      <x:c r="K983" s="34"/>
      <x:c r="L983" s="34"/>
      <x:c r="M983" s="34"/>
      <x:c r="N983" s="34"/>
      <x:c r="O983" s="34"/>
      <x:c r="P983" s="34"/>
    </x:row>
    <x:row r="984">
      <x:c r="A984" s="34" t="n">
        <x:v>960</x:v>
      </x:c>
      <x:c r="B984" s="39" t="n">
        <x:v>0.04497498006094247</x:v>
      </x:c>
      <x:c r="C984" s="1" t="n">
        <x:f>IF(B984&lt;$B$6,1,0)</x:f>
        <x:v>0</x:v>
      </x:c>
      <x:c r="D984" s="1" t="n">
        <x:f>$B$7*$B$8*C984</x:f>
        <x:v>0</x:v>
      </x:c>
      <x:c r="E984" s="17" t="n">
        <x:f>(1-C984)*$B$9-C984*$B$8</x:f>
        <x:v>0.07</x:v>
      </x:c>
      <x:c r="F984" s="34"/>
      <x:c r="G984" s="34"/>
      <x:c r="H984" s="34"/>
      <x:c r="I984" s="34"/>
      <x:c r="J984" s="34"/>
      <x:c r="K984" s="34"/>
      <x:c r="L984" s="34"/>
      <x:c r="M984" s="34"/>
      <x:c r="N984" s="34"/>
      <x:c r="O984" s="34"/>
      <x:c r="P984" s="34"/>
    </x:row>
    <x:row r="985">
      <x:c r="A985" s="34" t="n">
        <x:v>961</x:v>
      </x:c>
      <x:c r="B985" s="39" t="n">
        <x:v>0.21456013701390475</x:v>
      </x:c>
      <x:c r="C985" s="1" t="n">
        <x:f>IF(B985&lt;$B$6,1,0)</x:f>
        <x:v>0</x:v>
      </x:c>
      <x:c r="D985" s="1" t="n">
        <x:f>$B$7*$B$8*C985</x:f>
        <x:v>0</x:v>
      </x:c>
      <x:c r="E985" s="17" t="n">
        <x:f>(1-C985)*$B$9-C985*$B$8</x:f>
        <x:v>0.07</x:v>
      </x:c>
      <x:c r="F985" s="34"/>
      <x:c r="G985" s="34"/>
      <x:c r="H985" s="34"/>
      <x:c r="I985" s="34"/>
      <x:c r="J985" s="34"/>
      <x:c r="K985" s="34"/>
      <x:c r="L985" s="34"/>
      <x:c r="M985" s="34"/>
      <x:c r="N985" s="34"/>
      <x:c r="O985" s="34"/>
      <x:c r="P985" s="34"/>
    </x:row>
    <x:row r="986">
      <x:c r="A986" s="34" t="n">
        <x:v>962</x:v>
      </x:c>
      <x:c r="B986" s="39" t="n">
        <x:v>0.9479372665518895</x:v>
      </x:c>
      <x:c r="C986" s="1" t="n">
        <x:f>IF(B986&lt;$B$6,1,0)</x:f>
        <x:v>0</x:v>
      </x:c>
      <x:c r="D986" s="1" t="n">
        <x:f>$B$7*$B$8*C986</x:f>
        <x:v>0</x:v>
      </x:c>
      <x:c r="E986" s="17" t="n">
        <x:f>(1-C986)*$B$9-C986*$B$8</x:f>
        <x:v>0.07</x:v>
      </x:c>
      <x:c r="F986" s="34"/>
      <x:c r="G986" s="34"/>
      <x:c r="H986" s="34"/>
      <x:c r="I986" s="34"/>
      <x:c r="J986" s="34"/>
      <x:c r="K986" s="34"/>
      <x:c r="L986" s="34"/>
      <x:c r="M986" s="34"/>
      <x:c r="N986" s="34"/>
      <x:c r="O986" s="34"/>
      <x:c r="P986" s="34"/>
    </x:row>
    <x:row r="987">
      <x:c r="A987" s="34" t="n">
        <x:v>963</x:v>
      </x:c>
      <x:c r="B987" s="39" t="n">
        <x:v>0.5144814805826172</x:v>
      </x:c>
      <x:c r="C987" s="1" t="n">
        <x:f>IF(B987&lt;$B$6,1,0)</x:f>
        <x:v>0</x:v>
      </x:c>
      <x:c r="D987" s="1" t="n">
        <x:f>$B$7*$B$8*C987</x:f>
        <x:v>0</x:v>
      </x:c>
      <x:c r="E987" s="17" t="n">
        <x:f>(1-C987)*$B$9-C987*$B$8</x:f>
        <x:v>0.07</x:v>
      </x:c>
      <x:c r="F987" s="34"/>
      <x:c r="G987" s="34"/>
      <x:c r="H987" s="34"/>
      <x:c r="I987" s="34"/>
      <x:c r="J987" s="34"/>
      <x:c r="K987" s="34"/>
      <x:c r="L987" s="34"/>
      <x:c r="M987" s="34"/>
      <x:c r="N987" s="34"/>
      <x:c r="O987" s="34"/>
      <x:c r="P987" s="34"/>
    </x:row>
    <x:row r="988">
      <x:c r="A988" s="34" t="n">
        <x:v>964</x:v>
      </x:c>
      <x:c r="B988" s="39" t="n">
        <x:v>0.5223409776808694</x:v>
      </x:c>
      <x:c r="C988" s="1" t="n">
        <x:f>IF(B988&lt;$B$6,1,0)</x:f>
        <x:v>0</x:v>
      </x:c>
      <x:c r="D988" s="1" t="n">
        <x:f>$B$7*$B$8*C988</x:f>
        <x:v>0</x:v>
      </x:c>
      <x:c r="E988" s="17" t="n">
        <x:f>(1-C988)*$B$9-C988*$B$8</x:f>
        <x:v>0.07</x:v>
      </x:c>
      <x:c r="F988" s="34"/>
      <x:c r="G988" s="34"/>
      <x:c r="H988" s="34"/>
      <x:c r="I988" s="34"/>
      <x:c r="J988" s="34"/>
      <x:c r="K988" s="34"/>
      <x:c r="L988" s="34"/>
      <x:c r="M988" s="34"/>
      <x:c r="N988" s="34"/>
      <x:c r="O988" s="34"/>
      <x:c r="P988" s="34"/>
    </x:row>
    <x:row r="989">
      <x:c r="A989" s="34" t="n">
        <x:v>965</x:v>
      </x:c>
      <x:c r="B989" s="39" t="n">
        <x:v>0.8517484458861873</x:v>
      </x:c>
      <x:c r="C989" s="1" t="n">
        <x:f>IF(B989&lt;$B$6,1,0)</x:f>
        <x:v>0</x:v>
      </x:c>
      <x:c r="D989" s="1" t="n">
        <x:f>$B$7*$B$8*C989</x:f>
        <x:v>0</x:v>
      </x:c>
      <x:c r="E989" s="17" t="n">
        <x:f>(1-C989)*$B$9-C989*$B$8</x:f>
        <x:v>0.07</x:v>
      </x:c>
      <x:c r="F989" s="34"/>
      <x:c r="G989" s="34"/>
      <x:c r="H989" s="34"/>
      <x:c r="I989" s="34"/>
      <x:c r="J989" s="34"/>
      <x:c r="K989" s="34"/>
      <x:c r="L989" s="34"/>
      <x:c r="M989" s="34"/>
      <x:c r="N989" s="34"/>
      <x:c r="O989" s="34"/>
      <x:c r="P989" s="34"/>
    </x:row>
    <x:row r="990">
      <x:c r="A990" s="34" t="n">
        <x:v>966</x:v>
      </x:c>
      <x:c r="B990" s="39" t="n">
        <x:v>0.8177629025885835</x:v>
      </x:c>
      <x:c r="C990" s="1" t="n">
        <x:f>IF(B990&lt;$B$6,1,0)</x:f>
        <x:v>0</x:v>
      </x:c>
      <x:c r="D990" s="1" t="n">
        <x:f>$B$7*$B$8*C990</x:f>
        <x:v>0</x:v>
      </x:c>
      <x:c r="E990" s="17" t="n">
        <x:f>(1-C990)*$B$9-C990*$B$8</x:f>
        <x:v>0.07</x:v>
      </x:c>
      <x:c r="F990" s="34"/>
      <x:c r="G990" s="34"/>
      <x:c r="H990" s="34"/>
      <x:c r="I990" s="34"/>
      <x:c r="J990" s="34"/>
      <x:c r="K990" s="34"/>
      <x:c r="L990" s="34"/>
      <x:c r="M990" s="34"/>
      <x:c r="N990" s="34"/>
      <x:c r="O990" s="34"/>
      <x:c r="P990" s="34"/>
    </x:row>
    <x:row r="991">
      <x:c r="A991" s="34" t="n">
        <x:v>967</x:v>
      </x:c>
      <x:c r="B991" s="39" t="n">
        <x:v>0.03130545874591917</x:v>
      </x:c>
      <x:c r="C991" s="1" t="n">
        <x:f>IF(B991&lt;$B$6,1,0)</x:f>
        <x:v>0</x:v>
      </x:c>
      <x:c r="D991" s="1" t="n">
        <x:f>$B$7*$B$8*C991</x:f>
        <x:v>0</x:v>
      </x:c>
      <x:c r="E991" s="17" t="n">
        <x:f>(1-C991)*$B$9-C991*$B$8</x:f>
        <x:v>0.07</x:v>
      </x:c>
      <x:c r="F991" s="34"/>
      <x:c r="G991" s="34"/>
      <x:c r="H991" s="34"/>
      <x:c r="I991" s="34"/>
      <x:c r="J991" s="34"/>
      <x:c r="K991" s="34"/>
      <x:c r="L991" s="34"/>
      <x:c r="M991" s="34"/>
      <x:c r="N991" s="34"/>
      <x:c r="O991" s="34"/>
      <x:c r="P991" s="34"/>
    </x:row>
    <x:row r="992">
      <x:c r="A992" s="34" t="n">
        <x:v>968</x:v>
      </x:c>
      <x:c r="B992" s="39" t="n">
        <x:v>0.9545932478504255</x:v>
      </x:c>
      <x:c r="C992" s="1" t="n">
        <x:f>IF(B992&lt;$B$6,1,0)</x:f>
        <x:v>0</x:v>
      </x:c>
      <x:c r="D992" s="1" t="n">
        <x:f>$B$7*$B$8*C992</x:f>
        <x:v>0</x:v>
      </x:c>
      <x:c r="E992" s="17" t="n">
        <x:f>(1-C992)*$B$9-C992*$B$8</x:f>
        <x:v>0.07</x:v>
      </x:c>
      <x:c r="F992" s="34"/>
      <x:c r="G992" s="34"/>
      <x:c r="H992" s="34"/>
      <x:c r="I992" s="34"/>
      <x:c r="J992" s="34"/>
      <x:c r="K992" s="34"/>
      <x:c r="L992" s="34"/>
      <x:c r="M992" s="34"/>
      <x:c r="N992" s="34"/>
      <x:c r="O992" s="34"/>
      <x:c r="P992" s="34"/>
    </x:row>
    <x:row r="993">
      <x:c r="A993" s="34" t="n">
        <x:v>969</x:v>
      </x:c>
      <x:c r="B993" s="39" t="n">
        <x:v>0.5617524263216183</x:v>
      </x:c>
      <x:c r="C993" s="1" t="n">
        <x:f>IF(B993&lt;$B$6,1,0)</x:f>
        <x:v>0</x:v>
      </x:c>
      <x:c r="D993" s="1" t="n">
        <x:f>$B$7*$B$8*C993</x:f>
        <x:v>0</x:v>
      </x:c>
      <x:c r="E993" s="17" t="n">
        <x:f>(1-C993)*$B$9-C993*$B$8</x:f>
        <x:v>0.07</x:v>
      </x:c>
      <x:c r="F993" s="34"/>
      <x:c r="G993" s="34"/>
      <x:c r="H993" s="34"/>
      <x:c r="I993" s="34"/>
      <x:c r="J993" s="34"/>
      <x:c r="K993" s="34"/>
      <x:c r="L993" s="34"/>
      <x:c r="M993" s="34"/>
      <x:c r="N993" s="34"/>
      <x:c r="O993" s="34"/>
      <x:c r="P993" s="34"/>
    </x:row>
    <x:row r="994">
      <x:c r="A994" s="34" t="n">
        <x:v>970</x:v>
      </x:c>
      <x:c r="B994" s="39" t="n">
        <x:v>0.1932971883798018</x:v>
      </x:c>
      <x:c r="C994" s="1" t="n">
        <x:f>IF(B994&lt;$B$6,1,0)</x:f>
        <x:v>0</x:v>
      </x:c>
      <x:c r="D994" s="1" t="n">
        <x:f>$B$7*$B$8*C994</x:f>
        <x:v>0</x:v>
      </x:c>
      <x:c r="E994" s="17" t="n">
        <x:f>(1-C994)*$B$9-C994*$B$8</x:f>
        <x:v>0.07</x:v>
      </x:c>
      <x:c r="F994" s="34"/>
      <x:c r="G994" s="34"/>
      <x:c r="H994" s="34"/>
      <x:c r="I994" s="34"/>
      <x:c r="J994" s="34"/>
      <x:c r="K994" s="34"/>
      <x:c r="L994" s="34"/>
      <x:c r="M994" s="34"/>
      <x:c r="N994" s="34"/>
      <x:c r="O994" s="34"/>
      <x:c r="P994" s="34"/>
    </x:row>
    <x:row r="995">
      <x:c r="A995" s="34" t="n">
        <x:v>971</x:v>
      </x:c>
      <x:c r="B995" s="39" t="n">
        <x:v>0.23836208635475487</x:v>
      </x:c>
      <x:c r="C995" s="1" t="n">
        <x:f>IF(B995&lt;$B$6,1,0)</x:f>
        <x:v>0</x:v>
      </x:c>
      <x:c r="D995" s="1" t="n">
        <x:f>$B$7*$B$8*C995</x:f>
        <x:v>0</x:v>
      </x:c>
      <x:c r="E995" s="17" t="n">
        <x:f>(1-C995)*$B$9-C995*$B$8</x:f>
        <x:v>0.07</x:v>
      </x:c>
      <x:c r="F995" s="34"/>
      <x:c r="G995" s="34"/>
      <x:c r="H995" s="34"/>
      <x:c r="I995" s="34"/>
      <x:c r="J995" s="34"/>
      <x:c r="K995" s="34"/>
      <x:c r="L995" s="34"/>
      <x:c r="M995" s="34"/>
      <x:c r="N995" s="34"/>
      <x:c r="O995" s="34"/>
      <x:c r="P995" s="34"/>
    </x:row>
    <x:row r="996">
      <x:c r="A996" s="34" t="n">
        <x:v>972</x:v>
      </x:c>
      <x:c r="B996" s="39" t="n">
        <x:v>0.8876638450892642</x:v>
      </x:c>
      <x:c r="C996" s="1" t="n">
        <x:f>IF(B996&lt;$B$6,1,0)</x:f>
        <x:v>0</x:v>
      </x:c>
      <x:c r="D996" s="1" t="n">
        <x:f>$B$7*$B$8*C996</x:f>
        <x:v>0</x:v>
      </x:c>
      <x:c r="E996" s="17" t="n">
        <x:f>(1-C996)*$B$9-C996*$B$8</x:f>
        <x:v>0.07</x:v>
      </x:c>
      <x:c r="F996" s="34"/>
      <x:c r="G996" s="34"/>
      <x:c r="H996" s="34"/>
      <x:c r="I996" s="34"/>
      <x:c r="J996" s="34"/>
      <x:c r="K996" s="34"/>
      <x:c r="L996" s="34"/>
      <x:c r="M996" s="34"/>
      <x:c r="N996" s="34"/>
      <x:c r="O996" s="34"/>
      <x:c r="P996" s="34"/>
    </x:row>
    <x:row r="997">
      <x:c r="A997" s="34" t="n">
        <x:v>973</x:v>
      </x:c>
      <x:c r="B997" s="39" t="n">
        <x:v>0.8976214042631909</x:v>
      </x:c>
      <x:c r="C997" s="1" t="n">
        <x:f>IF(B997&lt;$B$6,1,0)</x:f>
        <x:v>0</x:v>
      </x:c>
      <x:c r="D997" s="1" t="n">
        <x:f>$B$7*$B$8*C997</x:f>
        <x:v>0</x:v>
      </x:c>
      <x:c r="E997" s="17" t="n">
        <x:f>(1-C997)*$B$9-C997*$B$8</x:f>
        <x:v>0.07</x:v>
      </x:c>
      <x:c r="F997" s="34"/>
      <x:c r="G997" s="34"/>
      <x:c r="H997" s="34"/>
      <x:c r="I997" s="34"/>
      <x:c r="J997" s="34"/>
      <x:c r="K997" s="34"/>
      <x:c r="L997" s="34"/>
      <x:c r="M997" s="34"/>
      <x:c r="N997" s="34"/>
      <x:c r="O997" s="34"/>
      <x:c r="P997" s="34"/>
    </x:row>
    <x:row r="998">
      <x:c r="A998" s="34" t="n">
        <x:v>974</x:v>
      </x:c>
      <x:c r="B998" s="39" t="n">
        <x:v>0.5038053846219555</x:v>
      </x:c>
      <x:c r="C998" s="1" t="n">
        <x:f>IF(B998&lt;$B$6,1,0)</x:f>
        <x:v>0</x:v>
      </x:c>
      <x:c r="D998" s="1" t="n">
        <x:f>$B$7*$B$8*C998</x:f>
        <x:v>0</x:v>
      </x:c>
      <x:c r="E998" s="17" t="n">
        <x:f>(1-C998)*$B$9-C998*$B$8</x:f>
        <x:v>0.07</x:v>
      </x:c>
      <x:c r="F998" s="34"/>
      <x:c r="G998" s="34"/>
      <x:c r="H998" s="34"/>
      <x:c r="I998" s="34"/>
      <x:c r="J998" s="34"/>
      <x:c r="K998" s="34"/>
      <x:c r="L998" s="34"/>
      <x:c r="M998" s="34"/>
      <x:c r="N998" s="34"/>
      <x:c r="O998" s="34"/>
      <x:c r="P998" s="34"/>
    </x:row>
    <x:row r="999">
      <x:c r="A999" s="34" t="n">
        <x:v>975</x:v>
      </x:c>
      <x:c r="B999" s="39" t="n">
        <x:v>0.893712057149969</x:v>
      </x:c>
      <x:c r="C999" s="1" t="n">
        <x:f>IF(B999&lt;$B$6,1,0)</x:f>
        <x:v>0</x:v>
      </x:c>
      <x:c r="D999" s="1" t="n">
        <x:f>$B$7*$B$8*C999</x:f>
        <x:v>0</x:v>
      </x:c>
      <x:c r="E999" s="17" t="n">
        <x:f>(1-C999)*$B$9-C999*$B$8</x:f>
        <x:v>0.07</x:v>
      </x:c>
      <x:c r="F999" s="34"/>
      <x:c r="G999" s="34"/>
      <x:c r="H999" s="34"/>
      <x:c r="I999" s="34"/>
      <x:c r="J999" s="34"/>
      <x:c r="K999" s="34"/>
      <x:c r="L999" s="34"/>
      <x:c r="M999" s="34"/>
      <x:c r="N999" s="34"/>
      <x:c r="O999" s="34"/>
      <x:c r="P999" s="34"/>
    </x:row>
    <x:row r="1000">
      <x:c r="A1000" s="34" t="n">
        <x:v>976</x:v>
      </x:c>
      <x:c r="B1000" s="39" t="n">
        <x:v>0.29780174896586686</x:v>
      </x:c>
      <x:c r="C1000" s="1" t="n">
        <x:f>IF(B1000&lt;$B$6,1,0)</x:f>
        <x:v>0</x:v>
      </x:c>
      <x:c r="D1000" s="1" t="n">
        <x:f>$B$7*$B$8*C1000</x:f>
        <x:v>0</x:v>
      </x:c>
      <x:c r="E1000" s="17" t="n">
        <x:f>(1-C1000)*$B$9-C1000*$B$8</x:f>
        <x:v>0.07</x:v>
      </x:c>
      <x:c r="F1000" s="34"/>
      <x:c r="G1000" s="34"/>
      <x:c r="H1000" s="34"/>
      <x:c r="I1000" s="34"/>
      <x:c r="J1000" s="34"/>
      <x:c r="K1000" s="34"/>
      <x:c r="L1000" s="34"/>
      <x:c r="M1000" s="34"/>
      <x:c r="N1000" s="34"/>
      <x:c r="O1000" s="34"/>
      <x:c r="P1000" s="34"/>
    </x:row>
    <x:row r="1001">
      <x:c r="A1001" s="34" t="n">
        <x:v>977</x:v>
      </x:c>
      <x:c r="B1001" s="39" t="n">
        <x:v>0.692071606288664</x:v>
      </x:c>
      <x:c r="C1001" s="1" t="n">
        <x:f>IF(B1001&lt;$B$6,1,0)</x:f>
        <x:v>0</x:v>
      </x:c>
      <x:c r="D1001" s="1" t="n">
        <x:f>$B$7*$B$8*C1001</x:f>
        <x:v>0</x:v>
      </x:c>
      <x:c r="E1001" s="17" t="n">
        <x:f>(1-C1001)*$B$9-C1001*$B$8</x:f>
        <x:v>0.07</x:v>
      </x:c>
      <x:c r="F1001" s="34"/>
      <x:c r="G1001" s="34"/>
      <x:c r="H1001" s="34"/>
      <x:c r="I1001" s="34"/>
      <x:c r="J1001" s="34"/>
      <x:c r="K1001" s="34"/>
      <x:c r="L1001" s="34"/>
      <x:c r="M1001" s="34"/>
      <x:c r="N1001" s="34"/>
      <x:c r="O1001" s="34"/>
      <x:c r="P1001" s="34"/>
    </x:row>
    <x:row r="1002">
      <x:c r="A1002" s="34" t="n">
        <x:v>978</x:v>
      </x:c>
      <x:c r="B1002" s="39" t="n">
        <x:v>0.7263318352634087</x:v>
      </x:c>
      <x:c r="C1002" s="1" t="n">
        <x:f>IF(B1002&lt;$B$6,1,0)</x:f>
        <x:v>0</x:v>
      </x:c>
      <x:c r="D1002" s="1" t="n">
        <x:f>$B$7*$B$8*C1002</x:f>
        <x:v>0</x:v>
      </x:c>
      <x:c r="E1002" s="17" t="n">
        <x:f>(1-C1002)*$B$9-C1002*$B$8</x:f>
        <x:v>0.07</x:v>
      </x:c>
      <x:c r="F1002" s="34"/>
      <x:c r="G1002" s="34"/>
      <x:c r="H1002" s="34"/>
      <x:c r="I1002" s="34"/>
      <x:c r="J1002" s="34"/>
      <x:c r="K1002" s="34"/>
      <x:c r="L1002" s="34"/>
      <x:c r="M1002" s="34"/>
      <x:c r="N1002" s="34"/>
      <x:c r="O1002" s="34"/>
      <x:c r="P1002" s="34"/>
    </x:row>
    <x:row r="1003">
      <x:c r="A1003" s="34" t="n">
        <x:v>979</x:v>
      </x:c>
      <x:c r="B1003" s="39" t="n">
        <x:v>0.733966022147797</x:v>
      </x:c>
      <x:c r="C1003" s="1" t="n">
        <x:f>IF(B1003&lt;$B$6,1,0)</x:f>
        <x:v>0</x:v>
      </x:c>
      <x:c r="D1003" s="1" t="n">
        <x:f>$B$7*$B$8*C1003</x:f>
        <x:v>0</x:v>
      </x:c>
      <x:c r="E1003" s="17" t="n">
        <x:f>(1-C1003)*$B$9-C1003*$B$8</x:f>
        <x:v>0.07</x:v>
      </x:c>
      <x:c r="F1003" s="34"/>
      <x:c r="G1003" s="34"/>
      <x:c r="H1003" s="34"/>
      <x:c r="I1003" s="34"/>
      <x:c r="J1003" s="34"/>
      <x:c r="K1003" s="34"/>
      <x:c r="L1003" s="34"/>
      <x:c r="M1003" s="34"/>
      <x:c r="N1003" s="34"/>
      <x:c r="O1003" s="34"/>
      <x:c r="P1003" s="34"/>
    </x:row>
    <x:row r="1004">
      <x:c r="A1004" s="34" t="n">
        <x:v>980</x:v>
      </x:c>
      <x:c r="B1004" s="39" t="n">
        <x:v>0.02888975862879306</x:v>
      </x:c>
      <x:c r="C1004" s="1" t="n">
        <x:f>IF(B1004&lt;$B$6,1,0)</x:f>
        <x:v>0</x:v>
      </x:c>
      <x:c r="D1004" s="1" t="n">
        <x:f>$B$7*$B$8*C1004</x:f>
        <x:v>0</x:v>
      </x:c>
      <x:c r="E1004" s="17" t="n">
        <x:f>(1-C1004)*$B$9-C1004*$B$8</x:f>
        <x:v>0.07</x:v>
      </x:c>
      <x:c r="F1004" s="34"/>
      <x:c r="G1004" s="34"/>
      <x:c r="H1004" s="34"/>
      <x:c r="I1004" s="34"/>
      <x:c r="J1004" s="34"/>
      <x:c r="K1004" s="34"/>
      <x:c r="L1004" s="34"/>
      <x:c r="M1004" s="34"/>
      <x:c r="N1004" s="34"/>
      <x:c r="O1004" s="34"/>
      <x:c r="P1004" s="34"/>
    </x:row>
    <x:row r="1005">
      <x:c r="A1005" s="34" t="n">
        <x:v>981</x:v>
      </x:c>
      <x:c r="B1005" s="39" t="n">
        <x:v>0.961355788516812</x:v>
      </x:c>
      <x:c r="C1005" s="1" t="n">
        <x:f>IF(B1005&lt;$B$6,1,0)</x:f>
        <x:v>0</x:v>
      </x:c>
      <x:c r="D1005" s="1" t="n">
        <x:f>$B$7*$B$8*C1005</x:f>
        <x:v>0</x:v>
      </x:c>
      <x:c r="E1005" s="17" t="n">
        <x:f>(1-C1005)*$B$9-C1005*$B$8</x:f>
        <x:v>0.07</x:v>
      </x:c>
      <x:c r="F1005" s="34"/>
      <x:c r="G1005" s="34"/>
      <x:c r="H1005" s="34"/>
      <x:c r="I1005" s="34"/>
      <x:c r="J1005" s="34"/>
      <x:c r="K1005" s="34"/>
      <x:c r="L1005" s="34"/>
      <x:c r="M1005" s="34"/>
      <x:c r="N1005" s="34"/>
      <x:c r="O1005" s="34"/>
      <x:c r="P1005" s="34"/>
    </x:row>
    <x:row r="1006">
      <x:c r="A1006" s="34" t="n">
        <x:v>982</x:v>
      </x:c>
      <x:c r="B1006" s="39" t="n">
        <x:v>0.979755143285729</x:v>
      </x:c>
      <x:c r="C1006" s="1" t="n">
        <x:f>IF(B1006&lt;$B$6,1,0)</x:f>
        <x:v>0</x:v>
      </x:c>
      <x:c r="D1006" s="1" t="n">
        <x:f>$B$7*$B$8*C1006</x:f>
        <x:v>0</x:v>
      </x:c>
      <x:c r="E1006" s="17" t="n">
        <x:f>(1-C1006)*$B$9-C1006*$B$8</x:f>
        <x:v>0.07</x:v>
      </x:c>
      <x:c r="F1006" s="34"/>
      <x:c r="G1006" s="34"/>
      <x:c r="H1006" s="34"/>
      <x:c r="I1006" s="34"/>
      <x:c r="J1006" s="34"/>
      <x:c r="K1006" s="34"/>
      <x:c r="L1006" s="34"/>
      <x:c r="M1006" s="34"/>
      <x:c r="N1006" s="34"/>
      <x:c r="O1006" s="34"/>
      <x:c r="P1006" s="34"/>
    </x:row>
    <x:row r="1007">
      <x:c r="A1007" s="34" t="n">
        <x:v>983</x:v>
      </x:c>
      <x:c r="B1007" s="39" t="n">
        <x:v>0.16575187479611486</x:v>
      </x:c>
      <x:c r="C1007" s="1" t="n">
        <x:f>IF(B1007&lt;$B$6,1,0)</x:f>
        <x:v>0</x:v>
      </x:c>
      <x:c r="D1007" s="1" t="n">
        <x:f>$B$7*$B$8*C1007</x:f>
        <x:v>0</x:v>
      </x:c>
      <x:c r="E1007" s="17" t="n">
        <x:f>(1-C1007)*$B$9-C1007*$B$8</x:f>
        <x:v>0.07</x:v>
      </x:c>
      <x:c r="F1007" s="34"/>
      <x:c r="G1007" s="34"/>
      <x:c r="H1007" s="34"/>
      <x:c r="I1007" s="34"/>
      <x:c r="J1007" s="34"/>
      <x:c r="K1007" s="34"/>
      <x:c r="L1007" s="34"/>
      <x:c r="M1007" s="34"/>
      <x:c r="N1007" s="34"/>
      <x:c r="O1007" s="34"/>
      <x:c r="P1007" s="34"/>
    </x:row>
    <x:row r="1008">
      <x:c r="A1008" s="34" t="n">
        <x:v>984</x:v>
      </x:c>
      <x:c r="B1008" s="39" t="n">
        <x:v>0.3752691998379305</x:v>
      </x:c>
      <x:c r="C1008" s="1" t="n">
        <x:f>IF(B1008&lt;$B$6,1,0)</x:f>
        <x:v>0</x:v>
      </x:c>
      <x:c r="D1008" s="1" t="n">
        <x:f>$B$7*$B$8*C1008</x:f>
        <x:v>0</x:v>
      </x:c>
      <x:c r="E1008" s="17" t="n">
        <x:f>(1-C1008)*$B$9-C1008*$B$8</x:f>
        <x:v>0.07</x:v>
      </x:c>
      <x:c r="F1008" s="34"/>
      <x:c r="G1008" s="34"/>
      <x:c r="H1008" s="34"/>
      <x:c r="I1008" s="34"/>
      <x:c r="J1008" s="34"/>
      <x:c r="K1008" s="34"/>
      <x:c r="L1008" s="34"/>
      <x:c r="M1008" s="34"/>
      <x:c r="N1008" s="34"/>
      <x:c r="O1008" s="34"/>
      <x:c r="P1008" s="34"/>
    </x:row>
    <x:row r="1009">
      <x:c r="A1009" s="34" t="n">
        <x:v>985</x:v>
      </x:c>
      <x:c r="B1009" s="39" t="n">
        <x:v>0.20073442801367491</x:v>
      </x:c>
      <x:c r="C1009" s="1" t="n">
        <x:f>IF(B1009&lt;$B$6,1,0)</x:f>
        <x:v>0</x:v>
      </x:c>
      <x:c r="D1009" s="1" t="n">
        <x:f>$B$7*$B$8*C1009</x:f>
        <x:v>0</x:v>
      </x:c>
      <x:c r="E1009" s="17" t="n">
        <x:f>(1-C1009)*$B$9-C1009*$B$8</x:f>
        <x:v>0.07</x:v>
      </x:c>
      <x:c r="F1009" s="34"/>
      <x:c r="G1009" s="34"/>
      <x:c r="H1009" s="34"/>
      <x:c r="I1009" s="34"/>
      <x:c r="J1009" s="34"/>
      <x:c r="K1009" s="34"/>
      <x:c r="L1009" s="34"/>
      <x:c r="M1009" s="34"/>
      <x:c r="N1009" s="34"/>
      <x:c r="O1009" s="34"/>
      <x:c r="P1009" s="34"/>
    </x:row>
    <x:row r="1010">
      <x:c r="A1010" s="34" t="n">
        <x:v>986</x:v>
      </x:c>
      <x:c r="B1010" s="39" t="n">
        <x:v>0.7096636589849368</x:v>
      </x:c>
      <x:c r="C1010" s="1" t="n">
        <x:f>IF(B1010&lt;$B$6,1,0)</x:f>
        <x:v>0</x:v>
      </x:c>
      <x:c r="D1010" s="1" t="n">
        <x:f>$B$7*$B$8*C1010</x:f>
        <x:v>0</x:v>
      </x:c>
      <x:c r="E1010" s="17" t="n">
        <x:f>(1-C1010)*$B$9-C1010*$B$8</x:f>
        <x:v>0.07</x:v>
      </x:c>
      <x:c r="F1010" s="34"/>
      <x:c r="G1010" s="34"/>
      <x:c r="H1010" s="34"/>
      <x:c r="I1010" s="34"/>
      <x:c r="J1010" s="34"/>
      <x:c r="K1010" s="34"/>
      <x:c r="L1010" s="34"/>
      <x:c r="M1010" s="34"/>
      <x:c r="N1010" s="34"/>
      <x:c r="O1010" s="34"/>
      <x:c r="P1010" s="34"/>
    </x:row>
    <x:row r="1011">
      <x:c r="A1011" s="34" t="n">
        <x:v>987</x:v>
      </x:c>
      <x:c r="B1011" s="39" t="n">
        <x:v>0.13784609863068908</x:v>
      </x:c>
      <x:c r="C1011" s="1" t="n">
        <x:f>IF(B1011&lt;$B$6,1,0)</x:f>
        <x:v>0</x:v>
      </x:c>
      <x:c r="D1011" s="1" t="n">
        <x:f>$B$7*$B$8*C1011</x:f>
        <x:v>0</x:v>
      </x:c>
      <x:c r="E1011" s="17" t="n">
        <x:f>(1-C1011)*$B$9-C1011*$B$8</x:f>
        <x:v>0.07</x:v>
      </x:c>
      <x:c r="F1011" s="34"/>
      <x:c r="G1011" s="34"/>
      <x:c r="H1011" s="34"/>
      <x:c r="I1011" s="34"/>
      <x:c r="J1011" s="34"/>
      <x:c r="K1011" s="34"/>
      <x:c r="L1011" s="34"/>
      <x:c r="M1011" s="34"/>
      <x:c r="N1011" s="34"/>
      <x:c r="O1011" s="34"/>
      <x:c r="P1011" s="34"/>
    </x:row>
    <x:row r="1012">
      <x:c r="A1012" s="34" t="n">
        <x:v>988</x:v>
      </x:c>
      <x:c r="B1012" s="39" t="n">
        <x:v>0.513197444495745</x:v>
      </x:c>
      <x:c r="C1012" s="1" t="n">
        <x:f>IF(B1012&lt;$B$6,1,0)</x:f>
        <x:v>0</x:v>
      </x:c>
      <x:c r="D1012" s="1" t="n">
        <x:f>$B$7*$B$8*C1012</x:f>
        <x:v>0</x:v>
      </x:c>
      <x:c r="E1012" s="17" t="n">
        <x:f>(1-C1012)*$B$9-C1012*$B$8</x:f>
        <x:v>0.07</x:v>
      </x:c>
      <x:c r="F1012" s="34"/>
      <x:c r="G1012" s="34"/>
      <x:c r="H1012" s="34"/>
      <x:c r="I1012" s="34"/>
      <x:c r="J1012" s="34"/>
      <x:c r="K1012" s="34"/>
      <x:c r="L1012" s="34"/>
      <x:c r="M1012" s="34"/>
      <x:c r="N1012" s="34"/>
      <x:c r="O1012" s="34"/>
      <x:c r="P1012" s="34"/>
    </x:row>
    <x:row r="1013">
      <x:c r="A1013" s="34" t="n">
        <x:v>989</x:v>
      </x:c>
      <x:c r="B1013" s="39" t="n">
        <x:v>0.21217347669880837</x:v>
      </x:c>
      <x:c r="C1013" s="1" t="n">
        <x:f>IF(B1013&lt;$B$6,1,0)</x:f>
        <x:v>0</x:v>
      </x:c>
      <x:c r="D1013" s="1" t="n">
        <x:f>$B$7*$B$8*C1013</x:f>
        <x:v>0</x:v>
      </x:c>
      <x:c r="E1013" s="17" t="n">
        <x:f>(1-C1013)*$B$9-C1013*$B$8</x:f>
        <x:v>0.07</x:v>
      </x:c>
      <x:c r="F1013" s="34"/>
      <x:c r="G1013" s="34"/>
      <x:c r="H1013" s="34"/>
      <x:c r="I1013" s="34"/>
      <x:c r="J1013" s="34"/>
      <x:c r="K1013" s="34"/>
      <x:c r="L1013" s="34"/>
      <x:c r="M1013" s="34"/>
      <x:c r="N1013" s="34"/>
      <x:c r="O1013" s="34"/>
      <x:c r="P1013" s="34"/>
    </x:row>
    <x:row r="1014">
      <x:c r="A1014" s="34" t="n">
        <x:v>990</x:v>
      </x:c>
      <x:c r="B1014" s="39" t="n">
        <x:v>0.2921762807527557</x:v>
      </x:c>
      <x:c r="C1014" s="1" t="n">
        <x:f>IF(B1014&lt;$B$6,1,0)</x:f>
        <x:v>0</x:v>
      </x:c>
      <x:c r="D1014" s="1" t="n">
        <x:f>$B$7*$B$8*C1014</x:f>
        <x:v>0</x:v>
      </x:c>
      <x:c r="E1014" s="17" t="n">
        <x:f>(1-C1014)*$B$9-C1014*$B$8</x:f>
        <x:v>0.07</x:v>
      </x:c>
      <x:c r="F1014" s="34"/>
      <x:c r="G1014" s="34"/>
      <x:c r="H1014" s="34"/>
      <x:c r="I1014" s="34"/>
      <x:c r="J1014" s="34"/>
      <x:c r="K1014" s="34"/>
      <x:c r="L1014" s="34"/>
      <x:c r="M1014" s="34"/>
      <x:c r="N1014" s="34"/>
      <x:c r="O1014" s="34"/>
      <x:c r="P1014" s="34"/>
    </x:row>
    <x:row r="1015">
      <x:c r="A1015" s="34" t="n">
        <x:v>991</x:v>
      </x:c>
      <x:c r="B1015" s="39" t="n">
        <x:v>0.9595941774314269</x:v>
      </x:c>
      <x:c r="C1015" s="1" t="n">
        <x:f>IF(B1015&lt;$B$6,1,0)</x:f>
        <x:v>0</x:v>
      </x:c>
      <x:c r="D1015" s="1" t="n">
        <x:f>$B$7*$B$8*C1015</x:f>
        <x:v>0</x:v>
      </x:c>
      <x:c r="E1015" s="17" t="n">
        <x:f>(1-C1015)*$B$9-C1015*$B$8</x:f>
        <x:v>0.07</x:v>
      </x:c>
      <x:c r="F1015" s="34"/>
      <x:c r="G1015" s="34"/>
      <x:c r="H1015" s="34"/>
      <x:c r="I1015" s="34"/>
      <x:c r="J1015" s="34"/>
      <x:c r="K1015" s="34"/>
      <x:c r="L1015" s="34"/>
      <x:c r="M1015" s="34"/>
      <x:c r="N1015" s="34"/>
      <x:c r="O1015" s="34"/>
      <x:c r="P1015" s="34"/>
    </x:row>
    <x:row r="1016">
      <x:c r="A1016" s="34" t="n">
        <x:v>992</x:v>
      </x:c>
      <x:c r="B1016" s="39" t="n">
        <x:v>0.7340632426785305</x:v>
      </x:c>
      <x:c r="C1016" s="1" t="n">
        <x:f>IF(B1016&lt;$B$6,1,0)</x:f>
        <x:v>0</x:v>
      </x:c>
      <x:c r="D1016" s="1" t="n">
        <x:f>$B$7*$B$8*C1016</x:f>
        <x:v>0</x:v>
      </x:c>
      <x:c r="E1016" s="17" t="n">
        <x:f>(1-C1016)*$B$9-C1016*$B$8</x:f>
        <x:v>0.07</x:v>
      </x:c>
      <x:c r="F1016" s="34"/>
      <x:c r="G1016" s="34"/>
      <x:c r="H1016" s="34"/>
      <x:c r="I1016" s="34"/>
      <x:c r="J1016" s="34"/>
      <x:c r="K1016" s="34"/>
      <x:c r="L1016" s="34"/>
      <x:c r="M1016" s="34"/>
      <x:c r="N1016" s="34"/>
      <x:c r="O1016" s="34"/>
      <x:c r="P1016" s="34"/>
    </x:row>
    <x:row r="1017">
      <x:c r="A1017" s="34" t="n">
        <x:v>993</x:v>
      </x:c>
      <x:c r="B1017" s="39" t="n">
        <x:v>0.8548936777515337</x:v>
      </x:c>
      <x:c r="C1017" s="1" t="n">
        <x:f>IF(B1017&lt;$B$6,1,0)</x:f>
        <x:v>0</x:v>
      </x:c>
      <x:c r="D1017" s="1" t="n">
        <x:f>$B$7*$B$8*C1017</x:f>
        <x:v>0</x:v>
      </x:c>
      <x:c r="E1017" s="17" t="n">
        <x:f>(1-C1017)*$B$9-C1017*$B$8</x:f>
        <x:v>0.07</x:v>
      </x:c>
      <x:c r="F1017" s="34"/>
      <x:c r="G1017" s="34"/>
      <x:c r="H1017" s="34"/>
      <x:c r="I1017" s="34"/>
      <x:c r="J1017" s="34"/>
      <x:c r="K1017" s="34"/>
      <x:c r="L1017" s="34"/>
      <x:c r="M1017" s="34"/>
      <x:c r="N1017" s="34"/>
      <x:c r="O1017" s="34"/>
      <x:c r="P1017" s="34"/>
    </x:row>
    <x:row r="1018">
      <x:c r="A1018" s="34" t="n">
        <x:v>994</x:v>
      </x:c>
      <x:c r="B1018" s="39" t="n">
        <x:v>0.13483356835786253</x:v>
      </x:c>
      <x:c r="C1018" s="1" t="n">
        <x:f>IF(B1018&lt;$B$6,1,0)</x:f>
        <x:v>0</x:v>
      </x:c>
      <x:c r="D1018" s="1" t="n">
        <x:f>$B$7*$B$8*C1018</x:f>
        <x:v>0</x:v>
      </x:c>
      <x:c r="E1018" s="17" t="n">
        <x:f>(1-C1018)*$B$9-C1018*$B$8</x:f>
        <x:v>0.07</x:v>
      </x:c>
      <x:c r="F1018" s="34"/>
      <x:c r="G1018" s="34"/>
      <x:c r="H1018" s="34"/>
      <x:c r="I1018" s="34"/>
      <x:c r="J1018" s="34"/>
      <x:c r="K1018" s="34"/>
      <x:c r="L1018" s="34"/>
      <x:c r="M1018" s="34"/>
      <x:c r="N1018" s="34"/>
      <x:c r="O1018" s="34"/>
      <x:c r="P1018" s="34"/>
    </x:row>
    <x:row r="1019">
      <x:c r="A1019" s="34" t="n">
        <x:v>995</x:v>
      </x:c>
      <x:c r="B1019" s="39" t="n">
        <x:v>0.08124506787862629</x:v>
      </x:c>
      <x:c r="C1019" s="1" t="n">
        <x:f>IF(B1019&lt;$B$6,1,0)</x:f>
        <x:v>0</x:v>
      </x:c>
      <x:c r="D1019" s="1" t="n">
        <x:f>$B$7*$B$8*C1019</x:f>
        <x:v>0</x:v>
      </x:c>
      <x:c r="E1019" s="17" t="n">
        <x:f>(1-C1019)*$B$9-C1019*$B$8</x:f>
        <x:v>0.07</x:v>
      </x:c>
      <x:c r="F1019" s="34"/>
      <x:c r="G1019" s="34"/>
      <x:c r="H1019" s="34"/>
      <x:c r="I1019" s="34"/>
      <x:c r="J1019" s="34"/>
      <x:c r="K1019" s="34"/>
      <x:c r="L1019" s="34"/>
      <x:c r="M1019" s="34"/>
      <x:c r="N1019" s="34"/>
      <x:c r="O1019" s="34"/>
      <x:c r="P1019" s="34"/>
    </x:row>
    <x:row r="1020">
      <x:c r="A1020" s="34" t="n">
        <x:v>996</x:v>
      </x:c>
      <x:c r="B1020" s="39" t="n">
        <x:v>0.6824848671676591</x:v>
      </x:c>
      <x:c r="C1020" s="1" t="n">
        <x:f>IF(B1020&lt;$B$6,1,0)</x:f>
        <x:v>0</x:v>
      </x:c>
      <x:c r="D1020" s="1" t="n">
        <x:f>$B$7*$B$8*C1020</x:f>
        <x:v>0</x:v>
      </x:c>
      <x:c r="E1020" s="17" t="n">
        <x:f>(1-C1020)*$B$9-C1020*$B$8</x:f>
        <x:v>0.07</x:v>
      </x:c>
      <x:c r="F1020" s="34"/>
      <x:c r="G1020" s="34"/>
      <x:c r="H1020" s="34"/>
      <x:c r="I1020" s="34"/>
      <x:c r="J1020" s="34"/>
      <x:c r="K1020" s="34"/>
      <x:c r="L1020" s="34"/>
      <x:c r="M1020" s="34"/>
      <x:c r="N1020" s="34"/>
      <x:c r="O1020" s="34"/>
      <x:c r="P1020" s="34"/>
    </x:row>
    <x:row r="1021">
      <x:c r="A1021" s="34" t="n">
        <x:v>997</x:v>
      </x:c>
      <x:c r="B1021" s="39" t="n">
        <x:v>0.3593964445171878</x:v>
      </x:c>
      <x:c r="C1021" s="1" t="n">
        <x:f>IF(B1021&lt;$B$6,1,0)</x:f>
        <x:v>0</x:v>
      </x:c>
      <x:c r="D1021" s="1" t="n">
        <x:f>$B$7*$B$8*C1021</x:f>
        <x:v>0</x:v>
      </x:c>
      <x:c r="E1021" s="17" t="n">
        <x:f>(1-C1021)*$B$9-C1021*$B$8</x:f>
        <x:v>0.07</x:v>
      </x:c>
      <x:c r="F1021" s="34"/>
      <x:c r="G1021" s="34"/>
      <x:c r="H1021" s="34"/>
      <x:c r="I1021" s="34"/>
      <x:c r="J1021" s="34"/>
      <x:c r="K1021" s="34"/>
      <x:c r="L1021" s="34"/>
      <x:c r="M1021" s="34"/>
      <x:c r="N1021" s="34"/>
      <x:c r="O1021" s="34"/>
      <x:c r="P1021" s="34"/>
    </x:row>
    <x:row r="1022">
      <x:c r="A1022" s="34" t="n">
        <x:v>998</x:v>
      </x:c>
      <x:c r="B1022" s="39" t="n">
        <x:v>0.6026841687271371</x:v>
      </x:c>
      <x:c r="C1022" s="1" t="n">
        <x:f>IF(B1022&lt;$B$6,1,0)</x:f>
        <x:v>0</x:v>
      </x:c>
      <x:c r="D1022" s="1" t="n">
        <x:f>$B$7*$B$8*C1022</x:f>
        <x:v>0</x:v>
      </x:c>
      <x:c r="E1022" s="17" t="n">
        <x:f>(1-C1022)*$B$9-C1022*$B$8</x:f>
        <x:v>0.07</x:v>
      </x:c>
      <x:c r="F1022" s="34"/>
      <x:c r="G1022" s="34"/>
      <x:c r="H1022" s="34"/>
      <x:c r="I1022" s="34"/>
      <x:c r="J1022" s="34"/>
      <x:c r="K1022" s="34"/>
      <x:c r="L1022" s="34"/>
      <x:c r="M1022" s="34"/>
      <x:c r="N1022" s="34"/>
      <x:c r="O1022" s="34"/>
      <x:c r="P1022" s="34"/>
    </x:row>
    <x:row r="1023">
      <x:c r="A1023" s="34" t="n">
        <x:v>999</x:v>
      </x:c>
      <x:c r="B1023" s="39" t="n">
        <x:v>0.1018247347092256</x:v>
      </x:c>
      <x:c r="C1023" s="1" t="n">
        <x:f>IF(B1023&lt;$B$6,1,0)</x:f>
        <x:v>0</x:v>
      </x:c>
      <x:c r="D1023" s="1" t="n">
        <x:f>$B$7*$B$8*C1023</x:f>
        <x:v>0</x:v>
      </x:c>
      <x:c r="E1023" s="17" t="n">
        <x:f>(1-C1023)*$B$9-C1023*$B$8</x:f>
        <x:v>0.07</x:v>
      </x:c>
      <x:c r="F1023" s="34"/>
      <x:c r="G1023" s="34"/>
      <x:c r="H1023" s="34"/>
      <x:c r="I1023" s="34"/>
      <x:c r="J1023" s="34"/>
      <x:c r="K1023" s="34"/>
      <x:c r="L1023" s="34"/>
      <x:c r="M1023" s="34"/>
      <x:c r="N1023" s="34"/>
      <x:c r="O1023" s="34"/>
      <x:c r="P1023" s="34"/>
    </x:row>
    <x:row r="1024">
      <x:c r="A1024" s="34" t="n">
        <x:v>1000</x:v>
      </x:c>
      <x:c r="B1024" s="39" t="n">
        <x:v>0.05241607048083097</x:v>
      </x:c>
      <x:c r="C1024" s="1" t="n">
        <x:f>IF(B1024&lt;$B$6,1,0)</x:f>
        <x:v>0</x:v>
      </x:c>
      <x:c r="D1024" s="1" t="n">
        <x:f>$B$7*$B$8*C1024</x:f>
        <x:v>0</x:v>
      </x:c>
      <x:c r="E1024" s="17" t="n">
        <x:f>(1-C1024)*$B$9-C1024*$B$8</x:f>
        <x:v>0.07</x:v>
      </x:c>
      <x:c r="F1024" s="34"/>
      <x:c r="G1024" s="34"/>
      <x:c r="H1024" s="34"/>
      <x:c r="I1024" s="34"/>
      <x:c r="J1024" s="34"/>
      <x:c r="K1024" s="34"/>
      <x:c r="L1024" s="34"/>
      <x:c r="M1024" s="34"/>
      <x:c r="N1024" s="34"/>
      <x:c r="O1024" s="34"/>
      <x:c r="P1024" s="34"/>
    </x:row>
    <x:row r="1025">
      <x:c r="A1025" s="34"/>
      <x:c r="B1025" s="34"/>
      <x:c r="C1025" s="34"/>
      <x:c r="D1025" s="34"/>
      <x:c r="E1025" s="34"/>
      <x:c r="F1025" s="34"/>
      <x:c r="G1025" s="34"/>
      <x:c r="H1025" s="34"/>
      <x:c r="I1025" s="34"/>
      <x:c r="J1025" s="34"/>
      <x:c r="K1025" s="34"/>
      <x:c r="L1025" s="34"/>
      <x:c r="M1025" s="34"/>
      <x:c r="N1025" s="34"/>
      <x:c r="O1025" s="34"/>
      <x:c r="P1025" s="34"/>
    </x:row>
    <x:row r="1026">
      <x:c r="A1026" s="34"/>
      <x:c r="B1026" s="34"/>
      <x:c r="C1026" s="34"/>
      <x:c r="D1026" s="34"/>
      <x:c r="E1026" s="34"/>
      <x:c r="F1026" s="34"/>
      <x:c r="G1026" s="34"/>
      <x:c r="H1026" s="34"/>
      <x:c r="I1026" s="34"/>
      <x:c r="J1026" s="34"/>
      <x:c r="K1026" s="34"/>
      <x:c r="L1026" s="34"/>
      <x:c r="M1026" s="34"/>
      <x:c r="N1026" s="34"/>
      <x:c r="O1026" s="34"/>
      <x:c r="P1026" s="34"/>
    </x:row>
    <x:row r="1027">
      <x:c r="A1027" s="34"/>
      <x:c r="B1027" s="34"/>
      <x:c r="C1027" s="34"/>
      <x:c r="D1027" s="34"/>
      <x:c r="E1027" s="34"/>
      <x:c r="F1027" s="34"/>
      <x:c r="G1027" s="34"/>
      <x:c r="H1027" s="34"/>
      <x:c r="I1027" s="34"/>
      <x:c r="J1027" s="34"/>
      <x:c r="K1027" s="34"/>
      <x:c r="L1027" s="34"/>
      <x:c r="M1027" s="34"/>
      <x:c r="N1027" s="34"/>
      <x:c r="O1027" s="34"/>
      <x:c r="P1027" s="34"/>
    </x:row>
    <x:row r="1028">
      <x:c r="A1028" s="34"/>
      <x:c r="B1028" s="34"/>
      <x:c r="C1028" s="34"/>
      <x:c r="D1028" s="34"/>
      <x:c r="E1028" s="34"/>
      <x:c r="F1028" s="34"/>
      <x:c r="G1028" s="34"/>
      <x:c r="H1028" s="34"/>
      <x:c r="I1028" s="34"/>
      <x:c r="J1028" s="34"/>
      <x:c r="K1028" s="34"/>
      <x:c r="L1028" s="34"/>
      <x:c r="M1028" s="34"/>
      <x:c r="N1028" s="34"/>
      <x:c r="O1028" s="34"/>
      <x:c r="P1028" s="34"/>
    </x:row>
    <x:row r="1029">
      <x:c r="A1029" s="34"/>
      <x:c r="B1029" s="34"/>
      <x:c r="C1029" s="34"/>
      <x:c r="D1029" s="34"/>
      <x:c r="E1029" s="34"/>
      <x:c r="F1029" s="34"/>
      <x:c r="G1029" s="34"/>
      <x:c r="H1029" s="34"/>
      <x:c r="I1029" s="34"/>
      <x:c r="J1029" s="34"/>
      <x:c r="K1029" s="34"/>
      <x:c r="L1029" s="34"/>
      <x:c r="M1029" s="34"/>
      <x:c r="N1029" s="34"/>
      <x:c r="O1029" s="34"/>
      <x:c r="P1029" s="34"/>
    </x:row>
    <x:row r="1030">
      <x:c r="A1030" s="34"/>
      <x:c r="B1030" s="34"/>
      <x:c r="C1030" s="34"/>
      <x:c r="D1030" s="34"/>
      <x:c r="E1030" s="34"/>
      <x:c r="F1030" s="34"/>
      <x:c r="G1030" s="34"/>
      <x:c r="H1030" s="34"/>
      <x:c r="I1030" s="34"/>
      <x:c r="J1030" s="34"/>
      <x:c r="K1030" s="34"/>
      <x:c r="L1030" s="34"/>
      <x:c r="M1030" s="34"/>
      <x:c r="N1030" s="34"/>
      <x:c r="O1030" s="34"/>
      <x:c r="P1030" s="34"/>
    </x:row>
    <x:row r="1031">
      <x:c r="A1031" s="34"/>
      <x:c r="B1031" s="34"/>
      <x:c r="C1031" s="34"/>
      <x:c r="D1031" s="34"/>
      <x:c r="E1031" s="34"/>
      <x:c r="F1031" s="34"/>
      <x:c r="G1031" s="34"/>
      <x:c r="H1031" s="34"/>
      <x:c r="I1031" s="34"/>
      <x:c r="J1031" s="34"/>
      <x:c r="K1031" s="34"/>
      <x:c r="L1031" s="34"/>
      <x:c r="M1031" s="34"/>
      <x:c r="N1031" s="34"/>
      <x:c r="O1031" s="34"/>
      <x:c r="P1031" s="34"/>
    </x:row>
    <x:row r="1032">
      <x:c r="A1032" s="34"/>
      <x:c r="B1032" s="34"/>
      <x:c r="C1032" s="34"/>
      <x:c r="D1032" s="34"/>
      <x:c r="E1032" s="34"/>
      <x:c r="F1032" s="34"/>
      <x:c r="G1032" s="34"/>
      <x:c r="H1032" s="34"/>
      <x:c r="I1032" s="34"/>
      <x:c r="J1032" s="34"/>
      <x:c r="K1032" s="34"/>
      <x:c r="L1032" s="34"/>
      <x:c r="M1032" s="34"/>
      <x:c r="N1032" s="34"/>
      <x:c r="O1032" s="34"/>
      <x:c r="P1032" s="34"/>
    </x:row>
    <x:row r="1033">
      <x:c r="A1033" s="34"/>
      <x:c r="B1033" s="34"/>
      <x:c r="C1033" s="34"/>
      <x:c r="D1033" s="34"/>
      <x:c r="E1033" s="34"/>
      <x:c r="F1033" s="34"/>
      <x:c r="G1033" s="34"/>
      <x:c r="H1033" s="34"/>
      <x:c r="I1033" s="34"/>
      <x:c r="J1033" s="34"/>
      <x:c r="K1033" s="34"/>
      <x:c r="L1033" s="34"/>
      <x:c r="M1033" s="34"/>
      <x:c r="N1033" s="34"/>
      <x:c r="O1033" s="34"/>
      <x:c r="P1033" s="34"/>
    </x:row>
    <x:row r="1034">
      <x:c r="A1034" s="34"/>
      <x:c r="B1034" s="34"/>
      <x:c r="C1034" s="34"/>
      <x:c r="D1034" s="34"/>
      <x:c r="E1034" s="34"/>
      <x:c r="F1034" s="34"/>
      <x:c r="G1034" s="34"/>
      <x:c r="H1034" s="34"/>
      <x:c r="I1034" s="34"/>
      <x:c r="J1034" s="34"/>
      <x:c r="K1034" s="34"/>
      <x:c r="L1034" s="34"/>
      <x:c r="M1034" s="34"/>
      <x:c r="N1034" s="34"/>
      <x:c r="O1034" s="34"/>
      <x:c r="P1034" s="34"/>
    </x:row>
    <x:row r="1035">
      <x:c r="A1035" s="34"/>
      <x:c r="B1035" s="34"/>
      <x:c r="C1035" s="34"/>
      <x:c r="D1035" s="34"/>
      <x:c r="E1035" s="34"/>
      <x:c r="F1035" s="34"/>
      <x:c r="G1035" s="34"/>
      <x:c r="H1035" s="34"/>
      <x:c r="I1035" s="34"/>
      <x:c r="J1035" s="34"/>
      <x:c r="K1035" s="34"/>
      <x:c r="L1035" s="34"/>
      <x:c r="M1035" s="34"/>
      <x:c r="N1035" s="34"/>
      <x:c r="O1035" s="34"/>
      <x:c r="P1035" s="34"/>
    </x:row>
    <x:row r="1036">
      <x:c r="A1036" s="34"/>
      <x:c r="B1036" s="34"/>
      <x:c r="C1036" s="34"/>
      <x:c r="D1036" s="34"/>
      <x:c r="E1036" s="34"/>
      <x:c r="F1036" s="34"/>
      <x:c r="G1036" s="34"/>
      <x:c r="H1036" s="34"/>
      <x:c r="I1036" s="34"/>
      <x:c r="J1036" s="34"/>
      <x:c r="K1036" s="34"/>
      <x:c r="L1036" s="34"/>
      <x:c r="M1036" s="34"/>
      <x:c r="N1036" s="34"/>
      <x:c r="O1036" s="34"/>
      <x:c r="P1036" s="34"/>
    </x:row>
    <x:row r="1037">
      <x:c r="A1037" s="34"/>
      <x:c r="B1037" s="34"/>
      <x:c r="C1037" s="34"/>
      <x:c r="D1037" s="34"/>
      <x:c r="E1037" s="34"/>
      <x:c r="F1037" s="34"/>
      <x:c r="G1037" s="34"/>
      <x:c r="H1037" s="34"/>
      <x:c r="I1037" s="34"/>
      <x:c r="J1037" s="34"/>
      <x:c r="K1037" s="34"/>
      <x:c r="L1037" s="34"/>
      <x:c r="M1037" s="34"/>
      <x:c r="N1037" s="34"/>
      <x:c r="O1037" s="34"/>
      <x:c r="P1037" s="34"/>
    </x:row>
    <x:row r="1038">
      <x:c r="A1038" s="34"/>
      <x:c r="B1038" s="34"/>
      <x:c r="C1038" s="34"/>
      <x:c r="D1038" s="34"/>
      <x:c r="E1038" s="34"/>
      <x:c r="F1038" s="34"/>
      <x:c r="G1038" s="34"/>
      <x:c r="H1038" s="34"/>
      <x:c r="I1038" s="34"/>
      <x:c r="J1038" s="34"/>
      <x:c r="K1038" s="34"/>
      <x:c r="L1038" s="34"/>
      <x:c r="M1038" s="34"/>
      <x:c r="N1038" s="34"/>
      <x:c r="O1038" s="34"/>
      <x:c r="P1038" s="34"/>
    </x:row>
    <x:row r="1039">
      <x:c r="A1039" s="34"/>
      <x:c r="B1039" s="34"/>
      <x:c r="C1039" s="34"/>
      <x:c r="D1039" s="34"/>
      <x:c r="E1039" s="34"/>
      <x:c r="F1039" s="34"/>
      <x:c r="G1039" s="34"/>
      <x:c r="H1039" s="34"/>
      <x:c r="I1039" s="34"/>
      <x:c r="J1039" s="34"/>
      <x:c r="K1039" s="34"/>
      <x:c r="L1039" s="34"/>
      <x:c r="M1039" s="34"/>
      <x:c r="N1039" s="34"/>
      <x:c r="O1039" s="34"/>
      <x:c r="P1039" s="34"/>
    </x:row>
    <x:row r="1040" ht="28" customHeight="1">
      <x:c r="A1040" s="7" t="str">
        <x:v>손실(백만원)</x:v>
      </x:c>
      <x:c r="B1040" s="7" t="str">
        <x:v>시나리오 수</x:v>
      </x:c>
      <x:c r="C1040" s="34"/>
      <x:c r="D1040" s="34"/>
      <x:c r="E1040" s="34"/>
      <x:c r="F1040" s="34"/>
      <x:c r="G1040" s="34"/>
      <x:c r="H1040" s="34"/>
      <x:c r="I1040" s="34"/>
      <x:c r="J1040" s="34"/>
      <x:c r="K1040" s="34"/>
      <x:c r="L1040" s="34"/>
      <x:c r="M1040" s="34"/>
      <x:c r="N1040" s="34"/>
      <x:c r="O1040" s="34"/>
      <x:c r="P1040" s="34"/>
    </x:row>
    <x:row r="1041">
      <x:c r="A1041" s="34" t="n">
        <x:v>0</x:v>
      </x:c>
      <x:c r="B1041" s="34" t="n">
        <x:f>COUNTIFS(D25:D1024,0)</x:f>
        <x:v>982</x:v>
      </x:c>
      <x:c r="C1041" s="34"/>
      <x:c r="D1041" s="34"/>
      <x:c r="E1041" s="34"/>
      <x:c r="F1041" s="34"/>
      <x:c r="G1041" s="34"/>
      <x:c r="H1041" s="34"/>
      <x:c r="I1041" s="34"/>
      <x:c r="J1041" s="34"/>
      <x:c r="K1041" s="34"/>
      <x:c r="L1041" s="34"/>
      <x:c r="M1041" s="34"/>
      <x:c r="N1041" s="34"/>
      <x:c r="O1041" s="34"/>
      <x:c r="P1041" s="34"/>
    </x:row>
    <x:row r="1042">
      <x:c r="A1042" s="34" t="n">
        <x:f>B7*B8</x:f>
        <x:v>60</x:v>
      </x:c>
      <x:c r="B1042" s="34" t="n">
        <x:f>COUNTIFS(D25:D1024,"&gt;0")</x:f>
        <x:v>18</x:v>
      </x:c>
      <x:c r="C1042" s="34"/>
      <x:c r="D1042" s="34"/>
      <x:c r="E1042" s="34"/>
      <x:c r="F1042" s="34"/>
      <x:c r="G1042" s="34"/>
      <x:c r="H1042" s="34"/>
      <x:c r="I1042" s="34"/>
      <x:c r="J1042" s="34"/>
      <x:c r="K1042" s="34"/>
      <x:c r="L1042" s="34"/>
      <x:c r="M1042" s="34"/>
      <x:c r="N1042" s="34"/>
      <x:c r="O1042" s="34"/>
      <x:c r="P1042" s="34"/>
    </x:row>
  </x:sheetData>
  <x:mergeCells>
    <x:mergeCell ref="A2:H2"/>
    <x:mergeCell ref="A3:H3"/>
    <x:mergeCell ref="A18:H21"/>
    <x:mergeCell ref="J2:P3"/>
    <x:mergeCell ref="J5:P6"/>
    <x:mergeCell ref="J7:P9"/>
    <x:mergeCell ref="J11:P12"/>
    <x:mergeCell ref="J13:P15"/>
    <x:mergeCell ref="J17:P18"/>
    <x:mergeCell ref="J19:P21"/>
  </x:mergeCells>
  <x:dataValidations count="2">
    <x:dataValidation type="decimal" operator="between" sqref="B6">
      <x:formula1>0</x:formula1>
      <x:formula2>1</x:formula2>
    </x:dataValidation>
    <x:dataValidation type="decimal" operator="between" sqref="B8">
      <x:formula1>0</x:formula1>
      <x:formula2>1</x:formula2>
    </x:dataValidation>
  </x:dataValidations>
  <x:pageMargins left="0.7" right="0.7" top="0.75" bottom="0.75" header="0.3" footer="0.3"/>
  <x:drawing xmlns:r="http://schemas.openxmlformats.org/officeDocument/2006/relationships" r:id="Rc00a147a2b87426e"/>
</x:worksheet>
</file>

<file path=xl/worksheets/sheet9.xml><?xml version="1.0" encoding="utf-8"?>
<x:worksheet xmlns:x="http://schemas.openxmlformats.org/spreadsheetml/2006/main">
  <x:sheetPr>
    <x:tabColor rgb="FF7B5743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2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3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34"/>
      <x:c r="R1" s="34"/>
      <x:c r="S1" s="34"/>
      <x:c r="T1" s="34"/>
      <x:c r="U1" s="34"/>
      <x:c r="V1" s="34"/>
      <x:c r="W1" s="34"/>
      <x:c r="X1" s="34"/>
      <x:c r="Y1" s="34"/>
      <x:c r="Z1" s="34"/>
      <x:c r="AA1" s="34"/>
      <x:c r="AB1" s="34"/>
      <x:c r="AC1" s="34"/>
      <x:c r="AD1" s="34"/>
      <x:c r="AE1" s="34"/>
      <x:c r="AF1" s="34"/>
      <x:c r="AG1" s="34"/>
      <x:c r="AH1" s="34"/>
      <x:c r="AI1" s="34"/>
      <x:c r="AJ1" s="34"/>
      <x:c r="AK1" s="34"/>
      <x:c r="AL1" s="34"/>
      <x:c r="AM1" s="34"/>
      <x:c r="AN1" s="34"/>
      <x:c r="AO1" s="34"/>
      <x:c r="AP1" s="34"/>
      <x:c r="AQ1" s="34"/>
      <x:c r="AR1" s="34"/>
      <x:c r="AS1" s="34"/>
      <x:c r="AT1" s="34"/>
      <x:c r="AU1" s="34"/>
      <x:c r="AV1" s="34"/>
      <x:c r="AW1" s="34"/>
      <x:c r="AX1" s="34"/>
      <x:c r="AY1" s="34"/>
      <x:c r="AZ1" s="34"/>
      <x:c r="BA1" s="34"/>
      <x:c r="BB1" s="34"/>
      <x:c r="BC1" s="34"/>
      <x:c r="BD1" s="34"/>
      <x:c r="BE1" s="34"/>
      <x:c r="BF1" s="34"/>
      <x:c r="BG1" s="34"/>
      <x:c r="BH1" s="34"/>
      <x:c r="BI1" s="34"/>
      <x:c r="BJ1" s="34"/>
      <x:c r="BK1" s="34"/>
      <x:c r="BL1" s="34"/>
      <x:c r="BM1" s="34"/>
      <x:c r="BN1" s="34"/>
      <x:c r="BO1" s="34"/>
      <x:c r="BP1" s="34"/>
      <x:c r="BQ1" s="34"/>
      <x:c r="BR1" s="34"/>
      <x:c r="BS1" s="34"/>
      <x:c r="BT1" s="34"/>
      <x:c r="BU1" s="34"/>
      <x:c r="BV1" s="34"/>
      <x:c r="BW1" s="34"/>
      <x:c r="BX1" s="34"/>
      <x:c r="BY1" s="34"/>
      <x:c r="BZ1" s="34"/>
      <x:c r="CA1" s="34"/>
      <x:c r="CB1" s="34"/>
      <x:c r="CC1" s="34"/>
    </x:row>
    <x:row r="2" ht="23" customHeight="1">
      <x:c r="A2" s="2" t="str">
        <x:v>신용포트폴리오</x:v>
      </x:c>
      <x:c r="B2" s="1"/>
      <x:c r="C2" s="1"/>
      <x:c r="D2" s="1"/>
      <x:c r="E2" s="1"/>
      <x:c r="F2" s="1"/>
      <x:c r="G2" s="1"/>
      <x:c r="H2" s="1"/>
      <x:c r="I2" s="1"/>
      <x:c r="J2" s="3" t="str">
        <x:v>교수자 정답·해설</x:v>
      </x:c>
      <x:c r="K2" s="3" t="str">
        <x:v>교수자 정답·해설</x:v>
      </x:c>
      <x:c r="L2" s="3" t="str">
        <x:v>교수자 정답·해설</x:v>
      </x:c>
      <x:c r="M2" s="3" t="str">
        <x:v>교수자 정답·해설</x:v>
      </x:c>
      <x:c r="N2" s="3" t="str">
        <x:v>교수자 정답·해설</x:v>
      </x:c>
      <x:c r="O2" s="3" t="str">
        <x:v>교수자 정답·해설</x:v>
      </x:c>
      <x:c r="P2" s="3" t="str">
        <x:v>교수자 정답·해설</x:v>
      </x:c>
      <x:c r="Q2" s="34"/>
      <x:c r="R2" s="34"/>
      <x:c r="S2" s="34"/>
      <x:c r="T2" s="34"/>
      <x:c r="U2" s="34"/>
      <x:c r="V2" s="34"/>
      <x:c r="W2" s="34"/>
      <x:c r="X2" s="34"/>
      <x:c r="Y2" s="34"/>
      <x:c r="Z2" s="34"/>
      <x:c r="AA2" s="34"/>
      <x:c r="AB2" s="34"/>
      <x:c r="AC2" s="34"/>
      <x:c r="AD2" s="34"/>
      <x:c r="AE2" s="34"/>
      <x:c r="AF2" s="34"/>
      <x:c r="AG2" s="34"/>
      <x:c r="AH2" s="34"/>
      <x:c r="AI2" s="34"/>
      <x:c r="AJ2" s="34"/>
      <x:c r="AK2" s="34"/>
      <x:c r="AL2" s="34"/>
      <x:c r="AM2" s="34"/>
      <x:c r="AN2" s="34"/>
      <x:c r="AO2" s="34"/>
      <x:c r="AP2" s="34"/>
      <x:c r="AQ2" s="34"/>
      <x:c r="AR2" s="34"/>
      <x:c r="AS2" s="34"/>
      <x:c r="AT2" s="34"/>
      <x:c r="AU2" s="34"/>
      <x:c r="AV2" s="34"/>
      <x:c r="AW2" s="34"/>
      <x:c r="AX2" s="34"/>
      <x:c r="AY2" s="34"/>
      <x:c r="AZ2" s="34"/>
      <x:c r="BA2" s="34"/>
      <x:c r="BB2" s="34"/>
      <x:c r="BC2" s="34"/>
      <x:c r="BD2" s="34"/>
      <x:c r="BE2" s="34"/>
      <x:c r="BF2" s="34"/>
      <x:c r="BG2" s="34"/>
      <x:c r="BH2" s="34"/>
      <x:c r="BI2" s="34"/>
      <x:c r="BJ2" s="34"/>
      <x:c r="BK2" s="34"/>
      <x:c r="BL2" s="34"/>
      <x:c r="BM2" s="34"/>
      <x:c r="BN2" s="34"/>
      <x:c r="BO2" s="34"/>
      <x:c r="BP2" s="34"/>
      <x:c r="BQ2" s="34"/>
      <x:c r="BR2" s="34"/>
      <x:c r="BS2" s="34"/>
      <x:c r="BT2" s="34"/>
      <x:c r="BU2" s="34"/>
      <x:c r="BV2" s="34"/>
      <x:c r="BW2" s="34"/>
      <x:c r="BX2" s="34"/>
      <x:c r="BY2" s="34"/>
      <x:c r="BZ2" s="34"/>
      <x:c r="CA2" s="34"/>
      <x:c r="CB2" s="34"/>
      <x:c r="CC2" s="34"/>
    </x:row>
    <x:row r="3" ht="23" customHeight="1">
      <x:c r="A3" s="4" t="str">
        <x:v>교육용 가상 자료 · 노란색은 조건 입력 · 파란색은 고정 난수 · 연두색은 답안</x:v>
      </x:c>
      <x:c r="B3" s="4" t="str">
        <x:v>교육용 가상 자료 · 노란색은 조건 입력 · 파란색은 고정 난수 · 연두색은 답안</x:v>
      </x:c>
      <x:c r="C3" s="4" t="str">
        <x:v>교육용 가상 자료 · 노란색은 조건 입력 · 파란색은 고정 난수 · 연두색은 답안</x:v>
      </x:c>
      <x:c r="D3" s="4" t="str">
        <x:v>교육용 가상 자료 · 노란색은 조건 입력 · 파란색은 고정 난수 · 연두색은 답안</x:v>
      </x:c>
      <x:c r="E3" s="4" t="str">
        <x:v>교육용 가상 자료 · 노란색은 조건 입력 · 파란색은 고정 난수 · 연두색은 답안</x:v>
      </x:c>
      <x:c r="F3" s="4" t="str">
        <x:v>교육용 가상 자료 · 노란색은 조건 입력 · 파란색은 고정 난수 · 연두색은 답안</x:v>
      </x:c>
      <x:c r="G3" s="4" t="str">
        <x:v>교육용 가상 자료 · 노란색은 조건 입력 · 파란색은 고정 난수 · 연두색은 답안</x:v>
      </x:c>
      <x:c r="H3" s="4" t="str">
        <x:v>교육용 가상 자료 · 노란색은 조건 입력 · 파란색은 고정 난수 · 연두색은 답안</x:v>
      </x:c>
      <x:c r="I3" s="1"/>
      <x:c r="J3" s="3" t="str">
        <x:v>교수자 정답·해설</x:v>
      </x:c>
      <x:c r="K3" s="3" t="str">
        <x:v>교수자 정답·해설</x:v>
      </x:c>
      <x:c r="L3" s="3" t="str">
        <x:v>교수자 정답·해설</x:v>
      </x:c>
      <x:c r="M3" s="3" t="str">
        <x:v>교수자 정답·해설</x:v>
      </x:c>
      <x:c r="N3" s="3" t="str">
        <x:v>교수자 정답·해설</x:v>
      </x:c>
      <x:c r="O3" s="3" t="str">
        <x:v>교수자 정답·해설</x:v>
      </x:c>
      <x:c r="P3" s="3" t="str">
        <x:v>교수자 정답·해설</x:v>
      </x:c>
      <x:c r="Q3" s="34"/>
      <x:c r="R3" s="34"/>
      <x:c r="S3" s="34"/>
      <x:c r="T3" s="34"/>
      <x:c r="U3" s="34"/>
      <x:c r="V3" s="34"/>
      <x:c r="W3" s="34"/>
      <x:c r="X3" s="34"/>
      <x:c r="Y3" s="34"/>
      <x:c r="Z3" s="34"/>
      <x:c r="AA3" s="34"/>
      <x:c r="AB3" s="34"/>
      <x:c r="AC3" s="34"/>
      <x:c r="AD3" s="34"/>
      <x:c r="AE3" s="34"/>
      <x:c r="AF3" s="34"/>
      <x:c r="AG3" s="34"/>
      <x:c r="AH3" s="34"/>
      <x:c r="AI3" s="34"/>
      <x:c r="AJ3" s="34"/>
      <x:c r="AK3" s="34"/>
      <x:c r="AL3" s="34"/>
      <x:c r="AM3" s="34"/>
      <x:c r="AN3" s="34"/>
      <x:c r="AO3" s="34"/>
      <x:c r="AP3" s="34"/>
      <x:c r="AQ3" s="34"/>
      <x:c r="AR3" s="34"/>
      <x:c r="AS3" s="34"/>
      <x:c r="AT3" s="34"/>
      <x:c r="AU3" s="34"/>
      <x:c r="AV3" s="34"/>
      <x:c r="AW3" s="34"/>
      <x:c r="AX3" s="34"/>
      <x:c r="AY3" s="34"/>
      <x:c r="AZ3" s="34"/>
      <x:c r="BA3" s="34"/>
      <x:c r="BB3" s="34"/>
      <x:c r="BC3" s="34"/>
      <x:c r="BD3" s="34"/>
      <x:c r="BE3" s="34"/>
      <x:c r="BF3" s="34"/>
      <x:c r="BG3" s="34"/>
      <x:c r="BH3" s="34"/>
      <x:c r="BI3" s="34"/>
      <x:c r="BJ3" s="34"/>
      <x:c r="BK3" s="34"/>
      <x:c r="BL3" s="34"/>
      <x:c r="BM3" s="34"/>
      <x:c r="BN3" s="34"/>
      <x:c r="BO3" s="34"/>
      <x:c r="BP3" s="34"/>
      <x:c r="BQ3" s="34"/>
      <x:c r="BR3" s="34"/>
      <x:c r="BS3" s="34"/>
      <x:c r="BT3" s="34"/>
      <x:c r="BU3" s="34"/>
      <x:c r="BV3" s="34"/>
      <x:c r="BW3" s="34"/>
      <x:c r="BX3" s="34"/>
      <x:c r="BY3" s="34"/>
      <x:c r="BZ3" s="34"/>
      <x:c r="CA3" s="34"/>
      <x:c r="CB3" s="34"/>
      <x:c r="CC3" s="34"/>
    </x:row>
    <x:row r="4" ht="23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34"/>
      <x:c r="R4" s="34"/>
      <x:c r="S4" s="34"/>
      <x:c r="T4" s="34"/>
      <x:c r="U4" s="34"/>
      <x:c r="V4" s="34"/>
      <x:c r="W4" s="34"/>
      <x:c r="X4" s="34"/>
      <x:c r="Y4" s="34"/>
      <x:c r="Z4" s="34"/>
      <x:c r="AA4" s="34"/>
      <x:c r="AB4" s="34"/>
      <x:c r="AC4" s="34"/>
      <x:c r="AD4" s="34"/>
      <x:c r="AE4" s="34"/>
      <x:c r="AF4" s="34"/>
      <x:c r="AG4" s="34"/>
      <x:c r="AH4" s="34"/>
      <x:c r="AI4" s="34"/>
      <x:c r="AJ4" s="34"/>
      <x:c r="AK4" s="34"/>
      <x:c r="AL4" s="34"/>
      <x:c r="AM4" s="34"/>
      <x:c r="AN4" s="34"/>
      <x:c r="AO4" s="34"/>
      <x:c r="AP4" s="34"/>
      <x:c r="AQ4" s="34"/>
      <x:c r="AR4" s="34"/>
      <x:c r="AS4" s="34"/>
      <x:c r="AT4" s="34"/>
      <x:c r="AU4" s="34"/>
      <x:c r="AV4" s="34"/>
      <x:c r="AW4" s="34"/>
      <x:c r="AX4" s="34"/>
      <x:c r="AY4" s="34"/>
      <x:c r="AZ4" s="34"/>
      <x:c r="BA4" s="34"/>
      <x:c r="BB4" s="34"/>
      <x:c r="BC4" s="34"/>
      <x:c r="BD4" s="34"/>
      <x:c r="BE4" s="34"/>
      <x:c r="BF4" s="34"/>
      <x:c r="BG4" s="34"/>
      <x:c r="BH4" s="34"/>
      <x:c r="BI4" s="34"/>
      <x:c r="BJ4" s="34"/>
      <x:c r="BK4" s="34"/>
      <x:c r="BL4" s="34"/>
      <x:c r="BM4" s="34"/>
      <x:c r="BN4" s="34"/>
      <x:c r="BO4" s="34"/>
      <x:c r="BP4" s="34"/>
      <x:c r="BQ4" s="34"/>
      <x:c r="BR4" s="34"/>
      <x:c r="BS4" s="34"/>
      <x:c r="BT4" s="34"/>
      <x:c r="BU4" s="34"/>
      <x:c r="BV4" s="34"/>
      <x:c r="BW4" s="34"/>
      <x:c r="BX4" s="34"/>
      <x:c r="BY4" s="34"/>
      <x:c r="BZ4" s="34"/>
      <x:c r="CA4" s="34"/>
      <x:c r="CB4" s="34"/>
      <x:c r="CC4" s="34"/>
    </x:row>
    <x:row r="5" ht="25" customHeight="1">
      <x:c r="A5" s="7" t="str">
        <x:v>입력</x:v>
      </x:c>
      <x:c r="B5" s="7" t="str">
        <x:v>대출군 A</x:v>
      </x:c>
      <x:c r="C5" s="7" t="str">
        <x:v>대출군 B</x:v>
      </x:c>
      <x:c r="D5" s="1"/>
      <x:c r="E5" s="1"/>
      <x:c r="F5" s="1"/>
      <x:c r="G5" s="1"/>
      <x:c r="H5" s="1"/>
      <x:c r="I5" s="1"/>
      <x:c r="J5" s="3" t="str">
        <x:v>공통요인 비중을 올리면 평균손실은?</x:v>
      </x:c>
      <x:c r="K5" s="3" t="str">
        <x:v>공통요인 비중을 올리면 평균손실은?</x:v>
      </x:c>
      <x:c r="L5" s="3" t="str">
        <x:v>공통요인 비중을 올리면 평균손실은?</x:v>
      </x:c>
      <x:c r="M5" s="3" t="str">
        <x:v>공통요인 비중을 올리면 평균손실은?</x:v>
      </x:c>
      <x:c r="N5" s="3" t="str">
        <x:v>공통요인 비중을 올리면 평균손실은?</x:v>
      </x:c>
      <x:c r="O5" s="3" t="str">
        <x:v>공통요인 비중을 올리면 평균손실은?</x:v>
      </x:c>
      <x:c r="P5" s="3" t="str">
        <x:v>공통요인 비중을 올리면 평균손실은?</x:v>
      </x:c>
      <x:c r="Q5" s="34"/>
      <x:c r="R5" s="34"/>
      <x:c r="S5" s="34"/>
      <x:c r="T5" s="34"/>
      <x:c r="U5" s="34"/>
      <x:c r="V5" s="34"/>
      <x:c r="W5" s="34"/>
      <x:c r="X5" s="34"/>
      <x:c r="Y5" s="34"/>
      <x:c r="Z5" s="34"/>
      <x:c r="AA5" s="34"/>
      <x:c r="AB5" s="34"/>
      <x:c r="AC5" s="34"/>
      <x:c r="AD5" s="34"/>
      <x:c r="AE5" s="34"/>
      <x:c r="AF5" s="34"/>
      <x:c r="AG5" s="34"/>
      <x:c r="AH5" s="34"/>
      <x:c r="AI5" s="34"/>
      <x:c r="AJ5" s="34"/>
      <x:c r="AK5" s="34"/>
      <x:c r="AL5" s="34"/>
      <x:c r="AM5" s="34"/>
      <x:c r="AN5" s="34"/>
      <x:c r="AO5" s="34"/>
      <x:c r="AP5" s="34"/>
      <x:c r="AQ5" s="34"/>
      <x:c r="AR5" s="34"/>
      <x:c r="AS5" s="34"/>
      <x:c r="AT5" s="34"/>
      <x:c r="AU5" s="34"/>
      <x:c r="AV5" s="34"/>
      <x:c r="AW5" s="34"/>
      <x:c r="AX5" s="34"/>
      <x:c r="AY5" s="34"/>
      <x:c r="AZ5" s="34"/>
      <x:c r="BA5" s="34"/>
      <x:c r="BB5" s="34"/>
      <x:c r="BC5" s="34"/>
      <x:c r="BD5" s="34"/>
      <x:c r="BE5" s="34"/>
      <x:c r="BF5" s="34"/>
      <x:c r="BG5" s="34"/>
      <x:c r="BH5" s="34"/>
      <x:c r="BI5" s="34"/>
      <x:c r="BJ5" s="34"/>
      <x:c r="BK5" s="34"/>
      <x:c r="BL5" s="34"/>
      <x:c r="BM5" s="34"/>
      <x:c r="BN5" s="34"/>
      <x:c r="BO5" s="34"/>
      <x:c r="BP5" s="34"/>
      <x:c r="BQ5" s="34"/>
      <x:c r="BR5" s="34"/>
      <x:c r="BS5" s="34"/>
      <x:c r="BT5" s="34"/>
      <x:c r="BU5" s="34"/>
      <x:c r="BV5" s="34"/>
      <x:c r="BW5" s="34"/>
      <x:c r="BX5" s="34"/>
      <x:c r="BY5" s="34"/>
      <x:c r="BZ5" s="34"/>
      <x:c r="CA5" s="34"/>
      <x:c r="CB5" s="34"/>
      <x:c r="CC5" s="34"/>
    </x:row>
    <x:row r="6" ht="25" customHeight="1">
      <x:c r="A6" s="1" t="str">
        <x:v>1년 PD</x:v>
      </x:c>
      <x:c r="B6" s="15" t="n">
        <x:v>0.01</x:v>
      </x:c>
      <x:c r="C6" s="15" t="n">
        <x:v>0.05</x:v>
      </x:c>
      <x:c r="D6" s="1"/>
      <x:c r="E6" s="1"/>
      <x:c r="F6" s="1"/>
      <x:c r="G6" s="1"/>
      <x:c r="H6" s="1"/>
      <x:c r="I6" s="1"/>
      <x:c r="J6" s="3" t="str">
        <x:v>공통요인 비중을 올리면 평균손실은?</x:v>
      </x:c>
      <x:c r="K6" s="3" t="str">
        <x:v>공통요인 비중을 올리면 평균손실은?</x:v>
      </x:c>
      <x:c r="L6" s="3" t="str">
        <x:v>공통요인 비중을 올리면 평균손실은?</x:v>
      </x:c>
      <x:c r="M6" s="3" t="str">
        <x:v>공통요인 비중을 올리면 평균손실은?</x:v>
      </x:c>
      <x:c r="N6" s="3" t="str">
        <x:v>공통요인 비중을 올리면 평균손실은?</x:v>
      </x:c>
      <x:c r="O6" s="3" t="str">
        <x:v>공통요인 비중을 올리면 평균손실은?</x:v>
      </x:c>
      <x:c r="P6" s="3" t="str">
        <x:v>공통요인 비중을 올리면 평균손실은?</x:v>
      </x:c>
      <x:c r="Q6" s="34"/>
      <x:c r="R6" s="34"/>
      <x:c r="S6" s="34"/>
      <x:c r="T6" s="34"/>
      <x:c r="U6" s="34"/>
      <x:c r="V6" s="34"/>
      <x:c r="W6" s="34"/>
      <x:c r="X6" s="34"/>
      <x:c r="Y6" s="34"/>
      <x:c r="Z6" s="34"/>
      <x:c r="AA6" s="34"/>
      <x:c r="AB6" s="34"/>
      <x:c r="AC6" s="34"/>
      <x:c r="AD6" s="34"/>
      <x:c r="AE6" s="34"/>
      <x:c r="AF6" s="34"/>
      <x:c r="AG6" s="34"/>
      <x:c r="AH6" s="34"/>
      <x:c r="AI6" s="34"/>
      <x:c r="AJ6" s="34"/>
      <x:c r="AK6" s="34"/>
      <x:c r="AL6" s="34"/>
      <x:c r="AM6" s="34"/>
      <x:c r="AN6" s="34"/>
      <x:c r="AO6" s="34"/>
      <x:c r="AP6" s="34"/>
      <x:c r="AQ6" s="34"/>
      <x:c r="AR6" s="34"/>
      <x:c r="AS6" s="34"/>
      <x:c r="AT6" s="34"/>
      <x:c r="AU6" s="34"/>
      <x:c r="AV6" s="34"/>
      <x:c r="AW6" s="34"/>
      <x:c r="AX6" s="34"/>
      <x:c r="AY6" s="34"/>
      <x:c r="AZ6" s="34"/>
      <x:c r="BA6" s="34"/>
      <x:c r="BB6" s="34"/>
      <x:c r="BC6" s="34"/>
      <x:c r="BD6" s="34"/>
      <x:c r="BE6" s="34"/>
      <x:c r="BF6" s="34"/>
      <x:c r="BG6" s="34"/>
      <x:c r="BH6" s="34"/>
      <x:c r="BI6" s="34"/>
      <x:c r="BJ6" s="34"/>
      <x:c r="BK6" s="34"/>
      <x:c r="BL6" s="34"/>
      <x:c r="BM6" s="34"/>
      <x:c r="BN6" s="34"/>
      <x:c r="BO6" s="34"/>
      <x:c r="BP6" s="34"/>
      <x:c r="BQ6" s="34"/>
      <x:c r="BR6" s="34"/>
      <x:c r="BS6" s="34"/>
      <x:c r="BT6" s="34"/>
      <x:c r="BU6" s="34"/>
      <x:c r="BV6" s="34"/>
      <x:c r="BW6" s="34"/>
      <x:c r="BX6" s="34"/>
      <x:c r="BY6" s="34"/>
      <x:c r="BZ6" s="34"/>
      <x:c r="CA6" s="34"/>
      <x:c r="CB6" s="34"/>
      <x:c r="CC6" s="34"/>
    </x:row>
    <x:row r="7" ht="26" customHeight="1">
      <x:c r="A7" s="1" t="str">
        <x:v>LGD</x:v>
      </x:c>
      <x:c r="B7" s="15" t="n">
        <x:v>0.4</x:v>
      </x:c>
      <x:c r="C7" s="15" t="n">
        <x:v>0.6</x:v>
      </x:c>
      <x:c r="D7" s="1"/>
      <x:c r="E7" s="1"/>
      <x:c r="F7" s="1"/>
      <x:c r="G7" s="1"/>
      <x:c r="H7" s="1"/>
      <x:c r="I7" s="1"/>
      <x:c r="J7" s="8" t="str">
        <x:v>이론 기대손실은 유지된다. 잠재변수는 표준정규를 유지하므로 한계 PD는 동일하다. 표본 평균은 변할 수 있고, 동시 부도로 분산·꼬리손실은 대체로 증가한다.</x:v>
      </x:c>
      <x:c r="K7" s="8" t="str">
        <x:v>이론 기대손실은 유지된다. 잠재변수는 표준정규를 유지하므로 한계 PD는 동일하다. 표본 평균은 변할 수 있고, 동시 부도로 분산·꼬리손실은 대체로 증가한다.</x:v>
      </x:c>
      <x:c r="L7" s="8" t="str">
        <x:v>이론 기대손실은 유지된다. 잠재변수는 표준정규를 유지하므로 한계 PD는 동일하다. 표본 평균은 변할 수 있고, 동시 부도로 분산·꼬리손실은 대체로 증가한다.</x:v>
      </x:c>
      <x:c r="M7" s="8" t="str">
        <x:v>이론 기대손실은 유지된다. 잠재변수는 표준정규를 유지하므로 한계 PD는 동일하다. 표본 평균은 변할 수 있고, 동시 부도로 분산·꼬리손실은 대체로 증가한다.</x:v>
      </x:c>
      <x:c r="N7" s="8" t="str">
        <x:v>이론 기대손실은 유지된다. 잠재변수는 표준정규를 유지하므로 한계 PD는 동일하다. 표본 평균은 변할 수 있고, 동시 부도로 분산·꼬리손실은 대체로 증가한다.</x:v>
      </x:c>
      <x:c r="O7" s="8" t="str">
        <x:v>이론 기대손실은 유지된다. 잠재변수는 표준정규를 유지하므로 한계 PD는 동일하다. 표본 평균은 변할 수 있고, 동시 부도로 분산·꼬리손실은 대체로 증가한다.</x:v>
      </x:c>
      <x:c r="P7" s="8" t="str">
        <x:v>이론 기대손실은 유지된다. 잠재변수는 표준정규를 유지하므로 한계 PD는 동일하다. 표본 평균은 변할 수 있고, 동시 부도로 분산·꼬리손실은 대체로 증가한다.</x:v>
      </x:c>
      <x:c r="Q7" s="34"/>
      <x:c r="R7" s="34"/>
      <x:c r="S7" s="34"/>
      <x:c r="T7" s="34"/>
      <x:c r="U7" s="34"/>
      <x:c r="V7" s="34"/>
      <x:c r="W7" s="34"/>
      <x:c r="X7" s="34"/>
      <x:c r="Y7" s="34"/>
      <x:c r="Z7" s="34"/>
      <x:c r="AA7" s="34"/>
      <x:c r="AB7" s="34"/>
      <x:c r="AC7" s="34"/>
      <x:c r="AD7" s="34"/>
      <x:c r="AE7" s="34"/>
      <x:c r="AF7" s="34"/>
      <x:c r="AG7" s="34"/>
      <x:c r="AH7" s="34"/>
      <x:c r="AI7" s="34"/>
      <x:c r="AJ7" s="34"/>
      <x:c r="AK7" s="34"/>
      <x:c r="AL7" s="34"/>
      <x:c r="AM7" s="34"/>
      <x:c r="AN7" s="34"/>
      <x:c r="AO7" s="34"/>
      <x:c r="AP7" s="34"/>
      <x:c r="AQ7" s="34"/>
      <x:c r="AR7" s="34"/>
      <x:c r="AS7" s="34"/>
      <x:c r="AT7" s="34"/>
      <x:c r="AU7" s="34"/>
      <x:c r="AV7" s="34"/>
      <x:c r="AW7" s="34"/>
      <x:c r="AX7" s="34"/>
      <x:c r="AY7" s="34"/>
      <x:c r="AZ7" s="34"/>
      <x:c r="BA7" s="34"/>
      <x:c r="BB7" s="34"/>
      <x:c r="BC7" s="34"/>
      <x:c r="BD7" s="34"/>
      <x:c r="BE7" s="34"/>
      <x:c r="BF7" s="34"/>
      <x:c r="BG7" s="34"/>
      <x:c r="BH7" s="34"/>
      <x:c r="BI7" s="34"/>
      <x:c r="BJ7" s="34"/>
      <x:c r="BK7" s="34"/>
      <x:c r="BL7" s="34"/>
      <x:c r="BM7" s="34"/>
      <x:c r="BN7" s="34"/>
      <x:c r="BO7" s="34"/>
      <x:c r="BP7" s="34"/>
      <x:c r="BQ7" s="34"/>
      <x:c r="BR7" s="34"/>
      <x:c r="BS7" s="34"/>
      <x:c r="BT7" s="34"/>
      <x:c r="BU7" s="34"/>
      <x:c r="BV7" s="34"/>
      <x:c r="BW7" s="34"/>
      <x:c r="BX7" s="34"/>
      <x:c r="BY7" s="34"/>
      <x:c r="BZ7" s="34"/>
      <x:c r="CA7" s="34"/>
      <x:c r="CB7" s="34"/>
      <x:c r="CC7" s="34"/>
    </x:row>
    <x:row r="8" ht="26" customHeight="1">
      <x:c r="A8" s="1" t="str">
        <x:v>정상 이자율</x:v>
      </x:c>
      <x:c r="B8" s="15" t="n">
        <x:v>0.05</x:v>
      </x:c>
      <x:c r="C8" s="15" t="n">
        <x:v>0.09</x:v>
      </x:c>
      <x:c r="D8" s="1"/>
      <x:c r="E8" s="1"/>
      <x:c r="F8" s="1"/>
      <x:c r="G8" s="1"/>
      <x:c r="H8" s="1"/>
      <x:c r="I8" s="1"/>
      <x:c r="J8" s="8" t="str">
        <x:v>이론 기대손실은 유지된다. 잠재변수는 표준정규를 유지하므로 한계 PD는 동일하다. 표본 평균은 변할 수 있고, 동시 부도로 분산·꼬리손실은 대체로 증가한다.</x:v>
      </x:c>
      <x:c r="K8" s="8" t="str">
        <x:v>이론 기대손실은 유지된다. 잠재변수는 표준정규를 유지하므로 한계 PD는 동일하다. 표본 평균은 변할 수 있고, 동시 부도로 분산·꼬리손실은 대체로 증가한다.</x:v>
      </x:c>
      <x:c r="L8" s="8" t="str">
        <x:v>이론 기대손실은 유지된다. 잠재변수는 표준정규를 유지하므로 한계 PD는 동일하다. 표본 평균은 변할 수 있고, 동시 부도로 분산·꼬리손실은 대체로 증가한다.</x:v>
      </x:c>
      <x:c r="M8" s="8" t="str">
        <x:v>이론 기대손실은 유지된다. 잠재변수는 표준정규를 유지하므로 한계 PD는 동일하다. 표본 평균은 변할 수 있고, 동시 부도로 분산·꼬리손실은 대체로 증가한다.</x:v>
      </x:c>
      <x:c r="N8" s="8" t="str">
        <x:v>이론 기대손실은 유지된다. 잠재변수는 표준정규를 유지하므로 한계 PD는 동일하다. 표본 평균은 변할 수 있고, 동시 부도로 분산·꼬리손실은 대체로 증가한다.</x:v>
      </x:c>
      <x:c r="O8" s="8" t="str">
        <x:v>이론 기대손실은 유지된다. 잠재변수는 표준정규를 유지하므로 한계 PD는 동일하다. 표본 평균은 변할 수 있고, 동시 부도로 분산·꼬리손실은 대체로 증가한다.</x:v>
      </x:c>
      <x:c r="P8" s="8" t="str">
        <x:v>이론 기대손실은 유지된다. 잠재변수는 표준정규를 유지하므로 한계 PD는 동일하다. 표본 평균은 변할 수 있고, 동시 부도로 분산·꼬리손실은 대체로 증가한다.</x:v>
      </x:c>
      <x:c r="Q8" s="34"/>
      <x:c r="R8" s="34"/>
      <x:c r="S8" s="34"/>
      <x:c r="T8" s="34"/>
      <x:c r="U8" s="34"/>
      <x:c r="V8" s="34"/>
      <x:c r="W8" s="34"/>
      <x:c r="X8" s="34"/>
      <x:c r="Y8" s="34"/>
      <x:c r="Z8" s="34"/>
      <x:c r="AA8" s="34"/>
      <x:c r="AB8" s="34"/>
      <x:c r="AC8" s="34"/>
      <x:c r="AD8" s="34"/>
      <x:c r="AE8" s="34"/>
      <x:c r="AF8" s="34"/>
      <x:c r="AG8" s="34"/>
      <x:c r="AH8" s="34"/>
      <x:c r="AI8" s="34"/>
      <x:c r="AJ8" s="34"/>
      <x:c r="AK8" s="34"/>
      <x:c r="AL8" s="34"/>
      <x:c r="AM8" s="34"/>
      <x:c r="AN8" s="34"/>
      <x:c r="AO8" s="34"/>
      <x:c r="AP8" s="34"/>
      <x:c r="AQ8" s="34"/>
      <x:c r="AR8" s="34"/>
      <x:c r="AS8" s="34"/>
      <x:c r="AT8" s="34"/>
      <x:c r="AU8" s="34"/>
      <x:c r="AV8" s="34"/>
      <x:c r="AW8" s="34"/>
      <x:c r="AX8" s="34"/>
      <x:c r="AY8" s="34"/>
      <x:c r="AZ8" s="34"/>
      <x:c r="BA8" s="34"/>
      <x:c r="BB8" s="34"/>
      <x:c r="BC8" s="34"/>
      <x:c r="BD8" s="34"/>
      <x:c r="BE8" s="34"/>
      <x:c r="BF8" s="34"/>
      <x:c r="BG8" s="34"/>
      <x:c r="BH8" s="34"/>
      <x:c r="BI8" s="34"/>
      <x:c r="BJ8" s="34"/>
      <x:c r="BK8" s="34"/>
      <x:c r="BL8" s="34"/>
      <x:c r="BM8" s="34"/>
      <x:c r="BN8" s="34"/>
      <x:c r="BO8" s="34"/>
      <x:c r="BP8" s="34"/>
      <x:c r="BQ8" s="34"/>
      <x:c r="BR8" s="34"/>
      <x:c r="BS8" s="34"/>
      <x:c r="BT8" s="34"/>
      <x:c r="BU8" s="34"/>
      <x:c r="BV8" s="34"/>
      <x:c r="BW8" s="34"/>
      <x:c r="BX8" s="34"/>
      <x:c r="BY8" s="34"/>
      <x:c r="BZ8" s="34"/>
      <x:c r="CA8" s="34"/>
      <x:c r="CB8" s="34"/>
      <x:c r="CC8" s="34"/>
    </x:row>
    <x:row r="9" ht="26" customHeight="1">
      <x:c r="A9" s="1" t="str">
        <x:v>잠재변수 공통요인 비중</x:v>
      </x:c>
      <x:c r="B9" s="15" t="n">
        <x:v>0.2</x:v>
      </x:c>
      <x:c r="C9" s="15" t="n">
        <x:v>0.2</x:v>
      </x:c>
      <x:c r="D9" s="1"/>
      <x:c r="E9" s="1"/>
      <x:c r="F9" s="1"/>
      <x:c r="G9" s="1"/>
      <x:c r="H9" s="1"/>
      <x:c r="I9" s="1"/>
      <x:c r="J9" s="8" t="str">
        <x:v>이론 기대손실은 유지된다. 잠재변수는 표준정규를 유지하므로 한계 PD는 동일하다. 표본 평균은 변할 수 있고, 동시 부도로 분산·꼬리손실은 대체로 증가한다.</x:v>
      </x:c>
      <x:c r="K9" s="8" t="str">
        <x:v>이론 기대손실은 유지된다. 잠재변수는 표준정규를 유지하므로 한계 PD는 동일하다. 표본 평균은 변할 수 있고, 동시 부도로 분산·꼬리손실은 대체로 증가한다.</x:v>
      </x:c>
      <x:c r="L9" s="8" t="str">
        <x:v>이론 기대손실은 유지된다. 잠재변수는 표준정규를 유지하므로 한계 PD는 동일하다. 표본 평균은 변할 수 있고, 동시 부도로 분산·꼬리손실은 대체로 증가한다.</x:v>
      </x:c>
      <x:c r="M9" s="8" t="str">
        <x:v>이론 기대손실은 유지된다. 잠재변수는 표준정규를 유지하므로 한계 PD는 동일하다. 표본 평균은 변할 수 있고, 동시 부도로 분산·꼬리손실은 대체로 증가한다.</x:v>
      </x:c>
      <x:c r="N9" s="8" t="str">
        <x:v>이론 기대손실은 유지된다. 잠재변수는 표준정규를 유지하므로 한계 PD는 동일하다. 표본 평균은 변할 수 있고, 동시 부도로 분산·꼬리손실은 대체로 증가한다.</x:v>
      </x:c>
      <x:c r="O9" s="8" t="str">
        <x:v>이론 기대손실은 유지된다. 잠재변수는 표준정규를 유지하므로 한계 PD는 동일하다. 표본 평균은 변할 수 있고, 동시 부도로 분산·꼬리손실은 대체로 증가한다.</x:v>
      </x:c>
      <x:c r="P9" s="8" t="str">
        <x:v>이론 기대손실은 유지된다. 잠재변수는 표준정규를 유지하므로 한계 PD는 동일하다. 표본 평균은 변할 수 있고, 동시 부도로 분산·꼬리손실은 대체로 증가한다.</x:v>
      </x:c>
      <x:c r="Q9" s="34"/>
      <x:c r="R9" s="34"/>
      <x:c r="S9" s="34"/>
      <x:c r="T9" s="34"/>
      <x:c r="U9" s="34"/>
      <x:c r="V9" s="34"/>
      <x:c r="W9" s="34"/>
      <x:c r="X9" s="34"/>
      <x:c r="Y9" s="34"/>
      <x:c r="Z9" s="34"/>
      <x:c r="AA9" s="34"/>
      <x:c r="AB9" s="34"/>
      <x:c r="AC9" s="34"/>
      <x:c r="AD9" s="34"/>
      <x:c r="AE9" s="34"/>
      <x:c r="AF9" s="34"/>
      <x:c r="AG9" s="34"/>
      <x:c r="AH9" s="34"/>
      <x:c r="AI9" s="34"/>
      <x:c r="AJ9" s="34"/>
      <x:c r="AK9" s="34"/>
      <x:c r="AL9" s="34"/>
      <x:c r="AM9" s="34"/>
      <x:c r="AN9" s="34"/>
      <x:c r="AO9" s="34"/>
      <x:c r="AP9" s="34"/>
      <x:c r="AQ9" s="34"/>
      <x:c r="AR9" s="34"/>
      <x:c r="AS9" s="34"/>
      <x:c r="AT9" s="34"/>
      <x:c r="AU9" s="34"/>
      <x:c r="AV9" s="34"/>
      <x:c r="AW9" s="34"/>
      <x:c r="AX9" s="34"/>
      <x:c r="AY9" s="34"/>
      <x:c r="AZ9" s="34"/>
      <x:c r="BA9" s="34"/>
      <x:c r="BB9" s="34"/>
      <x:c r="BC9" s="34"/>
      <x:c r="BD9" s="34"/>
      <x:c r="BE9" s="34"/>
      <x:c r="BF9" s="34"/>
      <x:c r="BG9" s="34"/>
      <x:c r="BH9" s="34"/>
      <x:c r="BI9" s="34"/>
      <x:c r="BJ9" s="34"/>
      <x:c r="BK9" s="34"/>
      <x:c r="BL9" s="34"/>
      <x:c r="BM9" s="34"/>
      <x:c r="BN9" s="34"/>
      <x:c r="BO9" s="34"/>
      <x:c r="BP9" s="34"/>
      <x:c r="BQ9" s="34"/>
      <x:c r="BR9" s="34"/>
      <x:c r="BS9" s="34"/>
      <x:c r="BT9" s="34"/>
      <x:c r="BU9" s="34"/>
      <x:c r="BV9" s="34"/>
      <x:c r="BW9" s="34"/>
      <x:c r="BX9" s="34"/>
      <x:c r="BY9" s="34"/>
      <x:c r="BZ9" s="34"/>
      <x:c r="CA9" s="34"/>
      <x:c r="CB9" s="34"/>
      <x:c r="CC9" s="34"/>
    </x:row>
    <x:row r="10" ht="23" customHeight="1">
      <x:c r="A10" s="1" t="str">
        <x:v>A 배분 비중</x:v>
      </x:c>
      <x:c r="B10" s="15" t="n">
        <x:v>0.5</x:v>
      </x:c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34"/>
      <x:c r="R10" s="34"/>
      <x:c r="S10" s="34"/>
      <x:c r="T10" s="34"/>
      <x:c r="U10" s="34"/>
      <x:c r="V10" s="34"/>
      <x:c r="W10" s="34"/>
      <x:c r="X10" s="34"/>
      <x:c r="Y10" s="34"/>
      <x:c r="Z10" s="34"/>
      <x:c r="AA10" s="34"/>
      <x:c r="AB10" s="34"/>
      <x:c r="AC10" s="34"/>
      <x:c r="AD10" s="34"/>
      <x:c r="AE10" s="34"/>
      <x:c r="AF10" s="34"/>
      <x:c r="AG10" s="34"/>
      <x:c r="AH10" s="34"/>
      <x:c r="AI10" s="34"/>
      <x:c r="AJ10" s="34"/>
      <x:c r="AK10" s="34"/>
      <x:c r="AL10" s="34"/>
      <x:c r="AM10" s="34"/>
      <x:c r="AN10" s="34"/>
      <x:c r="AO10" s="34"/>
      <x:c r="AP10" s="34"/>
      <x:c r="AQ10" s="34"/>
      <x:c r="AR10" s="34"/>
      <x:c r="AS10" s="34"/>
      <x:c r="AT10" s="34"/>
      <x:c r="AU10" s="34"/>
      <x:c r="AV10" s="34"/>
      <x:c r="AW10" s="34"/>
      <x:c r="AX10" s="34"/>
      <x:c r="AY10" s="34"/>
      <x:c r="AZ10" s="34"/>
      <x:c r="BA10" s="34"/>
      <x:c r="BB10" s="34"/>
      <x:c r="BC10" s="34"/>
      <x:c r="BD10" s="34"/>
      <x:c r="BE10" s="34"/>
      <x:c r="BF10" s="34"/>
      <x:c r="BG10" s="34"/>
      <x:c r="BH10" s="34"/>
      <x:c r="BI10" s="34"/>
      <x:c r="BJ10" s="34"/>
      <x:c r="BK10" s="34"/>
      <x:c r="BL10" s="34"/>
      <x:c r="BM10" s="34"/>
      <x:c r="BN10" s="34"/>
      <x:c r="BO10" s="34"/>
      <x:c r="BP10" s="34"/>
      <x:c r="BQ10" s="34"/>
      <x:c r="BR10" s="34"/>
      <x:c r="BS10" s="34"/>
      <x:c r="BT10" s="34"/>
      <x:c r="BU10" s="34"/>
      <x:c r="BV10" s="34"/>
      <x:c r="BW10" s="34"/>
      <x:c r="BX10" s="34"/>
      <x:c r="BY10" s="34"/>
      <x:c r="BZ10" s="34"/>
      <x:c r="CA10" s="34"/>
      <x:c r="CB10" s="34"/>
      <x:c r="CC10" s="34"/>
    </x:row>
    <x:row r="11" ht="25" customHeight="1">
      <x:c r="A11" s="1" t="str">
        <x:v>총 EAD(백만원)</x:v>
      </x:c>
      <x:c r="B11" s="30" t="n">
        <x:v>10000</x:v>
      </x:c>
      <x:c r="C11" s="1"/>
      <x:c r="D11" s="1"/>
      <x:c r="E11" s="1"/>
      <x:c r="F11" s="1"/>
      <x:c r="G11" s="1"/>
      <x:c r="H11" s="1"/>
      <x:c r="I11" s="1"/>
      <x:c r="J11" s="3" t="str">
        <x:v>비중을 바꾸면 기대수익과 ES는?</x:v>
      </x:c>
      <x:c r="K11" s="3" t="str">
        <x:v>비중을 바꾸면 기대수익과 ES는?</x:v>
      </x:c>
      <x:c r="L11" s="3" t="str">
        <x:v>비중을 바꾸면 기대수익과 ES는?</x:v>
      </x:c>
      <x:c r="M11" s="3" t="str">
        <x:v>비중을 바꾸면 기대수익과 ES는?</x:v>
      </x:c>
      <x:c r="N11" s="3" t="str">
        <x:v>비중을 바꾸면 기대수익과 ES는?</x:v>
      </x:c>
      <x:c r="O11" s="3" t="str">
        <x:v>비중을 바꾸면 기대수익과 ES는?</x:v>
      </x:c>
      <x:c r="P11" s="3" t="str">
        <x:v>비중을 바꾸면 기대수익과 ES는?</x:v>
      </x:c>
      <x:c r="Q11" s="34"/>
      <x:c r="R11" s="34"/>
      <x:c r="S11" s="34"/>
      <x:c r="T11" s="34"/>
      <x:c r="U11" s="34"/>
      <x:c r="V11" s="34"/>
      <x:c r="W11" s="34"/>
      <x:c r="X11" s="34"/>
      <x:c r="Y11" s="34"/>
      <x:c r="Z11" s="34"/>
      <x:c r="AA11" s="34"/>
      <x:c r="AB11" s="34"/>
      <x:c r="AC11" s="34"/>
      <x:c r="AD11" s="34"/>
      <x:c r="AE11" s="34"/>
      <x:c r="AF11" s="34"/>
      <x:c r="AG11" s="34"/>
      <x:c r="AH11" s="34"/>
      <x:c r="AI11" s="34"/>
      <x:c r="AJ11" s="34"/>
      <x:c r="AK11" s="34"/>
      <x:c r="AL11" s="34"/>
      <x:c r="AM11" s="34"/>
      <x:c r="AN11" s="34"/>
      <x:c r="AO11" s="34"/>
      <x:c r="AP11" s="34"/>
      <x:c r="AQ11" s="34"/>
      <x:c r="AR11" s="34"/>
      <x:c r="AS11" s="34"/>
      <x:c r="AT11" s="34"/>
      <x:c r="AU11" s="34"/>
      <x:c r="AV11" s="34"/>
      <x:c r="AW11" s="34"/>
      <x:c r="AX11" s="34"/>
      <x:c r="AY11" s="34"/>
      <x:c r="AZ11" s="34"/>
      <x:c r="BA11" s="34"/>
      <x:c r="BB11" s="34"/>
      <x:c r="BC11" s="34"/>
      <x:c r="BD11" s="34"/>
      <x:c r="BE11" s="34"/>
      <x:c r="BF11" s="34"/>
      <x:c r="BG11" s="34"/>
      <x:c r="BH11" s="34"/>
      <x:c r="BI11" s="34"/>
      <x:c r="BJ11" s="34"/>
      <x:c r="BK11" s="34"/>
      <x:c r="BL11" s="34"/>
      <x:c r="BM11" s="34"/>
      <x:c r="BN11" s="34"/>
      <x:c r="BO11" s="34"/>
      <x:c r="BP11" s="34"/>
      <x:c r="BQ11" s="34"/>
      <x:c r="BR11" s="34"/>
      <x:c r="BS11" s="34"/>
      <x:c r="BT11" s="34"/>
      <x:c r="BU11" s="34"/>
      <x:c r="BV11" s="34"/>
      <x:c r="BW11" s="34"/>
      <x:c r="BX11" s="34"/>
      <x:c r="BY11" s="34"/>
      <x:c r="BZ11" s="34"/>
      <x:c r="CA11" s="34"/>
      <x:c r="CB11" s="34"/>
      <x:c r="CC11" s="34"/>
    </x:row>
    <x:row r="12" ht="25" customHeight="1">
      <x:c r="A12" s="1" t="str">
        <x:v>차주 수 / 대출군</x:v>
      </x:c>
      <x:c r="B12" s="1" t="n">
        <x:v>10</x:v>
      </x:c>
      <x:c r="C12" s="1"/>
      <x:c r="D12" s="1"/>
      <x:c r="E12" s="1"/>
      <x:c r="F12" s="1"/>
      <x:c r="G12" s="1"/>
      <x:c r="H12" s="1"/>
      <x:c r="I12" s="1"/>
      <x:c r="J12" s="3" t="str">
        <x:v>비중을 바꾸면 기대수익과 ES는?</x:v>
      </x:c>
      <x:c r="K12" s="3" t="str">
        <x:v>비중을 바꾸면 기대수익과 ES는?</x:v>
      </x:c>
      <x:c r="L12" s="3" t="str">
        <x:v>비중을 바꾸면 기대수익과 ES는?</x:v>
      </x:c>
      <x:c r="M12" s="3" t="str">
        <x:v>비중을 바꾸면 기대수익과 ES는?</x:v>
      </x:c>
      <x:c r="N12" s="3" t="str">
        <x:v>비중을 바꾸면 기대수익과 ES는?</x:v>
      </x:c>
      <x:c r="O12" s="3" t="str">
        <x:v>비중을 바꾸면 기대수익과 ES는?</x:v>
      </x:c>
      <x:c r="P12" s="3" t="str">
        <x:v>비중을 바꾸면 기대수익과 ES는?</x:v>
      </x:c>
      <x:c r="Q12" s="34"/>
      <x:c r="R12" s="34"/>
      <x:c r="S12" s="34"/>
      <x:c r="T12" s="34"/>
      <x:c r="U12" s="34"/>
      <x:c r="V12" s="34"/>
      <x:c r="W12" s="34"/>
      <x:c r="X12" s="34"/>
      <x:c r="Y12" s="34"/>
      <x:c r="Z12" s="34"/>
      <x:c r="AA12" s="34"/>
      <x:c r="AB12" s="34"/>
      <x:c r="AC12" s="34"/>
      <x:c r="AD12" s="34"/>
      <x:c r="AE12" s="34"/>
      <x:c r="AF12" s="34"/>
      <x:c r="AG12" s="34"/>
      <x:c r="AH12" s="34"/>
      <x:c r="AI12" s="34"/>
      <x:c r="AJ12" s="34"/>
      <x:c r="AK12" s="34"/>
      <x:c r="AL12" s="34"/>
      <x:c r="AM12" s="34"/>
      <x:c r="AN12" s="34"/>
      <x:c r="AO12" s="34"/>
      <x:c r="AP12" s="34"/>
      <x:c r="AQ12" s="34"/>
      <x:c r="AR12" s="34"/>
      <x:c r="AS12" s="34"/>
      <x:c r="AT12" s="34"/>
      <x:c r="AU12" s="34"/>
      <x:c r="AV12" s="34"/>
      <x:c r="AW12" s="34"/>
      <x:c r="AX12" s="34"/>
      <x:c r="AY12" s="34"/>
      <x:c r="AZ12" s="34"/>
      <x:c r="BA12" s="34"/>
      <x:c r="BB12" s="34"/>
      <x:c r="BC12" s="34"/>
      <x:c r="BD12" s="34"/>
      <x:c r="BE12" s="34"/>
      <x:c r="BF12" s="34"/>
      <x:c r="BG12" s="34"/>
      <x:c r="BH12" s="34"/>
      <x:c r="BI12" s="34"/>
      <x:c r="BJ12" s="34"/>
      <x:c r="BK12" s="34"/>
      <x:c r="BL12" s="34"/>
      <x:c r="BM12" s="34"/>
      <x:c r="BN12" s="34"/>
      <x:c r="BO12" s="34"/>
      <x:c r="BP12" s="34"/>
      <x:c r="BQ12" s="34"/>
      <x:c r="BR12" s="34"/>
      <x:c r="BS12" s="34"/>
      <x:c r="BT12" s="34"/>
      <x:c r="BU12" s="34"/>
      <x:c r="BV12" s="34"/>
      <x:c r="BW12" s="34"/>
      <x:c r="BX12" s="34"/>
      <x:c r="BY12" s="34"/>
      <x:c r="BZ12" s="34"/>
      <x:c r="CA12" s="34"/>
      <x:c r="CB12" s="34"/>
      <x:c r="CC12" s="34"/>
    </x:row>
    <x:row r="13" ht="26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8" t="str">
        <x:v>기본 이론 기대수익은 A 4.55%, B 5.55%. 상관은 고정하고 비중을 바꿔 가능한 조합을 비교한다. ES는 비대칭 손실의 꼬리를 측정하며 표준편차와 다른 선택을 낳을 수 있다.</x:v>
      </x:c>
      <x:c r="K13" s="8" t="str">
        <x:v>기본 이론 기대수익은 A 4.55%, B 5.55%. 상관은 고정하고 비중을 바꿔 가능한 조합을 비교한다. ES는 비대칭 손실의 꼬리를 측정하며 표준편차와 다른 선택을 낳을 수 있다.</x:v>
      </x:c>
      <x:c r="L13" s="8" t="str">
        <x:v>기본 이론 기대수익은 A 4.55%, B 5.55%. 상관은 고정하고 비중을 바꿔 가능한 조합을 비교한다. ES는 비대칭 손실의 꼬리를 측정하며 표준편차와 다른 선택을 낳을 수 있다.</x:v>
      </x:c>
      <x:c r="M13" s="8" t="str">
        <x:v>기본 이론 기대수익은 A 4.55%, B 5.55%. 상관은 고정하고 비중을 바꿔 가능한 조합을 비교한다. ES는 비대칭 손실의 꼬리를 측정하며 표준편차와 다른 선택을 낳을 수 있다.</x:v>
      </x:c>
      <x:c r="N13" s="8" t="str">
        <x:v>기본 이론 기대수익은 A 4.55%, B 5.55%. 상관은 고정하고 비중을 바꿔 가능한 조합을 비교한다. ES는 비대칭 손실의 꼬리를 측정하며 표준편차와 다른 선택을 낳을 수 있다.</x:v>
      </x:c>
      <x:c r="O13" s="8" t="str">
        <x:v>기본 이론 기대수익은 A 4.55%, B 5.55%. 상관은 고정하고 비중을 바꿔 가능한 조합을 비교한다. ES는 비대칭 손실의 꼬리를 측정하며 표준편차와 다른 선택을 낳을 수 있다.</x:v>
      </x:c>
      <x:c r="P13" s="8" t="str">
        <x:v>기본 이론 기대수익은 A 4.55%, B 5.55%. 상관은 고정하고 비중을 바꿔 가능한 조합을 비교한다. ES는 비대칭 손실의 꼬리를 측정하며 표준편차와 다른 선택을 낳을 수 있다.</x:v>
      </x:c>
      <x:c r="Q13" s="34"/>
      <x:c r="R13" s="34"/>
      <x:c r="S13" s="34"/>
      <x:c r="T13" s="34"/>
      <x:c r="U13" s="34"/>
      <x:c r="V13" s="34"/>
      <x:c r="W13" s="34"/>
      <x:c r="X13" s="34"/>
      <x:c r="Y13" s="34"/>
      <x:c r="Z13" s="34"/>
      <x:c r="AA13" s="34"/>
      <x:c r="AB13" s="34"/>
      <x:c r="AC13" s="34"/>
      <x:c r="AD13" s="34"/>
      <x:c r="AE13" s="34"/>
      <x:c r="AF13" s="34"/>
      <x:c r="AG13" s="34"/>
      <x:c r="AH13" s="34"/>
      <x:c r="AI13" s="34"/>
      <x:c r="AJ13" s="34"/>
      <x:c r="AK13" s="34"/>
      <x:c r="AL13" s="34"/>
      <x:c r="AM13" s="34"/>
      <x:c r="AN13" s="34"/>
      <x:c r="AO13" s="34"/>
      <x:c r="AP13" s="34"/>
      <x:c r="AQ13" s="34"/>
      <x:c r="AR13" s="34"/>
      <x:c r="AS13" s="34"/>
      <x:c r="AT13" s="34"/>
      <x:c r="AU13" s="34"/>
      <x:c r="AV13" s="34"/>
      <x:c r="AW13" s="34"/>
      <x:c r="AX13" s="34"/>
      <x:c r="AY13" s="34"/>
      <x:c r="AZ13" s="34"/>
      <x:c r="BA13" s="34"/>
      <x:c r="BB13" s="34"/>
      <x:c r="BC13" s="34"/>
      <x:c r="BD13" s="34"/>
      <x:c r="BE13" s="34"/>
      <x:c r="BF13" s="34"/>
      <x:c r="BG13" s="34"/>
      <x:c r="BH13" s="34"/>
      <x:c r="BI13" s="34"/>
      <x:c r="BJ13" s="34"/>
      <x:c r="BK13" s="34"/>
      <x:c r="BL13" s="34"/>
      <x:c r="BM13" s="34"/>
      <x:c r="BN13" s="34"/>
      <x:c r="BO13" s="34"/>
      <x:c r="BP13" s="34"/>
      <x:c r="BQ13" s="34"/>
      <x:c r="BR13" s="34"/>
      <x:c r="BS13" s="34"/>
      <x:c r="BT13" s="34"/>
      <x:c r="BU13" s="34"/>
      <x:c r="BV13" s="34"/>
      <x:c r="BW13" s="34"/>
      <x:c r="BX13" s="34"/>
      <x:c r="BY13" s="34"/>
      <x:c r="BZ13" s="34"/>
      <x:c r="CA13" s="34"/>
      <x:c r="CB13" s="34"/>
      <x:c r="CC13" s="34"/>
    </x:row>
    <x:row r="14" ht="26" customHeight="1">
      <x:c r="A14" s="7" t="str">
        <x:v>측정량</x:v>
      </x:c>
      <x:c r="B14" s="7" t="str">
        <x:v>표본</x:v>
      </x:c>
      <x:c r="C14" s="7" t="str">
        <x:v>이론</x:v>
      </x:c>
      <x:c r="D14" s="1"/>
      <x:c r="E14" s="1"/>
      <x:c r="F14" s="1"/>
      <x:c r="G14" s="1"/>
      <x:c r="H14" s="1"/>
      <x:c r="I14" s="1"/>
      <x:c r="J14" s="8" t="str">
        <x:v>기본 이론 기대수익은 A 4.55%, B 5.55%. 상관은 고정하고 비중을 바꿔 가능한 조합을 비교한다. ES는 비대칭 손실의 꼬리를 측정하며 표준편차와 다른 선택을 낳을 수 있다.</x:v>
      </x:c>
      <x:c r="K14" s="8" t="str">
        <x:v>기본 이론 기대수익은 A 4.55%, B 5.55%. 상관은 고정하고 비중을 바꿔 가능한 조합을 비교한다. ES는 비대칭 손실의 꼬리를 측정하며 표준편차와 다른 선택을 낳을 수 있다.</x:v>
      </x:c>
      <x:c r="L14" s="8" t="str">
        <x:v>기본 이론 기대수익은 A 4.55%, B 5.55%. 상관은 고정하고 비중을 바꿔 가능한 조합을 비교한다. ES는 비대칭 손실의 꼬리를 측정하며 표준편차와 다른 선택을 낳을 수 있다.</x:v>
      </x:c>
      <x:c r="M14" s="8" t="str">
        <x:v>기본 이론 기대수익은 A 4.55%, B 5.55%. 상관은 고정하고 비중을 바꿔 가능한 조합을 비교한다. ES는 비대칭 손실의 꼬리를 측정하며 표준편차와 다른 선택을 낳을 수 있다.</x:v>
      </x:c>
      <x:c r="N14" s="8" t="str">
        <x:v>기본 이론 기대수익은 A 4.55%, B 5.55%. 상관은 고정하고 비중을 바꿔 가능한 조합을 비교한다. ES는 비대칭 손실의 꼬리를 측정하며 표준편차와 다른 선택을 낳을 수 있다.</x:v>
      </x:c>
      <x:c r="O14" s="8" t="str">
        <x:v>기본 이론 기대수익은 A 4.55%, B 5.55%. 상관은 고정하고 비중을 바꿔 가능한 조합을 비교한다. ES는 비대칭 손실의 꼬리를 측정하며 표준편차와 다른 선택을 낳을 수 있다.</x:v>
      </x:c>
      <x:c r="P14" s="8" t="str">
        <x:v>기본 이론 기대수익은 A 4.55%, B 5.55%. 상관은 고정하고 비중을 바꿔 가능한 조합을 비교한다. ES는 비대칭 손실의 꼬리를 측정하며 표준편차와 다른 선택을 낳을 수 있다.</x:v>
      </x:c>
      <x:c r="Q14" s="34"/>
      <x:c r="R14" s="34"/>
      <x:c r="S14" s="34"/>
      <x:c r="T14" s="34"/>
      <x:c r="U14" s="34"/>
      <x:c r="V14" s="34"/>
      <x:c r="W14" s="34"/>
      <x:c r="X14" s="34"/>
      <x:c r="Y14" s="34"/>
      <x:c r="Z14" s="34"/>
      <x:c r="AA14" s="34"/>
      <x:c r="AB14" s="34"/>
      <x:c r="AC14" s="34"/>
      <x:c r="AD14" s="34"/>
      <x:c r="AE14" s="34"/>
      <x:c r="AF14" s="34"/>
      <x:c r="AG14" s="34"/>
      <x:c r="AH14" s="34"/>
      <x:c r="AI14" s="34"/>
      <x:c r="AJ14" s="34"/>
      <x:c r="AK14" s="34"/>
      <x:c r="AL14" s="34"/>
      <x:c r="AM14" s="34"/>
      <x:c r="AN14" s="34"/>
      <x:c r="AO14" s="34"/>
      <x:c r="AP14" s="34"/>
      <x:c r="AQ14" s="34"/>
      <x:c r="AR14" s="34"/>
      <x:c r="AS14" s="34"/>
      <x:c r="AT14" s="34"/>
      <x:c r="AU14" s="34"/>
      <x:c r="AV14" s="34"/>
      <x:c r="AW14" s="34"/>
      <x:c r="AX14" s="34"/>
      <x:c r="AY14" s="34"/>
      <x:c r="AZ14" s="34"/>
      <x:c r="BA14" s="34"/>
      <x:c r="BB14" s="34"/>
      <x:c r="BC14" s="34"/>
      <x:c r="BD14" s="34"/>
      <x:c r="BE14" s="34"/>
      <x:c r="BF14" s="34"/>
      <x:c r="BG14" s="34"/>
      <x:c r="BH14" s="34"/>
      <x:c r="BI14" s="34"/>
      <x:c r="BJ14" s="34"/>
      <x:c r="BK14" s="34"/>
      <x:c r="BL14" s="34"/>
      <x:c r="BM14" s="34"/>
      <x:c r="BN14" s="34"/>
      <x:c r="BO14" s="34"/>
      <x:c r="BP14" s="34"/>
      <x:c r="BQ14" s="34"/>
      <x:c r="BR14" s="34"/>
      <x:c r="BS14" s="34"/>
      <x:c r="BT14" s="34"/>
      <x:c r="BU14" s="34"/>
      <x:c r="BV14" s="34"/>
      <x:c r="BW14" s="34"/>
      <x:c r="BX14" s="34"/>
      <x:c r="BY14" s="34"/>
      <x:c r="BZ14" s="34"/>
      <x:c r="CA14" s="34"/>
      <x:c r="CB14" s="34"/>
      <x:c r="CC14" s="34"/>
    </x:row>
    <x:row r="15" ht="26" customHeight="1">
      <x:c r="A15" s="1" t="str">
        <x:v>기대 원금손실(백만원)</x:v>
      </x:c>
      <x:c r="B15" s="31" t="n">
        <x:f>AVERAGE(G25:G1024)</x:f>
        <x:v>181.2</x:v>
      </x:c>
      <x:c r="C15" s="31" t="n">
        <x:f>B11*(B10*B6*B7+(1-B10)*C6*C7)</x:f>
        <x:v>170</x:v>
      </x:c>
      <x:c r="D15" s="1"/>
      <x:c r="E15" s="1"/>
      <x:c r="F15" s="1"/>
      <x:c r="G15" s="1"/>
      <x:c r="H15" s="1"/>
      <x:c r="I15" s="1"/>
      <x:c r="J15" s="8" t="str">
        <x:v>기본 이론 기대수익은 A 4.55%, B 5.55%. 상관은 고정하고 비중을 바꿔 가능한 조합을 비교한다. ES는 비대칭 손실의 꼬리를 측정하며 표준편차와 다른 선택을 낳을 수 있다.</x:v>
      </x:c>
      <x:c r="K15" s="8" t="str">
        <x:v>기본 이론 기대수익은 A 4.55%, B 5.55%. 상관은 고정하고 비중을 바꿔 가능한 조합을 비교한다. ES는 비대칭 손실의 꼬리를 측정하며 표준편차와 다른 선택을 낳을 수 있다.</x:v>
      </x:c>
      <x:c r="L15" s="8" t="str">
        <x:v>기본 이론 기대수익은 A 4.55%, B 5.55%. 상관은 고정하고 비중을 바꿔 가능한 조합을 비교한다. ES는 비대칭 손실의 꼬리를 측정하며 표준편차와 다른 선택을 낳을 수 있다.</x:v>
      </x:c>
      <x:c r="M15" s="8" t="str">
        <x:v>기본 이론 기대수익은 A 4.55%, B 5.55%. 상관은 고정하고 비중을 바꿔 가능한 조합을 비교한다. ES는 비대칭 손실의 꼬리를 측정하며 표준편차와 다른 선택을 낳을 수 있다.</x:v>
      </x:c>
      <x:c r="N15" s="8" t="str">
        <x:v>기본 이론 기대수익은 A 4.55%, B 5.55%. 상관은 고정하고 비중을 바꿔 가능한 조합을 비교한다. ES는 비대칭 손실의 꼬리를 측정하며 표준편차와 다른 선택을 낳을 수 있다.</x:v>
      </x:c>
      <x:c r="O15" s="8" t="str">
        <x:v>기본 이론 기대수익은 A 4.55%, B 5.55%. 상관은 고정하고 비중을 바꿔 가능한 조합을 비교한다. ES는 비대칭 손실의 꼬리를 측정하며 표준편차와 다른 선택을 낳을 수 있다.</x:v>
      </x:c>
      <x:c r="P15" s="8" t="str">
        <x:v>기본 이론 기대수익은 A 4.55%, B 5.55%. 상관은 고정하고 비중을 바꿔 가능한 조합을 비교한다. ES는 비대칭 손실의 꼬리를 측정하며 표준편차와 다른 선택을 낳을 수 있다.</x:v>
      </x:c>
      <x:c r="Q15" s="34"/>
      <x:c r="R15" s="34"/>
      <x:c r="S15" s="34"/>
      <x:c r="T15" s="34"/>
      <x:c r="U15" s="34"/>
      <x:c r="V15" s="34"/>
      <x:c r="W15" s="34"/>
      <x:c r="X15" s="34"/>
      <x:c r="Y15" s="34"/>
      <x:c r="Z15" s="34"/>
      <x:c r="AA15" s="34"/>
      <x:c r="AB15" s="34"/>
      <x:c r="AC15" s="34"/>
      <x:c r="AD15" s="34"/>
      <x:c r="AE15" s="34"/>
      <x:c r="AF15" s="34"/>
      <x:c r="AG15" s="34"/>
      <x:c r="AH15" s="34"/>
      <x:c r="AI15" s="34"/>
      <x:c r="AJ15" s="34"/>
      <x:c r="AK15" s="34"/>
      <x:c r="AL15" s="34"/>
      <x:c r="AM15" s="34"/>
      <x:c r="AN15" s="34"/>
      <x:c r="AO15" s="34"/>
      <x:c r="AP15" s="34"/>
      <x:c r="AQ15" s="34"/>
      <x:c r="AR15" s="34"/>
      <x:c r="AS15" s="34"/>
      <x:c r="AT15" s="34"/>
      <x:c r="AU15" s="34"/>
      <x:c r="AV15" s="34"/>
      <x:c r="AW15" s="34"/>
      <x:c r="AX15" s="34"/>
      <x:c r="AY15" s="34"/>
      <x:c r="AZ15" s="34"/>
      <x:c r="BA15" s="34"/>
      <x:c r="BB15" s="34"/>
      <x:c r="BC15" s="34"/>
      <x:c r="BD15" s="34"/>
      <x:c r="BE15" s="34"/>
      <x:c r="BF15" s="34"/>
      <x:c r="BG15" s="34"/>
      <x:c r="BH15" s="34"/>
      <x:c r="BI15" s="34"/>
      <x:c r="BJ15" s="34"/>
      <x:c r="BK15" s="34"/>
      <x:c r="BL15" s="34"/>
      <x:c r="BM15" s="34"/>
      <x:c r="BN15" s="34"/>
      <x:c r="BO15" s="34"/>
      <x:c r="BP15" s="34"/>
      <x:c r="BQ15" s="34"/>
      <x:c r="BR15" s="34"/>
      <x:c r="BS15" s="34"/>
      <x:c r="BT15" s="34"/>
      <x:c r="BU15" s="34"/>
      <x:c r="BV15" s="34"/>
      <x:c r="BW15" s="34"/>
      <x:c r="BX15" s="34"/>
      <x:c r="BY15" s="34"/>
      <x:c r="BZ15" s="34"/>
      <x:c r="CA15" s="34"/>
      <x:c r="CB15" s="34"/>
      <x:c r="CC15" s="34"/>
    </x:row>
    <x:row r="16" ht="23" customHeight="1">
      <x:c r="A16" s="1" t="str">
        <x:v>기대 순수익률</x:v>
      </x:c>
      <x:c r="B16" s="17" t="n">
        <x:f>AVERAGE(H25:H1024)</x:f>
        <x:v>0.049219000000000034</x:v>
      </x:c>
      <x:c r="C16" s="17" t="n">
        <x:f>B10*((1-B6)*B8-B6*B7)+(1-B10)*((1-C6)*C8-C6*C7)</x:f>
        <x:v>0.050499999999999996</x:v>
      </x:c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34"/>
      <x:c r="R16" s="34"/>
      <x:c r="S16" s="34"/>
      <x:c r="T16" s="34"/>
      <x:c r="U16" s="34"/>
      <x:c r="V16" s="34"/>
      <x:c r="W16" s="34"/>
      <x:c r="X16" s="34"/>
      <x:c r="Y16" s="34"/>
      <x:c r="Z16" s="34"/>
      <x:c r="AA16" s="34"/>
      <x:c r="AB16" s="34"/>
      <x:c r="AC16" s="34"/>
      <x:c r="AD16" s="34"/>
      <x:c r="AE16" s="34"/>
      <x:c r="AF16" s="34"/>
      <x:c r="AG16" s="34"/>
      <x:c r="AH16" s="34"/>
      <x:c r="AI16" s="34"/>
      <x:c r="AJ16" s="34"/>
      <x:c r="AK16" s="34"/>
      <x:c r="AL16" s="34"/>
      <x:c r="AM16" s="34"/>
      <x:c r="AN16" s="34"/>
      <x:c r="AO16" s="34"/>
      <x:c r="AP16" s="34"/>
      <x:c r="AQ16" s="34"/>
      <x:c r="AR16" s="34"/>
      <x:c r="AS16" s="34"/>
      <x:c r="AT16" s="34"/>
      <x:c r="AU16" s="34"/>
      <x:c r="AV16" s="34"/>
      <x:c r="AW16" s="34"/>
      <x:c r="AX16" s="34"/>
      <x:c r="AY16" s="34"/>
      <x:c r="AZ16" s="34"/>
      <x:c r="BA16" s="34"/>
      <x:c r="BB16" s="34"/>
      <x:c r="BC16" s="34"/>
      <x:c r="BD16" s="34"/>
      <x:c r="BE16" s="34"/>
      <x:c r="BF16" s="34"/>
      <x:c r="BG16" s="34"/>
      <x:c r="BH16" s="34"/>
      <x:c r="BI16" s="34"/>
      <x:c r="BJ16" s="34"/>
      <x:c r="BK16" s="34"/>
      <x:c r="BL16" s="34"/>
      <x:c r="BM16" s="34"/>
      <x:c r="BN16" s="34"/>
      <x:c r="BO16" s="34"/>
      <x:c r="BP16" s="34"/>
      <x:c r="BQ16" s="34"/>
      <x:c r="BR16" s="34"/>
      <x:c r="BS16" s="34"/>
      <x:c r="BT16" s="34"/>
      <x:c r="BU16" s="34"/>
      <x:c r="BV16" s="34"/>
      <x:c r="BW16" s="34"/>
      <x:c r="BX16" s="34"/>
      <x:c r="BY16" s="34"/>
      <x:c r="BZ16" s="34"/>
      <x:c r="CA16" s="34"/>
      <x:c r="CB16" s="34"/>
      <x:c r="CC16" s="34"/>
    </x:row>
    <x:row r="17" ht="25" customHeight="1">
      <x:c r="A17" s="1" t="str">
        <x:v>순수익률 표준편차</x:v>
      </x:c>
      <x:c r="B17" s="17" t="n">
        <x:f>_xlfn.STDEV.S(H25:H1024)</x:f>
        <x:v>0.03295378568527429</x:v>
      </x:c>
      <x:c r="C17" s="17"/>
      <x:c r="D17" s="1"/>
      <x:c r="E17" s="1"/>
      <x:c r="F17" s="1"/>
      <x:c r="G17" s="1"/>
      <x:c r="H17" s="1"/>
      <x:c r="I17" s="1"/>
      <x:c r="J17" s="3" t="str">
        <x:v>모든 비중의 점이 효율 경계인가?</x:v>
      </x:c>
      <x:c r="K17" s="3" t="str">
        <x:v>모든 비중의 점이 효율 경계인가?</x:v>
      </x:c>
      <x:c r="L17" s="3" t="str">
        <x:v>모든 비중의 점이 효율 경계인가?</x:v>
      </x:c>
      <x:c r="M17" s="3" t="str">
        <x:v>모든 비중의 점이 효율 경계인가?</x:v>
      </x:c>
      <x:c r="N17" s="3" t="str">
        <x:v>모든 비중의 점이 효율 경계인가?</x:v>
      </x:c>
      <x:c r="O17" s="3" t="str">
        <x:v>모든 비중의 점이 효율 경계인가?</x:v>
      </x:c>
      <x:c r="P17" s="3" t="str">
        <x:v>모든 비중의 점이 효율 경계인가?</x:v>
      </x:c>
      <x:c r="Q17" s="34"/>
      <x:c r="R17" s="34"/>
      <x:c r="S17" s="34"/>
      <x:c r="T17" s="34"/>
      <x:c r="U17" s="34"/>
      <x:c r="V17" s="34"/>
      <x:c r="W17" s="34"/>
      <x:c r="X17" s="34"/>
      <x:c r="Y17" s="34"/>
      <x:c r="Z17" s="34"/>
      <x:c r="AA17" s="34"/>
      <x:c r="AB17" s="34"/>
      <x:c r="AC17" s="34"/>
      <x:c r="AD17" s="34"/>
      <x:c r="AE17" s="34"/>
      <x:c r="AF17" s="34"/>
      <x:c r="AG17" s="34"/>
      <x:c r="AH17" s="34"/>
      <x:c r="AI17" s="34"/>
      <x:c r="AJ17" s="34"/>
      <x:c r="AK17" s="34"/>
      <x:c r="AL17" s="34"/>
      <x:c r="AM17" s="34"/>
      <x:c r="AN17" s="34"/>
      <x:c r="AO17" s="34"/>
      <x:c r="AP17" s="34"/>
      <x:c r="AQ17" s="34"/>
      <x:c r="AR17" s="34"/>
      <x:c r="AS17" s="34"/>
      <x:c r="AT17" s="34"/>
      <x:c r="AU17" s="34"/>
      <x:c r="AV17" s="34"/>
      <x:c r="AW17" s="34"/>
      <x:c r="AX17" s="34"/>
      <x:c r="AY17" s="34"/>
      <x:c r="AZ17" s="34"/>
      <x:c r="BA17" s="34"/>
      <x:c r="BB17" s="34"/>
      <x:c r="BC17" s="34"/>
      <x:c r="BD17" s="34"/>
      <x:c r="BE17" s="34"/>
      <x:c r="BF17" s="34"/>
      <x:c r="BG17" s="34"/>
      <x:c r="BH17" s="34"/>
      <x:c r="BI17" s="34"/>
      <x:c r="BJ17" s="34"/>
      <x:c r="BK17" s="34"/>
      <x:c r="BL17" s="34"/>
      <x:c r="BM17" s="34"/>
      <x:c r="BN17" s="34"/>
      <x:c r="BO17" s="34"/>
      <x:c r="BP17" s="34"/>
      <x:c r="BQ17" s="34"/>
      <x:c r="BR17" s="34"/>
      <x:c r="BS17" s="34"/>
      <x:c r="BT17" s="34"/>
      <x:c r="BU17" s="34"/>
      <x:c r="BV17" s="34"/>
      <x:c r="BW17" s="34"/>
      <x:c r="BX17" s="34"/>
      <x:c r="BY17" s="34"/>
      <x:c r="BZ17" s="34"/>
      <x:c r="CA17" s="34"/>
      <x:c r="CB17" s="34"/>
      <x:c r="CC17" s="34"/>
    </x:row>
    <x:row r="18" ht="25" customHeight="1">
      <x:c r="A18" s="1" t="str">
        <x:v>원금손실 VaR 99%</x:v>
      </x:c>
      <x:c r="B18" s="31" t="n">
        <x:f>_xlfn.PERCENTILE.INC(G25:G1024,0.99)</x:f>
        <x:v>1200</x:v>
      </x:c>
      <x:c r="C18" s="1"/>
      <x:c r="D18" s="1"/>
      <x:c r="E18" s="1"/>
      <x:c r="F18" s="1"/>
      <x:c r="G18" s="1"/>
      <x:c r="H18" s="1"/>
      <x:c r="I18" s="1"/>
      <x:c r="J18" s="3" t="str">
        <x:v>모든 비중의 점이 효율 경계인가?</x:v>
      </x:c>
      <x:c r="K18" s="3" t="str">
        <x:v>모든 비중의 점이 효율 경계인가?</x:v>
      </x:c>
      <x:c r="L18" s="3" t="str">
        <x:v>모든 비중의 점이 효율 경계인가?</x:v>
      </x:c>
      <x:c r="M18" s="3" t="str">
        <x:v>모든 비중의 점이 효율 경계인가?</x:v>
      </x:c>
      <x:c r="N18" s="3" t="str">
        <x:v>모든 비중의 점이 효율 경계인가?</x:v>
      </x:c>
      <x:c r="O18" s="3" t="str">
        <x:v>모든 비중의 점이 효율 경계인가?</x:v>
      </x:c>
      <x:c r="P18" s="3" t="str">
        <x:v>모든 비중의 점이 효율 경계인가?</x:v>
      </x:c>
      <x:c r="Q18" s="34"/>
      <x:c r="R18" s="34"/>
      <x:c r="S18" s="34"/>
      <x:c r="T18" s="34"/>
      <x:c r="U18" s="34"/>
      <x:c r="V18" s="34"/>
      <x:c r="W18" s="34"/>
      <x:c r="X18" s="34"/>
      <x:c r="Y18" s="34"/>
      <x:c r="Z18" s="34"/>
      <x:c r="AA18" s="34"/>
      <x:c r="AB18" s="34"/>
      <x:c r="AC18" s="34"/>
      <x:c r="AD18" s="34"/>
      <x:c r="AE18" s="34"/>
      <x:c r="AF18" s="34"/>
      <x:c r="AG18" s="34"/>
      <x:c r="AH18" s="34"/>
      <x:c r="AI18" s="34"/>
      <x:c r="AJ18" s="34"/>
      <x:c r="AK18" s="34"/>
      <x:c r="AL18" s="34"/>
      <x:c r="AM18" s="34"/>
      <x:c r="AN18" s="34"/>
      <x:c r="AO18" s="34"/>
      <x:c r="AP18" s="34"/>
      <x:c r="AQ18" s="34"/>
      <x:c r="AR18" s="34"/>
      <x:c r="AS18" s="34"/>
      <x:c r="AT18" s="34"/>
      <x:c r="AU18" s="34"/>
      <x:c r="AV18" s="34"/>
      <x:c r="AW18" s="34"/>
      <x:c r="AX18" s="34"/>
      <x:c r="AY18" s="34"/>
      <x:c r="AZ18" s="34"/>
      <x:c r="BA18" s="34"/>
      <x:c r="BB18" s="34"/>
      <x:c r="BC18" s="34"/>
      <x:c r="BD18" s="34"/>
      <x:c r="BE18" s="34"/>
      <x:c r="BF18" s="34"/>
      <x:c r="BG18" s="34"/>
      <x:c r="BH18" s="34"/>
      <x:c r="BI18" s="34"/>
      <x:c r="BJ18" s="34"/>
      <x:c r="BK18" s="34"/>
      <x:c r="BL18" s="34"/>
      <x:c r="BM18" s="34"/>
      <x:c r="BN18" s="34"/>
      <x:c r="BO18" s="34"/>
      <x:c r="BP18" s="34"/>
      <x:c r="BQ18" s="34"/>
      <x:c r="BR18" s="34"/>
      <x:c r="BS18" s="34"/>
      <x:c r="BT18" s="34"/>
      <x:c r="BU18" s="34"/>
      <x:c r="BV18" s="34"/>
      <x:c r="BW18" s="34"/>
      <x:c r="BX18" s="34"/>
      <x:c r="BY18" s="34"/>
      <x:c r="BZ18" s="34"/>
      <x:c r="CA18" s="34"/>
      <x:c r="CB18" s="34"/>
      <x:c r="CC18" s="34"/>
    </x:row>
    <x:row r="19" ht="26" customHeight="1">
      <x:c r="A19" s="1" t="str">
        <x:v>원금손실 ES 99%</x:v>
      </x:c>
      <x:c r="B19" s="31" t="n">
        <x:f>AVERAGE(B1042:B1051)</x:f>
        <x:v>1450</x:v>
      </x:c>
      <x:c r="C19" s="1"/>
      <x:c r="D19" s="1"/>
      <x:c r="E19" s="1"/>
      <x:c r="F19" s="1"/>
      <x:c r="G19" s="1"/>
      <x:c r="H19" s="1"/>
      <x:c r="I19" s="1"/>
      <x:c r="J19" s="8" t="str">
        <x:v>전체 조합 중 지배되지 않는 점만 그래프에 표시했다. P·Q열에 지배 여부를 계산한다. 5% 간격의 근사 경계이며 연속 비중의 정확한 최적화 결과는 아니다.</x:v>
      </x:c>
      <x:c r="K19" s="8" t="str">
        <x:v>전체 조합 중 지배되지 않는 점만 그래프에 표시했다. P·Q열에 지배 여부를 계산한다. 5% 간격의 근사 경계이며 연속 비중의 정확한 최적화 결과는 아니다.</x:v>
      </x:c>
      <x:c r="L19" s="8" t="str">
        <x:v>전체 조합 중 지배되지 않는 점만 그래프에 표시했다. P·Q열에 지배 여부를 계산한다. 5% 간격의 근사 경계이며 연속 비중의 정확한 최적화 결과는 아니다.</x:v>
      </x:c>
      <x:c r="M19" s="8" t="str">
        <x:v>전체 조합 중 지배되지 않는 점만 그래프에 표시했다. P·Q열에 지배 여부를 계산한다. 5% 간격의 근사 경계이며 연속 비중의 정확한 최적화 결과는 아니다.</x:v>
      </x:c>
      <x:c r="N19" s="8" t="str">
        <x:v>전체 조합 중 지배되지 않는 점만 그래프에 표시했다. P·Q열에 지배 여부를 계산한다. 5% 간격의 근사 경계이며 연속 비중의 정확한 최적화 결과는 아니다.</x:v>
      </x:c>
      <x:c r="O19" s="8" t="str">
        <x:v>전체 조합 중 지배되지 않는 점만 그래프에 표시했다. P·Q열에 지배 여부를 계산한다. 5% 간격의 근사 경계이며 연속 비중의 정확한 최적화 결과는 아니다.</x:v>
      </x:c>
      <x:c r="P19" s="8" t="str">
        <x:v>전체 조합 중 지배되지 않는 점만 그래프에 표시했다. P·Q열에 지배 여부를 계산한다. 5% 간격의 근사 경계이며 연속 비중의 정확한 최적화 결과는 아니다.</x:v>
      </x:c>
      <x:c r="Q19" s="34"/>
      <x:c r="R19" s="34"/>
      <x:c r="S19" s="34"/>
      <x:c r="T19" s="34"/>
      <x:c r="U19" s="34"/>
      <x:c r="V19" s="34"/>
      <x:c r="W19" s="34"/>
      <x:c r="X19" s="34"/>
      <x:c r="Y19" s="34"/>
      <x:c r="Z19" s="34"/>
      <x:c r="AA19" s="34"/>
      <x:c r="AB19" s="34"/>
      <x:c r="AC19" s="34"/>
      <x:c r="AD19" s="34"/>
      <x:c r="AE19" s="34"/>
      <x:c r="AF19" s="34"/>
      <x:c r="AG19" s="34"/>
      <x:c r="AH19" s="34"/>
      <x:c r="AI19" s="34"/>
      <x:c r="AJ19" s="34"/>
      <x:c r="AK19" s="34"/>
      <x:c r="AL19" s="34"/>
      <x:c r="AM19" s="34"/>
      <x:c r="AN19" s="34"/>
      <x:c r="AO19" s="34"/>
      <x:c r="AP19" s="34"/>
      <x:c r="AQ19" s="34"/>
      <x:c r="AR19" s="34"/>
      <x:c r="AS19" s="34"/>
      <x:c r="AT19" s="34"/>
      <x:c r="AU19" s="34"/>
      <x:c r="AV19" s="34"/>
      <x:c r="AW19" s="34"/>
      <x:c r="AX19" s="34"/>
      <x:c r="AY19" s="34"/>
      <x:c r="AZ19" s="34"/>
      <x:c r="BA19" s="34"/>
      <x:c r="BB19" s="34"/>
      <x:c r="BC19" s="34"/>
      <x:c r="BD19" s="34"/>
      <x:c r="BE19" s="34"/>
      <x:c r="BF19" s="34"/>
      <x:c r="BG19" s="34"/>
      <x:c r="BH19" s="34"/>
      <x:c r="BI19" s="34"/>
      <x:c r="BJ19" s="34"/>
      <x:c r="BK19" s="34"/>
      <x:c r="BL19" s="34"/>
      <x:c r="BM19" s="34"/>
      <x:c r="BN19" s="34"/>
      <x:c r="BO19" s="34"/>
      <x:c r="BP19" s="34"/>
      <x:c r="BQ19" s="34"/>
      <x:c r="BR19" s="34"/>
      <x:c r="BS19" s="34"/>
      <x:c r="BT19" s="34"/>
      <x:c r="BU19" s="34"/>
      <x:c r="BV19" s="34"/>
      <x:c r="BW19" s="34"/>
      <x:c r="BX19" s="34"/>
      <x:c r="BY19" s="34"/>
      <x:c r="BZ19" s="34"/>
      <x:c r="CA19" s="34"/>
      <x:c r="CB19" s="34"/>
      <x:c r="CC19" s="34"/>
    </x:row>
    <x:row r="20" ht="26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8" t="str">
        <x:v>전체 조합 중 지배되지 않는 점만 그래프에 표시했다. P·Q열에 지배 여부를 계산한다. 5% 간격의 근사 경계이며 연속 비중의 정확한 최적화 결과는 아니다.</x:v>
      </x:c>
      <x:c r="K20" s="8" t="str">
        <x:v>전체 조합 중 지배되지 않는 점만 그래프에 표시했다. P·Q열에 지배 여부를 계산한다. 5% 간격의 근사 경계이며 연속 비중의 정확한 최적화 결과는 아니다.</x:v>
      </x:c>
      <x:c r="L20" s="8" t="str">
        <x:v>전체 조합 중 지배되지 않는 점만 그래프에 표시했다. P·Q열에 지배 여부를 계산한다. 5% 간격의 근사 경계이며 연속 비중의 정확한 최적화 결과는 아니다.</x:v>
      </x:c>
      <x:c r="M20" s="8" t="str">
        <x:v>전체 조합 중 지배되지 않는 점만 그래프에 표시했다. P·Q열에 지배 여부를 계산한다. 5% 간격의 근사 경계이며 연속 비중의 정확한 최적화 결과는 아니다.</x:v>
      </x:c>
      <x:c r="N20" s="8" t="str">
        <x:v>전체 조합 중 지배되지 않는 점만 그래프에 표시했다. P·Q열에 지배 여부를 계산한다. 5% 간격의 근사 경계이며 연속 비중의 정확한 최적화 결과는 아니다.</x:v>
      </x:c>
      <x:c r="O20" s="8" t="str">
        <x:v>전체 조합 중 지배되지 않는 점만 그래프에 표시했다. P·Q열에 지배 여부를 계산한다. 5% 간격의 근사 경계이며 연속 비중의 정확한 최적화 결과는 아니다.</x:v>
      </x:c>
      <x:c r="P20" s="8" t="str">
        <x:v>전체 조합 중 지배되지 않는 점만 그래프에 표시했다. P·Q열에 지배 여부를 계산한다. 5% 간격의 근사 경계이며 연속 비중의 정확한 최적화 결과는 아니다.</x:v>
      </x:c>
      <x:c r="Q20" s="34"/>
      <x:c r="R20" s="34"/>
      <x:c r="S20" s="34"/>
      <x:c r="T20" s="34"/>
      <x:c r="U20" s="34"/>
      <x:c r="V20" s="34"/>
      <x:c r="W20" s="34"/>
      <x:c r="X20" s="34"/>
      <x:c r="Y20" s="34"/>
      <x:c r="Z20" s="34"/>
      <x:c r="AA20" s="34"/>
      <x:c r="AB20" s="34"/>
      <x:c r="AC20" s="34"/>
      <x:c r="AD20" s="34"/>
      <x:c r="AE20" s="34"/>
      <x:c r="AF20" s="34"/>
      <x:c r="AG20" s="34"/>
      <x:c r="AH20" s="34"/>
      <x:c r="AI20" s="34"/>
      <x:c r="AJ20" s="34"/>
      <x:c r="AK20" s="34"/>
      <x:c r="AL20" s="34"/>
      <x:c r="AM20" s="34"/>
      <x:c r="AN20" s="34"/>
      <x:c r="AO20" s="34"/>
      <x:c r="AP20" s="34"/>
      <x:c r="AQ20" s="34"/>
      <x:c r="AR20" s="34"/>
      <x:c r="AS20" s="34"/>
      <x:c r="AT20" s="34"/>
      <x:c r="AU20" s="34"/>
      <x:c r="AV20" s="34"/>
      <x:c r="AW20" s="34"/>
      <x:c r="AX20" s="34"/>
      <x:c r="AY20" s="34"/>
      <x:c r="AZ20" s="34"/>
      <x:c r="BA20" s="34"/>
      <x:c r="BB20" s="34"/>
      <x:c r="BC20" s="34"/>
      <x:c r="BD20" s="34"/>
      <x:c r="BE20" s="34"/>
      <x:c r="BF20" s="34"/>
      <x:c r="BG20" s="34"/>
      <x:c r="BH20" s="34"/>
      <x:c r="BI20" s="34"/>
      <x:c r="BJ20" s="34"/>
      <x:c r="BK20" s="34"/>
      <x:c r="BL20" s="34"/>
      <x:c r="BM20" s="34"/>
      <x:c r="BN20" s="34"/>
      <x:c r="BO20" s="34"/>
      <x:c r="BP20" s="34"/>
      <x:c r="BQ20" s="34"/>
      <x:c r="BR20" s="34"/>
      <x:c r="BS20" s="34"/>
      <x:c r="BT20" s="34"/>
      <x:c r="BU20" s="34"/>
      <x:c r="BV20" s="34"/>
      <x:c r="BW20" s="34"/>
      <x:c r="BX20" s="34"/>
      <x:c r="BY20" s="34"/>
      <x:c r="BZ20" s="34"/>
      <x:c r="CA20" s="34"/>
      <x:c r="CB20" s="34"/>
      <x:c r="CC20" s="34"/>
    </x:row>
    <x:row r="21" ht="26" customHeight="1">
      <x:c r="A21" s="3" t="str">
        <x:v>각 군 10명의 독립 개별충격 + 같은 경기충격. 군내 잠재변수 상관은 B9 또는 C9, 군간은 √(B9·C9). 1,000개 표본의 ES 99%는 최악 10개 평균이며 꼬리 추정은 불안정할 수 있다.</x:v>
      </x:c>
      <x:c r="B21" s="3" t="str">
        <x:v>각 군 10명의 독립 개별충격 + 같은 경기충격. 군내 잠재변수 상관은 B9 또는 C9, 군간은 √(B9·C9). 1,000개 표본의 ES 99%는 최악 10개 평균이며 꼬리 추정은 불안정할 수 있다.</x:v>
      </x:c>
      <x:c r="C21" s="3" t="str">
        <x:v>각 군 10명의 독립 개별충격 + 같은 경기충격. 군내 잠재변수 상관은 B9 또는 C9, 군간은 √(B9·C9). 1,000개 표본의 ES 99%는 최악 10개 평균이며 꼬리 추정은 불안정할 수 있다.</x:v>
      </x:c>
      <x:c r="D21" s="3" t="str">
        <x:v>각 군 10명의 독립 개별충격 + 같은 경기충격. 군내 잠재변수 상관은 B9 또는 C9, 군간은 √(B9·C9). 1,000개 표본의 ES 99%는 최악 10개 평균이며 꼬리 추정은 불안정할 수 있다.</x:v>
      </x:c>
      <x:c r="E21" s="3" t="str">
        <x:v>각 군 10명의 독립 개별충격 + 같은 경기충격. 군내 잠재변수 상관은 B9 또는 C9, 군간은 √(B9·C9). 1,000개 표본의 ES 99%는 최악 10개 평균이며 꼬리 추정은 불안정할 수 있다.</x:v>
      </x:c>
      <x:c r="F21" s="3" t="str">
        <x:v>각 군 10명의 독립 개별충격 + 같은 경기충격. 군내 잠재변수 상관은 B9 또는 C9, 군간은 √(B9·C9). 1,000개 표본의 ES 99%는 최악 10개 평균이며 꼬리 추정은 불안정할 수 있다.</x:v>
      </x:c>
      <x:c r="G21" s="3" t="str">
        <x:v>각 군 10명의 독립 개별충격 + 같은 경기충격. 군내 잠재변수 상관은 B9 또는 C9, 군간은 √(B9·C9). 1,000개 표본의 ES 99%는 최악 10개 평균이며 꼬리 추정은 불안정할 수 있다.</x:v>
      </x:c>
      <x:c r="H21" s="3" t="str">
        <x:v>각 군 10명의 독립 개별충격 + 같은 경기충격. 군내 잠재변수 상관은 B9 또는 C9, 군간은 √(B9·C9). 1,000개 표본의 ES 99%는 최악 10개 평균이며 꼬리 추정은 불안정할 수 있다.</x:v>
      </x:c>
      <x:c r="I21" s="1"/>
      <x:c r="J21" s="8" t="str">
        <x:v>전체 조합 중 지배되지 않는 점만 그래프에 표시했다. P·Q열에 지배 여부를 계산한다. 5% 간격의 근사 경계이며 연속 비중의 정확한 최적화 결과는 아니다.</x:v>
      </x:c>
      <x:c r="K21" s="8" t="str">
        <x:v>전체 조합 중 지배되지 않는 점만 그래프에 표시했다. P·Q열에 지배 여부를 계산한다. 5% 간격의 근사 경계이며 연속 비중의 정확한 최적화 결과는 아니다.</x:v>
      </x:c>
      <x:c r="L21" s="8" t="str">
        <x:v>전체 조합 중 지배되지 않는 점만 그래프에 표시했다. P·Q열에 지배 여부를 계산한다. 5% 간격의 근사 경계이며 연속 비중의 정확한 최적화 결과는 아니다.</x:v>
      </x:c>
      <x:c r="M21" s="8" t="str">
        <x:v>전체 조합 중 지배되지 않는 점만 그래프에 표시했다. P·Q열에 지배 여부를 계산한다. 5% 간격의 근사 경계이며 연속 비중의 정확한 최적화 결과는 아니다.</x:v>
      </x:c>
      <x:c r="N21" s="8" t="str">
        <x:v>전체 조합 중 지배되지 않는 점만 그래프에 표시했다. P·Q열에 지배 여부를 계산한다. 5% 간격의 근사 경계이며 연속 비중의 정확한 최적화 결과는 아니다.</x:v>
      </x:c>
      <x:c r="O21" s="8" t="str">
        <x:v>전체 조합 중 지배되지 않는 점만 그래프에 표시했다. P·Q열에 지배 여부를 계산한다. 5% 간격의 근사 경계이며 연속 비중의 정확한 최적화 결과는 아니다.</x:v>
      </x:c>
      <x:c r="P21" s="8" t="str">
        <x:v>전체 조합 중 지배되지 않는 점만 그래프에 표시했다. P·Q열에 지배 여부를 계산한다. 5% 간격의 근사 경계이며 연속 비중의 정확한 최적화 결과는 아니다.</x:v>
      </x:c>
      <x:c r="Q21" s="34"/>
      <x:c r="R21" s="34"/>
      <x:c r="S21" s="34"/>
      <x:c r="T21" s="34"/>
      <x:c r="U21" s="34"/>
      <x:c r="V21" s="34"/>
      <x:c r="W21" s="34"/>
      <x:c r="X21" s="34"/>
      <x:c r="Y21" s="34"/>
      <x:c r="Z21" s="34"/>
      <x:c r="AA21" s="34"/>
      <x:c r="AB21" s="34"/>
      <x:c r="AC21" s="34"/>
      <x:c r="AD21" s="34"/>
      <x:c r="AE21" s="34"/>
      <x:c r="AF21" s="34"/>
      <x:c r="AG21" s="34"/>
      <x:c r="AH21" s="34"/>
      <x:c r="AI21" s="34"/>
      <x:c r="AJ21" s="34"/>
      <x:c r="AK21" s="34"/>
      <x:c r="AL21" s="34"/>
      <x:c r="AM21" s="34"/>
      <x:c r="AN21" s="34"/>
      <x:c r="AO21" s="34"/>
      <x:c r="AP21" s="34"/>
      <x:c r="AQ21" s="34"/>
      <x:c r="AR21" s="34"/>
      <x:c r="AS21" s="34"/>
      <x:c r="AT21" s="34"/>
      <x:c r="AU21" s="34"/>
      <x:c r="AV21" s="34"/>
      <x:c r="AW21" s="34"/>
      <x:c r="AX21" s="34"/>
      <x:c r="AY21" s="34"/>
      <x:c r="AZ21" s="34"/>
      <x:c r="BA21" s="34"/>
      <x:c r="BB21" s="34"/>
      <x:c r="BC21" s="34"/>
      <x:c r="BD21" s="34"/>
      <x:c r="BE21" s="34"/>
      <x:c r="BF21" s="34"/>
      <x:c r="BG21" s="34"/>
      <x:c r="BH21" s="34"/>
      <x:c r="BI21" s="34"/>
      <x:c r="BJ21" s="34"/>
      <x:c r="BK21" s="34"/>
      <x:c r="BL21" s="34"/>
      <x:c r="BM21" s="34"/>
      <x:c r="BN21" s="34"/>
      <x:c r="BO21" s="34"/>
      <x:c r="BP21" s="34"/>
      <x:c r="BQ21" s="34"/>
      <x:c r="BR21" s="34"/>
      <x:c r="BS21" s="34"/>
      <x:c r="BT21" s="34"/>
      <x:c r="BU21" s="34"/>
      <x:c r="BV21" s="34"/>
      <x:c r="BW21" s="34"/>
      <x:c r="BX21" s="34"/>
      <x:c r="BY21" s="34"/>
      <x:c r="BZ21" s="34"/>
      <x:c r="CA21" s="34"/>
      <x:c r="CB21" s="34"/>
      <x:c r="CC21" s="34"/>
    </x:row>
    <x:row r="22" ht="23" customHeight="1">
      <x:c r="A22" s="3" t="str">
        <x:v>각 군 10명의 독립 개별충격 + 같은 경기충격. 군내 잠재변수 상관은 B9 또는 C9, 군간은 √(B9·C9). 1,000개 표본의 ES 99%는 최악 10개 평균이며 꼬리 추정은 불안정할 수 있다.</x:v>
      </x:c>
      <x:c r="B22" s="3" t="str">
        <x:v>각 군 10명의 독립 개별충격 + 같은 경기충격. 군내 잠재변수 상관은 B9 또는 C9, 군간은 √(B9·C9). 1,000개 표본의 ES 99%는 최악 10개 평균이며 꼬리 추정은 불안정할 수 있다.</x:v>
      </x:c>
      <x:c r="C22" s="3" t="str">
        <x:v>각 군 10명의 독립 개별충격 + 같은 경기충격. 군내 잠재변수 상관은 B9 또는 C9, 군간은 √(B9·C9). 1,000개 표본의 ES 99%는 최악 10개 평균이며 꼬리 추정은 불안정할 수 있다.</x:v>
      </x:c>
      <x:c r="D22" s="3" t="str">
        <x:v>각 군 10명의 독립 개별충격 + 같은 경기충격. 군내 잠재변수 상관은 B9 또는 C9, 군간은 √(B9·C9). 1,000개 표본의 ES 99%는 최악 10개 평균이며 꼬리 추정은 불안정할 수 있다.</x:v>
      </x:c>
      <x:c r="E22" s="3" t="str">
        <x:v>각 군 10명의 독립 개별충격 + 같은 경기충격. 군내 잠재변수 상관은 B9 또는 C9, 군간은 √(B9·C9). 1,000개 표본의 ES 99%는 최악 10개 평균이며 꼬리 추정은 불안정할 수 있다.</x:v>
      </x:c>
      <x:c r="F22" s="3" t="str">
        <x:v>각 군 10명의 독립 개별충격 + 같은 경기충격. 군내 잠재변수 상관은 B9 또는 C9, 군간은 √(B9·C9). 1,000개 표본의 ES 99%는 최악 10개 평균이며 꼬리 추정은 불안정할 수 있다.</x:v>
      </x:c>
      <x:c r="G22" s="3" t="str">
        <x:v>각 군 10명의 독립 개별충격 + 같은 경기충격. 군내 잠재변수 상관은 B9 또는 C9, 군간은 √(B9·C9). 1,000개 표본의 ES 99%는 최악 10개 평균이며 꼬리 추정은 불안정할 수 있다.</x:v>
      </x:c>
      <x:c r="H22" s="3" t="str">
        <x:v>각 군 10명의 독립 개별충격 + 같은 경기충격. 군내 잠재변수 상관은 B9 또는 C9, 군간은 √(B9·C9). 1,000개 표본의 ES 99%는 최악 10개 평균이며 꼬리 추정은 불안정할 수 있다.</x:v>
      </x:c>
      <x:c r="I22" s="1"/>
      <x:c r="J22" s="1"/>
      <x:c r="K22" s="1"/>
      <x:c r="L22" s="1"/>
      <x:c r="M22" s="1"/>
      <x:c r="N22" s="1"/>
      <x:c r="O22" s="1"/>
      <x:c r="P22" s="1"/>
      <x:c r="Q22" s="34"/>
      <x:c r="R22" s="34"/>
      <x:c r="S22" s="34"/>
      <x:c r="T22" s="34"/>
      <x:c r="U22" s="34"/>
      <x:c r="V22" s="34"/>
      <x:c r="W22" s="34"/>
      <x:c r="X22" s="34"/>
      <x:c r="Y22" s="34"/>
      <x:c r="Z22" s="34"/>
      <x:c r="AA22" s="34"/>
      <x:c r="AB22" s="34"/>
      <x:c r="AC22" s="34"/>
      <x:c r="AD22" s="34"/>
      <x:c r="AE22" s="34"/>
      <x:c r="AF22" s="34"/>
      <x:c r="AG22" s="34"/>
      <x:c r="AH22" s="34"/>
      <x:c r="AI22" s="34"/>
      <x:c r="AJ22" s="34"/>
      <x:c r="AK22" s="34"/>
      <x:c r="AL22" s="34"/>
      <x:c r="AM22" s="34"/>
      <x:c r="AN22" s="34"/>
      <x:c r="AO22" s="34"/>
      <x:c r="AP22" s="34"/>
      <x:c r="AQ22" s="34"/>
      <x:c r="AR22" s="34"/>
      <x:c r="AS22" s="34"/>
      <x:c r="AT22" s="34"/>
      <x:c r="AU22" s="34"/>
      <x:c r="AV22" s="34"/>
      <x:c r="AW22" s="34"/>
      <x:c r="AX22" s="34"/>
      <x:c r="AY22" s="34"/>
      <x:c r="AZ22" s="34"/>
      <x:c r="BA22" s="34"/>
      <x:c r="BB22" s="34"/>
      <x:c r="BC22" s="34"/>
      <x:c r="BD22" s="34"/>
      <x:c r="BE22" s="34"/>
      <x:c r="BF22" s="34"/>
      <x:c r="BG22" s="34"/>
      <x:c r="BH22" s="34"/>
      <x:c r="BI22" s="34"/>
      <x:c r="BJ22" s="34"/>
      <x:c r="BK22" s="34"/>
      <x:c r="BL22" s="34"/>
      <x:c r="BM22" s="34"/>
      <x:c r="BN22" s="34"/>
      <x:c r="BO22" s="34"/>
      <x:c r="BP22" s="34"/>
      <x:c r="BQ22" s="34"/>
      <x:c r="BR22" s="34"/>
      <x:c r="BS22" s="34"/>
      <x:c r="BT22" s="34"/>
      <x:c r="BU22" s="34"/>
      <x:c r="BV22" s="34"/>
      <x:c r="BW22" s="34"/>
      <x:c r="BX22" s="34"/>
      <x:c r="BY22" s="34"/>
      <x:c r="BZ22" s="34"/>
      <x:c r="CA22" s="34"/>
      <x:c r="CB22" s="34"/>
      <x:c r="CC22" s="34"/>
    </x:row>
    <x:row r="23" ht="23" customHeight="1">
      <x:c r="A23" s="3" t="str">
        <x:v>각 군 10명의 독립 개별충격 + 같은 경기충격. 군내 잠재변수 상관은 B9 또는 C9, 군간은 √(B9·C9). 1,000개 표본의 ES 99%는 최악 10개 평균이며 꼬리 추정은 불안정할 수 있다.</x:v>
      </x:c>
      <x:c r="B23" s="3" t="str">
        <x:v>각 군 10명의 독립 개별충격 + 같은 경기충격. 군내 잠재변수 상관은 B9 또는 C9, 군간은 √(B9·C9). 1,000개 표본의 ES 99%는 최악 10개 평균이며 꼬리 추정은 불안정할 수 있다.</x:v>
      </x:c>
      <x:c r="C23" s="3" t="str">
        <x:v>각 군 10명의 독립 개별충격 + 같은 경기충격. 군내 잠재변수 상관은 B9 또는 C9, 군간은 √(B9·C9). 1,000개 표본의 ES 99%는 최악 10개 평균이며 꼬리 추정은 불안정할 수 있다.</x:v>
      </x:c>
      <x:c r="D23" s="3" t="str">
        <x:v>각 군 10명의 독립 개별충격 + 같은 경기충격. 군내 잠재변수 상관은 B9 또는 C9, 군간은 √(B9·C9). 1,000개 표본의 ES 99%는 최악 10개 평균이며 꼬리 추정은 불안정할 수 있다.</x:v>
      </x:c>
      <x:c r="E23" s="3" t="str">
        <x:v>각 군 10명의 독립 개별충격 + 같은 경기충격. 군내 잠재변수 상관은 B9 또는 C9, 군간은 √(B9·C9). 1,000개 표본의 ES 99%는 최악 10개 평균이며 꼬리 추정은 불안정할 수 있다.</x:v>
      </x:c>
      <x:c r="F23" s="3" t="str">
        <x:v>각 군 10명의 독립 개별충격 + 같은 경기충격. 군내 잠재변수 상관은 B9 또는 C9, 군간은 √(B9·C9). 1,000개 표본의 ES 99%는 최악 10개 평균이며 꼬리 추정은 불안정할 수 있다.</x:v>
      </x:c>
      <x:c r="G23" s="3" t="str">
        <x:v>각 군 10명의 독립 개별충격 + 같은 경기충격. 군내 잠재변수 상관은 B9 또는 C9, 군간은 √(B9·C9). 1,000개 표본의 ES 99%는 최악 10개 평균이며 꼬리 추정은 불안정할 수 있다.</x:v>
      </x:c>
      <x:c r="H23" s="3" t="str">
        <x:v>각 군 10명의 독립 개별충격 + 같은 경기충격. 군내 잠재변수 상관은 B9 또는 C9, 군간은 √(B9·C9). 1,000개 표본의 ES 99%는 최악 10개 평균이며 꼬리 추정은 불안정할 수 있다.</x:v>
      </x:c>
      <x:c r="I23" s="1"/>
      <x:c r="J23" s="3" t="str">
        <x:v>VaR 99%와 ES 99%는 왜 다른가? 어느 쪽이 꼬리 손실을 더 반영하는가?</x:v>
      </x:c>
      <x:c r="K23" s="3" t="str">
        <x:v>VaR 99%와 ES 99%는 왜 다른가? 어느 쪽이 꼬리 손실을 더 반영하는가?</x:v>
      </x:c>
      <x:c r="L23" s="3" t="str">
        <x:v>VaR 99%와 ES 99%는 왜 다른가? 어느 쪽이 꼬리 손실을 더 반영하는가?</x:v>
      </x:c>
      <x:c r="M23" s="3" t="str">
        <x:v>VaR 99%와 ES 99%는 왜 다른가? 어느 쪽이 꼬리 손실을 더 반영하는가?</x:v>
      </x:c>
      <x:c r="N23" s="3" t="str">
        <x:v>VaR 99%와 ES 99%는 왜 다른가? 어느 쪽이 꼬리 손실을 더 반영하는가?</x:v>
      </x:c>
      <x:c r="O23" s="3" t="str">
        <x:v>VaR 99%와 ES 99%는 왜 다른가? 어느 쪽이 꼬리 손실을 더 반영하는가?</x:v>
      </x:c>
      <x:c r="P23" s="3" t="str">
        <x:v>VaR 99%와 ES 99%는 왜 다른가? 어느 쪽이 꼬리 손실을 더 반영하는가?</x:v>
      </x:c>
      <x:c r="Q23" s="34"/>
      <x:c r="R23" s="34"/>
      <x:c r="S23" s="34"/>
      <x:c r="T23" s="34"/>
      <x:c r="U23" s="34"/>
      <x:c r="V23" s="34"/>
      <x:c r="W23" s="34"/>
      <x:c r="X23" s="34"/>
      <x:c r="Y23" s="34"/>
      <x:c r="Z23" s="34"/>
      <x:c r="AA23" s="34"/>
      <x:c r="AB23" s="34"/>
      <x:c r="AC23" s="34"/>
      <x:c r="AD23" s="34"/>
      <x:c r="AE23" s="34"/>
      <x:c r="AF23" s="34"/>
      <x:c r="AG23" s="34"/>
      <x:c r="AH23" s="34"/>
      <x:c r="AI23" s="34"/>
      <x:c r="AJ23" s="34"/>
      <x:c r="AK23" s="34"/>
      <x:c r="AL23" s="34"/>
      <x:c r="AM23" s="34"/>
      <x:c r="AN23" s="34"/>
      <x:c r="AO23" s="34"/>
      <x:c r="AP23" s="34"/>
      <x:c r="AQ23" s="34"/>
      <x:c r="AR23" s="34"/>
      <x:c r="AS23" s="34"/>
      <x:c r="AT23" s="34"/>
      <x:c r="AU23" s="34"/>
      <x:c r="AV23" s="34"/>
      <x:c r="AW23" s="34"/>
      <x:c r="AX23" s="34"/>
      <x:c r="AY23" s="34"/>
      <x:c r="AZ23" s="34"/>
      <x:c r="BA23" s="34"/>
      <x:c r="BB23" s="34"/>
      <x:c r="BC23" s="34"/>
      <x:c r="BD23" s="34"/>
      <x:c r="BE23" s="34"/>
      <x:c r="BF23" s="34"/>
      <x:c r="BG23" s="34"/>
      <x:c r="BH23" s="34"/>
      <x:c r="BI23" s="34"/>
      <x:c r="BJ23" s="34"/>
      <x:c r="BK23" s="34"/>
      <x:c r="BL23" s="34"/>
      <x:c r="BM23" s="34"/>
      <x:c r="BN23" s="34"/>
      <x:c r="BO23" s="34"/>
      <x:c r="BP23" s="34"/>
      <x:c r="BQ23" s="34"/>
      <x:c r="BR23" s="34"/>
      <x:c r="BS23" s="34"/>
      <x:c r="BT23" s="34"/>
      <x:c r="BU23" s="34"/>
      <x:c r="BV23" s="34"/>
      <x:c r="BW23" s="34"/>
      <x:c r="BX23" s="34"/>
      <x:c r="BY23" s="34"/>
      <x:c r="BZ23" s="34"/>
      <x:c r="CA23" s="34"/>
      <x:c r="CB23" s="34"/>
      <x:c r="CC23" s="34"/>
    </x:row>
    <x:row r="24" ht="28" customHeight="1">
      <x:c r="A24" s="7" t="str">
        <x:v>시나리오</x:v>
      </x:c>
      <x:c r="B24" s="7" t="str">
        <x:v>경기 F</x:v>
      </x:c>
      <x:c r="C24" s="7" t="str">
        <x:v>A 부도 수</x:v>
      </x:c>
      <x:c r="D24" s="7" t="str">
        <x:v>B 부도 수</x:v>
      </x:c>
      <x:c r="E24" s="7" t="str">
        <x:v>A 순수익률</x:v>
      </x:c>
      <x:c r="F24" s="7" t="str">
        <x:v>B 순수익률</x:v>
      </x:c>
      <x:c r="G24" s="7" t="str">
        <x:v>원금손실(백만원)</x:v>
      </x:c>
      <x:c r="H24" s="7" t="str">
        <x:v>혼합 순수익률</x:v>
      </x:c>
      <x:c r="I24" s="1"/>
      <x:c r="J24" s="3" t="str">
        <x:v>VaR 99%와 ES 99%는 왜 다른가? 어느 쪽이 꼬리 손실을 더 반영하는가?</x:v>
      </x:c>
      <x:c r="K24" s="3" t="str">
        <x:v>VaR 99%와 ES 99%는 왜 다른가? 어느 쪽이 꼬리 손실을 더 반영하는가?</x:v>
      </x:c>
      <x:c r="L24" s="3" t="str">
        <x:v>VaR 99%와 ES 99%는 왜 다른가? 어느 쪽이 꼬리 손실을 더 반영하는가?</x:v>
      </x:c>
      <x:c r="M24" s="3" t="str">
        <x:v>VaR 99%와 ES 99%는 왜 다른가? 어느 쪽이 꼬리 손실을 더 반영하는가?</x:v>
      </x:c>
      <x:c r="N24" s="3" t="str">
        <x:v>VaR 99%와 ES 99%는 왜 다른가? 어느 쪽이 꼬리 손실을 더 반영하는가?</x:v>
      </x:c>
      <x:c r="O24" s="3" t="str">
        <x:v>VaR 99%와 ES 99%는 왜 다른가? 어느 쪽이 꼬리 손실을 더 반영하는가?</x:v>
      </x:c>
      <x:c r="P24" s="3" t="str">
        <x:v>VaR 99%와 ES 99%는 왜 다른가? 어느 쪽이 꼬리 손실을 더 반영하는가?</x:v>
      </x:c>
      <x:c r="Q24" s="34"/>
      <x:c r="R24" s="34" t="str">
        <x:v>A 개별Z 1</x:v>
      </x:c>
      <x:c r="S24" s="34" t="str">
        <x:v>A 개별Z 2</x:v>
      </x:c>
      <x:c r="T24" s="34" t="str">
        <x:v>A 개별Z 3</x:v>
      </x:c>
      <x:c r="U24" s="34" t="str">
        <x:v>A 개별Z 4</x:v>
      </x:c>
      <x:c r="V24" s="34" t="str">
        <x:v>A 개별Z 5</x:v>
      </x:c>
      <x:c r="W24" s="34" t="str">
        <x:v>A 개별Z 6</x:v>
      </x:c>
      <x:c r="X24" s="34" t="str">
        <x:v>A 개별Z 7</x:v>
      </x:c>
      <x:c r="Y24" s="34" t="str">
        <x:v>A 개별Z 8</x:v>
      </x:c>
      <x:c r="Z24" s="34" t="str">
        <x:v>A 개별Z 9</x:v>
      </x:c>
      <x:c r="AA24" s="34" t="str">
        <x:v>A 개별Z 10</x:v>
      </x:c>
      <x:c r="AB24" s="34" t="str">
        <x:v>B 개별Z 1</x:v>
      </x:c>
      <x:c r="AC24" s="34" t="str">
        <x:v>B 개별Z 2</x:v>
      </x:c>
      <x:c r="AD24" s="34" t="str">
        <x:v>B 개별Z 3</x:v>
      </x:c>
      <x:c r="AE24" s="34" t="str">
        <x:v>B 개별Z 4</x:v>
      </x:c>
      <x:c r="AF24" s="34" t="str">
        <x:v>B 개별Z 5</x:v>
      </x:c>
      <x:c r="AG24" s="34" t="str">
        <x:v>B 개별Z 6</x:v>
      </x:c>
      <x:c r="AH24" s="34" t="str">
        <x:v>B 개별Z 7</x:v>
      </x:c>
      <x:c r="AI24" s="34" t="str">
        <x:v>B 개별Z 8</x:v>
      </x:c>
      <x:c r="AJ24" s="34" t="str">
        <x:v>B 개별Z 9</x:v>
      </x:c>
      <x:c r="AK24" s="34" t="str">
        <x:v>B 개별Z 10</x:v>
      </x:c>
      <x:c r="AL24" s="34"/>
      <x:c r="AM24" s="34" t="str">
        <x:v>A 부도 1</x:v>
      </x:c>
      <x:c r="AN24" s="34" t="str">
        <x:v>A 부도 2</x:v>
      </x:c>
      <x:c r="AO24" s="34" t="str">
        <x:v>A 부도 3</x:v>
      </x:c>
      <x:c r="AP24" s="34" t="str">
        <x:v>A 부도 4</x:v>
      </x:c>
      <x:c r="AQ24" s="34" t="str">
        <x:v>A 부도 5</x:v>
      </x:c>
      <x:c r="AR24" s="34" t="str">
        <x:v>A 부도 6</x:v>
      </x:c>
      <x:c r="AS24" s="34" t="str">
        <x:v>A 부도 7</x:v>
      </x:c>
      <x:c r="AT24" s="34" t="str">
        <x:v>A 부도 8</x:v>
      </x:c>
      <x:c r="AU24" s="34" t="str">
        <x:v>A 부도 9</x:v>
      </x:c>
      <x:c r="AV24" s="34" t="str">
        <x:v>A 부도 10</x:v>
      </x:c>
      <x:c r="AW24" s="34" t="str">
        <x:v>B 부도 1</x:v>
      </x:c>
      <x:c r="AX24" s="34" t="str">
        <x:v>B 부도 2</x:v>
      </x:c>
      <x:c r="AY24" s="34" t="str">
        <x:v>B 부도 3</x:v>
      </x:c>
      <x:c r="AZ24" s="34" t="str">
        <x:v>B 부도 4</x:v>
      </x:c>
      <x:c r="BA24" s="34" t="str">
        <x:v>B 부도 5</x:v>
      </x:c>
      <x:c r="BB24" s="34" t="str">
        <x:v>B 부도 6</x:v>
      </x:c>
      <x:c r="BC24" s="34" t="str">
        <x:v>B 부도 7</x:v>
      </x:c>
      <x:c r="BD24" s="34" t="str">
        <x:v>B 부도 8</x:v>
      </x:c>
      <x:c r="BE24" s="34" t="str">
        <x:v>B 부도 9</x:v>
      </x:c>
      <x:c r="BF24" s="34" t="str">
        <x:v>B 부도 10</x:v>
      </x:c>
      <x:c r="BG24" s="34"/>
      <x:c r="BH24" s="34"/>
      <x:c r="BI24" s="34"/>
      <x:c r="BJ24" s="34"/>
      <x:c r="BK24" s="34"/>
      <x:c r="BL24" s="34"/>
      <x:c r="BM24" s="34"/>
      <x:c r="BN24" s="34"/>
      <x:c r="BO24" s="34"/>
      <x:c r="BP24" s="34"/>
      <x:c r="BQ24" s="34"/>
      <x:c r="BR24" s="34"/>
      <x:c r="BS24" s="34"/>
      <x:c r="BT24" s="34"/>
      <x:c r="BU24" s="34"/>
      <x:c r="BV24" s="34"/>
      <x:c r="BW24" s="34"/>
      <x:c r="BX24" s="34"/>
      <x:c r="BY24" s="34"/>
      <x:c r="BZ24" s="34"/>
      <x:c r="CA24" s="34"/>
      <x:c r="CB24" s="34"/>
      <x:c r="CC24" s="34"/>
      <x:c r="CE24" s="7" t="str">
        <x:v>구간 상한(손실)</x:v>
      </x:c>
      <x:c r="CF24" s="7" t="str">
        <x:v>빈도</x:v>
      </x:c>
    </x:row>
    <x:row r="25" ht="23" customHeight="1">
      <x:c r="A25" s="1" t="n">
        <x:v>1</x:v>
      </x:c>
      <x:c r="B25" s="39" t="n">
        <x:v>-1.2480972772828376</x:v>
      </x:c>
      <x:c r="C25" s="1" t="n">
        <x:f>SUM(AM25:AV25)</x:f>
        <x:v>1</x:v>
      </x:c>
      <x:c r="D25" s="1" t="n">
        <x:f>SUM(AW25:BF25)</x:f>
        <x:v>0</x:v>
      </x:c>
      <x:c r="E25" s="17" t="n">
        <x:f>(1-C25/$B$12)*$B$8-C25/$B$12*$B$7</x:f>
        <x:v>0.0049999999999999975</x:v>
      </x:c>
      <x:c r="F25" s="17" t="n">
        <x:f>(1-D25/$B$12)*$C$8-D25/$B$12*$C$7</x:f>
        <x:v>0.09</x:v>
      </x:c>
      <x:c r="G25" s="32" t="n">
        <x:f>$B$11*($B$10*C25/$B$12*$B$7+(1-$B$10)*D25/$B$12*$C$7)</x:f>
        <x:v>200.00000000000003</x:v>
      </x:c>
      <x:c r="H25" s="17" t="n">
        <x:f>$B$10*E25+(1-$B$10)*F25</x:f>
        <x:v>0.0475</x:v>
      </x:c>
      <x:c r="I25" s="1"/>
      <x:c r="J25" s="8" t="str">
        <x:v>VaR 99%는 1,000개 중 하위 1% 경계(10번째 큰 손실) 부근의 손실이고, ES 99%는 그 경계 너머 최악 10개의 평균이다. ES는 꼬리 전체를 평균하므로 항상 VaR 이상이며 히스토그램의 오른쪽 꼬리를 더 반영한다.</x:v>
      </x:c>
      <x:c r="K25" s="8" t="str">
        <x:v>VaR 99%는 1,000개 중 하위 1% 경계(10번째 큰 손실) 부근의 손실이고, ES 99%는 그 경계 너머 최악 10개의 평균이다. ES는 꼬리 전체를 평균하므로 항상 VaR 이상이며 히스토그램의 오른쪽 꼬리를 더 반영한다.</x:v>
      </x:c>
      <x:c r="L25" s="8" t="str">
        <x:v>VaR 99%는 1,000개 중 하위 1% 경계(10번째 큰 손실) 부근의 손실이고, ES 99%는 그 경계 너머 최악 10개의 평균이다. ES는 꼬리 전체를 평균하므로 항상 VaR 이상이며 히스토그램의 오른쪽 꼬리를 더 반영한다.</x:v>
      </x:c>
      <x:c r="M25" s="8" t="str">
        <x:v>VaR 99%는 1,000개 중 하위 1% 경계(10번째 큰 손실) 부근의 손실이고, ES 99%는 그 경계 너머 최악 10개의 평균이다. ES는 꼬리 전체를 평균하므로 항상 VaR 이상이며 히스토그램의 오른쪽 꼬리를 더 반영한다.</x:v>
      </x:c>
      <x:c r="N25" s="8" t="str">
        <x:v>VaR 99%는 1,000개 중 하위 1% 경계(10번째 큰 손실) 부근의 손실이고, ES 99%는 그 경계 너머 최악 10개의 평균이다. ES는 꼬리 전체를 평균하므로 항상 VaR 이상이며 히스토그램의 오른쪽 꼬리를 더 반영한다.</x:v>
      </x:c>
      <x:c r="O25" s="8" t="str">
        <x:v>VaR 99%는 1,000개 중 하위 1% 경계(10번째 큰 손실) 부근의 손실이고, ES 99%는 그 경계 너머 최악 10개의 평균이다. ES는 꼬리 전체를 평균하므로 항상 VaR 이상이며 히스토그램의 오른쪽 꼬리를 더 반영한다.</x:v>
      </x:c>
      <x:c r="P25" s="8" t="str">
        <x:v>VaR 99%는 1,000개 중 하위 1% 경계(10번째 큰 손실) 부근의 손실이고, ES 99%는 그 경계 너머 최악 10개의 평균이다. ES는 꼬리 전체를 평균하므로 항상 VaR 이상이며 히스토그램의 오른쪽 꼬리를 더 반영한다.</x:v>
      </x:c>
      <x:c r="Q25" s="34"/>
      <x:c r="R25" s="39" t="n">
        <x:v>-1.0742245908683217</x:v>
      </x:c>
      <x:c r="S25" s="39" t="n">
        <x:v>0.24898241416952316</x:v>
      </x:c>
      <x:c r="T25" s="39" t="n">
        <x:v>-0.05320798092876877</x:v>
      </x:c>
      <x:c r="U25" s="39" t="n">
        <x:v>-0.7608150275813356</x:v>
      </x:c>
      <x:c r="V25" s="39" t="n">
        <x:v>-1.4408256979790297</x:v>
      </x:c>
      <x:c r="W25" s="39" t="n">
        <x:v>-0.5140013302472886</x:v>
      </x:c>
      <x:c r="X25" s="39" t="n">
        <x:v>-2.3103301614918443</x:v>
      </x:c>
      <x:c r="Y25" s="39" t="n">
        <x:v>0.27819997858511053</x:v>
      </x:c>
      <x:c r="Z25" s="39" t="n">
        <x:v>1.0701186833528118</x:v>
      </x:c>
      <x:c r="AA25" s="39" t="n">
        <x:v>0.4967224856440635</x:v>
      </x:c>
      <x:c r="AB25" s="39" t="n">
        <x:v>0.5421861385724068</x:v>
      </x:c>
      <x:c r="AC25" s="39" t="n">
        <x:v>-0.23008765311427107</x:v>
      </x:c>
      <x:c r="AD25" s="39" t="n">
        <x:v>0.3305132173353949</x:v>
      </x:c>
      <x:c r="AE25" s="39" t="n">
        <x:v>0.9907023498915918</x:v>
      </x:c>
      <x:c r="AF25" s="39" t="n">
        <x:v>0.6214143568044532</x:v>
      </x:c>
      <x:c r="AG25" s="39" t="n">
        <x:v>0.7889563612514979</x:v>
      </x:c>
      <x:c r="AH25" s="39" t="n">
        <x:v>1.097022304276273</x:v>
      </x:c>
      <x:c r="AI25" s="39" t="n">
        <x:v>2.078346426609316</x:v>
      </x:c>
      <x:c r="AJ25" s="39" t="n">
        <x:v>0.6910206450717735</x:v>
      </x:c>
      <x:c r="AK25" s="39" t="n">
        <x:v>2.1859794196544136</x:v>
      </x:c>
      <x:c r="AL25" s="34"/>
      <x:c r="AM25" s="34" t="n">
        <x:f>IF(SQRT($B$9)*$B25+SQRT(1-$B$9)*R25&lt;_xlfn.NORM.S.INV($B$6),1,0)</x:f>
        <x:v>0</x:v>
      </x:c>
      <x:c r="AN25" s="34" t="n">
        <x:f>IF(SQRT($B$9)*$B25+SQRT(1-$B$9)*S25&lt;_xlfn.NORM.S.INV($B$6),1,0)</x:f>
        <x:v>0</x:v>
      </x:c>
      <x:c r="AO25" s="34" t="n">
        <x:f>IF(SQRT($B$9)*$B25+SQRT(1-$B$9)*T25&lt;_xlfn.NORM.S.INV($B$6),1,0)</x:f>
        <x:v>0</x:v>
      </x:c>
      <x:c r="AP25" s="34" t="n">
        <x:f>IF(SQRT($B$9)*$B25+SQRT(1-$B$9)*U25&lt;_xlfn.NORM.S.INV($B$6),1,0)</x:f>
        <x:v>0</x:v>
      </x:c>
      <x:c r="AQ25" s="34" t="n">
        <x:f>IF(SQRT($B$9)*$B25+SQRT(1-$B$9)*V25&lt;_xlfn.NORM.S.INV($B$6),1,0)</x:f>
        <x:v>0</x:v>
      </x:c>
      <x:c r="AR25" s="34" t="n">
        <x:f>IF(SQRT($B$9)*$B25+SQRT(1-$B$9)*W25&lt;_xlfn.NORM.S.INV($B$6),1,0)</x:f>
        <x:v>0</x:v>
      </x:c>
      <x:c r="AS25" s="34" t="n">
        <x:f>IF(SQRT($B$9)*$B25+SQRT(1-$B$9)*X25&lt;_xlfn.NORM.S.INV($B$6),1,0)</x:f>
        <x:v>1</x:v>
      </x:c>
      <x:c r="AT25" s="34" t="n">
        <x:f>IF(SQRT($B$9)*$B25+SQRT(1-$B$9)*Y25&lt;_xlfn.NORM.S.INV($B$6),1,0)</x:f>
        <x:v>0</x:v>
      </x:c>
      <x:c r="AU25" s="34" t="n">
        <x:f>IF(SQRT($B$9)*$B25+SQRT(1-$B$9)*Z25&lt;_xlfn.NORM.S.INV($B$6),1,0)</x:f>
        <x:v>0</x:v>
      </x:c>
      <x:c r="AV25" s="34" t="n">
        <x:f>IF(SQRT($B$9)*$B25+SQRT(1-$B$9)*AA25&lt;_xlfn.NORM.S.INV($B$6),1,0)</x:f>
        <x:v>0</x:v>
      </x:c>
      <x:c r="AW25" s="34" t="n">
        <x:f>IF(SQRT($C$9)*$B25+SQRT(1-$C$9)*AB25&lt;_xlfn.NORM.S.INV($C$6),1,0)</x:f>
        <x:v>0</x:v>
      </x:c>
      <x:c r="AX25" s="34" t="n">
        <x:f>IF(SQRT($C$9)*$B25+SQRT(1-$C$9)*AC25&lt;_xlfn.NORM.S.INV($C$6),1,0)</x:f>
        <x:v>0</x:v>
      </x:c>
      <x:c r="AY25" s="34" t="n">
        <x:f>IF(SQRT($C$9)*$B25+SQRT(1-$C$9)*AD25&lt;_xlfn.NORM.S.INV($C$6),1,0)</x:f>
        <x:v>0</x:v>
      </x:c>
      <x:c r="AZ25" s="34" t="n">
        <x:f>IF(SQRT($C$9)*$B25+SQRT(1-$C$9)*AE25&lt;_xlfn.NORM.S.INV($C$6),1,0)</x:f>
        <x:v>0</x:v>
      </x:c>
      <x:c r="BA25" s="34" t="n">
        <x:f>IF(SQRT($C$9)*$B25+SQRT(1-$C$9)*AF25&lt;_xlfn.NORM.S.INV($C$6),1,0)</x:f>
        <x:v>0</x:v>
      </x:c>
      <x:c r="BB25" s="34" t="n">
        <x:f>IF(SQRT($C$9)*$B25+SQRT(1-$C$9)*AG25&lt;_xlfn.NORM.S.INV($C$6),1,0)</x:f>
        <x:v>0</x:v>
      </x:c>
      <x:c r="BC25" s="34" t="n">
        <x:f>IF(SQRT($C$9)*$B25+SQRT(1-$C$9)*AH25&lt;_xlfn.NORM.S.INV($C$6),1,0)</x:f>
        <x:v>0</x:v>
      </x:c>
      <x:c r="BD25" s="34" t="n">
        <x:f>IF(SQRT($C$9)*$B25+SQRT(1-$C$9)*AI25&lt;_xlfn.NORM.S.INV($C$6),1,0)</x:f>
        <x:v>0</x:v>
      </x:c>
      <x:c r="BE25" s="34" t="n">
        <x:f>IF(SQRT($C$9)*$B25+SQRT(1-$C$9)*AJ25&lt;_xlfn.NORM.S.INV($C$6),1,0)</x:f>
        <x:v>0</x:v>
      </x:c>
      <x:c r="BF25" s="34" t="n">
        <x:f>IF(SQRT($C$9)*$B25+SQRT(1-$C$9)*AK25&lt;_xlfn.NORM.S.INV($C$6),1,0)</x:f>
        <x:v>0</x:v>
      </x:c>
      <x:c r="BG25" s="34"/>
      <x:c r="BH25" s="34"/>
      <x:c r="BI25" s="34" t="n">
        <x:f>$B$11*(($A$1061)*$C25/$B$12*$B$7+(1-$A$1061)*$D25/$B$12*$C$7)</x:f>
        <x:v>0</x:v>
      </x:c>
      <x:c r="BJ25" s="34" t="n">
        <x:f>$B$11*(($A$1062)*$C25/$B$12*$B$7+(1-$A$1062)*$D25/$B$12*$C$7)</x:f>
        <x:v>20</x:v>
      </x:c>
      <x:c r="BK25" s="34" t="n">
        <x:f>$B$11*(($A$1063)*$C25/$B$12*$B$7+(1-$A$1063)*$D25/$B$12*$C$7)</x:f>
        <x:v>40</x:v>
      </x:c>
      <x:c r="BL25" s="34" t="n">
        <x:f>$B$11*(($A$1064)*$C25/$B$12*$B$7+(1-$A$1064)*$D25/$B$12*$C$7)</x:f>
        <x:v>60</x:v>
      </x:c>
      <x:c r="BM25" s="34" t="n">
        <x:f>$B$11*(($A$1065)*$C25/$B$12*$B$7+(1-$A$1065)*$D25/$B$12*$C$7)</x:f>
        <x:v>80</x:v>
      </x:c>
      <x:c r="BN25" s="34" t="n">
        <x:f>$B$11*(($A$1066)*$C25/$B$12*$B$7+(1-$A$1066)*$D25/$B$12*$C$7)</x:f>
        <x:v>100.00000000000001</x:v>
      </x:c>
      <x:c r="BO25" s="34" t="n">
        <x:f>$B$11*(($A$1067)*$C25/$B$12*$B$7+(1-$A$1067)*$D25/$B$12*$C$7)</x:f>
        <x:v>120</x:v>
      </x:c>
      <x:c r="BP25" s="34" t="n">
        <x:f>$B$11*(($A$1068)*$C25/$B$12*$B$7+(1-$A$1068)*$D25/$B$12*$C$7)</x:f>
        <x:v>139.99999999999997</x:v>
      </x:c>
      <x:c r="BQ25" s="34" t="n">
        <x:f>$B$11*(($A$1069)*$C25/$B$12*$B$7+(1-$A$1069)*$D25/$B$12*$C$7)</x:f>
        <x:v>160</x:v>
      </x:c>
      <x:c r="BR25" s="34" t="n">
        <x:f>$B$11*(($A$1070)*$C25/$B$12*$B$7+(1-$A$1070)*$D25/$B$12*$C$7)</x:f>
        <x:v>180</x:v>
      </x:c>
      <x:c r="BS25" s="34" t="n">
        <x:f>$B$11*(($A$1071)*$C25/$B$12*$B$7+(1-$A$1071)*$D25/$B$12*$C$7)</x:f>
        <x:v>200.00000000000003</x:v>
      </x:c>
      <x:c r="BT25" s="34" t="n">
        <x:f>$B$11*(($A$1072)*$C25/$B$12*$B$7+(1-$A$1072)*$D25/$B$12*$C$7)</x:f>
        <x:v>220.00000000000006</x:v>
      </x:c>
      <x:c r="BU25" s="34" t="n">
        <x:f>$B$11*(($A$1073)*$C25/$B$12*$B$7+(1-$A$1073)*$D25/$B$12*$C$7)</x:f>
        <x:v>240</x:v>
      </x:c>
      <x:c r="BV25" s="34" t="n">
        <x:f>$B$11*(($A$1074)*$C25/$B$12*$B$7+(1-$A$1074)*$D25/$B$12*$C$7)</x:f>
        <x:v>260</x:v>
      </x:c>
      <x:c r="BW25" s="34" t="n">
        <x:f>$B$11*(($A$1075)*$C25/$B$12*$B$7+(1-$A$1075)*$D25/$B$12*$C$7)</x:f>
        <x:v>279.99999999999994</x:v>
      </x:c>
      <x:c r="BX25" s="34" t="n">
        <x:f>$B$11*(($A$1076)*$C25/$B$12*$B$7+(1-$A$1076)*$D25/$B$12*$C$7)</x:f>
        <x:v>300</x:v>
      </x:c>
      <x:c r="BY25" s="34" t="n">
        <x:f>$B$11*(($A$1077)*$C25/$B$12*$B$7+(1-$A$1077)*$D25/$B$12*$C$7)</x:f>
        <x:v>320</x:v>
      </x:c>
      <x:c r="BZ25" s="34" t="n">
        <x:f>$B$11*(($A$1078)*$C25/$B$12*$B$7+(1-$A$1078)*$D25/$B$12*$C$7)</x:f>
        <x:v>339.99999999999994</x:v>
      </x:c>
      <x:c r="CA25" s="34" t="n">
        <x:f>$B$11*(($A$1079)*$C25/$B$12*$B$7+(1-$A$1079)*$D25/$B$12*$C$7)</x:f>
        <x:v>360</x:v>
      </x:c>
      <x:c r="CB25" s="34" t="n">
        <x:f>$B$11*(($A$1080)*$C25/$B$12*$B$7+(1-$A$1080)*$D25/$B$12*$C$7)</x:f>
        <x:v>380.00000000000006</x:v>
      </x:c>
      <x:c r="CC25" s="34" t="n">
        <x:f>$B$11*(($A$1081)*$C25/$B$12*$B$7+(1-$A$1081)*$D25/$B$12*$C$7)</x:f>
        <x:v>400.00000000000006</x:v>
      </x:c>
      <x:c r="CE25" s="32" t="n">
        <x:f>ROUND(MIN($G$25:$G$1024)+(MAX($G$25:$G$1024)-MIN($G$25:$G$1024))*1/15,0)</x:f>
        <x:v>120.0</x:v>
      </x:c>
      <x:c r="CF25" s="1" t="n">
        <x:f>COUNTIFS($G$25:$G$1024,"&lt;="&amp;CE25)</x:f>
        <x:v>611</x:v>
      </x:c>
    </x:row>
    <x:row r="26" ht="23" customHeight="1">
      <x:c r="A26" s="1" t="n">
        <x:v>2</x:v>
      </x:c>
      <x:c r="B26" s="39" t="n">
        <x:v>0.8062095260408096</x:v>
      </x:c>
      <x:c r="C26" s="1" t="n">
        <x:f>SUM(AM26:AV26)</x:f>
        <x:v>0</x:v>
      </x:c>
      <x:c r="D26" s="1" t="n">
        <x:f>SUM(AW26:BF26)</x:f>
        <x:v>0</x:v>
      </x:c>
      <x:c r="E26" s="17" t="n">
        <x:f>(1-C26/$B$12)*$B$8-C26/$B$12*$B$7</x:f>
        <x:v>0.05</x:v>
      </x:c>
      <x:c r="F26" s="17" t="n">
        <x:f>(1-D26/$B$12)*$C$8-D26/$B$12*$C$7</x:f>
        <x:v>0.09</x:v>
      </x:c>
      <x:c r="G26" s="32" t="n">
        <x:f>$B$11*($B$10*C26/$B$12*$B$7+(1-$B$10)*D26/$B$12*$C$7)</x:f>
        <x:v>0</x:v>
      </x:c>
      <x:c r="H26" s="17" t="n">
        <x:f>$B$10*E26+(1-$B$10)*F26</x:f>
        <x:v>0.07</x:v>
      </x:c>
      <x:c r="I26" s="1"/>
      <x:c r="J26" s="8" t="str"/>
      <x:c r="K26" s="8" t="str"/>
      <x:c r="L26" s="8" t="str"/>
      <x:c r="M26" s="8" t="str"/>
      <x:c r="N26" s="8" t="str"/>
      <x:c r="O26" s="8" t="str"/>
      <x:c r="P26" s="8" t="str"/>
      <x:c r="Q26" s="34"/>
      <x:c r="R26" s="39" t="n">
        <x:v>-1.0198448443573604</x:v>
      </x:c>
      <x:c r="S26" s="39" t="n">
        <x:v>0.7201773938696971</x:v>
      </x:c>
      <x:c r="T26" s="39" t="n">
        <x:v>0.5759026978833286</x:v>
      </x:c>
      <x:c r="U26" s="39" t="n">
        <x:v>-0.45278912718080894</x:v>
      </x:c>
      <x:c r="V26" s="39" t="n">
        <x:v>0.023318339435451155</x:v>
      </x:c>
      <x:c r="W26" s="39" t="n">
        <x:v>0.9169118069539428</x:v>
      </x:c>
      <x:c r="X26" s="39" t="n">
        <x:v>0.6325465132810749</x:v>
      </x:c>
      <x:c r="Y26" s="39" t="n">
        <x:v>-1.301850147088868</x:v>
      </x:c>
      <x:c r="Z26" s="39" t="n">
        <x:v>1.7716718917376844</x:v>
      </x:c>
      <x:c r="AA26" s="39" t="n">
        <x:v>0.28560400465210306</x:v>
      </x:c>
      <x:c r="AB26" s="39" t="n">
        <x:v>0.6133520079661455</x:v>
      </x:c>
      <x:c r="AC26" s="39" t="n">
        <x:v>0.2690726671233998</x:v>
      </x:c>
      <x:c r="AD26" s="39" t="n">
        <x:v>-1.8749208376172595</x:v>
      </x:c>
      <x:c r="AE26" s="39" t="n">
        <x:v>0.5033589635482757</x:v>
      </x:c>
      <x:c r="AF26" s="39" t="n">
        <x:v>-0.11982382424288508</x:v>
      </x:c>
      <x:c r="AG26" s="39" t="n">
        <x:v>0.03713823612482314</x:v>
      </x:c>
      <x:c r="AH26" s="39" t="n">
        <x:v>2.865434738893565</x:v>
      </x:c>
      <x:c r="AI26" s="39" t="n">
        <x:v>-0.2971604942764774</x:v>
      </x:c>
      <x:c r="AJ26" s="39" t="n">
        <x:v>-1.114762331693475</x:v>
      </x:c>
      <x:c r="AK26" s="39" t="n">
        <x:v>-0.6202151294189329</x:v>
      </x:c>
      <x:c r="AL26" s="34"/>
      <x:c r="AM26" s="34" t="n">
        <x:f>IF(SQRT($B$9)*$B26+SQRT(1-$B$9)*R26&lt;_xlfn.NORM.S.INV($B$6),1,0)</x:f>
        <x:v>0</x:v>
      </x:c>
      <x:c r="AN26" s="34" t="n">
        <x:f>IF(SQRT($B$9)*$B26+SQRT(1-$B$9)*S26&lt;_xlfn.NORM.S.INV($B$6),1,0)</x:f>
        <x:v>0</x:v>
      </x:c>
      <x:c r="AO26" s="34" t="n">
        <x:f>IF(SQRT($B$9)*$B26+SQRT(1-$B$9)*T26&lt;_xlfn.NORM.S.INV($B$6),1,0)</x:f>
        <x:v>0</x:v>
      </x:c>
      <x:c r="AP26" s="34" t="n">
        <x:f>IF(SQRT($B$9)*$B26+SQRT(1-$B$9)*U26&lt;_xlfn.NORM.S.INV($B$6),1,0)</x:f>
        <x:v>0</x:v>
      </x:c>
      <x:c r="AQ26" s="34" t="n">
        <x:f>IF(SQRT($B$9)*$B26+SQRT(1-$B$9)*V26&lt;_xlfn.NORM.S.INV($B$6),1,0)</x:f>
        <x:v>0</x:v>
      </x:c>
      <x:c r="AR26" s="34" t="n">
        <x:f>IF(SQRT($B$9)*$B26+SQRT(1-$B$9)*W26&lt;_xlfn.NORM.S.INV($B$6),1,0)</x:f>
        <x:v>0</x:v>
      </x:c>
      <x:c r="AS26" s="34" t="n">
        <x:f>IF(SQRT($B$9)*$B26+SQRT(1-$B$9)*X26&lt;_xlfn.NORM.S.INV($B$6),1,0)</x:f>
        <x:v>0</x:v>
      </x:c>
      <x:c r="AT26" s="34" t="n">
        <x:f>IF(SQRT($B$9)*$B26+SQRT(1-$B$9)*Y26&lt;_xlfn.NORM.S.INV($B$6),1,0)</x:f>
        <x:v>0</x:v>
      </x:c>
      <x:c r="AU26" s="34" t="n">
        <x:f>IF(SQRT($B$9)*$B26+SQRT(1-$B$9)*Z26&lt;_xlfn.NORM.S.INV($B$6),1,0)</x:f>
        <x:v>0</x:v>
      </x:c>
      <x:c r="AV26" s="34" t="n">
        <x:f>IF(SQRT($B$9)*$B26+SQRT(1-$B$9)*AA26&lt;_xlfn.NORM.S.INV($B$6),1,0)</x:f>
        <x:v>0</x:v>
      </x:c>
      <x:c r="AW26" s="34" t="n">
        <x:f>IF(SQRT($C$9)*$B26+SQRT(1-$C$9)*AB26&lt;_xlfn.NORM.S.INV($C$6),1,0)</x:f>
        <x:v>0</x:v>
      </x:c>
      <x:c r="AX26" s="34" t="n">
        <x:f>IF(SQRT($C$9)*$B26+SQRT(1-$C$9)*AC26&lt;_xlfn.NORM.S.INV($C$6),1,0)</x:f>
        <x:v>0</x:v>
      </x:c>
      <x:c r="AY26" s="34" t="n">
        <x:f>IF(SQRT($C$9)*$B26+SQRT(1-$C$9)*AD26&lt;_xlfn.NORM.S.INV($C$6),1,0)</x:f>
        <x:v>0</x:v>
      </x:c>
      <x:c r="AZ26" s="34" t="n">
        <x:f>IF(SQRT($C$9)*$B26+SQRT(1-$C$9)*AE26&lt;_xlfn.NORM.S.INV($C$6),1,0)</x:f>
        <x:v>0</x:v>
      </x:c>
      <x:c r="BA26" s="34" t="n">
        <x:f>IF(SQRT($C$9)*$B26+SQRT(1-$C$9)*AF26&lt;_xlfn.NORM.S.INV($C$6),1,0)</x:f>
        <x:v>0</x:v>
      </x:c>
      <x:c r="BB26" s="34" t="n">
        <x:f>IF(SQRT($C$9)*$B26+SQRT(1-$C$9)*AG26&lt;_xlfn.NORM.S.INV($C$6),1,0)</x:f>
        <x:v>0</x:v>
      </x:c>
      <x:c r="BC26" s="34" t="n">
        <x:f>IF(SQRT($C$9)*$B26+SQRT(1-$C$9)*AH26&lt;_xlfn.NORM.S.INV($C$6),1,0)</x:f>
        <x:v>0</x:v>
      </x:c>
      <x:c r="BD26" s="34" t="n">
        <x:f>IF(SQRT($C$9)*$B26+SQRT(1-$C$9)*AI26&lt;_xlfn.NORM.S.INV($C$6),1,0)</x:f>
        <x:v>0</x:v>
      </x:c>
      <x:c r="BE26" s="34" t="n">
        <x:f>IF(SQRT($C$9)*$B26+SQRT(1-$C$9)*AJ26&lt;_xlfn.NORM.S.INV($C$6),1,0)</x:f>
        <x:v>0</x:v>
      </x:c>
      <x:c r="BF26" s="34" t="n">
        <x:f>IF(SQRT($C$9)*$B26+SQRT(1-$C$9)*AK26&lt;_xlfn.NORM.S.INV($C$6),1,0)</x:f>
        <x:v>0</x:v>
      </x:c>
      <x:c r="BG26" s="34"/>
      <x:c r="BH26" s="34"/>
      <x:c r="BI26" s="34" t="n">
        <x:f>$B$11*(($A$1061)*$C26/$B$12*$B$7+(1-$A$1061)*$D26/$B$12*$C$7)</x:f>
        <x:v>0</x:v>
      </x:c>
      <x:c r="BJ26" s="34" t="n">
        <x:f>$B$11*(($A$1062)*$C26/$B$12*$B$7+(1-$A$1062)*$D26/$B$12*$C$7)</x:f>
        <x:v>0</x:v>
      </x:c>
      <x:c r="BK26" s="34" t="n">
        <x:f>$B$11*(($A$1063)*$C26/$B$12*$B$7+(1-$A$1063)*$D26/$B$12*$C$7)</x:f>
        <x:v>0</x:v>
      </x:c>
      <x:c r="BL26" s="34" t="n">
        <x:f>$B$11*(($A$1064)*$C26/$B$12*$B$7+(1-$A$1064)*$D26/$B$12*$C$7)</x:f>
        <x:v>0</x:v>
      </x:c>
      <x:c r="BM26" s="34" t="n">
        <x:f>$B$11*(($A$1065)*$C26/$B$12*$B$7+(1-$A$1065)*$D26/$B$12*$C$7)</x:f>
        <x:v>0</x:v>
      </x:c>
      <x:c r="BN26" s="34" t="n">
        <x:f>$B$11*(($A$1066)*$C26/$B$12*$B$7+(1-$A$1066)*$D26/$B$12*$C$7)</x:f>
        <x:v>0</x:v>
      </x:c>
      <x:c r="BO26" s="34" t="n">
        <x:f>$B$11*(($A$1067)*$C26/$B$12*$B$7+(1-$A$1067)*$D26/$B$12*$C$7)</x:f>
        <x:v>0</x:v>
      </x:c>
      <x:c r="BP26" s="34" t="n">
        <x:f>$B$11*(($A$1068)*$C26/$B$12*$B$7+(1-$A$1068)*$D26/$B$12*$C$7)</x:f>
        <x:v>0</x:v>
      </x:c>
      <x:c r="BQ26" s="34" t="n">
        <x:f>$B$11*(($A$1069)*$C26/$B$12*$B$7+(1-$A$1069)*$D26/$B$12*$C$7)</x:f>
        <x:v>0</x:v>
      </x:c>
      <x:c r="BR26" s="34" t="n">
        <x:f>$B$11*(($A$1070)*$C26/$B$12*$B$7+(1-$A$1070)*$D26/$B$12*$C$7)</x:f>
        <x:v>0</x:v>
      </x:c>
      <x:c r="BS26" s="34" t="n">
        <x:f>$B$11*(($A$1071)*$C26/$B$12*$B$7+(1-$A$1071)*$D26/$B$12*$C$7)</x:f>
        <x:v>0</x:v>
      </x:c>
      <x:c r="BT26" s="34" t="n">
        <x:f>$B$11*(($A$1072)*$C26/$B$12*$B$7+(1-$A$1072)*$D26/$B$12*$C$7)</x:f>
        <x:v>0</x:v>
      </x:c>
      <x:c r="BU26" s="34" t="n">
        <x:f>$B$11*(($A$1073)*$C26/$B$12*$B$7+(1-$A$1073)*$D26/$B$12*$C$7)</x:f>
        <x:v>0</x:v>
      </x:c>
      <x:c r="BV26" s="34" t="n">
        <x:f>$B$11*(($A$1074)*$C26/$B$12*$B$7+(1-$A$1074)*$D26/$B$12*$C$7)</x:f>
        <x:v>0</x:v>
      </x:c>
      <x:c r="BW26" s="34" t="n">
        <x:f>$B$11*(($A$1075)*$C26/$B$12*$B$7+(1-$A$1075)*$D26/$B$12*$C$7)</x:f>
        <x:v>0</x:v>
      </x:c>
      <x:c r="BX26" s="34" t="n">
        <x:f>$B$11*(($A$1076)*$C26/$B$12*$B$7+(1-$A$1076)*$D26/$B$12*$C$7)</x:f>
        <x:v>0</x:v>
      </x:c>
      <x:c r="BY26" s="34" t="n">
        <x:f>$B$11*(($A$1077)*$C26/$B$12*$B$7+(1-$A$1077)*$D26/$B$12*$C$7)</x:f>
        <x:v>0</x:v>
      </x:c>
      <x:c r="BZ26" s="34" t="n">
        <x:f>$B$11*(($A$1078)*$C26/$B$12*$B$7+(1-$A$1078)*$D26/$B$12*$C$7)</x:f>
        <x:v>0</x:v>
      </x:c>
      <x:c r="CA26" s="34" t="n">
        <x:f>$B$11*(($A$1079)*$C26/$B$12*$B$7+(1-$A$1079)*$D26/$B$12*$C$7)</x:f>
        <x:v>0</x:v>
      </x:c>
      <x:c r="CB26" s="34" t="n">
        <x:f>$B$11*(($A$1080)*$C26/$B$12*$B$7+(1-$A$1080)*$D26/$B$12*$C$7)</x:f>
        <x:v>0</x:v>
      </x:c>
      <x:c r="CC26" s="34" t="n">
        <x:f>$B$11*(($A$1081)*$C26/$B$12*$B$7+(1-$A$1081)*$D26/$B$12*$C$7)</x:f>
        <x:v>0</x:v>
      </x:c>
      <x:c r="CE26" s="32" t="n">
        <x:f>ROUND(MIN($G$25:$G$1024)+(MAX($G$25:$G$1024)-MIN($G$25:$G$1024))*2/15,0)</x:f>
        <x:v>240.0</x:v>
      </x:c>
      <x:c r="CF26" s="1" t="n">
        <x:f>COUNTIFS($G$25:$G$1024,"&lt;="&amp;CE26)-COUNTIFS($G$25:$G$1024,"&lt;="&amp;CE25)</x:f>
        <x:v>44</x:v>
      </x:c>
    </x:row>
    <x:row r="27" ht="23" customHeight="1">
      <x:c r="A27" s="1" t="n">
        <x:v>3</x:v>
      </x:c>
      <x:c r="B27" s="39" t="n">
        <x:v>0.15001752287575806</x:v>
      </x:c>
      <x:c r="C27" s="1" t="n">
        <x:f>SUM(AM27:AV27)</x:f>
        <x:v>1</x:v>
      </x:c>
      <x:c r="D27" s="1" t="n">
        <x:f>SUM(AW27:BF27)</x:f>
        <x:v>0</x:v>
      </x:c>
      <x:c r="E27" s="17" t="n">
        <x:f>(1-C27/$B$12)*$B$8-C27/$B$12*$B$7</x:f>
        <x:v>0.0049999999999999975</x:v>
      </x:c>
      <x:c r="F27" s="17" t="n">
        <x:f>(1-D27/$B$12)*$C$8-D27/$B$12*$C$7</x:f>
        <x:v>0.09</x:v>
      </x:c>
      <x:c r="G27" s="32" t="n">
        <x:f>$B$11*($B$10*C27/$B$12*$B$7+(1-$B$10)*D27/$B$12*$C$7)</x:f>
        <x:v>200.00000000000003</x:v>
      </x:c>
      <x:c r="H27" s="17" t="n">
        <x:f>$B$10*E27+(1-$B$10)*F27</x:f>
        <x:v>0.0475</x:v>
      </x:c>
      <x:c r="I27" s="1"/>
      <x:c r="J27" s="8" t="str"/>
      <x:c r="K27" s="8" t="str"/>
      <x:c r="L27" s="8" t="str"/>
      <x:c r="M27" s="8" t="str"/>
      <x:c r="N27" s="8" t="str"/>
      <x:c r="O27" s="8" t="str"/>
      <x:c r="P27" s="8" t="str"/>
      <x:c r="Q27" s="34"/>
      <x:c r="R27" s="39" t="n">
        <x:v>-1.7841252079354994</x:v>
      </x:c>
      <x:c r="S27" s="39" t="n">
        <x:v>-2.7782501067092986</x:v>
      </x:c>
      <x:c r="T27" s="39" t="n">
        <x:v>-0.037858619964275336</x:v>
      </x:c>
      <x:c r="U27" s="39" t="n">
        <x:v>3.055492785447554</x:v>
      </x:c>
      <x:c r="V27" s="39" t="n">
        <x:v>0.15909482377380918</x:v>
      </x:c>
      <x:c r="W27" s="39" t="n">
        <x:v>-0.22916747485571715</x:v>
      </x:c>
      <x:c r="X27" s="39" t="n">
        <x:v>2.5688148985497934</x:v>
      </x:c>
      <x:c r="Y27" s="39" t="n">
        <x:v>0.8474002493360424</x:v>
      </x:c>
      <x:c r="Z27" s="39" t="n">
        <x:v>1.3767581988156536</x:v>
      </x:c>
      <x:c r="AA27" s="39" t="n">
        <x:v>-1.4677620816132262</x:v>
      </x:c>
      <x:c r="AB27" s="39" t="n">
        <x:v>1.8015932719374412</x:v>
      </x:c>
      <x:c r="AC27" s="39" t="n">
        <x:v>-0.26135980295582034</x:v>
      </x:c>
      <x:c r="AD27" s="39" t="n">
        <x:v>-0.09404917758395236</x:v>
      </x:c>
      <x:c r="AE27" s="39" t="n">
        <x:v>-0.11795018445364239</x:v>
      </x:c>
      <x:c r="AF27" s="39" t="n">
        <x:v>0.06458303166477602</x:v>
      </x:c>
      <x:c r="AG27" s="39" t="n">
        <x:v>1.7177526141490245</x:v>
      </x:c>
      <x:c r="AH27" s="39" t="n">
        <x:v>0.9790661534258295</x:v>
      </x:c>
      <x:c r="AI27" s="39" t="n">
        <x:v>0.7438871382059855</x:v>
      </x:c>
      <x:c r="AJ27" s="39" t="n">
        <x:v>0.06949872611773375</x:v>
      </x:c>
      <x:c r="AK27" s="39" t="n">
        <x:v>0.4154876526845798</x:v>
      </x:c>
      <x:c r="AL27" s="34"/>
      <x:c r="AM27" s="34" t="n">
        <x:f>IF(SQRT($B$9)*$B27+SQRT(1-$B$9)*R27&lt;_xlfn.NORM.S.INV($B$6),1,0)</x:f>
        <x:v>0</x:v>
      </x:c>
      <x:c r="AN27" s="34" t="n">
        <x:f>IF(SQRT($B$9)*$B27+SQRT(1-$B$9)*S27&lt;_xlfn.NORM.S.INV($B$6),1,0)</x:f>
        <x:v>1</x:v>
      </x:c>
      <x:c r="AO27" s="34" t="n">
        <x:f>IF(SQRT($B$9)*$B27+SQRT(1-$B$9)*T27&lt;_xlfn.NORM.S.INV($B$6),1,0)</x:f>
        <x:v>0</x:v>
      </x:c>
      <x:c r="AP27" s="34" t="n">
        <x:f>IF(SQRT($B$9)*$B27+SQRT(1-$B$9)*U27&lt;_xlfn.NORM.S.INV($B$6),1,0)</x:f>
        <x:v>0</x:v>
      </x:c>
      <x:c r="AQ27" s="34" t="n">
        <x:f>IF(SQRT($B$9)*$B27+SQRT(1-$B$9)*V27&lt;_xlfn.NORM.S.INV($B$6),1,0)</x:f>
        <x:v>0</x:v>
      </x:c>
      <x:c r="AR27" s="34" t="n">
        <x:f>IF(SQRT($B$9)*$B27+SQRT(1-$B$9)*W27&lt;_xlfn.NORM.S.INV($B$6),1,0)</x:f>
        <x:v>0</x:v>
      </x:c>
      <x:c r="AS27" s="34" t="n">
        <x:f>IF(SQRT($B$9)*$B27+SQRT(1-$B$9)*X27&lt;_xlfn.NORM.S.INV($B$6),1,0)</x:f>
        <x:v>0</x:v>
      </x:c>
      <x:c r="AT27" s="34" t="n">
        <x:f>IF(SQRT($B$9)*$B27+SQRT(1-$B$9)*Y27&lt;_xlfn.NORM.S.INV($B$6),1,0)</x:f>
        <x:v>0</x:v>
      </x:c>
      <x:c r="AU27" s="34" t="n">
        <x:f>IF(SQRT($B$9)*$B27+SQRT(1-$B$9)*Z27&lt;_xlfn.NORM.S.INV($B$6),1,0)</x:f>
        <x:v>0</x:v>
      </x:c>
      <x:c r="AV27" s="34" t="n">
        <x:f>IF(SQRT($B$9)*$B27+SQRT(1-$B$9)*AA27&lt;_xlfn.NORM.S.INV($B$6),1,0)</x:f>
        <x:v>0</x:v>
      </x:c>
      <x:c r="AW27" s="34" t="n">
        <x:f>IF(SQRT($C$9)*$B27+SQRT(1-$C$9)*AB27&lt;_xlfn.NORM.S.INV($C$6),1,0)</x:f>
        <x:v>0</x:v>
      </x:c>
      <x:c r="AX27" s="34" t="n">
        <x:f>IF(SQRT($C$9)*$B27+SQRT(1-$C$9)*AC27&lt;_xlfn.NORM.S.INV($C$6),1,0)</x:f>
        <x:v>0</x:v>
      </x:c>
      <x:c r="AY27" s="34" t="n">
        <x:f>IF(SQRT($C$9)*$B27+SQRT(1-$C$9)*AD27&lt;_xlfn.NORM.S.INV($C$6),1,0)</x:f>
        <x:v>0</x:v>
      </x:c>
      <x:c r="AZ27" s="34" t="n">
        <x:f>IF(SQRT($C$9)*$B27+SQRT(1-$C$9)*AE27&lt;_xlfn.NORM.S.INV($C$6),1,0)</x:f>
        <x:v>0</x:v>
      </x:c>
      <x:c r="BA27" s="34" t="n">
        <x:f>IF(SQRT($C$9)*$B27+SQRT(1-$C$9)*AF27&lt;_xlfn.NORM.S.INV($C$6),1,0)</x:f>
        <x:v>0</x:v>
      </x:c>
      <x:c r="BB27" s="34" t="n">
        <x:f>IF(SQRT($C$9)*$B27+SQRT(1-$C$9)*AG27&lt;_xlfn.NORM.S.INV($C$6),1,0)</x:f>
        <x:v>0</x:v>
      </x:c>
      <x:c r="BC27" s="34" t="n">
        <x:f>IF(SQRT($C$9)*$B27+SQRT(1-$C$9)*AH27&lt;_xlfn.NORM.S.INV($C$6),1,0)</x:f>
        <x:v>0</x:v>
      </x:c>
      <x:c r="BD27" s="34" t="n">
        <x:f>IF(SQRT($C$9)*$B27+SQRT(1-$C$9)*AI27&lt;_xlfn.NORM.S.INV($C$6),1,0)</x:f>
        <x:v>0</x:v>
      </x:c>
      <x:c r="BE27" s="34" t="n">
        <x:f>IF(SQRT($C$9)*$B27+SQRT(1-$C$9)*AJ27&lt;_xlfn.NORM.S.INV($C$6),1,0)</x:f>
        <x:v>0</x:v>
      </x:c>
      <x:c r="BF27" s="34" t="n">
        <x:f>IF(SQRT($C$9)*$B27+SQRT(1-$C$9)*AK27&lt;_xlfn.NORM.S.INV($C$6),1,0)</x:f>
        <x:v>0</x:v>
      </x:c>
      <x:c r="BG27" s="34"/>
      <x:c r="BH27" s="34"/>
      <x:c r="BI27" s="34" t="n">
        <x:f>$B$11*(($A$1061)*$C27/$B$12*$B$7+(1-$A$1061)*$D27/$B$12*$C$7)</x:f>
        <x:v>0</x:v>
      </x:c>
      <x:c r="BJ27" s="34" t="n">
        <x:f>$B$11*(($A$1062)*$C27/$B$12*$B$7+(1-$A$1062)*$D27/$B$12*$C$7)</x:f>
        <x:v>20</x:v>
      </x:c>
      <x:c r="BK27" s="34" t="n">
        <x:f>$B$11*(($A$1063)*$C27/$B$12*$B$7+(1-$A$1063)*$D27/$B$12*$C$7)</x:f>
        <x:v>40</x:v>
      </x:c>
      <x:c r="BL27" s="34" t="n">
        <x:f>$B$11*(($A$1064)*$C27/$B$12*$B$7+(1-$A$1064)*$D27/$B$12*$C$7)</x:f>
        <x:v>60</x:v>
      </x:c>
      <x:c r="BM27" s="34" t="n">
        <x:f>$B$11*(($A$1065)*$C27/$B$12*$B$7+(1-$A$1065)*$D27/$B$12*$C$7)</x:f>
        <x:v>80</x:v>
      </x:c>
      <x:c r="BN27" s="34" t="n">
        <x:f>$B$11*(($A$1066)*$C27/$B$12*$B$7+(1-$A$1066)*$D27/$B$12*$C$7)</x:f>
        <x:v>100.00000000000001</x:v>
      </x:c>
      <x:c r="BO27" s="34" t="n">
        <x:f>$B$11*(($A$1067)*$C27/$B$12*$B$7+(1-$A$1067)*$D27/$B$12*$C$7)</x:f>
        <x:v>120</x:v>
      </x:c>
      <x:c r="BP27" s="34" t="n">
        <x:f>$B$11*(($A$1068)*$C27/$B$12*$B$7+(1-$A$1068)*$D27/$B$12*$C$7)</x:f>
        <x:v>139.99999999999997</x:v>
      </x:c>
      <x:c r="BQ27" s="34" t="n">
        <x:f>$B$11*(($A$1069)*$C27/$B$12*$B$7+(1-$A$1069)*$D27/$B$12*$C$7)</x:f>
        <x:v>160</x:v>
      </x:c>
      <x:c r="BR27" s="34" t="n">
        <x:f>$B$11*(($A$1070)*$C27/$B$12*$B$7+(1-$A$1070)*$D27/$B$12*$C$7)</x:f>
        <x:v>180</x:v>
      </x:c>
      <x:c r="BS27" s="34" t="n">
        <x:f>$B$11*(($A$1071)*$C27/$B$12*$B$7+(1-$A$1071)*$D27/$B$12*$C$7)</x:f>
        <x:v>200.00000000000003</x:v>
      </x:c>
      <x:c r="BT27" s="34" t="n">
        <x:f>$B$11*(($A$1072)*$C27/$B$12*$B$7+(1-$A$1072)*$D27/$B$12*$C$7)</x:f>
        <x:v>220.00000000000006</x:v>
      </x:c>
      <x:c r="BU27" s="34" t="n">
        <x:f>$B$11*(($A$1073)*$C27/$B$12*$B$7+(1-$A$1073)*$D27/$B$12*$C$7)</x:f>
        <x:v>240</x:v>
      </x:c>
      <x:c r="BV27" s="34" t="n">
        <x:f>$B$11*(($A$1074)*$C27/$B$12*$B$7+(1-$A$1074)*$D27/$B$12*$C$7)</x:f>
        <x:v>260</x:v>
      </x:c>
      <x:c r="BW27" s="34" t="n">
        <x:f>$B$11*(($A$1075)*$C27/$B$12*$B$7+(1-$A$1075)*$D27/$B$12*$C$7)</x:f>
        <x:v>279.99999999999994</x:v>
      </x:c>
      <x:c r="BX27" s="34" t="n">
        <x:f>$B$11*(($A$1076)*$C27/$B$12*$B$7+(1-$A$1076)*$D27/$B$12*$C$7)</x:f>
        <x:v>300</x:v>
      </x:c>
      <x:c r="BY27" s="34" t="n">
        <x:f>$B$11*(($A$1077)*$C27/$B$12*$B$7+(1-$A$1077)*$D27/$B$12*$C$7)</x:f>
        <x:v>320</x:v>
      </x:c>
      <x:c r="BZ27" s="34" t="n">
        <x:f>$B$11*(($A$1078)*$C27/$B$12*$B$7+(1-$A$1078)*$D27/$B$12*$C$7)</x:f>
        <x:v>339.99999999999994</x:v>
      </x:c>
      <x:c r="CA27" s="34" t="n">
        <x:f>$B$11*(($A$1079)*$C27/$B$12*$B$7+(1-$A$1079)*$D27/$B$12*$C$7)</x:f>
        <x:v>360</x:v>
      </x:c>
      <x:c r="CB27" s="34" t="n">
        <x:f>$B$11*(($A$1080)*$C27/$B$12*$B$7+(1-$A$1080)*$D27/$B$12*$C$7)</x:f>
        <x:v>380.00000000000006</x:v>
      </x:c>
      <x:c r="CC27" s="34" t="n">
        <x:f>$B$11*(($A$1081)*$C27/$B$12*$B$7+(1-$A$1081)*$D27/$B$12*$C$7)</x:f>
        <x:v>400.00000000000006</x:v>
      </x:c>
      <x:c r="CE27" s="32" t="n">
        <x:f>ROUND(MIN($G$25:$G$1024)+(MAX($G$25:$G$1024)-MIN($G$25:$G$1024))*3/15,0)</x:f>
        <x:v>360.0</x:v>
      </x:c>
      <x:c r="CF27" s="1" t="n">
        <x:f>COUNTIFS($G$25:$G$1024,"&lt;="&amp;CE27)-COUNTIFS($G$25:$G$1024,"&lt;="&amp;CE26)</x:f>
        <x:v>190</x:v>
      </x:c>
    </x:row>
    <x:row r="28" ht="23" customHeight="1">
      <x:c r="A28" s="1" t="n">
        <x:v>4</x:v>
      </x:c>
      <x:c r="B28" s="39" t="n">
        <x:v>-0.405669959742992</x:v>
      </x:c>
      <x:c r="C28" s="1" t="n">
        <x:f>SUM(AM28:AV28)</x:f>
        <x:v>0</x:v>
      </x:c>
      <x:c r="D28" s="1" t="n">
        <x:f>SUM(AW28:BF28)</x:f>
        <x:v>0</x:v>
      </x:c>
      <x:c r="E28" s="17" t="n">
        <x:f>(1-C28/$B$12)*$B$8-C28/$B$12*$B$7</x:f>
        <x:v>0.05</x:v>
      </x:c>
      <x:c r="F28" s="17" t="n">
        <x:f>(1-D28/$B$12)*$C$8-D28/$B$12*$C$7</x:f>
        <x:v>0.09</x:v>
      </x:c>
      <x:c r="G28" s="32" t="n">
        <x:f>$B$11*($B$10*C28/$B$12*$B$7+(1-$B$10)*D28/$B$12*$C$7)</x:f>
        <x:v>0</x:v>
      </x:c>
      <x:c r="H28" s="17" t="n">
        <x:f>$B$10*E28+(1-$B$10)*F28</x:f>
        <x:v>0.07</x:v>
      </x:c>
      <x:c r="I28" s="1"/>
      <x:c r="J28" s="1"/>
      <x:c r="K28" s="1"/>
      <x:c r="L28" s="1"/>
      <x:c r="M28" s="1"/>
      <x:c r="N28" s="1"/>
      <x:c r="O28" s="1"/>
      <x:c r="P28" s="1"/>
      <x:c r="Q28" s="34"/>
      <x:c r="R28" s="39" t="n">
        <x:v>-1.3174321236565238</x:v>
      </x:c>
      <x:c r="S28" s="39" t="n">
        <x:v>0.4942003191103471</x:v>
      </x:c>
      <x:c r="T28" s="39" t="n">
        <x:v>0.49447542910087044</x:v>
      </x:c>
      <x:c r="U28" s="39" t="n">
        <x:v>-0.4453859631208006</x:v>
      </x:c>
      <x:c r="V28" s="39" t="n">
        <x:v>-0.5690262118596315</x:v>
      </x:c>
      <x:c r="W28" s="39" t="n">
        <x:v>-0.7631130834247519</x:v>
      </x:c>
      <x:c r="X28" s="39" t="n">
        <x:v>0.8947843043081735</x:v>
      </x:c>
      <x:c r="Y28" s="39" t="n">
        <x:v>-1.2930299220994066</x:v>
      </x:c>
      <x:c r="Z28" s="39" t="n">
        <x:v>0.06145337786276397</x:v>
      </x:c>
      <x:c r="AA28" s="39" t="n">
        <x:v>-0.4302771175937545</x:v>
      </x:c>
      <x:c r="AB28" s="39" t="n">
        <x:v>-0.8014424414494086</x:v>
      </x:c>
      <x:c r="AC28" s="39" t="n">
        <x:v>-0.31492561958076104</x:v>
      </x:c>
      <x:c r="AD28" s="39" t="n">
        <x:v>0.7976814384833372</x:v>
      </x:c>
      <x:c r="AE28" s="39" t="n">
        <x:v>0.4487254983223036</x:v>
      </x:c>
      <x:c r="AF28" s="39" t="n">
        <x:v>0.6085762140338953</x:v>
      </x:c>
      <x:c r="AG28" s="39" t="n">
        <x:v>-0.49491000432565285</x:v>
      </x:c>
      <x:c r="AH28" s="39" t="n">
        <x:v>1.4623009093585833</x:v>
      </x:c>
      <x:c r="AI28" s="39" t="n">
        <x:v>-0.5880612175216857</x:v>
      </x:c>
      <x:c r="AJ28" s="39" t="n">
        <x:v>0.04061483791988022</x:v>
      </x:c>
      <x:c r="AK28" s="39" t="n">
        <x:v>0.0434106926760727</x:v>
      </x:c>
      <x:c r="AL28" s="34"/>
      <x:c r="AM28" s="34" t="n">
        <x:f>IF(SQRT($B$9)*$B28+SQRT(1-$B$9)*R28&lt;_xlfn.NORM.S.INV($B$6),1,0)</x:f>
        <x:v>0</x:v>
      </x:c>
      <x:c r="AN28" s="34" t="n">
        <x:f>IF(SQRT($B$9)*$B28+SQRT(1-$B$9)*S28&lt;_xlfn.NORM.S.INV($B$6),1,0)</x:f>
        <x:v>0</x:v>
      </x:c>
      <x:c r="AO28" s="34" t="n">
        <x:f>IF(SQRT($B$9)*$B28+SQRT(1-$B$9)*T28&lt;_xlfn.NORM.S.INV($B$6),1,0)</x:f>
        <x:v>0</x:v>
      </x:c>
      <x:c r="AP28" s="34" t="n">
        <x:f>IF(SQRT($B$9)*$B28+SQRT(1-$B$9)*U28&lt;_xlfn.NORM.S.INV($B$6),1,0)</x:f>
        <x:v>0</x:v>
      </x:c>
      <x:c r="AQ28" s="34" t="n">
        <x:f>IF(SQRT($B$9)*$B28+SQRT(1-$B$9)*V28&lt;_xlfn.NORM.S.INV($B$6),1,0)</x:f>
        <x:v>0</x:v>
      </x:c>
      <x:c r="AR28" s="34" t="n">
        <x:f>IF(SQRT($B$9)*$B28+SQRT(1-$B$9)*W28&lt;_xlfn.NORM.S.INV($B$6),1,0)</x:f>
        <x:v>0</x:v>
      </x:c>
      <x:c r="AS28" s="34" t="n">
        <x:f>IF(SQRT($B$9)*$B28+SQRT(1-$B$9)*X28&lt;_xlfn.NORM.S.INV($B$6),1,0)</x:f>
        <x:v>0</x:v>
      </x:c>
      <x:c r="AT28" s="34" t="n">
        <x:f>IF(SQRT($B$9)*$B28+SQRT(1-$B$9)*Y28&lt;_xlfn.NORM.S.INV($B$6),1,0)</x:f>
        <x:v>0</x:v>
      </x:c>
      <x:c r="AU28" s="34" t="n">
        <x:f>IF(SQRT($B$9)*$B28+SQRT(1-$B$9)*Z28&lt;_xlfn.NORM.S.INV($B$6),1,0)</x:f>
        <x:v>0</x:v>
      </x:c>
      <x:c r="AV28" s="34" t="n">
        <x:f>IF(SQRT($B$9)*$B28+SQRT(1-$B$9)*AA28&lt;_xlfn.NORM.S.INV($B$6),1,0)</x:f>
        <x:v>0</x:v>
      </x:c>
      <x:c r="AW28" s="34" t="n">
        <x:f>IF(SQRT($C$9)*$B28+SQRT(1-$C$9)*AB28&lt;_xlfn.NORM.S.INV($C$6),1,0)</x:f>
        <x:v>0</x:v>
      </x:c>
      <x:c r="AX28" s="34" t="n">
        <x:f>IF(SQRT($C$9)*$B28+SQRT(1-$C$9)*AC28&lt;_xlfn.NORM.S.INV($C$6),1,0)</x:f>
        <x:v>0</x:v>
      </x:c>
      <x:c r="AY28" s="34" t="n">
        <x:f>IF(SQRT($C$9)*$B28+SQRT(1-$C$9)*AD28&lt;_xlfn.NORM.S.INV($C$6),1,0)</x:f>
        <x:v>0</x:v>
      </x:c>
      <x:c r="AZ28" s="34" t="n">
        <x:f>IF(SQRT($C$9)*$B28+SQRT(1-$C$9)*AE28&lt;_xlfn.NORM.S.INV($C$6),1,0)</x:f>
        <x:v>0</x:v>
      </x:c>
      <x:c r="BA28" s="34" t="n">
        <x:f>IF(SQRT($C$9)*$B28+SQRT(1-$C$9)*AF28&lt;_xlfn.NORM.S.INV($C$6),1,0)</x:f>
        <x:v>0</x:v>
      </x:c>
      <x:c r="BB28" s="34" t="n">
        <x:f>IF(SQRT($C$9)*$B28+SQRT(1-$C$9)*AG28&lt;_xlfn.NORM.S.INV($C$6),1,0)</x:f>
        <x:v>0</x:v>
      </x:c>
      <x:c r="BC28" s="34" t="n">
        <x:f>IF(SQRT($C$9)*$B28+SQRT(1-$C$9)*AH28&lt;_xlfn.NORM.S.INV($C$6),1,0)</x:f>
        <x:v>0</x:v>
      </x:c>
      <x:c r="BD28" s="34" t="n">
        <x:f>IF(SQRT($C$9)*$B28+SQRT(1-$C$9)*AI28&lt;_xlfn.NORM.S.INV($C$6),1,0)</x:f>
        <x:v>0</x:v>
      </x:c>
      <x:c r="BE28" s="34" t="n">
        <x:f>IF(SQRT($C$9)*$B28+SQRT(1-$C$9)*AJ28&lt;_xlfn.NORM.S.INV($C$6),1,0)</x:f>
        <x:v>0</x:v>
      </x:c>
      <x:c r="BF28" s="34" t="n">
        <x:f>IF(SQRT($C$9)*$B28+SQRT(1-$C$9)*AK28&lt;_xlfn.NORM.S.INV($C$6),1,0)</x:f>
        <x:v>0</x:v>
      </x:c>
      <x:c r="BG28" s="34"/>
      <x:c r="BH28" s="34"/>
      <x:c r="BI28" s="34" t="n">
        <x:f>$B$11*(($A$1061)*$C28/$B$12*$B$7+(1-$A$1061)*$D28/$B$12*$C$7)</x:f>
        <x:v>0</x:v>
      </x:c>
      <x:c r="BJ28" s="34" t="n">
        <x:f>$B$11*(($A$1062)*$C28/$B$12*$B$7+(1-$A$1062)*$D28/$B$12*$C$7)</x:f>
        <x:v>0</x:v>
      </x:c>
      <x:c r="BK28" s="34" t="n">
        <x:f>$B$11*(($A$1063)*$C28/$B$12*$B$7+(1-$A$1063)*$D28/$B$12*$C$7)</x:f>
        <x:v>0</x:v>
      </x:c>
      <x:c r="BL28" s="34" t="n">
        <x:f>$B$11*(($A$1064)*$C28/$B$12*$B$7+(1-$A$1064)*$D28/$B$12*$C$7)</x:f>
        <x:v>0</x:v>
      </x:c>
      <x:c r="BM28" s="34" t="n">
        <x:f>$B$11*(($A$1065)*$C28/$B$12*$B$7+(1-$A$1065)*$D28/$B$12*$C$7)</x:f>
        <x:v>0</x:v>
      </x:c>
      <x:c r="BN28" s="34" t="n">
        <x:f>$B$11*(($A$1066)*$C28/$B$12*$B$7+(1-$A$1066)*$D28/$B$12*$C$7)</x:f>
        <x:v>0</x:v>
      </x:c>
      <x:c r="BO28" s="34" t="n">
        <x:f>$B$11*(($A$1067)*$C28/$B$12*$B$7+(1-$A$1067)*$D28/$B$12*$C$7)</x:f>
        <x:v>0</x:v>
      </x:c>
      <x:c r="BP28" s="34" t="n">
        <x:f>$B$11*(($A$1068)*$C28/$B$12*$B$7+(1-$A$1068)*$D28/$B$12*$C$7)</x:f>
        <x:v>0</x:v>
      </x:c>
      <x:c r="BQ28" s="34" t="n">
        <x:f>$B$11*(($A$1069)*$C28/$B$12*$B$7+(1-$A$1069)*$D28/$B$12*$C$7)</x:f>
        <x:v>0</x:v>
      </x:c>
      <x:c r="BR28" s="34" t="n">
        <x:f>$B$11*(($A$1070)*$C28/$B$12*$B$7+(1-$A$1070)*$D28/$B$12*$C$7)</x:f>
        <x:v>0</x:v>
      </x:c>
      <x:c r="BS28" s="34" t="n">
        <x:f>$B$11*(($A$1071)*$C28/$B$12*$B$7+(1-$A$1071)*$D28/$B$12*$C$7)</x:f>
        <x:v>0</x:v>
      </x:c>
      <x:c r="BT28" s="34" t="n">
        <x:f>$B$11*(($A$1072)*$C28/$B$12*$B$7+(1-$A$1072)*$D28/$B$12*$C$7)</x:f>
        <x:v>0</x:v>
      </x:c>
      <x:c r="BU28" s="34" t="n">
        <x:f>$B$11*(($A$1073)*$C28/$B$12*$B$7+(1-$A$1073)*$D28/$B$12*$C$7)</x:f>
        <x:v>0</x:v>
      </x:c>
      <x:c r="BV28" s="34" t="n">
        <x:f>$B$11*(($A$1074)*$C28/$B$12*$B$7+(1-$A$1074)*$D28/$B$12*$C$7)</x:f>
        <x:v>0</x:v>
      </x:c>
      <x:c r="BW28" s="34" t="n">
        <x:f>$B$11*(($A$1075)*$C28/$B$12*$B$7+(1-$A$1075)*$D28/$B$12*$C$7)</x:f>
        <x:v>0</x:v>
      </x:c>
      <x:c r="BX28" s="34" t="n">
        <x:f>$B$11*(($A$1076)*$C28/$B$12*$B$7+(1-$A$1076)*$D28/$B$12*$C$7)</x:f>
        <x:v>0</x:v>
      </x:c>
      <x:c r="BY28" s="34" t="n">
        <x:f>$B$11*(($A$1077)*$C28/$B$12*$B$7+(1-$A$1077)*$D28/$B$12*$C$7)</x:f>
        <x:v>0</x:v>
      </x:c>
      <x:c r="BZ28" s="34" t="n">
        <x:f>$B$11*(($A$1078)*$C28/$B$12*$B$7+(1-$A$1078)*$D28/$B$12*$C$7)</x:f>
        <x:v>0</x:v>
      </x:c>
      <x:c r="CA28" s="34" t="n">
        <x:f>$B$11*(($A$1079)*$C28/$B$12*$B$7+(1-$A$1079)*$D28/$B$12*$C$7)</x:f>
        <x:v>0</x:v>
      </x:c>
      <x:c r="CB28" s="34" t="n">
        <x:f>$B$11*(($A$1080)*$C28/$B$12*$B$7+(1-$A$1080)*$D28/$B$12*$C$7)</x:f>
        <x:v>0</x:v>
      </x:c>
      <x:c r="CC28" s="34" t="n">
        <x:f>$B$11*(($A$1081)*$C28/$B$12*$B$7+(1-$A$1081)*$D28/$B$12*$C$7)</x:f>
        <x:v>0</x:v>
      </x:c>
      <x:c r="CE28" s="32" t="n">
        <x:f>ROUND(MIN($G$25:$G$1024)+(MAX($G$25:$G$1024)-MIN($G$25:$G$1024))*4/15,0)</x:f>
        <x:v>480.0</x:v>
      </x:c>
      <x:c r="CF28" s="1" t="n">
        <x:f>COUNTIFS($G$25:$G$1024,"&lt;="&amp;CE28)-COUNTIFS($G$25:$G$1024,"&lt;="&amp;CE27)</x:f>
        <x:v>1</x:v>
      </x:c>
    </x:row>
    <x:row r="29" ht="23" customHeight="1">
      <x:c r="A29" s="1" t="n">
        <x:v>5</x:v>
      </x:c>
      <x:c r="B29" s="39" t="n">
        <x:v>0.9505658399239078</x:v>
      </x:c>
      <x:c r="C29" s="1" t="n">
        <x:f>SUM(AM29:AV29)</x:f>
        <x:v>0</x:v>
      </x:c>
      <x:c r="D29" s="1" t="n">
        <x:f>SUM(AW29:BF29)</x:f>
        <x:v>0</x:v>
      </x:c>
      <x:c r="E29" s="17" t="n">
        <x:f>(1-C29/$B$12)*$B$8-C29/$B$12*$B$7</x:f>
        <x:v>0.05</x:v>
      </x:c>
      <x:c r="F29" s="17" t="n">
        <x:f>(1-D29/$B$12)*$C$8-D29/$B$12*$C$7</x:f>
        <x:v>0.09</x:v>
      </x:c>
      <x:c r="G29" s="32" t="n">
        <x:f>$B$11*($B$10*C29/$B$12*$B$7+(1-$B$10)*D29/$B$12*$C$7)</x:f>
        <x:v>0</x:v>
      </x:c>
      <x:c r="H29" s="17" t="n">
        <x:f>$B$10*E29+(1-$B$10)*F29</x:f>
        <x:v>0.07</x:v>
      </x:c>
      <x:c r="I29" s="1"/>
      <x:c r="J29" s="1"/>
      <x:c r="K29" s="1"/>
      <x:c r="L29" s="1"/>
      <x:c r="M29" s="1"/>
      <x:c r="N29" s="1"/>
      <x:c r="O29" s="1"/>
      <x:c r="P29" s="1"/>
      <x:c r="Q29" s="34"/>
      <x:c r="R29" s="39" t="n">
        <x:v>0.20188509088108292</x:v>
      </x:c>
      <x:c r="S29" s="39" t="n">
        <x:v>-0.38249050191089556</x:v>
      </x:c>
      <x:c r="T29" s="39" t="n">
        <x:v>0.5408300528231869</x:v>
      </x:c>
      <x:c r="U29" s="39" t="n">
        <x:v>-1.0052814200806133</x:v>
      </x:c>
      <x:c r="V29" s="39" t="n">
        <x:v>0.0856917340088515</x:v>
      </x:c>
      <x:c r="W29" s="39" t="n">
        <x:v>0.7367070260307406</x:v>
      </x:c>
      <x:c r="X29" s="39" t="n">
        <x:v>-0.5302883086093908</x:v>
      </x:c>
      <x:c r="Y29" s="39" t="n">
        <x:v>1.1344030177828461</x:v>
      </x:c>
      <x:c r="Z29" s="39" t="n">
        <x:v>0.025601058157335536</x:v>
      </x:c>
      <x:c r="AA29" s="39" t="n">
        <x:v>-0.29413718364492786</x:v>
      </x:c>
      <x:c r="AB29" s="39" t="n">
        <x:v>-0.6706430330781267</x:v>
      </x:c>
      <x:c r="AC29" s="39" t="n">
        <x:v>0.2918178111515794</x:v>
      </x:c>
      <x:c r="AD29" s="39" t="n">
        <x:v>0.07729728257385737</x:v>
      </x:c>
      <x:c r="AE29" s="39" t="n">
        <x:v>1.2157915947579323</x:v>
      </x:c>
      <x:c r="AF29" s="39" t="n">
        <x:v>-0.9265510991145696</x:v>
      </x:c>
      <x:c r="AG29" s="39" t="n">
        <x:v>-0.6355490489372596</x:v>
      </x:c>
      <x:c r="AH29" s="39" t="n">
        <x:v>0.46379819586445975</x:v>
      </x:c>
      <x:c r="AI29" s="39" t="n">
        <x:v>0.8443833434718825</x:v>
      </x:c>
      <x:c r="AJ29" s="39" t="n">
        <x:v>-0.3164555899307685</x:v>
      </x:c>
      <x:c r="AK29" s="39" t="n">
        <x:v>0.4288828060051947</x:v>
      </x:c>
      <x:c r="AL29" s="34"/>
      <x:c r="AM29" s="34" t="n">
        <x:f>IF(SQRT($B$9)*$B29+SQRT(1-$B$9)*R29&lt;_xlfn.NORM.S.INV($B$6),1,0)</x:f>
        <x:v>0</x:v>
      </x:c>
      <x:c r="AN29" s="34" t="n">
        <x:f>IF(SQRT($B$9)*$B29+SQRT(1-$B$9)*S29&lt;_xlfn.NORM.S.INV($B$6),1,0)</x:f>
        <x:v>0</x:v>
      </x:c>
      <x:c r="AO29" s="34" t="n">
        <x:f>IF(SQRT($B$9)*$B29+SQRT(1-$B$9)*T29&lt;_xlfn.NORM.S.INV($B$6),1,0)</x:f>
        <x:v>0</x:v>
      </x:c>
      <x:c r="AP29" s="34" t="n">
        <x:f>IF(SQRT($B$9)*$B29+SQRT(1-$B$9)*U29&lt;_xlfn.NORM.S.INV($B$6),1,0)</x:f>
        <x:v>0</x:v>
      </x:c>
      <x:c r="AQ29" s="34" t="n">
        <x:f>IF(SQRT($B$9)*$B29+SQRT(1-$B$9)*V29&lt;_xlfn.NORM.S.INV($B$6),1,0)</x:f>
        <x:v>0</x:v>
      </x:c>
      <x:c r="AR29" s="34" t="n">
        <x:f>IF(SQRT($B$9)*$B29+SQRT(1-$B$9)*W29&lt;_xlfn.NORM.S.INV($B$6),1,0)</x:f>
        <x:v>0</x:v>
      </x:c>
      <x:c r="AS29" s="34" t="n">
        <x:f>IF(SQRT($B$9)*$B29+SQRT(1-$B$9)*X29&lt;_xlfn.NORM.S.INV($B$6),1,0)</x:f>
        <x:v>0</x:v>
      </x:c>
      <x:c r="AT29" s="34" t="n">
        <x:f>IF(SQRT($B$9)*$B29+SQRT(1-$B$9)*Y29&lt;_xlfn.NORM.S.INV($B$6),1,0)</x:f>
        <x:v>0</x:v>
      </x:c>
      <x:c r="AU29" s="34" t="n">
        <x:f>IF(SQRT($B$9)*$B29+SQRT(1-$B$9)*Z29&lt;_xlfn.NORM.S.INV($B$6),1,0)</x:f>
        <x:v>0</x:v>
      </x:c>
      <x:c r="AV29" s="34" t="n">
        <x:f>IF(SQRT($B$9)*$B29+SQRT(1-$B$9)*AA29&lt;_xlfn.NORM.S.INV($B$6),1,0)</x:f>
        <x:v>0</x:v>
      </x:c>
      <x:c r="AW29" s="34" t="n">
        <x:f>IF(SQRT($C$9)*$B29+SQRT(1-$C$9)*AB29&lt;_xlfn.NORM.S.INV($C$6),1,0)</x:f>
        <x:v>0</x:v>
      </x:c>
      <x:c r="AX29" s="34" t="n">
        <x:f>IF(SQRT($C$9)*$B29+SQRT(1-$C$9)*AC29&lt;_xlfn.NORM.S.INV($C$6),1,0)</x:f>
        <x:v>0</x:v>
      </x:c>
      <x:c r="AY29" s="34" t="n">
        <x:f>IF(SQRT($C$9)*$B29+SQRT(1-$C$9)*AD29&lt;_xlfn.NORM.S.INV($C$6),1,0)</x:f>
        <x:v>0</x:v>
      </x:c>
      <x:c r="AZ29" s="34" t="n">
        <x:f>IF(SQRT($C$9)*$B29+SQRT(1-$C$9)*AE29&lt;_xlfn.NORM.S.INV($C$6),1,0)</x:f>
        <x:v>0</x:v>
      </x:c>
      <x:c r="BA29" s="34" t="n">
        <x:f>IF(SQRT($C$9)*$B29+SQRT(1-$C$9)*AF29&lt;_xlfn.NORM.S.INV($C$6),1,0)</x:f>
        <x:v>0</x:v>
      </x:c>
      <x:c r="BB29" s="34" t="n">
        <x:f>IF(SQRT($C$9)*$B29+SQRT(1-$C$9)*AG29&lt;_xlfn.NORM.S.INV($C$6),1,0)</x:f>
        <x:v>0</x:v>
      </x:c>
      <x:c r="BC29" s="34" t="n">
        <x:f>IF(SQRT($C$9)*$B29+SQRT(1-$C$9)*AH29&lt;_xlfn.NORM.S.INV($C$6),1,0)</x:f>
        <x:v>0</x:v>
      </x:c>
      <x:c r="BD29" s="34" t="n">
        <x:f>IF(SQRT($C$9)*$B29+SQRT(1-$C$9)*AI29&lt;_xlfn.NORM.S.INV($C$6),1,0)</x:f>
        <x:v>0</x:v>
      </x:c>
      <x:c r="BE29" s="34" t="n">
        <x:f>IF(SQRT($C$9)*$B29+SQRT(1-$C$9)*AJ29&lt;_xlfn.NORM.S.INV($C$6),1,0)</x:f>
        <x:v>0</x:v>
      </x:c>
      <x:c r="BF29" s="34" t="n">
        <x:f>IF(SQRT($C$9)*$B29+SQRT(1-$C$9)*AK29&lt;_xlfn.NORM.S.INV($C$6),1,0)</x:f>
        <x:v>0</x:v>
      </x:c>
      <x:c r="BG29" s="34"/>
      <x:c r="BH29" s="34"/>
      <x:c r="BI29" s="34" t="n">
        <x:f>$B$11*(($A$1061)*$C29/$B$12*$B$7+(1-$A$1061)*$D29/$B$12*$C$7)</x:f>
        <x:v>0</x:v>
      </x:c>
      <x:c r="BJ29" s="34" t="n">
        <x:f>$B$11*(($A$1062)*$C29/$B$12*$B$7+(1-$A$1062)*$D29/$B$12*$C$7)</x:f>
        <x:v>0</x:v>
      </x:c>
      <x:c r="BK29" s="34" t="n">
        <x:f>$B$11*(($A$1063)*$C29/$B$12*$B$7+(1-$A$1063)*$D29/$B$12*$C$7)</x:f>
        <x:v>0</x:v>
      </x:c>
      <x:c r="BL29" s="34" t="n">
        <x:f>$B$11*(($A$1064)*$C29/$B$12*$B$7+(1-$A$1064)*$D29/$B$12*$C$7)</x:f>
        <x:v>0</x:v>
      </x:c>
      <x:c r="BM29" s="34" t="n">
        <x:f>$B$11*(($A$1065)*$C29/$B$12*$B$7+(1-$A$1065)*$D29/$B$12*$C$7)</x:f>
        <x:v>0</x:v>
      </x:c>
      <x:c r="BN29" s="34" t="n">
        <x:f>$B$11*(($A$1066)*$C29/$B$12*$B$7+(1-$A$1066)*$D29/$B$12*$C$7)</x:f>
        <x:v>0</x:v>
      </x:c>
      <x:c r="BO29" s="34" t="n">
        <x:f>$B$11*(($A$1067)*$C29/$B$12*$B$7+(1-$A$1067)*$D29/$B$12*$C$7)</x:f>
        <x:v>0</x:v>
      </x:c>
      <x:c r="BP29" s="34" t="n">
        <x:f>$B$11*(($A$1068)*$C29/$B$12*$B$7+(1-$A$1068)*$D29/$B$12*$C$7)</x:f>
        <x:v>0</x:v>
      </x:c>
      <x:c r="BQ29" s="34" t="n">
        <x:f>$B$11*(($A$1069)*$C29/$B$12*$B$7+(1-$A$1069)*$D29/$B$12*$C$7)</x:f>
        <x:v>0</x:v>
      </x:c>
      <x:c r="BR29" s="34" t="n">
        <x:f>$B$11*(($A$1070)*$C29/$B$12*$B$7+(1-$A$1070)*$D29/$B$12*$C$7)</x:f>
        <x:v>0</x:v>
      </x:c>
      <x:c r="BS29" s="34" t="n">
        <x:f>$B$11*(($A$1071)*$C29/$B$12*$B$7+(1-$A$1071)*$D29/$B$12*$C$7)</x:f>
        <x:v>0</x:v>
      </x:c>
      <x:c r="BT29" s="34" t="n">
        <x:f>$B$11*(($A$1072)*$C29/$B$12*$B$7+(1-$A$1072)*$D29/$B$12*$C$7)</x:f>
        <x:v>0</x:v>
      </x:c>
      <x:c r="BU29" s="34" t="n">
        <x:f>$B$11*(($A$1073)*$C29/$B$12*$B$7+(1-$A$1073)*$D29/$B$12*$C$7)</x:f>
        <x:v>0</x:v>
      </x:c>
      <x:c r="BV29" s="34" t="n">
        <x:f>$B$11*(($A$1074)*$C29/$B$12*$B$7+(1-$A$1074)*$D29/$B$12*$C$7)</x:f>
        <x:v>0</x:v>
      </x:c>
      <x:c r="BW29" s="34" t="n">
        <x:f>$B$11*(($A$1075)*$C29/$B$12*$B$7+(1-$A$1075)*$D29/$B$12*$C$7)</x:f>
        <x:v>0</x:v>
      </x:c>
      <x:c r="BX29" s="34" t="n">
        <x:f>$B$11*(($A$1076)*$C29/$B$12*$B$7+(1-$A$1076)*$D29/$B$12*$C$7)</x:f>
        <x:v>0</x:v>
      </x:c>
      <x:c r="BY29" s="34" t="n">
        <x:f>$B$11*(($A$1077)*$C29/$B$12*$B$7+(1-$A$1077)*$D29/$B$12*$C$7)</x:f>
        <x:v>0</x:v>
      </x:c>
      <x:c r="BZ29" s="34" t="n">
        <x:f>$B$11*(($A$1078)*$C29/$B$12*$B$7+(1-$A$1078)*$D29/$B$12*$C$7)</x:f>
        <x:v>0</x:v>
      </x:c>
      <x:c r="CA29" s="34" t="n">
        <x:f>$B$11*(($A$1079)*$C29/$B$12*$B$7+(1-$A$1079)*$D29/$B$12*$C$7)</x:f>
        <x:v>0</x:v>
      </x:c>
      <x:c r="CB29" s="34" t="n">
        <x:f>$B$11*(($A$1080)*$C29/$B$12*$B$7+(1-$A$1080)*$D29/$B$12*$C$7)</x:f>
        <x:v>0</x:v>
      </x:c>
      <x:c r="CC29" s="34" t="n">
        <x:f>$B$11*(($A$1081)*$C29/$B$12*$B$7+(1-$A$1081)*$D29/$B$12*$C$7)</x:f>
        <x:v>0</x:v>
      </x:c>
      <x:c r="CE29" s="32" t="n">
        <x:f>ROUND(MIN($G$25:$G$1024)+(MAX($G$25:$G$1024)-MIN($G$25:$G$1024))*5/15,0)</x:f>
        <x:v>600.0</x:v>
      </x:c>
      <x:c r="CF29" s="1" t="n">
        <x:f>COUNTIFS($G$25:$G$1024,"&lt;="&amp;CE29)-COUNTIFS($G$25:$G$1024,"&lt;="&amp;CE28)</x:f>
        <x:v>92</x:v>
      </x:c>
    </x:row>
    <x:row r="30" ht="23" customHeight="1">
      <x:c r="A30" s="1" t="n">
        <x:v>6</x:v>
      </x:c>
      <x:c r="B30" s="39" t="n">
        <x:v>-0.2228619519719028</x:v>
      </x:c>
      <x:c r="C30" s="1" t="n">
        <x:f>SUM(AM30:AV30)</x:f>
        <x:v>0</x:v>
      </x:c>
      <x:c r="D30" s="1" t="n">
        <x:f>SUM(AW30:BF30)</x:f>
        <x:v>1</x:v>
      </x:c>
      <x:c r="E30" s="17" t="n">
        <x:f>(1-C30/$B$12)*$B$8-C30/$B$12*$B$7</x:f>
        <x:v>0.05</x:v>
      </x:c>
      <x:c r="F30" s="17" t="n">
        <x:f>(1-D30/$B$12)*$C$8-D30/$B$12*$C$7</x:f>
        <x:v>0.021000000000000005</x:v>
      </x:c>
      <x:c r="G30" s="32" t="n">
        <x:f>$B$11*($B$10*C30/$B$12*$B$7+(1-$B$10)*D30/$B$12*$C$7)</x:f>
        <x:v>300</x:v>
      </x:c>
      <x:c r="H30" s="17" t="n">
        <x:f>$B$10*E30+(1-$B$10)*F30</x:f>
        <x:v>0.035500000000000004</x:v>
      </x:c>
      <x:c r="I30" s="1"/>
      <x:c r="J30" s="1"/>
      <x:c r="K30" s="1"/>
      <x:c r="L30" s="1"/>
      <x:c r="M30" s="1"/>
      <x:c r="N30" s="1"/>
      <x:c r="O30" s="1"/>
      <x:c r="P30" s="1"/>
      <x:c r="Q30" s="34"/>
      <x:c r="R30" s="39" t="n">
        <x:v>-0.74462644566637</x:v>
      </x:c>
      <x:c r="S30" s="39" t="n">
        <x:v>-0.6228346930127109</x:v>
      </x:c>
      <x:c r="T30" s="39" t="n">
        <x:v>1.7540457859770806</x:v>
      </x:c>
      <x:c r="U30" s="39" t="n">
        <x:v>-0.10227280351929548</x:v>
      </x:c>
      <x:c r="V30" s="39" t="n">
        <x:v>0.290106869945062</x:v>
      </x:c>
      <x:c r="W30" s="39" t="n">
        <x:v>0.6176619853695616</x:v>
      </x:c>
      <x:c r="X30" s="39" t="n">
        <x:v>-0.3288276690480189</x:v>
      </x:c>
      <x:c r="Y30" s="39" t="n">
        <x:v>0.438788832261846</x:v>
      </x:c>
      <x:c r="Z30" s="39" t="n">
        <x:v>-0.8684067285316474</x:v>
      </x:c>
      <x:c r="AA30" s="39" t="n">
        <x:v>-0.026918350774706265</x:v>
      </x:c>
      <x:c r="AB30" s="39" t="n">
        <x:v>-0.29770745432319196</x:v>
      </x:c>
      <x:c r="AC30" s="39" t="n">
        <x:v>0.8671039319534405</x:v>
      </x:c>
      <x:c r="AD30" s="39" t="n">
        <x:v>-1.1982548895528042</x:v>
      </x:c>
      <x:c r="AE30" s="39" t="n">
        <x:v>1.2515390263403288</x:v>
      </x:c>
      <x:c r="AF30" s="39" t="n">
        <x:v>-1.1259813204675195</x:v>
      </x:c>
      <x:c r="AG30" s="39" t="n">
        <x:v>1.805128384596516</x:v>
      </x:c>
      <x:c r="AH30" s="39" t="n">
        <x:v>-1.0252615532345042</x:v>
      </x:c>
      <x:c r="AI30" s="39" t="n">
        <x:v>-1.8152287413179977</x:v>
      </x:c>
      <x:c r="AJ30" s="39" t="n">
        <x:v>-1.2301106134137125</x:v>
      </x:c>
      <x:c r="AK30" s="39" t="n">
        <x:v>-1.543548295353219</x:v>
      </x:c>
      <x:c r="AL30" s="34"/>
      <x:c r="AM30" s="34" t="n">
        <x:f>IF(SQRT($B$9)*$B30+SQRT(1-$B$9)*R30&lt;_xlfn.NORM.S.INV($B$6),1,0)</x:f>
        <x:v>0</x:v>
      </x:c>
      <x:c r="AN30" s="34" t="n">
        <x:f>IF(SQRT($B$9)*$B30+SQRT(1-$B$9)*S30&lt;_xlfn.NORM.S.INV($B$6),1,0)</x:f>
        <x:v>0</x:v>
      </x:c>
      <x:c r="AO30" s="34" t="n">
        <x:f>IF(SQRT($B$9)*$B30+SQRT(1-$B$9)*T30&lt;_xlfn.NORM.S.INV($B$6),1,0)</x:f>
        <x:v>0</x:v>
      </x:c>
      <x:c r="AP30" s="34" t="n">
        <x:f>IF(SQRT($B$9)*$B30+SQRT(1-$B$9)*U30&lt;_xlfn.NORM.S.INV($B$6),1,0)</x:f>
        <x:v>0</x:v>
      </x:c>
      <x:c r="AQ30" s="34" t="n">
        <x:f>IF(SQRT($B$9)*$B30+SQRT(1-$B$9)*V30&lt;_xlfn.NORM.S.INV($B$6),1,0)</x:f>
        <x:v>0</x:v>
      </x:c>
      <x:c r="AR30" s="34" t="n">
        <x:f>IF(SQRT($B$9)*$B30+SQRT(1-$B$9)*W30&lt;_xlfn.NORM.S.INV($B$6),1,0)</x:f>
        <x:v>0</x:v>
      </x:c>
      <x:c r="AS30" s="34" t="n">
        <x:f>IF(SQRT($B$9)*$B30+SQRT(1-$B$9)*X30&lt;_xlfn.NORM.S.INV($B$6),1,0)</x:f>
        <x:v>0</x:v>
      </x:c>
      <x:c r="AT30" s="34" t="n">
        <x:f>IF(SQRT($B$9)*$B30+SQRT(1-$B$9)*Y30&lt;_xlfn.NORM.S.INV($B$6),1,0)</x:f>
        <x:v>0</x:v>
      </x:c>
      <x:c r="AU30" s="34" t="n">
        <x:f>IF(SQRT($B$9)*$B30+SQRT(1-$B$9)*Z30&lt;_xlfn.NORM.S.INV($B$6),1,0)</x:f>
        <x:v>0</x:v>
      </x:c>
      <x:c r="AV30" s="34" t="n">
        <x:f>IF(SQRT($B$9)*$B30+SQRT(1-$B$9)*AA30&lt;_xlfn.NORM.S.INV($B$6),1,0)</x:f>
        <x:v>0</x:v>
      </x:c>
      <x:c r="AW30" s="34" t="n">
        <x:f>IF(SQRT($C$9)*$B30+SQRT(1-$C$9)*AB30&lt;_xlfn.NORM.S.INV($C$6),1,0)</x:f>
        <x:v>0</x:v>
      </x:c>
      <x:c r="AX30" s="34" t="n">
        <x:f>IF(SQRT($C$9)*$B30+SQRT(1-$C$9)*AC30&lt;_xlfn.NORM.S.INV($C$6),1,0)</x:f>
        <x:v>0</x:v>
      </x:c>
      <x:c r="AY30" s="34" t="n">
        <x:f>IF(SQRT($C$9)*$B30+SQRT(1-$C$9)*AD30&lt;_xlfn.NORM.S.INV($C$6),1,0)</x:f>
        <x:v>0</x:v>
      </x:c>
      <x:c r="AZ30" s="34" t="n">
        <x:f>IF(SQRT($C$9)*$B30+SQRT(1-$C$9)*AE30&lt;_xlfn.NORM.S.INV($C$6),1,0)</x:f>
        <x:v>0</x:v>
      </x:c>
      <x:c r="BA30" s="34" t="n">
        <x:f>IF(SQRT($C$9)*$B30+SQRT(1-$C$9)*AF30&lt;_xlfn.NORM.S.INV($C$6),1,0)</x:f>
        <x:v>0</x:v>
      </x:c>
      <x:c r="BB30" s="34" t="n">
        <x:f>IF(SQRT($C$9)*$B30+SQRT(1-$C$9)*AG30&lt;_xlfn.NORM.S.INV($C$6),1,0)</x:f>
        <x:v>0</x:v>
      </x:c>
      <x:c r="BC30" s="34" t="n">
        <x:f>IF(SQRT($C$9)*$B30+SQRT(1-$C$9)*AH30&lt;_xlfn.NORM.S.INV($C$6),1,0)</x:f>
        <x:v>0</x:v>
      </x:c>
      <x:c r="BD30" s="34" t="n">
        <x:f>IF(SQRT($C$9)*$B30+SQRT(1-$C$9)*AI30&lt;_xlfn.NORM.S.INV($C$6),1,0)</x:f>
        <x:v>1</x:v>
      </x:c>
      <x:c r="BE30" s="34" t="n">
        <x:f>IF(SQRT($C$9)*$B30+SQRT(1-$C$9)*AJ30&lt;_xlfn.NORM.S.INV($C$6),1,0)</x:f>
        <x:v>0</x:v>
      </x:c>
      <x:c r="BF30" s="34" t="n">
        <x:f>IF(SQRT($C$9)*$B30+SQRT(1-$C$9)*AK30&lt;_xlfn.NORM.S.INV($C$6),1,0)</x:f>
        <x:v>0</x:v>
      </x:c>
      <x:c r="BG30" s="34"/>
      <x:c r="BH30" s="34"/>
      <x:c r="BI30" s="34" t="n">
        <x:f>$B$11*(($A$1061)*$C30/$B$12*$B$7+(1-$A$1061)*$D30/$B$12*$C$7)</x:f>
        <x:v>600</x:v>
      </x:c>
      <x:c r="BJ30" s="34" t="n">
        <x:f>$B$11*(($A$1062)*$C30/$B$12*$B$7+(1-$A$1062)*$D30/$B$12*$C$7)</x:f>
        <x:v>570</x:v>
      </x:c>
      <x:c r="BK30" s="34" t="n">
        <x:f>$B$11*(($A$1063)*$C30/$B$12*$B$7+(1-$A$1063)*$D30/$B$12*$C$7)</x:f>
        <x:v>540</x:v>
      </x:c>
      <x:c r="BL30" s="34" t="n">
        <x:f>$B$11*(($A$1064)*$C30/$B$12*$B$7+(1-$A$1064)*$D30/$B$12*$C$7)</x:f>
        <x:v>509.99999999999994</x:v>
      </x:c>
      <x:c r="BM30" s="34" t="n">
        <x:f>$B$11*(($A$1065)*$C30/$B$12*$B$7+(1-$A$1065)*$D30/$B$12*$C$7)</x:f>
        <x:v>480</x:v>
      </x:c>
      <x:c r="BN30" s="34" t="n">
        <x:f>$B$11*(($A$1066)*$C30/$B$12*$B$7+(1-$A$1066)*$D30/$B$12*$C$7)</x:f>
        <x:v>450</x:v>
      </x:c>
      <x:c r="BO30" s="34" t="n">
        <x:f>$B$11*(($A$1067)*$C30/$B$12*$B$7+(1-$A$1067)*$D30/$B$12*$C$7)</x:f>
        <x:v>419.99999999999994</x:v>
      </x:c>
      <x:c r="BP30" s="34" t="n">
        <x:f>$B$11*(($A$1068)*$C30/$B$12*$B$7+(1-$A$1068)*$D30/$B$12*$C$7)</x:f>
        <x:v>390</x:v>
      </x:c>
      <x:c r="BQ30" s="34" t="n">
        <x:f>$B$11*(($A$1069)*$C30/$B$12*$B$7+(1-$A$1069)*$D30/$B$12*$C$7)</x:f>
        <x:v>360</x:v>
      </x:c>
      <x:c r="BR30" s="34" t="n">
        <x:f>$B$11*(($A$1070)*$C30/$B$12*$B$7+(1-$A$1070)*$D30/$B$12*$C$7)</x:f>
        <x:v>330</x:v>
      </x:c>
      <x:c r="BS30" s="34" t="n">
        <x:f>$B$11*(($A$1071)*$C30/$B$12*$B$7+(1-$A$1071)*$D30/$B$12*$C$7)</x:f>
        <x:v>300</x:v>
      </x:c>
      <x:c r="BT30" s="34" t="n">
        <x:f>$B$11*(($A$1072)*$C30/$B$12*$B$7+(1-$A$1072)*$D30/$B$12*$C$7)</x:f>
        <x:v>270</x:v>
      </x:c>
      <x:c r="BU30" s="34" t="n">
        <x:f>$B$11*(($A$1073)*$C30/$B$12*$B$7+(1-$A$1073)*$D30/$B$12*$C$7)</x:f>
        <x:v>240</x:v>
      </x:c>
      <x:c r="BV30" s="34" t="n">
        <x:f>$B$11*(($A$1074)*$C30/$B$12*$B$7+(1-$A$1074)*$D30/$B$12*$C$7)</x:f>
        <x:v>209.99999999999997</x:v>
      </x:c>
      <x:c r="BW30" s="34" t="n">
        <x:f>$B$11*(($A$1075)*$C30/$B$12*$B$7+(1-$A$1075)*$D30/$B$12*$C$7)</x:f>
        <x:v>180.00000000000003</x:v>
      </x:c>
      <x:c r="BX30" s="34" t="n">
        <x:f>$B$11*(($A$1076)*$C30/$B$12*$B$7+(1-$A$1076)*$D30/$B$12*$C$7)</x:f>
        <x:v>150</x:v>
      </x:c>
      <x:c r="BY30" s="34" t="n">
        <x:f>$B$11*(($A$1077)*$C30/$B$12*$B$7+(1-$A$1077)*$D30/$B$12*$C$7)</x:f>
        <x:v>119.99999999999999</x:v>
      </x:c>
      <x:c r="BZ30" s="34" t="n">
        <x:f>$B$11*(($A$1078)*$C30/$B$12*$B$7+(1-$A$1078)*$D30/$B$12*$C$7)</x:f>
        <x:v>90.00000000000001</x:v>
      </x:c>
      <x:c r="CA30" s="34" t="n">
        <x:f>$B$11*(($A$1079)*$C30/$B$12*$B$7+(1-$A$1079)*$D30/$B$12*$C$7)</x:f>
        <x:v>59.99999999999999</x:v>
      </x:c>
      <x:c r="CB30" s="34" t="n">
        <x:f>$B$11*(($A$1080)*$C30/$B$12*$B$7+(1-$A$1080)*$D30/$B$12*$C$7)</x:f>
        <x:v>30.00000000000003</x:v>
      </x:c>
      <x:c r="CC30" s="34" t="n">
        <x:f>$B$11*(($A$1081)*$C30/$B$12*$B$7+(1-$A$1081)*$D30/$B$12*$C$7)</x:f>
        <x:v>0</x:v>
      </x:c>
      <x:c r="CE30" s="32" t="n">
        <x:f>ROUND(MIN($G$25:$G$1024)+(MAX($G$25:$G$1024)-MIN($G$25:$G$1024))*6/15,0)</x:f>
        <x:v>720.0</x:v>
      </x:c>
      <x:c r="CF30" s="1" t="n">
        <x:f>COUNTIFS($G$25:$G$1024,"&lt;="&amp;CE30)-COUNTIFS($G$25:$G$1024,"&lt;="&amp;CE29)</x:f>
        <x:v>3</x:v>
      </x:c>
    </x:row>
    <x:row r="31" ht="23" customHeight="1">
      <x:c r="A31" s="1" t="n">
        <x:v>7</x:v>
      </x:c>
      <x:c r="B31" s="39" t="n">
        <x:v>0.08758547377151557</x:v>
      </x:c>
      <x:c r="C31" s="1" t="n">
        <x:f>SUM(AM31:AV31)</x:f>
        <x:v>0</x:v>
      </x:c>
      <x:c r="D31" s="1" t="n">
        <x:f>SUM(AW31:BF31)</x:f>
        <x:v>1</x:v>
      </x:c>
      <x:c r="E31" s="17" t="n">
        <x:f>(1-C31/$B$12)*$B$8-C31/$B$12*$B$7</x:f>
        <x:v>0.05</x:v>
      </x:c>
      <x:c r="F31" s="17" t="n">
        <x:f>(1-D31/$B$12)*$C$8-D31/$B$12*$C$7</x:f>
        <x:v>0.021000000000000005</x:v>
      </x:c>
      <x:c r="G31" s="32" t="n">
        <x:f>$B$11*($B$10*C31/$B$12*$B$7+(1-$B$10)*D31/$B$12*$C$7)</x:f>
        <x:v>300</x:v>
      </x:c>
      <x:c r="H31" s="17" t="n">
        <x:f>$B$10*E31+(1-$B$10)*F31</x:f>
        <x:v>0.035500000000000004</x:v>
      </x:c>
      <x:c r="I31" s="1"/>
      <x:c r="J31" s="1"/>
      <x:c r="K31" s="1"/>
      <x:c r="L31" s="1"/>
      <x:c r="M31" s="1"/>
      <x:c r="N31" s="1"/>
      <x:c r="O31" s="1"/>
      <x:c r="P31" s="1"/>
      <x:c r="Q31" s="34"/>
      <x:c r="R31" s="39" t="n">
        <x:v>0.11325502458316732</x:v>
      </x:c>
      <x:c r="S31" s="39" t="n">
        <x:v>-0.22464987118163307</x:v>
      </x:c>
      <x:c r="T31" s="39" t="n">
        <x:v>-0.8728421553615714</x:v>
      </x:c>
      <x:c r="U31" s="39" t="n">
        <x:v>-0.01729357038478743</x:v>
      </x:c>
      <x:c r="V31" s="39" t="n">
        <x:v>-0.9789607146003625</x:v>
      </x:c>
      <x:c r="W31" s="39" t="n">
        <x:v>0.9829682475505709</x:v>
      </x:c>
      <x:c r="X31" s="39" t="n">
        <x:v>-0.14122114159740365</x:v>
      </x:c>
      <x:c r="Y31" s="39" t="n">
        <x:v>1.1776903164463504</x:v>
      </x:c>
      <x:c r="Z31" s="39" t="n">
        <x:v>0.7871348863776382</x:v>
      </x:c>
      <x:c r="AA31" s="39" t="n">
        <x:v>0.18651933342684607</x:v>
      </x:c>
      <x:c r="AB31" s="39" t="n">
        <x:v>2.581946226491855</x:v>
      </x:c>
      <x:c r="AC31" s="39" t="n">
        <x:v>1.4083035531576416</x:v>
      </x:c>
      <x:c r="AD31" s="39" t="n">
        <x:v>0.014373971651639804</x:v>
      </x:c>
      <x:c r="AE31" s="39" t="n">
        <x:v>-0.18104172705302143</x:v>
      </x:c>
      <x:c r="AF31" s="39" t="n">
        <x:v>2.317893659358918</x:v>
      </x:c>
      <x:c r="AG31" s="39" t="n">
        <x:v>-0.07850823201254212</x:v>
      </x:c>
      <x:c r="AH31" s="39" t="n">
        <x:v>-0.6956819067190279</x:v>
      </x:c>
      <x:c r="AI31" s="39" t="n">
        <x:v>1.136976604730306</x:v>
      </x:c>
      <x:c r="AJ31" s="39" t="n">
        <x:v>-2.40062973762616</x:v>
      </x:c>
      <x:c r="AK31" s="39" t="n">
        <x:v>-0.8335319389622567</x:v>
      </x:c>
      <x:c r="AL31" s="34"/>
      <x:c r="AM31" s="34" t="n">
        <x:f>IF(SQRT($B$9)*$B31+SQRT(1-$B$9)*R31&lt;_xlfn.NORM.S.INV($B$6),1,0)</x:f>
        <x:v>0</x:v>
      </x:c>
      <x:c r="AN31" s="34" t="n">
        <x:f>IF(SQRT($B$9)*$B31+SQRT(1-$B$9)*S31&lt;_xlfn.NORM.S.INV($B$6),1,0)</x:f>
        <x:v>0</x:v>
      </x:c>
      <x:c r="AO31" s="34" t="n">
        <x:f>IF(SQRT($B$9)*$B31+SQRT(1-$B$9)*T31&lt;_xlfn.NORM.S.INV($B$6),1,0)</x:f>
        <x:v>0</x:v>
      </x:c>
      <x:c r="AP31" s="34" t="n">
        <x:f>IF(SQRT($B$9)*$B31+SQRT(1-$B$9)*U31&lt;_xlfn.NORM.S.INV($B$6),1,0)</x:f>
        <x:v>0</x:v>
      </x:c>
      <x:c r="AQ31" s="34" t="n">
        <x:f>IF(SQRT($B$9)*$B31+SQRT(1-$B$9)*V31&lt;_xlfn.NORM.S.INV($B$6),1,0)</x:f>
        <x:v>0</x:v>
      </x:c>
      <x:c r="AR31" s="34" t="n">
        <x:f>IF(SQRT($B$9)*$B31+SQRT(1-$B$9)*W31&lt;_xlfn.NORM.S.INV($B$6),1,0)</x:f>
        <x:v>0</x:v>
      </x:c>
      <x:c r="AS31" s="34" t="n">
        <x:f>IF(SQRT($B$9)*$B31+SQRT(1-$B$9)*X31&lt;_xlfn.NORM.S.INV($B$6),1,0)</x:f>
        <x:v>0</x:v>
      </x:c>
      <x:c r="AT31" s="34" t="n">
        <x:f>IF(SQRT($B$9)*$B31+SQRT(1-$B$9)*Y31&lt;_xlfn.NORM.S.INV($B$6),1,0)</x:f>
        <x:v>0</x:v>
      </x:c>
      <x:c r="AU31" s="34" t="n">
        <x:f>IF(SQRT($B$9)*$B31+SQRT(1-$B$9)*Z31&lt;_xlfn.NORM.S.INV($B$6),1,0)</x:f>
        <x:v>0</x:v>
      </x:c>
      <x:c r="AV31" s="34" t="n">
        <x:f>IF(SQRT($B$9)*$B31+SQRT(1-$B$9)*AA31&lt;_xlfn.NORM.S.INV($B$6),1,0)</x:f>
        <x:v>0</x:v>
      </x:c>
      <x:c r="AW31" s="34" t="n">
        <x:f>IF(SQRT($C$9)*$B31+SQRT(1-$C$9)*AB31&lt;_xlfn.NORM.S.INV($C$6),1,0)</x:f>
        <x:v>0</x:v>
      </x:c>
      <x:c r="AX31" s="34" t="n">
        <x:f>IF(SQRT($C$9)*$B31+SQRT(1-$C$9)*AC31&lt;_xlfn.NORM.S.INV($C$6),1,0)</x:f>
        <x:v>0</x:v>
      </x:c>
      <x:c r="AY31" s="34" t="n">
        <x:f>IF(SQRT($C$9)*$B31+SQRT(1-$C$9)*AD31&lt;_xlfn.NORM.S.INV($C$6),1,0)</x:f>
        <x:v>0</x:v>
      </x:c>
      <x:c r="AZ31" s="34" t="n">
        <x:f>IF(SQRT($C$9)*$B31+SQRT(1-$C$9)*AE31&lt;_xlfn.NORM.S.INV($C$6),1,0)</x:f>
        <x:v>0</x:v>
      </x:c>
      <x:c r="BA31" s="34" t="n">
        <x:f>IF(SQRT($C$9)*$B31+SQRT(1-$C$9)*AF31&lt;_xlfn.NORM.S.INV($C$6),1,0)</x:f>
        <x:v>0</x:v>
      </x:c>
      <x:c r="BB31" s="34" t="n">
        <x:f>IF(SQRT($C$9)*$B31+SQRT(1-$C$9)*AG31&lt;_xlfn.NORM.S.INV($C$6),1,0)</x:f>
        <x:v>0</x:v>
      </x:c>
      <x:c r="BC31" s="34" t="n">
        <x:f>IF(SQRT($C$9)*$B31+SQRT(1-$C$9)*AH31&lt;_xlfn.NORM.S.INV($C$6),1,0)</x:f>
        <x:v>0</x:v>
      </x:c>
      <x:c r="BD31" s="34" t="n">
        <x:f>IF(SQRT($C$9)*$B31+SQRT(1-$C$9)*AI31&lt;_xlfn.NORM.S.INV($C$6),1,0)</x:f>
        <x:v>0</x:v>
      </x:c>
      <x:c r="BE31" s="34" t="n">
        <x:f>IF(SQRT($C$9)*$B31+SQRT(1-$C$9)*AJ31&lt;_xlfn.NORM.S.INV($C$6),1,0)</x:f>
        <x:v>1</x:v>
      </x:c>
      <x:c r="BF31" s="34" t="n">
        <x:f>IF(SQRT($C$9)*$B31+SQRT(1-$C$9)*AK31&lt;_xlfn.NORM.S.INV($C$6),1,0)</x:f>
        <x:v>0</x:v>
      </x:c>
      <x:c r="BG31" s="34"/>
      <x:c r="BH31" s="34"/>
      <x:c r="BI31" s="34" t="n">
        <x:f>$B$11*(($A$1061)*$C31/$B$12*$B$7+(1-$A$1061)*$D31/$B$12*$C$7)</x:f>
        <x:v>600</x:v>
      </x:c>
      <x:c r="BJ31" s="34" t="n">
        <x:f>$B$11*(($A$1062)*$C31/$B$12*$B$7+(1-$A$1062)*$D31/$B$12*$C$7)</x:f>
        <x:v>570</x:v>
      </x:c>
      <x:c r="BK31" s="34" t="n">
        <x:f>$B$11*(($A$1063)*$C31/$B$12*$B$7+(1-$A$1063)*$D31/$B$12*$C$7)</x:f>
        <x:v>540</x:v>
      </x:c>
      <x:c r="BL31" s="34" t="n">
        <x:f>$B$11*(($A$1064)*$C31/$B$12*$B$7+(1-$A$1064)*$D31/$B$12*$C$7)</x:f>
        <x:v>509.99999999999994</x:v>
      </x:c>
      <x:c r="BM31" s="34" t="n">
        <x:f>$B$11*(($A$1065)*$C31/$B$12*$B$7+(1-$A$1065)*$D31/$B$12*$C$7)</x:f>
        <x:v>480</x:v>
      </x:c>
      <x:c r="BN31" s="34" t="n">
        <x:f>$B$11*(($A$1066)*$C31/$B$12*$B$7+(1-$A$1066)*$D31/$B$12*$C$7)</x:f>
        <x:v>450</x:v>
      </x:c>
      <x:c r="BO31" s="34" t="n">
        <x:f>$B$11*(($A$1067)*$C31/$B$12*$B$7+(1-$A$1067)*$D31/$B$12*$C$7)</x:f>
        <x:v>419.99999999999994</x:v>
      </x:c>
      <x:c r="BP31" s="34" t="n">
        <x:f>$B$11*(($A$1068)*$C31/$B$12*$B$7+(1-$A$1068)*$D31/$B$12*$C$7)</x:f>
        <x:v>390</x:v>
      </x:c>
      <x:c r="BQ31" s="34" t="n">
        <x:f>$B$11*(($A$1069)*$C31/$B$12*$B$7+(1-$A$1069)*$D31/$B$12*$C$7)</x:f>
        <x:v>360</x:v>
      </x:c>
      <x:c r="BR31" s="34" t="n">
        <x:f>$B$11*(($A$1070)*$C31/$B$12*$B$7+(1-$A$1070)*$D31/$B$12*$C$7)</x:f>
        <x:v>330</x:v>
      </x:c>
      <x:c r="BS31" s="34" t="n">
        <x:f>$B$11*(($A$1071)*$C31/$B$12*$B$7+(1-$A$1071)*$D31/$B$12*$C$7)</x:f>
        <x:v>300</x:v>
      </x:c>
      <x:c r="BT31" s="34" t="n">
        <x:f>$B$11*(($A$1072)*$C31/$B$12*$B$7+(1-$A$1072)*$D31/$B$12*$C$7)</x:f>
        <x:v>270</x:v>
      </x:c>
      <x:c r="BU31" s="34" t="n">
        <x:f>$B$11*(($A$1073)*$C31/$B$12*$B$7+(1-$A$1073)*$D31/$B$12*$C$7)</x:f>
        <x:v>240</x:v>
      </x:c>
      <x:c r="BV31" s="34" t="n">
        <x:f>$B$11*(($A$1074)*$C31/$B$12*$B$7+(1-$A$1074)*$D31/$B$12*$C$7)</x:f>
        <x:v>209.99999999999997</x:v>
      </x:c>
      <x:c r="BW31" s="34" t="n">
        <x:f>$B$11*(($A$1075)*$C31/$B$12*$B$7+(1-$A$1075)*$D31/$B$12*$C$7)</x:f>
        <x:v>180.00000000000003</x:v>
      </x:c>
      <x:c r="BX31" s="34" t="n">
        <x:f>$B$11*(($A$1076)*$C31/$B$12*$B$7+(1-$A$1076)*$D31/$B$12*$C$7)</x:f>
        <x:v>150</x:v>
      </x:c>
      <x:c r="BY31" s="34" t="n">
        <x:f>$B$11*(($A$1077)*$C31/$B$12*$B$7+(1-$A$1077)*$D31/$B$12*$C$7)</x:f>
        <x:v>119.99999999999999</x:v>
      </x:c>
      <x:c r="BZ31" s="34" t="n">
        <x:f>$B$11*(($A$1078)*$C31/$B$12*$B$7+(1-$A$1078)*$D31/$B$12*$C$7)</x:f>
        <x:v>90.00000000000001</x:v>
      </x:c>
      <x:c r="CA31" s="34" t="n">
        <x:f>$B$11*(($A$1079)*$C31/$B$12*$B$7+(1-$A$1079)*$D31/$B$12*$C$7)</x:f>
        <x:v>59.99999999999999</x:v>
      </x:c>
      <x:c r="CB31" s="34" t="n">
        <x:f>$B$11*(($A$1080)*$C31/$B$12*$B$7+(1-$A$1080)*$D31/$B$12*$C$7)</x:f>
        <x:v>30.00000000000003</x:v>
      </x:c>
      <x:c r="CC31" s="34" t="n">
        <x:f>$B$11*(($A$1081)*$C31/$B$12*$B$7+(1-$A$1081)*$D31/$B$12*$C$7)</x:f>
        <x:v>0</x:v>
      </x:c>
      <x:c r="CE31" s="32" t="n">
        <x:f>ROUND(MIN($G$25:$G$1024)+(MAX($G$25:$G$1024)-MIN($G$25:$G$1024))*7/15,0)</x:f>
        <x:v>840.0</x:v>
      </x:c>
      <x:c r="CF31" s="1" t="n">
        <x:f>COUNTIFS($G$25:$G$1024,"&lt;="&amp;CE31)-COUNTIFS($G$25:$G$1024,"&lt;="&amp;CE30)</x:f>
        <x:v>10</x:v>
      </x:c>
    </x:row>
    <x:row r="32" ht="23" customHeight="1">
      <x:c r="A32" s="1" t="n">
        <x:v>8</x:v>
      </x:c>
      <x:c r="B32" s="39" t="n">
        <x:v>-0.5229886086551213</x:v>
      </x:c>
      <x:c r="C32" s="1" t="n">
        <x:f>SUM(AM32:AV32)</x:f>
        <x:v>0</x:v>
      </x:c>
      <x:c r="D32" s="1" t="n">
        <x:f>SUM(AW32:BF32)</x:f>
        <x:v>0</x:v>
      </x:c>
      <x:c r="E32" s="17" t="n">
        <x:f>(1-C32/$B$12)*$B$8-C32/$B$12*$B$7</x:f>
        <x:v>0.05</x:v>
      </x:c>
      <x:c r="F32" s="17" t="n">
        <x:f>(1-D32/$B$12)*$C$8-D32/$B$12*$C$7</x:f>
        <x:v>0.09</x:v>
      </x:c>
      <x:c r="G32" s="32" t="n">
        <x:f>$B$11*($B$10*C32/$B$12*$B$7+(1-$B$10)*D32/$B$12*$C$7)</x:f>
        <x:v>0</x:v>
      </x:c>
      <x:c r="H32" s="17" t="n">
        <x:f>$B$10*E32+(1-$B$10)*F32</x:f>
        <x:v>0.07</x:v>
      </x:c>
      <x:c r="I32" s="1"/>
      <x:c r="J32" s="1"/>
      <x:c r="K32" s="1"/>
      <x:c r="L32" s="1"/>
      <x:c r="M32" s="1"/>
      <x:c r="N32" s="1"/>
      <x:c r="O32" s="1"/>
      <x:c r="P32" s="1"/>
      <x:c r="Q32" s="34"/>
      <x:c r="R32" s="39" t="n">
        <x:v>0.874966548174977</x:v>
      </x:c>
      <x:c r="S32" s="39" t="n">
        <x:v>-0.10981637292583857</x:v>
      </x:c>
      <x:c r="T32" s="39" t="n">
        <x:v>0.8549925207993884</x:v>
      </x:c>
      <x:c r="U32" s="39" t="n">
        <x:v>0.8885142491968827</x:v>
      </x:c>
      <x:c r="V32" s="39" t="n">
        <x:v>0.19701195457154688</x:v>
      </x:c>
      <x:c r="W32" s="39" t="n">
        <x:v>-1.4815280498407288</x:v>
      </x:c>
      <x:c r="X32" s="39" t="n">
        <x:v>-1.7651542032895462</x:v>
      </x:c>
      <x:c r="Y32" s="39" t="n">
        <x:v>-1.1088861161427073</x:v>
      </x:c>
      <x:c r="Z32" s="39" t="n">
        <x:v>-0.4150246956093713</x:v>
      </x:c>
      <x:c r="AA32" s="39" t="n">
        <x:v>-0.09793789650111041</x:v>
      </x:c>
      <x:c r="AB32" s="39" t="n">
        <x:v>0.28404723349446404</x:v>
      </x:c>
      <x:c r="AC32" s="39" t="n">
        <x:v>-0.6437107282427575</x:v>
      </x:c>
      <x:c r="AD32" s="39" t="n">
        <x:v>0.46820890673017324</x:v>
      </x:c>
      <x:c r="AE32" s="39" t="n">
        <x:v>-0.49841321879908534</x:v>
      </x:c>
      <x:c r="AF32" s="39" t="n">
        <x:v>-0.7139903721879589</x:v>
      </x:c>
      <x:c r="AG32" s="39" t="n">
        <x:v>-1.2608125289608982</x:v>
      </x:c>
      <x:c r="AH32" s="39" t="n">
        <x:v>-0.2717763910235455</x:v>
      </x:c>
      <x:c r="AI32" s="39" t="n">
        <x:v>-0.10898895402889537</x:v>
      </x:c>
      <x:c r="AJ32" s="39" t="n">
        <x:v>-1.190958171561215</x:v>
      </x:c>
      <x:c r="AK32" s="39" t="n">
        <x:v>1.2769702053721024</x:v>
      </x:c>
      <x:c r="AL32" s="34"/>
      <x:c r="AM32" s="34" t="n">
        <x:f>IF(SQRT($B$9)*$B32+SQRT(1-$B$9)*R32&lt;_xlfn.NORM.S.INV($B$6),1,0)</x:f>
        <x:v>0</x:v>
      </x:c>
      <x:c r="AN32" s="34" t="n">
        <x:f>IF(SQRT($B$9)*$B32+SQRT(1-$B$9)*S32&lt;_xlfn.NORM.S.INV($B$6),1,0)</x:f>
        <x:v>0</x:v>
      </x:c>
      <x:c r="AO32" s="34" t="n">
        <x:f>IF(SQRT($B$9)*$B32+SQRT(1-$B$9)*T32&lt;_xlfn.NORM.S.INV($B$6),1,0)</x:f>
        <x:v>0</x:v>
      </x:c>
      <x:c r="AP32" s="34" t="n">
        <x:f>IF(SQRT($B$9)*$B32+SQRT(1-$B$9)*U32&lt;_xlfn.NORM.S.INV($B$6),1,0)</x:f>
        <x:v>0</x:v>
      </x:c>
      <x:c r="AQ32" s="34" t="n">
        <x:f>IF(SQRT($B$9)*$B32+SQRT(1-$B$9)*V32&lt;_xlfn.NORM.S.INV($B$6),1,0)</x:f>
        <x:v>0</x:v>
      </x:c>
      <x:c r="AR32" s="34" t="n">
        <x:f>IF(SQRT($B$9)*$B32+SQRT(1-$B$9)*W32&lt;_xlfn.NORM.S.INV($B$6),1,0)</x:f>
        <x:v>0</x:v>
      </x:c>
      <x:c r="AS32" s="34" t="n">
        <x:f>IF(SQRT($B$9)*$B32+SQRT(1-$B$9)*X32&lt;_xlfn.NORM.S.INV($B$6),1,0)</x:f>
        <x:v>0</x:v>
      </x:c>
      <x:c r="AT32" s="34" t="n">
        <x:f>IF(SQRT($B$9)*$B32+SQRT(1-$B$9)*Y32&lt;_xlfn.NORM.S.INV($B$6),1,0)</x:f>
        <x:v>0</x:v>
      </x:c>
      <x:c r="AU32" s="34" t="n">
        <x:f>IF(SQRT($B$9)*$B32+SQRT(1-$B$9)*Z32&lt;_xlfn.NORM.S.INV($B$6),1,0)</x:f>
        <x:v>0</x:v>
      </x:c>
      <x:c r="AV32" s="34" t="n">
        <x:f>IF(SQRT($B$9)*$B32+SQRT(1-$B$9)*AA32&lt;_xlfn.NORM.S.INV($B$6),1,0)</x:f>
        <x:v>0</x:v>
      </x:c>
      <x:c r="AW32" s="34" t="n">
        <x:f>IF(SQRT($C$9)*$B32+SQRT(1-$C$9)*AB32&lt;_xlfn.NORM.S.INV($C$6),1,0)</x:f>
        <x:v>0</x:v>
      </x:c>
      <x:c r="AX32" s="34" t="n">
        <x:f>IF(SQRT($C$9)*$B32+SQRT(1-$C$9)*AC32&lt;_xlfn.NORM.S.INV($C$6),1,0)</x:f>
        <x:v>0</x:v>
      </x:c>
      <x:c r="AY32" s="34" t="n">
        <x:f>IF(SQRT($C$9)*$B32+SQRT(1-$C$9)*AD32&lt;_xlfn.NORM.S.INV($C$6),1,0)</x:f>
        <x:v>0</x:v>
      </x:c>
      <x:c r="AZ32" s="34" t="n">
        <x:f>IF(SQRT($C$9)*$B32+SQRT(1-$C$9)*AE32&lt;_xlfn.NORM.S.INV($C$6),1,0)</x:f>
        <x:v>0</x:v>
      </x:c>
      <x:c r="BA32" s="34" t="n">
        <x:f>IF(SQRT($C$9)*$B32+SQRT(1-$C$9)*AF32&lt;_xlfn.NORM.S.INV($C$6),1,0)</x:f>
        <x:v>0</x:v>
      </x:c>
      <x:c r="BB32" s="34" t="n">
        <x:f>IF(SQRT($C$9)*$B32+SQRT(1-$C$9)*AG32&lt;_xlfn.NORM.S.INV($C$6),1,0)</x:f>
        <x:v>0</x:v>
      </x:c>
      <x:c r="BC32" s="34" t="n">
        <x:f>IF(SQRT($C$9)*$B32+SQRT(1-$C$9)*AH32&lt;_xlfn.NORM.S.INV($C$6),1,0)</x:f>
        <x:v>0</x:v>
      </x:c>
      <x:c r="BD32" s="34" t="n">
        <x:f>IF(SQRT($C$9)*$B32+SQRT(1-$C$9)*AI32&lt;_xlfn.NORM.S.INV($C$6),1,0)</x:f>
        <x:v>0</x:v>
      </x:c>
      <x:c r="BE32" s="34" t="n">
        <x:f>IF(SQRT($C$9)*$B32+SQRT(1-$C$9)*AJ32&lt;_xlfn.NORM.S.INV($C$6),1,0)</x:f>
        <x:v>0</x:v>
      </x:c>
      <x:c r="BF32" s="34" t="n">
        <x:f>IF(SQRT($C$9)*$B32+SQRT(1-$C$9)*AK32&lt;_xlfn.NORM.S.INV($C$6),1,0)</x:f>
        <x:v>0</x:v>
      </x:c>
      <x:c r="BG32" s="34"/>
      <x:c r="BH32" s="34"/>
      <x:c r="BI32" s="34" t="n">
        <x:f>$B$11*(($A$1061)*$C32/$B$12*$B$7+(1-$A$1061)*$D32/$B$12*$C$7)</x:f>
        <x:v>0</x:v>
      </x:c>
      <x:c r="BJ32" s="34" t="n">
        <x:f>$B$11*(($A$1062)*$C32/$B$12*$B$7+(1-$A$1062)*$D32/$B$12*$C$7)</x:f>
        <x:v>0</x:v>
      </x:c>
      <x:c r="BK32" s="34" t="n">
        <x:f>$B$11*(($A$1063)*$C32/$B$12*$B$7+(1-$A$1063)*$D32/$B$12*$C$7)</x:f>
        <x:v>0</x:v>
      </x:c>
      <x:c r="BL32" s="34" t="n">
        <x:f>$B$11*(($A$1064)*$C32/$B$12*$B$7+(1-$A$1064)*$D32/$B$12*$C$7)</x:f>
        <x:v>0</x:v>
      </x:c>
      <x:c r="BM32" s="34" t="n">
        <x:f>$B$11*(($A$1065)*$C32/$B$12*$B$7+(1-$A$1065)*$D32/$B$12*$C$7)</x:f>
        <x:v>0</x:v>
      </x:c>
      <x:c r="BN32" s="34" t="n">
        <x:f>$B$11*(($A$1066)*$C32/$B$12*$B$7+(1-$A$1066)*$D32/$B$12*$C$7)</x:f>
        <x:v>0</x:v>
      </x:c>
      <x:c r="BO32" s="34" t="n">
        <x:f>$B$11*(($A$1067)*$C32/$B$12*$B$7+(1-$A$1067)*$D32/$B$12*$C$7)</x:f>
        <x:v>0</x:v>
      </x:c>
      <x:c r="BP32" s="34" t="n">
        <x:f>$B$11*(($A$1068)*$C32/$B$12*$B$7+(1-$A$1068)*$D32/$B$12*$C$7)</x:f>
        <x:v>0</x:v>
      </x:c>
      <x:c r="BQ32" s="34" t="n">
        <x:f>$B$11*(($A$1069)*$C32/$B$12*$B$7+(1-$A$1069)*$D32/$B$12*$C$7)</x:f>
        <x:v>0</x:v>
      </x:c>
      <x:c r="BR32" s="34" t="n">
        <x:f>$B$11*(($A$1070)*$C32/$B$12*$B$7+(1-$A$1070)*$D32/$B$12*$C$7)</x:f>
        <x:v>0</x:v>
      </x:c>
      <x:c r="BS32" s="34" t="n">
        <x:f>$B$11*(($A$1071)*$C32/$B$12*$B$7+(1-$A$1071)*$D32/$B$12*$C$7)</x:f>
        <x:v>0</x:v>
      </x:c>
      <x:c r="BT32" s="34" t="n">
        <x:f>$B$11*(($A$1072)*$C32/$B$12*$B$7+(1-$A$1072)*$D32/$B$12*$C$7)</x:f>
        <x:v>0</x:v>
      </x:c>
      <x:c r="BU32" s="34" t="n">
        <x:f>$B$11*(($A$1073)*$C32/$B$12*$B$7+(1-$A$1073)*$D32/$B$12*$C$7)</x:f>
        <x:v>0</x:v>
      </x:c>
      <x:c r="BV32" s="34" t="n">
        <x:f>$B$11*(($A$1074)*$C32/$B$12*$B$7+(1-$A$1074)*$D32/$B$12*$C$7)</x:f>
        <x:v>0</x:v>
      </x:c>
      <x:c r="BW32" s="34" t="n">
        <x:f>$B$11*(($A$1075)*$C32/$B$12*$B$7+(1-$A$1075)*$D32/$B$12*$C$7)</x:f>
        <x:v>0</x:v>
      </x:c>
      <x:c r="BX32" s="34" t="n">
        <x:f>$B$11*(($A$1076)*$C32/$B$12*$B$7+(1-$A$1076)*$D32/$B$12*$C$7)</x:f>
        <x:v>0</x:v>
      </x:c>
      <x:c r="BY32" s="34" t="n">
        <x:f>$B$11*(($A$1077)*$C32/$B$12*$B$7+(1-$A$1077)*$D32/$B$12*$C$7)</x:f>
        <x:v>0</x:v>
      </x:c>
      <x:c r="BZ32" s="34" t="n">
        <x:f>$B$11*(($A$1078)*$C32/$B$12*$B$7+(1-$A$1078)*$D32/$B$12*$C$7)</x:f>
        <x:v>0</x:v>
      </x:c>
      <x:c r="CA32" s="34" t="n">
        <x:f>$B$11*(($A$1079)*$C32/$B$12*$B$7+(1-$A$1079)*$D32/$B$12*$C$7)</x:f>
        <x:v>0</x:v>
      </x:c>
      <x:c r="CB32" s="34" t="n">
        <x:f>$B$11*(($A$1080)*$C32/$B$12*$B$7+(1-$A$1080)*$D32/$B$12*$C$7)</x:f>
        <x:v>0</x:v>
      </x:c>
      <x:c r="CC32" s="34" t="n">
        <x:f>$B$11*(($A$1081)*$C32/$B$12*$B$7+(1-$A$1081)*$D32/$B$12*$C$7)</x:f>
        <x:v>0</x:v>
      </x:c>
      <x:c r="CE32" s="32" t="n">
        <x:f>ROUND(MIN($G$25:$G$1024)+(MAX($G$25:$G$1024)-MIN($G$25:$G$1024))*8/15,0)</x:f>
        <x:v>960.0</x:v>
      </x:c>
      <x:c r="CF32" s="1" t="n">
        <x:f>COUNTIFS($G$25:$G$1024,"&lt;="&amp;CE32)-COUNTIFS($G$25:$G$1024,"&lt;="&amp;CE31)</x:f>
        <x:v>28</x:v>
      </x:c>
    </x:row>
    <x:row r="33" ht="23" customHeight="1">
      <x:c r="A33" s="1" t="n">
        <x:v>9</x:v>
      </x:c>
      <x:c r="B33" s="39" t="n">
        <x:v>-0.495852910613873</x:v>
      </x:c>
      <x:c r="C33" s="1" t="n">
        <x:f>SUM(AM33:AV33)</x:f>
        <x:v>0</x:v>
      </x:c>
      <x:c r="D33" s="1" t="n">
        <x:f>SUM(AW33:BF33)</x:f>
        <x:v>1</x:v>
      </x:c>
      <x:c r="E33" s="17" t="n">
        <x:f>(1-C33/$B$12)*$B$8-C33/$B$12*$B$7</x:f>
        <x:v>0.05</x:v>
      </x:c>
      <x:c r="F33" s="17" t="n">
        <x:f>(1-D33/$B$12)*$C$8-D33/$B$12*$C$7</x:f>
        <x:v>0.021000000000000005</x:v>
      </x:c>
      <x:c r="G33" s="32" t="n">
        <x:f>$B$11*($B$10*C33/$B$12*$B$7+(1-$B$10)*D33/$B$12*$C$7)</x:f>
        <x:v>300</x:v>
      </x:c>
      <x:c r="H33" s="17" t="n">
        <x:f>$B$10*E33+(1-$B$10)*F33</x:f>
        <x:v>0.035500000000000004</x:v>
      </x:c>
      <x:c r="I33" s="1"/>
      <x:c r="J33" s="1"/>
      <x:c r="K33" s="1"/>
      <x:c r="L33" s="1"/>
      <x:c r="M33" s="1"/>
      <x:c r="N33" s="1"/>
      <x:c r="O33" s="1"/>
      <x:c r="P33" s="1"/>
      <x:c r="Q33" s="34"/>
      <x:c r="R33" s="39" t="n">
        <x:v>-0.6272260559964247</x:v>
      </x:c>
      <x:c r="S33" s="39" t="n">
        <x:v>-0.2197103176503897</x:v>
      </x:c>
      <x:c r="T33" s="39" t="n">
        <x:v>-0.32696213961373666</x:v>
      </x:c>
      <x:c r="U33" s="39" t="n">
        <x:v>1.044873099813703</x:v>
      </x:c>
      <x:c r="V33" s="39" t="n">
        <x:v>0.07953211823693296</x:v>
      </x:c>
      <x:c r="W33" s="39" t="n">
        <x:v>-0.4269408104199172</x:v>
      </x:c>
      <x:c r="X33" s="39" t="n">
        <x:v>0.6012176871531139</x:v>
      </x:c>
      <x:c r="Y33" s="39" t="n">
        <x:v>0.6390169338371037</x:v>
      </x:c>
      <x:c r="Z33" s="39" t="n">
        <x:v>-1.1407074116706322</x:v>
      </x:c>
      <x:c r="AA33" s="39" t="n">
        <x:v>2.0773131241845495</x:v>
      </x:c>
      <x:c r="AB33" s="39" t="n">
        <x:v>0.17775402476172947</x:v>
      </x:c>
      <x:c r="AC33" s="39" t="n">
        <x:v>-0.10701274807600566</x:v>
      </x:c>
      <x:c r="AD33" s="39" t="n">
        <x:v>0.4209541281744343</x:v>
      </x:c>
      <x:c r="AE33" s="39" t="n">
        <x:v>-1.6964732287158681</x:v>
      </x:c>
      <x:c r="AF33" s="39" t="n">
        <x:v>-0.37245466005718497</x:v>
      </x:c>
      <x:c r="AG33" s="39" t="n">
        <x:v>0.4818284577007506</x:v>
      </x:c>
      <x:c r="AH33" s="39" t="n">
        <x:v>-0.3805784331367737</x:v>
      </x:c>
      <x:c r="AI33" s="39" t="n">
        <x:v>1.1900043113423324</x:v>
      </x:c>
      <x:c r="AJ33" s="39" t="n">
        <x:v>-0.7456973951959163</x:v>
      </x:c>
      <x:c r="AK33" s="39" t="n">
        <x:v>0.06517246834541807</x:v>
      </x:c>
      <x:c r="AL33" s="34"/>
      <x:c r="AM33" s="34" t="n">
        <x:f>IF(SQRT($B$9)*$B33+SQRT(1-$B$9)*R33&lt;_xlfn.NORM.S.INV($B$6),1,0)</x:f>
        <x:v>0</x:v>
      </x:c>
      <x:c r="AN33" s="34" t="n">
        <x:f>IF(SQRT($B$9)*$B33+SQRT(1-$B$9)*S33&lt;_xlfn.NORM.S.INV($B$6),1,0)</x:f>
        <x:v>0</x:v>
      </x:c>
      <x:c r="AO33" s="34" t="n">
        <x:f>IF(SQRT($B$9)*$B33+SQRT(1-$B$9)*T33&lt;_xlfn.NORM.S.INV($B$6),1,0)</x:f>
        <x:v>0</x:v>
      </x:c>
      <x:c r="AP33" s="34" t="n">
        <x:f>IF(SQRT($B$9)*$B33+SQRT(1-$B$9)*U33&lt;_xlfn.NORM.S.INV($B$6),1,0)</x:f>
        <x:v>0</x:v>
      </x:c>
      <x:c r="AQ33" s="34" t="n">
        <x:f>IF(SQRT($B$9)*$B33+SQRT(1-$B$9)*V33&lt;_xlfn.NORM.S.INV($B$6),1,0)</x:f>
        <x:v>0</x:v>
      </x:c>
      <x:c r="AR33" s="34" t="n">
        <x:f>IF(SQRT($B$9)*$B33+SQRT(1-$B$9)*W33&lt;_xlfn.NORM.S.INV($B$6),1,0)</x:f>
        <x:v>0</x:v>
      </x:c>
      <x:c r="AS33" s="34" t="n">
        <x:f>IF(SQRT($B$9)*$B33+SQRT(1-$B$9)*X33&lt;_xlfn.NORM.S.INV($B$6),1,0)</x:f>
        <x:v>0</x:v>
      </x:c>
      <x:c r="AT33" s="34" t="n">
        <x:f>IF(SQRT($B$9)*$B33+SQRT(1-$B$9)*Y33&lt;_xlfn.NORM.S.INV($B$6),1,0)</x:f>
        <x:v>0</x:v>
      </x:c>
      <x:c r="AU33" s="34" t="n">
        <x:f>IF(SQRT($B$9)*$B33+SQRT(1-$B$9)*Z33&lt;_xlfn.NORM.S.INV($B$6),1,0)</x:f>
        <x:v>0</x:v>
      </x:c>
      <x:c r="AV33" s="34" t="n">
        <x:f>IF(SQRT($B$9)*$B33+SQRT(1-$B$9)*AA33&lt;_xlfn.NORM.S.INV($B$6),1,0)</x:f>
        <x:v>0</x:v>
      </x:c>
      <x:c r="AW33" s="34" t="n">
        <x:f>IF(SQRT($C$9)*$B33+SQRT(1-$C$9)*AB33&lt;_xlfn.NORM.S.INV($C$6),1,0)</x:f>
        <x:v>0</x:v>
      </x:c>
      <x:c r="AX33" s="34" t="n">
        <x:f>IF(SQRT($C$9)*$B33+SQRT(1-$C$9)*AC33&lt;_xlfn.NORM.S.INV($C$6),1,0)</x:f>
        <x:v>0</x:v>
      </x:c>
      <x:c r="AY33" s="34" t="n">
        <x:f>IF(SQRT($C$9)*$B33+SQRT(1-$C$9)*AD33&lt;_xlfn.NORM.S.INV($C$6),1,0)</x:f>
        <x:v>0</x:v>
      </x:c>
      <x:c r="AZ33" s="34" t="n">
        <x:f>IF(SQRT($C$9)*$B33+SQRT(1-$C$9)*AE33&lt;_xlfn.NORM.S.INV($C$6),1,0)</x:f>
        <x:v>1</x:v>
      </x:c>
      <x:c r="BA33" s="34" t="n">
        <x:f>IF(SQRT($C$9)*$B33+SQRT(1-$C$9)*AF33&lt;_xlfn.NORM.S.INV($C$6),1,0)</x:f>
        <x:v>0</x:v>
      </x:c>
      <x:c r="BB33" s="34" t="n">
        <x:f>IF(SQRT($C$9)*$B33+SQRT(1-$C$9)*AG33&lt;_xlfn.NORM.S.INV($C$6),1,0)</x:f>
        <x:v>0</x:v>
      </x:c>
      <x:c r="BC33" s="34" t="n">
        <x:f>IF(SQRT($C$9)*$B33+SQRT(1-$C$9)*AH33&lt;_xlfn.NORM.S.INV($C$6),1,0)</x:f>
        <x:v>0</x:v>
      </x:c>
      <x:c r="BD33" s="34" t="n">
        <x:f>IF(SQRT($C$9)*$B33+SQRT(1-$C$9)*AI33&lt;_xlfn.NORM.S.INV($C$6),1,0)</x:f>
        <x:v>0</x:v>
      </x:c>
      <x:c r="BE33" s="34" t="n">
        <x:f>IF(SQRT($C$9)*$B33+SQRT(1-$C$9)*AJ33&lt;_xlfn.NORM.S.INV($C$6),1,0)</x:f>
        <x:v>0</x:v>
      </x:c>
      <x:c r="BF33" s="34" t="n">
        <x:f>IF(SQRT($C$9)*$B33+SQRT(1-$C$9)*AK33&lt;_xlfn.NORM.S.INV($C$6),1,0)</x:f>
        <x:v>0</x:v>
      </x:c>
      <x:c r="BG33" s="34"/>
      <x:c r="BH33" s="34"/>
      <x:c r="BI33" s="34" t="n">
        <x:f>$B$11*(($A$1061)*$C33/$B$12*$B$7+(1-$A$1061)*$D33/$B$12*$C$7)</x:f>
        <x:v>600</x:v>
      </x:c>
      <x:c r="BJ33" s="34" t="n">
        <x:f>$B$11*(($A$1062)*$C33/$B$12*$B$7+(1-$A$1062)*$D33/$B$12*$C$7)</x:f>
        <x:v>570</x:v>
      </x:c>
      <x:c r="BK33" s="34" t="n">
        <x:f>$B$11*(($A$1063)*$C33/$B$12*$B$7+(1-$A$1063)*$D33/$B$12*$C$7)</x:f>
        <x:v>540</x:v>
      </x:c>
      <x:c r="BL33" s="34" t="n">
        <x:f>$B$11*(($A$1064)*$C33/$B$12*$B$7+(1-$A$1064)*$D33/$B$12*$C$7)</x:f>
        <x:v>509.99999999999994</x:v>
      </x:c>
      <x:c r="BM33" s="34" t="n">
        <x:f>$B$11*(($A$1065)*$C33/$B$12*$B$7+(1-$A$1065)*$D33/$B$12*$C$7)</x:f>
        <x:v>480</x:v>
      </x:c>
      <x:c r="BN33" s="34" t="n">
        <x:f>$B$11*(($A$1066)*$C33/$B$12*$B$7+(1-$A$1066)*$D33/$B$12*$C$7)</x:f>
        <x:v>450</x:v>
      </x:c>
      <x:c r="BO33" s="34" t="n">
        <x:f>$B$11*(($A$1067)*$C33/$B$12*$B$7+(1-$A$1067)*$D33/$B$12*$C$7)</x:f>
        <x:v>419.99999999999994</x:v>
      </x:c>
      <x:c r="BP33" s="34" t="n">
        <x:f>$B$11*(($A$1068)*$C33/$B$12*$B$7+(1-$A$1068)*$D33/$B$12*$C$7)</x:f>
        <x:v>390</x:v>
      </x:c>
      <x:c r="BQ33" s="34" t="n">
        <x:f>$B$11*(($A$1069)*$C33/$B$12*$B$7+(1-$A$1069)*$D33/$B$12*$C$7)</x:f>
        <x:v>360</x:v>
      </x:c>
      <x:c r="BR33" s="34" t="n">
        <x:f>$B$11*(($A$1070)*$C33/$B$12*$B$7+(1-$A$1070)*$D33/$B$12*$C$7)</x:f>
        <x:v>330</x:v>
      </x:c>
      <x:c r="BS33" s="34" t="n">
        <x:f>$B$11*(($A$1071)*$C33/$B$12*$B$7+(1-$A$1071)*$D33/$B$12*$C$7)</x:f>
        <x:v>300</x:v>
      </x:c>
      <x:c r="BT33" s="34" t="n">
        <x:f>$B$11*(($A$1072)*$C33/$B$12*$B$7+(1-$A$1072)*$D33/$B$12*$C$7)</x:f>
        <x:v>270</x:v>
      </x:c>
      <x:c r="BU33" s="34" t="n">
        <x:f>$B$11*(($A$1073)*$C33/$B$12*$B$7+(1-$A$1073)*$D33/$B$12*$C$7)</x:f>
        <x:v>240</x:v>
      </x:c>
      <x:c r="BV33" s="34" t="n">
        <x:f>$B$11*(($A$1074)*$C33/$B$12*$B$7+(1-$A$1074)*$D33/$B$12*$C$7)</x:f>
        <x:v>209.99999999999997</x:v>
      </x:c>
      <x:c r="BW33" s="34" t="n">
        <x:f>$B$11*(($A$1075)*$C33/$B$12*$B$7+(1-$A$1075)*$D33/$B$12*$C$7)</x:f>
        <x:v>180.00000000000003</x:v>
      </x:c>
      <x:c r="BX33" s="34" t="n">
        <x:f>$B$11*(($A$1076)*$C33/$B$12*$B$7+(1-$A$1076)*$D33/$B$12*$C$7)</x:f>
        <x:v>150</x:v>
      </x:c>
      <x:c r="BY33" s="34" t="n">
        <x:f>$B$11*(($A$1077)*$C33/$B$12*$B$7+(1-$A$1077)*$D33/$B$12*$C$7)</x:f>
        <x:v>119.99999999999999</x:v>
      </x:c>
      <x:c r="BZ33" s="34" t="n">
        <x:f>$B$11*(($A$1078)*$C33/$B$12*$B$7+(1-$A$1078)*$D33/$B$12*$C$7)</x:f>
        <x:v>90.00000000000001</x:v>
      </x:c>
      <x:c r="CA33" s="34" t="n">
        <x:f>$B$11*(($A$1079)*$C33/$B$12*$B$7+(1-$A$1079)*$D33/$B$12*$C$7)</x:f>
        <x:v>59.99999999999999</x:v>
      </x:c>
      <x:c r="CB33" s="34" t="n">
        <x:f>$B$11*(($A$1080)*$C33/$B$12*$B$7+(1-$A$1080)*$D33/$B$12*$C$7)</x:f>
        <x:v>30.00000000000003</x:v>
      </x:c>
      <x:c r="CC33" s="34" t="n">
        <x:f>$B$11*(($A$1081)*$C33/$B$12*$B$7+(1-$A$1081)*$D33/$B$12*$C$7)</x:f>
        <x:v>0</x:v>
      </x:c>
      <x:c r="CE33" s="32" t="n">
        <x:f>ROUND(MIN($G$25:$G$1024)+(MAX($G$25:$G$1024)-MIN($G$25:$G$1024))*9/15,0)</x:f>
        <x:v>1080.0</x:v>
      </x:c>
      <x:c r="CF33" s="1" t="n">
        <x:f>COUNTIFS($G$25:$G$1024,"&lt;="&amp;CE33)-COUNTIFS($G$25:$G$1024,"&lt;="&amp;CE32)</x:f>
        <x:v>2</x:v>
      </x:c>
    </x:row>
    <x:row r="34" ht="23" customHeight="1">
      <x:c r="A34" s="1" t="n">
        <x:v>10</x:v>
      </x:c>
      <x:c r="B34" s="39" t="n">
        <x:v>-0.6414462590859756</x:v>
      </x:c>
      <x:c r="C34" s="1" t="n">
        <x:f>SUM(AM34:AV34)</x:f>
        <x:v>0</x:v>
      </x:c>
      <x:c r="D34" s="1" t="n">
        <x:f>SUM(AW34:BF34)</x:f>
        <x:v>1</x:v>
      </x:c>
      <x:c r="E34" s="17" t="n">
        <x:f>(1-C34/$B$12)*$B$8-C34/$B$12*$B$7</x:f>
        <x:v>0.05</x:v>
      </x:c>
      <x:c r="F34" s="17" t="n">
        <x:f>(1-D34/$B$12)*$C$8-D34/$B$12*$C$7</x:f>
        <x:v>0.021000000000000005</x:v>
      </x:c>
      <x:c r="G34" s="32" t="n">
        <x:f>$B$11*($B$10*C34/$B$12*$B$7+(1-$B$10)*D34/$B$12*$C$7)</x:f>
        <x:v>300</x:v>
      </x:c>
      <x:c r="H34" s="17" t="n">
        <x:f>$B$10*E34+(1-$B$10)*F34</x:f>
        <x:v>0.035500000000000004</x:v>
      </x:c>
      <x:c r="I34" s="1"/>
      <x:c r="J34" s="1"/>
      <x:c r="K34" s="1"/>
      <x:c r="L34" s="1"/>
      <x:c r="M34" s="1"/>
      <x:c r="N34" s="1"/>
      <x:c r="O34" s="1"/>
      <x:c r="P34" s="1"/>
      <x:c r="Q34" s="34"/>
      <x:c r="R34" s="39" t="n">
        <x:v>-1.255261986465796</x:v>
      </x:c>
      <x:c r="S34" s="39" t="n">
        <x:v>1.2592132995156926</x:v>
      </x:c>
      <x:c r="T34" s="39" t="n">
        <x:v>1.172634081597859</x:v>
      </x:c>
      <x:c r="U34" s="39" t="n">
        <x:v>1.6785104747563684</x:v>
      </x:c>
      <x:c r="V34" s="39" t="n">
        <x:v>-0.04999742363085218</x:v>
      </x:c>
      <x:c r="W34" s="39" t="n">
        <x:v>-0.6529616422015784</x:v>
      </x:c>
      <x:c r="X34" s="39" t="n">
        <x:v>-0.4422231050760034</x:v>
      </x:c>
      <x:c r="Y34" s="39" t="n">
        <x:v>-0.5301334639795466</x:v>
      </x:c>
      <x:c r="Z34" s="39" t="n">
        <x:v>0.0889464043140137</x:v>
      </x:c>
      <x:c r="AA34" s="39" t="n">
        <x:v>1.0289282404516948</x:v>
      </x:c>
      <x:c r="AB34" s="39" t="n">
        <x:v>1.068121695006334</x:v>
      </x:c>
      <x:c r="AC34" s="39" t="n">
        <x:v>-0.3764410478149145</x:v>
      </x:c>
      <x:c r="AD34" s="39" t="n">
        <x:v>-0.016237684331109888</x:v>
      </x:c>
      <x:c r="AE34" s="39" t="n">
        <x:v>-0.007278883649966619</x:v>
      </x:c>
      <x:c r="AF34" s="39" t="n">
        <x:v>0.7283497939404261</x:v>
      </x:c>
      <x:c r="AG34" s="39" t="n">
        <x:v>1.211309427123096</x:v>
      </x:c>
      <x:c r="AH34" s="39" t="n">
        <x:v>-1.0835346175586753</x:v>
      </x:c>
      <x:c r="AI34" s="39" t="n">
        <x:v>-0.16390659643504182</x:v>
      </x:c>
      <x:c r="AJ34" s="39" t="n">
        <x:v>-2.2967693138082197</x:v>
      </x:c>
      <x:c r="AK34" s="39" t="n">
        <x:v>0.45565943043470974</x:v>
      </x:c>
      <x:c r="AL34" s="34"/>
      <x:c r="AM34" s="34" t="n">
        <x:f>IF(SQRT($B$9)*$B34+SQRT(1-$B$9)*R34&lt;_xlfn.NORM.S.INV($B$6),1,0)</x:f>
        <x:v>0</x:v>
      </x:c>
      <x:c r="AN34" s="34" t="n">
        <x:f>IF(SQRT($B$9)*$B34+SQRT(1-$B$9)*S34&lt;_xlfn.NORM.S.INV($B$6),1,0)</x:f>
        <x:v>0</x:v>
      </x:c>
      <x:c r="AO34" s="34" t="n">
        <x:f>IF(SQRT($B$9)*$B34+SQRT(1-$B$9)*T34&lt;_xlfn.NORM.S.INV($B$6),1,0)</x:f>
        <x:v>0</x:v>
      </x:c>
      <x:c r="AP34" s="34" t="n">
        <x:f>IF(SQRT($B$9)*$B34+SQRT(1-$B$9)*U34&lt;_xlfn.NORM.S.INV($B$6),1,0)</x:f>
        <x:v>0</x:v>
      </x:c>
      <x:c r="AQ34" s="34" t="n">
        <x:f>IF(SQRT($B$9)*$B34+SQRT(1-$B$9)*V34&lt;_xlfn.NORM.S.INV($B$6),1,0)</x:f>
        <x:v>0</x:v>
      </x:c>
      <x:c r="AR34" s="34" t="n">
        <x:f>IF(SQRT($B$9)*$B34+SQRT(1-$B$9)*W34&lt;_xlfn.NORM.S.INV($B$6),1,0)</x:f>
        <x:v>0</x:v>
      </x:c>
      <x:c r="AS34" s="34" t="n">
        <x:f>IF(SQRT($B$9)*$B34+SQRT(1-$B$9)*X34&lt;_xlfn.NORM.S.INV($B$6),1,0)</x:f>
        <x:v>0</x:v>
      </x:c>
      <x:c r="AT34" s="34" t="n">
        <x:f>IF(SQRT($B$9)*$B34+SQRT(1-$B$9)*Y34&lt;_xlfn.NORM.S.INV($B$6),1,0)</x:f>
        <x:v>0</x:v>
      </x:c>
      <x:c r="AU34" s="34" t="n">
        <x:f>IF(SQRT($B$9)*$B34+SQRT(1-$B$9)*Z34&lt;_xlfn.NORM.S.INV($B$6),1,0)</x:f>
        <x:v>0</x:v>
      </x:c>
      <x:c r="AV34" s="34" t="n">
        <x:f>IF(SQRT($B$9)*$B34+SQRT(1-$B$9)*AA34&lt;_xlfn.NORM.S.INV($B$6),1,0)</x:f>
        <x:v>0</x:v>
      </x:c>
      <x:c r="AW34" s="34" t="n">
        <x:f>IF(SQRT($C$9)*$B34+SQRT(1-$C$9)*AB34&lt;_xlfn.NORM.S.INV($C$6),1,0)</x:f>
        <x:v>0</x:v>
      </x:c>
      <x:c r="AX34" s="34" t="n">
        <x:f>IF(SQRT($C$9)*$B34+SQRT(1-$C$9)*AC34&lt;_xlfn.NORM.S.INV($C$6),1,0)</x:f>
        <x:v>0</x:v>
      </x:c>
      <x:c r="AY34" s="34" t="n">
        <x:f>IF(SQRT($C$9)*$B34+SQRT(1-$C$9)*AD34&lt;_xlfn.NORM.S.INV($C$6),1,0)</x:f>
        <x:v>0</x:v>
      </x:c>
      <x:c r="AZ34" s="34" t="n">
        <x:f>IF(SQRT($C$9)*$B34+SQRT(1-$C$9)*AE34&lt;_xlfn.NORM.S.INV($C$6),1,0)</x:f>
        <x:v>0</x:v>
      </x:c>
      <x:c r="BA34" s="34" t="n">
        <x:f>IF(SQRT($C$9)*$B34+SQRT(1-$C$9)*AF34&lt;_xlfn.NORM.S.INV($C$6),1,0)</x:f>
        <x:v>0</x:v>
      </x:c>
      <x:c r="BB34" s="34" t="n">
        <x:f>IF(SQRT($C$9)*$B34+SQRT(1-$C$9)*AG34&lt;_xlfn.NORM.S.INV($C$6),1,0)</x:f>
        <x:v>0</x:v>
      </x:c>
      <x:c r="BC34" s="34" t="n">
        <x:f>IF(SQRT($C$9)*$B34+SQRT(1-$C$9)*AH34&lt;_xlfn.NORM.S.INV($C$6),1,0)</x:f>
        <x:v>0</x:v>
      </x:c>
      <x:c r="BD34" s="34" t="n">
        <x:f>IF(SQRT($C$9)*$B34+SQRT(1-$C$9)*AI34&lt;_xlfn.NORM.S.INV($C$6),1,0)</x:f>
        <x:v>0</x:v>
      </x:c>
      <x:c r="BE34" s="34" t="n">
        <x:f>IF(SQRT($C$9)*$B34+SQRT(1-$C$9)*AJ34&lt;_xlfn.NORM.S.INV($C$6),1,0)</x:f>
        <x:v>1</x:v>
      </x:c>
      <x:c r="BF34" s="34" t="n">
        <x:f>IF(SQRT($C$9)*$B34+SQRT(1-$C$9)*AK34&lt;_xlfn.NORM.S.INV($C$6),1,0)</x:f>
        <x:v>0</x:v>
      </x:c>
      <x:c r="BG34" s="34"/>
      <x:c r="BH34" s="34"/>
      <x:c r="BI34" s="34" t="n">
        <x:f>$B$11*(($A$1061)*$C34/$B$12*$B$7+(1-$A$1061)*$D34/$B$12*$C$7)</x:f>
        <x:v>600</x:v>
      </x:c>
      <x:c r="BJ34" s="34" t="n">
        <x:f>$B$11*(($A$1062)*$C34/$B$12*$B$7+(1-$A$1062)*$D34/$B$12*$C$7)</x:f>
        <x:v>570</x:v>
      </x:c>
      <x:c r="BK34" s="34" t="n">
        <x:f>$B$11*(($A$1063)*$C34/$B$12*$B$7+(1-$A$1063)*$D34/$B$12*$C$7)</x:f>
        <x:v>540</x:v>
      </x:c>
      <x:c r="BL34" s="34" t="n">
        <x:f>$B$11*(($A$1064)*$C34/$B$12*$B$7+(1-$A$1064)*$D34/$B$12*$C$7)</x:f>
        <x:v>509.99999999999994</x:v>
      </x:c>
      <x:c r="BM34" s="34" t="n">
        <x:f>$B$11*(($A$1065)*$C34/$B$12*$B$7+(1-$A$1065)*$D34/$B$12*$C$7)</x:f>
        <x:v>480</x:v>
      </x:c>
      <x:c r="BN34" s="34" t="n">
        <x:f>$B$11*(($A$1066)*$C34/$B$12*$B$7+(1-$A$1066)*$D34/$B$12*$C$7)</x:f>
        <x:v>450</x:v>
      </x:c>
      <x:c r="BO34" s="34" t="n">
        <x:f>$B$11*(($A$1067)*$C34/$B$12*$B$7+(1-$A$1067)*$D34/$B$12*$C$7)</x:f>
        <x:v>419.99999999999994</x:v>
      </x:c>
      <x:c r="BP34" s="34" t="n">
        <x:f>$B$11*(($A$1068)*$C34/$B$12*$B$7+(1-$A$1068)*$D34/$B$12*$C$7)</x:f>
        <x:v>390</x:v>
      </x:c>
      <x:c r="BQ34" s="34" t="n">
        <x:f>$B$11*(($A$1069)*$C34/$B$12*$B$7+(1-$A$1069)*$D34/$B$12*$C$7)</x:f>
        <x:v>360</x:v>
      </x:c>
      <x:c r="BR34" s="34" t="n">
        <x:f>$B$11*(($A$1070)*$C34/$B$12*$B$7+(1-$A$1070)*$D34/$B$12*$C$7)</x:f>
        <x:v>330</x:v>
      </x:c>
      <x:c r="BS34" s="34" t="n">
        <x:f>$B$11*(($A$1071)*$C34/$B$12*$B$7+(1-$A$1071)*$D34/$B$12*$C$7)</x:f>
        <x:v>300</x:v>
      </x:c>
      <x:c r="BT34" s="34" t="n">
        <x:f>$B$11*(($A$1072)*$C34/$B$12*$B$7+(1-$A$1072)*$D34/$B$12*$C$7)</x:f>
        <x:v>270</x:v>
      </x:c>
      <x:c r="BU34" s="34" t="n">
        <x:f>$B$11*(($A$1073)*$C34/$B$12*$B$7+(1-$A$1073)*$D34/$B$12*$C$7)</x:f>
        <x:v>240</x:v>
      </x:c>
      <x:c r="BV34" s="34" t="n">
        <x:f>$B$11*(($A$1074)*$C34/$B$12*$B$7+(1-$A$1074)*$D34/$B$12*$C$7)</x:f>
        <x:v>209.99999999999997</x:v>
      </x:c>
      <x:c r="BW34" s="34" t="n">
        <x:f>$B$11*(($A$1075)*$C34/$B$12*$B$7+(1-$A$1075)*$D34/$B$12*$C$7)</x:f>
        <x:v>180.00000000000003</x:v>
      </x:c>
      <x:c r="BX34" s="34" t="n">
        <x:f>$B$11*(($A$1076)*$C34/$B$12*$B$7+(1-$A$1076)*$D34/$B$12*$C$7)</x:f>
        <x:v>150</x:v>
      </x:c>
      <x:c r="BY34" s="34" t="n">
        <x:f>$B$11*(($A$1077)*$C34/$B$12*$B$7+(1-$A$1077)*$D34/$B$12*$C$7)</x:f>
        <x:v>119.99999999999999</x:v>
      </x:c>
      <x:c r="BZ34" s="34" t="n">
        <x:f>$B$11*(($A$1078)*$C34/$B$12*$B$7+(1-$A$1078)*$D34/$B$12*$C$7)</x:f>
        <x:v>90.00000000000001</x:v>
      </x:c>
      <x:c r="CA34" s="34" t="n">
        <x:f>$B$11*(($A$1079)*$C34/$B$12*$B$7+(1-$A$1079)*$D34/$B$12*$C$7)</x:f>
        <x:v>59.99999999999999</x:v>
      </x:c>
      <x:c r="CB34" s="34" t="n">
        <x:f>$B$11*(($A$1080)*$C34/$B$12*$B$7+(1-$A$1080)*$D34/$B$12*$C$7)</x:f>
        <x:v>30.00000000000003</x:v>
      </x:c>
      <x:c r="CC34" s="34" t="n">
        <x:f>$B$11*(($A$1081)*$C34/$B$12*$B$7+(1-$A$1081)*$D34/$B$12*$C$7)</x:f>
        <x:v>0</x:v>
      </x:c>
      <x:c r="CE34" s="32" t="n">
        <x:f>ROUND(MIN($G$25:$G$1024)+(MAX($G$25:$G$1024)-MIN($G$25:$G$1024))*10/15,0)</x:f>
        <x:v>1200.0</x:v>
      </x:c>
      <x:c r="CF34" s="1" t="n">
        <x:f>COUNTIFS($G$25:$G$1024,"&lt;="&amp;CE34)-COUNTIFS($G$25:$G$1024,"&lt;="&amp;CE33)</x:f>
        <x:v>11</x:v>
      </x:c>
    </x:row>
    <x:row r="35" ht="23" customHeight="1">
      <x:c r="A35" s="1" t="n">
        <x:v>11</x:v>
      </x:c>
      <x:c r="B35" s="39" t="n">
        <x:v>0.2058504725533386</x:v>
      </x:c>
      <x:c r="C35" s="1" t="n">
        <x:f>SUM(AM35:AV35)</x:f>
        <x:v>0</x:v>
      </x:c>
      <x:c r="D35" s="1" t="n">
        <x:f>SUM(AW35:BF35)</x:f>
        <x:v>1</x:v>
      </x:c>
      <x:c r="E35" s="17" t="n">
        <x:f>(1-C35/$B$12)*$B$8-C35/$B$12*$B$7</x:f>
        <x:v>0.05</x:v>
      </x:c>
      <x:c r="F35" s="17" t="n">
        <x:f>(1-D35/$B$12)*$C$8-D35/$B$12*$C$7</x:f>
        <x:v>0.021000000000000005</x:v>
      </x:c>
      <x:c r="G35" s="32" t="n">
        <x:f>$B$11*($B$10*C35/$B$12*$B$7+(1-$B$10)*D35/$B$12*$C$7)</x:f>
        <x:v>300</x:v>
      </x:c>
      <x:c r="H35" s="17" t="n">
        <x:f>$B$10*E35+(1-$B$10)*F35</x:f>
        <x:v>0.035500000000000004</x:v>
      </x:c>
      <x:c r="I35" s="1"/>
      <x:c r="J35" s="1"/>
      <x:c r="K35" s="1"/>
      <x:c r="L35" s="1"/>
      <x:c r="M35" s="1"/>
      <x:c r="N35" s="1"/>
      <x:c r="O35" s="1"/>
      <x:c r="P35" s="1"/>
      <x:c r="Q35" s="34"/>
      <x:c r="R35" s="39" t="n">
        <x:v>-0.0924012289884694</x:v>
      </x:c>
      <x:c r="S35" s="39" t="n">
        <x:v>1.1854187307498347</x:v>
      </x:c>
      <x:c r="T35" s="39" t="n">
        <x:v>0.5362945861473825</x:v>
      </x:c>
      <x:c r="U35" s="39" t="n">
        <x:v>-0.5250292877577333</x:v>
      </x:c>
      <x:c r="V35" s="39" t="n">
        <x:v>-2.680981592718529</x:v>
      </x:c>
      <x:c r="W35" s="39" t="n">
        <x:v>-1.3984257949127064</x:v>
      </x:c>
      <x:c r="X35" s="39" t="n">
        <x:v>0.644255585731481</x:v>
      </x:c>
      <x:c r="Y35" s="39" t="n">
        <x:v>1.3163651466463204</x:v>
      </x:c>
      <x:c r="Z35" s="39" t="n">
        <x:v>2.69405524202837</x:v>
      </x:c>
      <x:c r="AA35" s="39" t="n">
        <x:v>0.5499376724603967</x:v>
      </x:c>
      <x:c r="AB35" s="39" t="n">
        <x:v>-0.697074931130967</x:v>
      </x:c>
      <x:c r="AC35" s="39" t="n">
        <x:v>-0.2046441342106381</x:v>
      </x:c>
      <x:c r="AD35" s="39" t="n">
        <x:v>0.39849573855278203</x:v>
      </x:c>
      <x:c r="AE35" s="39" t="n">
        <x:v>0.2789486426224093</x:v>
      </x:c>
      <x:c r="AF35" s="39" t="n">
        <x:v>-1.2219554886127262</x:v>
      </x:c>
      <x:c r="AG35" s="39" t="n">
        <x:v>0.876588281170176</x:v>
      </x:c>
      <x:c r="AH35" s="39" t="n">
        <x:v>-0.9089085368333982</x:v>
      </x:c>
      <x:c r="AI35" s="39" t="n">
        <x:v>1.161511085489229</x:v>
      </x:c>
      <x:c r="AJ35" s="39" t="n">
        <x:v>0.08272144873033689</x:v>
      </x:c>
      <x:c r="AK35" s="39" t="n">
        <x:v>-2.827710065159622</x:v>
      </x:c>
      <x:c r="AL35" s="34"/>
      <x:c r="AM35" s="34" t="n">
        <x:f>IF(SQRT($B$9)*$B35+SQRT(1-$B$9)*R35&lt;_xlfn.NORM.S.INV($B$6),1,0)</x:f>
        <x:v>0</x:v>
      </x:c>
      <x:c r="AN35" s="34" t="n">
        <x:f>IF(SQRT($B$9)*$B35+SQRT(1-$B$9)*S35&lt;_xlfn.NORM.S.INV($B$6),1,0)</x:f>
        <x:v>0</x:v>
      </x:c>
      <x:c r="AO35" s="34" t="n">
        <x:f>IF(SQRT($B$9)*$B35+SQRT(1-$B$9)*T35&lt;_xlfn.NORM.S.INV($B$6),1,0)</x:f>
        <x:v>0</x:v>
      </x:c>
      <x:c r="AP35" s="34" t="n">
        <x:f>IF(SQRT($B$9)*$B35+SQRT(1-$B$9)*U35&lt;_xlfn.NORM.S.INV($B$6),1,0)</x:f>
        <x:v>0</x:v>
      </x:c>
      <x:c r="AQ35" s="34" t="n">
        <x:f>IF(SQRT($B$9)*$B35+SQRT(1-$B$9)*V35&lt;_xlfn.NORM.S.INV($B$6),1,0)</x:f>
        <x:v>0</x:v>
      </x:c>
      <x:c r="AR35" s="34" t="n">
        <x:f>IF(SQRT($B$9)*$B35+SQRT(1-$B$9)*W35&lt;_xlfn.NORM.S.INV($B$6),1,0)</x:f>
        <x:v>0</x:v>
      </x:c>
      <x:c r="AS35" s="34" t="n">
        <x:f>IF(SQRT($B$9)*$B35+SQRT(1-$B$9)*X35&lt;_xlfn.NORM.S.INV($B$6),1,0)</x:f>
        <x:v>0</x:v>
      </x:c>
      <x:c r="AT35" s="34" t="n">
        <x:f>IF(SQRT($B$9)*$B35+SQRT(1-$B$9)*Y35&lt;_xlfn.NORM.S.INV($B$6),1,0)</x:f>
        <x:v>0</x:v>
      </x:c>
      <x:c r="AU35" s="34" t="n">
        <x:f>IF(SQRT($B$9)*$B35+SQRT(1-$B$9)*Z35&lt;_xlfn.NORM.S.INV($B$6),1,0)</x:f>
        <x:v>0</x:v>
      </x:c>
      <x:c r="AV35" s="34" t="n">
        <x:f>IF(SQRT($B$9)*$B35+SQRT(1-$B$9)*AA35&lt;_xlfn.NORM.S.INV($B$6),1,0)</x:f>
        <x:v>0</x:v>
      </x:c>
      <x:c r="AW35" s="34" t="n">
        <x:f>IF(SQRT($C$9)*$B35+SQRT(1-$C$9)*AB35&lt;_xlfn.NORM.S.INV($C$6),1,0)</x:f>
        <x:v>0</x:v>
      </x:c>
      <x:c r="AX35" s="34" t="n">
        <x:f>IF(SQRT($C$9)*$B35+SQRT(1-$C$9)*AC35&lt;_xlfn.NORM.S.INV($C$6),1,0)</x:f>
        <x:v>0</x:v>
      </x:c>
      <x:c r="AY35" s="34" t="n">
        <x:f>IF(SQRT($C$9)*$B35+SQRT(1-$C$9)*AD35&lt;_xlfn.NORM.S.INV($C$6),1,0)</x:f>
        <x:v>0</x:v>
      </x:c>
      <x:c r="AZ35" s="34" t="n">
        <x:f>IF(SQRT($C$9)*$B35+SQRT(1-$C$9)*AE35&lt;_xlfn.NORM.S.INV($C$6),1,0)</x:f>
        <x:v>0</x:v>
      </x:c>
      <x:c r="BA35" s="34" t="n">
        <x:f>IF(SQRT($C$9)*$B35+SQRT(1-$C$9)*AF35&lt;_xlfn.NORM.S.INV($C$6),1,0)</x:f>
        <x:v>0</x:v>
      </x:c>
      <x:c r="BB35" s="34" t="n">
        <x:f>IF(SQRT($C$9)*$B35+SQRT(1-$C$9)*AG35&lt;_xlfn.NORM.S.INV($C$6),1,0)</x:f>
        <x:v>0</x:v>
      </x:c>
      <x:c r="BC35" s="34" t="n">
        <x:f>IF(SQRT($C$9)*$B35+SQRT(1-$C$9)*AH35&lt;_xlfn.NORM.S.INV($C$6),1,0)</x:f>
        <x:v>0</x:v>
      </x:c>
      <x:c r="BD35" s="34" t="n">
        <x:f>IF(SQRT($C$9)*$B35+SQRT(1-$C$9)*AI35&lt;_xlfn.NORM.S.INV($C$6),1,0)</x:f>
        <x:v>0</x:v>
      </x:c>
      <x:c r="BE35" s="34" t="n">
        <x:f>IF(SQRT($C$9)*$B35+SQRT(1-$C$9)*AJ35&lt;_xlfn.NORM.S.INV($C$6),1,0)</x:f>
        <x:v>0</x:v>
      </x:c>
      <x:c r="BF35" s="34" t="n">
        <x:f>IF(SQRT($C$9)*$B35+SQRT(1-$C$9)*AK35&lt;_xlfn.NORM.S.INV($C$6),1,0)</x:f>
        <x:v>1</x:v>
      </x:c>
      <x:c r="BG35" s="34"/>
      <x:c r="BH35" s="34"/>
      <x:c r="BI35" s="34" t="n">
        <x:f>$B$11*(($A$1061)*$C35/$B$12*$B$7+(1-$A$1061)*$D35/$B$12*$C$7)</x:f>
        <x:v>600</x:v>
      </x:c>
      <x:c r="BJ35" s="34" t="n">
        <x:f>$B$11*(($A$1062)*$C35/$B$12*$B$7+(1-$A$1062)*$D35/$B$12*$C$7)</x:f>
        <x:v>570</x:v>
      </x:c>
      <x:c r="BK35" s="34" t="n">
        <x:f>$B$11*(($A$1063)*$C35/$B$12*$B$7+(1-$A$1063)*$D35/$B$12*$C$7)</x:f>
        <x:v>540</x:v>
      </x:c>
      <x:c r="BL35" s="34" t="n">
        <x:f>$B$11*(($A$1064)*$C35/$B$12*$B$7+(1-$A$1064)*$D35/$B$12*$C$7)</x:f>
        <x:v>509.99999999999994</x:v>
      </x:c>
      <x:c r="BM35" s="34" t="n">
        <x:f>$B$11*(($A$1065)*$C35/$B$12*$B$7+(1-$A$1065)*$D35/$B$12*$C$7)</x:f>
        <x:v>480</x:v>
      </x:c>
      <x:c r="BN35" s="34" t="n">
        <x:f>$B$11*(($A$1066)*$C35/$B$12*$B$7+(1-$A$1066)*$D35/$B$12*$C$7)</x:f>
        <x:v>450</x:v>
      </x:c>
      <x:c r="BO35" s="34" t="n">
        <x:f>$B$11*(($A$1067)*$C35/$B$12*$B$7+(1-$A$1067)*$D35/$B$12*$C$7)</x:f>
        <x:v>419.99999999999994</x:v>
      </x:c>
      <x:c r="BP35" s="34" t="n">
        <x:f>$B$11*(($A$1068)*$C35/$B$12*$B$7+(1-$A$1068)*$D35/$B$12*$C$7)</x:f>
        <x:v>390</x:v>
      </x:c>
      <x:c r="BQ35" s="34" t="n">
        <x:f>$B$11*(($A$1069)*$C35/$B$12*$B$7+(1-$A$1069)*$D35/$B$12*$C$7)</x:f>
        <x:v>360</x:v>
      </x:c>
      <x:c r="BR35" s="34" t="n">
        <x:f>$B$11*(($A$1070)*$C35/$B$12*$B$7+(1-$A$1070)*$D35/$B$12*$C$7)</x:f>
        <x:v>330</x:v>
      </x:c>
      <x:c r="BS35" s="34" t="n">
        <x:f>$B$11*(($A$1071)*$C35/$B$12*$B$7+(1-$A$1071)*$D35/$B$12*$C$7)</x:f>
        <x:v>300</x:v>
      </x:c>
      <x:c r="BT35" s="34" t="n">
        <x:f>$B$11*(($A$1072)*$C35/$B$12*$B$7+(1-$A$1072)*$D35/$B$12*$C$7)</x:f>
        <x:v>270</x:v>
      </x:c>
      <x:c r="BU35" s="34" t="n">
        <x:f>$B$11*(($A$1073)*$C35/$B$12*$B$7+(1-$A$1073)*$D35/$B$12*$C$7)</x:f>
        <x:v>240</x:v>
      </x:c>
      <x:c r="BV35" s="34" t="n">
        <x:f>$B$11*(($A$1074)*$C35/$B$12*$B$7+(1-$A$1074)*$D35/$B$12*$C$7)</x:f>
        <x:v>209.99999999999997</x:v>
      </x:c>
      <x:c r="BW35" s="34" t="n">
        <x:f>$B$11*(($A$1075)*$C35/$B$12*$B$7+(1-$A$1075)*$D35/$B$12*$C$7)</x:f>
        <x:v>180.00000000000003</x:v>
      </x:c>
      <x:c r="BX35" s="34" t="n">
        <x:f>$B$11*(($A$1076)*$C35/$B$12*$B$7+(1-$A$1076)*$D35/$B$12*$C$7)</x:f>
        <x:v>150</x:v>
      </x:c>
      <x:c r="BY35" s="34" t="n">
        <x:f>$B$11*(($A$1077)*$C35/$B$12*$B$7+(1-$A$1077)*$D35/$B$12*$C$7)</x:f>
        <x:v>119.99999999999999</x:v>
      </x:c>
      <x:c r="BZ35" s="34" t="n">
        <x:f>$B$11*(($A$1078)*$C35/$B$12*$B$7+(1-$A$1078)*$D35/$B$12*$C$7)</x:f>
        <x:v>90.00000000000001</x:v>
      </x:c>
      <x:c r="CA35" s="34" t="n">
        <x:f>$B$11*(($A$1079)*$C35/$B$12*$B$7+(1-$A$1079)*$D35/$B$12*$C$7)</x:f>
        <x:v>59.99999999999999</x:v>
      </x:c>
      <x:c r="CB35" s="34" t="n">
        <x:f>$B$11*(($A$1080)*$C35/$B$12*$B$7+(1-$A$1080)*$D35/$B$12*$C$7)</x:f>
        <x:v>30.00000000000003</x:v>
      </x:c>
      <x:c r="CC35" s="34" t="n">
        <x:f>$B$11*(($A$1081)*$C35/$B$12*$B$7+(1-$A$1081)*$D35/$B$12*$C$7)</x:f>
        <x:v>0</x:v>
      </x:c>
      <x:c r="CE35" s="32" t="n">
        <x:f>ROUND(MIN($G$25:$G$1024)+(MAX($G$25:$G$1024)-MIN($G$25:$G$1024))*11/15,0)</x:f>
        <x:v>1320.0</x:v>
      </x:c>
      <x:c r="CF35" s="1" t="n">
        <x:f>COUNTIFS($G$25:$G$1024,"&lt;="&amp;CE35)-COUNTIFS($G$25:$G$1024,"&lt;="&amp;CE34)</x:f>
        <x:v>1</x:v>
      </x:c>
    </x:row>
    <x:row r="36" ht="23" customHeight="1">
      <x:c r="A36" s="1" t="n">
        <x:v>12</x:v>
      </x:c>
      <x:c r="B36" s="39" t="n">
        <x:v>-0.00382391553786252</x:v>
      </x:c>
      <x:c r="C36" s="1" t="n">
        <x:f>SUM(AM36:AV36)</x:f>
        <x:v>0</x:v>
      </x:c>
      <x:c r="D36" s="1" t="n">
        <x:f>SUM(AW36:BF36)</x:f>
        <x:v>2</x:v>
      </x:c>
      <x:c r="E36" s="17" t="n">
        <x:f>(1-C36/$B$12)*$B$8-C36/$B$12*$B$7</x:f>
        <x:v>0.05</x:v>
      </x:c>
      <x:c r="F36" s="17" t="n">
        <x:f>(1-D36/$B$12)*$C$8-D36/$B$12*$C$7</x:f>
        <x:v>-0.048</x:v>
      </x:c>
      <x:c r="G36" s="32" t="n">
        <x:f>$B$11*($B$10*C36/$B$12*$B$7+(1-$B$10)*D36/$B$12*$C$7)</x:f>
        <x:v>600</x:v>
      </x:c>
      <x:c r="H36" s="17" t="n">
        <x:f>$B$10*E36+(1-$B$10)*F36</x:f>
        <x:v>0.0010000000000000009</x:v>
      </x:c>
      <x:c r="I36" s="1"/>
      <x:c r="J36" s="1"/>
      <x:c r="K36" s="1"/>
      <x:c r="L36" s="1"/>
      <x:c r="M36" s="1"/>
      <x:c r="N36" s="1"/>
      <x:c r="O36" s="1"/>
      <x:c r="P36" s="1"/>
      <x:c r="Q36" s="34"/>
      <x:c r="R36" s="39" t="n">
        <x:v>1.6623751819180232</x:v>
      </x:c>
      <x:c r="S36" s="39" t="n">
        <x:v>-1.3015815127768855</x:v>
      </x:c>
      <x:c r="T36" s="39" t="n">
        <x:v>-0.2825350923069488</x:v>
      </x:c>
      <x:c r="U36" s="39" t="n">
        <x:v>-0.6441818171966465</x:v>
      </x:c>
      <x:c r="V36" s="39" t="n">
        <x:v>0.12538085087076303</x:v>
      </x:c>
      <x:c r="W36" s="39" t="n">
        <x:v>0.2838202002795672</x:v>
      </x:c>
      <x:c r="X36" s="39" t="n">
        <x:v>0.5827371155741757</x:v>
      </x:c>
      <x:c r="Y36" s="39" t="n">
        <x:v>1.115311876703172</x:v>
      </x:c>
      <x:c r="Z36" s="39" t="n">
        <x:v>-0.07455942649144558</x:v>
      </x:c>
      <x:c r="AA36" s="39" t="n">
        <x:v>0.8000674455695708</x:v>
      </x:c>
      <x:c r="AB36" s="39" t="n">
        <x:v>1.597456186378824</x:v>
      </x:c>
      <x:c r="AC36" s="39" t="n">
        <x:v>2.170372972361406</x:v>
      </x:c>
      <x:c r="AD36" s="39" t="n">
        <x:v>0.6238523350493632</x:v>
      </x:c>
      <x:c r="AE36" s="39" t="n">
        <x:v>-0.6617490904232968</x:v>
      </x:c>
      <x:c r="AF36" s="39" t="n">
        <x:v>0.48642938437724165</x:v>
      </x:c>
      <x:c r="AG36" s="39" t="n">
        <x:v>1.8509381804089433</x:v>
      </x:c>
      <x:c r="AH36" s="39" t="n">
        <x:v>0.30537089919632504</x:v>
      </x:c>
      <x:c r="AI36" s="39" t="n">
        <x:v>-1.9519676357081623</x:v>
      </x:c>
      <x:c r="AJ36" s="39" t="n">
        <x:v>-2.0425288292382526</x:v>
      </x:c>
      <x:c r="AK36" s="39" t="n">
        <x:v>-0.4249524235949263</x:v>
      </x:c>
      <x:c r="AL36" s="34"/>
      <x:c r="AM36" s="34" t="n">
        <x:f>IF(SQRT($B$9)*$B36+SQRT(1-$B$9)*R36&lt;_xlfn.NORM.S.INV($B$6),1,0)</x:f>
        <x:v>0</x:v>
      </x:c>
      <x:c r="AN36" s="34" t="n">
        <x:f>IF(SQRT($B$9)*$B36+SQRT(1-$B$9)*S36&lt;_xlfn.NORM.S.INV($B$6),1,0)</x:f>
        <x:v>0</x:v>
      </x:c>
      <x:c r="AO36" s="34" t="n">
        <x:f>IF(SQRT($B$9)*$B36+SQRT(1-$B$9)*T36&lt;_xlfn.NORM.S.INV($B$6),1,0)</x:f>
        <x:v>0</x:v>
      </x:c>
      <x:c r="AP36" s="34" t="n">
        <x:f>IF(SQRT($B$9)*$B36+SQRT(1-$B$9)*U36&lt;_xlfn.NORM.S.INV($B$6),1,0)</x:f>
        <x:v>0</x:v>
      </x:c>
      <x:c r="AQ36" s="34" t="n">
        <x:f>IF(SQRT($B$9)*$B36+SQRT(1-$B$9)*V36&lt;_xlfn.NORM.S.INV($B$6),1,0)</x:f>
        <x:v>0</x:v>
      </x:c>
      <x:c r="AR36" s="34" t="n">
        <x:f>IF(SQRT($B$9)*$B36+SQRT(1-$B$9)*W36&lt;_xlfn.NORM.S.INV($B$6),1,0)</x:f>
        <x:v>0</x:v>
      </x:c>
      <x:c r="AS36" s="34" t="n">
        <x:f>IF(SQRT($B$9)*$B36+SQRT(1-$B$9)*X36&lt;_xlfn.NORM.S.INV($B$6),1,0)</x:f>
        <x:v>0</x:v>
      </x:c>
      <x:c r="AT36" s="34" t="n">
        <x:f>IF(SQRT($B$9)*$B36+SQRT(1-$B$9)*Y36&lt;_xlfn.NORM.S.INV($B$6),1,0)</x:f>
        <x:v>0</x:v>
      </x:c>
      <x:c r="AU36" s="34" t="n">
        <x:f>IF(SQRT($B$9)*$B36+SQRT(1-$B$9)*Z36&lt;_xlfn.NORM.S.INV($B$6),1,0)</x:f>
        <x:v>0</x:v>
      </x:c>
      <x:c r="AV36" s="34" t="n">
        <x:f>IF(SQRT($B$9)*$B36+SQRT(1-$B$9)*AA36&lt;_xlfn.NORM.S.INV($B$6),1,0)</x:f>
        <x:v>0</x:v>
      </x:c>
      <x:c r="AW36" s="34" t="n">
        <x:f>IF(SQRT($C$9)*$B36+SQRT(1-$C$9)*AB36&lt;_xlfn.NORM.S.INV($C$6),1,0)</x:f>
        <x:v>0</x:v>
      </x:c>
      <x:c r="AX36" s="34" t="n">
        <x:f>IF(SQRT($C$9)*$B36+SQRT(1-$C$9)*AC36&lt;_xlfn.NORM.S.INV($C$6),1,0)</x:f>
        <x:v>0</x:v>
      </x:c>
      <x:c r="AY36" s="34" t="n">
        <x:f>IF(SQRT($C$9)*$B36+SQRT(1-$C$9)*AD36&lt;_xlfn.NORM.S.INV($C$6),1,0)</x:f>
        <x:v>0</x:v>
      </x:c>
      <x:c r="AZ36" s="34" t="n">
        <x:f>IF(SQRT($C$9)*$B36+SQRT(1-$C$9)*AE36&lt;_xlfn.NORM.S.INV($C$6),1,0)</x:f>
        <x:v>0</x:v>
      </x:c>
      <x:c r="BA36" s="34" t="n">
        <x:f>IF(SQRT($C$9)*$B36+SQRT(1-$C$9)*AF36&lt;_xlfn.NORM.S.INV($C$6),1,0)</x:f>
        <x:v>0</x:v>
      </x:c>
      <x:c r="BB36" s="34" t="n">
        <x:f>IF(SQRT($C$9)*$B36+SQRT(1-$C$9)*AG36&lt;_xlfn.NORM.S.INV($C$6),1,0)</x:f>
        <x:v>0</x:v>
      </x:c>
      <x:c r="BC36" s="34" t="n">
        <x:f>IF(SQRT($C$9)*$B36+SQRT(1-$C$9)*AH36&lt;_xlfn.NORM.S.INV($C$6),1,0)</x:f>
        <x:v>0</x:v>
      </x:c>
      <x:c r="BD36" s="34" t="n">
        <x:f>IF(SQRT($C$9)*$B36+SQRT(1-$C$9)*AI36&lt;_xlfn.NORM.S.INV($C$6),1,0)</x:f>
        <x:v>1</x:v>
      </x:c>
      <x:c r="BE36" s="34" t="n">
        <x:f>IF(SQRT($C$9)*$B36+SQRT(1-$C$9)*AJ36&lt;_xlfn.NORM.S.INV($C$6),1,0)</x:f>
        <x:v>1</x:v>
      </x:c>
      <x:c r="BF36" s="34" t="n">
        <x:f>IF(SQRT($C$9)*$B36+SQRT(1-$C$9)*AK36&lt;_xlfn.NORM.S.INV($C$6),1,0)</x:f>
        <x:v>0</x:v>
      </x:c>
      <x:c r="BG36" s="34"/>
      <x:c r="BH36" s="34"/>
      <x:c r="BI36" s="34" t="n">
        <x:f>$B$11*(($A$1061)*$C36/$B$12*$B$7+(1-$A$1061)*$D36/$B$12*$C$7)</x:f>
        <x:v>1200</x:v>
      </x:c>
      <x:c r="BJ36" s="34" t="n">
        <x:f>$B$11*(($A$1062)*$C36/$B$12*$B$7+(1-$A$1062)*$D36/$B$12*$C$7)</x:f>
        <x:v>1140</x:v>
      </x:c>
      <x:c r="BK36" s="34" t="n">
        <x:f>$B$11*(($A$1063)*$C36/$B$12*$B$7+(1-$A$1063)*$D36/$B$12*$C$7)</x:f>
        <x:v>1080</x:v>
      </x:c>
      <x:c r="BL36" s="34" t="n">
        <x:f>$B$11*(($A$1064)*$C36/$B$12*$B$7+(1-$A$1064)*$D36/$B$12*$C$7)</x:f>
        <x:v>1019.9999999999999</x:v>
      </x:c>
      <x:c r="BM36" s="34" t="n">
        <x:f>$B$11*(($A$1065)*$C36/$B$12*$B$7+(1-$A$1065)*$D36/$B$12*$C$7)</x:f>
        <x:v>960</x:v>
      </x:c>
      <x:c r="BN36" s="34" t="n">
        <x:f>$B$11*(($A$1066)*$C36/$B$12*$B$7+(1-$A$1066)*$D36/$B$12*$C$7)</x:f>
        <x:v>900</x:v>
      </x:c>
      <x:c r="BO36" s="34" t="n">
        <x:f>$B$11*(($A$1067)*$C36/$B$12*$B$7+(1-$A$1067)*$D36/$B$12*$C$7)</x:f>
        <x:v>839.9999999999999</x:v>
      </x:c>
      <x:c r="BP36" s="34" t="n">
        <x:f>$B$11*(($A$1068)*$C36/$B$12*$B$7+(1-$A$1068)*$D36/$B$12*$C$7)</x:f>
        <x:v>780</x:v>
      </x:c>
      <x:c r="BQ36" s="34" t="n">
        <x:f>$B$11*(($A$1069)*$C36/$B$12*$B$7+(1-$A$1069)*$D36/$B$12*$C$7)</x:f>
        <x:v>720</x:v>
      </x:c>
      <x:c r="BR36" s="34" t="n">
        <x:f>$B$11*(($A$1070)*$C36/$B$12*$B$7+(1-$A$1070)*$D36/$B$12*$C$7)</x:f>
        <x:v>660</x:v>
      </x:c>
      <x:c r="BS36" s="34" t="n">
        <x:f>$B$11*(($A$1071)*$C36/$B$12*$B$7+(1-$A$1071)*$D36/$B$12*$C$7)</x:f>
        <x:v>600</x:v>
      </x:c>
      <x:c r="BT36" s="34" t="n">
        <x:f>$B$11*(($A$1072)*$C36/$B$12*$B$7+(1-$A$1072)*$D36/$B$12*$C$7)</x:f>
        <x:v>540</x:v>
      </x:c>
      <x:c r="BU36" s="34" t="n">
        <x:f>$B$11*(($A$1073)*$C36/$B$12*$B$7+(1-$A$1073)*$D36/$B$12*$C$7)</x:f>
        <x:v>480</x:v>
      </x:c>
      <x:c r="BV36" s="34" t="n">
        <x:f>$B$11*(($A$1074)*$C36/$B$12*$B$7+(1-$A$1074)*$D36/$B$12*$C$7)</x:f>
        <x:v>419.99999999999994</x:v>
      </x:c>
      <x:c r="BW36" s="34" t="n">
        <x:f>$B$11*(($A$1075)*$C36/$B$12*$B$7+(1-$A$1075)*$D36/$B$12*$C$7)</x:f>
        <x:v>360.00000000000006</x:v>
      </x:c>
      <x:c r="BX36" s="34" t="n">
        <x:f>$B$11*(($A$1076)*$C36/$B$12*$B$7+(1-$A$1076)*$D36/$B$12*$C$7)</x:f>
        <x:v>300</x:v>
      </x:c>
      <x:c r="BY36" s="34" t="n">
        <x:f>$B$11*(($A$1077)*$C36/$B$12*$B$7+(1-$A$1077)*$D36/$B$12*$C$7)</x:f>
        <x:v>239.99999999999997</x:v>
      </x:c>
      <x:c r="BZ36" s="34" t="n">
        <x:f>$B$11*(($A$1078)*$C36/$B$12*$B$7+(1-$A$1078)*$D36/$B$12*$C$7)</x:f>
        <x:v>180.00000000000003</x:v>
      </x:c>
      <x:c r="CA36" s="34" t="n">
        <x:f>$B$11*(($A$1079)*$C36/$B$12*$B$7+(1-$A$1079)*$D36/$B$12*$C$7)</x:f>
        <x:v>119.99999999999999</x:v>
      </x:c>
      <x:c r="CB36" s="34" t="n">
        <x:f>$B$11*(($A$1080)*$C36/$B$12*$B$7+(1-$A$1080)*$D36/$B$12*$C$7)</x:f>
        <x:v>60.00000000000006</x:v>
      </x:c>
      <x:c r="CC36" s="34" t="n">
        <x:f>$B$11*(($A$1081)*$C36/$B$12*$B$7+(1-$A$1081)*$D36/$B$12*$C$7)</x:f>
        <x:v>0</x:v>
      </x:c>
      <x:c r="CE36" s="32" t="n">
        <x:f>ROUND(MIN($G$25:$G$1024)+(MAX($G$25:$G$1024)-MIN($G$25:$G$1024))*12/15,0)</x:f>
        <x:v>1440.0</x:v>
      </x:c>
      <x:c r="CF36" s="1" t="n">
        <x:f>COUNTIFS($G$25:$G$1024,"&lt;="&amp;CE36)-COUNTIFS($G$25:$G$1024,"&lt;="&amp;CE35)</x:f>
        <x:v>4</x:v>
      </x:c>
    </x:row>
    <x:row r="37" ht="23" customHeight="1">
      <x:c r="A37" s="1" t="n">
        <x:v>13</x:v>
      </x:c>
      <x:c r="B37" s="39" t="n">
        <x:v>0.5950017718625112</x:v>
      </x:c>
      <x:c r="C37" s="1" t="n">
        <x:f>SUM(AM37:AV37)</x:f>
        <x:v>0</x:v>
      </x:c>
      <x:c r="D37" s="1" t="n">
        <x:f>SUM(AW37:BF37)</x:f>
        <x:v>0</x:v>
      </x:c>
      <x:c r="E37" s="17" t="n">
        <x:f>(1-C37/$B$12)*$B$8-C37/$B$12*$B$7</x:f>
        <x:v>0.05</x:v>
      </x:c>
      <x:c r="F37" s="17" t="n">
        <x:f>(1-D37/$B$12)*$C$8-D37/$B$12*$C$7</x:f>
        <x:v>0.09</x:v>
      </x:c>
      <x:c r="G37" s="32" t="n">
        <x:f>$B$11*($B$10*C37/$B$12*$B$7+(1-$B$10)*D37/$B$12*$C$7)</x:f>
        <x:v>0</x:v>
      </x:c>
      <x:c r="H37" s="17" t="n">
        <x:f>$B$10*E37+(1-$B$10)*F37</x:f>
        <x:v>0.07</x:v>
      </x:c>
      <x:c r="I37" s="1"/>
      <x:c r="J37" s="1"/>
      <x:c r="K37" s="1"/>
      <x:c r="L37" s="1"/>
      <x:c r="M37" s="1"/>
      <x:c r="N37" s="1"/>
      <x:c r="O37" s="1"/>
      <x:c r="P37" s="1"/>
      <x:c r="Q37" s="34"/>
      <x:c r="R37" s="39" t="n">
        <x:v>-0.44391293126536285</x:v>
      </x:c>
      <x:c r="S37" s="39" t="n">
        <x:v>-0.8507348450806318</x:v>
      </x:c>
      <x:c r="T37" s="39" t="n">
        <x:v>-1.8607778047345378</x:v>
      </x:c>
      <x:c r="U37" s="39" t="n">
        <x:v>-0.6074803349898777</x:v>
      </x:c>
      <x:c r="V37" s="39" t="n">
        <x:v>-0.5231709007544694</x:v>
      </x:c>
      <x:c r="W37" s="39" t="n">
        <x:v>1.5525627459030404</x:v>
      </x:c>
      <x:c r="X37" s="39" t="n">
        <x:v>-0.8819921267537875</x:v>
      </x:c>
      <x:c r="Y37" s="39" t="n">
        <x:v>0.1313711940851967</x:v>
      </x:c>
      <x:c r="Z37" s="39" t="n">
        <x:v>1.5730305258044885</x:v>
      </x:c>
      <x:c r="AA37" s="39" t="n">
        <x:v>0.20222161507416042</x:v>
      </x:c>
      <x:c r="AB37" s="39" t="n">
        <x:v>0.009769734362000676</x:v>
      </x:c>
      <x:c r="AC37" s="39" t="n">
        <x:v>2.084740222979653</x:v>
      </x:c>
      <x:c r="AD37" s="39" t="n">
        <x:v>-0.15231764748537827</x:v>
      </x:c>
      <x:c r="AE37" s="39" t="n">
        <x:v>-0.01128310595460008</x:v>
      </x:c>
      <x:c r="AF37" s="39" t="n">
        <x:v>-1.387494162738232</x:v>
      </x:c>
      <x:c r="AG37" s="39" t="n">
        <x:v>-0.8797625349758392</x:v>
      </x:c>
      <x:c r="AH37" s="39" t="n">
        <x:v>-0.6011903081929766</x:v>
      </x:c>
      <x:c r="AI37" s="39" t="n">
        <x:v>-1.0745515561445964</x:v>
      </x:c>
      <x:c r="AJ37" s="39" t="n">
        <x:v>-0.02767427630847341</x:v>
      </x:c>
      <x:c r="AK37" s="39" t="n">
        <x:v>0.4578784306526577</x:v>
      </x:c>
      <x:c r="AL37" s="34"/>
      <x:c r="AM37" s="34" t="n">
        <x:f>IF(SQRT($B$9)*$B37+SQRT(1-$B$9)*R37&lt;_xlfn.NORM.S.INV($B$6),1,0)</x:f>
        <x:v>0</x:v>
      </x:c>
      <x:c r="AN37" s="34" t="n">
        <x:f>IF(SQRT($B$9)*$B37+SQRT(1-$B$9)*S37&lt;_xlfn.NORM.S.INV($B$6),1,0)</x:f>
        <x:v>0</x:v>
      </x:c>
      <x:c r="AO37" s="34" t="n">
        <x:f>IF(SQRT($B$9)*$B37+SQRT(1-$B$9)*T37&lt;_xlfn.NORM.S.INV($B$6),1,0)</x:f>
        <x:v>0</x:v>
      </x:c>
      <x:c r="AP37" s="34" t="n">
        <x:f>IF(SQRT($B$9)*$B37+SQRT(1-$B$9)*U37&lt;_xlfn.NORM.S.INV($B$6),1,0)</x:f>
        <x:v>0</x:v>
      </x:c>
      <x:c r="AQ37" s="34" t="n">
        <x:f>IF(SQRT($B$9)*$B37+SQRT(1-$B$9)*V37&lt;_xlfn.NORM.S.INV($B$6),1,0)</x:f>
        <x:v>0</x:v>
      </x:c>
      <x:c r="AR37" s="34" t="n">
        <x:f>IF(SQRT($B$9)*$B37+SQRT(1-$B$9)*W37&lt;_xlfn.NORM.S.INV($B$6),1,0)</x:f>
        <x:v>0</x:v>
      </x:c>
      <x:c r="AS37" s="34" t="n">
        <x:f>IF(SQRT($B$9)*$B37+SQRT(1-$B$9)*X37&lt;_xlfn.NORM.S.INV($B$6),1,0)</x:f>
        <x:v>0</x:v>
      </x:c>
      <x:c r="AT37" s="34" t="n">
        <x:f>IF(SQRT($B$9)*$B37+SQRT(1-$B$9)*Y37&lt;_xlfn.NORM.S.INV($B$6),1,0)</x:f>
        <x:v>0</x:v>
      </x:c>
      <x:c r="AU37" s="34" t="n">
        <x:f>IF(SQRT($B$9)*$B37+SQRT(1-$B$9)*Z37&lt;_xlfn.NORM.S.INV($B$6),1,0)</x:f>
        <x:v>0</x:v>
      </x:c>
      <x:c r="AV37" s="34" t="n">
        <x:f>IF(SQRT($B$9)*$B37+SQRT(1-$B$9)*AA37&lt;_xlfn.NORM.S.INV($B$6),1,0)</x:f>
        <x:v>0</x:v>
      </x:c>
      <x:c r="AW37" s="34" t="n">
        <x:f>IF(SQRT($C$9)*$B37+SQRT(1-$C$9)*AB37&lt;_xlfn.NORM.S.INV($C$6),1,0)</x:f>
        <x:v>0</x:v>
      </x:c>
      <x:c r="AX37" s="34" t="n">
        <x:f>IF(SQRT($C$9)*$B37+SQRT(1-$C$9)*AC37&lt;_xlfn.NORM.S.INV($C$6),1,0)</x:f>
        <x:v>0</x:v>
      </x:c>
      <x:c r="AY37" s="34" t="n">
        <x:f>IF(SQRT($C$9)*$B37+SQRT(1-$C$9)*AD37&lt;_xlfn.NORM.S.INV($C$6),1,0)</x:f>
        <x:v>0</x:v>
      </x:c>
      <x:c r="AZ37" s="34" t="n">
        <x:f>IF(SQRT($C$9)*$B37+SQRT(1-$C$9)*AE37&lt;_xlfn.NORM.S.INV($C$6),1,0)</x:f>
        <x:v>0</x:v>
      </x:c>
      <x:c r="BA37" s="34" t="n">
        <x:f>IF(SQRT($C$9)*$B37+SQRT(1-$C$9)*AF37&lt;_xlfn.NORM.S.INV($C$6),1,0)</x:f>
        <x:v>0</x:v>
      </x:c>
      <x:c r="BB37" s="34" t="n">
        <x:f>IF(SQRT($C$9)*$B37+SQRT(1-$C$9)*AG37&lt;_xlfn.NORM.S.INV($C$6),1,0)</x:f>
        <x:v>0</x:v>
      </x:c>
      <x:c r="BC37" s="34" t="n">
        <x:f>IF(SQRT($C$9)*$B37+SQRT(1-$C$9)*AH37&lt;_xlfn.NORM.S.INV($C$6),1,0)</x:f>
        <x:v>0</x:v>
      </x:c>
      <x:c r="BD37" s="34" t="n">
        <x:f>IF(SQRT($C$9)*$B37+SQRT(1-$C$9)*AI37&lt;_xlfn.NORM.S.INV($C$6),1,0)</x:f>
        <x:v>0</x:v>
      </x:c>
      <x:c r="BE37" s="34" t="n">
        <x:f>IF(SQRT($C$9)*$B37+SQRT(1-$C$9)*AJ37&lt;_xlfn.NORM.S.INV($C$6),1,0)</x:f>
        <x:v>0</x:v>
      </x:c>
      <x:c r="BF37" s="34" t="n">
        <x:f>IF(SQRT($C$9)*$B37+SQRT(1-$C$9)*AK37&lt;_xlfn.NORM.S.INV($C$6),1,0)</x:f>
        <x:v>0</x:v>
      </x:c>
      <x:c r="BG37" s="34"/>
      <x:c r="BH37" s="34"/>
      <x:c r="BI37" s="34" t="n">
        <x:f>$B$11*(($A$1061)*$C37/$B$12*$B$7+(1-$A$1061)*$D37/$B$12*$C$7)</x:f>
        <x:v>0</x:v>
      </x:c>
      <x:c r="BJ37" s="34" t="n">
        <x:f>$B$11*(($A$1062)*$C37/$B$12*$B$7+(1-$A$1062)*$D37/$B$12*$C$7)</x:f>
        <x:v>0</x:v>
      </x:c>
      <x:c r="BK37" s="34" t="n">
        <x:f>$B$11*(($A$1063)*$C37/$B$12*$B$7+(1-$A$1063)*$D37/$B$12*$C$7)</x:f>
        <x:v>0</x:v>
      </x:c>
      <x:c r="BL37" s="34" t="n">
        <x:f>$B$11*(($A$1064)*$C37/$B$12*$B$7+(1-$A$1064)*$D37/$B$12*$C$7)</x:f>
        <x:v>0</x:v>
      </x:c>
      <x:c r="BM37" s="34" t="n">
        <x:f>$B$11*(($A$1065)*$C37/$B$12*$B$7+(1-$A$1065)*$D37/$B$12*$C$7)</x:f>
        <x:v>0</x:v>
      </x:c>
      <x:c r="BN37" s="34" t="n">
        <x:f>$B$11*(($A$1066)*$C37/$B$12*$B$7+(1-$A$1066)*$D37/$B$12*$C$7)</x:f>
        <x:v>0</x:v>
      </x:c>
      <x:c r="BO37" s="34" t="n">
        <x:f>$B$11*(($A$1067)*$C37/$B$12*$B$7+(1-$A$1067)*$D37/$B$12*$C$7)</x:f>
        <x:v>0</x:v>
      </x:c>
      <x:c r="BP37" s="34" t="n">
        <x:f>$B$11*(($A$1068)*$C37/$B$12*$B$7+(1-$A$1068)*$D37/$B$12*$C$7)</x:f>
        <x:v>0</x:v>
      </x:c>
      <x:c r="BQ37" s="34" t="n">
        <x:f>$B$11*(($A$1069)*$C37/$B$12*$B$7+(1-$A$1069)*$D37/$B$12*$C$7)</x:f>
        <x:v>0</x:v>
      </x:c>
      <x:c r="BR37" s="34" t="n">
        <x:f>$B$11*(($A$1070)*$C37/$B$12*$B$7+(1-$A$1070)*$D37/$B$12*$C$7)</x:f>
        <x:v>0</x:v>
      </x:c>
      <x:c r="BS37" s="34" t="n">
        <x:f>$B$11*(($A$1071)*$C37/$B$12*$B$7+(1-$A$1071)*$D37/$B$12*$C$7)</x:f>
        <x:v>0</x:v>
      </x:c>
      <x:c r="BT37" s="34" t="n">
        <x:f>$B$11*(($A$1072)*$C37/$B$12*$B$7+(1-$A$1072)*$D37/$B$12*$C$7)</x:f>
        <x:v>0</x:v>
      </x:c>
      <x:c r="BU37" s="34" t="n">
        <x:f>$B$11*(($A$1073)*$C37/$B$12*$B$7+(1-$A$1073)*$D37/$B$12*$C$7)</x:f>
        <x:v>0</x:v>
      </x:c>
      <x:c r="BV37" s="34" t="n">
        <x:f>$B$11*(($A$1074)*$C37/$B$12*$B$7+(1-$A$1074)*$D37/$B$12*$C$7)</x:f>
        <x:v>0</x:v>
      </x:c>
      <x:c r="BW37" s="34" t="n">
        <x:f>$B$11*(($A$1075)*$C37/$B$12*$B$7+(1-$A$1075)*$D37/$B$12*$C$7)</x:f>
        <x:v>0</x:v>
      </x:c>
      <x:c r="BX37" s="34" t="n">
        <x:f>$B$11*(($A$1076)*$C37/$B$12*$B$7+(1-$A$1076)*$D37/$B$12*$C$7)</x:f>
        <x:v>0</x:v>
      </x:c>
      <x:c r="BY37" s="34" t="n">
        <x:f>$B$11*(($A$1077)*$C37/$B$12*$B$7+(1-$A$1077)*$D37/$B$12*$C$7)</x:f>
        <x:v>0</x:v>
      </x:c>
      <x:c r="BZ37" s="34" t="n">
        <x:f>$B$11*(($A$1078)*$C37/$B$12*$B$7+(1-$A$1078)*$D37/$B$12*$C$7)</x:f>
        <x:v>0</x:v>
      </x:c>
      <x:c r="CA37" s="34" t="n">
        <x:f>$B$11*(($A$1079)*$C37/$B$12*$B$7+(1-$A$1079)*$D37/$B$12*$C$7)</x:f>
        <x:v>0</x:v>
      </x:c>
      <x:c r="CB37" s="34" t="n">
        <x:f>$B$11*(($A$1080)*$C37/$B$12*$B$7+(1-$A$1080)*$D37/$B$12*$C$7)</x:f>
        <x:v>0</x:v>
      </x:c>
      <x:c r="CC37" s="34" t="n">
        <x:f>$B$11*(($A$1081)*$C37/$B$12*$B$7+(1-$A$1081)*$D37/$B$12*$C$7)</x:f>
        <x:v>0</x:v>
      </x:c>
      <x:c r="CE37" s="32" t="n">
        <x:f>ROUND(MIN($G$25:$G$1024)+(MAX($G$25:$G$1024)-MIN($G$25:$G$1024))*13/15,0)</x:f>
        <x:v>1560.0</x:v>
      </x:c>
      <x:c r="CF37" s="1" t="n">
        <x:f>COUNTIFS($G$25:$G$1024,"&lt;="&amp;CE37)-COUNTIFS($G$25:$G$1024,"&lt;="&amp;CE36)</x:f>
        <x:v>0</x:v>
      </x:c>
    </x:row>
    <x:row r="38" ht="23" customHeight="1">
      <x:c r="A38" s="1" t="n">
        <x:v>14</x:v>
      </x:c>
      <x:c r="B38" s="39" t="n">
        <x:v>-0.249180660709833</x:v>
      </x:c>
      <x:c r="C38" s="1" t="n">
        <x:f>SUM(AM38:AV38)</x:f>
        <x:v>0</x:v>
      </x:c>
      <x:c r="D38" s="1" t="n">
        <x:f>SUM(AW38:BF38)</x:f>
        <x:v>1</x:v>
      </x:c>
      <x:c r="E38" s="17" t="n">
        <x:f>(1-C38/$B$12)*$B$8-C38/$B$12*$B$7</x:f>
        <x:v>0.05</x:v>
      </x:c>
      <x:c r="F38" s="17" t="n">
        <x:f>(1-D38/$B$12)*$C$8-D38/$B$12*$C$7</x:f>
        <x:v>0.021000000000000005</x:v>
      </x:c>
      <x:c r="G38" s="32" t="n">
        <x:f>$B$11*($B$10*C38/$B$12*$B$7+(1-$B$10)*D38/$B$12*$C$7)</x:f>
        <x:v>300</x:v>
      </x:c>
      <x:c r="H38" s="17" t="n">
        <x:f>$B$10*E38+(1-$B$10)*F38</x:f>
        <x:v>0.035500000000000004</x:v>
      </x:c>
      <x:c r="I38" s="1"/>
      <x:c r="J38" s="1"/>
      <x:c r="K38" s="1"/>
      <x:c r="L38" s="1"/>
      <x:c r="M38" s="1"/>
      <x:c r="N38" s="1"/>
      <x:c r="O38" s="1"/>
      <x:c r="P38" s="1"/>
      <x:c r="Q38" s="34"/>
      <x:c r="R38" s="39" t="n">
        <x:v>0.01287644828197636</x:v>
      </x:c>
      <x:c r="S38" s="39" t="n">
        <x:v>-0.33704343218974175</x:v>
      </x:c>
      <x:c r="T38" s="39" t="n">
        <x:v>-0.5626901777100628</x:v>
      </x:c>
      <x:c r="U38" s="39" t="n">
        <x:v>0.6151106051496772</x:v>
      </x:c>
      <x:c r="V38" s="39" t="n">
        <x:v>0.3692017893097579</x:v>
      </x:c>
      <x:c r="W38" s="39" t="n">
        <x:v>1.3318581532421685</x:v>
      </x:c>
      <x:c r="X38" s="39" t="n">
        <x:v>-0.04522193209159915</x:v>
      </x:c>
      <x:c r="Y38" s="39" t="n">
        <x:v>0.2119655909466132</x:v>
      </x:c>
      <x:c r="Z38" s="39" t="n">
        <x:v>-0.7774600601306503</x:v>
      </x:c>
      <x:c r="AA38" s="39" t="n">
        <x:v>-0.7637227750221405</x:v>
      </x:c>
      <x:c r="AB38" s="39" t="n">
        <x:v>1.506644163355863</x:v>
      </x:c>
      <x:c r="AC38" s="39" t="n">
        <x:v>-0.7592617866183317</x:v>
      </x:c>
      <x:c r="AD38" s="39" t="n">
        <x:v>0.21350595492093177</x:v>
      </x:c>
      <x:c r="AE38" s="39" t="n">
        <x:v>2.1820858359798883</x:v>
      </x:c>
      <x:c r="AF38" s="39" t="n">
        <x:v>1.181621605996646</x:v>
      </x:c>
      <x:c r="AG38" s="39" t="n">
        <x:v>0.19420674335453433</x:v>
      </x:c>
      <x:c r="AH38" s="39" t="n">
        <x:v>-0.4433770278477387</x:v>
      </x:c>
      <x:c r="AI38" s="39" t="n">
        <x:v>-1.8004963986098899</x:v>
      </x:c>
      <x:c r="AJ38" s="39" t="n">
        <x:v>-0.3133067733827956</x:v>
      </x:c>
      <x:c r="AK38" s="39" t="n">
        <x:v>1.4249295199780785</x:v>
      </x:c>
      <x:c r="AL38" s="34"/>
      <x:c r="AM38" s="34" t="n">
        <x:f>IF(SQRT($B$9)*$B38+SQRT(1-$B$9)*R38&lt;_xlfn.NORM.S.INV($B$6),1,0)</x:f>
        <x:v>0</x:v>
      </x:c>
      <x:c r="AN38" s="34" t="n">
        <x:f>IF(SQRT($B$9)*$B38+SQRT(1-$B$9)*S38&lt;_xlfn.NORM.S.INV($B$6),1,0)</x:f>
        <x:v>0</x:v>
      </x:c>
      <x:c r="AO38" s="34" t="n">
        <x:f>IF(SQRT($B$9)*$B38+SQRT(1-$B$9)*T38&lt;_xlfn.NORM.S.INV($B$6),1,0)</x:f>
        <x:v>0</x:v>
      </x:c>
      <x:c r="AP38" s="34" t="n">
        <x:f>IF(SQRT($B$9)*$B38+SQRT(1-$B$9)*U38&lt;_xlfn.NORM.S.INV($B$6),1,0)</x:f>
        <x:v>0</x:v>
      </x:c>
      <x:c r="AQ38" s="34" t="n">
        <x:f>IF(SQRT($B$9)*$B38+SQRT(1-$B$9)*V38&lt;_xlfn.NORM.S.INV($B$6),1,0)</x:f>
        <x:v>0</x:v>
      </x:c>
      <x:c r="AR38" s="34" t="n">
        <x:f>IF(SQRT($B$9)*$B38+SQRT(1-$B$9)*W38&lt;_xlfn.NORM.S.INV($B$6),1,0)</x:f>
        <x:v>0</x:v>
      </x:c>
      <x:c r="AS38" s="34" t="n">
        <x:f>IF(SQRT($B$9)*$B38+SQRT(1-$B$9)*X38&lt;_xlfn.NORM.S.INV($B$6),1,0)</x:f>
        <x:v>0</x:v>
      </x:c>
      <x:c r="AT38" s="34" t="n">
        <x:f>IF(SQRT($B$9)*$B38+SQRT(1-$B$9)*Y38&lt;_xlfn.NORM.S.INV($B$6),1,0)</x:f>
        <x:v>0</x:v>
      </x:c>
      <x:c r="AU38" s="34" t="n">
        <x:f>IF(SQRT($B$9)*$B38+SQRT(1-$B$9)*Z38&lt;_xlfn.NORM.S.INV($B$6),1,0)</x:f>
        <x:v>0</x:v>
      </x:c>
      <x:c r="AV38" s="34" t="n">
        <x:f>IF(SQRT($B$9)*$B38+SQRT(1-$B$9)*AA38&lt;_xlfn.NORM.S.INV($B$6),1,0)</x:f>
        <x:v>0</x:v>
      </x:c>
      <x:c r="AW38" s="34" t="n">
        <x:f>IF(SQRT($C$9)*$B38+SQRT(1-$C$9)*AB38&lt;_xlfn.NORM.S.INV($C$6),1,0)</x:f>
        <x:v>0</x:v>
      </x:c>
      <x:c r="AX38" s="34" t="n">
        <x:f>IF(SQRT($C$9)*$B38+SQRT(1-$C$9)*AC38&lt;_xlfn.NORM.S.INV($C$6),1,0)</x:f>
        <x:v>0</x:v>
      </x:c>
      <x:c r="AY38" s="34" t="n">
        <x:f>IF(SQRT($C$9)*$B38+SQRT(1-$C$9)*AD38&lt;_xlfn.NORM.S.INV($C$6),1,0)</x:f>
        <x:v>0</x:v>
      </x:c>
      <x:c r="AZ38" s="34" t="n">
        <x:f>IF(SQRT($C$9)*$B38+SQRT(1-$C$9)*AE38&lt;_xlfn.NORM.S.INV($C$6),1,0)</x:f>
        <x:v>0</x:v>
      </x:c>
      <x:c r="BA38" s="34" t="n">
        <x:f>IF(SQRT($C$9)*$B38+SQRT(1-$C$9)*AF38&lt;_xlfn.NORM.S.INV($C$6),1,0)</x:f>
        <x:v>0</x:v>
      </x:c>
      <x:c r="BB38" s="34" t="n">
        <x:f>IF(SQRT($C$9)*$B38+SQRT(1-$C$9)*AG38&lt;_xlfn.NORM.S.INV($C$6),1,0)</x:f>
        <x:v>0</x:v>
      </x:c>
      <x:c r="BC38" s="34" t="n">
        <x:f>IF(SQRT($C$9)*$B38+SQRT(1-$C$9)*AH38&lt;_xlfn.NORM.S.INV($C$6),1,0)</x:f>
        <x:v>0</x:v>
      </x:c>
      <x:c r="BD38" s="34" t="n">
        <x:f>IF(SQRT($C$9)*$B38+SQRT(1-$C$9)*AI38&lt;_xlfn.NORM.S.INV($C$6),1,0)</x:f>
        <x:v>1</x:v>
      </x:c>
      <x:c r="BE38" s="34" t="n">
        <x:f>IF(SQRT($C$9)*$B38+SQRT(1-$C$9)*AJ38&lt;_xlfn.NORM.S.INV($C$6),1,0)</x:f>
        <x:v>0</x:v>
      </x:c>
      <x:c r="BF38" s="34" t="n">
        <x:f>IF(SQRT($C$9)*$B38+SQRT(1-$C$9)*AK38&lt;_xlfn.NORM.S.INV($C$6),1,0)</x:f>
        <x:v>0</x:v>
      </x:c>
      <x:c r="BG38" s="34"/>
      <x:c r="BH38" s="34"/>
      <x:c r="BI38" s="34" t="n">
        <x:f>$B$11*(($A$1061)*$C38/$B$12*$B$7+(1-$A$1061)*$D38/$B$12*$C$7)</x:f>
        <x:v>600</x:v>
      </x:c>
      <x:c r="BJ38" s="34" t="n">
        <x:f>$B$11*(($A$1062)*$C38/$B$12*$B$7+(1-$A$1062)*$D38/$B$12*$C$7)</x:f>
        <x:v>570</x:v>
      </x:c>
      <x:c r="BK38" s="34" t="n">
        <x:f>$B$11*(($A$1063)*$C38/$B$12*$B$7+(1-$A$1063)*$D38/$B$12*$C$7)</x:f>
        <x:v>540</x:v>
      </x:c>
      <x:c r="BL38" s="34" t="n">
        <x:f>$B$11*(($A$1064)*$C38/$B$12*$B$7+(1-$A$1064)*$D38/$B$12*$C$7)</x:f>
        <x:v>509.99999999999994</x:v>
      </x:c>
      <x:c r="BM38" s="34" t="n">
        <x:f>$B$11*(($A$1065)*$C38/$B$12*$B$7+(1-$A$1065)*$D38/$B$12*$C$7)</x:f>
        <x:v>480</x:v>
      </x:c>
      <x:c r="BN38" s="34" t="n">
        <x:f>$B$11*(($A$1066)*$C38/$B$12*$B$7+(1-$A$1066)*$D38/$B$12*$C$7)</x:f>
        <x:v>450</x:v>
      </x:c>
      <x:c r="BO38" s="34" t="n">
        <x:f>$B$11*(($A$1067)*$C38/$B$12*$B$7+(1-$A$1067)*$D38/$B$12*$C$7)</x:f>
        <x:v>419.99999999999994</x:v>
      </x:c>
      <x:c r="BP38" s="34" t="n">
        <x:f>$B$11*(($A$1068)*$C38/$B$12*$B$7+(1-$A$1068)*$D38/$B$12*$C$7)</x:f>
        <x:v>390</x:v>
      </x:c>
      <x:c r="BQ38" s="34" t="n">
        <x:f>$B$11*(($A$1069)*$C38/$B$12*$B$7+(1-$A$1069)*$D38/$B$12*$C$7)</x:f>
        <x:v>360</x:v>
      </x:c>
      <x:c r="BR38" s="34" t="n">
        <x:f>$B$11*(($A$1070)*$C38/$B$12*$B$7+(1-$A$1070)*$D38/$B$12*$C$7)</x:f>
        <x:v>330</x:v>
      </x:c>
      <x:c r="BS38" s="34" t="n">
        <x:f>$B$11*(($A$1071)*$C38/$B$12*$B$7+(1-$A$1071)*$D38/$B$12*$C$7)</x:f>
        <x:v>300</x:v>
      </x:c>
      <x:c r="BT38" s="34" t="n">
        <x:f>$B$11*(($A$1072)*$C38/$B$12*$B$7+(1-$A$1072)*$D38/$B$12*$C$7)</x:f>
        <x:v>270</x:v>
      </x:c>
      <x:c r="BU38" s="34" t="n">
        <x:f>$B$11*(($A$1073)*$C38/$B$12*$B$7+(1-$A$1073)*$D38/$B$12*$C$7)</x:f>
        <x:v>240</x:v>
      </x:c>
      <x:c r="BV38" s="34" t="n">
        <x:f>$B$11*(($A$1074)*$C38/$B$12*$B$7+(1-$A$1074)*$D38/$B$12*$C$7)</x:f>
        <x:v>209.99999999999997</x:v>
      </x:c>
      <x:c r="BW38" s="34" t="n">
        <x:f>$B$11*(($A$1075)*$C38/$B$12*$B$7+(1-$A$1075)*$D38/$B$12*$C$7)</x:f>
        <x:v>180.00000000000003</x:v>
      </x:c>
      <x:c r="BX38" s="34" t="n">
        <x:f>$B$11*(($A$1076)*$C38/$B$12*$B$7+(1-$A$1076)*$D38/$B$12*$C$7)</x:f>
        <x:v>150</x:v>
      </x:c>
      <x:c r="BY38" s="34" t="n">
        <x:f>$B$11*(($A$1077)*$C38/$B$12*$B$7+(1-$A$1077)*$D38/$B$12*$C$7)</x:f>
        <x:v>119.99999999999999</x:v>
      </x:c>
      <x:c r="BZ38" s="34" t="n">
        <x:f>$B$11*(($A$1078)*$C38/$B$12*$B$7+(1-$A$1078)*$D38/$B$12*$C$7)</x:f>
        <x:v>90.00000000000001</x:v>
      </x:c>
      <x:c r="CA38" s="34" t="n">
        <x:f>$B$11*(($A$1079)*$C38/$B$12*$B$7+(1-$A$1079)*$D38/$B$12*$C$7)</x:f>
        <x:v>59.99999999999999</x:v>
      </x:c>
      <x:c r="CB38" s="34" t="n">
        <x:f>$B$11*(($A$1080)*$C38/$B$12*$B$7+(1-$A$1080)*$D38/$B$12*$C$7)</x:f>
        <x:v>30.00000000000003</x:v>
      </x:c>
      <x:c r="CC38" s="34" t="n">
        <x:f>$B$11*(($A$1081)*$C38/$B$12*$B$7+(1-$A$1081)*$D38/$B$12*$C$7)</x:f>
        <x:v>0</x:v>
      </x:c>
      <x:c r="CE38" s="32" t="n">
        <x:f>ROUND(MIN($G$25:$G$1024)+(MAX($G$25:$G$1024)-MIN($G$25:$G$1024))*14/15,0)</x:f>
        <x:v>1680.0</x:v>
      </x:c>
      <x:c r="CF38" s="1" t="n">
        <x:f>COUNTIFS($G$25:$G$1024,"&lt;="&amp;CE38)-COUNTIFS($G$25:$G$1024,"&lt;="&amp;CE37)</x:f>
        <x:v>1</x:v>
      </x:c>
    </x:row>
    <x:row r="39" ht="23" customHeight="1">
      <x:c r="A39" s="1" t="n">
        <x:v>15</x:v>
      </x:c>
      <x:c r="B39" s="39" t="n">
        <x:v>-0.8255370049255988</x:v>
      </x:c>
      <x:c r="C39" s="1" t="n">
        <x:f>SUM(AM39:AV39)</x:f>
        <x:v>0</x:v>
      </x:c>
      <x:c r="D39" s="1" t="n">
        <x:f>SUM(AW39:BF39)</x:f>
        <x:v>1</x:v>
      </x:c>
      <x:c r="E39" s="17" t="n">
        <x:f>(1-C39/$B$12)*$B$8-C39/$B$12*$B$7</x:f>
        <x:v>0.05</x:v>
      </x:c>
      <x:c r="F39" s="17" t="n">
        <x:f>(1-D39/$B$12)*$C$8-D39/$B$12*$C$7</x:f>
        <x:v>0.021000000000000005</x:v>
      </x:c>
      <x:c r="G39" s="32" t="n">
        <x:f>$B$11*($B$10*C39/$B$12*$B$7+(1-$B$10)*D39/$B$12*$C$7)</x:f>
        <x:v>300</x:v>
      </x:c>
      <x:c r="H39" s="17" t="n">
        <x:f>$B$10*E39+(1-$B$10)*F39</x:f>
        <x:v>0.035500000000000004</x:v>
      </x:c>
      <x:c r="I39" s="1"/>
      <x:c r="J39" s="1"/>
      <x:c r="K39" s="1"/>
      <x:c r="L39" s="1"/>
      <x:c r="M39" s="1"/>
      <x:c r="N39" s="1"/>
      <x:c r="O39" s="1"/>
      <x:c r="P39" s="1"/>
      <x:c r="Q39" s="34"/>
      <x:c r="R39" s="39" t="n">
        <x:v>-1.4875850158534663</x:v>
      </x:c>
      <x:c r="S39" s="39" t="n">
        <x:v>0.6673112113221665</x:v>
      </x:c>
      <x:c r="T39" s="39" t="n">
        <x:v>0.8486273216287094</x:v>
      </x:c>
      <x:c r="U39" s="39" t="n">
        <x:v>0.605412488469319</x:v>
      </x:c>
      <x:c r="V39" s="39" t="n">
        <x:v>0.16922796681714522</x:v>
      </x:c>
      <x:c r="W39" s="39" t="n">
        <x:v>0.34070747157403497</x:v>
      </x:c>
      <x:c r="X39" s="39" t="n">
        <x:v>0.032443917524135245</x:v>
      </x:c>
      <x:c r="Y39" s="39" t="n">
        <x:v>-0.2261628595336855</x:v>
      </x:c>
      <x:c r="Z39" s="39" t="n">
        <x:v>-0.05826895614561631</x:v>
      </x:c>
      <x:c r="AA39" s="39" t="n">
        <x:v>-2.094238210713963</x:v>
      </x:c>
      <x:c r="AB39" s="39" t="n">
        <x:v>-0.8574469963161512</x:v>
      </x:c>
      <x:c r="AC39" s="39" t="n">
        <x:v>1.2040724278375923</x:v>
      </x:c>
      <x:c r="AD39" s="39" t="n">
        <x:v>1.1400847001709724</x:v>
      </x:c>
      <x:c r="AE39" s="39" t="n">
        <x:v>-1.2951887161359068</x:v>
      </x:c>
      <x:c r="AF39" s="39" t="n">
        <x:v>-1.7940395731905279</x:v>
      </x:c>
      <x:c r="AG39" s="39" t="n">
        <x:v>-1.0292648121322796</x:v>
      </x:c>
      <x:c r="AH39" s="39" t="n">
        <x:v>-0.42437926082323346</x:v>
      </x:c>
      <x:c r="AI39" s="39" t="n">
        <x:v>-0.7032294940306434</x:v>
      </x:c>
      <x:c r="AJ39" s="39" t="n">
        <x:v>-1.3777424154435378</x:v>
      </x:c>
      <x:c r="AK39" s="39" t="n">
        <x:v>-0.06066843045889364</x:v>
      </x:c>
      <x:c r="AL39" s="34"/>
      <x:c r="AM39" s="34" t="n">
        <x:f>IF(SQRT($B$9)*$B39+SQRT(1-$B$9)*R39&lt;_xlfn.NORM.S.INV($B$6),1,0)</x:f>
        <x:v>0</x:v>
      </x:c>
      <x:c r="AN39" s="34" t="n">
        <x:f>IF(SQRT($B$9)*$B39+SQRT(1-$B$9)*S39&lt;_xlfn.NORM.S.INV($B$6),1,0)</x:f>
        <x:v>0</x:v>
      </x:c>
      <x:c r="AO39" s="34" t="n">
        <x:f>IF(SQRT($B$9)*$B39+SQRT(1-$B$9)*T39&lt;_xlfn.NORM.S.INV($B$6),1,0)</x:f>
        <x:v>0</x:v>
      </x:c>
      <x:c r="AP39" s="34" t="n">
        <x:f>IF(SQRT($B$9)*$B39+SQRT(1-$B$9)*U39&lt;_xlfn.NORM.S.INV($B$6),1,0)</x:f>
        <x:v>0</x:v>
      </x:c>
      <x:c r="AQ39" s="34" t="n">
        <x:f>IF(SQRT($B$9)*$B39+SQRT(1-$B$9)*V39&lt;_xlfn.NORM.S.INV($B$6),1,0)</x:f>
        <x:v>0</x:v>
      </x:c>
      <x:c r="AR39" s="34" t="n">
        <x:f>IF(SQRT($B$9)*$B39+SQRT(1-$B$9)*W39&lt;_xlfn.NORM.S.INV($B$6),1,0)</x:f>
        <x:v>0</x:v>
      </x:c>
      <x:c r="AS39" s="34" t="n">
        <x:f>IF(SQRT($B$9)*$B39+SQRT(1-$B$9)*X39&lt;_xlfn.NORM.S.INV($B$6),1,0)</x:f>
        <x:v>0</x:v>
      </x:c>
      <x:c r="AT39" s="34" t="n">
        <x:f>IF(SQRT($B$9)*$B39+SQRT(1-$B$9)*Y39&lt;_xlfn.NORM.S.INV($B$6),1,0)</x:f>
        <x:v>0</x:v>
      </x:c>
      <x:c r="AU39" s="34" t="n">
        <x:f>IF(SQRT($B$9)*$B39+SQRT(1-$B$9)*Z39&lt;_xlfn.NORM.S.INV($B$6),1,0)</x:f>
        <x:v>0</x:v>
      </x:c>
      <x:c r="AV39" s="34" t="n">
        <x:f>IF(SQRT($B$9)*$B39+SQRT(1-$B$9)*AA39&lt;_xlfn.NORM.S.INV($B$6),1,0)</x:f>
        <x:v>0</x:v>
      </x:c>
      <x:c r="AW39" s="34" t="n">
        <x:f>IF(SQRT($C$9)*$B39+SQRT(1-$C$9)*AB39&lt;_xlfn.NORM.S.INV($C$6),1,0)</x:f>
        <x:v>0</x:v>
      </x:c>
      <x:c r="AX39" s="34" t="n">
        <x:f>IF(SQRT($C$9)*$B39+SQRT(1-$C$9)*AC39&lt;_xlfn.NORM.S.INV($C$6),1,0)</x:f>
        <x:v>0</x:v>
      </x:c>
      <x:c r="AY39" s="34" t="n">
        <x:f>IF(SQRT($C$9)*$B39+SQRT(1-$C$9)*AD39&lt;_xlfn.NORM.S.INV($C$6),1,0)</x:f>
        <x:v>0</x:v>
      </x:c>
      <x:c r="AZ39" s="34" t="n">
        <x:f>IF(SQRT($C$9)*$B39+SQRT(1-$C$9)*AE39&lt;_xlfn.NORM.S.INV($C$6),1,0)</x:f>
        <x:v>0</x:v>
      </x:c>
      <x:c r="BA39" s="34" t="n">
        <x:f>IF(SQRT($C$9)*$B39+SQRT(1-$C$9)*AF39&lt;_xlfn.NORM.S.INV($C$6),1,0)</x:f>
        <x:v>1</x:v>
      </x:c>
      <x:c r="BB39" s="34" t="n">
        <x:f>IF(SQRT($C$9)*$B39+SQRT(1-$C$9)*AG39&lt;_xlfn.NORM.S.INV($C$6),1,0)</x:f>
        <x:v>0</x:v>
      </x:c>
      <x:c r="BC39" s="34" t="n">
        <x:f>IF(SQRT($C$9)*$B39+SQRT(1-$C$9)*AH39&lt;_xlfn.NORM.S.INV($C$6),1,0)</x:f>
        <x:v>0</x:v>
      </x:c>
      <x:c r="BD39" s="34" t="n">
        <x:f>IF(SQRT($C$9)*$B39+SQRT(1-$C$9)*AI39&lt;_xlfn.NORM.S.INV($C$6),1,0)</x:f>
        <x:v>0</x:v>
      </x:c>
      <x:c r="BE39" s="34" t="n">
        <x:f>IF(SQRT($C$9)*$B39+SQRT(1-$C$9)*AJ39&lt;_xlfn.NORM.S.INV($C$6),1,0)</x:f>
        <x:v>0</x:v>
      </x:c>
      <x:c r="BF39" s="34" t="n">
        <x:f>IF(SQRT($C$9)*$B39+SQRT(1-$C$9)*AK39&lt;_xlfn.NORM.S.INV($C$6),1,0)</x:f>
        <x:v>0</x:v>
      </x:c>
      <x:c r="BG39" s="34"/>
      <x:c r="BH39" s="34"/>
      <x:c r="BI39" s="34" t="n">
        <x:f>$B$11*(($A$1061)*$C39/$B$12*$B$7+(1-$A$1061)*$D39/$B$12*$C$7)</x:f>
        <x:v>600</x:v>
      </x:c>
      <x:c r="BJ39" s="34" t="n">
        <x:f>$B$11*(($A$1062)*$C39/$B$12*$B$7+(1-$A$1062)*$D39/$B$12*$C$7)</x:f>
        <x:v>570</x:v>
      </x:c>
      <x:c r="BK39" s="34" t="n">
        <x:f>$B$11*(($A$1063)*$C39/$B$12*$B$7+(1-$A$1063)*$D39/$B$12*$C$7)</x:f>
        <x:v>540</x:v>
      </x:c>
      <x:c r="BL39" s="34" t="n">
        <x:f>$B$11*(($A$1064)*$C39/$B$12*$B$7+(1-$A$1064)*$D39/$B$12*$C$7)</x:f>
        <x:v>509.99999999999994</x:v>
      </x:c>
      <x:c r="BM39" s="34" t="n">
        <x:f>$B$11*(($A$1065)*$C39/$B$12*$B$7+(1-$A$1065)*$D39/$B$12*$C$7)</x:f>
        <x:v>480</x:v>
      </x:c>
      <x:c r="BN39" s="34" t="n">
        <x:f>$B$11*(($A$1066)*$C39/$B$12*$B$7+(1-$A$1066)*$D39/$B$12*$C$7)</x:f>
        <x:v>450</x:v>
      </x:c>
      <x:c r="BO39" s="34" t="n">
        <x:f>$B$11*(($A$1067)*$C39/$B$12*$B$7+(1-$A$1067)*$D39/$B$12*$C$7)</x:f>
        <x:v>419.99999999999994</x:v>
      </x:c>
      <x:c r="BP39" s="34" t="n">
        <x:f>$B$11*(($A$1068)*$C39/$B$12*$B$7+(1-$A$1068)*$D39/$B$12*$C$7)</x:f>
        <x:v>390</x:v>
      </x:c>
      <x:c r="BQ39" s="34" t="n">
        <x:f>$B$11*(($A$1069)*$C39/$B$12*$B$7+(1-$A$1069)*$D39/$B$12*$C$7)</x:f>
        <x:v>360</x:v>
      </x:c>
      <x:c r="BR39" s="34" t="n">
        <x:f>$B$11*(($A$1070)*$C39/$B$12*$B$7+(1-$A$1070)*$D39/$B$12*$C$7)</x:f>
        <x:v>330</x:v>
      </x:c>
      <x:c r="BS39" s="34" t="n">
        <x:f>$B$11*(($A$1071)*$C39/$B$12*$B$7+(1-$A$1071)*$D39/$B$12*$C$7)</x:f>
        <x:v>300</x:v>
      </x:c>
      <x:c r="BT39" s="34" t="n">
        <x:f>$B$11*(($A$1072)*$C39/$B$12*$B$7+(1-$A$1072)*$D39/$B$12*$C$7)</x:f>
        <x:v>270</x:v>
      </x:c>
      <x:c r="BU39" s="34" t="n">
        <x:f>$B$11*(($A$1073)*$C39/$B$12*$B$7+(1-$A$1073)*$D39/$B$12*$C$7)</x:f>
        <x:v>240</x:v>
      </x:c>
      <x:c r="BV39" s="34" t="n">
        <x:f>$B$11*(($A$1074)*$C39/$B$12*$B$7+(1-$A$1074)*$D39/$B$12*$C$7)</x:f>
        <x:v>209.99999999999997</x:v>
      </x:c>
      <x:c r="BW39" s="34" t="n">
        <x:f>$B$11*(($A$1075)*$C39/$B$12*$B$7+(1-$A$1075)*$D39/$B$12*$C$7)</x:f>
        <x:v>180.00000000000003</x:v>
      </x:c>
      <x:c r="BX39" s="34" t="n">
        <x:f>$B$11*(($A$1076)*$C39/$B$12*$B$7+(1-$A$1076)*$D39/$B$12*$C$7)</x:f>
        <x:v>150</x:v>
      </x:c>
      <x:c r="BY39" s="34" t="n">
        <x:f>$B$11*(($A$1077)*$C39/$B$12*$B$7+(1-$A$1077)*$D39/$B$12*$C$7)</x:f>
        <x:v>119.99999999999999</x:v>
      </x:c>
      <x:c r="BZ39" s="34" t="n">
        <x:f>$B$11*(($A$1078)*$C39/$B$12*$B$7+(1-$A$1078)*$D39/$B$12*$C$7)</x:f>
        <x:v>90.00000000000001</x:v>
      </x:c>
      <x:c r="CA39" s="34" t="n">
        <x:f>$B$11*(($A$1079)*$C39/$B$12*$B$7+(1-$A$1079)*$D39/$B$12*$C$7)</x:f>
        <x:v>59.99999999999999</x:v>
      </x:c>
      <x:c r="CB39" s="34" t="n">
        <x:f>$B$11*(($A$1080)*$C39/$B$12*$B$7+(1-$A$1080)*$D39/$B$12*$C$7)</x:f>
        <x:v>30.00000000000003</x:v>
      </x:c>
      <x:c r="CC39" s="34" t="n">
        <x:f>$B$11*(($A$1081)*$C39/$B$12*$B$7+(1-$A$1081)*$D39/$B$12*$C$7)</x:f>
        <x:v>0</x:v>
      </x:c>
      <x:c r="CE39" s="32" t="n">
        <x:f>ROUNDUP(MAX($G$25:$G$1024),0)</x:f>
        <x:v>1800.0</x:v>
      </x:c>
      <x:c r="CF39" s="1" t="n">
        <x:f>COUNTIFS($G$25:$G$1024,"&lt;="&amp;CE39)-COUNTIFS($G$25:$G$1024,"&lt;="&amp;CE38)</x:f>
        <x:v>2</x:v>
      </x:c>
    </x:row>
    <x:row r="40" ht="23" customHeight="1">
      <x:c r="A40" s="1" t="n">
        <x:v>16</x:v>
      </x:c>
      <x:c r="B40" s="39" t="n">
        <x:v>0.8248356610218598</x:v>
      </x:c>
      <x:c r="C40" s="1" t="n">
        <x:f>SUM(AM40:AV40)</x:f>
        <x:v>0</x:v>
      </x:c>
      <x:c r="D40" s="1" t="n">
        <x:f>SUM(AW40:BF40)</x:f>
        <x:v>0</x:v>
      </x:c>
      <x:c r="E40" s="17" t="n">
        <x:f>(1-C40/$B$12)*$B$8-C40/$B$12*$B$7</x:f>
        <x:v>0.05</x:v>
      </x:c>
      <x:c r="F40" s="17" t="n">
        <x:f>(1-D40/$B$12)*$C$8-D40/$B$12*$C$7</x:f>
        <x:v>0.09</x:v>
      </x:c>
      <x:c r="G40" s="32" t="n">
        <x:f>$B$11*($B$10*C40/$B$12*$B$7+(1-$B$10)*D40/$B$12*$C$7)</x:f>
        <x:v>0</x:v>
      </x:c>
      <x:c r="H40" s="17" t="n">
        <x:f>$B$10*E40+(1-$B$10)*F40</x:f>
        <x:v>0.07</x:v>
      </x:c>
      <x:c r="I40" s="1"/>
      <x:c r="J40" s="1"/>
      <x:c r="K40" s="1"/>
      <x:c r="L40" s="1"/>
      <x:c r="M40" s="1"/>
      <x:c r="N40" s="1"/>
      <x:c r="O40" s="1"/>
      <x:c r="P40" s="1"/>
      <x:c r="Q40" s="34"/>
      <x:c r="R40" s="39" t="n">
        <x:v>1.9367889868435038</x:v>
      </x:c>
      <x:c r="S40" s="39" t="n">
        <x:v>1.0666541793220743</x:v>
      </x:c>
      <x:c r="T40" s="39" t="n">
        <x:v>0.2810426004800328</x:v>
      </x:c>
      <x:c r="U40" s="39" t="n">
        <x:v>-0.29814531191605315</x:v>
      </x:c>
      <x:c r="V40" s="39" t="n">
        <x:v>-0.9376495032193305</x:v>
      </x:c>
      <x:c r="W40" s="39" t="n">
        <x:v>-0.7409076313891428</x:v>
      </x:c>
      <x:c r="X40" s="39" t="n">
        <x:v>-0.5125146911211199</x:v>
      </x:c>
      <x:c r="Y40" s="39" t="n">
        <x:v>-1.7943623041028083</x:v>
      </x:c>
      <x:c r="Z40" s="39" t="n">
        <x:v>0.20205325768342322</x:v>
      </x:c>
      <x:c r="AA40" s="39" t="n">
        <x:v>-0.626928289482225</x:v>
      </x:c>
      <x:c r="AB40" s="39" t="n">
        <x:v>-0.6039864079029087</x:v>
      </x:c>
      <x:c r="AC40" s="39" t="n">
        <x:v>0.7276492987180834</x:v>
      </x:c>
      <x:c r="AD40" s="39" t="n">
        <x:v>2.584346279458195</x:v>
      </x:c>
      <x:c r="AE40" s="39" t="n">
        <x:v>0.07203780764009728</x:v>
      </x:c>
      <x:c r="AF40" s="39" t="n">
        <x:v>0.24616061165116976</x:v>
      </x:c>
      <x:c r="AG40" s="39" t="n">
        <x:v>0.23401979994314012</x:v>
      </x:c>
      <x:c r="AH40" s="39" t="n">
        <x:v>0.996050503908201</x:v>
      </x:c>
      <x:c r="AI40" s="39" t="n">
        <x:v>0.8862727296947913</x:v>
      </x:c>
      <x:c r="AJ40" s="39" t="n">
        <x:v>0.8728131717838298</x:v>
      </x:c>
      <x:c r="AK40" s="39" t="n">
        <x:v>-0.11056368591316074</x:v>
      </x:c>
      <x:c r="AL40" s="34"/>
      <x:c r="AM40" s="34" t="n">
        <x:f>IF(SQRT($B$9)*$B40+SQRT(1-$B$9)*R40&lt;_xlfn.NORM.S.INV($B$6),1,0)</x:f>
        <x:v>0</x:v>
      </x:c>
      <x:c r="AN40" s="34" t="n">
        <x:f>IF(SQRT($B$9)*$B40+SQRT(1-$B$9)*S40&lt;_xlfn.NORM.S.INV($B$6),1,0)</x:f>
        <x:v>0</x:v>
      </x:c>
      <x:c r="AO40" s="34" t="n">
        <x:f>IF(SQRT($B$9)*$B40+SQRT(1-$B$9)*T40&lt;_xlfn.NORM.S.INV($B$6),1,0)</x:f>
        <x:v>0</x:v>
      </x:c>
      <x:c r="AP40" s="34" t="n">
        <x:f>IF(SQRT($B$9)*$B40+SQRT(1-$B$9)*U40&lt;_xlfn.NORM.S.INV($B$6),1,0)</x:f>
        <x:v>0</x:v>
      </x:c>
      <x:c r="AQ40" s="34" t="n">
        <x:f>IF(SQRT($B$9)*$B40+SQRT(1-$B$9)*V40&lt;_xlfn.NORM.S.INV($B$6),1,0)</x:f>
        <x:v>0</x:v>
      </x:c>
      <x:c r="AR40" s="34" t="n">
        <x:f>IF(SQRT($B$9)*$B40+SQRT(1-$B$9)*W40&lt;_xlfn.NORM.S.INV($B$6),1,0)</x:f>
        <x:v>0</x:v>
      </x:c>
      <x:c r="AS40" s="34" t="n">
        <x:f>IF(SQRT($B$9)*$B40+SQRT(1-$B$9)*X40&lt;_xlfn.NORM.S.INV($B$6),1,0)</x:f>
        <x:v>0</x:v>
      </x:c>
      <x:c r="AT40" s="34" t="n">
        <x:f>IF(SQRT($B$9)*$B40+SQRT(1-$B$9)*Y40&lt;_xlfn.NORM.S.INV($B$6),1,0)</x:f>
        <x:v>0</x:v>
      </x:c>
      <x:c r="AU40" s="34" t="n">
        <x:f>IF(SQRT($B$9)*$B40+SQRT(1-$B$9)*Z40&lt;_xlfn.NORM.S.INV($B$6),1,0)</x:f>
        <x:v>0</x:v>
      </x:c>
      <x:c r="AV40" s="34" t="n">
        <x:f>IF(SQRT($B$9)*$B40+SQRT(1-$B$9)*AA40&lt;_xlfn.NORM.S.INV($B$6),1,0)</x:f>
        <x:v>0</x:v>
      </x:c>
      <x:c r="AW40" s="34" t="n">
        <x:f>IF(SQRT($C$9)*$B40+SQRT(1-$C$9)*AB40&lt;_xlfn.NORM.S.INV($C$6),1,0)</x:f>
        <x:v>0</x:v>
      </x:c>
      <x:c r="AX40" s="34" t="n">
        <x:f>IF(SQRT($C$9)*$B40+SQRT(1-$C$9)*AC40&lt;_xlfn.NORM.S.INV($C$6),1,0)</x:f>
        <x:v>0</x:v>
      </x:c>
      <x:c r="AY40" s="34" t="n">
        <x:f>IF(SQRT($C$9)*$B40+SQRT(1-$C$9)*AD40&lt;_xlfn.NORM.S.INV($C$6),1,0)</x:f>
        <x:v>0</x:v>
      </x:c>
      <x:c r="AZ40" s="34" t="n">
        <x:f>IF(SQRT($C$9)*$B40+SQRT(1-$C$9)*AE40&lt;_xlfn.NORM.S.INV($C$6),1,0)</x:f>
        <x:v>0</x:v>
      </x:c>
      <x:c r="BA40" s="34" t="n">
        <x:f>IF(SQRT($C$9)*$B40+SQRT(1-$C$9)*AF40&lt;_xlfn.NORM.S.INV($C$6),1,0)</x:f>
        <x:v>0</x:v>
      </x:c>
      <x:c r="BB40" s="34" t="n">
        <x:f>IF(SQRT($C$9)*$B40+SQRT(1-$C$9)*AG40&lt;_xlfn.NORM.S.INV($C$6),1,0)</x:f>
        <x:v>0</x:v>
      </x:c>
      <x:c r="BC40" s="34" t="n">
        <x:f>IF(SQRT($C$9)*$B40+SQRT(1-$C$9)*AH40&lt;_xlfn.NORM.S.INV($C$6),1,0)</x:f>
        <x:v>0</x:v>
      </x:c>
      <x:c r="BD40" s="34" t="n">
        <x:f>IF(SQRT($C$9)*$B40+SQRT(1-$C$9)*AI40&lt;_xlfn.NORM.S.INV($C$6),1,0)</x:f>
        <x:v>0</x:v>
      </x:c>
      <x:c r="BE40" s="34" t="n">
        <x:f>IF(SQRT($C$9)*$B40+SQRT(1-$C$9)*AJ40&lt;_xlfn.NORM.S.INV($C$6),1,0)</x:f>
        <x:v>0</x:v>
      </x:c>
      <x:c r="BF40" s="34" t="n">
        <x:f>IF(SQRT($C$9)*$B40+SQRT(1-$C$9)*AK40&lt;_xlfn.NORM.S.INV($C$6),1,0)</x:f>
        <x:v>0</x:v>
      </x:c>
      <x:c r="BG40" s="34"/>
      <x:c r="BH40" s="34"/>
      <x:c r="BI40" s="34" t="n">
        <x:f>$B$11*(($A$1061)*$C40/$B$12*$B$7+(1-$A$1061)*$D40/$B$12*$C$7)</x:f>
        <x:v>0</x:v>
      </x:c>
      <x:c r="BJ40" s="34" t="n">
        <x:f>$B$11*(($A$1062)*$C40/$B$12*$B$7+(1-$A$1062)*$D40/$B$12*$C$7)</x:f>
        <x:v>0</x:v>
      </x:c>
      <x:c r="BK40" s="34" t="n">
        <x:f>$B$11*(($A$1063)*$C40/$B$12*$B$7+(1-$A$1063)*$D40/$B$12*$C$7)</x:f>
        <x:v>0</x:v>
      </x:c>
      <x:c r="BL40" s="34" t="n">
        <x:f>$B$11*(($A$1064)*$C40/$B$12*$B$7+(1-$A$1064)*$D40/$B$12*$C$7)</x:f>
        <x:v>0</x:v>
      </x:c>
      <x:c r="BM40" s="34" t="n">
        <x:f>$B$11*(($A$1065)*$C40/$B$12*$B$7+(1-$A$1065)*$D40/$B$12*$C$7)</x:f>
        <x:v>0</x:v>
      </x:c>
      <x:c r="BN40" s="34" t="n">
        <x:f>$B$11*(($A$1066)*$C40/$B$12*$B$7+(1-$A$1066)*$D40/$B$12*$C$7)</x:f>
        <x:v>0</x:v>
      </x:c>
      <x:c r="BO40" s="34" t="n">
        <x:f>$B$11*(($A$1067)*$C40/$B$12*$B$7+(1-$A$1067)*$D40/$B$12*$C$7)</x:f>
        <x:v>0</x:v>
      </x:c>
      <x:c r="BP40" s="34" t="n">
        <x:f>$B$11*(($A$1068)*$C40/$B$12*$B$7+(1-$A$1068)*$D40/$B$12*$C$7)</x:f>
        <x:v>0</x:v>
      </x:c>
      <x:c r="BQ40" s="34" t="n">
        <x:f>$B$11*(($A$1069)*$C40/$B$12*$B$7+(1-$A$1069)*$D40/$B$12*$C$7)</x:f>
        <x:v>0</x:v>
      </x:c>
      <x:c r="BR40" s="34" t="n">
        <x:f>$B$11*(($A$1070)*$C40/$B$12*$B$7+(1-$A$1070)*$D40/$B$12*$C$7)</x:f>
        <x:v>0</x:v>
      </x:c>
      <x:c r="BS40" s="34" t="n">
        <x:f>$B$11*(($A$1071)*$C40/$B$12*$B$7+(1-$A$1071)*$D40/$B$12*$C$7)</x:f>
        <x:v>0</x:v>
      </x:c>
      <x:c r="BT40" s="34" t="n">
        <x:f>$B$11*(($A$1072)*$C40/$B$12*$B$7+(1-$A$1072)*$D40/$B$12*$C$7)</x:f>
        <x:v>0</x:v>
      </x:c>
      <x:c r="BU40" s="34" t="n">
        <x:f>$B$11*(($A$1073)*$C40/$B$12*$B$7+(1-$A$1073)*$D40/$B$12*$C$7)</x:f>
        <x:v>0</x:v>
      </x:c>
      <x:c r="BV40" s="34" t="n">
        <x:f>$B$11*(($A$1074)*$C40/$B$12*$B$7+(1-$A$1074)*$D40/$B$12*$C$7)</x:f>
        <x:v>0</x:v>
      </x:c>
      <x:c r="BW40" s="34" t="n">
        <x:f>$B$11*(($A$1075)*$C40/$B$12*$B$7+(1-$A$1075)*$D40/$B$12*$C$7)</x:f>
        <x:v>0</x:v>
      </x:c>
      <x:c r="BX40" s="34" t="n">
        <x:f>$B$11*(($A$1076)*$C40/$B$12*$B$7+(1-$A$1076)*$D40/$B$12*$C$7)</x:f>
        <x:v>0</x:v>
      </x:c>
      <x:c r="BY40" s="34" t="n">
        <x:f>$B$11*(($A$1077)*$C40/$B$12*$B$7+(1-$A$1077)*$D40/$B$12*$C$7)</x:f>
        <x:v>0</x:v>
      </x:c>
      <x:c r="BZ40" s="34" t="n">
        <x:f>$B$11*(($A$1078)*$C40/$B$12*$B$7+(1-$A$1078)*$D40/$B$12*$C$7)</x:f>
        <x:v>0</x:v>
      </x:c>
      <x:c r="CA40" s="34" t="n">
        <x:f>$B$11*(($A$1079)*$C40/$B$12*$B$7+(1-$A$1079)*$D40/$B$12*$C$7)</x:f>
        <x:v>0</x:v>
      </x:c>
      <x:c r="CB40" s="34" t="n">
        <x:f>$B$11*(($A$1080)*$C40/$B$12*$B$7+(1-$A$1080)*$D40/$B$12*$C$7)</x:f>
        <x:v>0</x:v>
      </x:c>
      <x:c r="CC40" s="34" t="n">
        <x:f>$B$11*(($A$1081)*$C40/$B$12*$B$7+(1-$A$1081)*$D40/$B$12*$C$7)</x:f>
        <x:v>0</x:v>
      </x:c>
    </x:row>
    <x:row r="41" ht="23" customHeight="1">
      <x:c r="A41" s="1" t="n">
        <x:v>17</x:v>
      </x:c>
      <x:c r="B41" s="39" t="n">
        <x:v>0.45927106513473137</x:v>
      </x:c>
      <x:c r="C41" s="1" t="n">
        <x:f>SUM(AM41:AV41)</x:f>
        <x:v>0</x:v>
      </x:c>
      <x:c r="D41" s="1" t="n">
        <x:f>SUM(AW41:BF41)</x:f>
        <x:v>0</x:v>
      </x:c>
      <x:c r="E41" s="17" t="n">
        <x:f>(1-C41/$B$12)*$B$8-C41/$B$12*$B$7</x:f>
        <x:v>0.05</x:v>
      </x:c>
      <x:c r="F41" s="17" t="n">
        <x:f>(1-D41/$B$12)*$C$8-D41/$B$12*$C$7</x:f>
        <x:v>0.09</x:v>
      </x:c>
      <x:c r="G41" s="32" t="n">
        <x:f>$B$11*($B$10*C41/$B$12*$B$7+(1-$B$10)*D41/$B$12*$C$7)</x:f>
        <x:v>0</x:v>
      </x:c>
      <x:c r="H41" s="17" t="n">
        <x:f>$B$10*E41+(1-$B$10)*F41</x:f>
        <x:v>0.07</x:v>
      </x:c>
      <x:c r="I41" s="1"/>
      <x:c r="J41" s="1"/>
      <x:c r="K41" s="1"/>
      <x:c r="L41" s="1"/>
      <x:c r="M41" s="1"/>
      <x:c r="N41" s="1"/>
      <x:c r="O41" s="1"/>
      <x:c r="P41" s="1"/>
      <x:c r="Q41" s="34"/>
      <x:c r="R41" s="39" t="n">
        <x:v>-0.3579498688362958</x:v>
      </x:c>
      <x:c r="S41" s="39" t="n">
        <x:v>0.8738192951529563</x:v>
      </x:c>
      <x:c r="T41" s="39" t="n">
        <x:v>-1.3144214602655229</x:v>
      </x:c>
      <x:c r="U41" s="39" t="n">
        <x:v>-0.21586097411997351</x:v>
      </x:c>
      <x:c r="V41" s="39" t="n">
        <x:v>-0.6879166261457333</x:v>
      </x:c>
      <x:c r="W41" s="39" t="n">
        <x:v>-0.17226748311522128</x:v>
      </x:c>
      <x:c r="X41" s="39" t="n">
        <x:v>0.6005731597623234</x:v>
      </x:c>
      <x:c r="Y41" s="39" t="n">
        <x:v>-0.7182784717837768</x:v>
      </x:c>
      <x:c r="Z41" s="39" t="n">
        <x:v>-0.31623860155519606</x:v>
      </x:c>
      <x:c r="AA41" s="39" t="n">
        <x:v>0.08397529368596861</x:v>
      </x:c>
      <x:c r="AB41" s="39" t="n">
        <x:v>0.5719047863615355</x:v>
      </x:c>
      <x:c r="AC41" s="39" t="n">
        <x:v>0.06106471678807793</x:v>
      </x:c>
      <x:c r="AD41" s="39" t="n">
        <x:v>0.6866166450787324</x:v>
      </x:c>
      <x:c r="AE41" s="39" t="n">
        <x:v>-0.6934475280237651</x:v>
      </x:c>
      <x:c r="AF41" s="39" t="n">
        <x:v>0.9134111911591314</x:v>
      </x:c>
      <x:c r="AG41" s="39" t="n">
        <x:v>0.22194054317292897</x:v>
      </x:c>
      <x:c r="AH41" s="39" t="n">
        <x:v>0.6053465836117129</x:v>
      </x:c>
      <x:c r="AI41" s="39" t="n">
        <x:v>1.1422054734593705</x:v>
      </x:c>
      <x:c r="AJ41" s="39" t="n">
        <x:v>0.6315542088686997</x:v>
      </x:c>
      <x:c r="AK41" s="39" t="n">
        <x:v>1.4025932161657062</x:v>
      </x:c>
      <x:c r="AL41" s="34"/>
      <x:c r="AM41" s="34" t="n">
        <x:f>IF(SQRT($B$9)*$B41+SQRT(1-$B$9)*R41&lt;_xlfn.NORM.S.INV($B$6),1,0)</x:f>
        <x:v>0</x:v>
      </x:c>
      <x:c r="AN41" s="34" t="n">
        <x:f>IF(SQRT($B$9)*$B41+SQRT(1-$B$9)*S41&lt;_xlfn.NORM.S.INV($B$6),1,0)</x:f>
        <x:v>0</x:v>
      </x:c>
      <x:c r="AO41" s="34" t="n">
        <x:f>IF(SQRT($B$9)*$B41+SQRT(1-$B$9)*T41&lt;_xlfn.NORM.S.INV($B$6),1,0)</x:f>
        <x:v>0</x:v>
      </x:c>
      <x:c r="AP41" s="34" t="n">
        <x:f>IF(SQRT($B$9)*$B41+SQRT(1-$B$9)*U41&lt;_xlfn.NORM.S.INV($B$6),1,0)</x:f>
        <x:v>0</x:v>
      </x:c>
      <x:c r="AQ41" s="34" t="n">
        <x:f>IF(SQRT($B$9)*$B41+SQRT(1-$B$9)*V41&lt;_xlfn.NORM.S.INV($B$6),1,0)</x:f>
        <x:v>0</x:v>
      </x:c>
      <x:c r="AR41" s="34" t="n">
        <x:f>IF(SQRT($B$9)*$B41+SQRT(1-$B$9)*W41&lt;_xlfn.NORM.S.INV($B$6),1,0)</x:f>
        <x:v>0</x:v>
      </x:c>
      <x:c r="AS41" s="34" t="n">
        <x:f>IF(SQRT($B$9)*$B41+SQRT(1-$B$9)*X41&lt;_xlfn.NORM.S.INV($B$6),1,0)</x:f>
        <x:v>0</x:v>
      </x:c>
      <x:c r="AT41" s="34" t="n">
        <x:f>IF(SQRT($B$9)*$B41+SQRT(1-$B$9)*Y41&lt;_xlfn.NORM.S.INV($B$6),1,0)</x:f>
        <x:v>0</x:v>
      </x:c>
      <x:c r="AU41" s="34" t="n">
        <x:f>IF(SQRT($B$9)*$B41+SQRT(1-$B$9)*Z41&lt;_xlfn.NORM.S.INV($B$6),1,0)</x:f>
        <x:v>0</x:v>
      </x:c>
      <x:c r="AV41" s="34" t="n">
        <x:f>IF(SQRT($B$9)*$B41+SQRT(1-$B$9)*AA41&lt;_xlfn.NORM.S.INV($B$6),1,0)</x:f>
        <x:v>0</x:v>
      </x:c>
      <x:c r="AW41" s="34" t="n">
        <x:f>IF(SQRT($C$9)*$B41+SQRT(1-$C$9)*AB41&lt;_xlfn.NORM.S.INV($C$6),1,0)</x:f>
        <x:v>0</x:v>
      </x:c>
      <x:c r="AX41" s="34" t="n">
        <x:f>IF(SQRT($C$9)*$B41+SQRT(1-$C$9)*AC41&lt;_xlfn.NORM.S.INV($C$6),1,0)</x:f>
        <x:v>0</x:v>
      </x:c>
      <x:c r="AY41" s="34" t="n">
        <x:f>IF(SQRT($C$9)*$B41+SQRT(1-$C$9)*AD41&lt;_xlfn.NORM.S.INV($C$6),1,0)</x:f>
        <x:v>0</x:v>
      </x:c>
      <x:c r="AZ41" s="34" t="n">
        <x:f>IF(SQRT($C$9)*$B41+SQRT(1-$C$9)*AE41&lt;_xlfn.NORM.S.INV($C$6),1,0)</x:f>
        <x:v>0</x:v>
      </x:c>
      <x:c r="BA41" s="34" t="n">
        <x:f>IF(SQRT($C$9)*$B41+SQRT(1-$C$9)*AF41&lt;_xlfn.NORM.S.INV($C$6),1,0)</x:f>
        <x:v>0</x:v>
      </x:c>
      <x:c r="BB41" s="34" t="n">
        <x:f>IF(SQRT($C$9)*$B41+SQRT(1-$C$9)*AG41&lt;_xlfn.NORM.S.INV($C$6),1,0)</x:f>
        <x:v>0</x:v>
      </x:c>
      <x:c r="BC41" s="34" t="n">
        <x:f>IF(SQRT($C$9)*$B41+SQRT(1-$C$9)*AH41&lt;_xlfn.NORM.S.INV($C$6),1,0)</x:f>
        <x:v>0</x:v>
      </x:c>
      <x:c r="BD41" s="34" t="n">
        <x:f>IF(SQRT($C$9)*$B41+SQRT(1-$C$9)*AI41&lt;_xlfn.NORM.S.INV($C$6),1,0)</x:f>
        <x:v>0</x:v>
      </x:c>
      <x:c r="BE41" s="34" t="n">
        <x:f>IF(SQRT($C$9)*$B41+SQRT(1-$C$9)*AJ41&lt;_xlfn.NORM.S.INV($C$6),1,0)</x:f>
        <x:v>0</x:v>
      </x:c>
      <x:c r="BF41" s="34" t="n">
        <x:f>IF(SQRT($C$9)*$B41+SQRT(1-$C$9)*AK41&lt;_xlfn.NORM.S.INV($C$6),1,0)</x:f>
        <x:v>0</x:v>
      </x:c>
      <x:c r="BG41" s="34"/>
      <x:c r="BH41" s="34"/>
      <x:c r="BI41" s="34" t="n">
        <x:f>$B$11*(($A$1061)*$C41/$B$12*$B$7+(1-$A$1061)*$D41/$B$12*$C$7)</x:f>
        <x:v>0</x:v>
      </x:c>
      <x:c r="BJ41" s="34" t="n">
        <x:f>$B$11*(($A$1062)*$C41/$B$12*$B$7+(1-$A$1062)*$D41/$B$12*$C$7)</x:f>
        <x:v>0</x:v>
      </x:c>
      <x:c r="BK41" s="34" t="n">
        <x:f>$B$11*(($A$1063)*$C41/$B$12*$B$7+(1-$A$1063)*$D41/$B$12*$C$7)</x:f>
        <x:v>0</x:v>
      </x:c>
      <x:c r="BL41" s="34" t="n">
        <x:f>$B$11*(($A$1064)*$C41/$B$12*$B$7+(1-$A$1064)*$D41/$B$12*$C$7)</x:f>
        <x:v>0</x:v>
      </x:c>
      <x:c r="BM41" s="34" t="n">
        <x:f>$B$11*(($A$1065)*$C41/$B$12*$B$7+(1-$A$1065)*$D41/$B$12*$C$7)</x:f>
        <x:v>0</x:v>
      </x:c>
      <x:c r="BN41" s="34" t="n">
        <x:f>$B$11*(($A$1066)*$C41/$B$12*$B$7+(1-$A$1066)*$D41/$B$12*$C$7)</x:f>
        <x:v>0</x:v>
      </x:c>
      <x:c r="BO41" s="34" t="n">
        <x:f>$B$11*(($A$1067)*$C41/$B$12*$B$7+(1-$A$1067)*$D41/$B$12*$C$7)</x:f>
        <x:v>0</x:v>
      </x:c>
      <x:c r="BP41" s="34" t="n">
        <x:f>$B$11*(($A$1068)*$C41/$B$12*$B$7+(1-$A$1068)*$D41/$B$12*$C$7)</x:f>
        <x:v>0</x:v>
      </x:c>
      <x:c r="BQ41" s="34" t="n">
        <x:f>$B$11*(($A$1069)*$C41/$B$12*$B$7+(1-$A$1069)*$D41/$B$12*$C$7)</x:f>
        <x:v>0</x:v>
      </x:c>
      <x:c r="BR41" s="34" t="n">
        <x:f>$B$11*(($A$1070)*$C41/$B$12*$B$7+(1-$A$1070)*$D41/$B$12*$C$7)</x:f>
        <x:v>0</x:v>
      </x:c>
      <x:c r="BS41" s="34" t="n">
        <x:f>$B$11*(($A$1071)*$C41/$B$12*$B$7+(1-$A$1071)*$D41/$B$12*$C$7)</x:f>
        <x:v>0</x:v>
      </x:c>
      <x:c r="BT41" s="34" t="n">
        <x:f>$B$11*(($A$1072)*$C41/$B$12*$B$7+(1-$A$1072)*$D41/$B$12*$C$7)</x:f>
        <x:v>0</x:v>
      </x:c>
      <x:c r="BU41" s="34" t="n">
        <x:f>$B$11*(($A$1073)*$C41/$B$12*$B$7+(1-$A$1073)*$D41/$B$12*$C$7)</x:f>
        <x:v>0</x:v>
      </x:c>
      <x:c r="BV41" s="34" t="n">
        <x:f>$B$11*(($A$1074)*$C41/$B$12*$B$7+(1-$A$1074)*$D41/$B$12*$C$7)</x:f>
        <x:v>0</x:v>
      </x:c>
      <x:c r="BW41" s="34" t="n">
        <x:f>$B$11*(($A$1075)*$C41/$B$12*$B$7+(1-$A$1075)*$D41/$B$12*$C$7)</x:f>
        <x:v>0</x:v>
      </x:c>
      <x:c r="BX41" s="34" t="n">
        <x:f>$B$11*(($A$1076)*$C41/$B$12*$B$7+(1-$A$1076)*$D41/$B$12*$C$7)</x:f>
        <x:v>0</x:v>
      </x:c>
      <x:c r="BY41" s="34" t="n">
        <x:f>$B$11*(($A$1077)*$C41/$B$12*$B$7+(1-$A$1077)*$D41/$B$12*$C$7)</x:f>
        <x:v>0</x:v>
      </x:c>
      <x:c r="BZ41" s="34" t="n">
        <x:f>$B$11*(($A$1078)*$C41/$B$12*$B$7+(1-$A$1078)*$D41/$B$12*$C$7)</x:f>
        <x:v>0</x:v>
      </x:c>
      <x:c r="CA41" s="34" t="n">
        <x:f>$B$11*(($A$1079)*$C41/$B$12*$B$7+(1-$A$1079)*$D41/$B$12*$C$7)</x:f>
        <x:v>0</x:v>
      </x:c>
      <x:c r="CB41" s="34" t="n">
        <x:f>$B$11*(($A$1080)*$C41/$B$12*$B$7+(1-$A$1080)*$D41/$B$12*$C$7)</x:f>
        <x:v>0</x:v>
      </x:c>
      <x:c r="CC41" s="34" t="n">
        <x:f>$B$11*(($A$1081)*$C41/$B$12*$B$7+(1-$A$1081)*$D41/$B$12*$C$7)</x:f>
        <x:v>0</x:v>
      </x:c>
    </x:row>
    <x:row r="42" ht="23" customHeight="1">
      <x:c r="A42" s="1" t="n">
        <x:v>18</x:v>
      </x:c>
      <x:c r="B42" s="39" t="n">
        <x:v>2.16868639073532</x:v>
      </x:c>
      <x:c r="C42" s="1" t="n">
        <x:f>SUM(AM42:AV42)</x:f>
        <x:v>0</x:v>
      </x:c>
      <x:c r="D42" s="1" t="n">
        <x:f>SUM(AW42:BF42)</x:f>
        <x:v>0</x:v>
      </x:c>
      <x:c r="E42" s="17" t="n">
        <x:f>(1-C42/$B$12)*$B$8-C42/$B$12*$B$7</x:f>
        <x:v>0.05</x:v>
      </x:c>
      <x:c r="F42" s="17" t="n">
        <x:f>(1-D42/$B$12)*$C$8-D42/$B$12*$C$7</x:f>
        <x:v>0.09</x:v>
      </x:c>
      <x:c r="G42" s="32" t="n">
        <x:f>$B$11*($B$10*C42/$B$12*$B$7+(1-$B$10)*D42/$B$12*$C$7)</x:f>
        <x:v>0</x:v>
      </x:c>
      <x:c r="H42" s="17" t="n">
        <x:f>$B$10*E42+(1-$B$10)*F42</x:f>
        <x:v>0.07</x:v>
      </x:c>
      <x:c r="I42" s="1"/>
      <x:c r="J42" s="1"/>
      <x:c r="K42" s="1"/>
      <x:c r="L42" s="1"/>
      <x:c r="M42" s="1"/>
      <x:c r="N42" s="1"/>
      <x:c r="O42" s="1"/>
      <x:c r="P42" s="1"/>
      <x:c r="Q42" s="34"/>
      <x:c r="R42" s="39" t="n">
        <x:v>-0.2013547625043995</x:v>
      </x:c>
      <x:c r="S42" s="39" t="n">
        <x:v>1.5681291789462972</x:v>
      </x:c>
      <x:c r="T42" s="39" t="n">
        <x:v>1.893165248676993</x:v>
      </x:c>
      <x:c r="U42" s="39" t="n">
        <x:v>1.6839626398407934</x:v>
      </x:c>
      <x:c r="V42" s="39" t="n">
        <x:v>1.0625138012357624</x:v>
      </x:c>
      <x:c r="W42" s="39" t="n">
        <x:v>0.5754614050659178</x:v>
      </x:c>
      <x:c r="X42" s="39" t="n">
        <x:v>0.7187675641157277</x:v>
      </x:c>
      <x:c r="Y42" s="39" t="n">
        <x:v>0.30113063252748146</x:v>
      </x:c>
      <x:c r="Z42" s="39" t="n">
        <x:v>-0.11909911228507912</x:v>
      </x:c>
      <x:c r="AA42" s="39" t="n">
        <x:v>0.02826146512819308</x:v>
      </x:c>
      <x:c r="AB42" s="39" t="n">
        <x:v>0.3448830284850068</x:v>
      </x:c>
      <x:c r="AC42" s="39" t="n">
        <x:v>-1.1388036292634942</x:v>
      </x:c>
      <x:c r="AD42" s="39" t="n">
        <x:v>1.182656364804866</x:v>
      </x:c>
      <x:c r="AE42" s="39" t="n">
        <x:v>2.3133942464517934</x:v>
      </x:c>
      <x:c r="AF42" s="39" t="n">
        <x:v>0.818261251656809</x:v>
      </x:c>
      <x:c r="AG42" s="39" t="n">
        <x:v>-0.8904375920399515</x:v>
      </x:c>
      <x:c r="AH42" s="39" t="n">
        <x:v>-0.9509304020034556</x:v>
      </x:c>
      <x:c r="AI42" s="39" t="n">
        <x:v>1.843297594882074</x:v>
      </x:c>
      <x:c r="AJ42" s="39" t="n">
        <x:v>-0.822601036706982</x:v>
      </x:c>
      <x:c r="AK42" s="39" t="n">
        <x:v>-0.8495832373732622</x:v>
      </x:c>
      <x:c r="AL42" s="34"/>
      <x:c r="AM42" s="34" t="n">
        <x:f>IF(SQRT($B$9)*$B42+SQRT(1-$B$9)*R42&lt;_xlfn.NORM.S.INV($B$6),1,0)</x:f>
        <x:v>0</x:v>
      </x:c>
      <x:c r="AN42" s="34" t="n">
        <x:f>IF(SQRT($B$9)*$B42+SQRT(1-$B$9)*S42&lt;_xlfn.NORM.S.INV($B$6),1,0)</x:f>
        <x:v>0</x:v>
      </x:c>
      <x:c r="AO42" s="34" t="n">
        <x:f>IF(SQRT($B$9)*$B42+SQRT(1-$B$9)*T42&lt;_xlfn.NORM.S.INV($B$6),1,0)</x:f>
        <x:v>0</x:v>
      </x:c>
      <x:c r="AP42" s="34" t="n">
        <x:f>IF(SQRT($B$9)*$B42+SQRT(1-$B$9)*U42&lt;_xlfn.NORM.S.INV($B$6),1,0)</x:f>
        <x:v>0</x:v>
      </x:c>
      <x:c r="AQ42" s="34" t="n">
        <x:f>IF(SQRT($B$9)*$B42+SQRT(1-$B$9)*V42&lt;_xlfn.NORM.S.INV($B$6),1,0)</x:f>
        <x:v>0</x:v>
      </x:c>
      <x:c r="AR42" s="34" t="n">
        <x:f>IF(SQRT($B$9)*$B42+SQRT(1-$B$9)*W42&lt;_xlfn.NORM.S.INV($B$6),1,0)</x:f>
        <x:v>0</x:v>
      </x:c>
      <x:c r="AS42" s="34" t="n">
        <x:f>IF(SQRT($B$9)*$B42+SQRT(1-$B$9)*X42&lt;_xlfn.NORM.S.INV($B$6),1,0)</x:f>
        <x:v>0</x:v>
      </x:c>
      <x:c r="AT42" s="34" t="n">
        <x:f>IF(SQRT($B$9)*$B42+SQRT(1-$B$9)*Y42&lt;_xlfn.NORM.S.INV($B$6),1,0)</x:f>
        <x:v>0</x:v>
      </x:c>
      <x:c r="AU42" s="34" t="n">
        <x:f>IF(SQRT($B$9)*$B42+SQRT(1-$B$9)*Z42&lt;_xlfn.NORM.S.INV($B$6),1,0)</x:f>
        <x:v>0</x:v>
      </x:c>
      <x:c r="AV42" s="34" t="n">
        <x:f>IF(SQRT($B$9)*$B42+SQRT(1-$B$9)*AA42&lt;_xlfn.NORM.S.INV($B$6),1,0)</x:f>
        <x:v>0</x:v>
      </x:c>
      <x:c r="AW42" s="34" t="n">
        <x:f>IF(SQRT($C$9)*$B42+SQRT(1-$C$9)*AB42&lt;_xlfn.NORM.S.INV($C$6),1,0)</x:f>
        <x:v>0</x:v>
      </x:c>
      <x:c r="AX42" s="34" t="n">
        <x:f>IF(SQRT($C$9)*$B42+SQRT(1-$C$9)*AC42&lt;_xlfn.NORM.S.INV($C$6),1,0)</x:f>
        <x:v>0</x:v>
      </x:c>
      <x:c r="AY42" s="34" t="n">
        <x:f>IF(SQRT($C$9)*$B42+SQRT(1-$C$9)*AD42&lt;_xlfn.NORM.S.INV($C$6),1,0)</x:f>
        <x:v>0</x:v>
      </x:c>
      <x:c r="AZ42" s="34" t="n">
        <x:f>IF(SQRT($C$9)*$B42+SQRT(1-$C$9)*AE42&lt;_xlfn.NORM.S.INV($C$6),1,0)</x:f>
        <x:v>0</x:v>
      </x:c>
      <x:c r="BA42" s="34" t="n">
        <x:f>IF(SQRT($C$9)*$B42+SQRT(1-$C$9)*AF42&lt;_xlfn.NORM.S.INV($C$6),1,0)</x:f>
        <x:v>0</x:v>
      </x:c>
      <x:c r="BB42" s="34" t="n">
        <x:f>IF(SQRT($C$9)*$B42+SQRT(1-$C$9)*AG42&lt;_xlfn.NORM.S.INV($C$6),1,0)</x:f>
        <x:v>0</x:v>
      </x:c>
      <x:c r="BC42" s="34" t="n">
        <x:f>IF(SQRT($C$9)*$B42+SQRT(1-$C$9)*AH42&lt;_xlfn.NORM.S.INV($C$6),1,0)</x:f>
        <x:v>0</x:v>
      </x:c>
      <x:c r="BD42" s="34" t="n">
        <x:f>IF(SQRT($C$9)*$B42+SQRT(1-$C$9)*AI42&lt;_xlfn.NORM.S.INV($C$6),1,0)</x:f>
        <x:v>0</x:v>
      </x:c>
      <x:c r="BE42" s="34" t="n">
        <x:f>IF(SQRT($C$9)*$B42+SQRT(1-$C$9)*AJ42&lt;_xlfn.NORM.S.INV($C$6),1,0)</x:f>
        <x:v>0</x:v>
      </x:c>
      <x:c r="BF42" s="34" t="n">
        <x:f>IF(SQRT($C$9)*$B42+SQRT(1-$C$9)*AK42&lt;_xlfn.NORM.S.INV($C$6),1,0)</x:f>
        <x:v>0</x:v>
      </x:c>
      <x:c r="BG42" s="34"/>
      <x:c r="BH42" s="34"/>
      <x:c r="BI42" s="34" t="n">
        <x:f>$B$11*(($A$1061)*$C42/$B$12*$B$7+(1-$A$1061)*$D42/$B$12*$C$7)</x:f>
        <x:v>0</x:v>
      </x:c>
      <x:c r="BJ42" s="34" t="n">
        <x:f>$B$11*(($A$1062)*$C42/$B$12*$B$7+(1-$A$1062)*$D42/$B$12*$C$7)</x:f>
        <x:v>0</x:v>
      </x:c>
      <x:c r="BK42" s="34" t="n">
        <x:f>$B$11*(($A$1063)*$C42/$B$12*$B$7+(1-$A$1063)*$D42/$B$12*$C$7)</x:f>
        <x:v>0</x:v>
      </x:c>
      <x:c r="BL42" s="34" t="n">
        <x:f>$B$11*(($A$1064)*$C42/$B$12*$B$7+(1-$A$1064)*$D42/$B$12*$C$7)</x:f>
        <x:v>0</x:v>
      </x:c>
      <x:c r="BM42" s="34" t="n">
        <x:f>$B$11*(($A$1065)*$C42/$B$12*$B$7+(1-$A$1065)*$D42/$B$12*$C$7)</x:f>
        <x:v>0</x:v>
      </x:c>
      <x:c r="BN42" s="34" t="n">
        <x:f>$B$11*(($A$1066)*$C42/$B$12*$B$7+(1-$A$1066)*$D42/$B$12*$C$7)</x:f>
        <x:v>0</x:v>
      </x:c>
      <x:c r="BO42" s="34" t="n">
        <x:f>$B$11*(($A$1067)*$C42/$B$12*$B$7+(1-$A$1067)*$D42/$B$12*$C$7)</x:f>
        <x:v>0</x:v>
      </x:c>
      <x:c r="BP42" s="34" t="n">
        <x:f>$B$11*(($A$1068)*$C42/$B$12*$B$7+(1-$A$1068)*$D42/$B$12*$C$7)</x:f>
        <x:v>0</x:v>
      </x:c>
      <x:c r="BQ42" s="34" t="n">
        <x:f>$B$11*(($A$1069)*$C42/$B$12*$B$7+(1-$A$1069)*$D42/$B$12*$C$7)</x:f>
        <x:v>0</x:v>
      </x:c>
      <x:c r="BR42" s="34" t="n">
        <x:f>$B$11*(($A$1070)*$C42/$B$12*$B$7+(1-$A$1070)*$D42/$B$12*$C$7)</x:f>
        <x:v>0</x:v>
      </x:c>
      <x:c r="BS42" s="34" t="n">
        <x:f>$B$11*(($A$1071)*$C42/$B$12*$B$7+(1-$A$1071)*$D42/$B$12*$C$7)</x:f>
        <x:v>0</x:v>
      </x:c>
      <x:c r="BT42" s="34" t="n">
        <x:f>$B$11*(($A$1072)*$C42/$B$12*$B$7+(1-$A$1072)*$D42/$B$12*$C$7)</x:f>
        <x:v>0</x:v>
      </x:c>
      <x:c r="BU42" s="34" t="n">
        <x:f>$B$11*(($A$1073)*$C42/$B$12*$B$7+(1-$A$1073)*$D42/$B$12*$C$7)</x:f>
        <x:v>0</x:v>
      </x:c>
      <x:c r="BV42" s="34" t="n">
        <x:f>$B$11*(($A$1074)*$C42/$B$12*$B$7+(1-$A$1074)*$D42/$B$12*$C$7)</x:f>
        <x:v>0</x:v>
      </x:c>
      <x:c r="BW42" s="34" t="n">
        <x:f>$B$11*(($A$1075)*$C42/$B$12*$B$7+(1-$A$1075)*$D42/$B$12*$C$7)</x:f>
        <x:v>0</x:v>
      </x:c>
      <x:c r="BX42" s="34" t="n">
        <x:f>$B$11*(($A$1076)*$C42/$B$12*$B$7+(1-$A$1076)*$D42/$B$12*$C$7)</x:f>
        <x:v>0</x:v>
      </x:c>
      <x:c r="BY42" s="34" t="n">
        <x:f>$B$11*(($A$1077)*$C42/$B$12*$B$7+(1-$A$1077)*$D42/$B$12*$C$7)</x:f>
        <x:v>0</x:v>
      </x:c>
      <x:c r="BZ42" s="34" t="n">
        <x:f>$B$11*(($A$1078)*$C42/$B$12*$B$7+(1-$A$1078)*$D42/$B$12*$C$7)</x:f>
        <x:v>0</x:v>
      </x:c>
      <x:c r="CA42" s="34" t="n">
        <x:f>$B$11*(($A$1079)*$C42/$B$12*$B$7+(1-$A$1079)*$D42/$B$12*$C$7)</x:f>
        <x:v>0</x:v>
      </x:c>
      <x:c r="CB42" s="34" t="n">
        <x:f>$B$11*(($A$1080)*$C42/$B$12*$B$7+(1-$A$1080)*$D42/$B$12*$C$7)</x:f>
        <x:v>0</x:v>
      </x:c>
      <x:c r="CC42" s="34" t="n">
        <x:f>$B$11*(($A$1081)*$C42/$B$12*$B$7+(1-$A$1081)*$D42/$B$12*$C$7)</x:f>
        <x:v>0</x:v>
      </x:c>
    </x:row>
    <x:row r="43" ht="23" customHeight="1">
      <x:c r="A43" s="1" t="n">
        <x:v>19</x:v>
      </x:c>
      <x:c r="B43" s="39" t="n">
        <x:v>-0.9635596075149195</x:v>
      </x:c>
      <x:c r="C43" s="1" t="n">
        <x:f>SUM(AM43:AV43)</x:f>
        <x:v>0</x:v>
      </x:c>
      <x:c r="D43" s="1" t="n">
        <x:f>SUM(AW43:BF43)</x:f>
        <x:v>1</x:v>
      </x:c>
      <x:c r="E43" s="17" t="n">
        <x:f>(1-C43/$B$12)*$B$8-C43/$B$12*$B$7</x:f>
        <x:v>0.05</x:v>
      </x:c>
      <x:c r="F43" s="17" t="n">
        <x:f>(1-D43/$B$12)*$C$8-D43/$B$12*$C$7</x:f>
        <x:v>0.021000000000000005</x:v>
      </x:c>
      <x:c r="G43" s="32" t="n">
        <x:f>$B$11*($B$10*C43/$B$12*$B$7+(1-$B$10)*D43/$B$12*$C$7)</x:f>
        <x:v>300</x:v>
      </x:c>
      <x:c r="H43" s="17" t="n">
        <x:f>$B$10*E43+(1-$B$10)*F43</x:f>
        <x:v>0.035500000000000004</x:v>
      </x:c>
      <x:c r="I43" s="1"/>
      <x:c r="J43" s="1"/>
      <x:c r="K43" s="1"/>
      <x:c r="L43" s="1"/>
      <x:c r="M43" s="1"/>
      <x:c r="N43" s="1"/>
      <x:c r="O43" s="1"/>
      <x:c r="P43" s="1"/>
      <x:c r="Q43" s="34"/>
      <x:c r="R43" s="39" t="n">
        <x:v>-0.1740805859596876</x:v>
      </x:c>
      <x:c r="S43" s="39" t="n">
        <x:v>-0.7075866352416176</x:v>
      </x:c>
      <x:c r="T43" s="39" t="n">
        <x:v>-0.30028344347324554</x:v>
      </x:c>
      <x:c r="U43" s="39" t="n">
        <x:v>0.2290275758879789</x:v>
      </x:c>
      <x:c r="V43" s="39" t="n">
        <x:v>2.2865077455121368</x:v>
      </x:c>
      <x:c r="W43" s="39" t="n">
        <x:v>-0.2727902515143068</x:v>
      </x:c>
      <x:c r="X43" s="39" t="n">
        <x:v>-0.6124336784357538</x:v>
      </x:c>
      <x:c r="Y43" s="39" t="n">
        <x:v>0.20097495671163246</x:v>
      </x:c>
      <x:c r="Z43" s="39" t="n">
        <x:v>0.9253774859729887</x:v>
      </x:c>
      <x:c r="AA43" s="39" t="n">
        <x:v>0.36684523309356243</x:v>
      </x:c>
      <x:c r="AB43" s="39" t="n">
        <x:v>0.04355919474317727</x:v>
      </x:c>
      <x:c r="AC43" s="39" t="n">
        <x:v>0.9980076517707189</x:v>
      </x:c>
      <x:c r="AD43" s="39" t="n">
        <x:v>-2.4635110895850527</x:v>
      </x:c>
      <x:c r="AE43" s="39" t="n">
        <x:v>-1.0711374767254376</x:v>
      </x:c>
      <x:c r="AF43" s="39" t="n">
        <x:v>0.23459894685751295</x:v>
      </x:c>
      <x:c r="AG43" s="39" t="n">
        <x:v>0.21525801855227727</x:v>
      </x:c>
      <x:c r="AH43" s="39" t="n">
        <x:v>-1.0094434861751593</x:v>
      </x:c>
      <x:c r="AI43" s="39" t="n">
        <x:v>-0.7642538215603637</x:v>
      </x:c>
      <x:c r="AJ43" s="39" t="n">
        <x:v>-0.9495791029238605</x:v>
      </x:c>
      <x:c r="AK43" s="39" t="n">
        <x:v>1.4105216010427484</x:v>
      </x:c>
      <x:c r="AL43" s="34"/>
      <x:c r="AM43" s="34" t="n">
        <x:f>IF(SQRT($B$9)*$B43+SQRT(1-$B$9)*R43&lt;_xlfn.NORM.S.INV($B$6),1,0)</x:f>
        <x:v>0</x:v>
      </x:c>
      <x:c r="AN43" s="34" t="n">
        <x:f>IF(SQRT($B$9)*$B43+SQRT(1-$B$9)*S43&lt;_xlfn.NORM.S.INV($B$6),1,0)</x:f>
        <x:v>0</x:v>
      </x:c>
      <x:c r="AO43" s="34" t="n">
        <x:f>IF(SQRT($B$9)*$B43+SQRT(1-$B$9)*T43&lt;_xlfn.NORM.S.INV($B$6),1,0)</x:f>
        <x:v>0</x:v>
      </x:c>
      <x:c r="AP43" s="34" t="n">
        <x:f>IF(SQRT($B$9)*$B43+SQRT(1-$B$9)*U43&lt;_xlfn.NORM.S.INV($B$6),1,0)</x:f>
        <x:v>0</x:v>
      </x:c>
      <x:c r="AQ43" s="34" t="n">
        <x:f>IF(SQRT($B$9)*$B43+SQRT(1-$B$9)*V43&lt;_xlfn.NORM.S.INV($B$6),1,0)</x:f>
        <x:v>0</x:v>
      </x:c>
      <x:c r="AR43" s="34" t="n">
        <x:f>IF(SQRT($B$9)*$B43+SQRT(1-$B$9)*W43&lt;_xlfn.NORM.S.INV($B$6),1,0)</x:f>
        <x:v>0</x:v>
      </x:c>
      <x:c r="AS43" s="34" t="n">
        <x:f>IF(SQRT($B$9)*$B43+SQRT(1-$B$9)*X43&lt;_xlfn.NORM.S.INV($B$6),1,0)</x:f>
        <x:v>0</x:v>
      </x:c>
      <x:c r="AT43" s="34" t="n">
        <x:f>IF(SQRT($B$9)*$B43+SQRT(1-$B$9)*Y43&lt;_xlfn.NORM.S.INV($B$6),1,0)</x:f>
        <x:v>0</x:v>
      </x:c>
      <x:c r="AU43" s="34" t="n">
        <x:f>IF(SQRT($B$9)*$B43+SQRT(1-$B$9)*Z43&lt;_xlfn.NORM.S.INV($B$6),1,0)</x:f>
        <x:v>0</x:v>
      </x:c>
      <x:c r="AV43" s="34" t="n">
        <x:f>IF(SQRT($B$9)*$B43+SQRT(1-$B$9)*AA43&lt;_xlfn.NORM.S.INV($B$6),1,0)</x:f>
        <x:v>0</x:v>
      </x:c>
      <x:c r="AW43" s="34" t="n">
        <x:f>IF(SQRT($C$9)*$B43+SQRT(1-$C$9)*AB43&lt;_xlfn.NORM.S.INV($C$6),1,0)</x:f>
        <x:v>0</x:v>
      </x:c>
      <x:c r="AX43" s="34" t="n">
        <x:f>IF(SQRT($C$9)*$B43+SQRT(1-$C$9)*AC43&lt;_xlfn.NORM.S.INV($C$6),1,0)</x:f>
        <x:v>0</x:v>
      </x:c>
      <x:c r="AY43" s="34" t="n">
        <x:f>IF(SQRT($C$9)*$B43+SQRT(1-$C$9)*AD43&lt;_xlfn.NORM.S.INV($C$6),1,0)</x:f>
        <x:v>1</x:v>
      </x:c>
      <x:c r="AZ43" s="34" t="n">
        <x:f>IF(SQRT($C$9)*$B43+SQRT(1-$C$9)*AE43&lt;_xlfn.NORM.S.INV($C$6),1,0)</x:f>
        <x:v>0</x:v>
      </x:c>
      <x:c r="BA43" s="34" t="n">
        <x:f>IF(SQRT($C$9)*$B43+SQRT(1-$C$9)*AF43&lt;_xlfn.NORM.S.INV($C$6),1,0)</x:f>
        <x:v>0</x:v>
      </x:c>
      <x:c r="BB43" s="34" t="n">
        <x:f>IF(SQRT($C$9)*$B43+SQRT(1-$C$9)*AG43&lt;_xlfn.NORM.S.INV($C$6),1,0)</x:f>
        <x:v>0</x:v>
      </x:c>
      <x:c r="BC43" s="34" t="n">
        <x:f>IF(SQRT($C$9)*$B43+SQRT(1-$C$9)*AH43&lt;_xlfn.NORM.S.INV($C$6),1,0)</x:f>
        <x:v>0</x:v>
      </x:c>
      <x:c r="BD43" s="34" t="n">
        <x:f>IF(SQRT($C$9)*$B43+SQRT(1-$C$9)*AI43&lt;_xlfn.NORM.S.INV($C$6),1,0)</x:f>
        <x:v>0</x:v>
      </x:c>
      <x:c r="BE43" s="34" t="n">
        <x:f>IF(SQRT($C$9)*$B43+SQRT(1-$C$9)*AJ43&lt;_xlfn.NORM.S.INV($C$6),1,0)</x:f>
        <x:v>0</x:v>
      </x:c>
      <x:c r="BF43" s="34" t="n">
        <x:f>IF(SQRT($C$9)*$B43+SQRT(1-$C$9)*AK43&lt;_xlfn.NORM.S.INV($C$6),1,0)</x:f>
        <x:v>0</x:v>
      </x:c>
      <x:c r="BG43" s="34"/>
      <x:c r="BH43" s="34"/>
      <x:c r="BI43" s="34" t="n">
        <x:f>$B$11*(($A$1061)*$C43/$B$12*$B$7+(1-$A$1061)*$D43/$B$12*$C$7)</x:f>
        <x:v>600</x:v>
      </x:c>
      <x:c r="BJ43" s="34" t="n">
        <x:f>$B$11*(($A$1062)*$C43/$B$12*$B$7+(1-$A$1062)*$D43/$B$12*$C$7)</x:f>
        <x:v>570</x:v>
      </x:c>
      <x:c r="BK43" s="34" t="n">
        <x:f>$B$11*(($A$1063)*$C43/$B$12*$B$7+(1-$A$1063)*$D43/$B$12*$C$7)</x:f>
        <x:v>540</x:v>
      </x:c>
      <x:c r="BL43" s="34" t="n">
        <x:f>$B$11*(($A$1064)*$C43/$B$12*$B$7+(1-$A$1064)*$D43/$B$12*$C$7)</x:f>
        <x:v>509.99999999999994</x:v>
      </x:c>
      <x:c r="BM43" s="34" t="n">
        <x:f>$B$11*(($A$1065)*$C43/$B$12*$B$7+(1-$A$1065)*$D43/$B$12*$C$7)</x:f>
        <x:v>480</x:v>
      </x:c>
      <x:c r="BN43" s="34" t="n">
        <x:f>$B$11*(($A$1066)*$C43/$B$12*$B$7+(1-$A$1066)*$D43/$B$12*$C$7)</x:f>
        <x:v>450</x:v>
      </x:c>
      <x:c r="BO43" s="34" t="n">
        <x:f>$B$11*(($A$1067)*$C43/$B$12*$B$7+(1-$A$1067)*$D43/$B$12*$C$7)</x:f>
        <x:v>419.99999999999994</x:v>
      </x:c>
      <x:c r="BP43" s="34" t="n">
        <x:f>$B$11*(($A$1068)*$C43/$B$12*$B$7+(1-$A$1068)*$D43/$B$12*$C$7)</x:f>
        <x:v>390</x:v>
      </x:c>
      <x:c r="BQ43" s="34" t="n">
        <x:f>$B$11*(($A$1069)*$C43/$B$12*$B$7+(1-$A$1069)*$D43/$B$12*$C$7)</x:f>
        <x:v>360</x:v>
      </x:c>
      <x:c r="BR43" s="34" t="n">
        <x:f>$B$11*(($A$1070)*$C43/$B$12*$B$7+(1-$A$1070)*$D43/$B$12*$C$7)</x:f>
        <x:v>330</x:v>
      </x:c>
      <x:c r="BS43" s="34" t="n">
        <x:f>$B$11*(($A$1071)*$C43/$B$12*$B$7+(1-$A$1071)*$D43/$B$12*$C$7)</x:f>
        <x:v>300</x:v>
      </x:c>
      <x:c r="BT43" s="34" t="n">
        <x:f>$B$11*(($A$1072)*$C43/$B$12*$B$7+(1-$A$1072)*$D43/$B$12*$C$7)</x:f>
        <x:v>270</x:v>
      </x:c>
      <x:c r="BU43" s="34" t="n">
        <x:f>$B$11*(($A$1073)*$C43/$B$12*$B$7+(1-$A$1073)*$D43/$B$12*$C$7)</x:f>
        <x:v>240</x:v>
      </x:c>
      <x:c r="BV43" s="34" t="n">
        <x:f>$B$11*(($A$1074)*$C43/$B$12*$B$7+(1-$A$1074)*$D43/$B$12*$C$7)</x:f>
        <x:v>209.99999999999997</x:v>
      </x:c>
      <x:c r="BW43" s="34" t="n">
        <x:f>$B$11*(($A$1075)*$C43/$B$12*$B$7+(1-$A$1075)*$D43/$B$12*$C$7)</x:f>
        <x:v>180.00000000000003</x:v>
      </x:c>
      <x:c r="BX43" s="34" t="n">
        <x:f>$B$11*(($A$1076)*$C43/$B$12*$B$7+(1-$A$1076)*$D43/$B$12*$C$7)</x:f>
        <x:v>150</x:v>
      </x:c>
      <x:c r="BY43" s="34" t="n">
        <x:f>$B$11*(($A$1077)*$C43/$B$12*$B$7+(1-$A$1077)*$D43/$B$12*$C$7)</x:f>
        <x:v>119.99999999999999</x:v>
      </x:c>
      <x:c r="BZ43" s="34" t="n">
        <x:f>$B$11*(($A$1078)*$C43/$B$12*$B$7+(1-$A$1078)*$D43/$B$12*$C$7)</x:f>
        <x:v>90.00000000000001</x:v>
      </x:c>
      <x:c r="CA43" s="34" t="n">
        <x:f>$B$11*(($A$1079)*$C43/$B$12*$B$7+(1-$A$1079)*$D43/$B$12*$C$7)</x:f>
        <x:v>59.99999999999999</x:v>
      </x:c>
      <x:c r="CB43" s="34" t="n">
        <x:f>$B$11*(($A$1080)*$C43/$B$12*$B$7+(1-$A$1080)*$D43/$B$12*$C$7)</x:f>
        <x:v>30.00000000000003</x:v>
      </x:c>
      <x:c r="CC43" s="34" t="n">
        <x:f>$B$11*(($A$1081)*$C43/$B$12*$B$7+(1-$A$1081)*$D43/$B$12*$C$7)</x:f>
        <x:v>0</x:v>
      </x:c>
    </x:row>
    <x:row r="44" ht="23" customHeight="1">
      <x:c r="A44" s="1" t="n">
        <x:v>20</x:v>
      </x:c>
      <x:c r="B44" s="39" t="n">
        <x:v>-0.23444012857977342</x:v>
      </x:c>
      <x:c r="C44" s="1" t="n">
        <x:f>SUM(AM44:AV44)</x:f>
        <x:v>0</x:v>
      </x:c>
      <x:c r="D44" s="1" t="n">
        <x:f>SUM(AW44:BF44)</x:f>
        <x:v>2</x:v>
      </x:c>
      <x:c r="E44" s="17" t="n">
        <x:f>(1-C44/$B$12)*$B$8-C44/$B$12*$B$7</x:f>
        <x:v>0.05</x:v>
      </x:c>
      <x:c r="F44" s="17" t="n">
        <x:f>(1-D44/$B$12)*$C$8-D44/$B$12*$C$7</x:f>
        <x:v>-0.048</x:v>
      </x:c>
      <x:c r="G44" s="32" t="n">
        <x:f>$B$11*($B$10*C44/$B$12*$B$7+(1-$B$10)*D44/$B$12*$C$7)</x:f>
        <x:v>600</x:v>
      </x:c>
      <x:c r="H44" s="17" t="n">
        <x:f>$B$10*E44+(1-$B$10)*F44</x:f>
        <x:v>0.0010000000000000009</x:v>
      </x:c>
      <x:c r="I44" s="1"/>
      <x:c r="J44" s="1"/>
      <x:c r="K44" s="1"/>
      <x:c r="L44" s="1"/>
      <x:c r="M44" s="1"/>
      <x:c r="N44" s="1"/>
      <x:c r="O44" s="1"/>
      <x:c r="P44" s="1"/>
      <x:c r="Q44" s="34"/>
      <x:c r="R44" s="39" t="n">
        <x:v>0.3054781598603217</x:v>
      </x:c>
      <x:c r="S44" s="39" t="n">
        <x:v>0.27471401703972725</x:v>
      </x:c>
      <x:c r="T44" s="39" t="n">
        <x:v>-1.8821861569242448</x:v>
      </x:c>
      <x:c r="U44" s="39" t="n">
        <x:v>-2.4132784175202033</x:v>
      </x:c>
      <x:c r="V44" s="39" t="n">
        <x:v>0.2613307922538259</x:v>
      </x:c>
      <x:c r="W44" s="39" t="n">
        <x:v>0.06604572062489784</x:v>
      </x:c>
      <x:c r="X44" s="39" t="n">
        <x:v>-0.06012108690297832</x:v>
      </x:c>
      <x:c r="Y44" s="39" t="n">
        <x:v>0.6407615217016818</x:v>
      </x:c>
      <x:c r="Z44" s="39" t="n">
        <x:v>-1.5370148111843354</x:v>
      </x:c>
      <x:c r="AA44" s="39" t="n">
        <x:v>-0.16881261330476297</x:v>
      </x:c>
      <x:c r="AB44" s="39" t="n">
        <x:v>1.1321858520260653</x:v>
      </x:c>
      <x:c r="AC44" s="39" t="n">
        <x:v>1.231845113879941</x:v>
      </x:c>
      <x:c r="AD44" s="39" t="n">
        <x:v>-1.6952625768634304</x:v>
      </x:c>
      <x:c r="AE44" s="39" t="n">
        <x:v>0.022320829409074382</x:v>
      </x:c>
      <x:c r="AF44" s="39" t="n">
        <x:v>-1.8225155863894713</x:v>
      </x:c>
      <x:c r="AG44" s="39" t="n">
        <x:v>-1.9575447256448852</x:v>
      </x:c>
      <x:c r="AH44" s="39" t="n">
        <x:v>2.1314830892075856</x:v>
      </x:c>
      <x:c r="AI44" s="39" t="n">
        <x:v>1.051046189942806</x:v>
      </x:c>
      <x:c r="AJ44" s="39" t="n">
        <x:v>-0.8595955705498979</x:v>
      </x:c>
      <x:c r="AK44" s="39" t="n">
        <x:v>0.19893376767042853</x:v>
      </x:c>
      <x:c r="AL44" s="34"/>
      <x:c r="AM44" s="34" t="n">
        <x:f>IF(SQRT($B$9)*$B44+SQRT(1-$B$9)*R44&lt;_xlfn.NORM.S.INV($B$6),1,0)</x:f>
        <x:v>0</x:v>
      </x:c>
      <x:c r="AN44" s="34" t="n">
        <x:f>IF(SQRT($B$9)*$B44+SQRT(1-$B$9)*S44&lt;_xlfn.NORM.S.INV($B$6),1,0)</x:f>
        <x:v>0</x:v>
      </x:c>
      <x:c r="AO44" s="34" t="n">
        <x:f>IF(SQRT($B$9)*$B44+SQRT(1-$B$9)*T44&lt;_xlfn.NORM.S.INV($B$6),1,0)</x:f>
        <x:v>0</x:v>
      </x:c>
      <x:c r="AP44" s="34" t="n">
        <x:f>IF(SQRT($B$9)*$B44+SQRT(1-$B$9)*U44&lt;_xlfn.NORM.S.INV($B$6),1,0)</x:f>
        <x:v>0</x:v>
      </x:c>
      <x:c r="AQ44" s="34" t="n">
        <x:f>IF(SQRT($B$9)*$B44+SQRT(1-$B$9)*V44&lt;_xlfn.NORM.S.INV($B$6),1,0)</x:f>
        <x:v>0</x:v>
      </x:c>
      <x:c r="AR44" s="34" t="n">
        <x:f>IF(SQRT($B$9)*$B44+SQRT(1-$B$9)*W44&lt;_xlfn.NORM.S.INV($B$6),1,0)</x:f>
        <x:v>0</x:v>
      </x:c>
      <x:c r="AS44" s="34" t="n">
        <x:f>IF(SQRT($B$9)*$B44+SQRT(1-$B$9)*X44&lt;_xlfn.NORM.S.INV($B$6),1,0)</x:f>
        <x:v>0</x:v>
      </x:c>
      <x:c r="AT44" s="34" t="n">
        <x:f>IF(SQRT($B$9)*$B44+SQRT(1-$B$9)*Y44&lt;_xlfn.NORM.S.INV($B$6),1,0)</x:f>
        <x:v>0</x:v>
      </x:c>
      <x:c r="AU44" s="34" t="n">
        <x:f>IF(SQRT($B$9)*$B44+SQRT(1-$B$9)*Z44&lt;_xlfn.NORM.S.INV($B$6),1,0)</x:f>
        <x:v>0</x:v>
      </x:c>
      <x:c r="AV44" s="34" t="n">
        <x:f>IF(SQRT($B$9)*$B44+SQRT(1-$B$9)*AA44&lt;_xlfn.NORM.S.INV($B$6),1,0)</x:f>
        <x:v>0</x:v>
      </x:c>
      <x:c r="AW44" s="34" t="n">
        <x:f>IF(SQRT($C$9)*$B44+SQRT(1-$C$9)*AB44&lt;_xlfn.NORM.S.INV($C$6),1,0)</x:f>
        <x:v>0</x:v>
      </x:c>
      <x:c r="AX44" s="34" t="n">
        <x:f>IF(SQRT($C$9)*$B44+SQRT(1-$C$9)*AC44&lt;_xlfn.NORM.S.INV($C$6),1,0)</x:f>
        <x:v>0</x:v>
      </x:c>
      <x:c r="AY44" s="34" t="n">
        <x:f>IF(SQRT($C$9)*$B44+SQRT(1-$C$9)*AD44&lt;_xlfn.NORM.S.INV($C$6),1,0)</x:f>
        <x:v>0</x:v>
      </x:c>
      <x:c r="AZ44" s="34" t="n">
        <x:f>IF(SQRT($C$9)*$B44+SQRT(1-$C$9)*AE44&lt;_xlfn.NORM.S.INV($C$6),1,0)</x:f>
        <x:v>0</x:v>
      </x:c>
      <x:c r="BA44" s="34" t="n">
        <x:f>IF(SQRT($C$9)*$B44+SQRT(1-$C$9)*AF44&lt;_xlfn.NORM.S.INV($C$6),1,0)</x:f>
        <x:v>1</x:v>
      </x:c>
      <x:c r="BB44" s="34" t="n">
        <x:f>IF(SQRT($C$9)*$B44+SQRT(1-$C$9)*AG44&lt;_xlfn.NORM.S.INV($C$6),1,0)</x:f>
        <x:v>1</x:v>
      </x:c>
      <x:c r="BC44" s="34" t="n">
        <x:f>IF(SQRT($C$9)*$B44+SQRT(1-$C$9)*AH44&lt;_xlfn.NORM.S.INV($C$6),1,0)</x:f>
        <x:v>0</x:v>
      </x:c>
      <x:c r="BD44" s="34" t="n">
        <x:f>IF(SQRT($C$9)*$B44+SQRT(1-$C$9)*AI44&lt;_xlfn.NORM.S.INV($C$6),1,0)</x:f>
        <x:v>0</x:v>
      </x:c>
      <x:c r="BE44" s="34" t="n">
        <x:f>IF(SQRT($C$9)*$B44+SQRT(1-$C$9)*AJ44&lt;_xlfn.NORM.S.INV($C$6),1,0)</x:f>
        <x:v>0</x:v>
      </x:c>
      <x:c r="BF44" s="34" t="n">
        <x:f>IF(SQRT($C$9)*$B44+SQRT(1-$C$9)*AK44&lt;_xlfn.NORM.S.INV($C$6),1,0)</x:f>
        <x:v>0</x:v>
      </x:c>
      <x:c r="BG44" s="34"/>
      <x:c r="BH44" s="34"/>
      <x:c r="BI44" s="34" t="n">
        <x:f>$B$11*(($A$1061)*$C44/$B$12*$B$7+(1-$A$1061)*$D44/$B$12*$C$7)</x:f>
        <x:v>1200</x:v>
      </x:c>
      <x:c r="BJ44" s="34" t="n">
        <x:f>$B$11*(($A$1062)*$C44/$B$12*$B$7+(1-$A$1062)*$D44/$B$12*$C$7)</x:f>
        <x:v>1140</x:v>
      </x:c>
      <x:c r="BK44" s="34" t="n">
        <x:f>$B$11*(($A$1063)*$C44/$B$12*$B$7+(1-$A$1063)*$D44/$B$12*$C$7)</x:f>
        <x:v>1080</x:v>
      </x:c>
      <x:c r="BL44" s="34" t="n">
        <x:f>$B$11*(($A$1064)*$C44/$B$12*$B$7+(1-$A$1064)*$D44/$B$12*$C$7)</x:f>
        <x:v>1019.9999999999999</x:v>
      </x:c>
      <x:c r="BM44" s="34" t="n">
        <x:f>$B$11*(($A$1065)*$C44/$B$12*$B$7+(1-$A$1065)*$D44/$B$12*$C$7)</x:f>
        <x:v>960</x:v>
      </x:c>
      <x:c r="BN44" s="34" t="n">
        <x:f>$B$11*(($A$1066)*$C44/$B$12*$B$7+(1-$A$1066)*$D44/$B$12*$C$7)</x:f>
        <x:v>900</x:v>
      </x:c>
      <x:c r="BO44" s="34" t="n">
        <x:f>$B$11*(($A$1067)*$C44/$B$12*$B$7+(1-$A$1067)*$D44/$B$12*$C$7)</x:f>
        <x:v>839.9999999999999</x:v>
      </x:c>
      <x:c r="BP44" s="34" t="n">
        <x:f>$B$11*(($A$1068)*$C44/$B$12*$B$7+(1-$A$1068)*$D44/$B$12*$C$7)</x:f>
        <x:v>780</x:v>
      </x:c>
      <x:c r="BQ44" s="34" t="n">
        <x:f>$B$11*(($A$1069)*$C44/$B$12*$B$7+(1-$A$1069)*$D44/$B$12*$C$7)</x:f>
        <x:v>720</x:v>
      </x:c>
      <x:c r="BR44" s="34" t="n">
        <x:f>$B$11*(($A$1070)*$C44/$B$12*$B$7+(1-$A$1070)*$D44/$B$12*$C$7)</x:f>
        <x:v>660</x:v>
      </x:c>
      <x:c r="BS44" s="34" t="n">
        <x:f>$B$11*(($A$1071)*$C44/$B$12*$B$7+(1-$A$1071)*$D44/$B$12*$C$7)</x:f>
        <x:v>600</x:v>
      </x:c>
      <x:c r="BT44" s="34" t="n">
        <x:f>$B$11*(($A$1072)*$C44/$B$12*$B$7+(1-$A$1072)*$D44/$B$12*$C$7)</x:f>
        <x:v>540</x:v>
      </x:c>
      <x:c r="BU44" s="34" t="n">
        <x:f>$B$11*(($A$1073)*$C44/$B$12*$B$7+(1-$A$1073)*$D44/$B$12*$C$7)</x:f>
        <x:v>480</x:v>
      </x:c>
      <x:c r="BV44" s="34" t="n">
        <x:f>$B$11*(($A$1074)*$C44/$B$12*$B$7+(1-$A$1074)*$D44/$B$12*$C$7)</x:f>
        <x:v>419.99999999999994</x:v>
      </x:c>
      <x:c r="BW44" s="34" t="n">
        <x:f>$B$11*(($A$1075)*$C44/$B$12*$B$7+(1-$A$1075)*$D44/$B$12*$C$7)</x:f>
        <x:v>360.00000000000006</x:v>
      </x:c>
      <x:c r="BX44" s="34" t="n">
        <x:f>$B$11*(($A$1076)*$C44/$B$12*$B$7+(1-$A$1076)*$D44/$B$12*$C$7)</x:f>
        <x:v>300</x:v>
      </x:c>
      <x:c r="BY44" s="34" t="n">
        <x:f>$B$11*(($A$1077)*$C44/$B$12*$B$7+(1-$A$1077)*$D44/$B$12*$C$7)</x:f>
        <x:v>239.99999999999997</x:v>
      </x:c>
      <x:c r="BZ44" s="34" t="n">
        <x:f>$B$11*(($A$1078)*$C44/$B$12*$B$7+(1-$A$1078)*$D44/$B$12*$C$7)</x:f>
        <x:v>180.00000000000003</x:v>
      </x:c>
      <x:c r="CA44" s="34" t="n">
        <x:f>$B$11*(($A$1079)*$C44/$B$12*$B$7+(1-$A$1079)*$D44/$B$12*$C$7)</x:f>
        <x:v>119.99999999999999</x:v>
      </x:c>
      <x:c r="CB44" s="34" t="n">
        <x:f>$B$11*(($A$1080)*$C44/$B$12*$B$7+(1-$A$1080)*$D44/$B$12*$C$7)</x:f>
        <x:v>60.00000000000006</x:v>
      </x:c>
      <x:c r="CC44" s="34" t="n">
        <x:f>$B$11*(($A$1081)*$C44/$B$12*$B$7+(1-$A$1081)*$D44/$B$12*$C$7)</x:f>
        <x:v>0</x:v>
      </x:c>
    </x:row>
    <x:row r="45" ht="23" customHeight="1">
      <x:c r="A45" s="1" t="n">
        <x:v>21</x:v>
      </x:c>
      <x:c r="B45" s="39" t="n">
        <x:v>1.012752244542347</x:v>
      </x:c>
      <x:c r="C45" s="1" t="n">
        <x:f>SUM(AM45:AV45)</x:f>
        <x:v>0</x:v>
      </x:c>
      <x:c r="D45" s="1" t="n">
        <x:f>SUM(AW45:BF45)</x:f>
        <x:v>1</x:v>
      </x:c>
      <x:c r="E45" s="17" t="n">
        <x:f>(1-C45/$B$12)*$B$8-C45/$B$12*$B$7</x:f>
        <x:v>0.05</x:v>
      </x:c>
      <x:c r="F45" s="17" t="n">
        <x:f>(1-D45/$B$12)*$C$8-D45/$B$12*$C$7</x:f>
        <x:v>0.021000000000000005</x:v>
      </x:c>
      <x:c r="G45" s="32" t="n">
        <x:f>$B$11*($B$10*C45/$B$12*$B$7+(1-$B$10)*D45/$B$12*$C$7)</x:f>
        <x:v>300</x:v>
      </x:c>
      <x:c r="H45" s="17" t="n">
        <x:f>$B$10*E45+(1-$B$10)*F45</x:f>
        <x:v>0.035500000000000004</x:v>
      </x:c>
      <x:c r="I45" s="1"/>
      <x:c r="J45" s="1"/>
      <x:c r="K45" s="1"/>
      <x:c r="L45" s="1"/>
      <x:c r="M45" s="1"/>
      <x:c r="N45" s="1"/>
      <x:c r="O45" s="1"/>
      <x:c r="P45" s="1"/>
      <x:c r="Q45" s="34"/>
      <x:c r="R45" s="39" t="n">
        <x:v>-0.6646631648383087</x:v>
      </x:c>
      <x:c r="S45" s="39" t="n">
        <x:v>-0.41734036335172636</x:v>
      </x:c>
      <x:c r="T45" s="39" t="n">
        <x:v>1.132899538494166</x:v>
      </x:c>
      <x:c r="U45" s="39" t="n">
        <x:v>2.1432505152519212</x:v>
      </x:c>
      <x:c r="V45" s="39" t="n">
        <x:v>-0.799634579983876</x:v>
      </x:c>
      <x:c r="W45" s="39" t="n">
        <x:v>-0.1453193064526326</x:v>
      </x:c>
      <x:c r="X45" s="39" t="n">
        <x:v>-0.002200649615704734</x:v>
      </x:c>
      <x:c r="Y45" s="39" t="n">
        <x:v>2.2957242027468605</x:v>
      </x:c>
      <x:c r="Z45" s="39" t="n">
        <x:v>-1.6810796397151577</x:v>
      </x:c>
      <x:c r="AA45" s="39" t="n">
        <x:v>1.0224201624609552</x:v>
      </x:c>
      <x:c r="AB45" s="39" t="n">
        <x:v>1.0657998683169205</x:v>
      </x:c>
      <x:c r="AC45" s="39" t="n">
        <x:v>1.9255759683948708</x:v>
      </x:c>
      <x:c r="AD45" s="39" t="n">
        <x:v>0.8319429436949909</x:v>
      </x:c>
      <x:c r="AE45" s="39" t="n">
        <x:v>0.06392785527667738</x:v>
      </x:c>
      <x:c r="AF45" s="39" t="n">
        <x:v>-1.4229666928253004</x:v>
      </x:c>
      <x:c r="AG45" s="39" t="n">
        <x:v>-0.2856695918378956</x:v>
      </x:c>
      <x:c r="AH45" s="39" t="n">
        <x:v>0.4389365089660285</x:v>
      </x:c>
      <x:c r="AI45" s="39" t="n">
        <x:v>-2.8672812896205664</x:v>
      </x:c>
      <x:c r="AJ45" s="39" t="n">
        <x:v>-0.0027787081296266475</x:v>
      </x:c>
      <x:c r="AK45" s="39" t="n">
        <x:v>1.2822209863929201</x:v>
      </x:c>
      <x:c r="AL45" s="34"/>
      <x:c r="AM45" s="34" t="n">
        <x:f>IF(SQRT($B$9)*$B45+SQRT(1-$B$9)*R45&lt;_xlfn.NORM.S.INV($B$6),1,0)</x:f>
        <x:v>0</x:v>
      </x:c>
      <x:c r="AN45" s="34" t="n">
        <x:f>IF(SQRT($B$9)*$B45+SQRT(1-$B$9)*S45&lt;_xlfn.NORM.S.INV($B$6),1,0)</x:f>
        <x:v>0</x:v>
      </x:c>
      <x:c r="AO45" s="34" t="n">
        <x:f>IF(SQRT($B$9)*$B45+SQRT(1-$B$9)*T45&lt;_xlfn.NORM.S.INV($B$6),1,0)</x:f>
        <x:v>0</x:v>
      </x:c>
      <x:c r="AP45" s="34" t="n">
        <x:f>IF(SQRT($B$9)*$B45+SQRT(1-$B$9)*U45&lt;_xlfn.NORM.S.INV($B$6),1,0)</x:f>
        <x:v>0</x:v>
      </x:c>
      <x:c r="AQ45" s="34" t="n">
        <x:f>IF(SQRT($B$9)*$B45+SQRT(1-$B$9)*V45&lt;_xlfn.NORM.S.INV($B$6),1,0)</x:f>
        <x:v>0</x:v>
      </x:c>
      <x:c r="AR45" s="34" t="n">
        <x:f>IF(SQRT($B$9)*$B45+SQRT(1-$B$9)*W45&lt;_xlfn.NORM.S.INV($B$6),1,0)</x:f>
        <x:v>0</x:v>
      </x:c>
      <x:c r="AS45" s="34" t="n">
        <x:f>IF(SQRT($B$9)*$B45+SQRT(1-$B$9)*X45&lt;_xlfn.NORM.S.INV($B$6),1,0)</x:f>
        <x:v>0</x:v>
      </x:c>
      <x:c r="AT45" s="34" t="n">
        <x:f>IF(SQRT($B$9)*$B45+SQRT(1-$B$9)*Y45&lt;_xlfn.NORM.S.INV($B$6),1,0)</x:f>
        <x:v>0</x:v>
      </x:c>
      <x:c r="AU45" s="34" t="n">
        <x:f>IF(SQRT($B$9)*$B45+SQRT(1-$B$9)*Z45&lt;_xlfn.NORM.S.INV($B$6),1,0)</x:f>
        <x:v>0</x:v>
      </x:c>
      <x:c r="AV45" s="34" t="n">
        <x:f>IF(SQRT($B$9)*$B45+SQRT(1-$B$9)*AA45&lt;_xlfn.NORM.S.INV($B$6),1,0)</x:f>
        <x:v>0</x:v>
      </x:c>
      <x:c r="AW45" s="34" t="n">
        <x:f>IF(SQRT($C$9)*$B45+SQRT(1-$C$9)*AB45&lt;_xlfn.NORM.S.INV($C$6),1,0)</x:f>
        <x:v>0</x:v>
      </x:c>
      <x:c r="AX45" s="34" t="n">
        <x:f>IF(SQRT($C$9)*$B45+SQRT(1-$C$9)*AC45&lt;_xlfn.NORM.S.INV($C$6),1,0)</x:f>
        <x:v>0</x:v>
      </x:c>
      <x:c r="AY45" s="34" t="n">
        <x:f>IF(SQRT($C$9)*$B45+SQRT(1-$C$9)*AD45&lt;_xlfn.NORM.S.INV($C$6),1,0)</x:f>
        <x:v>0</x:v>
      </x:c>
      <x:c r="AZ45" s="34" t="n">
        <x:f>IF(SQRT($C$9)*$B45+SQRT(1-$C$9)*AE45&lt;_xlfn.NORM.S.INV($C$6),1,0)</x:f>
        <x:v>0</x:v>
      </x:c>
      <x:c r="BA45" s="34" t="n">
        <x:f>IF(SQRT($C$9)*$B45+SQRT(1-$C$9)*AF45&lt;_xlfn.NORM.S.INV($C$6),1,0)</x:f>
        <x:v>0</x:v>
      </x:c>
      <x:c r="BB45" s="34" t="n">
        <x:f>IF(SQRT($C$9)*$B45+SQRT(1-$C$9)*AG45&lt;_xlfn.NORM.S.INV($C$6),1,0)</x:f>
        <x:v>0</x:v>
      </x:c>
      <x:c r="BC45" s="34" t="n">
        <x:f>IF(SQRT($C$9)*$B45+SQRT(1-$C$9)*AH45&lt;_xlfn.NORM.S.INV($C$6),1,0)</x:f>
        <x:v>0</x:v>
      </x:c>
      <x:c r="BD45" s="34" t="n">
        <x:f>IF(SQRT($C$9)*$B45+SQRT(1-$C$9)*AI45&lt;_xlfn.NORM.S.INV($C$6),1,0)</x:f>
        <x:v>1</x:v>
      </x:c>
      <x:c r="BE45" s="34" t="n">
        <x:f>IF(SQRT($C$9)*$B45+SQRT(1-$C$9)*AJ45&lt;_xlfn.NORM.S.INV($C$6),1,0)</x:f>
        <x:v>0</x:v>
      </x:c>
      <x:c r="BF45" s="34" t="n">
        <x:f>IF(SQRT($C$9)*$B45+SQRT(1-$C$9)*AK45&lt;_xlfn.NORM.S.INV($C$6),1,0)</x:f>
        <x:v>0</x:v>
      </x:c>
      <x:c r="BG45" s="34"/>
      <x:c r="BH45" s="34"/>
      <x:c r="BI45" s="34" t="n">
        <x:f>$B$11*(($A$1061)*$C45/$B$12*$B$7+(1-$A$1061)*$D45/$B$12*$C$7)</x:f>
        <x:v>600</x:v>
      </x:c>
      <x:c r="BJ45" s="34" t="n">
        <x:f>$B$11*(($A$1062)*$C45/$B$12*$B$7+(1-$A$1062)*$D45/$B$12*$C$7)</x:f>
        <x:v>570</x:v>
      </x:c>
      <x:c r="BK45" s="34" t="n">
        <x:f>$B$11*(($A$1063)*$C45/$B$12*$B$7+(1-$A$1063)*$D45/$B$12*$C$7)</x:f>
        <x:v>540</x:v>
      </x:c>
      <x:c r="BL45" s="34" t="n">
        <x:f>$B$11*(($A$1064)*$C45/$B$12*$B$7+(1-$A$1064)*$D45/$B$12*$C$7)</x:f>
        <x:v>509.99999999999994</x:v>
      </x:c>
      <x:c r="BM45" s="34" t="n">
        <x:f>$B$11*(($A$1065)*$C45/$B$12*$B$7+(1-$A$1065)*$D45/$B$12*$C$7)</x:f>
        <x:v>480</x:v>
      </x:c>
      <x:c r="BN45" s="34" t="n">
        <x:f>$B$11*(($A$1066)*$C45/$B$12*$B$7+(1-$A$1066)*$D45/$B$12*$C$7)</x:f>
        <x:v>450</x:v>
      </x:c>
      <x:c r="BO45" s="34" t="n">
        <x:f>$B$11*(($A$1067)*$C45/$B$12*$B$7+(1-$A$1067)*$D45/$B$12*$C$7)</x:f>
        <x:v>419.99999999999994</x:v>
      </x:c>
      <x:c r="BP45" s="34" t="n">
        <x:f>$B$11*(($A$1068)*$C45/$B$12*$B$7+(1-$A$1068)*$D45/$B$12*$C$7)</x:f>
        <x:v>390</x:v>
      </x:c>
      <x:c r="BQ45" s="34" t="n">
        <x:f>$B$11*(($A$1069)*$C45/$B$12*$B$7+(1-$A$1069)*$D45/$B$12*$C$7)</x:f>
        <x:v>360</x:v>
      </x:c>
      <x:c r="BR45" s="34" t="n">
        <x:f>$B$11*(($A$1070)*$C45/$B$12*$B$7+(1-$A$1070)*$D45/$B$12*$C$7)</x:f>
        <x:v>330</x:v>
      </x:c>
      <x:c r="BS45" s="34" t="n">
        <x:f>$B$11*(($A$1071)*$C45/$B$12*$B$7+(1-$A$1071)*$D45/$B$12*$C$7)</x:f>
        <x:v>300</x:v>
      </x:c>
      <x:c r="BT45" s="34" t="n">
        <x:f>$B$11*(($A$1072)*$C45/$B$12*$B$7+(1-$A$1072)*$D45/$B$12*$C$7)</x:f>
        <x:v>270</x:v>
      </x:c>
      <x:c r="BU45" s="34" t="n">
        <x:f>$B$11*(($A$1073)*$C45/$B$12*$B$7+(1-$A$1073)*$D45/$B$12*$C$7)</x:f>
        <x:v>240</x:v>
      </x:c>
      <x:c r="BV45" s="34" t="n">
        <x:f>$B$11*(($A$1074)*$C45/$B$12*$B$7+(1-$A$1074)*$D45/$B$12*$C$7)</x:f>
        <x:v>209.99999999999997</x:v>
      </x:c>
      <x:c r="BW45" s="34" t="n">
        <x:f>$B$11*(($A$1075)*$C45/$B$12*$B$7+(1-$A$1075)*$D45/$B$12*$C$7)</x:f>
        <x:v>180.00000000000003</x:v>
      </x:c>
      <x:c r="BX45" s="34" t="n">
        <x:f>$B$11*(($A$1076)*$C45/$B$12*$B$7+(1-$A$1076)*$D45/$B$12*$C$7)</x:f>
        <x:v>150</x:v>
      </x:c>
      <x:c r="BY45" s="34" t="n">
        <x:f>$B$11*(($A$1077)*$C45/$B$12*$B$7+(1-$A$1077)*$D45/$B$12*$C$7)</x:f>
        <x:v>119.99999999999999</x:v>
      </x:c>
      <x:c r="BZ45" s="34" t="n">
        <x:f>$B$11*(($A$1078)*$C45/$B$12*$B$7+(1-$A$1078)*$D45/$B$12*$C$7)</x:f>
        <x:v>90.00000000000001</x:v>
      </x:c>
      <x:c r="CA45" s="34" t="n">
        <x:f>$B$11*(($A$1079)*$C45/$B$12*$B$7+(1-$A$1079)*$D45/$B$12*$C$7)</x:f>
        <x:v>59.99999999999999</x:v>
      </x:c>
      <x:c r="CB45" s="34" t="n">
        <x:f>$B$11*(($A$1080)*$C45/$B$12*$B$7+(1-$A$1080)*$D45/$B$12*$C$7)</x:f>
        <x:v>30.00000000000003</x:v>
      </x:c>
      <x:c r="CC45" s="34" t="n">
        <x:f>$B$11*(($A$1081)*$C45/$B$12*$B$7+(1-$A$1081)*$D45/$B$12*$C$7)</x:f>
        <x:v>0</x:v>
      </x:c>
    </x:row>
    <x:row r="46">
      <x:c r="A46" s="34" t="n">
        <x:v>22</x:v>
      </x:c>
      <x:c r="B46" s="39" t="n">
        <x:v>-0.3163696907218497</x:v>
      </x:c>
      <x:c r="C46" s="1" t="n">
        <x:f>SUM(AM46:AV46)</x:f>
        <x:v>0</x:v>
      </x:c>
      <x:c r="D46" s="1" t="n">
        <x:f>SUM(AW46:BF46)</x:f>
        <x:v>0</x:v>
      </x:c>
      <x:c r="E46" s="17" t="n">
        <x:f>(1-C46/$B$12)*$B$8-C46/$B$12*$B$7</x:f>
        <x:v>0.05</x:v>
      </x:c>
      <x:c r="F46" s="17" t="n">
        <x:f>(1-D46/$B$12)*$C$8-D46/$B$12*$C$7</x:f>
        <x:v>0.09</x:v>
      </x:c>
      <x:c r="G46" s="32" t="n">
        <x:f>$B$11*($B$10*C46/$B$12*$B$7+(1-$B$10)*D46/$B$12*$C$7)</x:f>
        <x:v>0</x:v>
      </x:c>
      <x:c r="H46" s="17" t="n">
        <x:f>$B$10*E46+(1-$B$10)*F46</x:f>
        <x:v>0.07</x:v>
      </x:c>
      <x:c r="I46" s="34"/>
      <x:c r="J46" s="34"/>
      <x:c r="K46" s="34"/>
      <x:c r="L46" s="34"/>
      <x:c r="M46" s="34"/>
      <x:c r="N46" s="34"/>
      <x:c r="O46" s="34"/>
      <x:c r="P46" s="34"/>
      <x:c r="Q46" s="34"/>
      <x:c r="R46" s="39" t="n">
        <x:v>-0.3282407652501535</x:v>
      </x:c>
      <x:c r="S46" s="39" t="n">
        <x:v>0.5347180409225256</x:v>
      </x:c>
      <x:c r="T46" s="39" t="n">
        <x:v>-0.32642179734647314</x:v>
      </x:c>
      <x:c r="U46" s="39" t="n">
        <x:v>-0.779001072894624</x:v>
      </x:c>
      <x:c r="V46" s="39" t="n">
        <x:v>1.411652941115614</x:v>
      </x:c>
      <x:c r="W46" s="39" t="n">
        <x:v>-1.2646387669693089</x:v>
      </x:c>
      <x:c r="X46" s="39" t="n">
        <x:v>0.7495608098396763</x:v>
      </x:c>
      <x:c r="Y46" s="39" t="n">
        <x:v>0.815335875902568</x:v>
      </x:c>
      <x:c r="Z46" s="39" t="n">
        <x:v>-1.3766695808475315</x:v>
      </x:c>
      <x:c r="AA46" s="39" t="n">
        <x:v>1.2260386591932932</x:v>
      </x:c>
      <x:c r="AB46" s="39" t="n">
        <x:v>-1.2622640552301017</x:v>
      </x:c>
      <x:c r="AC46" s="39" t="n">
        <x:v>-0.6752594705003996</x:v>
      </x:c>
      <x:c r="AD46" s="39" t="n">
        <x:v>-0.5749244614873037</x:v>
      </x:c>
      <x:c r="AE46" s="39" t="n">
        <x:v>-0.06610229845139738</x:v>
      </x:c>
      <x:c r="AF46" s="39" t="n">
        <x:v>1.3556042021176302</x:v>
      </x:c>
      <x:c r="AG46" s="39" t="n">
        <x:v>-0.8354809199604198</x:v>
      </x:c>
      <x:c r="AH46" s="39" t="n">
        <x:v>0.9014549892890147</x:v>
      </x:c>
      <x:c r="AI46" s="39" t="n">
        <x:v>0.5890118754222162</x:v>
      </x:c>
      <x:c r="AJ46" s="39" t="n">
        <x:v>-0.609162808316918</x:v>
      </x:c>
      <x:c r="AK46" s="39" t="n">
        <x:v>0.42968272657968487</x:v>
      </x:c>
      <x:c r="AL46" s="34"/>
      <x:c r="AM46" s="34" t="n">
        <x:f>IF(SQRT($B$9)*$B46+SQRT(1-$B$9)*R46&lt;_xlfn.NORM.S.INV($B$6),1,0)</x:f>
        <x:v>0</x:v>
      </x:c>
      <x:c r="AN46" s="34" t="n">
        <x:f>IF(SQRT($B$9)*$B46+SQRT(1-$B$9)*S46&lt;_xlfn.NORM.S.INV($B$6),1,0)</x:f>
        <x:v>0</x:v>
      </x:c>
      <x:c r="AO46" s="34" t="n">
        <x:f>IF(SQRT($B$9)*$B46+SQRT(1-$B$9)*T46&lt;_xlfn.NORM.S.INV($B$6),1,0)</x:f>
        <x:v>0</x:v>
      </x:c>
      <x:c r="AP46" s="34" t="n">
        <x:f>IF(SQRT($B$9)*$B46+SQRT(1-$B$9)*U46&lt;_xlfn.NORM.S.INV($B$6),1,0)</x:f>
        <x:v>0</x:v>
      </x:c>
      <x:c r="AQ46" s="34" t="n">
        <x:f>IF(SQRT($B$9)*$B46+SQRT(1-$B$9)*V46&lt;_xlfn.NORM.S.INV($B$6),1,0)</x:f>
        <x:v>0</x:v>
      </x:c>
      <x:c r="AR46" s="34" t="n">
        <x:f>IF(SQRT($B$9)*$B46+SQRT(1-$B$9)*W46&lt;_xlfn.NORM.S.INV($B$6),1,0)</x:f>
        <x:v>0</x:v>
      </x:c>
      <x:c r="AS46" s="34" t="n">
        <x:f>IF(SQRT($B$9)*$B46+SQRT(1-$B$9)*X46&lt;_xlfn.NORM.S.INV($B$6),1,0)</x:f>
        <x:v>0</x:v>
      </x:c>
      <x:c r="AT46" s="34" t="n">
        <x:f>IF(SQRT($B$9)*$B46+SQRT(1-$B$9)*Y46&lt;_xlfn.NORM.S.INV($B$6),1,0)</x:f>
        <x:v>0</x:v>
      </x:c>
      <x:c r="AU46" s="34" t="n">
        <x:f>IF(SQRT($B$9)*$B46+SQRT(1-$B$9)*Z46&lt;_xlfn.NORM.S.INV($B$6),1,0)</x:f>
        <x:v>0</x:v>
      </x:c>
      <x:c r="AV46" s="34" t="n">
        <x:f>IF(SQRT($B$9)*$B46+SQRT(1-$B$9)*AA46&lt;_xlfn.NORM.S.INV($B$6),1,0)</x:f>
        <x:v>0</x:v>
      </x:c>
      <x:c r="AW46" s="34" t="n">
        <x:f>IF(SQRT($C$9)*$B46+SQRT(1-$C$9)*AB46&lt;_xlfn.NORM.S.INV($C$6),1,0)</x:f>
        <x:v>0</x:v>
      </x:c>
      <x:c r="AX46" s="34" t="n">
        <x:f>IF(SQRT($C$9)*$B46+SQRT(1-$C$9)*AC46&lt;_xlfn.NORM.S.INV($C$6),1,0)</x:f>
        <x:v>0</x:v>
      </x:c>
      <x:c r="AY46" s="34" t="n">
        <x:f>IF(SQRT($C$9)*$B46+SQRT(1-$C$9)*AD46&lt;_xlfn.NORM.S.INV($C$6),1,0)</x:f>
        <x:v>0</x:v>
      </x:c>
      <x:c r="AZ46" s="34" t="n">
        <x:f>IF(SQRT($C$9)*$B46+SQRT(1-$C$9)*AE46&lt;_xlfn.NORM.S.INV($C$6),1,0)</x:f>
        <x:v>0</x:v>
      </x:c>
      <x:c r="BA46" s="34" t="n">
        <x:f>IF(SQRT($C$9)*$B46+SQRT(1-$C$9)*AF46&lt;_xlfn.NORM.S.INV($C$6),1,0)</x:f>
        <x:v>0</x:v>
      </x:c>
      <x:c r="BB46" s="34" t="n">
        <x:f>IF(SQRT($C$9)*$B46+SQRT(1-$C$9)*AG46&lt;_xlfn.NORM.S.INV($C$6),1,0)</x:f>
        <x:v>0</x:v>
      </x:c>
      <x:c r="BC46" s="34" t="n">
        <x:f>IF(SQRT($C$9)*$B46+SQRT(1-$C$9)*AH46&lt;_xlfn.NORM.S.INV($C$6),1,0)</x:f>
        <x:v>0</x:v>
      </x:c>
      <x:c r="BD46" s="34" t="n">
        <x:f>IF(SQRT($C$9)*$B46+SQRT(1-$C$9)*AI46&lt;_xlfn.NORM.S.INV($C$6),1,0)</x:f>
        <x:v>0</x:v>
      </x:c>
      <x:c r="BE46" s="34" t="n">
        <x:f>IF(SQRT($C$9)*$B46+SQRT(1-$C$9)*AJ46&lt;_xlfn.NORM.S.INV($C$6),1,0)</x:f>
        <x:v>0</x:v>
      </x:c>
      <x:c r="BF46" s="34" t="n">
        <x:f>IF(SQRT($C$9)*$B46+SQRT(1-$C$9)*AK46&lt;_xlfn.NORM.S.INV($C$6),1,0)</x:f>
        <x:v>0</x:v>
      </x:c>
      <x:c r="BG46" s="34"/>
      <x:c r="BH46" s="34"/>
      <x:c r="BI46" s="34" t="n">
        <x:f>$B$11*(($A$1061)*$C46/$B$12*$B$7+(1-$A$1061)*$D46/$B$12*$C$7)</x:f>
        <x:v>0</x:v>
      </x:c>
      <x:c r="BJ46" s="34" t="n">
        <x:f>$B$11*(($A$1062)*$C46/$B$12*$B$7+(1-$A$1062)*$D46/$B$12*$C$7)</x:f>
        <x:v>0</x:v>
      </x:c>
      <x:c r="BK46" s="34" t="n">
        <x:f>$B$11*(($A$1063)*$C46/$B$12*$B$7+(1-$A$1063)*$D46/$B$12*$C$7)</x:f>
        <x:v>0</x:v>
      </x:c>
      <x:c r="BL46" s="34" t="n">
        <x:f>$B$11*(($A$1064)*$C46/$B$12*$B$7+(1-$A$1064)*$D46/$B$12*$C$7)</x:f>
        <x:v>0</x:v>
      </x:c>
      <x:c r="BM46" s="34" t="n">
        <x:f>$B$11*(($A$1065)*$C46/$B$12*$B$7+(1-$A$1065)*$D46/$B$12*$C$7)</x:f>
        <x:v>0</x:v>
      </x:c>
      <x:c r="BN46" s="34" t="n">
        <x:f>$B$11*(($A$1066)*$C46/$B$12*$B$7+(1-$A$1066)*$D46/$B$12*$C$7)</x:f>
        <x:v>0</x:v>
      </x:c>
      <x:c r="BO46" s="34" t="n">
        <x:f>$B$11*(($A$1067)*$C46/$B$12*$B$7+(1-$A$1067)*$D46/$B$12*$C$7)</x:f>
        <x:v>0</x:v>
      </x:c>
      <x:c r="BP46" s="34" t="n">
        <x:f>$B$11*(($A$1068)*$C46/$B$12*$B$7+(1-$A$1068)*$D46/$B$12*$C$7)</x:f>
        <x:v>0</x:v>
      </x:c>
      <x:c r="BQ46" s="34" t="n">
        <x:f>$B$11*(($A$1069)*$C46/$B$12*$B$7+(1-$A$1069)*$D46/$B$12*$C$7)</x:f>
        <x:v>0</x:v>
      </x:c>
      <x:c r="BR46" s="34" t="n">
        <x:f>$B$11*(($A$1070)*$C46/$B$12*$B$7+(1-$A$1070)*$D46/$B$12*$C$7)</x:f>
        <x:v>0</x:v>
      </x:c>
      <x:c r="BS46" s="34" t="n">
        <x:f>$B$11*(($A$1071)*$C46/$B$12*$B$7+(1-$A$1071)*$D46/$B$12*$C$7)</x:f>
        <x:v>0</x:v>
      </x:c>
      <x:c r="BT46" s="34" t="n">
        <x:f>$B$11*(($A$1072)*$C46/$B$12*$B$7+(1-$A$1072)*$D46/$B$12*$C$7)</x:f>
        <x:v>0</x:v>
      </x:c>
      <x:c r="BU46" s="34" t="n">
        <x:f>$B$11*(($A$1073)*$C46/$B$12*$B$7+(1-$A$1073)*$D46/$B$12*$C$7)</x:f>
        <x:v>0</x:v>
      </x:c>
      <x:c r="BV46" s="34" t="n">
        <x:f>$B$11*(($A$1074)*$C46/$B$12*$B$7+(1-$A$1074)*$D46/$B$12*$C$7)</x:f>
        <x:v>0</x:v>
      </x:c>
      <x:c r="BW46" s="34" t="n">
        <x:f>$B$11*(($A$1075)*$C46/$B$12*$B$7+(1-$A$1075)*$D46/$B$12*$C$7)</x:f>
        <x:v>0</x:v>
      </x:c>
      <x:c r="BX46" s="34" t="n">
        <x:f>$B$11*(($A$1076)*$C46/$B$12*$B$7+(1-$A$1076)*$D46/$B$12*$C$7)</x:f>
        <x:v>0</x:v>
      </x:c>
      <x:c r="BY46" s="34" t="n">
        <x:f>$B$11*(($A$1077)*$C46/$B$12*$B$7+(1-$A$1077)*$D46/$B$12*$C$7)</x:f>
        <x:v>0</x:v>
      </x:c>
      <x:c r="BZ46" s="34" t="n">
        <x:f>$B$11*(($A$1078)*$C46/$B$12*$B$7+(1-$A$1078)*$D46/$B$12*$C$7)</x:f>
        <x:v>0</x:v>
      </x:c>
      <x:c r="CA46" s="34" t="n">
        <x:f>$B$11*(($A$1079)*$C46/$B$12*$B$7+(1-$A$1079)*$D46/$B$12*$C$7)</x:f>
        <x:v>0</x:v>
      </x:c>
      <x:c r="CB46" s="34" t="n">
        <x:f>$B$11*(($A$1080)*$C46/$B$12*$B$7+(1-$A$1080)*$D46/$B$12*$C$7)</x:f>
        <x:v>0</x:v>
      </x:c>
      <x:c r="CC46" s="34" t="n">
        <x:f>$B$11*(($A$1081)*$C46/$B$12*$B$7+(1-$A$1081)*$D46/$B$12*$C$7)</x:f>
        <x:v>0</x:v>
      </x:c>
    </x:row>
    <x:row r="47">
      <x:c r="A47" s="34" t="n">
        <x:v>23</x:v>
      </x:c>
      <x:c r="B47" s="39" t="n">
        <x:v>-1.312144543954318</x:v>
      </x:c>
      <x:c r="C47" s="1" t="n">
        <x:f>SUM(AM47:AV47)</x:f>
        <x:v>1</x:v>
      </x:c>
      <x:c r="D47" s="1" t="n">
        <x:f>SUM(AW47:BF47)</x:f>
        <x:v>1</x:v>
      </x:c>
      <x:c r="E47" s="17" t="n">
        <x:f>(1-C47/$B$12)*$B$8-C47/$B$12*$B$7</x:f>
        <x:v>0.0049999999999999975</x:v>
      </x:c>
      <x:c r="F47" s="17" t="n">
        <x:f>(1-D47/$B$12)*$C$8-D47/$B$12*$C$7</x:f>
        <x:v>0.021000000000000005</x:v>
      </x:c>
      <x:c r="G47" s="32" t="n">
        <x:f>$B$11*($B$10*C47/$B$12*$B$7+(1-$B$10)*D47/$B$12*$C$7)</x:f>
        <x:v>500</x:v>
      </x:c>
      <x:c r="H47" s="17" t="n">
        <x:f>$B$10*E47+(1-$B$10)*F47</x:f>
        <x:v>0.013000000000000001</x:v>
      </x:c>
      <x:c r="I47" s="34"/>
      <x:c r="J47" s="34"/>
      <x:c r="K47" s="34"/>
      <x:c r="L47" s="34"/>
      <x:c r="M47" s="34"/>
      <x:c r="N47" s="34"/>
      <x:c r="O47" s="34"/>
      <x:c r="P47" s="34"/>
      <x:c r="Q47" s="34"/>
      <x:c r="R47" s="39" t="n">
        <x:v>0.6824904097214535</x:v>
      </x:c>
      <x:c r="S47" s="39" t="n">
        <x:v>-0.07341593714126013</x:v>
      </x:c>
      <x:c r="T47" s="39" t="n">
        <x:v>0.22005047050029816</x:v>
      </x:c>
      <x:c r="U47" s="39" t="n">
        <x:v>-0.2613477862132068</x:v>
      </x:c>
      <x:c r="V47" s="39" t="n">
        <x:v>-0.3173660328413562</x:v>
      </x:c>
      <x:c r="W47" s="39" t="n">
        <x:v>-0.6129036128586248</x:v>
      </x:c>
      <x:c r="X47" s="39" t="n">
        <x:v>-2.7244711559570605</x:v>
      </x:c>
      <x:c r="Y47" s="39" t="n">
        <x:v>-1.06465486957056</x:v>
      </x:c>
      <x:c r="Z47" s="39" t="n">
        <x:v>1.9695276710898093</x:v>
      </x:c>
      <x:c r="AA47" s="39" t="n">
        <x:v>1.6867351160616129</x:v>
      </x:c>
      <x:c r="AB47" s="39" t="n">
        <x:v>1.7329069129581334</x:v>
      </x:c>
      <x:c r="AC47" s="39" t="n">
        <x:v>-0.09164903341114403</x:v>
      </x:c>
      <x:c r="AD47" s="39" t="n">
        <x:v>1.322036995265762</x:v>
      </x:c>
      <x:c r="AE47" s="39" t="n">
        <x:v>-0.4946463258458323</x:v>
      </x:c>
      <x:c r="AF47" s="39" t="n">
        <x:v>-1.4583747134394023</x:v>
      </x:c>
      <x:c r="AG47" s="39" t="n">
        <x:v>-0.7633854064694234</x:v>
      </x:c>
      <x:c r="AH47" s="39" t="n">
        <x:v>0.9063983311413929</x:v>
      </x:c>
      <x:c r="AI47" s="39" t="n">
        <x:v>0.6615465104539368</x:v>
      </x:c>
      <x:c r="AJ47" s="39" t="n">
        <x:v>0.06564860394665349</x:v>
      </x:c>
      <x:c r="AK47" s="39" t="n">
        <x:v>-0.2043928241178366</x:v>
      </x:c>
      <x:c r="AL47" s="34"/>
      <x:c r="AM47" s="34" t="n">
        <x:f>IF(SQRT($B$9)*$B47+SQRT(1-$B$9)*R47&lt;_xlfn.NORM.S.INV($B$6),1,0)</x:f>
        <x:v>0</x:v>
      </x:c>
      <x:c r="AN47" s="34" t="n">
        <x:f>IF(SQRT($B$9)*$B47+SQRT(1-$B$9)*S47&lt;_xlfn.NORM.S.INV($B$6),1,0)</x:f>
        <x:v>0</x:v>
      </x:c>
      <x:c r="AO47" s="34" t="n">
        <x:f>IF(SQRT($B$9)*$B47+SQRT(1-$B$9)*T47&lt;_xlfn.NORM.S.INV($B$6),1,0)</x:f>
        <x:v>0</x:v>
      </x:c>
      <x:c r="AP47" s="34" t="n">
        <x:f>IF(SQRT($B$9)*$B47+SQRT(1-$B$9)*U47&lt;_xlfn.NORM.S.INV($B$6),1,0)</x:f>
        <x:v>0</x:v>
      </x:c>
      <x:c r="AQ47" s="34" t="n">
        <x:f>IF(SQRT($B$9)*$B47+SQRT(1-$B$9)*V47&lt;_xlfn.NORM.S.INV($B$6),1,0)</x:f>
        <x:v>0</x:v>
      </x:c>
      <x:c r="AR47" s="34" t="n">
        <x:f>IF(SQRT($B$9)*$B47+SQRT(1-$B$9)*W47&lt;_xlfn.NORM.S.INV($B$6),1,0)</x:f>
        <x:v>0</x:v>
      </x:c>
      <x:c r="AS47" s="34" t="n">
        <x:f>IF(SQRT($B$9)*$B47+SQRT(1-$B$9)*X47&lt;_xlfn.NORM.S.INV($B$6),1,0)</x:f>
        <x:v>1</x:v>
      </x:c>
      <x:c r="AT47" s="34" t="n">
        <x:f>IF(SQRT($B$9)*$B47+SQRT(1-$B$9)*Y47&lt;_xlfn.NORM.S.INV($B$6),1,0)</x:f>
        <x:v>0</x:v>
      </x:c>
      <x:c r="AU47" s="34" t="n">
        <x:f>IF(SQRT($B$9)*$B47+SQRT(1-$B$9)*Z47&lt;_xlfn.NORM.S.INV($B$6),1,0)</x:f>
        <x:v>0</x:v>
      </x:c>
      <x:c r="AV47" s="34" t="n">
        <x:f>IF(SQRT($B$9)*$B47+SQRT(1-$B$9)*AA47&lt;_xlfn.NORM.S.INV($B$6),1,0)</x:f>
        <x:v>0</x:v>
      </x:c>
      <x:c r="AW47" s="34" t="n">
        <x:f>IF(SQRT($C$9)*$B47+SQRT(1-$C$9)*AB47&lt;_xlfn.NORM.S.INV($C$6),1,0)</x:f>
        <x:v>0</x:v>
      </x:c>
      <x:c r="AX47" s="34" t="n">
        <x:f>IF(SQRT($C$9)*$B47+SQRT(1-$C$9)*AC47&lt;_xlfn.NORM.S.INV($C$6),1,0)</x:f>
        <x:v>0</x:v>
      </x:c>
      <x:c r="AY47" s="34" t="n">
        <x:f>IF(SQRT($C$9)*$B47+SQRT(1-$C$9)*AD47&lt;_xlfn.NORM.S.INV($C$6),1,0)</x:f>
        <x:v>0</x:v>
      </x:c>
      <x:c r="AZ47" s="34" t="n">
        <x:f>IF(SQRT($C$9)*$B47+SQRT(1-$C$9)*AE47&lt;_xlfn.NORM.S.INV($C$6),1,0)</x:f>
        <x:v>0</x:v>
      </x:c>
      <x:c r="BA47" s="34" t="n">
        <x:f>IF(SQRT($C$9)*$B47+SQRT(1-$C$9)*AF47&lt;_xlfn.NORM.S.INV($C$6),1,0)</x:f>
        <x:v>1</x:v>
      </x:c>
      <x:c r="BB47" s="34" t="n">
        <x:f>IF(SQRT($C$9)*$B47+SQRT(1-$C$9)*AG47&lt;_xlfn.NORM.S.INV($C$6),1,0)</x:f>
        <x:v>0</x:v>
      </x:c>
      <x:c r="BC47" s="34" t="n">
        <x:f>IF(SQRT($C$9)*$B47+SQRT(1-$C$9)*AH47&lt;_xlfn.NORM.S.INV($C$6),1,0)</x:f>
        <x:v>0</x:v>
      </x:c>
      <x:c r="BD47" s="34" t="n">
        <x:f>IF(SQRT($C$9)*$B47+SQRT(1-$C$9)*AI47&lt;_xlfn.NORM.S.INV($C$6),1,0)</x:f>
        <x:v>0</x:v>
      </x:c>
      <x:c r="BE47" s="34" t="n">
        <x:f>IF(SQRT($C$9)*$B47+SQRT(1-$C$9)*AJ47&lt;_xlfn.NORM.S.INV($C$6),1,0)</x:f>
        <x:v>0</x:v>
      </x:c>
      <x:c r="BF47" s="34" t="n">
        <x:f>IF(SQRT($C$9)*$B47+SQRT(1-$C$9)*AK47&lt;_xlfn.NORM.S.INV($C$6),1,0)</x:f>
        <x:v>0</x:v>
      </x:c>
      <x:c r="BG47" s="34"/>
      <x:c r="BH47" s="34"/>
      <x:c r="BI47" s="34" t="n">
        <x:f>$B$11*(($A$1061)*$C47/$B$12*$B$7+(1-$A$1061)*$D47/$B$12*$C$7)</x:f>
        <x:v>600</x:v>
      </x:c>
      <x:c r="BJ47" s="34" t="n">
        <x:f>$B$11*(($A$1062)*$C47/$B$12*$B$7+(1-$A$1062)*$D47/$B$12*$C$7)</x:f>
        <x:v>590</x:v>
      </x:c>
      <x:c r="BK47" s="34" t="n">
        <x:f>$B$11*(($A$1063)*$C47/$B$12*$B$7+(1-$A$1063)*$D47/$B$12*$C$7)</x:f>
        <x:v>580</x:v>
      </x:c>
      <x:c r="BL47" s="34" t="n">
        <x:f>$B$11*(($A$1064)*$C47/$B$12*$B$7+(1-$A$1064)*$D47/$B$12*$C$7)</x:f>
        <x:v>570</x:v>
      </x:c>
      <x:c r="BM47" s="34" t="n">
        <x:f>$B$11*(($A$1065)*$C47/$B$12*$B$7+(1-$A$1065)*$D47/$B$12*$C$7)</x:f>
        <x:v>560</x:v>
      </x:c>
      <x:c r="BN47" s="34" t="n">
        <x:f>$B$11*(($A$1066)*$C47/$B$12*$B$7+(1-$A$1066)*$D47/$B$12*$C$7)</x:f>
        <x:v>550</x:v>
      </x:c>
      <x:c r="BO47" s="34" t="n">
        <x:f>$B$11*(($A$1067)*$C47/$B$12*$B$7+(1-$A$1067)*$D47/$B$12*$C$7)</x:f>
        <x:v>539.9999999999999</x:v>
      </x:c>
      <x:c r="BP47" s="34" t="n">
        <x:f>$B$11*(($A$1068)*$C47/$B$12*$B$7+(1-$A$1068)*$D47/$B$12*$C$7)</x:f>
        <x:v>530</x:v>
      </x:c>
      <x:c r="BQ47" s="34" t="n">
        <x:f>$B$11*(($A$1069)*$C47/$B$12*$B$7+(1-$A$1069)*$D47/$B$12*$C$7)</x:f>
        <x:v>520</x:v>
      </x:c>
      <x:c r="BR47" s="34" t="n">
        <x:f>$B$11*(($A$1070)*$C47/$B$12*$B$7+(1-$A$1070)*$D47/$B$12*$C$7)</x:f>
        <x:v>510.00000000000006</x:v>
      </x:c>
      <x:c r="BS47" s="34" t="n">
        <x:f>$B$11*(($A$1071)*$C47/$B$12*$B$7+(1-$A$1071)*$D47/$B$12*$C$7)</x:f>
        <x:v>500</x:v>
      </x:c>
      <x:c r="BT47" s="34" t="n">
        <x:f>$B$11*(($A$1072)*$C47/$B$12*$B$7+(1-$A$1072)*$D47/$B$12*$C$7)</x:f>
        <x:v>490</x:v>
      </x:c>
      <x:c r="BU47" s="34" t="n">
        <x:f>$B$11*(($A$1073)*$C47/$B$12*$B$7+(1-$A$1073)*$D47/$B$12*$C$7)</x:f>
        <x:v>480</x:v>
      </x:c>
      <x:c r="BV47" s="34" t="n">
        <x:f>$B$11*(($A$1074)*$C47/$B$12*$B$7+(1-$A$1074)*$D47/$B$12*$C$7)</x:f>
        <x:v>470</x:v>
      </x:c>
      <x:c r="BW47" s="34" t="n">
        <x:f>$B$11*(($A$1075)*$C47/$B$12*$B$7+(1-$A$1075)*$D47/$B$12*$C$7)</x:f>
        <x:v>460</x:v>
      </x:c>
      <x:c r="BX47" s="34" t="n">
        <x:f>$B$11*(($A$1076)*$C47/$B$12*$B$7+(1-$A$1076)*$D47/$B$12*$C$7)</x:f>
        <x:v>450</x:v>
      </x:c>
      <x:c r="BY47" s="34" t="n">
        <x:f>$B$11*(($A$1077)*$C47/$B$12*$B$7+(1-$A$1077)*$D47/$B$12*$C$7)</x:f>
        <x:v>440</x:v>
      </x:c>
      <x:c r="BZ47" s="34" t="n">
        <x:f>$B$11*(($A$1078)*$C47/$B$12*$B$7+(1-$A$1078)*$D47/$B$12*$C$7)</x:f>
        <x:v>429.99999999999994</x:v>
      </x:c>
      <x:c r="CA47" s="34" t="n">
        <x:f>$B$11*(($A$1079)*$C47/$B$12*$B$7+(1-$A$1079)*$D47/$B$12*$C$7)</x:f>
        <x:v>419.99999999999994</x:v>
      </x:c>
      <x:c r="CB47" s="34" t="n">
        <x:f>$B$11*(($A$1080)*$C47/$B$12*$B$7+(1-$A$1080)*$D47/$B$12*$C$7)</x:f>
        <x:v>410.0000000000001</x:v>
      </x:c>
      <x:c r="CC47" s="34" t="n">
        <x:f>$B$11*(($A$1081)*$C47/$B$12*$B$7+(1-$A$1081)*$D47/$B$12*$C$7)</x:f>
        <x:v>400.00000000000006</x:v>
      </x:c>
    </x:row>
    <x:row r="48">
      <x:c r="A48" s="34" t="n">
        <x:v>24</x:v>
      </x:c>
      <x:c r="B48" s="39" t="n">
        <x:v>0.005669451801900805</x:v>
      </x:c>
      <x:c r="C48" s="1" t="n">
        <x:f>SUM(AM48:AV48)</x:f>
        <x:v>0</x:v>
      </x:c>
      <x:c r="D48" s="1" t="n">
        <x:f>SUM(AW48:BF48)</x:f>
        <x:v>0</x:v>
      </x:c>
      <x:c r="E48" s="17" t="n">
        <x:f>(1-C48/$B$12)*$B$8-C48/$B$12*$B$7</x:f>
        <x:v>0.05</x:v>
      </x:c>
      <x:c r="F48" s="17" t="n">
        <x:f>(1-D48/$B$12)*$C$8-D48/$B$12*$C$7</x:f>
        <x:v>0.09</x:v>
      </x:c>
      <x:c r="G48" s="32" t="n">
        <x:f>$B$11*($B$10*C48/$B$12*$B$7+(1-$B$10)*D48/$B$12*$C$7)</x:f>
        <x:v>0</x:v>
      </x:c>
      <x:c r="H48" s="17" t="n">
        <x:f>$B$10*E48+(1-$B$10)*F48</x:f>
        <x:v>0.07</x:v>
      </x:c>
      <x:c r="I48" s="34"/>
      <x:c r="J48" s="34"/>
      <x:c r="K48" s="34"/>
      <x:c r="L48" s="34"/>
      <x:c r="M48" s="34"/>
      <x:c r="N48" s="34"/>
      <x:c r="O48" s="34"/>
      <x:c r="P48" s="34"/>
      <x:c r="Q48" s="34"/>
      <x:c r="R48" s="39" t="n">
        <x:v>0.23591272569137417</x:v>
      </x:c>
      <x:c r="S48" s="39" t="n">
        <x:v>-0.7042444178050427</x:v>
      </x:c>
      <x:c r="T48" s="39" t="n">
        <x:v>-0.9527249859830631</x:v>
      </x:c>
      <x:c r="U48" s="39" t="n">
        <x:v>-0.05813396367621756</x:v>
      </x:c>
      <x:c r="V48" s="39" t="n">
        <x:v>-0.33608617114236244</x:v>
      </x:c>
      <x:c r="W48" s="39" t="n">
        <x:v>-2.0386500757124657</x:v>
      </x:c>
      <x:c r="X48" s="39" t="n">
        <x:v>1.1659197203814022</x:v>
      </x:c>
      <x:c r="Y48" s="39" t="n">
        <x:v>0.09940173669059728</x:v>
      </x:c>
      <x:c r="Z48" s="39" t="n">
        <x:v>-0.5425115157616716</x:v>
      </x:c>
      <x:c r="AA48" s="39" t="n">
        <x:v>1.5203962748016695</x:v>
      </x:c>
      <x:c r="AB48" s="39" t="n">
        <x:v>1.4896936867864248</x:v>
      </x:c>
      <x:c r="AC48" s="39" t="n">
        <x:v>-1.110083302079209</x:v>
      </x:c>
      <x:c r="AD48" s="39" t="n">
        <x:v>0.028431756676147387</x:v>
      </x:c>
      <x:c r="AE48" s="39" t="n">
        <x:v>1.5262863096466868</x:v>
      </x:c>
      <x:c r="AF48" s="39" t="n">
        <x:v>-0.05359815287046353</x:v>
      </x:c>
      <x:c r="AG48" s="39" t="n">
        <x:v>-1.0379730191942218</x:v>
      </x:c>
      <x:c r="AH48" s="39" t="n">
        <x:v>-1.5558690220830373</x:v>
      </x:c>
      <x:c r="AI48" s="39" t="n">
        <x:v>1.6494823844155513</x:v>
      </x:c>
      <x:c r="AJ48" s="39" t="n">
        <x:v>1.0370970353308537</x:v>
      </x:c>
      <x:c r="AK48" s="39" t="n">
        <x:v>0.6474969691874763</x:v>
      </x:c>
      <x:c r="AL48" s="34"/>
      <x:c r="AM48" s="34" t="n">
        <x:f>IF(SQRT($B$9)*$B48+SQRT(1-$B$9)*R48&lt;_xlfn.NORM.S.INV($B$6),1,0)</x:f>
        <x:v>0</x:v>
      </x:c>
      <x:c r="AN48" s="34" t="n">
        <x:f>IF(SQRT($B$9)*$B48+SQRT(1-$B$9)*S48&lt;_xlfn.NORM.S.INV($B$6),1,0)</x:f>
        <x:v>0</x:v>
      </x:c>
      <x:c r="AO48" s="34" t="n">
        <x:f>IF(SQRT($B$9)*$B48+SQRT(1-$B$9)*T48&lt;_xlfn.NORM.S.INV($B$6),1,0)</x:f>
        <x:v>0</x:v>
      </x:c>
      <x:c r="AP48" s="34" t="n">
        <x:f>IF(SQRT($B$9)*$B48+SQRT(1-$B$9)*U48&lt;_xlfn.NORM.S.INV($B$6),1,0)</x:f>
        <x:v>0</x:v>
      </x:c>
      <x:c r="AQ48" s="34" t="n">
        <x:f>IF(SQRT($B$9)*$B48+SQRT(1-$B$9)*V48&lt;_xlfn.NORM.S.INV($B$6),1,0)</x:f>
        <x:v>0</x:v>
      </x:c>
      <x:c r="AR48" s="34" t="n">
        <x:f>IF(SQRT($B$9)*$B48+SQRT(1-$B$9)*W48&lt;_xlfn.NORM.S.INV($B$6),1,0)</x:f>
        <x:v>0</x:v>
      </x:c>
      <x:c r="AS48" s="34" t="n">
        <x:f>IF(SQRT($B$9)*$B48+SQRT(1-$B$9)*X48&lt;_xlfn.NORM.S.INV($B$6),1,0)</x:f>
        <x:v>0</x:v>
      </x:c>
      <x:c r="AT48" s="34" t="n">
        <x:f>IF(SQRT($B$9)*$B48+SQRT(1-$B$9)*Y48&lt;_xlfn.NORM.S.INV($B$6),1,0)</x:f>
        <x:v>0</x:v>
      </x:c>
      <x:c r="AU48" s="34" t="n">
        <x:f>IF(SQRT($B$9)*$B48+SQRT(1-$B$9)*Z48&lt;_xlfn.NORM.S.INV($B$6),1,0)</x:f>
        <x:v>0</x:v>
      </x:c>
      <x:c r="AV48" s="34" t="n">
        <x:f>IF(SQRT($B$9)*$B48+SQRT(1-$B$9)*AA48&lt;_xlfn.NORM.S.INV($B$6),1,0)</x:f>
        <x:v>0</x:v>
      </x:c>
      <x:c r="AW48" s="34" t="n">
        <x:f>IF(SQRT($C$9)*$B48+SQRT(1-$C$9)*AB48&lt;_xlfn.NORM.S.INV($C$6),1,0)</x:f>
        <x:v>0</x:v>
      </x:c>
      <x:c r="AX48" s="34" t="n">
        <x:f>IF(SQRT($C$9)*$B48+SQRT(1-$C$9)*AC48&lt;_xlfn.NORM.S.INV($C$6),1,0)</x:f>
        <x:v>0</x:v>
      </x:c>
      <x:c r="AY48" s="34" t="n">
        <x:f>IF(SQRT($C$9)*$B48+SQRT(1-$C$9)*AD48&lt;_xlfn.NORM.S.INV($C$6),1,0)</x:f>
        <x:v>0</x:v>
      </x:c>
      <x:c r="AZ48" s="34" t="n">
        <x:f>IF(SQRT($C$9)*$B48+SQRT(1-$C$9)*AE48&lt;_xlfn.NORM.S.INV($C$6),1,0)</x:f>
        <x:v>0</x:v>
      </x:c>
      <x:c r="BA48" s="34" t="n">
        <x:f>IF(SQRT($C$9)*$B48+SQRT(1-$C$9)*AF48&lt;_xlfn.NORM.S.INV($C$6),1,0)</x:f>
        <x:v>0</x:v>
      </x:c>
      <x:c r="BB48" s="34" t="n">
        <x:f>IF(SQRT($C$9)*$B48+SQRT(1-$C$9)*AG48&lt;_xlfn.NORM.S.INV($C$6),1,0)</x:f>
        <x:v>0</x:v>
      </x:c>
      <x:c r="BC48" s="34" t="n">
        <x:f>IF(SQRT($C$9)*$B48+SQRT(1-$C$9)*AH48&lt;_xlfn.NORM.S.INV($C$6),1,0)</x:f>
        <x:v>0</x:v>
      </x:c>
      <x:c r="BD48" s="34" t="n">
        <x:f>IF(SQRT($C$9)*$B48+SQRT(1-$C$9)*AI48&lt;_xlfn.NORM.S.INV($C$6),1,0)</x:f>
        <x:v>0</x:v>
      </x:c>
      <x:c r="BE48" s="34" t="n">
        <x:f>IF(SQRT($C$9)*$B48+SQRT(1-$C$9)*AJ48&lt;_xlfn.NORM.S.INV($C$6),1,0)</x:f>
        <x:v>0</x:v>
      </x:c>
      <x:c r="BF48" s="34" t="n">
        <x:f>IF(SQRT($C$9)*$B48+SQRT(1-$C$9)*AK48&lt;_xlfn.NORM.S.INV($C$6),1,0)</x:f>
        <x:v>0</x:v>
      </x:c>
      <x:c r="BG48" s="34"/>
      <x:c r="BH48" s="34"/>
      <x:c r="BI48" s="34" t="n">
        <x:f>$B$11*(($A$1061)*$C48/$B$12*$B$7+(1-$A$1061)*$D48/$B$12*$C$7)</x:f>
        <x:v>0</x:v>
      </x:c>
      <x:c r="BJ48" s="34" t="n">
        <x:f>$B$11*(($A$1062)*$C48/$B$12*$B$7+(1-$A$1062)*$D48/$B$12*$C$7)</x:f>
        <x:v>0</x:v>
      </x:c>
      <x:c r="BK48" s="34" t="n">
        <x:f>$B$11*(($A$1063)*$C48/$B$12*$B$7+(1-$A$1063)*$D48/$B$12*$C$7)</x:f>
        <x:v>0</x:v>
      </x:c>
      <x:c r="BL48" s="34" t="n">
        <x:f>$B$11*(($A$1064)*$C48/$B$12*$B$7+(1-$A$1064)*$D48/$B$12*$C$7)</x:f>
        <x:v>0</x:v>
      </x:c>
      <x:c r="BM48" s="34" t="n">
        <x:f>$B$11*(($A$1065)*$C48/$B$12*$B$7+(1-$A$1065)*$D48/$B$12*$C$7)</x:f>
        <x:v>0</x:v>
      </x:c>
      <x:c r="BN48" s="34" t="n">
        <x:f>$B$11*(($A$1066)*$C48/$B$12*$B$7+(1-$A$1066)*$D48/$B$12*$C$7)</x:f>
        <x:v>0</x:v>
      </x:c>
      <x:c r="BO48" s="34" t="n">
        <x:f>$B$11*(($A$1067)*$C48/$B$12*$B$7+(1-$A$1067)*$D48/$B$12*$C$7)</x:f>
        <x:v>0</x:v>
      </x:c>
      <x:c r="BP48" s="34" t="n">
        <x:f>$B$11*(($A$1068)*$C48/$B$12*$B$7+(1-$A$1068)*$D48/$B$12*$C$7)</x:f>
        <x:v>0</x:v>
      </x:c>
      <x:c r="BQ48" s="34" t="n">
        <x:f>$B$11*(($A$1069)*$C48/$B$12*$B$7+(1-$A$1069)*$D48/$B$12*$C$7)</x:f>
        <x:v>0</x:v>
      </x:c>
      <x:c r="BR48" s="34" t="n">
        <x:f>$B$11*(($A$1070)*$C48/$B$12*$B$7+(1-$A$1070)*$D48/$B$12*$C$7)</x:f>
        <x:v>0</x:v>
      </x:c>
      <x:c r="BS48" s="34" t="n">
        <x:f>$B$11*(($A$1071)*$C48/$B$12*$B$7+(1-$A$1071)*$D48/$B$12*$C$7)</x:f>
        <x:v>0</x:v>
      </x:c>
      <x:c r="BT48" s="34" t="n">
        <x:f>$B$11*(($A$1072)*$C48/$B$12*$B$7+(1-$A$1072)*$D48/$B$12*$C$7)</x:f>
        <x:v>0</x:v>
      </x:c>
      <x:c r="BU48" s="34" t="n">
        <x:f>$B$11*(($A$1073)*$C48/$B$12*$B$7+(1-$A$1073)*$D48/$B$12*$C$7)</x:f>
        <x:v>0</x:v>
      </x:c>
      <x:c r="BV48" s="34" t="n">
        <x:f>$B$11*(($A$1074)*$C48/$B$12*$B$7+(1-$A$1074)*$D48/$B$12*$C$7)</x:f>
        <x:v>0</x:v>
      </x:c>
      <x:c r="BW48" s="34" t="n">
        <x:f>$B$11*(($A$1075)*$C48/$B$12*$B$7+(1-$A$1075)*$D48/$B$12*$C$7)</x:f>
        <x:v>0</x:v>
      </x:c>
      <x:c r="BX48" s="34" t="n">
        <x:f>$B$11*(($A$1076)*$C48/$B$12*$B$7+(1-$A$1076)*$D48/$B$12*$C$7)</x:f>
        <x:v>0</x:v>
      </x:c>
      <x:c r="BY48" s="34" t="n">
        <x:f>$B$11*(($A$1077)*$C48/$B$12*$B$7+(1-$A$1077)*$D48/$B$12*$C$7)</x:f>
        <x:v>0</x:v>
      </x:c>
      <x:c r="BZ48" s="34" t="n">
        <x:f>$B$11*(($A$1078)*$C48/$B$12*$B$7+(1-$A$1078)*$D48/$B$12*$C$7)</x:f>
        <x:v>0</x:v>
      </x:c>
      <x:c r="CA48" s="34" t="n">
        <x:f>$B$11*(($A$1079)*$C48/$B$12*$B$7+(1-$A$1079)*$D48/$B$12*$C$7)</x:f>
        <x:v>0</x:v>
      </x:c>
      <x:c r="CB48" s="34" t="n">
        <x:f>$B$11*(($A$1080)*$C48/$B$12*$B$7+(1-$A$1080)*$D48/$B$12*$C$7)</x:f>
        <x:v>0</x:v>
      </x:c>
      <x:c r="CC48" s="34" t="n">
        <x:f>$B$11*(($A$1081)*$C48/$B$12*$B$7+(1-$A$1081)*$D48/$B$12*$C$7)</x:f>
        <x:v>0</x:v>
      </x:c>
    </x:row>
    <x:row r="49">
      <x:c r="A49" s="34" t="n">
        <x:v>25</x:v>
      </x:c>
      <x:c r="B49" s="39" t="n">
        <x:v>-0.8592879974463488</x:v>
      </x:c>
      <x:c r="C49" s="1" t="n">
        <x:f>SUM(AM49:AV49)</x:f>
        <x:v>0</x:v>
      </x:c>
      <x:c r="D49" s="1" t="n">
        <x:f>SUM(AW49:BF49)</x:f>
        <x:v>0</x:v>
      </x:c>
      <x:c r="E49" s="17" t="n">
        <x:f>(1-C49/$B$12)*$B$8-C49/$B$12*$B$7</x:f>
        <x:v>0.05</x:v>
      </x:c>
      <x:c r="F49" s="17" t="n">
        <x:f>(1-D49/$B$12)*$C$8-D49/$B$12*$C$7</x:f>
        <x:v>0.09</x:v>
      </x:c>
      <x:c r="G49" s="32" t="n">
        <x:f>$B$11*($B$10*C49/$B$12*$B$7+(1-$B$10)*D49/$B$12*$C$7)</x:f>
        <x:v>0</x:v>
      </x:c>
      <x:c r="H49" s="17" t="n">
        <x:f>$B$10*E49+(1-$B$10)*F49</x:f>
        <x:v>0.07</x:v>
      </x:c>
      <x:c r="I49" s="34"/>
      <x:c r="J49" s="34"/>
      <x:c r="K49" s="34"/>
      <x:c r="L49" s="34"/>
      <x:c r="M49" s="34"/>
      <x:c r="N49" s="34"/>
      <x:c r="O49" s="34"/>
      <x:c r="P49" s="34"/>
      <x:c r="Q49" s="34"/>
      <x:c r="R49" s="39" t="n">
        <x:v>0.43466067077213094</x:v>
      </x:c>
      <x:c r="S49" s="39" t="n">
        <x:v>-0.41801133954809444</x:v>
      </x:c>
      <x:c r="T49" s="39" t="n">
        <x:v>0.39373026244893</x:v>
      </x:c>
      <x:c r="U49" s="39" t="n">
        <x:v>-1.545864312328615</x:v>
      </x:c>
      <x:c r="V49" s="39" t="n">
        <x:v>-0.5747686466437281</x:v>
      </x:c>
      <x:c r="W49" s="39" t="n">
        <x:v>-0.7029040323026728</x:v>
      </x:c>
      <x:c r="X49" s="39" t="n">
        <x:v>-1.0276923763888604</x:v>
      </x:c>
      <x:c r="Y49" s="39" t="n">
        <x:v>-0.014541890623261357</x:v>
      </x:c>
      <x:c r="Z49" s="39" t="n">
        <x:v>-0.017257937004616763</x:v>
      </x:c>
      <x:c r="AA49" s="39" t="n">
        <x:v>-0.9698495922451964</x:v>
      </x:c>
      <x:c r="AB49" s="39" t="n">
        <x:v>0.22708277235528804</x:v>
      </x:c>
      <x:c r="AC49" s="39" t="n">
        <x:v>-0.43506176577794653</x:v>
      </x:c>
      <x:c r="AD49" s="39" t="n">
        <x:v>0.6799796944257077</x:v>
      </x:c>
      <x:c r="AE49" s="39" t="n">
        <x:v>0.9655463737147075</x:v>
      </x:c>
      <x:c r="AF49" s="39" t="n">
        <x:v>1.546771826826838</x:v>
      </x:c>
      <x:c r="AG49" s="39" t="n">
        <x:v>1.121728710983198</x:v>
      </x:c>
      <x:c r="AH49" s="39" t="n">
        <x:v>0.8767906191608806</x:v>
      </x:c>
      <x:c r="AI49" s="39" t="n">
        <x:v>0.16083930766756144</x:v>
      </x:c>
      <x:c r="AJ49" s="39" t="n">
        <x:v>1.9846648728545824</x:v>
      </x:c>
      <x:c r="AK49" s="39" t="n">
        <x:v>-0.04590227899392625</x:v>
      </x:c>
      <x:c r="AL49" s="34"/>
      <x:c r="AM49" s="34" t="n">
        <x:f>IF(SQRT($B$9)*$B49+SQRT(1-$B$9)*R49&lt;_xlfn.NORM.S.INV($B$6),1,0)</x:f>
        <x:v>0</x:v>
      </x:c>
      <x:c r="AN49" s="34" t="n">
        <x:f>IF(SQRT($B$9)*$B49+SQRT(1-$B$9)*S49&lt;_xlfn.NORM.S.INV($B$6),1,0)</x:f>
        <x:v>0</x:v>
      </x:c>
      <x:c r="AO49" s="34" t="n">
        <x:f>IF(SQRT($B$9)*$B49+SQRT(1-$B$9)*T49&lt;_xlfn.NORM.S.INV($B$6),1,0)</x:f>
        <x:v>0</x:v>
      </x:c>
      <x:c r="AP49" s="34" t="n">
        <x:f>IF(SQRT($B$9)*$B49+SQRT(1-$B$9)*U49&lt;_xlfn.NORM.S.INV($B$6),1,0)</x:f>
        <x:v>0</x:v>
      </x:c>
      <x:c r="AQ49" s="34" t="n">
        <x:f>IF(SQRT($B$9)*$B49+SQRT(1-$B$9)*V49&lt;_xlfn.NORM.S.INV($B$6),1,0)</x:f>
        <x:v>0</x:v>
      </x:c>
      <x:c r="AR49" s="34" t="n">
        <x:f>IF(SQRT($B$9)*$B49+SQRT(1-$B$9)*W49&lt;_xlfn.NORM.S.INV($B$6),1,0)</x:f>
        <x:v>0</x:v>
      </x:c>
      <x:c r="AS49" s="34" t="n">
        <x:f>IF(SQRT($B$9)*$B49+SQRT(1-$B$9)*X49&lt;_xlfn.NORM.S.INV($B$6),1,0)</x:f>
        <x:v>0</x:v>
      </x:c>
      <x:c r="AT49" s="34" t="n">
        <x:f>IF(SQRT($B$9)*$B49+SQRT(1-$B$9)*Y49&lt;_xlfn.NORM.S.INV($B$6),1,0)</x:f>
        <x:v>0</x:v>
      </x:c>
      <x:c r="AU49" s="34" t="n">
        <x:f>IF(SQRT($B$9)*$B49+SQRT(1-$B$9)*Z49&lt;_xlfn.NORM.S.INV($B$6),1,0)</x:f>
        <x:v>0</x:v>
      </x:c>
      <x:c r="AV49" s="34" t="n">
        <x:f>IF(SQRT($B$9)*$B49+SQRT(1-$B$9)*AA49&lt;_xlfn.NORM.S.INV($B$6),1,0)</x:f>
        <x:v>0</x:v>
      </x:c>
      <x:c r="AW49" s="34" t="n">
        <x:f>IF(SQRT($C$9)*$B49+SQRT(1-$C$9)*AB49&lt;_xlfn.NORM.S.INV($C$6),1,0)</x:f>
        <x:v>0</x:v>
      </x:c>
      <x:c r="AX49" s="34" t="n">
        <x:f>IF(SQRT($C$9)*$B49+SQRT(1-$C$9)*AC49&lt;_xlfn.NORM.S.INV($C$6),1,0)</x:f>
        <x:v>0</x:v>
      </x:c>
      <x:c r="AY49" s="34" t="n">
        <x:f>IF(SQRT($C$9)*$B49+SQRT(1-$C$9)*AD49&lt;_xlfn.NORM.S.INV($C$6),1,0)</x:f>
        <x:v>0</x:v>
      </x:c>
      <x:c r="AZ49" s="34" t="n">
        <x:f>IF(SQRT($C$9)*$B49+SQRT(1-$C$9)*AE49&lt;_xlfn.NORM.S.INV($C$6),1,0)</x:f>
        <x:v>0</x:v>
      </x:c>
      <x:c r="BA49" s="34" t="n">
        <x:f>IF(SQRT($C$9)*$B49+SQRT(1-$C$9)*AF49&lt;_xlfn.NORM.S.INV($C$6),1,0)</x:f>
        <x:v>0</x:v>
      </x:c>
      <x:c r="BB49" s="34" t="n">
        <x:f>IF(SQRT($C$9)*$B49+SQRT(1-$C$9)*AG49&lt;_xlfn.NORM.S.INV($C$6),1,0)</x:f>
        <x:v>0</x:v>
      </x:c>
      <x:c r="BC49" s="34" t="n">
        <x:f>IF(SQRT($C$9)*$B49+SQRT(1-$C$9)*AH49&lt;_xlfn.NORM.S.INV($C$6),1,0)</x:f>
        <x:v>0</x:v>
      </x:c>
      <x:c r="BD49" s="34" t="n">
        <x:f>IF(SQRT($C$9)*$B49+SQRT(1-$C$9)*AI49&lt;_xlfn.NORM.S.INV($C$6),1,0)</x:f>
        <x:v>0</x:v>
      </x:c>
      <x:c r="BE49" s="34" t="n">
        <x:f>IF(SQRT($C$9)*$B49+SQRT(1-$C$9)*AJ49&lt;_xlfn.NORM.S.INV($C$6),1,0)</x:f>
        <x:v>0</x:v>
      </x:c>
      <x:c r="BF49" s="34" t="n">
        <x:f>IF(SQRT($C$9)*$B49+SQRT(1-$C$9)*AK49&lt;_xlfn.NORM.S.INV($C$6),1,0)</x:f>
        <x:v>0</x:v>
      </x:c>
      <x:c r="BG49" s="34"/>
      <x:c r="BH49" s="34"/>
      <x:c r="BI49" s="34" t="n">
        <x:f>$B$11*(($A$1061)*$C49/$B$12*$B$7+(1-$A$1061)*$D49/$B$12*$C$7)</x:f>
        <x:v>0</x:v>
      </x:c>
      <x:c r="BJ49" s="34" t="n">
        <x:f>$B$11*(($A$1062)*$C49/$B$12*$B$7+(1-$A$1062)*$D49/$B$12*$C$7)</x:f>
        <x:v>0</x:v>
      </x:c>
      <x:c r="BK49" s="34" t="n">
        <x:f>$B$11*(($A$1063)*$C49/$B$12*$B$7+(1-$A$1063)*$D49/$B$12*$C$7)</x:f>
        <x:v>0</x:v>
      </x:c>
      <x:c r="BL49" s="34" t="n">
        <x:f>$B$11*(($A$1064)*$C49/$B$12*$B$7+(1-$A$1064)*$D49/$B$12*$C$7)</x:f>
        <x:v>0</x:v>
      </x:c>
      <x:c r="BM49" s="34" t="n">
        <x:f>$B$11*(($A$1065)*$C49/$B$12*$B$7+(1-$A$1065)*$D49/$B$12*$C$7)</x:f>
        <x:v>0</x:v>
      </x:c>
      <x:c r="BN49" s="34" t="n">
        <x:f>$B$11*(($A$1066)*$C49/$B$12*$B$7+(1-$A$1066)*$D49/$B$12*$C$7)</x:f>
        <x:v>0</x:v>
      </x:c>
      <x:c r="BO49" s="34" t="n">
        <x:f>$B$11*(($A$1067)*$C49/$B$12*$B$7+(1-$A$1067)*$D49/$B$12*$C$7)</x:f>
        <x:v>0</x:v>
      </x:c>
      <x:c r="BP49" s="34" t="n">
        <x:f>$B$11*(($A$1068)*$C49/$B$12*$B$7+(1-$A$1068)*$D49/$B$12*$C$7)</x:f>
        <x:v>0</x:v>
      </x:c>
      <x:c r="BQ49" s="34" t="n">
        <x:f>$B$11*(($A$1069)*$C49/$B$12*$B$7+(1-$A$1069)*$D49/$B$12*$C$7)</x:f>
        <x:v>0</x:v>
      </x:c>
      <x:c r="BR49" s="34" t="n">
        <x:f>$B$11*(($A$1070)*$C49/$B$12*$B$7+(1-$A$1070)*$D49/$B$12*$C$7)</x:f>
        <x:v>0</x:v>
      </x:c>
      <x:c r="BS49" s="34" t="n">
        <x:f>$B$11*(($A$1071)*$C49/$B$12*$B$7+(1-$A$1071)*$D49/$B$12*$C$7)</x:f>
        <x:v>0</x:v>
      </x:c>
      <x:c r="BT49" s="34" t="n">
        <x:f>$B$11*(($A$1072)*$C49/$B$12*$B$7+(1-$A$1072)*$D49/$B$12*$C$7)</x:f>
        <x:v>0</x:v>
      </x:c>
      <x:c r="BU49" s="34" t="n">
        <x:f>$B$11*(($A$1073)*$C49/$B$12*$B$7+(1-$A$1073)*$D49/$B$12*$C$7)</x:f>
        <x:v>0</x:v>
      </x:c>
      <x:c r="BV49" s="34" t="n">
        <x:f>$B$11*(($A$1074)*$C49/$B$12*$B$7+(1-$A$1074)*$D49/$B$12*$C$7)</x:f>
        <x:v>0</x:v>
      </x:c>
      <x:c r="BW49" s="34" t="n">
        <x:f>$B$11*(($A$1075)*$C49/$B$12*$B$7+(1-$A$1075)*$D49/$B$12*$C$7)</x:f>
        <x:v>0</x:v>
      </x:c>
      <x:c r="BX49" s="34" t="n">
        <x:f>$B$11*(($A$1076)*$C49/$B$12*$B$7+(1-$A$1076)*$D49/$B$12*$C$7)</x:f>
        <x:v>0</x:v>
      </x:c>
      <x:c r="BY49" s="34" t="n">
        <x:f>$B$11*(($A$1077)*$C49/$B$12*$B$7+(1-$A$1077)*$D49/$B$12*$C$7)</x:f>
        <x:v>0</x:v>
      </x:c>
      <x:c r="BZ49" s="34" t="n">
        <x:f>$B$11*(($A$1078)*$C49/$B$12*$B$7+(1-$A$1078)*$D49/$B$12*$C$7)</x:f>
        <x:v>0</x:v>
      </x:c>
      <x:c r="CA49" s="34" t="n">
        <x:f>$B$11*(($A$1079)*$C49/$B$12*$B$7+(1-$A$1079)*$D49/$B$12*$C$7)</x:f>
        <x:v>0</x:v>
      </x:c>
      <x:c r="CB49" s="34" t="n">
        <x:f>$B$11*(($A$1080)*$C49/$B$12*$B$7+(1-$A$1080)*$D49/$B$12*$C$7)</x:f>
        <x:v>0</x:v>
      </x:c>
      <x:c r="CC49" s="34" t="n">
        <x:f>$B$11*(($A$1081)*$C49/$B$12*$B$7+(1-$A$1081)*$D49/$B$12*$C$7)</x:f>
        <x:v>0</x:v>
      </x:c>
    </x:row>
    <x:row r="50">
      <x:c r="A50" s="34" t="n">
        <x:v>26</x:v>
      </x:c>
      <x:c r="B50" s="39" t="n">
        <x:v>-0.6450615792642264</x:v>
      </x:c>
      <x:c r="C50" s="1" t="n">
        <x:f>SUM(AM50:AV50)</x:f>
        <x:v>0</x:v>
      </x:c>
      <x:c r="D50" s="1" t="n">
        <x:f>SUM(AW50:BF50)</x:f>
        <x:v>0</x:v>
      </x:c>
      <x:c r="E50" s="17" t="n">
        <x:f>(1-C50/$B$12)*$B$8-C50/$B$12*$B$7</x:f>
        <x:v>0.05</x:v>
      </x:c>
      <x:c r="F50" s="17" t="n">
        <x:f>(1-D50/$B$12)*$C$8-D50/$B$12*$C$7</x:f>
        <x:v>0.09</x:v>
      </x:c>
      <x:c r="G50" s="32" t="n">
        <x:f>$B$11*($B$10*C50/$B$12*$B$7+(1-$B$10)*D50/$B$12*$C$7)</x:f>
        <x:v>0</x:v>
      </x:c>
      <x:c r="H50" s="17" t="n">
        <x:f>$B$10*E50+(1-$B$10)*F50</x:f>
        <x:v>0.07</x:v>
      </x:c>
      <x:c r="I50" s="34"/>
      <x:c r="J50" s="34"/>
      <x:c r="K50" s="34"/>
      <x:c r="L50" s="34"/>
      <x:c r="M50" s="34"/>
      <x:c r="N50" s="34"/>
      <x:c r="O50" s="34"/>
      <x:c r="P50" s="34"/>
      <x:c r="Q50" s="34"/>
      <x:c r="R50" s="39" t="n">
        <x:v>0.10132196773172587</x:v>
      </x:c>
      <x:c r="S50" s="39" t="n">
        <x:v>2.5643012179647866</x:v>
      </x:c>
      <x:c r="T50" s="39" t="n">
        <x:v>-0.8337994414053593</x:v>
      </x:c>
      <x:c r="U50" s="39" t="n">
        <x:v>0.08032986641401109</x:v>
      </x:c>
      <x:c r="V50" s="39" t="n">
        <x:v>-0.21453545255299417</x:v>
      </x:c>
      <x:c r="W50" s="39" t="n">
        <x:v>-1.3388389705830033</x:v>
      </x:c>
      <x:c r="X50" s="39" t="n">
        <x:v>-0.7697866527552867</x:v>
      </x:c>
      <x:c r="Y50" s="39" t="n">
        <x:v>-0.9225936042450069</x:v>
      </x:c>
      <x:c r="Z50" s="39" t="n">
        <x:v>-1.3787173457418507</x:v>
      </x:c>
      <x:c r="AA50" s="39" t="n">
        <x:v>1.3056479595198802</x:v>
      </x:c>
      <x:c r="AB50" s="39" t="n">
        <x:v>-0.5833739530266447</x:v>
      </x:c>
      <x:c r="AC50" s="39" t="n">
        <x:v>-1.0857394484990102</x:v>
      </x:c>
      <x:c r="AD50" s="39" t="n">
        <x:v>-0.39502396177771554</x:v>
      </x:c>
      <x:c r="AE50" s="39" t="n">
        <x:v>0.16806627142460376</x:v>
      </x:c>
      <x:c r="AF50" s="39" t="n">
        <x:v>0.6761357304051288</x:v>
      </x:c>
      <x:c r="AG50" s="39" t="n">
        <x:v>0.21087662166981738</x:v>
      </x:c>
      <x:c r="AH50" s="39" t="n">
        <x:v>-0.9705904266048601</x:v>
      </x:c>
      <x:c r="AI50" s="39" t="n">
        <x:v>0.6356406675846101</x:v>
      </x:c>
      <x:c r="AJ50" s="39" t="n">
        <x:v>-0.7383165498791914</x:v>
      </x:c>
      <x:c r="AK50" s="39" t="n">
        <x:v>1.022445992529616</x:v>
      </x:c>
      <x:c r="AL50" s="34"/>
      <x:c r="AM50" s="34" t="n">
        <x:f>IF(SQRT($B$9)*$B50+SQRT(1-$B$9)*R50&lt;_xlfn.NORM.S.INV($B$6),1,0)</x:f>
        <x:v>0</x:v>
      </x:c>
      <x:c r="AN50" s="34" t="n">
        <x:f>IF(SQRT($B$9)*$B50+SQRT(1-$B$9)*S50&lt;_xlfn.NORM.S.INV($B$6),1,0)</x:f>
        <x:v>0</x:v>
      </x:c>
      <x:c r="AO50" s="34" t="n">
        <x:f>IF(SQRT($B$9)*$B50+SQRT(1-$B$9)*T50&lt;_xlfn.NORM.S.INV($B$6),1,0)</x:f>
        <x:v>0</x:v>
      </x:c>
      <x:c r="AP50" s="34" t="n">
        <x:f>IF(SQRT($B$9)*$B50+SQRT(1-$B$9)*U50&lt;_xlfn.NORM.S.INV($B$6),1,0)</x:f>
        <x:v>0</x:v>
      </x:c>
      <x:c r="AQ50" s="34" t="n">
        <x:f>IF(SQRT($B$9)*$B50+SQRT(1-$B$9)*V50&lt;_xlfn.NORM.S.INV($B$6),1,0)</x:f>
        <x:v>0</x:v>
      </x:c>
      <x:c r="AR50" s="34" t="n">
        <x:f>IF(SQRT($B$9)*$B50+SQRT(1-$B$9)*W50&lt;_xlfn.NORM.S.INV($B$6),1,0)</x:f>
        <x:v>0</x:v>
      </x:c>
      <x:c r="AS50" s="34" t="n">
        <x:f>IF(SQRT($B$9)*$B50+SQRT(1-$B$9)*X50&lt;_xlfn.NORM.S.INV($B$6),1,0)</x:f>
        <x:v>0</x:v>
      </x:c>
      <x:c r="AT50" s="34" t="n">
        <x:f>IF(SQRT($B$9)*$B50+SQRT(1-$B$9)*Y50&lt;_xlfn.NORM.S.INV($B$6),1,0)</x:f>
        <x:v>0</x:v>
      </x:c>
      <x:c r="AU50" s="34" t="n">
        <x:f>IF(SQRT($B$9)*$B50+SQRT(1-$B$9)*Z50&lt;_xlfn.NORM.S.INV($B$6),1,0)</x:f>
        <x:v>0</x:v>
      </x:c>
      <x:c r="AV50" s="34" t="n">
        <x:f>IF(SQRT($B$9)*$B50+SQRT(1-$B$9)*AA50&lt;_xlfn.NORM.S.INV($B$6),1,0)</x:f>
        <x:v>0</x:v>
      </x:c>
      <x:c r="AW50" s="34" t="n">
        <x:f>IF(SQRT($C$9)*$B50+SQRT(1-$C$9)*AB50&lt;_xlfn.NORM.S.INV($C$6),1,0)</x:f>
        <x:v>0</x:v>
      </x:c>
      <x:c r="AX50" s="34" t="n">
        <x:f>IF(SQRT($C$9)*$B50+SQRT(1-$C$9)*AC50&lt;_xlfn.NORM.S.INV($C$6),1,0)</x:f>
        <x:v>0</x:v>
      </x:c>
      <x:c r="AY50" s="34" t="n">
        <x:f>IF(SQRT($C$9)*$B50+SQRT(1-$C$9)*AD50&lt;_xlfn.NORM.S.INV($C$6),1,0)</x:f>
        <x:v>0</x:v>
      </x:c>
      <x:c r="AZ50" s="34" t="n">
        <x:f>IF(SQRT($C$9)*$B50+SQRT(1-$C$9)*AE50&lt;_xlfn.NORM.S.INV($C$6),1,0)</x:f>
        <x:v>0</x:v>
      </x:c>
      <x:c r="BA50" s="34" t="n">
        <x:f>IF(SQRT($C$9)*$B50+SQRT(1-$C$9)*AF50&lt;_xlfn.NORM.S.INV($C$6),1,0)</x:f>
        <x:v>0</x:v>
      </x:c>
      <x:c r="BB50" s="34" t="n">
        <x:f>IF(SQRT($C$9)*$B50+SQRT(1-$C$9)*AG50&lt;_xlfn.NORM.S.INV($C$6),1,0)</x:f>
        <x:v>0</x:v>
      </x:c>
      <x:c r="BC50" s="34" t="n">
        <x:f>IF(SQRT($C$9)*$B50+SQRT(1-$C$9)*AH50&lt;_xlfn.NORM.S.INV($C$6),1,0)</x:f>
        <x:v>0</x:v>
      </x:c>
      <x:c r="BD50" s="34" t="n">
        <x:f>IF(SQRT($C$9)*$B50+SQRT(1-$C$9)*AI50&lt;_xlfn.NORM.S.INV($C$6),1,0)</x:f>
        <x:v>0</x:v>
      </x:c>
      <x:c r="BE50" s="34" t="n">
        <x:f>IF(SQRT($C$9)*$B50+SQRT(1-$C$9)*AJ50&lt;_xlfn.NORM.S.INV($C$6),1,0)</x:f>
        <x:v>0</x:v>
      </x:c>
      <x:c r="BF50" s="34" t="n">
        <x:f>IF(SQRT($C$9)*$B50+SQRT(1-$C$9)*AK50&lt;_xlfn.NORM.S.INV($C$6),1,0)</x:f>
        <x:v>0</x:v>
      </x:c>
      <x:c r="BG50" s="34"/>
      <x:c r="BH50" s="34"/>
      <x:c r="BI50" s="34" t="n">
        <x:f>$B$11*(($A$1061)*$C50/$B$12*$B$7+(1-$A$1061)*$D50/$B$12*$C$7)</x:f>
        <x:v>0</x:v>
      </x:c>
      <x:c r="BJ50" s="34" t="n">
        <x:f>$B$11*(($A$1062)*$C50/$B$12*$B$7+(1-$A$1062)*$D50/$B$12*$C$7)</x:f>
        <x:v>0</x:v>
      </x:c>
      <x:c r="BK50" s="34" t="n">
        <x:f>$B$11*(($A$1063)*$C50/$B$12*$B$7+(1-$A$1063)*$D50/$B$12*$C$7)</x:f>
        <x:v>0</x:v>
      </x:c>
      <x:c r="BL50" s="34" t="n">
        <x:f>$B$11*(($A$1064)*$C50/$B$12*$B$7+(1-$A$1064)*$D50/$B$12*$C$7)</x:f>
        <x:v>0</x:v>
      </x:c>
      <x:c r="BM50" s="34" t="n">
        <x:f>$B$11*(($A$1065)*$C50/$B$12*$B$7+(1-$A$1065)*$D50/$B$12*$C$7)</x:f>
        <x:v>0</x:v>
      </x:c>
      <x:c r="BN50" s="34" t="n">
        <x:f>$B$11*(($A$1066)*$C50/$B$12*$B$7+(1-$A$1066)*$D50/$B$12*$C$7)</x:f>
        <x:v>0</x:v>
      </x:c>
      <x:c r="BO50" s="34" t="n">
        <x:f>$B$11*(($A$1067)*$C50/$B$12*$B$7+(1-$A$1067)*$D50/$B$12*$C$7)</x:f>
        <x:v>0</x:v>
      </x:c>
      <x:c r="BP50" s="34" t="n">
        <x:f>$B$11*(($A$1068)*$C50/$B$12*$B$7+(1-$A$1068)*$D50/$B$12*$C$7)</x:f>
        <x:v>0</x:v>
      </x:c>
      <x:c r="BQ50" s="34" t="n">
        <x:f>$B$11*(($A$1069)*$C50/$B$12*$B$7+(1-$A$1069)*$D50/$B$12*$C$7)</x:f>
        <x:v>0</x:v>
      </x:c>
      <x:c r="BR50" s="34" t="n">
        <x:f>$B$11*(($A$1070)*$C50/$B$12*$B$7+(1-$A$1070)*$D50/$B$12*$C$7)</x:f>
        <x:v>0</x:v>
      </x:c>
      <x:c r="BS50" s="34" t="n">
        <x:f>$B$11*(($A$1071)*$C50/$B$12*$B$7+(1-$A$1071)*$D50/$B$12*$C$7)</x:f>
        <x:v>0</x:v>
      </x:c>
      <x:c r="BT50" s="34" t="n">
        <x:f>$B$11*(($A$1072)*$C50/$B$12*$B$7+(1-$A$1072)*$D50/$B$12*$C$7)</x:f>
        <x:v>0</x:v>
      </x:c>
      <x:c r="BU50" s="34" t="n">
        <x:f>$B$11*(($A$1073)*$C50/$B$12*$B$7+(1-$A$1073)*$D50/$B$12*$C$7)</x:f>
        <x:v>0</x:v>
      </x:c>
      <x:c r="BV50" s="34" t="n">
        <x:f>$B$11*(($A$1074)*$C50/$B$12*$B$7+(1-$A$1074)*$D50/$B$12*$C$7)</x:f>
        <x:v>0</x:v>
      </x:c>
      <x:c r="BW50" s="34" t="n">
        <x:f>$B$11*(($A$1075)*$C50/$B$12*$B$7+(1-$A$1075)*$D50/$B$12*$C$7)</x:f>
        <x:v>0</x:v>
      </x:c>
      <x:c r="BX50" s="34" t="n">
        <x:f>$B$11*(($A$1076)*$C50/$B$12*$B$7+(1-$A$1076)*$D50/$B$12*$C$7)</x:f>
        <x:v>0</x:v>
      </x:c>
      <x:c r="BY50" s="34" t="n">
        <x:f>$B$11*(($A$1077)*$C50/$B$12*$B$7+(1-$A$1077)*$D50/$B$12*$C$7)</x:f>
        <x:v>0</x:v>
      </x:c>
      <x:c r="BZ50" s="34" t="n">
        <x:f>$B$11*(($A$1078)*$C50/$B$12*$B$7+(1-$A$1078)*$D50/$B$12*$C$7)</x:f>
        <x:v>0</x:v>
      </x:c>
      <x:c r="CA50" s="34" t="n">
        <x:f>$B$11*(($A$1079)*$C50/$B$12*$B$7+(1-$A$1079)*$D50/$B$12*$C$7)</x:f>
        <x:v>0</x:v>
      </x:c>
      <x:c r="CB50" s="34" t="n">
        <x:f>$B$11*(($A$1080)*$C50/$B$12*$B$7+(1-$A$1080)*$D50/$B$12*$C$7)</x:f>
        <x:v>0</x:v>
      </x:c>
      <x:c r="CC50" s="34" t="n">
        <x:f>$B$11*(($A$1081)*$C50/$B$12*$B$7+(1-$A$1081)*$D50/$B$12*$C$7)</x:f>
        <x:v>0</x:v>
      </x:c>
    </x:row>
    <x:row r="51">
      <x:c r="A51" s="34" t="n">
        <x:v>27</x:v>
      </x:c>
      <x:c r="B51" s="39" t="n">
        <x:v>0.3235813885455692</x:v>
      </x:c>
      <x:c r="C51" s="1" t="n">
        <x:f>SUM(AM51:AV51)</x:f>
        <x:v>0</x:v>
      </x:c>
      <x:c r="D51" s="1" t="n">
        <x:f>SUM(AW51:BF51)</x:f>
        <x:v>1</x:v>
      </x:c>
      <x:c r="E51" s="17" t="n">
        <x:f>(1-C51/$B$12)*$B$8-C51/$B$12*$B$7</x:f>
        <x:v>0.05</x:v>
      </x:c>
      <x:c r="F51" s="17" t="n">
        <x:f>(1-D51/$B$12)*$C$8-D51/$B$12*$C$7</x:f>
        <x:v>0.021000000000000005</x:v>
      </x:c>
      <x:c r="G51" s="32" t="n">
        <x:f>$B$11*($B$10*C51/$B$12*$B$7+(1-$B$10)*D51/$B$12*$C$7)</x:f>
        <x:v>300</x:v>
      </x:c>
      <x:c r="H51" s="17" t="n">
        <x:f>$B$10*E51+(1-$B$10)*F51</x:f>
        <x:v>0.035500000000000004</x:v>
      </x:c>
      <x:c r="I51" s="34"/>
      <x:c r="J51" s="34"/>
      <x:c r="K51" s="34"/>
      <x:c r="L51" s="34"/>
      <x:c r="M51" s="34"/>
      <x:c r="N51" s="34"/>
      <x:c r="O51" s="34"/>
      <x:c r="P51" s="34"/>
      <x:c r="Q51" s="34"/>
      <x:c r="R51" s="39" t="n">
        <x:v>-1.0974989063969305</x:v>
      </x:c>
      <x:c r="S51" s="39" t="n">
        <x:v>1.2514798896087458</x:v>
      </x:c>
      <x:c r="T51" s="39" t="n">
        <x:v>0.33363371703152017</x:v>
      </x:c>
      <x:c r="U51" s="39" t="n">
        <x:v>-1.1241988626153645</x:v>
      </x:c>
      <x:c r="V51" s="39" t="n">
        <x:v>0.15365988448772439</x:v>
      </x:c>
      <x:c r="W51" s="39" t="n">
        <x:v>-0.31731271192609223</x:v>
      </x:c>
      <x:c r="X51" s="39" t="n">
        <x:v>-0.8555370394279525</x:v>
      </x:c>
      <x:c r="Y51" s="39" t="n">
        <x:v>1.2126013053198197</x:v>
      </x:c>
      <x:c r="Z51" s="39" t="n">
        <x:v>-0.5137344760145807</x:v>
      </x:c>
      <x:c r="AA51" s="39" t="n">
        <x:v>-0.25065301603095497</x:v>
      </x:c>
      <x:c r="AB51" s="39" t="n">
        <x:v>-1.1833943352437144</x:v>
      </x:c>
      <x:c r="AC51" s="39" t="n">
        <x:v>2.14249512756973</x:v>
      </x:c>
      <x:c r="AD51" s="39" t="n">
        <x:v>-1.1162848304192308</x:v>
      </x:c>
      <x:c r="AE51" s="39" t="n">
        <x:v>0.46268872466730715</x:v>
      </x:c>
      <x:c r="AF51" s="39" t="n">
        <x:v>-1.247309978899185</x:v>
      </x:c>
      <x:c r="AG51" s="39" t="n">
        <x:v>0.5419129086886176</x:v>
      </x:c>
      <x:c r="AH51" s="39" t="n">
        <x:v>0.6672270717383729</x:v>
      </x:c>
      <x:c r="AI51" s="39" t="n">
        <x:v>0.2836172253130602</x:v>
      </x:c>
      <x:c r="AJ51" s="39" t="n">
        <x:v>0.20613511831102518</x:v>
      </x:c>
      <x:c r="AK51" s="39" t="n">
        <x:v>-2.600178406262373</x:v>
      </x:c>
      <x:c r="AL51" s="34"/>
      <x:c r="AM51" s="34" t="n">
        <x:f>IF(SQRT($B$9)*$B51+SQRT(1-$B$9)*R51&lt;_xlfn.NORM.S.INV($B$6),1,0)</x:f>
        <x:v>0</x:v>
      </x:c>
      <x:c r="AN51" s="34" t="n">
        <x:f>IF(SQRT($B$9)*$B51+SQRT(1-$B$9)*S51&lt;_xlfn.NORM.S.INV($B$6),1,0)</x:f>
        <x:v>0</x:v>
      </x:c>
      <x:c r="AO51" s="34" t="n">
        <x:f>IF(SQRT($B$9)*$B51+SQRT(1-$B$9)*T51&lt;_xlfn.NORM.S.INV($B$6),1,0)</x:f>
        <x:v>0</x:v>
      </x:c>
      <x:c r="AP51" s="34" t="n">
        <x:f>IF(SQRT($B$9)*$B51+SQRT(1-$B$9)*U51&lt;_xlfn.NORM.S.INV($B$6),1,0)</x:f>
        <x:v>0</x:v>
      </x:c>
      <x:c r="AQ51" s="34" t="n">
        <x:f>IF(SQRT($B$9)*$B51+SQRT(1-$B$9)*V51&lt;_xlfn.NORM.S.INV($B$6),1,0)</x:f>
        <x:v>0</x:v>
      </x:c>
      <x:c r="AR51" s="34" t="n">
        <x:f>IF(SQRT($B$9)*$B51+SQRT(1-$B$9)*W51&lt;_xlfn.NORM.S.INV($B$6),1,0)</x:f>
        <x:v>0</x:v>
      </x:c>
      <x:c r="AS51" s="34" t="n">
        <x:f>IF(SQRT($B$9)*$B51+SQRT(1-$B$9)*X51&lt;_xlfn.NORM.S.INV($B$6),1,0)</x:f>
        <x:v>0</x:v>
      </x:c>
      <x:c r="AT51" s="34" t="n">
        <x:f>IF(SQRT($B$9)*$B51+SQRT(1-$B$9)*Y51&lt;_xlfn.NORM.S.INV($B$6),1,0)</x:f>
        <x:v>0</x:v>
      </x:c>
      <x:c r="AU51" s="34" t="n">
        <x:f>IF(SQRT($B$9)*$B51+SQRT(1-$B$9)*Z51&lt;_xlfn.NORM.S.INV($B$6),1,0)</x:f>
        <x:v>0</x:v>
      </x:c>
      <x:c r="AV51" s="34" t="n">
        <x:f>IF(SQRT($B$9)*$B51+SQRT(1-$B$9)*AA51&lt;_xlfn.NORM.S.INV($B$6),1,0)</x:f>
        <x:v>0</x:v>
      </x:c>
      <x:c r="AW51" s="34" t="n">
        <x:f>IF(SQRT($C$9)*$B51+SQRT(1-$C$9)*AB51&lt;_xlfn.NORM.S.INV($C$6),1,0)</x:f>
        <x:v>0</x:v>
      </x:c>
      <x:c r="AX51" s="34" t="n">
        <x:f>IF(SQRT($C$9)*$B51+SQRT(1-$C$9)*AC51&lt;_xlfn.NORM.S.INV($C$6),1,0)</x:f>
        <x:v>0</x:v>
      </x:c>
      <x:c r="AY51" s="34" t="n">
        <x:f>IF(SQRT($C$9)*$B51+SQRT(1-$C$9)*AD51&lt;_xlfn.NORM.S.INV($C$6),1,0)</x:f>
        <x:v>0</x:v>
      </x:c>
      <x:c r="AZ51" s="34" t="n">
        <x:f>IF(SQRT($C$9)*$B51+SQRT(1-$C$9)*AE51&lt;_xlfn.NORM.S.INV($C$6),1,0)</x:f>
        <x:v>0</x:v>
      </x:c>
      <x:c r="BA51" s="34" t="n">
        <x:f>IF(SQRT($C$9)*$B51+SQRT(1-$C$9)*AF51&lt;_xlfn.NORM.S.INV($C$6),1,0)</x:f>
        <x:v>0</x:v>
      </x:c>
      <x:c r="BB51" s="34" t="n">
        <x:f>IF(SQRT($C$9)*$B51+SQRT(1-$C$9)*AG51&lt;_xlfn.NORM.S.INV($C$6),1,0)</x:f>
        <x:v>0</x:v>
      </x:c>
      <x:c r="BC51" s="34" t="n">
        <x:f>IF(SQRT($C$9)*$B51+SQRT(1-$C$9)*AH51&lt;_xlfn.NORM.S.INV($C$6),1,0)</x:f>
        <x:v>0</x:v>
      </x:c>
      <x:c r="BD51" s="34" t="n">
        <x:f>IF(SQRT($C$9)*$B51+SQRT(1-$C$9)*AI51&lt;_xlfn.NORM.S.INV($C$6),1,0)</x:f>
        <x:v>0</x:v>
      </x:c>
      <x:c r="BE51" s="34" t="n">
        <x:f>IF(SQRT($C$9)*$B51+SQRT(1-$C$9)*AJ51&lt;_xlfn.NORM.S.INV($C$6),1,0)</x:f>
        <x:v>0</x:v>
      </x:c>
      <x:c r="BF51" s="34" t="n">
        <x:f>IF(SQRT($C$9)*$B51+SQRT(1-$C$9)*AK51&lt;_xlfn.NORM.S.INV($C$6),1,0)</x:f>
        <x:v>1</x:v>
      </x:c>
      <x:c r="BG51" s="34"/>
      <x:c r="BH51" s="34"/>
      <x:c r="BI51" s="34" t="n">
        <x:f>$B$11*(($A$1061)*$C51/$B$12*$B$7+(1-$A$1061)*$D51/$B$12*$C$7)</x:f>
        <x:v>600</x:v>
      </x:c>
      <x:c r="BJ51" s="34" t="n">
        <x:f>$B$11*(($A$1062)*$C51/$B$12*$B$7+(1-$A$1062)*$D51/$B$12*$C$7)</x:f>
        <x:v>570</x:v>
      </x:c>
      <x:c r="BK51" s="34" t="n">
        <x:f>$B$11*(($A$1063)*$C51/$B$12*$B$7+(1-$A$1063)*$D51/$B$12*$C$7)</x:f>
        <x:v>540</x:v>
      </x:c>
      <x:c r="BL51" s="34" t="n">
        <x:f>$B$11*(($A$1064)*$C51/$B$12*$B$7+(1-$A$1064)*$D51/$B$12*$C$7)</x:f>
        <x:v>509.99999999999994</x:v>
      </x:c>
      <x:c r="BM51" s="34" t="n">
        <x:f>$B$11*(($A$1065)*$C51/$B$12*$B$7+(1-$A$1065)*$D51/$B$12*$C$7)</x:f>
        <x:v>480</x:v>
      </x:c>
      <x:c r="BN51" s="34" t="n">
        <x:f>$B$11*(($A$1066)*$C51/$B$12*$B$7+(1-$A$1066)*$D51/$B$12*$C$7)</x:f>
        <x:v>450</x:v>
      </x:c>
      <x:c r="BO51" s="34" t="n">
        <x:f>$B$11*(($A$1067)*$C51/$B$12*$B$7+(1-$A$1067)*$D51/$B$12*$C$7)</x:f>
        <x:v>419.99999999999994</x:v>
      </x:c>
      <x:c r="BP51" s="34" t="n">
        <x:f>$B$11*(($A$1068)*$C51/$B$12*$B$7+(1-$A$1068)*$D51/$B$12*$C$7)</x:f>
        <x:v>390</x:v>
      </x:c>
      <x:c r="BQ51" s="34" t="n">
        <x:f>$B$11*(($A$1069)*$C51/$B$12*$B$7+(1-$A$1069)*$D51/$B$12*$C$7)</x:f>
        <x:v>360</x:v>
      </x:c>
      <x:c r="BR51" s="34" t="n">
        <x:f>$B$11*(($A$1070)*$C51/$B$12*$B$7+(1-$A$1070)*$D51/$B$12*$C$7)</x:f>
        <x:v>330</x:v>
      </x:c>
      <x:c r="BS51" s="34" t="n">
        <x:f>$B$11*(($A$1071)*$C51/$B$12*$B$7+(1-$A$1071)*$D51/$B$12*$C$7)</x:f>
        <x:v>300</x:v>
      </x:c>
      <x:c r="BT51" s="34" t="n">
        <x:f>$B$11*(($A$1072)*$C51/$B$12*$B$7+(1-$A$1072)*$D51/$B$12*$C$7)</x:f>
        <x:v>270</x:v>
      </x:c>
      <x:c r="BU51" s="34" t="n">
        <x:f>$B$11*(($A$1073)*$C51/$B$12*$B$7+(1-$A$1073)*$D51/$B$12*$C$7)</x:f>
        <x:v>240</x:v>
      </x:c>
      <x:c r="BV51" s="34" t="n">
        <x:f>$B$11*(($A$1074)*$C51/$B$12*$B$7+(1-$A$1074)*$D51/$B$12*$C$7)</x:f>
        <x:v>209.99999999999997</x:v>
      </x:c>
      <x:c r="BW51" s="34" t="n">
        <x:f>$B$11*(($A$1075)*$C51/$B$12*$B$7+(1-$A$1075)*$D51/$B$12*$C$7)</x:f>
        <x:v>180.00000000000003</x:v>
      </x:c>
      <x:c r="BX51" s="34" t="n">
        <x:f>$B$11*(($A$1076)*$C51/$B$12*$B$7+(1-$A$1076)*$D51/$B$12*$C$7)</x:f>
        <x:v>150</x:v>
      </x:c>
      <x:c r="BY51" s="34" t="n">
        <x:f>$B$11*(($A$1077)*$C51/$B$12*$B$7+(1-$A$1077)*$D51/$B$12*$C$7)</x:f>
        <x:v>119.99999999999999</x:v>
      </x:c>
      <x:c r="BZ51" s="34" t="n">
        <x:f>$B$11*(($A$1078)*$C51/$B$12*$B$7+(1-$A$1078)*$D51/$B$12*$C$7)</x:f>
        <x:v>90.00000000000001</x:v>
      </x:c>
      <x:c r="CA51" s="34" t="n">
        <x:f>$B$11*(($A$1079)*$C51/$B$12*$B$7+(1-$A$1079)*$D51/$B$12*$C$7)</x:f>
        <x:v>59.99999999999999</x:v>
      </x:c>
      <x:c r="CB51" s="34" t="n">
        <x:f>$B$11*(($A$1080)*$C51/$B$12*$B$7+(1-$A$1080)*$D51/$B$12*$C$7)</x:f>
        <x:v>30.00000000000003</x:v>
      </x:c>
      <x:c r="CC51" s="34" t="n">
        <x:f>$B$11*(($A$1081)*$C51/$B$12*$B$7+(1-$A$1081)*$D51/$B$12*$C$7)</x:f>
        <x:v>0</x:v>
      </x:c>
    </x:row>
    <x:row r="52">
      <x:c r="A52" s="34" t="n">
        <x:v>28</x:v>
      </x:c>
      <x:c r="B52" s="39" t="n">
        <x:v>-0.9790013473510872</x:v>
      </x:c>
      <x:c r="C52" s="1" t="n">
        <x:f>SUM(AM52:AV52)</x:f>
        <x:v>0</x:v>
      </x:c>
      <x:c r="D52" s="1" t="n">
        <x:f>SUM(AW52:BF52)</x:f>
        <x:v>2</x:v>
      </x:c>
      <x:c r="E52" s="17" t="n">
        <x:f>(1-C52/$B$12)*$B$8-C52/$B$12*$B$7</x:f>
        <x:v>0.05</x:v>
      </x:c>
      <x:c r="F52" s="17" t="n">
        <x:f>(1-D52/$B$12)*$C$8-D52/$B$12*$C$7</x:f>
        <x:v>-0.048</x:v>
      </x:c>
      <x:c r="G52" s="32" t="n">
        <x:f>$B$11*($B$10*C52/$B$12*$B$7+(1-$B$10)*D52/$B$12*$C$7)</x:f>
        <x:v>600</x:v>
      </x:c>
      <x:c r="H52" s="17" t="n">
        <x:f>$B$10*E52+(1-$B$10)*F52</x:f>
        <x:v>0.0010000000000000009</x:v>
      </x:c>
      <x:c r="I52" s="34"/>
      <x:c r="J52" s="34"/>
      <x:c r="K52" s="34"/>
      <x:c r="L52" s="34"/>
      <x:c r="M52" s="34"/>
      <x:c r="N52" s="34"/>
      <x:c r="O52" s="34"/>
      <x:c r="P52" s="34"/>
      <x:c r="Q52" s="34"/>
      <x:c r="R52" s="39" t="n">
        <x:v>0.0227484814761269</x:v>
      </x:c>
      <x:c r="S52" s="39" t="n">
        <x:v>0.3256883375774369</x:v>
      </x:c>
      <x:c r="T52" s="39" t="n">
        <x:v>1.3672500777829373</x:v>
      </x:c>
      <x:c r="U52" s="39" t="n">
        <x:v>-0.15588905003860243</x:v>
      </x:c>
      <x:c r="V52" s="39" t="n">
        <x:v>-0.841644528779913</x:v>
      </x:c>
      <x:c r="W52" s="39" t="n">
        <x:v>-1.0864559497336217</x:v>
      </x:c>
      <x:c r="X52" s="39" t="n">
        <x:v>0.4585406635321322</x:v>
      </x:c>
      <x:c r="Y52" s="39" t="n">
        <x:v>-0.631759980840582</x:v>
      </x:c>
      <x:c r="Z52" s="39" t="n">
        <x:v>-0.014481813938134271</x:v>
      </x:c>
      <x:c r="AA52" s="39" t="n">
        <x:v>0.5919525138965718</x:v>
      </x:c>
      <x:c r="AB52" s="39" t="n">
        <x:v>2.062376491899958</x:v>
      </x:c>
      <x:c r="AC52" s="39" t="n">
        <x:v>-1.6677315081381814</x:v>
      </x:c>
      <x:c r="AD52" s="39" t="n">
        <x:v>-0.10149259618931412</x:v>
      </x:c>
      <x:c r="AE52" s="39" t="n">
        <x:v>-1.357963122295897</x:v>
      </x:c>
      <x:c r="AF52" s="39" t="n">
        <x:v>-0.7673800274511243</x:v>
      </x:c>
      <x:c r="AG52" s="39" t="n">
        <x:v>-0.23009287960347405</x:v>
      </x:c>
      <x:c r="AH52" s="39" t="n">
        <x:v>1.563631567612266</x:v>
      </x:c>
      <x:c r="AI52" s="39" t="n">
        <x:v>-0.5733801283068185</x:v>
      </x:c>
      <x:c r="AJ52" s="39" t="n">
        <x:v>-1.2401740733429514</x:v>
      </x:c>
      <x:c r="AK52" s="39" t="n">
        <x:v>-1.3035656592819482</x:v>
      </x:c>
      <x:c r="AL52" s="34"/>
      <x:c r="AM52" s="34" t="n">
        <x:f>IF(SQRT($B$9)*$B52+SQRT(1-$B$9)*R52&lt;_xlfn.NORM.S.INV($B$6),1,0)</x:f>
        <x:v>0</x:v>
      </x:c>
      <x:c r="AN52" s="34" t="n">
        <x:f>IF(SQRT($B$9)*$B52+SQRT(1-$B$9)*S52&lt;_xlfn.NORM.S.INV($B$6),1,0)</x:f>
        <x:v>0</x:v>
      </x:c>
      <x:c r="AO52" s="34" t="n">
        <x:f>IF(SQRT($B$9)*$B52+SQRT(1-$B$9)*T52&lt;_xlfn.NORM.S.INV($B$6),1,0)</x:f>
        <x:v>0</x:v>
      </x:c>
      <x:c r="AP52" s="34" t="n">
        <x:f>IF(SQRT($B$9)*$B52+SQRT(1-$B$9)*U52&lt;_xlfn.NORM.S.INV($B$6),1,0)</x:f>
        <x:v>0</x:v>
      </x:c>
      <x:c r="AQ52" s="34" t="n">
        <x:f>IF(SQRT($B$9)*$B52+SQRT(1-$B$9)*V52&lt;_xlfn.NORM.S.INV($B$6),1,0)</x:f>
        <x:v>0</x:v>
      </x:c>
      <x:c r="AR52" s="34" t="n">
        <x:f>IF(SQRT($B$9)*$B52+SQRT(1-$B$9)*W52&lt;_xlfn.NORM.S.INV($B$6),1,0)</x:f>
        <x:v>0</x:v>
      </x:c>
      <x:c r="AS52" s="34" t="n">
        <x:f>IF(SQRT($B$9)*$B52+SQRT(1-$B$9)*X52&lt;_xlfn.NORM.S.INV($B$6),1,0)</x:f>
        <x:v>0</x:v>
      </x:c>
      <x:c r="AT52" s="34" t="n">
        <x:f>IF(SQRT($B$9)*$B52+SQRT(1-$B$9)*Y52&lt;_xlfn.NORM.S.INV($B$6),1,0)</x:f>
        <x:v>0</x:v>
      </x:c>
      <x:c r="AU52" s="34" t="n">
        <x:f>IF(SQRT($B$9)*$B52+SQRT(1-$B$9)*Z52&lt;_xlfn.NORM.S.INV($B$6),1,0)</x:f>
        <x:v>0</x:v>
      </x:c>
      <x:c r="AV52" s="34" t="n">
        <x:f>IF(SQRT($B$9)*$B52+SQRT(1-$B$9)*AA52&lt;_xlfn.NORM.S.INV($B$6),1,0)</x:f>
        <x:v>0</x:v>
      </x:c>
      <x:c r="AW52" s="34" t="n">
        <x:f>IF(SQRT($C$9)*$B52+SQRT(1-$C$9)*AB52&lt;_xlfn.NORM.S.INV($C$6),1,0)</x:f>
        <x:v>0</x:v>
      </x:c>
      <x:c r="AX52" s="34" t="n">
        <x:f>IF(SQRT($C$9)*$B52+SQRT(1-$C$9)*AC52&lt;_xlfn.NORM.S.INV($C$6),1,0)</x:f>
        <x:v>1</x:v>
      </x:c>
      <x:c r="AY52" s="34" t="n">
        <x:f>IF(SQRT($C$9)*$B52+SQRT(1-$C$9)*AD52&lt;_xlfn.NORM.S.INV($C$6),1,0)</x:f>
        <x:v>0</x:v>
      </x:c>
      <x:c r="AZ52" s="34" t="n">
        <x:f>IF(SQRT($C$9)*$B52+SQRT(1-$C$9)*AE52&lt;_xlfn.NORM.S.INV($C$6),1,0)</x:f>
        <x:v>1</x:v>
      </x:c>
      <x:c r="BA52" s="34" t="n">
        <x:f>IF(SQRT($C$9)*$B52+SQRT(1-$C$9)*AF52&lt;_xlfn.NORM.S.INV($C$6),1,0)</x:f>
        <x:v>0</x:v>
      </x:c>
      <x:c r="BB52" s="34" t="n">
        <x:f>IF(SQRT($C$9)*$B52+SQRT(1-$C$9)*AG52&lt;_xlfn.NORM.S.INV($C$6),1,0)</x:f>
        <x:v>0</x:v>
      </x:c>
      <x:c r="BC52" s="34" t="n">
        <x:f>IF(SQRT($C$9)*$B52+SQRT(1-$C$9)*AH52&lt;_xlfn.NORM.S.INV($C$6),1,0)</x:f>
        <x:v>0</x:v>
      </x:c>
      <x:c r="BD52" s="34" t="n">
        <x:f>IF(SQRT($C$9)*$B52+SQRT(1-$C$9)*AI52&lt;_xlfn.NORM.S.INV($C$6),1,0)</x:f>
        <x:v>0</x:v>
      </x:c>
      <x:c r="BE52" s="34" t="n">
        <x:f>IF(SQRT($C$9)*$B52+SQRT(1-$C$9)*AJ52&lt;_xlfn.NORM.S.INV($C$6),1,0)</x:f>
        <x:v>0</x:v>
      </x:c>
      <x:c r="BF52" s="34" t="n">
        <x:f>IF(SQRT($C$9)*$B52+SQRT(1-$C$9)*AK52&lt;_xlfn.NORM.S.INV($C$6),1,0)</x:f>
        <x:v>0</x:v>
      </x:c>
      <x:c r="BG52" s="34"/>
      <x:c r="BH52" s="34"/>
      <x:c r="BI52" s="34" t="n">
        <x:f>$B$11*(($A$1061)*$C52/$B$12*$B$7+(1-$A$1061)*$D52/$B$12*$C$7)</x:f>
        <x:v>1200</x:v>
      </x:c>
      <x:c r="BJ52" s="34" t="n">
        <x:f>$B$11*(($A$1062)*$C52/$B$12*$B$7+(1-$A$1062)*$D52/$B$12*$C$7)</x:f>
        <x:v>1140</x:v>
      </x:c>
      <x:c r="BK52" s="34" t="n">
        <x:f>$B$11*(($A$1063)*$C52/$B$12*$B$7+(1-$A$1063)*$D52/$B$12*$C$7)</x:f>
        <x:v>1080</x:v>
      </x:c>
      <x:c r="BL52" s="34" t="n">
        <x:f>$B$11*(($A$1064)*$C52/$B$12*$B$7+(1-$A$1064)*$D52/$B$12*$C$7)</x:f>
        <x:v>1019.9999999999999</x:v>
      </x:c>
      <x:c r="BM52" s="34" t="n">
        <x:f>$B$11*(($A$1065)*$C52/$B$12*$B$7+(1-$A$1065)*$D52/$B$12*$C$7)</x:f>
        <x:v>960</x:v>
      </x:c>
      <x:c r="BN52" s="34" t="n">
        <x:f>$B$11*(($A$1066)*$C52/$B$12*$B$7+(1-$A$1066)*$D52/$B$12*$C$7)</x:f>
        <x:v>900</x:v>
      </x:c>
      <x:c r="BO52" s="34" t="n">
        <x:f>$B$11*(($A$1067)*$C52/$B$12*$B$7+(1-$A$1067)*$D52/$B$12*$C$7)</x:f>
        <x:v>839.9999999999999</x:v>
      </x:c>
      <x:c r="BP52" s="34" t="n">
        <x:f>$B$11*(($A$1068)*$C52/$B$12*$B$7+(1-$A$1068)*$D52/$B$12*$C$7)</x:f>
        <x:v>780</x:v>
      </x:c>
      <x:c r="BQ52" s="34" t="n">
        <x:f>$B$11*(($A$1069)*$C52/$B$12*$B$7+(1-$A$1069)*$D52/$B$12*$C$7)</x:f>
        <x:v>720</x:v>
      </x:c>
      <x:c r="BR52" s="34" t="n">
        <x:f>$B$11*(($A$1070)*$C52/$B$12*$B$7+(1-$A$1070)*$D52/$B$12*$C$7)</x:f>
        <x:v>660</x:v>
      </x:c>
      <x:c r="BS52" s="34" t="n">
        <x:f>$B$11*(($A$1071)*$C52/$B$12*$B$7+(1-$A$1071)*$D52/$B$12*$C$7)</x:f>
        <x:v>600</x:v>
      </x:c>
      <x:c r="BT52" s="34" t="n">
        <x:f>$B$11*(($A$1072)*$C52/$B$12*$B$7+(1-$A$1072)*$D52/$B$12*$C$7)</x:f>
        <x:v>540</x:v>
      </x:c>
      <x:c r="BU52" s="34" t="n">
        <x:f>$B$11*(($A$1073)*$C52/$B$12*$B$7+(1-$A$1073)*$D52/$B$12*$C$7)</x:f>
        <x:v>480</x:v>
      </x:c>
      <x:c r="BV52" s="34" t="n">
        <x:f>$B$11*(($A$1074)*$C52/$B$12*$B$7+(1-$A$1074)*$D52/$B$12*$C$7)</x:f>
        <x:v>419.99999999999994</x:v>
      </x:c>
      <x:c r="BW52" s="34" t="n">
        <x:f>$B$11*(($A$1075)*$C52/$B$12*$B$7+(1-$A$1075)*$D52/$B$12*$C$7)</x:f>
        <x:v>360.00000000000006</x:v>
      </x:c>
      <x:c r="BX52" s="34" t="n">
        <x:f>$B$11*(($A$1076)*$C52/$B$12*$B$7+(1-$A$1076)*$D52/$B$12*$C$7)</x:f>
        <x:v>300</x:v>
      </x:c>
      <x:c r="BY52" s="34" t="n">
        <x:f>$B$11*(($A$1077)*$C52/$B$12*$B$7+(1-$A$1077)*$D52/$B$12*$C$7)</x:f>
        <x:v>239.99999999999997</x:v>
      </x:c>
      <x:c r="BZ52" s="34" t="n">
        <x:f>$B$11*(($A$1078)*$C52/$B$12*$B$7+(1-$A$1078)*$D52/$B$12*$C$7)</x:f>
        <x:v>180.00000000000003</x:v>
      </x:c>
      <x:c r="CA52" s="34" t="n">
        <x:f>$B$11*(($A$1079)*$C52/$B$12*$B$7+(1-$A$1079)*$D52/$B$12*$C$7)</x:f>
        <x:v>119.99999999999999</x:v>
      </x:c>
      <x:c r="CB52" s="34" t="n">
        <x:f>$B$11*(($A$1080)*$C52/$B$12*$B$7+(1-$A$1080)*$D52/$B$12*$C$7)</x:f>
        <x:v>60.00000000000006</x:v>
      </x:c>
      <x:c r="CC52" s="34" t="n">
        <x:f>$B$11*(($A$1081)*$C52/$B$12*$B$7+(1-$A$1081)*$D52/$B$12*$C$7)</x:f>
        <x:v>0</x:v>
      </x:c>
    </x:row>
    <x:row r="53">
      <x:c r="A53" s="34" t="n">
        <x:v>29</x:v>
      </x:c>
      <x:c r="B53" s="39" t="n">
        <x:v>-0.9702280226183194</x:v>
      </x:c>
      <x:c r="C53" s="1" t="n">
        <x:f>SUM(AM53:AV53)</x:f>
        <x:v>0</x:v>
      </x:c>
      <x:c r="D53" s="1" t="n">
        <x:f>SUM(AW53:BF53)</x:f>
        <x:v>2</x:v>
      </x:c>
      <x:c r="E53" s="17" t="n">
        <x:f>(1-C53/$B$12)*$B$8-C53/$B$12*$B$7</x:f>
        <x:v>0.05</x:v>
      </x:c>
      <x:c r="F53" s="17" t="n">
        <x:f>(1-D53/$B$12)*$C$8-D53/$B$12*$C$7</x:f>
        <x:v>-0.048</x:v>
      </x:c>
      <x:c r="G53" s="32" t="n">
        <x:f>$B$11*($B$10*C53/$B$12*$B$7+(1-$B$10)*D53/$B$12*$C$7)</x:f>
        <x:v>600</x:v>
      </x:c>
      <x:c r="H53" s="17" t="n">
        <x:f>$B$10*E53+(1-$B$10)*F53</x:f>
        <x:v>0.0010000000000000009</x:v>
      </x:c>
      <x:c r="I53" s="34"/>
      <x:c r="J53" s="34"/>
      <x:c r="K53" s="34"/>
      <x:c r="L53" s="34"/>
      <x:c r="M53" s="34"/>
      <x:c r="N53" s="34"/>
      <x:c r="O53" s="34"/>
      <x:c r="P53" s="34"/>
      <x:c r="Q53" s="34"/>
      <x:c r="R53" s="39" t="n">
        <x:v>1.110869532154657</x:v>
      </x:c>
      <x:c r="S53" s="39" t="n">
        <x:v>0.873337596222726</x:v>
      </x:c>
      <x:c r="T53" s="39" t="n">
        <x:v>-1.0811368215431503</x:v>
      </x:c>
      <x:c r="U53" s="39" t="n">
        <x:v>0.1729721015472199</x:v>
      </x:c>
      <x:c r="V53" s="39" t="n">
        <x:v>0.359392805934782</x:v>
      </x:c>
      <x:c r="W53" s="39" t="n">
        <x:v>2.6682997146246206</x:v>
      </x:c>
      <x:c r="X53" s="39" t="n">
        <x:v>0.17385462706155969</x:v>
      </x:c>
      <x:c r="Y53" s="39" t="n">
        <x:v>-0.8576992972840425</x:v>
      </x:c>
      <x:c r="Z53" s="39" t="n">
        <x:v>-1.6662538634533384</x:v>
      </x:c>
      <x:c r="AA53" s="39" t="n">
        <x:v>1.2387874471220244</x:v>
      </x:c>
      <x:c r="AB53" s="39" t="n">
        <x:v>-0.28411983528410356</x:v>
      </x:c>
      <x:c r="AC53" s="39" t="n">
        <x:v>0.39644862120589025</x:v>
      </x:c>
      <x:c r="AD53" s="39" t="n">
        <x:v>0.5486348114233951</x:v>
      </x:c>
      <x:c r="AE53" s="39" t="n">
        <x:v>0.22230569713698312</x:v>
      </x:c>
      <x:c r="AF53" s="39" t="n">
        <x:v>0.3153346079492586</x:v>
      </x:c>
      <x:c r="AG53" s="39" t="n">
        <x:v>0.4297681875951412</x:v>
      </x:c>
      <x:c r="AH53" s="39" t="n">
        <x:v>-1.3939948687898145</x:v>
      </x:c>
      <x:c r="AI53" s="39" t="n">
        <x:v>0.8977640226542981</x:v>
      </x:c>
      <x:c r="AJ53" s="39" t="n">
        <x:v>-1.9670934380994656</x:v>
      </x:c>
      <x:c r="AK53" s="39" t="n">
        <x:v>-0.2615143886621906</x:v>
      </x:c>
      <x:c r="AL53" s="34"/>
      <x:c r="AM53" s="34" t="n">
        <x:f>IF(SQRT($B$9)*$B53+SQRT(1-$B$9)*R53&lt;_xlfn.NORM.S.INV($B$6),1,0)</x:f>
        <x:v>0</x:v>
      </x:c>
      <x:c r="AN53" s="34" t="n">
        <x:f>IF(SQRT($B$9)*$B53+SQRT(1-$B$9)*S53&lt;_xlfn.NORM.S.INV($B$6),1,0)</x:f>
        <x:v>0</x:v>
      </x:c>
      <x:c r="AO53" s="34" t="n">
        <x:f>IF(SQRT($B$9)*$B53+SQRT(1-$B$9)*T53&lt;_xlfn.NORM.S.INV($B$6),1,0)</x:f>
        <x:v>0</x:v>
      </x:c>
      <x:c r="AP53" s="34" t="n">
        <x:f>IF(SQRT($B$9)*$B53+SQRT(1-$B$9)*U53&lt;_xlfn.NORM.S.INV($B$6),1,0)</x:f>
        <x:v>0</x:v>
      </x:c>
      <x:c r="AQ53" s="34" t="n">
        <x:f>IF(SQRT($B$9)*$B53+SQRT(1-$B$9)*V53&lt;_xlfn.NORM.S.INV($B$6),1,0)</x:f>
        <x:v>0</x:v>
      </x:c>
      <x:c r="AR53" s="34" t="n">
        <x:f>IF(SQRT($B$9)*$B53+SQRT(1-$B$9)*W53&lt;_xlfn.NORM.S.INV($B$6),1,0)</x:f>
        <x:v>0</x:v>
      </x:c>
      <x:c r="AS53" s="34" t="n">
        <x:f>IF(SQRT($B$9)*$B53+SQRT(1-$B$9)*X53&lt;_xlfn.NORM.S.INV($B$6),1,0)</x:f>
        <x:v>0</x:v>
      </x:c>
      <x:c r="AT53" s="34" t="n">
        <x:f>IF(SQRT($B$9)*$B53+SQRT(1-$B$9)*Y53&lt;_xlfn.NORM.S.INV($B$6),1,0)</x:f>
        <x:v>0</x:v>
      </x:c>
      <x:c r="AU53" s="34" t="n">
        <x:f>IF(SQRT($B$9)*$B53+SQRT(1-$B$9)*Z53&lt;_xlfn.NORM.S.INV($B$6),1,0)</x:f>
        <x:v>0</x:v>
      </x:c>
      <x:c r="AV53" s="34" t="n">
        <x:f>IF(SQRT($B$9)*$B53+SQRT(1-$B$9)*AA53&lt;_xlfn.NORM.S.INV($B$6),1,0)</x:f>
        <x:v>0</x:v>
      </x:c>
      <x:c r="AW53" s="34" t="n">
        <x:f>IF(SQRT($C$9)*$B53+SQRT(1-$C$9)*AB53&lt;_xlfn.NORM.S.INV($C$6),1,0)</x:f>
        <x:v>0</x:v>
      </x:c>
      <x:c r="AX53" s="34" t="n">
        <x:f>IF(SQRT($C$9)*$B53+SQRT(1-$C$9)*AC53&lt;_xlfn.NORM.S.INV($C$6),1,0)</x:f>
        <x:v>0</x:v>
      </x:c>
      <x:c r="AY53" s="34" t="n">
        <x:f>IF(SQRT($C$9)*$B53+SQRT(1-$C$9)*AD53&lt;_xlfn.NORM.S.INV($C$6),1,0)</x:f>
        <x:v>0</x:v>
      </x:c>
      <x:c r="AZ53" s="34" t="n">
        <x:f>IF(SQRT($C$9)*$B53+SQRT(1-$C$9)*AE53&lt;_xlfn.NORM.S.INV($C$6),1,0)</x:f>
        <x:v>0</x:v>
      </x:c>
      <x:c r="BA53" s="34" t="n">
        <x:f>IF(SQRT($C$9)*$B53+SQRT(1-$C$9)*AF53&lt;_xlfn.NORM.S.INV($C$6),1,0)</x:f>
        <x:v>0</x:v>
      </x:c>
      <x:c r="BB53" s="34" t="n">
        <x:f>IF(SQRT($C$9)*$B53+SQRT(1-$C$9)*AG53&lt;_xlfn.NORM.S.INV($C$6),1,0)</x:f>
        <x:v>0</x:v>
      </x:c>
      <x:c r="BC53" s="34" t="n">
        <x:f>IF(SQRT($C$9)*$B53+SQRT(1-$C$9)*AH53&lt;_xlfn.NORM.S.INV($C$6),1,0)</x:f>
        <x:v>1</x:v>
      </x:c>
      <x:c r="BD53" s="34" t="n">
        <x:f>IF(SQRT($C$9)*$B53+SQRT(1-$C$9)*AI53&lt;_xlfn.NORM.S.INV($C$6),1,0)</x:f>
        <x:v>0</x:v>
      </x:c>
      <x:c r="BE53" s="34" t="n">
        <x:f>IF(SQRT($C$9)*$B53+SQRT(1-$C$9)*AJ53&lt;_xlfn.NORM.S.INV($C$6),1,0)</x:f>
        <x:v>1</x:v>
      </x:c>
      <x:c r="BF53" s="34" t="n">
        <x:f>IF(SQRT($C$9)*$B53+SQRT(1-$C$9)*AK53&lt;_xlfn.NORM.S.INV($C$6),1,0)</x:f>
        <x:v>0</x:v>
      </x:c>
      <x:c r="BG53" s="34"/>
      <x:c r="BH53" s="34"/>
      <x:c r="BI53" s="34" t="n">
        <x:f>$B$11*(($A$1061)*$C53/$B$12*$B$7+(1-$A$1061)*$D53/$B$12*$C$7)</x:f>
        <x:v>1200</x:v>
      </x:c>
      <x:c r="BJ53" s="34" t="n">
        <x:f>$B$11*(($A$1062)*$C53/$B$12*$B$7+(1-$A$1062)*$D53/$B$12*$C$7)</x:f>
        <x:v>1140</x:v>
      </x:c>
      <x:c r="BK53" s="34" t="n">
        <x:f>$B$11*(($A$1063)*$C53/$B$12*$B$7+(1-$A$1063)*$D53/$B$12*$C$7)</x:f>
        <x:v>1080</x:v>
      </x:c>
      <x:c r="BL53" s="34" t="n">
        <x:f>$B$11*(($A$1064)*$C53/$B$12*$B$7+(1-$A$1064)*$D53/$B$12*$C$7)</x:f>
        <x:v>1019.9999999999999</x:v>
      </x:c>
      <x:c r="BM53" s="34" t="n">
        <x:f>$B$11*(($A$1065)*$C53/$B$12*$B$7+(1-$A$1065)*$D53/$B$12*$C$7)</x:f>
        <x:v>960</x:v>
      </x:c>
      <x:c r="BN53" s="34" t="n">
        <x:f>$B$11*(($A$1066)*$C53/$B$12*$B$7+(1-$A$1066)*$D53/$B$12*$C$7)</x:f>
        <x:v>900</x:v>
      </x:c>
      <x:c r="BO53" s="34" t="n">
        <x:f>$B$11*(($A$1067)*$C53/$B$12*$B$7+(1-$A$1067)*$D53/$B$12*$C$7)</x:f>
        <x:v>839.9999999999999</x:v>
      </x:c>
      <x:c r="BP53" s="34" t="n">
        <x:f>$B$11*(($A$1068)*$C53/$B$12*$B$7+(1-$A$1068)*$D53/$B$12*$C$7)</x:f>
        <x:v>780</x:v>
      </x:c>
      <x:c r="BQ53" s="34" t="n">
        <x:f>$B$11*(($A$1069)*$C53/$B$12*$B$7+(1-$A$1069)*$D53/$B$12*$C$7)</x:f>
        <x:v>720</x:v>
      </x:c>
      <x:c r="BR53" s="34" t="n">
        <x:f>$B$11*(($A$1070)*$C53/$B$12*$B$7+(1-$A$1070)*$D53/$B$12*$C$7)</x:f>
        <x:v>660</x:v>
      </x:c>
      <x:c r="BS53" s="34" t="n">
        <x:f>$B$11*(($A$1071)*$C53/$B$12*$B$7+(1-$A$1071)*$D53/$B$12*$C$7)</x:f>
        <x:v>600</x:v>
      </x:c>
      <x:c r="BT53" s="34" t="n">
        <x:f>$B$11*(($A$1072)*$C53/$B$12*$B$7+(1-$A$1072)*$D53/$B$12*$C$7)</x:f>
        <x:v>540</x:v>
      </x:c>
      <x:c r="BU53" s="34" t="n">
        <x:f>$B$11*(($A$1073)*$C53/$B$12*$B$7+(1-$A$1073)*$D53/$B$12*$C$7)</x:f>
        <x:v>480</x:v>
      </x:c>
      <x:c r="BV53" s="34" t="n">
        <x:f>$B$11*(($A$1074)*$C53/$B$12*$B$7+(1-$A$1074)*$D53/$B$12*$C$7)</x:f>
        <x:v>419.99999999999994</x:v>
      </x:c>
      <x:c r="BW53" s="34" t="n">
        <x:f>$B$11*(($A$1075)*$C53/$B$12*$B$7+(1-$A$1075)*$D53/$B$12*$C$7)</x:f>
        <x:v>360.00000000000006</x:v>
      </x:c>
      <x:c r="BX53" s="34" t="n">
        <x:f>$B$11*(($A$1076)*$C53/$B$12*$B$7+(1-$A$1076)*$D53/$B$12*$C$7)</x:f>
        <x:v>300</x:v>
      </x:c>
      <x:c r="BY53" s="34" t="n">
        <x:f>$B$11*(($A$1077)*$C53/$B$12*$B$7+(1-$A$1077)*$D53/$B$12*$C$7)</x:f>
        <x:v>239.99999999999997</x:v>
      </x:c>
      <x:c r="BZ53" s="34" t="n">
        <x:f>$B$11*(($A$1078)*$C53/$B$12*$B$7+(1-$A$1078)*$D53/$B$12*$C$7)</x:f>
        <x:v>180.00000000000003</x:v>
      </x:c>
      <x:c r="CA53" s="34" t="n">
        <x:f>$B$11*(($A$1079)*$C53/$B$12*$B$7+(1-$A$1079)*$D53/$B$12*$C$7)</x:f>
        <x:v>119.99999999999999</x:v>
      </x:c>
      <x:c r="CB53" s="34" t="n">
        <x:f>$B$11*(($A$1080)*$C53/$B$12*$B$7+(1-$A$1080)*$D53/$B$12*$C$7)</x:f>
        <x:v>60.00000000000006</x:v>
      </x:c>
      <x:c r="CC53" s="34" t="n">
        <x:f>$B$11*(($A$1081)*$C53/$B$12*$B$7+(1-$A$1081)*$D53/$B$12*$C$7)</x:f>
        <x:v>0</x:v>
      </x:c>
    </x:row>
    <x:row r="54">
      <x:c r="A54" s="34" t="n">
        <x:v>30</x:v>
      </x:c>
      <x:c r="B54" s="39" t="n">
        <x:v>0.7023099744454303</x:v>
      </x:c>
      <x:c r="C54" s="1" t="n">
        <x:f>SUM(AM54:AV54)</x:f>
        <x:v>0</x:v>
      </x:c>
      <x:c r="D54" s="1" t="n">
        <x:f>SUM(AW54:BF54)</x:f>
        <x:v>0</x:v>
      </x:c>
      <x:c r="E54" s="17" t="n">
        <x:f>(1-C54/$B$12)*$B$8-C54/$B$12*$B$7</x:f>
        <x:v>0.05</x:v>
      </x:c>
      <x:c r="F54" s="17" t="n">
        <x:f>(1-D54/$B$12)*$C$8-D54/$B$12*$C$7</x:f>
        <x:v>0.09</x:v>
      </x:c>
      <x:c r="G54" s="32" t="n">
        <x:f>$B$11*($B$10*C54/$B$12*$B$7+(1-$B$10)*D54/$B$12*$C$7)</x:f>
        <x:v>0</x:v>
      </x:c>
      <x:c r="H54" s="17" t="n">
        <x:f>$B$10*E54+(1-$B$10)*F54</x:f>
        <x:v>0.07</x:v>
      </x:c>
      <x:c r="I54" s="34"/>
      <x:c r="J54" s="34"/>
      <x:c r="K54" s="34"/>
      <x:c r="L54" s="34"/>
      <x:c r="M54" s="34"/>
      <x:c r="N54" s="34"/>
      <x:c r="O54" s="34"/>
      <x:c r="P54" s="34"/>
      <x:c r="Q54" s="34"/>
      <x:c r="R54" s="39" t="n">
        <x:v>0.4467120926832014</x:v>
      </x:c>
      <x:c r="S54" s="39" t="n">
        <x:v>-0.3852759880403883</x:v>
      </x:c>
      <x:c r="T54" s="39" t="n">
        <x:v>0.495132032996975</x:v>
      </x:c>
      <x:c r="U54" s="39" t="n">
        <x:v>0.5312519355758486</x:v>
      </x:c>
      <x:c r="V54" s="39" t="n">
        <x:v>-0.3750331525484664</x:v>
      </x:c>
      <x:c r="W54" s="39" t="n">
        <x:v>0.14407241949647856</x:v>
      </x:c>
      <x:c r="X54" s="39" t="n">
        <x:v>-0.28843868617190327</x:v>
      </x:c>
      <x:c r="Y54" s="39" t="n">
        <x:v>1.1816245577161255</x:v>
      </x:c>
      <x:c r="Z54" s="39" t="n">
        <x:v>2.155961240193722</x:v>
      </x:c>
      <x:c r="AA54" s="39" t="n">
        <x:v>-0.1799244672477673</x:v>
      </x:c>
      <x:c r="AB54" s="39" t="n">
        <x:v>1.2697104872815619</x:v>
      </x:c>
      <x:c r="AC54" s="39" t="n">
        <x:v>0.3457576910826005</x:v>
      </x:c>
      <x:c r="AD54" s="39" t="n">
        <x:v>0.07304788117110819</x:v>
      </x:c>
      <x:c r="AE54" s="39" t="n">
        <x:v>0.6123733876257625</x:v>
      </x:c>
      <x:c r="AF54" s="39" t="n">
        <x:v>0.2123648287043458</x:v>
      </x:c>
      <x:c r="AG54" s="39" t="n">
        <x:v>-0.07352061818497946</x:v>
      </x:c>
      <x:c r="AH54" s="39" t="n">
        <x:v>-0.06910414048407332</x:v>
      </x:c>
      <x:c r="AI54" s="39" t="n">
        <x:v>-0.7871400268612427</x:v>
      </x:c>
      <x:c r="AJ54" s="39" t="n">
        <x:v>-1.35556846918883</x:v>
      </x:c>
      <x:c r="AK54" s="39" t="n">
        <x:v>0.4781893322427299</x:v>
      </x:c>
      <x:c r="AL54" s="34"/>
      <x:c r="AM54" s="34" t="n">
        <x:f>IF(SQRT($B$9)*$B54+SQRT(1-$B$9)*R54&lt;_xlfn.NORM.S.INV($B$6),1,0)</x:f>
        <x:v>0</x:v>
      </x:c>
      <x:c r="AN54" s="34" t="n">
        <x:f>IF(SQRT($B$9)*$B54+SQRT(1-$B$9)*S54&lt;_xlfn.NORM.S.INV($B$6),1,0)</x:f>
        <x:v>0</x:v>
      </x:c>
      <x:c r="AO54" s="34" t="n">
        <x:f>IF(SQRT($B$9)*$B54+SQRT(1-$B$9)*T54&lt;_xlfn.NORM.S.INV($B$6),1,0)</x:f>
        <x:v>0</x:v>
      </x:c>
      <x:c r="AP54" s="34" t="n">
        <x:f>IF(SQRT($B$9)*$B54+SQRT(1-$B$9)*U54&lt;_xlfn.NORM.S.INV($B$6),1,0)</x:f>
        <x:v>0</x:v>
      </x:c>
      <x:c r="AQ54" s="34" t="n">
        <x:f>IF(SQRT($B$9)*$B54+SQRT(1-$B$9)*V54&lt;_xlfn.NORM.S.INV($B$6),1,0)</x:f>
        <x:v>0</x:v>
      </x:c>
      <x:c r="AR54" s="34" t="n">
        <x:f>IF(SQRT($B$9)*$B54+SQRT(1-$B$9)*W54&lt;_xlfn.NORM.S.INV($B$6),1,0)</x:f>
        <x:v>0</x:v>
      </x:c>
      <x:c r="AS54" s="34" t="n">
        <x:f>IF(SQRT($B$9)*$B54+SQRT(1-$B$9)*X54&lt;_xlfn.NORM.S.INV($B$6),1,0)</x:f>
        <x:v>0</x:v>
      </x:c>
      <x:c r="AT54" s="34" t="n">
        <x:f>IF(SQRT($B$9)*$B54+SQRT(1-$B$9)*Y54&lt;_xlfn.NORM.S.INV($B$6),1,0)</x:f>
        <x:v>0</x:v>
      </x:c>
      <x:c r="AU54" s="34" t="n">
        <x:f>IF(SQRT($B$9)*$B54+SQRT(1-$B$9)*Z54&lt;_xlfn.NORM.S.INV($B$6),1,0)</x:f>
        <x:v>0</x:v>
      </x:c>
      <x:c r="AV54" s="34" t="n">
        <x:f>IF(SQRT($B$9)*$B54+SQRT(1-$B$9)*AA54&lt;_xlfn.NORM.S.INV($B$6),1,0)</x:f>
        <x:v>0</x:v>
      </x:c>
      <x:c r="AW54" s="34" t="n">
        <x:f>IF(SQRT($C$9)*$B54+SQRT(1-$C$9)*AB54&lt;_xlfn.NORM.S.INV($C$6),1,0)</x:f>
        <x:v>0</x:v>
      </x:c>
      <x:c r="AX54" s="34" t="n">
        <x:f>IF(SQRT($C$9)*$B54+SQRT(1-$C$9)*AC54&lt;_xlfn.NORM.S.INV($C$6),1,0)</x:f>
        <x:v>0</x:v>
      </x:c>
      <x:c r="AY54" s="34" t="n">
        <x:f>IF(SQRT($C$9)*$B54+SQRT(1-$C$9)*AD54&lt;_xlfn.NORM.S.INV($C$6),1,0)</x:f>
        <x:v>0</x:v>
      </x:c>
      <x:c r="AZ54" s="34" t="n">
        <x:f>IF(SQRT($C$9)*$B54+SQRT(1-$C$9)*AE54&lt;_xlfn.NORM.S.INV($C$6),1,0)</x:f>
        <x:v>0</x:v>
      </x:c>
      <x:c r="BA54" s="34" t="n">
        <x:f>IF(SQRT($C$9)*$B54+SQRT(1-$C$9)*AF54&lt;_xlfn.NORM.S.INV($C$6),1,0)</x:f>
        <x:v>0</x:v>
      </x:c>
      <x:c r="BB54" s="34" t="n">
        <x:f>IF(SQRT($C$9)*$B54+SQRT(1-$C$9)*AG54&lt;_xlfn.NORM.S.INV($C$6),1,0)</x:f>
        <x:v>0</x:v>
      </x:c>
      <x:c r="BC54" s="34" t="n">
        <x:f>IF(SQRT($C$9)*$B54+SQRT(1-$C$9)*AH54&lt;_xlfn.NORM.S.INV($C$6),1,0)</x:f>
        <x:v>0</x:v>
      </x:c>
      <x:c r="BD54" s="34" t="n">
        <x:f>IF(SQRT($C$9)*$B54+SQRT(1-$C$9)*AI54&lt;_xlfn.NORM.S.INV($C$6),1,0)</x:f>
        <x:v>0</x:v>
      </x:c>
      <x:c r="BE54" s="34" t="n">
        <x:f>IF(SQRT($C$9)*$B54+SQRT(1-$C$9)*AJ54&lt;_xlfn.NORM.S.INV($C$6),1,0)</x:f>
        <x:v>0</x:v>
      </x:c>
      <x:c r="BF54" s="34" t="n">
        <x:f>IF(SQRT($C$9)*$B54+SQRT(1-$C$9)*AK54&lt;_xlfn.NORM.S.INV($C$6),1,0)</x:f>
        <x:v>0</x:v>
      </x:c>
      <x:c r="BG54" s="34"/>
      <x:c r="BH54" s="34"/>
      <x:c r="BI54" s="34" t="n">
        <x:f>$B$11*(($A$1061)*$C54/$B$12*$B$7+(1-$A$1061)*$D54/$B$12*$C$7)</x:f>
        <x:v>0</x:v>
      </x:c>
      <x:c r="BJ54" s="34" t="n">
        <x:f>$B$11*(($A$1062)*$C54/$B$12*$B$7+(1-$A$1062)*$D54/$B$12*$C$7)</x:f>
        <x:v>0</x:v>
      </x:c>
      <x:c r="BK54" s="34" t="n">
        <x:f>$B$11*(($A$1063)*$C54/$B$12*$B$7+(1-$A$1063)*$D54/$B$12*$C$7)</x:f>
        <x:v>0</x:v>
      </x:c>
      <x:c r="BL54" s="34" t="n">
        <x:f>$B$11*(($A$1064)*$C54/$B$12*$B$7+(1-$A$1064)*$D54/$B$12*$C$7)</x:f>
        <x:v>0</x:v>
      </x:c>
      <x:c r="BM54" s="34" t="n">
        <x:f>$B$11*(($A$1065)*$C54/$B$12*$B$7+(1-$A$1065)*$D54/$B$12*$C$7)</x:f>
        <x:v>0</x:v>
      </x:c>
      <x:c r="BN54" s="34" t="n">
        <x:f>$B$11*(($A$1066)*$C54/$B$12*$B$7+(1-$A$1066)*$D54/$B$12*$C$7)</x:f>
        <x:v>0</x:v>
      </x:c>
      <x:c r="BO54" s="34" t="n">
        <x:f>$B$11*(($A$1067)*$C54/$B$12*$B$7+(1-$A$1067)*$D54/$B$12*$C$7)</x:f>
        <x:v>0</x:v>
      </x:c>
      <x:c r="BP54" s="34" t="n">
        <x:f>$B$11*(($A$1068)*$C54/$B$12*$B$7+(1-$A$1068)*$D54/$B$12*$C$7)</x:f>
        <x:v>0</x:v>
      </x:c>
      <x:c r="BQ54" s="34" t="n">
        <x:f>$B$11*(($A$1069)*$C54/$B$12*$B$7+(1-$A$1069)*$D54/$B$12*$C$7)</x:f>
        <x:v>0</x:v>
      </x:c>
      <x:c r="BR54" s="34" t="n">
        <x:f>$B$11*(($A$1070)*$C54/$B$12*$B$7+(1-$A$1070)*$D54/$B$12*$C$7)</x:f>
        <x:v>0</x:v>
      </x:c>
      <x:c r="BS54" s="34" t="n">
        <x:f>$B$11*(($A$1071)*$C54/$B$12*$B$7+(1-$A$1071)*$D54/$B$12*$C$7)</x:f>
        <x:v>0</x:v>
      </x:c>
      <x:c r="BT54" s="34" t="n">
        <x:f>$B$11*(($A$1072)*$C54/$B$12*$B$7+(1-$A$1072)*$D54/$B$12*$C$7)</x:f>
        <x:v>0</x:v>
      </x:c>
      <x:c r="BU54" s="34" t="n">
        <x:f>$B$11*(($A$1073)*$C54/$B$12*$B$7+(1-$A$1073)*$D54/$B$12*$C$7)</x:f>
        <x:v>0</x:v>
      </x:c>
      <x:c r="BV54" s="34" t="n">
        <x:f>$B$11*(($A$1074)*$C54/$B$12*$B$7+(1-$A$1074)*$D54/$B$12*$C$7)</x:f>
        <x:v>0</x:v>
      </x:c>
      <x:c r="BW54" s="34" t="n">
        <x:f>$B$11*(($A$1075)*$C54/$B$12*$B$7+(1-$A$1075)*$D54/$B$12*$C$7)</x:f>
        <x:v>0</x:v>
      </x:c>
      <x:c r="BX54" s="34" t="n">
        <x:f>$B$11*(($A$1076)*$C54/$B$12*$B$7+(1-$A$1076)*$D54/$B$12*$C$7)</x:f>
        <x:v>0</x:v>
      </x:c>
      <x:c r="BY54" s="34" t="n">
        <x:f>$B$11*(($A$1077)*$C54/$B$12*$B$7+(1-$A$1077)*$D54/$B$12*$C$7)</x:f>
        <x:v>0</x:v>
      </x:c>
      <x:c r="BZ54" s="34" t="n">
        <x:f>$B$11*(($A$1078)*$C54/$B$12*$B$7+(1-$A$1078)*$D54/$B$12*$C$7)</x:f>
        <x:v>0</x:v>
      </x:c>
      <x:c r="CA54" s="34" t="n">
        <x:f>$B$11*(($A$1079)*$C54/$B$12*$B$7+(1-$A$1079)*$D54/$B$12*$C$7)</x:f>
        <x:v>0</x:v>
      </x:c>
      <x:c r="CB54" s="34" t="n">
        <x:f>$B$11*(($A$1080)*$C54/$B$12*$B$7+(1-$A$1080)*$D54/$B$12*$C$7)</x:f>
        <x:v>0</x:v>
      </x:c>
      <x:c r="CC54" s="34" t="n">
        <x:f>$B$11*(($A$1081)*$C54/$B$12*$B$7+(1-$A$1081)*$D54/$B$12*$C$7)</x:f>
        <x:v>0</x:v>
      </x:c>
    </x:row>
    <x:row r="55">
      <x:c r="A55" s="34" t="n">
        <x:v>31</x:v>
      </x:c>
      <x:c r="B55" s="39" t="n">
        <x:v>0.23932444787071425</x:v>
      </x:c>
      <x:c r="C55" s="1" t="n">
        <x:f>SUM(AM55:AV55)</x:f>
        <x:v>0</x:v>
      </x:c>
      <x:c r="D55" s="1" t="n">
        <x:f>SUM(AW55:BF55)</x:f>
        <x:v>0</x:v>
      </x:c>
      <x:c r="E55" s="17" t="n">
        <x:f>(1-C55/$B$12)*$B$8-C55/$B$12*$B$7</x:f>
        <x:v>0.05</x:v>
      </x:c>
      <x:c r="F55" s="17" t="n">
        <x:f>(1-D55/$B$12)*$C$8-D55/$B$12*$C$7</x:f>
        <x:v>0.09</x:v>
      </x:c>
      <x:c r="G55" s="32" t="n">
        <x:f>$B$11*($B$10*C55/$B$12*$B$7+(1-$B$10)*D55/$B$12*$C$7)</x:f>
        <x:v>0</x:v>
      </x:c>
      <x:c r="H55" s="17" t="n">
        <x:f>$B$10*E55+(1-$B$10)*F55</x:f>
        <x:v>0.07</x:v>
      </x:c>
      <x:c r="I55" s="34"/>
      <x:c r="J55" s="34"/>
      <x:c r="K55" s="34"/>
      <x:c r="L55" s="34"/>
      <x:c r="M55" s="34"/>
      <x:c r="N55" s="34"/>
      <x:c r="O55" s="34"/>
      <x:c r="P55" s="34"/>
      <x:c r="Q55" s="34"/>
      <x:c r="R55" s="39" t="n">
        <x:v>-0.6651292061283222</x:v>
      </x:c>
      <x:c r="S55" s="39" t="n">
        <x:v>0.30672570838783925</x:v>
      </x:c>
      <x:c r="T55" s="39" t="n">
        <x:v>0.9131989702885517</x:v>
      </x:c>
      <x:c r="U55" s="39" t="n">
        <x:v>-0.4569847710858512</x:v>
      </x:c>
      <x:c r="V55" s="39" t="n">
        <x:v>-0.37932653604273736</x:v>
      </x:c>
      <x:c r="W55" s="39" t="n">
        <x:v>-0.3409805373605652</x:v>
      </x:c>
      <x:c r="X55" s="39" t="n">
        <x:v>-2.594112517105426</x:v>
      </x:c>
      <x:c r="Y55" s="39" t="n">
        <x:v>-0.9777303991573626</x:v>
      </x:c>
      <x:c r="Z55" s="39" t="n">
        <x:v>-0.0857583321416085</x:v>
      </x:c>
      <x:c r="AA55" s="39" t="n">
        <x:v>-1.0047416923180692</x:v>
      </x:c>
      <x:c r="AB55" s="39" t="n">
        <x:v>0.34548418214774823</x:v>
      </x:c>
      <x:c r="AC55" s="39" t="n">
        <x:v>-0.7728972801167062</x:v>
      </x:c>
      <x:c r="AD55" s="39" t="n">
        <x:v>0.9554754324338366</x:v>
      </x:c>
      <x:c r="AE55" s="39" t="n">
        <x:v>-0.7399821590695288</x:v>
      </x:c>
      <x:c r="AF55" s="39" t="n">
        <x:v>1.4283540414383185</x:v>
      </x:c>
      <x:c r="AG55" s="39" t="n">
        <x:v>-1.542441509295889</x:v>
      </x:c>
      <x:c r="AH55" s="39" t="n">
        <x:v>0.30321843284597355</x:v>
      </x:c>
      <x:c r="AI55" s="39" t="n">
        <x:v>-0.9541012211232099</x:v>
      </x:c>
      <x:c r="AJ55" s="39" t="n">
        <x:v>-1.1687156864863726</x:v>
      </x:c>
      <x:c r="AK55" s="39" t="n">
        <x:v>-0.06382516274757302</x:v>
      </x:c>
      <x:c r="AL55" s="34"/>
      <x:c r="AM55" s="34" t="n">
        <x:f>IF(SQRT($B$9)*$B55+SQRT(1-$B$9)*R55&lt;_xlfn.NORM.S.INV($B$6),1,0)</x:f>
        <x:v>0</x:v>
      </x:c>
      <x:c r="AN55" s="34" t="n">
        <x:f>IF(SQRT($B$9)*$B55+SQRT(1-$B$9)*S55&lt;_xlfn.NORM.S.INV($B$6),1,0)</x:f>
        <x:v>0</x:v>
      </x:c>
      <x:c r="AO55" s="34" t="n">
        <x:f>IF(SQRT($B$9)*$B55+SQRT(1-$B$9)*T55&lt;_xlfn.NORM.S.INV($B$6),1,0)</x:f>
        <x:v>0</x:v>
      </x:c>
      <x:c r="AP55" s="34" t="n">
        <x:f>IF(SQRT($B$9)*$B55+SQRT(1-$B$9)*U55&lt;_xlfn.NORM.S.INV($B$6),1,0)</x:f>
        <x:v>0</x:v>
      </x:c>
      <x:c r="AQ55" s="34" t="n">
        <x:f>IF(SQRT($B$9)*$B55+SQRT(1-$B$9)*V55&lt;_xlfn.NORM.S.INV($B$6),1,0)</x:f>
        <x:v>0</x:v>
      </x:c>
      <x:c r="AR55" s="34" t="n">
        <x:f>IF(SQRT($B$9)*$B55+SQRT(1-$B$9)*W55&lt;_xlfn.NORM.S.INV($B$6),1,0)</x:f>
        <x:v>0</x:v>
      </x:c>
      <x:c r="AS55" s="34" t="n">
        <x:f>IF(SQRT($B$9)*$B55+SQRT(1-$B$9)*X55&lt;_xlfn.NORM.S.INV($B$6),1,0)</x:f>
        <x:v>0</x:v>
      </x:c>
      <x:c r="AT55" s="34" t="n">
        <x:f>IF(SQRT($B$9)*$B55+SQRT(1-$B$9)*Y55&lt;_xlfn.NORM.S.INV($B$6),1,0)</x:f>
        <x:v>0</x:v>
      </x:c>
      <x:c r="AU55" s="34" t="n">
        <x:f>IF(SQRT($B$9)*$B55+SQRT(1-$B$9)*Z55&lt;_xlfn.NORM.S.INV($B$6),1,0)</x:f>
        <x:v>0</x:v>
      </x:c>
      <x:c r="AV55" s="34" t="n">
        <x:f>IF(SQRT($B$9)*$B55+SQRT(1-$B$9)*AA55&lt;_xlfn.NORM.S.INV($B$6),1,0)</x:f>
        <x:v>0</x:v>
      </x:c>
      <x:c r="AW55" s="34" t="n">
        <x:f>IF(SQRT($C$9)*$B55+SQRT(1-$C$9)*AB55&lt;_xlfn.NORM.S.INV($C$6),1,0)</x:f>
        <x:v>0</x:v>
      </x:c>
      <x:c r="AX55" s="34" t="n">
        <x:f>IF(SQRT($C$9)*$B55+SQRT(1-$C$9)*AC55&lt;_xlfn.NORM.S.INV($C$6),1,0)</x:f>
        <x:v>0</x:v>
      </x:c>
      <x:c r="AY55" s="34" t="n">
        <x:f>IF(SQRT($C$9)*$B55+SQRT(1-$C$9)*AD55&lt;_xlfn.NORM.S.INV($C$6),1,0)</x:f>
        <x:v>0</x:v>
      </x:c>
      <x:c r="AZ55" s="34" t="n">
        <x:f>IF(SQRT($C$9)*$B55+SQRT(1-$C$9)*AE55&lt;_xlfn.NORM.S.INV($C$6),1,0)</x:f>
        <x:v>0</x:v>
      </x:c>
      <x:c r="BA55" s="34" t="n">
        <x:f>IF(SQRT($C$9)*$B55+SQRT(1-$C$9)*AF55&lt;_xlfn.NORM.S.INV($C$6),1,0)</x:f>
        <x:v>0</x:v>
      </x:c>
      <x:c r="BB55" s="34" t="n">
        <x:f>IF(SQRT($C$9)*$B55+SQRT(1-$C$9)*AG55&lt;_xlfn.NORM.S.INV($C$6),1,0)</x:f>
        <x:v>0</x:v>
      </x:c>
      <x:c r="BC55" s="34" t="n">
        <x:f>IF(SQRT($C$9)*$B55+SQRT(1-$C$9)*AH55&lt;_xlfn.NORM.S.INV($C$6),1,0)</x:f>
        <x:v>0</x:v>
      </x:c>
      <x:c r="BD55" s="34" t="n">
        <x:f>IF(SQRT($C$9)*$B55+SQRT(1-$C$9)*AI55&lt;_xlfn.NORM.S.INV($C$6),1,0)</x:f>
        <x:v>0</x:v>
      </x:c>
      <x:c r="BE55" s="34" t="n">
        <x:f>IF(SQRT($C$9)*$B55+SQRT(1-$C$9)*AJ55&lt;_xlfn.NORM.S.INV($C$6),1,0)</x:f>
        <x:v>0</x:v>
      </x:c>
      <x:c r="BF55" s="34" t="n">
        <x:f>IF(SQRT($C$9)*$B55+SQRT(1-$C$9)*AK55&lt;_xlfn.NORM.S.INV($C$6),1,0)</x:f>
        <x:v>0</x:v>
      </x:c>
      <x:c r="BG55" s="34"/>
      <x:c r="BH55" s="34"/>
      <x:c r="BI55" s="34" t="n">
        <x:f>$B$11*(($A$1061)*$C55/$B$12*$B$7+(1-$A$1061)*$D55/$B$12*$C$7)</x:f>
        <x:v>0</x:v>
      </x:c>
      <x:c r="BJ55" s="34" t="n">
        <x:f>$B$11*(($A$1062)*$C55/$B$12*$B$7+(1-$A$1062)*$D55/$B$12*$C$7)</x:f>
        <x:v>0</x:v>
      </x:c>
      <x:c r="BK55" s="34" t="n">
        <x:f>$B$11*(($A$1063)*$C55/$B$12*$B$7+(1-$A$1063)*$D55/$B$12*$C$7)</x:f>
        <x:v>0</x:v>
      </x:c>
      <x:c r="BL55" s="34" t="n">
        <x:f>$B$11*(($A$1064)*$C55/$B$12*$B$7+(1-$A$1064)*$D55/$B$12*$C$7)</x:f>
        <x:v>0</x:v>
      </x:c>
      <x:c r="BM55" s="34" t="n">
        <x:f>$B$11*(($A$1065)*$C55/$B$12*$B$7+(1-$A$1065)*$D55/$B$12*$C$7)</x:f>
        <x:v>0</x:v>
      </x:c>
      <x:c r="BN55" s="34" t="n">
        <x:f>$B$11*(($A$1066)*$C55/$B$12*$B$7+(1-$A$1066)*$D55/$B$12*$C$7)</x:f>
        <x:v>0</x:v>
      </x:c>
      <x:c r="BO55" s="34" t="n">
        <x:f>$B$11*(($A$1067)*$C55/$B$12*$B$7+(1-$A$1067)*$D55/$B$12*$C$7)</x:f>
        <x:v>0</x:v>
      </x:c>
      <x:c r="BP55" s="34" t="n">
        <x:f>$B$11*(($A$1068)*$C55/$B$12*$B$7+(1-$A$1068)*$D55/$B$12*$C$7)</x:f>
        <x:v>0</x:v>
      </x:c>
      <x:c r="BQ55" s="34" t="n">
        <x:f>$B$11*(($A$1069)*$C55/$B$12*$B$7+(1-$A$1069)*$D55/$B$12*$C$7)</x:f>
        <x:v>0</x:v>
      </x:c>
      <x:c r="BR55" s="34" t="n">
        <x:f>$B$11*(($A$1070)*$C55/$B$12*$B$7+(1-$A$1070)*$D55/$B$12*$C$7)</x:f>
        <x:v>0</x:v>
      </x:c>
      <x:c r="BS55" s="34" t="n">
        <x:f>$B$11*(($A$1071)*$C55/$B$12*$B$7+(1-$A$1071)*$D55/$B$12*$C$7)</x:f>
        <x:v>0</x:v>
      </x:c>
      <x:c r="BT55" s="34" t="n">
        <x:f>$B$11*(($A$1072)*$C55/$B$12*$B$7+(1-$A$1072)*$D55/$B$12*$C$7)</x:f>
        <x:v>0</x:v>
      </x:c>
      <x:c r="BU55" s="34" t="n">
        <x:f>$B$11*(($A$1073)*$C55/$B$12*$B$7+(1-$A$1073)*$D55/$B$12*$C$7)</x:f>
        <x:v>0</x:v>
      </x:c>
      <x:c r="BV55" s="34" t="n">
        <x:f>$B$11*(($A$1074)*$C55/$B$12*$B$7+(1-$A$1074)*$D55/$B$12*$C$7)</x:f>
        <x:v>0</x:v>
      </x:c>
      <x:c r="BW55" s="34" t="n">
        <x:f>$B$11*(($A$1075)*$C55/$B$12*$B$7+(1-$A$1075)*$D55/$B$12*$C$7)</x:f>
        <x:v>0</x:v>
      </x:c>
      <x:c r="BX55" s="34" t="n">
        <x:f>$B$11*(($A$1076)*$C55/$B$12*$B$7+(1-$A$1076)*$D55/$B$12*$C$7)</x:f>
        <x:v>0</x:v>
      </x:c>
      <x:c r="BY55" s="34" t="n">
        <x:f>$B$11*(($A$1077)*$C55/$B$12*$B$7+(1-$A$1077)*$D55/$B$12*$C$7)</x:f>
        <x:v>0</x:v>
      </x:c>
      <x:c r="BZ55" s="34" t="n">
        <x:f>$B$11*(($A$1078)*$C55/$B$12*$B$7+(1-$A$1078)*$D55/$B$12*$C$7)</x:f>
        <x:v>0</x:v>
      </x:c>
      <x:c r="CA55" s="34" t="n">
        <x:f>$B$11*(($A$1079)*$C55/$B$12*$B$7+(1-$A$1079)*$D55/$B$12*$C$7)</x:f>
        <x:v>0</x:v>
      </x:c>
      <x:c r="CB55" s="34" t="n">
        <x:f>$B$11*(($A$1080)*$C55/$B$12*$B$7+(1-$A$1080)*$D55/$B$12*$C$7)</x:f>
        <x:v>0</x:v>
      </x:c>
      <x:c r="CC55" s="34" t="n">
        <x:f>$B$11*(($A$1081)*$C55/$B$12*$B$7+(1-$A$1081)*$D55/$B$12*$C$7)</x:f>
        <x:v>0</x:v>
      </x:c>
    </x:row>
    <x:row r="56">
      <x:c r="A56" s="34" t="n">
        <x:v>32</x:v>
      </x:c>
      <x:c r="B56" s="39" t="n">
        <x:v>2.1300810982616487</x:v>
      </x:c>
      <x:c r="C56" s="1" t="n">
        <x:f>SUM(AM56:AV56)</x:f>
        <x:v>0</x:v>
      </x:c>
      <x:c r="D56" s="1" t="n">
        <x:f>SUM(AW56:BF56)</x:f>
        <x:v>0</x:v>
      </x:c>
      <x:c r="E56" s="17" t="n">
        <x:f>(1-C56/$B$12)*$B$8-C56/$B$12*$B$7</x:f>
        <x:v>0.05</x:v>
      </x:c>
      <x:c r="F56" s="17" t="n">
        <x:f>(1-D56/$B$12)*$C$8-D56/$B$12*$C$7</x:f>
        <x:v>0.09</x:v>
      </x:c>
      <x:c r="G56" s="32" t="n">
        <x:f>$B$11*($B$10*C56/$B$12*$B$7+(1-$B$10)*D56/$B$12*$C$7)</x:f>
        <x:v>0</x:v>
      </x:c>
      <x:c r="H56" s="17" t="n">
        <x:f>$B$10*E56+(1-$B$10)*F56</x:f>
        <x:v>0.07</x:v>
      </x:c>
      <x:c r="I56" s="34"/>
      <x:c r="J56" s="34"/>
      <x:c r="K56" s="34"/>
      <x:c r="L56" s="34"/>
      <x:c r="M56" s="34"/>
      <x:c r="N56" s="34"/>
      <x:c r="O56" s="34"/>
      <x:c r="P56" s="34"/>
      <x:c r="Q56" s="34"/>
      <x:c r="R56" s="39" t="n">
        <x:v>-0.9651251178341649</x:v>
      </x:c>
      <x:c r="S56" s="39" t="n">
        <x:v>-1.3594610785338137</x:v>
      </x:c>
      <x:c r="T56" s="39" t="n">
        <x:v>1.6153861933438638</x:v>
      </x:c>
      <x:c r="U56" s="39" t="n">
        <x:v>0.09923478506174836</x:v>
      </x:c>
      <x:c r="V56" s="39" t="n">
        <x:v>0.2849892105272793</x:v>
      </x:c>
      <x:c r="W56" s="39" t="n">
        <x:v>0.43396353201558735</x:v>
      </x:c>
      <x:c r="X56" s="39" t="n">
        <x:v>-1.5593275650961445</x:v>
      </x:c>
      <x:c r="Y56" s="39" t="n">
        <x:v>-1.5133665897484814</x:v>
      </x:c>
      <x:c r="Z56" s="39" t="n">
        <x:v>-0.6026987885990914</x:v>
      </x:c>
      <x:c r="AA56" s="39" t="n">
        <x:v>1.1938809979667997</x:v>
      </x:c>
      <x:c r="AB56" s="39" t="n">
        <x:v>-1.0175811506343273</x:v>
      </x:c>
      <x:c r="AC56" s="39" t="n">
        <x:v>0.5309883321916588</x:v>
      </x:c>
      <x:c r="AD56" s="39" t="n">
        <x:v>-0.7084990889488855</x:v>
      </x:c>
      <x:c r="AE56" s="39" t="n">
        <x:v>-0.29717095602156113</x:v>
      </x:c>
      <x:c r="AF56" s="39" t="n">
        <x:v>-0.6843082935202439</x:v>
      </x:c>
      <x:c r="AG56" s="39" t="n">
        <x:v>-1.0607742203189638</x:v>
      </x:c>
      <x:c r="AH56" s="39" t="n">
        <x:v>-0.19284446166334981</x:v>
      </x:c>
      <x:c r="AI56" s="39" t="n">
        <x:v>0.7160064132897678</x:v>
      </x:c>
      <x:c r="AJ56" s="39" t="n">
        <x:v>2.4976054130595826</x:v>
      </x:c>
      <x:c r="AK56" s="39" t="n">
        <x:v>-1.181905261297715</x:v>
      </x:c>
      <x:c r="AL56" s="34"/>
      <x:c r="AM56" s="34" t="n">
        <x:f>IF(SQRT($B$9)*$B56+SQRT(1-$B$9)*R56&lt;_xlfn.NORM.S.INV($B$6),1,0)</x:f>
        <x:v>0</x:v>
      </x:c>
      <x:c r="AN56" s="34" t="n">
        <x:f>IF(SQRT($B$9)*$B56+SQRT(1-$B$9)*S56&lt;_xlfn.NORM.S.INV($B$6),1,0)</x:f>
        <x:v>0</x:v>
      </x:c>
      <x:c r="AO56" s="34" t="n">
        <x:f>IF(SQRT($B$9)*$B56+SQRT(1-$B$9)*T56&lt;_xlfn.NORM.S.INV($B$6),1,0)</x:f>
        <x:v>0</x:v>
      </x:c>
      <x:c r="AP56" s="34" t="n">
        <x:f>IF(SQRT($B$9)*$B56+SQRT(1-$B$9)*U56&lt;_xlfn.NORM.S.INV($B$6),1,0)</x:f>
        <x:v>0</x:v>
      </x:c>
      <x:c r="AQ56" s="34" t="n">
        <x:f>IF(SQRT($B$9)*$B56+SQRT(1-$B$9)*V56&lt;_xlfn.NORM.S.INV($B$6),1,0)</x:f>
        <x:v>0</x:v>
      </x:c>
      <x:c r="AR56" s="34" t="n">
        <x:f>IF(SQRT($B$9)*$B56+SQRT(1-$B$9)*W56&lt;_xlfn.NORM.S.INV($B$6),1,0)</x:f>
        <x:v>0</x:v>
      </x:c>
      <x:c r="AS56" s="34" t="n">
        <x:f>IF(SQRT($B$9)*$B56+SQRT(1-$B$9)*X56&lt;_xlfn.NORM.S.INV($B$6),1,0)</x:f>
        <x:v>0</x:v>
      </x:c>
      <x:c r="AT56" s="34" t="n">
        <x:f>IF(SQRT($B$9)*$B56+SQRT(1-$B$9)*Y56&lt;_xlfn.NORM.S.INV($B$6),1,0)</x:f>
        <x:v>0</x:v>
      </x:c>
      <x:c r="AU56" s="34" t="n">
        <x:f>IF(SQRT($B$9)*$B56+SQRT(1-$B$9)*Z56&lt;_xlfn.NORM.S.INV($B$6),1,0)</x:f>
        <x:v>0</x:v>
      </x:c>
      <x:c r="AV56" s="34" t="n">
        <x:f>IF(SQRT($B$9)*$B56+SQRT(1-$B$9)*AA56&lt;_xlfn.NORM.S.INV($B$6),1,0)</x:f>
        <x:v>0</x:v>
      </x:c>
      <x:c r="AW56" s="34" t="n">
        <x:f>IF(SQRT($C$9)*$B56+SQRT(1-$C$9)*AB56&lt;_xlfn.NORM.S.INV($C$6),1,0)</x:f>
        <x:v>0</x:v>
      </x:c>
      <x:c r="AX56" s="34" t="n">
        <x:f>IF(SQRT($C$9)*$B56+SQRT(1-$C$9)*AC56&lt;_xlfn.NORM.S.INV($C$6),1,0)</x:f>
        <x:v>0</x:v>
      </x:c>
      <x:c r="AY56" s="34" t="n">
        <x:f>IF(SQRT($C$9)*$B56+SQRT(1-$C$9)*AD56&lt;_xlfn.NORM.S.INV($C$6),1,0)</x:f>
        <x:v>0</x:v>
      </x:c>
      <x:c r="AZ56" s="34" t="n">
        <x:f>IF(SQRT($C$9)*$B56+SQRT(1-$C$9)*AE56&lt;_xlfn.NORM.S.INV($C$6),1,0)</x:f>
        <x:v>0</x:v>
      </x:c>
      <x:c r="BA56" s="34" t="n">
        <x:f>IF(SQRT($C$9)*$B56+SQRT(1-$C$9)*AF56&lt;_xlfn.NORM.S.INV($C$6),1,0)</x:f>
        <x:v>0</x:v>
      </x:c>
      <x:c r="BB56" s="34" t="n">
        <x:f>IF(SQRT($C$9)*$B56+SQRT(1-$C$9)*AG56&lt;_xlfn.NORM.S.INV($C$6),1,0)</x:f>
        <x:v>0</x:v>
      </x:c>
      <x:c r="BC56" s="34" t="n">
        <x:f>IF(SQRT($C$9)*$B56+SQRT(1-$C$9)*AH56&lt;_xlfn.NORM.S.INV($C$6),1,0)</x:f>
        <x:v>0</x:v>
      </x:c>
      <x:c r="BD56" s="34" t="n">
        <x:f>IF(SQRT($C$9)*$B56+SQRT(1-$C$9)*AI56&lt;_xlfn.NORM.S.INV($C$6),1,0)</x:f>
        <x:v>0</x:v>
      </x:c>
      <x:c r="BE56" s="34" t="n">
        <x:f>IF(SQRT($C$9)*$B56+SQRT(1-$C$9)*AJ56&lt;_xlfn.NORM.S.INV($C$6),1,0)</x:f>
        <x:v>0</x:v>
      </x:c>
      <x:c r="BF56" s="34" t="n">
        <x:f>IF(SQRT($C$9)*$B56+SQRT(1-$C$9)*AK56&lt;_xlfn.NORM.S.INV($C$6),1,0)</x:f>
        <x:v>0</x:v>
      </x:c>
      <x:c r="BG56" s="34"/>
      <x:c r="BH56" s="34"/>
      <x:c r="BI56" s="34" t="n">
        <x:f>$B$11*(($A$1061)*$C56/$B$12*$B$7+(1-$A$1061)*$D56/$B$12*$C$7)</x:f>
        <x:v>0</x:v>
      </x:c>
      <x:c r="BJ56" s="34" t="n">
        <x:f>$B$11*(($A$1062)*$C56/$B$12*$B$7+(1-$A$1062)*$D56/$B$12*$C$7)</x:f>
        <x:v>0</x:v>
      </x:c>
      <x:c r="BK56" s="34" t="n">
        <x:f>$B$11*(($A$1063)*$C56/$B$12*$B$7+(1-$A$1063)*$D56/$B$12*$C$7)</x:f>
        <x:v>0</x:v>
      </x:c>
      <x:c r="BL56" s="34" t="n">
        <x:f>$B$11*(($A$1064)*$C56/$B$12*$B$7+(1-$A$1064)*$D56/$B$12*$C$7)</x:f>
        <x:v>0</x:v>
      </x:c>
      <x:c r="BM56" s="34" t="n">
        <x:f>$B$11*(($A$1065)*$C56/$B$12*$B$7+(1-$A$1065)*$D56/$B$12*$C$7)</x:f>
        <x:v>0</x:v>
      </x:c>
      <x:c r="BN56" s="34" t="n">
        <x:f>$B$11*(($A$1066)*$C56/$B$12*$B$7+(1-$A$1066)*$D56/$B$12*$C$7)</x:f>
        <x:v>0</x:v>
      </x:c>
      <x:c r="BO56" s="34" t="n">
        <x:f>$B$11*(($A$1067)*$C56/$B$12*$B$7+(1-$A$1067)*$D56/$B$12*$C$7)</x:f>
        <x:v>0</x:v>
      </x:c>
      <x:c r="BP56" s="34" t="n">
        <x:f>$B$11*(($A$1068)*$C56/$B$12*$B$7+(1-$A$1068)*$D56/$B$12*$C$7)</x:f>
        <x:v>0</x:v>
      </x:c>
      <x:c r="BQ56" s="34" t="n">
        <x:f>$B$11*(($A$1069)*$C56/$B$12*$B$7+(1-$A$1069)*$D56/$B$12*$C$7)</x:f>
        <x:v>0</x:v>
      </x:c>
      <x:c r="BR56" s="34" t="n">
        <x:f>$B$11*(($A$1070)*$C56/$B$12*$B$7+(1-$A$1070)*$D56/$B$12*$C$7)</x:f>
        <x:v>0</x:v>
      </x:c>
      <x:c r="BS56" s="34" t="n">
        <x:f>$B$11*(($A$1071)*$C56/$B$12*$B$7+(1-$A$1071)*$D56/$B$12*$C$7)</x:f>
        <x:v>0</x:v>
      </x:c>
      <x:c r="BT56" s="34" t="n">
        <x:f>$B$11*(($A$1072)*$C56/$B$12*$B$7+(1-$A$1072)*$D56/$B$12*$C$7)</x:f>
        <x:v>0</x:v>
      </x:c>
      <x:c r="BU56" s="34" t="n">
        <x:f>$B$11*(($A$1073)*$C56/$B$12*$B$7+(1-$A$1073)*$D56/$B$12*$C$7)</x:f>
        <x:v>0</x:v>
      </x:c>
      <x:c r="BV56" s="34" t="n">
        <x:f>$B$11*(($A$1074)*$C56/$B$12*$B$7+(1-$A$1074)*$D56/$B$12*$C$7)</x:f>
        <x:v>0</x:v>
      </x:c>
      <x:c r="BW56" s="34" t="n">
        <x:f>$B$11*(($A$1075)*$C56/$B$12*$B$7+(1-$A$1075)*$D56/$B$12*$C$7)</x:f>
        <x:v>0</x:v>
      </x:c>
      <x:c r="BX56" s="34" t="n">
        <x:f>$B$11*(($A$1076)*$C56/$B$12*$B$7+(1-$A$1076)*$D56/$B$12*$C$7)</x:f>
        <x:v>0</x:v>
      </x:c>
      <x:c r="BY56" s="34" t="n">
        <x:f>$B$11*(($A$1077)*$C56/$B$12*$B$7+(1-$A$1077)*$D56/$B$12*$C$7)</x:f>
        <x:v>0</x:v>
      </x:c>
      <x:c r="BZ56" s="34" t="n">
        <x:f>$B$11*(($A$1078)*$C56/$B$12*$B$7+(1-$A$1078)*$D56/$B$12*$C$7)</x:f>
        <x:v>0</x:v>
      </x:c>
      <x:c r="CA56" s="34" t="n">
        <x:f>$B$11*(($A$1079)*$C56/$B$12*$B$7+(1-$A$1079)*$D56/$B$12*$C$7)</x:f>
        <x:v>0</x:v>
      </x:c>
      <x:c r="CB56" s="34" t="n">
        <x:f>$B$11*(($A$1080)*$C56/$B$12*$B$7+(1-$A$1080)*$D56/$B$12*$C$7)</x:f>
        <x:v>0</x:v>
      </x:c>
      <x:c r="CC56" s="34" t="n">
        <x:f>$B$11*(($A$1081)*$C56/$B$12*$B$7+(1-$A$1081)*$D56/$B$12*$C$7)</x:f>
        <x:v>0</x:v>
      </x:c>
    </x:row>
    <x:row r="57">
      <x:c r="A57" s="34" t="n">
        <x:v>33</x:v>
      </x:c>
      <x:c r="B57" s="39" t="n">
        <x:v>-0.6947727017472229</x:v>
      </x:c>
      <x:c r="C57" s="1" t="n">
        <x:f>SUM(AM57:AV57)</x:f>
        <x:v>0</x:v>
      </x:c>
      <x:c r="D57" s="1" t="n">
        <x:f>SUM(AW57:BF57)</x:f>
        <x:v>0</x:v>
      </x:c>
      <x:c r="E57" s="17" t="n">
        <x:f>(1-C57/$B$12)*$B$8-C57/$B$12*$B$7</x:f>
        <x:v>0.05</x:v>
      </x:c>
      <x:c r="F57" s="17" t="n">
        <x:f>(1-D57/$B$12)*$C$8-D57/$B$12*$C$7</x:f>
        <x:v>0.09</x:v>
      </x:c>
      <x:c r="G57" s="32" t="n">
        <x:f>$B$11*($B$10*C57/$B$12*$B$7+(1-$B$10)*D57/$B$12*$C$7)</x:f>
        <x:v>0</x:v>
      </x:c>
      <x:c r="H57" s="17" t="n">
        <x:f>$B$10*E57+(1-$B$10)*F57</x:f>
        <x:v>0.07</x:v>
      </x:c>
      <x:c r="I57" s="34"/>
      <x:c r="J57" s="34"/>
      <x:c r="K57" s="34"/>
      <x:c r="L57" s="34"/>
      <x:c r="M57" s="34"/>
      <x:c r="N57" s="34"/>
      <x:c r="O57" s="34"/>
      <x:c r="P57" s="34"/>
      <x:c r="Q57" s="34"/>
      <x:c r="R57" s="39" t="n">
        <x:v>-1.518877129306954</x:v>
      </x:c>
      <x:c r="S57" s="39" t="n">
        <x:v>2.323599399115426</x:v>
      </x:c>
      <x:c r="T57" s="39" t="n">
        <x:v>3.057846785239275</x:v>
      </x:c>
      <x:c r="U57" s="39" t="n">
        <x:v>-0.8898916496395007</x:v>
      </x:c>
      <x:c r="V57" s="39" t="n">
        <x:v>-0.6809033866425159</x:v>
      </x:c>
      <x:c r="W57" s="39" t="n">
        <x:v>-0.04632452080922942</x:v>
      </x:c>
      <x:c r="X57" s="39" t="n">
        <x:v>-0.4850199272186941</x:v>
      </x:c>
      <x:c r="Y57" s="39" t="n">
        <x:v>-0.22231060870625194</x:v>
      </x:c>
      <x:c r="Z57" s="39" t="n">
        <x:v>0.4890632499187633</x:v>
      </x:c>
      <x:c r="AA57" s="39" t="n">
        <x:v>0.16172957011621675</x:v>
      </x:c>
      <x:c r="AB57" s="39" t="n">
        <x:v>-0.8559091479083452</x:v>
      </x:c>
      <x:c r="AC57" s="39" t="n">
        <x:v>0.29246405992430263</x:v>
      </x:c>
      <x:c r="AD57" s="39" t="n">
        <x:v>0.21620163311272875</x:v>
      </x:c>
      <x:c r="AE57" s="39" t="n">
        <x:v>1.3004173391701879</x:v>
      </x:c>
      <x:c r="AF57" s="39" t="n">
        <x:v>0.7081984143801654</x:v>
      </x:c>
      <x:c r="AG57" s="39" t="n">
        <x:v>0.5259083304981322</x:v>
      </x:c>
      <x:c r="AH57" s="39" t="n">
        <x:v>-0.7872145515194935</x:v>
      </x:c>
      <x:c r="AI57" s="39" t="n">
        <x:v>-0.7833442004241198</x:v>
      </x:c>
      <x:c r="AJ57" s="39" t="n">
        <x:v>0.9830880575946914</x:v>
      </x:c>
      <x:c r="AK57" s="39" t="n">
        <x:v>0.35588543138731416</x:v>
      </x:c>
      <x:c r="AL57" s="34"/>
      <x:c r="AM57" s="34" t="n">
        <x:f>IF(SQRT($B$9)*$B57+SQRT(1-$B$9)*R57&lt;_xlfn.NORM.S.INV($B$6),1,0)</x:f>
        <x:v>0</x:v>
      </x:c>
      <x:c r="AN57" s="34" t="n">
        <x:f>IF(SQRT($B$9)*$B57+SQRT(1-$B$9)*S57&lt;_xlfn.NORM.S.INV($B$6),1,0)</x:f>
        <x:v>0</x:v>
      </x:c>
      <x:c r="AO57" s="34" t="n">
        <x:f>IF(SQRT($B$9)*$B57+SQRT(1-$B$9)*T57&lt;_xlfn.NORM.S.INV($B$6),1,0)</x:f>
        <x:v>0</x:v>
      </x:c>
      <x:c r="AP57" s="34" t="n">
        <x:f>IF(SQRT($B$9)*$B57+SQRT(1-$B$9)*U57&lt;_xlfn.NORM.S.INV($B$6),1,0)</x:f>
        <x:v>0</x:v>
      </x:c>
      <x:c r="AQ57" s="34" t="n">
        <x:f>IF(SQRT($B$9)*$B57+SQRT(1-$B$9)*V57&lt;_xlfn.NORM.S.INV($B$6),1,0)</x:f>
        <x:v>0</x:v>
      </x:c>
      <x:c r="AR57" s="34" t="n">
        <x:f>IF(SQRT($B$9)*$B57+SQRT(1-$B$9)*W57&lt;_xlfn.NORM.S.INV($B$6),1,0)</x:f>
        <x:v>0</x:v>
      </x:c>
      <x:c r="AS57" s="34" t="n">
        <x:f>IF(SQRT($B$9)*$B57+SQRT(1-$B$9)*X57&lt;_xlfn.NORM.S.INV($B$6),1,0)</x:f>
        <x:v>0</x:v>
      </x:c>
      <x:c r="AT57" s="34" t="n">
        <x:f>IF(SQRT($B$9)*$B57+SQRT(1-$B$9)*Y57&lt;_xlfn.NORM.S.INV($B$6),1,0)</x:f>
        <x:v>0</x:v>
      </x:c>
      <x:c r="AU57" s="34" t="n">
        <x:f>IF(SQRT($B$9)*$B57+SQRT(1-$B$9)*Z57&lt;_xlfn.NORM.S.INV($B$6),1,0)</x:f>
        <x:v>0</x:v>
      </x:c>
      <x:c r="AV57" s="34" t="n">
        <x:f>IF(SQRT($B$9)*$B57+SQRT(1-$B$9)*AA57&lt;_xlfn.NORM.S.INV($B$6),1,0)</x:f>
        <x:v>0</x:v>
      </x:c>
      <x:c r="AW57" s="34" t="n">
        <x:f>IF(SQRT($C$9)*$B57+SQRT(1-$C$9)*AB57&lt;_xlfn.NORM.S.INV($C$6),1,0)</x:f>
        <x:v>0</x:v>
      </x:c>
      <x:c r="AX57" s="34" t="n">
        <x:f>IF(SQRT($C$9)*$B57+SQRT(1-$C$9)*AC57&lt;_xlfn.NORM.S.INV($C$6),1,0)</x:f>
        <x:v>0</x:v>
      </x:c>
      <x:c r="AY57" s="34" t="n">
        <x:f>IF(SQRT($C$9)*$B57+SQRT(1-$C$9)*AD57&lt;_xlfn.NORM.S.INV($C$6),1,0)</x:f>
        <x:v>0</x:v>
      </x:c>
      <x:c r="AZ57" s="34" t="n">
        <x:f>IF(SQRT($C$9)*$B57+SQRT(1-$C$9)*AE57&lt;_xlfn.NORM.S.INV($C$6),1,0)</x:f>
        <x:v>0</x:v>
      </x:c>
      <x:c r="BA57" s="34" t="n">
        <x:f>IF(SQRT($C$9)*$B57+SQRT(1-$C$9)*AF57&lt;_xlfn.NORM.S.INV($C$6),1,0)</x:f>
        <x:v>0</x:v>
      </x:c>
      <x:c r="BB57" s="34" t="n">
        <x:f>IF(SQRT($C$9)*$B57+SQRT(1-$C$9)*AG57&lt;_xlfn.NORM.S.INV($C$6),1,0)</x:f>
        <x:v>0</x:v>
      </x:c>
      <x:c r="BC57" s="34" t="n">
        <x:f>IF(SQRT($C$9)*$B57+SQRT(1-$C$9)*AH57&lt;_xlfn.NORM.S.INV($C$6),1,0)</x:f>
        <x:v>0</x:v>
      </x:c>
      <x:c r="BD57" s="34" t="n">
        <x:f>IF(SQRT($C$9)*$B57+SQRT(1-$C$9)*AI57&lt;_xlfn.NORM.S.INV($C$6),1,0)</x:f>
        <x:v>0</x:v>
      </x:c>
      <x:c r="BE57" s="34" t="n">
        <x:f>IF(SQRT($C$9)*$B57+SQRT(1-$C$9)*AJ57&lt;_xlfn.NORM.S.INV($C$6),1,0)</x:f>
        <x:v>0</x:v>
      </x:c>
      <x:c r="BF57" s="34" t="n">
        <x:f>IF(SQRT($C$9)*$B57+SQRT(1-$C$9)*AK57&lt;_xlfn.NORM.S.INV($C$6),1,0)</x:f>
        <x:v>0</x:v>
      </x:c>
      <x:c r="BG57" s="34"/>
      <x:c r="BH57" s="34"/>
      <x:c r="BI57" s="34" t="n">
        <x:f>$B$11*(($A$1061)*$C57/$B$12*$B$7+(1-$A$1061)*$D57/$B$12*$C$7)</x:f>
        <x:v>0</x:v>
      </x:c>
      <x:c r="BJ57" s="34" t="n">
        <x:f>$B$11*(($A$1062)*$C57/$B$12*$B$7+(1-$A$1062)*$D57/$B$12*$C$7)</x:f>
        <x:v>0</x:v>
      </x:c>
      <x:c r="BK57" s="34" t="n">
        <x:f>$B$11*(($A$1063)*$C57/$B$12*$B$7+(1-$A$1063)*$D57/$B$12*$C$7)</x:f>
        <x:v>0</x:v>
      </x:c>
      <x:c r="BL57" s="34" t="n">
        <x:f>$B$11*(($A$1064)*$C57/$B$12*$B$7+(1-$A$1064)*$D57/$B$12*$C$7)</x:f>
        <x:v>0</x:v>
      </x:c>
      <x:c r="BM57" s="34" t="n">
        <x:f>$B$11*(($A$1065)*$C57/$B$12*$B$7+(1-$A$1065)*$D57/$B$12*$C$7)</x:f>
        <x:v>0</x:v>
      </x:c>
      <x:c r="BN57" s="34" t="n">
        <x:f>$B$11*(($A$1066)*$C57/$B$12*$B$7+(1-$A$1066)*$D57/$B$12*$C$7)</x:f>
        <x:v>0</x:v>
      </x:c>
      <x:c r="BO57" s="34" t="n">
        <x:f>$B$11*(($A$1067)*$C57/$B$12*$B$7+(1-$A$1067)*$D57/$B$12*$C$7)</x:f>
        <x:v>0</x:v>
      </x:c>
      <x:c r="BP57" s="34" t="n">
        <x:f>$B$11*(($A$1068)*$C57/$B$12*$B$7+(1-$A$1068)*$D57/$B$12*$C$7)</x:f>
        <x:v>0</x:v>
      </x:c>
      <x:c r="BQ57" s="34" t="n">
        <x:f>$B$11*(($A$1069)*$C57/$B$12*$B$7+(1-$A$1069)*$D57/$B$12*$C$7)</x:f>
        <x:v>0</x:v>
      </x:c>
      <x:c r="BR57" s="34" t="n">
        <x:f>$B$11*(($A$1070)*$C57/$B$12*$B$7+(1-$A$1070)*$D57/$B$12*$C$7)</x:f>
        <x:v>0</x:v>
      </x:c>
      <x:c r="BS57" s="34" t="n">
        <x:f>$B$11*(($A$1071)*$C57/$B$12*$B$7+(1-$A$1071)*$D57/$B$12*$C$7)</x:f>
        <x:v>0</x:v>
      </x:c>
      <x:c r="BT57" s="34" t="n">
        <x:f>$B$11*(($A$1072)*$C57/$B$12*$B$7+(1-$A$1072)*$D57/$B$12*$C$7)</x:f>
        <x:v>0</x:v>
      </x:c>
      <x:c r="BU57" s="34" t="n">
        <x:f>$B$11*(($A$1073)*$C57/$B$12*$B$7+(1-$A$1073)*$D57/$B$12*$C$7)</x:f>
        <x:v>0</x:v>
      </x:c>
      <x:c r="BV57" s="34" t="n">
        <x:f>$B$11*(($A$1074)*$C57/$B$12*$B$7+(1-$A$1074)*$D57/$B$12*$C$7)</x:f>
        <x:v>0</x:v>
      </x:c>
      <x:c r="BW57" s="34" t="n">
        <x:f>$B$11*(($A$1075)*$C57/$B$12*$B$7+(1-$A$1075)*$D57/$B$12*$C$7)</x:f>
        <x:v>0</x:v>
      </x:c>
      <x:c r="BX57" s="34" t="n">
        <x:f>$B$11*(($A$1076)*$C57/$B$12*$B$7+(1-$A$1076)*$D57/$B$12*$C$7)</x:f>
        <x:v>0</x:v>
      </x:c>
      <x:c r="BY57" s="34" t="n">
        <x:f>$B$11*(($A$1077)*$C57/$B$12*$B$7+(1-$A$1077)*$D57/$B$12*$C$7)</x:f>
        <x:v>0</x:v>
      </x:c>
      <x:c r="BZ57" s="34" t="n">
        <x:f>$B$11*(($A$1078)*$C57/$B$12*$B$7+(1-$A$1078)*$D57/$B$12*$C$7)</x:f>
        <x:v>0</x:v>
      </x:c>
      <x:c r="CA57" s="34" t="n">
        <x:f>$B$11*(($A$1079)*$C57/$B$12*$B$7+(1-$A$1079)*$D57/$B$12*$C$7)</x:f>
        <x:v>0</x:v>
      </x:c>
      <x:c r="CB57" s="34" t="n">
        <x:f>$B$11*(($A$1080)*$C57/$B$12*$B$7+(1-$A$1080)*$D57/$B$12*$C$7)</x:f>
        <x:v>0</x:v>
      </x:c>
      <x:c r="CC57" s="34" t="n">
        <x:f>$B$11*(($A$1081)*$C57/$B$12*$B$7+(1-$A$1081)*$D57/$B$12*$C$7)</x:f>
        <x:v>0</x:v>
      </x:c>
    </x:row>
    <x:row r="58">
      <x:c r="A58" s="34" t="n">
        <x:v>34</x:v>
      </x:c>
      <x:c r="B58" s="39" t="n">
        <x:v>-0.043629651517408066</x:v>
      </x:c>
      <x:c r="C58" s="1" t="n">
        <x:f>SUM(AM58:AV58)</x:f>
        <x:v>0</x:v>
      </x:c>
      <x:c r="D58" s="1" t="n">
        <x:f>SUM(AW58:BF58)</x:f>
        <x:v>0</x:v>
      </x:c>
      <x:c r="E58" s="17" t="n">
        <x:f>(1-C58/$B$12)*$B$8-C58/$B$12*$B$7</x:f>
        <x:v>0.05</x:v>
      </x:c>
      <x:c r="F58" s="17" t="n">
        <x:f>(1-D58/$B$12)*$C$8-D58/$B$12*$C$7</x:f>
        <x:v>0.09</x:v>
      </x:c>
      <x:c r="G58" s="32" t="n">
        <x:f>$B$11*($B$10*C58/$B$12*$B$7+(1-$B$10)*D58/$B$12*$C$7)</x:f>
        <x:v>0</x:v>
      </x:c>
      <x:c r="H58" s="17" t="n">
        <x:f>$B$10*E58+(1-$B$10)*F58</x:f>
        <x:v>0.07</x:v>
      </x:c>
      <x:c r="I58" s="34"/>
      <x:c r="J58" s="34"/>
      <x:c r="K58" s="34"/>
      <x:c r="L58" s="34"/>
      <x:c r="M58" s="34"/>
      <x:c r="N58" s="34"/>
      <x:c r="O58" s="34"/>
      <x:c r="P58" s="34"/>
      <x:c r="Q58" s="34"/>
      <x:c r="R58" s="39" t="n">
        <x:v>0.0034531871797543836</x:v>
      </x:c>
      <x:c r="S58" s="39" t="n">
        <x:v>1.1402581631140905</x:v>
      </x:c>
      <x:c r="T58" s="39" t="n">
        <x:v>1.0546793226956308</x:v>
      </x:c>
      <x:c r="U58" s="39" t="n">
        <x:v>-1.3700971779085978</x:v>
      </x:c>
      <x:c r="V58" s="39" t="n">
        <x:v>1.0166147134897607</x:v>
      </x:c>
      <x:c r="W58" s="39" t="n">
        <x:v>-0.6368896847991746</x:v>
      </x:c>
      <x:c r="X58" s="39" t="n">
        <x:v>0.5975103415160581</x:v>
      </x:c>
      <x:c r="Y58" s="39" t="n">
        <x:v>0.5924125185188942</x:v>
      </x:c>
      <x:c r="Z58" s="39" t="n">
        <x:v>1.8788861599230104</x:v>
      </x:c>
      <x:c r="AA58" s="39" t="n">
        <x:v>-1.1648349706838919</x:v>
      </x:c>
      <x:c r="AB58" s="39" t="n">
        <x:v>1.3768767460568179</x:v>
      </x:c>
      <x:c r="AC58" s="39" t="n">
        <x:v>0.5853293720328309</x:v>
      </x:c>
      <x:c r="AD58" s="39" t="n">
        <x:v>-0.09906694047141948</x:v>
      </x:c>
      <x:c r="AE58" s="39" t="n">
        <x:v>0.03318274416762114</x:v>
      </x:c>
      <x:c r="AF58" s="39" t="n">
        <x:v>0.9073900022772275</x:v>
      </x:c>
      <x:c r="AG58" s="39" t="n">
        <x:v>-0.12570499507189137</x:v>
      </x:c>
      <x:c r="AH58" s="39" t="n">
        <x:v>0.6839228612833704</x:v>
      </x:c>
      <x:c r="AI58" s="39" t="n">
        <x:v>-0.6778848236563059</x:v>
      </x:c>
      <x:c r="AJ58" s="39" t="n">
        <x:v>1.4046094786197796</x:v>
      </x:c>
      <x:c r="AK58" s="39" t="n">
        <x:v>-0.7335837558190502</x:v>
      </x:c>
      <x:c r="AL58" s="34"/>
      <x:c r="AM58" s="34" t="n">
        <x:f>IF(SQRT($B$9)*$B58+SQRT(1-$B$9)*R58&lt;_xlfn.NORM.S.INV($B$6),1,0)</x:f>
        <x:v>0</x:v>
      </x:c>
      <x:c r="AN58" s="34" t="n">
        <x:f>IF(SQRT($B$9)*$B58+SQRT(1-$B$9)*S58&lt;_xlfn.NORM.S.INV($B$6),1,0)</x:f>
        <x:v>0</x:v>
      </x:c>
      <x:c r="AO58" s="34" t="n">
        <x:f>IF(SQRT($B$9)*$B58+SQRT(1-$B$9)*T58&lt;_xlfn.NORM.S.INV($B$6),1,0)</x:f>
        <x:v>0</x:v>
      </x:c>
      <x:c r="AP58" s="34" t="n">
        <x:f>IF(SQRT($B$9)*$B58+SQRT(1-$B$9)*U58&lt;_xlfn.NORM.S.INV($B$6),1,0)</x:f>
        <x:v>0</x:v>
      </x:c>
      <x:c r="AQ58" s="34" t="n">
        <x:f>IF(SQRT($B$9)*$B58+SQRT(1-$B$9)*V58&lt;_xlfn.NORM.S.INV($B$6),1,0)</x:f>
        <x:v>0</x:v>
      </x:c>
      <x:c r="AR58" s="34" t="n">
        <x:f>IF(SQRT($B$9)*$B58+SQRT(1-$B$9)*W58&lt;_xlfn.NORM.S.INV($B$6),1,0)</x:f>
        <x:v>0</x:v>
      </x:c>
      <x:c r="AS58" s="34" t="n">
        <x:f>IF(SQRT($B$9)*$B58+SQRT(1-$B$9)*X58&lt;_xlfn.NORM.S.INV($B$6),1,0)</x:f>
        <x:v>0</x:v>
      </x:c>
      <x:c r="AT58" s="34" t="n">
        <x:f>IF(SQRT($B$9)*$B58+SQRT(1-$B$9)*Y58&lt;_xlfn.NORM.S.INV($B$6),1,0)</x:f>
        <x:v>0</x:v>
      </x:c>
      <x:c r="AU58" s="34" t="n">
        <x:f>IF(SQRT($B$9)*$B58+SQRT(1-$B$9)*Z58&lt;_xlfn.NORM.S.INV($B$6),1,0)</x:f>
        <x:v>0</x:v>
      </x:c>
      <x:c r="AV58" s="34" t="n">
        <x:f>IF(SQRT($B$9)*$B58+SQRT(1-$B$9)*AA58&lt;_xlfn.NORM.S.INV($B$6),1,0)</x:f>
        <x:v>0</x:v>
      </x:c>
      <x:c r="AW58" s="34" t="n">
        <x:f>IF(SQRT($C$9)*$B58+SQRT(1-$C$9)*AB58&lt;_xlfn.NORM.S.INV($C$6),1,0)</x:f>
        <x:v>0</x:v>
      </x:c>
      <x:c r="AX58" s="34" t="n">
        <x:f>IF(SQRT($C$9)*$B58+SQRT(1-$C$9)*AC58&lt;_xlfn.NORM.S.INV($C$6),1,0)</x:f>
        <x:v>0</x:v>
      </x:c>
      <x:c r="AY58" s="34" t="n">
        <x:f>IF(SQRT($C$9)*$B58+SQRT(1-$C$9)*AD58&lt;_xlfn.NORM.S.INV($C$6),1,0)</x:f>
        <x:v>0</x:v>
      </x:c>
      <x:c r="AZ58" s="34" t="n">
        <x:f>IF(SQRT($C$9)*$B58+SQRT(1-$C$9)*AE58&lt;_xlfn.NORM.S.INV($C$6),1,0)</x:f>
        <x:v>0</x:v>
      </x:c>
      <x:c r="BA58" s="34" t="n">
        <x:f>IF(SQRT($C$9)*$B58+SQRT(1-$C$9)*AF58&lt;_xlfn.NORM.S.INV($C$6),1,0)</x:f>
        <x:v>0</x:v>
      </x:c>
      <x:c r="BB58" s="34" t="n">
        <x:f>IF(SQRT($C$9)*$B58+SQRT(1-$C$9)*AG58&lt;_xlfn.NORM.S.INV($C$6),1,0)</x:f>
        <x:v>0</x:v>
      </x:c>
      <x:c r="BC58" s="34" t="n">
        <x:f>IF(SQRT($C$9)*$B58+SQRT(1-$C$9)*AH58&lt;_xlfn.NORM.S.INV($C$6),1,0)</x:f>
        <x:v>0</x:v>
      </x:c>
      <x:c r="BD58" s="34" t="n">
        <x:f>IF(SQRT($C$9)*$B58+SQRT(1-$C$9)*AI58&lt;_xlfn.NORM.S.INV($C$6),1,0)</x:f>
        <x:v>0</x:v>
      </x:c>
      <x:c r="BE58" s="34" t="n">
        <x:f>IF(SQRT($C$9)*$B58+SQRT(1-$C$9)*AJ58&lt;_xlfn.NORM.S.INV($C$6),1,0)</x:f>
        <x:v>0</x:v>
      </x:c>
      <x:c r="BF58" s="34" t="n">
        <x:f>IF(SQRT($C$9)*$B58+SQRT(1-$C$9)*AK58&lt;_xlfn.NORM.S.INV($C$6),1,0)</x:f>
        <x:v>0</x:v>
      </x:c>
      <x:c r="BG58" s="34"/>
      <x:c r="BH58" s="34"/>
      <x:c r="BI58" s="34" t="n">
        <x:f>$B$11*(($A$1061)*$C58/$B$12*$B$7+(1-$A$1061)*$D58/$B$12*$C$7)</x:f>
        <x:v>0</x:v>
      </x:c>
      <x:c r="BJ58" s="34" t="n">
        <x:f>$B$11*(($A$1062)*$C58/$B$12*$B$7+(1-$A$1062)*$D58/$B$12*$C$7)</x:f>
        <x:v>0</x:v>
      </x:c>
      <x:c r="BK58" s="34" t="n">
        <x:f>$B$11*(($A$1063)*$C58/$B$12*$B$7+(1-$A$1063)*$D58/$B$12*$C$7)</x:f>
        <x:v>0</x:v>
      </x:c>
      <x:c r="BL58" s="34" t="n">
        <x:f>$B$11*(($A$1064)*$C58/$B$12*$B$7+(1-$A$1064)*$D58/$B$12*$C$7)</x:f>
        <x:v>0</x:v>
      </x:c>
      <x:c r="BM58" s="34" t="n">
        <x:f>$B$11*(($A$1065)*$C58/$B$12*$B$7+(1-$A$1065)*$D58/$B$12*$C$7)</x:f>
        <x:v>0</x:v>
      </x:c>
      <x:c r="BN58" s="34" t="n">
        <x:f>$B$11*(($A$1066)*$C58/$B$12*$B$7+(1-$A$1066)*$D58/$B$12*$C$7)</x:f>
        <x:v>0</x:v>
      </x:c>
      <x:c r="BO58" s="34" t="n">
        <x:f>$B$11*(($A$1067)*$C58/$B$12*$B$7+(1-$A$1067)*$D58/$B$12*$C$7)</x:f>
        <x:v>0</x:v>
      </x:c>
      <x:c r="BP58" s="34" t="n">
        <x:f>$B$11*(($A$1068)*$C58/$B$12*$B$7+(1-$A$1068)*$D58/$B$12*$C$7)</x:f>
        <x:v>0</x:v>
      </x:c>
      <x:c r="BQ58" s="34" t="n">
        <x:f>$B$11*(($A$1069)*$C58/$B$12*$B$7+(1-$A$1069)*$D58/$B$12*$C$7)</x:f>
        <x:v>0</x:v>
      </x:c>
      <x:c r="BR58" s="34" t="n">
        <x:f>$B$11*(($A$1070)*$C58/$B$12*$B$7+(1-$A$1070)*$D58/$B$12*$C$7)</x:f>
        <x:v>0</x:v>
      </x:c>
      <x:c r="BS58" s="34" t="n">
        <x:f>$B$11*(($A$1071)*$C58/$B$12*$B$7+(1-$A$1071)*$D58/$B$12*$C$7)</x:f>
        <x:v>0</x:v>
      </x:c>
      <x:c r="BT58" s="34" t="n">
        <x:f>$B$11*(($A$1072)*$C58/$B$12*$B$7+(1-$A$1072)*$D58/$B$12*$C$7)</x:f>
        <x:v>0</x:v>
      </x:c>
      <x:c r="BU58" s="34" t="n">
        <x:f>$B$11*(($A$1073)*$C58/$B$12*$B$7+(1-$A$1073)*$D58/$B$12*$C$7)</x:f>
        <x:v>0</x:v>
      </x:c>
      <x:c r="BV58" s="34" t="n">
        <x:f>$B$11*(($A$1074)*$C58/$B$12*$B$7+(1-$A$1074)*$D58/$B$12*$C$7)</x:f>
        <x:v>0</x:v>
      </x:c>
      <x:c r="BW58" s="34" t="n">
        <x:f>$B$11*(($A$1075)*$C58/$B$12*$B$7+(1-$A$1075)*$D58/$B$12*$C$7)</x:f>
        <x:v>0</x:v>
      </x:c>
      <x:c r="BX58" s="34" t="n">
        <x:f>$B$11*(($A$1076)*$C58/$B$12*$B$7+(1-$A$1076)*$D58/$B$12*$C$7)</x:f>
        <x:v>0</x:v>
      </x:c>
      <x:c r="BY58" s="34" t="n">
        <x:f>$B$11*(($A$1077)*$C58/$B$12*$B$7+(1-$A$1077)*$D58/$B$12*$C$7)</x:f>
        <x:v>0</x:v>
      </x:c>
      <x:c r="BZ58" s="34" t="n">
        <x:f>$B$11*(($A$1078)*$C58/$B$12*$B$7+(1-$A$1078)*$D58/$B$12*$C$7)</x:f>
        <x:v>0</x:v>
      </x:c>
      <x:c r="CA58" s="34" t="n">
        <x:f>$B$11*(($A$1079)*$C58/$B$12*$B$7+(1-$A$1079)*$D58/$B$12*$C$7)</x:f>
        <x:v>0</x:v>
      </x:c>
      <x:c r="CB58" s="34" t="n">
        <x:f>$B$11*(($A$1080)*$C58/$B$12*$B$7+(1-$A$1080)*$D58/$B$12*$C$7)</x:f>
        <x:v>0</x:v>
      </x:c>
      <x:c r="CC58" s="34" t="n">
        <x:f>$B$11*(($A$1081)*$C58/$B$12*$B$7+(1-$A$1081)*$D58/$B$12*$C$7)</x:f>
        <x:v>0</x:v>
      </x:c>
    </x:row>
    <x:row r="59">
      <x:c r="A59" s="34" t="n">
        <x:v>35</x:v>
      </x:c>
      <x:c r="B59" s="39" t="n">
        <x:v>0.7125773196823865</x:v>
      </x:c>
      <x:c r="C59" s="1" t="n">
        <x:f>SUM(AM59:AV59)</x:f>
        <x:v>0</x:v>
      </x:c>
      <x:c r="D59" s="1" t="n">
        <x:f>SUM(AW59:BF59)</x:f>
        <x:v>0</x:v>
      </x:c>
      <x:c r="E59" s="17" t="n">
        <x:f>(1-C59/$B$12)*$B$8-C59/$B$12*$B$7</x:f>
        <x:v>0.05</x:v>
      </x:c>
      <x:c r="F59" s="17" t="n">
        <x:f>(1-D59/$B$12)*$C$8-D59/$B$12*$C$7</x:f>
        <x:v>0.09</x:v>
      </x:c>
      <x:c r="G59" s="32" t="n">
        <x:f>$B$11*($B$10*C59/$B$12*$B$7+(1-$B$10)*D59/$B$12*$C$7)</x:f>
        <x:v>0</x:v>
      </x:c>
      <x:c r="H59" s="17" t="n">
        <x:f>$B$10*E59+(1-$B$10)*F59</x:f>
        <x:v>0.07</x:v>
      </x:c>
      <x:c r="I59" s="34"/>
      <x:c r="J59" s="34"/>
      <x:c r="K59" s="34"/>
      <x:c r="L59" s="34"/>
      <x:c r="M59" s="34"/>
      <x:c r="N59" s="34"/>
      <x:c r="O59" s="34"/>
      <x:c r="P59" s="34"/>
      <x:c r="Q59" s="34"/>
      <x:c r="R59" s="39" t="n">
        <x:v>-1.199554033051324</x:v>
      </x:c>
      <x:c r="S59" s="39" t="n">
        <x:v>-1.5933549243971703</x:v>
      </x:c>
      <x:c r="T59" s="39" t="n">
        <x:v>0.24767557201448148</x:v>
      </x:c>
      <x:c r="U59" s="39" t="n">
        <x:v>-1.70747127528486</x:v>
      </x:c>
      <x:c r="V59" s="39" t="n">
        <x:v>-0.149611568440607</x:v>
      </x:c>
      <x:c r="W59" s="39" t="n">
        <x:v>-0.5239698921575736</x:v>
      </x:c>
      <x:c r="X59" s="39" t="n">
        <x:v>-1.7433418135618526</x:v>
      </x:c>
      <x:c r="Y59" s="39" t="n">
        <x:v>0.7490077777717908</x:v>
      </x:c>
      <x:c r="Z59" s="39" t="n">
        <x:v>1.1195244564621567</x:v>
      </x:c>
      <x:c r="AA59" s="39" t="n">
        <x:v>-0.1748006215416516</x:v>
      </x:c>
      <x:c r="AB59" s="39" t="n">
        <x:v>-0.785725157726123</x:v>
      </x:c>
      <x:c r="AC59" s="39" t="n">
        <x:v>0.8194802006638242</x:v>
      </x:c>
      <x:c r="AD59" s="39" t="n">
        <x:v>-0.20604469118750351</x:v>
      </x:c>
      <x:c r="AE59" s="39" t="n">
        <x:v>0.1922729182434674</x:v>
      </x:c>
      <x:c r="AF59" s="39" t="n">
        <x:v>0.0033548485704795296</x:v>
      </x:c>
      <x:c r="AG59" s="39" t="n">
        <x:v>0.317351457985209</x:v>
      </x:c>
      <x:c r="AH59" s="39" t="n">
        <x:v>0.15871170483957442</x:v>
      </x:c>
      <x:c r="AI59" s="39" t="n">
        <x:v>-0.28815427283300626</x:v>
      </x:c>
      <x:c r="AJ59" s="39" t="n">
        <x:v>0.820166649965481</x:v>
      </x:c>
      <x:c r="AK59" s="39" t="n">
        <x:v>-0.5785428610685439</x:v>
      </x:c>
      <x:c r="AL59" s="34"/>
      <x:c r="AM59" s="34" t="n">
        <x:f>IF(SQRT($B$9)*$B59+SQRT(1-$B$9)*R59&lt;_xlfn.NORM.S.INV($B$6),1,0)</x:f>
        <x:v>0</x:v>
      </x:c>
      <x:c r="AN59" s="34" t="n">
        <x:f>IF(SQRT($B$9)*$B59+SQRT(1-$B$9)*S59&lt;_xlfn.NORM.S.INV($B$6),1,0)</x:f>
        <x:v>0</x:v>
      </x:c>
      <x:c r="AO59" s="34" t="n">
        <x:f>IF(SQRT($B$9)*$B59+SQRT(1-$B$9)*T59&lt;_xlfn.NORM.S.INV($B$6),1,0)</x:f>
        <x:v>0</x:v>
      </x:c>
      <x:c r="AP59" s="34" t="n">
        <x:f>IF(SQRT($B$9)*$B59+SQRT(1-$B$9)*U59&lt;_xlfn.NORM.S.INV($B$6),1,0)</x:f>
        <x:v>0</x:v>
      </x:c>
      <x:c r="AQ59" s="34" t="n">
        <x:f>IF(SQRT($B$9)*$B59+SQRT(1-$B$9)*V59&lt;_xlfn.NORM.S.INV($B$6),1,0)</x:f>
        <x:v>0</x:v>
      </x:c>
      <x:c r="AR59" s="34" t="n">
        <x:f>IF(SQRT($B$9)*$B59+SQRT(1-$B$9)*W59&lt;_xlfn.NORM.S.INV($B$6),1,0)</x:f>
        <x:v>0</x:v>
      </x:c>
      <x:c r="AS59" s="34" t="n">
        <x:f>IF(SQRT($B$9)*$B59+SQRT(1-$B$9)*X59&lt;_xlfn.NORM.S.INV($B$6),1,0)</x:f>
        <x:v>0</x:v>
      </x:c>
      <x:c r="AT59" s="34" t="n">
        <x:f>IF(SQRT($B$9)*$B59+SQRT(1-$B$9)*Y59&lt;_xlfn.NORM.S.INV($B$6),1,0)</x:f>
        <x:v>0</x:v>
      </x:c>
      <x:c r="AU59" s="34" t="n">
        <x:f>IF(SQRT($B$9)*$B59+SQRT(1-$B$9)*Z59&lt;_xlfn.NORM.S.INV($B$6),1,0)</x:f>
        <x:v>0</x:v>
      </x:c>
      <x:c r="AV59" s="34" t="n">
        <x:f>IF(SQRT($B$9)*$B59+SQRT(1-$B$9)*AA59&lt;_xlfn.NORM.S.INV($B$6),1,0)</x:f>
        <x:v>0</x:v>
      </x:c>
      <x:c r="AW59" s="34" t="n">
        <x:f>IF(SQRT($C$9)*$B59+SQRT(1-$C$9)*AB59&lt;_xlfn.NORM.S.INV($C$6),1,0)</x:f>
        <x:v>0</x:v>
      </x:c>
      <x:c r="AX59" s="34" t="n">
        <x:f>IF(SQRT($C$9)*$B59+SQRT(1-$C$9)*AC59&lt;_xlfn.NORM.S.INV($C$6),1,0)</x:f>
        <x:v>0</x:v>
      </x:c>
      <x:c r="AY59" s="34" t="n">
        <x:f>IF(SQRT($C$9)*$B59+SQRT(1-$C$9)*AD59&lt;_xlfn.NORM.S.INV($C$6),1,0)</x:f>
        <x:v>0</x:v>
      </x:c>
      <x:c r="AZ59" s="34" t="n">
        <x:f>IF(SQRT($C$9)*$B59+SQRT(1-$C$9)*AE59&lt;_xlfn.NORM.S.INV($C$6),1,0)</x:f>
        <x:v>0</x:v>
      </x:c>
      <x:c r="BA59" s="34" t="n">
        <x:f>IF(SQRT($C$9)*$B59+SQRT(1-$C$9)*AF59&lt;_xlfn.NORM.S.INV($C$6),1,0)</x:f>
        <x:v>0</x:v>
      </x:c>
      <x:c r="BB59" s="34" t="n">
        <x:f>IF(SQRT($C$9)*$B59+SQRT(1-$C$9)*AG59&lt;_xlfn.NORM.S.INV($C$6),1,0)</x:f>
        <x:v>0</x:v>
      </x:c>
      <x:c r="BC59" s="34" t="n">
        <x:f>IF(SQRT($C$9)*$B59+SQRT(1-$C$9)*AH59&lt;_xlfn.NORM.S.INV($C$6),1,0)</x:f>
        <x:v>0</x:v>
      </x:c>
      <x:c r="BD59" s="34" t="n">
        <x:f>IF(SQRT($C$9)*$B59+SQRT(1-$C$9)*AI59&lt;_xlfn.NORM.S.INV($C$6),1,0)</x:f>
        <x:v>0</x:v>
      </x:c>
      <x:c r="BE59" s="34" t="n">
        <x:f>IF(SQRT($C$9)*$B59+SQRT(1-$C$9)*AJ59&lt;_xlfn.NORM.S.INV($C$6),1,0)</x:f>
        <x:v>0</x:v>
      </x:c>
      <x:c r="BF59" s="34" t="n">
        <x:f>IF(SQRT($C$9)*$B59+SQRT(1-$C$9)*AK59&lt;_xlfn.NORM.S.INV($C$6),1,0)</x:f>
        <x:v>0</x:v>
      </x:c>
      <x:c r="BG59" s="34"/>
      <x:c r="BH59" s="34"/>
      <x:c r="BI59" s="34" t="n">
        <x:f>$B$11*(($A$1061)*$C59/$B$12*$B$7+(1-$A$1061)*$D59/$B$12*$C$7)</x:f>
        <x:v>0</x:v>
      </x:c>
      <x:c r="BJ59" s="34" t="n">
        <x:f>$B$11*(($A$1062)*$C59/$B$12*$B$7+(1-$A$1062)*$D59/$B$12*$C$7)</x:f>
        <x:v>0</x:v>
      </x:c>
      <x:c r="BK59" s="34" t="n">
        <x:f>$B$11*(($A$1063)*$C59/$B$12*$B$7+(1-$A$1063)*$D59/$B$12*$C$7)</x:f>
        <x:v>0</x:v>
      </x:c>
      <x:c r="BL59" s="34" t="n">
        <x:f>$B$11*(($A$1064)*$C59/$B$12*$B$7+(1-$A$1064)*$D59/$B$12*$C$7)</x:f>
        <x:v>0</x:v>
      </x:c>
      <x:c r="BM59" s="34" t="n">
        <x:f>$B$11*(($A$1065)*$C59/$B$12*$B$7+(1-$A$1065)*$D59/$B$12*$C$7)</x:f>
        <x:v>0</x:v>
      </x:c>
      <x:c r="BN59" s="34" t="n">
        <x:f>$B$11*(($A$1066)*$C59/$B$12*$B$7+(1-$A$1066)*$D59/$B$12*$C$7)</x:f>
        <x:v>0</x:v>
      </x:c>
      <x:c r="BO59" s="34" t="n">
        <x:f>$B$11*(($A$1067)*$C59/$B$12*$B$7+(1-$A$1067)*$D59/$B$12*$C$7)</x:f>
        <x:v>0</x:v>
      </x:c>
      <x:c r="BP59" s="34" t="n">
        <x:f>$B$11*(($A$1068)*$C59/$B$12*$B$7+(1-$A$1068)*$D59/$B$12*$C$7)</x:f>
        <x:v>0</x:v>
      </x:c>
      <x:c r="BQ59" s="34" t="n">
        <x:f>$B$11*(($A$1069)*$C59/$B$12*$B$7+(1-$A$1069)*$D59/$B$12*$C$7)</x:f>
        <x:v>0</x:v>
      </x:c>
      <x:c r="BR59" s="34" t="n">
        <x:f>$B$11*(($A$1070)*$C59/$B$12*$B$7+(1-$A$1070)*$D59/$B$12*$C$7)</x:f>
        <x:v>0</x:v>
      </x:c>
      <x:c r="BS59" s="34" t="n">
        <x:f>$B$11*(($A$1071)*$C59/$B$12*$B$7+(1-$A$1071)*$D59/$B$12*$C$7)</x:f>
        <x:v>0</x:v>
      </x:c>
      <x:c r="BT59" s="34" t="n">
        <x:f>$B$11*(($A$1072)*$C59/$B$12*$B$7+(1-$A$1072)*$D59/$B$12*$C$7)</x:f>
        <x:v>0</x:v>
      </x:c>
      <x:c r="BU59" s="34" t="n">
        <x:f>$B$11*(($A$1073)*$C59/$B$12*$B$7+(1-$A$1073)*$D59/$B$12*$C$7)</x:f>
        <x:v>0</x:v>
      </x:c>
      <x:c r="BV59" s="34" t="n">
        <x:f>$B$11*(($A$1074)*$C59/$B$12*$B$7+(1-$A$1074)*$D59/$B$12*$C$7)</x:f>
        <x:v>0</x:v>
      </x:c>
      <x:c r="BW59" s="34" t="n">
        <x:f>$B$11*(($A$1075)*$C59/$B$12*$B$7+(1-$A$1075)*$D59/$B$12*$C$7)</x:f>
        <x:v>0</x:v>
      </x:c>
      <x:c r="BX59" s="34" t="n">
        <x:f>$B$11*(($A$1076)*$C59/$B$12*$B$7+(1-$A$1076)*$D59/$B$12*$C$7)</x:f>
        <x:v>0</x:v>
      </x:c>
      <x:c r="BY59" s="34" t="n">
        <x:f>$B$11*(($A$1077)*$C59/$B$12*$B$7+(1-$A$1077)*$D59/$B$12*$C$7)</x:f>
        <x:v>0</x:v>
      </x:c>
      <x:c r="BZ59" s="34" t="n">
        <x:f>$B$11*(($A$1078)*$C59/$B$12*$B$7+(1-$A$1078)*$D59/$B$12*$C$7)</x:f>
        <x:v>0</x:v>
      </x:c>
      <x:c r="CA59" s="34" t="n">
        <x:f>$B$11*(($A$1079)*$C59/$B$12*$B$7+(1-$A$1079)*$D59/$B$12*$C$7)</x:f>
        <x:v>0</x:v>
      </x:c>
      <x:c r="CB59" s="34" t="n">
        <x:f>$B$11*(($A$1080)*$C59/$B$12*$B$7+(1-$A$1080)*$D59/$B$12*$C$7)</x:f>
        <x:v>0</x:v>
      </x:c>
      <x:c r="CC59" s="34" t="n">
        <x:f>$B$11*(($A$1081)*$C59/$B$12*$B$7+(1-$A$1081)*$D59/$B$12*$C$7)</x:f>
        <x:v>0</x:v>
      </x:c>
    </x:row>
    <x:row r="60">
      <x:c r="A60" s="34" t="n">
        <x:v>36</x:v>
      </x:c>
      <x:c r="B60" s="39" t="n">
        <x:v>-1.2004018869237874</x:v>
      </x:c>
      <x:c r="C60" s="1" t="n">
        <x:f>SUM(AM60:AV60)</x:f>
        <x:v>0</x:v>
      </x:c>
      <x:c r="D60" s="1" t="n">
        <x:f>SUM(AW60:BF60)</x:f>
        <x:v>0</x:v>
      </x:c>
      <x:c r="E60" s="17" t="n">
        <x:f>(1-C60/$B$12)*$B$8-C60/$B$12*$B$7</x:f>
        <x:v>0.05</x:v>
      </x:c>
      <x:c r="F60" s="17" t="n">
        <x:f>(1-D60/$B$12)*$C$8-D60/$B$12*$C$7</x:f>
        <x:v>0.09</x:v>
      </x:c>
      <x:c r="G60" s="32" t="n">
        <x:f>$B$11*($B$10*C60/$B$12*$B$7+(1-$B$10)*D60/$B$12*$C$7)</x:f>
        <x:v>0</x:v>
      </x:c>
      <x:c r="H60" s="17" t="n">
        <x:f>$B$10*E60+(1-$B$10)*F60</x:f>
        <x:v>0.07</x:v>
      </x:c>
      <x:c r="I60" s="34"/>
      <x:c r="J60" s="34"/>
      <x:c r="K60" s="34"/>
      <x:c r="L60" s="34"/>
      <x:c r="M60" s="34"/>
      <x:c r="N60" s="34"/>
      <x:c r="O60" s="34"/>
      <x:c r="P60" s="34"/>
      <x:c r="Q60" s="34"/>
      <x:c r="R60" s="39" t="n">
        <x:v>1.712562617366764</x:v>
      </x:c>
      <x:c r="S60" s="39" t="n">
        <x:v>0.6757152185454323</x:v>
      </x:c>
      <x:c r="T60" s="39" t="n">
        <x:v>-1.3222630062958094</x:v>
      </x:c>
      <x:c r="U60" s="39" t="n">
        <x:v>-1.7446258757489699</x:v>
      </x:c>
      <x:c r="V60" s="39" t="n">
        <x:v>1.1521022302930315</x:v>
      </x:c>
      <x:c r="W60" s="39" t="n">
        <x:v>-1.2131295695794828</x:v>
      </x:c>
      <x:c r="X60" s="39" t="n">
        <x:v>0.18441422372837657</x:v>
      </x:c>
      <x:c r="Y60" s="39" t="n">
        <x:v>0.980448209258607</x:v>
      </x:c>
      <x:c r="Z60" s="39" t="n">
        <x:v>0.6241484187918172</x:v>
      </x:c>
      <x:c r="AA60" s="39" t="n">
        <x:v>0.7013396285703484</x:v>
      </x:c>
      <x:c r="AB60" s="39" t="n">
        <x:v>0.5361908437559662</x:v>
      </x:c>
      <x:c r="AC60" s="39" t="n">
        <x:v>-0.24456952384916505</x:v>
      </x:c>
      <x:c r="AD60" s="39" t="n">
        <x:v>1.562557769114942</x:v>
      </x:c>
      <x:c r="AE60" s="39" t="n">
        <x:v>0.28483704669130216</x:v>
      </x:c>
      <x:c r="AF60" s="39" t="n">
        <x:v>0.9603830326931984</x:v>
      </x:c>
      <x:c r="AG60" s="39" t="n">
        <x:v>0.17415456553160344</x:v>
      </x:c>
      <x:c r="AH60" s="39" t="n">
        <x:v>-0.8112784381813433</x:v>
      </x:c>
      <x:c r="AI60" s="39" t="n">
        <x:v>0.6711368452916455</x:v>
      </x:c>
      <x:c r="AJ60" s="39" t="n">
        <x:v>0.33723555344994643</x:v>
      </x:c>
      <x:c r="AK60" s="39" t="n">
        <x:v>0.572781808179174</x:v>
      </x:c>
      <x:c r="AL60" s="34"/>
      <x:c r="AM60" s="34" t="n">
        <x:f>IF(SQRT($B$9)*$B60+SQRT(1-$B$9)*R60&lt;_xlfn.NORM.S.INV($B$6),1,0)</x:f>
        <x:v>0</x:v>
      </x:c>
      <x:c r="AN60" s="34" t="n">
        <x:f>IF(SQRT($B$9)*$B60+SQRT(1-$B$9)*S60&lt;_xlfn.NORM.S.INV($B$6),1,0)</x:f>
        <x:v>0</x:v>
      </x:c>
      <x:c r="AO60" s="34" t="n">
        <x:f>IF(SQRT($B$9)*$B60+SQRT(1-$B$9)*T60&lt;_xlfn.NORM.S.INV($B$6),1,0)</x:f>
        <x:v>0</x:v>
      </x:c>
      <x:c r="AP60" s="34" t="n">
        <x:f>IF(SQRT($B$9)*$B60+SQRT(1-$B$9)*U60&lt;_xlfn.NORM.S.INV($B$6),1,0)</x:f>
        <x:v>0</x:v>
      </x:c>
      <x:c r="AQ60" s="34" t="n">
        <x:f>IF(SQRT($B$9)*$B60+SQRT(1-$B$9)*V60&lt;_xlfn.NORM.S.INV($B$6),1,0)</x:f>
        <x:v>0</x:v>
      </x:c>
      <x:c r="AR60" s="34" t="n">
        <x:f>IF(SQRT($B$9)*$B60+SQRT(1-$B$9)*W60&lt;_xlfn.NORM.S.INV($B$6),1,0)</x:f>
        <x:v>0</x:v>
      </x:c>
      <x:c r="AS60" s="34" t="n">
        <x:f>IF(SQRT($B$9)*$B60+SQRT(1-$B$9)*X60&lt;_xlfn.NORM.S.INV($B$6),1,0)</x:f>
        <x:v>0</x:v>
      </x:c>
      <x:c r="AT60" s="34" t="n">
        <x:f>IF(SQRT($B$9)*$B60+SQRT(1-$B$9)*Y60&lt;_xlfn.NORM.S.INV($B$6),1,0)</x:f>
        <x:v>0</x:v>
      </x:c>
      <x:c r="AU60" s="34" t="n">
        <x:f>IF(SQRT($B$9)*$B60+SQRT(1-$B$9)*Z60&lt;_xlfn.NORM.S.INV($B$6),1,0)</x:f>
        <x:v>0</x:v>
      </x:c>
      <x:c r="AV60" s="34" t="n">
        <x:f>IF(SQRT($B$9)*$B60+SQRT(1-$B$9)*AA60&lt;_xlfn.NORM.S.INV($B$6),1,0)</x:f>
        <x:v>0</x:v>
      </x:c>
      <x:c r="AW60" s="34" t="n">
        <x:f>IF(SQRT($C$9)*$B60+SQRT(1-$C$9)*AB60&lt;_xlfn.NORM.S.INV($C$6),1,0)</x:f>
        <x:v>0</x:v>
      </x:c>
      <x:c r="AX60" s="34" t="n">
        <x:f>IF(SQRT($C$9)*$B60+SQRT(1-$C$9)*AC60&lt;_xlfn.NORM.S.INV($C$6),1,0)</x:f>
        <x:v>0</x:v>
      </x:c>
      <x:c r="AY60" s="34" t="n">
        <x:f>IF(SQRT($C$9)*$B60+SQRT(1-$C$9)*AD60&lt;_xlfn.NORM.S.INV($C$6),1,0)</x:f>
        <x:v>0</x:v>
      </x:c>
      <x:c r="AZ60" s="34" t="n">
        <x:f>IF(SQRT($C$9)*$B60+SQRT(1-$C$9)*AE60&lt;_xlfn.NORM.S.INV($C$6),1,0)</x:f>
        <x:v>0</x:v>
      </x:c>
      <x:c r="BA60" s="34" t="n">
        <x:f>IF(SQRT($C$9)*$B60+SQRT(1-$C$9)*AF60&lt;_xlfn.NORM.S.INV($C$6),1,0)</x:f>
        <x:v>0</x:v>
      </x:c>
      <x:c r="BB60" s="34" t="n">
        <x:f>IF(SQRT($C$9)*$B60+SQRT(1-$C$9)*AG60&lt;_xlfn.NORM.S.INV($C$6),1,0)</x:f>
        <x:v>0</x:v>
      </x:c>
      <x:c r="BC60" s="34" t="n">
        <x:f>IF(SQRT($C$9)*$B60+SQRT(1-$C$9)*AH60&lt;_xlfn.NORM.S.INV($C$6),1,0)</x:f>
        <x:v>0</x:v>
      </x:c>
      <x:c r="BD60" s="34" t="n">
        <x:f>IF(SQRT($C$9)*$B60+SQRT(1-$C$9)*AI60&lt;_xlfn.NORM.S.INV($C$6),1,0)</x:f>
        <x:v>0</x:v>
      </x:c>
      <x:c r="BE60" s="34" t="n">
        <x:f>IF(SQRT($C$9)*$B60+SQRT(1-$C$9)*AJ60&lt;_xlfn.NORM.S.INV($C$6),1,0)</x:f>
        <x:v>0</x:v>
      </x:c>
      <x:c r="BF60" s="34" t="n">
        <x:f>IF(SQRT($C$9)*$B60+SQRT(1-$C$9)*AK60&lt;_xlfn.NORM.S.INV($C$6),1,0)</x:f>
        <x:v>0</x:v>
      </x:c>
      <x:c r="BG60" s="34"/>
      <x:c r="BH60" s="34"/>
      <x:c r="BI60" s="34" t="n">
        <x:f>$B$11*(($A$1061)*$C60/$B$12*$B$7+(1-$A$1061)*$D60/$B$12*$C$7)</x:f>
        <x:v>0</x:v>
      </x:c>
      <x:c r="BJ60" s="34" t="n">
        <x:f>$B$11*(($A$1062)*$C60/$B$12*$B$7+(1-$A$1062)*$D60/$B$12*$C$7)</x:f>
        <x:v>0</x:v>
      </x:c>
      <x:c r="BK60" s="34" t="n">
        <x:f>$B$11*(($A$1063)*$C60/$B$12*$B$7+(1-$A$1063)*$D60/$B$12*$C$7)</x:f>
        <x:v>0</x:v>
      </x:c>
      <x:c r="BL60" s="34" t="n">
        <x:f>$B$11*(($A$1064)*$C60/$B$12*$B$7+(1-$A$1064)*$D60/$B$12*$C$7)</x:f>
        <x:v>0</x:v>
      </x:c>
      <x:c r="BM60" s="34" t="n">
        <x:f>$B$11*(($A$1065)*$C60/$B$12*$B$7+(1-$A$1065)*$D60/$B$12*$C$7)</x:f>
        <x:v>0</x:v>
      </x:c>
      <x:c r="BN60" s="34" t="n">
        <x:f>$B$11*(($A$1066)*$C60/$B$12*$B$7+(1-$A$1066)*$D60/$B$12*$C$7)</x:f>
        <x:v>0</x:v>
      </x:c>
      <x:c r="BO60" s="34" t="n">
        <x:f>$B$11*(($A$1067)*$C60/$B$12*$B$7+(1-$A$1067)*$D60/$B$12*$C$7)</x:f>
        <x:v>0</x:v>
      </x:c>
      <x:c r="BP60" s="34" t="n">
        <x:f>$B$11*(($A$1068)*$C60/$B$12*$B$7+(1-$A$1068)*$D60/$B$12*$C$7)</x:f>
        <x:v>0</x:v>
      </x:c>
      <x:c r="BQ60" s="34" t="n">
        <x:f>$B$11*(($A$1069)*$C60/$B$12*$B$7+(1-$A$1069)*$D60/$B$12*$C$7)</x:f>
        <x:v>0</x:v>
      </x:c>
      <x:c r="BR60" s="34" t="n">
        <x:f>$B$11*(($A$1070)*$C60/$B$12*$B$7+(1-$A$1070)*$D60/$B$12*$C$7)</x:f>
        <x:v>0</x:v>
      </x:c>
      <x:c r="BS60" s="34" t="n">
        <x:f>$B$11*(($A$1071)*$C60/$B$12*$B$7+(1-$A$1071)*$D60/$B$12*$C$7)</x:f>
        <x:v>0</x:v>
      </x:c>
      <x:c r="BT60" s="34" t="n">
        <x:f>$B$11*(($A$1072)*$C60/$B$12*$B$7+(1-$A$1072)*$D60/$B$12*$C$7)</x:f>
        <x:v>0</x:v>
      </x:c>
      <x:c r="BU60" s="34" t="n">
        <x:f>$B$11*(($A$1073)*$C60/$B$12*$B$7+(1-$A$1073)*$D60/$B$12*$C$7)</x:f>
        <x:v>0</x:v>
      </x:c>
      <x:c r="BV60" s="34" t="n">
        <x:f>$B$11*(($A$1074)*$C60/$B$12*$B$7+(1-$A$1074)*$D60/$B$12*$C$7)</x:f>
        <x:v>0</x:v>
      </x:c>
      <x:c r="BW60" s="34" t="n">
        <x:f>$B$11*(($A$1075)*$C60/$B$12*$B$7+(1-$A$1075)*$D60/$B$12*$C$7)</x:f>
        <x:v>0</x:v>
      </x:c>
      <x:c r="BX60" s="34" t="n">
        <x:f>$B$11*(($A$1076)*$C60/$B$12*$B$7+(1-$A$1076)*$D60/$B$12*$C$7)</x:f>
        <x:v>0</x:v>
      </x:c>
      <x:c r="BY60" s="34" t="n">
        <x:f>$B$11*(($A$1077)*$C60/$B$12*$B$7+(1-$A$1077)*$D60/$B$12*$C$7)</x:f>
        <x:v>0</x:v>
      </x:c>
      <x:c r="BZ60" s="34" t="n">
        <x:f>$B$11*(($A$1078)*$C60/$B$12*$B$7+(1-$A$1078)*$D60/$B$12*$C$7)</x:f>
        <x:v>0</x:v>
      </x:c>
      <x:c r="CA60" s="34" t="n">
        <x:f>$B$11*(($A$1079)*$C60/$B$12*$B$7+(1-$A$1079)*$D60/$B$12*$C$7)</x:f>
        <x:v>0</x:v>
      </x:c>
      <x:c r="CB60" s="34" t="n">
        <x:f>$B$11*(($A$1080)*$C60/$B$12*$B$7+(1-$A$1080)*$D60/$B$12*$C$7)</x:f>
        <x:v>0</x:v>
      </x:c>
      <x:c r="CC60" s="34" t="n">
        <x:f>$B$11*(($A$1081)*$C60/$B$12*$B$7+(1-$A$1081)*$D60/$B$12*$C$7)</x:f>
        <x:v>0</x:v>
      </x:c>
    </x:row>
    <x:row r="61">
      <x:c r="A61" s="34" t="n">
        <x:v>37</x:v>
      </x:c>
      <x:c r="B61" s="39" t="n">
        <x:v>-0.19337960885590452</x:v>
      </x:c>
      <x:c r="C61" s="1" t="n">
        <x:f>SUM(AM61:AV61)</x:f>
        <x:v>0</x:v>
      </x:c>
      <x:c r="D61" s="1" t="n">
        <x:f>SUM(AW61:BF61)</x:f>
        <x:v>1</x:v>
      </x:c>
      <x:c r="E61" s="17" t="n">
        <x:f>(1-C61/$B$12)*$B$8-C61/$B$12*$B$7</x:f>
        <x:v>0.05</x:v>
      </x:c>
      <x:c r="F61" s="17" t="n">
        <x:f>(1-D61/$B$12)*$C$8-D61/$B$12*$C$7</x:f>
        <x:v>0.021000000000000005</x:v>
      </x:c>
      <x:c r="G61" s="32" t="n">
        <x:f>$B$11*($B$10*C61/$B$12*$B$7+(1-$B$10)*D61/$B$12*$C$7)</x:f>
        <x:v>300</x:v>
      </x:c>
      <x:c r="H61" s="17" t="n">
        <x:f>$B$10*E61+(1-$B$10)*F61</x:f>
        <x:v>0.035500000000000004</x:v>
      </x:c>
      <x:c r="I61" s="34"/>
      <x:c r="J61" s="34"/>
      <x:c r="K61" s="34"/>
      <x:c r="L61" s="34"/>
      <x:c r="M61" s="34"/>
      <x:c r="N61" s="34"/>
      <x:c r="O61" s="34"/>
      <x:c r="P61" s="34"/>
      <x:c r="Q61" s="34"/>
      <x:c r="R61" s="39" t="n">
        <x:v>-0.4998198435883416</x:v>
      </x:c>
      <x:c r="S61" s="39" t="n">
        <x:v>-0.05057865344566036</x:v>
      </x:c>
      <x:c r="T61" s="39" t="n">
        <x:v>0.9088196438459984</x:v>
      </x:c>
      <x:c r="U61" s="39" t="n">
        <x:v>1.434889731036712</x:v>
      </x:c>
      <x:c r="V61" s="39" t="n">
        <x:v>0.980644204417805</x:v>
      </x:c>
      <x:c r="W61" s="39" t="n">
        <x:v>1.0703540887097351</x:v>
      </x:c>
      <x:c r="X61" s="39" t="n">
        <x:v>0.1206922862941425</x:v>
      </x:c>
      <x:c r="Y61" s="39" t="n">
        <x:v>-0.5090940744025924</x:v>
      </x:c>
      <x:c r="Z61" s="39" t="n">
        <x:v>-0.7504422359026593</x:v>
      </x:c>
      <x:c r="AA61" s="39" t="n">
        <x:v>1.2089990518883964</x:v>
      </x:c>
      <x:c r="AB61" s="39" t="n">
        <x:v>-2.1931695967491858</x:v>
      </x:c>
      <x:c r="AC61" s="39" t="n">
        <x:v>-0.608882793167046</x:v>
      </x:c>
      <x:c r="AD61" s="39" t="n">
        <x:v>-0.7228984883663397</x:v>
      </x:c>
      <x:c r="AE61" s="39" t="n">
        <x:v>0.5701225516979193</x:v>
      </x:c>
      <x:c r="AF61" s="39" t="n">
        <x:v>0.522891802101625</x:v>
      </x:c>
      <x:c r="AG61" s="39" t="n">
        <x:v>1.181968355740453</x:v>
      </x:c>
      <x:c r="AH61" s="39" t="n">
        <x:v>1.6274609483571745</x:v>
      </x:c>
      <x:c r="AI61" s="39" t="n">
        <x:v>0.08791408077226644</x:v>
      </x:c>
      <x:c r="AJ61" s="39" t="n">
        <x:v>2.4140047629224592</x:v>
      </x:c>
      <x:c r="AK61" s="39" t="n">
        <x:v>-0.10590846958411937</x:v>
      </x:c>
      <x:c r="AL61" s="34"/>
      <x:c r="AM61" s="34" t="n">
        <x:f>IF(SQRT($B$9)*$B61+SQRT(1-$B$9)*R61&lt;_xlfn.NORM.S.INV($B$6),1,0)</x:f>
        <x:v>0</x:v>
      </x:c>
      <x:c r="AN61" s="34" t="n">
        <x:f>IF(SQRT($B$9)*$B61+SQRT(1-$B$9)*S61&lt;_xlfn.NORM.S.INV($B$6),1,0)</x:f>
        <x:v>0</x:v>
      </x:c>
      <x:c r="AO61" s="34" t="n">
        <x:f>IF(SQRT($B$9)*$B61+SQRT(1-$B$9)*T61&lt;_xlfn.NORM.S.INV($B$6),1,0)</x:f>
        <x:v>0</x:v>
      </x:c>
      <x:c r="AP61" s="34" t="n">
        <x:f>IF(SQRT($B$9)*$B61+SQRT(1-$B$9)*U61&lt;_xlfn.NORM.S.INV($B$6),1,0)</x:f>
        <x:v>0</x:v>
      </x:c>
      <x:c r="AQ61" s="34" t="n">
        <x:f>IF(SQRT($B$9)*$B61+SQRT(1-$B$9)*V61&lt;_xlfn.NORM.S.INV($B$6),1,0)</x:f>
        <x:v>0</x:v>
      </x:c>
      <x:c r="AR61" s="34" t="n">
        <x:f>IF(SQRT($B$9)*$B61+SQRT(1-$B$9)*W61&lt;_xlfn.NORM.S.INV($B$6),1,0)</x:f>
        <x:v>0</x:v>
      </x:c>
      <x:c r="AS61" s="34" t="n">
        <x:f>IF(SQRT($B$9)*$B61+SQRT(1-$B$9)*X61&lt;_xlfn.NORM.S.INV($B$6),1,0)</x:f>
        <x:v>0</x:v>
      </x:c>
      <x:c r="AT61" s="34" t="n">
        <x:f>IF(SQRT($B$9)*$B61+SQRT(1-$B$9)*Y61&lt;_xlfn.NORM.S.INV($B$6),1,0)</x:f>
        <x:v>0</x:v>
      </x:c>
      <x:c r="AU61" s="34" t="n">
        <x:f>IF(SQRT($B$9)*$B61+SQRT(1-$B$9)*Z61&lt;_xlfn.NORM.S.INV($B$6),1,0)</x:f>
        <x:v>0</x:v>
      </x:c>
      <x:c r="AV61" s="34" t="n">
        <x:f>IF(SQRT($B$9)*$B61+SQRT(1-$B$9)*AA61&lt;_xlfn.NORM.S.INV($B$6),1,0)</x:f>
        <x:v>0</x:v>
      </x:c>
      <x:c r="AW61" s="34" t="n">
        <x:f>IF(SQRT($C$9)*$B61+SQRT(1-$C$9)*AB61&lt;_xlfn.NORM.S.INV($C$6),1,0)</x:f>
        <x:v>1</x:v>
      </x:c>
      <x:c r="AX61" s="34" t="n">
        <x:f>IF(SQRT($C$9)*$B61+SQRT(1-$C$9)*AC61&lt;_xlfn.NORM.S.INV($C$6),1,0)</x:f>
        <x:v>0</x:v>
      </x:c>
      <x:c r="AY61" s="34" t="n">
        <x:f>IF(SQRT($C$9)*$B61+SQRT(1-$C$9)*AD61&lt;_xlfn.NORM.S.INV($C$6),1,0)</x:f>
        <x:v>0</x:v>
      </x:c>
      <x:c r="AZ61" s="34" t="n">
        <x:f>IF(SQRT($C$9)*$B61+SQRT(1-$C$9)*AE61&lt;_xlfn.NORM.S.INV($C$6),1,0)</x:f>
        <x:v>0</x:v>
      </x:c>
      <x:c r="BA61" s="34" t="n">
        <x:f>IF(SQRT($C$9)*$B61+SQRT(1-$C$9)*AF61&lt;_xlfn.NORM.S.INV($C$6),1,0)</x:f>
        <x:v>0</x:v>
      </x:c>
      <x:c r="BB61" s="34" t="n">
        <x:f>IF(SQRT($C$9)*$B61+SQRT(1-$C$9)*AG61&lt;_xlfn.NORM.S.INV($C$6),1,0)</x:f>
        <x:v>0</x:v>
      </x:c>
      <x:c r="BC61" s="34" t="n">
        <x:f>IF(SQRT($C$9)*$B61+SQRT(1-$C$9)*AH61&lt;_xlfn.NORM.S.INV($C$6),1,0)</x:f>
        <x:v>0</x:v>
      </x:c>
      <x:c r="BD61" s="34" t="n">
        <x:f>IF(SQRT($C$9)*$B61+SQRT(1-$C$9)*AI61&lt;_xlfn.NORM.S.INV($C$6),1,0)</x:f>
        <x:v>0</x:v>
      </x:c>
      <x:c r="BE61" s="34" t="n">
        <x:f>IF(SQRT($C$9)*$B61+SQRT(1-$C$9)*AJ61&lt;_xlfn.NORM.S.INV($C$6),1,0)</x:f>
        <x:v>0</x:v>
      </x:c>
      <x:c r="BF61" s="34" t="n">
        <x:f>IF(SQRT($C$9)*$B61+SQRT(1-$C$9)*AK61&lt;_xlfn.NORM.S.INV($C$6),1,0)</x:f>
        <x:v>0</x:v>
      </x:c>
      <x:c r="BG61" s="34"/>
      <x:c r="BH61" s="34"/>
      <x:c r="BI61" s="34" t="n">
        <x:f>$B$11*(($A$1061)*$C61/$B$12*$B$7+(1-$A$1061)*$D61/$B$12*$C$7)</x:f>
        <x:v>600</x:v>
      </x:c>
      <x:c r="BJ61" s="34" t="n">
        <x:f>$B$11*(($A$1062)*$C61/$B$12*$B$7+(1-$A$1062)*$D61/$B$12*$C$7)</x:f>
        <x:v>570</x:v>
      </x:c>
      <x:c r="BK61" s="34" t="n">
        <x:f>$B$11*(($A$1063)*$C61/$B$12*$B$7+(1-$A$1063)*$D61/$B$12*$C$7)</x:f>
        <x:v>540</x:v>
      </x:c>
      <x:c r="BL61" s="34" t="n">
        <x:f>$B$11*(($A$1064)*$C61/$B$12*$B$7+(1-$A$1064)*$D61/$B$12*$C$7)</x:f>
        <x:v>509.99999999999994</x:v>
      </x:c>
      <x:c r="BM61" s="34" t="n">
        <x:f>$B$11*(($A$1065)*$C61/$B$12*$B$7+(1-$A$1065)*$D61/$B$12*$C$7)</x:f>
        <x:v>480</x:v>
      </x:c>
      <x:c r="BN61" s="34" t="n">
        <x:f>$B$11*(($A$1066)*$C61/$B$12*$B$7+(1-$A$1066)*$D61/$B$12*$C$7)</x:f>
        <x:v>450</x:v>
      </x:c>
      <x:c r="BO61" s="34" t="n">
        <x:f>$B$11*(($A$1067)*$C61/$B$12*$B$7+(1-$A$1067)*$D61/$B$12*$C$7)</x:f>
        <x:v>419.99999999999994</x:v>
      </x:c>
      <x:c r="BP61" s="34" t="n">
        <x:f>$B$11*(($A$1068)*$C61/$B$12*$B$7+(1-$A$1068)*$D61/$B$12*$C$7)</x:f>
        <x:v>390</x:v>
      </x:c>
      <x:c r="BQ61" s="34" t="n">
        <x:f>$B$11*(($A$1069)*$C61/$B$12*$B$7+(1-$A$1069)*$D61/$B$12*$C$7)</x:f>
        <x:v>360</x:v>
      </x:c>
      <x:c r="BR61" s="34" t="n">
        <x:f>$B$11*(($A$1070)*$C61/$B$12*$B$7+(1-$A$1070)*$D61/$B$12*$C$7)</x:f>
        <x:v>330</x:v>
      </x:c>
      <x:c r="BS61" s="34" t="n">
        <x:f>$B$11*(($A$1071)*$C61/$B$12*$B$7+(1-$A$1071)*$D61/$B$12*$C$7)</x:f>
        <x:v>300</x:v>
      </x:c>
      <x:c r="BT61" s="34" t="n">
        <x:f>$B$11*(($A$1072)*$C61/$B$12*$B$7+(1-$A$1072)*$D61/$B$12*$C$7)</x:f>
        <x:v>270</x:v>
      </x:c>
      <x:c r="BU61" s="34" t="n">
        <x:f>$B$11*(($A$1073)*$C61/$B$12*$B$7+(1-$A$1073)*$D61/$B$12*$C$7)</x:f>
        <x:v>240</x:v>
      </x:c>
      <x:c r="BV61" s="34" t="n">
        <x:f>$B$11*(($A$1074)*$C61/$B$12*$B$7+(1-$A$1074)*$D61/$B$12*$C$7)</x:f>
        <x:v>209.99999999999997</x:v>
      </x:c>
      <x:c r="BW61" s="34" t="n">
        <x:f>$B$11*(($A$1075)*$C61/$B$12*$B$7+(1-$A$1075)*$D61/$B$12*$C$7)</x:f>
        <x:v>180.00000000000003</x:v>
      </x:c>
      <x:c r="BX61" s="34" t="n">
        <x:f>$B$11*(($A$1076)*$C61/$B$12*$B$7+(1-$A$1076)*$D61/$B$12*$C$7)</x:f>
        <x:v>150</x:v>
      </x:c>
      <x:c r="BY61" s="34" t="n">
        <x:f>$B$11*(($A$1077)*$C61/$B$12*$B$7+(1-$A$1077)*$D61/$B$12*$C$7)</x:f>
        <x:v>119.99999999999999</x:v>
      </x:c>
      <x:c r="BZ61" s="34" t="n">
        <x:f>$B$11*(($A$1078)*$C61/$B$12*$B$7+(1-$A$1078)*$D61/$B$12*$C$7)</x:f>
        <x:v>90.00000000000001</x:v>
      </x:c>
      <x:c r="CA61" s="34" t="n">
        <x:f>$B$11*(($A$1079)*$C61/$B$12*$B$7+(1-$A$1079)*$D61/$B$12*$C$7)</x:f>
        <x:v>59.99999999999999</x:v>
      </x:c>
      <x:c r="CB61" s="34" t="n">
        <x:f>$B$11*(($A$1080)*$C61/$B$12*$B$7+(1-$A$1080)*$D61/$B$12*$C$7)</x:f>
        <x:v>30.00000000000003</x:v>
      </x:c>
      <x:c r="CC61" s="34" t="n">
        <x:f>$B$11*(($A$1081)*$C61/$B$12*$B$7+(1-$A$1081)*$D61/$B$12*$C$7)</x:f>
        <x:v>0</x:v>
      </x:c>
    </x:row>
    <x:row r="62">
      <x:c r="A62" s="34" t="n">
        <x:v>38</x:v>
      </x:c>
      <x:c r="B62" s="39" t="n">
        <x:v>0.42623481894459647</x:v>
      </x:c>
      <x:c r="C62" s="1" t="n">
        <x:f>SUM(AM62:AV62)</x:f>
        <x:v>0</x:v>
      </x:c>
      <x:c r="D62" s="1" t="n">
        <x:f>SUM(AW62:BF62)</x:f>
        <x:v>0</x:v>
      </x:c>
      <x:c r="E62" s="17" t="n">
        <x:f>(1-C62/$B$12)*$B$8-C62/$B$12*$B$7</x:f>
        <x:v>0.05</x:v>
      </x:c>
      <x:c r="F62" s="17" t="n">
        <x:f>(1-D62/$B$12)*$C$8-D62/$B$12*$C$7</x:f>
        <x:v>0.09</x:v>
      </x:c>
      <x:c r="G62" s="32" t="n">
        <x:f>$B$11*($B$10*C62/$B$12*$B$7+(1-$B$10)*D62/$B$12*$C$7)</x:f>
        <x:v>0</x:v>
      </x:c>
      <x:c r="H62" s="17" t="n">
        <x:f>$B$10*E62+(1-$B$10)*F62</x:f>
        <x:v>0.07</x:v>
      </x:c>
      <x:c r="I62" s="34"/>
      <x:c r="J62" s="34"/>
      <x:c r="K62" s="34"/>
      <x:c r="L62" s="34"/>
      <x:c r="M62" s="34"/>
      <x:c r="N62" s="34"/>
      <x:c r="O62" s="34"/>
      <x:c r="P62" s="34"/>
      <x:c r="Q62" s="34"/>
      <x:c r="R62" s="39" t="n">
        <x:v>1.618942603751352</x:v>
      </x:c>
      <x:c r="S62" s="39" t="n">
        <x:v>1.6098121890577617</x:v>
      </x:c>
      <x:c r="T62" s="39" t="n">
        <x:v>0.8709636009929942</x:v>
      </x:c>
      <x:c r="U62" s="39" t="n">
        <x:v>-0.17198993413019184</x:v>
      </x:c>
      <x:c r="V62" s="39" t="n">
        <x:v>1.2093793128119124</x:v>
      </x:c>
      <x:c r="W62" s="39" t="n">
        <x:v>1.0282192190182147</x:v>
      </x:c>
      <x:c r="X62" s="39" t="n">
        <x:v>-0.6714832860411958</x:v>
      </x:c>
      <x:c r="Y62" s="39" t="n">
        <x:v>1.1206867052519087</x:v>
      </x:c>
      <x:c r="Z62" s="39" t="n">
        <x:v>0.1201322207515232</x:v>
      </x:c>
      <x:c r="AA62" s="39" t="n">
        <x:v>1.5056176981781226</x:v>
      </x:c>
      <x:c r="AB62" s="39" t="n">
        <x:v>0.7577332023994376</x:v>
      </x:c>
      <x:c r="AC62" s="39" t="n">
        <x:v>0.07196359001515376</x:v>
      </x:c>
      <x:c r="AD62" s="39" t="n">
        <x:v>0.8399679744062128</x:v>
      </x:c>
      <x:c r="AE62" s="39" t="n">
        <x:v>0.5912574004737281</x:v>
      </x:c>
      <x:c r="AF62" s="39" t="n">
        <x:v>-0.03357054101946136</x:v>
      </x:c>
      <x:c r="AG62" s="39" t="n">
        <x:v>-1.1486547272702794</x:v>
      </x:c>
      <x:c r="AH62" s="39" t="n">
        <x:v>-0.7946008567518831</x:v>
      </x:c>
      <x:c r="AI62" s="39" t="n">
        <x:v>-1.4060177789965653</x:v>
      </x:c>
      <x:c r="AJ62" s="39" t="n">
        <x:v>1.0217954327384222</x:v>
      </x:c>
      <x:c r="AK62" s="39" t="n">
        <x:v>0.32798621251506016</x:v>
      </x:c>
      <x:c r="AL62" s="34"/>
      <x:c r="AM62" s="34" t="n">
        <x:f>IF(SQRT($B$9)*$B62+SQRT(1-$B$9)*R62&lt;_xlfn.NORM.S.INV($B$6),1,0)</x:f>
        <x:v>0</x:v>
      </x:c>
      <x:c r="AN62" s="34" t="n">
        <x:f>IF(SQRT($B$9)*$B62+SQRT(1-$B$9)*S62&lt;_xlfn.NORM.S.INV($B$6),1,0)</x:f>
        <x:v>0</x:v>
      </x:c>
      <x:c r="AO62" s="34" t="n">
        <x:f>IF(SQRT($B$9)*$B62+SQRT(1-$B$9)*T62&lt;_xlfn.NORM.S.INV($B$6),1,0)</x:f>
        <x:v>0</x:v>
      </x:c>
      <x:c r="AP62" s="34" t="n">
        <x:f>IF(SQRT($B$9)*$B62+SQRT(1-$B$9)*U62&lt;_xlfn.NORM.S.INV($B$6),1,0)</x:f>
        <x:v>0</x:v>
      </x:c>
      <x:c r="AQ62" s="34" t="n">
        <x:f>IF(SQRT($B$9)*$B62+SQRT(1-$B$9)*V62&lt;_xlfn.NORM.S.INV($B$6),1,0)</x:f>
        <x:v>0</x:v>
      </x:c>
      <x:c r="AR62" s="34" t="n">
        <x:f>IF(SQRT($B$9)*$B62+SQRT(1-$B$9)*W62&lt;_xlfn.NORM.S.INV($B$6),1,0)</x:f>
        <x:v>0</x:v>
      </x:c>
      <x:c r="AS62" s="34" t="n">
        <x:f>IF(SQRT($B$9)*$B62+SQRT(1-$B$9)*X62&lt;_xlfn.NORM.S.INV($B$6),1,0)</x:f>
        <x:v>0</x:v>
      </x:c>
      <x:c r="AT62" s="34" t="n">
        <x:f>IF(SQRT($B$9)*$B62+SQRT(1-$B$9)*Y62&lt;_xlfn.NORM.S.INV($B$6),1,0)</x:f>
        <x:v>0</x:v>
      </x:c>
      <x:c r="AU62" s="34" t="n">
        <x:f>IF(SQRT($B$9)*$B62+SQRT(1-$B$9)*Z62&lt;_xlfn.NORM.S.INV($B$6),1,0)</x:f>
        <x:v>0</x:v>
      </x:c>
      <x:c r="AV62" s="34" t="n">
        <x:f>IF(SQRT($B$9)*$B62+SQRT(1-$B$9)*AA62&lt;_xlfn.NORM.S.INV($B$6),1,0)</x:f>
        <x:v>0</x:v>
      </x:c>
      <x:c r="AW62" s="34" t="n">
        <x:f>IF(SQRT($C$9)*$B62+SQRT(1-$C$9)*AB62&lt;_xlfn.NORM.S.INV($C$6),1,0)</x:f>
        <x:v>0</x:v>
      </x:c>
      <x:c r="AX62" s="34" t="n">
        <x:f>IF(SQRT($C$9)*$B62+SQRT(1-$C$9)*AC62&lt;_xlfn.NORM.S.INV($C$6),1,0)</x:f>
        <x:v>0</x:v>
      </x:c>
      <x:c r="AY62" s="34" t="n">
        <x:f>IF(SQRT($C$9)*$B62+SQRT(1-$C$9)*AD62&lt;_xlfn.NORM.S.INV($C$6),1,0)</x:f>
        <x:v>0</x:v>
      </x:c>
      <x:c r="AZ62" s="34" t="n">
        <x:f>IF(SQRT($C$9)*$B62+SQRT(1-$C$9)*AE62&lt;_xlfn.NORM.S.INV($C$6),1,0)</x:f>
        <x:v>0</x:v>
      </x:c>
      <x:c r="BA62" s="34" t="n">
        <x:f>IF(SQRT($C$9)*$B62+SQRT(1-$C$9)*AF62&lt;_xlfn.NORM.S.INV($C$6),1,0)</x:f>
        <x:v>0</x:v>
      </x:c>
      <x:c r="BB62" s="34" t="n">
        <x:f>IF(SQRT($C$9)*$B62+SQRT(1-$C$9)*AG62&lt;_xlfn.NORM.S.INV($C$6),1,0)</x:f>
        <x:v>0</x:v>
      </x:c>
      <x:c r="BC62" s="34" t="n">
        <x:f>IF(SQRT($C$9)*$B62+SQRT(1-$C$9)*AH62&lt;_xlfn.NORM.S.INV($C$6),1,0)</x:f>
        <x:v>0</x:v>
      </x:c>
      <x:c r="BD62" s="34" t="n">
        <x:f>IF(SQRT($C$9)*$B62+SQRT(1-$C$9)*AI62&lt;_xlfn.NORM.S.INV($C$6),1,0)</x:f>
        <x:v>0</x:v>
      </x:c>
      <x:c r="BE62" s="34" t="n">
        <x:f>IF(SQRT($C$9)*$B62+SQRT(1-$C$9)*AJ62&lt;_xlfn.NORM.S.INV($C$6),1,0)</x:f>
        <x:v>0</x:v>
      </x:c>
      <x:c r="BF62" s="34" t="n">
        <x:f>IF(SQRT($C$9)*$B62+SQRT(1-$C$9)*AK62&lt;_xlfn.NORM.S.INV($C$6),1,0)</x:f>
        <x:v>0</x:v>
      </x:c>
      <x:c r="BG62" s="34"/>
      <x:c r="BH62" s="34"/>
      <x:c r="BI62" s="34" t="n">
        <x:f>$B$11*(($A$1061)*$C62/$B$12*$B$7+(1-$A$1061)*$D62/$B$12*$C$7)</x:f>
        <x:v>0</x:v>
      </x:c>
      <x:c r="BJ62" s="34" t="n">
        <x:f>$B$11*(($A$1062)*$C62/$B$12*$B$7+(1-$A$1062)*$D62/$B$12*$C$7)</x:f>
        <x:v>0</x:v>
      </x:c>
      <x:c r="BK62" s="34" t="n">
        <x:f>$B$11*(($A$1063)*$C62/$B$12*$B$7+(1-$A$1063)*$D62/$B$12*$C$7)</x:f>
        <x:v>0</x:v>
      </x:c>
      <x:c r="BL62" s="34" t="n">
        <x:f>$B$11*(($A$1064)*$C62/$B$12*$B$7+(1-$A$1064)*$D62/$B$12*$C$7)</x:f>
        <x:v>0</x:v>
      </x:c>
      <x:c r="BM62" s="34" t="n">
        <x:f>$B$11*(($A$1065)*$C62/$B$12*$B$7+(1-$A$1065)*$D62/$B$12*$C$7)</x:f>
        <x:v>0</x:v>
      </x:c>
      <x:c r="BN62" s="34" t="n">
        <x:f>$B$11*(($A$1066)*$C62/$B$12*$B$7+(1-$A$1066)*$D62/$B$12*$C$7)</x:f>
        <x:v>0</x:v>
      </x:c>
      <x:c r="BO62" s="34" t="n">
        <x:f>$B$11*(($A$1067)*$C62/$B$12*$B$7+(1-$A$1067)*$D62/$B$12*$C$7)</x:f>
        <x:v>0</x:v>
      </x:c>
      <x:c r="BP62" s="34" t="n">
        <x:f>$B$11*(($A$1068)*$C62/$B$12*$B$7+(1-$A$1068)*$D62/$B$12*$C$7)</x:f>
        <x:v>0</x:v>
      </x:c>
      <x:c r="BQ62" s="34" t="n">
        <x:f>$B$11*(($A$1069)*$C62/$B$12*$B$7+(1-$A$1069)*$D62/$B$12*$C$7)</x:f>
        <x:v>0</x:v>
      </x:c>
      <x:c r="BR62" s="34" t="n">
        <x:f>$B$11*(($A$1070)*$C62/$B$12*$B$7+(1-$A$1070)*$D62/$B$12*$C$7)</x:f>
        <x:v>0</x:v>
      </x:c>
      <x:c r="BS62" s="34" t="n">
        <x:f>$B$11*(($A$1071)*$C62/$B$12*$B$7+(1-$A$1071)*$D62/$B$12*$C$7)</x:f>
        <x:v>0</x:v>
      </x:c>
      <x:c r="BT62" s="34" t="n">
        <x:f>$B$11*(($A$1072)*$C62/$B$12*$B$7+(1-$A$1072)*$D62/$B$12*$C$7)</x:f>
        <x:v>0</x:v>
      </x:c>
      <x:c r="BU62" s="34" t="n">
        <x:f>$B$11*(($A$1073)*$C62/$B$12*$B$7+(1-$A$1073)*$D62/$B$12*$C$7)</x:f>
        <x:v>0</x:v>
      </x:c>
      <x:c r="BV62" s="34" t="n">
        <x:f>$B$11*(($A$1074)*$C62/$B$12*$B$7+(1-$A$1074)*$D62/$B$12*$C$7)</x:f>
        <x:v>0</x:v>
      </x:c>
      <x:c r="BW62" s="34" t="n">
        <x:f>$B$11*(($A$1075)*$C62/$B$12*$B$7+(1-$A$1075)*$D62/$B$12*$C$7)</x:f>
        <x:v>0</x:v>
      </x:c>
      <x:c r="BX62" s="34" t="n">
        <x:f>$B$11*(($A$1076)*$C62/$B$12*$B$7+(1-$A$1076)*$D62/$B$12*$C$7)</x:f>
        <x:v>0</x:v>
      </x:c>
      <x:c r="BY62" s="34" t="n">
        <x:f>$B$11*(($A$1077)*$C62/$B$12*$B$7+(1-$A$1077)*$D62/$B$12*$C$7)</x:f>
        <x:v>0</x:v>
      </x:c>
      <x:c r="BZ62" s="34" t="n">
        <x:f>$B$11*(($A$1078)*$C62/$B$12*$B$7+(1-$A$1078)*$D62/$B$12*$C$7)</x:f>
        <x:v>0</x:v>
      </x:c>
      <x:c r="CA62" s="34" t="n">
        <x:f>$B$11*(($A$1079)*$C62/$B$12*$B$7+(1-$A$1079)*$D62/$B$12*$C$7)</x:f>
        <x:v>0</x:v>
      </x:c>
      <x:c r="CB62" s="34" t="n">
        <x:f>$B$11*(($A$1080)*$C62/$B$12*$B$7+(1-$A$1080)*$D62/$B$12*$C$7)</x:f>
        <x:v>0</x:v>
      </x:c>
      <x:c r="CC62" s="34" t="n">
        <x:f>$B$11*(($A$1081)*$C62/$B$12*$B$7+(1-$A$1081)*$D62/$B$12*$C$7)</x:f>
        <x:v>0</x:v>
      </x:c>
    </x:row>
    <x:row r="63">
      <x:c r="A63" s="34" t="n">
        <x:v>39</x:v>
      </x:c>
      <x:c r="B63" s="39" t="n">
        <x:v>0.48860404603526747</x:v>
      </x:c>
      <x:c r="C63" s="1" t="n">
        <x:f>SUM(AM63:AV63)</x:f>
        <x:v>0</x:v>
      </x:c>
      <x:c r="D63" s="1" t="n">
        <x:f>SUM(AW63:BF63)</x:f>
        <x:v>0</x:v>
      </x:c>
      <x:c r="E63" s="17" t="n">
        <x:f>(1-C63/$B$12)*$B$8-C63/$B$12*$B$7</x:f>
        <x:v>0.05</x:v>
      </x:c>
      <x:c r="F63" s="17" t="n">
        <x:f>(1-D63/$B$12)*$C$8-D63/$B$12*$C$7</x:f>
        <x:v>0.09</x:v>
      </x:c>
      <x:c r="G63" s="32" t="n">
        <x:f>$B$11*($B$10*C63/$B$12*$B$7+(1-$B$10)*D63/$B$12*$C$7)</x:f>
        <x:v>0</x:v>
      </x:c>
      <x:c r="H63" s="17" t="n">
        <x:f>$B$10*E63+(1-$B$10)*F63</x:f>
        <x:v>0.07</x:v>
      </x:c>
      <x:c r="I63" s="34"/>
      <x:c r="J63" s="34"/>
      <x:c r="K63" s="34"/>
      <x:c r="L63" s="34"/>
      <x:c r="M63" s="34"/>
      <x:c r="N63" s="34"/>
      <x:c r="O63" s="34"/>
      <x:c r="P63" s="34"/>
      <x:c r="Q63" s="34"/>
      <x:c r="R63" s="39" t="n">
        <x:v>0.31671968512888304</x:v>
      </x:c>
      <x:c r="S63" s="39" t="n">
        <x:v>0.8110156217241945</x:v>
      </x:c>
      <x:c r="T63" s="39" t="n">
        <x:v>-1.125024172345117</x:v>
      </x:c>
      <x:c r="U63" s="39" t="n">
        <x:v>-0.9139121209021213</x:v>
      </x:c>
      <x:c r="V63" s="39" t="n">
        <x:v>-1.2640314596658744</x:v>
      </x:c>
      <x:c r="W63" s="39" t="n">
        <x:v>1.91733641850625</x:v>
      </x:c>
      <x:c r="X63" s="39" t="n">
        <x:v>0.11893611660589319</x:v>
      </x:c>
      <x:c r="Y63" s="39" t="n">
        <x:v>-1.4748813681822148</x:v>
      </x:c>
      <x:c r="Z63" s="39" t="n">
        <x:v>-0.7343358000736984</x:v>
      </x:c>
      <x:c r="AA63" s="39" t="n">
        <x:v>0.6443035922250208</x:v>
      </x:c>
      <x:c r="AB63" s="39" t="n">
        <x:v>-0.105882807434525</x:v>
      </x:c>
      <x:c r="AC63" s="39" t="n">
        <x:v>-0.23964236743002137</x:v>
      </x:c>
      <x:c r="AD63" s="39" t="n">
        <x:v>0.6928280512654742</x:v>
      </x:c>
      <x:c r="AE63" s="39" t="n">
        <x:v>-0.2597383190753706</x:v>
      </x:c>
      <x:c r="AF63" s="39" t="n">
        <x:v>-0.6401223201489361</x:v>
      </x:c>
      <x:c r="AG63" s="39" t="n">
        <x:v>0.4935568152892761</x:v>
      </x:c>
      <x:c r="AH63" s="39" t="n">
        <x:v>-0.14444481374539717</x:v>
      </x:c>
      <x:c r="AI63" s="39" t="n">
        <x:v>0.9741912437201808</x:v>
      </x:c>
      <x:c r="AJ63" s="39" t="n">
        <x:v>1.083953823036058</x:v>
      </x:c>
      <x:c r="AK63" s="39" t="n">
        <x:v>1.4929630358231243</x:v>
      </x:c>
      <x:c r="AL63" s="34"/>
      <x:c r="AM63" s="34" t="n">
        <x:f>IF(SQRT($B$9)*$B63+SQRT(1-$B$9)*R63&lt;_xlfn.NORM.S.INV($B$6),1,0)</x:f>
        <x:v>0</x:v>
      </x:c>
      <x:c r="AN63" s="34" t="n">
        <x:f>IF(SQRT($B$9)*$B63+SQRT(1-$B$9)*S63&lt;_xlfn.NORM.S.INV($B$6),1,0)</x:f>
        <x:v>0</x:v>
      </x:c>
      <x:c r="AO63" s="34" t="n">
        <x:f>IF(SQRT($B$9)*$B63+SQRT(1-$B$9)*T63&lt;_xlfn.NORM.S.INV($B$6),1,0)</x:f>
        <x:v>0</x:v>
      </x:c>
      <x:c r="AP63" s="34" t="n">
        <x:f>IF(SQRT($B$9)*$B63+SQRT(1-$B$9)*U63&lt;_xlfn.NORM.S.INV($B$6),1,0)</x:f>
        <x:v>0</x:v>
      </x:c>
      <x:c r="AQ63" s="34" t="n">
        <x:f>IF(SQRT($B$9)*$B63+SQRT(1-$B$9)*V63&lt;_xlfn.NORM.S.INV($B$6),1,0)</x:f>
        <x:v>0</x:v>
      </x:c>
      <x:c r="AR63" s="34" t="n">
        <x:f>IF(SQRT($B$9)*$B63+SQRT(1-$B$9)*W63&lt;_xlfn.NORM.S.INV($B$6),1,0)</x:f>
        <x:v>0</x:v>
      </x:c>
      <x:c r="AS63" s="34" t="n">
        <x:f>IF(SQRT($B$9)*$B63+SQRT(1-$B$9)*X63&lt;_xlfn.NORM.S.INV($B$6),1,0)</x:f>
        <x:v>0</x:v>
      </x:c>
      <x:c r="AT63" s="34" t="n">
        <x:f>IF(SQRT($B$9)*$B63+SQRT(1-$B$9)*Y63&lt;_xlfn.NORM.S.INV($B$6),1,0)</x:f>
        <x:v>0</x:v>
      </x:c>
      <x:c r="AU63" s="34" t="n">
        <x:f>IF(SQRT($B$9)*$B63+SQRT(1-$B$9)*Z63&lt;_xlfn.NORM.S.INV($B$6),1,0)</x:f>
        <x:v>0</x:v>
      </x:c>
      <x:c r="AV63" s="34" t="n">
        <x:f>IF(SQRT($B$9)*$B63+SQRT(1-$B$9)*AA63&lt;_xlfn.NORM.S.INV($B$6),1,0)</x:f>
        <x:v>0</x:v>
      </x:c>
      <x:c r="AW63" s="34" t="n">
        <x:f>IF(SQRT($C$9)*$B63+SQRT(1-$C$9)*AB63&lt;_xlfn.NORM.S.INV($C$6),1,0)</x:f>
        <x:v>0</x:v>
      </x:c>
      <x:c r="AX63" s="34" t="n">
        <x:f>IF(SQRT($C$9)*$B63+SQRT(1-$C$9)*AC63&lt;_xlfn.NORM.S.INV($C$6),1,0)</x:f>
        <x:v>0</x:v>
      </x:c>
      <x:c r="AY63" s="34" t="n">
        <x:f>IF(SQRT($C$9)*$B63+SQRT(1-$C$9)*AD63&lt;_xlfn.NORM.S.INV($C$6),1,0)</x:f>
        <x:v>0</x:v>
      </x:c>
      <x:c r="AZ63" s="34" t="n">
        <x:f>IF(SQRT($C$9)*$B63+SQRT(1-$C$9)*AE63&lt;_xlfn.NORM.S.INV($C$6),1,0)</x:f>
        <x:v>0</x:v>
      </x:c>
      <x:c r="BA63" s="34" t="n">
        <x:f>IF(SQRT($C$9)*$B63+SQRT(1-$C$9)*AF63&lt;_xlfn.NORM.S.INV($C$6),1,0)</x:f>
        <x:v>0</x:v>
      </x:c>
      <x:c r="BB63" s="34" t="n">
        <x:f>IF(SQRT($C$9)*$B63+SQRT(1-$C$9)*AG63&lt;_xlfn.NORM.S.INV($C$6),1,0)</x:f>
        <x:v>0</x:v>
      </x:c>
      <x:c r="BC63" s="34" t="n">
        <x:f>IF(SQRT($C$9)*$B63+SQRT(1-$C$9)*AH63&lt;_xlfn.NORM.S.INV($C$6),1,0)</x:f>
        <x:v>0</x:v>
      </x:c>
      <x:c r="BD63" s="34" t="n">
        <x:f>IF(SQRT($C$9)*$B63+SQRT(1-$C$9)*AI63&lt;_xlfn.NORM.S.INV($C$6),1,0)</x:f>
        <x:v>0</x:v>
      </x:c>
      <x:c r="BE63" s="34" t="n">
        <x:f>IF(SQRT($C$9)*$B63+SQRT(1-$C$9)*AJ63&lt;_xlfn.NORM.S.INV($C$6),1,0)</x:f>
        <x:v>0</x:v>
      </x:c>
      <x:c r="BF63" s="34" t="n">
        <x:f>IF(SQRT($C$9)*$B63+SQRT(1-$C$9)*AK63&lt;_xlfn.NORM.S.INV($C$6),1,0)</x:f>
        <x:v>0</x:v>
      </x:c>
      <x:c r="BG63" s="34"/>
      <x:c r="BH63" s="34"/>
      <x:c r="BI63" s="34" t="n">
        <x:f>$B$11*(($A$1061)*$C63/$B$12*$B$7+(1-$A$1061)*$D63/$B$12*$C$7)</x:f>
        <x:v>0</x:v>
      </x:c>
      <x:c r="BJ63" s="34" t="n">
        <x:f>$B$11*(($A$1062)*$C63/$B$12*$B$7+(1-$A$1062)*$D63/$B$12*$C$7)</x:f>
        <x:v>0</x:v>
      </x:c>
      <x:c r="BK63" s="34" t="n">
        <x:f>$B$11*(($A$1063)*$C63/$B$12*$B$7+(1-$A$1063)*$D63/$B$12*$C$7)</x:f>
        <x:v>0</x:v>
      </x:c>
      <x:c r="BL63" s="34" t="n">
        <x:f>$B$11*(($A$1064)*$C63/$B$12*$B$7+(1-$A$1064)*$D63/$B$12*$C$7)</x:f>
        <x:v>0</x:v>
      </x:c>
      <x:c r="BM63" s="34" t="n">
        <x:f>$B$11*(($A$1065)*$C63/$B$12*$B$7+(1-$A$1065)*$D63/$B$12*$C$7)</x:f>
        <x:v>0</x:v>
      </x:c>
      <x:c r="BN63" s="34" t="n">
        <x:f>$B$11*(($A$1066)*$C63/$B$12*$B$7+(1-$A$1066)*$D63/$B$12*$C$7)</x:f>
        <x:v>0</x:v>
      </x:c>
      <x:c r="BO63" s="34" t="n">
        <x:f>$B$11*(($A$1067)*$C63/$B$12*$B$7+(1-$A$1067)*$D63/$B$12*$C$7)</x:f>
        <x:v>0</x:v>
      </x:c>
      <x:c r="BP63" s="34" t="n">
        <x:f>$B$11*(($A$1068)*$C63/$B$12*$B$7+(1-$A$1068)*$D63/$B$12*$C$7)</x:f>
        <x:v>0</x:v>
      </x:c>
      <x:c r="BQ63" s="34" t="n">
        <x:f>$B$11*(($A$1069)*$C63/$B$12*$B$7+(1-$A$1069)*$D63/$B$12*$C$7)</x:f>
        <x:v>0</x:v>
      </x:c>
      <x:c r="BR63" s="34" t="n">
        <x:f>$B$11*(($A$1070)*$C63/$B$12*$B$7+(1-$A$1070)*$D63/$B$12*$C$7)</x:f>
        <x:v>0</x:v>
      </x:c>
      <x:c r="BS63" s="34" t="n">
        <x:f>$B$11*(($A$1071)*$C63/$B$12*$B$7+(1-$A$1071)*$D63/$B$12*$C$7)</x:f>
        <x:v>0</x:v>
      </x:c>
      <x:c r="BT63" s="34" t="n">
        <x:f>$B$11*(($A$1072)*$C63/$B$12*$B$7+(1-$A$1072)*$D63/$B$12*$C$7)</x:f>
        <x:v>0</x:v>
      </x:c>
      <x:c r="BU63" s="34" t="n">
        <x:f>$B$11*(($A$1073)*$C63/$B$12*$B$7+(1-$A$1073)*$D63/$B$12*$C$7)</x:f>
        <x:v>0</x:v>
      </x:c>
      <x:c r="BV63" s="34" t="n">
        <x:f>$B$11*(($A$1074)*$C63/$B$12*$B$7+(1-$A$1074)*$D63/$B$12*$C$7)</x:f>
        <x:v>0</x:v>
      </x:c>
      <x:c r="BW63" s="34" t="n">
        <x:f>$B$11*(($A$1075)*$C63/$B$12*$B$7+(1-$A$1075)*$D63/$B$12*$C$7)</x:f>
        <x:v>0</x:v>
      </x:c>
      <x:c r="BX63" s="34" t="n">
        <x:f>$B$11*(($A$1076)*$C63/$B$12*$B$7+(1-$A$1076)*$D63/$B$12*$C$7)</x:f>
        <x:v>0</x:v>
      </x:c>
      <x:c r="BY63" s="34" t="n">
        <x:f>$B$11*(($A$1077)*$C63/$B$12*$B$7+(1-$A$1077)*$D63/$B$12*$C$7)</x:f>
        <x:v>0</x:v>
      </x:c>
      <x:c r="BZ63" s="34" t="n">
        <x:f>$B$11*(($A$1078)*$C63/$B$12*$B$7+(1-$A$1078)*$D63/$B$12*$C$7)</x:f>
        <x:v>0</x:v>
      </x:c>
      <x:c r="CA63" s="34" t="n">
        <x:f>$B$11*(($A$1079)*$C63/$B$12*$B$7+(1-$A$1079)*$D63/$B$12*$C$7)</x:f>
        <x:v>0</x:v>
      </x:c>
      <x:c r="CB63" s="34" t="n">
        <x:f>$B$11*(($A$1080)*$C63/$B$12*$B$7+(1-$A$1080)*$D63/$B$12*$C$7)</x:f>
        <x:v>0</x:v>
      </x:c>
      <x:c r="CC63" s="34" t="n">
        <x:f>$B$11*(($A$1081)*$C63/$B$12*$B$7+(1-$A$1081)*$D63/$B$12*$C$7)</x:f>
        <x:v>0</x:v>
      </x:c>
    </x:row>
    <x:row r="64">
      <x:c r="A64" s="34" t="n">
        <x:v>40</x:v>
      </x:c>
      <x:c r="B64" s="39" t="n">
        <x:v>0.32223176958748057</x:v>
      </x:c>
      <x:c r="C64" s="1" t="n">
        <x:f>SUM(AM64:AV64)</x:f>
        <x:v>0</x:v>
      </x:c>
      <x:c r="D64" s="1" t="n">
        <x:f>SUM(AW64:BF64)</x:f>
        <x:v>1</x:v>
      </x:c>
      <x:c r="E64" s="17" t="n">
        <x:f>(1-C64/$B$12)*$B$8-C64/$B$12*$B$7</x:f>
        <x:v>0.05</x:v>
      </x:c>
      <x:c r="F64" s="17" t="n">
        <x:f>(1-D64/$B$12)*$C$8-D64/$B$12*$C$7</x:f>
        <x:v>0.021000000000000005</x:v>
      </x:c>
      <x:c r="G64" s="32" t="n">
        <x:f>$B$11*($B$10*C64/$B$12*$B$7+(1-$B$10)*D64/$B$12*$C$7)</x:f>
        <x:v>300</x:v>
      </x:c>
      <x:c r="H64" s="17" t="n">
        <x:f>$B$10*E64+(1-$B$10)*F64</x:f>
        <x:v>0.035500000000000004</x:v>
      </x:c>
      <x:c r="I64" s="34"/>
      <x:c r="J64" s="34"/>
      <x:c r="K64" s="34"/>
      <x:c r="L64" s="34"/>
      <x:c r="M64" s="34"/>
      <x:c r="N64" s="34"/>
      <x:c r="O64" s="34"/>
      <x:c r="P64" s="34"/>
      <x:c r="Q64" s="34"/>
      <x:c r="R64" s="39" t="n">
        <x:v>-0.09575634751013046</x:v>
      </x:c>
      <x:c r="S64" s="39" t="n">
        <x:v>-0.6359612199526984</x:v>
      </x:c>
      <x:c r="T64" s="39" t="n">
        <x:v>-1.294038602716681</x:v>
      </x:c>
      <x:c r="U64" s="39" t="n">
        <x:v>0.2020279536719162</x:v>
      </x:c>
      <x:c r="V64" s="39" t="n">
        <x:v>-0.6968168881932484</x:v>
      </x:c>
      <x:c r="W64" s="39" t="n">
        <x:v>-0.7540860496858887</x:v>
      </x:c>
      <x:c r="X64" s="39" t="n">
        <x:v>-0.1380531185980544</x:v>
      </x:c>
      <x:c r="Y64" s="39" t="n">
        <x:v>1.5459006717755936</x:v>
      </x:c>
      <x:c r="Z64" s="39" t="n">
        <x:v>0.24296814015223245</x:v>
      </x:c>
      <x:c r="AA64" s="39" t="n">
        <x:v>-1.3340373383213968</x:v>
      </x:c>
      <x:c r="AB64" s="39" t="n">
        <x:v>-0.08828408107146843</x:v>
      </x:c>
      <x:c r="AC64" s="39" t="n">
        <x:v>0.4167074645755691</x:v>
      </x:c>
      <x:c r="AD64" s="39" t="n">
        <x:v>-0.32190855292565</x:v>
      </x:c>
      <x:c r="AE64" s="39" t="n">
        <x:v>0.38679304400864273</x:v>
      </x:c>
      <x:c r="AF64" s="39" t="n">
        <x:v>1.50092646352125</x:v>
      </x:c>
      <x:c r="AG64" s="39" t="n">
        <x:v>-2.3237509341509908</x:v>
      </x:c>
      <x:c r="AH64" s="39" t="n">
        <x:v>-1.276209657128088</x:v>
      </x:c>
      <x:c r="AI64" s="39" t="n">
        <x:v>0.047691320614303645</x:v>
      </x:c>
      <x:c r="AJ64" s="39" t="n">
        <x:v>-0.9595388826286667</x:v>
      </x:c>
      <x:c r="AK64" s="39" t="n">
        <x:v>-0.8523639230841223</x:v>
      </x:c>
      <x:c r="AL64" s="34"/>
      <x:c r="AM64" s="34" t="n">
        <x:f>IF(SQRT($B$9)*$B64+SQRT(1-$B$9)*R64&lt;_xlfn.NORM.S.INV($B$6),1,0)</x:f>
        <x:v>0</x:v>
      </x:c>
      <x:c r="AN64" s="34" t="n">
        <x:f>IF(SQRT($B$9)*$B64+SQRT(1-$B$9)*S64&lt;_xlfn.NORM.S.INV($B$6),1,0)</x:f>
        <x:v>0</x:v>
      </x:c>
      <x:c r="AO64" s="34" t="n">
        <x:f>IF(SQRT($B$9)*$B64+SQRT(1-$B$9)*T64&lt;_xlfn.NORM.S.INV($B$6),1,0)</x:f>
        <x:v>0</x:v>
      </x:c>
      <x:c r="AP64" s="34" t="n">
        <x:f>IF(SQRT($B$9)*$B64+SQRT(1-$B$9)*U64&lt;_xlfn.NORM.S.INV($B$6),1,0)</x:f>
        <x:v>0</x:v>
      </x:c>
      <x:c r="AQ64" s="34" t="n">
        <x:f>IF(SQRT($B$9)*$B64+SQRT(1-$B$9)*V64&lt;_xlfn.NORM.S.INV($B$6),1,0)</x:f>
        <x:v>0</x:v>
      </x:c>
      <x:c r="AR64" s="34" t="n">
        <x:f>IF(SQRT($B$9)*$B64+SQRT(1-$B$9)*W64&lt;_xlfn.NORM.S.INV($B$6),1,0)</x:f>
        <x:v>0</x:v>
      </x:c>
      <x:c r="AS64" s="34" t="n">
        <x:f>IF(SQRT($B$9)*$B64+SQRT(1-$B$9)*X64&lt;_xlfn.NORM.S.INV($B$6),1,0)</x:f>
        <x:v>0</x:v>
      </x:c>
      <x:c r="AT64" s="34" t="n">
        <x:f>IF(SQRT($B$9)*$B64+SQRT(1-$B$9)*Y64&lt;_xlfn.NORM.S.INV($B$6),1,0)</x:f>
        <x:v>0</x:v>
      </x:c>
      <x:c r="AU64" s="34" t="n">
        <x:f>IF(SQRT($B$9)*$B64+SQRT(1-$B$9)*Z64&lt;_xlfn.NORM.S.INV($B$6),1,0)</x:f>
        <x:v>0</x:v>
      </x:c>
      <x:c r="AV64" s="34" t="n">
        <x:f>IF(SQRT($B$9)*$B64+SQRT(1-$B$9)*AA64&lt;_xlfn.NORM.S.INV($B$6),1,0)</x:f>
        <x:v>0</x:v>
      </x:c>
      <x:c r="AW64" s="34" t="n">
        <x:f>IF(SQRT($C$9)*$B64+SQRT(1-$C$9)*AB64&lt;_xlfn.NORM.S.INV($C$6),1,0)</x:f>
        <x:v>0</x:v>
      </x:c>
      <x:c r="AX64" s="34" t="n">
        <x:f>IF(SQRT($C$9)*$B64+SQRT(1-$C$9)*AC64&lt;_xlfn.NORM.S.INV($C$6),1,0)</x:f>
        <x:v>0</x:v>
      </x:c>
      <x:c r="AY64" s="34" t="n">
        <x:f>IF(SQRT($C$9)*$B64+SQRT(1-$C$9)*AD64&lt;_xlfn.NORM.S.INV($C$6),1,0)</x:f>
        <x:v>0</x:v>
      </x:c>
      <x:c r="AZ64" s="34" t="n">
        <x:f>IF(SQRT($C$9)*$B64+SQRT(1-$C$9)*AE64&lt;_xlfn.NORM.S.INV($C$6),1,0)</x:f>
        <x:v>0</x:v>
      </x:c>
      <x:c r="BA64" s="34" t="n">
        <x:f>IF(SQRT($C$9)*$B64+SQRT(1-$C$9)*AF64&lt;_xlfn.NORM.S.INV($C$6),1,0)</x:f>
        <x:v>0</x:v>
      </x:c>
      <x:c r="BB64" s="34" t="n">
        <x:f>IF(SQRT($C$9)*$B64+SQRT(1-$C$9)*AG64&lt;_xlfn.NORM.S.INV($C$6),1,0)</x:f>
        <x:v>1</x:v>
      </x:c>
      <x:c r="BC64" s="34" t="n">
        <x:f>IF(SQRT($C$9)*$B64+SQRT(1-$C$9)*AH64&lt;_xlfn.NORM.S.INV($C$6),1,0)</x:f>
        <x:v>0</x:v>
      </x:c>
      <x:c r="BD64" s="34" t="n">
        <x:f>IF(SQRT($C$9)*$B64+SQRT(1-$C$9)*AI64&lt;_xlfn.NORM.S.INV($C$6),1,0)</x:f>
        <x:v>0</x:v>
      </x:c>
      <x:c r="BE64" s="34" t="n">
        <x:f>IF(SQRT($C$9)*$B64+SQRT(1-$C$9)*AJ64&lt;_xlfn.NORM.S.INV($C$6),1,0)</x:f>
        <x:v>0</x:v>
      </x:c>
      <x:c r="BF64" s="34" t="n">
        <x:f>IF(SQRT($C$9)*$B64+SQRT(1-$C$9)*AK64&lt;_xlfn.NORM.S.INV($C$6),1,0)</x:f>
        <x:v>0</x:v>
      </x:c>
      <x:c r="BG64" s="34"/>
      <x:c r="BH64" s="34"/>
      <x:c r="BI64" s="34" t="n">
        <x:f>$B$11*(($A$1061)*$C64/$B$12*$B$7+(1-$A$1061)*$D64/$B$12*$C$7)</x:f>
        <x:v>600</x:v>
      </x:c>
      <x:c r="BJ64" s="34" t="n">
        <x:f>$B$11*(($A$1062)*$C64/$B$12*$B$7+(1-$A$1062)*$D64/$B$12*$C$7)</x:f>
        <x:v>570</x:v>
      </x:c>
      <x:c r="BK64" s="34" t="n">
        <x:f>$B$11*(($A$1063)*$C64/$B$12*$B$7+(1-$A$1063)*$D64/$B$12*$C$7)</x:f>
        <x:v>540</x:v>
      </x:c>
      <x:c r="BL64" s="34" t="n">
        <x:f>$B$11*(($A$1064)*$C64/$B$12*$B$7+(1-$A$1064)*$D64/$B$12*$C$7)</x:f>
        <x:v>509.99999999999994</x:v>
      </x:c>
      <x:c r="BM64" s="34" t="n">
        <x:f>$B$11*(($A$1065)*$C64/$B$12*$B$7+(1-$A$1065)*$D64/$B$12*$C$7)</x:f>
        <x:v>480</x:v>
      </x:c>
      <x:c r="BN64" s="34" t="n">
        <x:f>$B$11*(($A$1066)*$C64/$B$12*$B$7+(1-$A$1066)*$D64/$B$12*$C$7)</x:f>
        <x:v>450</x:v>
      </x:c>
      <x:c r="BO64" s="34" t="n">
        <x:f>$B$11*(($A$1067)*$C64/$B$12*$B$7+(1-$A$1067)*$D64/$B$12*$C$7)</x:f>
        <x:v>419.99999999999994</x:v>
      </x:c>
      <x:c r="BP64" s="34" t="n">
        <x:f>$B$11*(($A$1068)*$C64/$B$12*$B$7+(1-$A$1068)*$D64/$B$12*$C$7)</x:f>
        <x:v>390</x:v>
      </x:c>
      <x:c r="BQ64" s="34" t="n">
        <x:f>$B$11*(($A$1069)*$C64/$B$12*$B$7+(1-$A$1069)*$D64/$B$12*$C$7)</x:f>
        <x:v>360</x:v>
      </x:c>
      <x:c r="BR64" s="34" t="n">
        <x:f>$B$11*(($A$1070)*$C64/$B$12*$B$7+(1-$A$1070)*$D64/$B$12*$C$7)</x:f>
        <x:v>330</x:v>
      </x:c>
      <x:c r="BS64" s="34" t="n">
        <x:f>$B$11*(($A$1071)*$C64/$B$12*$B$7+(1-$A$1071)*$D64/$B$12*$C$7)</x:f>
        <x:v>300</x:v>
      </x:c>
      <x:c r="BT64" s="34" t="n">
        <x:f>$B$11*(($A$1072)*$C64/$B$12*$B$7+(1-$A$1072)*$D64/$B$12*$C$7)</x:f>
        <x:v>270</x:v>
      </x:c>
      <x:c r="BU64" s="34" t="n">
        <x:f>$B$11*(($A$1073)*$C64/$B$12*$B$7+(1-$A$1073)*$D64/$B$12*$C$7)</x:f>
        <x:v>240</x:v>
      </x:c>
      <x:c r="BV64" s="34" t="n">
        <x:f>$B$11*(($A$1074)*$C64/$B$12*$B$7+(1-$A$1074)*$D64/$B$12*$C$7)</x:f>
        <x:v>209.99999999999997</x:v>
      </x:c>
      <x:c r="BW64" s="34" t="n">
        <x:f>$B$11*(($A$1075)*$C64/$B$12*$B$7+(1-$A$1075)*$D64/$B$12*$C$7)</x:f>
        <x:v>180.00000000000003</x:v>
      </x:c>
      <x:c r="BX64" s="34" t="n">
        <x:f>$B$11*(($A$1076)*$C64/$B$12*$B$7+(1-$A$1076)*$D64/$B$12*$C$7)</x:f>
        <x:v>150</x:v>
      </x:c>
      <x:c r="BY64" s="34" t="n">
        <x:f>$B$11*(($A$1077)*$C64/$B$12*$B$7+(1-$A$1077)*$D64/$B$12*$C$7)</x:f>
        <x:v>119.99999999999999</x:v>
      </x:c>
      <x:c r="BZ64" s="34" t="n">
        <x:f>$B$11*(($A$1078)*$C64/$B$12*$B$7+(1-$A$1078)*$D64/$B$12*$C$7)</x:f>
        <x:v>90.00000000000001</x:v>
      </x:c>
      <x:c r="CA64" s="34" t="n">
        <x:f>$B$11*(($A$1079)*$C64/$B$12*$B$7+(1-$A$1079)*$D64/$B$12*$C$7)</x:f>
        <x:v>59.99999999999999</x:v>
      </x:c>
      <x:c r="CB64" s="34" t="n">
        <x:f>$B$11*(($A$1080)*$C64/$B$12*$B$7+(1-$A$1080)*$D64/$B$12*$C$7)</x:f>
        <x:v>30.00000000000003</x:v>
      </x:c>
      <x:c r="CC64" s="34" t="n">
        <x:f>$B$11*(($A$1081)*$C64/$B$12*$B$7+(1-$A$1081)*$D64/$B$12*$C$7)</x:f>
        <x:v>0</x:v>
      </x:c>
    </x:row>
    <x:row r="65">
      <x:c r="A65" s="34" t="n">
        <x:v>41</x:v>
      </x:c>
      <x:c r="B65" s="39" t="n">
        <x:v>-1.7189296955564508</x:v>
      </x:c>
      <x:c r="C65" s="1" t="n">
        <x:f>SUM(AM65:AV65)</x:f>
        <x:v>0</x:v>
      </x:c>
      <x:c r="D65" s="1" t="n">
        <x:f>SUM(AW65:BF65)</x:f>
        <x:v>0</x:v>
      </x:c>
      <x:c r="E65" s="17" t="n">
        <x:f>(1-C65/$B$12)*$B$8-C65/$B$12*$B$7</x:f>
        <x:v>0.05</x:v>
      </x:c>
      <x:c r="F65" s="17" t="n">
        <x:f>(1-D65/$B$12)*$C$8-D65/$B$12*$C$7</x:f>
        <x:v>0.09</x:v>
      </x:c>
      <x:c r="G65" s="32" t="n">
        <x:f>$B$11*($B$10*C65/$B$12*$B$7+(1-$B$10)*D65/$B$12*$C$7)</x:f>
        <x:v>0</x:v>
      </x:c>
      <x:c r="H65" s="17" t="n">
        <x:f>$B$10*E65+(1-$B$10)*F65</x:f>
        <x:v>0.07</x:v>
      </x:c>
      <x:c r="I65" s="34"/>
      <x:c r="J65" s="34"/>
      <x:c r="K65" s="34"/>
      <x:c r="L65" s="34"/>
      <x:c r="M65" s="34"/>
      <x:c r="N65" s="34"/>
      <x:c r="O65" s="34"/>
      <x:c r="P65" s="34"/>
      <x:c r="Q65" s="34"/>
      <x:c r="R65" s="39" t="n">
        <x:v>-1.464835270946358</x:v>
      </x:c>
      <x:c r="S65" s="39" t="n">
        <x:v>1.0090301279754716</x:v>
      </x:c>
      <x:c r="T65" s="39" t="n">
        <x:v>1.184066310891716</x:v>
      </x:c>
      <x:c r="U65" s="39" t="n">
        <x:v>0.457617517439755</x:v>
      </x:c>
      <x:c r="V65" s="39" t="n">
        <x:v>-0.014036320209023822</x:v>
      </x:c>
      <x:c r="W65" s="39" t="n">
        <x:v>-0.23243222797342442</x:v>
      </x:c>
      <x:c r="X65" s="39" t="n">
        <x:v>0.7172213574244272</x:v>
      </x:c>
      <x:c r="Y65" s="39" t="n">
        <x:v>-0.5449814056146794</x:v>
      </x:c>
      <x:c r="Z65" s="39" t="n">
        <x:v>-0.21785976204758065</x:v>
      </x:c>
      <x:c r="AA65" s="39" t="n">
        <x:v>-0.3842154982846067</x:v>
      </x:c>
      <x:c r="AB65" s="39" t="n">
        <x:v>1.155525544566306</x:v>
      </x:c>
      <x:c r="AC65" s="39" t="n">
        <x:v>1.485623370730328</x:v>
      </x:c>
      <x:c r="AD65" s="39" t="n">
        <x:v>1.0830972422489409</x:v>
      </x:c>
      <x:c r="AE65" s="39" t="n">
        <x:v>1.5671130468371381</x:v>
      </x:c>
      <x:c r="AF65" s="39" t="n">
        <x:v>1.4483127377699077</x:v>
      </x:c>
      <x:c r="AG65" s="39" t="n">
        <x:v>-0.9327936564945422</x:v>
      </x:c>
      <x:c r="AH65" s="39" t="n">
        <x:v>0.28733644574968764</x:v>
      </x:c>
      <x:c r="AI65" s="39" t="n">
        <x:v>-0.7643757585660019</x:v>
      </x:c>
      <x:c r="AJ65" s="39" t="n">
        <x:v>0.5698340976566971</x:v>
      </x:c>
      <x:c r="AK65" s="39" t="n">
        <x:v>0.37285828099031787</x:v>
      </x:c>
      <x:c r="AL65" s="34"/>
      <x:c r="AM65" s="34" t="n">
        <x:f>IF(SQRT($B$9)*$B65+SQRT(1-$B$9)*R65&lt;_xlfn.NORM.S.INV($B$6),1,0)</x:f>
        <x:v>0</x:v>
      </x:c>
      <x:c r="AN65" s="34" t="n">
        <x:f>IF(SQRT($B$9)*$B65+SQRT(1-$B$9)*S65&lt;_xlfn.NORM.S.INV($B$6),1,0)</x:f>
        <x:v>0</x:v>
      </x:c>
      <x:c r="AO65" s="34" t="n">
        <x:f>IF(SQRT($B$9)*$B65+SQRT(1-$B$9)*T65&lt;_xlfn.NORM.S.INV($B$6),1,0)</x:f>
        <x:v>0</x:v>
      </x:c>
      <x:c r="AP65" s="34" t="n">
        <x:f>IF(SQRT($B$9)*$B65+SQRT(1-$B$9)*U65&lt;_xlfn.NORM.S.INV($B$6),1,0)</x:f>
        <x:v>0</x:v>
      </x:c>
      <x:c r="AQ65" s="34" t="n">
        <x:f>IF(SQRT($B$9)*$B65+SQRT(1-$B$9)*V65&lt;_xlfn.NORM.S.INV($B$6),1,0)</x:f>
        <x:v>0</x:v>
      </x:c>
      <x:c r="AR65" s="34" t="n">
        <x:f>IF(SQRT($B$9)*$B65+SQRT(1-$B$9)*W65&lt;_xlfn.NORM.S.INV($B$6),1,0)</x:f>
        <x:v>0</x:v>
      </x:c>
      <x:c r="AS65" s="34" t="n">
        <x:f>IF(SQRT($B$9)*$B65+SQRT(1-$B$9)*X65&lt;_xlfn.NORM.S.INV($B$6),1,0)</x:f>
        <x:v>0</x:v>
      </x:c>
      <x:c r="AT65" s="34" t="n">
        <x:f>IF(SQRT($B$9)*$B65+SQRT(1-$B$9)*Y65&lt;_xlfn.NORM.S.INV($B$6),1,0)</x:f>
        <x:v>0</x:v>
      </x:c>
      <x:c r="AU65" s="34" t="n">
        <x:f>IF(SQRT($B$9)*$B65+SQRT(1-$B$9)*Z65&lt;_xlfn.NORM.S.INV($B$6),1,0)</x:f>
        <x:v>0</x:v>
      </x:c>
      <x:c r="AV65" s="34" t="n">
        <x:f>IF(SQRT($B$9)*$B65+SQRT(1-$B$9)*AA65&lt;_xlfn.NORM.S.INV($B$6),1,0)</x:f>
        <x:v>0</x:v>
      </x:c>
      <x:c r="AW65" s="34" t="n">
        <x:f>IF(SQRT($C$9)*$B65+SQRT(1-$C$9)*AB65&lt;_xlfn.NORM.S.INV($C$6),1,0)</x:f>
        <x:v>0</x:v>
      </x:c>
      <x:c r="AX65" s="34" t="n">
        <x:f>IF(SQRT($C$9)*$B65+SQRT(1-$C$9)*AC65&lt;_xlfn.NORM.S.INV($C$6),1,0)</x:f>
        <x:v>0</x:v>
      </x:c>
      <x:c r="AY65" s="34" t="n">
        <x:f>IF(SQRT($C$9)*$B65+SQRT(1-$C$9)*AD65&lt;_xlfn.NORM.S.INV($C$6),1,0)</x:f>
        <x:v>0</x:v>
      </x:c>
      <x:c r="AZ65" s="34" t="n">
        <x:f>IF(SQRT($C$9)*$B65+SQRT(1-$C$9)*AE65&lt;_xlfn.NORM.S.INV($C$6),1,0)</x:f>
        <x:v>0</x:v>
      </x:c>
      <x:c r="BA65" s="34" t="n">
        <x:f>IF(SQRT($C$9)*$B65+SQRT(1-$C$9)*AF65&lt;_xlfn.NORM.S.INV($C$6),1,0)</x:f>
        <x:v>0</x:v>
      </x:c>
      <x:c r="BB65" s="34" t="n">
        <x:f>IF(SQRT($C$9)*$B65+SQRT(1-$C$9)*AG65&lt;_xlfn.NORM.S.INV($C$6),1,0)</x:f>
        <x:v>0</x:v>
      </x:c>
      <x:c r="BC65" s="34" t="n">
        <x:f>IF(SQRT($C$9)*$B65+SQRT(1-$C$9)*AH65&lt;_xlfn.NORM.S.INV($C$6),1,0)</x:f>
        <x:v>0</x:v>
      </x:c>
      <x:c r="BD65" s="34" t="n">
        <x:f>IF(SQRT($C$9)*$B65+SQRT(1-$C$9)*AI65&lt;_xlfn.NORM.S.INV($C$6),1,0)</x:f>
        <x:v>0</x:v>
      </x:c>
      <x:c r="BE65" s="34" t="n">
        <x:f>IF(SQRT($C$9)*$B65+SQRT(1-$C$9)*AJ65&lt;_xlfn.NORM.S.INV($C$6),1,0)</x:f>
        <x:v>0</x:v>
      </x:c>
      <x:c r="BF65" s="34" t="n">
        <x:f>IF(SQRT($C$9)*$B65+SQRT(1-$C$9)*AK65&lt;_xlfn.NORM.S.INV($C$6),1,0)</x:f>
        <x:v>0</x:v>
      </x:c>
      <x:c r="BG65" s="34"/>
      <x:c r="BH65" s="34"/>
      <x:c r="BI65" s="34" t="n">
        <x:f>$B$11*(($A$1061)*$C65/$B$12*$B$7+(1-$A$1061)*$D65/$B$12*$C$7)</x:f>
        <x:v>0</x:v>
      </x:c>
      <x:c r="BJ65" s="34" t="n">
        <x:f>$B$11*(($A$1062)*$C65/$B$12*$B$7+(1-$A$1062)*$D65/$B$12*$C$7)</x:f>
        <x:v>0</x:v>
      </x:c>
      <x:c r="BK65" s="34" t="n">
        <x:f>$B$11*(($A$1063)*$C65/$B$12*$B$7+(1-$A$1063)*$D65/$B$12*$C$7)</x:f>
        <x:v>0</x:v>
      </x:c>
      <x:c r="BL65" s="34" t="n">
        <x:f>$B$11*(($A$1064)*$C65/$B$12*$B$7+(1-$A$1064)*$D65/$B$12*$C$7)</x:f>
        <x:v>0</x:v>
      </x:c>
      <x:c r="BM65" s="34" t="n">
        <x:f>$B$11*(($A$1065)*$C65/$B$12*$B$7+(1-$A$1065)*$D65/$B$12*$C$7)</x:f>
        <x:v>0</x:v>
      </x:c>
      <x:c r="BN65" s="34" t="n">
        <x:f>$B$11*(($A$1066)*$C65/$B$12*$B$7+(1-$A$1066)*$D65/$B$12*$C$7)</x:f>
        <x:v>0</x:v>
      </x:c>
      <x:c r="BO65" s="34" t="n">
        <x:f>$B$11*(($A$1067)*$C65/$B$12*$B$7+(1-$A$1067)*$D65/$B$12*$C$7)</x:f>
        <x:v>0</x:v>
      </x:c>
      <x:c r="BP65" s="34" t="n">
        <x:f>$B$11*(($A$1068)*$C65/$B$12*$B$7+(1-$A$1068)*$D65/$B$12*$C$7)</x:f>
        <x:v>0</x:v>
      </x:c>
      <x:c r="BQ65" s="34" t="n">
        <x:f>$B$11*(($A$1069)*$C65/$B$12*$B$7+(1-$A$1069)*$D65/$B$12*$C$7)</x:f>
        <x:v>0</x:v>
      </x:c>
      <x:c r="BR65" s="34" t="n">
        <x:f>$B$11*(($A$1070)*$C65/$B$12*$B$7+(1-$A$1070)*$D65/$B$12*$C$7)</x:f>
        <x:v>0</x:v>
      </x:c>
      <x:c r="BS65" s="34" t="n">
        <x:f>$B$11*(($A$1071)*$C65/$B$12*$B$7+(1-$A$1071)*$D65/$B$12*$C$7)</x:f>
        <x:v>0</x:v>
      </x:c>
      <x:c r="BT65" s="34" t="n">
        <x:f>$B$11*(($A$1072)*$C65/$B$12*$B$7+(1-$A$1072)*$D65/$B$12*$C$7)</x:f>
        <x:v>0</x:v>
      </x:c>
      <x:c r="BU65" s="34" t="n">
        <x:f>$B$11*(($A$1073)*$C65/$B$12*$B$7+(1-$A$1073)*$D65/$B$12*$C$7)</x:f>
        <x:v>0</x:v>
      </x:c>
      <x:c r="BV65" s="34" t="n">
        <x:f>$B$11*(($A$1074)*$C65/$B$12*$B$7+(1-$A$1074)*$D65/$B$12*$C$7)</x:f>
        <x:v>0</x:v>
      </x:c>
      <x:c r="BW65" s="34" t="n">
        <x:f>$B$11*(($A$1075)*$C65/$B$12*$B$7+(1-$A$1075)*$D65/$B$12*$C$7)</x:f>
        <x:v>0</x:v>
      </x:c>
      <x:c r="BX65" s="34" t="n">
        <x:f>$B$11*(($A$1076)*$C65/$B$12*$B$7+(1-$A$1076)*$D65/$B$12*$C$7)</x:f>
        <x:v>0</x:v>
      </x:c>
      <x:c r="BY65" s="34" t="n">
        <x:f>$B$11*(($A$1077)*$C65/$B$12*$B$7+(1-$A$1077)*$D65/$B$12*$C$7)</x:f>
        <x:v>0</x:v>
      </x:c>
      <x:c r="BZ65" s="34" t="n">
        <x:f>$B$11*(($A$1078)*$C65/$B$12*$B$7+(1-$A$1078)*$D65/$B$12*$C$7)</x:f>
        <x:v>0</x:v>
      </x:c>
      <x:c r="CA65" s="34" t="n">
        <x:f>$B$11*(($A$1079)*$C65/$B$12*$B$7+(1-$A$1079)*$D65/$B$12*$C$7)</x:f>
        <x:v>0</x:v>
      </x:c>
      <x:c r="CB65" s="34" t="n">
        <x:f>$B$11*(($A$1080)*$C65/$B$12*$B$7+(1-$A$1080)*$D65/$B$12*$C$7)</x:f>
        <x:v>0</x:v>
      </x:c>
      <x:c r="CC65" s="34" t="n">
        <x:f>$B$11*(($A$1081)*$C65/$B$12*$B$7+(1-$A$1081)*$D65/$B$12*$C$7)</x:f>
        <x:v>0</x:v>
      </x:c>
    </x:row>
    <x:row r="66">
      <x:c r="A66" s="34" t="n">
        <x:v>42</x:v>
      </x:c>
      <x:c r="B66" s="39" t="n">
        <x:v>-0.4081335253066408</x:v>
      </x:c>
      <x:c r="C66" s="1" t="n">
        <x:f>SUM(AM66:AV66)</x:f>
        <x:v>0</x:v>
      </x:c>
      <x:c r="D66" s="1" t="n">
        <x:f>SUM(AW66:BF66)</x:f>
        <x:v>1</x:v>
      </x:c>
      <x:c r="E66" s="17" t="n">
        <x:f>(1-C66/$B$12)*$B$8-C66/$B$12*$B$7</x:f>
        <x:v>0.05</x:v>
      </x:c>
      <x:c r="F66" s="17" t="n">
        <x:f>(1-D66/$B$12)*$C$8-D66/$B$12*$C$7</x:f>
        <x:v>0.021000000000000005</x:v>
      </x:c>
      <x:c r="G66" s="32" t="n">
        <x:f>$B$11*($B$10*C66/$B$12*$B$7+(1-$B$10)*D66/$B$12*$C$7)</x:f>
        <x:v>300</x:v>
      </x:c>
      <x:c r="H66" s="17" t="n">
        <x:f>$B$10*E66+(1-$B$10)*F66</x:f>
        <x:v>0.035500000000000004</x:v>
      </x:c>
      <x:c r="I66" s="34"/>
      <x:c r="J66" s="34"/>
      <x:c r="K66" s="34"/>
      <x:c r="L66" s="34"/>
      <x:c r="M66" s="34"/>
      <x:c r="N66" s="34"/>
      <x:c r="O66" s="34"/>
      <x:c r="P66" s="34"/>
      <x:c r="Q66" s="34"/>
      <x:c r="R66" s="39" t="n">
        <x:v>0.22673727859478318</x:v>
      </x:c>
      <x:c r="S66" s="39" t="n">
        <x:v>1.5992844003067177</x:v>
      </x:c>
      <x:c r="T66" s="39" t="n">
        <x:v>0.1753148483579997</x:v>
      </x:c>
      <x:c r="U66" s="39" t="n">
        <x:v>-0.09284634788960149</x:v>
      </x:c>
      <x:c r="V66" s="39" t="n">
        <x:v>0.30378457407194553</x:v>
      </x:c>
      <x:c r="W66" s="39" t="n">
        <x:v>1.7260687352351938</x:v>
      </x:c>
      <x:c r="X66" s="39" t="n">
        <x:v>-0.6079817436025261</x:v>
      </x:c>
      <x:c r="Y66" s="39" t="n">
        <x:v>-1.2932739698579585</x:v>
      </x:c>
      <x:c r="Z66" s="39" t="n">
        <x:v>0.9775293052398317</x:v>
      </x:c>
      <x:c r="AA66" s="39" t="n">
        <x:v>0.842910311109253</x:v>
      </x:c>
      <x:c r="AB66" s="39" t="n">
        <x:v>-3.1396577518127002</x:v>
      </x:c>
      <x:c r="AC66" s="39" t="n">
        <x:v>-0.01828111016448748</x:v>
      </x:c>
      <x:c r="AD66" s="39" t="n">
        <x:v>0.9087062737020833</x:v>
      </x:c>
      <x:c r="AE66" s="39" t="n">
        <x:v>0.14060092824480272</x:v>
      </x:c>
      <x:c r="AF66" s="39" t="n">
        <x:v>1.382616903852123</x:v>
      </x:c>
      <x:c r="AG66" s="39" t="n">
        <x:v>0.33200760126728013</x:v>
      </x:c>
      <x:c r="AH66" s="39" t="n">
        <x:v>0.41555052985989116</x:v>
      </x:c>
      <x:c r="AI66" s="39" t="n">
        <x:v>-1.3312553431205407</x:v>
      </x:c>
      <x:c r="AJ66" s="39" t="n">
        <x:v>0.34010757289373417</x:v>
      </x:c>
      <x:c r="AK66" s="39" t="n">
        <x:v>0.6283404159382793</x:v>
      </x:c>
      <x:c r="AL66" s="34"/>
      <x:c r="AM66" s="34" t="n">
        <x:f>IF(SQRT($B$9)*$B66+SQRT(1-$B$9)*R66&lt;_xlfn.NORM.S.INV($B$6),1,0)</x:f>
        <x:v>0</x:v>
      </x:c>
      <x:c r="AN66" s="34" t="n">
        <x:f>IF(SQRT($B$9)*$B66+SQRT(1-$B$9)*S66&lt;_xlfn.NORM.S.INV($B$6),1,0)</x:f>
        <x:v>0</x:v>
      </x:c>
      <x:c r="AO66" s="34" t="n">
        <x:f>IF(SQRT($B$9)*$B66+SQRT(1-$B$9)*T66&lt;_xlfn.NORM.S.INV($B$6),1,0)</x:f>
        <x:v>0</x:v>
      </x:c>
      <x:c r="AP66" s="34" t="n">
        <x:f>IF(SQRT($B$9)*$B66+SQRT(1-$B$9)*U66&lt;_xlfn.NORM.S.INV($B$6),1,0)</x:f>
        <x:v>0</x:v>
      </x:c>
      <x:c r="AQ66" s="34" t="n">
        <x:f>IF(SQRT($B$9)*$B66+SQRT(1-$B$9)*V66&lt;_xlfn.NORM.S.INV($B$6),1,0)</x:f>
        <x:v>0</x:v>
      </x:c>
      <x:c r="AR66" s="34" t="n">
        <x:f>IF(SQRT($B$9)*$B66+SQRT(1-$B$9)*W66&lt;_xlfn.NORM.S.INV($B$6),1,0)</x:f>
        <x:v>0</x:v>
      </x:c>
      <x:c r="AS66" s="34" t="n">
        <x:f>IF(SQRT($B$9)*$B66+SQRT(1-$B$9)*X66&lt;_xlfn.NORM.S.INV($B$6),1,0)</x:f>
        <x:v>0</x:v>
      </x:c>
      <x:c r="AT66" s="34" t="n">
        <x:f>IF(SQRT($B$9)*$B66+SQRT(1-$B$9)*Y66&lt;_xlfn.NORM.S.INV($B$6),1,0)</x:f>
        <x:v>0</x:v>
      </x:c>
      <x:c r="AU66" s="34" t="n">
        <x:f>IF(SQRT($B$9)*$B66+SQRT(1-$B$9)*Z66&lt;_xlfn.NORM.S.INV($B$6),1,0)</x:f>
        <x:v>0</x:v>
      </x:c>
      <x:c r="AV66" s="34" t="n">
        <x:f>IF(SQRT($B$9)*$B66+SQRT(1-$B$9)*AA66&lt;_xlfn.NORM.S.INV($B$6),1,0)</x:f>
        <x:v>0</x:v>
      </x:c>
      <x:c r="AW66" s="34" t="n">
        <x:f>IF(SQRT($C$9)*$B66+SQRT(1-$C$9)*AB66&lt;_xlfn.NORM.S.INV($C$6),1,0)</x:f>
        <x:v>1</x:v>
      </x:c>
      <x:c r="AX66" s="34" t="n">
        <x:f>IF(SQRT($C$9)*$B66+SQRT(1-$C$9)*AC66&lt;_xlfn.NORM.S.INV($C$6),1,0)</x:f>
        <x:v>0</x:v>
      </x:c>
      <x:c r="AY66" s="34" t="n">
        <x:f>IF(SQRT($C$9)*$B66+SQRT(1-$C$9)*AD66&lt;_xlfn.NORM.S.INV($C$6),1,0)</x:f>
        <x:v>0</x:v>
      </x:c>
      <x:c r="AZ66" s="34" t="n">
        <x:f>IF(SQRT($C$9)*$B66+SQRT(1-$C$9)*AE66&lt;_xlfn.NORM.S.INV($C$6),1,0)</x:f>
        <x:v>0</x:v>
      </x:c>
      <x:c r="BA66" s="34" t="n">
        <x:f>IF(SQRT($C$9)*$B66+SQRT(1-$C$9)*AF66&lt;_xlfn.NORM.S.INV($C$6),1,0)</x:f>
        <x:v>0</x:v>
      </x:c>
      <x:c r="BB66" s="34" t="n">
        <x:f>IF(SQRT($C$9)*$B66+SQRT(1-$C$9)*AG66&lt;_xlfn.NORM.S.INV($C$6),1,0)</x:f>
        <x:v>0</x:v>
      </x:c>
      <x:c r="BC66" s="34" t="n">
        <x:f>IF(SQRT($C$9)*$B66+SQRT(1-$C$9)*AH66&lt;_xlfn.NORM.S.INV($C$6),1,0)</x:f>
        <x:v>0</x:v>
      </x:c>
      <x:c r="BD66" s="34" t="n">
        <x:f>IF(SQRT($C$9)*$B66+SQRT(1-$C$9)*AI66&lt;_xlfn.NORM.S.INV($C$6),1,0)</x:f>
        <x:v>0</x:v>
      </x:c>
      <x:c r="BE66" s="34" t="n">
        <x:f>IF(SQRT($C$9)*$B66+SQRT(1-$C$9)*AJ66&lt;_xlfn.NORM.S.INV($C$6),1,0)</x:f>
        <x:v>0</x:v>
      </x:c>
      <x:c r="BF66" s="34" t="n">
        <x:f>IF(SQRT($C$9)*$B66+SQRT(1-$C$9)*AK66&lt;_xlfn.NORM.S.INV($C$6),1,0)</x:f>
        <x:v>0</x:v>
      </x:c>
      <x:c r="BG66" s="34"/>
      <x:c r="BH66" s="34"/>
      <x:c r="BI66" s="34" t="n">
        <x:f>$B$11*(($A$1061)*$C66/$B$12*$B$7+(1-$A$1061)*$D66/$B$12*$C$7)</x:f>
        <x:v>600</x:v>
      </x:c>
      <x:c r="BJ66" s="34" t="n">
        <x:f>$B$11*(($A$1062)*$C66/$B$12*$B$7+(1-$A$1062)*$D66/$B$12*$C$7)</x:f>
        <x:v>570</x:v>
      </x:c>
      <x:c r="BK66" s="34" t="n">
        <x:f>$B$11*(($A$1063)*$C66/$B$12*$B$7+(1-$A$1063)*$D66/$B$12*$C$7)</x:f>
        <x:v>540</x:v>
      </x:c>
      <x:c r="BL66" s="34" t="n">
        <x:f>$B$11*(($A$1064)*$C66/$B$12*$B$7+(1-$A$1064)*$D66/$B$12*$C$7)</x:f>
        <x:v>509.99999999999994</x:v>
      </x:c>
      <x:c r="BM66" s="34" t="n">
        <x:f>$B$11*(($A$1065)*$C66/$B$12*$B$7+(1-$A$1065)*$D66/$B$12*$C$7)</x:f>
        <x:v>480</x:v>
      </x:c>
      <x:c r="BN66" s="34" t="n">
        <x:f>$B$11*(($A$1066)*$C66/$B$12*$B$7+(1-$A$1066)*$D66/$B$12*$C$7)</x:f>
        <x:v>450</x:v>
      </x:c>
      <x:c r="BO66" s="34" t="n">
        <x:f>$B$11*(($A$1067)*$C66/$B$12*$B$7+(1-$A$1067)*$D66/$B$12*$C$7)</x:f>
        <x:v>419.99999999999994</x:v>
      </x:c>
      <x:c r="BP66" s="34" t="n">
        <x:f>$B$11*(($A$1068)*$C66/$B$12*$B$7+(1-$A$1068)*$D66/$B$12*$C$7)</x:f>
        <x:v>390</x:v>
      </x:c>
      <x:c r="BQ66" s="34" t="n">
        <x:f>$B$11*(($A$1069)*$C66/$B$12*$B$7+(1-$A$1069)*$D66/$B$12*$C$7)</x:f>
        <x:v>360</x:v>
      </x:c>
      <x:c r="BR66" s="34" t="n">
        <x:f>$B$11*(($A$1070)*$C66/$B$12*$B$7+(1-$A$1070)*$D66/$B$12*$C$7)</x:f>
        <x:v>330</x:v>
      </x:c>
      <x:c r="BS66" s="34" t="n">
        <x:f>$B$11*(($A$1071)*$C66/$B$12*$B$7+(1-$A$1071)*$D66/$B$12*$C$7)</x:f>
        <x:v>300</x:v>
      </x:c>
      <x:c r="BT66" s="34" t="n">
        <x:f>$B$11*(($A$1072)*$C66/$B$12*$B$7+(1-$A$1072)*$D66/$B$12*$C$7)</x:f>
        <x:v>270</x:v>
      </x:c>
      <x:c r="BU66" s="34" t="n">
        <x:f>$B$11*(($A$1073)*$C66/$B$12*$B$7+(1-$A$1073)*$D66/$B$12*$C$7)</x:f>
        <x:v>240</x:v>
      </x:c>
      <x:c r="BV66" s="34" t="n">
        <x:f>$B$11*(($A$1074)*$C66/$B$12*$B$7+(1-$A$1074)*$D66/$B$12*$C$7)</x:f>
        <x:v>209.99999999999997</x:v>
      </x:c>
      <x:c r="BW66" s="34" t="n">
        <x:f>$B$11*(($A$1075)*$C66/$B$12*$B$7+(1-$A$1075)*$D66/$B$12*$C$7)</x:f>
        <x:v>180.00000000000003</x:v>
      </x:c>
      <x:c r="BX66" s="34" t="n">
        <x:f>$B$11*(($A$1076)*$C66/$B$12*$B$7+(1-$A$1076)*$D66/$B$12*$C$7)</x:f>
        <x:v>150</x:v>
      </x:c>
      <x:c r="BY66" s="34" t="n">
        <x:f>$B$11*(($A$1077)*$C66/$B$12*$B$7+(1-$A$1077)*$D66/$B$12*$C$7)</x:f>
        <x:v>119.99999999999999</x:v>
      </x:c>
      <x:c r="BZ66" s="34" t="n">
        <x:f>$B$11*(($A$1078)*$C66/$B$12*$B$7+(1-$A$1078)*$D66/$B$12*$C$7)</x:f>
        <x:v>90.00000000000001</x:v>
      </x:c>
      <x:c r="CA66" s="34" t="n">
        <x:f>$B$11*(($A$1079)*$C66/$B$12*$B$7+(1-$A$1079)*$D66/$B$12*$C$7)</x:f>
        <x:v>59.99999999999999</x:v>
      </x:c>
      <x:c r="CB66" s="34" t="n">
        <x:f>$B$11*(($A$1080)*$C66/$B$12*$B$7+(1-$A$1080)*$D66/$B$12*$C$7)</x:f>
        <x:v>30.00000000000003</x:v>
      </x:c>
      <x:c r="CC66" s="34" t="n">
        <x:f>$B$11*(($A$1081)*$C66/$B$12*$B$7+(1-$A$1081)*$D66/$B$12*$C$7)</x:f>
        <x:v>0</x:v>
      </x:c>
    </x:row>
    <x:row r="67">
      <x:c r="A67" s="34" t="n">
        <x:v>43</x:v>
      </x:c>
      <x:c r="B67" s="39" t="n">
        <x:v>-0.48629370391291027</x:v>
      </x:c>
      <x:c r="C67" s="1" t="n">
        <x:f>SUM(AM67:AV67)</x:f>
        <x:v>0</x:v>
      </x:c>
      <x:c r="D67" s="1" t="n">
        <x:f>SUM(AW67:BF67)</x:f>
        <x:v>0</x:v>
      </x:c>
      <x:c r="E67" s="17" t="n">
        <x:f>(1-C67/$B$12)*$B$8-C67/$B$12*$B$7</x:f>
        <x:v>0.05</x:v>
      </x:c>
      <x:c r="F67" s="17" t="n">
        <x:f>(1-D67/$B$12)*$C$8-D67/$B$12*$C$7</x:f>
        <x:v>0.09</x:v>
      </x:c>
      <x:c r="G67" s="32" t="n">
        <x:f>$B$11*($B$10*C67/$B$12*$B$7+(1-$B$10)*D67/$B$12*$C$7)</x:f>
        <x:v>0</x:v>
      </x:c>
      <x:c r="H67" s="17" t="n">
        <x:f>$B$10*E67+(1-$B$10)*F67</x:f>
        <x:v>0.07</x:v>
      </x:c>
      <x:c r="I67" s="34"/>
      <x:c r="J67" s="34"/>
      <x:c r="K67" s="34"/>
      <x:c r="L67" s="34"/>
      <x:c r="M67" s="34"/>
      <x:c r="N67" s="34"/>
      <x:c r="O67" s="34"/>
      <x:c r="P67" s="34"/>
      <x:c r="Q67" s="34"/>
      <x:c r="R67" s="39" t="n">
        <x:v>-1.6951400823951033</x:v>
      </x:c>
      <x:c r="S67" s="39" t="n">
        <x:v>0.2956071244563341</x:v>
      </x:c>
      <x:c r="T67" s="39" t="n">
        <x:v>-0.13360186717886016</x:v>
      </x:c>
      <x:c r="U67" s="39" t="n">
        <x:v>-0.8849264320642576</x:v>
      </x:c>
      <x:c r="V67" s="39" t="n">
        <x:v>-0.38806155148456445</x:v>
      </x:c>
      <x:c r="W67" s="39" t="n">
        <x:v>1.3203790550063788</x:v>
      </x:c>
      <x:c r="X67" s="39" t="n">
        <x:v>1.0763872298232524</x:v>
      </x:c>
      <x:c r="Y67" s="39" t="n">
        <x:v>-1.0778467514509524</x:v>
      </x:c>
      <x:c r="Z67" s="39" t="n">
        <x:v>0.5429093044165456</x:v>
      </x:c>
      <x:c r="AA67" s="39" t="n">
        <x:v>0.3154500748371386</x:v>
      </x:c>
      <x:c r="AB67" s="39" t="n">
        <x:v>-1.5628643424789128</x:v>
      </x:c>
      <x:c r="AC67" s="39" t="n">
        <x:v>-0.8105561778154831</x:v>
      </x:c>
      <x:c r="AD67" s="39" t="n">
        <x:v>0.165453971637243</x:v>
      </x:c>
      <x:c r="AE67" s="39" t="n">
        <x:v>-0.5395442903352383</x:v>
      </x:c>
      <x:c r="AF67" s="39" t="n">
        <x:v>0.9115822714873354</x:v>
      </x:c>
      <x:c r="AG67" s="39" t="n">
        <x:v>-0.7496883845902738</x:v>
      </x:c>
      <x:c r="AH67" s="39" t="n">
        <x:v>0.42033498048759466</x:v>
      </x:c>
      <x:c r="AI67" s="39" t="n">
        <x:v>-0.0579756599142911</x:v>
      </x:c>
      <x:c r="AJ67" s="39" t="n">
        <x:v>-0.42376063777518025</x:v>
      </x:c>
      <x:c r="AK67" s="39" t="n">
        <x:v>0.3421819147217143</x:v>
      </x:c>
      <x:c r="AL67" s="34"/>
      <x:c r="AM67" s="34" t="n">
        <x:f>IF(SQRT($B$9)*$B67+SQRT(1-$B$9)*R67&lt;_xlfn.NORM.S.INV($B$6),1,0)</x:f>
        <x:v>0</x:v>
      </x:c>
      <x:c r="AN67" s="34" t="n">
        <x:f>IF(SQRT($B$9)*$B67+SQRT(1-$B$9)*S67&lt;_xlfn.NORM.S.INV($B$6),1,0)</x:f>
        <x:v>0</x:v>
      </x:c>
      <x:c r="AO67" s="34" t="n">
        <x:f>IF(SQRT($B$9)*$B67+SQRT(1-$B$9)*T67&lt;_xlfn.NORM.S.INV($B$6),1,0)</x:f>
        <x:v>0</x:v>
      </x:c>
      <x:c r="AP67" s="34" t="n">
        <x:f>IF(SQRT($B$9)*$B67+SQRT(1-$B$9)*U67&lt;_xlfn.NORM.S.INV($B$6),1,0)</x:f>
        <x:v>0</x:v>
      </x:c>
      <x:c r="AQ67" s="34" t="n">
        <x:f>IF(SQRT($B$9)*$B67+SQRT(1-$B$9)*V67&lt;_xlfn.NORM.S.INV($B$6),1,0)</x:f>
        <x:v>0</x:v>
      </x:c>
      <x:c r="AR67" s="34" t="n">
        <x:f>IF(SQRT($B$9)*$B67+SQRT(1-$B$9)*W67&lt;_xlfn.NORM.S.INV($B$6),1,0)</x:f>
        <x:v>0</x:v>
      </x:c>
      <x:c r="AS67" s="34" t="n">
        <x:f>IF(SQRT($B$9)*$B67+SQRT(1-$B$9)*X67&lt;_xlfn.NORM.S.INV($B$6),1,0)</x:f>
        <x:v>0</x:v>
      </x:c>
      <x:c r="AT67" s="34" t="n">
        <x:f>IF(SQRT($B$9)*$B67+SQRT(1-$B$9)*Y67&lt;_xlfn.NORM.S.INV($B$6),1,0)</x:f>
        <x:v>0</x:v>
      </x:c>
      <x:c r="AU67" s="34" t="n">
        <x:f>IF(SQRT($B$9)*$B67+SQRT(1-$B$9)*Z67&lt;_xlfn.NORM.S.INV($B$6),1,0)</x:f>
        <x:v>0</x:v>
      </x:c>
      <x:c r="AV67" s="34" t="n">
        <x:f>IF(SQRT($B$9)*$B67+SQRT(1-$B$9)*AA67&lt;_xlfn.NORM.S.INV($B$6),1,0)</x:f>
        <x:v>0</x:v>
      </x:c>
      <x:c r="AW67" s="34" t="n">
        <x:f>IF(SQRT($C$9)*$B67+SQRT(1-$C$9)*AB67&lt;_xlfn.NORM.S.INV($C$6),1,0)</x:f>
        <x:v>0</x:v>
      </x:c>
      <x:c r="AX67" s="34" t="n">
        <x:f>IF(SQRT($C$9)*$B67+SQRT(1-$C$9)*AC67&lt;_xlfn.NORM.S.INV($C$6),1,0)</x:f>
        <x:v>0</x:v>
      </x:c>
      <x:c r="AY67" s="34" t="n">
        <x:f>IF(SQRT($C$9)*$B67+SQRT(1-$C$9)*AD67&lt;_xlfn.NORM.S.INV($C$6),1,0)</x:f>
        <x:v>0</x:v>
      </x:c>
      <x:c r="AZ67" s="34" t="n">
        <x:f>IF(SQRT($C$9)*$B67+SQRT(1-$C$9)*AE67&lt;_xlfn.NORM.S.INV($C$6),1,0)</x:f>
        <x:v>0</x:v>
      </x:c>
      <x:c r="BA67" s="34" t="n">
        <x:f>IF(SQRT($C$9)*$B67+SQRT(1-$C$9)*AF67&lt;_xlfn.NORM.S.INV($C$6),1,0)</x:f>
        <x:v>0</x:v>
      </x:c>
      <x:c r="BB67" s="34" t="n">
        <x:f>IF(SQRT($C$9)*$B67+SQRT(1-$C$9)*AG67&lt;_xlfn.NORM.S.INV($C$6),1,0)</x:f>
        <x:v>0</x:v>
      </x:c>
      <x:c r="BC67" s="34" t="n">
        <x:f>IF(SQRT($C$9)*$B67+SQRT(1-$C$9)*AH67&lt;_xlfn.NORM.S.INV($C$6),1,0)</x:f>
        <x:v>0</x:v>
      </x:c>
      <x:c r="BD67" s="34" t="n">
        <x:f>IF(SQRT($C$9)*$B67+SQRT(1-$C$9)*AI67&lt;_xlfn.NORM.S.INV($C$6),1,0)</x:f>
        <x:v>0</x:v>
      </x:c>
      <x:c r="BE67" s="34" t="n">
        <x:f>IF(SQRT($C$9)*$B67+SQRT(1-$C$9)*AJ67&lt;_xlfn.NORM.S.INV($C$6),1,0)</x:f>
        <x:v>0</x:v>
      </x:c>
      <x:c r="BF67" s="34" t="n">
        <x:f>IF(SQRT($C$9)*$B67+SQRT(1-$C$9)*AK67&lt;_xlfn.NORM.S.INV($C$6),1,0)</x:f>
        <x:v>0</x:v>
      </x:c>
      <x:c r="BG67" s="34"/>
      <x:c r="BH67" s="34"/>
      <x:c r="BI67" s="34" t="n">
        <x:f>$B$11*(($A$1061)*$C67/$B$12*$B$7+(1-$A$1061)*$D67/$B$12*$C$7)</x:f>
        <x:v>0</x:v>
      </x:c>
      <x:c r="BJ67" s="34" t="n">
        <x:f>$B$11*(($A$1062)*$C67/$B$12*$B$7+(1-$A$1062)*$D67/$B$12*$C$7)</x:f>
        <x:v>0</x:v>
      </x:c>
      <x:c r="BK67" s="34" t="n">
        <x:f>$B$11*(($A$1063)*$C67/$B$12*$B$7+(1-$A$1063)*$D67/$B$12*$C$7)</x:f>
        <x:v>0</x:v>
      </x:c>
      <x:c r="BL67" s="34" t="n">
        <x:f>$B$11*(($A$1064)*$C67/$B$12*$B$7+(1-$A$1064)*$D67/$B$12*$C$7)</x:f>
        <x:v>0</x:v>
      </x:c>
      <x:c r="BM67" s="34" t="n">
        <x:f>$B$11*(($A$1065)*$C67/$B$12*$B$7+(1-$A$1065)*$D67/$B$12*$C$7)</x:f>
        <x:v>0</x:v>
      </x:c>
      <x:c r="BN67" s="34" t="n">
        <x:f>$B$11*(($A$1066)*$C67/$B$12*$B$7+(1-$A$1066)*$D67/$B$12*$C$7)</x:f>
        <x:v>0</x:v>
      </x:c>
      <x:c r="BO67" s="34" t="n">
        <x:f>$B$11*(($A$1067)*$C67/$B$12*$B$7+(1-$A$1067)*$D67/$B$12*$C$7)</x:f>
        <x:v>0</x:v>
      </x:c>
      <x:c r="BP67" s="34" t="n">
        <x:f>$B$11*(($A$1068)*$C67/$B$12*$B$7+(1-$A$1068)*$D67/$B$12*$C$7)</x:f>
        <x:v>0</x:v>
      </x:c>
      <x:c r="BQ67" s="34" t="n">
        <x:f>$B$11*(($A$1069)*$C67/$B$12*$B$7+(1-$A$1069)*$D67/$B$12*$C$7)</x:f>
        <x:v>0</x:v>
      </x:c>
      <x:c r="BR67" s="34" t="n">
        <x:f>$B$11*(($A$1070)*$C67/$B$12*$B$7+(1-$A$1070)*$D67/$B$12*$C$7)</x:f>
        <x:v>0</x:v>
      </x:c>
      <x:c r="BS67" s="34" t="n">
        <x:f>$B$11*(($A$1071)*$C67/$B$12*$B$7+(1-$A$1071)*$D67/$B$12*$C$7)</x:f>
        <x:v>0</x:v>
      </x:c>
      <x:c r="BT67" s="34" t="n">
        <x:f>$B$11*(($A$1072)*$C67/$B$12*$B$7+(1-$A$1072)*$D67/$B$12*$C$7)</x:f>
        <x:v>0</x:v>
      </x:c>
      <x:c r="BU67" s="34" t="n">
        <x:f>$B$11*(($A$1073)*$C67/$B$12*$B$7+(1-$A$1073)*$D67/$B$12*$C$7)</x:f>
        <x:v>0</x:v>
      </x:c>
      <x:c r="BV67" s="34" t="n">
        <x:f>$B$11*(($A$1074)*$C67/$B$12*$B$7+(1-$A$1074)*$D67/$B$12*$C$7)</x:f>
        <x:v>0</x:v>
      </x:c>
      <x:c r="BW67" s="34" t="n">
        <x:f>$B$11*(($A$1075)*$C67/$B$12*$B$7+(1-$A$1075)*$D67/$B$12*$C$7)</x:f>
        <x:v>0</x:v>
      </x:c>
      <x:c r="BX67" s="34" t="n">
        <x:f>$B$11*(($A$1076)*$C67/$B$12*$B$7+(1-$A$1076)*$D67/$B$12*$C$7)</x:f>
        <x:v>0</x:v>
      </x:c>
      <x:c r="BY67" s="34" t="n">
        <x:f>$B$11*(($A$1077)*$C67/$B$12*$B$7+(1-$A$1077)*$D67/$B$12*$C$7)</x:f>
        <x:v>0</x:v>
      </x:c>
      <x:c r="BZ67" s="34" t="n">
        <x:f>$B$11*(($A$1078)*$C67/$B$12*$B$7+(1-$A$1078)*$D67/$B$12*$C$7)</x:f>
        <x:v>0</x:v>
      </x:c>
      <x:c r="CA67" s="34" t="n">
        <x:f>$B$11*(($A$1079)*$C67/$B$12*$B$7+(1-$A$1079)*$D67/$B$12*$C$7)</x:f>
        <x:v>0</x:v>
      </x:c>
      <x:c r="CB67" s="34" t="n">
        <x:f>$B$11*(($A$1080)*$C67/$B$12*$B$7+(1-$A$1080)*$D67/$B$12*$C$7)</x:f>
        <x:v>0</x:v>
      </x:c>
      <x:c r="CC67" s="34" t="n">
        <x:f>$B$11*(($A$1081)*$C67/$B$12*$B$7+(1-$A$1081)*$D67/$B$12*$C$7)</x:f>
        <x:v>0</x:v>
      </x:c>
    </x:row>
    <x:row r="68">
      <x:c r="A68" s="34" t="n">
        <x:v>44</x:v>
      </x:c>
      <x:c r="B68" s="39" t="n">
        <x:v>0.08084517721453123</x:v>
      </x:c>
      <x:c r="C68" s="1" t="n">
        <x:f>SUM(AM68:AV68)</x:f>
        <x:v>0</x:v>
      </x:c>
      <x:c r="D68" s="1" t="n">
        <x:f>SUM(AW68:BF68)</x:f>
        <x:v>1</x:v>
      </x:c>
      <x:c r="E68" s="17" t="n">
        <x:f>(1-C68/$B$12)*$B$8-C68/$B$12*$B$7</x:f>
        <x:v>0.05</x:v>
      </x:c>
      <x:c r="F68" s="17" t="n">
        <x:f>(1-D68/$B$12)*$C$8-D68/$B$12*$C$7</x:f>
        <x:v>0.021000000000000005</x:v>
      </x:c>
      <x:c r="G68" s="32" t="n">
        <x:f>$B$11*($B$10*C68/$B$12*$B$7+(1-$B$10)*D68/$B$12*$C$7)</x:f>
        <x:v>300</x:v>
      </x:c>
      <x:c r="H68" s="17" t="n">
        <x:f>$B$10*E68+(1-$B$10)*F68</x:f>
        <x:v>0.035500000000000004</x:v>
      </x:c>
      <x:c r="I68" s="34"/>
      <x:c r="J68" s="34"/>
      <x:c r="K68" s="34"/>
      <x:c r="L68" s="34"/>
      <x:c r="M68" s="34"/>
      <x:c r="N68" s="34"/>
      <x:c r="O68" s="34"/>
      <x:c r="P68" s="34"/>
      <x:c r="Q68" s="34"/>
      <x:c r="R68" s="39" t="n">
        <x:v>-0.30698279509738047</x:v>
      </x:c>
      <x:c r="S68" s="39" t="n">
        <x:v>-2.1450222235320164</x:v>
      </x:c>
      <x:c r="T68" s="39" t="n">
        <x:v>1.481967505978421</x:v>
      </x:c>
      <x:c r="U68" s="39" t="n">
        <x:v>-0.25002004674586736</x:v>
      </x:c>
      <x:c r="V68" s="39" t="n">
        <x:v>1.9602784103471669</x:v>
      </x:c>
      <x:c r="W68" s="39" t="n">
        <x:v>0.925468767822471</x:v>
      </x:c>
      <x:c r="X68" s="39" t="n">
        <x:v>0.4051775456895941</x:v>
      </x:c>
      <x:c r="Y68" s="39" t="n">
        <x:v>0.41316469543072243</x:v>
      </x:c>
      <x:c r="Z68" s="39" t="n">
        <x:v>0.682697652297273</x:v>
      </x:c>
      <x:c r="AA68" s="39" t="n">
        <x:v>1.082643893835975</x:v>
      </x:c>
      <x:c r="AB68" s="39" t="n">
        <x:v>1.8021849578669007</x:v>
      </x:c>
      <x:c r="AC68" s="39" t="n">
        <x:v>0.33542182509626545</x:v>
      </x:c>
      <x:c r="AD68" s="39" t="n">
        <x:v>-0.32845811265361136</x:v>
      </x:c>
      <x:c r="AE68" s="39" t="n">
        <x:v>2.0338029984359025</x:v>
      </x:c>
      <x:c r="AF68" s="39" t="n">
        <x:v>0.4834963617606345</x:v>
      </x:c>
      <x:c r="AG68" s="39" t="n">
        <x:v>-0.5549743066760249</x:v>
      </x:c>
      <x:c r="AH68" s="39" t="n">
        <x:v>0.49047818245289504</x:v>
      </x:c>
      <x:c r="AI68" s="39" t="n">
        <x:v>-0.7632026761880734</x:v>
      </x:c>
      <x:c r="AJ68" s="39" t="n">
        <x:v>0.14462931290663744</x:v>
      </x:c>
      <x:c r="AK68" s="39" t="n">
        <x:v>-2.014867070294406</x:v>
      </x:c>
      <x:c r="AL68" s="34"/>
      <x:c r="AM68" s="34" t="n">
        <x:f>IF(SQRT($B$9)*$B68+SQRT(1-$B$9)*R68&lt;_xlfn.NORM.S.INV($B$6),1,0)</x:f>
        <x:v>0</x:v>
      </x:c>
      <x:c r="AN68" s="34" t="n">
        <x:f>IF(SQRT($B$9)*$B68+SQRT(1-$B$9)*S68&lt;_xlfn.NORM.S.INV($B$6),1,0)</x:f>
        <x:v>0</x:v>
      </x:c>
      <x:c r="AO68" s="34" t="n">
        <x:f>IF(SQRT($B$9)*$B68+SQRT(1-$B$9)*T68&lt;_xlfn.NORM.S.INV($B$6),1,0)</x:f>
        <x:v>0</x:v>
      </x:c>
      <x:c r="AP68" s="34" t="n">
        <x:f>IF(SQRT($B$9)*$B68+SQRT(1-$B$9)*U68&lt;_xlfn.NORM.S.INV($B$6),1,0)</x:f>
        <x:v>0</x:v>
      </x:c>
      <x:c r="AQ68" s="34" t="n">
        <x:f>IF(SQRT($B$9)*$B68+SQRT(1-$B$9)*V68&lt;_xlfn.NORM.S.INV($B$6),1,0)</x:f>
        <x:v>0</x:v>
      </x:c>
      <x:c r="AR68" s="34" t="n">
        <x:f>IF(SQRT($B$9)*$B68+SQRT(1-$B$9)*W68&lt;_xlfn.NORM.S.INV($B$6),1,0)</x:f>
        <x:v>0</x:v>
      </x:c>
      <x:c r="AS68" s="34" t="n">
        <x:f>IF(SQRT($B$9)*$B68+SQRT(1-$B$9)*X68&lt;_xlfn.NORM.S.INV($B$6),1,0)</x:f>
        <x:v>0</x:v>
      </x:c>
      <x:c r="AT68" s="34" t="n">
        <x:f>IF(SQRT($B$9)*$B68+SQRT(1-$B$9)*Y68&lt;_xlfn.NORM.S.INV($B$6),1,0)</x:f>
        <x:v>0</x:v>
      </x:c>
      <x:c r="AU68" s="34" t="n">
        <x:f>IF(SQRT($B$9)*$B68+SQRT(1-$B$9)*Z68&lt;_xlfn.NORM.S.INV($B$6),1,0)</x:f>
        <x:v>0</x:v>
      </x:c>
      <x:c r="AV68" s="34" t="n">
        <x:f>IF(SQRT($B$9)*$B68+SQRT(1-$B$9)*AA68&lt;_xlfn.NORM.S.INV($B$6),1,0)</x:f>
        <x:v>0</x:v>
      </x:c>
      <x:c r="AW68" s="34" t="n">
        <x:f>IF(SQRT($C$9)*$B68+SQRT(1-$C$9)*AB68&lt;_xlfn.NORM.S.INV($C$6),1,0)</x:f>
        <x:v>0</x:v>
      </x:c>
      <x:c r="AX68" s="34" t="n">
        <x:f>IF(SQRT($C$9)*$B68+SQRT(1-$C$9)*AC68&lt;_xlfn.NORM.S.INV($C$6),1,0)</x:f>
        <x:v>0</x:v>
      </x:c>
      <x:c r="AY68" s="34" t="n">
        <x:f>IF(SQRT($C$9)*$B68+SQRT(1-$C$9)*AD68&lt;_xlfn.NORM.S.INV($C$6),1,0)</x:f>
        <x:v>0</x:v>
      </x:c>
      <x:c r="AZ68" s="34" t="n">
        <x:f>IF(SQRT($C$9)*$B68+SQRT(1-$C$9)*AE68&lt;_xlfn.NORM.S.INV($C$6),1,0)</x:f>
        <x:v>0</x:v>
      </x:c>
      <x:c r="BA68" s="34" t="n">
        <x:f>IF(SQRT($C$9)*$B68+SQRT(1-$C$9)*AF68&lt;_xlfn.NORM.S.INV($C$6),1,0)</x:f>
        <x:v>0</x:v>
      </x:c>
      <x:c r="BB68" s="34" t="n">
        <x:f>IF(SQRT($C$9)*$B68+SQRT(1-$C$9)*AG68&lt;_xlfn.NORM.S.INV($C$6),1,0)</x:f>
        <x:v>0</x:v>
      </x:c>
      <x:c r="BC68" s="34" t="n">
        <x:f>IF(SQRT($C$9)*$B68+SQRT(1-$C$9)*AH68&lt;_xlfn.NORM.S.INV($C$6),1,0)</x:f>
        <x:v>0</x:v>
      </x:c>
      <x:c r="BD68" s="34" t="n">
        <x:f>IF(SQRT($C$9)*$B68+SQRT(1-$C$9)*AI68&lt;_xlfn.NORM.S.INV($C$6),1,0)</x:f>
        <x:v>0</x:v>
      </x:c>
      <x:c r="BE68" s="34" t="n">
        <x:f>IF(SQRT($C$9)*$B68+SQRT(1-$C$9)*AJ68&lt;_xlfn.NORM.S.INV($C$6),1,0)</x:f>
        <x:v>0</x:v>
      </x:c>
      <x:c r="BF68" s="34" t="n">
        <x:f>IF(SQRT($C$9)*$B68+SQRT(1-$C$9)*AK68&lt;_xlfn.NORM.S.INV($C$6),1,0)</x:f>
        <x:v>1</x:v>
      </x:c>
      <x:c r="BG68" s="34"/>
      <x:c r="BH68" s="34"/>
      <x:c r="BI68" s="34" t="n">
        <x:f>$B$11*(($A$1061)*$C68/$B$12*$B$7+(1-$A$1061)*$D68/$B$12*$C$7)</x:f>
        <x:v>600</x:v>
      </x:c>
      <x:c r="BJ68" s="34" t="n">
        <x:f>$B$11*(($A$1062)*$C68/$B$12*$B$7+(1-$A$1062)*$D68/$B$12*$C$7)</x:f>
        <x:v>570</x:v>
      </x:c>
      <x:c r="BK68" s="34" t="n">
        <x:f>$B$11*(($A$1063)*$C68/$B$12*$B$7+(1-$A$1063)*$D68/$B$12*$C$7)</x:f>
        <x:v>540</x:v>
      </x:c>
      <x:c r="BL68" s="34" t="n">
        <x:f>$B$11*(($A$1064)*$C68/$B$12*$B$7+(1-$A$1064)*$D68/$B$12*$C$7)</x:f>
        <x:v>509.99999999999994</x:v>
      </x:c>
      <x:c r="BM68" s="34" t="n">
        <x:f>$B$11*(($A$1065)*$C68/$B$12*$B$7+(1-$A$1065)*$D68/$B$12*$C$7)</x:f>
        <x:v>480</x:v>
      </x:c>
      <x:c r="BN68" s="34" t="n">
        <x:f>$B$11*(($A$1066)*$C68/$B$12*$B$7+(1-$A$1066)*$D68/$B$12*$C$7)</x:f>
        <x:v>450</x:v>
      </x:c>
      <x:c r="BO68" s="34" t="n">
        <x:f>$B$11*(($A$1067)*$C68/$B$12*$B$7+(1-$A$1067)*$D68/$B$12*$C$7)</x:f>
        <x:v>419.99999999999994</x:v>
      </x:c>
      <x:c r="BP68" s="34" t="n">
        <x:f>$B$11*(($A$1068)*$C68/$B$12*$B$7+(1-$A$1068)*$D68/$B$12*$C$7)</x:f>
        <x:v>390</x:v>
      </x:c>
      <x:c r="BQ68" s="34" t="n">
        <x:f>$B$11*(($A$1069)*$C68/$B$12*$B$7+(1-$A$1069)*$D68/$B$12*$C$7)</x:f>
        <x:v>360</x:v>
      </x:c>
      <x:c r="BR68" s="34" t="n">
        <x:f>$B$11*(($A$1070)*$C68/$B$12*$B$7+(1-$A$1070)*$D68/$B$12*$C$7)</x:f>
        <x:v>330</x:v>
      </x:c>
      <x:c r="BS68" s="34" t="n">
        <x:f>$B$11*(($A$1071)*$C68/$B$12*$B$7+(1-$A$1071)*$D68/$B$12*$C$7)</x:f>
        <x:v>300</x:v>
      </x:c>
      <x:c r="BT68" s="34" t="n">
        <x:f>$B$11*(($A$1072)*$C68/$B$12*$B$7+(1-$A$1072)*$D68/$B$12*$C$7)</x:f>
        <x:v>270</x:v>
      </x:c>
      <x:c r="BU68" s="34" t="n">
        <x:f>$B$11*(($A$1073)*$C68/$B$12*$B$7+(1-$A$1073)*$D68/$B$12*$C$7)</x:f>
        <x:v>240</x:v>
      </x:c>
      <x:c r="BV68" s="34" t="n">
        <x:f>$B$11*(($A$1074)*$C68/$B$12*$B$7+(1-$A$1074)*$D68/$B$12*$C$7)</x:f>
        <x:v>209.99999999999997</x:v>
      </x:c>
      <x:c r="BW68" s="34" t="n">
        <x:f>$B$11*(($A$1075)*$C68/$B$12*$B$7+(1-$A$1075)*$D68/$B$12*$C$7)</x:f>
        <x:v>180.00000000000003</x:v>
      </x:c>
      <x:c r="BX68" s="34" t="n">
        <x:f>$B$11*(($A$1076)*$C68/$B$12*$B$7+(1-$A$1076)*$D68/$B$12*$C$7)</x:f>
        <x:v>150</x:v>
      </x:c>
      <x:c r="BY68" s="34" t="n">
        <x:f>$B$11*(($A$1077)*$C68/$B$12*$B$7+(1-$A$1077)*$D68/$B$12*$C$7)</x:f>
        <x:v>119.99999999999999</x:v>
      </x:c>
      <x:c r="BZ68" s="34" t="n">
        <x:f>$B$11*(($A$1078)*$C68/$B$12*$B$7+(1-$A$1078)*$D68/$B$12*$C$7)</x:f>
        <x:v>90.00000000000001</x:v>
      </x:c>
      <x:c r="CA68" s="34" t="n">
        <x:f>$B$11*(($A$1079)*$C68/$B$12*$B$7+(1-$A$1079)*$D68/$B$12*$C$7)</x:f>
        <x:v>59.99999999999999</x:v>
      </x:c>
      <x:c r="CB68" s="34" t="n">
        <x:f>$B$11*(($A$1080)*$C68/$B$12*$B$7+(1-$A$1080)*$D68/$B$12*$C$7)</x:f>
        <x:v>30.00000000000003</x:v>
      </x:c>
      <x:c r="CC68" s="34" t="n">
        <x:f>$B$11*(($A$1081)*$C68/$B$12*$B$7+(1-$A$1081)*$D68/$B$12*$C$7)</x:f>
        <x:v>0</x:v>
      </x:c>
    </x:row>
    <x:row r="69">
      <x:c r="A69" s="34" t="n">
        <x:v>45</x:v>
      </x:c>
      <x:c r="B69" s="39" t="n">
        <x:v>-1.0855881527823896</x:v>
      </x:c>
      <x:c r="C69" s="1" t="n">
        <x:f>SUM(AM69:AV69)</x:f>
        <x:v>0</x:v>
      </x:c>
      <x:c r="D69" s="1" t="n">
        <x:f>SUM(AW69:BF69)</x:f>
        <x:v>0</x:v>
      </x:c>
      <x:c r="E69" s="17" t="n">
        <x:f>(1-C69/$B$12)*$B$8-C69/$B$12*$B$7</x:f>
        <x:v>0.05</x:v>
      </x:c>
      <x:c r="F69" s="17" t="n">
        <x:f>(1-D69/$B$12)*$C$8-D69/$B$12*$C$7</x:f>
        <x:v>0.09</x:v>
      </x:c>
      <x:c r="G69" s="32" t="n">
        <x:f>$B$11*($B$10*C69/$B$12*$B$7+(1-$B$10)*D69/$B$12*$C$7)</x:f>
        <x:v>0</x:v>
      </x:c>
      <x:c r="H69" s="17" t="n">
        <x:f>$B$10*E69+(1-$B$10)*F69</x:f>
        <x:v>0.07</x:v>
      </x:c>
      <x:c r="I69" s="34"/>
      <x:c r="J69" s="34"/>
      <x:c r="K69" s="34"/>
      <x:c r="L69" s="34"/>
      <x:c r="M69" s="34"/>
      <x:c r="N69" s="34"/>
      <x:c r="O69" s="34"/>
      <x:c r="P69" s="34"/>
      <x:c r="Q69" s="34"/>
      <x:c r="R69" s="39" t="n">
        <x:v>0.277189683896625</x:v>
      </x:c>
      <x:c r="S69" s="39" t="n">
        <x:v>0.31480430408170207</x:v>
      </x:c>
      <x:c r="T69" s="39" t="n">
        <x:v>-1.4129138743859506</x:v>
      </x:c>
      <x:c r="U69" s="39" t="n">
        <x:v>-0.07454048717878052</x:v>
      </x:c>
      <x:c r="V69" s="39" t="n">
        <x:v>-1.6038893964295922</x:v>
      </x:c>
      <x:c r="W69" s="39" t="n">
        <x:v>-1.3539176717206072</x:v>
      </x:c>
      <x:c r="X69" s="39" t="n">
        <x:v>-1.5143637194273794</x:v>
      </x:c>
      <x:c r="Y69" s="39" t="n">
        <x:v>-1.0285700082463167</x:v>
      </x:c>
      <x:c r="Z69" s="39" t="n">
        <x:v>1.204095529341315</x:v>
      </x:c>
      <x:c r="AA69" s="39" t="n">
        <x:v>-0.27344977080019955</x:v>
      </x:c>
      <x:c r="AB69" s="39" t="n">
        <x:v>-0.40278742020148506</x:v>
      </x:c>
      <x:c r="AC69" s="39" t="n">
        <x:v>0.5700149288571442</x:v>
      </x:c>
      <x:c r="AD69" s="39" t="n">
        <x:v>-0.9351069630222676</x:v>
      </x:c>
      <x:c r="AE69" s="39" t="n">
        <x:v>-1.2924105596665416</x:v>
      </x:c>
      <x:c r="AF69" s="39" t="n">
        <x:v>0.4331028273564232</x:v>
      </x:c>
      <x:c r="AG69" s="39" t="n">
        <x:v>-0.5676387213422375</x:v>
      </x:c>
      <x:c r="AH69" s="39" t="n">
        <x:v>-0.6346911011399305</x:v>
      </x:c>
      <x:c r="AI69" s="39" t="n">
        <x:v>1.5466634480136634</x:v>
      </x:c>
      <x:c r="AJ69" s="39" t="n">
        <x:v>0.23038522240054038</x:v>
      </x:c>
      <x:c r="AK69" s="39" t="n">
        <x:v>0.9327560613358725</x:v>
      </x:c>
      <x:c r="AL69" s="34"/>
      <x:c r="AM69" s="34" t="n">
        <x:f>IF(SQRT($B$9)*$B69+SQRT(1-$B$9)*R69&lt;_xlfn.NORM.S.INV($B$6),1,0)</x:f>
        <x:v>0</x:v>
      </x:c>
      <x:c r="AN69" s="34" t="n">
        <x:f>IF(SQRT($B$9)*$B69+SQRT(1-$B$9)*S69&lt;_xlfn.NORM.S.INV($B$6),1,0)</x:f>
        <x:v>0</x:v>
      </x:c>
      <x:c r="AO69" s="34" t="n">
        <x:f>IF(SQRT($B$9)*$B69+SQRT(1-$B$9)*T69&lt;_xlfn.NORM.S.INV($B$6),1,0)</x:f>
        <x:v>0</x:v>
      </x:c>
      <x:c r="AP69" s="34" t="n">
        <x:f>IF(SQRT($B$9)*$B69+SQRT(1-$B$9)*U69&lt;_xlfn.NORM.S.INV($B$6),1,0)</x:f>
        <x:v>0</x:v>
      </x:c>
      <x:c r="AQ69" s="34" t="n">
        <x:f>IF(SQRT($B$9)*$B69+SQRT(1-$B$9)*V69&lt;_xlfn.NORM.S.INV($B$6),1,0)</x:f>
        <x:v>0</x:v>
      </x:c>
      <x:c r="AR69" s="34" t="n">
        <x:f>IF(SQRT($B$9)*$B69+SQRT(1-$B$9)*W69&lt;_xlfn.NORM.S.INV($B$6),1,0)</x:f>
        <x:v>0</x:v>
      </x:c>
      <x:c r="AS69" s="34" t="n">
        <x:f>IF(SQRT($B$9)*$B69+SQRT(1-$B$9)*X69&lt;_xlfn.NORM.S.INV($B$6),1,0)</x:f>
        <x:v>0</x:v>
      </x:c>
      <x:c r="AT69" s="34" t="n">
        <x:f>IF(SQRT($B$9)*$B69+SQRT(1-$B$9)*Y69&lt;_xlfn.NORM.S.INV($B$6),1,0)</x:f>
        <x:v>0</x:v>
      </x:c>
      <x:c r="AU69" s="34" t="n">
        <x:f>IF(SQRT($B$9)*$B69+SQRT(1-$B$9)*Z69&lt;_xlfn.NORM.S.INV($B$6),1,0)</x:f>
        <x:v>0</x:v>
      </x:c>
      <x:c r="AV69" s="34" t="n">
        <x:f>IF(SQRT($B$9)*$B69+SQRT(1-$B$9)*AA69&lt;_xlfn.NORM.S.INV($B$6),1,0)</x:f>
        <x:v>0</x:v>
      </x:c>
      <x:c r="AW69" s="34" t="n">
        <x:f>IF(SQRT($C$9)*$B69+SQRT(1-$C$9)*AB69&lt;_xlfn.NORM.S.INV($C$6),1,0)</x:f>
        <x:v>0</x:v>
      </x:c>
      <x:c r="AX69" s="34" t="n">
        <x:f>IF(SQRT($C$9)*$B69+SQRT(1-$C$9)*AC69&lt;_xlfn.NORM.S.INV($C$6),1,0)</x:f>
        <x:v>0</x:v>
      </x:c>
      <x:c r="AY69" s="34" t="n">
        <x:f>IF(SQRT($C$9)*$B69+SQRT(1-$C$9)*AD69&lt;_xlfn.NORM.S.INV($C$6),1,0)</x:f>
        <x:v>0</x:v>
      </x:c>
      <x:c r="AZ69" s="34" t="n">
        <x:f>IF(SQRT($C$9)*$B69+SQRT(1-$C$9)*AE69&lt;_xlfn.NORM.S.INV($C$6),1,0)</x:f>
        <x:v>0</x:v>
      </x:c>
      <x:c r="BA69" s="34" t="n">
        <x:f>IF(SQRT($C$9)*$B69+SQRT(1-$C$9)*AF69&lt;_xlfn.NORM.S.INV($C$6),1,0)</x:f>
        <x:v>0</x:v>
      </x:c>
      <x:c r="BB69" s="34" t="n">
        <x:f>IF(SQRT($C$9)*$B69+SQRT(1-$C$9)*AG69&lt;_xlfn.NORM.S.INV($C$6),1,0)</x:f>
        <x:v>0</x:v>
      </x:c>
      <x:c r="BC69" s="34" t="n">
        <x:f>IF(SQRT($C$9)*$B69+SQRT(1-$C$9)*AH69&lt;_xlfn.NORM.S.INV($C$6),1,0)</x:f>
        <x:v>0</x:v>
      </x:c>
      <x:c r="BD69" s="34" t="n">
        <x:f>IF(SQRT($C$9)*$B69+SQRT(1-$C$9)*AI69&lt;_xlfn.NORM.S.INV($C$6),1,0)</x:f>
        <x:v>0</x:v>
      </x:c>
      <x:c r="BE69" s="34" t="n">
        <x:f>IF(SQRT($C$9)*$B69+SQRT(1-$C$9)*AJ69&lt;_xlfn.NORM.S.INV($C$6),1,0)</x:f>
        <x:v>0</x:v>
      </x:c>
      <x:c r="BF69" s="34" t="n">
        <x:f>IF(SQRT($C$9)*$B69+SQRT(1-$C$9)*AK69&lt;_xlfn.NORM.S.INV($C$6),1,0)</x:f>
        <x:v>0</x:v>
      </x:c>
      <x:c r="BG69" s="34"/>
      <x:c r="BH69" s="34"/>
      <x:c r="BI69" s="34" t="n">
        <x:f>$B$11*(($A$1061)*$C69/$B$12*$B$7+(1-$A$1061)*$D69/$B$12*$C$7)</x:f>
        <x:v>0</x:v>
      </x:c>
      <x:c r="BJ69" s="34" t="n">
        <x:f>$B$11*(($A$1062)*$C69/$B$12*$B$7+(1-$A$1062)*$D69/$B$12*$C$7)</x:f>
        <x:v>0</x:v>
      </x:c>
      <x:c r="BK69" s="34" t="n">
        <x:f>$B$11*(($A$1063)*$C69/$B$12*$B$7+(1-$A$1063)*$D69/$B$12*$C$7)</x:f>
        <x:v>0</x:v>
      </x:c>
      <x:c r="BL69" s="34" t="n">
        <x:f>$B$11*(($A$1064)*$C69/$B$12*$B$7+(1-$A$1064)*$D69/$B$12*$C$7)</x:f>
        <x:v>0</x:v>
      </x:c>
      <x:c r="BM69" s="34" t="n">
        <x:f>$B$11*(($A$1065)*$C69/$B$12*$B$7+(1-$A$1065)*$D69/$B$12*$C$7)</x:f>
        <x:v>0</x:v>
      </x:c>
      <x:c r="BN69" s="34" t="n">
        <x:f>$B$11*(($A$1066)*$C69/$B$12*$B$7+(1-$A$1066)*$D69/$B$12*$C$7)</x:f>
        <x:v>0</x:v>
      </x:c>
      <x:c r="BO69" s="34" t="n">
        <x:f>$B$11*(($A$1067)*$C69/$B$12*$B$7+(1-$A$1067)*$D69/$B$12*$C$7)</x:f>
        <x:v>0</x:v>
      </x:c>
      <x:c r="BP69" s="34" t="n">
        <x:f>$B$11*(($A$1068)*$C69/$B$12*$B$7+(1-$A$1068)*$D69/$B$12*$C$7)</x:f>
        <x:v>0</x:v>
      </x:c>
      <x:c r="BQ69" s="34" t="n">
        <x:f>$B$11*(($A$1069)*$C69/$B$12*$B$7+(1-$A$1069)*$D69/$B$12*$C$7)</x:f>
        <x:v>0</x:v>
      </x:c>
      <x:c r="BR69" s="34" t="n">
        <x:f>$B$11*(($A$1070)*$C69/$B$12*$B$7+(1-$A$1070)*$D69/$B$12*$C$7)</x:f>
        <x:v>0</x:v>
      </x:c>
      <x:c r="BS69" s="34" t="n">
        <x:f>$B$11*(($A$1071)*$C69/$B$12*$B$7+(1-$A$1071)*$D69/$B$12*$C$7)</x:f>
        <x:v>0</x:v>
      </x:c>
      <x:c r="BT69" s="34" t="n">
        <x:f>$B$11*(($A$1072)*$C69/$B$12*$B$7+(1-$A$1072)*$D69/$B$12*$C$7)</x:f>
        <x:v>0</x:v>
      </x:c>
      <x:c r="BU69" s="34" t="n">
        <x:f>$B$11*(($A$1073)*$C69/$B$12*$B$7+(1-$A$1073)*$D69/$B$12*$C$7)</x:f>
        <x:v>0</x:v>
      </x:c>
      <x:c r="BV69" s="34" t="n">
        <x:f>$B$11*(($A$1074)*$C69/$B$12*$B$7+(1-$A$1074)*$D69/$B$12*$C$7)</x:f>
        <x:v>0</x:v>
      </x:c>
      <x:c r="BW69" s="34" t="n">
        <x:f>$B$11*(($A$1075)*$C69/$B$12*$B$7+(1-$A$1075)*$D69/$B$12*$C$7)</x:f>
        <x:v>0</x:v>
      </x:c>
      <x:c r="BX69" s="34" t="n">
        <x:f>$B$11*(($A$1076)*$C69/$B$12*$B$7+(1-$A$1076)*$D69/$B$12*$C$7)</x:f>
        <x:v>0</x:v>
      </x:c>
      <x:c r="BY69" s="34" t="n">
        <x:f>$B$11*(($A$1077)*$C69/$B$12*$B$7+(1-$A$1077)*$D69/$B$12*$C$7)</x:f>
        <x:v>0</x:v>
      </x:c>
      <x:c r="BZ69" s="34" t="n">
        <x:f>$B$11*(($A$1078)*$C69/$B$12*$B$7+(1-$A$1078)*$D69/$B$12*$C$7)</x:f>
        <x:v>0</x:v>
      </x:c>
      <x:c r="CA69" s="34" t="n">
        <x:f>$B$11*(($A$1079)*$C69/$B$12*$B$7+(1-$A$1079)*$D69/$B$12*$C$7)</x:f>
        <x:v>0</x:v>
      </x:c>
      <x:c r="CB69" s="34" t="n">
        <x:f>$B$11*(($A$1080)*$C69/$B$12*$B$7+(1-$A$1080)*$D69/$B$12*$C$7)</x:f>
        <x:v>0</x:v>
      </x:c>
      <x:c r="CC69" s="34" t="n">
        <x:f>$B$11*(($A$1081)*$C69/$B$12*$B$7+(1-$A$1081)*$D69/$B$12*$C$7)</x:f>
        <x:v>0</x:v>
      </x:c>
    </x:row>
    <x:row r="70">
      <x:c r="A70" s="34" t="n">
        <x:v>46</x:v>
      </x:c>
      <x:c r="B70" s="39" t="n">
        <x:v>-0.5904714694741818</x:v>
      </x:c>
      <x:c r="C70" s="1" t="n">
        <x:f>SUM(AM70:AV70)</x:f>
        <x:v>0</x:v>
      </x:c>
      <x:c r="D70" s="1" t="n">
        <x:f>SUM(AW70:BF70)</x:f>
        <x:v>0</x:v>
      </x:c>
      <x:c r="E70" s="17" t="n">
        <x:f>(1-C70/$B$12)*$B$8-C70/$B$12*$B$7</x:f>
        <x:v>0.05</x:v>
      </x:c>
      <x:c r="F70" s="17" t="n">
        <x:f>(1-D70/$B$12)*$C$8-D70/$B$12*$C$7</x:f>
        <x:v>0.09</x:v>
      </x:c>
      <x:c r="G70" s="32" t="n">
        <x:f>$B$11*($B$10*C70/$B$12*$B$7+(1-$B$10)*D70/$B$12*$C$7)</x:f>
        <x:v>0</x:v>
      </x:c>
      <x:c r="H70" s="17" t="n">
        <x:f>$B$10*E70+(1-$B$10)*F70</x:f>
        <x:v>0.07</x:v>
      </x:c>
      <x:c r="I70" s="34"/>
      <x:c r="J70" s="34"/>
      <x:c r="K70" s="34"/>
      <x:c r="L70" s="34"/>
      <x:c r="M70" s="34"/>
      <x:c r="N70" s="34"/>
      <x:c r="O70" s="34"/>
      <x:c r="P70" s="34"/>
      <x:c r="Q70" s="34"/>
      <x:c r="R70" s="39" t="n">
        <x:v>1.2719956538210202</x:v>
      </x:c>
      <x:c r="S70" s="39" t="n">
        <x:v>-0.06554052645928773</x:v>
      </x:c>
      <x:c r="T70" s="39" t="n">
        <x:v>-0.6363910882319883</x:v>
      </x:c>
      <x:c r="U70" s="39" t="n">
        <x:v>-0.06870506510136448</x:v>
      </x:c>
      <x:c r="V70" s="39" t="n">
        <x:v>0.2586030666430354</x:v>
      </x:c>
      <x:c r="W70" s="39" t="n">
        <x:v>0.7479761360497189</x:v>
      </x:c>
      <x:c r="X70" s="39" t="n">
        <x:v>0.54263327275708</x:v>
      </x:c>
      <x:c r="Y70" s="39" t="n">
        <x:v>0.8870881770599789</x:v>
      </x:c>
      <x:c r="Z70" s="39" t="n">
        <x:v>-0.5369976645492097</x:v>
      </x:c>
      <x:c r="AA70" s="39" t="n">
        <x:v>0.21360493148097193</x:v>
      </x:c>
      <x:c r="AB70" s="39" t="n">
        <x:v>1.399572049230562</x:v>
      </x:c>
      <x:c r="AC70" s="39" t="n">
        <x:v>0.9211248752113927</x:v>
      </x:c>
      <x:c r="AD70" s="39" t="n">
        <x:v>-1.3711398367707477</x:v>
      </x:c>
      <x:c r="AE70" s="39" t="n">
        <x:v>-1.2432794469506336</x:v>
      </x:c>
      <x:c r="AF70" s="39" t="n">
        <x:v>-0.36982238456365873</x:v>
      </x:c>
      <x:c r="AG70" s="39" t="n">
        <x:v>-0.9779574698634201</x:v>
      </x:c>
      <x:c r="AH70" s="39" t="n">
        <x:v>-1.1397701851006994</x:v>
      </x:c>
      <x:c r="AI70" s="39" t="n">
        <x:v>1.1409937186947436</x:v>
      </x:c>
      <x:c r="AJ70" s="39" t="n">
        <x:v>0.008467692266882047</x:v>
      </x:c>
      <x:c r="AK70" s="39" t="n">
        <x:v>-0.5332236701690536</x:v>
      </x:c>
      <x:c r="AL70" s="34"/>
      <x:c r="AM70" s="34" t="n">
        <x:f>IF(SQRT($B$9)*$B70+SQRT(1-$B$9)*R70&lt;_xlfn.NORM.S.INV($B$6),1,0)</x:f>
        <x:v>0</x:v>
      </x:c>
      <x:c r="AN70" s="34" t="n">
        <x:f>IF(SQRT($B$9)*$B70+SQRT(1-$B$9)*S70&lt;_xlfn.NORM.S.INV($B$6),1,0)</x:f>
        <x:v>0</x:v>
      </x:c>
      <x:c r="AO70" s="34" t="n">
        <x:f>IF(SQRT($B$9)*$B70+SQRT(1-$B$9)*T70&lt;_xlfn.NORM.S.INV($B$6),1,0)</x:f>
        <x:v>0</x:v>
      </x:c>
      <x:c r="AP70" s="34" t="n">
        <x:f>IF(SQRT($B$9)*$B70+SQRT(1-$B$9)*U70&lt;_xlfn.NORM.S.INV($B$6),1,0)</x:f>
        <x:v>0</x:v>
      </x:c>
      <x:c r="AQ70" s="34" t="n">
        <x:f>IF(SQRT($B$9)*$B70+SQRT(1-$B$9)*V70&lt;_xlfn.NORM.S.INV($B$6),1,0)</x:f>
        <x:v>0</x:v>
      </x:c>
      <x:c r="AR70" s="34" t="n">
        <x:f>IF(SQRT($B$9)*$B70+SQRT(1-$B$9)*W70&lt;_xlfn.NORM.S.INV($B$6),1,0)</x:f>
        <x:v>0</x:v>
      </x:c>
      <x:c r="AS70" s="34" t="n">
        <x:f>IF(SQRT($B$9)*$B70+SQRT(1-$B$9)*X70&lt;_xlfn.NORM.S.INV($B$6),1,0)</x:f>
        <x:v>0</x:v>
      </x:c>
      <x:c r="AT70" s="34" t="n">
        <x:f>IF(SQRT($B$9)*$B70+SQRT(1-$B$9)*Y70&lt;_xlfn.NORM.S.INV($B$6),1,0)</x:f>
        <x:v>0</x:v>
      </x:c>
      <x:c r="AU70" s="34" t="n">
        <x:f>IF(SQRT($B$9)*$B70+SQRT(1-$B$9)*Z70&lt;_xlfn.NORM.S.INV($B$6),1,0)</x:f>
        <x:v>0</x:v>
      </x:c>
      <x:c r="AV70" s="34" t="n">
        <x:f>IF(SQRT($B$9)*$B70+SQRT(1-$B$9)*AA70&lt;_xlfn.NORM.S.INV($B$6),1,0)</x:f>
        <x:v>0</x:v>
      </x:c>
      <x:c r="AW70" s="34" t="n">
        <x:f>IF(SQRT($C$9)*$B70+SQRT(1-$C$9)*AB70&lt;_xlfn.NORM.S.INV($C$6),1,0)</x:f>
        <x:v>0</x:v>
      </x:c>
      <x:c r="AX70" s="34" t="n">
        <x:f>IF(SQRT($C$9)*$B70+SQRT(1-$C$9)*AC70&lt;_xlfn.NORM.S.INV($C$6),1,0)</x:f>
        <x:v>0</x:v>
      </x:c>
      <x:c r="AY70" s="34" t="n">
        <x:f>IF(SQRT($C$9)*$B70+SQRT(1-$C$9)*AD70&lt;_xlfn.NORM.S.INV($C$6),1,0)</x:f>
        <x:v>0</x:v>
      </x:c>
      <x:c r="AZ70" s="34" t="n">
        <x:f>IF(SQRT($C$9)*$B70+SQRT(1-$C$9)*AE70&lt;_xlfn.NORM.S.INV($C$6),1,0)</x:f>
        <x:v>0</x:v>
      </x:c>
      <x:c r="BA70" s="34" t="n">
        <x:f>IF(SQRT($C$9)*$B70+SQRT(1-$C$9)*AF70&lt;_xlfn.NORM.S.INV($C$6),1,0)</x:f>
        <x:v>0</x:v>
      </x:c>
      <x:c r="BB70" s="34" t="n">
        <x:f>IF(SQRT($C$9)*$B70+SQRT(1-$C$9)*AG70&lt;_xlfn.NORM.S.INV($C$6),1,0)</x:f>
        <x:v>0</x:v>
      </x:c>
      <x:c r="BC70" s="34" t="n">
        <x:f>IF(SQRT($C$9)*$B70+SQRT(1-$C$9)*AH70&lt;_xlfn.NORM.S.INV($C$6),1,0)</x:f>
        <x:v>0</x:v>
      </x:c>
      <x:c r="BD70" s="34" t="n">
        <x:f>IF(SQRT($C$9)*$B70+SQRT(1-$C$9)*AI70&lt;_xlfn.NORM.S.INV($C$6),1,0)</x:f>
        <x:v>0</x:v>
      </x:c>
      <x:c r="BE70" s="34" t="n">
        <x:f>IF(SQRT($C$9)*$B70+SQRT(1-$C$9)*AJ70&lt;_xlfn.NORM.S.INV($C$6),1,0)</x:f>
        <x:v>0</x:v>
      </x:c>
      <x:c r="BF70" s="34" t="n">
        <x:f>IF(SQRT($C$9)*$B70+SQRT(1-$C$9)*AK70&lt;_xlfn.NORM.S.INV($C$6),1,0)</x:f>
        <x:v>0</x:v>
      </x:c>
      <x:c r="BG70" s="34"/>
      <x:c r="BH70" s="34"/>
      <x:c r="BI70" s="34" t="n">
        <x:f>$B$11*(($A$1061)*$C70/$B$12*$B$7+(1-$A$1061)*$D70/$B$12*$C$7)</x:f>
        <x:v>0</x:v>
      </x:c>
      <x:c r="BJ70" s="34" t="n">
        <x:f>$B$11*(($A$1062)*$C70/$B$12*$B$7+(1-$A$1062)*$D70/$B$12*$C$7)</x:f>
        <x:v>0</x:v>
      </x:c>
      <x:c r="BK70" s="34" t="n">
        <x:f>$B$11*(($A$1063)*$C70/$B$12*$B$7+(1-$A$1063)*$D70/$B$12*$C$7)</x:f>
        <x:v>0</x:v>
      </x:c>
      <x:c r="BL70" s="34" t="n">
        <x:f>$B$11*(($A$1064)*$C70/$B$12*$B$7+(1-$A$1064)*$D70/$B$12*$C$7)</x:f>
        <x:v>0</x:v>
      </x:c>
      <x:c r="BM70" s="34" t="n">
        <x:f>$B$11*(($A$1065)*$C70/$B$12*$B$7+(1-$A$1065)*$D70/$B$12*$C$7)</x:f>
        <x:v>0</x:v>
      </x:c>
      <x:c r="BN70" s="34" t="n">
        <x:f>$B$11*(($A$1066)*$C70/$B$12*$B$7+(1-$A$1066)*$D70/$B$12*$C$7)</x:f>
        <x:v>0</x:v>
      </x:c>
      <x:c r="BO70" s="34" t="n">
        <x:f>$B$11*(($A$1067)*$C70/$B$12*$B$7+(1-$A$1067)*$D70/$B$12*$C$7)</x:f>
        <x:v>0</x:v>
      </x:c>
      <x:c r="BP70" s="34" t="n">
        <x:f>$B$11*(($A$1068)*$C70/$B$12*$B$7+(1-$A$1068)*$D70/$B$12*$C$7)</x:f>
        <x:v>0</x:v>
      </x:c>
      <x:c r="BQ70" s="34" t="n">
        <x:f>$B$11*(($A$1069)*$C70/$B$12*$B$7+(1-$A$1069)*$D70/$B$12*$C$7)</x:f>
        <x:v>0</x:v>
      </x:c>
      <x:c r="BR70" s="34" t="n">
        <x:f>$B$11*(($A$1070)*$C70/$B$12*$B$7+(1-$A$1070)*$D70/$B$12*$C$7)</x:f>
        <x:v>0</x:v>
      </x:c>
      <x:c r="BS70" s="34" t="n">
        <x:f>$B$11*(($A$1071)*$C70/$B$12*$B$7+(1-$A$1071)*$D70/$B$12*$C$7)</x:f>
        <x:v>0</x:v>
      </x:c>
      <x:c r="BT70" s="34" t="n">
        <x:f>$B$11*(($A$1072)*$C70/$B$12*$B$7+(1-$A$1072)*$D70/$B$12*$C$7)</x:f>
        <x:v>0</x:v>
      </x:c>
      <x:c r="BU70" s="34" t="n">
        <x:f>$B$11*(($A$1073)*$C70/$B$12*$B$7+(1-$A$1073)*$D70/$B$12*$C$7)</x:f>
        <x:v>0</x:v>
      </x:c>
      <x:c r="BV70" s="34" t="n">
        <x:f>$B$11*(($A$1074)*$C70/$B$12*$B$7+(1-$A$1074)*$D70/$B$12*$C$7)</x:f>
        <x:v>0</x:v>
      </x:c>
      <x:c r="BW70" s="34" t="n">
        <x:f>$B$11*(($A$1075)*$C70/$B$12*$B$7+(1-$A$1075)*$D70/$B$12*$C$7)</x:f>
        <x:v>0</x:v>
      </x:c>
      <x:c r="BX70" s="34" t="n">
        <x:f>$B$11*(($A$1076)*$C70/$B$12*$B$7+(1-$A$1076)*$D70/$B$12*$C$7)</x:f>
        <x:v>0</x:v>
      </x:c>
      <x:c r="BY70" s="34" t="n">
        <x:f>$B$11*(($A$1077)*$C70/$B$12*$B$7+(1-$A$1077)*$D70/$B$12*$C$7)</x:f>
        <x:v>0</x:v>
      </x:c>
      <x:c r="BZ70" s="34" t="n">
        <x:f>$B$11*(($A$1078)*$C70/$B$12*$B$7+(1-$A$1078)*$D70/$B$12*$C$7)</x:f>
        <x:v>0</x:v>
      </x:c>
      <x:c r="CA70" s="34" t="n">
        <x:f>$B$11*(($A$1079)*$C70/$B$12*$B$7+(1-$A$1079)*$D70/$B$12*$C$7)</x:f>
        <x:v>0</x:v>
      </x:c>
      <x:c r="CB70" s="34" t="n">
        <x:f>$B$11*(($A$1080)*$C70/$B$12*$B$7+(1-$A$1080)*$D70/$B$12*$C$7)</x:f>
        <x:v>0</x:v>
      </x:c>
      <x:c r="CC70" s="34" t="n">
        <x:f>$B$11*(($A$1081)*$C70/$B$12*$B$7+(1-$A$1081)*$D70/$B$12*$C$7)</x:f>
        <x:v>0</x:v>
      </x:c>
    </x:row>
    <x:row r="71">
      <x:c r="A71" s="34" t="n">
        <x:v>47</x:v>
      </x:c>
      <x:c r="B71" s="39" t="n">
        <x:v>-0.34834065817322135</x:v>
      </x:c>
      <x:c r="C71" s="1" t="n">
        <x:f>SUM(AM71:AV71)</x:f>
        <x:v>0</x:v>
      </x:c>
      <x:c r="D71" s="1" t="n">
        <x:f>SUM(AW71:BF71)</x:f>
        <x:v>0</x:v>
      </x:c>
      <x:c r="E71" s="17" t="n">
        <x:f>(1-C71/$B$12)*$B$8-C71/$B$12*$B$7</x:f>
        <x:v>0.05</x:v>
      </x:c>
      <x:c r="F71" s="17" t="n">
        <x:f>(1-D71/$B$12)*$C$8-D71/$B$12*$C$7</x:f>
        <x:v>0.09</x:v>
      </x:c>
      <x:c r="G71" s="32" t="n">
        <x:f>$B$11*($B$10*C71/$B$12*$B$7+(1-$B$10)*D71/$B$12*$C$7)</x:f>
        <x:v>0</x:v>
      </x:c>
      <x:c r="H71" s="17" t="n">
        <x:f>$B$10*E71+(1-$B$10)*F71</x:f>
        <x:v>0.07</x:v>
      </x:c>
      <x:c r="I71" s="34"/>
      <x:c r="J71" s="34"/>
      <x:c r="K71" s="34"/>
      <x:c r="L71" s="34"/>
      <x:c r="M71" s="34"/>
      <x:c r="N71" s="34"/>
      <x:c r="O71" s="34"/>
      <x:c r="P71" s="34"/>
      <x:c r="Q71" s="34"/>
      <x:c r="R71" s="39" t="n">
        <x:v>-0.03695181445431412</x:v>
      </x:c>
      <x:c r="S71" s="39" t="n">
        <x:v>-0.881656811259655</x:v>
      </x:c>
      <x:c r="T71" s="39" t="n">
        <x:v>0.18428015410222098</x:v>
      </x:c>
      <x:c r="U71" s="39" t="n">
        <x:v>-0.6975695681083749</x:v>
      </x:c>
      <x:c r="V71" s="39" t="n">
        <x:v>-0.6398060030687183</x:v>
      </x:c>
      <x:c r="W71" s="39" t="n">
        <x:v>1.3850165458073544</x:v>
      </x:c>
      <x:c r="X71" s="39" t="n">
        <x:v>-0.06309795597009167</x:v>
      </x:c>
      <x:c r="Y71" s="39" t="n">
        <x:v>-0.24316256519449134</x:v>
      </x:c>
      <x:c r="Z71" s="39" t="n">
        <x:v>-0.7452533447577966</x:v>
      </x:c>
      <x:c r="AA71" s="39" t="n">
        <x:v>0.43621697307541857</x:v>
      </x:c>
      <x:c r="AB71" s="39" t="n">
        <x:v>0.29266082372751756</x:v>
      </x:c>
      <x:c r="AC71" s="39" t="n">
        <x:v>-0.010580472879847484</x:v>
      </x:c>
      <x:c r="AD71" s="39" t="n">
        <x:v>-0.8198766537176674</x:v>
      </x:c>
      <x:c r="AE71" s="39" t="n">
        <x:v>-0.6843170682303779</x:v>
      </x:c>
      <x:c r="AF71" s="39" t="n">
        <x:v>-1.153810257448769</x:v>
      </x:c>
      <x:c r="AG71" s="39" t="n">
        <x:v>1.6145085596301574</x:v>
      </x:c>
      <x:c r="AH71" s="39" t="n">
        <x:v>-1.3756488991811857</x:v>
      </x:c>
      <x:c r="AI71" s="39" t="n">
        <x:v>1.0910499964485751</x:v>
      </x:c>
      <x:c r="AJ71" s="39" t="n">
        <x:v>2.544078486339004</x:v>
      </x:c>
      <x:c r="AK71" s="39" t="n">
        <x:v>-0.10088886709490667</x:v>
      </x:c>
      <x:c r="AL71" s="34"/>
      <x:c r="AM71" s="34" t="n">
        <x:f>IF(SQRT($B$9)*$B71+SQRT(1-$B$9)*R71&lt;_xlfn.NORM.S.INV($B$6),1,0)</x:f>
        <x:v>0</x:v>
      </x:c>
      <x:c r="AN71" s="34" t="n">
        <x:f>IF(SQRT($B$9)*$B71+SQRT(1-$B$9)*S71&lt;_xlfn.NORM.S.INV($B$6),1,0)</x:f>
        <x:v>0</x:v>
      </x:c>
      <x:c r="AO71" s="34" t="n">
        <x:f>IF(SQRT($B$9)*$B71+SQRT(1-$B$9)*T71&lt;_xlfn.NORM.S.INV($B$6),1,0)</x:f>
        <x:v>0</x:v>
      </x:c>
      <x:c r="AP71" s="34" t="n">
        <x:f>IF(SQRT($B$9)*$B71+SQRT(1-$B$9)*U71&lt;_xlfn.NORM.S.INV($B$6),1,0)</x:f>
        <x:v>0</x:v>
      </x:c>
      <x:c r="AQ71" s="34" t="n">
        <x:f>IF(SQRT($B$9)*$B71+SQRT(1-$B$9)*V71&lt;_xlfn.NORM.S.INV($B$6),1,0)</x:f>
        <x:v>0</x:v>
      </x:c>
      <x:c r="AR71" s="34" t="n">
        <x:f>IF(SQRT($B$9)*$B71+SQRT(1-$B$9)*W71&lt;_xlfn.NORM.S.INV($B$6),1,0)</x:f>
        <x:v>0</x:v>
      </x:c>
      <x:c r="AS71" s="34" t="n">
        <x:f>IF(SQRT($B$9)*$B71+SQRT(1-$B$9)*X71&lt;_xlfn.NORM.S.INV($B$6),1,0)</x:f>
        <x:v>0</x:v>
      </x:c>
      <x:c r="AT71" s="34" t="n">
        <x:f>IF(SQRT($B$9)*$B71+SQRT(1-$B$9)*Y71&lt;_xlfn.NORM.S.INV($B$6),1,0)</x:f>
        <x:v>0</x:v>
      </x:c>
      <x:c r="AU71" s="34" t="n">
        <x:f>IF(SQRT($B$9)*$B71+SQRT(1-$B$9)*Z71&lt;_xlfn.NORM.S.INV($B$6),1,0)</x:f>
        <x:v>0</x:v>
      </x:c>
      <x:c r="AV71" s="34" t="n">
        <x:f>IF(SQRT($B$9)*$B71+SQRT(1-$B$9)*AA71&lt;_xlfn.NORM.S.INV($B$6),1,0)</x:f>
        <x:v>0</x:v>
      </x:c>
      <x:c r="AW71" s="34" t="n">
        <x:f>IF(SQRT($C$9)*$B71+SQRT(1-$C$9)*AB71&lt;_xlfn.NORM.S.INV($C$6),1,0)</x:f>
        <x:v>0</x:v>
      </x:c>
      <x:c r="AX71" s="34" t="n">
        <x:f>IF(SQRT($C$9)*$B71+SQRT(1-$C$9)*AC71&lt;_xlfn.NORM.S.INV($C$6),1,0)</x:f>
        <x:v>0</x:v>
      </x:c>
      <x:c r="AY71" s="34" t="n">
        <x:f>IF(SQRT($C$9)*$B71+SQRT(1-$C$9)*AD71&lt;_xlfn.NORM.S.INV($C$6),1,0)</x:f>
        <x:v>0</x:v>
      </x:c>
      <x:c r="AZ71" s="34" t="n">
        <x:f>IF(SQRT($C$9)*$B71+SQRT(1-$C$9)*AE71&lt;_xlfn.NORM.S.INV($C$6),1,0)</x:f>
        <x:v>0</x:v>
      </x:c>
      <x:c r="BA71" s="34" t="n">
        <x:f>IF(SQRT($C$9)*$B71+SQRT(1-$C$9)*AF71&lt;_xlfn.NORM.S.INV($C$6),1,0)</x:f>
        <x:v>0</x:v>
      </x:c>
      <x:c r="BB71" s="34" t="n">
        <x:f>IF(SQRT($C$9)*$B71+SQRT(1-$C$9)*AG71&lt;_xlfn.NORM.S.INV($C$6),1,0)</x:f>
        <x:v>0</x:v>
      </x:c>
      <x:c r="BC71" s="34" t="n">
        <x:f>IF(SQRT($C$9)*$B71+SQRT(1-$C$9)*AH71&lt;_xlfn.NORM.S.INV($C$6),1,0)</x:f>
        <x:v>0</x:v>
      </x:c>
      <x:c r="BD71" s="34" t="n">
        <x:f>IF(SQRT($C$9)*$B71+SQRT(1-$C$9)*AI71&lt;_xlfn.NORM.S.INV($C$6),1,0)</x:f>
        <x:v>0</x:v>
      </x:c>
      <x:c r="BE71" s="34" t="n">
        <x:f>IF(SQRT($C$9)*$B71+SQRT(1-$C$9)*AJ71&lt;_xlfn.NORM.S.INV($C$6),1,0)</x:f>
        <x:v>0</x:v>
      </x:c>
      <x:c r="BF71" s="34" t="n">
        <x:f>IF(SQRT($C$9)*$B71+SQRT(1-$C$9)*AK71&lt;_xlfn.NORM.S.INV($C$6),1,0)</x:f>
        <x:v>0</x:v>
      </x:c>
      <x:c r="BG71" s="34"/>
      <x:c r="BH71" s="34"/>
      <x:c r="BI71" s="34" t="n">
        <x:f>$B$11*(($A$1061)*$C71/$B$12*$B$7+(1-$A$1061)*$D71/$B$12*$C$7)</x:f>
        <x:v>0</x:v>
      </x:c>
      <x:c r="BJ71" s="34" t="n">
        <x:f>$B$11*(($A$1062)*$C71/$B$12*$B$7+(1-$A$1062)*$D71/$B$12*$C$7)</x:f>
        <x:v>0</x:v>
      </x:c>
      <x:c r="BK71" s="34" t="n">
        <x:f>$B$11*(($A$1063)*$C71/$B$12*$B$7+(1-$A$1063)*$D71/$B$12*$C$7)</x:f>
        <x:v>0</x:v>
      </x:c>
      <x:c r="BL71" s="34" t="n">
        <x:f>$B$11*(($A$1064)*$C71/$B$12*$B$7+(1-$A$1064)*$D71/$B$12*$C$7)</x:f>
        <x:v>0</x:v>
      </x:c>
      <x:c r="BM71" s="34" t="n">
        <x:f>$B$11*(($A$1065)*$C71/$B$12*$B$7+(1-$A$1065)*$D71/$B$12*$C$7)</x:f>
        <x:v>0</x:v>
      </x:c>
      <x:c r="BN71" s="34" t="n">
        <x:f>$B$11*(($A$1066)*$C71/$B$12*$B$7+(1-$A$1066)*$D71/$B$12*$C$7)</x:f>
        <x:v>0</x:v>
      </x:c>
      <x:c r="BO71" s="34" t="n">
        <x:f>$B$11*(($A$1067)*$C71/$B$12*$B$7+(1-$A$1067)*$D71/$B$12*$C$7)</x:f>
        <x:v>0</x:v>
      </x:c>
      <x:c r="BP71" s="34" t="n">
        <x:f>$B$11*(($A$1068)*$C71/$B$12*$B$7+(1-$A$1068)*$D71/$B$12*$C$7)</x:f>
        <x:v>0</x:v>
      </x:c>
      <x:c r="BQ71" s="34" t="n">
        <x:f>$B$11*(($A$1069)*$C71/$B$12*$B$7+(1-$A$1069)*$D71/$B$12*$C$7)</x:f>
        <x:v>0</x:v>
      </x:c>
      <x:c r="BR71" s="34" t="n">
        <x:f>$B$11*(($A$1070)*$C71/$B$12*$B$7+(1-$A$1070)*$D71/$B$12*$C$7)</x:f>
        <x:v>0</x:v>
      </x:c>
      <x:c r="BS71" s="34" t="n">
        <x:f>$B$11*(($A$1071)*$C71/$B$12*$B$7+(1-$A$1071)*$D71/$B$12*$C$7)</x:f>
        <x:v>0</x:v>
      </x:c>
      <x:c r="BT71" s="34" t="n">
        <x:f>$B$11*(($A$1072)*$C71/$B$12*$B$7+(1-$A$1072)*$D71/$B$12*$C$7)</x:f>
        <x:v>0</x:v>
      </x:c>
      <x:c r="BU71" s="34" t="n">
        <x:f>$B$11*(($A$1073)*$C71/$B$12*$B$7+(1-$A$1073)*$D71/$B$12*$C$7)</x:f>
        <x:v>0</x:v>
      </x:c>
      <x:c r="BV71" s="34" t="n">
        <x:f>$B$11*(($A$1074)*$C71/$B$12*$B$7+(1-$A$1074)*$D71/$B$12*$C$7)</x:f>
        <x:v>0</x:v>
      </x:c>
      <x:c r="BW71" s="34" t="n">
        <x:f>$B$11*(($A$1075)*$C71/$B$12*$B$7+(1-$A$1075)*$D71/$B$12*$C$7)</x:f>
        <x:v>0</x:v>
      </x:c>
      <x:c r="BX71" s="34" t="n">
        <x:f>$B$11*(($A$1076)*$C71/$B$12*$B$7+(1-$A$1076)*$D71/$B$12*$C$7)</x:f>
        <x:v>0</x:v>
      </x:c>
      <x:c r="BY71" s="34" t="n">
        <x:f>$B$11*(($A$1077)*$C71/$B$12*$B$7+(1-$A$1077)*$D71/$B$12*$C$7)</x:f>
        <x:v>0</x:v>
      </x:c>
      <x:c r="BZ71" s="34" t="n">
        <x:f>$B$11*(($A$1078)*$C71/$B$12*$B$7+(1-$A$1078)*$D71/$B$12*$C$7)</x:f>
        <x:v>0</x:v>
      </x:c>
      <x:c r="CA71" s="34" t="n">
        <x:f>$B$11*(($A$1079)*$C71/$B$12*$B$7+(1-$A$1079)*$D71/$B$12*$C$7)</x:f>
        <x:v>0</x:v>
      </x:c>
      <x:c r="CB71" s="34" t="n">
        <x:f>$B$11*(($A$1080)*$C71/$B$12*$B$7+(1-$A$1080)*$D71/$B$12*$C$7)</x:f>
        <x:v>0</x:v>
      </x:c>
      <x:c r="CC71" s="34" t="n">
        <x:f>$B$11*(($A$1081)*$C71/$B$12*$B$7+(1-$A$1081)*$D71/$B$12*$C$7)</x:f>
        <x:v>0</x:v>
      </x:c>
    </x:row>
    <x:row r="72">
      <x:c r="A72" s="34" t="n">
        <x:v>48</x:v>
      </x:c>
      <x:c r="B72" s="39" t="n">
        <x:v>-0.2958575370739507</x:v>
      </x:c>
      <x:c r="C72" s="1" t="n">
        <x:f>SUM(AM72:AV72)</x:f>
        <x:v>0</x:v>
      </x:c>
      <x:c r="D72" s="1" t="n">
        <x:f>SUM(AW72:BF72)</x:f>
        <x:v>2</x:v>
      </x:c>
      <x:c r="E72" s="17" t="n">
        <x:f>(1-C72/$B$12)*$B$8-C72/$B$12*$B$7</x:f>
        <x:v>0.05</x:v>
      </x:c>
      <x:c r="F72" s="17" t="n">
        <x:f>(1-D72/$B$12)*$C$8-D72/$B$12*$C$7</x:f>
        <x:v>-0.048</x:v>
      </x:c>
      <x:c r="G72" s="32" t="n">
        <x:f>$B$11*($B$10*C72/$B$12*$B$7+(1-$B$10)*D72/$B$12*$C$7)</x:f>
        <x:v>600</x:v>
      </x:c>
      <x:c r="H72" s="17" t="n">
        <x:f>$B$10*E72+(1-$B$10)*F72</x:f>
        <x:v>0.0010000000000000009</x:v>
      </x:c>
      <x:c r="I72" s="34"/>
      <x:c r="J72" s="34"/>
      <x:c r="K72" s="34"/>
      <x:c r="L72" s="34"/>
      <x:c r="M72" s="34"/>
      <x:c r="N72" s="34"/>
      <x:c r="O72" s="34"/>
      <x:c r="P72" s="34"/>
      <x:c r="Q72" s="34"/>
      <x:c r="R72" s="39" t="n">
        <x:v>0.8309411647515543</x:v>
      </x:c>
      <x:c r="S72" s="39" t="n">
        <x:v>-0.4732540951957801</x:v>
      </x:c>
      <x:c r="T72" s="39" t="n">
        <x:v>-0.2950316878398982</x:v>
      </x:c>
      <x:c r="U72" s="39" t="n">
        <x:v>-1.133973298712547</x:v>
      </x:c>
      <x:c r="V72" s="39" t="n">
        <x:v>0.19843442326295746</x:v>
      </x:c>
      <x:c r="W72" s="39" t="n">
        <x:v>0.12049581667544194</x:v>
      </x:c>
      <x:c r="X72" s="39" t="n">
        <x:v>-0.11522239615254472</x:v>
      </x:c>
      <x:c r="Y72" s="39" t="n">
        <x:v>0.219903807438016</x:v>
      </x:c>
      <x:c r="Z72" s="39" t="n">
        <x:v>-1.0972290004072007</x:v>
      </x:c>
      <x:c r="AA72" s="39" t="n">
        <x:v>-0.974361127447499</x:v>
      </x:c>
      <x:c r="AB72" s="39" t="n">
        <x:v>-0.5497883874773674</x:v>
      </x:c>
      <x:c r="AC72" s="39" t="n">
        <x:v>-0.8655702935667485</x:v>
      </x:c>
      <x:c r="AD72" s="39" t="n">
        <x:v>-1.8614832283458185</x:v>
      </x:c>
      <x:c r="AE72" s="39" t="n">
        <x:v>0.27998307364008373</x:v>
      </x:c>
      <x:c r="AF72" s="39" t="n">
        <x:v>1.2638306840515</x:v>
      </x:c>
      <x:c r="AG72" s="39" t="n">
        <x:v>-0.7246887498786935</x:v>
      </x:c>
      <x:c r="AH72" s="39" t="n">
        <x:v>0.28070152945814797</x:v>
      </x:c>
      <x:c r="AI72" s="39" t="n">
        <x:v>-0.33744166275678994</x:v>
      </x:c>
      <x:c r="AJ72" s="39" t="n">
        <x:v>-2.291077655953872</x:v>
      </x:c>
      <x:c r="AK72" s="39" t="n">
        <x:v>1.1393720762162396</x:v>
      </x:c>
      <x:c r="AL72" s="34"/>
      <x:c r="AM72" s="34" t="n">
        <x:f>IF(SQRT($B$9)*$B72+SQRT(1-$B$9)*R72&lt;_xlfn.NORM.S.INV($B$6),1,0)</x:f>
        <x:v>0</x:v>
      </x:c>
      <x:c r="AN72" s="34" t="n">
        <x:f>IF(SQRT($B$9)*$B72+SQRT(1-$B$9)*S72&lt;_xlfn.NORM.S.INV($B$6),1,0)</x:f>
        <x:v>0</x:v>
      </x:c>
      <x:c r="AO72" s="34" t="n">
        <x:f>IF(SQRT($B$9)*$B72+SQRT(1-$B$9)*T72&lt;_xlfn.NORM.S.INV($B$6),1,0)</x:f>
        <x:v>0</x:v>
      </x:c>
      <x:c r="AP72" s="34" t="n">
        <x:f>IF(SQRT($B$9)*$B72+SQRT(1-$B$9)*U72&lt;_xlfn.NORM.S.INV($B$6),1,0)</x:f>
        <x:v>0</x:v>
      </x:c>
      <x:c r="AQ72" s="34" t="n">
        <x:f>IF(SQRT($B$9)*$B72+SQRT(1-$B$9)*V72&lt;_xlfn.NORM.S.INV($B$6),1,0)</x:f>
        <x:v>0</x:v>
      </x:c>
      <x:c r="AR72" s="34" t="n">
        <x:f>IF(SQRT($B$9)*$B72+SQRT(1-$B$9)*W72&lt;_xlfn.NORM.S.INV($B$6),1,0)</x:f>
        <x:v>0</x:v>
      </x:c>
      <x:c r="AS72" s="34" t="n">
        <x:f>IF(SQRT($B$9)*$B72+SQRT(1-$B$9)*X72&lt;_xlfn.NORM.S.INV($B$6),1,0)</x:f>
        <x:v>0</x:v>
      </x:c>
      <x:c r="AT72" s="34" t="n">
        <x:f>IF(SQRT($B$9)*$B72+SQRT(1-$B$9)*Y72&lt;_xlfn.NORM.S.INV($B$6),1,0)</x:f>
        <x:v>0</x:v>
      </x:c>
      <x:c r="AU72" s="34" t="n">
        <x:f>IF(SQRT($B$9)*$B72+SQRT(1-$B$9)*Z72&lt;_xlfn.NORM.S.INV($B$6),1,0)</x:f>
        <x:v>0</x:v>
      </x:c>
      <x:c r="AV72" s="34" t="n">
        <x:f>IF(SQRT($B$9)*$B72+SQRT(1-$B$9)*AA72&lt;_xlfn.NORM.S.INV($B$6),1,0)</x:f>
        <x:v>0</x:v>
      </x:c>
      <x:c r="AW72" s="34" t="n">
        <x:f>IF(SQRT($C$9)*$B72+SQRT(1-$C$9)*AB72&lt;_xlfn.NORM.S.INV($C$6),1,0)</x:f>
        <x:v>0</x:v>
      </x:c>
      <x:c r="AX72" s="34" t="n">
        <x:f>IF(SQRT($C$9)*$B72+SQRT(1-$C$9)*AC72&lt;_xlfn.NORM.S.INV($C$6),1,0)</x:f>
        <x:v>0</x:v>
      </x:c>
      <x:c r="AY72" s="34" t="n">
        <x:f>IF(SQRT($C$9)*$B72+SQRT(1-$C$9)*AD72&lt;_xlfn.NORM.S.INV($C$6),1,0)</x:f>
        <x:v>1</x:v>
      </x:c>
      <x:c r="AZ72" s="34" t="n">
        <x:f>IF(SQRT($C$9)*$B72+SQRT(1-$C$9)*AE72&lt;_xlfn.NORM.S.INV($C$6),1,0)</x:f>
        <x:v>0</x:v>
      </x:c>
      <x:c r="BA72" s="34" t="n">
        <x:f>IF(SQRT($C$9)*$B72+SQRT(1-$C$9)*AF72&lt;_xlfn.NORM.S.INV($C$6),1,0)</x:f>
        <x:v>0</x:v>
      </x:c>
      <x:c r="BB72" s="34" t="n">
        <x:f>IF(SQRT($C$9)*$B72+SQRT(1-$C$9)*AG72&lt;_xlfn.NORM.S.INV($C$6),1,0)</x:f>
        <x:v>0</x:v>
      </x:c>
      <x:c r="BC72" s="34" t="n">
        <x:f>IF(SQRT($C$9)*$B72+SQRT(1-$C$9)*AH72&lt;_xlfn.NORM.S.INV($C$6),1,0)</x:f>
        <x:v>0</x:v>
      </x:c>
      <x:c r="BD72" s="34" t="n">
        <x:f>IF(SQRT($C$9)*$B72+SQRT(1-$C$9)*AI72&lt;_xlfn.NORM.S.INV($C$6),1,0)</x:f>
        <x:v>0</x:v>
      </x:c>
      <x:c r="BE72" s="34" t="n">
        <x:f>IF(SQRT($C$9)*$B72+SQRT(1-$C$9)*AJ72&lt;_xlfn.NORM.S.INV($C$6),1,0)</x:f>
        <x:v>1</x:v>
      </x:c>
      <x:c r="BF72" s="34" t="n">
        <x:f>IF(SQRT($C$9)*$B72+SQRT(1-$C$9)*AK72&lt;_xlfn.NORM.S.INV($C$6),1,0)</x:f>
        <x:v>0</x:v>
      </x:c>
      <x:c r="BG72" s="34"/>
      <x:c r="BH72" s="34"/>
      <x:c r="BI72" s="34" t="n">
        <x:f>$B$11*(($A$1061)*$C72/$B$12*$B$7+(1-$A$1061)*$D72/$B$12*$C$7)</x:f>
        <x:v>1200</x:v>
      </x:c>
      <x:c r="BJ72" s="34" t="n">
        <x:f>$B$11*(($A$1062)*$C72/$B$12*$B$7+(1-$A$1062)*$D72/$B$12*$C$7)</x:f>
        <x:v>1140</x:v>
      </x:c>
      <x:c r="BK72" s="34" t="n">
        <x:f>$B$11*(($A$1063)*$C72/$B$12*$B$7+(1-$A$1063)*$D72/$B$12*$C$7)</x:f>
        <x:v>1080</x:v>
      </x:c>
      <x:c r="BL72" s="34" t="n">
        <x:f>$B$11*(($A$1064)*$C72/$B$12*$B$7+(1-$A$1064)*$D72/$B$12*$C$7)</x:f>
        <x:v>1019.9999999999999</x:v>
      </x:c>
      <x:c r="BM72" s="34" t="n">
        <x:f>$B$11*(($A$1065)*$C72/$B$12*$B$7+(1-$A$1065)*$D72/$B$12*$C$7)</x:f>
        <x:v>960</x:v>
      </x:c>
      <x:c r="BN72" s="34" t="n">
        <x:f>$B$11*(($A$1066)*$C72/$B$12*$B$7+(1-$A$1066)*$D72/$B$12*$C$7)</x:f>
        <x:v>900</x:v>
      </x:c>
      <x:c r="BO72" s="34" t="n">
        <x:f>$B$11*(($A$1067)*$C72/$B$12*$B$7+(1-$A$1067)*$D72/$B$12*$C$7)</x:f>
        <x:v>839.9999999999999</x:v>
      </x:c>
      <x:c r="BP72" s="34" t="n">
        <x:f>$B$11*(($A$1068)*$C72/$B$12*$B$7+(1-$A$1068)*$D72/$B$12*$C$7)</x:f>
        <x:v>780</x:v>
      </x:c>
      <x:c r="BQ72" s="34" t="n">
        <x:f>$B$11*(($A$1069)*$C72/$B$12*$B$7+(1-$A$1069)*$D72/$B$12*$C$7)</x:f>
        <x:v>720</x:v>
      </x:c>
      <x:c r="BR72" s="34" t="n">
        <x:f>$B$11*(($A$1070)*$C72/$B$12*$B$7+(1-$A$1070)*$D72/$B$12*$C$7)</x:f>
        <x:v>660</x:v>
      </x:c>
      <x:c r="BS72" s="34" t="n">
        <x:f>$B$11*(($A$1071)*$C72/$B$12*$B$7+(1-$A$1071)*$D72/$B$12*$C$7)</x:f>
        <x:v>600</x:v>
      </x:c>
      <x:c r="BT72" s="34" t="n">
        <x:f>$B$11*(($A$1072)*$C72/$B$12*$B$7+(1-$A$1072)*$D72/$B$12*$C$7)</x:f>
        <x:v>540</x:v>
      </x:c>
      <x:c r="BU72" s="34" t="n">
        <x:f>$B$11*(($A$1073)*$C72/$B$12*$B$7+(1-$A$1073)*$D72/$B$12*$C$7)</x:f>
        <x:v>480</x:v>
      </x:c>
      <x:c r="BV72" s="34" t="n">
        <x:f>$B$11*(($A$1074)*$C72/$B$12*$B$7+(1-$A$1074)*$D72/$B$12*$C$7)</x:f>
        <x:v>419.99999999999994</x:v>
      </x:c>
      <x:c r="BW72" s="34" t="n">
        <x:f>$B$11*(($A$1075)*$C72/$B$12*$B$7+(1-$A$1075)*$D72/$B$12*$C$7)</x:f>
        <x:v>360.00000000000006</x:v>
      </x:c>
      <x:c r="BX72" s="34" t="n">
        <x:f>$B$11*(($A$1076)*$C72/$B$12*$B$7+(1-$A$1076)*$D72/$B$12*$C$7)</x:f>
        <x:v>300</x:v>
      </x:c>
      <x:c r="BY72" s="34" t="n">
        <x:f>$B$11*(($A$1077)*$C72/$B$12*$B$7+(1-$A$1077)*$D72/$B$12*$C$7)</x:f>
        <x:v>239.99999999999997</x:v>
      </x:c>
      <x:c r="BZ72" s="34" t="n">
        <x:f>$B$11*(($A$1078)*$C72/$B$12*$B$7+(1-$A$1078)*$D72/$B$12*$C$7)</x:f>
        <x:v>180.00000000000003</x:v>
      </x:c>
      <x:c r="CA72" s="34" t="n">
        <x:f>$B$11*(($A$1079)*$C72/$B$12*$B$7+(1-$A$1079)*$D72/$B$12*$C$7)</x:f>
        <x:v>119.99999999999999</x:v>
      </x:c>
      <x:c r="CB72" s="34" t="n">
        <x:f>$B$11*(($A$1080)*$C72/$B$12*$B$7+(1-$A$1080)*$D72/$B$12*$C$7)</x:f>
        <x:v>60.00000000000006</x:v>
      </x:c>
      <x:c r="CC72" s="34" t="n">
        <x:f>$B$11*(($A$1081)*$C72/$B$12*$B$7+(1-$A$1081)*$D72/$B$12*$C$7)</x:f>
        <x:v>0</x:v>
      </x:c>
    </x:row>
    <x:row r="73">
      <x:c r="A73" s="34" t="n">
        <x:v>49</x:v>
      </x:c>
      <x:c r="B73" s="39" t="n">
        <x:v>0.016367089913032103</x:v>
      </x:c>
      <x:c r="C73" s="1" t="n">
        <x:f>SUM(AM73:AV73)</x:f>
        <x:v>0</x:v>
      </x:c>
      <x:c r="D73" s="1" t="n">
        <x:f>SUM(AW73:BF73)</x:f>
        <x:v>0</x:v>
      </x:c>
      <x:c r="E73" s="17" t="n">
        <x:f>(1-C73/$B$12)*$B$8-C73/$B$12*$B$7</x:f>
        <x:v>0.05</x:v>
      </x:c>
      <x:c r="F73" s="17" t="n">
        <x:f>(1-D73/$B$12)*$C$8-D73/$B$12*$C$7</x:f>
        <x:v>0.09</x:v>
      </x:c>
      <x:c r="G73" s="32" t="n">
        <x:f>$B$11*($B$10*C73/$B$12*$B$7+(1-$B$10)*D73/$B$12*$C$7)</x:f>
        <x:v>0</x:v>
      </x:c>
      <x:c r="H73" s="17" t="n">
        <x:f>$B$10*E73+(1-$B$10)*F73</x:f>
        <x:v>0.07</x:v>
      </x:c>
      <x:c r="I73" s="34"/>
      <x:c r="J73" s="34"/>
      <x:c r="K73" s="34"/>
      <x:c r="L73" s="34"/>
      <x:c r="M73" s="34"/>
      <x:c r="N73" s="34"/>
      <x:c r="O73" s="34"/>
      <x:c r="P73" s="34"/>
      <x:c r="Q73" s="34"/>
      <x:c r="R73" s="39" t="n">
        <x:v>0.9798756207582853</x:v>
      </x:c>
      <x:c r="S73" s="39" t="n">
        <x:v>1.13153509459255</x:v>
      </x:c>
      <x:c r="T73" s="39" t="n">
        <x:v>0.5166707591197387</x:v>
      </x:c>
      <x:c r="U73" s="39" t="n">
        <x:v>0.3357613406134074</x:v>
      </x:c>
      <x:c r="V73" s="39" t="n">
        <x:v>-1.5571835034151573</x:v>
      </x:c>
      <x:c r="W73" s="39" t="n">
        <x:v>0.458087667842753</x:v>
      </x:c>
      <x:c r="X73" s="39" t="n">
        <x:v>0.2060474274546724</x:v>
      </x:c>
      <x:c r="Y73" s="39" t="n">
        <x:v>0.43524678513842635</x:v>
      </x:c>
      <x:c r="Z73" s="39" t="n">
        <x:v>0.9508161451711563</x:v>
      </x:c>
      <x:c r="AA73" s="39" t="n">
        <x:v>1.480852595643104</x:v>
      </x:c>
      <x:c r="AB73" s="39" t="n">
        <x:v>1.3839762072137634</x:v>
      </x:c>
      <x:c r="AC73" s="39" t="n">
        <x:v>-0.7275993192657868</x:v>
      </x:c>
      <x:c r="AD73" s="39" t="n">
        <x:v>0.5813909609434964</x:v>
      </x:c>
      <x:c r="AE73" s="39" t="n">
        <x:v>-1.382764800088808</x:v>
      </x:c>
      <x:c r="AF73" s="39" t="n">
        <x:v>-1.5778798264132903</x:v>
      </x:c>
      <x:c r="AG73" s="39" t="n">
        <x:v>-0.062104804062338814</x:v>
      </x:c>
      <x:c r="AH73" s="39" t="n">
        <x:v>-0.535201506140966</x:v>
      </x:c>
      <x:c r="AI73" s="39" t="n">
        <x:v>-1.5275204452384956</x:v>
      </x:c>
      <x:c r="AJ73" s="39" t="n">
        <x:v>0.16507034817229665</x:v>
      </x:c>
      <x:c r="AK73" s="39" t="n">
        <x:v>0.11809980580423245</x:v>
      </x:c>
      <x:c r="AL73" s="34"/>
      <x:c r="AM73" s="34" t="n">
        <x:f>IF(SQRT($B$9)*$B73+SQRT(1-$B$9)*R73&lt;_xlfn.NORM.S.INV($B$6),1,0)</x:f>
        <x:v>0</x:v>
      </x:c>
      <x:c r="AN73" s="34" t="n">
        <x:f>IF(SQRT($B$9)*$B73+SQRT(1-$B$9)*S73&lt;_xlfn.NORM.S.INV($B$6),1,0)</x:f>
        <x:v>0</x:v>
      </x:c>
      <x:c r="AO73" s="34" t="n">
        <x:f>IF(SQRT($B$9)*$B73+SQRT(1-$B$9)*T73&lt;_xlfn.NORM.S.INV($B$6),1,0)</x:f>
        <x:v>0</x:v>
      </x:c>
      <x:c r="AP73" s="34" t="n">
        <x:f>IF(SQRT($B$9)*$B73+SQRT(1-$B$9)*U73&lt;_xlfn.NORM.S.INV($B$6),1,0)</x:f>
        <x:v>0</x:v>
      </x:c>
      <x:c r="AQ73" s="34" t="n">
        <x:f>IF(SQRT($B$9)*$B73+SQRT(1-$B$9)*V73&lt;_xlfn.NORM.S.INV($B$6),1,0)</x:f>
        <x:v>0</x:v>
      </x:c>
      <x:c r="AR73" s="34" t="n">
        <x:f>IF(SQRT($B$9)*$B73+SQRT(1-$B$9)*W73&lt;_xlfn.NORM.S.INV($B$6),1,0)</x:f>
        <x:v>0</x:v>
      </x:c>
      <x:c r="AS73" s="34" t="n">
        <x:f>IF(SQRT($B$9)*$B73+SQRT(1-$B$9)*X73&lt;_xlfn.NORM.S.INV($B$6),1,0)</x:f>
        <x:v>0</x:v>
      </x:c>
      <x:c r="AT73" s="34" t="n">
        <x:f>IF(SQRT($B$9)*$B73+SQRT(1-$B$9)*Y73&lt;_xlfn.NORM.S.INV($B$6),1,0)</x:f>
        <x:v>0</x:v>
      </x:c>
      <x:c r="AU73" s="34" t="n">
        <x:f>IF(SQRT($B$9)*$B73+SQRT(1-$B$9)*Z73&lt;_xlfn.NORM.S.INV($B$6),1,0)</x:f>
        <x:v>0</x:v>
      </x:c>
      <x:c r="AV73" s="34" t="n">
        <x:f>IF(SQRT($B$9)*$B73+SQRT(1-$B$9)*AA73&lt;_xlfn.NORM.S.INV($B$6),1,0)</x:f>
        <x:v>0</x:v>
      </x:c>
      <x:c r="AW73" s="34" t="n">
        <x:f>IF(SQRT($C$9)*$B73+SQRT(1-$C$9)*AB73&lt;_xlfn.NORM.S.INV($C$6),1,0)</x:f>
        <x:v>0</x:v>
      </x:c>
      <x:c r="AX73" s="34" t="n">
        <x:f>IF(SQRT($C$9)*$B73+SQRT(1-$C$9)*AC73&lt;_xlfn.NORM.S.INV($C$6),1,0)</x:f>
        <x:v>0</x:v>
      </x:c>
      <x:c r="AY73" s="34" t="n">
        <x:f>IF(SQRT($C$9)*$B73+SQRT(1-$C$9)*AD73&lt;_xlfn.NORM.S.INV($C$6),1,0)</x:f>
        <x:v>0</x:v>
      </x:c>
      <x:c r="AZ73" s="34" t="n">
        <x:f>IF(SQRT($C$9)*$B73+SQRT(1-$C$9)*AE73&lt;_xlfn.NORM.S.INV($C$6),1,0)</x:f>
        <x:v>0</x:v>
      </x:c>
      <x:c r="BA73" s="34" t="n">
        <x:f>IF(SQRT($C$9)*$B73+SQRT(1-$C$9)*AF73&lt;_xlfn.NORM.S.INV($C$6),1,0)</x:f>
        <x:v>0</x:v>
      </x:c>
      <x:c r="BB73" s="34" t="n">
        <x:f>IF(SQRT($C$9)*$B73+SQRT(1-$C$9)*AG73&lt;_xlfn.NORM.S.INV($C$6),1,0)</x:f>
        <x:v>0</x:v>
      </x:c>
      <x:c r="BC73" s="34" t="n">
        <x:f>IF(SQRT($C$9)*$B73+SQRT(1-$C$9)*AH73&lt;_xlfn.NORM.S.INV($C$6),1,0)</x:f>
        <x:v>0</x:v>
      </x:c>
      <x:c r="BD73" s="34" t="n">
        <x:f>IF(SQRT($C$9)*$B73+SQRT(1-$C$9)*AI73&lt;_xlfn.NORM.S.INV($C$6),1,0)</x:f>
        <x:v>0</x:v>
      </x:c>
      <x:c r="BE73" s="34" t="n">
        <x:f>IF(SQRT($C$9)*$B73+SQRT(1-$C$9)*AJ73&lt;_xlfn.NORM.S.INV($C$6),1,0)</x:f>
        <x:v>0</x:v>
      </x:c>
      <x:c r="BF73" s="34" t="n">
        <x:f>IF(SQRT($C$9)*$B73+SQRT(1-$C$9)*AK73&lt;_xlfn.NORM.S.INV($C$6),1,0)</x:f>
        <x:v>0</x:v>
      </x:c>
      <x:c r="BG73" s="34"/>
      <x:c r="BH73" s="34"/>
      <x:c r="BI73" s="34" t="n">
        <x:f>$B$11*(($A$1061)*$C73/$B$12*$B$7+(1-$A$1061)*$D73/$B$12*$C$7)</x:f>
        <x:v>0</x:v>
      </x:c>
      <x:c r="BJ73" s="34" t="n">
        <x:f>$B$11*(($A$1062)*$C73/$B$12*$B$7+(1-$A$1062)*$D73/$B$12*$C$7)</x:f>
        <x:v>0</x:v>
      </x:c>
      <x:c r="BK73" s="34" t="n">
        <x:f>$B$11*(($A$1063)*$C73/$B$12*$B$7+(1-$A$1063)*$D73/$B$12*$C$7)</x:f>
        <x:v>0</x:v>
      </x:c>
      <x:c r="BL73" s="34" t="n">
        <x:f>$B$11*(($A$1064)*$C73/$B$12*$B$7+(1-$A$1064)*$D73/$B$12*$C$7)</x:f>
        <x:v>0</x:v>
      </x:c>
      <x:c r="BM73" s="34" t="n">
        <x:f>$B$11*(($A$1065)*$C73/$B$12*$B$7+(1-$A$1065)*$D73/$B$12*$C$7)</x:f>
        <x:v>0</x:v>
      </x:c>
      <x:c r="BN73" s="34" t="n">
        <x:f>$B$11*(($A$1066)*$C73/$B$12*$B$7+(1-$A$1066)*$D73/$B$12*$C$7)</x:f>
        <x:v>0</x:v>
      </x:c>
      <x:c r="BO73" s="34" t="n">
        <x:f>$B$11*(($A$1067)*$C73/$B$12*$B$7+(1-$A$1067)*$D73/$B$12*$C$7)</x:f>
        <x:v>0</x:v>
      </x:c>
      <x:c r="BP73" s="34" t="n">
        <x:f>$B$11*(($A$1068)*$C73/$B$12*$B$7+(1-$A$1068)*$D73/$B$12*$C$7)</x:f>
        <x:v>0</x:v>
      </x:c>
      <x:c r="BQ73" s="34" t="n">
        <x:f>$B$11*(($A$1069)*$C73/$B$12*$B$7+(1-$A$1069)*$D73/$B$12*$C$7)</x:f>
        <x:v>0</x:v>
      </x:c>
      <x:c r="BR73" s="34" t="n">
        <x:f>$B$11*(($A$1070)*$C73/$B$12*$B$7+(1-$A$1070)*$D73/$B$12*$C$7)</x:f>
        <x:v>0</x:v>
      </x:c>
      <x:c r="BS73" s="34" t="n">
        <x:f>$B$11*(($A$1071)*$C73/$B$12*$B$7+(1-$A$1071)*$D73/$B$12*$C$7)</x:f>
        <x:v>0</x:v>
      </x:c>
      <x:c r="BT73" s="34" t="n">
        <x:f>$B$11*(($A$1072)*$C73/$B$12*$B$7+(1-$A$1072)*$D73/$B$12*$C$7)</x:f>
        <x:v>0</x:v>
      </x:c>
      <x:c r="BU73" s="34" t="n">
        <x:f>$B$11*(($A$1073)*$C73/$B$12*$B$7+(1-$A$1073)*$D73/$B$12*$C$7)</x:f>
        <x:v>0</x:v>
      </x:c>
      <x:c r="BV73" s="34" t="n">
        <x:f>$B$11*(($A$1074)*$C73/$B$12*$B$7+(1-$A$1074)*$D73/$B$12*$C$7)</x:f>
        <x:v>0</x:v>
      </x:c>
      <x:c r="BW73" s="34" t="n">
        <x:f>$B$11*(($A$1075)*$C73/$B$12*$B$7+(1-$A$1075)*$D73/$B$12*$C$7)</x:f>
        <x:v>0</x:v>
      </x:c>
      <x:c r="BX73" s="34" t="n">
        <x:f>$B$11*(($A$1076)*$C73/$B$12*$B$7+(1-$A$1076)*$D73/$B$12*$C$7)</x:f>
        <x:v>0</x:v>
      </x:c>
      <x:c r="BY73" s="34" t="n">
        <x:f>$B$11*(($A$1077)*$C73/$B$12*$B$7+(1-$A$1077)*$D73/$B$12*$C$7)</x:f>
        <x:v>0</x:v>
      </x:c>
      <x:c r="BZ73" s="34" t="n">
        <x:f>$B$11*(($A$1078)*$C73/$B$12*$B$7+(1-$A$1078)*$D73/$B$12*$C$7)</x:f>
        <x:v>0</x:v>
      </x:c>
      <x:c r="CA73" s="34" t="n">
        <x:f>$B$11*(($A$1079)*$C73/$B$12*$B$7+(1-$A$1079)*$D73/$B$12*$C$7)</x:f>
        <x:v>0</x:v>
      </x:c>
      <x:c r="CB73" s="34" t="n">
        <x:f>$B$11*(($A$1080)*$C73/$B$12*$B$7+(1-$A$1080)*$D73/$B$12*$C$7)</x:f>
        <x:v>0</x:v>
      </x:c>
      <x:c r="CC73" s="34" t="n">
        <x:f>$B$11*(($A$1081)*$C73/$B$12*$B$7+(1-$A$1081)*$D73/$B$12*$C$7)</x:f>
        <x:v>0</x:v>
      </x:c>
    </x:row>
    <x:row r="74">
      <x:c r="A74" s="34" t="n">
        <x:v>50</x:v>
      </x:c>
      <x:c r="B74" s="39" t="n">
        <x:v>-2.3044463335923724</x:v>
      </x:c>
      <x:c r="C74" s="1" t="n">
        <x:f>SUM(AM74:AV74)</x:f>
        <x:v>0</x:v>
      </x:c>
      <x:c r="D74" s="1" t="n">
        <x:f>SUM(AW74:BF74)</x:f>
        <x:v>1</x:v>
      </x:c>
      <x:c r="E74" s="17" t="n">
        <x:f>(1-C74/$B$12)*$B$8-C74/$B$12*$B$7</x:f>
        <x:v>0.05</x:v>
      </x:c>
      <x:c r="F74" s="17" t="n">
        <x:f>(1-D74/$B$12)*$C$8-D74/$B$12*$C$7</x:f>
        <x:v>0.021000000000000005</x:v>
      </x:c>
      <x:c r="G74" s="32" t="n">
        <x:f>$B$11*($B$10*C74/$B$12*$B$7+(1-$B$10)*D74/$B$12*$C$7)</x:f>
        <x:v>300</x:v>
      </x:c>
      <x:c r="H74" s="17" t="n">
        <x:f>$B$10*E74+(1-$B$10)*F74</x:f>
        <x:v>0.035500000000000004</x:v>
      </x:c>
      <x:c r="I74" s="34"/>
      <x:c r="J74" s="34"/>
      <x:c r="K74" s="34"/>
      <x:c r="L74" s="34"/>
      <x:c r="M74" s="34"/>
      <x:c r="N74" s="34"/>
      <x:c r="O74" s="34"/>
      <x:c r="P74" s="34"/>
      <x:c r="Q74" s="34"/>
      <x:c r="R74" s="39" t="n">
        <x:v>-0.9359947194573179</x:v>
      </x:c>
      <x:c r="S74" s="39" t="n">
        <x:v>0.4669345960627312</x:v>
      </x:c>
      <x:c r="T74" s="39" t="n">
        <x:v>-0.14888911986989453</x:v>
      </x:c>
      <x:c r="U74" s="39" t="n">
        <x:v>-0.43853946228281954</x:v>
      </x:c>
      <x:c r="V74" s="39" t="n">
        <x:v>0.374645852703327</x:v>
      </x:c>
      <x:c r="W74" s="39" t="n">
        <x:v>-0.11249576444750038</x:v>
      </x:c>
      <x:c r="X74" s="39" t="n">
        <x:v>-1.3312361215079176</x:v>
      </x:c>
      <x:c r="Y74" s="39" t="n">
        <x:v>-0.3238019970434169</x:v>
      </x:c>
      <x:c r="Z74" s="39" t="n">
        <x:v>1.5835126199857963</x:v>
      </x:c>
      <x:c r="AA74" s="39" t="n">
        <x:v>-1.0888394229920813</x:v>
      </x:c>
      <x:c r="AB74" s="39" t="n">
        <x:v>0.2057436156683577</x:v>
      </x:c>
      <x:c r="AC74" s="39" t="n">
        <x:v>-0.17234594621781882</x:v>
      </x:c>
      <x:c r="AD74" s="39" t="n">
        <x:v>0.5586962789333657</x:v>
      </x:c>
      <x:c r="AE74" s="39" t="n">
        <x:v>-0.2628284118178514</x:v>
      </x:c>
      <x:c r="AF74" s="39" t="n">
        <x:v>1.0446228455596922</x:v>
      </x:c>
      <x:c r="AG74" s="39" t="n">
        <x:v>-0.2531820150499429</x:v>
      </x:c>
      <x:c r="AH74" s="39" t="n">
        <x:v>1.8262515684450262</x:v>
      </x:c>
      <x:c r="AI74" s="39" t="n">
        <x:v>-1.7789703940451518</x:v>
      </x:c>
      <x:c r="AJ74" s="39" t="n">
        <x:v>1.4506572888109988</x:v>
      </x:c>
      <x:c r="AK74" s="39" t="n">
        <x:v>0.1502840048163007</x:v>
      </x:c>
      <x:c r="AL74" s="34"/>
      <x:c r="AM74" s="34" t="n">
        <x:f>IF(SQRT($B$9)*$B74+SQRT(1-$B$9)*R74&lt;_xlfn.NORM.S.INV($B$6),1,0)</x:f>
        <x:v>0</x:v>
      </x:c>
      <x:c r="AN74" s="34" t="n">
        <x:f>IF(SQRT($B$9)*$B74+SQRT(1-$B$9)*S74&lt;_xlfn.NORM.S.INV($B$6),1,0)</x:f>
        <x:v>0</x:v>
      </x:c>
      <x:c r="AO74" s="34" t="n">
        <x:f>IF(SQRT($B$9)*$B74+SQRT(1-$B$9)*T74&lt;_xlfn.NORM.S.INV($B$6),1,0)</x:f>
        <x:v>0</x:v>
      </x:c>
      <x:c r="AP74" s="34" t="n">
        <x:f>IF(SQRT($B$9)*$B74+SQRT(1-$B$9)*U74&lt;_xlfn.NORM.S.INV($B$6),1,0)</x:f>
        <x:v>0</x:v>
      </x:c>
      <x:c r="AQ74" s="34" t="n">
        <x:f>IF(SQRT($B$9)*$B74+SQRT(1-$B$9)*V74&lt;_xlfn.NORM.S.INV($B$6),1,0)</x:f>
        <x:v>0</x:v>
      </x:c>
      <x:c r="AR74" s="34" t="n">
        <x:f>IF(SQRT($B$9)*$B74+SQRT(1-$B$9)*W74&lt;_xlfn.NORM.S.INV($B$6),1,0)</x:f>
        <x:v>0</x:v>
      </x:c>
      <x:c r="AS74" s="34" t="n">
        <x:f>IF(SQRT($B$9)*$B74+SQRT(1-$B$9)*X74&lt;_xlfn.NORM.S.INV($B$6),1,0)</x:f>
        <x:v>0</x:v>
      </x:c>
      <x:c r="AT74" s="34" t="n">
        <x:f>IF(SQRT($B$9)*$B74+SQRT(1-$B$9)*Y74&lt;_xlfn.NORM.S.INV($B$6),1,0)</x:f>
        <x:v>0</x:v>
      </x:c>
      <x:c r="AU74" s="34" t="n">
        <x:f>IF(SQRT($B$9)*$B74+SQRT(1-$B$9)*Z74&lt;_xlfn.NORM.S.INV($B$6),1,0)</x:f>
        <x:v>0</x:v>
      </x:c>
      <x:c r="AV74" s="34" t="n">
        <x:f>IF(SQRT($B$9)*$B74+SQRT(1-$B$9)*AA74&lt;_xlfn.NORM.S.INV($B$6),1,0)</x:f>
        <x:v>0</x:v>
      </x:c>
      <x:c r="AW74" s="34" t="n">
        <x:f>IF(SQRT($C$9)*$B74+SQRT(1-$C$9)*AB74&lt;_xlfn.NORM.S.INV($C$6),1,0)</x:f>
        <x:v>0</x:v>
      </x:c>
      <x:c r="AX74" s="34" t="n">
        <x:f>IF(SQRT($C$9)*$B74+SQRT(1-$C$9)*AC74&lt;_xlfn.NORM.S.INV($C$6),1,0)</x:f>
        <x:v>0</x:v>
      </x:c>
      <x:c r="AY74" s="34" t="n">
        <x:f>IF(SQRT($C$9)*$B74+SQRT(1-$C$9)*AD74&lt;_xlfn.NORM.S.INV($C$6),1,0)</x:f>
        <x:v>0</x:v>
      </x:c>
      <x:c r="AZ74" s="34" t="n">
        <x:f>IF(SQRT($C$9)*$B74+SQRT(1-$C$9)*AE74&lt;_xlfn.NORM.S.INV($C$6),1,0)</x:f>
        <x:v>0</x:v>
      </x:c>
      <x:c r="BA74" s="34" t="n">
        <x:f>IF(SQRT($C$9)*$B74+SQRT(1-$C$9)*AF74&lt;_xlfn.NORM.S.INV($C$6),1,0)</x:f>
        <x:v>0</x:v>
      </x:c>
      <x:c r="BB74" s="34" t="n">
        <x:f>IF(SQRT($C$9)*$B74+SQRT(1-$C$9)*AG74&lt;_xlfn.NORM.S.INV($C$6),1,0)</x:f>
        <x:v>0</x:v>
      </x:c>
      <x:c r="BC74" s="34" t="n">
        <x:f>IF(SQRT($C$9)*$B74+SQRT(1-$C$9)*AH74&lt;_xlfn.NORM.S.INV($C$6),1,0)</x:f>
        <x:v>0</x:v>
      </x:c>
      <x:c r="BD74" s="34" t="n">
        <x:f>IF(SQRT($C$9)*$B74+SQRT(1-$C$9)*AI74&lt;_xlfn.NORM.S.INV($C$6),1,0)</x:f>
        <x:v>1</x:v>
      </x:c>
      <x:c r="BE74" s="34" t="n">
        <x:f>IF(SQRT($C$9)*$B74+SQRT(1-$C$9)*AJ74&lt;_xlfn.NORM.S.INV($C$6),1,0)</x:f>
        <x:v>0</x:v>
      </x:c>
      <x:c r="BF74" s="34" t="n">
        <x:f>IF(SQRT($C$9)*$B74+SQRT(1-$C$9)*AK74&lt;_xlfn.NORM.S.INV($C$6),1,0)</x:f>
        <x:v>0</x:v>
      </x:c>
      <x:c r="BG74" s="34"/>
      <x:c r="BH74" s="34"/>
      <x:c r="BI74" s="34" t="n">
        <x:f>$B$11*(($A$1061)*$C74/$B$12*$B$7+(1-$A$1061)*$D74/$B$12*$C$7)</x:f>
        <x:v>600</x:v>
      </x:c>
      <x:c r="BJ74" s="34" t="n">
        <x:f>$B$11*(($A$1062)*$C74/$B$12*$B$7+(1-$A$1062)*$D74/$B$12*$C$7)</x:f>
        <x:v>570</x:v>
      </x:c>
      <x:c r="BK74" s="34" t="n">
        <x:f>$B$11*(($A$1063)*$C74/$B$12*$B$7+(1-$A$1063)*$D74/$B$12*$C$7)</x:f>
        <x:v>540</x:v>
      </x:c>
      <x:c r="BL74" s="34" t="n">
        <x:f>$B$11*(($A$1064)*$C74/$B$12*$B$7+(1-$A$1064)*$D74/$B$12*$C$7)</x:f>
        <x:v>509.99999999999994</x:v>
      </x:c>
      <x:c r="BM74" s="34" t="n">
        <x:f>$B$11*(($A$1065)*$C74/$B$12*$B$7+(1-$A$1065)*$D74/$B$12*$C$7)</x:f>
        <x:v>480</x:v>
      </x:c>
      <x:c r="BN74" s="34" t="n">
        <x:f>$B$11*(($A$1066)*$C74/$B$12*$B$7+(1-$A$1066)*$D74/$B$12*$C$7)</x:f>
        <x:v>450</x:v>
      </x:c>
      <x:c r="BO74" s="34" t="n">
        <x:f>$B$11*(($A$1067)*$C74/$B$12*$B$7+(1-$A$1067)*$D74/$B$12*$C$7)</x:f>
        <x:v>419.99999999999994</x:v>
      </x:c>
      <x:c r="BP74" s="34" t="n">
        <x:f>$B$11*(($A$1068)*$C74/$B$12*$B$7+(1-$A$1068)*$D74/$B$12*$C$7)</x:f>
        <x:v>390</x:v>
      </x:c>
      <x:c r="BQ74" s="34" t="n">
        <x:f>$B$11*(($A$1069)*$C74/$B$12*$B$7+(1-$A$1069)*$D74/$B$12*$C$7)</x:f>
        <x:v>360</x:v>
      </x:c>
      <x:c r="BR74" s="34" t="n">
        <x:f>$B$11*(($A$1070)*$C74/$B$12*$B$7+(1-$A$1070)*$D74/$B$12*$C$7)</x:f>
        <x:v>330</x:v>
      </x:c>
      <x:c r="BS74" s="34" t="n">
        <x:f>$B$11*(($A$1071)*$C74/$B$12*$B$7+(1-$A$1071)*$D74/$B$12*$C$7)</x:f>
        <x:v>300</x:v>
      </x:c>
      <x:c r="BT74" s="34" t="n">
        <x:f>$B$11*(($A$1072)*$C74/$B$12*$B$7+(1-$A$1072)*$D74/$B$12*$C$7)</x:f>
        <x:v>270</x:v>
      </x:c>
      <x:c r="BU74" s="34" t="n">
        <x:f>$B$11*(($A$1073)*$C74/$B$12*$B$7+(1-$A$1073)*$D74/$B$12*$C$7)</x:f>
        <x:v>240</x:v>
      </x:c>
      <x:c r="BV74" s="34" t="n">
        <x:f>$B$11*(($A$1074)*$C74/$B$12*$B$7+(1-$A$1074)*$D74/$B$12*$C$7)</x:f>
        <x:v>209.99999999999997</x:v>
      </x:c>
      <x:c r="BW74" s="34" t="n">
        <x:f>$B$11*(($A$1075)*$C74/$B$12*$B$7+(1-$A$1075)*$D74/$B$12*$C$7)</x:f>
        <x:v>180.00000000000003</x:v>
      </x:c>
      <x:c r="BX74" s="34" t="n">
        <x:f>$B$11*(($A$1076)*$C74/$B$12*$B$7+(1-$A$1076)*$D74/$B$12*$C$7)</x:f>
        <x:v>150</x:v>
      </x:c>
      <x:c r="BY74" s="34" t="n">
        <x:f>$B$11*(($A$1077)*$C74/$B$12*$B$7+(1-$A$1077)*$D74/$B$12*$C$7)</x:f>
        <x:v>119.99999999999999</x:v>
      </x:c>
      <x:c r="BZ74" s="34" t="n">
        <x:f>$B$11*(($A$1078)*$C74/$B$12*$B$7+(1-$A$1078)*$D74/$B$12*$C$7)</x:f>
        <x:v>90.00000000000001</x:v>
      </x:c>
      <x:c r="CA74" s="34" t="n">
        <x:f>$B$11*(($A$1079)*$C74/$B$12*$B$7+(1-$A$1079)*$D74/$B$12*$C$7)</x:f>
        <x:v>59.99999999999999</x:v>
      </x:c>
      <x:c r="CB74" s="34" t="n">
        <x:f>$B$11*(($A$1080)*$C74/$B$12*$B$7+(1-$A$1080)*$D74/$B$12*$C$7)</x:f>
        <x:v>30.00000000000003</x:v>
      </x:c>
      <x:c r="CC74" s="34" t="n">
        <x:f>$B$11*(($A$1081)*$C74/$B$12*$B$7+(1-$A$1081)*$D74/$B$12*$C$7)</x:f>
        <x:v>0</x:v>
      </x:c>
    </x:row>
    <x:row r="75">
      <x:c r="A75" s="34" t="n">
        <x:v>51</x:v>
      </x:c>
      <x:c r="B75" s="39" t="n">
        <x:v>-0.1931292268446415</x:v>
      </x:c>
      <x:c r="C75" s="1" t="n">
        <x:f>SUM(AM75:AV75)</x:f>
        <x:v>0</x:v>
      </x:c>
      <x:c r="D75" s="1" t="n">
        <x:f>SUM(AW75:BF75)</x:f>
        <x:v>1</x:v>
      </x:c>
      <x:c r="E75" s="17" t="n">
        <x:f>(1-C75/$B$12)*$B$8-C75/$B$12*$B$7</x:f>
        <x:v>0.05</x:v>
      </x:c>
      <x:c r="F75" s="17" t="n">
        <x:f>(1-D75/$B$12)*$C$8-D75/$B$12*$C$7</x:f>
        <x:v>0.021000000000000005</x:v>
      </x:c>
      <x:c r="G75" s="32" t="n">
        <x:f>$B$11*($B$10*C75/$B$12*$B$7+(1-$B$10)*D75/$B$12*$C$7)</x:f>
        <x:v>300</x:v>
      </x:c>
      <x:c r="H75" s="17" t="n">
        <x:f>$B$10*E75+(1-$B$10)*F75</x:f>
        <x:v>0.035500000000000004</x:v>
      </x:c>
      <x:c r="I75" s="34"/>
      <x:c r="J75" s="34"/>
      <x:c r="K75" s="34"/>
      <x:c r="L75" s="34"/>
      <x:c r="M75" s="34"/>
      <x:c r="N75" s="34"/>
      <x:c r="O75" s="34"/>
      <x:c r="P75" s="34"/>
      <x:c r="Q75" s="34"/>
      <x:c r="R75" s="39" t="n">
        <x:v>-1.202556569528982</x:v>
      </x:c>
      <x:c r="S75" s="39" t="n">
        <x:v>0.10917524054726827</x:v>
      </x:c>
      <x:c r="T75" s="39" t="n">
        <x:v>-0.572554574934758</x:v>
      </x:c>
      <x:c r="U75" s="39" t="n">
        <x:v>0.3257885854187809</x:v>
      </x:c>
      <x:c r="V75" s="39" t="n">
        <x:v>-1.0830520698243349</x:v>
      </x:c>
      <x:c r="W75" s="39" t="n">
        <x:v>0.10369229912692683</x:v>
      </x:c>
      <x:c r="X75" s="39" t="n">
        <x:v>-0.941823651994219</x:v>
      </x:c>
      <x:c r="Y75" s="39" t="n">
        <x:v>0.8837769896787149</x:v>
      </x:c>
      <x:c r="Z75" s="39" t="n">
        <x:v>0.8514936061970562</x:v>
      </x:c>
      <x:c r="AA75" s="39" t="n">
        <x:v>0.8292846868383825</x:v>
      </x:c>
      <x:c r="AB75" s="39" t="n">
        <x:v>-3.2974794351506325</x:v>
      </x:c>
      <x:c r="AC75" s="39" t="n">
        <x:v>0.05723055890648874</x:v>
      </x:c>
      <x:c r="AD75" s="39" t="n">
        <x:v>-0.9882630783568478</x:v>
      </x:c>
      <x:c r="AE75" s="39" t="n">
        <x:v>1.3589008529803812</x:v>
      </x:c>
      <x:c r="AF75" s="39" t="n">
        <x:v>0.29063913908308475</x:v>
      </x:c>
      <x:c r="AG75" s="39" t="n">
        <x:v>1.1582844295194215</x:v>
      </x:c>
      <x:c r="AH75" s="39" t="n">
        <x:v>-1.238452275233228</x:v>
      </x:c>
      <x:c r="AI75" s="39" t="n">
        <x:v>-0.16077196621702564</x:v>
      </x:c>
      <x:c r="AJ75" s="39" t="n">
        <x:v>1.7649179800232178</x:v>
      </x:c>
      <x:c r="AK75" s="39" t="n">
        <x:v>-0.5073570240642862</x:v>
      </x:c>
      <x:c r="AL75" s="34"/>
      <x:c r="AM75" s="34" t="n">
        <x:f>IF(SQRT($B$9)*$B75+SQRT(1-$B$9)*R75&lt;_xlfn.NORM.S.INV($B$6),1,0)</x:f>
        <x:v>0</x:v>
      </x:c>
      <x:c r="AN75" s="34" t="n">
        <x:f>IF(SQRT($B$9)*$B75+SQRT(1-$B$9)*S75&lt;_xlfn.NORM.S.INV($B$6),1,0)</x:f>
        <x:v>0</x:v>
      </x:c>
      <x:c r="AO75" s="34" t="n">
        <x:f>IF(SQRT($B$9)*$B75+SQRT(1-$B$9)*T75&lt;_xlfn.NORM.S.INV($B$6),1,0)</x:f>
        <x:v>0</x:v>
      </x:c>
      <x:c r="AP75" s="34" t="n">
        <x:f>IF(SQRT($B$9)*$B75+SQRT(1-$B$9)*U75&lt;_xlfn.NORM.S.INV($B$6),1,0)</x:f>
        <x:v>0</x:v>
      </x:c>
      <x:c r="AQ75" s="34" t="n">
        <x:f>IF(SQRT($B$9)*$B75+SQRT(1-$B$9)*V75&lt;_xlfn.NORM.S.INV($B$6),1,0)</x:f>
        <x:v>0</x:v>
      </x:c>
      <x:c r="AR75" s="34" t="n">
        <x:f>IF(SQRT($B$9)*$B75+SQRT(1-$B$9)*W75&lt;_xlfn.NORM.S.INV($B$6),1,0)</x:f>
        <x:v>0</x:v>
      </x:c>
      <x:c r="AS75" s="34" t="n">
        <x:f>IF(SQRT($B$9)*$B75+SQRT(1-$B$9)*X75&lt;_xlfn.NORM.S.INV($B$6),1,0)</x:f>
        <x:v>0</x:v>
      </x:c>
      <x:c r="AT75" s="34" t="n">
        <x:f>IF(SQRT($B$9)*$B75+SQRT(1-$B$9)*Y75&lt;_xlfn.NORM.S.INV($B$6),1,0)</x:f>
        <x:v>0</x:v>
      </x:c>
      <x:c r="AU75" s="34" t="n">
        <x:f>IF(SQRT($B$9)*$B75+SQRT(1-$B$9)*Z75&lt;_xlfn.NORM.S.INV($B$6),1,0)</x:f>
        <x:v>0</x:v>
      </x:c>
      <x:c r="AV75" s="34" t="n">
        <x:f>IF(SQRT($B$9)*$B75+SQRT(1-$B$9)*AA75&lt;_xlfn.NORM.S.INV($B$6),1,0)</x:f>
        <x:v>0</x:v>
      </x:c>
      <x:c r="AW75" s="34" t="n">
        <x:f>IF(SQRT($C$9)*$B75+SQRT(1-$C$9)*AB75&lt;_xlfn.NORM.S.INV($C$6),1,0)</x:f>
        <x:v>1</x:v>
      </x:c>
      <x:c r="AX75" s="34" t="n">
        <x:f>IF(SQRT($C$9)*$B75+SQRT(1-$C$9)*AC75&lt;_xlfn.NORM.S.INV($C$6),1,0)</x:f>
        <x:v>0</x:v>
      </x:c>
      <x:c r="AY75" s="34" t="n">
        <x:f>IF(SQRT($C$9)*$B75+SQRT(1-$C$9)*AD75&lt;_xlfn.NORM.S.INV($C$6),1,0)</x:f>
        <x:v>0</x:v>
      </x:c>
      <x:c r="AZ75" s="34" t="n">
        <x:f>IF(SQRT($C$9)*$B75+SQRT(1-$C$9)*AE75&lt;_xlfn.NORM.S.INV($C$6),1,0)</x:f>
        <x:v>0</x:v>
      </x:c>
      <x:c r="BA75" s="34" t="n">
        <x:f>IF(SQRT($C$9)*$B75+SQRT(1-$C$9)*AF75&lt;_xlfn.NORM.S.INV($C$6),1,0)</x:f>
        <x:v>0</x:v>
      </x:c>
      <x:c r="BB75" s="34" t="n">
        <x:f>IF(SQRT($C$9)*$B75+SQRT(1-$C$9)*AG75&lt;_xlfn.NORM.S.INV($C$6),1,0)</x:f>
        <x:v>0</x:v>
      </x:c>
      <x:c r="BC75" s="34" t="n">
        <x:f>IF(SQRT($C$9)*$B75+SQRT(1-$C$9)*AH75&lt;_xlfn.NORM.S.INV($C$6),1,0)</x:f>
        <x:v>0</x:v>
      </x:c>
      <x:c r="BD75" s="34" t="n">
        <x:f>IF(SQRT($C$9)*$B75+SQRT(1-$C$9)*AI75&lt;_xlfn.NORM.S.INV($C$6),1,0)</x:f>
        <x:v>0</x:v>
      </x:c>
      <x:c r="BE75" s="34" t="n">
        <x:f>IF(SQRT($C$9)*$B75+SQRT(1-$C$9)*AJ75&lt;_xlfn.NORM.S.INV($C$6),1,0)</x:f>
        <x:v>0</x:v>
      </x:c>
      <x:c r="BF75" s="34" t="n">
        <x:f>IF(SQRT($C$9)*$B75+SQRT(1-$C$9)*AK75&lt;_xlfn.NORM.S.INV($C$6),1,0)</x:f>
        <x:v>0</x:v>
      </x:c>
      <x:c r="BG75" s="34"/>
      <x:c r="BH75" s="34"/>
      <x:c r="BI75" s="34" t="n">
        <x:f>$B$11*(($A$1061)*$C75/$B$12*$B$7+(1-$A$1061)*$D75/$B$12*$C$7)</x:f>
        <x:v>600</x:v>
      </x:c>
      <x:c r="BJ75" s="34" t="n">
        <x:f>$B$11*(($A$1062)*$C75/$B$12*$B$7+(1-$A$1062)*$D75/$B$12*$C$7)</x:f>
        <x:v>570</x:v>
      </x:c>
      <x:c r="BK75" s="34" t="n">
        <x:f>$B$11*(($A$1063)*$C75/$B$12*$B$7+(1-$A$1063)*$D75/$B$12*$C$7)</x:f>
        <x:v>540</x:v>
      </x:c>
      <x:c r="BL75" s="34" t="n">
        <x:f>$B$11*(($A$1064)*$C75/$B$12*$B$7+(1-$A$1064)*$D75/$B$12*$C$7)</x:f>
        <x:v>509.99999999999994</x:v>
      </x:c>
      <x:c r="BM75" s="34" t="n">
        <x:f>$B$11*(($A$1065)*$C75/$B$12*$B$7+(1-$A$1065)*$D75/$B$12*$C$7)</x:f>
        <x:v>480</x:v>
      </x:c>
      <x:c r="BN75" s="34" t="n">
        <x:f>$B$11*(($A$1066)*$C75/$B$12*$B$7+(1-$A$1066)*$D75/$B$12*$C$7)</x:f>
        <x:v>450</x:v>
      </x:c>
      <x:c r="BO75" s="34" t="n">
        <x:f>$B$11*(($A$1067)*$C75/$B$12*$B$7+(1-$A$1067)*$D75/$B$12*$C$7)</x:f>
        <x:v>419.99999999999994</x:v>
      </x:c>
      <x:c r="BP75" s="34" t="n">
        <x:f>$B$11*(($A$1068)*$C75/$B$12*$B$7+(1-$A$1068)*$D75/$B$12*$C$7)</x:f>
        <x:v>390</x:v>
      </x:c>
      <x:c r="BQ75" s="34" t="n">
        <x:f>$B$11*(($A$1069)*$C75/$B$12*$B$7+(1-$A$1069)*$D75/$B$12*$C$7)</x:f>
        <x:v>360</x:v>
      </x:c>
      <x:c r="BR75" s="34" t="n">
        <x:f>$B$11*(($A$1070)*$C75/$B$12*$B$7+(1-$A$1070)*$D75/$B$12*$C$7)</x:f>
        <x:v>330</x:v>
      </x:c>
      <x:c r="BS75" s="34" t="n">
        <x:f>$B$11*(($A$1071)*$C75/$B$12*$B$7+(1-$A$1071)*$D75/$B$12*$C$7)</x:f>
        <x:v>300</x:v>
      </x:c>
      <x:c r="BT75" s="34" t="n">
        <x:f>$B$11*(($A$1072)*$C75/$B$12*$B$7+(1-$A$1072)*$D75/$B$12*$C$7)</x:f>
        <x:v>270</x:v>
      </x:c>
      <x:c r="BU75" s="34" t="n">
        <x:f>$B$11*(($A$1073)*$C75/$B$12*$B$7+(1-$A$1073)*$D75/$B$12*$C$7)</x:f>
        <x:v>240</x:v>
      </x:c>
      <x:c r="BV75" s="34" t="n">
        <x:f>$B$11*(($A$1074)*$C75/$B$12*$B$7+(1-$A$1074)*$D75/$B$12*$C$7)</x:f>
        <x:v>209.99999999999997</x:v>
      </x:c>
      <x:c r="BW75" s="34" t="n">
        <x:f>$B$11*(($A$1075)*$C75/$B$12*$B$7+(1-$A$1075)*$D75/$B$12*$C$7)</x:f>
        <x:v>180.00000000000003</x:v>
      </x:c>
      <x:c r="BX75" s="34" t="n">
        <x:f>$B$11*(($A$1076)*$C75/$B$12*$B$7+(1-$A$1076)*$D75/$B$12*$C$7)</x:f>
        <x:v>150</x:v>
      </x:c>
      <x:c r="BY75" s="34" t="n">
        <x:f>$B$11*(($A$1077)*$C75/$B$12*$B$7+(1-$A$1077)*$D75/$B$12*$C$7)</x:f>
        <x:v>119.99999999999999</x:v>
      </x:c>
      <x:c r="BZ75" s="34" t="n">
        <x:f>$B$11*(($A$1078)*$C75/$B$12*$B$7+(1-$A$1078)*$D75/$B$12*$C$7)</x:f>
        <x:v>90.00000000000001</x:v>
      </x:c>
      <x:c r="CA75" s="34" t="n">
        <x:f>$B$11*(($A$1079)*$C75/$B$12*$B$7+(1-$A$1079)*$D75/$B$12*$C$7)</x:f>
        <x:v>59.99999999999999</x:v>
      </x:c>
      <x:c r="CB75" s="34" t="n">
        <x:f>$B$11*(($A$1080)*$C75/$B$12*$B$7+(1-$A$1080)*$D75/$B$12*$C$7)</x:f>
        <x:v>30.00000000000003</x:v>
      </x:c>
      <x:c r="CC75" s="34" t="n">
        <x:f>$B$11*(($A$1081)*$C75/$B$12*$B$7+(1-$A$1081)*$D75/$B$12*$C$7)</x:f>
        <x:v>0</x:v>
      </x:c>
    </x:row>
    <x:row r="76">
      <x:c r="A76" s="34" t="n">
        <x:v>52</x:v>
      </x:c>
      <x:c r="B76" s="39" t="n">
        <x:v>-0.44207120194143473</x:v>
      </x:c>
      <x:c r="C76" s="1" t="n">
        <x:f>SUM(AM76:AV76)</x:f>
        <x:v>0</x:v>
      </x:c>
      <x:c r="D76" s="1" t="n">
        <x:f>SUM(AW76:BF76)</x:f>
        <x:v>1</x:v>
      </x:c>
      <x:c r="E76" s="17" t="n">
        <x:f>(1-C76/$B$12)*$B$8-C76/$B$12*$B$7</x:f>
        <x:v>0.05</x:v>
      </x:c>
      <x:c r="F76" s="17" t="n">
        <x:f>(1-D76/$B$12)*$C$8-D76/$B$12*$C$7</x:f>
        <x:v>0.021000000000000005</x:v>
      </x:c>
      <x:c r="G76" s="32" t="n">
        <x:f>$B$11*($B$10*C76/$B$12*$B$7+(1-$B$10)*D76/$B$12*$C$7)</x:f>
        <x:v>300</x:v>
      </x:c>
      <x:c r="H76" s="17" t="n">
        <x:f>$B$10*E76+(1-$B$10)*F76</x:f>
        <x:v>0.035500000000000004</x:v>
      </x:c>
      <x:c r="I76" s="34"/>
      <x:c r="J76" s="34"/>
      <x:c r="K76" s="34"/>
      <x:c r="L76" s="34"/>
      <x:c r="M76" s="34"/>
      <x:c r="N76" s="34"/>
      <x:c r="O76" s="34"/>
      <x:c r="P76" s="34"/>
      <x:c r="Q76" s="34"/>
      <x:c r="R76" s="39" t="n">
        <x:v>0.8124655821117371</x:v>
      </x:c>
      <x:c r="S76" s="39" t="n">
        <x:v>1.0272687119195858</x:v>
      </x:c>
      <x:c r="T76" s="39" t="n">
        <x:v>0.42115252270692966</x:v>
      </x:c>
      <x:c r="U76" s="39" t="n">
        <x:v>1.3638857981258465</x:v>
      </x:c>
      <x:c r="V76" s="39" t="n">
        <x:v>1.343453797936042</x:v>
      </x:c>
      <x:c r="W76" s="39" t="n">
        <x:v>-1.6073284162279897</x:v>
      </x:c>
      <x:c r="X76" s="39" t="n">
        <x:v>1.944633679611263</x:v>
      </x:c>
      <x:c r="Y76" s="39" t="n">
        <x:v>-0.787170165750599</x:v>
      </x:c>
      <x:c r="Z76" s="39" t="n">
        <x:v>1.3968290693495617</x:v>
      </x:c>
      <x:c r="AA76" s="39" t="n">
        <x:v>1.2364747867530574</x:v>
      </x:c>
      <x:c r="AB76" s="39" t="n">
        <x:v>-1.309001164267421</x:v>
      </x:c>
      <x:c r="AC76" s="39" t="n">
        <x:v>-2.3370681819418664</x:v>
      </x:c>
      <x:c r="AD76" s="39" t="n">
        <x:v>0.3236884784977985</x:v>
      </x:c>
      <x:c r="AE76" s="39" t="n">
        <x:v>-1.26603865267814</x:v>
      </x:c>
      <x:c r="AF76" s="39" t="n">
        <x:v>0.510055604672339</x:v>
      </x:c>
      <x:c r="AG76" s="39" t="n">
        <x:v>-0.409433734780656</x:v>
      </x:c>
      <x:c r="AH76" s="39" t="n">
        <x:v>-0.4661742950340033</x:v>
      </x:c>
      <x:c r="AI76" s="39" t="n">
        <x:v>1.2451071468780979</x:v>
      </x:c>
      <x:c r="AJ76" s="39" t="n">
        <x:v>-0.928390596973275</x:v>
      </x:c>
      <x:c r="AK76" s="39" t="n">
        <x:v>-0.8321013168071124</x:v>
      </x:c>
      <x:c r="AL76" s="34"/>
      <x:c r="AM76" s="34" t="n">
        <x:f>IF(SQRT($B$9)*$B76+SQRT(1-$B$9)*R76&lt;_xlfn.NORM.S.INV($B$6),1,0)</x:f>
        <x:v>0</x:v>
      </x:c>
      <x:c r="AN76" s="34" t="n">
        <x:f>IF(SQRT($B$9)*$B76+SQRT(1-$B$9)*S76&lt;_xlfn.NORM.S.INV($B$6),1,0)</x:f>
        <x:v>0</x:v>
      </x:c>
      <x:c r="AO76" s="34" t="n">
        <x:f>IF(SQRT($B$9)*$B76+SQRT(1-$B$9)*T76&lt;_xlfn.NORM.S.INV($B$6),1,0)</x:f>
        <x:v>0</x:v>
      </x:c>
      <x:c r="AP76" s="34" t="n">
        <x:f>IF(SQRT($B$9)*$B76+SQRT(1-$B$9)*U76&lt;_xlfn.NORM.S.INV($B$6),1,0)</x:f>
        <x:v>0</x:v>
      </x:c>
      <x:c r="AQ76" s="34" t="n">
        <x:f>IF(SQRT($B$9)*$B76+SQRT(1-$B$9)*V76&lt;_xlfn.NORM.S.INV($B$6),1,0)</x:f>
        <x:v>0</x:v>
      </x:c>
      <x:c r="AR76" s="34" t="n">
        <x:f>IF(SQRT($B$9)*$B76+SQRT(1-$B$9)*W76&lt;_xlfn.NORM.S.INV($B$6),1,0)</x:f>
        <x:v>0</x:v>
      </x:c>
      <x:c r="AS76" s="34" t="n">
        <x:f>IF(SQRT($B$9)*$B76+SQRT(1-$B$9)*X76&lt;_xlfn.NORM.S.INV($B$6),1,0)</x:f>
        <x:v>0</x:v>
      </x:c>
      <x:c r="AT76" s="34" t="n">
        <x:f>IF(SQRT($B$9)*$B76+SQRT(1-$B$9)*Y76&lt;_xlfn.NORM.S.INV($B$6),1,0)</x:f>
        <x:v>0</x:v>
      </x:c>
      <x:c r="AU76" s="34" t="n">
        <x:f>IF(SQRT($B$9)*$B76+SQRT(1-$B$9)*Z76&lt;_xlfn.NORM.S.INV($B$6),1,0)</x:f>
        <x:v>0</x:v>
      </x:c>
      <x:c r="AV76" s="34" t="n">
        <x:f>IF(SQRT($B$9)*$B76+SQRT(1-$B$9)*AA76&lt;_xlfn.NORM.S.INV($B$6),1,0)</x:f>
        <x:v>0</x:v>
      </x:c>
      <x:c r="AW76" s="34" t="n">
        <x:f>IF(SQRT($C$9)*$B76+SQRT(1-$C$9)*AB76&lt;_xlfn.NORM.S.INV($C$6),1,0)</x:f>
        <x:v>0</x:v>
      </x:c>
      <x:c r="AX76" s="34" t="n">
        <x:f>IF(SQRT($C$9)*$B76+SQRT(1-$C$9)*AC76&lt;_xlfn.NORM.S.INV($C$6),1,0)</x:f>
        <x:v>1</x:v>
      </x:c>
      <x:c r="AY76" s="34" t="n">
        <x:f>IF(SQRT($C$9)*$B76+SQRT(1-$C$9)*AD76&lt;_xlfn.NORM.S.INV($C$6),1,0)</x:f>
        <x:v>0</x:v>
      </x:c>
      <x:c r="AZ76" s="34" t="n">
        <x:f>IF(SQRT($C$9)*$B76+SQRT(1-$C$9)*AE76&lt;_xlfn.NORM.S.INV($C$6),1,0)</x:f>
        <x:v>0</x:v>
      </x:c>
      <x:c r="BA76" s="34" t="n">
        <x:f>IF(SQRT($C$9)*$B76+SQRT(1-$C$9)*AF76&lt;_xlfn.NORM.S.INV($C$6),1,0)</x:f>
        <x:v>0</x:v>
      </x:c>
      <x:c r="BB76" s="34" t="n">
        <x:f>IF(SQRT($C$9)*$B76+SQRT(1-$C$9)*AG76&lt;_xlfn.NORM.S.INV($C$6),1,0)</x:f>
        <x:v>0</x:v>
      </x:c>
      <x:c r="BC76" s="34" t="n">
        <x:f>IF(SQRT($C$9)*$B76+SQRT(1-$C$9)*AH76&lt;_xlfn.NORM.S.INV($C$6),1,0)</x:f>
        <x:v>0</x:v>
      </x:c>
      <x:c r="BD76" s="34" t="n">
        <x:f>IF(SQRT($C$9)*$B76+SQRT(1-$C$9)*AI76&lt;_xlfn.NORM.S.INV($C$6),1,0)</x:f>
        <x:v>0</x:v>
      </x:c>
      <x:c r="BE76" s="34" t="n">
        <x:f>IF(SQRT($C$9)*$B76+SQRT(1-$C$9)*AJ76&lt;_xlfn.NORM.S.INV($C$6),1,0)</x:f>
        <x:v>0</x:v>
      </x:c>
      <x:c r="BF76" s="34" t="n">
        <x:f>IF(SQRT($C$9)*$B76+SQRT(1-$C$9)*AK76&lt;_xlfn.NORM.S.INV($C$6),1,0)</x:f>
        <x:v>0</x:v>
      </x:c>
      <x:c r="BG76" s="34"/>
      <x:c r="BH76" s="34"/>
      <x:c r="BI76" s="34" t="n">
        <x:f>$B$11*(($A$1061)*$C76/$B$12*$B$7+(1-$A$1061)*$D76/$B$12*$C$7)</x:f>
        <x:v>600</x:v>
      </x:c>
      <x:c r="BJ76" s="34" t="n">
        <x:f>$B$11*(($A$1062)*$C76/$B$12*$B$7+(1-$A$1062)*$D76/$B$12*$C$7)</x:f>
        <x:v>570</x:v>
      </x:c>
      <x:c r="BK76" s="34" t="n">
        <x:f>$B$11*(($A$1063)*$C76/$B$12*$B$7+(1-$A$1063)*$D76/$B$12*$C$7)</x:f>
        <x:v>540</x:v>
      </x:c>
      <x:c r="BL76" s="34" t="n">
        <x:f>$B$11*(($A$1064)*$C76/$B$12*$B$7+(1-$A$1064)*$D76/$B$12*$C$7)</x:f>
        <x:v>509.99999999999994</x:v>
      </x:c>
      <x:c r="BM76" s="34" t="n">
        <x:f>$B$11*(($A$1065)*$C76/$B$12*$B$7+(1-$A$1065)*$D76/$B$12*$C$7)</x:f>
        <x:v>480</x:v>
      </x:c>
      <x:c r="BN76" s="34" t="n">
        <x:f>$B$11*(($A$1066)*$C76/$B$12*$B$7+(1-$A$1066)*$D76/$B$12*$C$7)</x:f>
        <x:v>450</x:v>
      </x:c>
      <x:c r="BO76" s="34" t="n">
        <x:f>$B$11*(($A$1067)*$C76/$B$12*$B$7+(1-$A$1067)*$D76/$B$12*$C$7)</x:f>
        <x:v>419.99999999999994</x:v>
      </x:c>
      <x:c r="BP76" s="34" t="n">
        <x:f>$B$11*(($A$1068)*$C76/$B$12*$B$7+(1-$A$1068)*$D76/$B$12*$C$7)</x:f>
        <x:v>390</x:v>
      </x:c>
      <x:c r="BQ76" s="34" t="n">
        <x:f>$B$11*(($A$1069)*$C76/$B$12*$B$7+(1-$A$1069)*$D76/$B$12*$C$7)</x:f>
        <x:v>360</x:v>
      </x:c>
      <x:c r="BR76" s="34" t="n">
        <x:f>$B$11*(($A$1070)*$C76/$B$12*$B$7+(1-$A$1070)*$D76/$B$12*$C$7)</x:f>
        <x:v>330</x:v>
      </x:c>
      <x:c r="BS76" s="34" t="n">
        <x:f>$B$11*(($A$1071)*$C76/$B$12*$B$7+(1-$A$1071)*$D76/$B$12*$C$7)</x:f>
        <x:v>300</x:v>
      </x:c>
      <x:c r="BT76" s="34" t="n">
        <x:f>$B$11*(($A$1072)*$C76/$B$12*$B$7+(1-$A$1072)*$D76/$B$12*$C$7)</x:f>
        <x:v>270</x:v>
      </x:c>
      <x:c r="BU76" s="34" t="n">
        <x:f>$B$11*(($A$1073)*$C76/$B$12*$B$7+(1-$A$1073)*$D76/$B$12*$C$7)</x:f>
        <x:v>240</x:v>
      </x:c>
      <x:c r="BV76" s="34" t="n">
        <x:f>$B$11*(($A$1074)*$C76/$B$12*$B$7+(1-$A$1074)*$D76/$B$12*$C$7)</x:f>
        <x:v>209.99999999999997</x:v>
      </x:c>
      <x:c r="BW76" s="34" t="n">
        <x:f>$B$11*(($A$1075)*$C76/$B$12*$B$7+(1-$A$1075)*$D76/$B$12*$C$7)</x:f>
        <x:v>180.00000000000003</x:v>
      </x:c>
      <x:c r="BX76" s="34" t="n">
        <x:f>$B$11*(($A$1076)*$C76/$B$12*$B$7+(1-$A$1076)*$D76/$B$12*$C$7)</x:f>
        <x:v>150</x:v>
      </x:c>
      <x:c r="BY76" s="34" t="n">
        <x:f>$B$11*(($A$1077)*$C76/$B$12*$B$7+(1-$A$1077)*$D76/$B$12*$C$7)</x:f>
        <x:v>119.99999999999999</x:v>
      </x:c>
      <x:c r="BZ76" s="34" t="n">
        <x:f>$B$11*(($A$1078)*$C76/$B$12*$B$7+(1-$A$1078)*$D76/$B$12*$C$7)</x:f>
        <x:v>90.00000000000001</x:v>
      </x:c>
      <x:c r="CA76" s="34" t="n">
        <x:f>$B$11*(($A$1079)*$C76/$B$12*$B$7+(1-$A$1079)*$D76/$B$12*$C$7)</x:f>
        <x:v>59.99999999999999</x:v>
      </x:c>
      <x:c r="CB76" s="34" t="n">
        <x:f>$B$11*(($A$1080)*$C76/$B$12*$B$7+(1-$A$1080)*$D76/$B$12*$C$7)</x:f>
        <x:v>30.00000000000003</x:v>
      </x:c>
      <x:c r="CC76" s="34" t="n">
        <x:f>$B$11*(($A$1081)*$C76/$B$12*$B$7+(1-$A$1081)*$D76/$B$12*$C$7)</x:f>
        <x:v>0</x:v>
      </x:c>
    </x:row>
    <x:row r="77">
      <x:c r="A77" s="34" t="n">
        <x:v>53</x:v>
      </x:c>
      <x:c r="B77" s="39" t="n">
        <x:v>1.642138933412529</x:v>
      </x:c>
      <x:c r="C77" s="1" t="n">
        <x:f>SUM(AM77:AV77)</x:f>
        <x:v>0</x:v>
      </x:c>
      <x:c r="D77" s="1" t="n">
        <x:f>SUM(AW77:BF77)</x:f>
        <x:v>0</x:v>
      </x:c>
      <x:c r="E77" s="17" t="n">
        <x:f>(1-C77/$B$12)*$B$8-C77/$B$12*$B$7</x:f>
        <x:v>0.05</x:v>
      </x:c>
      <x:c r="F77" s="17" t="n">
        <x:f>(1-D77/$B$12)*$C$8-D77/$B$12*$C$7</x:f>
        <x:v>0.09</x:v>
      </x:c>
      <x:c r="G77" s="32" t="n">
        <x:f>$B$11*($B$10*C77/$B$12*$B$7+(1-$B$10)*D77/$B$12*$C$7)</x:f>
        <x:v>0</x:v>
      </x:c>
      <x:c r="H77" s="17" t="n">
        <x:f>$B$10*E77+(1-$B$10)*F77</x:f>
        <x:v>0.07</x:v>
      </x:c>
      <x:c r="I77" s="34"/>
      <x:c r="J77" s="34"/>
      <x:c r="K77" s="34"/>
      <x:c r="L77" s="34"/>
      <x:c r="M77" s="34"/>
      <x:c r="N77" s="34"/>
      <x:c r="O77" s="34"/>
      <x:c r="P77" s="34"/>
      <x:c r="Q77" s="34"/>
      <x:c r="R77" s="39" t="n">
        <x:v>2.1500841960821666</x:v>
      </x:c>
      <x:c r="S77" s="39" t="n">
        <x:v>-0.04667079423190776</x:v>
      </x:c>
      <x:c r="T77" s="39" t="n">
        <x:v>-0.08696799584402991</x:v>
      </x:c>
      <x:c r="U77" s="39" t="n">
        <x:v>0.8705186632997413</x:v>
      </x:c>
      <x:c r="V77" s="39" t="n">
        <x:v>0.3169869562173143</x:v>
      </x:c>
      <x:c r="W77" s="39" t="n">
        <x:v>-2.0180909761975285</x:v>
      </x:c>
      <x:c r="X77" s="39" t="n">
        <x:v>0.7245688997218717</x:v>
      </x:c>
      <x:c r="Y77" s="39" t="n">
        <x:v>0.17042369794147866</x:v>
      </x:c>
      <x:c r="Z77" s="39" t="n">
        <x:v>-0.18187243088128927</x:v>
      </x:c>
      <x:c r="AA77" s="39" t="n">
        <x:v>-0.9165975805335356</x:v>
      </x:c>
      <x:c r="AB77" s="39" t="n">
        <x:v>-0.6296841028500416</x:v>
      </x:c>
      <x:c r="AC77" s="39" t="n">
        <x:v>-0.016716821308880768</x:v>
      </x:c>
      <x:c r="AD77" s="39" t="n">
        <x:v>0.11131916835254445</x:v>
      </x:c>
      <x:c r="AE77" s="39" t="n">
        <x:v>1.1281375634450062</x:v>
      </x:c>
      <x:c r="AF77" s="39" t="n">
        <x:v>0.23656030615166843</x:v>
      </x:c>
      <x:c r="AG77" s="39" t="n">
        <x:v>0.18475294014248997</x:v>
      </x:c>
      <x:c r="AH77" s="39" t="n">
        <x:v>0.572686092752253</x:v>
      </x:c>
      <x:c r="AI77" s="39" t="n">
        <x:v>1.4094524830715582</x:v>
      </x:c>
      <x:c r="AJ77" s="39" t="n">
        <x:v>0.14893712913570473</x:v>
      </x:c>
      <x:c r="AK77" s="39" t="n">
        <x:v>1.3362059367594195</x:v>
      </x:c>
      <x:c r="AL77" s="34"/>
      <x:c r="AM77" s="34" t="n">
        <x:f>IF(SQRT($B$9)*$B77+SQRT(1-$B$9)*R77&lt;_xlfn.NORM.S.INV($B$6),1,0)</x:f>
        <x:v>0</x:v>
      </x:c>
      <x:c r="AN77" s="34" t="n">
        <x:f>IF(SQRT($B$9)*$B77+SQRT(1-$B$9)*S77&lt;_xlfn.NORM.S.INV($B$6),1,0)</x:f>
        <x:v>0</x:v>
      </x:c>
      <x:c r="AO77" s="34" t="n">
        <x:f>IF(SQRT($B$9)*$B77+SQRT(1-$B$9)*T77&lt;_xlfn.NORM.S.INV($B$6),1,0)</x:f>
        <x:v>0</x:v>
      </x:c>
      <x:c r="AP77" s="34" t="n">
        <x:f>IF(SQRT($B$9)*$B77+SQRT(1-$B$9)*U77&lt;_xlfn.NORM.S.INV($B$6),1,0)</x:f>
        <x:v>0</x:v>
      </x:c>
      <x:c r="AQ77" s="34" t="n">
        <x:f>IF(SQRT($B$9)*$B77+SQRT(1-$B$9)*V77&lt;_xlfn.NORM.S.INV($B$6),1,0)</x:f>
        <x:v>0</x:v>
      </x:c>
      <x:c r="AR77" s="34" t="n">
        <x:f>IF(SQRT($B$9)*$B77+SQRT(1-$B$9)*W77&lt;_xlfn.NORM.S.INV($B$6),1,0)</x:f>
        <x:v>0</x:v>
      </x:c>
      <x:c r="AS77" s="34" t="n">
        <x:f>IF(SQRT($B$9)*$B77+SQRT(1-$B$9)*X77&lt;_xlfn.NORM.S.INV($B$6),1,0)</x:f>
        <x:v>0</x:v>
      </x:c>
      <x:c r="AT77" s="34" t="n">
        <x:f>IF(SQRT($B$9)*$B77+SQRT(1-$B$9)*Y77&lt;_xlfn.NORM.S.INV($B$6),1,0)</x:f>
        <x:v>0</x:v>
      </x:c>
      <x:c r="AU77" s="34" t="n">
        <x:f>IF(SQRT($B$9)*$B77+SQRT(1-$B$9)*Z77&lt;_xlfn.NORM.S.INV($B$6),1,0)</x:f>
        <x:v>0</x:v>
      </x:c>
      <x:c r="AV77" s="34" t="n">
        <x:f>IF(SQRT($B$9)*$B77+SQRT(1-$B$9)*AA77&lt;_xlfn.NORM.S.INV($B$6),1,0)</x:f>
        <x:v>0</x:v>
      </x:c>
      <x:c r="AW77" s="34" t="n">
        <x:f>IF(SQRT($C$9)*$B77+SQRT(1-$C$9)*AB77&lt;_xlfn.NORM.S.INV($C$6),1,0)</x:f>
        <x:v>0</x:v>
      </x:c>
      <x:c r="AX77" s="34" t="n">
        <x:f>IF(SQRT($C$9)*$B77+SQRT(1-$C$9)*AC77&lt;_xlfn.NORM.S.INV($C$6),1,0)</x:f>
        <x:v>0</x:v>
      </x:c>
      <x:c r="AY77" s="34" t="n">
        <x:f>IF(SQRT($C$9)*$B77+SQRT(1-$C$9)*AD77&lt;_xlfn.NORM.S.INV($C$6),1,0)</x:f>
        <x:v>0</x:v>
      </x:c>
      <x:c r="AZ77" s="34" t="n">
        <x:f>IF(SQRT($C$9)*$B77+SQRT(1-$C$9)*AE77&lt;_xlfn.NORM.S.INV($C$6),1,0)</x:f>
        <x:v>0</x:v>
      </x:c>
      <x:c r="BA77" s="34" t="n">
        <x:f>IF(SQRT($C$9)*$B77+SQRT(1-$C$9)*AF77&lt;_xlfn.NORM.S.INV($C$6),1,0)</x:f>
        <x:v>0</x:v>
      </x:c>
      <x:c r="BB77" s="34" t="n">
        <x:f>IF(SQRT($C$9)*$B77+SQRT(1-$C$9)*AG77&lt;_xlfn.NORM.S.INV($C$6),1,0)</x:f>
        <x:v>0</x:v>
      </x:c>
      <x:c r="BC77" s="34" t="n">
        <x:f>IF(SQRT($C$9)*$B77+SQRT(1-$C$9)*AH77&lt;_xlfn.NORM.S.INV($C$6),1,0)</x:f>
        <x:v>0</x:v>
      </x:c>
      <x:c r="BD77" s="34" t="n">
        <x:f>IF(SQRT($C$9)*$B77+SQRT(1-$C$9)*AI77&lt;_xlfn.NORM.S.INV($C$6),1,0)</x:f>
        <x:v>0</x:v>
      </x:c>
      <x:c r="BE77" s="34" t="n">
        <x:f>IF(SQRT($C$9)*$B77+SQRT(1-$C$9)*AJ77&lt;_xlfn.NORM.S.INV($C$6),1,0)</x:f>
        <x:v>0</x:v>
      </x:c>
      <x:c r="BF77" s="34" t="n">
        <x:f>IF(SQRT($C$9)*$B77+SQRT(1-$C$9)*AK77&lt;_xlfn.NORM.S.INV($C$6),1,0)</x:f>
        <x:v>0</x:v>
      </x:c>
      <x:c r="BG77" s="34"/>
      <x:c r="BH77" s="34"/>
      <x:c r="BI77" s="34" t="n">
        <x:f>$B$11*(($A$1061)*$C77/$B$12*$B$7+(1-$A$1061)*$D77/$B$12*$C$7)</x:f>
        <x:v>0</x:v>
      </x:c>
      <x:c r="BJ77" s="34" t="n">
        <x:f>$B$11*(($A$1062)*$C77/$B$12*$B$7+(1-$A$1062)*$D77/$B$12*$C$7)</x:f>
        <x:v>0</x:v>
      </x:c>
      <x:c r="BK77" s="34" t="n">
        <x:f>$B$11*(($A$1063)*$C77/$B$12*$B$7+(1-$A$1063)*$D77/$B$12*$C$7)</x:f>
        <x:v>0</x:v>
      </x:c>
      <x:c r="BL77" s="34" t="n">
        <x:f>$B$11*(($A$1064)*$C77/$B$12*$B$7+(1-$A$1064)*$D77/$B$12*$C$7)</x:f>
        <x:v>0</x:v>
      </x:c>
      <x:c r="BM77" s="34" t="n">
        <x:f>$B$11*(($A$1065)*$C77/$B$12*$B$7+(1-$A$1065)*$D77/$B$12*$C$7)</x:f>
        <x:v>0</x:v>
      </x:c>
      <x:c r="BN77" s="34" t="n">
        <x:f>$B$11*(($A$1066)*$C77/$B$12*$B$7+(1-$A$1066)*$D77/$B$12*$C$7)</x:f>
        <x:v>0</x:v>
      </x:c>
      <x:c r="BO77" s="34" t="n">
        <x:f>$B$11*(($A$1067)*$C77/$B$12*$B$7+(1-$A$1067)*$D77/$B$12*$C$7)</x:f>
        <x:v>0</x:v>
      </x:c>
      <x:c r="BP77" s="34" t="n">
        <x:f>$B$11*(($A$1068)*$C77/$B$12*$B$7+(1-$A$1068)*$D77/$B$12*$C$7)</x:f>
        <x:v>0</x:v>
      </x:c>
      <x:c r="BQ77" s="34" t="n">
        <x:f>$B$11*(($A$1069)*$C77/$B$12*$B$7+(1-$A$1069)*$D77/$B$12*$C$7)</x:f>
        <x:v>0</x:v>
      </x:c>
      <x:c r="BR77" s="34" t="n">
        <x:f>$B$11*(($A$1070)*$C77/$B$12*$B$7+(1-$A$1070)*$D77/$B$12*$C$7)</x:f>
        <x:v>0</x:v>
      </x:c>
      <x:c r="BS77" s="34" t="n">
        <x:f>$B$11*(($A$1071)*$C77/$B$12*$B$7+(1-$A$1071)*$D77/$B$12*$C$7)</x:f>
        <x:v>0</x:v>
      </x:c>
      <x:c r="BT77" s="34" t="n">
        <x:f>$B$11*(($A$1072)*$C77/$B$12*$B$7+(1-$A$1072)*$D77/$B$12*$C$7)</x:f>
        <x:v>0</x:v>
      </x:c>
      <x:c r="BU77" s="34" t="n">
        <x:f>$B$11*(($A$1073)*$C77/$B$12*$B$7+(1-$A$1073)*$D77/$B$12*$C$7)</x:f>
        <x:v>0</x:v>
      </x:c>
      <x:c r="BV77" s="34" t="n">
        <x:f>$B$11*(($A$1074)*$C77/$B$12*$B$7+(1-$A$1074)*$D77/$B$12*$C$7)</x:f>
        <x:v>0</x:v>
      </x:c>
      <x:c r="BW77" s="34" t="n">
        <x:f>$B$11*(($A$1075)*$C77/$B$12*$B$7+(1-$A$1075)*$D77/$B$12*$C$7)</x:f>
        <x:v>0</x:v>
      </x:c>
      <x:c r="BX77" s="34" t="n">
        <x:f>$B$11*(($A$1076)*$C77/$B$12*$B$7+(1-$A$1076)*$D77/$B$12*$C$7)</x:f>
        <x:v>0</x:v>
      </x:c>
      <x:c r="BY77" s="34" t="n">
        <x:f>$B$11*(($A$1077)*$C77/$B$12*$B$7+(1-$A$1077)*$D77/$B$12*$C$7)</x:f>
        <x:v>0</x:v>
      </x:c>
      <x:c r="BZ77" s="34" t="n">
        <x:f>$B$11*(($A$1078)*$C77/$B$12*$B$7+(1-$A$1078)*$D77/$B$12*$C$7)</x:f>
        <x:v>0</x:v>
      </x:c>
      <x:c r="CA77" s="34" t="n">
        <x:f>$B$11*(($A$1079)*$C77/$B$12*$B$7+(1-$A$1079)*$D77/$B$12*$C$7)</x:f>
        <x:v>0</x:v>
      </x:c>
      <x:c r="CB77" s="34" t="n">
        <x:f>$B$11*(($A$1080)*$C77/$B$12*$B$7+(1-$A$1080)*$D77/$B$12*$C$7)</x:f>
        <x:v>0</x:v>
      </x:c>
      <x:c r="CC77" s="34" t="n">
        <x:f>$B$11*(($A$1081)*$C77/$B$12*$B$7+(1-$A$1081)*$D77/$B$12*$C$7)</x:f>
        <x:v>0</x:v>
      </x:c>
    </x:row>
    <x:row r="78">
      <x:c r="A78" s="34" t="n">
        <x:v>54</x:v>
      </x:c>
      <x:c r="B78" s="39" t="n">
        <x:v>-0.076928001191906</x:v>
      </x:c>
      <x:c r="C78" s="1" t="n">
        <x:f>SUM(AM78:AV78)</x:f>
        <x:v>0</x:v>
      </x:c>
      <x:c r="D78" s="1" t="n">
        <x:f>SUM(AW78:BF78)</x:f>
        <x:v>0</x:v>
      </x:c>
      <x:c r="E78" s="17" t="n">
        <x:f>(1-C78/$B$12)*$B$8-C78/$B$12*$B$7</x:f>
        <x:v>0.05</x:v>
      </x:c>
      <x:c r="F78" s="17" t="n">
        <x:f>(1-D78/$B$12)*$C$8-D78/$B$12*$C$7</x:f>
        <x:v>0.09</x:v>
      </x:c>
      <x:c r="G78" s="32" t="n">
        <x:f>$B$11*($B$10*C78/$B$12*$B$7+(1-$B$10)*D78/$B$12*$C$7)</x:f>
        <x:v>0</x:v>
      </x:c>
      <x:c r="H78" s="17" t="n">
        <x:f>$B$10*E78+(1-$B$10)*F78</x:f>
        <x:v>0.07</x:v>
      </x:c>
      <x:c r="I78" s="34"/>
      <x:c r="J78" s="34"/>
      <x:c r="K78" s="34"/>
      <x:c r="L78" s="34"/>
      <x:c r="M78" s="34"/>
      <x:c r="N78" s="34"/>
      <x:c r="O78" s="34"/>
      <x:c r="P78" s="34"/>
      <x:c r="Q78" s="34"/>
      <x:c r="R78" s="39" t="n">
        <x:v>-0.5522558856181847</x:v>
      </x:c>
      <x:c r="S78" s="39" t="n">
        <x:v>-0.04018414294744627</x:v>
      </x:c>
      <x:c r="T78" s="39" t="n">
        <x:v>0.21364459304158973</x:v>
      </x:c>
      <x:c r="U78" s="39" t="n">
        <x:v>-0.04702557984999638</x:v>
      </x:c>
      <x:c r="V78" s="39" t="n">
        <x:v>-0.5369232477961209</x:v>
      </x:c>
      <x:c r="W78" s="39" t="n">
        <x:v>1.4250135393757728</x:v>
      </x:c>
      <x:c r="X78" s="39" t="n">
        <x:v>0.8749815418943631</x:v>
      </x:c>
      <x:c r="Y78" s="39" t="n">
        <x:v>-0.8238360110564619</x:v>
      </x:c>
      <x:c r="Z78" s="39" t="n">
        <x:v>1.23218377112883</x:v>
      </x:c>
      <x:c r="AA78" s="39" t="n">
        <x:v>0.21783520679298257</x:v>
      </x:c>
      <x:c r="AB78" s="39" t="n">
        <x:v>0.12289812176385093</x:v>
      </x:c>
      <x:c r="AC78" s="39" t="n">
        <x:v>2.0493805178225384</x:v>
      </x:c>
      <x:c r="AD78" s="39" t="n">
        <x:v>-1.4522465407531941</x:v>
      </x:c>
      <x:c r="AE78" s="39" t="n">
        <x:v>0.10404919259753163</x:v>
      </x:c>
      <x:c r="AF78" s="39" t="n">
        <x:v>1.2122829401365247</x:v>
      </x:c>
      <x:c r="AG78" s="39" t="n">
        <x:v>-0.511619013822</x:v>
      </x:c>
      <x:c r="AH78" s="39" t="n">
        <x:v>0.8856276303167231</x:v>
      </x:c>
      <x:c r="AI78" s="39" t="n">
        <x:v>0.22790427561478227</x:v>
      </x:c>
      <x:c r="AJ78" s="39" t="n">
        <x:v>0.16821624051613907</x:v>
      </x:c>
      <x:c r="AK78" s="39" t="n">
        <x:v>-0.7736538211363869</x:v>
      </x:c>
      <x:c r="AL78" s="34"/>
      <x:c r="AM78" s="34" t="n">
        <x:f>IF(SQRT($B$9)*$B78+SQRT(1-$B$9)*R78&lt;_xlfn.NORM.S.INV($B$6),1,0)</x:f>
        <x:v>0</x:v>
      </x:c>
      <x:c r="AN78" s="34" t="n">
        <x:f>IF(SQRT($B$9)*$B78+SQRT(1-$B$9)*S78&lt;_xlfn.NORM.S.INV($B$6),1,0)</x:f>
        <x:v>0</x:v>
      </x:c>
      <x:c r="AO78" s="34" t="n">
        <x:f>IF(SQRT($B$9)*$B78+SQRT(1-$B$9)*T78&lt;_xlfn.NORM.S.INV($B$6),1,0)</x:f>
        <x:v>0</x:v>
      </x:c>
      <x:c r="AP78" s="34" t="n">
        <x:f>IF(SQRT($B$9)*$B78+SQRT(1-$B$9)*U78&lt;_xlfn.NORM.S.INV($B$6),1,0)</x:f>
        <x:v>0</x:v>
      </x:c>
      <x:c r="AQ78" s="34" t="n">
        <x:f>IF(SQRT($B$9)*$B78+SQRT(1-$B$9)*V78&lt;_xlfn.NORM.S.INV($B$6),1,0)</x:f>
        <x:v>0</x:v>
      </x:c>
      <x:c r="AR78" s="34" t="n">
        <x:f>IF(SQRT($B$9)*$B78+SQRT(1-$B$9)*W78&lt;_xlfn.NORM.S.INV($B$6),1,0)</x:f>
        <x:v>0</x:v>
      </x:c>
      <x:c r="AS78" s="34" t="n">
        <x:f>IF(SQRT($B$9)*$B78+SQRT(1-$B$9)*X78&lt;_xlfn.NORM.S.INV($B$6),1,0)</x:f>
        <x:v>0</x:v>
      </x:c>
      <x:c r="AT78" s="34" t="n">
        <x:f>IF(SQRT($B$9)*$B78+SQRT(1-$B$9)*Y78&lt;_xlfn.NORM.S.INV($B$6),1,0)</x:f>
        <x:v>0</x:v>
      </x:c>
      <x:c r="AU78" s="34" t="n">
        <x:f>IF(SQRT($B$9)*$B78+SQRT(1-$B$9)*Z78&lt;_xlfn.NORM.S.INV($B$6),1,0)</x:f>
        <x:v>0</x:v>
      </x:c>
      <x:c r="AV78" s="34" t="n">
        <x:f>IF(SQRT($B$9)*$B78+SQRT(1-$B$9)*AA78&lt;_xlfn.NORM.S.INV($B$6),1,0)</x:f>
        <x:v>0</x:v>
      </x:c>
      <x:c r="AW78" s="34" t="n">
        <x:f>IF(SQRT($C$9)*$B78+SQRT(1-$C$9)*AB78&lt;_xlfn.NORM.S.INV($C$6),1,0)</x:f>
        <x:v>0</x:v>
      </x:c>
      <x:c r="AX78" s="34" t="n">
        <x:f>IF(SQRT($C$9)*$B78+SQRT(1-$C$9)*AC78&lt;_xlfn.NORM.S.INV($C$6),1,0)</x:f>
        <x:v>0</x:v>
      </x:c>
      <x:c r="AY78" s="34" t="n">
        <x:f>IF(SQRT($C$9)*$B78+SQRT(1-$C$9)*AD78&lt;_xlfn.NORM.S.INV($C$6),1,0)</x:f>
        <x:v>0</x:v>
      </x:c>
      <x:c r="AZ78" s="34" t="n">
        <x:f>IF(SQRT($C$9)*$B78+SQRT(1-$C$9)*AE78&lt;_xlfn.NORM.S.INV($C$6),1,0)</x:f>
        <x:v>0</x:v>
      </x:c>
      <x:c r="BA78" s="34" t="n">
        <x:f>IF(SQRT($C$9)*$B78+SQRT(1-$C$9)*AF78&lt;_xlfn.NORM.S.INV($C$6),1,0)</x:f>
        <x:v>0</x:v>
      </x:c>
      <x:c r="BB78" s="34" t="n">
        <x:f>IF(SQRT($C$9)*$B78+SQRT(1-$C$9)*AG78&lt;_xlfn.NORM.S.INV($C$6),1,0)</x:f>
        <x:v>0</x:v>
      </x:c>
      <x:c r="BC78" s="34" t="n">
        <x:f>IF(SQRT($C$9)*$B78+SQRT(1-$C$9)*AH78&lt;_xlfn.NORM.S.INV($C$6),1,0)</x:f>
        <x:v>0</x:v>
      </x:c>
      <x:c r="BD78" s="34" t="n">
        <x:f>IF(SQRT($C$9)*$B78+SQRT(1-$C$9)*AI78&lt;_xlfn.NORM.S.INV($C$6),1,0)</x:f>
        <x:v>0</x:v>
      </x:c>
      <x:c r="BE78" s="34" t="n">
        <x:f>IF(SQRT($C$9)*$B78+SQRT(1-$C$9)*AJ78&lt;_xlfn.NORM.S.INV($C$6),1,0)</x:f>
        <x:v>0</x:v>
      </x:c>
      <x:c r="BF78" s="34" t="n">
        <x:f>IF(SQRT($C$9)*$B78+SQRT(1-$C$9)*AK78&lt;_xlfn.NORM.S.INV($C$6),1,0)</x:f>
        <x:v>0</x:v>
      </x:c>
      <x:c r="BG78" s="34"/>
      <x:c r="BH78" s="34"/>
      <x:c r="BI78" s="34" t="n">
        <x:f>$B$11*(($A$1061)*$C78/$B$12*$B$7+(1-$A$1061)*$D78/$B$12*$C$7)</x:f>
        <x:v>0</x:v>
      </x:c>
      <x:c r="BJ78" s="34" t="n">
        <x:f>$B$11*(($A$1062)*$C78/$B$12*$B$7+(1-$A$1062)*$D78/$B$12*$C$7)</x:f>
        <x:v>0</x:v>
      </x:c>
      <x:c r="BK78" s="34" t="n">
        <x:f>$B$11*(($A$1063)*$C78/$B$12*$B$7+(1-$A$1063)*$D78/$B$12*$C$7)</x:f>
        <x:v>0</x:v>
      </x:c>
      <x:c r="BL78" s="34" t="n">
        <x:f>$B$11*(($A$1064)*$C78/$B$12*$B$7+(1-$A$1064)*$D78/$B$12*$C$7)</x:f>
        <x:v>0</x:v>
      </x:c>
      <x:c r="BM78" s="34" t="n">
        <x:f>$B$11*(($A$1065)*$C78/$B$12*$B$7+(1-$A$1065)*$D78/$B$12*$C$7)</x:f>
        <x:v>0</x:v>
      </x:c>
      <x:c r="BN78" s="34" t="n">
        <x:f>$B$11*(($A$1066)*$C78/$B$12*$B$7+(1-$A$1066)*$D78/$B$12*$C$7)</x:f>
        <x:v>0</x:v>
      </x:c>
      <x:c r="BO78" s="34" t="n">
        <x:f>$B$11*(($A$1067)*$C78/$B$12*$B$7+(1-$A$1067)*$D78/$B$12*$C$7)</x:f>
        <x:v>0</x:v>
      </x:c>
      <x:c r="BP78" s="34" t="n">
        <x:f>$B$11*(($A$1068)*$C78/$B$12*$B$7+(1-$A$1068)*$D78/$B$12*$C$7)</x:f>
        <x:v>0</x:v>
      </x:c>
      <x:c r="BQ78" s="34" t="n">
        <x:f>$B$11*(($A$1069)*$C78/$B$12*$B$7+(1-$A$1069)*$D78/$B$12*$C$7)</x:f>
        <x:v>0</x:v>
      </x:c>
      <x:c r="BR78" s="34" t="n">
        <x:f>$B$11*(($A$1070)*$C78/$B$12*$B$7+(1-$A$1070)*$D78/$B$12*$C$7)</x:f>
        <x:v>0</x:v>
      </x:c>
      <x:c r="BS78" s="34" t="n">
        <x:f>$B$11*(($A$1071)*$C78/$B$12*$B$7+(1-$A$1071)*$D78/$B$12*$C$7)</x:f>
        <x:v>0</x:v>
      </x:c>
      <x:c r="BT78" s="34" t="n">
        <x:f>$B$11*(($A$1072)*$C78/$B$12*$B$7+(1-$A$1072)*$D78/$B$12*$C$7)</x:f>
        <x:v>0</x:v>
      </x:c>
      <x:c r="BU78" s="34" t="n">
        <x:f>$B$11*(($A$1073)*$C78/$B$12*$B$7+(1-$A$1073)*$D78/$B$12*$C$7)</x:f>
        <x:v>0</x:v>
      </x:c>
      <x:c r="BV78" s="34" t="n">
        <x:f>$B$11*(($A$1074)*$C78/$B$12*$B$7+(1-$A$1074)*$D78/$B$12*$C$7)</x:f>
        <x:v>0</x:v>
      </x:c>
      <x:c r="BW78" s="34" t="n">
        <x:f>$B$11*(($A$1075)*$C78/$B$12*$B$7+(1-$A$1075)*$D78/$B$12*$C$7)</x:f>
        <x:v>0</x:v>
      </x:c>
      <x:c r="BX78" s="34" t="n">
        <x:f>$B$11*(($A$1076)*$C78/$B$12*$B$7+(1-$A$1076)*$D78/$B$12*$C$7)</x:f>
        <x:v>0</x:v>
      </x:c>
      <x:c r="BY78" s="34" t="n">
        <x:f>$B$11*(($A$1077)*$C78/$B$12*$B$7+(1-$A$1077)*$D78/$B$12*$C$7)</x:f>
        <x:v>0</x:v>
      </x:c>
      <x:c r="BZ78" s="34" t="n">
        <x:f>$B$11*(($A$1078)*$C78/$B$12*$B$7+(1-$A$1078)*$D78/$B$12*$C$7)</x:f>
        <x:v>0</x:v>
      </x:c>
      <x:c r="CA78" s="34" t="n">
        <x:f>$B$11*(($A$1079)*$C78/$B$12*$B$7+(1-$A$1079)*$D78/$B$12*$C$7)</x:f>
        <x:v>0</x:v>
      </x:c>
      <x:c r="CB78" s="34" t="n">
        <x:f>$B$11*(($A$1080)*$C78/$B$12*$B$7+(1-$A$1080)*$D78/$B$12*$C$7)</x:f>
        <x:v>0</x:v>
      </x:c>
      <x:c r="CC78" s="34" t="n">
        <x:f>$B$11*(($A$1081)*$C78/$B$12*$B$7+(1-$A$1081)*$D78/$B$12*$C$7)</x:f>
        <x:v>0</x:v>
      </x:c>
    </x:row>
    <x:row r="79">
      <x:c r="A79" s="34" t="n">
        <x:v>55</x:v>
      </x:c>
      <x:c r="B79" s="39" t="n">
        <x:v>0.6248697880109757</x:v>
      </x:c>
      <x:c r="C79" s="1" t="n">
        <x:f>SUM(AM79:AV79)</x:f>
        <x:v>0</x:v>
      </x:c>
      <x:c r="D79" s="1" t="n">
        <x:f>SUM(AW79:BF79)</x:f>
        <x:v>0</x:v>
      </x:c>
      <x:c r="E79" s="17" t="n">
        <x:f>(1-C79/$B$12)*$B$8-C79/$B$12*$B$7</x:f>
        <x:v>0.05</x:v>
      </x:c>
      <x:c r="F79" s="17" t="n">
        <x:f>(1-D79/$B$12)*$C$8-D79/$B$12*$C$7</x:f>
        <x:v>0.09</x:v>
      </x:c>
      <x:c r="G79" s="32" t="n">
        <x:f>$B$11*($B$10*C79/$B$12*$B$7+(1-$B$10)*D79/$B$12*$C$7)</x:f>
        <x:v>0</x:v>
      </x:c>
      <x:c r="H79" s="17" t="n">
        <x:f>$B$10*E79+(1-$B$10)*F79</x:f>
        <x:v>0.07</x:v>
      </x:c>
      <x:c r="I79" s="34"/>
      <x:c r="J79" s="34"/>
      <x:c r="K79" s="34"/>
      <x:c r="L79" s="34"/>
      <x:c r="M79" s="34"/>
      <x:c r="N79" s="34"/>
      <x:c r="O79" s="34"/>
      <x:c r="P79" s="34"/>
      <x:c r="Q79" s="34"/>
      <x:c r="R79" s="39" t="n">
        <x:v>0.4046582618802792</x:v>
      </x:c>
      <x:c r="S79" s="39" t="n">
        <x:v>-0.19528353538623872</x:v>
      </x:c>
      <x:c r="T79" s="39" t="n">
        <x:v>-1.3643824931891453</x:v>
      </x:c>
      <x:c r="U79" s="39" t="n">
        <x:v>0.045616165921935556</x:v>
      </x:c>
      <x:c r="V79" s="39" t="n">
        <x:v>0.2905125653566187</x:v>
      </x:c>
      <x:c r="W79" s="39" t="n">
        <x:v>1.4398204215452508</x:v>
      </x:c>
      <x:c r="X79" s="39" t="n">
        <x:v>0.2964873578712643</x:v>
      </x:c>
      <x:c r="Y79" s="39" t="n">
        <x:v>-1.7114152900013013</x:v>
      </x:c>
      <x:c r="Z79" s="39" t="n">
        <x:v>-0.16344585040955645</x:v>
      </x:c>
      <x:c r="AA79" s="39" t="n">
        <x:v>-0.9734537466164043</x:v>
      </x:c>
      <x:c r="AB79" s="39" t="n">
        <x:v>0.47431021898333586</x:v>
      </x:c>
      <x:c r="AC79" s="39" t="n">
        <x:v>0.3994411295293746</x:v>
      </x:c>
      <x:c r="AD79" s="39" t="n">
        <x:v>-1.2684799103416908</x:v>
      </x:c>
      <x:c r="AE79" s="39" t="n">
        <x:v>0.4291930684854621</x:v>
      </x:c>
      <x:c r="AF79" s="39" t="n">
        <x:v>0.5191541494574626</x:v>
      </x:c>
      <x:c r="AG79" s="39" t="n">
        <x:v>0.32953859816982967</x:v>
      </x:c>
      <x:c r="AH79" s="39" t="n">
        <x:v>0.523312323093541</x:v>
      </x:c>
      <x:c r="AI79" s="39" t="n">
        <x:v>2.4050202476369855</x:v>
      </x:c>
      <x:c r="AJ79" s="39" t="n">
        <x:v>-0.0823646772450514</x:v>
      </x:c>
      <x:c r="AK79" s="39" t="n">
        <x:v>-0.16194440282712388</x:v>
      </x:c>
      <x:c r="AL79" s="34"/>
      <x:c r="AM79" s="34" t="n">
        <x:f>IF(SQRT($B$9)*$B79+SQRT(1-$B$9)*R79&lt;_xlfn.NORM.S.INV($B$6),1,0)</x:f>
        <x:v>0</x:v>
      </x:c>
      <x:c r="AN79" s="34" t="n">
        <x:f>IF(SQRT($B$9)*$B79+SQRT(1-$B$9)*S79&lt;_xlfn.NORM.S.INV($B$6),1,0)</x:f>
        <x:v>0</x:v>
      </x:c>
      <x:c r="AO79" s="34" t="n">
        <x:f>IF(SQRT($B$9)*$B79+SQRT(1-$B$9)*T79&lt;_xlfn.NORM.S.INV($B$6),1,0)</x:f>
        <x:v>0</x:v>
      </x:c>
      <x:c r="AP79" s="34" t="n">
        <x:f>IF(SQRT($B$9)*$B79+SQRT(1-$B$9)*U79&lt;_xlfn.NORM.S.INV($B$6),1,0)</x:f>
        <x:v>0</x:v>
      </x:c>
      <x:c r="AQ79" s="34" t="n">
        <x:f>IF(SQRT($B$9)*$B79+SQRT(1-$B$9)*V79&lt;_xlfn.NORM.S.INV($B$6),1,0)</x:f>
        <x:v>0</x:v>
      </x:c>
      <x:c r="AR79" s="34" t="n">
        <x:f>IF(SQRT($B$9)*$B79+SQRT(1-$B$9)*W79&lt;_xlfn.NORM.S.INV($B$6),1,0)</x:f>
        <x:v>0</x:v>
      </x:c>
      <x:c r="AS79" s="34" t="n">
        <x:f>IF(SQRT($B$9)*$B79+SQRT(1-$B$9)*X79&lt;_xlfn.NORM.S.INV($B$6),1,0)</x:f>
        <x:v>0</x:v>
      </x:c>
      <x:c r="AT79" s="34" t="n">
        <x:f>IF(SQRT($B$9)*$B79+SQRT(1-$B$9)*Y79&lt;_xlfn.NORM.S.INV($B$6),1,0)</x:f>
        <x:v>0</x:v>
      </x:c>
      <x:c r="AU79" s="34" t="n">
        <x:f>IF(SQRT($B$9)*$B79+SQRT(1-$B$9)*Z79&lt;_xlfn.NORM.S.INV($B$6),1,0)</x:f>
        <x:v>0</x:v>
      </x:c>
      <x:c r="AV79" s="34" t="n">
        <x:f>IF(SQRT($B$9)*$B79+SQRT(1-$B$9)*AA79&lt;_xlfn.NORM.S.INV($B$6),1,0)</x:f>
        <x:v>0</x:v>
      </x:c>
      <x:c r="AW79" s="34" t="n">
        <x:f>IF(SQRT($C$9)*$B79+SQRT(1-$C$9)*AB79&lt;_xlfn.NORM.S.INV($C$6),1,0)</x:f>
        <x:v>0</x:v>
      </x:c>
      <x:c r="AX79" s="34" t="n">
        <x:f>IF(SQRT($C$9)*$B79+SQRT(1-$C$9)*AC79&lt;_xlfn.NORM.S.INV($C$6),1,0)</x:f>
        <x:v>0</x:v>
      </x:c>
      <x:c r="AY79" s="34" t="n">
        <x:f>IF(SQRT($C$9)*$B79+SQRT(1-$C$9)*AD79&lt;_xlfn.NORM.S.INV($C$6),1,0)</x:f>
        <x:v>0</x:v>
      </x:c>
      <x:c r="AZ79" s="34" t="n">
        <x:f>IF(SQRT($C$9)*$B79+SQRT(1-$C$9)*AE79&lt;_xlfn.NORM.S.INV($C$6),1,0)</x:f>
        <x:v>0</x:v>
      </x:c>
      <x:c r="BA79" s="34" t="n">
        <x:f>IF(SQRT($C$9)*$B79+SQRT(1-$C$9)*AF79&lt;_xlfn.NORM.S.INV($C$6),1,0)</x:f>
        <x:v>0</x:v>
      </x:c>
      <x:c r="BB79" s="34" t="n">
        <x:f>IF(SQRT($C$9)*$B79+SQRT(1-$C$9)*AG79&lt;_xlfn.NORM.S.INV($C$6),1,0)</x:f>
        <x:v>0</x:v>
      </x:c>
      <x:c r="BC79" s="34" t="n">
        <x:f>IF(SQRT($C$9)*$B79+SQRT(1-$C$9)*AH79&lt;_xlfn.NORM.S.INV($C$6),1,0)</x:f>
        <x:v>0</x:v>
      </x:c>
      <x:c r="BD79" s="34" t="n">
        <x:f>IF(SQRT($C$9)*$B79+SQRT(1-$C$9)*AI79&lt;_xlfn.NORM.S.INV($C$6),1,0)</x:f>
        <x:v>0</x:v>
      </x:c>
      <x:c r="BE79" s="34" t="n">
        <x:f>IF(SQRT($C$9)*$B79+SQRT(1-$C$9)*AJ79&lt;_xlfn.NORM.S.INV($C$6),1,0)</x:f>
        <x:v>0</x:v>
      </x:c>
      <x:c r="BF79" s="34" t="n">
        <x:f>IF(SQRT($C$9)*$B79+SQRT(1-$C$9)*AK79&lt;_xlfn.NORM.S.INV($C$6),1,0)</x:f>
        <x:v>0</x:v>
      </x:c>
      <x:c r="BG79" s="34"/>
      <x:c r="BH79" s="34"/>
      <x:c r="BI79" s="34" t="n">
        <x:f>$B$11*(($A$1061)*$C79/$B$12*$B$7+(1-$A$1061)*$D79/$B$12*$C$7)</x:f>
        <x:v>0</x:v>
      </x:c>
      <x:c r="BJ79" s="34" t="n">
        <x:f>$B$11*(($A$1062)*$C79/$B$12*$B$7+(1-$A$1062)*$D79/$B$12*$C$7)</x:f>
        <x:v>0</x:v>
      </x:c>
      <x:c r="BK79" s="34" t="n">
        <x:f>$B$11*(($A$1063)*$C79/$B$12*$B$7+(1-$A$1063)*$D79/$B$12*$C$7)</x:f>
        <x:v>0</x:v>
      </x:c>
      <x:c r="BL79" s="34" t="n">
        <x:f>$B$11*(($A$1064)*$C79/$B$12*$B$7+(1-$A$1064)*$D79/$B$12*$C$7)</x:f>
        <x:v>0</x:v>
      </x:c>
      <x:c r="BM79" s="34" t="n">
        <x:f>$B$11*(($A$1065)*$C79/$B$12*$B$7+(1-$A$1065)*$D79/$B$12*$C$7)</x:f>
        <x:v>0</x:v>
      </x:c>
      <x:c r="BN79" s="34" t="n">
        <x:f>$B$11*(($A$1066)*$C79/$B$12*$B$7+(1-$A$1066)*$D79/$B$12*$C$7)</x:f>
        <x:v>0</x:v>
      </x:c>
      <x:c r="BO79" s="34" t="n">
        <x:f>$B$11*(($A$1067)*$C79/$B$12*$B$7+(1-$A$1067)*$D79/$B$12*$C$7)</x:f>
        <x:v>0</x:v>
      </x:c>
      <x:c r="BP79" s="34" t="n">
        <x:f>$B$11*(($A$1068)*$C79/$B$12*$B$7+(1-$A$1068)*$D79/$B$12*$C$7)</x:f>
        <x:v>0</x:v>
      </x:c>
      <x:c r="BQ79" s="34" t="n">
        <x:f>$B$11*(($A$1069)*$C79/$B$12*$B$7+(1-$A$1069)*$D79/$B$12*$C$7)</x:f>
        <x:v>0</x:v>
      </x:c>
      <x:c r="BR79" s="34" t="n">
        <x:f>$B$11*(($A$1070)*$C79/$B$12*$B$7+(1-$A$1070)*$D79/$B$12*$C$7)</x:f>
        <x:v>0</x:v>
      </x:c>
      <x:c r="BS79" s="34" t="n">
        <x:f>$B$11*(($A$1071)*$C79/$B$12*$B$7+(1-$A$1071)*$D79/$B$12*$C$7)</x:f>
        <x:v>0</x:v>
      </x:c>
      <x:c r="BT79" s="34" t="n">
        <x:f>$B$11*(($A$1072)*$C79/$B$12*$B$7+(1-$A$1072)*$D79/$B$12*$C$7)</x:f>
        <x:v>0</x:v>
      </x:c>
      <x:c r="BU79" s="34" t="n">
        <x:f>$B$11*(($A$1073)*$C79/$B$12*$B$7+(1-$A$1073)*$D79/$B$12*$C$7)</x:f>
        <x:v>0</x:v>
      </x:c>
      <x:c r="BV79" s="34" t="n">
        <x:f>$B$11*(($A$1074)*$C79/$B$12*$B$7+(1-$A$1074)*$D79/$B$12*$C$7)</x:f>
        <x:v>0</x:v>
      </x:c>
      <x:c r="BW79" s="34" t="n">
        <x:f>$B$11*(($A$1075)*$C79/$B$12*$B$7+(1-$A$1075)*$D79/$B$12*$C$7)</x:f>
        <x:v>0</x:v>
      </x:c>
      <x:c r="BX79" s="34" t="n">
        <x:f>$B$11*(($A$1076)*$C79/$B$12*$B$7+(1-$A$1076)*$D79/$B$12*$C$7)</x:f>
        <x:v>0</x:v>
      </x:c>
      <x:c r="BY79" s="34" t="n">
        <x:f>$B$11*(($A$1077)*$C79/$B$12*$B$7+(1-$A$1077)*$D79/$B$12*$C$7)</x:f>
        <x:v>0</x:v>
      </x:c>
      <x:c r="BZ79" s="34" t="n">
        <x:f>$B$11*(($A$1078)*$C79/$B$12*$B$7+(1-$A$1078)*$D79/$B$12*$C$7)</x:f>
        <x:v>0</x:v>
      </x:c>
      <x:c r="CA79" s="34" t="n">
        <x:f>$B$11*(($A$1079)*$C79/$B$12*$B$7+(1-$A$1079)*$D79/$B$12*$C$7)</x:f>
        <x:v>0</x:v>
      </x:c>
      <x:c r="CB79" s="34" t="n">
        <x:f>$B$11*(($A$1080)*$C79/$B$12*$B$7+(1-$A$1080)*$D79/$B$12*$C$7)</x:f>
        <x:v>0</x:v>
      </x:c>
      <x:c r="CC79" s="34" t="n">
        <x:f>$B$11*(($A$1081)*$C79/$B$12*$B$7+(1-$A$1081)*$D79/$B$12*$C$7)</x:f>
        <x:v>0</x:v>
      </x:c>
    </x:row>
    <x:row r="80">
      <x:c r="A80" s="34" t="n">
        <x:v>56</x:v>
      </x:c>
      <x:c r="B80" s="39" t="n">
        <x:v>-0.1159104290100107</x:v>
      </x:c>
      <x:c r="C80" s="1" t="n">
        <x:f>SUM(AM80:AV80)</x:f>
        <x:v>0</x:v>
      </x:c>
      <x:c r="D80" s="1" t="n">
        <x:f>SUM(AW80:BF80)</x:f>
        <x:v>1</x:v>
      </x:c>
      <x:c r="E80" s="17" t="n">
        <x:f>(1-C80/$B$12)*$B$8-C80/$B$12*$B$7</x:f>
        <x:v>0.05</x:v>
      </x:c>
      <x:c r="F80" s="17" t="n">
        <x:f>(1-D80/$B$12)*$C$8-D80/$B$12*$C$7</x:f>
        <x:v>0.021000000000000005</x:v>
      </x:c>
      <x:c r="G80" s="32" t="n">
        <x:f>$B$11*($B$10*C80/$B$12*$B$7+(1-$B$10)*D80/$B$12*$C$7)</x:f>
        <x:v>300</x:v>
      </x:c>
      <x:c r="H80" s="17" t="n">
        <x:f>$B$10*E80+(1-$B$10)*F80</x:f>
        <x:v>0.035500000000000004</x:v>
      </x:c>
      <x:c r="I80" s="34"/>
      <x:c r="J80" s="34"/>
      <x:c r="K80" s="34"/>
      <x:c r="L80" s="34"/>
      <x:c r="M80" s="34"/>
      <x:c r="N80" s="34"/>
      <x:c r="O80" s="34"/>
      <x:c r="P80" s="34"/>
      <x:c r="Q80" s="34"/>
      <x:c r="R80" s="39" t="n">
        <x:v>-0.46859107879965695</x:v>
      </x:c>
      <x:c r="S80" s="39" t="n">
        <x:v>-0.7980395503881488</x:v>
      </x:c>
      <x:c r="T80" s="39" t="n">
        <x:v>-0.383307349511605</x:v>
      </x:c>
      <x:c r="U80" s="39" t="n">
        <x:v>-0.793833387394727</x:v>
      </x:c>
      <x:c r="V80" s="39" t="n">
        <x:v>0.48235209903874093</x:v>
      </x:c>
      <x:c r="W80" s="39" t="n">
        <x:v>-0.5797706366355705</x:v>
      </x:c>
      <x:c r="X80" s="39" t="n">
        <x:v>1.6456703134808566</x:v>
      </x:c>
      <x:c r="Y80" s="39" t="n">
        <x:v>0.8130628390910549</x:v>
      </x:c>
      <x:c r="Z80" s="39" t="n">
        <x:v>-0.2572035798975917</x:v>
      </x:c>
      <x:c r="AA80" s="39" t="n">
        <x:v>-1.638922417165878</x:v>
      </x:c>
      <x:c r="AB80" s="39" t="n">
        <x:v>-2.3543964906068555</x:v>
      </x:c>
      <x:c r="AC80" s="39" t="n">
        <x:v>-0.3024072624045949</x:v>
      </x:c>
      <x:c r="AD80" s="39" t="n">
        <x:v>-1.2995012068798082</x:v>
      </x:c>
      <x:c r="AE80" s="39" t="n">
        <x:v>1.1031429063305562</x:v>
      </x:c>
      <x:c r="AF80" s="39" t="n">
        <x:v>-0.9179152625151129</x:v>
      </x:c>
      <x:c r="AG80" s="39" t="n">
        <x:v>0.7269430575384268</x:v>
      </x:c>
      <x:c r="AH80" s="39" t="n">
        <x:v>-0.05868899635987302</x:v>
      </x:c>
      <x:c r="AI80" s="39" t="n">
        <x:v>-0.6485184679739752</x:v>
      </x:c>
      <x:c r="AJ80" s="39" t="n">
        <x:v>1.970434723083249</x:v>
      </x:c>
      <x:c r="AK80" s="39" t="n">
        <x:v>1.6810096773541228</x:v>
      </x:c>
      <x:c r="AL80" s="34"/>
      <x:c r="AM80" s="34" t="n">
        <x:f>IF(SQRT($B$9)*$B80+SQRT(1-$B$9)*R80&lt;_xlfn.NORM.S.INV($B$6),1,0)</x:f>
        <x:v>0</x:v>
      </x:c>
      <x:c r="AN80" s="34" t="n">
        <x:f>IF(SQRT($B$9)*$B80+SQRT(1-$B$9)*S80&lt;_xlfn.NORM.S.INV($B$6),1,0)</x:f>
        <x:v>0</x:v>
      </x:c>
      <x:c r="AO80" s="34" t="n">
        <x:f>IF(SQRT($B$9)*$B80+SQRT(1-$B$9)*T80&lt;_xlfn.NORM.S.INV($B$6),1,0)</x:f>
        <x:v>0</x:v>
      </x:c>
      <x:c r="AP80" s="34" t="n">
        <x:f>IF(SQRT($B$9)*$B80+SQRT(1-$B$9)*U80&lt;_xlfn.NORM.S.INV($B$6),1,0)</x:f>
        <x:v>0</x:v>
      </x:c>
      <x:c r="AQ80" s="34" t="n">
        <x:f>IF(SQRT($B$9)*$B80+SQRT(1-$B$9)*V80&lt;_xlfn.NORM.S.INV($B$6),1,0)</x:f>
        <x:v>0</x:v>
      </x:c>
      <x:c r="AR80" s="34" t="n">
        <x:f>IF(SQRT($B$9)*$B80+SQRT(1-$B$9)*W80&lt;_xlfn.NORM.S.INV($B$6),1,0)</x:f>
        <x:v>0</x:v>
      </x:c>
      <x:c r="AS80" s="34" t="n">
        <x:f>IF(SQRT($B$9)*$B80+SQRT(1-$B$9)*X80&lt;_xlfn.NORM.S.INV($B$6),1,0)</x:f>
        <x:v>0</x:v>
      </x:c>
      <x:c r="AT80" s="34" t="n">
        <x:f>IF(SQRT($B$9)*$B80+SQRT(1-$B$9)*Y80&lt;_xlfn.NORM.S.INV($B$6),1,0)</x:f>
        <x:v>0</x:v>
      </x:c>
      <x:c r="AU80" s="34" t="n">
        <x:f>IF(SQRT($B$9)*$B80+SQRT(1-$B$9)*Z80&lt;_xlfn.NORM.S.INV($B$6),1,0)</x:f>
        <x:v>0</x:v>
      </x:c>
      <x:c r="AV80" s="34" t="n">
        <x:f>IF(SQRT($B$9)*$B80+SQRT(1-$B$9)*AA80&lt;_xlfn.NORM.S.INV($B$6),1,0)</x:f>
        <x:v>0</x:v>
      </x:c>
      <x:c r="AW80" s="34" t="n">
        <x:f>IF(SQRT($C$9)*$B80+SQRT(1-$C$9)*AB80&lt;_xlfn.NORM.S.INV($C$6),1,0)</x:f>
        <x:v>1</x:v>
      </x:c>
      <x:c r="AX80" s="34" t="n">
        <x:f>IF(SQRT($C$9)*$B80+SQRT(1-$C$9)*AC80&lt;_xlfn.NORM.S.INV($C$6),1,0)</x:f>
        <x:v>0</x:v>
      </x:c>
      <x:c r="AY80" s="34" t="n">
        <x:f>IF(SQRT($C$9)*$B80+SQRT(1-$C$9)*AD80&lt;_xlfn.NORM.S.INV($C$6),1,0)</x:f>
        <x:v>0</x:v>
      </x:c>
      <x:c r="AZ80" s="34" t="n">
        <x:f>IF(SQRT($C$9)*$B80+SQRT(1-$C$9)*AE80&lt;_xlfn.NORM.S.INV($C$6),1,0)</x:f>
        <x:v>0</x:v>
      </x:c>
      <x:c r="BA80" s="34" t="n">
        <x:f>IF(SQRT($C$9)*$B80+SQRT(1-$C$9)*AF80&lt;_xlfn.NORM.S.INV($C$6),1,0)</x:f>
        <x:v>0</x:v>
      </x:c>
      <x:c r="BB80" s="34" t="n">
        <x:f>IF(SQRT($C$9)*$B80+SQRT(1-$C$9)*AG80&lt;_xlfn.NORM.S.INV($C$6),1,0)</x:f>
        <x:v>0</x:v>
      </x:c>
      <x:c r="BC80" s="34" t="n">
        <x:f>IF(SQRT($C$9)*$B80+SQRT(1-$C$9)*AH80&lt;_xlfn.NORM.S.INV($C$6),1,0)</x:f>
        <x:v>0</x:v>
      </x:c>
      <x:c r="BD80" s="34" t="n">
        <x:f>IF(SQRT($C$9)*$B80+SQRT(1-$C$9)*AI80&lt;_xlfn.NORM.S.INV($C$6),1,0)</x:f>
        <x:v>0</x:v>
      </x:c>
      <x:c r="BE80" s="34" t="n">
        <x:f>IF(SQRT($C$9)*$B80+SQRT(1-$C$9)*AJ80&lt;_xlfn.NORM.S.INV($C$6),1,0)</x:f>
        <x:v>0</x:v>
      </x:c>
      <x:c r="BF80" s="34" t="n">
        <x:f>IF(SQRT($C$9)*$B80+SQRT(1-$C$9)*AK80&lt;_xlfn.NORM.S.INV($C$6),1,0)</x:f>
        <x:v>0</x:v>
      </x:c>
      <x:c r="BG80" s="34"/>
      <x:c r="BH80" s="34"/>
      <x:c r="BI80" s="34" t="n">
        <x:f>$B$11*(($A$1061)*$C80/$B$12*$B$7+(1-$A$1061)*$D80/$B$12*$C$7)</x:f>
        <x:v>600</x:v>
      </x:c>
      <x:c r="BJ80" s="34" t="n">
        <x:f>$B$11*(($A$1062)*$C80/$B$12*$B$7+(1-$A$1062)*$D80/$B$12*$C$7)</x:f>
        <x:v>570</x:v>
      </x:c>
      <x:c r="BK80" s="34" t="n">
        <x:f>$B$11*(($A$1063)*$C80/$B$12*$B$7+(1-$A$1063)*$D80/$B$12*$C$7)</x:f>
        <x:v>540</x:v>
      </x:c>
      <x:c r="BL80" s="34" t="n">
        <x:f>$B$11*(($A$1064)*$C80/$B$12*$B$7+(1-$A$1064)*$D80/$B$12*$C$7)</x:f>
        <x:v>509.99999999999994</x:v>
      </x:c>
      <x:c r="BM80" s="34" t="n">
        <x:f>$B$11*(($A$1065)*$C80/$B$12*$B$7+(1-$A$1065)*$D80/$B$12*$C$7)</x:f>
        <x:v>480</x:v>
      </x:c>
      <x:c r="BN80" s="34" t="n">
        <x:f>$B$11*(($A$1066)*$C80/$B$12*$B$7+(1-$A$1066)*$D80/$B$12*$C$7)</x:f>
        <x:v>450</x:v>
      </x:c>
      <x:c r="BO80" s="34" t="n">
        <x:f>$B$11*(($A$1067)*$C80/$B$12*$B$7+(1-$A$1067)*$D80/$B$12*$C$7)</x:f>
        <x:v>419.99999999999994</x:v>
      </x:c>
      <x:c r="BP80" s="34" t="n">
        <x:f>$B$11*(($A$1068)*$C80/$B$12*$B$7+(1-$A$1068)*$D80/$B$12*$C$7)</x:f>
        <x:v>390</x:v>
      </x:c>
      <x:c r="BQ80" s="34" t="n">
        <x:f>$B$11*(($A$1069)*$C80/$B$12*$B$7+(1-$A$1069)*$D80/$B$12*$C$7)</x:f>
        <x:v>360</x:v>
      </x:c>
      <x:c r="BR80" s="34" t="n">
        <x:f>$B$11*(($A$1070)*$C80/$B$12*$B$7+(1-$A$1070)*$D80/$B$12*$C$7)</x:f>
        <x:v>330</x:v>
      </x:c>
      <x:c r="BS80" s="34" t="n">
        <x:f>$B$11*(($A$1071)*$C80/$B$12*$B$7+(1-$A$1071)*$D80/$B$12*$C$7)</x:f>
        <x:v>300</x:v>
      </x:c>
      <x:c r="BT80" s="34" t="n">
        <x:f>$B$11*(($A$1072)*$C80/$B$12*$B$7+(1-$A$1072)*$D80/$B$12*$C$7)</x:f>
        <x:v>270</x:v>
      </x:c>
      <x:c r="BU80" s="34" t="n">
        <x:f>$B$11*(($A$1073)*$C80/$B$12*$B$7+(1-$A$1073)*$D80/$B$12*$C$7)</x:f>
        <x:v>240</x:v>
      </x:c>
      <x:c r="BV80" s="34" t="n">
        <x:f>$B$11*(($A$1074)*$C80/$B$12*$B$7+(1-$A$1074)*$D80/$B$12*$C$7)</x:f>
        <x:v>209.99999999999997</x:v>
      </x:c>
      <x:c r="BW80" s="34" t="n">
        <x:f>$B$11*(($A$1075)*$C80/$B$12*$B$7+(1-$A$1075)*$D80/$B$12*$C$7)</x:f>
        <x:v>180.00000000000003</x:v>
      </x:c>
      <x:c r="BX80" s="34" t="n">
        <x:f>$B$11*(($A$1076)*$C80/$B$12*$B$7+(1-$A$1076)*$D80/$B$12*$C$7)</x:f>
        <x:v>150</x:v>
      </x:c>
      <x:c r="BY80" s="34" t="n">
        <x:f>$B$11*(($A$1077)*$C80/$B$12*$B$7+(1-$A$1077)*$D80/$B$12*$C$7)</x:f>
        <x:v>119.99999999999999</x:v>
      </x:c>
      <x:c r="BZ80" s="34" t="n">
        <x:f>$B$11*(($A$1078)*$C80/$B$12*$B$7+(1-$A$1078)*$D80/$B$12*$C$7)</x:f>
        <x:v>90.00000000000001</x:v>
      </x:c>
      <x:c r="CA80" s="34" t="n">
        <x:f>$B$11*(($A$1079)*$C80/$B$12*$B$7+(1-$A$1079)*$D80/$B$12*$C$7)</x:f>
        <x:v>59.99999999999999</x:v>
      </x:c>
      <x:c r="CB80" s="34" t="n">
        <x:f>$B$11*(($A$1080)*$C80/$B$12*$B$7+(1-$A$1080)*$D80/$B$12*$C$7)</x:f>
        <x:v>30.00000000000003</x:v>
      </x:c>
      <x:c r="CC80" s="34" t="n">
        <x:f>$B$11*(($A$1081)*$C80/$B$12*$B$7+(1-$A$1081)*$D80/$B$12*$C$7)</x:f>
        <x:v>0</x:v>
      </x:c>
    </x:row>
    <x:row r="81">
      <x:c r="A81" s="34" t="n">
        <x:v>57</x:v>
      </x:c>
      <x:c r="B81" s="39" t="n">
        <x:v>-1.2516301848513376</x:v>
      </x:c>
      <x:c r="C81" s="1" t="n">
        <x:f>SUM(AM81:AV81)</x:f>
        <x:v>1</x:v>
      </x:c>
      <x:c r="D81" s="1" t="n">
        <x:f>SUM(AW81:BF81)</x:f>
        <x:v>1</x:v>
      </x:c>
      <x:c r="E81" s="17" t="n">
        <x:f>(1-C81/$B$12)*$B$8-C81/$B$12*$B$7</x:f>
        <x:v>0.0049999999999999975</x:v>
      </x:c>
      <x:c r="F81" s="17" t="n">
        <x:f>(1-D81/$B$12)*$C$8-D81/$B$12*$C$7</x:f>
        <x:v>0.021000000000000005</x:v>
      </x:c>
      <x:c r="G81" s="32" t="n">
        <x:f>$B$11*($B$10*C81/$B$12*$B$7+(1-$B$10)*D81/$B$12*$C$7)</x:f>
        <x:v>500</x:v>
      </x:c>
      <x:c r="H81" s="17" t="n">
        <x:f>$B$10*E81+(1-$B$10)*F81</x:f>
        <x:v>0.013000000000000001</x:v>
      </x:c>
      <x:c r="I81" s="34"/>
      <x:c r="J81" s="34"/>
      <x:c r="K81" s="34"/>
      <x:c r="L81" s="34"/>
      <x:c r="M81" s="34"/>
      <x:c r="N81" s="34"/>
      <x:c r="O81" s="34"/>
      <x:c r="P81" s="34"/>
      <x:c r="Q81" s="34"/>
      <x:c r="R81" s="39" t="n">
        <x:v>-0.25131458088368475</x:v>
      </x:c>
      <x:c r="S81" s="39" t="n">
        <x:v>-1.354714142767336</x:v>
      </x:c>
      <x:c r="T81" s="39" t="n">
        <x:v>-0.5294756680429586</x:v>
      </x:c>
      <x:c r="U81" s="39" t="n">
        <x:v>1.3881669981636209</x:v>
      </x:c>
      <x:c r="V81" s="39" t="n">
        <x:v>0.9914963348240013</x:v>
      </x:c>
      <x:c r="W81" s="39" t="n">
        <x:v>0.11438380249992407</x:v>
      </x:c>
      <x:c r="X81" s="39" t="n">
        <x:v>-0.836933506520016</x:v>
      </x:c>
      <x:c r="Y81" s="39" t="n">
        <x:v>-0.7513899755237837</x:v>
      </x:c>
      <x:c r="Z81" s="39" t="n">
        <x:v>-0.5920813915438177</x:v>
      </x:c>
      <x:c r="AA81" s="39" t="n">
        <x:v>-2.437883261865205</x:v>
      </x:c>
      <x:c r="AB81" s="39" t="n">
        <x:v>0.22676677012809268</x:v>
      </x:c>
      <x:c r="AC81" s="39" t="n">
        <x:v>-0.7977918463921991</x:v>
      </x:c>
      <x:c r="AD81" s="39" t="n">
        <x:v>-1.0689920605537584</x:v>
      </x:c>
      <x:c r="AE81" s="39" t="n">
        <x:v>0.2682176066204111</x:v>
      </x:c>
      <x:c r="AF81" s="39" t="n">
        <x:v>0.2319735084407994</x:v>
      </x:c>
      <x:c r="AG81" s="39" t="n">
        <x:v>-0.772212538252256</x:v>
      </x:c>
      <x:c r="AH81" s="39" t="n">
        <x:v>-0.5399590015602295</x:v>
      </x:c>
      <x:c r="AI81" s="39" t="n">
        <x:v>0.4916117454406881</x:v>
      </x:c>
      <x:c r="AJ81" s="39" t="n">
        <x:v>0.1373794970633069</x:v>
      </x:c>
      <x:c r="AK81" s="39" t="n">
        <x:v>-1.5980727585667966</x:v>
      </x:c>
      <x:c r="AL81" s="34"/>
      <x:c r="AM81" s="34" t="n">
        <x:f>IF(SQRT($B$9)*$B81+SQRT(1-$B$9)*R81&lt;_xlfn.NORM.S.INV($B$6),1,0)</x:f>
        <x:v>0</x:v>
      </x:c>
      <x:c r="AN81" s="34" t="n">
        <x:f>IF(SQRT($B$9)*$B81+SQRT(1-$B$9)*S81&lt;_xlfn.NORM.S.INV($B$6),1,0)</x:f>
        <x:v>0</x:v>
      </x:c>
      <x:c r="AO81" s="34" t="n">
        <x:f>IF(SQRT($B$9)*$B81+SQRT(1-$B$9)*T81&lt;_xlfn.NORM.S.INV($B$6),1,0)</x:f>
        <x:v>0</x:v>
      </x:c>
      <x:c r="AP81" s="34" t="n">
        <x:f>IF(SQRT($B$9)*$B81+SQRT(1-$B$9)*U81&lt;_xlfn.NORM.S.INV($B$6),1,0)</x:f>
        <x:v>0</x:v>
      </x:c>
      <x:c r="AQ81" s="34" t="n">
        <x:f>IF(SQRT($B$9)*$B81+SQRT(1-$B$9)*V81&lt;_xlfn.NORM.S.INV($B$6),1,0)</x:f>
        <x:v>0</x:v>
      </x:c>
      <x:c r="AR81" s="34" t="n">
        <x:f>IF(SQRT($B$9)*$B81+SQRT(1-$B$9)*W81&lt;_xlfn.NORM.S.INV($B$6),1,0)</x:f>
        <x:v>0</x:v>
      </x:c>
      <x:c r="AS81" s="34" t="n">
        <x:f>IF(SQRT($B$9)*$B81+SQRT(1-$B$9)*X81&lt;_xlfn.NORM.S.INV($B$6),1,0)</x:f>
        <x:v>0</x:v>
      </x:c>
      <x:c r="AT81" s="34" t="n">
        <x:f>IF(SQRT($B$9)*$B81+SQRT(1-$B$9)*Y81&lt;_xlfn.NORM.S.INV($B$6),1,0)</x:f>
        <x:v>0</x:v>
      </x:c>
      <x:c r="AU81" s="34" t="n">
        <x:f>IF(SQRT($B$9)*$B81+SQRT(1-$B$9)*Z81&lt;_xlfn.NORM.S.INV($B$6),1,0)</x:f>
        <x:v>0</x:v>
      </x:c>
      <x:c r="AV81" s="34" t="n">
        <x:f>IF(SQRT($B$9)*$B81+SQRT(1-$B$9)*AA81&lt;_xlfn.NORM.S.INV($B$6),1,0)</x:f>
        <x:v>1</x:v>
      </x:c>
      <x:c r="AW81" s="34" t="n">
        <x:f>IF(SQRT($C$9)*$B81+SQRT(1-$C$9)*AB81&lt;_xlfn.NORM.S.INV($C$6),1,0)</x:f>
        <x:v>0</x:v>
      </x:c>
      <x:c r="AX81" s="34" t="n">
        <x:f>IF(SQRT($C$9)*$B81+SQRT(1-$C$9)*AC81&lt;_xlfn.NORM.S.INV($C$6),1,0)</x:f>
        <x:v>0</x:v>
      </x:c>
      <x:c r="AY81" s="34" t="n">
        <x:f>IF(SQRT($C$9)*$B81+SQRT(1-$C$9)*AD81&lt;_xlfn.NORM.S.INV($C$6),1,0)</x:f>
        <x:v>0</x:v>
      </x:c>
      <x:c r="AZ81" s="34" t="n">
        <x:f>IF(SQRT($C$9)*$B81+SQRT(1-$C$9)*AE81&lt;_xlfn.NORM.S.INV($C$6),1,0)</x:f>
        <x:v>0</x:v>
      </x:c>
      <x:c r="BA81" s="34" t="n">
        <x:f>IF(SQRT($C$9)*$B81+SQRT(1-$C$9)*AF81&lt;_xlfn.NORM.S.INV($C$6),1,0)</x:f>
        <x:v>0</x:v>
      </x:c>
      <x:c r="BB81" s="34" t="n">
        <x:f>IF(SQRT($C$9)*$B81+SQRT(1-$C$9)*AG81&lt;_xlfn.NORM.S.INV($C$6),1,0)</x:f>
        <x:v>0</x:v>
      </x:c>
      <x:c r="BC81" s="34" t="n">
        <x:f>IF(SQRT($C$9)*$B81+SQRT(1-$C$9)*AH81&lt;_xlfn.NORM.S.INV($C$6),1,0)</x:f>
        <x:v>0</x:v>
      </x:c>
      <x:c r="BD81" s="34" t="n">
        <x:f>IF(SQRT($C$9)*$B81+SQRT(1-$C$9)*AI81&lt;_xlfn.NORM.S.INV($C$6),1,0)</x:f>
        <x:v>0</x:v>
      </x:c>
      <x:c r="BE81" s="34" t="n">
        <x:f>IF(SQRT($C$9)*$B81+SQRT(1-$C$9)*AJ81&lt;_xlfn.NORM.S.INV($C$6),1,0)</x:f>
        <x:v>0</x:v>
      </x:c>
      <x:c r="BF81" s="34" t="n">
        <x:f>IF(SQRT($C$9)*$B81+SQRT(1-$C$9)*AK81&lt;_xlfn.NORM.S.INV($C$6),1,0)</x:f>
        <x:v>1</x:v>
      </x:c>
      <x:c r="BG81" s="34"/>
      <x:c r="BH81" s="34"/>
      <x:c r="BI81" s="34" t="n">
        <x:f>$B$11*(($A$1061)*$C81/$B$12*$B$7+(1-$A$1061)*$D81/$B$12*$C$7)</x:f>
        <x:v>600</x:v>
      </x:c>
      <x:c r="BJ81" s="34" t="n">
        <x:f>$B$11*(($A$1062)*$C81/$B$12*$B$7+(1-$A$1062)*$D81/$B$12*$C$7)</x:f>
        <x:v>590</x:v>
      </x:c>
      <x:c r="BK81" s="34" t="n">
        <x:f>$B$11*(($A$1063)*$C81/$B$12*$B$7+(1-$A$1063)*$D81/$B$12*$C$7)</x:f>
        <x:v>580</x:v>
      </x:c>
      <x:c r="BL81" s="34" t="n">
        <x:f>$B$11*(($A$1064)*$C81/$B$12*$B$7+(1-$A$1064)*$D81/$B$12*$C$7)</x:f>
        <x:v>570</x:v>
      </x:c>
      <x:c r="BM81" s="34" t="n">
        <x:f>$B$11*(($A$1065)*$C81/$B$12*$B$7+(1-$A$1065)*$D81/$B$12*$C$7)</x:f>
        <x:v>560</x:v>
      </x:c>
      <x:c r="BN81" s="34" t="n">
        <x:f>$B$11*(($A$1066)*$C81/$B$12*$B$7+(1-$A$1066)*$D81/$B$12*$C$7)</x:f>
        <x:v>550</x:v>
      </x:c>
      <x:c r="BO81" s="34" t="n">
        <x:f>$B$11*(($A$1067)*$C81/$B$12*$B$7+(1-$A$1067)*$D81/$B$12*$C$7)</x:f>
        <x:v>539.9999999999999</x:v>
      </x:c>
      <x:c r="BP81" s="34" t="n">
        <x:f>$B$11*(($A$1068)*$C81/$B$12*$B$7+(1-$A$1068)*$D81/$B$12*$C$7)</x:f>
        <x:v>530</x:v>
      </x:c>
      <x:c r="BQ81" s="34" t="n">
        <x:f>$B$11*(($A$1069)*$C81/$B$12*$B$7+(1-$A$1069)*$D81/$B$12*$C$7)</x:f>
        <x:v>520</x:v>
      </x:c>
      <x:c r="BR81" s="34" t="n">
        <x:f>$B$11*(($A$1070)*$C81/$B$12*$B$7+(1-$A$1070)*$D81/$B$12*$C$7)</x:f>
        <x:v>510.00000000000006</x:v>
      </x:c>
      <x:c r="BS81" s="34" t="n">
        <x:f>$B$11*(($A$1071)*$C81/$B$12*$B$7+(1-$A$1071)*$D81/$B$12*$C$7)</x:f>
        <x:v>500</x:v>
      </x:c>
      <x:c r="BT81" s="34" t="n">
        <x:f>$B$11*(($A$1072)*$C81/$B$12*$B$7+(1-$A$1072)*$D81/$B$12*$C$7)</x:f>
        <x:v>490</x:v>
      </x:c>
      <x:c r="BU81" s="34" t="n">
        <x:f>$B$11*(($A$1073)*$C81/$B$12*$B$7+(1-$A$1073)*$D81/$B$12*$C$7)</x:f>
        <x:v>480</x:v>
      </x:c>
      <x:c r="BV81" s="34" t="n">
        <x:f>$B$11*(($A$1074)*$C81/$B$12*$B$7+(1-$A$1074)*$D81/$B$12*$C$7)</x:f>
        <x:v>470</x:v>
      </x:c>
      <x:c r="BW81" s="34" t="n">
        <x:f>$B$11*(($A$1075)*$C81/$B$12*$B$7+(1-$A$1075)*$D81/$B$12*$C$7)</x:f>
        <x:v>460</x:v>
      </x:c>
      <x:c r="BX81" s="34" t="n">
        <x:f>$B$11*(($A$1076)*$C81/$B$12*$B$7+(1-$A$1076)*$D81/$B$12*$C$7)</x:f>
        <x:v>450</x:v>
      </x:c>
      <x:c r="BY81" s="34" t="n">
        <x:f>$B$11*(($A$1077)*$C81/$B$12*$B$7+(1-$A$1077)*$D81/$B$12*$C$7)</x:f>
        <x:v>440</x:v>
      </x:c>
      <x:c r="BZ81" s="34" t="n">
        <x:f>$B$11*(($A$1078)*$C81/$B$12*$B$7+(1-$A$1078)*$D81/$B$12*$C$7)</x:f>
        <x:v>429.99999999999994</x:v>
      </x:c>
      <x:c r="CA81" s="34" t="n">
        <x:f>$B$11*(($A$1079)*$C81/$B$12*$B$7+(1-$A$1079)*$D81/$B$12*$C$7)</x:f>
        <x:v>419.99999999999994</x:v>
      </x:c>
      <x:c r="CB81" s="34" t="n">
        <x:f>$B$11*(($A$1080)*$C81/$B$12*$B$7+(1-$A$1080)*$D81/$B$12*$C$7)</x:f>
        <x:v>410.0000000000001</x:v>
      </x:c>
      <x:c r="CC81" s="34" t="n">
        <x:f>$B$11*(($A$1081)*$C81/$B$12*$B$7+(1-$A$1081)*$D81/$B$12*$C$7)</x:f>
        <x:v>400.00000000000006</x:v>
      </x:c>
    </x:row>
    <x:row r="82">
      <x:c r="A82" s="34" t="n">
        <x:v>58</x:v>
      </x:c>
      <x:c r="B82" s="39" t="n">
        <x:v>1.5559431002621713</x:v>
      </x:c>
      <x:c r="C82" s="1" t="n">
        <x:f>SUM(AM82:AV82)</x:f>
        <x:v>0</x:v>
      </x:c>
      <x:c r="D82" s="1" t="n">
        <x:f>SUM(AW82:BF82)</x:f>
        <x:v>0</x:v>
      </x:c>
      <x:c r="E82" s="17" t="n">
        <x:f>(1-C82/$B$12)*$B$8-C82/$B$12*$B$7</x:f>
        <x:v>0.05</x:v>
      </x:c>
      <x:c r="F82" s="17" t="n">
        <x:f>(1-D82/$B$12)*$C$8-D82/$B$12*$C$7</x:f>
        <x:v>0.09</x:v>
      </x:c>
      <x:c r="G82" s="32" t="n">
        <x:f>$B$11*($B$10*C82/$B$12*$B$7+(1-$B$10)*D82/$B$12*$C$7)</x:f>
        <x:v>0</x:v>
      </x:c>
      <x:c r="H82" s="17" t="n">
        <x:f>$B$10*E82+(1-$B$10)*F82</x:f>
        <x:v>0.07</x:v>
      </x:c>
      <x:c r="I82" s="34"/>
      <x:c r="J82" s="34"/>
      <x:c r="K82" s="34"/>
      <x:c r="L82" s="34"/>
      <x:c r="M82" s="34"/>
      <x:c r="N82" s="34"/>
      <x:c r="O82" s="34"/>
      <x:c r="P82" s="34"/>
      <x:c r="Q82" s="34"/>
      <x:c r="R82" s="39" t="n">
        <x:v>-0.7581472169901516</x:v>
      </x:c>
      <x:c r="S82" s="39" t="n">
        <x:v>-0.6470727687954081</x:v>
      </x:c>
      <x:c r="T82" s="39" t="n">
        <x:v>0.9889808590903303</x:v>
      </x:c>
      <x:c r="U82" s="39" t="n">
        <x:v>-1.0121647372753404</x:v>
      </x:c>
      <x:c r="V82" s="39" t="n">
        <x:v>-0.9757592573487724</x:v>
      </x:c>
      <x:c r="W82" s="39" t="n">
        <x:v>0.632294655785958</x:v>
      </x:c>
      <x:c r="X82" s="39" t="n">
        <x:v>-0.7162860434851757</x:v>
      </x:c>
      <x:c r="Y82" s="39" t="n">
        <x:v>-1.2177200499203769</x:v>
      </x:c>
      <x:c r="Z82" s="39" t="n">
        <x:v>-0.3632212271029235</x:v>
      </x:c>
      <x:c r="AA82" s="39" t="n">
        <x:v>0.7813386001593542</x:v>
      </x:c>
      <x:c r="AB82" s="39" t="n">
        <x:v>0.47114200787419697</x:v>
      </x:c>
      <x:c r="AC82" s="39" t="n">
        <x:v>-0.4028027902534004</x:v>
      </x:c>
      <x:c r="AD82" s="39" t="n">
        <x:v>-1.4838628993428131</x:v>
      </x:c>
      <x:c r="AE82" s="39" t="n">
        <x:v>1.4422622716545033</x:v>
      </x:c>
      <x:c r="AF82" s="39" t="n">
        <x:v>0.027646047825091134</x:v>
      </x:c>
      <x:c r="AG82" s="39" t="n">
        <x:v>-0.9508657183673931</x:v>
      </x:c>
      <x:c r="AH82" s="39" t="n">
        <x:v>0.5828440567701972</x:v>
      </x:c>
      <x:c r="AI82" s="39" t="n">
        <x:v>0.7457803154449925</x:v>
      </x:c>
      <x:c r="AJ82" s="39" t="n">
        <x:v>0.2979030316477038</x:v>
      </x:c>
      <x:c r="AK82" s="39" t="n">
        <x:v>-1.3492105570791741</x:v>
      </x:c>
      <x:c r="AL82" s="34"/>
      <x:c r="AM82" s="34" t="n">
        <x:f>IF(SQRT($B$9)*$B82+SQRT(1-$B$9)*R82&lt;_xlfn.NORM.S.INV($B$6),1,0)</x:f>
        <x:v>0</x:v>
      </x:c>
      <x:c r="AN82" s="34" t="n">
        <x:f>IF(SQRT($B$9)*$B82+SQRT(1-$B$9)*S82&lt;_xlfn.NORM.S.INV($B$6),1,0)</x:f>
        <x:v>0</x:v>
      </x:c>
      <x:c r="AO82" s="34" t="n">
        <x:f>IF(SQRT($B$9)*$B82+SQRT(1-$B$9)*T82&lt;_xlfn.NORM.S.INV($B$6),1,0)</x:f>
        <x:v>0</x:v>
      </x:c>
      <x:c r="AP82" s="34" t="n">
        <x:f>IF(SQRT($B$9)*$B82+SQRT(1-$B$9)*U82&lt;_xlfn.NORM.S.INV($B$6),1,0)</x:f>
        <x:v>0</x:v>
      </x:c>
      <x:c r="AQ82" s="34" t="n">
        <x:f>IF(SQRT($B$9)*$B82+SQRT(1-$B$9)*V82&lt;_xlfn.NORM.S.INV($B$6),1,0)</x:f>
        <x:v>0</x:v>
      </x:c>
      <x:c r="AR82" s="34" t="n">
        <x:f>IF(SQRT($B$9)*$B82+SQRT(1-$B$9)*W82&lt;_xlfn.NORM.S.INV($B$6),1,0)</x:f>
        <x:v>0</x:v>
      </x:c>
      <x:c r="AS82" s="34" t="n">
        <x:f>IF(SQRT($B$9)*$B82+SQRT(1-$B$9)*X82&lt;_xlfn.NORM.S.INV($B$6),1,0)</x:f>
        <x:v>0</x:v>
      </x:c>
      <x:c r="AT82" s="34" t="n">
        <x:f>IF(SQRT($B$9)*$B82+SQRT(1-$B$9)*Y82&lt;_xlfn.NORM.S.INV($B$6),1,0)</x:f>
        <x:v>0</x:v>
      </x:c>
      <x:c r="AU82" s="34" t="n">
        <x:f>IF(SQRT($B$9)*$B82+SQRT(1-$B$9)*Z82&lt;_xlfn.NORM.S.INV($B$6),1,0)</x:f>
        <x:v>0</x:v>
      </x:c>
      <x:c r="AV82" s="34" t="n">
        <x:f>IF(SQRT($B$9)*$B82+SQRT(1-$B$9)*AA82&lt;_xlfn.NORM.S.INV($B$6),1,0)</x:f>
        <x:v>0</x:v>
      </x:c>
      <x:c r="AW82" s="34" t="n">
        <x:f>IF(SQRT($C$9)*$B82+SQRT(1-$C$9)*AB82&lt;_xlfn.NORM.S.INV($C$6),1,0)</x:f>
        <x:v>0</x:v>
      </x:c>
      <x:c r="AX82" s="34" t="n">
        <x:f>IF(SQRT($C$9)*$B82+SQRT(1-$C$9)*AC82&lt;_xlfn.NORM.S.INV($C$6),1,0)</x:f>
        <x:v>0</x:v>
      </x:c>
      <x:c r="AY82" s="34" t="n">
        <x:f>IF(SQRT($C$9)*$B82+SQRT(1-$C$9)*AD82&lt;_xlfn.NORM.S.INV($C$6),1,0)</x:f>
        <x:v>0</x:v>
      </x:c>
      <x:c r="AZ82" s="34" t="n">
        <x:f>IF(SQRT($C$9)*$B82+SQRT(1-$C$9)*AE82&lt;_xlfn.NORM.S.INV($C$6),1,0)</x:f>
        <x:v>0</x:v>
      </x:c>
      <x:c r="BA82" s="34" t="n">
        <x:f>IF(SQRT($C$9)*$B82+SQRT(1-$C$9)*AF82&lt;_xlfn.NORM.S.INV($C$6),1,0)</x:f>
        <x:v>0</x:v>
      </x:c>
      <x:c r="BB82" s="34" t="n">
        <x:f>IF(SQRT($C$9)*$B82+SQRT(1-$C$9)*AG82&lt;_xlfn.NORM.S.INV($C$6),1,0)</x:f>
        <x:v>0</x:v>
      </x:c>
      <x:c r="BC82" s="34" t="n">
        <x:f>IF(SQRT($C$9)*$B82+SQRT(1-$C$9)*AH82&lt;_xlfn.NORM.S.INV($C$6),1,0)</x:f>
        <x:v>0</x:v>
      </x:c>
      <x:c r="BD82" s="34" t="n">
        <x:f>IF(SQRT($C$9)*$B82+SQRT(1-$C$9)*AI82&lt;_xlfn.NORM.S.INV($C$6),1,0)</x:f>
        <x:v>0</x:v>
      </x:c>
      <x:c r="BE82" s="34" t="n">
        <x:f>IF(SQRT($C$9)*$B82+SQRT(1-$C$9)*AJ82&lt;_xlfn.NORM.S.INV($C$6),1,0)</x:f>
        <x:v>0</x:v>
      </x:c>
      <x:c r="BF82" s="34" t="n">
        <x:f>IF(SQRT($C$9)*$B82+SQRT(1-$C$9)*AK82&lt;_xlfn.NORM.S.INV($C$6),1,0)</x:f>
        <x:v>0</x:v>
      </x:c>
      <x:c r="BG82" s="34"/>
      <x:c r="BH82" s="34"/>
      <x:c r="BI82" s="34" t="n">
        <x:f>$B$11*(($A$1061)*$C82/$B$12*$B$7+(1-$A$1061)*$D82/$B$12*$C$7)</x:f>
        <x:v>0</x:v>
      </x:c>
      <x:c r="BJ82" s="34" t="n">
        <x:f>$B$11*(($A$1062)*$C82/$B$12*$B$7+(1-$A$1062)*$D82/$B$12*$C$7)</x:f>
        <x:v>0</x:v>
      </x:c>
      <x:c r="BK82" s="34" t="n">
        <x:f>$B$11*(($A$1063)*$C82/$B$12*$B$7+(1-$A$1063)*$D82/$B$12*$C$7)</x:f>
        <x:v>0</x:v>
      </x:c>
      <x:c r="BL82" s="34" t="n">
        <x:f>$B$11*(($A$1064)*$C82/$B$12*$B$7+(1-$A$1064)*$D82/$B$12*$C$7)</x:f>
        <x:v>0</x:v>
      </x:c>
      <x:c r="BM82" s="34" t="n">
        <x:f>$B$11*(($A$1065)*$C82/$B$12*$B$7+(1-$A$1065)*$D82/$B$12*$C$7)</x:f>
        <x:v>0</x:v>
      </x:c>
      <x:c r="BN82" s="34" t="n">
        <x:f>$B$11*(($A$1066)*$C82/$B$12*$B$7+(1-$A$1066)*$D82/$B$12*$C$7)</x:f>
        <x:v>0</x:v>
      </x:c>
      <x:c r="BO82" s="34" t="n">
        <x:f>$B$11*(($A$1067)*$C82/$B$12*$B$7+(1-$A$1067)*$D82/$B$12*$C$7)</x:f>
        <x:v>0</x:v>
      </x:c>
      <x:c r="BP82" s="34" t="n">
        <x:f>$B$11*(($A$1068)*$C82/$B$12*$B$7+(1-$A$1068)*$D82/$B$12*$C$7)</x:f>
        <x:v>0</x:v>
      </x:c>
      <x:c r="BQ82" s="34" t="n">
        <x:f>$B$11*(($A$1069)*$C82/$B$12*$B$7+(1-$A$1069)*$D82/$B$12*$C$7)</x:f>
        <x:v>0</x:v>
      </x:c>
      <x:c r="BR82" s="34" t="n">
        <x:f>$B$11*(($A$1070)*$C82/$B$12*$B$7+(1-$A$1070)*$D82/$B$12*$C$7)</x:f>
        <x:v>0</x:v>
      </x:c>
      <x:c r="BS82" s="34" t="n">
        <x:f>$B$11*(($A$1071)*$C82/$B$12*$B$7+(1-$A$1071)*$D82/$B$12*$C$7)</x:f>
        <x:v>0</x:v>
      </x:c>
      <x:c r="BT82" s="34" t="n">
        <x:f>$B$11*(($A$1072)*$C82/$B$12*$B$7+(1-$A$1072)*$D82/$B$12*$C$7)</x:f>
        <x:v>0</x:v>
      </x:c>
      <x:c r="BU82" s="34" t="n">
        <x:f>$B$11*(($A$1073)*$C82/$B$12*$B$7+(1-$A$1073)*$D82/$B$12*$C$7)</x:f>
        <x:v>0</x:v>
      </x:c>
      <x:c r="BV82" s="34" t="n">
        <x:f>$B$11*(($A$1074)*$C82/$B$12*$B$7+(1-$A$1074)*$D82/$B$12*$C$7)</x:f>
        <x:v>0</x:v>
      </x:c>
      <x:c r="BW82" s="34" t="n">
        <x:f>$B$11*(($A$1075)*$C82/$B$12*$B$7+(1-$A$1075)*$D82/$B$12*$C$7)</x:f>
        <x:v>0</x:v>
      </x:c>
      <x:c r="BX82" s="34" t="n">
        <x:f>$B$11*(($A$1076)*$C82/$B$12*$B$7+(1-$A$1076)*$D82/$B$12*$C$7)</x:f>
        <x:v>0</x:v>
      </x:c>
      <x:c r="BY82" s="34" t="n">
        <x:f>$B$11*(($A$1077)*$C82/$B$12*$B$7+(1-$A$1077)*$D82/$B$12*$C$7)</x:f>
        <x:v>0</x:v>
      </x:c>
      <x:c r="BZ82" s="34" t="n">
        <x:f>$B$11*(($A$1078)*$C82/$B$12*$B$7+(1-$A$1078)*$D82/$B$12*$C$7)</x:f>
        <x:v>0</x:v>
      </x:c>
      <x:c r="CA82" s="34" t="n">
        <x:f>$B$11*(($A$1079)*$C82/$B$12*$B$7+(1-$A$1079)*$D82/$B$12*$C$7)</x:f>
        <x:v>0</x:v>
      </x:c>
      <x:c r="CB82" s="34" t="n">
        <x:f>$B$11*(($A$1080)*$C82/$B$12*$B$7+(1-$A$1080)*$D82/$B$12*$C$7)</x:f>
        <x:v>0</x:v>
      </x:c>
      <x:c r="CC82" s="34" t="n">
        <x:f>$B$11*(($A$1081)*$C82/$B$12*$B$7+(1-$A$1081)*$D82/$B$12*$C$7)</x:f>
        <x:v>0</x:v>
      </x:c>
    </x:row>
    <x:row r="83">
      <x:c r="A83" s="34" t="n">
        <x:v>59</x:v>
      </x:c>
      <x:c r="B83" s="39" t="n">
        <x:v>-1.0666149172342683</x:v>
      </x:c>
      <x:c r="C83" s="1" t="n">
        <x:f>SUM(AM83:AV83)</x:f>
        <x:v>1</x:v>
      </x:c>
      <x:c r="D83" s="1" t="n">
        <x:f>SUM(AW83:BF83)</x:f>
        <x:v>1</x:v>
      </x:c>
      <x:c r="E83" s="17" t="n">
        <x:f>(1-C83/$B$12)*$B$8-C83/$B$12*$B$7</x:f>
        <x:v>0.0049999999999999975</x:v>
      </x:c>
      <x:c r="F83" s="17" t="n">
        <x:f>(1-D83/$B$12)*$C$8-D83/$B$12*$C$7</x:f>
        <x:v>0.021000000000000005</x:v>
      </x:c>
      <x:c r="G83" s="32" t="n">
        <x:f>$B$11*($B$10*C83/$B$12*$B$7+(1-$B$10)*D83/$B$12*$C$7)</x:f>
        <x:v>500</x:v>
      </x:c>
      <x:c r="H83" s="17" t="n">
        <x:f>$B$10*E83+(1-$B$10)*F83</x:f>
        <x:v>0.013000000000000001</x:v>
      </x:c>
      <x:c r="I83" s="34"/>
      <x:c r="J83" s="34"/>
      <x:c r="K83" s="34"/>
      <x:c r="L83" s="34"/>
      <x:c r="M83" s="34"/>
      <x:c r="N83" s="34"/>
      <x:c r="O83" s="34"/>
      <x:c r="P83" s="34"/>
      <x:c r="Q83" s="34"/>
      <x:c r="R83" s="39" t="n">
        <x:v>-2.5539792437509585</x:v>
      </x:c>
      <x:c r="S83" s="39" t="n">
        <x:v>-0.3300682693681633</x:v>
      </x:c>
      <x:c r="T83" s="39" t="n">
        <x:v>-1.1269701378046506</x:v>
      </x:c>
      <x:c r="U83" s="39" t="n">
        <x:v>-0.9631958309055433</x:v>
      </x:c>
      <x:c r="V83" s="39" t="n">
        <x:v>1.8349217632885453</x:v>
      </x:c>
      <x:c r="W83" s="39" t="n">
        <x:v>-0.4872690054374059</x:v>
      </x:c>
      <x:c r="X83" s="39" t="n">
        <x:v>0.06495153004091156</x:v>
      </x:c>
      <x:c r="Y83" s="39" t="n">
        <x:v>-0.4729812513998405</x:v>
      </x:c>
      <x:c r="Z83" s="39" t="n">
        <x:v>0.22353052867799778</x:v>
      </x:c>
      <x:c r="AA83" s="39" t="n">
        <x:v>0.07584084657525082</x:v>
      </x:c>
      <x:c r="AB83" s="39" t="n">
        <x:v>0.2904900511412275</x:v>
      </x:c>
      <x:c r="AC83" s="39" t="n">
        <x:v>-1.4883793180775162</x:v>
      </x:c>
      <x:c r="AD83" s="39" t="n">
        <x:v>0.05610333398229456</x:v>
      </x:c>
      <x:c r="AE83" s="39" t="n">
        <x:v>2.3013209247743553</x:v>
      </x:c>
      <x:c r="AF83" s="39" t="n">
        <x:v>-0.2477862121879668</x:v>
      </x:c>
      <x:c r="AG83" s="39" t="n">
        <x:v>0.6352582274889349</x:v>
      </x:c>
      <x:c r="AH83" s="39" t="n">
        <x:v>0.5574187397993422</x:v>
      </x:c>
      <x:c r="AI83" s="39" t="n">
        <x:v>-0.0365279716193419</x:v>
      </x:c>
      <x:c r="AJ83" s="39" t="n">
        <x:v>0.5909246335240301</x:v>
      </x:c>
      <x:c r="AK83" s="39" t="n">
        <x:v>-0.07599432069531879</x:v>
      </x:c>
      <x:c r="AL83" s="34"/>
      <x:c r="AM83" s="34" t="n">
        <x:f>IF(SQRT($B$9)*$B83+SQRT(1-$B$9)*R83&lt;_xlfn.NORM.S.INV($B$6),1,0)</x:f>
        <x:v>1</x:v>
      </x:c>
      <x:c r="AN83" s="34" t="n">
        <x:f>IF(SQRT($B$9)*$B83+SQRT(1-$B$9)*S83&lt;_xlfn.NORM.S.INV($B$6),1,0)</x:f>
        <x:v>0</x:v>
      </x:c>
      <x:c r="AO83" s="34" t="n">
        <x:f>IF(SQRT($B$9)*$B83+SQRT(1-$B$9)*T83&lt;_xlfn.NORM.S.INV($B$6),1,0)</x:f>
        <x:v>0</x:v>
      </x:c>
      <x:c r="AP83" s="34" t="n">
        <x:f>IF(SQRT($B$9)*$B83+SQRT(1-$B$9)*U83&lt;_xlfn.NORM.S.INV($B$6),1,0)</x:f>
        <x:v>0</x:v>
      </x:c>
      <x:c r="AQ83" s="34" t="n">
        <x:f>IF(SQRT($B$9)*$B83+SQRT(1-$B$9)*V83&lt;_xlfn.NORM.S.INV($B$6),1,0)</x:f>
        <x:v>0</x:v>
      </x:c>
      <x:c r="AR83" s="34" t="n">
        <x:f>IF(SQRT($B$9)*$B83+SQRT(1-$B$9)*W83&lt;_xlfn.NORM.S.INV($B$6),1,0)</x:f>
        <x:v>0</x:v>
      </x:c>
      <x:c r="AS83" s="34" t="n">
        <x:f>IF(SQRT($B$9)*$B83+SQRT(1-$B$9)*X83&lt;_xlfn.NORM.S.INV($B$6),1,0)</x:f>
        <x:v>0</x:v>
      </x:c>
      <x:c r="AT83" s="34" t="n">
        <x:f>IF(SQRT($B$9)*$B83+SQRT(1-$B$9)*Y83&lt;_xlfn.NORM.S.INV($B$6),1,0)</x:f>
        <x:v>0</x:v>
      </x:c>
      <x:c r="AU83" s="34" t="n">
        <x:f>IF(SQRT($B$9)*$B83+SQRT(1-$B$9)*Z83&lt;_xlfn.NORM.S.INV($B$6),1,0)</x:f>
        <x:v>0</x:v>
      </x:c>
      <x:c r="AV83" s="34" t="n">
        <x:f>IF(SQRT($B$9)*$B83+SQRT(1-$B$9)*AA83&lt;_xlfn.NORM.S.INV($B$6),1,0)</x:f>
        <x:v>0</x:v>
      </x:c>
      <x:c r="AW83" s="34" t="n">
        <x:f>IF(SQRT($C$9)*$B83+SQRT(1-$C$9)*AB83&lt;_xlfn.NORM.S.INV($C$6),1,0)</x:f>
        <x:v>0</x:v>
      </x:c>
      <x:c r="AX83" s="34" t="n">
        <x:f>IF(SQRT($C$9)*$B83+SQRT(1-$C$9)*AC83&lt;_xlfn.NORM.S.INV($C$6),1,0)</x:f>
        <x:v>1</x:v>
      </x:c>
      <x:c r="AY83" s="34" t="n">
        <x:f>IF(SQRT($C$9)*$B83+SQRT(1-$C$9)*AD83&lt;_xlfn.NORM.S.INV($C$6),1,0)</x:f>
        <x:v>0</x:v>
      </x:c>
      <x:c r="AZ83" s="34" t="n">
        <x:f>IF(SQRT($C$9)*$B83+SQRT(1-$C$9)*AE83&lt;_xlfn.NORM.S.INV($C$6),1,0)</x:f>
        <x:v>0</x:v>
      </x:c>
      <x:c r="BA83" s="34" t="n">
        <x:f>IF(SQRT($C$9)*$B83+SQRT(1-$C$9)*AF83&lt;_xlfn.NORM.S.INV($C$6),1,0)</x:f>
        <x:v>0</x:v>
      </x:c>
      <x:c r="BB83" s="34" t="n">
        <x:f>IF(SQRT($C$9)*$B83+SQRT(1-$C$9)*AG83&lt;_xlfn.NORM.S.INV($C$6),1,0)</x:f>
        <x:v>0</x:v>
      </x:c>
      <x:c r="BC83" s="34" t="n">
        <x:f>IF(SQRT($C$9)*$B83+SQRT(1-$C$9)*AH83&lt;_xlfn.NORM.S.INV($C$6),1,0)</x:f>
        <x:v>0</x:v>
      </x:c>
      <x:c r="BD83" s="34" t="n">
        <x:f>IF(SQRT($C$9)*$B83+SQRT(1-$C$9)*AI83&lt;_xlfn.NORM.S.INV($C$6),1,0)</x:f>
        <x:v>0</x:v>
      </x:c>
      <x:c r="BE83" s="34" t="n">
        <x:f>IF(SQRT($C$9)*$B83+SQRT(1-$C$9)*AJ83&lt;_xlfn.NORM.S.INV($C$6),1,0)</x:f>
        <x:v>0</x:v>
      </x:c>
      <x:c r="BF83" s="34" t="n">
        <x:f>IF(SQRT($C$9)*$B83+SQRT(1-$C$9)*AK83&lt;_xlfn.NORM.S.INV($C$6),1,0)</x:f>
        <x:v>0</x:v>
      </x:c>
      <x:c r="BG83" s="34"/>
      <x:c r="BH83" s="34"/>
      <x:c r="BI83" s="34" t="n">
        <x:f>$B$11*(($A$1061)*$C83/$B$12*$B$7+(1-$A$1061)*$D83/$B$12*$C$7)</x:f>
        <x:v>600</x:v>
      </x:c>
      <x:c r="BJ83" s="34" t="n">
        <x:f>$B$11*(($A$1062)*$C83/$B$12*$B$7+(1-$A$1062)*$D83/$B$12*$C$7)</x:f>
        <x:v>590</x:v>
      </x:c>
      <x:c r="BK83" s="34" t="n">
        <x:f>$B$11*(($A$1063)*$C83/$B$12*$B$7+(1-$A$1063)*$D83/$B$12*$C$7)</x:f>
        <x:v>580</x:v>
      </x:c>
      <x:c r="BL83" s="34" t="n">
        <x:f>$B$11*(($A$1064)*$C83/$B$12*$B$7+(1-$A$1064)*$D83/$B$12*$C$7)</x:f>
        <x:v>570</x:v>
      </x:c>
      <x:c r="BM83" s="34" t="n">
        <x:f>$B$11*(($A$1065)*$C83/$B$12*$B$7+(1-$A$1065)*$D83/$B$12*$C$7)</x:f>
        <x:v>560</x:v>
      </x:c>
      <x:c r="BN83" s="34" t="n">
        <x:f>$B$11*(($A$1066)*$C83/$B$12*$B$7+(1-$A$1066)*$D83/$B$12*$C$7)</x:f>
        <x:v>550</x:v>
      </x:c>
      <x:c r="BO83" s="34" t="n">
        <x:f>$B$11*(($A$1067)*$C83/$B$12*$B$7+(1-$A$1067)*$D83/$B$12*$C$7)</x:f>
        <x:v>539.9999999999999</x:v>
      </x:c>
      <x:c r="BP83" s="34" t="n">
        <x:f>$B$11*(($A$1068)*$C83/$B$12*$B$7+(1-$A$1068)*$D83/$B$12*$C$7)</x:f>
        <x:v>530</x:v>
      </x:c>
      <x:c r="BQ83" s="34" t="n">
        <x:f>$B$11*(($A$1069)*$C83/$B$12*$B$7+(1-$A$1069)*$D83/$B$12*$C$7)</x:f>
        <x:v>520</x:v>
      </x:c>
      <x:c r="BR83" s="34" t="n">
        <x:f>$B$11*(($A$1070)*$C83/$B$12*$B$7+(1-$A$1070)*$D83/$B$12*$C$7)</x:f>
        <x:v>510.00000000000006</x:v>
      </x:c>
      <x:c r="BS83" s="34" t="n">
        <x:f>$B$11*(($A$1071)*$C83/$B$12*$B$7+(1-$A$1071)*$D83/$B$12*$C$7)</x:f>
        <x:v>500</x:v>
      </x:c>
      <x:c r="BT83" s="34" t="n">
        <x:f>$B$11*(($A$1072)*$C83/$B$12*$B$7+(1-$A$1072)*$D83/$B$12*$C$7)</x:f>
        <x:v>490</x:v>
      </x:c>
      <x:c r="BU83" s="34" t="n">
        <x:f>$B$11*(($A$1073)*$C83/$B$12*$B$7+(1-$A$1073)*$D83/$B$12*$C$7)</x:f>
        <x:v>480</x:v>
      </x:c>
      <x:c r="BV83" s="34" t="n">
        <x:f>$B$11*(($A$1074)*$C83/$B$12*$B$7+(1-$A$1074)*$D83/$B$12*$C$7)</x:f>
        <x:v>470</x:v>
      </x:c>
      <x:c r="BW83" s="34" t="n">
        <x:f>$B$11*(($A$1075)*$C83/$B$12*$B$7+(1-$A$1075)*$D83/$B$12*$C$7)</x:f>
        <x:v>460</x:v>
      </x:c>
      <x:c r="BX83" s="34" t="n">
        <x:f>$B$11*(($A$1076)*$C83/$B$12*$B$7+(1-$A$1076)*$D83/$B$12*$C$7)</x:f>
        <x:v>450</x:v>
      </x:c>
      <x:c r="BY83" s="34" t="n">
        <x:f>$B$11*(($A$1077)*$C83/$B$12*$B$7+(1-$A$1077)*$D83/$B$12*$C$7)</x:f>
        <x:v>440</x:v>
      </x:c>
      <x:c r="BZ83" s="34" t="n">
        <x:f>$B$11*(($A$1078)*$C83/$B$12*$B$7+(1-$A$1078)*$D83/$B$12*$C$7)</x:f>
        <x:v>429.99999999999994</x:v>
      </x:c>
      <x:c r="CA83" s="34" t="n">
        <x:f>$B$11*(($A$1079)*$C83/$B$12*$B$7+(1-$A$1079)*$D83/$B$12*$C$7)</x:f>
        <x:v>419.99999999999994</x:v>
      </x:c>
      <x:c r="CB83" s="34" t="n">
        <x:f>$B$11*(($A$1080)*$C83/$B$12*$B$7+(1-$A$1080)*$D83/$B$12*$C$7)</x:f>
        <x:v>410.0000000000001</x:v>
      </x:c>
      <x:c r="CC83" s="34" t="n">
        <x:f>$B$11*(($A$1081)*$C83/$B$12*$B$7+(1-$A$1081)*$D83/$B$12*$C$7)</x:f>
        <x:v>400.00000000000006</x:v>
      </x:c>
    </x:row>
    <x:row r="84">
      <x:c r="A84" s="34" t="n">
        <x:v>60</x:v>
      </x:c>
      <x:c r="B84" s="39" t="n">
        <x:v>-0.8099462834944986</x:v>
      </x:c>
      <x:c r="C84" s="1" t="n">
        <x:f>SUM(AM84:AV84)</x:f>
        <x:v>0</x:v>
      </x:c>
      <x:c r="D84" s="1" t="n">
        <x:f>SUM(AW84:BF84)</x:f>
        <x:v>1</x:v>
      </x:c>
      <x:c r="E84" s="17" t="n">
        <x:f>(1-C84/$B$12)*$B$8-C84/$B$12*$B$7</x:f>
        <x:v>0.05</x:v>
      </x:c>
      <x:c r="F84" s="17" t="n">
        <x:f>(1-D84/$B$12)*$C$8-D84/$B$12*$C$7</x:f>
        <x:v>0.021000000000000005</x:v>
      </x:c>
      <x:c r="G84" s="32" t="n">
        <x:f>$B$11*($B$10*C84/$B$12*$B$7+(1-$B$10)*D84/$B$12*$C$7)</x:f>
        <x:v>300</x:v>
      </x:c>
      <x:c r="H84" s="17" t="n">
        <x:f>$B$10*E84+(1-$B$10)*F84</x:f>
        <x:v>0.035500000000000004</x:v>
      </x:c>
      <x:c r="I84" s="34"/>
      <x:c r="J84" s="34"/>
      <x:c r="K84" s="34"/>
      <x:c r="L84" s="34"/>
      <x:c r="M84" s="34"/>
      <x:c r="N84" s="34"/>
      <x:c r="O84" s="34"/>
      <x:c r="P84" s="34"/>
      <x:c r="Q84" s="34"/>
      <x:c r="R84" s="39" t="n">
        <x:v>0.7216605751568076</x:v>
      </x:c>
      <x:c r="S84" s="39" t="n">
        <x:v>1.0983986513487338</x:v>
      </x:c>
      <x:c r="T84" s="39" t="n">
        <x:v>0.9048361542107504</x:v>
      </x:c>
      <x:c r="U84" s="39" t="n">
        <x:v>1.2390235746083111</x:v>
      </x:c>
      <x:c r="V84" s="39" t="n">
        <x:v>1.2867176264306974</x:v>
      </x:c>
      <x:c r="W84" s="39" t="n">
        <x:v>1.176707735102138</x:v>
      </x:c>
      <x:c r="X84" s="39" t="n">
        <x:v>0.5076010132932515</x:v>
      </x:c>
      <x:c r="Y84" s="39" t="n">
        <x:v>-0.2040045061359709</x:v>
      </x:c>
      <x:c r="Z84" s="39" t="n">
        <x:v>0.6399849363575248</x:v>
      </x:c>
      <x:c r="AA84" s="39" t="n">
        <x:v>0.2622898308220018</x:v>
      </x:c>
      <x:c r="AB84" s="39" t="n">
        <x:v>0.13328403742060216</x:v>
      </x:c>
      <x:c r="AC84" s="39" t="n">
        <x:v>-1.16380712098262</x:v>
      </x:c>
      <x:c r="AD84" s="39" t="n">
        <x:v>-1.7770505051012209</x:v>
      </x:c>
      <x:c r="AE84" s="39" t="n">
        <x:v>0.37063843873902114</x:v>
      </x:c>
      <x:c r="AF84" s="39" t="n">
        <x:v>-0.8900255752450681</x:v>
      </x:c>
      <x:c r="AG84" s="39" t="n">
        <x:v>0.5682939675752142</x:v>
      </x:c>
      <x:c r="AH84" s="39" t="n">
        <x:v>-0.8818790466295888</x:v>
      </x:c>
      <x:c r="AI84" s="39" t="n">
        <x:v>2.564206583979674</x:v>
      </x:c>
      <x:c r="AJ84" s="39" t="n">
        <x:v>-0.34889032638388306</x:v>
      </x:c>
      <x:c r="AK84" s="39" t="n">
        <x:v>0.6250099660820247</x:v>
      </x:c>
      <x:c r="AL84" s="34"/>
      <x:c r="AM84" s="34" t="n">
        <x:f>IF(SQRT($B$9)*$B84+SQRT(1-$B$9)*R84&lt;_xlfn.NORM.S.INV($B$6),1,0)</x:f>
        <x:v>0</x:v>
      </x:c>
      <x:c r="AN84" s="34" t="n">
        <x:f>IF(SQRT($B$9)*$B84+SQRT(1-$B$9)*S84&lt;_xlfn.NORM.S.INV($B$6),1,0)</x:f>
        <x:v>0</x:v>
      </x:c>
      <x:c r="AO84" s="34" t="n">
        <x:f>IF(SQRT($B$9)*$B84+SQRT(1-$B$9)*T84&lt;_xlfn.NORM.S.INV($B$6),1,0)</x:f>
        <x:v>0</x:v>
      </x:c>
      <x:c r="AP84" s="34" t="n">
        <x:f>IF(SQRT($B$9)*$B84+SQRT(1-$B$9)*U84&lt;_xlfn.NORM.S.INV($B$6),1,0)</x:f>
        <x:v>0</x:v>
      </x:c>
      <x:c r="AQ84" s="34" t="n">
        <x:f>IF(SQRT($B$9)*$B84+SQRT(1-$B$9)*V84&lt;_xlfn.NORM.S.INV($B$6),1,0)</x:f>
        <x:v>0</x:v>
      </x:c>
      <x:c r="AR84" s="34" t="n">
        <x:f>IF(SQRT($B$9)*$B84+SQRT(1-$B$9)*W84&lt;_xlfn.NORM.S.INV($B$6),1,0)</x:f>
        <x:v>0</x:v>
      </x:c>
      <x:c r="AS84" s="34" t="n">
        <x:f>IF(SQRT($B$9)*$B84+SQRT(1-$B$9)*X84&lt;_xlfn.NORM.S.INV($B$6),1,0)</x:f>
        <x:v>0</x:v>
      </x:c>
      <x:c r="AT84" s="34" t="n">
        <x:f>IF(SQRT($B$9)*$B84+SQRT(1-$B$9)*Y84&lt;_xlfn.NORM.S.INV($B$6),1,0)</x:f>
        <x:v>0</x:v>
      </x:c>
      <x:c r="AU84" s="34" t="n">
        <x:f>IF(SQRT($B$9)*$B84+SQRT(1-$B$9)*Z84&lt;_xlfn.NORM.S.INV($B$6),1,0)</x:f>
        <x:v>0</x:v>
      </x:c>
      <x:c r="AV84" s="34" t="n">
        <x:f>IF(SQRT($B$9)*$B84+SQRT(1-$B$9)*AA84&lt;_xlfn.NORM.S.INV($B$6),1,0)</x:f>
        <x:v>0</x:v>
      </x:c>
      <x:c r="AW84" s="34" t="n">
        <x:f>IF(SQRT($C$9)*$B84+SQRT(1-$C$9)*AB84&lt;_xlfn.NORM.S.INV($C$6),1,0)</x:f>
        <x:v>0</x:v>
      </x:c>
      <x:c r="AX84" s="34" t="n">
        <x:f>IF(SQRT($C$9)*$B84+SQRT(1-$C$9)*AC84&lt;_xlfn.NORM.S.INV($C$6),1,0)</x:f>
        <x:v>0</x:v>
      </x:c>
      <x:c r="AY84" s="34" t="n">
        <x:f>IF(SQRT($C$9)*$B84+SQRT(1-$C$9)*AD84&lt;_xlfn.NORM.S.INV($C$6),1,0)</x:f>
        <x:v>1</x:v>
      </x:c>
      <x:c r="AZ84" s="34" t="n">
        <x:f>IF(SQRT($C$9)*$B84+SQRT(1-$C$9)*AE84&lt;_xlfn.NORM.S.INV($C$6),1,0)</x:f>
        <x:v>0</x:v>
      </x:c>
      <x:c r="BA84" s="34" t="n">
        <x:f>IF(SQRT($C$9)*$B84+SQRT(1-$C$9)*AF84&lt;_xlfn.NORM.S.INV($C$6),1,0)</x:f>
        <x:v>0</x:v>
      </x:c>
      <x:c r="BB84" s="34" t="n">
        <x:f>IF(SQRT($C$9)*$B84+SQRT(1-$C$9)*AG84&lt;_xlfn.NORM.S.INV($C$6),1,0)</x:f>
        <x:v>0</x:v>
      </x:c>
      <x:c r="BC84" s="34" t="n">
        <x:f>IF(SQRT($C$9)*$B84+SQRT(1-$C$9)*AH84&lt;_xlfn.NORM.S.INV($C$6),1,0)</x:f>
        <x:v>0</x:v>
      </x:c>
      <x:c r="BD84" s="34" t="n">
        <x:f>IF(SQRT($C$9)*$B84+SQRT(1-$C$9)*AI84&lt;_xlfn.NORM.S.INV($C$6),1,0)</x:f>
        <x:v>0</x:v>
      </x:c>
      <x:c r="BE84" s="34" t="n">
        <x:f>IF(SQRT($C$9)*$B84+SQRT(1-$C$9)*AJ84&lt;_xlfn.NORM.S.INV($C$6),1,0)</x:f>
        <x:v>0</x:v>
      </x:c>
      <x:c r="BF84" s="34" t="n">
        <x:f>IF(SQRT($C$9)*$B84+SQRT(1-$C$9)*AK84&lt;_xlfn.NORM.S.INV($C$6),1,0)</x:f>
        <x:v>0</x:v>
      </x:c>
      <x:c r="BG84" s="34"/>
      <x:c r="BH84" s="34"/>
      <x:c r="BI84" s="34" t="n">
        <x:f>$B$11*(($A$1061)*$C84/$B$12*$B$7+(1-$A$1061)*$D84/$B$12*$C$7)</x:f>
        <x:v>600</x:v>
      </x:c>
      <x:c r="BJ84" s="34" t="n">
        <x:f>$B$11*(($A$1062)*$C84/$B$12*$B$7+(1-$A$1062)*$D84/$B$12*$C$7)</x:f>
        <x:v>570</x:v>
      </x:c>
      <x:c r="BK84" s="34" t="n">
        <x:f>$B$11*(($A$1063)*$C84/$B$12*$B$7+(1-$A$1063)*$D84/$B$12*$C$7)</x:f>
        <x:v>540</x:v>
      </x:c>
      <x:c r="BL84" s="34" t="n">
        <x:f>$B$11*(($A$1064)*$C84/$B$12*$B$7+(1-$A$1064)*$D84/$B$12*$C$7)</x:f>
        <x:v>509.99999999999994</x:v>
      </x:c>
      <x:c r="BM84" s="34" t="n">
        <x:f>$B$11*(($A$1065)*$C84/$B$12*$B$7+(1-$A$1065)*$D84/$B$12*$C$7)</x:f>
        <x:v>480</x:v>
      </x:c>
      <x:c r="BN84" s="34" t="n">
        <x:f>$B$11*(($A$1066)*$C84/$B$12*$B$7+(1-$A$1066)*$D84/$B$12*$C$7)</x:f>
        <x:v>450</x:v>
      </x:c>
      <x:c r="BO84" s="34" t="n">
        <x:f>$B$11*(($A$1067)*$C84/$B$12*$B$7+(1-$A$1067)*$D84/$B$12*$C$7)</x:f>
        <x:v>419.99999999999994</x:v>
      </x:c>
      <x:c r="BP84" s="34" t="n">
        <x:f>$B$11*(($A$1068)*$C84/$B$12*$B$7+(1-$A$1068)*$D84/$B$12*$C$7)</x:f>
        <x:v>390</x:v>
      </x:c>
      <x:c r="BQ84" s="34" t="n">
        <x:f>$B$11*(($A$1069)*$C84/$B$12*$B$7+(1-$A$1069)*$D84/$B$12*$C$7)</x:f>
        <x:v>360</x:v>
      </x:c>
      <x:c r="BR84" s="34" t="n">
        <x:f>$B$11*(($A$1070)*$C84/$B$12*$B$7+(1-$A$1070)*$D84/$B$12*$C$7)</x:f>
        <x:v>330</x:v>
      </x:c>
      <x:c r="BS84" s="34" t="n">
        <x:f>$B$11*(($A$1071)*$C84/$B$12*$B$7+(1-$A$1071)*$D84/$B$12*$C$7)</x:f>
        <x:v>300</x:v>
      </x:c>
      <x:c r="BT84" s="34" t="n">
        <x:f>$B$11*(($A$1072)*$C84/$B$12*$B$7+(1-$A$1072)*$D84/$B$12*$C$7)</x:f>
        <x:v>270</x:v>
      </x:c>
      <x:c r="BU84" s="34" t="n">
        <x:f>$B$11*(($A$1073)*$C84/$B$12*$B$7+(1-$A$1073)*$D84/$B$12*$C$7)</x:f>
        <x:v>240</x:v>
      </x:c>
      <x:c r="BV84" s="34" t="n">
        <x:f>$B$11*(($A$1074)*$C84/$B$12*$B$7+(1-$A$1074)*$D84/$B$12*$C$7)</x:f>
        <x:v>209.99999999999997</x:v>
      </x:c>
      <x:c r="BW84" s="34" t="n">
        <x:f>$B$11*(($A$1075)*$C84/$B$12*$B$7+(1-$A$1075)*$D84/$B$12*$C$7)</x:f>
        <x:v>180.00000000000003</x:v>
      </x:c>
      <x:c r="BX84" s="34" t="n">
        <x:f>$B$11*(($A$1076)*$C84/$B$12*$B$7+(1-$A$1076)*$D84/$B$12*$C$7)</x:f>
        <x:v>150</x:v>
      </x:c>
      <x:c r="BY84" s="34" t="n">
        <x:f>$B$11*(($A$1077)*$C84/$B$12*$B$7+(1-$A$1077)*$D84/$B$12*$C$7)</x:f>
        <x:v>119.99999999999999</x:v>
      </x:c>
      <x:c r="BZ84" s="34" t="n">
        <x:f>$B$11*(($A$1078)*$C84/$B$12*$B$7+(1-$A$1078)*$D84/$B$12*$C$7)</x:f>
        <x:v>90.00000000000001</x:v>
      </x:c>
      <x:c r="CA84" s="34" t="n">
        <x:f>$B$11*(($A$1079)*$C84/$B$12*$B$7+(1-$A$1079)*$D84/$B$12*$C$7)</x:f>
        <x:v>59.99999999999999</x:v>
      </x:c>
      <x:c r="CB84" s="34" t="n">
        <x:f>$B$11*(($A$1080)*$C84/$B$12*$B$7+(1-$A$1080)*$D84/$B$12*$C$7)</x:f>
        <x:v>30.00000000000003</x:v>
      </x:c>
      <x:c r="CC84" s="34" t="n">
        <x:f>$B$11*(($A$1081)*$C84/$B$12*$B$7+(1-$A$1081)*$D84/$B$12*$C$7)</x:f>
        <x:v>0</x:v>
      </x:c>
    </x:row>
    <x:row r="85">
      <x:c r="A85" s="34" t="n">
        <x:v>61</x:v>
      </x:c>
      <x:c r="B85" s="39" t="n">
        <x:v>0.9996333582151579</x:v>
      </x:c>
      <x:c r="C85" s="1" t="n">
        <x:f>SUM(AM85:AV85)</x:f>
        <x:v>0</x:v>
      </x:c>
      <x:c r="D85" s="1" t="n">
        <x:f>SUM(AW85:BF85)</x:f>
        <x:v>0</x:v>
      </x:c>
      <x:c r="E85" s="17" t="n">
        <x:f>(1-C85/$B$12)*$B$8-C85/$B$12*$B$7</x:f>
        <x:v>0.05</x:v>
      </x:c>
      <x:c r="F85" s="17" t="n">
        <x:f>(1-D85/$B$12)*$C$8-D85/$B$12*$C$7</x:f>
        <x:v>0.09</x:v>
      </x:c>
      <x:c r="G85" s="32" t="n">
        <x:f>$B$11*($B$10*C85/$B$12*$B$7+(1-$B$10)*D85/$B$12*$C$7)</x:f>
        <x:v>0</x:v>
      </x:c>
      <x:c r="H85" s="17" t="n">
        <x:f>$B$10*E85+(1-$B$10)*F85</x:f>
        <x:v>0.07</x:v>
      </x:c>
      <x:c r="I85" s="34"/>
      <x:c r="J85" s="34"/>
      <x:c r="K85" s="34"/>
      <x:c r="L85" s="34"/>
      <x:c r="M85" s="34"/>
      <x:c r="N85" s="34"/>
      <x:c r="O85" s="34"/>
      <x:c r="P85" s="34"/>
      <x:c r="Q85" s="34"/>
      <x:c r="R85" s="39" t="n">
        <x:v>-0.4818915996985379</x:v>
      </x:c>
      <x:c r="S85" s="39" t="n">
        <x:v>2.137501041667427</x:v>
      </x:c>
      <x:c r="T85" s="39" t="n">
        <x:v>-0.7879632456177311</x:v>
      </x:c>
      <x:c r="U85" s="39" t="n">
        <x:v>-1.18578704893137</x:v>
      </x:c>
      <x:c r="V85" s="39" t="n">
        <x:v>-0.28526667832332553</x:v>
      </x:c>
      <x:c r="W85" s="39" t="n">
        <x:v>-1.2112506317698006</x:v>
      </x:c>
      <x:c r="X85" s="39" t="n">
        <x:v>1.125241702742189</x:v>
      </x:c>
      <x:c r="Y85" s="39" t="n">
        <x:v>-0.21167016154373017</x:v>
      </x:c>
      <x:c r="Z85" s="39" t="n">
        <x:v>1.1172470580337581</x:v>
      </x:c>
      <x:c r="AA85" s="39" t="n">
        <x:v>-0.767909951594724</x:v>
      </x:c>
      <x:c r="AB85" s="39" t="n">
        <x:v>-0.5016773236620157</x:v>
      </x:c>
      <x:c r="AC85" s="39" t="n">
        <x:v>-0.9603640267147163</x:v>
      </x:c>
      <x:c r="AD85" s="39" t="n">
        <x:v>0.6765260850903473</x:v>
      </x:c>
      <x:c r="AE85" s="39" t="n">
        <x:v>-0.33217383132750417</x:v>
      </x:c>
      <x:c r="AF85" s="39" t="n">
        <x:v>-1.6793589380850147</x:v>
      </x:c>
      <x:c r="AG85" s="39" t="n">
        <x:v>1.1136067206030658</x:v>
      </x:c>
      <x:c r="AH85" s="39" t="n">
        <x:v>-1.6733217043656907</x:v>
      </x:c>
      <x:c r="AI85" s="39" t="n">
        <x:v>-0.1336986693190905</x:v>
      </x:c>
      <x:c r="AJ85" s="39" t="n">
        <x:v>-1.7607757189143594</x:v>
      </x:c>
      <x:c r="AK85" s="39" t="n">
        <x:v>-0.7172866244502842</x:v>
      </x:c>
      <x:c r="AL85" s="34"/>
      <x:c r="AM85" s="34" t="n">
        <x:f>IF(SQRT($B$9)*$B85+SQRT(1-$B$9)*R85&lt;_xlfn.NORM.S.INV($B$6),1,0)</x:f>
        <x:v>0</x:v>
      </x:c>
      <x:c r="AN85" s="34" t="n">
        <x:f>IF(SQRT($B$9)*$B85+SQRT(1-$B$9)*S85&lt;_xlfn.NORM.S.INV($B$6),1,0)</x:f>
        <x:v>0</x:v>
      </x:c>
      <x:c r="AO85" s="34" t="n">
        <x:f>IF(SQRT($B$9)*$B85+SQRT(1-$B$9)*T85&lt;_xlfn.NORM.S.INV($B$6),1,0)</x:f>
        <x:v>0</x:v>
      </x:c>
      <x:c r="AP85" s="34" t="n">
        <x:f>IF(SQRT($B$9)*$B85+SQRT(1-$B$9)*U85&lt;_xlfn.NORM.S.INV($B$6),1,0)</x:f>
        <x:v>0</x:v>
      </x:c>
      <x:c r="AQ85" s="34" t="n">
        <x:f>IF(SQRT($B$9)*$B85+SQRT(1-$B$9)*V85&lt;_xlfn.NORM.S.INV($B$6),1,0)</x:f>
        <x:v>0</x:v>
      </x:c>
      <x:c r="AR85" s="34" t="n">
        <x:f>IF(SQRT($B$9)*$B85+SQRT(1-$B$9)*W85&lt;_xlfn.NORM.S.INV($B$6),1,0)</x:f>
        <x:v>0</x:v>
      </x:c>
      <x:c r="AS85" s="34" t="n">
        <x:f>IF(SQRT($B$9)*$B85+SQRT(1-$B$9)*X85&lt;_xlfn.NORM.S.INV($B$6),1,0)</x:f>
        <x:v>0</x:v>
      </x:c>
      <x:c r="AT85" s="34" t="n">
        <x:f>IF(SQRT($B$9)*$B85+SQRT(1-$B$9)*Y85&lt;_xlfn.NORM.S.INV($B$6),1,0)</x:f>
        <x:v>0</x:v>
      </x:c>
      <x:c r="AU85" s="34" t="n">
        <x:f>IF(SQRT($B$9)*$B85+SQRT(1-$B$9)*Z85&lt;_xlfn.NORM.S.INV($B$6),1,0)</x:f>
        <x:v>0</x:v>
      </x:c>
      <x:c r="AV85" s="34" t="n">
        <x:f>IF(SQRT($B$9)*$B85+SQRT(1-$B$9)*AA85&lt;_xlfn.NORM.S.INV($B$6),1,0)</x:f>
        <x:v>0</x:v>
      </x:c>
      <x:c r="AW85" s="34" t="n">
        <x:f>IF(SQRT($C$9)*$B85+SQRT(1-$C$9)*AB85&lt;_xlfn.NORM.S.INV($C$6),1,0)</x:f>
        <x:v>0</x:v>
      </x:c>
      <x:c r="AX85" s="34" t="n">
        <x:f>IF(SQRT($C$9)*$B85+SQRT(1-$C$9)*AC85&lt;_xlfn.NORM.S.INV($C$6),1,0)</x:f>
        <x:v>0</x:v>
      </x:c>
      <x:c r="AY85" s="34" t="n">
        <x:f>IF(SQRT($C$9)*$B85+SQRT(1-$C$9)*AD85&lt;_xlfn.NORM.S.INV($C$6),1,0)</x:f>
        <x:v>0</x:v>
      </x:c>
      <x:c r="AZ85" s="34" t="n">
        <x:f>IF(SQRT($C$9)*$B85+SQRT(1-$C$9)*AE85&lt;_xlfn.NORM.S.INV($C$6),1,0)</x:f>
        <x:v>0</x:v>
      </x:c>
      <x:c r="BA85" s="34" t="n">
        <x:f>IF(SQRT($C$9)*$B85+SQRT(1-$C$9)*AF85&lt;_xlfn.NORM.S.INV($C$6),1,0)</x:f>
        <x:v>0</x:v>
      </x:c>
      <x:c r="BB85" s="34" t="n">
        <x:f>IF(SQRT($C$9)*$B85+SQRT(1-$C$9)*AG85&lt;_xlfn.NORM.S.INV($C$6),1,0)</x:f>
        <x:v>0</x:v>
      </x:c>
      <x:c r="BC85" s="34" t="n">
        <x:f>IF(SQRT($C$9)*$B85+SQRT(1-$C$9)*AH85&lt;_xlfn.NORM.S.INV($C$6),1,0)</x:f>
        <x:v>0</x:v>
      </x:c>
      <x:c r="BD85" s="34" t="n">
        <x:f>IF(SQRT($C$9)*$B85+SQRT(1-$C$9)*AI85&lt;_xlfn.NORM.S.INV($C$6),1,0)</x:f>
        <x:v>0</x:v>
      </x:c>
      <x:c r="BE85" s="34" t="n">
        <x:f>IF(SQRT($C$9)*$B85+SQRT(1-$C$9)*AJ85&lt;_xlfn.NORM.S.INV($C$6),1,0)</x:f>
        <x:v>0</x:v>
      </x:c>
      <x:c r="BF85" s="34" t="n">
        <x:f>IF(SQRT($C$9)*$B85+SQRT(1-$C$9)*AK85&lt;_xlfn.NORM.S.INV($C$6),1,0)</x:f>
        <x:v>0</x:v>
      </x:c>
      <x:c r="BG85" s="34"/>
      <x:c r="BH85" s="34"/>
      <x:c r="BI85" s="34" t="n">
        <x:f>$B$11*(($A$1061)*$C85/$B$12*$B$7+(1-$A$1061)*$D85/$B$12*$C$7)</x:f>
        <x:v>0</x:v>
      </x:c>
      <x:c r="BJ85" s="34" t="n">
        <x:f>$B$11*(($A$1062)*$C85/$B$12*$B$7+(1-$A$1062)*$D85/$B$12*$C$7)</x:f>
        <x:v>0</x:v>
      </x:c>
      <x:c r="BK85" s="34" t="n">
        <x:f>$B$11*(($A$1063)*$C85/$B$12*$B$7+(1-$A$1063)*$D85/$B$12*$C$7)</x:f>
        <x:v>0</x:v>
      </x:c>
      <x:c r="BL85" s="34" t="n">
        <x:f>$B$11*(($A$1064)*$C85/$B$12*$B$7+(1-$A$1064)*$D85/$B$12*$C$7)</x:f>
        <x:v>0</x:v>
      </x:c>
      <x:c r="BM85" s="34" t="n">
        <x:f>$B$11*(($A$1065)*$C85/$B$12*$B$7+(1-$A$1065)*$D85/$B$12*$C$7)</x:f>
        <x:v>0</x:v>
      </x:c>
      <x:c r="BN85" s="34" t="n">
        <x:f>$B$11*(($A$1066)*$C85/$B$12*$B$7+(1-$A$1066)*$D85/$B$12*$C$7)</x:f>
        <x:v>0</x:v>
      </x:c>
      <x:c r="BO85" s="34" t="n">
        <x:f>$B$11*(($A$1067)*$C85/$B$12*$B$7+(1-$A$1067)*$D85/$B$12*$C$7)</x:f>
        <x:v>0</x:v>
      </x:c>
      <x:c r="BP85" s="34" t="n">
        <x:f>$B$11*(($A$1068)*$C85/$B$12*$B$7+(1-$A$1068)*$D85/$B$12*$C$7)</x:f>
        <x:v>0</x:v>
      </x:c>
      <x:c r="BQ85" s="34" t="n">
        <x:f>$B$11*(($A$1069)*$C85/$B$12*$B$7+(1-$A$1069)*$D85/$B$12*$C$7)</x:f>
        <x:v>0</x:v>
      </x:c>
      <x:c r="BR85" s="34" t="n">
        <x:f>$B$11*(($A$1070)*$C85/$B$12*$B$7+(1-$A$1070)*$D85/$B$12*$C$7)</x:f>
        <x:v>0</x:v>
      </x:c>
      <x:c r="BS85" s="34" t="n">
        <x:f>$B$11*(($A$1071)*$C85/$B$12*$B$7+(1-$A$1071)*$D85/$B$12*$C$7)</x:f>
        <x:v>0</x:v>
      </x:c>
      <x:c r="BT85" s="34" t="n">
        <x:f>$B$11*(($A$1072)*$C85/$B$12*$B$7+(1-$A$1072)*$D85/$B$12*$C$7)</x:f>
        <x:v>0</x:v>
      </x:c>
      <x:c r="BU85" s="34" t="n">
        <x:f>$B$11*(($A$1073)*$C85/$B$12*$B$7+(1-$A$1073)*$D85/$B$12*$C$7)</x:f>
        <x:v>0</x:v>
      </x:c>
      <x:c r="BV85" s="34" t="n">
        <x:f>$B$11*(($A$1074)*$C85/$B$12*$B$7+(1-$A$1074)*$D85/$B$12*$C$7)</x:f>
        <x:v>0</x:v>
      </x:c>
      <x:c r="BW85" s="34" t="n">
        <x:f>$B$11*(($A$1075)*$C85/$B$12*$B$7+(1-$A$1075)*$D85/$B$12*$C$7)</x:f>
        <x:v>0</x:v>
      </x:c>
      <x:c r="BX85" s="34" t="n">
        <x:f>$B$11*(($A$1076)*$C85/$B$12*$B$7+(1-$A$1076)*$D85/$B$12*$C$7)</x:f>
        <x:v>0</x:v>
      </x:c>
      <x:c r="BY85" s="34" t="n">
        <x:f>$B$11*(($A$1077)*$C85/$B$12*$B$7+(1-$A$1077)*$D85/$B$12*$C$7)</x:f>
        <x:v>0</x:v>
      </x:c>
      <x:c r="BZ85" s="34" t="n">
        <x:f>$B$11*(($A$1078)*$C85/$B$12*$B$7+(1-$A$1078)*$D85/$B$12*$C$7)</x:f>
        <x:v>0</x:v>
      </x:c>
      <x:c r="CA85" s="34" t="n">
        <x:f>$B$11*(($A$1079)*$C85/$B$12*$B$7+(1-$A$1079)*$D85/$B$12*$C$7)</x:f>
        <x:v>0</x:v>
      </x:c>
      <x:c r="CB85" s="34" t="n">
        <x:f>$B$11*(($A$1080)*$C85/$B$12*$B$7+(1-$A$1080)*$D85/$B$12*$C$7)</x:f>
        <x:v>0</x:v>
      </x:c>
      <x:c r="CC85" s="34" t="n">
        <x:f>$B$11*(($A$1081)*$C85/$B$12*$B$7+(1-$A$1081)*$D85/$B$12*$C$7)</x:f>
        <x:v>0</x:v>
      </x:c>
    </x:row>
    <x:row r="86">
      <x:c r="A86" s="34" t="n">
        <x:v>62</x:v>
      </x:c>
      <x:c r="B86" s="39" t="n">
        <x:v>0.6291637952653523</x:v>
      </x:c>
      <x:c r="C86" s="1" t="n">
        <x:f>SUM(AM86:AV86)</x:f>
        <x:v>0</x:v>
      </x:c>
      <x:c r="D86" s="1" t="n">
        <x:f>SUM(AW86:BF86)</x:f>
        <x:v>0</x:v>
      </x:c>
      <x:c r="E86" s="17" t="n">
        <x:f>(1-C86/$B$12)*$B$8-C86/$B$12*$B$7</x:f>
        <x:v>0.05</x:v>
      </x:c>
      <x:c r="F86" s="17" t="n">
        <x:f>(1-D86/$B$12)*$C$8-D86/$B$12*$C$7</x:f>
        <x:v>0.09</x:v>
      </x:c>
      <x:c r="G86" s="32" t="n">
        <x:f>$B$11*($B$10*C86/$B$12*$B$7+(1-$B$10)*D86/$B$12*$C$7)</x:f>
        <x:v>0</x:v>
      </x:c>
      <x:c r="H86" s="17" t="n">
        <x:f>$B$10*E86+(1-$B$10)*F86</x:f>
        <x:v>0.07</x:v>
      </x:c>
      <x:c r="I86" s="34"/>
      <x:c r="J86" s="34"/>
      <x:c r="K86" s="34"/>
      <x:c r="L86" s="34"/>
      <x:c r="M86" s="34"/>
      <x:c r="N86" s="34"/>
      <x:c r="O86" s="34"/>
      <x:c r="P86" s="34"/>
      <x:c r="Q86" s="34"/>
      <x:c r="R86" s="39" t="n">
        <x:v>-1.2449878974632962</x:v>
      </x:c>
      <x:c r="S86" s="39" t="n">
        <x:v>-0.29396598729411805</x:v>
      </x:c>
      <x:c r="T86" s="39" t="n">
        <x:v>0.18061558654438079</x:v>
      </x:c>
      <x:c r="U86" s="39" t="n">
        <x:v>0.6521053537259743</x:v>
      </x:c>
      <x:c r="V86" s="39" t="n">
        <x:v>1.240481495995488</x:v>
      </x:c>
      <x:c r="W86" s="39" t="n">
        <x:v>-1.4924235051176233</x:v>
      </x:c>
      <x:c r="X86" s="39" t="n">
        <x:v>-0.9664611899229841</x:v>
      </x:c>
      <x:c r="Y86" s="39" t="n">
        <x:v>-0.7397801477349825</x:v>
      </x:c>
      <x:c r="Z86" s="39" t="n">
        <x:v>0.7556722838382329</x:v>
      </x:c>
      <x:c r="AA86" s="39" t="n">
        <x:v>0.7197957886366175</x:v>
      </x:c>
      <x:c r="AB86" s="39" t="n">
        <x:v>0.6310121285900494</x:v>
      </x:c>
      <x:c r="AC86" s="39" t="n">
        <x:v>2.125039400690192</x:v>
      </x:c>
      <x:c r="AD86" s="39" t="n">
        <x:v>0.0972200525318572</x:v>
      </x:c>
      <x:c r="AE86" s="39" t="n">
        <x:v>0.5364628617438241</x:v>
      </x:c>
      <x:c r="AF86" s="39" t="n">
        <x:v>-1.4428562285027393</x:v>
      </x:c>
      <x:c r="AG86" s="39" t="n">
        <x:v>-0.6606132644177236</x:v>
      </x:c>
      <x:c r="AH86" s="39" t="n">
        <x:v>-0.34779041439755026</x:v>
      </x:c>
      <x:c r="AI86" s="39" t="n">
        <x:v>-0.27230720234923383</x:v>
      </x:c>
      <x:c r="AJ86" s="39" t="n">
        <x:v>-0.5470266648332743</x:v>
      </x:c>
      <x:c r="AK86" s="39" t="n">
        <x:v>0.14763134405010472</x:v>
      </x:c>
      <x:c r="AL86" s="34"/>
      <x:c r="AM86" s="34" t="n">
        <x:f>IF(SQRT($B$9)*$B86+SQRT(1-$B$9)*R86&lt;_xlfn.NORM.S.INV($B$6),1,0)</x:f>
        <x:v>0</x:v>
      </x:c>
      <x:c r="AN86" s="34" t="n">
        <x:f>IF(SQRT($B$9)*$B86+SQRT(1-$B$9)*S86&lt;_xlfn.NORM.S.INV($B$6),1,0)</x:f>
        <x:v>0</x:v>
      </x:c>
      <x:c r="AO86" s="34" t="n">
        <x:f>IF(SQRT($B$9)*$B86+SQRT(1-$B$9)*T86&lt;_xlfn.NORM.S.INV($B$6),1,0)</x:f>
        <x:v>0</x:v>
      </x:c>
      <x:c r="AP86" s="34" t="n">
        <x:f>IF(SQRT($B$9)*$B86+SQRT(1-$B$9)*U86&lt;_xlfn.NORM.S.INV($B$6),1,0)</x:f>
        <x:v>0</x:v>
      </x:c>
      <x:c r="AQ86" s="34" t="n">
        <x:f>IF(SQRT($B$9)*$B86+SQRT(1-$B$9)*V86&lt;_xlfn.NORM.S.INV($B$6),1,0)</x:f>
        <x:v>0</x:v>
      </x:c>
      <x:c r="AR86" s="34" t="n">
        <x:f>IF(SQRT($B$9)*$B86+SQRT(1-$B$9)*W86&lt;_xlfn.NORM.S.INV($B$6),1,0)</x:f>
        <x:v>0</x:v>
      </x:c>
      <x:c r="AS86" s="34" t="n">
        <x:f>IF(SQRT($B$9)*$B86+SQRT(1-$B$9)*X86&lt;_xlfn.NORM.S.INV($B$6),1,0)</x:f>
        <x:v>0</x:v>
      </x:c>
      <x:c r="AT86" s="34" t="n">
        <x:f>IF(SQRT($B$9)*$B86+SQRT(1-$B$9)*Y86&lt;_xlfn.NORM.S.INV($B$6),1,0)</x:f>
        <x:v>0</x:v>
      </x:c>
      <x:c r="AU86" s="34" t="n">
        <x:f>IF(SQRT($B$9)*$B86+SQRT(1-$B$9)*Z86&lt;_xlfn.NORM.S.INV($B$6),1,0)</x:f>
        <x:v>0</x:v>
      </x:c>
      <x:c r="AV86" s="34" t="n">
        <x:f>IF(SQRT($B$9)*$B86+SQRT(1-$B$9)*AA86&lt;_xlfn.NORM.S.INV($B$6),1,0)</x:f>
        <x:v>0</x:v>
      </x:c>
      <x:c r="AW86" s="34" t="n">
        <x:f>IF(SQRT($C$9)*$B86+SQRT(1-$C$9)*AB86&lt;_xlfn.NORM.S.INV($C$6),1,0)</x:f>
        <x:v>0</x:v>
      </x:c>
      <x:c r="AX86" s="34" t="n">
        <x:f>IF(SQRT($C$9)*$B86+SQRT(1-$C$9)*AC86&lt;_xlfn.NORM.S.INV($C$6),1,0)</x:f>
        <x:v>0</x:v>
      </x:c>
      <x:c r="AY86" s="34" t="n">
        <x:f>IF(SQRT($C$9)*$B86+SQRT(1-$C$9)*AD86&lt;_xlfn.NORM.S.INV($C$6),1,0)</x:f>
        <x:v>0</x:v>
      </x:c>
      <x:c r="AZ86" s="34" t="n">
        <x:f>IF(SQRT($C$9)*$B86+SQRT(1-$C$9)*AE86&lt;_xlfn.NORM.S.INV($C$6),1,0)</x:f>
        <x:v>0</x:v>
      </x:c>
      <x:c r="BA86" s="34" t="n">
        <x:f>IF(SQRT($C$9)*$B86+SQRT(1-$C$9)*AF86&lt;_xlfn.NORM.S.INV($C$6),1,0)</x:f>
        <x:v>0</x:v>
      </x:c>
      <x:c r="BB86" s="34" t="n">
        <x:f>IF(SQRT($C$9)*$B86+SQRT(1-$C$9)*AG86&lt;_xlfn.NORM.S.INV($C$6),1,0)</x:f>
        <x:v>0</x:v>
      </x:c>
      <x:c r="BC86" s="34" t="n">
        <x:f>IF(SQRT($C$9)*$B86+SQRT(1-$C$9)*AH86&lt;_xlfn.NORM.S.INV($C$6),1,0)</x:f>
        <x:v>0</x:v>
      </x:c>
      <x:c r="BD86" s="34" t="n">
        <x:f>IF(SQRT($C$9)*$B86+SQRT(1-$C$9)*AI86&lt;_xlfn.NORM.S.INV($C$6),1,0)</x:f>
        <x:v>0</x:v>
      </x:c>
      <x:c r="BE86" s="34" t="n">
        <x:f>IF(SQRT($C$9)*$B86+SQRT(1-$C$9)*AJ86&lt;_xlfn.NORM.S.INV($C$6),1,0)</x:f>
        <x:v>0</x:v>
      </x:c>
      <x:c r="BF86" s="34" t="n">
        <x:f>IF(SQRT($C$9)*$B86+SQRT(1-$C$9)*AK86&lt;_xlfn.NORM.S.INV($C$6),1,0)</x:f>
        <x:v>0</x:v>
      </x:c>
      <x:c r="BG86" s="34"/>
      <x:c r="BH86" s="34"/>
      <x:c r="BI86" s="34" t="n">
        <x:f>$B$11*(($A$1061)*$C86/$B$12*$B$7+(1-$A$1061)*$D86/$B$12*$C$7)</x:f>
        <x:v>0</x:v>
      </x:c>
      <x:c r="BJ86" s="34" t="n">
        <x:f>$B$11*(($A$1062)*$C86/$B$12*$B$7+(1-$A$1062)*$D86/$B$12*$C$7)</x:f>
        <x:v>0</x:v>
      </x:c>
      <x:c r="BK86" s="34" t="n">
        <x:f>$B$11*(($A$1063)*$C86/$B$12*$B$7+(1-$A$1063)*$D86/$B$12*$C$7)</x:f>
        <x:v>0</x:v>
      </x:c>
      <x:c r="BL86" s="34" t="n">
        <x:f>$B$11*(($A$1064)*$C86/$B$12*$B$7+(1-$A$1064)*$D86/$B$12*$C$7)</x:f>
        <x:v>0</x:v>
      </x:c>
      <x:c r="BM86" s="34" t="n">
        <x:f>$B$11*(($A$1065)*$C86/$B$12*$B$7+(1-$A$1065)*$D86/$B$12*$C$7)</x:f>
        <x:v>0</x:v>
      </x:c>
      <x:c r="BN86" s="34" t="n">
        <x:f>$B$11*(($A$1066)*$C86/$B$12*$B$7+(1-$A$1066)*$D86/$B$12*$C$7)</x:f>
        <x:v>0</x:v>
      </x:c>
      <x:c r="BO86" s="34" t="n">
        <x:f>$B$11*(($A$1067)*$C86/$B$12*$B$7+(1-$A$1067)*$D86/$B$12*$C$7)</x:f>
        <x:v>0</x:v>
      </x:c>
      <x:c r="BP86" s="34" t="n">
        <x:f>$B$11*(($A$1068)*$C86/$B$12*$B$7+(1-$A$1068)*$D86/$B$12*$C$7)</x:f>
        <x:v>0</x:v>
      </x:c>
      <x:c r="BQ86" s="34" t="n">
        <x:f>$B$11*(($A$1069)*$C86/$B$12*$B$7+(1-$A$1069)*$D86/$B$12*$C$7)</x:f>
        <x:v>0</x:v>
      </x:c>
      <x:c r="BR86" s="34" t="n">
        <x:f>$B$11*(($A$1070)*$C86/$B$12*$B$7+(1-$A$1070)*$D86/$B$12*$C$7)</x:f>
        <x:v>0</x:v>
      </x:c>
      <x:c r="BS86" s="34" t="n">
        <x:f>$B$11*(($A$1071)*$C86/$B$12*$B$7+(1-$A$1071)*$D86/$B$12*$C$7)</x:f>
        <x:v>0</x:v>
      </x:c>
      <x:c r="BT86" s="34" t="n">
        <x:f>$B$11*(($A$1072)*$C86/$B$12*$B$7+(1-$A$1072)*$D86/$B$12*$C$7)</x:f>
        <x:v>0</x:v>
      </x:c>
      <x:c r="BU86" s="34" t="n">
        <x:f>$B$11*(($A$1073)*$C86/$B$12*$B$7+(1-$A$1073)*$D86/$B$12*$C$7)</x:f>
        <x:v>0</x:v>
      </x:c>
      <x:c r="BV86" s="34" t="n">
        <x:f>$B$11*(($A$1074)*$C86/$B$12*$B$7+(1-$A$1074)*$D86/$B$12*$C$7)</x:f>
        <x:v>0</x:v>
      </x:c>
      <x:c r="BW86" s="34" t="n">
        <x:f>$B$11*(($A$1075)*$C86/$B$12*$B$7+(1-$A$1075)*$D86/$B$12*$C$7)</x:f>
        <x:v>0</x:v>
      </x:c>
      <x:c r="BX86" s="34" t="n">
        <x:f>$B$11*(($A$1076)*$C86/$B$12*$B$7+(1-$A$1076)*$D86/$B$12*$C$7)</x:f>
        <x:v>0</x:v>
      </x:c>
      <x:c r="BY86" s="34" t="n">
        <x:f>$B$11*(($A$1077)*$C86/$B$12*$B$7+(1-$A$1077)*$D86/$B$12*$C$7)</x:f>
        <x:v>0</x:v>
      </x:c>
      <x:c r="BZ86" s="34" t="n">
        <x:f>$B$11*(($A$1078)*$C86/$B$12*$B$7+(1-$A$1078)*$D86/$B$12*$C$7)</x:f>
        <x:v>0</x:v>
      </x:c>
      <x:c r="CA86" s="34" t="n">
        <x:f>$B$11*(($A$1079)*$C86/$B$12*$B$7+(1-$A$1079)*$D86/$B$12*$C$7)</x:f>
        <x:v>0</x:v>
      </x:c>
      <x:c r="CB86" s="34" t="n">
        <x:f>$B$11*(($A$1080)*$C86/$B$12*$B$7+(1-$A$1080)*$D86/$B$12*$C$7)</x:f>
        <x:v>0</x:v>
      </x:c>
      <x:c r="CC86" s="34" t="n">
        <x:f>$B$11*(($A$1081)*$C86/$B$12*$B$7+(1-$A$1081)*$D86/$B$12*$C$7)</x:f>
        <x:v>0</x:v>
      </x:c>
    </x:row>
    <x:row r="87">
      <x:c r="A87" s="34" t="n">
        <x:v>63</x:v>
      </x:c>
      <x:c r="B87" s="39" t="n">
        <x:v>1.679024960472905</x:v>
      </x:c>
      <x:c r="C87" s="1" t="n">
        <x:f>SUM(AM87:AV87)</x:f>
        <x:v>0</x:v>
      </x:c>
      <x:c r="D87" s="1" t="n">
        <x:f>SUM(AW87:BF87)</x:f>
        <x:v>0</x:v>
      </x:c>
      <x:c r="E87" s="17" t="n">
        <x:f>(1-C87/$B$12)*$B$8-C87/$B$12*$B$7</x:f>
        <x:v>0.05</x:v>
      </x:c>
      <x:c r="F87" s="17" t="n">
        <x:f>(1-D87/$B$12)*$C$8-D87/$B$12*$C$7</x:f>
        <x:v>0.09</x:v>
      </x:c>
      <x:c r="G87" s="32" t="n">
        <x:f>$B$11*($B$10*C87/$B$12*$B$7+(1-$B$10)*D87/$B$12*$C$7)</x:f>
        <x:v>0</x:v>
      </x:c>
      <x:c r="H87" s="17" t="n">
        <x:f>$B$10*E87+(1-$B$10)*F87</x:f>
        <x:v>0.07</x:v>
      </x:c>
      <x:c r="I87" s="34"/>
      <x:c r="J87" s="34"/>
      <x:c r="K87" s="34"/>
      <x:c r="L87" s="34"/>
      <x:c r="M87" s="34"/>
      <x:c r="N87" s="34"/>
      <x:c r="O87" s="34"/>
      <x:c r="P87" s="34"/>
      <x:c r="Q87" s="34"/>
      <x:c r="R87" s="39" t="n">
        <x:v>-0.8494369432924667</x:v>
      </x:c>
      <x:c r="S87" s="39" t="n">
        <x:v>-0.6115401848107808</x:v>
      </x:c>
      <x:c r="T87" s="39" t="n">
        <x:v>-0.6536826649321755</x:v>
      </x:c>
      <x:c r="U87" s="39" t="n">
        <x:v>2.036102322948888</x:v>
      </x:c>
      <x:c r="V87" s="39" t="n">
        <x:v>0.6139078934061849</x:v>
      </x:c>
      <x:c r="W87" s="39" t="n">
        <x:v>1.7313318123956618</x:v>
      </x:c>
      <x:c r="X87" s="39" t="n">
        <x:v>-1.2582459820234946</x:v>
      </x:c>
      <x:c r="Y87" s="39" t="n">
        <x:v>-1.26794418459038</x:v>
      </x:c>
      <x:c r="Z87" s="39" t="n">
        <x:v>1.8615350485011213</x:v>
      </x:c>
      <x:c r="AA87" s="39" t="n">
        <x:v>-1.6833421250606309</x:v>
      </x:c>
      <x:c r="AB87" s="39" t="n">
        <x:v>0.5417082270656003</x:v>
      </x:c>
      <x:c r="AC87" s="39" t="n">
        <x:v>2.050453392465805</x:v>
      </x:c>
      <x:c r="AD87" s="39" t="n">
        <x:v>0.3870325681345226</x:v>
      </x:c>
      <x:c r="AE87" s="39" t="n">
        <x:v>-0.471154004389544</x:v>
      </x:c>
      <x:c r="AF87" s="39" t="n">
        <x:v>-1.5755150440014776</x:v>
      </x:c>
      <x:c r="AG87" s="39" t="n">
        <x:v>-2.5493416365007335</x:v>
      </x:c>
      <x:c r="AH87" s="39" t="n">
        <x:v>0.9048103962501293</x:v>
      </x:c>
      <x:c r="AI87" s="39" t="n">
        <x:v>0.30612463269758367</x:v>
      </x:c>
      <x:c r="AJ87" s="39" t="n">
        <x:v>-1.1604392329896722</x:v>
      </x:c>
      <x:c r="AK87" s="39" t="n">
        <x:v>1.129052819152787</x:v>
      </x:c>
      <x:c r="AL87" s="34"/>
      <x:c r="AM87" s="34" t="n">
        <x:f>IF(SQRT($B$9)*$B87+SQRT(1-$B$9)*R87&lt;_xlfn.NORM.S.INV($B$6),1,0)</x:f>
        <x:v>0</x:v>
      </x:c>
      <x:c r="AN87" s="34" t="n">
        <x:f>IF(SQRT($B$9)*$B87+SQRT(1-$B$9)*S87&lt;_xlfn.NORM.S.INV($B$6),1,0)</x:f>
        <x:v>0</x:v>
      </x:c>
      <x:c r="AO87" s="34" t="n">
        <x:f>IF(SQRT($B$9)*$B87+SQRT(1-$B$9)*T87&lt;_xlfn.NORM.S.INV($B$6),1,0)</x:f>
        <x:v>0</x:v>
      </x:c>
      <x:c r="AP87" s="34" t="n">
        <x:f>IF(SQRT($B$9)*$B87+SQRT(1-$B$9)*U87&lt;_xlfn.NORM.S.INV($B$6),1,0)</x:f>
        <x:v>0</x:v>
      </x:c>
      <x:c r="AQ87" s="34" t="n">
        <x:f>IF(SQRT($B$9)*$B87+SQRT(1-$B$9)*V87&lt;_xlfn.NORM.S.INV($B$6),1,0)</x:f>
        <x:v>0</x:v>
      </x:c>
      <x:c r="AR87" s="34" t="n">
        <x:f>IF(SQRT($B$9)*$B87+SQRT(1-$B$9)*W87&lt;_xlfn.NORM.S.INV($B$6),1,0)</x:f>
        <x:v>0</x:v>
      </x:c>
      <x:c r="AS87" s="34" t="n">
        <x:f>IF(SQRT($B$9)*$B87+SQRT(1-$B$9)*X87&lt;_xlfn.NORM.S.INV($B$6),1,0)</x:f>
        <x:v>0</x:v>
      </x:c>
      <x:c r="AT87" s="34" t="n">
        <x:f>IF(SQRT($B$9)*$B87+SQRT(1-$B$9)*Y87&lt;_xlfn.NORM.S.INV($B$6),1,0)</x:f>
        <x:v>0</x:v>
      </x:c>
      <x:c r="AU87" s="34" t="n">
        <x:f>IF(SQRT($B$9)*$B87+SQRT(1-$B$9)*Z87&lt;_xlfn.NORM.S.INV($B$6),1,0)</x:f>
        <x:v>0</x:v>
      </x:c>
      <x:c r="AV87" s="34" t="n">
        <x:f>IF(SQRT($B$9)*$B87+SQRT(1-$B$9)*AA87&lt;_xlfn.NORM.S.INV($B$6),1,0)</x:f>
        <x:v>0</x:v>
      </x:c>
      <x:c r="AW87" s="34" t="n">
        <x:f>IF(SQRT($C$9)*$B87+SQRT(1-$C$9)*AB87&lt;_xlfn.NORM.S.INV($C$6),1,0)</x:f>
        <x:v>0</x:v>
      </x:c>
      <x:c r="AX87" s="34" t="n">
        <x:f>IF(SQRT($C$9)*$B87+SQRT(1-$C$9)*AC87&lt;_xlfn.NORM.S.INV($C$6),1,0)</x:f>
        <x:v>0</x:v>
      </x:c>
      <x:c r="AY87" s="34" t="n">
        <x:f>IF(SQRT($C$9)*$B87+SQRT(1-$C$9)*AD87&lt;_xlfn.NORM.S.INV($C$6),1,0)</x:f>
        <x:v>0</x:v>
      </x:c>
      <x:c r="AZ87" s="34" t="n">
        <x:f>IF(SQRT($C$9)*$B87+SQRT(1-$C$9)*AE87&lt;_xlfn.NORM.S.INV($C$6),1,0)</x:f>
        <x:v>0</x:v>
      </x:c>
      <x:c r="BA87" s="34" t="n">
        <x:f>IF(SQRT($C$9)*$B87+SQRT(1-$C$9)*AF87&lt;_xlfn.NORM.S.INV($C$6),1,0)</x:f>
        <x:v>0</x:v>
      </x:c>
      <x:c r="BB87" s="34" t="n">
        <x:f>IF(SQRT($C$9)*$B87+SQRT(1-$C$9)*AG87&lt;_xlfn.NORM.S.INV($C$6),1,0)</x:f>
        <x:v>0</x:v>
      </x:c>
      <x:c r="BC87" s="34" t="n">
        <x:f>IF(SQRT($C$9)*$B87+SQRT(1-$C$9)*AH87&lt;_xlfn.NORM.S.INV($C$6),1,0)</x:f>
        <x:v>0</x:v>
      </x:c>
      <x:c r="BD87" s="34" t="n">
        <x:f>IF(SQRT($C$9)*$B87+SQRT(1-$C$9)*AI87&lt;_xlfn.NORM.S.INV($C$6),1,0)</x:f>
        <x:v>0</x:v>
      </x:c>
      <x:c r="BE87" s="34" t="n">
        <x:f>IF(SQRT($C$9)*$B87+SQRT(1-$C$9)*AJ87&lt;_xlfn.NORM.S.INV($C$6),1,0)</x:f>
        <x:v>0</x:v>
      </x:c>
      <x:c r="BF87" s="34" t="n">
        <x:f>IF(SQRT($C$9)*$B87+SQRT(1-$C$9)*AK87&lt;_xlfn.NORM.S.INV($C$6),1,0)</x:f>
        <x:v>0</x:v>
      </x:c>
      <x:c r="BG87" s="34"/>
      <x:c r="BH87" s="34"/>
      <x:c r="BI87" s="34" t="n">
        <x:f>$B$11*(($A$1061)*$C87/$B$12*$B$7+(1-$A$1061)*$D87/$B$12*$C$7)</x:f>
        <x:v>0</x:v>
      </x:c>
      <x:c r="BJ87" s="34" t="n">
        <x:f>$B$11*(($A$1062)*$C87/$B$12*$B$7+(1-$A$1062)*$D87/$B$12*$C$7)</x:f>
        <x:v>0</x:v>
      </x:c>
      <x:c r="BK87" s="34" t="n">
        <x:f>$B$11*(($A$1063)*$C87/$B$12*$B$7+(1-$A$1063)*$D87/$B$12*$C$7)</x:f>
        <x:v>0</x:v>
      </x:c>
      <x:c r="BL87" s="34" t="n">
        <x:f>$B$11*(($A$1064)*$C87/$B$12*$B$7+(1-$A$1064)*$D87/$B$12*$C$7)</x:f>
        <x:v>0</x:v>
      </x:c>
      <x:c r="BM87" s="34" t="n">
        <x:f>$B$11*(($A$1065)*$C87/$B$12*$B$7+(1-$A$1065)*$D87/$B$12*$C$7)</x:f>
        <x:v>0</x:v>
      </x:c>
      <x:c r="BN87" s="34" t="n">
        <x:f>$B$11*(($A$1066)*$C87/$B$12*$B$7+(1-$A$1066)*$D87/$B$12*$C$7)</x:f>
        <x:v>0</x:v>
      </x:c>
      <x:c r="BO87" s="34" t="n">
        <x:f>$B$11*(($A$1067)*$C87/$B$12*$B$7+(1-$A$1067)*$D87/$B$12*$C$7)</x:f>
        <x:v>0</x:v>
      </x:c>
      <x:c r="BP87" s="34" t="n">
        <x:f>$B$11*(($A$1068)*$C87/$B$12*$B$7+(1-$A$1068)*$D87/$B$12*$C$7)</x:f>
        <x:v>0</x:v>
      </x:c>
      <x:c r="BQ87" s="34" t="n">
        <x:f>$B$11*(($A$1069)*$C87/$B$12*$B$7+(1-$A$1069)*$D87/$B$12*$C$7)</x:f>
        <x:v>0</x:v>
      </x:c>
      <x:c r="BR87" s="34" t="n">
        <x:f>$B$11*(($A$1070)*$C87/$B$12*$B$7+(1-$A$1070)*$D87/$B$12*$C$7)</x:f>
        <x:v>0</x:v>
      </x:c>
      <x:c r="BS87" s="34" t="n">
        <x:f>$B$11*(($A$1071)*$C87/$B$12*$B$7+(1-$A$1071)*$D87/$B$12*$C$7)</x:f>
        <x:v>0</x:v>
      </x:c>
      <x:c r="BT87" s="34" t="n">
        <x:f>$B$11*(($A$1072)*$C87/$B$12*$B$7+(1-$A$1072)*$D87/$B$12*$C$7)</x:f>
        <x:v>0</x:v>
      </x:c>
      <x:c r="BU87" s="34" t="n">
        <x:f>$B$11*(($A$1073)*$C87/$B$12*$B$7+(1-$A$1073)*$D87/$B$12*$C$7)</x:f>
        <x:v>0</x:v>
      </x:c>
      <x:c r="BV87" s="34" t="n">
        <x:f>$B$11*(($A$1074)*$C87/$B$12*$B$7+(1-$A$1074)*$D87/$B$12*$C$7)</x:f>
        <x:v>0</x:v>
      </x:c>
      <x:c r="BW87" s="34" t="n">
        <x:f>$B$11*(($A$1075)*$C87/$B$12*$B$7+(1-$A$1075)*$D87/$B$12*$C$7)</x:f>
        <x:v>0</x:v>
      </x:c>
      <x:c r="BX87" s="34" t="n">
        <x:f>$B$11*(($A$1076)*$C87/$B$12*$B$7+(1-$A$1076)*$D87/$B$12*$C$7)</x:f>
        <x:v>0</x:v>
      </x:c>
      <x:c r="BY87" s="34" t="n">
        <x:f>$B$11*(($A$1077)*$C87/$B$12*$B$7+(1-$A$1077)*$D87/$B$12*$C$7)</x:f>
        <x:v>0</x:v>
      </x:c>
      <x:c r="BZ87" s="34" t="n">
        <x:f>$B$11*(($A$1078)*$C87/$B$12*$B$7+(1-$A$1078)*$D87/$B$12*$C$7)</x:f>
        <x:v>0</x:v>
      </x:c>
      <x:c r="CA87" s="34" t="n">
        <x:f>$B$11*(($A$1079)*$C87/$B$12*$B$7+(1-$A$1079)*$D87/$B$12*$C$7)</x:f>
        <x:v>0</x:v>
      </x:c>
      <x:c r="CB87" s="34" t="n">
        <x:f>$B$11*(($A$1080)*$C87/$B$12*$B$7+(1-$A$1080)*$D87/$B$12*$C$7)</x:f>
        <x:v>0</x:v>
      </x:c>
      <x:c r="CC87" s="34" t="n">
        <x:f>$B$11*(($A$1081)*$C87/$B$12*$B$7+(1-$A$1081)*$D87/$B$12*$C$7)</x:f>
        <x:v>0</x:v>
      </x:c>
    </x:row>
    <x:row r="88">
      <x:c r="A88" s="34" t="n">
        <x:v>64</x:v>
      </x:c>
      <x:c r="B88" s="39" t="n">
        <x:v>-1.0226217651773442</x:v>
      </x:c>
      <x:c r="C88" s="1" t="n">
        <x:f>SUM(AM88:AV88)</x:f>
        <x:v>1</x:v>
      </x:c>
      <x:c r="D88" s="1" t="n">
        <x:f>SUM(AW88:BF88)</x:f>
        <x:v>0</x:v>
      </x:c>
      <x:c r="E88" s="17" t="n">
        <x:f>(1-C88/$B$12)*$B$8-C88/$B$12*$B$7</x:f>
        <x:v>0.0049999999999999975</x:v>
      </x:c>
      <x:c r="F88" s="17" t="n">
        <x:f>(1-D88/$B$12)*$C$8-D88/$B$12*$C$7</x:f>
        <x:v>0.09</x:v>
      </x:c>
      <x:c r="G88" s="32" t="n">
        <x:f>$B$11*($B$10*C88/$B$12*$B$7+(1-$B$10)*D88/$B$12*$C$7)</x:f>
        <x:v>200.00000000000003</x:v>
      </x:c>
      <x:c r="H88" s="17" t="n">
        <x:f>$B$10*E88+(1-$B$10)*F88</x:f>
        <x:v>0.0475</x:v>
      </x:c>
      <x:c r="I88" s="34"/>
      <x:c r="J88" s="34"/>
      <x:c r="K88" s="34"/>
      <x:c r="L88" s="34"/>
      <x:c r="M88" s="34"/>
      <x:c r="N88" s="34"/>
      <x:c r="O88" s="34"/>
      <x:c r="P88" s="34"/>
      <x:c r="Q88" s="34"/>
      <x:c r="R88" s="39" t="n">
        <x:v>1.2460795809564573</x:v>
      </x:c>
      <x:c r="S88" s="39" t="n">
        <x:v>0.8701768303153882</x:v>
      </x:c>
      <x:c r="T88" s="39" t="n">
        <x:v>-0.9245468879414801</x:v>
      </x:c>
      <x:c r="U88" s="39" t="n">
        <x:v>0.7785829285753635</x:v>
      </x:c>
      <x:c r="V88" s="39" t="n">
        <x:v>-0.42828066238838863</x:v>
      </x:c>
      <x:c r="W88" s="39" t="n">
        <x:v>-0.7752419993381084</x:v>
      </x:c>
      <x:c r="X88" s="39" t="n">
        <x:v>-0.5517813219376012</x:v>
      </x:c>
      <x:c r="Y88" s="39" t="n">
        <x:v>-0.23777369398135603</x:v>
      </x:c>
      <x:c r="Z88" s="39" t="n">
        <x:v>-2.8337451379712215</x:v>
      </x:c>
      <x:c r="AA88" s="39" t="n">
        <x:v>-0.7856783336520872</x:v>
      </x:c>
      <x:c r="AB88" s="39" t="n">
        <x:v>0.7621565858889289</x:v>
      </x:c>
      <x:c r="AC88" s="39" t="n">
        <x:v>-1.2336797664779182</x:v>
      </x:c>
      <x:c r="AD88" s="39" t="n">
        <x:v>0.8939082782130324</x:v>
      </x:c>
      <x:c r="AE88" s="39" t="n">
        <x:v>0.00724516083497114</x:v>
      </x:c>
      <x:c r="AF88" s="39" t="n">
        <x:v>-1.0978557028310474</x:v>
      </x:c>
      <x:c r="AG88" s="39" t="n">
        <x:v>-0.5649840885943737</x:v>
      </x:c>
      <x:c r="AH88" s="39" t="n">
        <x:v>0.486352647447418</x:v>
      </x:c>
      <x:c r="AI88" s="39" t="n">
        <x:v>2.1553214454812974</x:v>
      </x:c>
      <x:c r="AJ88" s="39" t="n">
        <x:v>-1.0261167172719043</x:v>
      </x:c>
      <x:c r="AK88" s="39" t="n">
        <x:v>-0.3914728345281783</x:v>
      </x:c>
      <x:c r="AL88" s="34"/>
      <x:c r="AM88" s="34" t="n">
        <x:f>IF(SQRT($B$9)*$B88+SQRT(1-$B$9)*R88&lt;_xlfn.NORM.S.INV($B$6),1,0)</x:f>
        <x:v>0</x:v>
      </x:c>
      <x:c r="AN88" s="34" t="n">
        <x:f>IF(SQRT($B$9)*$B88+SQRT(1-$B$9)*S88&lt;_xlfn.NORM.S.INV($B$6),1,0)</x:f>
        <x:v>0</x:v>
      </x:c>
      <x:c r="AO88" s="34" t="n">
        <x:f>IF(SQRT($B$9)*$B88+SQRT(1-$B$9)*T88&lt;_xlfn.NORM.S.INV($B$6),1,0)</x:f>
        <x:v>0</x:v>
      </x:c>
      <x:c r="AP88" s="34" t="n">
        <x:f>IF(SQRT($B$9)*$B88+SQRT(1-$B$9)*U88&lt;_xlfn.NORM.S.INV($B$6),1,0)</x:f>
        <x:v>0</x:v>
      </x:c>
      <x:c r="AQ88" s="34" t="n">
        <x:f>IF(SQRT($B$9)*$B88+SQRT(1-$B$9)*V88&lt;_xlfn.NORM.S.INV($B$6),1,0)</x:f>
        <x:v>0</x:v>
      </x:c>
      <x:c r="AR88" s="34" t="n">
        <x:f>IF(SQRT($B$9)*$B88+SQRT(1-$B$9)*W88&lt;_xlfn.NORM.S.INV($B$6),1,0)</x:f>
        <x:v>0</x:v>
      </x:c>
      <x:c r="AS88" s="34" t="n">
        <x:f>IF(SQRT($B$9)*$B88+SQRT(1-$B$9)*X88&lt;_xlfn.NORM.S.INV($B$6),1,0)</x:f>
        <x:v>0</x:v>
      </x:c>
      <x:c r="AT88" s="34" t="n">
        <x:f>IF(SQRT($B$9)*$B88+SQRT(1-$B$9)*Y88&lt;_xlfn.NORM.S.INV($B$6),1,0)</x:f>
        <x:v>0</x:v>
      </x:c>
      <x:c r="AU88" s="34" t="n">
        <x:f>IF(SQRT($B$9)*$B88+SQRT(1-$B$9)*Z88&lt;_xlfn.NORM.S.INV($B$6),1,0)</x:f>
        <x:v>1</x:v>
      </x:c>
      <x:c r="AV88" s="34" t="n">
        <x:f>IF(SQRT($B$9)*$B88+SQRT(1-$B$9)*AA88&lt;_xlfn.NORM.S.INV($B$6),1,0)</x:f>
        <x:v>0</x:v>
      </x:c>
      <x:c r="AW88" s="34" t="n">
        <x:f>IF(SQRT($C$9)*$B88+SQRT(1-$C$9)*AB88&lt;_xlfn.NORM.S.INV($C$6),1,0)</x:f>
        <x:v>0</x:v>
      </x:c>
      <x:c r="AX88" s="34" t="n">
        <x:f>IF(SQRT($C$9)*$B88+SQRT(1-$C$9)*AC88&lt;_xlfn.NORM.S.INV($C$6),1,0)</x:f>
        <x:v>0</x:v>
      </x:c>
      <x:c r="AY88" s="34" t="n">
        <x:f>IF(SQRT($C$9)*$B88+SQRT(1-$C$9)*AD88&lt;_xlfn.NORM.S.INV($C$6),1,0)</x:f>
        <x:v>0</x:v>
      </x:c>
      <x:c r="AZ88" s="34" t="n">
        <x:f>IF(SQRT($C$9)*$B88+SQRT(1-$C$9)*AE88&lt;_xlfn.NORM.S.INV($C$6),1,0)</x:f>
        <x:v>0</x:v>
      </x:c>
      <x:c r="BA88" s="34" t="n">
        <x:f>IF(SQRT($C$9)*$B88+SQRT(1-$C$9)*AF88&lt;_xlfn.NORM.S.INV($C$6),1,0)</x:f>
        <x:v>0</x:v>
      </x:c>
      <x:c r="BB88" s="34" t="n">
        <x:f>IF(SQRT($C$9)*$B88+SQRT(1-$C$9)*AG88&lt;_xlfn.NORM.S.INV($C$6),1,0)</x:f>
        <x:v>0</x:v>
      </x:c>
      <x:c r="BC88" s="34" t="n">
        <x:f>IF(SQRT($C$9)*$B88+SQRT(1-$C$9)*AH88&lt;_xlfn.NORM.S.INV($C$6),1,0)</x:f>
        <x:v>0</x:v>
      </x:c>
      <x:c r="BD88" s="34" t="n">
        <x:f>IF(SQRT($C$9)*$B88+SQRT(1-$C$9)*AI88&lt;_xlfn.NORM.S.INV($C$6),1,0)</x:f>
        <x:v>0</x:v>
      </x:c>
      <x:c r="BE88" s="34" t="n">
        <x:f>IF(SQRT($C$9)*$B88+SQRT(1-$C$9)*AJ88&lt;_xlfn.NORM.S.INV($C$6),1,0)</x:f>
        <x:v>0</x:v>
      </x:c>
      <x:c r="BF88" s="34" t="n">
        <x:f>IF(SQRT($C$9)*$B88+SQRT(1-$C$9)*AK88&lt;_xlfn.NORM.S.INV($C$6),1,0)</x:f>
        <x:v>0</x:v>
      </x:c>
      <x:c r="BG88" s="34"/>
      <x:c r="BH88" s="34"/>
      <x:c r="BI88" s="34" t="n">
        <x:f>$B$11*(($A$1061)*$C88/$B$12*$B$7+(1-$A$1061)*$D88/$B$12*$C$7)</x:f>
        <x:v>0</x:v>
      </x:c>
      <x:c r="BJ88" s="34" t="n">
        <x:f>$B$11*(($A$1062)*$C88/$B$12*$B$7+(1-$A$1062)*$D88/$B$12*$C$7)</x:f>
        <x:v>20</x:v>
      </x:c>
      <x:c r="BK88" s="34" t="n">
        <x:f>$B$11*(($A$1063)*$C88/$B$12*$B$7+(1-$A$1063)*$D88/$B$12*$C$7)</x:f>
        <x:v>40</x:v>
      </x:c>
      <x:c r="BL88" s="34" t="n">
        <x:f>$B$11*(($A$1064)*$C88/$B$12*$B$7+(1-$A$1064)*$D88/$B$12*$C$7)</x:f>
        <x:v>60</x:v>
      </x:c>
      <x:c r="BM88" s="34" t="n">
        <x:f>$B$11*(($A$1065)*$C88/$B$12*$B$7+(1-$A$1065)*$D88/$B$12*$C$7)</x:f>
        <x:v>80</x:v>
      </x:c>
      <x:c r="BN88" s="34" t="n">
        <x:f>$B$11*(($A$1066)*$C88/$B$12*$B$7+(1-$A$1066)*$D88/$B$12*$C$7)</x:f>
        <x:v>100.00000000000001</x:v>
      </x:c>
      <x:c r="BO88" s="34" t="n">
        <x:f>$B$11*(($A$1067)*$C88/$B$12*$B$7+(1-$A$1067)*$D88/$B$12*$C$7)</x:f>
        <x:v>120</x:v>
      </x:c>
      <x:c r="BP88" s="34" t="n">
        <x:f>$B$11*(($A$1068)*$C88/$B$12*$B$7+(1-$A$1068)*$D88/$B$12*$C$7)</x:f>
        <x:v>139.99999999999997</x:v>
      </x:c>
      <x:c r="BQ88" s="34" t="n">
        <x:f>$B$11*(($A$1069)*$C88/$B$12*$B$7+(1-$A$1069)*$D88/$B$12*$C$7)</x:f>
        <x:v>160</x:v>
      </x:c>
      <x:c r="BR88" s="34" t="n">
        <x:f>$B$11*(($A$1070)*$C88/$B$12*$B$7+(1-$A$1070)*$D88/$B$12*$C$7)</x:f>
        <x:v>180</x:v>
      </x:c>
      <x:c r="BS88" s="34" t="n">
        <x:f>$B$11*(($A$1071)*$C88/$B$12*$B$7+(1-$A$1071)*$D88/$B$12*$C$7)</x:f>
        <x:v>200.00000000000003</x:v>
      </x:c>
      <x:c r="BT88" s="34" t="n">
        <x:f>$B$11*(($A$1072)*$C88/$B$12*$B$7+(1-$A$1072)*$D88/$B$12*$C$7)</x:f>
        <x:v>220.00000000000006</x:v>
      </x:c>
      <x:c r="BU88" s="34" t="n">
        <x:f>$B$11*(($A$1073)*$C88/$B$12*$B$7+(1-$A$1073)*$D88/$B$12*$C$7)</x:f>
        <x:v>240</x:v>
      </x:c>
      <x:c r="BV88" s="34" t="n">
        <x:f>$B$11*(($A$1074)*$C88/$B$12*$B$7+(1-$A$1074)*$D88/$B$12*$C$7)</x:f>
        <x:v>260</x:v>
      </x:c>
      <x:c r="BW88" s="34" t="n">
        <x:f>$B$11*(($A$1075)*$C88/$B$12*$B$7+(1-$A$1075)*$D88/$B$12*$C$7)</x:f>
        <x:v>279.99999999999994</x:v>
      </x:c>
      <x:c r="BX88" s="34" t="n">
        <x:f>$B$11*(($A$1076)*$C88/$B$12*$B$7+(1-$A$1076)*$D88/$B$12*$C$7)</x:f>
        <x:v>300</x:v>
      </x:c>
      <x:c r="BY88" s="34" t="n">
        <x:f>$B$11*(($A$1077)*$C88/$B$12*$B$7+(1-$A$1077)*$D88/$B$12*$C$7)</x:f>
        <x:v>320</x:v>
      </x:c>
      <x:c r="BZ88" s="34" t="n">
        <x:f>$B$11*(($A$1078)*$C88/$B$12*$B$7+(1-$A$1078)*$D88/$B$12*$C$7)</x:f>
        <x:v>339.99999999999994</x:v>
      </x:c>
      <x:c r="CA88" s="34" t="n">
        <x:f>$B$11*(($A$1079)*$C88/$B$12*$B$7+(1-$A$1079)*$D88/$B$12*$C$7)</x:f>
        <x:v>360</x:v>
      </x:c>
      <x:c r="CB88" s="34" t="n">
        <x:f>$B$11*(($A$1080)*$C88/$B$12*$B$7+(1-$A$1080)*$D88/$B$12*$C$7)</x:f>
        <x:v>380.00000000000006</x:v>
      </x:c>
      <x:c r="CC88" s="34" t="n">
        <x:f>$B$11*(($A$1081)*$C88/$B$12*$B$7+(1-$A$1081)*$D88/$B$12*$C$7)</x:f>
        <x:v>400.00000000000006</x:v>
      </x:c>
    </x:row>
    <x:row r="89">
      <x:c r="A89" s="34" t="n">
        <x:v>65</x:v>
      </x:c>
      <x:c r="B89" s="39" t="n">
        <x:v>-1.5031926498447246</x:v>
      </x:c>
      <x:c r="C89" s="1" t="n">
        <x:f>SUM(AM89:AV89)</x:f>
        <x:v>0</x:v>
      </x:c>
      <x:c r="D89" s="1" t="n">
        <x:f>SUM(AW89:BF89)</x:f>
        <x:v>3</x:v>
      </x:c>
      <x:c r="E89" s="17" t="n">
        <x:f>(1-C89/$B$12)*$B$8-C89/$B$12*$B$7</x:f>
        <x:v>0.05</x:v>
      </x:c>
      <x:c r="F89" s="17" t="n">
        <x:f>(1-D89/$B$12)*$C$8-D89/$B$12*$C$7</x:f>
        <x:v>-0.11699999999999999</x:v>
      </x:c>
      <x:c r="G89" s="32" t="n">
        <x:f>$B$11*($B$10*C89/$B$12*$B$7+(1-$B$10)*D89/$B$12*$C$7)</x:f>
        <x:v>900</x:v>
      </x:c>
      <x:c r="H89" s="17" t="n">
        <x:f>$B$10*E89+(1-$B$10)*F89</x:f>
        <x:v>-0.033499999999999995</x:v>
      </x:c>
      <x:c r="I89" s="34"/>
      <x:c r="J89" s="34"/>
      <x:c r="K89" s="34"/>
      <x:c r="L89" s="34"/>
      <x:c r="M89" s="34"/>
      <x:c r="N89" s="34"/>
      <x:c r="O89" s="34"/>
      <x:c r="P89" s="34"/>
      <x:c r="Q89" s="34"/>
      <x:c r="R89" s="39" t="n">
        <x:v>-1.036953395649161</x:v>
      </x:c>
      <x:c r="S89" s="39" t="n">
        <x:v>0.2521661501222285</x:v>
      </x:c>
      <x:c r="T89" s="39" t="n">
        <x:v>1.613953006874082</x:v>
      </x:c>
      <x:c r="U89" s="39" t="n">
        <x:v>-0.20136938417173725</x:v>
      </x:c>
      <x:c r="V89" s="39" t="n">
        <x:v>-1.30034573133115</x:v>
      </x:c>
      <x:c r="W89" s="39" t="n">
        <x:v>1.5878042701737465</x:v>
      </x:c>
      <x:c r="X89" s="39" t="n">
        <x:v>0.9538768617150624</x:v>
      </x:c>
      <x:c r="Y89" s="39" t="n">
        <x:v>-0.24878531933324383</x:v>
      </x:c>
      <x:c r="Z89" s="39" t="n">
        <x:v>2.025480608013615</x:v>
      </x:c>
      <x:c r="AA89" s="39" t="n">
        <x:v>0.5102246019957043</x:v>
      </x:c>
      <x:c r="AB89" s="39" t="n">
        <x:v>-0.4574012221310878</x:v>
      </x:c>
      <x:c r="AC89" s="39" t="n">
        <x:v>0.7261739758972999</x:v>
      </x:c>
      <x:c r="AD89" s="39" t="n">
        <x:v>0.12105866467663964</x:v>
      </x:c>
      <x:c r="AE89" s="39" t="n">
        <x:v>-2.9916947022800944</x:v>
      </x:c>
      <x:c r="AF89" s="39" t="n">
        <x:v>-2.0348082511839336</x:v>
      </x:c>
      <x:c r="AG89" s="39" t="n">
        <x:v>0.24039121656293436</x:v>
      </x:c>
      <x:c r="AH89" s="39" t="n">
        <x:v>-2.3705898632125444</x:v>
      </x:c>
      <x:c r="AI89" s="39" t="n">
        <x:v>0.6387126940765755</x:v>
      </x:c>
      <x:c r="AJ89" s="39" t="n">
        <x:v>-0.030608702200720626</x:v>
      </x:c>
      <x:c r="AK89" s="39" t="n">
        <x:v>-0.6337989510658663</x:v>
      </x:c>
      <x:c r="AL89" s="34"/>
      <x:c r="AM89" s="34" t="n">
        <x:f>IF(SQRT($B$9)*$B89+SQRT(1-$B$9)*R89&lt;_xlfn.NORM.S.INV($B$6),1,0)</x:f>
        <x:v>0</x:v>
      </x:c>
      <x:c r="AN89" s="34" t="n">
        <x:f>IF(SQRT($B$9)*$B89+SQRT(1-$B$9)*S89&lt;_xlfn.NORM.S.INV($B$6),1,0)</x:f>
        <x:v>0</x:v>
      </x:c>
      <x:c r="AO89" s="34" t="n">
        <x:f>IF(SQRT($B$9)*$B89+SQRT(1-$B$9)*T89&lt;_xlfn.NORM.S.INV($B$6),1,0)</x:f>
        <x:v>0</x:v>
      </x:c>
      <x:c r="AP89" s="34" t="n">
        <x:f>IF(SQRT($B$9)*$B89+SQRT(1-$B$9)*U89&lt;_xlfn.NORM.S.INV($B$6),1,0)</x:f>
        <x:v>0</x:v>
      </x:c>
      <x:c r="AQ89" s="34" t="n">
        <x:f>IF(SQRT($B$9)*$B89+SQRT(1-$B$9)*V89&lt;_xlfn.NORM.S.INV($B$6),1,0)</x:f>
        <x:v>0</x:v>
      </x:c>
      <x:c r="AR89" s="34" t="n">
        <x:f>IF(SQRT($B$9)*$B89+SQRT(1-$B$9)*W89&lt;_xlfn.NORM.S.INV($B$6),1,0)</x:f>
        <x:v>0</x:v>
      </x:c>
      <x:c r="AS89" s="34" t="n">
        <x:f>IF(SQRT($B$9)*$B89+SQRT(1-$B$9)*X89&lt;_xlfn.NORM.S.INV($B$6),1,0)</x:f>
        <x:v>0</x:v>
      </x:c>
      <x:c r="AT89" s="34" t="n">
        <x:f>IF(SQRT($B$9)*$B89+SQRT(1-$B$9)*Y89&lt;_xlfn.NORM.S.INV($B$6),1,0)</x:f>
        <x:v>0</x:v>
      </x:c>
      <x:c r="AU89" s="34" t="n">
        <x:f>IF(SQRT($B$9)*$B89+SQRT(1-$B$9)*Z89&lt;_xlfn.NORM.S.INV($B$6),1,0)</x:f>
        <x:v>0</x:v>
      </x:c>
      <x:c r="AV89" s="34" t="n">
        <x:f>IF(SQRT($B$9)*$B89+SQRT(1-$B$9)*AA89&lt;_xlfn.NORM.S.INV($B$6),1,0)</x:f>
        <x:v>0</x:v>
      </x:c>
      <x:c r="AW89" s="34" t="n">
        <x:f>IF(SQRT($C$9)*$B89+SQRT(1-$C$9)*AB89&lt;_xlfn.NORM.S.INV($C$6),1,0)</x:f>
        <x:v>0</x:v>
      </x:c>
      <x:c r="AX89" s="34" t="n">
        <x:f>IF(SQRT($C$9)*$B89+SQRT(1-$C$9)*AC89&lt;_xlfn.NORM.S.INV($C$6),1,0)</x:f>
        <x:v>0</x:v>
      </x:c>
      <x:c r="AY89" s="34" t="n">
        <x:f>IF(SQRT($C$9)*$B89+SQRT(1-$C$9)*AD89&lt;_xlfn.NORM.S.INV($C$6),1,0)</x:f>
        <x:v>0</x:v>
      </x:c>
      <x:c r="AZ89" s="34" t="n">
        <x:f>IF(SQRT($C$9)*$B89+SQRT(1-$C$9)*AE89&lt;_xlfn.NORM.S.INV($C$6),1,0)</x:f>
        <x:v>1</x:v>
      </x:c>
      <x:c r="BA89" s="34" t="n">
        <x:f>IF(SQRT($C$9)*$B89+SQRT(1-$C$9)*AF89&lt;_xlfn.NORM.S.INV($C$6),1,0)</x:f>
        <x:v>1</x:v>
      </x:c>
      <x:c r="BB89" s="34" t="n">
        <x:f>IF(SQRT($C$9)*$B89+SQRT(1-$C$9)*AG89&lt;_xlfn.NORM.S.INV($C$6),1,0)</x:f>
        <x:v>0</x:v>
      </x:c>
      <x:c r="BC89" s="34" t="n">
        <x:f>IF(SQRT($C$9)*$B89+SQRT(1-$C$9)*AH89&lt;_xlfn.NORM.S.INV($C$6),1,0)</x:f>
        <x:v>1</x:v>
      </x:c>
      <x:c r="BD89" s="34" t="n">
        <x:f>IF(SQRT($C$9)*$B89+SQRT(1-$C$9)*AI89&lt;_xlfn.NORM.S.INV($C$6),1,0)</x:f>
        <x:v>0</x:v>
      </x:c>
      <x:c r="BE89" s="34" t="n">
        <x:f>IF(SQRT($C$9)*$B89+SQRT(1-$C$9)*AJ89&lt;_xlfn.NORM.S.INV($C$6),1,0)</x:f>
        <x:v>0</x:v>
      </x:c>
      <x:c r="BF89" s="34" t="n">
        <x:f>IF(SQRT($C$9)*$B89+SQRT(1-$C$9)*AK89&lt;_xlfn.NORM.S.INV($C$6),1,0)</x:f>
        <x:v>0</x:v>
      </x:c>
      <x:c r="BG89" s="34"/>
      <x:c r="BH89" s="34"/>
      <x:c r="BI89" s="34" t="n">
        <x:f>$B$11*(($A$1061)*$C89/$B$12*$B$7+(1-$A$1061)*$D89/$B$12*$C$7)</x:f>
        <x:v>1800</x:v>
      </x:c>
      <x:c r="BJ89" s="34" t="n">
        <x:f>$B$11*(($A$1062)*$C89/$B$12*$B$7+(1-$A$1062)*$D89/$B$12*$C$7)</x:f>
        <x:v>1709.9999999999998</x:v>
      </x:c>
      <x:c r="BK89" s="34" t="n">
        <x:f>$B$11*(($A$1063)*$C89/$B$12*$B$7+(1-$A$1063)*$D89/$B$12*$C$7)</x:f>
        <x:v>1620</x:v>
      </x:c>
      <x:c r="BL89" s="34" t="n">
        <x:f>$B$11*(($A$1064)*$C89/$B$12*$B$7+(1-$A$1064)*$D89/$B$12*$C$7)</x:f>
        <x:v>1530</x:v>
      </x:c>
      <x:c r="BM89" s="34" t="n">
        <x:f>$B$11*(($A$1065)*$C89/$B$12*$B$7+(1-$A$1065)*$D89/$B$12*$C$7)</x:f>
        <x:v>1440.0000000000002</x:v>
      </x:c>
      <x:c r="BN89" s="34" t="n">
        <x:f>$B$11*(($A$1066)*$C89/$B$12*$B$7+(1-$A$1066)*$D89/$B$12*$C$7)</x:f>
        <x:v>1350</x:v>
      </x:c>
      <x:c r="BO89" s="34" t="n">
        <x:f>$B$11*(($A$1067)*$C89/$B$12*$B$7+(1-$A$1067)*$D89/$B$12*$C$7)</x:f>
        <x:v>1259.9999999999998</x:v>
      </x:c>
      <x:c r="BP89" s="34" t="n">
        <x:f>$B$11*(($A$1068)*$C89/$B$12*$B$7+(1-$A$1068)*$D89/$B$12*$C$7)</x:f>
        <x:v>1170</x:v>
      </x:c>
      <x:c r="BQ89" s="34" t="n">
        <x:f>$B$11*(($A$1069)*$C89/$B$12*$B$7+(1-$A$1069)*$D89/$B$12*$C$7)</x:f>
        <x:v>1080</x:v>
      </x:c>
      <x:c r="BR89" s="34" t="n">
        <x:f>$B$11*(($A$1070)*$C89/$B$12*$B$7+(1-$A$1070)*$D89/$B$12*$C$7)</x:f>
        <x:v>990</x:v>
      </x:c>
      <x:c r="BS89" s="34" t="n">
        <x:f>$B$11*(($A$1071)*$C89/$B$12*$B$7+(1-$A$1071)*$D89/$B$12*$C$7)</x:f>
        <x:v>900</x:v>
      </x:c>
      <x:c r="BT89" s="34" t="n">
        <x:f>$B$11*(($A$1072)*$C89/$B$12*$B$7+(1-$A$1072)*$D89/$B$12*$C$7)</x:f>
        <x:v>809.9999999999999</x:v>
      </x:c>
      <x:c r="BU89" s="34" t="n">
        <x:f>$B$11*(($A$1073)*$C89/$B$12*$B$7+(1-$A$1073)*$D89/$B$12*$C$7)</x:f>
        <x:v>720.0000000000001</x:v>
      </x:c>
      <x:c r="BV89" s="34" t="n">
        <x:f>$B$11*(($A$1074)*$C89/$B$12*$B$7+(1-$A$1074)*$D89/$B$12*$C$7)</x:f>
        <x:v>629.9999999999999</x:v>
      </x:c>
      <x:c r="BW89" s="34" t="n">
        <x:f>$B$11*(($A$1075)*$C89/$B$12*$B$7+(1-$A$1075)*$D89/$B$12*$C$7)</x:f>
        <x:v>540.0000000000001</x:v>
      </x:c>
      <x:c r="BX89" s="34" t="n">
        <x:f>$B$11*(($A$1076)*$C89/$B$12*$B$7+(1-$A$1076)*$D89/$B$12*$C$7)</x:f>
        <x:v>450</x:v>
      </x:c>
      <x:c r="BY89" s="34" t="n">
        <x:f>$B$11*(($A$1077)*$C89/$B$12*$B$7+(1-$A$1077)*$D89/$B$12*$C$7)</x:f>
        <x:v>359.9999999999999</x:v>
      </x:c>
      <x:c r="BZ89" s="34" t="n">
        <x:f>$B$11*(($A$1078)*$C89/$B$12*$B$7+(1-$A$1078)*$D89/$B$12*$C$7)</x:f>
        <x:v>270.00000000000006</x:v>
      </x:c>
      <x:c r="CA89" s="34" t="n">
        <x:f>$B$11*(($A$1079)*$C89/$B$12*$B$7+(1-$A$1079)*$D89/$B$12*$C$7)</x:f>
        <x:v>179.99999999999994</x:v>
      </x:c>
      <x:c r="CB89" s="34" t="n">
        <x:f>$B$11*(($A$1080)*$C89/$B$12*$B$7+(1-$A$1080)*$D89/$B$12*$C$7)</x:f>
        <x:v>90.00000000000009</x:v>
      </x:c>
      <x:c r="CC89" s="34" t="n">
        <x:f>$B$11*(($A$1081)*$C89/$B$12*$B$7+(1-$A$1081)*$D89/$B$12*$C$7)</x:f>
        <x:v>0</x:v>
      </x:c>
    </x:row>
    <x:row r="90">
      <x:c r="A90" s="34" t="n">
        <x:v>66</x:v>
      </x:c>
      <x:c r="B90" s="39" t="n">
        <x:v>1.0826384753299405</x:v>
      </x:c>
      <x:c r="C90" s="1" t="n">
        <x:f>SUM(AM90:AV90)</x:f>
        <x:v>0</x:v>
      </x:c>
      <x:c r="D90" s="1" t="n">
        <x:f>SUM(AW90:BF90)</x:f>
        <x:v>0</x:v>
      </x:c>
      <x:c r="E90" s="17" t="n">
        <x:f>(1-C90/$B$12)*$B$8-C90/$B$12*$B$7</x:f>
        <x:v>0.05</x:v>
      </x:c>
      <x:c r="F90" s="17" t="n">
        <x:f>(1-D90/$B$12)*$C$8-D90/$B$12*$C$7</x:f>
        <x:v>0.09</x:v>
      </x:c>
      <x:c r="G90" s="32" t="n">
        <x:f>$B$11*($B$10*C90/$B$12*$B$7+(1-$B$10)*D90/$B$12*$C$7)</x:f>
        <x:v>0</x:v>
      </x:c>
      <x:c r="H90" s="17" t="n">
        <x:f>$B$10*E90+(1-$B$10)*F90</x:f>
        <x:v>0.07</x:v>
      </x:c>
      <x:c r="I90" s="34"/>
      <x:c r="J90" s="34"/>
      <x:c r="K90" s="34"/>
      <x:c r="L90" s="34"/>
      <x:c r="M90" s="34"/>
      <x:c r="N90" s="34"/>
      <x:c r="O90" s="34"/>
      <x:c r="P90" s="34"/>
      <x:c r="Q90" s="34"/>
      <x:c r="R90" s="39" t="n">
        <x:v>1.491678467225081</x:v>
      </x:c>
      <x:c r="S90" s="39" t="n">
        <x:v>-0.8008855501048047</x:v>
      </x:c>
      <x:c r="T90" s="39" t="n">
        <x:v>1.4436079578105967</x:v>
      </x:c>
      <x:c r="U90" s="39" t="n">
        <x:v>0.2600517715467231</x:v>
      </x:c>
      <x:c r="V90" s="39" t="n">
        <x:v>0.7270573349251376</x:v>
      </x:c>
      <x:c r="W90" s="39" t="n">
        <x:v>-0.6948112121924058</x:v>
      </x:c>
      <x:c r="X90" s="39" t="n">
        <x:v>-0.9231406620464498</x:v>
      </x:c>
      <x:c r="Y90" s="39" t="n">
        <x:v>0.4742862344631765</x:v>
      </x:c>
      <x:c r="Z90" s="39" t="n">
        <x:v>1.1808063560316866</x:v>
      </x:c>
      <x:c r="AA90" s="39" t="n">
        <x:v>-0.3713210738701685</x:v>
      </x:c>
      <x:c r="AB90" s="39" t="n">
        <x:v>0.49899227271789626</x:v>
      </x:c>
      <x:c r="AC90" s="39" t="n">
        <x:v>-0.12012400288894969</x:v>
      </x:c>
      <x:c r="AD90" s="39" t="n">
        <x:v>-1.7066391116571356</x:v>
      </x:c>
      <x:c r="AE90" s="39" t="n">
        <x:v>0.4963661674684218</x:v>
      </x:c>
      <x:c r="AF90" s="39" t="n">
        <x:v>2.0497530943591644</x:v>
      </x:c>
      <x:c r="AG90" s="39" t="n">
        <x:v>-0.9610794689933568</x:v>
      </x:c>
      <x:c r="AH90" s="39" t="n">
        <x:v>-0.5766993030441528</x:v>
      </x:c>
      <x:c r="AI90" s="39" t="n">
        <x:v>0.9694932761360265</x:v>
      </x:c>
      <x:c r="AJ90" s="39" t="n">
        <x:v>-0.30676883538989264</x:v>
      </x:c>
      <x:c r="AK90" s="39" t="n">
        <x:v>2.1626949293283864</x:v>
      </x:c>
      <x:c r="AL90" s="34"/>
      <x:c r="AM90" s="34" t="n">
        <x:f>IF(SQRT($B$9)*$B90+SQRT(1-$B$9)*R90&lt;_xlfn.NORM.S.INV($B$6),1,0)</x:f>
        <x:v>0</x:v>
      </x:c>
      <x:c r="AN90" s="34" t="n">
        <x:f>IF(SQRT($B$9)*$B90+SQRT(1-$B$9)*S90&lt;_xlfn.NORM.S.INV($B$6),1,0)</x:f>
        <x:v>0</x:v>
      </x:c>
      <x:c r="AO90" s="34" t="n">
        <x:f>IF(SQRT($B$9)*$B90+SQRT(1-$B$9)*T90&lt;_xlfn.NORM.S.INV($B$6),1,0)</x:f>
        <x:v>0</x:v>
      </x:c>
      <x:c r="AP90" s="34" t="n">
        <x:f>IF(SQRT($B$9)*$B90+SQRT(1-$B$9)*U90&lt;_xlfn.NORM.S.INV($B$6),1,0)</x:f>
        <x:v>0</x:v>
      </x:c>
      <x:c r="AQ90" s="34" t="n">
        <x:f>IF(SQRT($B$9)*$B90+SQRT(1-$B$9)*V90&lt;_xlfn.NORM.S.INV($B$6),1,0)</x:f>
        <x:v>0</x:v>
      </x:c>
      <x:c r="AR90" s="34" t="n">
        <x:f>IF(SQRT($B$9)*$B90+SQRT(1-$B$9)*W90&lt;_xlfn.NORM.S.INV($B$6),1,0)</x:f>
        <x:v>0</x:v>
      </x:c>
      <x:c r="AS90" s="34" t="n">
        <x:f>IF(SQRT($B$9)*$B90+SQRT(1-$B$9)*X90&lt;_xlfn.NORM.S.INV($B$6),1,0)</x:f>
        <x:v>0</x:v>
      </x:c>
      <x:c r="AT90" s="34" t="n">
        <x:f>IF(SQRT($B$9)*$B90+SQRT(1-$B$9)*Y90&lt;_xlfn.NORM.S.INV($B$6),1,0)</x:f>
        <x:v>0</x:v>
      </x:c>
      <x:c r="AU90" s="34" t="n">
        <x:f>IF(SQRT($B$9)*$B90+SQRT(1-$B$9)*Z90&lt;_xlfn.NORM.S.INV($B$6),1,0)</x:f>
        <x:v>0</x:v>
      </x:c>
      <x:c r="AV90" s="34" t="n">
        <x:f>IF(SQRT($B$9)*$B90+SQRT(1-$B$9)*AA90&lt;_xlfn.NORM.S.INV($B$6),1,0)</x:f>
        <x:v>0</x:v>
      </x:c>
      <x:c r="AW90" s="34" t="n">
        <x:f>IF(SQRT($C$9)*$B90+SQRT(1-$C$9)*AB90&lt;_xlfn.NORM.S.INV($C$6),1,0)</x:f>
        <x:v>0</x:v>
      </x:c>
      <x:c r="AX90" s="34" t="n">
        <x:f>IF(SQRT($C$9)*$B90+SQRT(1-$C$9)*AC90&lt;_xlfn.NORM.S.INV($C$6),1,0)</x:f>
        <x:v>0</x:v>
      </x:c>
      <x:c r="AY90" s="34" t="n">
        <x:f>IF(SQRT($C$9)*$B90+SQRT(1-$C$9)*AD90&lt;_xlfn.NORM.S.INV($C$6),1,0)</x:f>
        <x:v>0</x:v>
      </x:c>
      <x:c r="AZ90" s="34" t="n">
        <x:f>IF(SQRT($C$9)*$B90+SQRT(1-$C$9)*AE90&lt;_xlfn.NORM.S.INV($C$6),1,0)</x:f>
        <x:v>0</x:v>
      </x:c>
      <x:c r="BA90" s="34" t="n">
        <x:f>IF(SQRT($C$9)*$B90+SQRT(1-$C$9)*AF90&lt;_xlfn.NORM.S.INV($C$6),1,0)</x:f>
        <x:v>0</x:v>
      </x:c>
      <x:c r="BB90" s="34" t="n">
        <x:f>IF(SQRT($C$9)*$B90+SQRT(1-$C$9)*AG90&lt;_xlfn.NORM.S.INV($C$6),1,0)</x:f>
        <x:v>0</x:v>
      </x:c>
      <x:c r="BC90" s="34" t="n">
        <x:f>IF(SQRT($C$9)*$B90+SQRT(1-$C$9)*AH90&lt;_xlfn.NORM.S.INV($C$6),1,0)</x:f>
        <x:v>0</x:v>
      </x:c>
      <x:c r="BD90" s="34" t="n">
        <x:f>IF(SQRT($C$9)*$B90+SQRT(1-$C$9)*AI90&lt;_xlfn.NORM.S.INV($C$6),1,0)</x:f>
        <x:v>0</x:v>
      </x:c>
      <x:c r="BE90" s="34" t="n">
        <x:f>IF(SQRT($C$9)*$B90+SQRT(1-$C$9)*AJ90&lt;_xlfn.NORM.S.INV($C$6),1,0)</x:f>
        <x:v>0</x:v>
      </x:c>
      <x:c r="BF90" s="34" t="n">
        <x:f>IF(SQRT($C$9)*$B90+SQRT(1-$C$9)*AK90&lt;_xlfn.NORM.S.INV($C$6),1,0)</x:f>
        <x:v>0</x:v>
      </x:c>
      <x:c r="BG90" s="34"/>
      <x:c r="BH90" s="34"/>
      <x:c r="BI90" s="34" t="n">
        <x:f>$B$11*(($A$1061)*$C90/$B$12*$B$7+(1-$A$1061)*$D90/$B$12*$C$7)</x:f>
        <x:v>0</x:v>
      </x:c>
      <x:c r="BJ90" s="34" t="n">
        <x:f>$B$11*(($A$1062)*$C90/$B$12*$B$7+(1-$A$1062)*$D90/$B$12*$C$7)</x:f>
        <x:v>0</x:v>
      </x:c>
      <x:c r="BK90" s="34" t="n">
        <x:f>$B$11*(($A$1063)*$C90/$B$12*$B$7+(1-$A$1063)*$D90/$B$12*$C$7)</x:f>
        <x:v>0</x:v>
      </x:c>
      <x:c r="BL90" s="34" t="n">
        <x:f>$B$11*(($A$1064)*$C90/$B$12*$B$7+(1-$A$1064)*$D90/$B$12*$C$7)</x:f>
        <x:v>0</x:v>
      </x:c>
      <x:c r="BM90" s="34" t="n">
        <x:f>$B$11*(($A$1065)*$C90/$B$12*$B$7+(1-$A$1065)*$D90/$B$12*$C$7)</x:f>
        <x:v>0</x:v>
      </x:c>
      <x:c r="BN90" s="34" t="n">
        <x:f>$B$11*(($A$1066)*$C90/$B$12*$B$7+(1-$A$1066)*$D90/$B$12*$C$7)</x:f>
        <x:v>0</x:v>
      </x:c>
      <x:c r="BO90" s="34" t="n">
        <x:f>$B$11*(($A$1067)*$C90/$B$12*$B$7+(1-$A$1067)*$D90/$B$12*$C$7)</x:f>
        <x:v>0</x:v>
      </x:c>
      <x:c r="BP90" s="34" t="n">
        <x:f>$B$11*(($A$1068)*$C90/$B$12*$B$7+(1-$A$1068)*$D90/$B$12*$C$7)</x:f>
        <x:v>0</x:v>
      </x:c>
      <x:c r="BQ90" s="34" t="n">
        <x:f>$B$11*(($A$1069)*$C90/$B$12*$B$7+(1-$A$1069)*$D90/$B$12*$C$7)</x:f>
        <x:v>0</x:v>
      </x:c>
      <x:c r="BR90" s="34" t="n">
        <x:f>$B$11*(($A$1070)*$C90/$B$12*$B$7+(1-$A$1070)*$D90/$B$12*$C$7)</x:f>
        <x:v>0</x:v>
      </x:c>
      <x:c r="BS90" s="34" t="n">
        <x:f>$B$11*(($A$1071)*$C90/$B$12*$B$7+(1-$A$1071)*$D90/$B$12*$C$7)</x:f>
        <x:v>0</x:v>
      </x:c>
      <x:c r="BT90" s="34" t="n">
        <x:f>$B$11*(($A$1072)*$C90/$B$12*$B$7+(1-$A$1072)*$D90/$B$12*$C$7)</x:f>
        <x:v>0</x:v>
      </x:c>
      <x:c r="BU90" s="34" t="n">
        <x:f>$B$11*(($A$1073)*$C90/$B$12*$B$7+(1-$A$1073)*$D90/$B$12*$C$7)</x:f>
        <x:v>0</x:v>
      </x:c>
      <x:c r="BV90" s="34" t="n">
        <x:f>$B$11*(($A$1074)*$C90/$B$12*$B$7+(1-$A$1074)*$D90/$B$12*$C$7)</x:f>
        <x:v>0</x:v>
      </x:c>
      <x:c r="BW90" s="34" t="n">
        <x:f>$B$11*(($A$1075)*$C90/$B$12*$B$7+(1-$A$1075)*$D90/$B$12*$C$7)</x:f>
        <x:v>0</x:v>
      </x:c>
      <x:c r="BX90" s="34" t="n">
        <x:f>$B$11*(($A$1076)*$C90/$B$12*$B$7+(1-$A$1076)*$D90/$B$12*$C$7)</x:f>
        <x:v>0</x:v>
      </x:c>
      <x:c r="BY90" s="34" t="n">
        <x:f>$B$11*(($A$1077)*$C90/$B$12*$B$7+(1-$A$1077)*$D90/$B$12*$C$7)</x:f>
        <x:v>0</x:v>
      </x:c>
      <x:c r="BZ90" s="34" t="n">
        <x:f>$B$11*(($A$1078)*$C90/$B$12*$B$7+(1-$A$1078)*$D90/$B$12*$C$7)</x:f>
        <x:v>0</x:v>
      </x:c>
      <x:c r="CA90" s="34" t="n">
        <x:f>$B$11*(($A$1079)*$C90/$B$12*$B$7+(1-$A$1079)*$D90/$B$12*$C$7)</x:f>
        <x:v>0</x:v>
      </x:c>
      <x:c r="CB90" s="34" t="n">
        <x:f>$B$11*(($A$1080)*$C90/$B$12*$B$7+(1-$A$1080)*$D90/$B$12*$C$7)</x:f>
        <x:v>0</x:v>
      </x:c>
      <x:c r="CC90" s="34" t="n">
        <x:f>$B$11*(($A$1081)*$C90/$B$12*$B$7+(1-$A$1081)*$D90/$B$12*$C$7)</x:f>
        <x:v>0</x:v>
      </x:c>
    </x:row>
    <x:row r="91">
      <x:c r="A91" s="34" t="n">
        <x:v>67</x:v>
      </x:c>
      <x:c r="B91" s="39" t="n">
        <x:v>0.24737530428906943</x:v>
      </x:c>
      <x:c r="C91" s="1" t="n">
        <x:f>SUM(AM91:AV91)</x:f>
        <x:v>0</x:v>
      </x:c>
      <x:c r="D91" s="1" t="n">
        <x:f>SUM(AW91:BF91)</x:f>
        <x:v>0</x:v>
      </x:c>
      <x:c r="E91" s="17" t="n">
        <x:f>(1-C91/$B$12)*$B$8-C91/$B$12*$B$7</x:f>
        <x:v>0.05</x:v>
      </x:c>
      <x:c r="F91" s="17" t="n">
        <x:f>(1-D91/$B$12)*$C$8-D91/$B$12*$C$7</x:f>
        <x:v>0.09</x:v>
      </x:c>
      <x:c r="G91" s="32" t="n">
        <x:f>$B$11*($B$10*C91/$B$12*$B$7+(1-$B$10)*D91/$B$12*$C$7)</x:f>
        <x:v>0</x:v>
      </x:c>
      <x:c r="H91" s="17" t="n">
        <x:f>$B$10*E91+(1-$B$10)*F91</x:f>
        <x:v>0.07</x:v>
      </x:c>
      <x:c r="I91" s="34"/>
      <x:c r="J91" s="34"/>
      <x:c r="K91" s="34"/>
      <x:c r="L91" s="34"/>
      <x:c r="M91" s="34"/>
      <x:c r="N91" s="34"/>
      <x:c r="O91" s="34"/>
      <x:c r="P91" s="34"/>
      <x:c r="Q91" s="34"/>
      <x:c r="R91" s="39" t="n">
        <x:v>-0.3583450820395939</x:v>
      </x:c>
      <x:c r="S91" s="39" t="n">
        <x:v>0.04550237190613456</x:v>
      </x:c>
      <x:c r="T91" s="39" t="n">
        <x:v>1.6972571772388099</x:v>
      </x:c>
      <x:c r="U91" s="39" t="n">
        <x:v>0.058111987346762324</x:v>
      </x:c>
      <x:c r="V91" s="39" t="n">
        <x:v>0.41952995462664994</x:v>
      </x:c>
      <x:c r="W91" s="39" t="n">
        <x:v>1.0600104956253973</x:v>
      </x:c>
      <x:c r="X91" s="39" t="n">
        <x:v>0.11264743289971497</x:v>
      </x:c>
      <x:c r="Y91" s="39" t="n">
        <x:v>0.28316223428204873</x:v>
      </x:c>
      <x:c r="Z91" s="39" t="n">
        <x:v>-0.8272149979242346</x:v>
      </x:c>
      <x:c r="AA91" s="39" t="n">
        <x:v>-2.0737286842490437</x:v>
      </x:c>
      <x:c r="AB91" s="39" t="n">
        <x:v>0.22011094052289695</x:v>
      </x:c>
      <x:c r="AC91" s="39" t="n">
        <x:v>-0.39640423118714274</x:v>
      </x:c>
      <x:c r="AD91" s="39" t="n">
        <x:v>0.04348174042899574</x:v>
      </x:c>
      <x:c r="AE91" s="39" t="n">
        <x:v>1.4315578953439474</x:v>
      </x:c>
      <x:c r="AF91" s="39" t="n">
        <x:v>-1.9171145048993736</x:v>
      </x:c>
      <x:c r="AG91" s="39" t="n">
        <x:v>0.046854350746330244</x:v>
      </x:c>
      <x:c r="AH91" s="39" t="n">
        <x:v>-0.504163064361614</x:v>
      </x:c>
      <x:c r="AI91" s="39" t="n">
        <x:v>-0.36566511565510984</x:v>
      </x:c>
      <x:c r="AJ91" s="39" t="n">
        <x:v>1.6874674427855003</x:v>
      </x:c>
      <x:c r="AK91" s="39" t="n">
        <x:v>0.09567087213258552</x:v>
      </x:c>
      <x:c r="AL91" s="34"/>
      <x:c r="AM91" s="34" t="n">
        <x:f>IF(SQRT($B$9)*$B91+SQRT(1-$B$9)*R91&lt;_xlfn.NORM.S.INV($B$6),1,0)</x:f>
        <x:v>0</x:v>
      </x:c>
      <x:c r="AN91" s="34" t="n">
        <x:f>IF(SQRT($B$9)*$B91+SQRT(1-$B$9)*S91&lt;_xlfn.NORM.S.INV($B$6),1,0)</x:f>
        <x:v>0</x:v>
      </x:c>
      <x:c r="AO91" s="34" t="n">
        <x:f>IF(SQRT($B$9)*$B91+SQRT(1-$B$9)*T91&lt;_xlfn.NORM.S.INV($B$6),1,0)</x:f>
        <x:v>0</x:v>
      </x:c>
      <x:c r="AP91" s="34" t="n">
        <x:f>IF(SQRT($B$9)*$B91+SQRT(1-$B$9)*U91&lt;_xlfn.NORM.S.INV($B$6),1,0)</x:f>
        <x:v>0</x:v>
      </x:c>
      <x:c r="AQ91" s="34" t="n">
        <x:f>IF(SQRT($B$9)*$B91+SQRT(1-$B$9)*V91&lt;_xlfn.NORM.S.INV($B$6),1,0)</x:f>
        <x:v>0</x:v>
      </x:c>
      <x:c r="AR91" s="34" t="n">
        <x:f>IF(SQRT($B$9)*$B91+SQRT(1-$B$9)*W91&lt;_xlfn.NORM.S.INV($B$6),1,0)</x:f>
        <x:v>0</x:v>
      </x:c>
      <x:c r="AS91" s="34" t="n">
        <x:f>IF(SQRT($B$9)*$B91+SQRT(1-$B$9)*X91&lt;_xlfn.NORM.S.INV($B$6),1,0)</x:f>
        <x:v>0</x:v>
      </x:c>
      <x:c r="AT91" s="34" t="n">
        <x:f>IF(SQRT($B$9)*$B91+SQRT(1-$B$9)*Y91&lt;_xlfn.NORM.S.INV($B$6),1,0)</x:f>
        <x:v>0</x:v>
      </x:c>
      <x:c r="AU91" s="34" t="n">
        <x:f>IF(SQRT($B$9)*$B91+SQRT(1-$B$9)*Z91&lt;_xlfn.NORM.S.INV($B$6),1,0)</x:f>
        <x:v>0</x:v>
      </x:c>
      <x:c r="AV91" s="34" t="n">
        <x:f>IF(SQRT($B$9)*$B91+SQRT(1-$B$9)*AA91&lt;_xlfn.NORM.S.INV($B$6),1,0)</x:f>
        <x:v>0</x:v>
      </x:c>
      <x:c r="AW91" s="34" t="n">
        <x:f>IF(SQRT($C$9)*$B91+SQRT(1-$C$9)*AB91&lt;_xlfn.NORM.S.INV($C$6),1,0)</x:f>
        <x:v>0</x:v>
      </x:c>
      <x:c r="AX91" s="34" t="n">
        <x:f>IF(SQRT($C$9)*$B91+SQRT(1-$C$9)*AC91&lt;_xlfn.NORM.S.INV($C$6),1,0)</x:f>
        <x:v>0</x:v>
      </x:c>
      <x:c r="AY91" s="34" t="n">
        <x:f>IF(SQRT($C$9)*$B91+SQRT(1-$C$9)*AD91&lt;_xlfn.NORM.S.INV($C$6),1,0)</x:f>
        <x:v>0</x:v>
      </x:c>
      <x:c r="AZ91" s="34" t="n">
        <x:f>IF(SQRT($C$9)*$B91+SQRT(1-$C$9)*AE91&lt;_xlfn.NORM.S.INV($C$6),1,0)</x:f>
        <x:v>0</x:v>
      </x:c>
      <x:c r="BA91" s="34" t="n">
        <x:f>IF(SQRT($C$9)*$B91+SQRT(1-$C$9)*AF91&lt;_xlfn.NORM.S.INV($C$6),1,0)</x:f>
        <x:v>0</x:v>
      </x:c>
      <x:c r="BB91" s="34" t="n">
        <x:f>IF(SQRT($C$9)*$B91+SQRT(1-$C$9)*AG91&lt;_xlfn.NORM.S.INV($C$6),1,0)</x:f>
        <x:v>0</x:v>
      </x:c>
      <x:c r="BC91" s="34" t="n">
        <x:f>IF(SQRT($C$9)*$B91+SQRT(1-$C$9)*AH91&lt;_xlfn.NORM.S.INV($C$6),1,0)</x:f>
        <x:v>0</x:v>
      </x:c>
      <x:c r="BD91" s="34" t="n">
        <x:f>IF(SQRT($C$9)*$B91+SQRT(1-$C$9)*AI91&lt;_xlfn.NORM.S.INV($C$6),1,0)</x:f>
        <x:v>0</x:v>
      </x:c>
      <x:c r="BE91" s="34" t="n">
        <x:f>IF(SQRT($C$9)*$B91+SQRT(1-$C$9)*AJ91&lt;_xlfn.NORM.S.INV($C$6),1,0)</x:f>
        <x:v>0</x:v>
      </x:c>
      <x:c r="BF91" s="34" t="n">
        <x:f>IF(SQRT($C$9)*$B91+SQRT(1-$C$9)*AK91&lt;_xlfn.NORM.S.INV($C$6),1,0)</x:f>
        <x:v>0</x:v>
      </x:c>
      <x:c r="BG91" s="34"/>
      <x:c r="BH91" s="34"/>
      <x:c r="BI91" s="34" t="n">
        <x:f>$B$11*(($A$1061)*$C91/$B$12*$B$7+(1-$A$1061)*$D91/$B$12*$C$7)</x:f>
        <x:v>0</x:v>
      </x:c>
      <x:c r="BJ91" s="34" t="n">
        <x:f>$B$11*(($A$1062)*$C91/$B$12*$B$7+(1-$A$1062)*$D91/$B$12*$C$7)</x:f>
        <x:v>0</x:v>
      </x:c>
      <x:c r="BK91" s="34" t="n">
        <x:f>$B$11*(($A$1063)*$C91/$B$12*$B$7+(1-$A$1063)*$D91/$B$12*$C$7)</x:f>
        <x:v>0</x:v>
      </x:c>
      <x:c r="BL91" s="34" t="n">
        <x:f>$B$11*(($A$1064)*$C91/$B$12*$B$7+(1-$A$1064)*$D91/$B$12*$C$7)</x:f>
        <x:v>0</x:v>
      </x:c>
      <x:c r="BM91" s="34" t="n">
        <x:f>$B$11*(($A$1065)*$C91/$B$12*$B$7+(1-$A$1065)*$D91/$B$12*$C$7)</x:f>
        <x:v>0</x:v>
      </x:c>
      <x:c r="BN91" s="34" t="n">
        <x:f>$B$11*(($A$1066)*$C91/$B$12*$B$7+(1-$A$1066)*$D91/$B$12*$C$7)</x:f>
        <x:v>0</x:v>
      </x:c>
      <x:c r="BO91" s="34" t="n">
        <x:f>$B$11*(($A$1067)*$C91/$B$12*$B$7+(1-$A$1067)*$D91/$B$12*$C$7)</x:f>
        <x:v>0</x:v>
      </x:c>
      <x:c r="BP91" s="34" t="n">
        <x:f>$B$11*(($A$1068)*$C91/$B$12*$B$7+(1-$A$1068)*$D91/$B$12*$C$7)</x:f>
        <x:v>0</x:v>
      </x:c>
      <x:c r="BQ91" s="34" t="n">
        <x:f>$B$11*(($A$1069)*$C91/$B$12*$B$7+(1-$A$1069)*$D91/$B$12*$C$7)</x:f>
        <x:v>0</x:v>
      </x:c>
      <x:c r="BR91" s="34" t="n">
        <x:f>$B$11*(($A$1070)*$C91/$B$12*$B$7+(1-$A$1070)*$D91/$B$12*$C$7)</x:f>
        <x:v>0</x:v>
      </x:c>
      <x:c r="BS91" s="34" t="n">
        <x:f>$B$11*(($A$1071)*$C91/$B$12*$B$7+(1-$A$1071)*$D91/$B$12*$C$7)</x:f>
        <x:v>0</x:v>
      </x:c>
      <x:c r="BT91" s="34" t="n">
        <x:f>$B$11*(($A$1072)*$C91/$B$12*$B$7+(1-$A$1072)*$D91/$B$12*$C$7)</x:f>
        <x:v>0</x:v>
      </x:c>
      <x:c r="BU91" s="34" t="n">
        <x:f>$B$11*(($A$1073)*$C91/$B$12*$B$7+(1-$A$1073)*$D91/$B$12*$C$7)</x:f>
        <x:v>0</x:v>
      </x:c>
      <x:c r="BV91" s="34" t="n">
        <x:f>$B$11*(($A$1074)*$C91/$B$12*$B$7+(1-$A$1074)*$D91/$B$12*$C$7)</x:f>
        <x:v>0</x:v>
      </x:c>
      <x:c r="BW91" s="34" t="n">
        <x:f>$B$11*(($A$1075)*$C91/$B$12*$B$7+(1-$A$1075)*$D91/$B$12*$C$7)</x:f>
        <x:v>0</x:v>
      </x:c>
      <x:c r="BX91" s="34" t="n">
        <x:f>$B$11*(($A$1076)*$C91/$B$12*$B$7+(1-$A$1076)*$D91/$B$12*$C$7)</x:f>
        <x:v>0</x:v>
      </x:c>
      <x:c r="BY91" s="34" t="n">
        <x:f>$B$11*(($A$1077)*$C91/$B$12*$B$7+(1-$A$1077)*$D91/$B$12*$C$7)</x:f>
        <x:v>0</x:v>
      </x:c>
      <x:c r="BZ91" s="34" t="n">
        <x:f>$B$11*(($A$1078)*$C91/$B$12*$B$7+(1-$A$1078)*$D91/$B$12*$C$7)</x:f>
        <x:v>0</x:v>
      </x:c>
      <x:c r="CA91" s="34" t="n">
        <x:f>$B$11*(($A$1079)*$C91/$B$12*$B$7+(1-$A$1079)*$D91/$B$12*$C$7)</x:f>
        <x:v>0</x:v>
      </x:c>
      <x:c r="CB91" s="34" t="n">
        <x:f>$B$11*(($A$1080)*$C91/$B$12*$B$7+(1-$A$1080)*$D91/$B$12*$C$7)</x:f>
        <x:v>0</x:v>
      </x:c>
      <x:c r="CC91" s="34" t="n">
        <x:f>$B$11*(($A$1081)*$C91/$B$12*$B$7+(1-$A$1081)*$D91/$B$12*$C$7)</x:f>
        <x:v>0</x:v>
      </x:c>
    </x:row>
    <x:row r="92">
      <x:c r="A92" s="34" t="n">
        <x:v>68</x:v>
      </x:c>
      <x:c r="B92" s="39" t="n">
        <x:v>0.30995387974785416</x:v>
      </x:c>
      <x:c r="C92" s="1" t="n">
        <x:f>SUM(AM92:AV92)</x:f>
        <x:v>0</x:v>
      </x:c>
      <x:c r="D92" s="1" t="n">
        <x:f>SUM(AW92:BF92)</x:f>
        <x:v>0</x:v>
      </x:c>
      <x:c r="E92" s="17" t="n">
        <x:f>(1-C92/$B$12)*$B$8-C92/$B$12*$B$7</x:f>
        <x:v>0.05</x:v>
      </x:c>
      <x:c r="F92" s="17" t="n">
        <x:f>(1-D92/$B$12)*$C$8-D92/$B$12*$C$7</x:f>
        <x:v>0.09</x:v>
      </x:c>
      <x:c r="G92" s="32" t="n">
        <x:f>$B$11*($B$10*C92/$B$12*$B$7+(1-$B$10)*D92/$B$12*$C$7)</x:f>
        <x:v>0</x:v>
      </x:c>
      <x:c r="H92" s="17" t="n">
        <x:f>$B$10*E92+(1-$B$10)*F92</x:f>
        <x:v>0.07</x:v>
      </x:c>
      <x:c r="I92" s="34"/>
      <x:c r="J92" s="34"/>
      <x:c r="K92" s="34"/>
      <x:c r="L92" s="34"/>
      <x:c r="M92" s="34"/>
      <x:c r="N92" s="34"/>
      <x:c r="O92" s="34"/>
      <x:c r="P92" s="34"/>
      <x:c r="Q92" s="34"/>
      <x:c r="R92" s="39" t="n">
        <x:v>-0.9661323916179373</x:v>
      </x:c>
      <x:c r="S92" s="39" t="n">
        <x:v>-0.5233805317795078</x:v>
      </x:c>
      <x:c r="T92" s="39" t="n">
        <x:v>0.5238563129226566</x:v>
      </x:c>
      <x:c r="U92" s="39" t="n">
        <x:v>-0.2540420820968993</x:v>
      </x:c>
      <x:c r="V92" s="39" t="n">
        <x:v>1.8398500854620785</x:v>
      </x:c>
      <x:c r="W92" s="39" t="n">
        <x:v>0.9002646703489395</x:v>
      </x:c>
      <x:c r="X92" s="39" t="n">
        <x:v>-0.5741035578733319</x:v>
      </x:c>
      <x:c r="Y92" s="39" t="n">
        <x:v>-0.4507698787675025</x:v>
      </x:c>
      <x:c r="Z92" s="39" t="n">
        <x:v>-0.4114378872744834</x:v>
      </x:c>
      <x:c r="AA92" s="39" t="n">
        <x:v>0.009270775903869478</x:v>
      </x:c>
      <x:c r="AB92" s="39" t="n">
        <x:v>-0.8368569059099291</x:v>
      </x:c>
      <x:c r="AC92" s="39" t="n">
        <x:v>-0.722226737893484</x:v>
      </x:c>
      <x:c r="AD92" s="39" t="n">
        <x:v>0.7637754894178586</x:v>
      </x:c>
      <x:c r="AE92" s="39" t="n">
        <x:v>0.2701424456826791</x:v>
      </x:c>
      <x:c r="AF92" s="39" t="n">
        <x:v>-0.7944680379550277</x:v>
      </x:c>
      <x:c r="AG92" s="39" t="n">
        <x:v>-1.5224744107748138</x:v>
      </x:c>
      <x:c r="AH92" s="39" t="n">
        <x:v>0.7098976803273436</x:v>
      </x:c>
      <x:c r="AI92" s="39" t="n">
        <x:v>-0.36219092911598827</x:v>
      </x:c>
      <x:c r="AJ92" s="39" t="n">
        <x:v>0.7640272243629118</x:v>
      </x:c>
      <x:c r="AK92" s="39" t="n">
        <x:v>-0.40261516213098025</x:v>
      </x:c>
      <x:c r="AL92" s="34"/>
      <x:c r="AM92" s="34" t="n">
        <x:f>IF(SQRT($B$9)*$B92+SQRT(1-$B$9)*R92&lt;_xlfn.NORM.S.INV($B$6),1,0)</x:f>
        <x:v>0</x:v>
      </x:c>
      <x:c r="AN92" s="34" t="n">
        <x:f>IF(SQRT($B$9)*$B92+SQRT(1-$B$9)*S92&lt;_xlfn.NORM.S.INV($B$6),1,0)</x:f>
        <x:v>0</x:v>
      </x:c>
      <x:c r="AO92" s="34" t="n">
        <x:f>IF(SQRT($B$9)*$B92+SQRT(1-$B$9)*T92&lt;_xlfn.NORM.S.INV($B$6),1,0)</x:f>
        <x:v>0</x:v>
      </x:c>
      <x:c r="AP92" s="34" t="n">
        <x:f>IF(SQRT($B$9)*$B92+SQRT(1-$B$9)*U92&lt;_xlfn.NORM.S.INV($B$6),1,0)</x:f>
        <x:v>0</x:v>
      </x:c>
      <x:c r="AQ92" s="34" t="n">
        <x:f>IF(SQRT($B$9)*$B92+SQRT(1-$B$9)*V92&lt;_xlfn.NORM.S.INV($B$6),1,0)</x:f>
        <x:v>0</x:v>
      </x:c>
      <x:c r="AR92" s="34" t="n">
        <x:f>IF(SQRT($B$9)*$B92+SQRT(1-$B$9)*W92&lt;_xlfn.NORM.S.INV($B$6),1,0)</x:f>
        <x:v>0</x:v>
      </x:c>
      <x:c r="AS92" s="34" t="n">
        <x:f>IF(SQRT($B$9)*$B92+SQRT(1-$B$9)*X92&lt;_xlfn.NORM.S.INV($B$6),1,0)</x:f>
        <x:v>0</x:v>
      </x:c>
      <x:c r="AT92" s="34" t="n">
        <x:f>IF(SQRT($B$9)*$B92+SQRT(1-$B$9)*Y92&lt;_xlfn.NORM.S.INV($B$6),1,0)</x:f>
        <x:v>0</x:v>
      </x:c>
      <x:c r="AU92" s="34" t="n">
        <x:f>IF(SQRT($B$9)*$B92+SQRT(1-$B$9)*Z92&lt;_xlfn.NORM.S.INV($B$6),1,0)</x:f>
        <x:v>0</x:v>
      </x:c>
      <x:c r="AV92" s="34" t="n">
        <x:f>IF(SQRT($B$9)*$B92+SQRT(1-$B$9)*AA92&lt;_xlfn.NORM.S.INV($B$6),1,0)</x:f>
        <x:v>0</x:v>
      </x:c>
      <x:c r="AW92" s="34" t="n">
        <x:f>IF(SQRT($C$9)*$B92+SQRT(1-$C$9)*AB92&lt;_xlfn.NORM.S.INV($C$6),1,0)</x:f>
        <x:v>0</x:v>
      </x:c>
      <x:c r="AX92" s="34" t="n">
        <x:f>IF(SQRT($C$9)*$B92+SQRT(1-$C$9)*AC92&lt;_xlfn.NORM.S.INV($C$6),1,0)</x:f>
        <x:v>0</x:v>
      </x:c>
      <x:c r="AY92" s="34" t="n">
        <x:f>IF(SQRT($C$9)*$B92+SQRT(1-$C$9)*AD92&lt;_xlfn.NORM.S.INV($C$6),1,0)</x:f>
        <x:v>0</x:v>
      </x:c>
      <x:c r="AZ92" s="34" t="n">
        <x:f>IF(SQRT($C$9)*$B92+SQRT(1-$C$9)*AE92&lt;_xlfn.NORM.S.INV($C$6),1,0)</x:f>
        <x:v>0</x:v>
      </x:c>
      <x:c r="BA92" s="34" t="n">
        <x:f>IF(SQRT($C$9)*$B92+SQRT(1-$C$9)*AF92&lt;_xlfn.NORM.S.INV($C$6),1,0)</x:f>
        <x:v>0</x:v>
      </x:c>
      <x:c r="BB92" s="34" t="n">
        <x:f>IF(SQRT($C$9)*$B92+SQRT(1-$C$9)*AG92&lt;_xlfn.NORM.S.INV($C$6),1,0)</x:f>
        <x:v>0</x:v>
      </x:c>
      <x:c r="BC92" s="34" t="n">
        <x:f>IF(SQRT($C$9)*$B92+SQRT(1-$C$9)*AH92&lt;_xlfn.NORM.S.INV($C$6),1,0)</x:f>
        <x:v>0</x:v>
      </x:c>
      <x:c r="BD92" s="34" t="n">
        <x:f>IF(SQRT($C$9)*$B92+SQRT(1-$C$9)*AI92&lt;_xlfn.NORM.S.INV($C$6),1,0)</x:f>
        <x:v>0</x:v>
      </x:c>
      <x:c r="BE92" s="34" t="n">
        <x:f>IF(SQRT($C$9)*$B92+SQRT(1-$C$9)*AJ92&lt;_xlfn.NORM.S.INV($C$6),1,0)</x:f>
        <x:v>0</x:v>
      </x:c>
      <x:c r="BF92" s="34" t="n">
        <x:f>IF(SQRT($C$9)*$B92+SQRT(1-$C$9)*AK92&lt;_xlfn.NORM.S.INV($C$6),1,0)</x:f>
        <x:v>0</x:v>
      </x:c>
      <x:c r="BG92" s="34"/>
      <x:c r="BH92" s="34"/>
      <x:c r="BI92" s="34" t="n">
        <x:f>$B$11*(($A$1061)*$C92/$B$12*$B$7+(1-$A$1061)*$D92/$B$12*$C$7)</x:f>
        <x:v>0</x:v>
      </x:c>
      <x:c r="BJ92" s="34" t="n">
        <x:f>$B$11*(($A$1062)*$C92/$B$12*$B$7+(1-$A$1062)*$D92/$B$12*$C$7)</x:f>
        <x:v>0</x:v>
      </x:c>
      <x:c r="BK92" s="34" t="n">
        <x:f>$B$11*(($A$1063)*$C92/$B$12*$B$7+(1-$A$1063)*$D92/$B$12*$C$7)</x:f>
        <x:v>0</x:v>
      </x:c>
      <x:c r="BL92" s="34" t="n">
        <x:f>$B$11*(($A$1064)*$C92/$B$12*$B$7+(1-$A$1064)*$D92/$B$12*$C$7)</x:f>
        <x:v>0</x:v>
      </x:c>
      <x:c r="BM92" s="34" t="n">
        <x:f>$B$11*(($A$1065)*$C92/$B$12*$B$7+(1-$A$1065)*$D92/$B$12*$C$7)</x:f>
        <x:v>0</x:v>
      </x:c>
      <x:c r="BN92" s="34" t="n">
        <x:f>$B$11*(($A$1066)*$C92/$B$12*$B$7+(1-$A$1066)*$D92/$B$12*$C$7)</x:f>
        <x:v>0</x:v>
      </x:c>
      <x:c r="BO92" s="34" t="n">
        <x:f>$B$11*(($A$1067)*$C92/$B$12*$B$7+(1-$A$1067)*$D92/$B$12*$C$7)</x:f>
        <x:v>0</x:v>
      </x:c>
      <x:c r="BP92" s="34" t="n">
        <x:f>$B$11*(($A$1068)*$C92/$B$12*$B$7+(1-$A$1068)*$D92/$B$12*$C$7)</x:f>
        <x:v>0</x:v>
      </x:c>
      <x:c r="BQ92" s="34" t="n">
        <x:f>$B$11*(($A$1069)*$C92/$B$12*$B$7+(1-$A$1069)*$D92/$B$12*$C$7)</x:f>
        <x:v>0</x:v>
      </x:c>
      <x:c r="BR92" s="34" t="n">
        <x:f>$B$11*(($A$1070)*$C92/$B$12*$B$7+(1-$A$1070)*$D92/$B$12*$C$7)</x:f>
        <x:v>0</x:v>
      </x:c>
      <x:c r="BS92" s="34" t="n">
        <x:f>$B$11*(($A$1071)*$C92/$B$12*$B$7+(1-$A$1071)*$D92/$B$12*$C$7)</x:f>
        <x:v>0</x:v>
      </x:c>
      <x:c r="BT92" s="34" t="n">
        <x:f>$B$11*(($A$1072)*$C92/$B$12*$B$7+(1-$A$1072)*$D92/$B$12*$C$7)</x:f>
        <x:v>0</x:v>
      </x:c>
      <x:c r="BU92" s="34" t="n">
        <x:f>$B$11*(($A$1073)*$C92/$B$12*$B$7+(1-$A$1073)*$D92/$B$12*$C$7)</x:f>
        <x:v>0</x:v>
      </x:c>
      <x:c r="BV92" s="34" t="n">
        <x:f>$B$11*(($A$1074)*$C92/$B$12*$B$7+(1-$A$1074)*$D92/$B$12*$C$7)</x:f>
        <x:v>0</x:v>
      </x:c>
      <x:c r="BW92" s="34" t="n">
        <x:f>$B$11*(($A$1075)*$C92/$B$12*$B$7+(1-$A$1075)*$D92/$B$12*$C$7)</x:f>
        <x:v>0</x:v>
      </x:c>
      <x:c r="BX92" s="34" t="n">
        <x:f>$B$11*(($A$1076)*$C92/$B$12*$B$7+(1-$A$1076)*$D92/$B$12*$C$7)</x:f>
        <x:v>0</x:v>
      </x:c>
      <x:c r="BY92" s="34" t="n">
        <x:f>$B$11*(($A$1077)*$C92/$B$12*$B$7+(1-$A$1077)*$D92/$B$12*$C$7)</x:f>
        <x:v>0</x:v>
      </x:c>
      <x:c r="BZ92" s="34" t="n">
        <x:f>$B$11*(($A$1078)*$C92/$B$12*$B$7+(1-$A$1078)*$D92/$B$12*$C$7)</x:f>
        <x:v>0</x:v>
      </x:c>
      <x:c r="CA92" s="34" t="n">
        <x:f>$B$11*(($A$1079)*$C92/$B$12*$B$7+(1-$A$1079)*$D92/$B$12*$C$7)</x:f>
        <x:v>0</x:v>
      </x:c>
      <x:c r="CB92" s="34" t="n">
        <x:f>$B$11*(($A$1080)*$C92/$B$12*$B$7+(1-$A$1080)*$D92/$B$12*$C$7)</x:f>
        <x:v>0</x:v>
      </x:c>
      <x:c r="CC92" s="34" t="n">
        <x:f>$B$11*(($A$1081)*$C92/$B$12*$B$7+(1-$A$1081)*$D92/$B$12*$C$7)</x:f>
        <x:v>0</x:v>
      </x:c>
    </x:row>
    <x:row r="93">
      <x:c r="A93" s="34" t="n">
        <x:v>69</x:v>
      </x:c>
      <x:c r="B93" s="39" t="n">
        <x:v>-0.5104405596486514</x:v>
      </x:c>
      <x:c r="C93" s="1" t="n">
        <x:f>SUM(AM93:AV93)</x:f>
        <x:v>0</x:v>
      </x:c>
      <x:c r="D93" s="1" t="n">
        <x:f>SUM(AW93:BF93)</x:f>
        <x:v>1</x:v>
      </x:c>
      <x:c r="E93" s="17" t="n">
        <x:f>(1-C93/$B$12)*$B$8-C93/$B$12*$B$7</x:f>
        <x:v>0.05</x:v>
      </x:c>
      <x:c r="F93" s="17" t="n">
        <x:f>(1-D93/$B$12)*$C$8-D93/$B$12*$C$7</x:f>
        <x:v>0.021000000000000005</x:v>
      </x:c>
      <x:c r="G93" s="32" t="n">
        <x:f>$B$11*($B$10*C93/$B$12*$B$7+(1-$B$10)*D93/$B$12*$C$7)</x:f>
        <x:v>300</x:v>
      </x:c>
      <x:c r="H93" s="17" t="n">
        <x:f>$B$10*E93+(1-$B$10)*F93</x:f>
        <x:v>0.035500000000000004</x:v>
      </x:c>
      <x:c r="I93" s="34"/>
      <x:c r="J93" s="34"/>
      <x:c r="K93" s="34"/>
      <x:c r="L93" s="34"/>
      <x:c r="M93" s="34"/>
      <x:c r="N93" s="34"/>
      <x:c r="O93" s="34"/>
      <x:c r="P93" s="34"/>
      <x:c r="Q93" s="34"/>
      <x:c r="R93" s="39" t="n">
        <x:v>-0.7959882036603348</x:v>
      </x:c>
      <x:c r="S93" s="39" t="n">
        <x:v>0.7218282084604839</x:v>
      </x:c>
      <x:c r="T93" s="39" t="n">
        <x:v>0.9047128465596497</x:v>
      </x:c>
      <x:c r="U93" s="39" t="n">
        <x:v>-0.3953115207844963</x:v>
      </x:c>
      <x:c r="V93" s="39" t="n">
        <x:v>1.1232111777852394</x:v>
      </x:c>
      <x:c r="W93" s="39" t="n">
        <x:v>0.7895290178307942</x:v>
      </x:c>
      <x:c r="X93" s="39" t="n">
        <x:v>1.6671498713411421</x:v>
      </x:c>
      <x:c r="Y93" s="39" t="n">
        <x:v>-0.5305355505578173</x:v>
      </x:c>
      <x:c r="Z93" s="39" t="n">
        <x:v>-0.491504928821431</x:v>
      </x:c>
      <x:c r="AA93" s="39" t="n">
        <x:v>0.5939676466643162</x:v>
      </x:c>
      <x:c r="AB93" s="39" t="n">
        <x:v>-0.3594775769260314</x:v>
      </x:c>
      <x:c r="AC93" s="39" t="n">
        <x:v>0.5231761587839381</x:v>
      </x:c>
      <x:c r="AD93" s="39" t="n">
        <x:v>-1.1168481146658942</x:v>
      </x:c>
      <x:c r="AE93" s="39" t="n">
        <x:v>-1.1103953972733922</x:v>
      </x:c>
      <x:c r="AF93" s="39" t="n">
        <x:v>-1.661906210527061</x:v>
      </x:c>
      <x:c r="AG93" s="39" t="n">
        <x:v>0.7076488759627675</x:v>
      </x:c>
      <x:c r="AH93" s="39" t="n">
        <x:v>-0.03433793738358238</x:v>
      </x:c>
      <x:c r="AI93" s="39" t="n">
        <x:v>0.3990616078520948</x:v>
      </x:c>
      <x:c r="AJ93" s="39" t="n">
        <x:v>-1.1181182020277567</x:v>
      </x:c>
      <x:c r="AK93" s="39" t="n">
        <x:v>0.8573893482280833</x:v>
      </x:c>
      <x:c r="AL93" s="34"/>
      <x:c r="AM93" s="34" t="n">
        <x:f>IF(SQRT($B$9)*$B93+SQRT(1-$B$9)*R93&lt;_xlfn.NORM.S.INV($B$6),1,0)</x:f>
        <x:v>0</x:v>
      </x:c>
      <x:c r="AN93" s="34" t="n">
        <x:f>IF(SQRT($B$9)*$B93+SQRT(1-$B$9)*S93&lt;_xlfn.NORM.S.INV($B$6),1,0)</x:f>
        <x:v>0</x:v>
      </x:c>
      <x:c r="AO93" s="34" t="n">
        <x:f>IF(SQRT($B$9)*$B93+SQRT(1-$B$9)*T93&lt;_xlfn.NORM.S.INV($B$6),1,0)</x:f>
        <x:v>0</x:v>
      </x:c>
      <x:c r="AP93" s="34" t="n">
        <x:f>IF(SQRT($B$9)*$B93+SQRT(1-$B$9)*U93&lt;_xlfn.NORM.S.INV($B$6),1,0)</x:f>
        <x:v>0</x:v>
      </x:c>
      <x:c r="AQ93" s="34" t="n">
        <x:f>IF(SQRT($B$9)*$B93+SQRT(1-$B$9)*V93&lt;_xlfn.NORM.S.INV($B$6),1,0)</x:f>
        <x:v>0</x:v>
      </x:c>
      <x:c r="AR93" s="34" t="n">
        <x:f>IF(SQRT($B$9)*$B93+SQRT(1-$B$9)*W93&lt;_xlfn.NORM.S.INV($B$6),1,0)</x:f>
        <x:v>0</x:v>
      </x:c>
      <x:c r="AS93" s="34" t="n">
        <x:f>IF(SQRT($B$9)*$B93+SQRT(1-$B$9)*X93&lt;_xlfn.NORM.S.INV($B$6),1,0)</x:f>
        <x:v>0</x:v>
      </x:c>
      <x:c r="AT93" s="34" t="n">
        <x:f>IF(SQRT($B$9)*$B93+SQRT(1-$B$9)*Y93&lt;_xlfn.NORM.S.INV($B$6),1,0)</x:f>
        <x:v>0</x:v>
      </x:c>
      <x:c r="AU93" s="34" t="n">
        <x:f>IF(SQRT($B$9)*$B93+SQRT(1-$B$9)*Z93&lt;_xlfn.NORM.S.INV($B$6),1,0)</x:f>
        <x:v>0</x:v>
      </x:c>
      <x:c r="AV93" s="34" t="n">
        <x:f>IF(SQRT($B$9)*$B93+SQRT(1-$B$9)*AA93&lt;_xlfn.NORM.S.INV($B$6),1,0)</x:f>
        <x:v>0</x:v>
      </x:c>
      <x:c r="AW93" s="34" t="n">
        <x:f>IF(SQRT($C$9)*$B93+SQRT(1-$C$9)*AB93&lt;_xlfn.NORM.S.INV($C$6),1,0)</x:f>
        <x:v>0</x:v>
      </x:c>
      <x:c r="AX93" s="34" t="n">
        <x:f>IF(SQRT($C$9)*$B93+SQRT(1-$C$9)*AC93&lt;_xlfn.NORM.S.INV($C$6),1,0)</x:f>
        <x:v>0</x:v>
      </x:c>
      <x:c r="AY93" s="34" t="n">
        <x:f>IF(SQRT($C$9)*$B93+SQRT(1-$C$9)*AD93&lt;_xlfn.NORM.S.INV($C$6),1,0)</x:f>
        <x:v>0</x:v>
      </x:c>
      <x:c r="AZ93" s="34" t="n">
        <x:f>IF(SQRT($C$9)*$B93+SQRT(1-$C$9)*AE93&lt;_xlfn.NORM.S.INV($C$6),1,0)</x:f>
        <x:v>0</x:v>
      </x:c>
      <x:c r="BA93" s="34" t="n">
        <x:f>IF(SQRT($C$9)*$B93+SQRT(1-$C$9)*AF93&lt;_xlfn.NORM.S.INV($C$6),1,0)</x:f>
        <x:v>1</x:v>
      </x:c>
      <x:c r="BB93" s="34" t="n">
        <x:f>IF(SQRT($C$9)*$B93+SQRT(1-$C$9)*AG93&lt;_xlfn.NORM.S.INV($C$6),1,0)</x:f>
        <x:v>0</x:v>
      </x:c>
      <x:c r="BC93" s="34" t="n">
        <x:f>IF(SQRT($C$9)*$B93+SQRT(1-$C$9)*AH93&lt;_xlfn.NORM.S.INV($C$6),1,0)</x:f>
        <x:v>0</x:v>
      </x:c>
      <x:c r="BD93" s="34" t="n">
        <x:f>IF(SQRT($C$9)*$B93+SQRT(1-$C$9)*AI93&lt;_xlfn.NORM.S.INV($C$6),1,0)</x:f>
        <x:v>0</x:v>
      </x:c>
      <x:c r="BE93" s="34" t="n">
        <x:f>IF(SQRT($C$9)*$B93+SQRT(1-$C$9)*AJ93&lt;_xlfn.NORM.S.INV($C$6),1,0)</x:f>
        <x:v>0</x:v>
      </x:c>
      <x:c r="BF93" s="34" t="n">
        <x:f>IF(SQRT($C$9)*$B93+SQRT(1-$C$9)*AK93&lt;_xlfn.NORM.S.INV($C$6),1,0)</x:f>
        <x:v>0</x:v>
      </x:c>
      <x:c r="BG93" s="34"/>
      <x:c r="BH93" s="34"/>
      <x:c r="BI93" s="34" t="n">
        <x:f>$B$11*(($A$1061)*$C93/$B$12*$B$7+(1-$A$1061)*$D93/$B$12*$C$7)</x:f>
        <x:v>600</x:v>
      </x:c>
      <x:c r="BJ93" s="34" t="n">
        <x:f>$B$11*(($A$1062)*$C93/$B$12*$B$7+(1-$A$1062)*$D93/$B$12*$C$7)</x:f>
        <x:v>570</x:v>
      </x:c>
      <x:c r="BK93" s="34" t="n">
        <x:f>$B$11*(($A$1063)*$C93/$B$12*$B$7+(1-$A$1063)*$D93/$B$12*$C$7)</x:f>
        <x:v>540</x:v>
      </x:c>
      <x:c r="BL93" s="34" t="n">
        <x:f>$B$11*(($A$1064)*$C93/$B$12*$B$7+(1-$A$1064)*$D93/$B$12*$C$7)</x:f>
        <x:v>509.99999999999994</x:v>
      </x:c>
      <x:c r="BM93" s="34" t="n">
        <x:f>$B$11*(($A$1065)*$C93/$B$12*$B$7+(1-$A$1065)*$D93/$B$12*$C$7)</x:f>
        <x:v>480</x:v>
      </x:c>
      <x:c r="BN93" s="34" t="n">
        <x:f>$B$11*(($A$1066)*$C93/$B$12*$B$7+(1-$A$1066)*$D93/$B$12*$C$7)</x:f>
        <x:v>450</x:v>
      </x:c>
      <x:c r="BO93" s="34" t="n">
        <x:f>$B$11*(($A$1067)*$C93/$B$12*$B$7+(1-$A$1067)*$D93/$B$12*$C$7)</x:f>
        <x:v>419.99999999999994</x:v>
      </x:c>
      <x:c r="BP93" s="34" t="n">
        <x:f>$B$11*(($A$1068)*$C93/$B$12*$B$7+(1-$A$1068)*$D93/$B$12*$C$7)</x:f>
        <x:v>390</x:v>
      </x:c>
      <x:c r="BQ93" s="34" t="n">
        <x:f>$B$11*(($A$1069)*$C93/$B$12*$B$7+(1-$A$1069)*$D93/$B$12*$C$7)</x:f>
        <x:v>360</x:v>
      </x:c>
      <x:c r="BR93" s="34" t="n">
        <x:f>$B$11*(($A$1070)*$C93/$B$12*$B$7+(1-$A$1070)*$D93/$B$12*$C$7)</x:f>
        <x:v>330</x:v>
      </x:c>
      <x:c r="BS93" s="34" t="n">
        <x:f>$B$11*(($A$1071)*$C93/$B$12*$B$7+(1-$A$1071)*$D93/$B$12*$C$7)</x:f>
        <x:v>300</x:v>
      </x:c>
      <x:c r="BT93" s="34" t="n">
        <x:f>$B$11*(($A$1072)*$C93/$B$12*$B$7+(1-$A$1072)*$D93/$B$12*$C$7)</x:f>
        <x:v>270</x:v>
      </x:c>
      <x:c r="BU93" s="34" t="n">
        <x:f>$B$11*(($A$1073)*$C93/$B$12*$B$7+(1-$A$1073)*$D93/$B$12*$C$7)</x:f>
        <x:v>240</x:v>
      </x:c>
      <x:c r="BV93" s="34" t="n">
        <x:f>$B$11*(($A$1074)*$C93/$B$12*$B$7+(1-$A$1074)*$D93/$B$12*$C$7)</x:f>
        <x:v>209.99999999999997</x:v>
      </x:c>
      <x:c r="BW93" s="34" t="n">
        <x:f>$B$11*(($A$1075)*$C93/$B$12*$B$7+(1-$A$1075)*$D93/$B$12*$C$7)</x:f>
        <x:v>180.00000000000003</x:v>
      </x:c>
      <x:c r="BX93" s="34" t="n">
        <x:f>$B$11*(($A$1076)*$C93/$B$12*$B$7+(1-$A$1076)*$D93/$B$12*$C$7)</x:f>
        <x:v>150</x:v>
      </x:c>
      <x:c r="BY93" s="34" t="n">
        <x:f>$B$11*(($A$1077)*$C93/$B$12*$B$7+(1-$A$1077)*$D93/$B$12*$C$7)</x:f>
        <x:v>119.99999999999999</x:v>
      </x:c>
      <x:c r="BZ93" s="34" t="n">
        <x:f>$B$11*(($A$1078)*$C93/$B$12*$B$7+(1-$A$1078)*$D93/$B$12*$C$7)</x:f>
        <x:v>90.00000000000001</x:v>
      </x:c>
      <x:c r="CA93" s="34" t="n">
        <x:f>$B$11*(($A$1079)*$C93/$B$12*$B$7+(1-$A$1079)*$D93/$B$12*$C$7)</x:f>
        <x:v>59.99999999999999</x:v>
      </x:c>
      <x:c r="CB93" s="34" t="n">
        <x:f>$B$11*(($A$1080)*$C93/$B$12*$B$7+(1-$A$1080)*$D93/$B$12*$C$7)</x:f>
        <x:v>30.00000000000003</x:v>
      </x:c>
      <x:c r="CC93" s="34" t="n">
        <x:f>$B$11*(($A$1081)*$C93/$B$12*$B$7+(1-$A$1081)*$D93/$B$12*$C$7)</x:f>
        <x:v>0</x:v>
      </x:c>
    </x:row>
    <x:row r="94">
      <x:c r="A94" s="34" t="n">
        <x:v>70</x:v>
      </x:c>
      <x:c r="B94" s="39" t="n">
        <x:v>-0.23838100868384965</x:v>
      </x:c>
      <x:c r="C94" s="1" t="n">
        <x:f>SUM(AM94:AV94)</x:f>
        <x:v>0</x:v>
      </x:c>
      <x:c r="D94" s="1" t="n">
        <x:f>SUM(AW94:BF94)</x:f>
        <x:v>2</x:v>
      </x:c>
      <x:c r="E94" s="17" t="n">
        <x:f>(1-C94/$B$12)*$B$8-C94/$B$12*$B$7</x:f>
        <x:v>0.05</x:v>
      </x:c>
      <x:c r="F94" s="17" t="n">
        <x:f>(1-D94/$B$12)*$C$8-D94/$B$12*$C$7</x:f>
        <x:v>-0.048</x:v>
      </x:c>
      <x:c r="G94" s="32" t="n">
        <x:f>$B$11*($B$10*C94/$B$12*$B$7+(1-$B$10)*D94/$B$12*$C$7)</x:f>
        <x:v>600</x:v>
      </x:c>
      <x:c r="H94" s="17" t="n">
        <x:f>$B$10*E94+(1-$B$10)*F94</x:f>
        <x:v>0.0010000000000000009</x:v>
      </x:c>
      <x:c r="I94" s="34"/>
      <x:c r="J94" s="34"/>
      <x:c r="K94" s="34"/>
      <x:c r="L94" s="34"/>
      <x:c r="M94" s="34"/>
      <x:c r="N94" s="34"/>
      <x:c r="O94" s="34"/>
      <x:c r="P94" s="34"/>
      <x:c r="Q94" s="34"/>
      <x:c r="R94" s="39" t="n">
        <x:v>0.4868995367005737</x:v>
      </x:c>
      <x:c r="S94" s="39" t="n">
        <x:v>1.3384738181699414</x:v>
      </x:c>
      <x:c r="T94" s="39" t="n">
        <x:v>-0.5324756507536228</x:v>
      </x:c>
      <x:c r="U94" s="39" t="n">
        <x:v>0.370646749820239</x:v>
      </x:c>
      <x:c r="V94" s="39" t="n">
        <x:v>-0.05003362888887308</x:v>
      </x:c>
      <x:c r="W94" s="39" t="n">
        <x:v>0.20374560913511605</x:v>
      </x:c>
      <x:c r="X94" s="39" t="n">
        <x:v>0.8955712683702015</x:v>
      </x:c>
      <x:c r="Y94" s="39" t="n">
        <x:v>0.2155384543267319</x:v>
      </x:c>
      <x:c r="Z94" s="39" t="n">
        <x:v>-0.34414218783972367</x:v>
      </x:c>
      <x:c r="AA94" s="39" t="n">
        <x:v>1.2621303723709678</x:v>
      </x:c>
      <x:c r="AB94" s="39" t="n">
        <x:v>1.4958559650191177</x:v>
      </x:c>
      <x:c r="AC94" s="39" t="n">
        <x:v>-0.7450157690891565</x:v>
      </x:c>
      <x:c r="AD94" s="39" t="n">
        <x:v>-0.06750736551015227</x:v>
      </x:c>
      <x:c r="AE94" s="39" t="n">
        <x:v>-2.1944224360953832</x:v>
      </x:c>
      <x:c r="AF94" s="39" t="n">
        <x:v>-0.49428031673313966</x:v>
      </x:c>
      <x:c r="AG94" s="39" t="n">
        <x:v>0.9364418447830325</x:v>
      </x:c>
      <x:c r="AH94" s="39" t="n">
        <x:v>0.4735751497280396</x:v>
      </x:c>
      <x:c r="AI94" s="39" t="n">
        <x:v>-0.2948079794755245</x:v>
      </x:c>
      <x:c r="AJ94" s="39" t="n">
        <x:v>0.16519413564090007</x:v>
      </x:c>
      <x:c r="AK94" s="39" t="n">
        <x:v>-2.098562451691618</x:v>
      </x:c>
      <x:c r="AL94" s="34"/>
      <x:c r="AM94" s="34" t="n">
        <x:f>IF(SQRT($B$9)*$B94+SQRT(1-$B$9)*R94&lt;_xlfn.NORM.S.INV($B$6),1,0)</x:f>
        <x:v>0</x:v>
      </x:c>
      <x:c r="AN94" s="34" t="n">
        <x:f>IF(SQRT($B$9)*$B94+SQRT(1-$B$9)*S94&lt;_xlfn.NORM.S.INV($B$6),1,0)</x:f>
        <x:v>0</x:v>
      </x:c>
      <x:c r="AO94" s="34" t="n">
        <x:f>IF(SQRT($B$9)*$B94+SQRT(1-$B$9)*T94&lt;_xlfn.NORM.S.INV($B$6),1,0)</x:f>
        <x:v>0</x:v>
      </x:c>
      <x:c r="AP94" s="34" t="n">
        <x:f>IF(SQRT($B$9)*$B94+SQRT(1-$B$9)*U94&lt;_xlfn.NORM.S.INV($B$6),1,0)</x:f>
        <x:v>0</x:v>
      </x:c>
      <x:c r="AQ94" s="34" t="n">
        <x:f>IF(SQRT($B$9)*$B94+SQRT(1-$B$9)*V94&lt;_xlfn.NORM.S.INV($B$6),1,0)</x:f>
        <x:v>0</x:v>
      </x:c>
      <x:c r="AR94" s="34" t="n">
        <x:f>IF(SQRT($B$9)*$B94+SQRT(1-$B$9)*W94&lt;_xlfn.NORM.S.INV($B$6),1,0)</x:f>
        <x:v>0</x:v>
      </x:c>
      <x:c r="AS94" s="34" t="n">
        <x:f>IF(SQRT($B$9)*$B94+SQRT(1-$B$9)*X94&lt;_xlfn.NORM.S.INV($B$6),1,0)</x:f>
        <x:v>0</x:v>
      </x:c>
      <x:c r="AT94" s="34" t="n">
        <x:f>IF(SQRT($B$9)*$B94+SQRT(1-$B$9)*Y94&lt;_xlfn.NORM.S.INV($B$6),1,0)</x:f>
        <x:v>0</x:v>
      </x:c>
      <x:c r="AU94" s="34" t="n">
        <x:f>IF(SQRT($B$9)*$B94+SQRT(1-$B$9)*Z94&lt;_xlfn.NORM.S.INV($B$6),1,0)</x:f>
        <x:v>0</x:v>
      </x:c>
      <x:c r="AV94" s="34" t="n">
        <x:f>IF(SQRT($B$9)*$B94+SQRT(1-$B$9)*AA94&lt;_xlfn.NORM.S.INV($B$6),1,0)</x:f>
        <x:v>0</x:v>
      </x:c>
      <x:c r="AW94" s="34" t="n">
        <x:f>IF(SQRT($C$9)*$B94+SQRT(1-$C$9)*AB94&lt;_xlfn.NORM.S.INV($C$6),1,0)</x:f>
        <x:v>0</x:v>
      </x:c>
      <x:c r="AX94" s="34" t="n">
        <x:f>IF(SQRT($C$9)*$B94+SQRT(1-$C$9)*AC94&lt;_xlfn.NORM.S.INV($C$6),1,0)</x:f>
        <x:v>0</x:v>
      </x:c>
      <x:c r="AY94" s="34" t="n">
        <x:f>IF(SQRT($C$9)*$B94+SQRT(1-$C$9)*AD94&lt;_xlfn.NORM.S.INV($C$6),1,0)</x:f>
        <x:v>0</x:v>
      </x:c>
      <x:c r="AZ94" s="34" t="n">
        <x:f>IF(SQRT($C$9)*$B94+SQRT(1-$C$9)*AE94&lt;_xlfn.NORM.S.INV($C$6),1,0)</x:f>
        <x:v>1</x:v>
      </x:c>
      <x:c r="BA94" s="34" t="n">
        <x:f>IF(SQRT($C$9)*$B94+SQRT(1-$C$9)*AF94&lt;_xlfn.NORM.S.INV($C$6),1,0)</x:f>
        <x:v>0</x:v>
      </x:c>
      <x:c r="BB94" s="34" t="n">
        <x:f>IF(SQRT($C$9)*$B94+SQRT(1-$C$9)*AG94&lt;_xlfn.NORM.S.INV($C$6),1,0)</x:f>
        <x:v>0</x:v>
      </x:c>
      <x:c r="BC94" s="34" t="n">
        <x:f>IF(SQRT($C$9)*$B94+SQRT(1-$C$9)*AH94&lt;_xlfn.NORM.S.INV($C$6),1,0)</x:f>
        <x:v>0</x:v>
      </x:c>
      <x:c r="BD94" s="34" t="n">
        <x:f>IF(SQRT($C$9)*$B94+SQRT(1-$C$9)*AI94&lt;_xlfn.NORM.S.INV($C$6),1,0)</x:f>
        <x:v>0</x:v>
      </x:c>
      <x:c r="BE94" s="34" t="n">
        <x:f>IF(SQRT($C$9)*$B94+SQRT(1-$C$9)*AJ94&lt;_xlfn.NORM.S.INV($C$6),1,0)</x:f>
        <x:v>0</x:v>
      </x:c>
      <x:c r="BF94" s="34" t="n">
        <x:f>IF(SQRT($C$9)*$B94+SQRT(1-$C$9)*AK94&lt;_xlfn.NORM.S.INV($C$6),1,0)</x:f>
        <x:v>1</x:v>
      </x:c>
      <x:c r="BG94" s="34"/>
      <x:c r="BH94" s="34"/>
      <x:c r="BI94" s="34" t="n">
        <x:f>$B$11*(($A$1061)*$C94/$B$12*$B$7+(1-$A$1061)*$D94/$B$12*$C$7)</x:f>
        <x:v>1200</x:v>
      </x:c>
      <x:c r="BJ94" s="34" t="n">
        <x:f>$B$11*(($A$1062)*$C94/$B$12*$B$7+(1-$A$1062)*$D94/$B$12*$C$7)</x:f>
        <x:v>1140</x:v>
      </x:c>
      <x:c r="BK94" s="34" t="n">
        <x:f>$B$11*(($A$1063)*$C94/$B$12*$B$7+(1-$A$1063)*$D94/$B$12*$C$7)</x:f>
        <x:v>1080</x:v>
      </x:c>
      <x:c r="BL94" s="34" t="n">
        <x:f>$B$11*(($A$1064)*$C94/$B$12*$B$7+(1-$A$1064)*$D94/$B$12*$C$7)</x:f>
        <x:v>1019.9999999999999</x:v>
      </x:c>
      <x:c r="BM94" s="34" t="n">
        <x:f>$B$11*(($A$1065)*$C94/$B$12*$B$7+(1-$A$1065)*$D94/$B$12*$C$7)</x:f>
        <x:v>960</x:v>
      </x:c>
      <x:c r="BN94" s="34" t="n">
        <x:f>$B$11*(($A$1066)*$C94/$B$12*$B$7+(1-$A$1066)*$D94/$B$12*$C$7)</x:f>
        <x:v>900</x:v>
      </x:c>
      <x:c r="BO94" s="34" t="n">
        <x:f>$B$11*(($A$1067)*$C94/$B$12*$B$7+(1-$A$1067)*$D94/$B$12*$C$7)</x:f>
        <x:v>839.9999999999999</x:v>
      </x:c>
      <x:c r="BP94" s="34" t="n">
        <x:f>$B$11*(($A$1068)*$C94/$B$12*$B$7+(1-$A$1068)*$D94/$B$12*$C$7)</x:f>
        <x:v>780</x:v>
      </x:c>
      <x:c r="BQ94" s="34" t="n">
        <x:f>$B$11*(($A$1069)*$C94/$B$12*$B$7+(1-$A$1069)*$D94/$B$12*$C$7)</x:f>
        <x:v>720</x:v>
      </x:c>
      <x:c r="BR94" s="34" t="n">
        <x:f>$B$11*(($A$1070)*$C94/$B$12*$B$7+(1-$A$1070)*$D94/$B$12*$C$7)</x:f>
        <x:v>660</x:v>
      </x:c>
      <x:c r="BS94" s="34" t="n">
        <x:f>$B$11*(($A$1071)*$C94/$B$12*$B$7+(1-$A$1071)*$D94/$B$12*$C$7)</x:f>
        <x:v>600</x:v>
      </x:c>
      <x:c r="BT94" s="34" t="n">
        <x:f>$B$11*(($A$1072)*$C94/$B$12*$B$7+(1-$A$1072)*$D94/$B$12*$C$7)</x:f>
        <x:v>540</x:v>
      </x:c>
      <x:c r="BU94" s="34" t="n">
        <x:f>$B$11*(($A$1073)*$C94/$B$12*$B$7+(1-$A$1073)*$D94/$B$12*$C$7)</x:f>
        <x:v>480</x:v>
      </x:c>
      <x:c r="BV94" s="34" t="n">
        <x:f>$B$11*(($A$1074)*$C94/$B$12*$B$7+(1-$A$1074)*$D94/$B$12*$C$7)</x:f>
        <x:v>419.99999999999994</x:v>
      </x:c>
      <x:c r="BW94" s="34" t="n">
        <x:f>$B$11*(($A$1075)*$C94/$B$12*$B$7+(1-$A$1075)*$D94/$B$12*$C$7)</x:f>
        <x:v>360.00000000000006</x:v>
      </x:c>
      <x:c r="BX94" s="34" t="n">
        <x:f>$B$11*(($A$1076)*$C94/$B$12*$B$7+(1-$A$1076)*$D94/$B$12*$C$7)</x:f>
        <x:v>300</x:v>
      </x:c>
      <x:c r="BY94" s="34" t="n">
        <x:f>$B$11*(($A$1077)*$C94/$B$12*$B$7+(1-$A$1077)*$D94/$B$12*$C$7)</x:f>
        <x:v>239.99999999999997</x:v>
      </x:c>
      <x:c r="BZ94" s="34" t="n">
        <x:f>$B$11*(($A$1078)*$C94/$B$12*$B$7+(1-$A$1078)*$D94/$B$12*$C$7)</x:f>
        <x:v>180.00000000000003</x:v>
      </x:c>
      <x:c r="CA94" s="34" t="n">
        <x:f>$B$11*(($A$1079)*$C94/$B$12*$B$7+(1-$A$1079)*$D94/$B$12*$C$7)</x:f>
        <x:v>119.99999999999999</x:v>
      </x:c>
      <x:c r="CB94" s="34" t="n">
        <x:f>$B$11*(($A$1080)*$C94/$B$12*$B$7+(1-$A$1080)*$D94/$B$12*$C$7)</x:f>
        <x:v>60.00000000000006</x:v>
      </x:c>
      <x:c r="CC94" s="34" t="n">
        <x:f>$B$11*(($A$1081)*$C94/$B$12*$B$7+(1-$A$1081)*$D94/$B$12*$C$7)</x:f>
        <x:v>0</x:v>
      </x:c>
    </x:row>
    <x:row r="95">
      <x:c r="A95" s="34" t="n">
        <x:v>71</x:v>
      </x:c>
      <x:c r="B95" s="39" t="n">
        <x:v>-0.6212953578756171</x:v>
      </x:c>
      <x:c r="C95" s="1" t="n">
        <x:f>SUM(AM95:AV95)</x:f>
        <x:v>0</x:v>
      </x:c>
      <x:c r="D95" s="1" t="n">
        <x:f>SUM(AW95:BF95)</x:f>
        <x:v>1</x:v>
      </x:c>
      <x:c r="E95" s="17" t="n">
        <x:f>(1-C95/$B$12)*$B$8-C95/$B$12*$B$7</x:f>
        <x:v>0.05</x:v>
      </x:c>
      <x:c r="F95" s="17" t="n">
        <x:f>(1-D95/$B$12)*$C$8-D95/$B$12*$C$7</x:f>
        <x:v>0.021000000000000005</x:v>
      </x:c>
      <x:c r="G95" s="32" t="n">
        <x:f>$B$11*($B$10*C95/$B$12*$B$7+(1-$B$10)*D95/$B$12*$C$7)</x:f>
        <x:v>300</x:v>
      </x:c>
      <x:c r="H95" s="17" t="n">
        <x:f>$B$10*E95+(1-$B$10)*F95</x:f>
        <x:v>0.035500000000000004</x:v>
      </x:c>
      <x:c r="I95" s="34"/>
      <x:c r="J95" s="34"/>
      <x:c r="K95" s="34"/>
      <x:c r="L95" s="34"/>
      <x:c r="M95" s="34"/>
      <x:c r="N95" s="34"/>
      <x:c r="O95" s="34"/>
      <x:c r="P95" s="34"/>
      <x:c r="Q95" s="34"/>
      <x:c r="R95" s="39" t="n">
        <x:v>-1.1296530237964542</x:v>
      </x:c>
      <x:c r="S95" s="39" t="n">
        <x:v>1.5319400456299317</x:v>
      </x:c>
      <x:c r="T95" s="39" t="n">
        <x:v>0.918807494824713</x:v>
      </x:c>
      <x:c r="U95" s="39" t="n">
        <x:v>-1.793338965019807</x:v>
      </x:c>
      <x:c r="V95" s="39" t="n">
        <x:v>-0.4461401084937286</x:v>
      </x:c>
      <x:c r="W95" s="39" t="n">
        <x:v>0.18868952185992222</x:v>
      </x:c>
      <x:c r="X95" s="39" t="n">
        <x:v>0.49969213786462974</x:v>
      </x:c>
      <x:c r="Y95" s="39" t="n">
        <x:v>1.3693892850098053</x:v>
      </x:c>
      <x:c r="Z95" s="39" t="n">
        <x:v>0.5709596741666282</x:v>
      </x:c>
      <x:c r="AA95" s="39" t="n">
        <x:v>-1.0075053128927245</x:v>
      </x:c>
      <x:c r="AB95" s="39" t="n">
        <x:v>1.9439567151519392</x:v>
      </x:c>
      <x:c r="AC95" s="39" t="n">
        <x:v>-1.620747830306022</x:v>
      </x:c>
      <x:c r="AD95" s="39" t="n">
        <x:v>-0.34671469337981714</x:v>
      </x:c>
      <x:c r="AE95" s="39" t="n">
        <x:v>-0.5492588213360631</x:v>
      </x:c>
      <x:c r="AF95" s="39" t="n">
        <x:v>1.8608712475896658</x:v>
      </x:c>
      <x:c r="AG95" s="39" t="n">
        <x:v>0.29067656648251605</x:v>
      </x:c>
      <x:c r="AH95" s="39" t="n">
        <x:v>0.9854105479807294</x:v>
      </x:c>
      <x:c r="AI95" s="39" t="n">
        <x:v>0.4463806052945307</x:v>
      </x:c>
      <x:c r="AJ95" s="39" t="n">
        <x:v>0.019830506670792468</x:v>
      </x:c>
      <x:c r="AK95" s="39" t="n">
        <x:v>0.19625689498373294</x:v>
      </x:c>
      <x:c r="AL95" s="34"/>
      <x:c r="AM95" s="34" t="n">
        <x:f>IF(SQRT($B$9)*$B95+SQRT(1-$B$9)*R95&lt;_xlfn.NORM.S.INV($B$6),1,0)</x:f>
        <x:v>0</x:v>
      </x:c>
      <x:c r="AN95" s="34" t="n">
        <x:f>IF(SQRT($B$9)*$B95+SQRT(1-$B$9)*S95&lt;_xlfn.NORM.S.INV($B$6),1,0)</x:f>
        <x:v>0</x:v>
      </x:c>
      <x:c r="AO95" s="34" t="n">
        <x:f>IF(SQRT($B$9)*$B95+SQRT(1-$B$9)*T95&lt;_xlfn.NORM.S.INV($B$6),1,0)</x:f>
        <x:v>0</x:v>
      </x:c>
      <x:c r="AP95" s="34" t="n">
        <x:f>IF(SQRT($B$9)*$B95+SQRT(1-$B$9)*U95&lt;_xlfn.NORM.S.INV($B$6),1,0)</x:f>
        <x:v>0</x:v>
      </x:c>
      <x:c r="AQ95" s="34" t="n">
        <x:f>IF(SQRT($B$9)*$B95+SQRT(1-$B$9)*V95&lt;_xlfn.NORM.S.INV($B$6),1,0)</x:f>
        <x:v>0</x:v>
      </x:c>
      <x:c r="AR95" s="34" t="n">
        <x:f>IF(SQRT($B$9)*$B95+SQRT(1-$B$9)*W95&lt;_xlfn.NORM.S.INV($B$6),1,0)</x:f>
        <x:v>0</x:v>
      </x:c>
      <x:c r="AS95" s="34" t="n">
        <x:f>IF(SQRT($B$9)*$B95+SQRT(1-$B$9)*X95&lt;_xlfn.NORM.S.INV($B$6),1,0)</x:f>
        <x:v>0</x:v>
      </x:c>
      <x:c r="AT95" s="34" t="n">
        <x:f>IF(SQRT($B$9)*$B95+SQRT(1-$B$9)*Y95&lt;_xlfn.NORM.S.INV($B$6),1,0)</x:f>
        <x:v>0</x:v>
      </x:c>
      <x:c r="AU95" s="34" t="n">
        <x:f>IF(SQRT($B$9)*$B95+SQRT(1-$B$9)*Z95&lt;_xlfn.NORM.S.INV($B$6),1,0)</x:f>
        <x:v>0</x:v>
      </x:c>
      <x:c r="AV95" s="34" t="n">
        <x:f>IF(SQRT($B$9)*$B95+SQRT(1-$B$9)*AA95&lt;_xlfn.NORM.S.INV($B$6),1,0)</x:f>
        <x:v>0</x:v>
      </x:c>
      <x:c r="AW95" s="34" t="n">
        <x:f>IF(SQRT($C$9)*$B95+SQRT(1-$C$9)*AB95&lt;_xlfn.NORM.S.INV($C$6),1,0)</x:f>
        <x:v>0</x:v>
      </x:c>
      <x:c r="AX95" s="34" t="n">
        <x:f>IF(SQRT($C$9)*$B95+SQRT(1-$C$9)*AC95&lt;_xlfn.NORM.S.INV($C$6),1,0)</x:f>
        <x:v>1</x:v>
      </x:c>
      <x:c r="AY95" s="34" t="n">
        <x:f>IF(SQRT($C$9)*$B95+SQRT(1-$C$9)*AD95&lt;_xlfn.NORM.S.INV($C$6),1,0)</x:f>
        <x:v>0</x:v>
      </x:c>
      <x:c r="AZ95" s="34" t="n">
        <x:f>IF(SQRT($C$9)*$B95+SQRT(1-$C$9)*AE95&lt;_xlfn.NORM.S.INV($C$6),1,0)</x:f>
        <x:v>0</x:v>
      </x:c>
      <x:c r="BA95" s="34" t="n">
        <x:f>IF(SQRT($C$9)*$B95+SQRT(1-$C$9)*AF95&lt;_xlfn.NORM.S.INV($C$6),1,0)</x:f>
        <x:v>0</x:v>
      </x:c>
      <x:c r="BB95" s="34" t="n">
        <x:f>IF(SQRT($C$9)*$B95+SQRT(1-$C$9)*AG95&lt;_xlfn.NORM.S.INV($C$6),1,0)</x:f>
        <x:v>0</x:v>
      </x:c>
      <x:c r="BC95" s="34" t="n">
        <x:f>IF(SQRT($C$9)*$B95+SQRT(1-$C$9)*AH95&lt;_xlfn.NORM.S.INV($C$6),1,0)</x:f>
        <x:v>0</x:v>
      </x:c>
      <x:c r="BD95" s="34" t="n">
        <x:f>IF(SQRT($C$9)*$B95+SQRT(1-$C$9)*AI95&lt;_xlfn.NORM.S.INV($C$6),1,0)</x:f>
        <x:v>0</x:v>
      </x:c>
      <x:c r="BE95" s="34" t="n">
        <x:f>IF(SQRT($C$9)*$B95+SQRT(1-$C$9)*AJ95&lt;_xlfn.NORM.S.INV($C$6),1,0)</x:f>
        <x:v>0</x:v>
      </x:c>
      <x:c r="BF95" s="34" t="n">
        <x:f>IF(SQRT($C$9)*$B95+SQRT(1-$C$9)*AK95&lt;_xlfn.NORM.S.INV($C$6),1,0)</x:f>
        <x:v>0</x:v>
      </x:c>
      <x:c r="BG95" s="34"/>
      <x:c r="BH95" s="34"/>
      <x:c r="BI95" s="34" t="n">
        <x:f>$B$11*(($A$1061)*$C95/$B$12*$B$7+(1-$A$1061)*$D95/$B$12*$C$7)</x:f>
        <x:v>600</x:v>
      </x:c>
      <x:c r="BJ95" s="34" t="n">
        <x:f>$B$11*(($A$1062)*$C95/$B$12*$B$7+(1-$A$1062)*$D95/$B$12*$C$7)</x:f>
        <x:v>570</x:v>
      </x:c>
      <x:c r="BK95" s="34" t="n">
        <x:f>$B$11*(($A$1063)*$C95/$B$12*$B$7+(1-$A$1063)*$D95/$B$12*$C$7)</x:f>
        <x:v>540</x:v>
      </x:c>
      <x:c r="BL95" s="34" t="n">
        <x:f>$B$11*(($A$1064)*$C95/$B$12*$B$7+(1-$A$1064)*$D95/$B$12*$C$7)</x:f>
        <x:v>509.99999999999994</x:v>
      </x:c>
      <x:c r="BM95" s="34" t="n">
        <x:f>$B$11*(($A$1065)*$C95/$B$12*$B$7+(1-$A$1065)*$D95/$B$12*$C$7)</x:f>
        <x:v>480</x:v>
      </x:c>
      <x:c r="BN95" s="34" t="n">
        <x:f>$B$11*(($A$1066)*$C95/$B$12*$B$7+(1-$A$1066)*$D95/$B$12*$C$7)</x:f>
        <x:v>450</x:v>
      </x:c>
      <x:c r="BO95" s="34" t="n">
        <x:f>$B$11*(($A$1067)*$C95/$B$12*$B$7+(1-$A$1067)*$D95/$B$12*$C$7)</x:f>
        <x:v>419.99999999999994</x:v>
      </x:c>
      <x:c r="BP95" s="34" t="n">
        <x:f>$B$11*(($A$1068)*$C95/$B$12*$B$7+(1-$A$1068)*$D95/$B$12*$C$7)</x:f>
        <x:v>390</x:v>
      </x:c>
      <x:c r="BQ95" s="34" t="n">
        <x:f>$B$11*(($A$1069)*$C95/$B$12*$B$7+(1-$A$1069)*$D95/$B$12*$C$7)</x:f>
        <x:v>360</x:v>
      </x:c>
      <x:c r="BR95" s="34" t="n">
        <x:f>$B$11*(($A$1070)*$C95/$B$12*$B$7+(1-$A$1070)*$D95/$B$12*$C$7)</x:f>
        <x:v>330</x:v>
      </x:c>
      <x:c r="BS95" s="34" t="n">
        <x:f>$B$11*(($A$1071)*$C95/$B$12*$B$7+(1-$A$1071)*$D95/$B$12*$C$7)</x:f>
        <x:v>300</x:v>
      </x:c>
      <x:c r="BT95" s="34" t="n">
        <x:f>$B$11*(($A$1072)*$C95/$B$12*$B$7+(1-$A$1072)*$D95/$B$12*$C$7)</x:f>
        <x:v>270</x:v>
      </x:c>
      <x:c r="BU95" s="34" t="n">
        <x:f>$B$11*(($A$1073)*$C95/$B$12*$B$7+(1-$A$1073)*$D95/$B$12*$C$7)</x:f>
        <x:v>240</x:v>
      </x:c>
      <x:c r="BV95" s="34" t="n">
        <x:f>$B$11*(($A$1074)*$C95/$B$12*$B$7+(1-$A$1074)*$D95/$B$12*$C$7)</x:f>
        <x:v>209.99999999999997</x:v>
      </x:c>
      <x:c r="BW95" s="34" t="n">
        <x:f>$B$11*(($A$1075)*$C95/$B$12*$B$7+(1-$A$1075)*$D95/$B$12*$C$7)</x:f>
        <x:v>180.00000000000003</x:v>
      </x:c>
      <x:c r="BX95" s="34" t="n">
        <x:f>$B$11*(($A$1076)*$C95/$B$12*$B$7+(1-$A$1076)*$D95/$B$12*$C$7)</x:f>
        <x:v>150</x:v>
      </x:c>
      <x:c r="BY95" s="34" t="n">
        <x:f>$B$11*(($A$1077)*$C95/$B$12*$B$7+(1-$A$1077)*$D95/$B$12*$C$7)</x:f>
        <x:v>119.99999999999999</x:v>
      </x:c>
      <x:c r="BZ95" s="34" t="n">
        <x:f>$B$11*(($A$1078)*$C95/$B$12*$B$7+(1-$A$1078)*$D95/$B$12*$C$7)</x:f>
        <x:v>90.00000000000001</x:v>
      </x:c>
      <x:c r="CA95" s="34" t="n">
        <x:f>$B$11*(($A$1079)*$C95/$B$12*$B$7+(1-$A$1079)*$D95/$B$12*$C$7)</x:f>
        <x:v>59.99999999999999</x:v>
      </x:c>
      <x:c r="CB95" s="34" t="n">
        <x:f>$B$11*(($A$1080)*$C95/$B$12*$B$7+(1-$A$1080)*$D95/$B$12*$C$7)</x:f>
        <x:v>30.00000000000003</x:v>
      </x:c>
      <x:c r="CC95" s="34" t="n">
        <x:f>$B$11*(($A$1081)*$C95/$B$12*$B$7+(1-$A$1081)*$D95/$B$12*$C$7)</x:f>
        <x:v>0</x:v>
      </x:c>
    </x:row>
    <x:row r="96">
      <x:c r="A96" s="34" t="n">
        <x:v>72</x:v>
      </x:c>
      <x:c r="B96" s="39" t="n">
        <x:v>1.4048043396592247</x:v>
      </x:c>
      <x:c r="C96" s="1" t="n">
        <x:f>SUM(AM96:AV96)</x:f>
        <x:v>0</x:v>
      </x:c>
      <x:c r="D96" s="1" t="n">
        <x:f>SUM(AW96:BF96)</x:f>
        <x:v>0</x:v>
      </x:c>
      <x:c r="E96" s="17" t="n">
        <x:f>(1-C96/$B$12)*$B$8-C96/$B$12*$B$7</x:f>
        <x:v>0.05</x:v>
      </x:c>
      <x:c r="F96" s="17" t="n">
        <x:f>(1-D96/$B$12)*$C$8-D96/$B$12*$C$7</x:f>
        <x:v>0.09</x:v>
      </x:c>
      <x:c r="G96" s="32" t="n">
        <x:f>$B$11*($B$10*C96/$B$12*$B$7+(1-$B$10)*D96/$B$12*$C$7)</x:f>
        <x:v>0</x:v>
      </x:c>
      <x:c r="H96" s="17" t="n">
        <x:f>$B$10*E96+(1-$B$10)*F96</x:f>
        <x:v>0.07</x:v>
      </x:c>
      <x:c r="I96" s="34"/>
      <x:c r="J96" s="34"/>
      <x:c r="K96" s="34"/>
      <x:c r="L96" s="34"/>
      <x:c r="M96" s="34"/>
      <x:c r="N96" s="34"/>
      <x:c r="O96" s="34"/>
      <x:c r="P96" s="34"/>
      <x:c r="Q96" s="34"/>
      <x:c r="R96" s="39" t="n">
        <x:v>0.06347892647780251</x:v>
      </x:c>
      <x:c r="S96" s="39" t="n">
        <x:v>-1.2997136270461742</x:v>
      </x:c>
      <x:c r="T96" s="39" t="n">
        <x:v>-1.3695515444701591</x:v>
      </x:c>
      <x:c r="U96" s="39" t="n">
        <x:v>-0.11332681434763767</x:v>
      </x:c>
      <x:c r="V96" s="39" t="n">
        <x:v>0.14811599245043985</x:v>
      </x:c>
      <x:c r="W96" s="39" t="n">
        <x:v>-0.673852805461232</x:v>
      </x:c>
      <x:c r="X96" s="39" t="n">
        <x:v>-0.5265520985857005</x:v>
      </x:c>
      <x:c r="Y96" s="39" t="n">
        <x:v>-0.8574540741602115</x:v>
      </x:c>
      <x:c r="Z96" s="39" t="n">
        <x:v>1.3664546945618619</x:v>
      </x:c>
      <x:c r="AA96" s="39" t="n">
        <x:v>-0.16808557574073996</x:v>
      </x:c>
      <x:c r="AB96" s="39" t="n">
        <x:v>1.3251145759889822</x:v>
      </x:c>
      <x:c r="AC96" s="39" t="n">
        <x:v>-1.1377259935827246</x:v>
      </x:c>
      <x:c r="AD96" s="39" t="n">
        <x:v>-1.3275991181328253</x:v>
      </x:c>
      <x:c r="AE96" s="39" t="n">
        <x:v>-1.042701420138009</x:v>
      </x:c>
      <x:c r="AF96" s="39" t="n">
        <x:v>0.04269528658799933</x:v>
      </x:c>
      <x:c r="AG96" s="39" t="n">
        <x:v>1.6933853038062976</x:v>
      </x:c>
      <x:c r="AH96" s="39" t="n">
        <x:v>-0.6827938286129408</x:v>
      </x:c>
      <x:c r="AI96" s="39" t="n">
        <x:v>0.5052427622773032</x:v>
      </x:c>
      <x:c r="AJ96" s="39" t="n">
        <x:v>-0.2269744999253699</x:v>
      </x:c>
      <x:c r="AK96" s="39" t="n">
        <x:v>-0.5959430054640715</x:v>
      </x:c>
      <x:c r="AL96" s="34"/>
      <x:c r="AM96" s="34" t="n">
        <x:f>IF(SQRT($B$9)*$B96+SQRT(1-$B$9)*R96&lt;_xlfn.NORM.S.INV($B$6),1,0)</x:f>
        <x:v>0</x:v>
      </x:c>
      <x:c r="AN96" s="34" t="n">
        <x:f>IF(SQRT($B$9)*$B96+SQRT(1-$B$9)*S96&lt;_xlfn.NORM.S.INV($B$6),1,0)</x:f>
        <x:v>0</x:v>
      </x:c>
      <x:c r="AO96" s="34" t="n">
        <x:f>IF(SQRT($B$9)*$B96+SQRT(1-$B$9)*T96&lt;_xlfn.NORM.S.INV($B$6),1,0)</x:f>
        <x:v>0</x:v>
      </x:c>
      <x:c r="AP96" s="34" t="n">
        <x:f>IF(SQRT($B$9)*$B96+SQRT(1-$B$9)*U96&lt;_xlfn.NORM.S.INV($B$6),1,0)</x:f>
        <x:v>0</x:v>
      </x:c>
      <x:c r="AQ96" s="34" t="n">
        <x:f>IF(SQRT($B$9)*$B96+SQRT(1-$B$9)*V96&lt;_xlfn.NORM.S.INV($B$6),1,0)</x:f>
        <x:v>0</x:v>
      </x:c>
      <x:c r="AR96" s="34" t="n">
        <x:f>IF(SQRT($B$9)*$B96+SQRT(1-$B$9)*W96&lt;_xlfn.NORM.S.INV($B$6),1,0)</x:f>
        <x:v>0</x:v>
      </x:c>
      <x:c r="AS96" s="34" t="n">
        <x:f>IF(SQRT($B$9)*$B96+SQRT(1-$B$9)*X96&lt;_xlfn.NORM.S.INV($B$6),1,0)</x:f>
        <x:v>0</x:v>
      </x:c>
      <x:c r="AT96" s="34" t="n">
        <x:f>IF(SQRT($B$9)*$B96+SQRT(1-$B$9)*Y96&lt;_xlfn.NORM.S.INV($B$6),1,0)</x:f>
        <x:v>0</x:v>
      </x:c>
      <x:c r="AU96" s="34" t="n">
        <x:f>IF(SQRT($B$9)*$B96+SQRT(1-$B$9)*Z96&lt;_xlfn.NORM.S.INV($B$6),1,0)</x:f>
        <x:v>0</x:v>
      </x:c>
      <x:c r="AV96" s="34" t="n">
        <x:f>IF(SQRT($B$9)*$B96+SQRT(1-$B$9)*AA96&lt;_xlfn.NORM.S.INV($B$6),1,0)</x:f>
        <x:v>0</x:v>
      </x:c>
      <x:c r="AW96" s="34" t="n">
        <x:f>IF(SQRT($C$9)*$B96+SQRT(1-$C$9)*AB96&lt;_xlfn.NORM.S.INV($C$6),1,0)</x:f>
        <x:v>0</x:v>
      </x:c>
      <x:c r="AX96" s="34" t="n">
        <x:f>IF(SQRT($C$9)*$B96+SQRT(1-$C$9)*AC96&lt;_xlfn.NORM.S.INV($C$6),1,0)</x:f>
        <x:v>0</x:v>
      </x:c>
      <x:c r="AY96" s="34" t="n">
        <x:f>IF(SQRT($C$9)*$B96+SQRT(1-$C$9)*AD96&lt;_xlfn.NORM.S.INV($C$6),1,0)</x:f>
        <x:v>0</x:v>
      </x:c>
      <x:c r="AZ96" s="34" t="n">
        <x:f>IF(SQRT($C$9)*$B96+SQRT(1-$C$9)*AE96&lt;_xlfn.NORM.S.INV($C$6),1,0)</x:f>
        <x:v>0</x:v>
      </x:c>
      <x:c r="BA96" s="34" t="n">
        <x:f>IF(SQRT($C$9)*$B96+SQRT(1-$C$9)*AF96&lt;_xlfn.NORM.S.INV($C$6),1,0)</x:f>
        <x:v>0</x:v>
      </x:c>
      <x:c r="BB96" s="34" t="n">
        <x:f>IF(SQRT($C$9)*$B96+SQRT(1-$C$9)*AG96&lt;_xlfn.NORM.S.INV($C$6),1,0)</x:f>
        <x:v>0</x:v>
      </x:c>
      <x:c r="BC96" s="34" t="n">
        <x:f>IF(SQRT($C$9)*$B96+SQRT(1-$C$9)*AH96&lt;_xlfn.NORM.S.INV($C$6),1,0)</x:f>
        <x:v>0</x:v>
      </x:c>
      <x:c r="BD96" s="34" t="n">
        <x:f>IF(SQRT($C$9)*$B96+SQRT(1-$C$9)*AI96&lt;_xlfn.NORM.S.INV($C$6),1,0)</x:f>
        <x:v>0</x:v>
      </x:c>
      <x:c r="BE96" s="34" t="n">
        <x:f>IF(SQRT($C$9)*$B96+SQRT(1-$C$9)*AJ96&lt;_xlfn.NORM.S.INV($C$6),1,0)</x:f>
        <x:v>0</x:v>
      </x:c>
      <x:c r="BF96" s="34" t="n">
        <x:f>IF(SQRT($C$9)*$B96+SQRT(1-$C$9)*AK96&lt;_xlfn.NORM.S.INV($C$6),1,0)</x:f>
        <x:v>0</x:v>
      </x:c>
      <x:c r="BG96" s="34"/>
      <x:c r="BH96" s="34"/>
      <x:c r="BI96" s="34" t="n">
        <x:f>$B$11*(($A$1061)*$C96/$B$12*$B$7+(1-$A$1061)*$D96/$B$12*$C$7)</x:f>
        <x:v>0</x:v>
      </x:c>
      <x:c r="BJ96" s="34" t="n">
        <x:f>$B$11*(($A$1062)*$C96/$B$12*$B$7+(1-$A$1062)*$D96/$B$12*$C$7)</x:f>
        <x:v>0</x:v>
      </x:c>
      <x:c r="BK96" s="34" t="n">
        <x:f>$B$11*(($A$1063)*$C96/$B$12*$B$7+(1-$A$1063)*$D96/$B$12*$C$7)</x:f>
        <x:v>0</x:v>
      </x:c>
      <x:c r="BL96" s="34" t="n">
        <x:f>$B$11*(($A$1064)*$C96/$B$12*$B$7+(1-$A$1064)*$D96/$B$12*$C$7)</x:f>
        <x:v>0</x:v>
      </x:c>
      <x:c r="BM96" s="34" t="n">
        <x:f>$B$11*(($A$1065)*$C96/$B$12*$B$7+(1-$A$1065)*$D96/$B$12*$C$7)</x:f>
        <x:v>0</x:v>
      </x:c>
      <x:c r="BN96" s="34" t="n">
        <x:f>$B$11*(($A$1066)*$C96/$B$12*$B$7+(1-$A$1066)*$D96/$B$12*$C$7)</x:f>
        <x:v>0</x:v>
      </x:c>
      <x:c r="BO96" s="34" t="n">
        <x:f>$B$11*(($A$1067)*$C96/$B$12*$B$7+(1-$A$1067)*$D96/$B$12*$C$7)</x:f>
        <x:v>0</x:v>
      </x:c>
      <x:c r="BP96" s="34" t="n">
        <x:f>$B$11*(($A$1068)*$C96/$B$12*$B$7+(1-$A$1068)*$D96/$B$12*$C$7)</x:f>
        <x:v>0</x:v>
      </x:c>
      <x:c r="BQ96" s="34" t="n">
        <x:f>$B$11*(($A$1069)*$C96/$B$12*$B$7+(1-$A$1069)*$D96/$B$12*$C$7)</x:f>
        <x:v>0</x:v>
      </x:c>
      <x:c r="BR96" s="34" t="n">
        <x:f>$B$11*(($A$1070)*$C96/$B$12*$B$7+(1-$A$1070)*$D96/$B$12*$C$7)</x:f>
        <x:v>0</x:v>
      </x:c>
      <x:c r="BS96" s="34" t="n">
        <x:f>$B$11*(($A$1071)*$C96/$B$12*$B$7+(1-$A$1071)*$D96/$B$12*$C$7)</x:f>
        <x:v>0</x:v>
      </x:c>
      <x:c r="BT96" s="34" t="n">
        <x:f>$B$11*(($A$1072)*$C96/$B$12*$B$7+(1-$A$1072)*$D96/$B$12*$C$7)</x:f>
        <x:v>0</x:v>
      </x:c>
      <x:c r="BU96" s="34" t="n">
        <x:f>$B$11*(($A$1073)*$C96/$B$12*$B$7+(1-$A$1073)*$D96/$B$12*$C$7)</x:f>
        <x:v>0</x:v>
      </x:c>
      <x:c r="BV96" s="34" t="n">
        <x:f>$B$11*(($A$1074)*$C96/$B$12*$B$7+(1-$A$1074)*$D96/$B$12*$C$7)</x:f>
        <x:v>0</x:v>
      </x:c>
      <x:c r="BW96" s="34" t="n">
        <x:f>$B$11*(($A$1075)*$C96/$B$12*$B$7+(1-$A$1075)*$D96/$B$12*$C$7)</x:f>
        <x:v>0</x:v>
      </x:c>
      <x:c r="BX96" s="34" t="n">
        <x:f>$B$11*(($A$1076)*$C96/$B$12*$B$7+(1-$A$1076)*$D96/$B$12*$C$7)</x:f>
        <x:v>0</x:v>
      </x:c>
      <x:c r="BY96" s="34" t="n">
        <x:f>$B$11*(($A$1077)*$C96/$B$12*$B$7+(1-$A$1077)*$D96/$B$12*$C$7)</x:f>
        <x:v>0</x:v>
      </x:c>
      <x:c r="BZ96" s="34" t="n">
        <x:f>$B$11*(($A$1078)*$C96/$B$12*$B$7+(1-$A$1078)*$D96/$B$12*$C$7)</x:f>
        <x:v>0</x:v>
      </x:c>
      <x:c r="CA96" s="34" t="n">
        <x:f>$B$11*(($A$1079)*$C96/$B$12*$B$7+(1-$A$1079)*$D96/$B$12*$C$7)</x:f>
        <x:v>0</x:v>
      </x:c>
      <x:c r="CB96" s="34" t="n">
        <x:f>$B$11*(($A$1080)*$C96/$B$12*$B$7+(1-$A$1080)*$D96/$B$12*$C$7)</x:f>
        <x:v>0</x:v>
      </x:c>
      <x:c r="CC96" s="34" t="n">
        <x:f>$B$11*(($A$1081)*$C96/$B$12*$B$7+(1-$A$1081)*$D96/$B$12*$C$7)</x:f>
        <x:v>0</x:v>
      </x:c>
    </x:row>
    <x:row r="97">
      <x:c r="A97" s="34" t="n">
        <x:v>73</x:v>
      </x:c>
      <x:c r="B97" s="39" t="n">
        <x:v>-2.4321097534042297</x:v>
      </x:c>
      <x:c r="C97" s="1" t="n">
        <x:f>SUM(AM97:AV97)</x:f>
        <x:v>0</x:v>
      </x:c>
      <x:c r="D97" s="1" t="n">
        <x:f>SUM(AW97:BF97)</x:f>
        <x:v>3</x:v>
      </x:c>
      <x:c r="E97" s="17" t="n">
        <x:f>(1-C97/$B$12)*$B$8-C97/$B$12*$B$7</x:f>
        <x:v>0.05</x:v>
      </x:c>
      <x:c r="F97" s="17" t="n">
        <x:f>(1-D97/$B$12)*$C$8-D97/$B$12*$C$7</x:f>
        <x:v>-0.11699999999999999</x:v>
      </x:c>
      <x:c r="G97" s="32" t="n">
        <x:f>$B$11*($B$10*C97/$B$12*$B$7+(1-$B$10)*D97/$B$12*$C$7)</x:f>
        <x:v>900</x:v>
      </x:c>
      <x:c r="H97" s="17" t="n">
        <x:f>$B$10*E97+(1-$B$10)*F97</x:f>
        <x:v>-0.033499999999999995</x:v>
      </x:c>
      <x:c r="I97" s="34"/>
      <x:c r="J97" s="34"/>
      <x:c r="K97" s="34"/>
      <x:c r="L97" s="34"/>
      <x:c r="M97" s="34"/>
      <x:c r="N97" s="34"/>
      <x:c r="O97" s="34"/>
      <x:c r="P97" s="34"/>
      <x:c r="Q97" s="34"/>
      <x:c r="R97" s="39" t="n">
        <x:v>-0.9084859233371235</x:v>
      </x:c>
      <x:c r="S97" s="39" t="n">
        <x:v>0.3204848543458666</x:v>
      </x:c>
      <x:c r="T97" s="39" t="n">
        <x:v>-0.2567392258113094</x:v>
      </x:c>
      <x:c r="U97" s="39" t="n">
        <x:v>-0.19486132913829743</x:v>
      </x:c>
      <x:c r="V97" s="39" t="n">
        <x:v>-0.17393805904280815</x:v>
      </x:c>
      <x:c r="W97" s="39" t="n">
        <x:v>1.4591996388825144</x:v>
      </x:c>
      <x:c r="X97" s="39" t="n">
        <x:v>0.40460541813433587</x:v>
      </x:c>
      <x:c r="Y97" s="39" t="n">
        <x:v>1.2872275400884927</x:v>
      </x:c>
      <x:c r="Z97" s="39" t="n">
        <x:v>-0.4333785473199401</x:v>
      </x:c>
      <x:c r="AA97" s="39" t="n">
        <x:v>1.2085328446629773</x:v>
      </x:c>
      <x:c r="AB97" s="39" t="n">
        <x:v>-0.7675176936337775</x:v>
      </x:c>
      <x:c r="AC97" s="39" t="n">
        <x:v>-0.365287086077276</x:v>
      </x:c>
      <x:c r="AD97" s="39" t="n">
        <x:v>1.1663918229899424</x:v>
      </x:c>
      <x:c r="AE97" s="39" t="n">
        <x:v>-0.21070884887271607</x:v>
      </x:c>
      <x:c r="AF97" s="39" t="n">
        <x:v>0.5501710114446939</x:v>
      </x:c>
      <x:c r="AG97" s="39" t="n">
        <x:v>-1.613950618056983</x:v>
      </x:c>
      <x:c r="AH97" s="39" t="n">
        <x:v>-0.3860565961875174</x:v>
      </x:c>
      <x:c r="AI97" s="39" t="n">
        <x:v>0.029087238917964445</x:v>
      </x:c>
      <x:c r="AJ97" s="39" t="n">
        <x:v>-0.9444273671404596</x:v>
      </x:c>
      <x:c r="AK97" s="39" t="n">
        <x:v>-0.15936211810943746</x:v>
      </x:c>
      <x:c r="AL97" s="34"/>
      <x:c r="AM97" s="34" t="n">
        <x:f>IF(SQRT($B$9)*$B97+SQRT(1-$B$9)*R97&lt;_xlfn.NORM.S.INV($B$6),1,0)</x:f>
        <x:v>0</x:v>
      </x:c>
      <x:c r="AN97" s="34" t="n">
        <x:f>IF(SQRT($B$9)*$B97+SQRT(1-$B$9)*S97&lt;_xlfn.NORM.S.INV($B$6),1,0)</x:f>
        <x:v>0</x:v>
      </x:c>
      <x:c r="AO97" s="34" t="n">
        <x:f>IF(SQRT($B$9)*$B97+SQRT(1-$B$9)*T97&lt;_xlfn.NORM.S.INV($B$6),1,0)</x:f>
        <x:v>0</x:v>
      </x:c>
      <x:c r="AP97" s="34" t="n">
        <x:f>IF(SQRT($B$9)*$B97+SQRT(1-$B$9)*U97&lt;_xlfn.NORM.S.INV($B$6),1,0)</x:f>
        <x:v>0</x:v>
      </x:c>
      <x:c r="AQ97" s="34" t="n">
        <x:f>IF(SQRT($B$9)*$B97+SQRT(1-$B$9)*V97&lt;_xlfn.NORM.S.INV($B$6),1,0)</x:f>
        <x:v>0</x:v>
      </x:c>
      <x:c r="AR97" s="34" t="n">
        <x:f>IF(SQRT($B$9)*$B97+SQRT(1-$B$9)*W97&lt;_xlfn.NORM.S.INV($B$6),1,0)</x:f>
        <x:v>0</x:v>
      </x:c>
      <x:c r="AS97" s="34" t="n">
        <x:f>IF(SQRT($B$9)*$B97+SQRT(1-$B$9)*X97&lt;_xlfn.NORM.S.INV($B$6),1,0)</x:f>
        <x:v>0</x:v>
      </x:c>
      <x:c r="AT97" s="34" t="n">
        <x:f>IF(SQRT($B$9)*$B97+SQRT(1-$B$9)*Y97&lt;_xlfn.NORM.S.INV($B$6),1,0)</x:f>
        <x:v>0</x:v>
      </x:c>
      <x:c r="AU97" s="34" t="n">
        <x:f>IF(SQRT($B$9)*$B97+SQRT(1-$B$9)*Z97&lt;_xlfn.NORM.S.INV($B$6),1,0)</x:f>
        <x:v>0</x:v>
      </x:c>
      <x:c r="AV97" s="34" t="n">
        <x:f>IF(SQRT($B$9)*$B97+SQRT(1-$B$9)*AA97&lt;_xlfn.NORM.S.INV($B$6),1,0)</x:f>
        <x:v>0</x:v>
      </x:c>
      <x:c r="AW97" s="34" t="n">
        <x:f>IF(SQRT($C$9)*$B97+SQRT(1-$C$9)*AB97&lt;_xlfn.NORM.S.INV($C$6),1,0)</x:f>
        <x:v>1</x:v>
      </x:c>
      <x:c r="AX97" s="34" t="n">
        <x:f>IF(SQRT($C$9)*$B97+SQRT(1-$C$9)*AC97&lt;_xlfn.NORM.S.INV($C$6),1,0)</x:f>
        <x:v>0</x:v>
      </x:c>
      <x:c r="AY97" s="34" t="n">
        <x:f>IF(SQRT($C$9)*$B97+SQRT(1-$C$9)*AD97&lt;_xlfn.NORM.S.INV($C$6),1,0)</x:f>
        <x:v>0</x:v>
      </x:c>
      <x:c r="AZ97" s="34" t="n">
        <x:f>IF(SQRT($C$9)*$B97+SQRT(1-$C$9)*AE97&lt;_xlfn.NORM.S.INV($C$6),1,0)</x:f>
        <x:v>0</x:v>
      </x:c>
      <x:c r="BA97" s="34" t="n">
        <x:f>IF(SQRT($C$9)*$B97+SQRT(1-$C$9)*AF97&lt;_xlfn.NORM.S.INV($C$6),1,0)</x:f>
        <x:v>0</x:v>
      </x:c>
      <x:c r="BB97" s="34" t="n">
        <x:f>IF(SQRT($C$9)*$B97+SQRT(1-$C$9)*AG97&lt;_xlfn.NORM.S.INV($C$6),1,0)</x:f>
        <x:v>1</x:v>
      </x:c>
      <x:c r="BC97" s="34" t="n">
        <x:f>IF(SQRT($C$9)*$B97+SQRT(1-$C$9)*AH97&lt;_xlfn.NORM.S.INV($C$6),1,0)</x:f>
        <x:v>0</x:v>
      </x:c>
      <x:c r="BD97" s="34" t="n">
        <x:f>IF(SQRT($C$9)*$B97+SQRT(1-$C$9)*AI97&lt;_xlfn.NORM.S.INV($C$6),1,0)</x:f>
        <x:v>0</x:v>
      </x:c>
      <x:c r="BE97" s="34" t="n">
        <x:f>IF(SQRT($C$9)*$B97+SQRT(1-$C$9)*AJ97&lt;_xlfn.NORM.S.INV($C$6),1,0)</x:f>
        <x:v>1</x:v>
      </x:c>
      <x:c r="BF97" s="34" t="n">
        <x:f>IF(SQRT($C$9)*$B97+SQRT(1-$C$9)*AK97&lt;_xlfn.NORM.S.INV($C$6),1,0)</x:f>
        <x:v>0</x:v>
      </x:c>
      <x:c r="BG97" s="34"/>
      <x:c r="BH97" s="34"/>
      <x:c r="BI97" s="34" t="n">
        <x:f>$B$11*(($A$1061)*$C97/$B$12*$B$7+(1-$A$1061)*$D97/$B$12*$C$7)</x:f>
        <x:v>1800</x:v>
      </x:c>
      <x:c r="BJ97" s="34" t="n">
        <x:f>$B$11*(($A$1062)*$C97/$B$12*$B$7+(1-$A$1062)*$D97/$B$12*$C$7)</x:f>
        <x:v>1709.9999999999998</x:v>
      </x:c>
      <x:c r="BK97" s="34" t="n">
        <x:f>$B$11*(($A$1063)*$C97/$B$12*$B$7+(1-$A$1063)*$D97/$B$12*$C$7)</x:f>
        <x:v>1620</x:v>
      </x:c>
      <x:c r="BL97" s="34" t="n">
        <x:f>$B$11*(($A$1064)*$C97/$B$12*$B$7+(1-$A$1064)*$D97/$B$12*$C$7)</x:f>
        <x:v>1530</x:v>
      </x:c>
      <x:c r="BM97" s="34" t="n">
        <x:f>$B$11*(($A$1065)*$C97/$B$12*$B$7+(1-$A$1065)*$D97/$B$12*$C$7)</x:f>
        <x:v>1440.0000000000002</x:v>
      </x:c>
      <x:c r="BN97" s="34" t="n">
        <x:f>$B$11*(($A$1066)*$C97/$B$12*$B$7+(1-$A$1066)*$D97/$B$12*$C$7)</x:f>
        <x:v>1350</x:v>
      </x:c>
      <x:c r="BO97" s="34" t="n">
        <x:f>$B$11*(($A$1067)*$C97/$B$12*$B$7+(1-$A$1067)*$D97/$B$12*$C$7)</x:f>
        <x:v>1259.9999999999998</x:v>
      </x:c>
      <x:c r="BP97" s="34" t="n">
        <x:f>$B$11*(($A$1068)*$C97/$B$12*$B$7+(1-$A$1068)*$D97/$B$12*$C$7)</x:f>
        <x:v>1170</x:v>
      </x:c>
      <x:c r="BQ97" s="34" t="n">
        <x:f>$B$11*(($A$1069)*$C97/$B$12*$B$7+(1-$A$1069)*$D97/$B$12*$C$7)</x:f>
        <x:v>1080</x:v>
      </x:c>
      <x:c r="BR97" s="34" t="n">
        <x:f>$B$11*(($A$1070)*$C97/$B$12*$B$7+(1-$A$1070)*$D97/$B$12*$C$7)</x:f>
        <x:v>990</x:v>
      </x:c>
      <x:c r="BS97" s="34" t="n">
        <x:f>$B$11*(($A$1071)*$C97/$B$12*$B$7+(1-$A$1071)*$D97/$B$12*$C$7)</x:f>
        <x:v>900</x:v>
      </x:c>
      <x:c r="BT97" s="34" t="n">
        <x:f>$B$11*(($A$1072)*$C97/$B$12*$B$7+(1-$A$1072)*$D97/$B$12*$C$7)</x:f>
        <x:v>809.9999999999999</x:v>
      </x:c>
      <x:c r="BU97" s="34" t="n">
        <x:f>$B$11*(($A$1073)*$C97/$B$12*$B$7+(1-$A$1073)*$D97/$B$12*$C$7)</x:f>
        <x:v>720.0000000000001</x:v>
      </x:c>
      <x:c r="BV97" s="34" t="n">
        <x:f>$B$11*(($A$1074)*$C97/$B$12*$B$7+(1-$A$1074)*$D97/$B$12*$C$7)</x:f>
        <x:v>629.9999999999999</x:v>
      </x:c>
      <x:c r="BW97" s="34" t="n">
        <x:f>$B$11*(($A$1075)*$C97/$B$12*$B$7+(1-$A$1075)*$D97/$B$12*$C$7)</x:f>
        <x:v>540.0000000000001</x:v>
      </x:c>
      <x:c r="BX97" s="34" t="n">
        <x:f>$B$11*(($A$1076)*$C97/$B$12*$B$7+(1-$A$1076)*$D97/$B$12*$C$7)</x:f>
        <x:v>450</x:v>
      </x:c>
      <x:c r="BY97" s="34" t="n">
        <x:f>$B$11*(($A$1077)*$C97/$B$12*$B$7+(1-$A$1077)*$D97/$B$12*$C$7)</x:f>
        <x:v>359.9999999999999</x:v>
      </x:c>
      <x:c r="BZ97" s="34" t="n">
        <x:f>$B$11*(($A$1078)*$C97/$B$12*$B$7+(1-$A$1078)*$D97/$B$12*$C$7)</x:f>
        <x:v>270.00000000000006</x:v>
      </x:c>
      <x:c r="CA97" s="34" t="n">
        <x:f>$B$11*(($A$1079)*$C97/$B$12*$B$7+(1-$A$1079)*$D97/$B$12*$C$7)</x:f>
        <x:v>179.99999999999994</x:v>
      </x:c>
      <x:c r="CB97" s="34" t="n">
        <x:f>$B$11*(($A$1080)*$C97/$B$12*$B$7+(1-$A$1080)*$D97/$B$12*$C$7)</x:f>
        <x:v>90.00000000000009</x:v>
      </x:c>
      <x:c r="CC97" s="34" t="n">
        <x:f>$B$11*(($A$1081)*$C97/$B$12*$B$7+(1-$A$1081)*$D97/$B$12*$C$7)</x:f>
        <x:v>0</x:v>
      </x:c>
    </x:row>
    <x:row r="98">
      <x:c r="A98" s="34" t="n">
        <x:v>74</x:v>
      </x:c>
      <x:c r="B98" s="39" t="n">
        <x:v>-1.80900374335642</x:v>
      </x:c>
      <x:c r="C98" s="1" t="n">
        <x:f>SUM(AM98:AV98)</x:f>
        <x:v>0</x:v>
      </x:c>
      <x:c r="D98" s="1" t="n">
        <x:f>SUM(AW98:BF98)</x:f>
        <x:v>4</x:v>
      </x:c>
      <x:c r="E98" s="17" t="n">
        <x:f>(1-C98/$B$12)*$B$8-C98/$B$12*$B$7</x:f>
        <x:v>0.05</x:v>
      </x:c>
      <x:c r="F98" s="17" t="n">
        <x:f>(1-D98/$B$12)*$C$8-D98/$B$12*$C$7</x:f>
        <x:v>-0.186</x:v>
      </x:c>
      <x:c r="G98" s="32" t="n">
        <x:f>$B$11*($B$10*C98/$B$12*$B$7+(1-$B$10)*D98/$B$12*$C$7)</x:f>
        <x:v>1200</x:v>
      </x:c>
      <x:c r="H98" s="17" t="n">
        <x:f>$B$10*E98+(1-$B$10)*F98</x:f>
        <x:v>-0.068</x:v>
      </x:c>
      <x:c r="I98" s="34"/>
      <x:c r="J98" s="34"/>
      <x:c r="K98" s="34"/>
      <x:c r="L98" s="34"/>
      <x:c r="M98" s="34"/>
      <x:c r="N98" s="34"/>
      <x:c r="O98" s="34"/>
      <x:c r="P98" s="34"/>
      <x:c r="Q98" s="34"/>
      <x:c r="R98" s="39" t="n">
        <x:v>0.8631829883988912</x:v>
      </x:c>
      <x:c r="S98" s="39" t="n">
        <x:v>-0.9771419411818388</x:v>
      </x:c>
      <x:c r="T98" s="39" t="n">
        <x:v>-0.9926344045272577</x:v>
      </x:c>
      <x:c r="U98" s="39" t="n">
        <x:v>0.0017247637087656118</x:v>
      </x:c>
      <x:c r="V98" s="39" t="n">
        <x:v>-0.7631113837903474</x:v>
      </x:c>
      <x:c r="W98" s="39" t="n">
        <x:v>-0.5643264032553349</x:v>
      </x:c>
      <x:c r="X98" s="39" t="n">
        <x:v>0.13266403113834324</x:v>
      </x:c>
      <x:c r="Y98" s="39" t="n">
        <x:v>0.5245223737542086</x:v>
      </x:c>
      <x:c r="Z98" s="39" t="n">
        <x:v>-1.1363168160335748</x:v>
      </x:c>
      <x:c r="AA98" s="39" t="n">
        <x:v>1.0031699221470338</x:v>
      </x:c>
      <x:c r="AB98" s="39" t="n">
        <x:v>-1.6088964261825265</x:v>
      </x:c>
      <x:c r="AC98" s="39" t="n">
        <x:v>-0.01954896075797469</x:v>
      </x:c>
      <x:c r="AD98" s="39" t="n">
        <x:v>0.7517660507108253</x:v>
      </x:c>
      <x:c r="AE98" s="39" t="n">
        <x:v>2.0020449754386553</x:v>
      </x:c>
      <x:c r="AF98" s="39" t="n">
        <x:v>-1.2608455069894096</x:v>
      </x:c>
      <x:c r="AG98" s="39" t="n">
        <x:v>-0.0022831870550938556</x:v>
      </x:c>
      <x:c r="AH98" s="39" t="n">
        <x:v>1.5070193706559574</x:v>
      </x:c>
      <x:c r="AI98" s="39" t="n">
        <x:v>-1.7780691481376163</x:v>
      </x:c>
      <x:c r="AJ98" s="39" t="n">
        <x:v>0.7766156441621562</x:v>
      </x:c>
      <x:c r="AK98" s="39" t="n">
        <x:v>-1.0911800110180037</x:v>
      </x:c>
      <x:c r="AL98" s="34"/>
      <x:c r="AM98" s="34" t="n">
        <x:f>IF(SQRT($B$9)*$B98+SQRT(1-$B$9)*R98&lt;_xlfn.NORM.S.INV($B$6),1,0)</x:f>
        <x:v>0</x:v>
      </x:c>
      <x:c r="AN98" s="34" t="n">
        <x:f>IF(SQRT($B$9)*$B98+SQRT(1-$B$9)*S98&lt;_xlfn.NORM.S.INV($B$6),1,0)</x:f>
        <x:v>0</x:v>
      </x:c>
      <x:c r="AO98" s="34" t="n">
        <x:f>IF(SQRT($B$9)*$B98+SQRT(1-$B$9)*T98&lt;_xlfn.NORM.S.INV($B$6),1,0)</x:f>
        <x:v>0</x:v>
      </x:c>
      <x:c r="AP98" s="34" t="n">
        <x:f>IF(SQRT($B$9)*$B98+SQRT(1-$B$9)*U98&lt;_xlfn.NORM.S.INV($B$6),1,0)</x:f>
        <x:v>0</x:v>
      </x:c>
      <x:c r="AQ98" s="34" t="n">
        <x:f>IF(SQRT($B$9)*$B98+SQRT(1-$B$9)*V98&lt;_xlfn.NORM.S.INV($B$6),1,0)</x:f>
        <x:v>0</x:v>
      </x:c>
      <x:c r="AR98" s="34" t="n">
        <x:f>IF(SQRT($B$9)*$B98+SQRT(1-$B$9)*W98&lt;_xlfn.NORM.S.INV($B$6),1,0)</x:f>
        <x:v>0</x:v>
      </x:c>
      <x:c r="AS98" s="34" t="n">
        <x:f>IF(SQRT($B$9)*$B98+SQRT(1-$B$9)*X98&lt;_xlfn.NORM.S.INV($B$6),1,0)</x:f>
        <x:v>0</x:v>
      </x:c>
      <x:c r="AT98" s="34" t="n">
        <x:f>IF(SQRT($B$9)*$B98+SQRT(1-$B$9)*Y98&lt;_xlfn.NORM.S.INV($B$6),1,0)</x:f>
        <x:v>0</x:v>
      </x:c>
      <x:c r="AU98" s="34" t="n">
        <x:f>IF(SQRT($B$9)*$B98+SQRT(1-$B$9)*Z98&lt;_xlfn.NORM.S.INV($B$6),1,0)</x:f>
        <x:v>0</x:v>
      </x:c>
      <x:c r="AV98" s="34" t="n">
        <x:f>IF(SQRT($B$9)*$B98+SQRT(1-$B$9)*AA98&lt;_xlfn.NORM.S.INV($B$6),1,0)</x:f>
        <x:v>0</x:v>
      </x:c>
      <x:c r="AW98" s="34" t="n">
        <x:f>IF(SQRT($C$9)*$B98+SQRT(1-$C$9)*AB98&lt;_xlfn.NORM.S.INV($C$6),1,0)</x:f>
        <x:v>1</x:v>
      </x:c>
      <x:c r="AX98" s="34" t="n">
        <x:f>IF(SQRT($C$9)*$B98+SQRT(1-$C$9)*AC98&lt;_xlfn.NORM.S.INV($C$6),1,0)</x:f>
        <x:v>0</x:v>
      </x:c>
      <x:c r="AY98" s="34" t="n">
        <x:f>IF(SQRT($C$9)*$B98+SQRT(1-$C$9)*AD98&lt;_xlfn.NORM.S.INV($C$6),1,0)</x:f>
        <x:v>0</x:v>
      </x:c>
      <x:c r="AZ98" s="34" t="n">
        <x:f>IF(SQRT($C$9)*$B98+SQRT(1-$C$9)*AE98&lt;_xlfn.NORM.S.INV($C$6),1,0)</x:f>
        <x:v>0</x:v>
      </x:c>
      <x:c r="BA98" s="34" t="n">
        <x:f>IF(SQRT($C$9)*$B98+SQRT(1-$C$9)*AF98&lt;_xlfn.NORM.S.INV($C$6),1,0)</x:f>
        <x:v>1</x:v>
      </x:c>
      <x:c r="BB98" s="34" t="n">
        <x:f>IF(SQRT($C$9)*$B98+SQRT(1-$C$9)*AG98&lt;_xlfn.NORM.S.INV($C$6),1,0)</x:f>
        <x:v>0</x:v>
      </x:c>
      <x:c r="BC98" s="34" t="n">
        <x:f>IF(SQRT($C$9)*$B98+SQRT(1-$C$9)*AH98&lt;_xlfn.NORM.S.INV($C$6),1,0)</x:f>
        <x:v>0</x:v>
      </x:c>
      <x:c r="BD98" s="34" t="n">
        <x:f>IF(SQRT($C$9)*$B98+SQRT(1-$C$9)*AI98&lt;_xlfn.NORM.S.INV($C$6),1,0)</x:f>
        <x:v>1</x:v>
      </x:c>
      <x:c r="BE98" s="34" t="n">
        <x:f>IF(SQRT($C$9)*$B98+SQRT(1-$C$9)*AJ98&lt;_xlfn.NORM.S.INV($C$6),1,0)</x:f>
        <x:v>0</x:v>
      </x:c>
      <x:c r="BF98" s="34" t="n">
        <x:f>IF(SQRT($C$9)*$B98+SQRT(1-$C$9)*AK98&lt;_xlfn.NORM.S.INV($C$6),1,0)</x:f>
        <x:v>1</x:v>
      </x:c>
      <x:c r="BG98" s="34"/>
      <x:c r="BH98" s="34"/>
      <x:c r="BI98" s="34" t="n">
        <x:f>$B$11*(($A$1061)*$C98/$B$12*$B$7+(1-$A$1061)*$D98/$B$12*$C$7)</x:f>
        <x:v>2400</x:v>
      </x:c>
      <x:c r="BJ98" s="34" t="n">
        <x:f>$B$11*(($A$1062)*$C98/$B$12*$B$7+(1-$A$1062)*$D98/$B$12*$C$7)</x:f>
        <x:v>2280</x:v>
      </x:c>
      <x:c r="BK98" s="34" t="n">
        <x:f>$B$11*(($A$1063)*$C98/$B$12*$B$7+(1-$A$1063)*$D98/$B$12*$C$7)</x:f>
        <x:v>2160</x:v>
      </x:c>
      <x:c r="BL98" s="34" t="n">
        <x:f>$B$11*(($A$1064)*$C98/$B$12*$B$7+(1-$A$1064)*$D98/$B$12*$C$7)</x:f>
        <x:v>2039.9999999999998</x:v>
      </x:c>
      <x:c r="BM98" s="34" t="n">
        <x:f>$B$11*(($A$1065)*$C98/$B$12*$B$7+(1-$A$1065)*$D98/$B$12*$C$7)</x:f>
        <x:v>1920</x:v>
      </x:c>
      <x:c r="BN98" s="34" t="n">
        <x:f>$B$11*(($A$1066)*$C98/$B$12*$B$7+(1-$A$1066)*$D98/$B$12*$C$7)</x:f>
        <x:v>1800</x:v>
      </x:c>
      <x:c r="BO98" s="34" t="n">
        <x:f>$B$11*(($A$1067)*$C98/$B$12*$B$7+(1-$A$1067)*$D98/$B$12*$C$7)</x:f>
        <x:v>1679.9999999999998</x:v>
      </x:c>
      <x:c r="BP98" s="34" t="n">
        <x:f>$B$11*(($A$1068)*$C98/$B$12*$B$7+(1-$A$1068)*$D98/$B$12*$C$7)</x:f>
        <x:v>1560</x:v>
      </x:c>
      <x:c r="BQ98" s="34" t="n">
        <x:f>$B$11*(($A$1069)*$C98/$B$12*$B$7+(1-$A$1069)*$D98/$B$12*$C$7)</x:f>
        <x:v>1440</x:v>
      </x:c>
      <x:c r="BR98" s="34" t="n">
        <x:f>$B$11*(($A$1070)*$C98/$B$12*$B$7+(1-$A$1070)*$D98/$B$12*$C$7)</x:f>
        <x:v>1320</x:v>
      </x:c>
      <x:c r="BS98" s="34" t="n">
        <x:f>$B$11*(($A$1071)*$C98/$B$12*$B$7+(1-$A$1071)*$D98/$B$12*$C$7)</x:f>
        <x:v>1200</x:v>
      </x:c>
      <x:c r="BT98" s="34" t="n">
        <x:f>$B$11*(($A$1072)*$C98/$B$12*$B$7+(1-$A$1072)*$D98/$B$12*$C$7)</x:f>
        <x:v>1080</x:v>
      </x:c>
      <x:c r="BU98" s="34" t="n">
        <x:f>$B$11*(($A$1073)*$C98/$B$12*$B$7+(1-$A$1073)*$D98/$B$12*$C$7)</x:f>
        <x:v>960</x:v>
      </x:c>
      <x:c r="BV98" s="34" t="n">
        <x:f>$B$11*(($A$1074)*$C98/$B$12*$B$7+(1-$A$1074)*$D98/$B$12*$C$7)</x:f>
        <x:v>839.9999999999999</x:v>
      </x:c>
      <x:c r="BW98" s="34" t="n">
        <x:f>$B$11*(($A$1075)*$C98/$B$12*$B$7+(1-$A$1075)*$D98/$B$12*$C$7)</x:f>
        <x:v>720.0000000000001</x:v>
      </x:c>
      <x:c r="BX98" s="34" t="n">
        <x:f>$B$11*(($A$1076)*$C98/$B$12*$B$7+(1-$A$1076)*$D98/$B$12*$C$7)</x:f>
        <x:v>600</x:v>
      </x:c>
      <x:c r="BY98" s="34" t="n">
        <x:f>$B$11*(($A$1077)*$C98/$B$12*$B$7+(1-$A$1077)*$D98/$B$12*$C$7)</x:f>
        <x:v>479.99999999999994</x:v>
      </x:c>
      <x:c r="BZ98" s="34" t="n">
        <x:f>$B$11*(($A$1078)*$C98/$B$12*$B$7+(1-$A$1078)*$D98/$B$12*$C$7)</x:f>
        <x:v>360.00000000000006</x:v>
      </x:c>
      <x:c r="CA98" s="34" t="n">
        <x:f>$B$11*(($A$1079)*$C98/$B$12*$B$7+(1-$A$1079)*$D98/$B$12*$C$7)</x:f>
        <x:v>239.99999999999997</x:v>
      </x:c>
      <x:c r="CB98" s="34" t="n">
        <x:f>$B$11*(($A$1080)*$C98/$B$12*$B$7+(1-$A$1080)*$D98/$B$12*$C$7)</x:f>
        <x:v>120.00000000000011</x:v>
      </x:c>
      <x:c r="CC98" s="34" t="n">
        <x:f>$B$11*(($A$1081)*$C98/$B$12*$B$7+(1-$A$1081)*$D98/$B$12*$C$7)</x:f>
        <x:v>0</x:v>
      </x:c>
    </x:row>
    <x:row r="99">
      <x:c r="A99" s="34" t="n">
        <x:v>75</x:v>
      </x:c>
      <x:c r="B99" s="39" t="n">
        <x:v>0.33432447236441065</x:v>
      </x:c>
      <x:c r="C99" s="1" t="n">
        <x:f>SUM(AM99:AV99)</x:f>
        <x:v>0</x:v>
      </x:c>
      <x:c r="D99" s="1" t="n">
        <x:f>SUM(AW99:BF99)</x:f>
        <x:v>0</x:v>
      </x:c>
      <x:c r="E99" s="17" t="n">
        <x:f>(1-C99/$B$12)*$B$8-C99/$B$12*$B$7</x:f>
        <x:v>0.05</x:v>
      </x:c>
      <x:c r="F99" s="17" t="n">
        <x:f>(1-D99/$B$12)*$C$8-D99/$B$12*$C$7</x:f>
        <x:v>0.09</x:v>
      </x:c>
      <x:c r="G99" s="32" t="n">
        <x:f>$B$11*($B$10*C99/$B$12*$B$7+(1-$B$10)*D99/$B$12*$C$7)</x:f>
        <x:v>0</x:v>
      </x:c>
      <x:c r="H99" s="17" t="n">
        <x:f>$B$10*E99+(1-$B$10)*F99</x:f>
        <x:v>0.07</x:v>
      </x:c>
      <x:c r="I99" s="34"/>
      <x:c r="J99" s="34"/>
      <x:c r="K99" s="34"/>
      <x:c r="L99" s="34"/>
      <x:c r="M99" s="34"/>
      <x:c r="N99" s="34"/>
      <x:c r="O99" s="34"/>
      <x:c r="P99" s="34"/>
      <x:c r="Q99" s="34"/>
      <x:c r="R99" s="39" t="n">
        <x:v>1.0779317321795303</x:v>
      </x:c>
      <x:c r="S99" s="39" t="n">
        <x:v>0.4464679385344248</x:v>
      </x:c>
      <x:c r="T99" s="39" t="n">
        <x:v>-0.45410428627754623</x:v>
      </x:c>
      <x:c r="U99" s="39" t="n">
        <x:v>-1.1158609965213337</x:v>
      </x:c>
      <x:c r="V99" s="39" t="n">
        <x:v>0.11714382759647424</x:v>
      </x:c>
      <x:c r="W99" s="39" t="n">
        <x:v>0.6415794803654028</x:v>
      </x:c>
      <x:c r="X99" s="39" t="n">
        <x:v>-1.1772373021967324</x:v>
      </x:c>
      <x:c r="Y99" s="39" t="n">
        <x:v>-0.11252460861338691</x:v>
      </x:c>
      <x:c r="Z99" s="39" t="n">
        <x:v>0.826829067115755</x:v>
      </x:c>
      <x:c r="AA99" s="39" t="n">
        <x:v>0.3817139757632639</x:v>
      </x:c>
      <x:c r="AB99" s="39" t="n">
        <x:v>0.750734912421138</x:v>
      </x:c>
      <x:c r="AC99" s="39" t="n">
        <x:v>0.003957343100973059</x:v>
      </x:c>
      <x:c r="AD99" s="39" t="n">
        <x:v>0.7046525702940937</x:v>
      </x:c>
      <x:c r="AE99" s="39" t="n">
        <x:v>-0.20539453686806622</x:v>
      </x:c>
      <x:c r="AF99" s="39" t="n">
        <x:v>-1.4286138481584203</x:v>
      </x:c>
      <x:c r="AG99" s="39" t="n">
        <x:v>-0.9188776452304435</x:v>
      </x:c>
      <x:c r="AH99" s="39" t="n">
        <x:v>2.1332919137807194</x:v>
      </x:c>
      <x:c r="AI99" s="39" t="n">
        <x:v>0.012569147027917416</x:v>
      </x:c>
      <x:c r="AJ99" s="39" t="n">
        <x:v>-1.3019258495045625</x:v>
      </x:c>
      <x:c r="AK99" s="39" t="n">
        <x:v>-0.6931954499661783</x:v>
      </x:c>
      <x:c r="AL99" s="34"/>
      <x:c r="AM99" s="34" t="n">
        <x:f>IF(SQRT($B$9)*$B99+SQRT(1-$B$9)*R99&lt;_xlfn.NORM.S.INV($B$6),1,0)</x:f>
        <x:v>0</x:v>
      </x:c>
      <x:c r="AN99" s="34" t="n">
        <x:f>IF(SQRT($B$9)*$B99+SQRT(1-$B$9)*S99&lt;_xlfn.NORM.S.INV($B$6),1,0)</x:f>
        <x:v>0</x:v>
      </x:c>
      <x:c r="AO99" s="34" t="n">
        <x:f>IF(SQRT($B$9)*$B99+SQRT(1-$B$9)*T99&lt;_xlfn.NORM.S.INV($B$6),1,0)</x:f>
        <x:v>0</x:v>
      </x:c>
      <x:c r="AP99" s="34" t="n">
        <x:f>IF(SQRT($B$9)*$B99+SQRT(1-$B$9)*U99&lt;_xlfn.NORM.S.INV($B$6),1,0)</x:f>
        <x:v>0</x:v>
      </x:c>
      <x:c r="AQ99" s="34" t="n">
        <x:f>IF(SQRT($B$9)*$B99+SQRT(1-$B$9)*V99&lt;_xlfn.NORM.S.INV($B$6),1,0)</x:f>
        <x:v>0</x:v>
      </x:c>
      <x:c r="AR99" s="34" t="n">
        <x:f>IF(SQRT($B$9)*$B99+SQRT(1-$B$9)*W99&lt;_xlfn.NORM.S.INV($B$6),1,0)</x:f>
        <x:v>0</x:v>
      </x:c>
      <x:c r="AS99" s="34" t="n">
        <x:f>IF(SQRT($B$9)*$B99+SQRT(1-$B$9)*X99&lt;_xlfn.NORM.S.INV($B$6),1,0)</x:f>
        <x:v>0</x:v>
      </x:c>
      <x:c r="AT99" s="34" t="n">
        <x:f>IF(SQRT($B$9)*$B99+SQRT(1-$B$9)*Y99&lt;_xlfn.NORM.S.INV($B$6),1,0)</x:f>
        <x:v>0</x:v>
      </x:c>
      <x:c r="AU99" s="34" t="n">
        <x:f>IF(SQRT($B$9)*$B99+SQRT(1-$B$9)*Z99&lt;_xlfn.NORM.S.INV($B$6),1,0)</x:f>
        <x:v>0</x:v>
      </x:c>
      <x:c r="AV99" s="34" t="n">
        <x:f>IF(SQRT($B$9)*$B99+SQRT(1-$B$9)*AA99&lt;_xlfn.NORM.S.INV($B$6),1,0)</x:f>
        <x:v>0</x:v>
      </x:c>
      <x:c r="AW99" s="34" t="n">
        <x:f>IF(SQRT($C$9)*$B99+SQRT(1-$C$9)*AB99&lt;_xlfn.NORM.S.INV($C$6),1,0)</x:f>
        <x:v>0</x:v>
      </x:c>
      <x:c r="AX99" s="34" t="n">
        <x:f>IF(SQRT($C$9)*$B99+SQRT(1-$C$9)*AC99&lt;_xlfn.NORM.S.INV($C$6),1,0)</x:f>
        <x:v>0</x:v>
      </x:c>
      <x:c r="AY99" s="34" t="n">
        <x:f>IF(SQRT($C$9)*$B99+SQRT(1-$C$9)*AD99&lt;_xlfn.NORM.S.INV($C$6),1,0)</x:f>
        <x:v>0</x:v>
      </x:c>
      <x:c r="AZ99" s="34" t="n">
        <x:f>IF(SQRT($C$9)*$B99+SQRT(1-$C$9)*AE99&lt;_xlfn.NORM.S.INV($C$6),1,0)</x:f>
        <x:v>0</x:v>
      </x:c>
      <x:c r="BA99" s="34" t="n">
        <x:f>IF(SQRT($C$9)*$B99+SQRT(1-$C$9)*AF99&lt;_xlfn.NORM.S.INV($C$6),1,0)</x:f>
        <x:v>0</x:v>
      </x:c>
      <x:c r="BB99" s="34" t="n">
        <x:f>IF(SQRT($C$9)*$B99+SQRT(1-$C$9)*AG99&lt;_xlfn.NORM.S.INV($C$6),1,0)</x:f>
        <x:v>0</x:v>
      </x:c>
      <x:c r="BC99" s="34" t="n">
        <x:f>IF(SQRT($C$9)*$B99+SQRT(1-$C$9)*AH99&lt;_xlfn.NORM.S.INV($C$6),1,0)</x:f>
        <x:v>0</x:v>
      </x:c>
      <x:c r="BD99" s="34" t="n">
        <x:f>IF(SQRT($C$9)*$B99+SQRT(1-$C$9)*AI99&lt;_xlfn.NORM.S.INV($C$6),1,0)</x:f>
        <x:v>0</x:v>
      </x:c>
      <x:c r="BE99" s="34" t="n">
        <x:f>IF(SQRT($C$9)*$B99+SQRT(1-$C$9)*AJ99&lt;_xlfn.NORM.S.INV($C$6),1,0)</x:f>
        <x:v>0</x:v>
      </x:c>
      <x:c r="BF99" s="34" t="n">
        <x:f>IF(SQRT($C$9)*$B99+SQRT(1-$C$9)*AK99&lt;_xlfn.NORM.S.INV($C$6),1,0)</x:f>
        <x:v>0</x:v>
      </x:c>
      <x:c r="BG99" s="34"/>
      <x:c r="BH99" s="34"/>
      <x:c r="BI99" s="34" t="n">
        <x:f>$B$11*(($A$1061)*$C99/$B$12*$B$7+(1-$A$1061)*$D99/$B$12*$C$7)</x:f>
        <x:v>0</x:v>
      </x:c>
      <x:c r="BJ99" s="34" t="n">
        <x:f>$B$11*(($A$1062)*$C99/$B$12*$B$7+(1-$A$1062)*$D99/$B$12*$C$7)</x:f>
        <x:v>0</x:v>
      </x:c>
      <x:c r="BK99" s="34" t="n">
        <x:f>$B$11*(($A$1063)*$C99/$B$12*$B$7+(1-$A$1063)*$D99/$B$12*$C$7)</x:f>
        <x:v>0</x:v>
      </x:c>
      <x:c r="BL99" s="34" t="n">
        <x:f>$B$11*(($A$1064)*$C99/$B$12*$B$7+(1-$A$1064)*$D99/$B$12*$C$7)</x:f>
        <x:v>0</x:v>
      </x:c>
      <x:c r="BM99" s="34" t="n">
        <x:f>$B$11*(($A$1065)*$C99/$B$12*$B$7+(1-$A$1065)*$D99/$B$12*$C$7)</x:f>
        <x:v>0</x:v>
      </x:c>
      <x:c r="BN99" s="34" t="n">
        <x:f>$B$11*(($A$1066)*$C99/$B$12*$B$7+(1-$A$1066)*$D99/$B$12*$C$7)</x:f>
        <x:v>0</x:v>
      </x:c>
      <x:c r="BO99" s="34" t="n">
        <x:f>$B$11*(($A$1067)*$C99/$B$12*$B$7+(1-$A$1067)*$D99/$B$12*$C$7)</x:f>
        <x:v>0</x:v>
      </x:c>
      <x:c r="BP99" s="34" t="n">
        <x:f>$B$11*(($A$1068)*$C99/$B$12*$B$7+(1-$A$1068)*$D99/$B$12*$C$7)</x:f>
        <x:v>0</x:v>
      </x:c>
      <x:c r="BQ99" s="34" t="n">
        <x:f>$B$11*(($A$1069)*$C99/$B$12*$B$7+(1-$A$1069)*$D99/$B$12*$C$7)</x:f>
        <x:v>0</x:v>
      </x:c>
      <x:c r="BR99" s="34" t="n">
        <x:f>$B$11*(($A$1070)*$C99/$B$12*$B$7+(1-$A$1070)*$D99/$B$12*$C$7)</x:f>
        <x:v>0</x:v>
      </x:c>
      <x:c r="BS99" s="34" t="n">
        <x:f>$B$11*(($A$1071)*$C99/$B$12*$B$7+(1-$A$1071)*$D99/$B$12*$C$7)</x:f>
        <x:v>0</x:v>
      </x:c>
      <x:c r="BT99" s="34" t="n">
        <x:f>$B$11*(($A$1072)*$C99/$B$12*$B$7+(1-$A$1072)*$D99/$B$12*$C$7)</x:f>
        <x:v>0</x:v>
      </x:c>
      <x:c r="BU99" s="34" t="n">
        <x:f>$B$11*(($A$1073)*$C99/$B$12*$B$7+(1-$A$1073)*$D99/$B$12*$C$7)</x:f>
        <x:v>0</x:v>
      </x:c>
      <x:c r="BV99" s="34" t="n">
        <x:f>$B$11*(($A$1074)*$C99/$B$12*$B$7+(1-$A$1074)*$D99/$B$12*$C$7)</x:f>
        <x:v>0</x:v>
      </x:c>
      <x:c r="BW99" s="34" t="n">
        <x:f>$B$11*(($A$1075)*$C99/$B$12*$B$7+(1-$A$1075)*$D99/$B$12*$C$7)</x:f>
        <x:v>0</x:v>
      </x:c>
      <x:c r="BX99" s="34" t="n">
        <x:f>$B$11*(($A$1076)*$C99/$B$12*$B$7+(1-$A$1076)*$D99/$B$12*$C$7)</x:f>
        <x:v>0</x:v>
      </x:c>
      <x:c r="BY99" s="34" t="n">
        <x:f>$B$11*(($A$1077)*$C99/$B$12*$B$7+(1-$A$1077)*$D99/$B$12*$C$7)</x:f>
        <x:v>0</x:v>
      </x:c>
      <x:c r="BZ99" s="34" t="n">
        <x:f>$B$11*(($A$1078)*$C99/$B$12*$B$7+(1-$A$1078)*$D99/$B$12*$C$7)</x:f>
        <x:v>0</x:v>
      </x:c>
      <x:c r="CA99" s="34" t="n">
        <x:f>$B$11*(($A$1079)*$C99/$B$12*$B$7+(1-$A$1079)*$D99/$B$12*$C$7)</x:f>
        <x:v>0</x:v>
      </x:c>
      <x:c r="CB99" s="34" t="n">
        <x:f>$B$11*(($A$1080)*$C99/$B$12*$B$7+(1-$A$1080)*$D99/$B$12*$C$7)</x:f>
        <x:v>0</x:v>
      </x:c>
      <x:c r="CC99" s="34" t="n">
        <x:f>$B$11*(($A$1081)*$C99/$B$12*$B$7+(1-$A$1081)*$D99/$B$12*$C$7)</x:f>
        <x:v>0</x:v>
      </x:c>
    </x:row>
    <x:row r="100">
      <x:c r="A100" s="34" t="n">
        <x:v>76</x:v>
      </x:c>
      <x:c r="B100" s="39" t="n">
        <x:v>1.9368356908124111</x:v>
      </x:c>
      <x:c r="C100" s="1" t="n">
        <x:f>SUM(AM100:AV100)</x:f>
        <x:v>0</x:v>
      </x:c>
      <x:c r="D100" s="1" t="n">
        <x:f>SUM(AW100:BF100)</x:f>
        <x:v>0</x:v>
      </x:c>
      <x:c r="E100" s="17" t="n">
        <x:f>(1-C100/$B$12)*$B$8-C100/$B$12*$B$7</x:f>
        <x:v>0.05</x:v>
      </x:c>
      <x:c r="F100" s="17" t="n">
        <x:f>(1-D100/$B$12)*$C$8-D100/$B$12*$C$7</x:f>
        <x:v>0.09</x:v>
      </x:c>
      <x:c r="G100" s="32" t="n">
        <x:f>$B$11*($B$10*C100/$B$12*$B$7+(1-$B$10)*D100/$B$12*$C$7)</x:f>
        <x:v>0</x:v>
      </x:c>
      <x:c r="H100" s="17" t="n">
        <x:f>$B$10*E100+(1-$B$10)*F100</x:f>
        <x:v>0.07</x:v>
      </x:c>
      <x:c r="I100" s="34"/>
      <x:c r="J100" s="34"/>
      <x:c r="K100" s="34"/>
      <x:c r="L100" s="34"/>
      <x:c r="M100" s="34"/>
      <x:c r="N100" s="34"/>
      <x:c r="O100" s="34"/>
      <x:c r="P100" s="34"/>
      <x:c r="Q100" s="34"/>
      <x:c r="R100" s="39" t="n">
        <x:v>-2.3212583312567987</x:v>
      </x:c>
      <x:c r="S100" s="39" t="n">
        <x:v>0.2930546443505891</x:v>
      </x:c>
      <x:c r="T100" s="39" t="n">
        <x:v>2.041608256822828</x:v>
      </x:c>
      <x:c r="U100" s="39" t="n">
        <x:v>-0.2966267170066937</x:v>
      </x:c>
      <x:c r="V100" s="39" t="n">
        <x:v>-0.27755564730739846</x:v>
      </x:c>
      <x:c r="W100" s="39" t="n">
        <x:v>0.5092490523401155</x:v>
      </x:c>
      <x:c r="X100" s="39" t="n">
        <x:v>0.13028918405261974</x:v>
      </x:c>
      <x:c r="Y100" s="39" t="n">
        <x:v>-0.28221907538422236</x:v>
      </x:c>
      <x:c r="Z100" s="39" t="n">
        <x:v>1.89872517488599</x:v>
      </x:c>
      <x:c r="AA100" s="39" t="n">
        <x:v>0.0064791891483923945</x:v>
      </x:c>
      <x:c r="AB100" s="39" t="n">
        <x:v>0.4735879871820718</x:v>
      </x:c>
      <x:c r="AC100" s="39" t="n">
        <x:v>-0.761798286071051</x:v>
      </x:c>
      <x:c r="AD100" s="39" t="n">
        <x:v>-1.5292895820206687</x:v>
      </x:c>
      <x:c r="AE100" s="39" t="n">
        <x:v>0.6875335171517672</x:v>
      </x:c>
      <x:c r="AF100" s="39" t="n">
        <x:v>0.01633022780335425</x:v>
      </x:c>
      <x:c r="AG100" s="39" t="n">
        <x:v>-0.6349366834351166</x:v>
      </x:c>
      <x:c r="AH100" s="39" t="n">
        <x:v>0.5851670589035772</x:v>
      </x:c>
      <x:c r="AI100" s="39" t="n">
        <x:v>-0.0006779855845298691</x:v>
      </x:c>
      <x:c r="AJ100" s="39" t="n">
        <x:v>-0.9530400117635826</x:v>
      </x:c>
      <x:c r="AK100" s="39" t="n">
        <x:v>-0.2580839336675572</x:v>
      </x:c>
      <x:c r="AL100" s="34"/>
      <x:c r="AM100" s="34" t="n">
        <x:f>IF(SQRT($B$9)*$B100+SQRT(1-$B$9)*R100&lt;_xlfn.NORM.S.INV($B$6),1,0)</x:f>
        <x:v>0</x:v>
      </x:c>
      <x:c r="AN100" s="34" t="n">
        <x:f>IF(SQRT($B$9)*$B100+SQRT(1-$B$9)*S100&lt;_xlfn.NORM.S.INV($B$6),1,0)</x:f>
        <x:v>0</x:v>
      </x:c>
      <x:c r="AO100" s="34" t="n">
        <x:f>IF(SQRT($B$9)*$B100+SQRT(1-$B$9)*T100&lt;_xlfn.NORM.S.INV($B$6),1,0)</x:f>
        <x:v>0</x:v>
      </x:c>
      <x:c r="AP100" s="34" t="n">
        <x:f>IF(SQRT($B$9)*$B100+SQRT(1-$B$9)*U100&lt;_xlfn.NORM.S.INV($B$6),1,0)</x:f>
        <x:v>0</x:v>
      </x:c>
      <x:c r="AQ100" s="34" t="n">
        <x:f>IF(SQRT($B$9)*$B100+SQRT(1-$B$9)*V100&lt;_xlfn.NORM.S.INV($B$6),1,0)</x:f>
        <x:v>0</x:v>
      </x:c>
      <x:c r="AR100" s="34" t="n">
        <x:f>IF(SQRT($B$9)*$B100+SQRT(1-$B$9)*W100&lt;_xlfn.NORM.S.INV($B$6),1,0)</x:f>
        <x:v>0</x:v>
      </x:c>
      <x:c r="AS100" s="34" t="n">
        <x:f>IF(SQRT($B$9)*$B100+SQRT(1-$B$9)*X100&lt;_xlfn.NORM.S.INV($B$6),1,0)</x:f>
        <x:v>0</x:v>
      </x:c>
      <x:c r="AT100" s="34" t="n">
        <x:f>IF(SQRT($B$9)*$B100+SQRT(1-$B$9)*Y100&lt;_xlfn.NORM.S.INV($B$6),1,0)</x:f>
        <x:v>0</x:v>
      </x:c>
      <x:c r="AU100" s="34" t="n">
        <x:f>IF(SQRT($B$9)*$B100+SQRT(1-$B$9)*Z100&lt;_xlfn.NORM.S.INV($B$6),1,0)</x:f>
        <x:v>0</x:v>
      </x:c>
      <x:c r="AV100" s="34" t="n">
        <x:f>IF(SQRT($B$9)*$B100+SQRT(1-$B$9)*AA100&lt;_xlfn.NORM.S.INV($B$6),1,0)</x:f>
        <x:v>0</x:v>
      </x:c>
      <x:c r="AW100" s="34" t="n">
        <x:f>IF(SQRT($C$9)*$B100+SQRT(1-$C$9)*AB100&lt;_xlfn.NORM.S.INV($C$6),1,0)</x:f>
        <x:v>0</x:v>
      </x:c>
      <x:c r="AX100" s="34" t="n">
        <x:f>IF(SQRT($C$9)*$B100+SQRT(1-$C$9)*AC100&lt;_xlfn.NORM.S.INV($C$6),1,0)</x:f>
        <x:v>0</x:v>
      </x:c>
      <x:c r="AY100" s="34" t="n">
        <x:f>IF(SQRT($C$9)*$B100+SQRT(1-$C$9)*AD100&lt;_xlfn.NORM.S.INV($C$6),1,0)</x:f>
        <x:v>0</x:v>
      </x:c>
      <x:c r="AZ100" s="34" t="n">
        <x:f>IF(SQRT($C$9)*$B100+SQRT(1-$C$9)*AE100&lt;_xlfn.NORM.S.INV($C$6),1,0)</x:f>
        <x:v>0</x:v>
      </x:c>
      <x:c r="BA100" s="34" t="n">
        <x:f>IF(SQRT($C$9)*$B100+SQRT(1-$C$9)*AF100&lt;_xlfn.NORM.S.INV($C$6),1,0)</x:f>
        <x:v>0</x:v>
      </x:c>
      <x:c r="BB100" s="34" t="n">
        <x:f>IF(SQRT($C$9)*$B100+SQRT(1-$C$9)*AG100&lt;_xlfn.NORM.S.INV($C$6),1,0)</x:f>
        <x:v>0</x:v>
      </x:c>
      <x:c r="BC100" s="34" t="n">
        <x:f>IF(SQRT($C$9)*$B100+SQRT(1-$C$9)*AH100&lt;_xlfn.NORM.S.INV($C$6),1,0)</x:f>
        <x:v>0</x:v>
      </x:c>
      <x:c r="BD100" s="34" t="n">
        <x:f>IF(SQRT($C$9)*$B100+SQRT(1-$C$9)*AI100&lt;_xlfn.NORM.S.INV($C$6),1,0)</x:f>
        <x:v>0</x:v>
      </x:c>
      <x:c r="BE100" s="34" t="n">
        <x:f>IF(SQRT($C$9)*$B100+SQRT(1-$C$9)*AJ100&lt;_xlfn.NORM.S.INV($C$6),1,0)</x:f>
        <x:v>0</x:v>
      </x:c>
      <x:c r="BF100" s="34" t="n">
        <x:f>IF(SQRT($C$9)*$B100+SQRT(1-$C$9)*AK100&lt;_xlfn.NORM.S.INV($C$6),1,0)</x:f>
        <x:v>0</x:v>
      </x:c>
      <x:c r="BG100" s="34"/>
      <x:c r="BH100" s="34"/>
      <x:c r="BI100" s="34" t="n">
        <x:f>$B$11*(($A$1061)*$C100/$B$12*$B$7+(1-$A$1061)*$D100/$B$12*$C$7)</x:f>
        <x:v>0</x:v>
      </x:c>
      <x:c r="BJ100" s="34" t="n">
        <x:f>$B$11*(($A$1062)*$C100/$B$12*$B$7+(1-$A$1062)*$D100/$B$12*$C$7)</x:f>
        <x:v>0</x:v>
      </x:c>
      <x:c r="BK100" s="34" t="n">
        <x:f>$B$11*(($A$1063)*$C100/$B$12*$B$7+(1-$A$1063)*$D100/$B$12*$C$7)</x:f>
        <x:v>0</x:v>
      </x:c>
      <x:c r="BL100" s="34" t="n">
        <x:f>$B$11*(($A$1064)*$C100/$B$12*$B$7+(1-$A$1064)*$D100/$B$12*$C$7)</x:f>
        <x:v>0</x:v>
      </x:c>
      <x:c r="BM100" s="34" t="n">
        <x:f>$B$11*(($A$1065)*$C100/$B$12*$B$7+(1-$A$1065)*$D100/$B$12*$C$7)</x:f>
        <x:v>0</x:v>
      </x:c>
      <x:c r="BN100" s="34" t="n">
        <x:f>$B$11*(($A$1066)*$C100/$B$12*$B$7+(1-$A$1066)*$D100/$B$12*$C$7)</x:f>
        <x:v>0</x:v>
      </x:c>
      <x:c r="BO100" s="34" t="n">
        <x:f>$B$11*(($A$1067)*$C100/$B$12*$B$7+(1-$A$1067)*$D100/$B$12*$C$7)</x:f>
        <x:v>0</x:v>
      </x:c>
      <x:c r="BP100" s="34" t="n">
        <x:f>$B$11*(($A$1068)*$C100/$B$12*$B$7+(1-$A$1068)*$D100/$B$12*$C$7)</x:f>
        <x:v>0</x:v>
      </x:c>
      <x:c r="BQ100" s="34" t="n">
        <x:f>$B$11*(($A$1069)*$C100/$B$12*$B$7+(1-$A$1069)*$D100/$B$12*$C$7)</x:f>
        <x:v>0</x:v>
      </x:c>
      <x:c r="BR100" s="34" t="n">
        <x:f>$B$11*(($A$1070)*$C100/$B$12*$B$7+(1-$A$1070)*$D100/$B$12*$C$7)</x:f>
        <x:v>0</x:v>
      </x:c>
      <x:c r="BS100" s="34" t="n">
        <x:f>$B$11*(($A$1071)*$C100/$B$12*$B$7+(1-$A$1071)*$D100/$B$12*$C$7)</x:f>
        <x:v>0</x:v>
      </x:c>
      <x:c r="BT100" s="34" t="n">
        <x:f>$B$11*(($A$1072)*$C100/$B$12*$B$7+(1-$A$1072)*$D100/$B$12*$C$7)</x:f>
        <x:v>0</x:v>
      </x:c>
      <x:c r="BU100" s="34" t="n">
        <x:f>$B$11*(($A$1073)*$C100/$B$12*$B$7+(1-$A$1073)*$D100/$B$12*$C$7)</x:f>
        <x:v>0</x:v>
      </x:c>
      <x:c r="BV100" s="34" t="n">
        <x:f>$B$11*(($A$1074)*$C100/$B$12*$B$7+(1-$A$1074)*$D100/$B$12*$C$7)</x:f>
        <x:v>0</x:v>
      </x:c>
      <x:c r="BW100" s="34" t="n">
        <x:f>$B$11*(($A$1075)*$C100/$B$12*$B$7+(1-$A$1075)*$D100/$B$12*$C$7)</x:f>
        <x:v>0</x:v>
      </x:c>
      <x:c r="BX100" s="34" t="n">
        <x:f>$B$11*(($A$1076)*$C100/$B$12*$B$7+(1-$A$1076)*$D100/$B$12*$C$7)</x:f>
        <x:v>0</x:v>
      </x:c>
      <x:c r="BY100" s="34" t="n">
        <x:f>$B$11*(($A$1077)*$C100/$B$12*$B$7+(1-$A$1077)*$D100/$B$12*$C$7)</x:f>
        <x:v>0</x:v>
      </x:c>
      <x:c r="BZ100" s="34" t="n">
        <x:f>$B$11*(($A$1078)*$C100/$B$12*$B$7+(1-$A$1078)*$D100/$B$12*$C$7)</x:f>
        <x:v>0</x:v>
      </x:c>
      <x:c r="CA100" s="34" t="n">
        <x:f>$B$11*(($A$1079)*$C100/$B$12*$B$7+(1-$A$1079)*$D100/$B$12*$C$7)</x:f>
        <x:v>0</x:v>
      </x:c>
      <x:c r="CB100" s="34" t="n">
        <x:f>$B$11*(($A$1080)*$C100/$B$12*$B$7+(1-$A$1080)*$D100/$B$12*$C$7)</x:f>
        <x:v>0</x:v>
      </x:c>
      <x:c r="CC100" s="34" t="n">
        <x:f>$B$11*(($A$1081)*$C100/$B$12*$B$7+(1-$A$1081)*$D100/$B$12*$C$7)</x:f>
        <x:v>0</x:v>
      </x:c>
    </x:row>
    <x:row r="101">
      <x:c r="A101" s="34" t="n">
        <x:v>77</x:v>
      </x:c>
      <x:c r="B101" s="39" t="n">
        <x:v>-1.3141311955476158</x:v>
      </x:c>
      <x:c r="C101" s="1" t="n">
        <x:f>SUM(AM101:AV101)</x:f>
        <x:v>0</x:v>
      </x:c>
      <x:c r="D101" s="1" t="n">
        <x:f>SUM(AW101:BF101)</x:f>
        <x:v>4</x:v>
      </x:c>
      <x:c r="E101" s="17" t="n">
        <x:f>(1-C101/$B$12)*$B$8-C101/$B$12*$B$7</x:f>
        <x:v>0.05</x:v>
      </x:c>
      <x:c r="F101" s="17" t="n">
        <x:f>(1-D101/$B$12)*$C$8-D101/$B$12*$C$7</x:f>
        <x:v>-0.186</x:v>
      </x:c>
      <x:c r="G101" s="32" t="n">
        <x:f>$B$11*($B$10*C101/$B$12*$B$7+(1-$B$10)*D101/$B$12*$C$7)</x:f>
        <x:v>1200</x:v>
      </x:c>
      <x:c r="H101" s="17" t="n">
        <x:f>$B$10*E101+(1-$B$10)*F101</x:f>
        <x:v>-0.068</x:v>
      </x:c>
      <x:c r="I101" s="34"/>
      <x:c r="J101" s="34"/>
      <x:c r="K101" s="34"/>
      <x:c r="L101" s="34"/>
      <x:c r="M101" s="34"/>
      <x:c r="N101" s="34"/>
      <x:c r="O101" s="34"/>
      <x:c r="P101" s="34"/>
      <x:c r="Q101" s="34"/>
      <x:c r="R101" s="39" t="n">
        <x:v>-0.5222953944457744</x:v>
      </x:c>
      <x:c r="S101" s="39" t="n">
        <x:v>1.764281416258906</x:v>
      </x:c>
      <x:c r="T101" s="39" t="n">
        <x:v>0.08990698767451422</x:v>
      </x:c>
      <x:c r="U101" s="39" t="n">
        <x:v>-1.0142197625969598</x:v>
      </x:c>
      <x:c r="V101" s="39" t="n">
        <x:v>0.6926138292417212</x:v>
      </x:c>
      <x:c r="W101" s="39" t="n">
        <x:v>0.5450453790488553</x:v>
      </x:c>
      <x:c r="X101" s="39" t="n">
        <x:v>-0.16712609493990774</x:v>
      </x:c>
      <x:c r="Y101" s="39" t="n">
        <x:v>-0.38144907832028646</x:v>
      </x:c>
      <x:c r="Z101" s="39" t="n">
        <x:v>0.38087746116080945</x:v>
      </x:c>
      <x:c r="AA101" s="39" t="n">
        <x:v>-0.15555247833503516</x:v>
      </x:c>
      <x:c r="AB101" s="39" t="n">
        <x:v>1.1259283350825726</x:v>
      </x:c>
      <x:c r="AC101" s="39" t="n">
        <x:v>0.40810050495813244</x:v>
      </x:c>
      <x:c r="AD101" s="39" t="n">
        <x:v>0.7511484777109245</x:v>
      </x:c>
      <x:c r="AE101" s="39" t="n">
        <x:v>-1.0549986911796394</x:v>
      </x:c>
      <x:c r="AF101" s="39" t="n">
        <x:v>-1.344230951942149</x:v>
      </x:c>
      <x:c r="AG101" s="39" t="n">
        <x:v>-1.7471193821640747</x:v>
      </x:c>
      <x:c r="AH101" s="39" t="n">
        <x:v>2.8438720410689005</x:v>
      </x:c>
      <x:c r="AI101" s="39" t="n">
        <x:v>-2.5174939972408312</x:v>
      </x:c>
      <x:c r="AJ101" s="39" t="n">
        <x:v>-1.5226616313943293</x:v>
      </x:c>
      <x:c r="AK101" s="39" t="n">
        <x:v>-0.2833812648560079</x:v>
      </x:c>
      <x:c r="AL101" s="34"/>
      <x:c r="AM101" s="34" t="n">
        <x:f>IF(SQRT($B$9)*$B101+SQRT(1-$B$9)*R101&lt;_xlfn.NORM.S.INV($B$6),1,0)</x:f>
        <x:v>0</x:v>
      </x:c>
      <x:c r="AN101" s="34" t="n">
        <x:f>IF(SQRT($B$9)*$B101+SQRT(1-$B$9)*S101&lt;_xlfn.NORM.S.INV($B$6),1,0)</x:f>
        <x:v>0</x:v>
      </x:c>
      <x:c r="AO101" s="34" t="n">
        <x:f>IF(SQRT($B$9)*$B101+SQRT(1-$B$9)*T101&lt;_xlfn.NORM.S.INV($B$6),1,0)</x:f>
        <x:v>0</x:v>
      </x:c>
      <x:c r="AP101" s="34" t="n">
        <x:f>IF(SQRT($B$9)*$B101+SQRT(1-$B$9)*U101&lt;_xlfn.NORM.S.INV($B$6),1,0)</x:f>
        <x:v>0</x:v>
      </x:c>
      <x:c r="AQ101" s="34" t="n">
        <x:f>IF(SQRT($B$9)*$B101+SQRT(1-$B$9)*V101&lt;_xlfn.NORM.S.INV($B$6),1,0)</x:f>
        <x:v>0</x:v>
      </x:c>
      <x:c r="AR101" s="34" t="n">
        <x:f>IF(SQRT($B$9)*$B101+SQRT(1-$B$9)*W101&lt;_xlfn.NORM.S.INV($B$6),1,0)</x:f>
        <x:v>0</x:v>
      </x:c>
      <x:c r="AS101" s="34" t="n">
        <x:f>IF(SQRT($B$9)*$B101+SQRT(1-$B$9)*X101&lt;_xlfn.NORM.S.INV($B$6),1,0)</x:f>
        <x:v>0</x:v>
      </x:c>
      <x:c r="AT101" s="34" t="n">
        <x:f>IF(SQRT($B$9)*$B101+SQRT(1-$B$9)*Y101&lt;_xlfn.NORM.S.INV($B$6),1,0)</x:f>
        <x:v>0</x:v>
      </x:c>
      <x:c r="AU101" s="34" t="n">
        <x:f>IF(SQRT($B$9)*$B101+SQRT(1-$B$9)*Z101&lt;_xlfn.NORM.S.INV($B$6),1,0)</x:f>
        <x:v>0</x:v>
      </x:c>
      <x:c r="AV101" s="34" t="n">
        <x:f>IF(SQRT($B$9)*$B101+SQRT(1-$B$9)*AA101&lt;_xlfn.NORM.S.INV($B$6),1,0)</x:f>
        <x:v>0</x:v>
      </x:c>
      <x:c r="AW101" s="34" t="n">
        <x:f>IF(SQRT($C$9)*$B101+SQRT(1-$C$9)*AB101&lt;_xlfn.NORM.S.INV($C$6),1,0)</x:f>
        <x:v>0</x:v>
      </x:c>
      <x:c r="AX101" s="34" t="n">
        <x:f>IF(SQRT($C$9)*$B101+SQRT(1-$C$9)*AC101&lt;_xlfn.NORM.S.INV($C$6),1,0)</x:f>
        <x:v>0</x:v>
      </x:c>
      <x:c r="AY101" s="34" t="n">
        <x:f>IF(SQRT($C$9)*$B101+SQRT(1-$C$9)*AD101&lt;_xlfn.NORM.S.INV($C$6),1,0)</x:f>
        <x:v>0</x:v>
      </x:c>
      <x:c r="AZ101" s="34" t="n">
        <x:f>IF(SQRT($C$9)*$B101+SQRT(1-$C$9)*AE101&lt;_xlfn.NORM.S.INV($C$6),1,0)</x:f>
        <x:v>0</x:v>
      </x:c>
      <x:c r="BA101" s="34" t="n">
        <x:f>IF(SQRT($C$9)*$B101+SQRT(1-$C$9)*AF101&lt;_xlfn.NORM.S.INV($C$6),1,0)</x:f>
        <x:v>1</x:v>
      </x:c>
      <x:c r="BB101" s="34" t="n">
        <x:f>IF(SQRT($C$9)*$B101+SQRT(1-$C$9)*AG101&lt;_xlfn.NORM.S.INV($C$6),1,0)</x:f>
        <x:v>1</x:v>
      </x:c>
      <x:c r="BC101" s="34" t="n">
        <x:f>IF(SQRT($C$9)*$B101+SQRT(1-$C$9)*AH101&lt;_xlfn.NORM.S.INV($C$6),1,0)</x:f>
        <x:v>0</x:v>
      </x:c>
      <x:c r="BD101" s="34" t="n">
        <x:f>IF(SQRT($C$9)*$B101+SQRT(1-$C$9)*AI101&lt;_xlfn.NORM.S.INV($C$6),1,0)</x:f>
        <x:v>1</x:v>
      </x:c>
      <x:c r="BE101" s="34" t="n">
        <x:f>IF(SQRT($C$9)*$B101+SQRT(1-$C$9)*AJ101&lt;_xlfn.NORM.S.INV($C$6),1,0)</x:f>
        <x:v>1</x:v>
      </x:c>
      <x:c r="BF101" s="34" t="n">
        <x:f>IF(SQRT($C$9)*$B101+SQRT(1-$C$9)*AK101&lt;_xlfn.NORM.S.INV($C$6),1,0)</x:f>
        <x:v>0</x:v>
      </x:c>
      <x:c r="BG101" s="34"/>
      <x:c r="BH101" s="34"/>
      <x:c r="BI101" s="34" t="n">
        <x:f>$B$11*(($A$1061)*$C101/$B$12*$B$7+(1-$A$1061)*$D101/$B$12*$C$7)</x:f>
        <x:v>2400</x:v>
      </x:c>
      <x:c r="BJ101" s="34" t="n">
        <x:f>$B$11*(($A$1062)*$C101/$B$12*$B$7+(1-$A$1062)*$D101/$B$12*$C$7)</x:f>
        <x:v>2280</x:v>
      </x:c>
      <x:c r="BK101" s="34" t="n">
        <x:f>$B$11*(($A$1063)*$C101/$B$12*$B$7+(1-$A$1063)*$D101/$B$12*$C$7)</x:f>
        <x:v>2160</x:v>
      </x:c>
      <x:c r="BL101" s="34" t="n">
        <x:f>$B$11*(($A$1064)*$C101/$B$12*$B$7+(1-$A$1064)*$D101/$B$12*$C$7)</x:f>
        <x:v>2039.9999999999998</x:v>
      </x:c>
      <x:c r="BM101" s="34" t="n">
        <x:f>$B$11*(($A$1065)*$C101/$B$12*$B$7+(1-$A$1065)*$D101/$B$12*$C$7)</x:f>
        <x:v>1920</x:v>
      </x:c>
      <x:c r="BN101" s="34" t="n">
        <x:f>$B$11*(($A$1066)*$C101/$B$12*$B$7+(1-$A$1066)*$D101/$B$12*$C$7)</x:f>
        <x:v>1800</x:v>
      </x:c>
      <x:c r="BO101" s="34" t="n">
        <x:f>$B$11*(($A$1067)*$C101/$B$12*$B$7+(1-$A$1067)*$D101/$B$12*$C$7)</x:f>
        <x:v>1679.9999999999998</x:v>
      </x:c>
      <x:c r="BP101" s="34" t="n">
        <x:f>$B$11*(($A$1068)*$C101/$B$12*$B$7+(1-$A$1068)*$D101/$B$12*$C$7)</x:f>
        <x:v>1560</x:v>
      </x:c>
      <x:c r="BQ101" s="34" t="n">
        <x:f>$B$11*(($A$1069)*$C101/$B$12*$B$7+(1-$A$1069)*$D101/$B$12*$C$7)</x:f>
        <x:v>1440</x:v>
      </x:c>
      <x:c r="BR101" s="34" t="n">
        <x:f>$B$11*(($A$1070)*$C101/$B$12*$B$7+(1-$A$1070)*$D101/$B$12*$C$7)</x:f>
        <x:v>1320</x:v>
      </x:c>
      <x:c r="BS101" s="34" t="n">
        <x:f>$B$11*(($A$1071)*$C101/$B$12*$B$7+(1-$A$1071)*$D101/$B$12*$C$7)</x:f>
        <x:v>1200</x:v>
      </x:c>
      <x:c r="BT101" s="34" t="n">
        <x:f>$B$11*(($A$1072)*$C101/$B$12*$B$7+(1-$A$1072)*$D101/$B$12*$C$7)</x:f>
        <x:v>1080</x:v>
      </x:c>
      <x:c r="BU101" s="34" t="n">
        <x:f>$B$11*(($A$1073)*$C101/$B$12*$B$7+(1-$A$1073)*$D101/$B$12*$C$7)</x:f>
        <x:v>960</x:v>
      </x:c>
      <x:c r="BV101" s="34" t="n">
        <x:f>$B$11*(($A$1074)*$C101/$B$12*$B$7+(1-$A$1074)*$D101/$B$12*$C$7)</x:f>
        <x:v>839.9999999999999</x:v>
      </x:c>
      <x:c r="BW101" s="34" t="n">
        <x:f>$B$11*(($A$1075)*$C101/$B$12*$B$7+(1-$A$1075)*$D101/$B$12*$C$7)</x:f>
        <x:v>720.0000000000001</x:v>
      </x:c>
      <x:c r="BX101" s="34" t="n">
        <x:f>$B$11*(($A$1076)*$C101/$B$12*$B$7+(1-$A$1076)*$D101/$B$12*$C$7)</x:f>
        <x:v>600</x:v>
      </x:c>
      <x:c r="BY101" s="34" t="n">
        <x:f>$B$11*(($A$1077)*$C101/$B$12*$B$7+(1-$A$1077)*$D101/$B$12*$C$7)</x:f>
        <x:v>479.99999999999994</x:v>
      </x:c>
      <x:c r="BZ101" s="34" t="n">
        <x:f>$B$11*(($A$1078)*$C101/$B$12*$B$7+(1-$A$1078)*$D101/$B$12*$C$7)</x:f>
        <x:v>360.00000000000006</x:v>
      </x:c>
      <x:c r="CA101" s="34" t="n">
        <x:f>$B$11*(($A$1079)*$C101/$B$12*$B$7+(1-$A$1079)*$D101/$B$12*$C$7)</x:f>
        <x:v>239.99999999999997</x:v>
      </x:c>
      <x:c r="CB101" s="34" t="n">
        <x:f>$B$11*(($A$1080)*$C101/$B$12*$B$7+(1-$A$1080)*$D101/$B$12*$C$7)</x:f>
        <x:v>120.00000000000011</x:v>
      </x:c>
      <x:c r="CC101" s="34" t="n">
        <x:f>$B$11*(($A$1081)*$C101/$B$12*$B$7+(1-$A$1081)*$D101/$B$12*$C$7)</x:f>
        <x:v>0</x:v>
      </x:c>
    </x:row>
    <x:row r="102">
      <x:c r="A102" s="34" t="n">
        <x:v>78</x:v>
      </x:c>
      <x:c r="B102" s="39" t="n">
        <x:v>-0.2893240126162643</x:v>
      </x:c>
      <x:c r="C102" s="1" t="n">
        <x:f>SUM(AM102:AV102)</x:f>
        <x:v>0</x:v>
      </x:c>
      <x:c r="D102" s="1" t="n">
        <x:f>SUM(AW102:BF102)</x:f>
        <x:v>0</x:v>
      </x:c>
      <x:c r="E102" s="17" t="n">
        <x:f>(1-C102/$B$12)*$B$8-C102/$B$12*$B$7</x:f>
        <x:v>0.05</x:v>
      </x:c>
      <x:c r="F102" s="17" t="n">
        <x:f>(1-D102/$B$12)*$C$8-D102/$B$12*$C$7</x:f>
        <x:v>0.09</x:v>
      </x:c>
      <x:c r="G102" s="32" t="n">
        <x:f>$B$11*($B$10*C102/$B$12*$B$7+(1-$B$10)*D102/$B$12*$C$7)</x:f>
        <x:v>0</x:v>
      </x:c>
      <x:c r="H102" s="17" t="n">
        <x:f>$B$10*E102+(1-$B$10)*F102</x:f>
        <x:v>0.07</x:v>
      </x:c>
      <x:c r="I102" s="34"/>
      <x:c r="J102" s="34"/>
      <x:c r="K102" s="34"/>
      <x:c r="L102" s="34"/>
      <x:c r="M102" s="34"/>
      <x:c r="N102" s="34"/>
      <x:c r="O102" s="34"/>
      <x:c r="P102" s="34"/>
      <x:c r="Q102" s="34"/>
      <x:c r="R102" s="39" t="n">
        <x:v>0.4140941436171815</x:v>
      </x:c>
      <x:c r="S102" s="39" t="n">
        <x:v>0.7748195077902672</x:v>
      </x:c>
      <x:c r="T102" s="39" t="n">
        <x:v>0.8797453768287906</x:v>
      </x:c>
      <x:c r="U102" s="39" t="n">
        <x:v>0.4187569721110675</x:v>
      </x:c>
      <x:c r="V102" s="39" t="n">
        <x:v>1.235626780889906</x:v>
      </x:c>
      <x:c r="W102" s="39" t="n">
        <x:v>-0.18778626998081513</x:v>
      </x:c>
      <x:c r="X102" s="39" t="n">
        <x:v>-1.4951216572796915</x:v>
      </x:c>
      <x:c r="Y102" s="39" t="n">
        <x:v>0.8198806852725593</x:v>
      </x:c>
      <x:c r="Z102" s="39" t="n">
        <x:v>-0.5412551113899609</x:v>
      </x:c>
      <x:c r="AA102" s="39" t="n">
        <x:v>1.0690622623328057</x:v>
      </x:c>
      <x:c r="AB102" s="39" t="n">
        <x:v>0.28311592719710704</x:v>
      </x:c>
      <x:c r="AC102" s="39" t="n">
        <x:v>-0.550556319884606</x:v>
      </x:c>
      <x:c r="AD102" s="39" t="n">
        <x:v>0.7191098115173312</x:v>
      </x:c>
      <x:c r="AE102" s="39" t="n">
        <x:v>0.014291694485234556</x:v>
      </x:c>
      <x:c r="AF102" s="39" t="n">
        <x:v>0.42270224381465893</x:v>
      </x:c>
      <x:c r="AG102" s="39" t="n">
        <x:v>0.5032090571602842</x:v>
      </x:c>
      <x:c r="AH102" s="39" t="n">
        <x:v>0.5696429826076492</x:v>
      </x:c>
      <x:c r="AI102" s="39" t="n">
        <x:v>-1.468272877774437</x:v>
      </x:c>
      <x:c r="AJ102" s="39" t="n">
        <x:v>1.343143033151585</x:v>
      </x:c>
      <x:c r="AK102" s="39" t="n">
        <x:v>-1.581476884331747</x:v>
      </x:c>
      <x:c r="AL102" s="34"/>
      <x:c r="AM102" s="34" t="n">
        <x:f>IF(SQRT($B$9)*$B102+SQRT(1-$B$9)*R102&lt;_xlfn.NORM.S.INV($B$6),1,0)</x:f>
        <x:v>0</x:v>
      </x:c>
      <x:c r="AN102" s="34" t="n">
        <x:f>IF(SQRT($B$9)*$B102+SQRT(1-$B$9)*S102&lt;_xlfn.NORM.S.INV($B$6),1,0)</x:f>
        <x:v>0</x:v>
      </x:c>
      <x:c r="AO102" s="34" t="n">
        <x:f>IF(SQRT($B$9)*$B102+SQRT(1-$B$9)*T102&lt;_xlfn.NORM.S.INV($B$6),1,0)</x:f>
        <x:v>0</x:v>
      </x:c>
      <x:c r="AP102" s="34" t="n">
        <x:f>IF(SQRT($B$9)*$B102+SQRT(1-$B$9)*U102&lt;_xlfn.NORM.S.INV($B$6),1,0)</x:f>
        <x:v>0</x:v>
      </x:c>
      <x:c r="AQ102" s="34" t="n">
        <x:f>IF(SQRT($B$9)*$B102+SQRT(1-$B$9)*V102&lt;_xlfn.NORM.S.INV($B$6),1,0)</x:f>
        <x:v>0</x:v>
      </x:c>
      <x:c r="AR102" s="34" t="n">
        <x:f>IF(SQRT($B$9)*$B102+SQRT(1-$B$9)*W102&lt;_xlfn.NORM.S.INV($B$6),1,0)</x:f>
        <x:v>0</x:v>
      </x:c>
      <x:c r="AS102" s="34" t="n">
        <x:f>IF(SQRT($B$9)*$B102+SQRT(1-$B$9)*X102&lt;_xlfn.NORM.S.INV($B$6),1,0)</x:f>
        <x:v>0</x:v>
      </x:c>
      <x:c r="AT102" s="34" t="n">
        <x:f>IF(SQRT($B$9)*$B102+SQRT(1-$B$9)*Y102&lt;_xlfn.NORM.S.INV($B$6),1,0)</x:f>
        <x:v>0</x:v>
      </x:c>
      <x:c r="AU102" s="34" t="n">
        <x:f>IF(SQRT($B$9)*$B102+SQRT(1-$B$9)*Z102&lt;_xlfn.NORM.S.INV($B$6),1,0)</x:f>
        <x:v>0</x:v>
      </x:c>
      <x:c r="AV102" s="34" t="n">
        <x:f>IF(SQRT($B$9)*$B102+SQRT(1-$B$9)*AA102&lt;_xlfn.NORM.S.INV($B$6),1,0)</x:f>
        <x:v>0</x:v>
      </x:c>
      <x:c r="AW102" s="34" t="n">
        <x:f>IF(SQRT($C$9)*$B102+SQRT(1-$C$9)*AB102&lt;_xlfn.NORM.S.INV($C$6),1,0)</x:f>
        <x:v>0</x:v>
      </x:c>
      <x:c r="AX102" s="34" t="n">
        <x:f>IF(SQRT($C$9)*$B102+SQRT(1-$C$9)*AC102&lt;_xlfn.NORM.S.INV($C$6),1,0)</x:f>
        <x:v>0</x:v>
      </x:c>
      <x:c r="AY102" s="34" t="n">
        <x:f>IF(SQRT($C$9)*$B102+SQRT(1-$C$9)*AD102&lt;_xlfn.NORM.S.INV($C$6),1,0)</x:f>
        <x:v>0</x:v>
      </x:c>
      <x:c r="AZ102" s="34" t="n">
        <x:f>IF(SQRT($C$9)*$B102+SQRT(1-$C$9)*AE102&lt;_xlfn.NORM.S.INV($C$6),1,0)</x:f>
        <x:v>0</x:v>
      </x:c>
      <x:c r="BA102" s="34" t="n">
        <x:f>IF(SQRT($C$9)*$B102+SQRT(1-$C$9)*AF102&lt;_xlfn.NORM.S.INV($C$6),1,0)</x:f>
        <x:v>0</x:v>
      </x:c>
      <x:c r="BB102" s="34" t="n">
        <x:f>IF(SQRT($C$9)*$B102+SQRT(1-$C$9)*AG102&lt;_xlfn.NORM.S.INV($C$6),1,0)</x:f>
        <x:v>0</x:v>
      </x:c>
      <x:c r="BC102" s="34" t="n">
        <x:f>IF(SQRT($C$9)*$B102+SQRT(1-$C$9)*AH102&lt;_xlfn.NORM.S.INV($C$6),1,0)</x:f>
        <x:v>0</x:v>
      </x:c>
      <x:c r="BD102" s="34" t="n">
        <x:f>IF(SQRT($C$9)*$B102+SQRT(1-$C$9)*AI102&lt;_xlfn.NORM.S.INV($C$6),1,0)</x:f>
        <x:v>0</x:v>
      </x:c>
      <x:c r="BE102" s="34" t="n">
        <x:f>IF(SQRT($C$9)*$B102+SQRT(1-$C$9)*AJ102&lt;_xlfn.NORM.S.INV($C$6),1,0)</x:f>
        <x:v>0</x:v>
      </x:c>
      <x:c r="BF102" s="34" t="n">
        <x:f>IF(SQRT($C$9)*$B102+SQRT(1-$C$9)*AK102&lt;_xlfn.NORM.S.INV($C$6),1,0)</x:f>
        <x:v>0</x:v>
      </x:c>
      <x:c r="BG102" s="34"/>
      <x:c r="BH102" s="34"/>
      <x:c r="BI102" s="34" t="n">
        <x:f>$B$11*(($A$1061)*$C102/$B$12*$B$7+(1-$A$1061)*$D102/$B$12*$C$7)</x:f>
        <x:v>0</x:v>
      </x:c>
      <x:c r="BJ102" s="34" t="n">
        <x:f>$B$11*(($A$1062)*$C102/$B$12*$B$7+(1-$A$1062)*$D102/$B$12*$C$7)</x:f>
        <x:v>0</x:v>
      </x:c>
      <x:c r="BK102" s="34" t="n">
        <x:f>$B$11*(($A$1063)*$C102/$B$12*$B$7+(1-$A$1063)*$D102/$B$12*$C$7)</x:f>
        <x:v>0</x:v>
      </x:c>
      <x:c r="BL102" s="34" t="n">
        <x:f>$B$11*(($A$1064)*$C102/$B$12*$B$7+(1-$A$1064)*$D102/$B$12*$C$7)</x:f>
        <x:v>0</x:v>
      </x:c>
      <x:c r="BM102" s="34" t="n">
        <x:f>$B$11*(($A$1065)*$C102/$B$12*$B$7+(1-$A$1065)*$D102/$B$12*$C$7)</x:f>
        <x:v>0</x:v>
      </x:c>
      <x:c r="BN102" s="34" t="n">
        <x:f>$B$11*(($A$1066)*$C102/$B$12*$B$7+(1-$A$1066)*$D102/$B$12*$C$7)</x:f>
        <x:v>0</x:v>
      </x:c>
      <x:c r="BO102" s="34" t="n">
        <x:f>$B$11*(($A$1067)*$C102/$B$12*$B$7+(1-$A$1067)*$D102/$B$12*$C$7)</x:f>
        <x:v>0</x:v>
      </x:c>
      <x:c r="BP102" s="34" t="n">
        <x:f>$B$11*(($A$1068)*$C102/$B$12*$B$7+(1-$A$1068)*$D102/$B$12*$C$7)</x:f>
        <x:v>0</x:v>
      </x:c>
      <x:c r="BQ102" s="34" t="n">
        <x:f>$B$11*(($A$1069)*$C102/$B$12*$B$7+(1-$A$1069)*$D102/$B$12*$C$7)</x:f>
        <x:v>0</x:v>
      </x:c>
      <x:c r="BR102" s="34" t="n">
        <x:f>$B$11*(($A$1070)*$C102/$B$12*$B$7+(1-$A$1070)*$D102/$B$12*$C$7)</x:f>
        <x:v>0</x:v>
      </x:c>
      <x:c r="BS102" s="34" t="n">
        <x:f>$B$11*(($A$1071)*$C102/$B$12*$B$7+(1-$A$1071)*$D102/$B$12*$C$7)</x:f>
        <x:v>0</x:v>
      </x:c>
      <x:c r="BT102" s="34" t="n">
        <x:f>$B$11*(($A$1072)*$C102/$B$12*$B$7+(1-$A$1072)*$D102/$B$12*$C$7)</x:f>
        <x:v>0</x:v>
      </x:c>
      <x:c r="BU102" s="34" t="n">
        <x:f>$B$11*(($A$1073)*$C102/$B$12*$B$7+(1-$A$1073)*$D102/$B$12*$C$7)</x:f>
        <x:v>0</x:v>
      </x:c>
      <x:c r="BV102" s="34" t="n">
        <x:f>$B$11*(($A$1074)*$C102/$B$12*$B$7+(1-$A$1074)*$D102/$B$12*$C$7)</x:f>
        <x:v>0</x:v>
      </x:c>
      <x:c r="BW102" s="34" t="n">
        <x:f>$B$11*(($A$1075)*$C102/$B$12*$B$7+(1-$A$1075)*$D102/$B$12*$C$7)</x:f>
        <x:v>0</x:v>
      </x:c>
      <x:c r="BX102" s="34" t="n">
        <x:f>$B$11*(($A$1076)*$C102/$B$12*$B$7+(1-$A$1076)*$D102/$B$12*$C$7)</x:f>
        <x:v>0</x:v>
      </x:c>
      <x:c r="BY102" s="34" t="n">
        <x:f>$B$11*(($A$1077)*$C102/$B$12*$B$7+(1-$A$1077)*$D102/$B$12*$C$7)</x:f>
        <x:v>0</x:v>
      </x:c>
      <x:c r="BZ102" s="34" t="n">
        <x:f>$B$11*(($A$1078)*$C102/$B$12*$B$7+(1-$A$1078)*$D102/$B$12*$C$7)</x:f>
        <x:v>0</x:v>
      </x:c>
      <x:c r="CA102" s="34" t="n">
        <x:f>$B$11*(($A$1079)*$C102/$B$12*$B$7+(1-$A$1079)*$D102/$B$12*$C$7)</x:f>
        <x:v>0</x:v>
      </x:c>
      <x:c r="CB102" s="34" t="n">
        <x:f>$B$11*(($A$1080)*$C102/$B$12*$B$7+(1-$A$1080)*$D102/$B$12*$C$7)</x:f>
        <x:v>0</x:v>
      </x:c>
      <x:c r="CC102" s="34" t="n">
        <x:f>$B$11*(($A$1081)*$C102/$B$12*$B$7+(1-$A$1081)*$D102/$B$12*$C$7)</x:f>
        <x:v>0</x:v>
      </x:c>
    </x:row>
    <x:row r="103">
      <x:c r="A103" s="34" t="n">
        <x:v>79</x:v>
      </x:c>
      <x:c r="B103" s="39" t="n">
        <x:v>0.47512733376102717</x:v>
      </x:c>
      <x:c r="C103" s="1" t="n">
        <x:f>SUM(AM103:AV103)</x:f>
        <x:v>0</x:v>
      </x:c>
      <x:c r="D103" s="1" t="n">
        <x:f>SUM(AW103:BF103)</x:f>
        <x:v>0</x:v>
      </x:c>
      <x:c r="E103" s="17" t="n">
        <x:f>(1-C103/$B$12)*$B$8-C103/$B$12*$B$7</x:f>
        <x:v>0.05</x:v>
      </x:c>
      <x:c r="F103" s="17" t="n">
        <x:f>(1-D103/$B$12)*$C$8-D103/$B$12*$C$7</x:f>
        <x:v>0.09</x:v>
      </x:c>
      <x:c r="G103" s="32" t="n">
        <x:f>$B$11*($B$10*C103/$B$12*$B$7+(1-$B$10)*D103/$B$12*$C$7)</x:f>
        <x:v>0</x:v>
      </x:c>
      <x:c r="H103" s="17" t="n">
        <x:f>$B$10*E103+(1-$B$10)*F103</x:f>
        <x:v>0.07</x:v>
      </x:c>
      <x:c r="I103" s="34"/>
      <x:c r="J103" s="34"/>
      <x:c r="K103" s="34"/>
      <x:c r="L103" s="34"/>
      <x:c r="M103" s="34"/>
      <x:c r="N103" s="34"/>
      <x:c r="O103" s="34"/>
      <x:c r="P103" s="34"/>
      <x:c r="Q103" s="34"/>
      <x:c r="R103" s="39" t="n">
        <x:v>0.3075478783217508</x:v>
      </x:c>
      <x:c r="S103" s="39" t="n">
        <x:v>0.4891881105039602</x:v>
      </x:c>
      <x:c r="T103" s="39" t="n">
        <x:v>-0.08548686552654153</x:v>
      </x:c>
      <x:c r="U103" s="39" t="n">
        <x:v>1.06765941478384</x:v>
      </x:c>
      <x:c r="V103" s="39" t="n">
        <x:v>1.730935491264516</x:v>
      </x:c>
      <x:c r="W103" s="39" t="n">
        <x:v>-1.1214656324413523</x:v>
      </x:c>
      <x:c r="X103" s="39" t="n">
        <x:v>1.5972339134734026</x:v>
      </x:c>
      <x:c r="Y103" s="39" t="n">
        <x:v>-0.43150492078409114</x:v>
      </x:c>
      <x:c r="Z103" s="39" t="n">
        <x:v>-0.4235467585010313</x:v>
      </x:c>
      <x:c r="AA103" s="39" t="n">
        <x:v>0.875676889385545</x:v>
      </x:c>
      <x:c r="AB103" s="39" t="n">
        <x:v>-0.4957818094858039</x:v>
      </x:c>
      <x:c r="AC103" s="39" t="n">
        <x:v>0.7157418624791828</x:v>
      </x:c>
      <x:c r="AD103" s="39" t="n">
        <x:v>0.1703944394212529</x:v>
      </x:c>
      <x:c r="AE103" s="39" t="n">
        <x:v>0.8343431787084069</x:v>
      </x:c>
      <x:c r="AF103" s="39" t="n">
        <x:v>0.24989382264903054</x:v>
      </x:c>
      <x:c r="AG103" s="39" t="n">
        <x:v>0.7485278073097072</x:v>
      </x:c>
      <x:c r="AH103" s="39" t="n">
        <x:v>-0.3145347166508422</x:v>
      </x:c>
      <x:c r="AI103" s="39" t="n">
        <x:v>0.5823114023343878</x:v>
      </x:c>
      <x:c r="AJ103" s="39" t="n">
        <x:v>0.5501852020917346</x:v>
      </x:c>
      <x:c r="AK103" s="39" t="n">
        <x:v>-1.1115080077206352</x:v>
      </x:c>
      <x:c r="AL103" s="34"/>
      <x:c r="AM103" s="34" t="n">
        <x:f>IF(SQRT($B$9)*$B103+SQRT(1-$B$9)*R103&lt;_xlfn.NORM.S.INV($B$6),1,0)</x:f>
        <x:v>0</x:v>
      </x:c>
      <x:c r="AN103" s="34" t="n">
        <x:f>IF(SQRT($B$9)*$B103+SQRT(1-$B$9)*S103&lt;_xlfn.NORM.S.INV($B$6),1,0)</x:f>
        <x:v>0</x:v>
      </x:c>
      <x:c r="AO103" s="34" t="n">
        <x:f>IF(SQRT($B$9)*$B103+SQRT(1-$B$9)*T103&lt;_xlfn.NORM.S.INV($B$6),1,0)</x:f>
        <x:v>0</x:v>
      </x:c>
      <x:c r="AP103" s="34" t="n">
        <x:f>IF(SQRT($B$9)*$B103+SQRT(1-$B$9)*U103&lt;_xlfn.NORM.S.INV($B$6),1,0)</x:f>
        <x:v>0</x:v>
      </x:c>
      <x:c r="AQ103" s="34" t="n">
        <x:f>IF(SQRT($B$9)*$B103+SQRT(1-$B$9)*V103&lt;_xlfn.NORM.S.INV($B$6),1,0)</x:f>
        <x:v>0</x:v>
      </x:c>
      <x:c r="AR103" s="34" t="n">
        <x:f>IF(SQRT($B$9)*$B103+SQRT(1-$B$9)*W103&lt;_xlfn.NORM.S.INV($B$6),1,0)</x:f>
        <x:v>0</x:v>
      </x:c>
      <x:c r="AS103" s="34" t="n">
        <x:f>IF(SQRT($B$9)*$B103+SQRT(1-$B$9)*X103&lt;_xlfn.NORM.S.INV($B$6),1,0)</x:f>
        <x:v>0</x:v>
      </x:c>
      <x:c r="AT103" s="34" t="n">
        <x:f>IF(SQRT($B$9)*$B103+SQRT(1-$B$9)*Y103&lt;_xlfn.NORM.S.INV($B$6),1,0)</x:f>
        <x:v>0</x:v>
      </x:c>
      <x:c r="AU103" s="34" t="n">
        <x:f>IF(SQRT($B$9)*$B103+SQRT(1-$B$9)*Z103&lt;_xlfn.NORM.S.INV($B$6),1,0)</x:f>
        <x:v>0</x:v>
      </x:c>
      <x:c r="AV103" s="34" t="n">
        <x:f>IF(SQRT($B$9)*$B103+SQRT(1-$B$9)*AA103&lt;_xlfn.NORM.S.INV($B$6),1,0)</x:f>
        <x:v>0</x:v>
      </x:c>
      <x:c r="AW103" s="34" t="n">
        <x:f>IF(SQRT($C$9)*$B103+SQRT(1-$C$9)*AB103&lt;_xlfn.NORM.S.INV($C$6),1,0)</x:f>
        <x:v>0</x:v>
      </x:c>
      <x:c r="AX103" s="34" t="n">
        <x:f>IF(SQRT($C$9)*$B103+SQRT(1-$C$9)*AC103&lt;_xlfn.NORM.S.INV($C$6),1,0)</x:f>
        <x:v>0</x:v>
      </x:c>
      <x:c r="AY103" s="34" t="n">
        <x:f>IF(SQRT($C$9)*$B103+SQRT(1-$C$9)*AD103&lt;_xlfn.NORM.S.INV($C$6),1,0)</x:f>
        <x:v>0</x:v>
      </x:c>
      <x:c r="AZ103" s="34" t="n">
        <x:f>IF(SQRT($C$9)*$B103+SQRT(1-$C$9)*AE103&lt;_xlfn.NORM.S.INV($C$6),1,0)</x:f>
        <x:v>0</x:v>
      </x:c>
      <x:c r="BA103" s="34" t="n">
        <x:f>IF(SQRT($C$9)*$B103+SQRT(1-$C$9)*AF103&lt;_xlfn.NORM.S.INV($C$6),1,0)</x:f>
        <x:v>0</x:v>
      </x:c>
      <x:c r="BB103" s="34" t="n">
        <x:f>IF(SQRT($C$9)*$B103+SQRT(1-$C$9)*AG103&lt;_xlfn.NORM.S.INV($C$6),1,0)</x:f>
        <x:v>0</x:v>
      </x:c>
      <x:c r="BC103" s="34" t="n">
        <x:f>IF(SQRT($C$9)*$B103+SQRT(1-$C$9)*AH103&lt;_xlfn.NORM.S.INV($C$6),1,0)</x:f>
        <x:v>0</x:v>
      </x:c>
      <x:c r="BD103" s="34" t="n">
        <x:f>IF(SQRT($C$9)*$B103+SQRT(1-$C$9)*AI103&lt;_xlfn.NORM.S.INV($C$6),1,0)</x:f>
        <x:v>0</x:v>
      </x:c>
      <x:c r="BE103" s="34" t="n">
        <x:f>IF(SQRT($C$9)*$B103+SQRT(1-$C$9)*AJ103&lt;_xlfn.NORM.S.INV($C$6),1,0)</x:f>
        <x:v>0</x:v>
      </x:c>
      <x:c r="BF103" s="34" t="n">
        <x:f>IF(SQRT($C$9)*$B103+SQRT(1-$C$9)*AK103&lt;_xlfn.NORM.S.INV($C$6),1,0)</x:f>
        <x:v>0</x:v>
      </x:c>
      <x:c r="BG103" s="34"/>
      <x:c r="BH103" s="34"/>
      <x:c r="BI103" s="34" t="n">
        <x:f>$B$11*(($A$1061)*$C103/$B$12*$B$7+(1-$A$1061)*$D103/$B$12*$C$7)</x:f>
        <x:v>0</x:v>
      </x:c>
      <x:c r="BJ103" s="34" t="n">
        <x:f>$B$11*(($A$1062)*$C103/$B$12*$B$7+(1-$A$1062)*$D103/$B$12*$C$7)</x:f>
        <x:v>0</x:v>
      </x:c>
      <x:c r="BK103" s="34" t="n">
        <x:f>$B$11*(($A$1063)*$C103/$B$12*$B$7+(1-$A$1063)*$D103/$B$12*$C$7)</x:f>
        <x:v>0</x:v>
      </x:c>
      <x:c r="BL103" s="34" t="n">
        <x:f>$B$11*(($A$1064)*$C103/$B$12*$B$7+(1-$A$1064)*$D103/$B$12*$C$7)</x:f>
        <x:v>0</x:v>
      </x:c>
      <x:c r="BM103" s="34" t="n">
        <x:f>$B$11*(($A$1065)*$C103/$B$12*$B$7+(1-$A$1065)*$D103/$B$12*$C$7)</x:f>
        <x:v>0</x:v>
      </x:c>
      <x:c r="BN103" s="34" t="n">
        <x:f>$B$11*(($A$1066)*$C103/$B$12*$B$7+(1-$A$1066)*$D103/$B$12*$C$7)</x:f>
        <x:v>0</x:v>
      </x:c>
      <x:c r="BO103" s="34" t="n">
        <x:f>$B$11*(($A$1067)*$C103/$B$12*$B$7+(1-$A$1067)*$D103/$B$12*$C$7)</x:f>
        <x:v>0</x:v>
      </x:c>
      <x:c r="BP103" s="34" t="n">
        <x:f>$B$11*(($A$1068)*$C103/$B$12*$B$7+(1-$A$1068)*$D103/$B$12*$C$7)</x:f>
        <x:v>0</x:v>
      </x:c>
      <x:c r="BQ103" s="34" t="n">
        <x:f>$B$11*(($A$1069)*$C103/$B$12*$B$7+(1-$A$1069)*$D103/$B$12*$C$7)</x:f>
        <x:v>0</x:v>
      </x:c>
      <x:c r="BR103" s="34" t="n">
        <x:f>$B$11*(($A$1070)*$C103/$B$12*$B$7+(1-$A$1070)*$D103/$B$12*$C$7)</x:f>
        <x:v>0</x:v>
      </x:c>
      <x:c r="BS103" s="34" t="n">
        <x:f>$B$11*(($A$1071)*$C103/$B$12*$B$7+(1-$A$1071)*$D103/$B$12*$C$7)</x:f>
        <x:v>0</x:v>
      </x:c>
      <x:c r="BT103" s="34" t="n">
        <x:f>$B$11*(($A$1072)*$C103/$B$12*$B$7+(1-$A$1072)*$D103/$B$12*$C$7)</x:f>
        <x:v>0</x:v>
      </x:c>
      <x:c r="BU103" s="34" t="n">
        <x:f>$B$11*(($A$1073)*$C103/$B$12*$B$7+(1-$A$1073)*$D103/$B$12*$C$7)</x:f>
        <x:v>0</x:v>
      </x:c>
      <x:c r="BV103" s="34" t="n">
        <x:f>$B$11*(($A$1074)*$C103/$B$12*$B$7+(1-$A$1074)*$D103/$B$12*$C$7)</x:f>
        <x:v>0</x:v>
      </x:c>
      <x:c r="BW103" s="34" t="n">
        <x:f>$B$11*(($A$1075)*$C103/$B$12*$B$7+(1-$A$1075)*$D103/$B$12*$C$7)</x:f>
        <x:v>0</x:v>
      </x:c>
      <x:c r="BX103" s="34" t="n">
        <x:f>$B$11*(($A$1076)*$C103/$B$12*$B$7+(1-$A$1076)*$D103/$B$12*$C$7)</x:f>
        <x:v>0</x:v>
      </x:c>
      <x:c r="BY103" s="34" t="n">
        <x:f>$B$11*(($A$1077)*$C103/$B$12*$B$7+(1-$A$1077)*$D103/$B$12*$C$7)</x:f>
        <x:v>0</x:v>
      </x:c>
      <x:c r="BZ103" s="34" t="n">
        <x:f>$B$11*(($A$1078)*$C103/$B$12*$B$7+(1-$A$1078)*$D103/$B$12*$C$7)</x:f>
        <x:v>0</x:v>
      </x:c>
      <x:c r="CA103" s="34" t="n">
        <x:f>$B$11*(($A$1079)*$C103/$B$12*$B$7+(1-$A$1079)*$D103/$B$12*$C$7)</x:f>
        <x:v>0</x:v>
      </x:c>
      <x:c r="CB103" s="34" t="n">
        <x:f>$B$11*(($A$1080)*$C103/$B$12*$B$7+(1-$A$1080)*$D103/$B$12*$C$7)</x:f>
        <x:v>0</x:v>
      </x:c>
      <x:c r="CC103" s="34" t="n">
        <x:f>$B$11*(($A$1081)*$C103/$B$12*$B$7+(1-$A$1081)*$D103/$B$12*$C$7)</x:f>
        <x:v>0</x:v>
      </x:c>
    </x:row>
    <x:row r="104">
      <x:c r="A104" s="34" t="n">
        <x:v>80</x:v>
      </x:c>
      <x:c r="B104" s="39" t="n">
        <x:v>0.22935336756769117</x:v>
      </x:c>
      <x:c r="C104" s="1" t="n">
        <x:f>SUM(AM104:AV104)</x:f>
        <x:v>0</x:v>
      </x:c>
      <x:c r="D104" s="1" t="n">
        <x:f>SUM(AW104:BF104)</x:f>
        <x:v>0</x:v>
      </x:c>
      <x:c r="E104" s="17" t="n">
        <x:f>(1-C104/$B$12)*$B$8-C104/$B$12*$B$7</x:f>
        <x:v>0.05</x:v>
      </x:c>
      <x:c r="F104" s="17" t="n">
        <x:f>(1-D104/$B$12)*$C$8-D104/$B$12*$C$7</x:f>
        <x:v>0.09</x:v>
      </x:c>
      <x:c r="G104" s="32" t="n">
        <x:f>$B$11*($B$10*C104/$B$12*$B$7+(1-$B$10)*D104/$B$12*$C$7)</x:f>
        <x:v>0</x:v>
      </x:c>
      <x:c r="H104" s="17" t="n">
        <x:f>$B$10*E104+(1-$B$10)*F104</x:f>
        <x:v>0.07</x:v>
      </x:c>
      <x:c r="I104" s="34"/>
      <x:c r="J104" s="34"/>
      <x:c r="K104" s="34"/>
      <x:c r="L104" s="34"/>
      <x:c r="M104" s="34"/>
      <x:c r="N104" s="34"/>
      <x:c r="O104" s="34"/>
      <x:c r="P104" s="34"/>
      <x:c r="Q104" s="34"/>
      <x:c r="R104" s="39" t="n">
        <x:v>-0.5592984130191132</x:v>
      </x:c>
      <x:c r="S104" s="39" t="n">
        <x:v>-0.3609014342398817</x:v>
      </x:c>
      <x:c r="T104" s="39" t="n">
        <x:v>0.5312201000969904</x:v>
      </x:c>
      <x:c r="U104" s="39" t="n">
        <x:v>0.29089244364404593</x:v>
      </x:c>
      <x:c r="V104" s="39" t="n">
        <x:v>-0.3307764182554005</x:v>
      </x:c>
      <x:c r="W104" s="39" t="n">
        <x:v>-1.0124768336320389</x:v>
      </x:c>
      <x:c r="X104" s="39" t="n">
        <x:v>-0.5395435270274213</x:v>
      </x:c>
      <x:c r="Y104" s="39" t="n">
        <x:v>-0.8003746627987264</x:v>
      </x:c>
      <x:c r="Z104" s="39" t="n">
        <x:v>0.16761318946501355</x:v>
      </x:c>
      <x:c r="AA104" s="39" t="n">
        <x:v>-0.3283940146380937</x:v>
      </x:c>
      <x:c r="AB104" s="39" t="n">
        <x:v>-0.4968558927592119</x:v>
      </x:c>
      <x:c r="AC104" s="39" t="n">
        <x:v>0.039140827815621844</x:v>
      </x:c>
      <x:c r="AD104" s="39" t="n">
        <x:v>-0.5581876250883446</x:v>
      </x:c>
      <x:c r="AE104" s="39" t="n">
        <x:v>1.8626081639553096</x:v>
      </x:c>
      <x:c r="AF104" s="39" t="n">
        <x:v>-0.4378821205056266</x:v>
      </x:c>
      <x:c r="AG104" s="39" t="n">
        <x:v>-0.9945590563700373</x:v>
      </x:c>
      <x:c r="AH104" s="39" t="n">
        <x:v>0.01569236192967139</x:v>
      </x:c>
      <x:c r="AI104" s="39" t="n">
        <x:v>-0.8268631482703497</x:v>
      </x:c>
      <x:c r="AJ104" s="39" t="n">
        <x:v>-0.702275956788576</x:v>
      </x:c>
      <x:c r="AK104" s="39" t="n">
        <x:v>-0.06502058920649195</x:v>
      </x:c>
      <x:c r="AL104" s="34"/>
      <x:c r="AM104" s="34" t="n">
        <x:f>IF(SQRT($B$9)*$B104+SQRT(1-$B$9)*R104&lt;_xlfn.NORM.S.INV($B$6),1,0)</x:f>
        <x:v>0</x:v>
      </x:c>
      <x:c r="AN104" s="34" t="n">
        <x:f>IF(SQRT($B$9)*$B104+SQRT(1-$B$9)*S104&lt;_xlfn.NORM.S.INV($B$6),1,0)</x:f>
        <x:v>0</x:v>
      </x:c>
      <x:c r="AO104" s="34" t="n">
        <x:f>IF(SQRT($B$9)*$B104+SQRT(1-$B$9)*T104&lt;_xlfn.NORM.S.INV($B$6),1,0)</x:f>
        <x:v>0</x:v>
      </x:c>
      <x:c r="AP104" s="34" t="n">
        <x:f>IF(SQRT($B$9)*$B104+SQRT(1-$B$9)*U104&lt;_xlfn.NORM.S.INV($B$6),1,0)</x:f>
        <x:v>0</x:v>
      </x:c>
      <x:c r="AQ104" s="34" t="n">
        <x:f>IF(SQRT($B$9)*$B104+SQRT(1-$B$9)*V104&lt;_xlfn.NORM.S.INV($B$6),1,0)</x:f>
        <x:v>0</x:v>
      </x:c>
      <x:c r="AR104" s="34" t="n">
        <x:f>IF(SQRT($B$9)*$B104+SQRT(1-$B$9)*W104&lt;_xlfn.NORM.S.INV($B$6),1,0)</x:f>
        <x:v>0</x:v>
      </x:c>
      <x:c r="AS104" s="34" t="n">
        <x:f>IF(SQRT($B$9)*$B104+SQRT(1-$B$9)*X104&lt;_xlfn.NORM.S.INV($B$6),1,0)</x:f>
        <x:v>0</x:v>
      </x:c>
      <x:c r="AT104" s="34" t="n">
        <x:f>IF(SQRT($B$9)*$B104+SQRT(1-$B$9)*Y104&lt;_xlfn.NORM.S.INV($B$6),1,0)</x:f>
        <x:v>0</x:v>
      </x:c>
      <x:c r="AU104" s="34" t="n">
        <x:f>IF(SQRT($B$9)*$B104+SQRT(1-$B$9)*Z104&lt;_xlfn.NORM.S.INV($B$6),1,0)</x:f>
        <x:v>0</x:v>
      </x:c>
      <x:c r="AV104" s="34" t="n">
        <x:f>IF(SQRT($B$9)*$B104+SQRT(1-$B$9)*AA104&lt;_xlfn.NORM.S.INV($B$6),1,0)</x:f>
        <x:v>0</x:v>
      </x:c>
      <x:c r="AW104" s="34" t="n">
        <x:f>IF(SQRT($C$9)*$B104+SQRT(1-$C$9)*AB104&lt;_xlfn.NORM.S.INV($C$6),1,0)</x:f>
        <x:v>0</x:v>
      </x:c>
      <x:c r="AX104" s="34" t="n">
        <x:f>IF(SQRT($C$9)*$B104+SQRT(1-$C$9)*AC104&lt;_xlfn.NORM.S.INV($C$6),1,0)</x:f>
        <x:v>0</x:v>
      </x:c>
      <x:c r="AY104" s="34" t="n">
        <x:f>IF(SQRT($C$9)*$B104+SQRT(1-$C$9)*AD104&lt;_xlfn.NORM.S.INV($C$6),1,0)</x:f>
        <x:v>0</x:v>
      </x:c>
      <x:c r="AZ104" s="34" t="n">
        <x:f>IF(SQRT($C$9)*$B104+SQRT(1-$C$9)*AE104&lt;_xlfn.NORM.S.INV($C$6),1,0)</x:f>
        <x:v>0</x:v>
      </x:c>
      <x:c r="BA104" s="34" t="n">
        <x:f>IF(SQRT($C$9)*$B104+SQRT(1-$C$9)*AF104&lt;_xlfn.NORM.S.INV($C$6),1,0)</x:f>
        <x:v>0</x:v>
      </x:c>
      <x:c r="BB104" s="34" t="n">
        <x:f>IF(SQRT($C$9)*$B104+SQRT(1-$C$9)*AG104&lt;_xlfn.NORM.S.INV($C$6),1,0)</x:f>
        <x:v>0</x:v>
      </x:c>
      <x:c r="BC104" s="34" t="n">
        <x:f>IF(SQRT($C$9)*$B104+SQRT(1-$C$9)*AH104&lt;_xlfn.NORM.S.INV($C$6),1,0)</x:f>
        <x:v>0</x:v>
      </x:c>
      <x:c r="BD104" s="34" t="n">
        <x:f>IF(SQRT($C$9)*$B104+SQRT(1-$C$9)*AI104&lt;_xlfn.NORM.S.INV($C$6),1,0)</x:f>
        <x:v>0</x:v>
      </x:c>
      <x:c r="BE104" s="34" t="n">
        <x:f>IF(SQRT($C$9)*$B104+SQRT(1-$C$9)*AJ104&lt;_xlfn.NORM.S.INV($C$6),1,0)</x:f>
        <x:v>0</x:v>
      </x:c>
      <x:c r="BF104" s="34" t="n">
        <x:f>IF(SQRT($C$9)*$B104+SQRT(1-$C$9)*AK104&lt;_xlfn.NORM.S.INV($C$6),1,0)</x:f>
        <x:v>0</x:v>
      </x:c>
      <x:c r="BG104" s="34"/>
      <x:c r="BH104" s="34"/>
      <x:c r="BI104" s="34" t="n">
        <x:f>$B$11*(($A$1061)*$C104/$B$12*$B$7+(1-$A$1061)*$D104/$B$12*$C$7)</x:f>
        <x:v>0</x:v>
      </x:c>
      <x:c r="BJ104" s="34" t="n">
        <x:f>$B$11*(($A$1062)*$C104/$B$12*$B$7+(1-$A$1062)*$D104/$B$12*$C$7)</x:f>
        <x:v>0</x:v>
      </x:c>
      <x:c r="BK104" s="34" t="n">
        <x:f>$B$11*(($A$1063)*$C104/$B$12*$B$7+(1-$A$1063)*$D104/$B$12*$C$7)</x:f>
        <x:v>0</x:v>
      </x:c>
      <x:c r="BL104" s="34" t="n">
        <x:f>$B$11*(($A$1064)*$C104/$B$12*$B$7+(1-$A$1064)*$D104/$B$12*$C$7)</x:f>
        <x:v>0</x:v>
      </x:c>
      <x:c r="BM104" s="34" t="n">
        <x:f>$B$11*(($A$1065)*$C104/$B$12*$B$7+(1-$A$1065)*$D104/$B$12*$C$7)</x:f>
        <x:v>0</x:v>
      </x:c>
      <x:c r="BN104" s="34" t="n">
        <x:f>$B$11*(($A$1066)*$C104/$B$12*$B$7+(1-$A$1066)*$D104/$B$12*$C$7)</x:f>
        <x:v>0</x:v>
      </x:c>
      <x:c r="BO104" s="34" t="n">
        <x:f>$B$11*(($A$1067)*$C104/$B$12*$B$7+(1-$A$1067)*$D104/$B$12*$C$7)</x:f>
        <x:v>0</x:v>
      </x:c>
      <x:c r="BP104" s="34" t="n">
        <x:f>$B$11*(($A$1068)*$C104/$B$12*$B$7+(1-$A$1068)*$D104/$B$12*$C$7)</x:f>
        <x:v>0</x:v>
      </x:c>
      <x:c r="BQ104" s="34" t="n">
        <x:f>$B$11*(($A$1069)*$C104/$B$12*$B$7+(1-$A$1069)*$D104/$B$12*$C$7)</x:f>
        <x:v>0</x:v>
      </x:c>
      <x:c r="BR104" s="34" t="n">
        <x:f>$B$11*(($A$1070)*$C104/$B$12*$B$7+(1-$A$1070)*$D104/$B$12*$C$7)</x:f>
        <x:v>0</x:v>
      </x:c>
      <x:c r="BS104" s="34" t="n">
        <x:f>$B$11*(($A$1071)*$C104/$B$12*$B$7+(1-$A$1071)*$D104/$B$12*$C$7)</x:f>
        <x:v>0</x:v>
      </x:c>
      <x:c r="BT104" s="34" t="n">
        <x:f>$B$11*(($A$1072)*$C104/$B$12*$B$7+(1-$A$1072)*$D104/$B$12*$C$7)</x:f>
        <x:v>0</x:v>
      </x:c>
      <x:c r="BU104" s="34" t="n">
        <x:f>$B$11*(($A$1073)*$C104/$B$12*$B$7+(1-$A$1073)*$D104/$B$12*$C$7)</x:f>
        <x:v>0</x:v>
      </x:c>
      <x:c r="BV104" s="34" t="n">
        <x:f>$B$11*(($A$1074)*$C104/$B$12*$B$7+(1-$A$1074)*$D104/$B$12*$C$7)</x:f>
        <x:v>0</x:v>
      </x:c>
      <x:c r="BW104" s="34" t="n">
        <x:f>$B$11*(($A$1075)*$C104/$B$12*$B$7+(1-$A$1075)*$D104/$B$12*$C$7)</x:f>
        <x:v>0</x:v>
      </x:c>
      <x:c r="BX104" s="34" t="n">
        <x:f>$B$11*(($A$1076)*$C104/$B$12*$B$7+(1-$A$1076)*$D104/$B$12*$C$7)</x:f>
        <x:v>0</x:v>
      </x:c>
      <x:c r="BY104" s="34" t="n">
        <x:f>$B$11*(($A$1077)*$C104/$B$12*$B$7+(1-$A$1077)*$D104/$B$12*$C$7)</x:f>
        <x:v>0</x:v>
      </x:c>
      <x:c r="BZ104" s="34" t="n">
        <x:f>$B$11*(($A$1078)*$C104/$B$12*$B$7+(1-$A$1078)*$D104/$B$12*$C$7)</x:f>
        <x:v>0</x:v>
      </x:c>
      <x:c r="CA104" s="34" t="n">
        <x:f>$B$11*(($A$1079)*$C104/$B$12*$B$7+(1-$A$1079)*$D104/$B$12*$C$7)</x:f>
        <x:v>0</x:v>
      </x:c>
      <x:c r="CB104" s="34" t="n">
        <x:f>$B$11*(($A$1080)*$C104/$B$12*$B$7+(1-$A$1080)*$D104/$B$12*$C$7)</x:f>
        <x:v>0</x:v>
      </x:c>
      <x:c r="CC104" s="34" t="n">
        <x:f>$B$11*(($A$1081)*$C104/$B$12*$B$7+(1-$A$1081)*$D104/$B$12*$C$7)</x:f>
        <x:v>0</x:v>
      </x:c>
    </x:row>
    <x:row r="105">
      <x:c r="A105" s="34" t="n">
        <x:v>81</x:v>
      </x:c>
      <x:c r="B105" s="39" t="n">
        <x:v>-0.6501432332784706</x:v>
      </x:c>
      <x:c r="C105" s="1" t="n">
        <x:f>SUM(AM105:AV105)</x:f>
        <x:v>0</x:v>
      </x:c>
      <x:c r="D105" s="1" t="n">
        <x:f>SUM(AW105:BF105)</x:f>
        <x:v>0</x:v>
      </x:c>
      <x:c r="E105" s="17" t="n">
        <x:f>(1-C105/$B$12)*$B$8-C105/$B$12*$B$7</x:f>
        <x:v>0.05</x:v>
      </x:c>
      <x:c r="F105" s="17" t="n">
        <x:f>(1-D105/$B$12)*$C$8-D105/$B$12*$C$7</x:f>
        <x:v>0.09</x:v>
      </x:c>
      <x:c r="G105" s="32" t="n">
        <x:f>$B$11*($B$10*C105/$B$12*$B$7+(1-$B$10)*D105/$B$12*$C$7)</x:f>
        <x:v>0</x:v>
      </x:c>
      <x:c r="H105" s="17" t="n">
        <x:f>$B$10*E105+(1-$B$10)*F105</x:f>
        <x:v>0.07</x:v>
      </x:c>
      <x:c r="I105" s="34"/>
      <x:c r="J105" s="34"/>
      <x:c r="K105" s="34"/>
      <x:c r="L105" s="34"/>
      <x:c r="M105" s="34"/>
      <x:c r="N105" s="34"/>
      <x:c r="O105" s="34"/>
      <x:c r="P105" s="34"/>
      <x:c r="Q105" s="34"/>
      <x:c r="R105" s="39" t="n">
        <x:v>0.14707424909573655</x:v>
      </x:c>
      <x:c r="S105" s="39" t="n">
        <x:v>0.6388933471412697</x:v>
      </x:c>
      <x:c r="T105" s="39" t="n">
        <x:v>0.6797762563027879</x:v>
      </x:c>
      <x:c r="U105" s="39" t="n">
        <x:v>0.6788107030582169</x:v>
      </x:c>
      <x:c r="V105" s="39" t="n">
        <x:v>-0.2954220568179462</x:v>
      </x:c>
      <x:c r="W105" s="39" t="n">
        <x:v>-0.13584901416169012</x:v>
      </x:c>
      <x:c r="X105" s="39" t="n">
        <x:v>-0.0392430866509754</x:v>
      </x:c>
      <x:c r="Y105" s="39" t="n">
        <x:v>1.0021555591939162</x:v>
      </x:c>
      <x:c r="Z105" s="39" t="n">
        <x:v>-1.4894796449146759</x:v>
      </x:c>
      <x:c r="AA105" s="39" t="n">
        <x:v>-0.20077016822182273</x:v>
      </x:c>
      <x:c r="AB105" s="39" t="n">
        <x:v>-0.9492732312332594</x:v>
      </x:c>
      <x:c r="AC105" s="39" t="n">
        <x:v>-1.1827515422029513</x:v>
      </x:c>
      <x:c r="AD105" s="39" t="n">
        <x:v>-0.8670169597129046</x:v>
      </x:c>
      <x:c r="AE105" s="39" t="n">
        <x:v>-0.24146828924977728</x:v>
      </x:c>
      <x:c r="AF105" s="39" t="n">
        <x:v>0.3902386446305542</x:v>
      </x:c>
      <x:c r="AG105" s="39" t="n">
        <x:v>1.3706355475315304</x:v>
      </x:c>
      <x:c r="AH105" s="39" t="n">
        <x:v>-0.7364455347401028</x:v>
      </x:c>
      <x:c r="AI105" s="39" t="n">
        <x:v>1.4470257642879667</x:v>
      </x:c>
      <x:c r="AJ105" s="39" t="n">
        <x:v>0.4811054606285897</x:v>
      </x:c>
      <x:c r="AK105" s="39" t="n">
        <x:v>-0.871408287531683</x:v>
      </x:c>
      <x:c r="AL105" s="34"/>
      <x:c r="AM105" s="34" t="n">
        <x:f>IF(SQRT($B$9)*$B105+SQRT(1-$B$9)*R105&lt;_xlfn.NORM.S.INV($B$6),1,0)</x:f>
        <x:v>0</x:v>
      </x:c>
      <x:c r="AN105" s="34" t="n">
        <x:f>IF(SQRT($B$9)*$B105+SQRT(1-$B$9)*S105&lt;_xlfn.NORM.S.INV($B$6),1,0)</x:f>
        <x:v>0</x:v>
      </x:c>
      <x:c r="AO105" s="34" t="n">
        <x:f>IF(SQRT($B$9)*$B105+SQRT(1-$B$9)*T105&lt;_xlfn.NORM.S.INV($B$6),1,0)</x:f>
        <x:v>0</x:v>
      </x:c>
      <x:c r="AP105" s="34" t="n">
        <x:f>IF(SQRT($B$9)*$B105+SQRT(1-$B$9)*U105&lt;_xlfn.NORM.S.INV($B$6),1,0)</x:f>
        <x:v>0</x:v>
      </x:c>
      <x:c r="AQ105" s="34" t="n">
        <x:f>IF(SQRT($B$9)*$B105+SQRT(1-$B$9)*V105&lt;_xlfn.NORM.S.INV($B$6),1,0)</x:f>
        <x:v>0</x:v>
      </x:c>
      <x:c r="AR105" s="34" t="n">
        <x:f>IF(SQRT($B$9)*$B105+SQRT(1-$B$9)*W105&lt;_xlfn.NORM.S.INV($B$6),1,0)</x:f>
        <x:v>0</x:v>
      </x:c>
      <x:c r="AS105" s="34" t="n">
        <x:f>IF(SQRT($B$9)*$B105+SQRT(1-$B$9)*X105&lt;_xlfn.NORM.S.INV($B$6),1,0)</x:f>
        <x:v>0</x:v>
      </x:c>
      <x:c r="AT105" s="34" t="n">
        <x:f>IF(SQRT($B$9)*$B105+SQRT(1-$B$9)*Y105&lt;_xlfn.NORM.S.INV($B$6),1,0)</x:f>
        <x:v>0</x:v>
      </x:c>
      <x:c r="AU105" s="34" t="n">
        <x:f>IF(SQRT($B$9)*$B105+SQRT(1-$B$9)*Z105&lt;_xlfn.NORM.S.INV($B$6),1,0)</x:f>
        <x:v>0</x:v>
      </x:c>
      <x:c r="AV105" s="34" t="n">
        <x:f>IF(SQRT($B$9)*$B105+SQRT(1-$B$9)*AA105&lt;_xlfn.NORM.S.INV($B$6),1,0)</x:f>
        <x:v>0</x:v>
      </x:c>
      <x:c r="AW105" s="34" t="n">
        <x:f>IF(SQRT($C$9)*$B105+SQRT(1-$C$9)*AB105&lt;_xlfn.NORM.S.INV($C$6),1,0)</x:f>
        <x:v>0</x:v>
      </x:c>
      <x:c r="AX105" s="34" t="n">
        <x:f>IF(SQRT($C$9)*$B105+SQRT(1-$C$9)*AC105&lt;_xlfn.NORM.S.INV($C$6),1,0)</x:f>
        <x:v>0</x:v>
      </x:c>
      <x:c r="AY105" s="34" t="n">
        <x:f>IF(SQRT($C$9)*$B105+SQRT(1-$C$9)*AD105&lt;_xlfn.NORM.S.INV($C$6),1,0)</x:f>
        <x:v>0</x:v>
      </x:c>
      <x:c r="AZ105" s="34" t="n">
        <x:f>IF(SQRT($C$9)*$B105+SQRT(1-$C$9)*AE105&lt;_xlfn.NORM.S.INV($C$6),1,0)</x:f>
        <x:v>0</x:v>
      </x:c>
      <x:c r="BA105" s="34" t="n">
        <x:f>IF(SQRT($C$9)*$B105+SQRT(1-$C$9)*AF105&lt;_xlfn.NORM.S.INV($C$6),1,0)</x:f>
        <x:v>0</x:v>
      </x:c>
      <x:c r="BB105" s="34" t="n">
        <x:f>IF(SQRT($C$9)*$B105+SQRT(1-$C$9)*AG105&lt;_xlfn.NORM.S.INV($C$6),1,0)</x:f>
        <x:v>0</x:v>
      </x:c>
      <x:c r="BC105" s="34" t="n">
        <x:f>IF(SQRT($C$9)*$B105+SQRT(1-$C$9)*AH105&lt;_xlfn.NORM.S.INV($C$6),1,0)</x:f>
        <x:v>0</x:v>
      </x:c>
      <x:c r="BD105" s="34" t="n">
        <x:f>IF(SQRT($C$9)*$B105+SQRT(1-$C$9)*AI105&lt;_xlfn.NORM.S.INV($C$6),1,0)</x:f>
        <x:v>0</x:v>
      </x:c>
      <x:c r="BE105" s="34" t="n">
        <x:f>IF(SQRT($C$9)*$B105+SQRT(1-$C$9)*AJ105&lt;_xlfn.NORM.S.INV($C$6),1,0)</x:f>
        <x:v>0</x:v>
      </x:c>
      <x:c r="BF105" s="34" t="n">
        <x:f>IF(SQRT($C$9)*$B105+SQRT(1-$C$9)*AK105&lt;_xlfn.NORM.S.INV($C$6),1,0)</x:f>
        <x:v>0</x:v>
      </x:c>
      <x:c r="BG105" s="34"/>
      <x:c r="BH105" s="34"/>
      <x:c r="BI105" s="34" t="n">
        <x:f>$B$11*(($A$1061)*$C105/$B$12*$B$7+(1-$A$1061)*$D105/$B$12*$C$7)</x:f>
        <x:v>0</x:v>
      </x:c>
      <x:c r="BJ105" s="34" t="n">
        <x:f>$B$11*(($A$1062)*$C105/$B$12*$B$7+(1-$A$1062)*$D105/$B$12*$C$7)</x:f>
        <x:v>0</x:v>
      </x:c>
      <x:c r="BK105" s="34" t="n">
        <x:f>$B$11*(($A$1063)*$C105/$B$12*$B$7+(1-$A$1063)*$D105/$B$12*$C$7)</x:f>
        <x:v>0</x:v>
      </x:c>
      <x:c r="BL105" s="34" t="n">
        <x:f>$B$11*(($A$1064)*$C105/$B$12*$B$7+(1-$A$1064)*$D105/$B$12*$C$7)</x:f>
        <x:v>0</x:v>
      </x:c>
      <x:c r="BM105" s="34" t="n">
        <x:f>$B$11*(($A$1065)*$C105/$B$12*$B$7+(1-$A$1065)*$D105/$B$12*$C$7)</x:f>
        <x:v>0</x:v>
      </x:c>
      <x:c r="BN105" s="34" t="n">
        <x:f>$B$11*(($A$1066)*$C105/$B$12*$B$7+(1-$A$1066)*$D105/$B$12*$C$7)</x:f>
        <x:v>0</x:v>
      </x:c>
      <x:c r="BO105" s="34" t="n">
        <x:f>$B$11*(($A$1067)*$C105/$B$12*$B$7+(1-$A$1067)*$D105/$B$12*$C$7)</x:f>
        <x:v>0</x:v>
      </x:c>
      <x:c r="BP105" s="34" t="n">
        <x:f>$B$11*(($A$1068)*$C105/$B$12*$B$7+(1-$A$1068)*$D105/$B$12*$C$7)</x:f>
        <x:v>0</x:v>
      </x:c>
      <x:c r="BQ105" s="34" t="n">
        <x:f>$B$11*(($A$1069)*$C105/$B$12*$B$7+(1-$A$1069)*$D105/$B$12*$C$7)</x:f>
        <x:v>0</x:v>
      </x:c>
      <x:c r="BR105" s="34" t="n">
        <x:f>$B$11*(($A$1070)*$C105/$B$12*$B$7+(1-$A$1070)*$D105/$B$12*$C$7)</x:f>
        <x:v>0</x:v>
      </x:c>
      <x:c r="BS105" s="34" t="n">
        <x:f>$B$11*(($A$1071)*$C105/$B$12*$B$7+(1-$A$1071)*$D105/$B$12*$C$7)</x:f>
        <x:v>0</x:v>
      </x:c>
      <x:c r="BT105" s="34" t="n">
        <x:f>$B$11*(($A$1072)*$C105/$B$12*$B$7+(1-$A$1072)*$D105/$B$12*$C$7)</x:f>
        <x:v>0</x:v>
      </x:c>
      <x:c r="BU105" s="34" t="n">
        <x:f>$B$11*(($A$1073)*$C105/$B$12*$B$7+(1-$A$1073)*$D105/$B$12*$C$7)</x:f>
        <x:v>0</x:v>
      </x:c>
      <x:c r="BV105" s="34" t="n">
        <x:f>$B$11*(($A$1074)*$C105/$B$12*$B$7+(1-$A$1074)*$D105/$B$12*$C$7)</x:f>
        <x:v>0</x:v>
      </x:c>
      <x:c r="BW105" s="34" t="n">
        <x:f>$B$11*(($A$1075)*$C105/$B$12*$B$7+(1-$A$1075)*$D105/$B$12*$C$7)</x:f>
        <x:v>0</x:v>
      </x:c>
      <x:c r="BX105" s="34" t="n">
        <x:f>$B$11*(($A$1076)*$C105/$B$12*$B$7+(1-$A$1076)*$D105/$B$12*$C$7)</x:f>
        <x:v>0</x:v>
      </x:c>
      <x:c r="BY105" s="34" t="n">
        <x:f>$B$11*(($A$1077)*$C105/$B$12*$B$7+(1-$A$1077)*$D105/$B$12*$C$7)</x:f>
        <x:v>0</x:v>
      </x:c>
      <x:c r="BZ105" s="34" t="n">
        <x:f>$B$11*(($A$1078)*$C105/$B$12*$B$7+(1-$A$1078)*$D105/$B$12*$C$7)</x:f>
        <x:v>0</x:v>
      </x:c>
      <x:c r="CA105" s="34" t="n">
        <x:f>$B$11*(($A$1079)*$C105/$B$12*$B$7+(1-$A$1079)*$D105/$B$12*$C$7)</x:f>
        <x:v>0</x:v>
      </x:c>
      <x:c r="CB105" s="34" t="n">
        <x:f>$B$11*(($A$1080)*$C105/$B$12*$B$7+(1-$A$1080)*$D105/$B$12*$C$7)</x:f>
        <x:v>0</x:v>
      </x:c>
      <x:c r="CC105" s="34" t="n">
        <x:f>$B$11*(($A$1081)*$C105/$B$12*$B$7+(1-$A$1081)*$D105/$B$12*$C$7)</x:f>
        <x:v>0</x:v>
      </x:c>
    </x:row>
    <x:row r="106">
      <x:c r="A106" s="34" t="n">
        <x:v>82</x:v>
      </x:c>
      <x:c r="B106" s="39" t="n">
        <x:v>0.5775258300267314</x:v>
      </x:c>
      <x:c r="C106" s="1" t="n">
        <x:f>SUM(AM106:AV106)</x:f>
        <x:v>0</x:v>
      </x:c>
      <x:c r="D106" s="1" t="n">
        <x:f>SUM(AW106:BF106)</x:f>
        <x:v>0</x:v>
      </x:c>
      <x:c r="E106" s="17" t="n">
        <x:f>(1-C106/$B$12)*$B$8-C106/$B$12*$B$7</x:f>
        <x:v>0.05</x:v>
      </x:c>
      <x:c r="F106" s="17" t="n">
        <x:f>(1-D106/$B$12)*$C$8-D106/$B$12*$C$7</x:f>
        <x:v>0.09</x:v>
      </x:c>
      <x:c r="G106" s="32" t="n">
        <x:f>$B$11*($B$10*C106/$B$12*$B$7+(1-$B$10)*D106/$B$12*$C$7)</x:f>
        <x:v>0</x:v>
      </x:c>
      <x:c r="H106" s="17" t="n">
        <x:f>$B$10*E106+(1-$B$10)*F106</x:f>
        <x:v>0.07</x:v>
      </x:c>
      <x:c r="I106" s="34"/>
      <x:c r="J106" s="34"/>
      <x:c r="K106" s="34"/>
      <x:c r="L106" s="34"/>
      <x:c r="M106" s="34"/>
      <x:c r="N106" s="34"/>
      <x:c r="O106" s="34"/>
      <x:c r="P106" s="34"/>
      <x:c r="Q106" s="34"/>
      <x:c r="R106" s="39" t="n">
        <x:v>0.4386995883298266</x:v>
      </x:c>
      <x:c r="S106" s="39" t="n">
        <x:v>-1.9563814500617815</x:v>
      </x:c>
      <x:c r="T106" s="39" t="n">
        <x:v>-0.4247520228461884</x:v>
      </x:c>
      <x:c r="U106" s="39" t="n">
        <x:v>1.571740508561348</x:v>
      </x:c>
      <x:c r="V106" s="39" t="n">
        <x:v>0.3014289093202693</x:v>
      </x:c>
      <x:c r="W106" s="39" t="n">
        <x:v>-1.0072593913732686</x:v>
      </x:c>
      <x:c r="X106" s="39" t="n">
        <x:v>0.6744175940348002</x:v>
      </x:c>
      <x:c r="Y106" s="39" t="n">
        <x:v>-1.5448513738587089</x:v>
      </x:c>
      <x:c r="Z106" s="39" t="n">
        <x:v>-0.8368853645525666</x:v>
      </x:c>
      <x:c r="AA106" s="39" t="n">
        <x:v>0.16880013218158293</x:v>
      </x:c>
      <x:c r="AB106" s="39" t="n">
        <x:v>0.7759822043550746</x:v>
      </x:c>
      <x:c r="AC106" s="39" t="n">
        <x:v>-1.2126764753702375</x:v>
      </x:c>
      <x:c r="AD106" s="39" t="n">
        <x:v>0.42726518224756727</x:v>
      </x:c>
      <x:c r="AE106" s="39" t="n">
        <x:v>-0.8203792470574768</x:v>
      </x:c>
      <x:c r="AF106" s="39" t="n">
        <x:v>0.5575757739996856</x:v>
      </x:c>
      <x:c r="AG106" s="39" t="n">
        <x:v>-0.6916178488256864</x:v>
      </x:c>
      <x:c r="AH106" s="39" t="n">
        <x:v>-1.9082946375289258</x:v>
      </x:c>
      <x:c r="AI106" s="39" t="n">
        <x:v>-1.968506000836579</x:v>
      </x:c>
      <x:c r="AJ106" s="39" t="n">
        <x:v>-0.6637131583417706</x:v>
      </x:c>
      <x:c r="AK106" s="39" t="n">
        <x:v>0.2580857537621735</x:v>
      </x:c>
      <x:c r="AL106" s="34"/>
      <x:c r="AM106" s="34" t="n">
        <x:f>IF(SQRT($B$9)*$B106+SQRT(1-$B$9)*R106&lt;_xlfn.NORM.S.INV($B$6),1,0)</x:f>
        <x:v>0</x:v>
      </x:c>
      <x:c r="AN106" s="34" t="n">
        <x:f>IF(SQRT($B$9)*$B106+SQRT(1-$B$9)*S106&lt;_xlfn.NORM.S.INV($B$6),1,0)</x:f>
        <x:v>0</x:v>
      </x:c>
      <x:c r="AO106" s="34" t="n">
        <x:f>IF(SQRT($B$9)*$B106+SQRT(1-$B$9)*T106&lt;_xlfn.NORM.S.INV($B$6),1,0)</x:f>
        <x:v>0</x:v>
      </x:c>
      <x:c r="AP106" s="34" t="n">
        <x:f>IF(SQRT($B$9)*$B106+SQRT(1-$B$9)*U106&lt;_xlfn.NORM.S.INV($B$6),1,0)</x:f>
        <x:v>0</x:v>
      </x:c>
      <x:c r="AQ106" s="34" t="n">
        <x:f>IF(SQRT($B$9)*$B106+SQRT(1-$B$9)*V106&lt;_xlfn.NORM.S.INV($B$6),1,0)</x:f>
        <x:v>0</x:v>
      </x:c>
      <x:c r="AR106" s="34" t="n">
        <x:f>IF(SQRT($B$9)*$B106+SQRT(1-$B$9)*W106&lt;_xlfn.NORM.S.INV($B$6),1,0)</x:f>
        <x:v>0</x:v>
      </x:c>
      <x:c r="AS106" s="34" t="n">
        <x:f>IF(SQRT($B$9)*$B106+SQRT(1-$B$9)*X106&lt;_xlfn.NORM.S.INV($B$6),1,0)</x:f>
        <x:v>0</x:v>
      </x:c>
      <x:c r="AT106" s="34" t="n">
        <x:f>IF(SQRT($B$9)*$B106+SQRT(1-$B$9)*Y106&lt;_xlfn.NORM.S.INV($B$6),1,0)</x:f>
        <x:v>0</x:v>
      </x:c>
      <x:c r="AU106" s="34" t="n">
        <x:f>IF(SQRT($B$9)*$B106+SQRT(1-$B$9)*Z106&lt;_xlfn.NORM.S.INV($B$6),1,0)</x:f>
        <x:v>0</x:v>
      </x:c>
      <x:c r="AV106" s="34" t="n">
        <x:f>IF(SQRT($B$9)*$B106+SQRT(1-$B$9)*AA106&lt;_xlfn.NORM.S.INV($B$6),1,0)</x:f>
        <x:v>0</x:v>
      </x:c>
      <x:c r="AW106" s="34" t="n">
        <x:f>IF(SQRT($C$9)*$B106+SQRT(1-$C$9)*AB106&lt;_xlfn.NORM.S.INV($C$6),1,0)</x:f>
        <x:v>0</x:v>
      </x:c>
      <x:c r="AX106" s="34" t="n">
        <x:f>IF(SQRT($C$9)*$B106+SQRT(1-$C$9)*AC106&lt;_xlfn.NORM.S.INV($C$6),1,0)</x:f>
        <x:v>0</x:v>
      </x:c>
      <x:c r="AY106" s="34" t="n">
        <x:f>IF(SQRT($C$9)*$B106+SQRT(1-$C$9)*AD106&lt;_xlfn.NORM.S.INV($C$6),1,0)</x:f>
        <x:v>0</x:v>
      </x:c>
      <x:c r="AZ106" s="34" t="n">
        <x:f>IF(SQRT($C$9)*$B106+SQRT(1-$C$9)*AE106&lt;_xlfn.NORM.S.INV($C$6),1,0)</x:f>
        <x:v>0</x:v>
      </x:c>
      <x:c r="BA106" s="34" t="n">
        <x:f>IF(SQRT($C$9)*$B106+SQRT(1-$C$9)*AF106&lt;_xlfn.NORM.S.INV($C$6),1,0)</x:f>
        <x:v>0</x:v>
      </x:c>
      <x:c r="BB106" s="34" t="n">
        <x:f>IF(SQRT($C$9)*$B106+SQRT(1-$C$9)*AG106&lt;_xlfn.NORM.S.INV($C$6),1,0)</x:f>
        <x:v>0</x:v>
      </x:c>
      <x:c r="BC106" s="34" t="n">
        <x:f>IF(SQRT($C$9)*$B106+SQRT(1-$C$9)*AH106&lt;_xlfn.NORM.S.INV($C$6),1,0)</x:f>
        <x:v>0</x:v>
      </x:c>
      <x:c r="BD106" s="34" t="n">
        <x:f>IF(SQRT($C$9)*$B106+SQRT(1-$C$9)*AI106&lt;_xlfn.NORM.S.INV($C$6),1,0)</x:f>
        <x:v>0</x:v>
      </x:c>
      <x:c r="BE106" s="34" t="n">
        <x:f>IF(SQRT($C$9)*$B106+SQRT(1-$C$9)*AJ106&lt;_xlfn.NORM.S.INV($C$6),1,0)</x:f>
        <x:v>0</x:v>
      </x:c>
      <x:c r="BF106" s="34" t="n">
        <x:f>IF(SQRT($C$9)*$B106+SQRT(1-$C$9)*AK106&lt;_xlfn.NORM.S.INV($C$6),1,0)</x:f>
        <x:v>0</x:v>
      </x:c>
      <x:c r="BG106" s="34"/>
      <x:c r="BH106" s="34"/>
      <x:c r="BI106" s="34" t="n">
        <x:f>$B$11*(($A$1061)*$C106/$B$12*$B$7+(1-$A$1061)*$D106/$B$12*$C$7)</x:f>
        <x:v>0</x:v>
      </x:c>
      <x:c r="BJ106" s="34" t="n">
        <x:f>$B$11*(($A$1062)*$C106/$B$12*$B$7+(1-$A$1062)*$D106/$B$12*$C$7)</x:f>
        <x:v>0</x:v>
      </x:c>
      <x:c r="BK106" s="34" t="n">
        <x:f>$B$11*(($A$1063)*$C106/$B$12*$B$7+(1-$A$1063)*$D106/$B$12*$C$7)</x:f>
        <x:v>0</x:v>
      </x:c>
      <x:c r="BL106" s="34" t="n">
        <x:f>$B$11*(($A$1064)*$C106/$B$12*$B$7+(1-$A$1064)*$D106/$B$12*$C$7)</x:f>
        <x:v>0</x:v>
      </x:c>
      <x:c r="BM106" s="34" t="n">
        <x:f>$B$11*(($A$1065)*$C106/$B$12*$B$7+(1-$A$1065)*$D106/$B$12*$C$7)</x:f>
        <x:v>0</x:v>
      </x:c>
      <x:c r="BN106" s="34" t="n">
        <x:f>$B$11*(($A$1066)*$C106/$B$12*$B$7+(1-$A$1066)*$D106/$B$12*$C$7)</x:f>
        <x:v>0</x:v>
      </x:c>
      <x:c r="BO106" s="34" t="n">
        <x:f>$B$11*(($A$1067)*$C106/$B$12*$B$7+(1-$A$1067)*$D106/$B$12*$C$7)</x:f>
        <x:v>0</x:v>
      </x:c>
      <x:c r="BP106" s="34" t="n">
        <x:f>$B$11*(($A$1068)*$C106/$B$12*$B$7+(1-$A$1068)*$D106/$B$12*$C$7)</x:f>
        <x:v>0</x:v>
      </x:c>
      <x:c r="BQ106" s="34" t="n">
        <x:f>$B$11*(($A$1069)*$C106/$B$12*$B$7+(1-$A$1069)*$D106/$B$12*$C$7)</x:f>
        <x:v>0</x:v>
      </x:c>
      <x:c r="BR106" s="34" t="n">
        <x:f>$B$11*(($A$1070)*$C106/$B$12*$B$7+(1-$A$1070)*$D106/$B$12*$C$7)</x:f>
        <x:v>0</x:v>
      </x:c>
      <x:c r="BS106" s="34" t="n">
        <x:f>$B$11*(($A$1071)*$C106/$B$12*$B$7+(1-$A$1071)*$D106/$B$12*$C$7)</x:f>
        <x:v>0</x:v>
      </x:c>
      <x:c r="BT106" s="34" t="n">
        <x:f>$B$11*(($A$1072)*$C106/$B$12*$B$7+(1-$A$1072)*$D106/$B$12*$C$7)</x:f>
        <x:v>0</x:v>
      </x:c>
      <x:c r="BU106" s="34" t="n">
        <x:f>$B$11*(($A$1073)*$C106/$B$12*$B$7+(1-$A$1073)*$D106/$B$12*$C$7)</x:f>
        <x:v>0</x:v>
      </x:c>
      <x:c r="BV106" s="34" t="n">
        <x:f>$B$11*(($A$1074)*$C106/$B$12*$B$7+(1-$A$1074)*$D106/$B$12*$C$7)</x:f>
        <x:v>0</x:v>
      </x:c>
      <x:c r="BW106" s="34" t="n">
        <x:f>$B$11*(($A$1075)*$C106/$B$12*$B$7+(1-$A$1075)*$D106/$B$12*$C$7)</x:f>
        <x:v>0</x:v>
      </x:c>
      <x:c r="BX106" s="34" t="n">
        <x:f>$B$11*(($A$1076)*$C106/$B$12*$B$7+(1-$A$1076)*$D106/$B$12*$C$7)</x:f>
        <x:v>0</x:v>
      </x:c>
      <x:c r="BY106" s="34" t="n">
        <x:f>$B$11*(($A$1077)*$C106/$B$12*$B$7+(1-$A$1077)*$D106/$B$12*$C$7)</x:f>
        <x:v>0</x:v>
      </x:c>
      <x:c r="BZ106" s="34" t="n">
        <x:f>$B$11*(($A$1078)*$C106/$B$12*$B$7+(1-$A$1078)*$D106/$B$12*$C$7)</x:f>
        <x:v>0</x:v>
      </x:c>
      <x:c r="CA106" s="34" t="n">
        <x:f>$B$11*(($A$1079)*$C106/$B$12*$B$7+(1-$A$1079)*$D106/$B$12*$C$7)</x:f>
        <x:v>0</x:v>
      </x:c>
      <x:c r="CB106" s="34" t="n">
        <x:f>$B$11*(($A$1080)*$C106/$B$12*$B$7+(1-$A$1080)*$D106/$B$12*$C$7)</x:f>
        <x:v>0</x:v>
      </x:c>
      <x:c r="CC106" s="34" t="n">
        <x:f>$B$11*(($A$1081)*$C106/$B$12*$B$7+(1-$A$1081)*$D106/$B$12*$C$7)</x:f>
        <x:v>0</x:v>
      </x:c>
    </x:row>
    <x:row r="107">
      <x:c r="A107" s="34" t="n">
        <x:v>83</x:v>
      </x:c>
      <x:c r="B107" s="39" t="n">
        <x:v>-1.852164733198432</x:v>
      </x:c>
      <x:c r="C107" s="1" t="n">
        <x:f>SUM(AM107:AV107)</x:f>
        <x:v>0</x:v>
      </x:c>
      <x:c r="D107" s="1" t="n">
        <x:f>SUM(AW107:BF107)</x:f>
        <x:v>2</x:v>
      </x:c>
      <x:c r="E107" s="17" t="n">
        <x:f>(1-C107/$B$12)*$B$8-C107/$B$12*$B$7</x:f>
        <x:v>0.05</x:v>
      </x:c>
      <x:c r="F107" s="17" t="n">
        <x:f>(1-D107/$B$12)*$C$8-D107/$B$12*$C$7</x:f>
        <x:v>-0.048</x:v>
      </x:c>
      <x:c r="G107" s="32" t="n">
        <x:f>$B$11*($B$10*C107/$B$12*$B$7+(1-$B$10)*D107/$B$12*$C$7)</x:f>
        <x:v>600</x:v>
      </x:c>
      <x:c r="H107" s="17" t="n">
        <x:f>$B$10*E107+(1-$B$10)*F107</x:f>
        <x:v>0.0010000000000000009</x:v>
      </x:c>
      <x:c r="I107" s="34"/>
      <x:c r="J107" s="34"/>
      <x:c r="K107" s="34"/>
      <x:c r="L107" s="34"/>
      <x:c r="M107" s="34"/>
      <x:c r="N107" s="34"/>
      <x:c r="O107" s="34"/>
      <x:c r="P107" s="34"/>
      <x:c r="Q107" s="34"/>
      <x:c r="R107" s="39" t="n">
        <x:v>-0.4161333932705264</x:v>
      </x:c>
      <x:c r="S107" s="39" t="n">
        <x:v>-0.9369960690697157</x:v>
      </x:c>
      <x:c r="T107" s="39" t="n">
        <x:v>2.039266523417331</x:v>
      </x:c>
      <x:c r="U107" s="39" t="n">
        <x:v>0.37410541591232577</x:v>
      </x:c>
      <x:c r="V107" s="39" t="n">
        <x:v>0.32956648814621964</x:v>
      </x:c>
      <x:c r="W107" s="39" t="n">
        <x:v>0.20067810057219093</x:v>
      </x:c>
      <x:c r="X107" s="39" t="n">
        <x:v>-1.3879395068504505</x:v>
      </x:c>
      <x:c r="Y107" s="39" t="n">
        <x:v>1.278606827713072</x:v>
      </x:c>
      <x:c r="Z107" s="39" t="n">
        <x:v>-0.6241705152553171</x:v>
      </x:c>
      <x:c r="AA107" s="39" t="n">
        <x:v>0.34255028977255814</x:v>
      </x:c>
      <x:c r="AB107" s="39" t="n">
        <x:v>0.32238946377884203</x:v>
      </x:c>
      <x:c r="AC107" s="39" t="n">
        <x:v>-0.7498135865969717</x:v>
      </x:c>
      <x:c r="AD107" s="39" t="n">
        <x:v>-1.412836080585108</x:v>
      </x:c>
      <x:c r="AE107" s="39" t="n">
        <x:v>2.225272553291944</x:v>
      </x:c>
      <x:c r="AF107" s="39" t="n">
        <x:v>0.7650626581725475</x:v>
      </x:c>
      <x:c r="AG107" s="39" t="n">
        <x:v>-1.4642767677188537</x:v>
      </x:c>
      <x:c r="AH107" s="39" t="n">
        <x:v>0.9652055900038905</x:v>
      </x:c>
      <x:c r="AI107" s="39" t="n">
        <x:v>-0.03625947914816437</x:v>
      </x:c>
      <x:c r="AJ107" s="39" t="n">
        <x:v>-0.48886318720832833</x:v>
      </x:c>
      <x:c r="AK107" s="39" t="n">
        <x:v>0.2591755006047312</x:v>
      </x:c>
      <x:c r="AL107" s="34"/>
      <x:c r="AM107" s="34" t="n">
        <x:f>IF(SQRT($B$9)*$B107+SQRT(1-$B$9)*R107&lt;_xlfn.NORM.S.INV($B$6),1,0)</x:f>
        <x:v>0</x:v>
      </x:c>
      <x:c r="AN107" s="34" t="n">
        <x:f>IF(SQRT($B$9)*$B107+SQRT(1-$B$9)*S107&lt;_xlfn.NORM.S.INV($B$6),1,0)</x:f>
        <x:v>0</x:v>
      </x:c>
      <x:c r="AO107" s="34" t="n">
        <x:f>IF(SQRT($B$9)*$B107+SQRT(1-$B$9)*T107&lt;_xlfn.NORM.S.INV($B$6),1,0)</x:f>
        <x:v>0</x:v>
      </x:c>
      <x:c r="AP107" s="34" t="n">
        <x:f>IF(SQRT($B$9)*$B107+SQRT(1-$B$9)*U107&lt;_xlfn.NORM.S.INV($B$6),1,0)</x:f>
        <x:v>0</x:v>
      </x:c>
      <x:c r="AQ107" s="34" t="n">
        <x:f>IF(SQRT($B$9)*$B107+SQRT(1-$B$9)*V107&lt;_xlfn.NORM.S.INV($B$6),1,0)</x:f>
        <x:v>0</x:v>
      </x:c>
      <x:c r="AR107" s="34" t="n">
        <x:f>IF(SQRT($B$9)*$B107+SQRT(1-$B$9)*W107&lt;_xlfn.NORM.S.INV($B$6),1,0)</x:f>
        <x:v>0</x:v>
      </x:c>
      <x:c r="AS107" s="34" t="n">
        <x:f>IF(SQRT($B$9)*$B107+SQRT(1-$B$9)*X107&lt;_xlfn.NORM.S.INV($B$6),1,0)</x:f>
        <x:v>0</x:v>
      </x:c>
      <x:c r="AT107" s="34" t="n">
        <x:f>IF(SQRT($B$9)*$B107+SQRT(1-$B$9)*Y107&lt;_xlfn.NORM.S.INV($B$6),1,0)</x:f>
        <x:v>0</x:v>
      </x:c>
      <x:c r="AU107" s="34" t="n">
        <x:f>IF(SQRT($B$9)*$B107+SQRT(1-$B$9)*Z107&lt;_xlfn.NORM.S.INV($B$6),1,0)</x:f>
        <x:v>0</x:v>
      </x:c>
      <x:c r="AV107" s="34" t="n">
        <x:f>IF(SQRT($B$9)*$B107+SQRT(1-$B$9)*AA107&lt;_xlfn.NORM.S.INV($B$6),1,0)</x:f>
        <x:v>0</x:v>
      </x:c>
      <x:c r="AW107" s="34" t="n">
        <x:f>IF(SQRT($C$9)*$B107+SQRT(1-$C$9)*AB107&lt;_xlfn.NORM.S.INV($C$6),1,0)</x:f>
        <x:v>0</x:v>
      </x:c>
      <x:c r="AX107" s="34" t="n">
        <x:f>IF(SQRT($C$9)*$B107+SQRT(1-$C$9)*AC107&lt;_xlfn.NORM.S.INV($C$6),1,0)</x:f>
        <x:v>0</x:v>
      </x:c>
      <x:c r="AY107" s="34" t="n">
        <x:f>IF(SQRT($C$9)*$B107+SQRT(1-$C$9)*AD107&lt;_xlfn.NORM.S.INV($C$6),1,0)</x:f>
        <x:v>1</x:v>
      </x:c>
      <x:c r="AZ107" s="34" t="n">
        <x:f>IF(SQRT($C$9)*$B107+SQRT(1-$C$9)*AE107&lt;_xlfn.NORM.S.INV($C$6),1,0)</x:f>
        <x:v>0</x:v>
      </x:c>
      <x:c r="BA107" s="34" t="n">
        <x:f>IF(SQRT($C$9)*$B107+SQRT(1-$C$9)*AF107&lt;_xlfn.NORM.S.INV($C$6),1,0)</x:f>
        <x:v>0</x:v>
      </x:c>
      <x:c r="BB107" s="34" t="n">
        <x:f>IF(SQRT($C$9)*$B107+SQRT(1-$C$9)*AG107&lt;_xlfn.NORM.S.INV($C$6),1,0)</x:f>
        <x:v>1</x:v>
      </x:c>
      <x:c r="BC107" s="34" t="n">
        <x:f>IF(SQRT($C$9)*$B107+SQRT(1-$C$9)*AH107&lt;_xlfn.NORM.S.INV($C$6),1,0)</x:f>
        <x:v>0</x:v>
      </x:c>
      <x:c r="BD107" s="34" t="n">
        <x:f>IF(SQRT($C$9)*$B107+SQRT(1-$C$9)*AI107&lt;_xlfn.NORM.S.INV($C$6),1,0)</x:f>
        <x:v>0</x:v>
      </x:c>
      <x:c r="BE107" s="34" t="n">
        <x:f>IF(SQRT($C$9)*$B107+SQRT(1-$C$9)*AJ107&lt;_xlfn.NORM.S.INV($C$6),1,0)</x:f>
        <x:v>0</x:v>
      </x:c>
      <x:c r="BF107" s="34" t="n">
        <x:f>IF(SQRT($C$9)*$B107+SQRT(1-$C$9)*AK107&lt;_xlfn.NORM.S.INV($C$6),1,0)</x:f>
        <x:v>0</x:v>
      </x:c>
      <x:c r="BG107" s="34"/>
      <x:c r="BH107" s="34"/>
      <x:c r="BI107" s="34" t="n">
        <x:f>$B$11*(($A$1061)*$C107/$B$12*$B$7+(1-$A$1061)*$D107/$B$12*$C$7)</x:f>
        <x:v>1200</x:v>
      </x:c>
      <x:c r="BJ107" s="34" t="n">
        <x:f>$B$11*(($A$1062)*$C107/$B$12*$B$7+(1-$A$1062)*$D107/$B$12*$C$7)</x:f>
        <x:v>1140</x:v>
      </x:c>
      <x:c r="BK107" s="34" t="n">
        <x:f>$B$11*(($A$1063)*$C107/$B$12*$B$7+(1-$A$1063)*$D107/$B$12*$C$7)</x:f>
        <x:v>1080</x:v>
      </x:c>
      <x:c r="BL107" s="34" t="n">
        <x:f>$B$11*(($A$1064)*$C107/$B$12*$B$7+(1-$A$1064)*$D107/$B$12*$C$7)</x:f>
        <x:v>1019.9999999999999</x:v>
      </x:c>
      <x:c r="BM107" s="34" t="n">
        <x:f>$B$11*(($A$1065)*$C107/$B$12*$B$7+(1-$A$1065)*$D107/$B$12*$C$7)</x:f>
        <x:v>960</x:v>
      </x:c>
      <x:c r="BN107" s="34" t="n">
        <x:f>$B$11*(($A$1066)*$C107/$B$12*$B$7+(1-$A$1066)*$D107/$B$12*$C$7)</x:f>
        <x:v>900</x:v>
      </x:c>
      <x:c r="BO107" s="34" t="n">
        <x:f>$B$11*(($A$1067)*$C107/$B$12*$B$7+(1-$A$1067)*$D107/$B$12*$C$7)</x:f>
        <x:v>839.9999999999999</x:v>
      </x:c>
      <x:c r="BP107" s="34" t="n">
        <x:f>$B$11*(($A$1068)*$C107/$B$12*$B$7+(1-$A$1068)*$D107/$B$12*$C$7)</x:f>
        <x:v>780</x:v>
      </x:c>
      <x:c r="BQ107" s="34" t="n">
        <x:f>$B$11*(($A$1069)*$C107/$B$12*$B$7+(1-$A$1069)*$D107/$B$12*$C$7)</x:f>
        <x:v>720</x:v>
      </x:c>
      <x:c r="BR107" s="34" t="n">
        <x:f>$B$11*(($A$1070)*$C107/$B$12*$B$7+(1-$A$1070)*$D107/$B$12*$C$7)</x:f>
        <x:v>660</x:v>
      </x:c>
      <x:c r="BS107" s="34" t="n">
        <x:f>$B$11*(($A$1071)*$C107/$B$12*$B$7+(1-$A$1071)*$D107/$B$12*$C$7)</x:f>
        <x:v>600</x:v>
      </x:c>
      <x:c r="BT107" s="34" t="n">
        <x:f>$B$11*(($A$1072)*$C107/$B$12*$B$7+(1-$A$1072)*$D107/$B$12*$C$7)</x:f>
        <x:v>540</x:v>
      </x:c>
      <x:c r="BU107" s="34" t="n">
        <x:f>$B$11*(($A$1073)*$C107/$B$12*$B$7+(1-$A$1073)*$D107/$B$12*$C$7)</x:f>
        <x:v>480</x:v>
      </x:c>
      <x:c r="BV107" s="34" t="n">
        <x:f>$B$11*(($A$1074)*$C107/$B$12*$B$7+(1-$A$1074)*$D107/$B$12*$C$7)</x:f>
        <x:v>419.99999999999994</x:v>
      </x:c>
      <x:c r="BW107" s="34" t="n">
        <x:f>$B$11*(($A$1075)*$C107/$B$12*$B$7+(1-$A$1075)*$D107/$B$12*$C$7)</x:f>
        <x:v>360.00000000000006</x:v>
      </x:c>
      <x:c r="BX107" s="34" t="n">
        <x:f>$B$11*(($A$1076)*$C107/$B$12*$B$7+(1-$A$1076)*$D107/$B$12*$C$7)</x:f>
        <x:v>300</x:v>
      </x:c>
      <x:c r="BY107" s="34" t="n">
        <x:f>$B$11*(($A$1077)*$C107/$B$12*$B$7+(1-$A$1077)*$D107/$B$12*$C$7)</x:f>
        <x:v>239.99999999999997</x:v>
      </x:c>
      <x:c r="BZ107" s="34" t="n">
        <x:f>$B$11*(($A$1078)*$C107/$B$12*$B$7+(1-$A$1078)*$D107/$B$12*$C$7)</x:f>
        <x:v>180.00000000000003</x:v>
      </x:c>
      <x:c r="CA107" s="34" t="n">
        <x:f>$B$11*(($A$1079)*$C107/$B$12*$B$7+(1-$A$1079)*$D107/$B$12*$C$7)</x:f>
        <x:v>119.99999999999999</x:v>
      </x:c>
      <x:c r="CB107" s="34" t="n">
        <x:f>$B$11*(($A$1080)*$C107/$B$12*$B$7+(1-$A$1080)*$D107/$B$12*$C$7)</x:f>
        <x:v>60.00000000000006</x:v>
      </x:c>
      <x:c r="CC107" s="34" t="n">
        <x:f>$B$11*(($A$1081)*$C107/$B$12*$B$7+(1-$A$1081)*$D107/$B$12*$C$7)</x:f>
        <x:v>0</x:v>
      </x:c>
    </x:row>
    <x:row r="108">
      <x:c r="A108" s="34" t="n">
        <x:v>84</x:v>
      </x:c>
      <x:c r="B108" s="39" t="n">
        <x:v>0.22483429817370318</x:v>
      </x:c>
      <x:c r="C108" s="1" t="n">
        <x:f>SUM(AM108:AV108)</x:f>
        <x:v>0</x:v>
      </x:c>
      <x:c r="D108" s="1" t="n">
        <x:f>SUM(AW108:BF108)</x:f>
        <x:v>2</x:v>
      </x:c>
      <x:c r="E108" s="17" t="n">
        <x:f>(1-C108/$B$12)*$B$8-C108/$B$12*$B$7</x:f>
        <x:v>0.05</x:v>
      </x:c>
      <x:c r="F108" s="17" t="n">
        <x:f>(1-D108/$B$12)*$C$8-D108/$B$12*$C$7</x:f>
        <x:v>-0.048</x:v>
      </x:c>
      <x:c r="G108" s="32" t="n">
        <x:f>$B$11*($B$10*C108/$B$12*$B$7+(1-$B$10)*D108/$B$12*$C$7)</x:f>
        <x:v>600</x:v>
      </x:c>
      <x:c r="H108" s="17" t="n">
        <x:f>$B$10*E108+(1-$B$10)*F108</x:f>
        <x:v>0.0010000000000000009</x:v>
      </x:c>
      <x:c r="I108" s="34"/>
      <x:c r="J108" s="34"/>
      <x:c r="K108" s="34"/>
      <x:c r="L108" s="34"/>
      <x:c r="M108" s="34"/>
      <x:c r="N108" s="34"/>
      <x:c r="O108" s="34"/>
      <x:c r="P108" s="34"/>
      <x:c r="Q108" s="34"/>
      <x:c r="R108" s="39" t="n">
        <x:v>0.8470155923747194</x:v>
      </x:c>
      <x:c r="S108" s="39" t="n">
        <x:v>-1.0429061318087505</x:v>
      </x:c>
      <x:c r="T108" s="39" t="n">
        <x:v>0.30406687933273396</x:v>
      </x:c>
      <x:c r="U108" s="39" t="n">
        <x:v>-1.7508077490559901</x:v>
      </x:c>
      <x:c r="V108" s="39" t="n">
        <x:v>0.894149954607246</x:v>
      </x:c>
      <x:c r="W108" s="39" t="n">
        <x:v>-0.7645299083537371</x:v>
      </x:c>
      <x:c r="X108" s="39" t="n">
        <x:v>-1.9847787158992507</x:v>
      </x:c>
      <x:c r="Y108" s="39" t="n">
        <x:v>-0.07402928650869182</x:v>
      </x:c>
      <x:c r="Z108" s="39" t="n">
        <x:v>-0.8504212299408676</x:v>
      </x:c>
      <x:c r="AA108" s="39" t="n">
        <x:v>0.6380949257994638</x:v>
      </x:c>
      <x:c r="AB108" s="39" t="n">
        <x:v>0.6322157568768497</x:v>
      </x:c>
      <x:c r="AC108" s="39" t="n">
        <x:v>-2.0771543371740684</x:v>
      </x:c>
      <x:c r="AD108" s="39" t="n">
        <x:v>-0.29175952888210055</x:v>
      </x:c>
      <x:c r="AE108" s="39" t="n">
        <x:v>0.07226085185939521</x:v>
      </x:c>
      <x:c r="AF108" s="39" t="n">
        <x:v>-0.7488210897216322</x:v>
      </x:c>
      <x:c r="AG108" s="39" t="n">
        <x:v>-0.16100052102844264</x:v>
      </x:c>
      <x:c r="AH108" s="39" t="n">
        <x:v>-0.8949000782847917</x:v>
      </x:c>
      <x:c r="AI108" s="39" t="n">
        <x:v>-2.399279786507925</x:v>
      </x:c>
      <x:c r="AJ108" s="39" t="n">
        <x:v>-0.4990294590297933</x:v>
      </x:c>
      <x:c r="AK108" s="39" t="n">
        <x:v>1.3306732434593251</x:v>
      </x:c>
      <x:c r="AL108" s="34"/>
      <x:c r="AM108" s="34" t="n">
        <x:f>IF(SQRT($B$9)*$B108+SQRT(1-$B$9)*R108&lt;_xlfn.NORM.S.INV($B$6),1,0)</x:f>
        <x:v>0</x:v>
      </x:c>
      <x:c r="AN108" s="34" t="n">
        <x:f>IF(SQRT($B$9)*$B108+SQRT(1-$B$9)*S108&lt;_xlfn.NORM.S.INV($B$6),1,0)</x:f>
        <x:v>0</x:v>
      </x:c>
      <x:c r="AO108" s="34" t="n">
        <x:f>IF(SQRT($B$9)*$B108+SQRT(1-$B$9)*T108&lt;_xlfn.NORM.S.INV($B$6),1,0)</x:f>
        <x:v>0</x:v>
      </x:c>
      <x:c r="AP108" s="34" t="n">
        <x:f>IF(SQRT($B$9)*$B108+SQRT(1-$B$9)*U108&lt;_xlfn.NORM.S.INV($B$6),1,0)</x:f>
        <x:v>0</x:v>
      </x:c>
      <x:c r="AQ108" s="34" t="n">
        <x:f>IF(SQRT($B$9)*$B108+SQRT(1-$B$9)*V108&lt;_xlfn.NORM.S.INV($B$6),1,0)</x:f>
        <x:v>0</x:v>
      </x:c>
      <x:c r="AR108" s="34" t="n">
        <x:f>IF(SQRT($B$9)*$B108+SQRT(1-$B$9)*W108&lt;_xlfn.NORM.S.INV($B$6),1,0)</x:f>
        <x:v>0</x:v>
      </x:c>
      <x:c r="AS108" s="34" t="n">
        <x:f>IF(SQRT($B$9)*$B108+SQRT(1-$B$9)*X108&lt;_xlfn.NORM.S.INV($B$6),1,0)</x:f>
        <x:v>0</x:v>
      </x:c>
      <x:c r="AT108" s="34" t="n">
        <x:f>IF(SQRT($B$9)*$B108+SQRT(1-$B$9)*Y108&lt;_xlfn.NORM.S.INV($B$6),1,0)</x:f>
        <x:v>0</x:v>
      </x:c>
      <x:c r="AU108" s="34" t="n">
        <x:f>IF(SQRT($B$9)*$B108+SQRT(1-$B$9)*Z108&lt;_xlfn.NORM.S.INV($B$6),1,0)</x:f>
        <x:v>0</x:v>
      </x:c>
      <x:c r="AV108" s="34" t="n">
        <x:f>IF(SQRT($B$9)*$B108+SQRT(1-$B$9)*AA108&lt;_xlfn.NORM.S.INV($B$6),1,0)</x:f>
        <x:v>0</x:v>
      </x:c>
      <x:c r="AW108" s="34" t="n">
        <x:f>IF(SQRT($C$9)*$B108+SQRT(1-$C$9)*AB108&lt;_xlfn.NORM.S.INV($C$6),1,0)</x:f>
        <x:v>0</x:v>
      </x:c>
      <x:c r="AX108" s="34" t="n">
        <x:f>IF(SQRT($C$9)*$B108+SQRT(1-$C$9)*AC108&lt;_xlfn.NORM.S.INV($C$6),1,0)</x:f>
        <x:v>1</x:v>
      </x:c>
      <x:c r="AY108" s="34" t="n">
        <x:f>IF(SQRT($C$9)*$B108+SQRT(1-$C$9)*AD108&lt;_xlfn.NORM.S.INV($C$6),1,0)</x:f>
        <x:v>0</x:v>
      </x:c>
      <x:c r="AZ108" s="34" t="n">
        <x:f>IF(SQRT($C$9)*$B108+SQRT(1-$C$9)*AE108&lt;_xlfn.NORM.S.INV($C$6),1,0)</x:f>
        <x:v>0</x:v>
      </x:c>
      <x:c r="BA108" s="34" t="n">
        <x:f>IF(SQRT($C$9)*$B108+SQRT(1-$C$9)*AF108&lt;_xlfn.NORM.S.INV($C$6),1,0)</x:f>
        <x:v>0</x:v>
      </x:c>
      <x:c r="BB108" s="34" t="n">
        <x:f>IF(SQRT($C$9)*$B108+SQRT(1-$C$9)*AG108&lt;_xlfn.NORM.S.INV($C$6),1,0)</x:f>
        <x:v>0</x:v>
      </x:c>
      <x:c r="BC108" s="34" t="n">
        <x:f>IF(SQRT($C$9)*$B108+SQRT(1-$C$9)*AH108&lt;_xlfn.NORM.S.INV($C$6),1,0)</x:f>
        <x:v>0</x:v>
      </x:c>
      <x:c r="BD108" s="34" t="n">
        <x:f>IF(SQRT($C$9)*$B108+SQRT(1-$C$9)*AI108&lt;_xlfn.NORM.S.INV($C$6),1,0)</x:f>
        <x:v>1</x:v>
      </x:c>
      <x:c r="BE108" s="34" t="n">
        <x:f>IF(SQRT($C$9)*$B108+SQRT(1-$C$9)*AJ108&lt;_xlfn.NORM.S.INV($C$6),1,0)</x:f>
        <x:v>0</x:v>
      </x:c>
      <x:c r="BF108" s="34" t="n">
        <x:f>IF(SQRT($C$9)*$B108+SQRT(1-$C$9)*AK108&lt;_xlfn.NORM.S.INV($C$6),1,0)</x:f>
        <x:v>0</x:v>
      </x:c>
      <x:c r="BG108" s="34"/>
      <x:c r="BH108" s="34"/>
      <x:c r="BI108" s="34" t="n">
        <x:f>$B$11*(($A$1061)*$C108/$B$12*$B$7+(1-$A$1061)*$D108/$B$12*$C$7)</x:f>
        <x:v>1200</x:v>
      </x:c>
      <x:c r="BJ108" s="34" t="n">
        <x:f>$B$11*(($A$1062)*$C108/$B$12*$B$7+(1-$A$1062)*$D108/$B$12*$C$7)</x:f>
        <x:v>1140</x:v>
      </x:c>
      <x:c r="BK108" s="34" t="n">
        <x:f>$B$11*(($A$1063)*$C108/$B$12*$B$7+(1-$A$1063)*$D108/$B$12*$C$7)</x:f>
        <x:v>1080</x:v>
      </x:c>
      <x:c r="BL108" s="34" t="n">
        <x:f>$B$11*(($A$1064)*$C108/$B$12*$B$7+(1-$A$1064)*$D108/$B$12*$C$7)</x:f>
        <x:v>1019.9999999999999</x:v>
      </x:c>
      <x:c r="BM108" s="34" t="n">
        <x:f>$B$11*(($A$1065)*$C108/$B$12*$B$7+(1-$A$1065)*$D108/$B$12*$C$7)</x:f>
        <x:v>960</x:v>
      </x:c>
      <x:c r="BN108" s="34" t="n">
        <x:f>$B$11*(($A$1066)*$C108/$B$12*$B$7+(1-$A$1066)*$D108/$B$12*$C$7)</x:f>
        <x:v>900</x:v>
      </x:c>
      <x:c r="BO108" s="34" t="n">
        <x:f>$B$11*(($A$1067)*$C108/$B$12*$B$7+(1-$A$1067)*$D108/$B$12*$C$7)</x:f>
        <x:v>839.9999999999999</x:v>
      </x:c>
      <x:c r="BP108" s="34" t="n">
        <x:f>$B$11*(($A$1068)*$C108/$B$12*$B$7+(1-$A$1068)*$D108/$B$12*$C$7)</x:f>
        <x:v>780</x:v>
      </x:c>
      <x:c r="BQ108" s="34" t="n">
        <x:f>$B$11*(($A$1069)*$C108/$B$12*$B$7+(1-$A$1069)*$D108/$B$12*$C$7)</x:f>
        <x:v>720</x:v>
      </x:c>
      <x:c r="BR108" s="34" t="n">
        <x:f>$B$11*(($A$1070)*$C108/$B$12*$B$7+(1-$A$1070)*$D108/$B$12*$C$7)</x:f>
        <x:v>660</x:v>
      </x:c>
      <x:c r="BS108" s="34" t="n">
        <x:f>$B$11*(($A$1071)*$C108/$B$12*$B$7+(1-$A$1071)*$D108/$B$12*$C$7)</x:f>
        <x:v>600</x:v>
      </x:c>
      <x:c r="BT108" s="34" t="n">
        <x:f>$B$11*(($A$1072)*$C108/$B$12*$B$7+(1-$A$1072)*$D108/$B$12*$C$7)</x:f>
        <x:v>540</x:v>
      </x:c>
      <x:c r="BU108" s="34" t="n">
        <x:f>$B$11*(($A$1073)*$C108/$B$12*$B$7+(1-$A$1073)*$D108/$B$12*$C$7)</x:f>
        <x:v>480</x:v>
      </x:c>
      <x:c r="BV108" s="34" t="n">
        <x:f>$B$11*(($A$1074)*$C108/$B$12*$B$7+(1-$A$1074)*$D108/$B$12*$C$7)</x:f>
        <x:v>419.99999999999994</x:v>
      </x:c>
      <x:c r="BW108" s="34" t="n">
        <x:f>$B$11*(($A$1075)*$C108/$B$12*$B$7+(1-$A$1075)*$D108/$B$12*$C$7)</x:f>
        <x:v>360.00000000000006</x:v>
      </x:c>
      <x:c r="BX108" s="34" t="n">
        <x:f>$B$11*(($A$1076)*$C108/$B$12*$B$7+(1-$A$1076)*$D108/$B$12*$C$7)</x:f>
        <x:v>300</x:v>
      </x:c>
      <x:c r="BY108" s="34" t="n">
        <x:f>$B$11*(($A$1077)*$C108/$B$12*$B$7+(1-$A$1077)*$D108/$B$12*$C$7)</x:f>
        <x:v>239.99999999999997</x:v>
      </x:c>
      <x:c r="BZ108" s="34" t="n">
        <x:f>$B$11*(($A$1078)*$C108/$B$12*$B$7+(1-$A$1078)*$D108/$B$12*$C$7)</x:f>
        <x:v>180.00000000000003</x:v>
      </x:c>
      <x:c r="CA108" s="34" t="n">
        <x:f>$B$11*(($A$1079)*$C108/$B$12*$B$7+(1-$A$1079)*$D108/$B$12*$C$7)</x:f>
        <x:v>119.99999999999999</x:v>
      </x:c>
      <x:c r="CB108" s="34" t="n">
        <x:f>$B$11*(($A$1080)*$C108/$B$12*$B$7+(1-$A$1080)*$D108/$B$12*$C$7)</x:f>
        <x:v>60.00000000000006</x:v>
      </x:c>
      <x:c r="CC108" s="34" t="n">
        <x:f>$B$11*(($A$1081)*$C108/$B$12*$B$7+(1-$A$1081)*$D108/$B$12*$C$7)</x:f>
        <x:v>0</x:v>
      </x:c>
    </x:row>
    <x:row r="109">
      <x:c r="A109" s="34" t="n">
        <x:v>85</x:v>
      </x:c>
      <x:c r="B109" s="39" t="n">
        <x:v>0.3859323003733307</x:v>
      </x:c>
      <x:c r="C109" s="1" t="n">
        <x:f>SUM(AM109:AV109)</x:f>
        <x:v>0</x:v>
      </x:c>
      <x:c r="D109" s="1" t="n">
        <x:f>SUM(AW109:BF109)</x:f>
        <x:v>0</x:v>
      </x:c>
      <x:c r="E109" s="17" t="n">
        <x:f>(1-C109/$B$12)*$B$8-C109/$B$12*$B$7</x:f>
        <x:v>0.05</x:v>
      </x:c>
      <x:c r="F109" s="17" t="n">
        <x:f>(1-D109/$B$12)*$C$8-D109/$B$12*$C$7</x:f>
        <x:v>0.09</x:v>
      </x:c>
      <x:c r="G109" s="32" t="n">
        <x:f>$B$11*($B$10*C109/$B$12*$B$7+(1-$B$10)*D109/$B$12*$C$7)</x:f>
        <x:v>0</x:v>
      </x:c>
      <x:c r="H109" s="17" t="n">
        <x:f>$B$10*E109+(1-$B$10)*F109</x:f>
        <x:v>0.07</x:v>
      </x:c>
      <x:c r="I109" s="34"/>
      <x:c r="J109" s="34"/>
      <x:c r="K109" s="34"/>
      <x:c r="L109" s="34"/>
      <x:c r="M109" s="34"/>
      <x:c r="N109" s="34"/>
      <x:c r="O109" s="34"/>
      <x:c r="P109" s="34"/>
      <x:c r="Q109" s="34"/>
      <x:c r="R109" s="39" t="n">
        <x:v>-0.2164080224075176</x:v>
      </x:c>
      <x:c r="S109" s="39" t="n">
        <x:v>0.7750042178839754</x:v>
      </x:c>
      <x:c r="T109" s="39" t="n">
        <x:v>0.201871794454916</x:v>
      </x:c>
      <x:c r="U109" s="39" t="n">
        <x:v>-1.021302711190646</x:v>
      </x:c>
      <x:c r="V109" s="39" t="n">
        <x:v>-0.1564063504141827</x:v>
      </x:c>
      <x:c r="W109" s="39" t="n">
        <x:v>-0.00028965337707213335</x:v>
      </x:c>
      <x:c r="X109" s="39" t="n">
        <x:v>0.8369344464658436</x:v>
      </x:c>
      <x:c r="Y109" s="39" t="n">
        <x:v>0.07239035403986371</x:v>
      </x:c>
      <x:c r="Z109" s="39" t="n">
        <x:v>2.077744885711149</x:v>
      </x:c>
      <x:c r="AA109" s="39" t="n">
        <x:v>0.08183959527570223</x:v>
      </x:c>
      <x:c r="AB109" s="39" t="n">
        <x:v>0.5838306849429841</x:v>
      </x:c>
      <x:c r="AC109" s="39" t="n">
        <x:v>-0.17896222689343538</x:v>
      </x:c>
      <x:c r="AD109" s="39" t="n">
        <x:v>0.6644774436044737</x:v>
      </x:c>
      <x:c r="AE109" s="39" t="n">
        <x:v>0.24064647548315388</x:v>
      </x:c>
      <x:c r="AF109" s="39" t="n">
        <x:v>-1.4906657351781751</x:v>
      </x:c>
      <x:c r="AG109" s="39" t="n">
        <x:v>-1.9014052847981662</x:v>
      </x:c>
      <x:c r="AH109" s="39" t="n">
        <x:v>0.47939694932821625</x:v>
      </x:c>
      <x:c r="AI109" s="39" t="n">
        <x:v>-0.9828150998287822</x:v>
      </x:c>
      <x:c r="AJ109" s="39" t="n">
        <x:v>0.1814825112743965</x:v>
      </x:c>
      <x:c r="AK109" s="39" t="n">
        <x:v>0.5305043361366295</x:v>
      </x:c>
      <x:c r="AL109" s="34"/>
      <x:c r="AM109" s="34" t="n">
        <x:f>IF(SQRT($B$9)*$B109+SQRT(1-$B$9)*R109&lt;_xlfn.NORM.S.INV($B$6),1,0)</x:f>
        <x:v>0</x:v>
      </x:c>
      <x:c r="AN109" s="34" t="n">
        <x:f>IF(SQRT($B$9)*$B109+SQRT(1-$B$9)*S109&lt;_xlfn.NORM.S.INV($B$6),1,0)</x:f>
        <x:v>0</x:v>
      </x:c>
      <x:c r="AO109" s="34" t="n">
        <x:f>IF(SQRT($B$9)*$B109+SQRT(1-$B$9)*T109&lt;_xlfn.NORM.S.INV($B$6),1,0)</x:f>
        <x:v>0</x:v>
      </x:c>
      <x:c r="AP109" s="34" t="n">
        <x:f>IF(SQRT($B$9)*$B109+SQRT(1-$B$9)*U109&lt;_xlfn.NORM.S.INV($B$6),1,0)</x:f>
        <x:v>0</x:v>
      </x:c>
      <x:c r="AQ109" s="34" t="n">
        <x:f>IF(SQRT($B$9)*$B109+SQRT(1-$B$9)*V109&lt;_xlfn.NORM.S.INV($B$6),1,0)</x:f>
        <x:v>0</x:v>
      </x:c>
      <x:c r="AR109" s="34" t="n">
        <x:f>IF(SQRT($B$9)*$B109+SQRT(1-$B$9)*W109&lt;_xlfn.NORM.S.INV($B$6),1,0)</x:f>
        <x:v>0</x:v>
      </x:c>
      <x:c r="AS109" s="34" t="n">
        <x:f>IF(SQRT($B$9)*$B109+SQRT(1-$B$9)*X109&lt;_xlfn.NORM.S.INV($B$6),1,0)</x:f>
        <x:v>0</x:v>
      </x:c>
      <x:c r="AT109" s="34" t="n">
        <x:f>IF(SQRT($B$9)*$B109+SQRT(1-$B$9)*Y109&lt;_xlfn.NORM.S.INV($B$6),1,0)</x:f>
        <x:v>0</x:v>
      </x:c>
      <x:c r="AU109" s="34" t="n">
        <x:f>IF(SQRT($B$9)*$B109+SQRT(1-$B$9)*Z109&lt;_xlfn.NORM.S.INV($B$6),1,0)</x:f>
        <x:v>0</x:v>
      </x:c>
      <x:c r="AV109" s="34" t="n">
        <x:f>IF(SQRT($B$9)*$B109+SQRT(1-$B$9)*AA109&lt;_xlfn.NORM.S.INV($B$6),1,0)</x:f>
        <x:v>0</x:v>
      </x:c>
      <x:c r="AW109" s="34" t="n">
        <x:f>IF(SQRT($C$9)*$B109+SQRT(1-$C$9)*AB109&lt;_xlfn.NORM.S.INV($C$6),1,0)</x:f>
        <x:v>0</x:v>
      </x:c>
      <x:c r="AX109" s="34" t="n">
        <x:f>IF(SQRT($C$9)*$B109+SQRT(1-$C$9)*AC109&lt;_xlfn.NORM.S.INV($C$6),1,0)</x:f>
        <x:v>0</x:v>
      </x:c>
      <x:c r="AY109" s="34" t="n">
        <x:f>IF(SQRT($C$9)*$B109+SQRT(1-$C$9)*AD109&lt;_xlfn.NORM.S.INV($C$6),1,0)</x:f>
        <x:v>0</x:v>
      </x:c>
      <x:c r="AZ109" s="34" t="n">
        <x:f>IF(SQRT($C$9)*$B109+SQRT(1-$C$9)*AE109&lt;_xlfn.NORM.S.INV($C$6),1,0)</x:f>
        <x:v>0</x:v>
      </x:c>
      <x:c r="BA109" s="34" t="n">
        <x:f>IF(SQRT($C$9)*$B109+SQRT(1-$C$9)*AF109&lt;_xlfn.NORM.S.INV($C$6),1,0)</x:f>
        <x:v>0</x:v>
      </x:c>
      <x:c r="BB109" s="34" t="n">
        <x:f>IF(SQRT($C$9)*$B109+SQRT(1-$C$9)*AG109&lt;_xlfn.NORM.S.INV($C$6),1,0)</x:f>
        <x:v>0</x:v>
      </x:c>
      <x:c r="BC109" s="34" t="n">
        <x:f>IF(SQRT($C$9)*$B109+SQRT(1-$C$9)*AH109&lt;_xlfn.NORM.S.INV($C$6),1,0)</x:f>
        <x:v>0</x:v>
      </x:c>
      <x:c r="BD109" s="34" t="n">
        <x:f>IF(SQRT($C$9)*$B109+SQRT(1-$C$9)*AI109&lt;_xlfn.NORM.S.INV($C$6),1,0)</x:f>
        <x:v>0</x:v>
      </x:c>
      <x:c r="BE109" s="34" t="n">
        <x:f>IF(SQRT($C$9)*$B109+SQRT(1-$C$9)*AJ109&lt;_xlfn.NORM.S.INV($C$6),1,0)</x:f>
        <x:v>0</x:v>
      </x:c>
      <x:c r="BF109" s="34" t="n">
        <x:f>IF(SQRT($C$9)*$B109+SQRT(1-$C$9)*AK109&lt;_xlfn.NORM.S.INV($C$6),1,0)</x:f>
        <x:v>0</x:v>
      </x:c>
      <x:c r="BG109" s="34"/>
      <x:c r="BH109" s="34"/>
      <x:c r="BI109" s="34" t="n">
        <x:f>$B$11*(($A$1061)*$C109/$B$12*$B$7+(1-$A$1061)*$D109/$B$12*$C$7)</x:f>
        <x:v>0</x:v>
      </x:c>
      <x:c r="BJ109" s="34" t="n">
        <x:f>$B$11*(($A$1062)*$C109/$B$12*$B$7+(1-$A$1062)*$D109/$B$12*$C$7)</x:f>
        <x:v>0</x:v>
      </x:c>
      <x:c r="BK109" s="34" t="n">
        <x:f>$B$11*(($A$1063)*$C109/$B$12*$B$7+(1-$A$1063)*$D109/$B$12*$C$7)</x:f>
        <x:v>0</x:v>
      </x:c>
      <x:c r="BL109" s="34" t="n">
        <x:f>$B$11*(($A$1064)*$C109/$B$12*$B$7+(1-$A$1064)*$D109/$B$12*$C$7)</x:f>
        <x:v>0</x:v>
      </x:c>
      <x:c r="BM109" s="34" t="n">
        <x:f>$B$11*(($A$1065)*$C109/$B$12*$B$7+(1-$A$1065)*$D109/$B$12*$C$7)</x:f>
        <x:v>0</x:v>
      </x:c>
      <x:c r="BN109" s="34" t="n">
        <x:f>$B$11*(($A$1066)*$C109/$B$12*$B$7+(1-$A$1066)*$D109/$B$12*$C$7)</x:f>
        <x:v>0</x:v>
      </x:c>
      <x:c r="BO109" s="34" t="n">
        <x:f>$B$11*(($A$1067)*$C109/$B$12*$B$7+(1-$A$1067)*$D109/$B$12*$C$7)</x:f>
        <x:v>0</x:v>
      </x:c>
      <x:c r="BP109" s="34" t="n">
        <x:f>$B$11*(($A$1068)*$C109/$B$12*$B$7+(1-$A$1068)*$D109/$B$12*$C$7)</x:f>
        <x:v>0</x:v>
      </x:c>
      <x:c r="BQ109" s="34" t="n">
        <x:f>$B$11*(($A$1069)*$C109/$B$12*$B$7+(1-$A$1069)*$D109/$B$12*$C$7)</x:f>
        <x:v>0</x:v>
      </x:c>
      <x:c r="BR109" s="34" t="n">
        <x:f>$B$11*(($A$1070)*$C109/$B$12*$B$7+(1-$A$1070)*$D109/$B$12*$C$7)</x:f>
        <x:v>0</x:v>
      </x:c>
      <x:c r="BS109" s="34" t="n">
        <x:f>$B$11*(($A$1071)*$C109/$B$12*$B$7+(1-$A$1071)*$D109/$B$12*$C$7)</x:f>
        <x:v>0</x:v>
      </x:c>
      <x:c r="BT109" s="34" t="n">
        <x:f>$B$11*(($A$1072)*$C109/$B$12*$B$7+(1-$A$1072)*$D109/$B$12*$C$7)</x:f>
        <x:v>0</x:v>
      </x:c>
      <x:c r="BU109" s="34" t="n">
        <x:f>$B$11*(($A$1073)*$C109/$B$12*$B$7+(1-$A$1073)*$D109/$B$12*$C$7)</x:f>
        <x:v>0</x:v>
      </x:c>
      <x:c r="BV109" s="34" t="n">
        <x:f>$B$11*(($A$1074)*$C109/$B$12*$B$7+(1-$A$1074)*$D109/$B$12*$C$7)</x:f>
        <x:v>0</x:v>
      </x:c>
      <x:c r="BW109" s="34" t="n">
        <x:f>$B$11*(($A$1075)*$C109/$B$12*$B$7+(1-$A$1075)*$D109/$B$12*$C$7)</x:f>
        <x:v>0</x:v>
      </x:c>
      <x:c r="BX109" s="34" t="n">
        <x:f>$B$11*(($A$1076)*$C109/$B$12*$B$7+(1-$A$1076)*$D109/$B$12*$C$7)</x:f>
        <x:v>0</x:v>
      </x:c>
      <x:c r="BY109" s="34" t="n">
        <x:f>$B$11*(($A$1077)*$C109/$B$12*$B$7+(1-$A$1077)*$D109/$B$12*$C$7)</x:f>
        <x:v>0</x:v>
      </x:c>
      <x:c r="BZ109" s="34" t="n">
        <x:f>$B$11*(($A$1078)*$C109/$B$12*$B$7+(1-$A$1078)*$D109/$B$12*$C$7)</x:f>
        <x:v>0</x:v>
      </x:c>
      <x:c r="CA109" s="34" t="n">
        <x:f>$B$11*(($A$1079)*$C109/$B$12*$B$7+(1-$A$1079)*$D109/$B$12*$C$7)</x:f>
        <x:v>0</x:v>
      </x:c>
      <x:c r="CB109" s="34" t="n">
        <x:f>$B$11*(($A$1080)*$C109/$B$12*$B$7+(1-$A$1080)*$D109/$B$12*$C$7)</x:f>
        <x:v>0</x:v>
      </x:c>
      <x:c r="CC109" s="34" t="n">
        <x:f>$B$11*(($A$1081)*$C109/$B$12*$B$7+(1-$A$1081)*$D109/$B$12*$C$7)</x:f>
        <x:v>0</x:v>
      </x:c>
    </x:row>
    <x:row r="110">
      <x:c r="A110" s="34" t="n">
        <x:v>86</x:v>
      </x:c>
      <x:c r="B110" s="39" t="n">
        <x:v>-0.760108204097568</x:v>
      </x:c>
      <x:c r="C110" s="1" t="n">
        <x:f>SUM(AM110:AV110)</x:f>
        <x:v>0</x:v>
      </x:c>
      <x:c r="D110" s="1" t="n">
        <x:f>SUM(AW110:BF110)</x:f>
        <x:v>0</x:v>
      </x:c>
      <x:c r="E110" s="17" t="n">
        <x:f>(1-C110/$B$12)*$B$8-C110/$B$12*$B$7</x:f>
        <x:v>0.05</x:v>
      </x:c>
      <x:c r="F110" s="17" t="n">
        <x:f>(1-D110/$B$12)*$C$8-D110/$B$12*$C$7</x:f>
        <x:v>0.09</x:v>
      </x:c>
      <x:c r="G110" s="32" t="n">
        <x:f>$B$11*($B$10*C110/$B$12*$B$7+(1-$B$10)*D110/$B$12*$C$7)</x:f>
        <x:v>0</x:v>
      </x:c>
      <x:c r="H110" s="17" t="n">
        <x:f>$B$10*E110+(1-$B$10)*F110</x:f>
        <x:v>0.07</x:v>
      </x:c>
      <x:c r="I110" s="34"/>
      <x:c r="J110" s="34"/>
      <x:c r="K110" s="34"/>
      <x:c r="L110" s="34"/>
      <x:c r="M110" s="34"/>
      <x:c r="N110" s="34"/>
      <x:c r="O110" s="34"/>
      <x:c r="P110" s="34"/>
      <x:c r="Q110" s="34"/>
      <x:c r="R110" s="39" t="n">
        <x:v>-1.050164189424739</x:v>
      </x:c>
      <x:c r="S110" s="39" t="n">
        <x:v>-0.3577054345101236</x:v>
      </x:c>
      <x:c r="T110" s="39" t="n">
        <x:v>2.143133763876912</x:v>
      </x:c>
      <x:c r="U110" s="39" t="n">
        <x:v>1.4020879834561866</x:v>
      </x:c>
      <x:c r="V110" s="39" t="n">
        <x:v>-0.28817710108821604</x:v>
      </x:c>
      <x:c r="W110" s="39" t="n">
        <x:v>-1.1852512041556431</x:v>
      </x:c>
      <x:c r="X110" s="39" t="n">
        <x:v>-0.01738397286627749</x:v>
      </x:c>
      <x:c r="Y110" s="39" t="n">
        <x:v>-1.0820986394363512</x:v>
      </x:c>
      <x:c r="Z110" s="39" t="n">
        <x:v>-0.1773772067648261</x:v>
      </x:c>
      <x:c r="AA110" s="39" t="n">
        <x:v>-0.2762137048605744</x:v>
      </x:c>
      <x:c r="AB110" s="39" t="n">
        <x:v>0.7913869318076855</x:v>
      </x:c>
      <x:c r="AC110" s="39" t="n">
        <x:v>0.5867040235891693</x:v>
      </x:c>
      <x:c r="AD110" s="39" t="n">
        <x:v>1.1906805493048764</x:v>
      </x:c>
      <x:c r="AE110" s="39" t="n">
        <x:v>0.5588611825643166</x:v>
      </x:c>
      <x:c r="AF110" s="39" t="n">
        <x:v>0.3617363261027164</x:v>
      </x:c>
      <x:c r="AG110" s="39" t="n">
        <x:v>0.09545723076820757</x:v>
      </x:c>
      <x:c r="AH110" s="39" t="n">
        <x:v>1.4791898804164685</x:v>
      </x:c>
      <x:c r="AI110" s="39" t="n">
        <x:v>-0.7412583100450534</x:v>
      </x:c>
      <x:c r="AJ110" s="39" t="n">
        <x:v>0.3601397199185379</x:v>
      </x:c>
      <x:c r="AK110" s="39" t="n">
        <x:v>-1.0252745746888838</x:v>
      </x:c>
      <x:c r="AL110" s="34"/>
      <x:c r="AM110" s="34" t="n">
        <x:f>IF(SQRT($B$9)*$B110+SQRT(1-$B$9)*R110&lt;_xlfn.NORM.S.INV($B$6),1,0)</x:f>
        <x:v>0</x:v>
      </x:c>
      <x:c r="AN110" s="34" t="n">
        <x:f>IF(SQRT($B$9)*$B110+SQRT(1-$B$9)*S110&lt;_xlfn.NORM.S.INV($B$6),1,0)</x:f>
        <x:v>0</x:v>
      </x:c>
      <x:c r="AO110" s="34" t="n">
        <x:f>IF(SQRT($B$9)*$B110+SQRT(1-$B$9)*T110&lt;_xlfn.NORM.S.INV($B$6),1,0)</x:f>
        <x:v>0</x:v>
      </x:c>
      <x:c r="AP110" s="34" t="n">
        <x:f>IF(SQRT($B$9)*$B110+SQRT(1-$B$9)*U110&lt;_xlfn.NORM.S.INV($B$6),1,0)</x:f>
        <x:v>0</x:v>
      </x:c>
      <x:c r="AQ110" s="34" t="n">
        <x:f>IF(SQRT($B$9)*$B110+SQRT(1-$B$9)*V110&lt;_xlfn.NORM.S.INV($B$6),1,0)</x:f>
        <x:v>0</x:v>
      </x:c>
      <x:c r="AR110" s="34" t="n">
        <x:f>IF(SQRT($B$9)*$B110+SQRT(1-$B$9)*W110&lt;_xlfn.NORM.S.INV($B$6),1,0)</x:f>
        <x:v>0</x:v>
      </x:c>
      <x:c r="AS110" s="34" t="n">
        <x:f>IF(SQRT($B$9)*$B110+SQRT(1-$B$9)*X110&lt;_xlfn.NORM.S.INV($B$6),1,0)</x:f>
        <x:v>0</x:v>
      </x:c>
      <x:c r="AT110" s="34" t="n">
        <x:f>IF(SQRT($B$9)*$B110+SQRT(1-$B$9)*Y110&lt;_xlfn.NORM.S.INV($B$6),1,0)</x:f>
        <x:v>0</x:v>
      </x:c>
      <x:c r="AU110" s="34" t="n">
        <x:f>IF(SQRT($B$9)*$B110+SQRT(1-$B$9)*Z110&lt;_xlfn.NORM.S.INV($B$6),1,0)</x:f>
        <x:v>0</x:v>
      </x:c>
      <x:c r="AV110" s="34" t="n">
        <x:f>IF(SQRT($B$9)*$B110+SQRT(1-$B$9)*AA110&lt;_xlfn.NORM.S.INV($B$6),1,0)</x:f>
        <x:v>0</x:v>
      </x:c>
      <x:c r="AW110" s="34" t="n">
        <x:f>IF(SQRT($C$9)*$B110+SQRT(1-$C$9)*AB110&lt;_xlfn.NORM.S.INV($C$6),1,0)</x:f>
        <x:v>0</x:v>
      </x:c>
      <x:c r="AX110" s="34" t="n">
        <x:f>IF(SQRT($C$9)*$B110+SQRT(1-$C$9)*AC110&lt;_xlfn.NORM.S.INV($C$6),1,0)</x:f>
        <x:v>0</x:v>
      </x:c>
      <x:c r="AY110" s="34" t="n">
        <x:f>IF(SQRT($C$9)*$B110+SQRT(1-$C$9)*AD110&lt;_xlfn.NORM.S.INV($C$6),1,0)</x:f>
        <x:v>0</x:v>
      </x:c>
      <x:c r="AZ110" s="34" t="n">
        <x:f>IF(SQRT($C$9)*$B110+SQRT(1-$C$9)*AE110&lt;_xlfn.NORM.S.INV($C$6),1,0)</x:f>
        <x:v>0</x:v>
      </x:c>
      <x:c r="BA110" s="34" t="n">
        <x:f>IF(SQRT($C$9)*$B110+SQRT(1-$C$9)*AF110&lt;_xlfn.NORM.S.INV($C$6),1,0)</x:f>
        <x:v>0</x:v>
      </x:c>
      <x:c r="BB110" s="34" t="n">
        <x:f>IF(SQRT($C$9)*$B110+SQRT(1-$C$9)*AG110&lt;_xlfn.NORM.S.INV($C$6),1,0)</x:f>
        <x:v>0</x:v>
      </x:c>
      <x:c r="BC110" s="34" t="n">
        <x:f>IF(SQRT($C$9)*$B110+SQRT(1-$C$9)*AH110&lt;_xlfn.NORM.S.INV($C$6),1,0)</x:f>
        <x:v>0</x:v>
      </x:c>
      <x:c r="BD110" s="34" t="n">
        <x:f>IF(SQRT($C$9)*$B110+SQRT(1-$C$9)*AI110&lt;_xlfn.NORM.S.INV($C$6),1,0)</x:f>
        <x:v>0</x:v>
      </x:c>
      <x:c r="BE110" s="34" t="n">
        <x:f>IF(SQRT($C$9)*$B110+SQRT(1-$C$9)*AJ110&lt;_xlfn.NORM.S.INV($C$6),1,0)</x:f>
        <x:v>0</x:v>
      </x:c>
      <x:c r="BF110" s="34" t="n">
        <x:f>IF(SQRT($C$9)*$B110+SQRT(1-$C$9)*AK110&lt;_xlfn.NORM.S.INV($C$6),1,0)</x:f>
        <x:v>0</x:v>
      </x:c>
      <x:c r="BG110" s="34"/>
      <x:c r="BH110" s="34"/>
      <x:c r="BI110" s="34" t="n">
        <x:f>$B$11*(($A$1061)*$C110/$B$12*$B$7+(1-$A$1061)*$D110/$B$12*$C$7)</x:f>
        <x:v>0</x:v>
      </x:c>
      <x:c r="BJ110" s="34" t="n">
        <x:f>$B$11*(($A$1062)*$C110/$B$12*$B$7+(1-$A$1062)*$D110/$B$12*$C$7)</x:f>
        <x:v>0</x:v>
      </x:c>
      <x:c r="BK110" s="34" t="n">
        <x:f>$B$11*(($A$1063)*$C110/$B$12*$B$7+(1-$A$1063)*$D110/$B$12*$C$7)</x:f>
        <x:v>0</x:v>
      </x:c>
      <x:c r="BL110" s="34" t="n">
        <x:f>$B$11*(($A$1064)*$C110/$B$12*$B$7+(1-$A$1064)*$D110/$B$12*$C$7)</x:f>
        <x:v>0</x:v>
      </x:c>
      <x:c r="BM110" s="34" t="n">
        <x:f>$B$11*(($A$1065)*$C110/$B$12*$B$7+(1-$A$1065)*$D110/$B$12*$C$7)</x:f>
        <x:v>0</x:v>
      </x:c>
      <x:c r="BN110" s="34" t="n">
        <x:f>$B$11*(($A$1066)*$C110/$B$12*$B$7+(1-$A$1066)*$D110/$B$12*$C$7)</x:f>
        <x:v>0</x:v>
      </x:c>
      <x:c r="BO110" s="34" t="n">
        <x:f>$B$11*(($A$1067)*$C110/$B$12*$B$7+(1-$A$1067)*$D110/$B$12*$C$7)</x:f>
        <x:v>0</x:v>
      </x:c>
      <x:c r="BP110" s="34" t="n">
        <x:f>$B$11*(($A$1068)*$C110/$B$12*$B$7+(1-$A$1068)*$D110/$B$12*$C$7)</x:f>
        <x:v>0</x:v>
      </x:c>
      <x:c r="BQ110" s="34" t="n">
        <x:f>$B$11*(($A$1069)*$C110/$B$12*$B$7+(1-$A$1069)*$D110/$B$12*$C$7)</x:f>
        <x:v>0</x:v>
      </x:c>
      <x:c r="BR110" s="34" t="n">
        <x:f>$B$11*(($A$1070)*$C110/$B$12*$B$7+(1-$A$1070)*$D110/$B$12*$C$7)</x:f>
        <x:v>0</x:v>
      </x:c>
      <x:c r="BS110" s="34" t="n">
        <x:f>$B$11*(($A$1071)*$C110/$B$12*$B$7+(1-$A$1071)*$D110/$B$12*$C$7)</x:f>
        <x:v>0</x:v>
      </x:c>
      <x:c r="BT110" s="34" t="n">
        <x:f>$B$11*(($A$1072)*$C110/$B$12*$B$7+(1-$A$1072)*$D110/$B$12*$C$7)</x:f>
        <x:v>0</x:v>
      </x:c>
      <x:c r="BU110" s="34" t="n">
        <x:f>$B$11*(($A$1073)*$C110/$B$12*$B$7+(1-$A$1073)*$D110/$B$12*$C$7)</x:f>
        <x:v>0</x:v>
      </x:c>
      <x:c r="BV110" s="34" t="n">
        <x:f>$B$11*(($A$1074)*$C110/$B$12*$B$7+(1-$A$1074)*$D110/$B$12*$C$7)</x:f>
        <x:v>0</x:v>
      </x:c>
      <x:c r="BW110" s="34" t="n">
        <x:f>$B$11*(($A$1075)*$C110/$B$12*$B$7+(1-$A$1075)*$D110/$B$12*$C$7)</x:f>
        <x:v>0</x:v>
      </x:c>
      <x:c r="BX110" s="34" t="n">
        <x:f>$B$11*(($A$1076)*$C110/$B$12*$B$7+(1-$A$1076)*$D110/$B$12*$C$7)</x:f>
        <x:v>0</x:v>
      </x:c>
      <x:c r="BY110" s="34" t="n">
        <x:f>$B$11*(($A$1077)*$C110/$B$12*$B$7+(1-$A$1077)*$D110/$B$12*$C$7)</x:f>
        <x:v>0</x:v>
      </x:c>
      <x:c r="BZ110" s="34" t="n">
        <x:f>$B$11*(($A$1078)*$C110/$B$12*$B$7+(1-$A$1078)*$D110/$B$12*$C$7)</x:f>
        <x:v>0</x:v>
      </x:c>
      <x:c r="CA110" s="34" t="n">
        <x:f>$B$11*(($A$1079)*$C110/$B$12*$B$7+(1-$A$1079)*$D110/$B$12*$C$7)</x:f>
        <x:v>0</x:v>
      </x:c>
      <x:c r="CB110" s="34" t="n">
        <x:f>$B$11*(($A$1080)*$C110/$B$12*$B$7+(1-$A$1080)*$D110/$B$12*$C$7)</x:f>
        <x:v>0</x:v>
      </x:c>
      <x:c r="CC110" s="34" t="n">
        <x:f>$B$11*(($A$1081)*$C110/$B$12*$B$7+(1-$A$1081)*$D110/$B$12*$C$7)</x:f>
        <x:v>0</x:v>
      </x:c>
    </x:row>
    <x:row r="111">
      <x:c r="A111" s="34" t="n">
        <x:v>87</x:v>
      </x:c>
      <x:c r="B111" s="39" t="n">
        <x:v>0.8240465930303931</x:v>
      </x:c>
      <x:c r="C111" s="1" t="n">
        <x:f>SUM(AM111:AV111)</x:f>
        <x:v>0</x:v>
      </x:c>
      <x:c r="D111" s="1" t="n">
        <x:f>SUM(AW111:BF111)</x:f>
        <x:v>0</x:v>
      </x:c>
      <x:c r="E111" s="17" t="n">
        <x:f>(1-C111/$B$12)*$B$8-C111/$B$12*$B$7</x:f>
        <x:v>0.05</x:v>
      </x:c>
      <x:c r="F111" s="17" t="n">
        <x:f>(1-D111/$B$12)*$C$8-D111/$B$12*$C$7</x:f>
        <x:v>0.09</x:v>
      </x:c>
      <x:c r="G111" s="32" t="n">
        <x:f>$B$11*($B$10*C111/$B$12*$B$7+(1-$B$10)*D111/$B$12*$C$7)</x:f>
        <x:v>0</x:v>
      </x:c>
      <x:c r="H111" s="17" t="n">
        <x:f>$B$10*E111+(1-$B$10)*F111</x:f>
        <x:v>0.07</x:v>
      </x:c>
      <x:c r="I111" s="34"/>
      <x:c r="J111" s="34"/>
      <x:c r="K111" s="34"/>
      <x:c r="L111" s="34"/>
      <x:c r="M111" s="34"/>
      <x:c r="N111" s="34"/>
      <x:c r="O111" s="34"/>
      <x:c r="P111" s="34"/>
      <x:c r="Q111" s="34"/>
      <x:c r="R111" s="39" t="n">
        <x:v>0.5642371663141151</x:v>
      </x:c>
      <x:c r="S111" s="39" t="n">
        <x:v>-0.9676267281222113</x:v>
      </x:c>
      <x:c r="T111" s="39" t="n">
        <x:v>1.291428446950956</x:v>
      </x:c>
      <x:c r="U111" s="39" t="n">
        <x:v>0.6230338725287232</x:v>
      </x:c>
      <x:c r="V111" s="39" t="n">
        <x:v>0.15998927259465553</x:v>
      </x:c>
      <x:c r="W111" s="39" t="n">
        <x:v>-0.8336061573412278</x:v>
      </x:c>
      <x:c r="X111" s="39" t="n">
        <x:v>-0.03357031029924158</x:v>
      </x:c>
      <x:c r="Y111" s="39" t="n">
        <x:v>0.2517512020180834</x:v>
      </x:c>
      <x:c r="Z111" s="39" t="n">
        <x:v>-0.927941717997807</x:v>
      </x:c>
      <x:c r="AA111" s="39" t="n">
        <x:v>0.4065770649185335</x:v>
      </x:c>
      <x:c r="AB111" s="39" t="n">
        <x:v>0.15176244405933875</x:v>
      </x:c>
      <x:c r="AC111" s="39" t="n">
        <x:v>-0.45126179778289005</x:v>
      </x:c>
      <x:c r="AD111" s="39" t="n">
        <x:v>-0.3848696516729706</x:v>
      </x:c>
      <x:c r="AE111" s="39" t="n">
        <x:v>1.749237457282395</x:v>
      </x:c>
      <x:c r="AF111" s="39" t="n">
        <x:v>-0.7595336977459667</x:v>
      </x:c>
      <x:c r="AG111" s="39" t="n">
        <x:v>0.6882384917010248</x:v>
      </x:c>
      <x:c r="AH111" s="39" t="n">
        <x:v>1.1681944232653116</x:v>
      </x:c>
      <x:c r="AI111" s="39" t="n">
        <x:v>-0.3480768035173466</x:v>
      </x:c>
      <x:c r="AJ111" s="39" t="n">
        <x:v>-0.2706632713712859</x:v>
      </x:c>
      <x:c r="AK111" s="39" t="n">
        <x:v>0.03686221246965004</x:v>
      </x:c>
      <x:c r="AL111" s="34"/>
      <x:c r="AM111" s="34" t="n">
        <x:f>IF(SQRT($B$9)*$B111+SQRT(1-$B$9)*R111&lt;_xlfn.NORM.S.INV($B$6),1,0)</x:f>
        <x:v>0</x:v>
      </x:c>
      <x:c r="AN111" s="34" t="n">
        <x:f>IF(SQRT($B$9)*$B111+SQRT(1-$B$9)*S111&lt;_xlfn.NORM.S.INV($B$6),1,0)</x:f>
        <x:v>0</x:v>
      </x:c>
      <x:c r="AO111" s="34" t="n">
        <x:f>IF(SQRT($B$9)*$B111+SQRT(1-$B$9)*T111&lt;_xlfn.NORM.S.INV($B$6),1,0)</x:f>
        <x:v>0</x:v>
      </x:c>
      <x:c r="AP111" s="34" t="n">
        <x:f>IF(SQRT($B$9)*$B111+SQRT(1-$B$9)*U111&lt;_xlfn.NORM.S.INV($B$6),1,0)</x:f>
        <x:v>0</x:v>
      </x:c>
      <x:c r="AQ111" s="34" t="n">
        <x:f>IF(SQRT($B$9)*$B111+SQRT(1-$B$9)*V111&lt;_xlfn.NORM.S.INV($B$6),1,0)</x:f>
        <x:v>0</x:v>
      </x:c>
      <x:c r="AR111" s="34" t="n">
        <x:f>IF(SQRT($B$9)*$B111+SQRT(1-$B$9)*W111&lt;_xlfn.NORM.S.INV($B$6),1,0)</x:f>
        <x:v>0</x:v>
      </x:c>
      <x:c r="AS111" s="34" t="n">
        <x:f>IF(SQRT($B$9)*$B111+SQRT(1-$B$9)*X111&lt;_xlfn.NORM.S.INV($B$6),1,0)</x:f>
        <x:v>0</x:v>
      </x:c>
      <x:c r="AT111" s="34" t="n">
        <x:f>IF(SQRT($B$9)*$B111+SQRT(1-$B$9)*Y111&lt;_xlfn.NORM.S.INV($B$6),1,0)</x:f>
        <x:v>0</x:v>
      </x:c>
      <x:c r="AU111" s="34" t="n">
        <x:f>IF(SQRT($B$9)*$B111+SQRT(1-$B$9)*Z111&lt;_xlfn.NORM.S.INV($B$6),1,0)</x:f>
        <x:v>0</x:v>
      </x:c>
      <x:c r="AV111" s="34" t="n">
        <x:f>IF(SQRT($B$9)*$B111+SQRT(1-$B$9)*AA111&lt;_xlfn.NORM.S.INV($B$6),1,0)</x:f>
        <x:v>0</x:v>
      </x:c>
      <x:c r="AW111" s="34" t="n">
        <x:f>IF(SQRT($C$9)*$B111+SQRT(1-$C$9)*AB111&lt;_xlfn.NORM.S.INV($C$6),1,0)</x:f>
        <x:v>0</x:v>
      </x:c>
      <x:c r="AX111" s="34" t="n">
        <x:f>IF(SQRT($C$9)*$B111+SQRT(1-$C$9)*AC111&lt;_xlfn.NORM.S.INV($C$6),1,0)</x:f>
        <x:v>0</x:v>
      </x:c>
      <x:c r="AY111" s="34" t="n">
        <x:f>IF(SQRT($C$9)*$B111+SQRT(1-$C$9)*AD111&lt;_xlfn.NORM.S.INV($C$6),1,0)</x:f>
        <x:v>0</x:v>
      </x:c>
      <x:c r="AZ111" s="34" t="n">
        <x:f>IF(SQRT($C$9)*$B111+SQRT(1-$C$9)*AE111&lt;_xlfn.NORM.S.INV($C$6),1,0)</x:f>
        <x:v>0</x:v>
      </x:c>
      <x:c r="BA111" s="34" t="n">
        <x:f>IF(SQRT($C$9)*$B111+SQRT(1-$C$9)*AF111&lt;_xlfn.NORM.S.INV($C$6),1,0)</x:f>
        <x:v>0</x:v>
      </x:c>
      <x:c r="BB111" s="34" t="n">
        <x:f>IF(SQRT($C$9)*$B111+SQRT(1-$C$9)*AG111&lt;_xlfn.NORM.S.INV($C$6),1,0)</x:f>
        <x:v>0</x:v>
      </x:c>
      <x:c r="BC111" s="34" t="n">
        <x:f>IF(SQRT($C$9)*$B111+SQRT(1-$C$9)*AH111&lt;_xlfn.NORM.S.INV($C$6),1,0)</x:f>
        <x:v>0</x:v>
      </x:c>
      <x:c r="BD111" s="34" t="n">
        <x:f>IF(SQRT($C$9)*$B111+SQRT(1-$C$9)*AI111&lt;_xlfn.NORM.S.INV($C$6),1,0)</x:f>
        <x:v>0</x:v>
      </x:c>
      <x:c r="BE111" s="34" t="n">
        <x:f>IF(SQRT($C$9)*$B111+SQRT(1-$C$9)*AJ111&lt;_xlfn.NORM.S.INV($C$6),1,0)</x:f>
        <x:v>0</x:v>
      </x:c>
      <x:c r="BF111" s="34" t="n">
        <x:f>IF(SQRT($C$9)*$B111+SQRT(1-$C$9)*AK111&lt;_xlfn.NORM.S.INV($C$6),1,0)</x:f>
        <x:v>0</x:v>
      </x:c>
      <x:c r="BG111" s="34"/>
      <x:c r="BH111" s="34"/>
      <x:c r="BI111" s="34" t="n">
        <x:f>$B$11*(($A$1061)*$C111/$B$12*$B$7+(1-$A$1061)*$D111/$B$12*$C$7)</x:f>
        <x:v>0</x:v>
      </x:c>
      <x:c r="BJ111" s="34" t="n">
        <x:f>$B$11*(($A$1062)*$C111/$B$12*$B$7+(1-$A$1062)*$D111/$B$12*$C$7)</x:f>
        <x:v>0</x:v>
      </x:c>
      <x:c r="BK111" s="34" t="n">
        <x:f>$B$11*(($A$1063)*$C111/$B$12*$B$7+(1-$A$1063)*$D111/$B$12*$C$7)</x:f>
        <x:v>0</x:v>
      </x:c>
      <x:c r="BL111" s="34" t="n">
        <x:f>$B$11*(($A$1064)*$C111/$B$12*$B$7+(1-$A$1064)*$D111/$B$12*$C$7)</x:f>
        <x:v>0</x:v>
      </x:c>
      <x:c r="BM111" s="34" t="n">
        <x:f>$B$11*(($A$1065)*$C111/$B$12*$B$7+(1-$A$1065)*$D111/$B$12*$C$7)</x:f>
        <x:v>0</x:v>
      </x:c>
      <x:c r="BN111" s="34" t="n">
        <x:f>$B$11*(($A$1066)*$C111/$B$12*$B$7+(1-$A$1066)*$D111/$B$12*$C$7)</x:f>
        <x:v>0</x:v>
      </x:c>
      <x:c r="BO111" s="34" t="n">
        <x:f>$B$11*(($A$1067)*$C111/$B$12*$B$7+(1-$A$1067)*$D111/$B$12*$C$7)</x:f>
        <x:v>0</x:v>
      </x:c>
      <x:c r="BP111" s="34" t="n">
        <x:f>$B$11*(($A$1068)*$C111/$B$12*$B$7+(1-$A$1068)*$D111/$B$12*$C$7)</x:f>
        <x:v>0</x:v>
      </x:c>
      <x:c r="BQ111" s="34" t="n">
        <x:f>$B$11*(($A$1069)*$C111/$B$12*$B$7+(1-$A$1069)*$D111/$B$12*$C$7)</x:f>
        <x:v>0</x:v>
      </x:c>
      <x:c r="BR111" s="34" t="n">
        <x:f>$B$11*(($A$1070)*$C111/$B$12*$B$7+(1-$A$1070)*$D111/$B$12*$C$7)</x:f>
        <x:v>0</x:v>
      </x:c>
      <x:c r="BS111" s="34" t="n">
        <x:f>$B$11*(($A$1071)*$C111/$B$12*$B$7+(1-$A$1071)*$D111/$B$12*$C$7)</x:f>
        <x:v>0</x:v>
      </x:c>
      <x:c r="BT111" s="34" t="n">
        <x:f>$B$11*(($A$1072)*$C111/$B$12*$B$7+(1-$A$1072)*$D111/$B$12*$C$7)</x:f>
        <x:v>0</x:v>
      </x:c>
      <x:c r="BU111" s="34" t="n">
        <x:f>$B$11*(($A$1073)*$C111/$B$12*$B$7+(1-$A$1073)*$D111/$B$12*$C$7)</x:f>
        <x:v>0</x:v>
      </x:c>
      <x:c r="BV111" s="34" t="n">
        <x:f>$B$11*(($A$1074)*$C111/$B$12*$B$7+(1-$A$1074)*$D111/$B$12*$C$7)</x:f>
        <x:v>0</x:v>
      </x:c>
      <x:c r="BW111" s="34" t="n">
        <x:f>$B$11*(($A$1075)*$C111/$B$12*$B$7+(1-$A$1075)*$D111/$B$12*$C$7)</x:f>
        <x:v>0</x:v>
      </x:c>
      <x:c r="BX111" s="34" t="n">
        <x:f>$B$11*(($A$1076)*$C111/$B$12*$B$7+(1-$A$1076)*$D111/$B$12*$C$7)</x:f>
        <x:v>0</x:v>
      </x:c>
      <x:c r="BY111" s="34" t="n">
        <x:f>$B$11*(($A$1077)*$C111/$B$12*$B$7+(1-$A$1077)*$D111/$B$12*$C$7)</x:f>
        <x:v>0</x:v>
      </x:c>
      <x:c r="BZ111" s="34" t="n">
        <x:f>$B$11*(($A$1078)*$C111/$B$12*$B$7+(1-$A$1078)*$D111/$B$12*$C$7)</x:f>
        <x:v>0</x:v>
      </x:c>
      <x:c r="CA111" s="34" t="n">
        <x:f>$B$11*(($A$1079)*$C111/$B$12*$B$7+(1-$A$1079)*$D111/$B$12*$C$7)</x:f>
        <x:v>0</x:v>
      </x:c>
      <x:c r="CB111" s="34" t="n">
        <x:f>$B$11*(($A$1080)*$C111/$B$12*$B$7+(1-$A$1080)*$D111/$B$12*$C$7)</x:f>
        <x:v>0</x:v>
      </x:c>
      <x:c r="CC111" s="34" t="n">
        <x:f>$B$11*(($A$1081)*$C111/$B$12*$B$7+(1-$A$1081)*$D111/$B$12*$C$7)</x:f>
        <x:v>0</x:v>
      </x:c>
    </x:row>
    <x:row r="112">
      <x:c r="A112" s="34" t="n">
        <x:v>88</x:v>
      </x:c>
      <x:c r="B112" s="39" t="n">
        <x:v>-1.3175012498709582</x:v>
      </x:c>
      <x:c r="C112" s="1" t="n">
        <x:f>SUM(AM112:AV112)</x:f>
        <x:v>1</x:v>
      </x:c>
      <x:c r="D112" s="1" t="n">
        <x:f>SUM(AW112:BF112)</x:f>
        <x:v>0</x:v>
      </x:c>
      <x:c r="E112" s="17" t="n">
        <x:f>(1-C112/$B$12)*$B$8-C112/$B$12*$B$7</x:f>
        <x:v>0.0049999999999999975</x:v>
      </x:c>
      <x:c r="F112" s="17" t="n">
        <x:f>(1-D112/$B$12)*$C$8-D112/$B$12*$C$7</x:f>
        <x:v>0.09</x:v>
      </x:c>
      <x:c r="G112" s="32" t="n">
        <x:f>$B$11*($B$10*C112/$B$12*$B$7+(1-$B$10)*D112/$B$12*$C$7)</x:f>
        <x:v>200.00000000000003</x:v>
      </x:c>
      <x:c r="H112" s="17" t="n">
        <x:f>$B$10*E112+(1-$B$10)*F112</x:f>
        <x:v>0.0475</x:v>
      </x:c>
      <x:c r="I112" s="34"/>
      <x:c r="J112" s="34"/>
      <x:c r="K112" s="34"/>
      <x:c r="L112" s="34"/>
      <x:c r="M112" s="34"/>
      <x:c r="N112" s="34"/>
      <x:c r="O112" s="34"/>
      <x:c r="P112" s="34"/>
      <x:c r="Q112" s="34"/>
      <x:c r="R112" s="39" t="n">
        <x:v>1.0545571173814285</x:v>
      </x:c>
      <x:c r="S112" s="39" t="n">
        <x:v>-0.2540039735149669</x:v>
      </x:c>
      <x:c r="T112" s="39" t="n">
        <x:v>-0.5033066224663869</x:v>
      </x:c>
      <x:c r="U112" s="39" t="n">
        <x:v>0.6026624294640618</x:v>
      </x:c>
      <x:c r="V112" s="39" t="n">
        <x:v>0.2872025949020293</x:v>
      </x:c>
      <x:c r="W112" s="39" t="n">
        <x:v>0.2988385598260028</x:v>
      </x:c>
      <x:c r="X112" s="39" t="n">
        <x:v>-1.677115884031604</x:v>
      </x:c>
      <x:c r="Y112" s="39" t="n">
        <x:v>-1.9650037257161967</x:v>
      </x:c>
      <x:c r="Z112" s="39" t="n">
        <x:v>-0.721757032497769</x:v>
      </x:c>
      <x:c r="AA112" s="39" t="n">
        <x:v>1.8822283964733841</x:v>
      </x:c>
      <x:c r="AB112" s="39" t="n">
        <x:v>-0.7438503602973254</x:v>
      </x:c>
      <x:c r="AC112" s="39" t="n">
        <x:v>-0.3355139541297272</x:v>
      </x:c>
      <x:c r="AD112" s="39" t="n">
        <x:v>-0.3639724529857912</x:v>
      </x:c>
      <x:c r="AE112" s="39" t="n">
        <x:v>-0.11834712045173994</x:v>
      </x:c>
      <x:c r="AF112" s="39" t="n">
        <x:v>0.5342314684158139</x:v>
      </x:c>
      <x:c r="AG112" s="39" t="n">
        <x:v>-0.9577184656487246</x:v>
      </x:c>
      <x:c r="AH112" s="39" t="n">
        <x:v>-0.4053097814021251</x:v>
      </x:c>
      <x:c r="AI112" s="39" t="n">
        <x:v>-1.1069465502833777</x:v>
      </x:c>
      <x:c r="AJ112" s="39" t="n">
        <x:v>-0.33750304663368447</x:v>
      </x:c>
      <x:c r="AK112" s="39" t="n">
        <x:v>0.9727073820590284</x:v>
      </x:c>
      <x:c r="AL112" s="34"/>
      <x:c r="AM112" s="34" t="n">
        <x:f>IF(SQRT($B$9)*$B112+SQRT(1-$B$9)*R112&lt;_xlfn.NORM.S.INV($B$6),1,0)</x:f>
        <x:v>0</x:v>
      </x:c>
      <x:c r="AN112" s="34" t="n">
        <x:f>IF(SQRT($B$9)*$B112+SQRT(1-$B$9)*S112&lt;_xlfn.NORM.S.INV($B$6),1,0)</x:f>
        <x:v>0</x:v>
      </x:c>
      <x:c r="AO112" s="34" t="n">
        <x:f>IF(SQRT($B$9)*$B112+SQRT(1-$B$9)*T112&lt;_xlfn.NORM.S.INV($B$6),1,0)</x:f>
        <x:v>0</x:v>
      </x:c>
      <x:c r="AP112" s="34" t="n">
        <x:f>IF(SQRT($B$9)*$B112+SQRT(1-$B$9)*U112&lt;_xlfn.NORM.S.INV($B$6),1,0)</x:f>
        <x:v>0</x:v>
      </x:c>
      <x:c r="AQ112" s="34" t="n">
        <x:f>IF(SQRT($B$9)*$B112+SQRT(1-$B$9)*V112&lt;_xlfn.NORM.S.INV($B$6),1,0)</x:f>
        <x:v>0</x:v>
      </x:c>
      <x:c r="AR112" s="34" t="n">
        <x:f>IF(SQRT($B$9)*$B112+SQRT(1-$B$9)*W112&lt;_xlfn.NORM.S.INV($B$6),1,0)</x:f>
        <x:v>0</x:v>
      </x:c>
      <x:c r="AS112" s="34" t="n">
        <x:f>IF(SQRT($B$9)*$B112+SQRT(1-$B$9)*X112&lt;_xlfn.NORM.S.INV($B$6),1,0)</x:f>
        <x:v>0</x:v>
      </x:c>
      <x:c r="AT112" s="34" t="n">
        <x:f>IF(SQRT($B$9)*$B112+SQRT(1-$B$9)*Y112&lt;_xlfn.NORM.S.INV($B$6),1,0)</x:f>
        <x:v>1</x:v>
      </x:c>
      <x:c r="AU112" s="34" t="n">
        <x:f>IF(SQRT($B$9)*$B112+SQRT(1-$B$9)*Z112&lt;_xlfn.NORM.S.INV($B$6),1,0)</x:f>
        <x:v>0</x:v>
      </x:c>
      <x:c r="AV112" s="34" t="n">
        <x:f>IF(SQRT($B$9)*$B112+SQRT(1-$B$9)*AA112&lt;_xlfn.NORM.S.INV($B$6),1,0)</x:f>
        <x:v>0</x:v>
      </x:c>
      <x:c r="AW112" s="34" t="n">
        <x:f>IF(SQRT($C$9)*$B112+SQRT(1-$C$9)*AB112&lt;_xlfn.NORM.S.INV($C$6),1,0)</x:f>
        <x:v>0</x:v>
      </x:c>
      <x:c r="AX112" s="34" t="n">
        <x:f>IF(SQRT($C$9)*$B112+SQRT(1-$C$9)*AC112&lt;_xlfn.NORM.S.INV($C$6),1,0)</x:f>
        <x:v>0</x:v>
      </x:c>
      <x:c r="AY112" s="34" t="n">
        <x:f>IF(SQRT($C$9)*$B112+SQRT(1-$C$9)*AD112&lt;_xlfn.NORM.S.INV($C$6),1,0)</x:f>
        <x:v>0</x:v>
      </x:c>
      <x:c r="AZ112" s="34" t="n">
        <x:f>IF(SQRT($C$9)*$B112+SQRT(1-$C$9)*AE112&lt;_xlfn.NORM.S.INV($C$6),1,0)</x:f>
        <x:v>0</x:v>
      </x:c>
      <x:c r="BA112" s="34" t="n">
        <x:f>IF(SQRT($C$9)*$B112+SQRT(1-$C$9)*AF112&lt;_xlfn.NORM.S.INV($C$6),1,0)</x:f>
        <x:v>0</x:v>
      </x:c>
      <x:c r="BB112" s="34" t="n">
        <x:f>IF(SQRT($C$9)*$B112+SQRT(1-$C$9)*AG112&lt;_xlfn.NORM.S.INV($C$6),1,0)</x:f>
        <x:v>0</x:v>
      </x:c>
      <x:c r="BC112" s="34" t="n">
        <x:f>IF(SQRT($C$9)*$B112+SQRT(1-$C$9)*AH112&lt;_xlfn.NORM.S.INV($C$6),1,0)</x:f>
        <x:v>0</x:v>
      </x:c>
      <x:c r="BD112" s="34" t="n">
        <x:f>IF(SQRT($C$9)*$B112+SQRT(1-$C$9)*AI112&lt;_xlfn.NORM.S.INV($C$6),1,0)</x:f>
        <x:v>0</x:v>
      </x:c>
      <x:c r="BE112" s="34" t="n">
        <x:f>IF(SQRT($C$9)*$B112+SQRT(1-$C$9)*AJ112&lt;_xlfn.NORM.S.INV($C$6),1,0)</x:f>
        <x:v>0</x:v>
      </x:c>
      <x:c r="BF112" s="34" t="n">
        <x:f>IF(SQRT($C$9)*$B112+SQRT(1-$C$9)*AK112&lt;_xlfn.NORM.S.INV($C$6),1,0)</x:f>
        <x:v>0</x:v>
      </x:c>
      <x:c r="BG112" s="34"/>
      <x:c r="BH112" s="34"/>
      <x:c r="BI112" s="34" t="n">
        <x:f>$B$11*(($A$1061)*$C112/$B$12*$B$7+(1-$A$1061)*$D112/$B$12*$C$7)</x:f>
        <x:v>0</x:v>
      </x:c>
      <x:c r="BJ112" s="34" t="n">
        <x:f>$B$11*(($A$1062)*$C112/$B$12*$B$7+(1-$A$1062)*$D112/$B$12*$C$7)</x:f>
        <x:v>20</x:v>
      </x:c>
      <x:c r="BK112" s="34" t="n">
        <x:f>$B$11*(($A$1063)*$C112/$B$12*$B$7+(1-$A$1063)*$D112/$B$12*$C$7)</x:f>
        <x:v>40</x:v>
      </x:c>
      <x:c r="BL112" s="34" t="n">
        <x:f>$B$11*(($A$1064)*$C112/$B$12*$B$7+(1-$A$1064)*$D112/$B$12*$C$7)</x:f>
        <x:v>60</x:v>
      </x:c>
      <x:c r="BM112" s="34" t="n">
        <x:f>$B$11*(($A$1065)*$C112/$B$12*$B$7+(1-$A$1065)*$D112/$B$12*$C$7)</x:f>
        <x:v>80</x:v>
      </x:c>
      <x:c r="BN112" s="34" t="n">
        <x:f>$B$11*(($A$1066)*$C112/$B$12*$B$7+(1-$A$1066)*$D112/$B$12*$C$7)</x:f>
        <x:v>100.00000000000001</x:v>
      </x:c>
      <x:c r="BO112" s="34" t="n">
        <x:f>$B$11*(($A$1067)*$C112/$B$12*$B$7+(1-$A$1067)*$D112/$B$12*$C$7)</x:f>
        <x:v>120</x:v>
      </x:c>
      <x:c r="BP112" s="34" t="n">
        <x:f>$B$11*(($A$1068)*$C112/$B$12*$B$7+(1-$A$1068)*$D112/$B$12*$C$7)</x:f>
        <x:v>139.99999999999997</x:v>
      </x:c>
      <x:c r="BQ112" s="34" t="n">
        <x:f>$B$11*(($A$1069)*$C112/$B$12*$B$7+(1-$A$1069)*$D112/$B$12*$C$7)</x:f>
        <x:v>160</x:v>
      </x:c>
      <x:c r="BR112" s="34" t="n">
        <x:f>$B$11*(($A$1070)*$C112/$B$12*$B$7+(1-$A$1070)*$D112/$B$12*$C$7)</x:f>
        <x:v>180</x:v>
      </x:c>
      <x:c r="BS112" s="34" t="n">
        <x:f>$B$11*(($A$1071)*$C112/$B$12*$B$7+(1-$A$1071)*$D112/$B$12*$C$7)</x:f>
        <x:v>200.00000000000003</x:v>
      </x:c>
      <x:c r="BT112" s="34" t="n">
        <x:f>$B$11*(($A$1072)*$C112/$B$12*$B$7+(1-$A$1072)*$D112/$B$12*$C$7)</x:f>
        <x:v>220.00000000000006</x:v>
      </x:c>
      <x:c r="BU112" s="34" t="n">
        <x:f>$B$11*(($A$1073)*$C112/$B$12*$B$7+(1-$A$1073)*$D112/$B$12*$C$7)</x:f>
        <x:v>240</x:v>
      </x:c>
      <x:c r="BV112" s="34" t="n">
        <x:f>$B$11*(($A$1074)*$C112/$B$12*$B$7+(1-$A$1074)*$D112/$B$12*$C$7)</x:f>
        <x:v>260</x:v>
      </x:c>
      <x:c r="BW112" s="34" t="n">
        <x:f>$B$11*(($A$1075)*$C112/$B$12*$B$7+(1-$A$1075)*$D112/$B$12*$C$7)</x:f>
        <x:v>279.99999999999994</x:v>
      </x:c>
      <x:c r="BX112" s="34" t="n">
        <x:f>$B$11*(($A$1076)*$C112/$B$12*$B$7+(1-$A$1076)*$D112/$B$12*$C$7)</x:f>
        <x:v>300</x:v>
      </x:c>
      <x:c r="BY112" s="34" t="n">
        <x:f>$B$11*(($A$1077)*$C112/$B$12*$B$7+(1-$A$1077)*$D112/$B$12*$C$7)</x:f>
        <x:v>320</x:v>
      </x:c>
      <x:c r="BZ112" s="34" t="n">
        <x:f>$B$11*(($A$1078)*$C112/$B$12*$B$7+(1-$A$1078)*$D112/$B$12*$C$7)</x:f>
        <x:v>339.99999999999994</x:v>
      </x:c>
      <x:c r="CA112" s="34" t="n">
        <x:f>$B$11*(($A$1079)*$C112/$B$12*$B$7+(1-$A$1079)*$D112/$B$12*$C$7)</x:f>
        <x:v>360</x:v>
      </x:c>
      <x:c r="CB112" s="34" t="n">
        <x:f>$B$11*(($A$1080)*$C112/$B$12*$B$7+(1-$A$1080)*$D112/$B$12*$C$7)</x:f>
        <x:v>380.00000000000006</x:v>
      </x:c>
      <x:c r="CC112" s="34" t="n">
        <x:f>$B$11*(($A$1081)*$C112/$B$12*$B$7+(1-$A$1081)*$D112/$B$12*$C$7)</x:f>
        <x:v>400.00000000000006</x:v>
      </x:c>
    </x:row>
    <x:row r="113">
      <x:c r="A113" s="34" t="n">
        <x:v>89</x:v>
      </x:c>
      <x:c r="B113" s="39" t="n">
        <x:v>-0.374925116868691</x:v>
      </x:c>
      <x:c r="C113" s="1" t="n">
        <x:f>SUM(AM113:AV113)</x:f>
        <x:v>0</x:v>
      </x:c>
      <x:c r="D113" s="1" t="n">
        <x:f>SUM(AW113:BF113)</x:f>
        <x:v>0</x:v>
      </x:c>
      <x:c r="E113" s="17" t="n">
        <x:f>(1-C113/$B$12)*$B$8-C113/$B$12*$B$7</x:f>
        <x:v>0.05</x:v>
      </x:c>
      <x:c r="F113" s="17" t="n">
        <x:f>(1-D113/$B$12)*$C$8-D113/$B$12*$C$7</x:f>
        <x:v>0.09</x:v>
      </x:c>
      <x:c r="G113" s="32" t="n">
        <x:f>$B$11*($B$10*C113/$B$12*$B$7+(1-$B$10)*D113/$B$12*$C$7)</x:f>
        <x:v>0</x:v>
      </x:c>
      <x:c r="H113" s="17" t="n">
        <x:f>$B$10*E113+(1-$B$10)*F113</x:f>
        <x:v>0.07</x:v>
      </x:c>
      <x:c r="I113" s="34"/>
      <x:c r="J113" s="34"/>
      <x:c r="K113" s="34"/>
      <x:c r="L113" s="34"/>
      <x:c r="M113" s="34"/>
      <x:c r="N113" s="34"/>
      <x:c r="O113" s="34"/>
      <x:c r="P113" s="34"/>
      <x:c r="Q113" s="34"/>
      <x:c r="R113" s="39" t="n">
        <x:v>-0.90413603234514</x:v>
      </x:c>
      <x:c r="S113" s="39" t="n">
        <x:v>-0.7713296840773608</x:v>
      </x:c>
      <x:c r="T113" s="39" t="n">
        <x:v>2.0998871680222546</x:v>
      </x:c>
      <x:c r="U113" s="39" t="n">
        <x:v>2.091654400763421</x:v>
      </x:c>
      <x:c r="V113" s="39" t="n">
        <x:v>-1.4834765722208707</x:v>
      </x:c>
      <x:c r="W113" s="39" t="n">
        <x:v>-0.28385797455536244</x:v>
      </x:c>
      <x:c r="X113" s="39" t="n">
        <x:v>-0.3522562069312494</x:v>
      </x:c>
      <x:c r="Y113" s="39" t="n">
        <x:v>-0.45695379565837185</x:v>
      </x:c>
      <x:c r="Z113" s="39" t="n">
        <x:v>-1.3413779214083204</x:v>
      </x:c>
      <x:c r="AA113" s="39" t="n">
        <x:v>-0.38381848073329955</x:v>
      </x:c>
      <x:c r="AB113" s="39" t="n">
        <x:v>0.5891380193779652</x:v>
      </x:c>
      <x:c r="AC113" s="39" t="n">
        <x:v>-0.6963727193001784</x:v>
      </x:c>
      <x:c r="AD113" s="39" t="n">
        <x:v>1.0919116983668202</x:v>
      </x:c>
      <x:c r="AE113" s="39" t="n">
        <x:v>-0.8670330672123758</x:v>
      </x:c>
      <x:c r="AF113" s="39" t="n">
        <x:v>1.3788570742588475</x:v>
      </x:c>
      <x:c r="AG113" s="39" t="n">
        <x:v>1.1089245638638334</x:v>
      </x:c>
      <x:c r="AH113" s="39" t="n">
        <x:v>1.353282469179743</x:v>
      </x:c>
      <x:c r="AI113" s="39" t="n">
        <x:v>0.4954279022630951</x:v>
      </x:c>
      <x:c r="AJ113" s="39" t="n">
        <x:v>-0.7106684592821595</x:v>
      </x:c>
      <x:c r="AK113" s="39" t="n">
        <x:v>1.7391238281898915</x:v>
      </x:c>
      <x:c r="AL113" s="34"/>
      <x:c r="AM113" s="34" t="n">
        <x:f>IF(SQRT($B$9)*$B113+SQRT(1-$B$9)*R113&lt;_xlfn.NORM.S.INV($B$6),1,0)</x:f>
        <x:v>0</x:v>
      </x:c>
      <x:c r="AN113" s="34" t="n">
        <x:f>IF(SQRT($B$9)*$B113+SQRT(1-$B$9)*S113&lt;_xlfn.NORM.S.INV($B$6),1,0)</x:f>
        <x:v>0</x:v>
      </x:c>
      <x:c r="AO113" s="34" t="n">
        <x:f>IF(SQRT($B$9)*$B113+SQRT(1-$B$9)*T113&lt;_xlfn.NORM.S.INV($B$6),1,0)</x:f>
        <x:v>0</x:v>
      </x:c>
      <x:c r="AP113" s="34" t="n">
        <x:f>IF(SQRT($B$9)*$B113+SQRT(1-$B$9)*U113&lt;_xlfn.NORM.S.INV($B$6),1,0)</x:f>
        <x:v>0</x:v>
      </x:c>
      <x:c r="AQ113" s="34" t="n">
        <x:f>IF(SQRT($B$9)*$B113+SQRT(1-$B$9)*V113&lt;_xlfn.NORM.S.INV($B$6),1,0)</x:f>
        <x:v>0</x:v>
      </x:c>
      <x:c r="AR113" s="34" t="n">
        <x:f>IF(SQRT($B$9)*$B113+SQRT(1-$B$9)*W113&lt;_xlfn.NORM.S.INV($B$6),1,0)</x:f>
        <x:v>0</x:v>
      </x:c>
      <x:c r="AS113" s="34" t="n">
        <x:f>IF(SQRT($B$9)*$B113+SQRT(1-$B$9)*X113&lt;_xlfn.NORM.S.INV($B$6),1,0)</x:f>
        <x:v>0</x:v>
      </x:c>
      <x:c r="AT113" s="34" t="n">
        <x:f>IF(SQRT($B$9)*$B113+SQRT(1-$B$9)*Y113&lt;_xlfn.NORM.S.INV($B$6),1,0)</x:f>
        <x:v>0</x:v>
      </x:c>
      <x:c r="AU113" s="34" t="n">
        <x:f>IF(SQRT($B$9)*$B113+SQRT(1-$B$9)*Z113&lt;_xlfn.NORM.S.INV($B$6),1,0)</x:f>
        <x:v>0</x:v>
      </x:c>
      <x:c r="AV113" s="34" t="n">
        <x:f>IF(SQRT($B$9)*$B113+SQRT(1-$B$9)*AA113&lt;_xlfn.NORM.S.INV($B$6),1,0)</x:f>
        <x:v>0</x:v>
      </x:c>
      <x:c r="AW113" s="34" t="n">
        <x:f>IF(SQRT($C$9)*$B113+SQRT(1-$C$9)*AB113&lt;_xlfn.NORM.S.INV($C$6),1,0)</x:f>
        <x:v>0</x:v>
      </x:c>
      <x:c r="AX113" s="34" t="n">
        <x:f>IF(SQRT($C$9)*$B113+SQRT(1-$C$9)*AC113&lt;_xlfn.NORM.S.INV($C$6),1,0)</x:f>
        <x:v>0</x:v>
      </x:c>
      <x:c r="AY113" s="34" t="n">
        <x:f>IF(SQRT($C$9)*$B113+SQRT(1-$C$9)*AD113&lt;_xlfn.NORM.S.INV($C$6),1,0)</x:f>
        <x:v>0</x:v>
      </x:c>
      <x:c r="AZ113" s="34" t="n">
        <x:f>IF(SQRT($C$9)*$B113+SQRT(1-$C$9)*AE113&lt;_xlfn.NORM.S.INV($C$6),1,0)</x:f>
        <x:v>0</x:v>
      </x:c>
      <x:c r="BA113" s="34" t="n">
        <x:f>IF(SQRT($C$9)*$B113+SQRT(1-$C$9)*AF113&lt;_xlfn.NORM.S.INV($C$6),1,0)</x:f>
        <x:v>0</x:v>
      </x:c>
      <x:c r="BB113" s="34" t="n">
        <x:f>IF(SQRT($C$9)*$B113+SQRT(1-$C$9)*AG113&lt;_xlfn.NORM.S.INV($C$6),1,0)</x:f>
        <x:v>0</x:v>
      </x:c>
      <x:c r="BC113" s="34" t="n">
        <x:f>IF(SQRT($C$9)*$B113+SQRT(1-$C$9)*AH113&lt;_xlfn.NORM.S.INV($C$6),1,0)</x:f>
        <x:v>0</x:v>
      </x:c>
      <x:c r="BD113" s="34" t="n">
        <x:f>IF(SQRT($C$9)*$B113+SQRT(1-$C$9)*AI113&lt;_xlfn.NORM.S.INV($C$6),1,0)</x:f>
        <x:v>0</x:v>
      </x:c>
      <x:c r="BE113" s="34" t="n">
        <x:f>IF(SQRT($C$9)*$B113+SQRT(1-$C$9)*AJ113&lt;_xlfn.NORM.S.INV($C$6),1,0)</x:f>
        <x:v>0</x:v>
      </x:c>
      <x:c r="BF113" s="34" t="n">
        <x:f>IF(SQRT($C$9)*$B113+SQRT(1-$C$9)*AK113&lt;_xlfn.NORM.S.INV($C$6),1,0)</x:f>
        <x:v>0</x:v>
      </x:c>
      <x:c r="BG113" s="34"/>
      <x:c r="BH113" s="34"/>
      <x:c r="BI113" s="34" t="n">
        <x:f>$B$11*(($A$1061)*$C113/$B$12*$B$7+(1-$A$1061)*$D113/$B$12*$C$7)</x:f>
        <x:v>0</x:v>
      </x:c>
      <x:c r="BJ113" s="34" t="n">
        <x:f>$B$11*(($A$1062)*$C113/$B$12*$B$7+(1-$A$1062)*$D113/$B$12*$C$7)</x:f>
        <x:v>0</x:v>
      </x:c>
      <x:c r="BK113" s="34" t="n">
        <x:f>$B$11*(($A$1063)*$C113/$B$12*$B$7+(1-$A$1063)*$D113/$B$12*$C$7)</x:f>
        <x:v>0</x:v>
      </x:c>
      <x:c r="BL113" s="34" t="n">
        <x:f>$B$11*(($A$1064)*$C113/$B$12*$B$7+(1-$A$1064)*$D113/$B$12*$C$7)</x:f>
        <x:v>0</x:v>
      </x:c>
      <x:c r="BM113" s="34" t="n">
        <x:f>$B$11*(($A$1065)*$C113/$B$12*$B$7+(1-$A$1065)*$D113/$B$12*$C$7)</x:f>
        <x:v>0</x:v>
      </x:c>
      <x:c r="BN113" s="34" t="n">
        <x:f>$B$11*(($A$1066)*$C113/$B$12*$B$7+(1-$A$1066)*$D113/$B$12*$C$7)</x:f>
        <x:v>0</x:v>
      </x:c>
      <x:c r="BO113" s="34" t="n">
        <x:f>$B$11*(($A$1067)*$C113/$B$12*$B$7+(1-$A$1067)*$D113/$B$12*$C$7)</x:f>
        <x:v>0</x:v>
      </x:c>
      <x:c r="BP113" s="34" t="n">
        <x:f>$B$11*(($A$1068)*$C113/$B$12*$B$7+(1-$A$1068)*$D113/$B$12*$C$7)</x:f>
        <x:v>0</x:v>
      </x:c>
      <x:c r="BQ113" s="34" t="n">
        <x:f>$B$11*(($A$1069)*$C113/$B$12*$B$7+(1-$A$1069)*$D113/$B$12*$C$7)</x:f>
        <x:v>0</x:v>
      </x:c>
      <x:c r="BR113" s="34" t="n">
        <x:f>$B$11*(($A$1070)*$C113/$B$12*$B$7+(1-$A$1070)*$D113/$B$12*$C$7)</x:f>
        <x:v>0</x:v>
      </x:c>
      <x:c r="BS113" s="34" t="n">
        <x:f>$B$11*(($A$1071)*$C113/$B$12*$B$7+(1-$A$1071)*$D113/$B$12*$C$7)</x:f>
        <x:v>0</x:v>
      </x:c>
      <x:c r="BT113" s="34" t="n">
        <x:f>$B$11*(($A$1072)*$C113/$B$12*$B$7+(1-$A$1072)*$D113/$B$12*$C$7)</x:f>
        <x:v>0</x:v>
      </x:c>
      <x:c r="BU113" s="34" t="n">
        <x:f>$B$11*(($A$1073)*$C113/$B$12*$B$7+(1-$A$1073)*$D113/$B$12*$C$7)</x:f>
        <x:v>0</x:v>
      </x:c>
      <x:c r="BV113" s="34" t="n">
        <x:f>$B$11*(($A$1074)*$C113/$B$12*$B$7+(1-$A$1074)*$D113/$B$12*$C$7)</x:f>
        <x:v>0</x:v>
      </x:c>
      <x:c r="BW113" s="34" t="n">
        <x:f>$B$11*(($A$1075)*$C113/$B$12*$B$7+(1-$A$1075)*$D113/$B$12*$C$7)</x:f>
        <x:v>0</x:v>
      </x:c>
      <x:c r="BX113" s="34" t="n">
        <x:f>$B$11*(($A$1076)*$C113/$B$12*$B$7+(1-$A$1076)*$D113/$B$12*$C$7)</x:f>
        <x:v>0</x:v>
      </x:c>
      <x:c r="BY113" s="34" t="n">
        <x:f>$B$11*(($A$1077)*$C113/$B$12*$B$7+(1-$A$1077)*$D113/$B$12*$C$7)</x:f>
        <x:v>0</x:v>
      </x:c>
      <x:c r="BZ113" s="34" t="n">
        <x:f>$B$11*(($A$1078)*$C113/$B$12*$B$7+(1-$A$1078)*$D113/$B$12*$C$7)</x:f>
        <x:v>0</x:v>
      </x:c>
      <x:c r="CA113" s="34" t="n">
        <x:f>$B$11*(($A$1079)*$C113/$B$12*$B$7+(1-$A$1079)*$D113/$B$12*$C$7)</x:f>
        <x:v>0</x:v>
      </x:c>
      <x:c r="CB113" s="34" t="n">
        <x:f>$B$11*(($A$1080)*$C113/$B$12*$B$7+(1-$A$1080)*$D113/$B$12*$C$7)</x:f>
        <x:v>0</x:v>
      </x:c>
      <x:c r="CC113" s="34" t="n">
        <x:f>$B$11*(($A$1081)*$C113/$B$12*$B$7+(1-$A$1081)*$D113/$B$12*$C$7)</x:f>
        <x:v>0</x:v>
      </x:c>
    </x:row>
    <x:row r="114">
      <x:c r="A114" s="34" t="n">
        <x:v>90</x:v>
      </x:c>
      <x:c r="B114" s="39" t="n">
        <x:v>-0.41614778506125305</x:v>
      </x:c>
      <x:c r="C114" s="1" t="n">
        <x:f>SUM(AM114:AV114)</x:f>
        <x:v>0</x:v>
      </x:c>
      <x:c r="D114" s="1" t="n">
        <x:f>SUM(AW114:BF114)</x:f>
        <x:v>1</x:v>
      </x:c>
      <x:c r="E114" s="17" t="n">
        <x:f>(1-C114/$B$12)*$B$8-C114/$B$12*$B$7</x:f>
        <x:v>0.05</x:v>
      </x:c>
      <x:c r="F114" s="17" t="n">
        <x:f>(1-D114/$B$12)*$C$8-D114/$B$12*$C$7</x:f>
        <x:v>0.021000000000000005</x:v>
      </x:c>
      <x:c r="G114" s="32" t="n">
        <x:f>$B$11*($B$10*C114/$B$12*$B$7+(1-$B$10)*D114/$B$12*$C$7)</x:f>
        <x:v>300</x:v>
      </x:c>
      <x:c r="H114" s="17" t="n">
        <x:f>$B$10*E114+(1-$B$10)*F114</x:f>
        <x:v>0.035500000000000004</x:v>
      </x:c>
      <x:c r="I114" s="34"/>
      <x:c r="J114" s="34"/>
      <x:c r="K114" s="34"/>
      <x:c r="L114" s="34"/>
      <x:c r="M114" s="34"/>
      <x:c r="N114" s="34"/>
      <x:c r="O114" s="34"/>
      <x:c r="P114" s="34"/>
      <x:c r="Q114" s="34"/>
      <x:c r="R114" s="39" t="n">
        <x:v>0.47807510420350774</x:v>
      </x:c>
      <x:c r="S114" s="39" t="n">
        <x:v>-0.1687258099421669</x:v>
      </x:c>
      <x:c r="T114" s="39" t="n">
        <x:v>1.4588579535369175</x:v>
      </x:c>
      <x:c r="U114" s="39" t="n">
        <x:v>-2.3560413949935777</x:v>
      </x:c>
      <x:c r="V114" s="39" t="n">
        <x:v>-1.1953188330540485</x:v>
      </x:c>
      <x:c r="W114" s="39" t="n">
        <x:v>-0.8165519100563191</x:v>
      </x:c>
      <x:c r="X114" s="39" t="n">
        <x:v>-0.0818097798855894</x:v>
      </x:c>
      <x:c r="Y114" s="39" t="n">
        <x:v>-0.11448637537670266</x:v>
      </x:c>
      <x:c r="Z114" s="39" t="n">
        <x:v>-1.3870237862181696</x:v>
      </x:c>
      <x:c r="AA114" s="39" t="n">
        <x:v>1.2712047226476184</x:v>
      </x:c>
      <x:c r="AB114" s="39" t="n">
        <x:v>-0.23038561813469766</x:v>
      </x:c>
      <x:c r="AC114" s="39" t="n">
        <x:v>-2.250393948477452</x:v>
      </x:c>
      <x:c r="AD114" s="39" t="n">
        <x:v>0.5280385983839225</x:v>
      </x:c>
      <x:c r="AE114" s="39" t="n">
        <x:v>-0.25889644936192496</x:v>
      </x:c>
      <x:c r="AF114" s="39" t="n">
        <x:v>-0.527455182512622</x:v>
      </x:c>
      <x:c r="AG114" s="39" t="n">
        <x:v>-1.2115863945222318</x:v>
      </x:c>
      <x:c r="AH114" s="39" t="n">
        <x:v>-1.521520054636436</x:v>
      </x:c>
      <x:c r="AI114" s="39" t="n">
        <x:v>-0.6620802493610639</x:v>
      </x:c>
      <x:c r="AJ114" s="39" t="n">
        <x:v>-0.1022966484923054</x:v>
      </x:c>
      <x:c r="AK114" s="39" t="n">
        <x:v>0.22557816339308612</x:v>
      </x:c>
      <x:c r="AL114" s="34"/>
      <x:c r="AM114" s="34" t="n">
        <x:f>IF(SQRT($B$9)*$B114+SQRT(1-$B$9)*R114&lt;_xlfn.NORM.S.INV($B$6),1,0)</x:f>
        <x:v>0</x:v>
      </x:c>
      <x:c r="AN114" s="34" t="n">
        <x:f>IF(SQRT($B$9)*$B114+SQRT(1-$B$9)*S114&lt;_xlfn.NORM.S.INV($B$6),1,0)</x:f>
        <x:v>0</x:v>
      </x:c>
      <x:c r="AO114" s="34" t="n">
        <x:f>IF(SQRT($B$9)*$B114+SQRT(1-$B$9)*T114&lt;_xlfn.NORM.S.INV($B$6),1,0)</x:f>
        <x:v>0</x:v>
      </x:c>
      <x:c r="AP114" s="34" t="n">
        <x:f>IF(SQRT($B$9)*$B114+SQRT(1-$B$9)*U114&lt;_xlfn.NORM.S.INV($B$6),1,0)</x:f>
        <x:v>0</x:v>
      </x:c>
      <x:c r="AQ114" s="34" t="n">
        <x:f>IF(SQRT($B$9)*$B114+SQRT(1-$B$9)*V114&lt;_xlfn.NORM.S.INV($B$6),1,0)</x:f>
        <x:v>0</x:v>
      </x:c>
      <x:c r="AR114" s="34" t="n">
        <x:f>IF(SQRT($B$9)*$B114+SQRT(1-$B$9)*W114&lt;_xlfn.NORM.S.INV($B$6),1,0)</x:f>
        <x:v>0</x:v>
      </x:c>
      <x:c r="AS114" s="34" t="n">
        <x:f>IF(SQRT($B$9)*$B114+SQRT(1-$B$9)*X114&lt;_xlfn.NORM.S.INV($B$6),1,0)</x:f>
        <x:v>0</x:v>
      </x:c>
      <x:c r="AT114" s="34" t="n">
        <x:f>IF(SQRT($B$9)*$B114+SQRT(1-$B$9)*Y114&lt;_xlfn.NORM.S.INV($B$6),1,0)</x:f>
        <x:v>0</x:v>
      </x:c>
      <x:c r="AU114" s="34" t="n">
        <x:f>IF(SQRT($B$9)*$B114+SQRT(1-$B$9)*Z114&lt;_xlfn.NORM.S.INV($B$6),1,0)</x:f>
        <x:v>0</x:v>
      </x:c>
      <x:c r="AV114" s="34" t="n">
        <x:f>IF(SQRT($B$9)*$B114+SQRT(1-$B$9)*AA114&lt;_xlfn.NORM.S.INV($B$6),1,0)</x:f>
        <x:v>0</x:v>
      </x:c>
      <x:c r="AW114" s="34" t="n">
        <x:f>IF(SQRT($C$9)*$B114+SQRT(1-$C$9)*AB114&lt;_xlfn.NORM.S.INV($C$6),1,0)</x:f>
        <x:v>0</x:v>
      </x:c>
      <x:c r="AX114" s="34" t="n">
        <x:f>IF(SQRT($C$9)*$B114+SQRT(1-$C$9)*AC114&lt;_xlfn.NORM.S.INV($C$6),1,0)</x:f>
        <x:v>1</x:v>
      </x:c>
      <x:c r="AY114" s="34" t="n">
        <x:f>IF(SQRT($C$9)*$B114+SQRT(1-$C$9)*AD114&lt;_xlfn.NORM.S.INV($C$6),1,0)</x:f>
        <x:v>0</x:v>
      </x:c>
      <x:c r="AZ114" s="34" t="n">
        <x:f>IF(SQRT($C$9)*$B114+SQRT(1-$C$9)*AE114&lt;_xlfn.NORM.S.INV($C$6),1,0)</x:f>
        <x:v>0</x:v>
      </x:c>
      <x:c r="BA114" s="34" t="n">
        <x:f>IF(SQRT($C$9)*$B114+SQRT(1-$C$9)*AF114&lt;_xlfn.NORM.S.INV($C$6),1,0)</x:f>
        <x:v>0</x:v>
      </x:c>
      <x:c r="BB114" s="34" t="n">
        <x:f>IF(SQRT($C$9)*$B114+SQRT(1-$C$9)*AG114&lt;_xlfn.NORM.S.INV($C$6),1,0)</x:f>
        <x:v>0</x:v>
      </x:c>
      <x:c r="BC114" s="34" t="n">
        <x:f>IF(SQRT($C$9)*$B114+SQRT(1-$C$9)*AH114&lt;_xlfn.NORM.S.INV($C$6),1,0)</x:f>
        <x:v>0</x:v>
      </x:c>
      <x:c r="BD114" s="34" t="n">
        <x:f>IF(SQRT($C$9)*$B114+SQRT(1-$C$9)*AI114&lt;_xlfn.NORM.S.INV($C$6),1,0)</x:f>
        <x:v>0</x:v>
      </x:c>
      <x:c r="BE114" s="34" t="n">
        <x:f>IF(SQRT($C$9)*$B114+SQRT(1-$C$9)*AJ114&lt;_xlfn.NORM.S.INV($C$6),1,0)</x:f>
        <x:v>0</x:v>
      </x:c>
      <x:c r="BF114" s="34" t="n">
        <x:f>IF(SQRT($C$9)*$B114+SQRT(1-$C$9)*AK114&lt;_xlfn.NORM.S.INV($C$6),1,0)</x:f>
        <x:v>0</x:v>
      </x:c>
      <x:c r="BG114" s="34"/>
      <x:c r="BH114" s="34"/>
      <x:c r="BI114" s="34" t="n">
        <x:f>$B$11*(($A$1061)*$C114/$B$12*$B$7+(1-$A$1061)*$D114/$B$12*$C$7)</x:f>
        <x:v>600</x:v>
      </x:c>
      <x:c r="BJ114" s="34" t="n">
        <x:f>$B$11*(($A$1062)*$C114/$B$12*$B$7+(1-$A$1062)*$D114/$B$12*$C$7)</x:f>
        <x:v>570</x:v>
      </x:c>
      <x:c r="BK114" s="34" t="n">
        <x:f>$B$11*(($A$1063)*$C114/$B$12*$B$7+(1-$A$1063)*$D114/$B$12*$C$7)</x:f>
        <x:v>540</x:v>
      </x:c>
      <x:c r="BL114" s="34" t="n">
        <x:f>$B$11*(($A$1064)*$C114/$B$12*$B$7+(1-$A$1064)*$D114/$B$12*$C$7)</x:f>
        <x:v>509.99999999999994</x:v>
      </x:c>
      <x:c r="BM114" s="34" t="n">
        <x:f>$B$11*(($A$1065)*$C114/$B$12*$B$7+(1-$A$1065)*$D114/$B$12*$C$7)</x:f>
        <x:v>480</x:v>
      </x:c>
      <x:c r="BN114" s="34" t="n">
        <x:f>$B$11*(($A$1066)*$C114/$B$12*$B$7+(1-$A$1066)*$D114/$B$12*$C$7)</x:f>
        <x:v>450</x:v>
      </x:c>
      <x:c r="BO114" s="34" t="n">
        <x:f>$B$11*(($A$1067)*$C114/$B$12*$B$7+(1-$A$1067)*$D114/$B$12*$C$7)</x:f>
        <x:v>419.99999999999994</x:v>
      </x:c>
      <x:c r="BP114" s="34" t="n">
        <x:f>$B$11*(($A$1068)*$C114/$B$12*$B$7+(1-$A$1068)*$D114/$B$12*$C$7)</x:f>
        <x:v>390</x:v>
      </x:c>
      <x:c r="BQ114" s="34" t="n">
        <x:f>$B$11*(($A$1069)*$C114/$B$12*$B$7+(1-$A$1069)*$D114/$B$12*$C$7)</x:f>
        <x:v>360</x:v>
      </x:c>
      <x:c r="BR114" s="34" t="n">
        <x:f>$B$11*(($A$1070)*$C114/$B$12*$B$7+(1-$A$1070)*$D114/$B$12*$C$7)</x:f>
        <x:v>330</x:v>
      </x:c>
      <x:c r="BS114" s="34" t="n">
        <x:f>$B$11*(($A$1071)*$C114/$B$12*$B$7+(1-$A$1071)*$D114/$B$12*$C$7)</x:f>
        <x:v>300</x:v>
      </x:c>
      <x:c r="BT114" s="34" t="n">
        <x:f>$B$11*(($A$1072)*$C114/$B$12*$B$7+(1-$A$1072)*$D114/$B$12*$C$7)</x:f>
        <x:v>270</x:v>
      </x:c>
      <x:c r="BU114" s="34" t="n">
        <x:f>$B$11*(($A$1073)*$C114/$B$12*$B$7+(1-$A$1073)*$D114/$B$12*$C$7)</x:f>
        <x:v>240</x:v>
      </x:c>
      <x:c r="BV114" s="34" t="n">
        <x:f>$B$11*(($A$1074)*$C114/$B$12*$B$7+(1-$A$1074)*$D114/$B$12*$C$7)</x:f>
        <x:v>209.99999999999997</x:v>
      </x:c>
      <x:c r="BW114" s="34" t="n">
        <x:f>$B$11*(($A$1075)*$C114/$B$12*$B$7+(1-$A$1075)*$D114/$B$12*$C$7)</x:f>
        <x:v>180.00000000000003</x:v>
      </x:c>
      <x:c r="BX114" s="34" t="n">
        <x:f>$B$11*(($A$1076)*$C114/$B$12*$B$7+(1-$A$1076)*$D114/$B$12*$C$7)</x:f>
        <x:v>150</x:v>
      </x:c>
      <x:c r="BY114" s="34" t="n">
        <x:f>$B$11*(($A$1077)*$C114/$B$12*$B$7+(1-$A$1077)*$D114/$B$12*$C$7)</x:f>
        <x:v>119.99999999999999</x:v>
      </x:c>
      <x:c r="BZ114" s="34" t="n">
        <x:f>$B$11*(($A$1078)*$C114/$B$12*$B$7+(1-$A$1078)*$D114/$B$12*$C$7)</x:f>
        <x:v>90.00000000000001</x:v>
      </x:c>
      <x:c r="CA114" s="34" t="n">
        <x:f>$B$11*(($A$1079)*$C114/$B$12*$B$7+(1-$A$1079)*$D114/$B$12*$C$7)</x:f>
        <x:v>59.99999999999999</x:v>
      </x:c>
      <x:c r="CB114" s="34" t="n">
        <x:f>$B$11*(($A$1080)*$C114/$B$12*$B$7+(1-$A$1080)*$D114/$B$12*$C$7)</x:f>
        <x:v>30.00000000000003</x:v>
      </x:c>
      <x:c r="CC114" s="34" t="n">
        <x:f>$B$11*(($A$1081)*$C114/$B$12*$B$7+(1-$A$1081)*$D114/$B$12*$C$7)</x:f>
        <x:v>0</x:v>
      </x:c>
    </x:row>
    <x:row r="115">
      <x:c r="A115" s="34" t="n">
        <x:v>91</x:v>
      </x:c>
      <x:c r="B115" s="39" t="n">
        <x:v>-1.620039674751751</x:v>
      </x:c>
      <x:c r="C115" s="1" t="n">
        <x:f>SUM(AM115:AV115)</x:f>
        <x:v>0</x:v>
      </x:c>
      <x:c r="D115" s="1" t="n">
        <x:f>SUM(AW115:BF115)</x:f>
        <x:v>3</x:v>
      </x:c>
      <x:c r="E115" s="17" t="n">
        <x:f>(1-C115/$B$12)*$B$8-C115/$B$12*$B$7</x:f>
        <x:v>0.05</x:v>
      </x:c>
      <x:c r="F115" s="17" t="n">
        <x:f>(1-D115/$B$12)*$C$8-D115/$B$12*$C$7</x:f>
        <x:v>-0.11699999999999999</x:v>
      </x:c>
      <x:c r="G115" s="32" t="n">
        <x:f>$B$11*($B$10*C115/$B$12*$B$7+(1-$B$10)*D115/$B$12*$C$7)</x:f>
        <x:v>900</x:v>
      </x:c>
      <x:c r="H115" s="17" t="n">
        <x:f>$B$10*E115+(1-$B$10)*F115</x:f>
        <x:v>-0.033499999999999995</x:v>
      </x:c>
      <x:c r="I115" s="34"/>
      <x:c r="J115" s="34"/>
      <x:c r="K115" s="34"/>
      <x:c r="L115" s="34"/>
      <x:c r="M115" s="34"/>
      <x:c r="N115" s="34"/>
      <x:c r="O115" s="34"/>
      <x:c r="P115" s="34"/>
      <x:c r="Q115" s="34"/>
      <x:c r="R115" s="39" t="n">
        <x:v>0.3682395984946509</x:v>
      </x:c>
      <x:c r="S115" s="39" t="n">
        <x:v>0.34582238282054234</x:v>
      </x:c>
      <x:c r="T115" s="39" t="n">
        <x:v>-0.35352864670164613</x:v>
      </x:c>
      <x:c r="U115" s="39" t="n">
        <x:v>-0.7909858567966905</x:v>
      </x:c>
      <x:c r="V115" s="39" t="n">
        <x:v>0.3174471615409871</x:v>
      </x:c>
      <x:c r="W115" s="39" t="n">
        <x:v>-0.5915964896745713</x:v>
      </x:c>
      <x:c r="X115" s="39" t="n">
        <x:v>0.30129858726603137</x:v>
      </x:c>
      <x:c r="Y115" s="39" t="n">
        <x:v>-0.4059637131181541</x:v>
      </x:c>
      <x:c r="Z115" s="39" t="n">
        <x:v>1.0217085700727977</x:v>
      </x:c>
      <x:c r="AA115" s="39" t="n">
        <x:v>-1.0823515267194654</x:v>
      </x:c>
      <x:c r="AB115" s="39" t="n">
        <x:v>1.5794709196701775</x:v>
      </x:c>
      <x:c r="AC115" s="39" t="n">
        <x:v>-0.33753111469602753</x:v>
      </x:c>
      <x:c r="AD115" s="39" t="n">
        <x:v>-0.6543386959090125</x:v>
      </x:c>
      <x:c r="AE115" s="39" t="n">
        <x:v>-0.6953510160674456</x:v>
      </x:c>
      <x:c r="AF115" s="39" t="n">
        <x:v>-1.6382798816077702</x:v>
      </x:c>
      <x:c r="AG115" s="39" t="n">
        <x:v>-2.411317345759684</x:v>
      </x:c>
      <x:c r="AH115" s="39" t="n">
        <x:v>-1.0138496130278891</x:v>
      </x:c>
      <x:c r="AI115" s="39" t="n">
        <x:v>-1.41202804366956</x:v>
      </x:c>
      <x:c r="AJ115" s="39" t="n">
        <x:v>-0.21781020091478367</x:v>
      </x:c>
      <x:c r="AK115" s="39" t="n">
        <x:v>-0.4098816572916741</x:v>
      </x:c>
      <x:c r="AL115" s="34"/>
      <x:c r="AM115" s="34" t="n">
        <x:f>IF(SQRT($B$9)*$B115+SQRT(1-$B$9)*R115&lt;_xlfn.NORM.S.INV($B$6),1,0)</x:f>
        <x:v>0</x:v>
      </x:c>
      <x:c r="AN115" s="34" t="n">
        <x:f>IF(SQRT($B$9)*$B115+SQRT(1-$B$9)*S115&lt;_xlfn.NORM.S.INV($B$6),1,0)</x:f>
        <x:v>0</x:v>
      </x:c>
      <x:c r="AO115" s="34" t="n">
        <x:f>IF(SQRT($B$9)*$B115+SQRT(1-$B$9)*T115&lt;_xlfn.NORM.S.INV($B$6),1,0)</x:f>
        <x:v>0</x:v>
      </x:c>
      <x:c r="AP115" s="34" t="n">
        <x:f>IF(SQRT($B$9)*$B115+SQRT(1-$B$9)*U115&lt;_xlfn.NORM.S.INV($B$6),1,0)</x:f>
        <x:v>0</x:v>
      </x:c>
      <x:c r="AQ115" s="34" t="n">
        <x:f>IF(SQRT($B$9)*$B115+SQRT(1-$B$9)*V115&lt;_xlfn.NORM.S.INV($B$6),1,0)</x:f>
        <x:v>0</x:v>
      </x:c>
      <x:c r="AR115" s="34" t="n">
        <x:f>IF(SQRT($B$9)*$B115+SQRT(1-$B$9)*W115&lt;_xlfn.NORM.S.INV($B$6),1,0)</x:f>
        <x:v>0</x:v>
      </x:c>
      <x:c r="AS115" s="34" t="n">
        <x:f>IF(SQRT($B$9)*$B115+SQRT(1-$B$9)*X115&lt;_xlfn.NORM.S.INV($B$6),1,0)</x:f>
        <x:v>0</x:v>
      </x:c>
      <x:c r="AT115" s="34" t="n">
        <x:f>IF(SQRT($B$9)*$B115+SQRT(1-$B$9)*Y115&lt;_xlfn.NORM.S.INV($B$6),1,0)</x:f>
        <x:v>0</x:v>
      </x:c>
      <x:c r="AU115" s="34" t="n">
        <x:f>IF(SQRT($B$9)*$B115+SQRT(1-$B$9)*Z115&lt;_xlfn.NORM.S.INV($B$6),1,0)</x:f>
        <x:v>0</x:v>
      </x:c>
      <x:c r="AV115" s="34" t="n">
        <x:f>IF(SQRT($B$9)*$B115+SQRT(1-$B$9)*AA115&lt;_xlfn.NORM.S.INV($B$6),1,0)</x:f>
        <x:v>0</x:v>
      </x:c>
      <x:c r="AW115" s="34" t="n">
        <x:f>IF(SQRT($C$9)*$B115+SQRT(1-$C$9)*AB115&lt;_xlfn.NORM.S.INV($C$6),1,0)</x:f>
        <x:v>0</x:v>
      </x:c>
      <x:c r="AX115" s="34" t="n">
        <x:f>IF(SQRT($C$9)*$B115+SQRT(1-$C$9)*AC115&lt;_xlfn.NORM.S.INV($C$6),1,0)</x:f>
        <x:v>0</x:v>
      </x:c>
      <x:c r="AY115" s="34" t="n">
        <x:f>IF(SQRT($C$9)*$B115+SQRT(1-$C$9)*AD115&lt;_xlfn.NORM.S.INV($C$6),1,0)</x:f>
        <x:v>0</x:v>
      </x:c>
      <x:c r="AZ115" s="34" t="n">
        <x:f>IF(SQRT($C$9)*$B115+SQRT(1-$C$9)*AE115&lt;_xlfn.NORM.S.INV($C$6),1,0)</x:f>
        <x:v>0</x:v>
      </x:c>
      <x:c r="BA115" s="34" t="n">
        <x:f>IF(SQRT($C$9)*$B115+SQRT(1-$C$9)*AF115&lt;_xlfn.NORM.S.INV($C$6),1,0)</x:f>
        <x:v>1</x:v>
      </x:c>
      <x:c r="BB115" s="34" t="n">
        <x:f>IF(SQRT($C$9)*$B115+SQRT(1-$C$9)*AG115&lt;_xlfn.NORM.S.INV($C$6),1,0)</x:f>
        <x:v>1</x:v>
      </x:c>
      <x:c r="BC115" s="34" t="n">
        <x:f>IF(SQRT($C$9)*$B115+SQRT(1-$C$9)*AH115&lt;_xlfn.NORM.S.INV($C$6),1,0)</x:f>
        <x:v>0</x:v>
      </x:c>
      <x:c r="BD115" s="34" t="n">
        <x:f>IF(SQRT($C$9)*$B115+SQRT(1-$C$9)*AI115&lt;_xlfn.NORM.S.INV($C$6),1,0)</x:f>
        <x:v>1</x:v>
      </x:c>
      <x:c r="BE115" s="34" t="n">
        <x:f>IF(SQRT($C$9)*$B115+SQRT(1-$C$9)*AJ115&lt;_xlfn.NORM.S.INV($C$6),1,0)</x:f>
        <x:v>0</x:v>
      </x:c>
      <x:c r="BF115" s="34" t="n">
        <x:f>IF(SQRT($C$9)*$B115+SQRT(1-$C$9)*AK115&lt;_xlfn.NORM.S.INV($C$6),1,0)</x:f>
        <x:v>0</x:v>
      </x:c>
      <x:c r="BG115" s="34"/>
      <x:c r="BH115" s="34"/>
      <x:c r="BI115" s="34" t="n">
        <x:f>$B$11*(($A$1061)*$C115/$B$12*$B$7+(1-$A$1061)*$D115/$B$12*$C$7)</x:f>
        <x:v>1800</x:v>
      </x:c>
      <x:c r="BJ115" s="34" t="n">
        <x:f>$B$11*(($A$1062)*$C115/$B$12*$B$7+(1-$A$1062)*$D115/$B$12*$C$7)</x:f>
        <x:v>1709.9999999999998</x:v>
      </x:c>
      <x:c r="BK115" s="34" t="n">
        <x:f>$B$11*(($A$1063)*$C115/$B$12*$B$7+(1-$A$1063)*$D115/$B$12*$C$7)</x:f>
        <x:v>1620</x:v>
      </x:c>
      <x:c r="BL115" s="34" t="n">
        <x:f>$B$11*(($A$1064)*$C115/$B$12*$B$7+(1-$A$1064)*$D115/$B$12*$C$7)</x:f>
        <x:v>1530</x:v>
      </x:c>
      <x:c r="BM115" s="34" t="n">
        <x:f>$B$11*(($A$1065)*$C115/$B$12*$B$7+(1-$A$1065)*$D115/$B$12*$C$7)</x:f>
        <x:v>1440.0000000000002</x:v>
      </x:c>
      <x:c r="BN115" s="34" t="n">
        <x:f>$B$11*(($A$1066)*$C115/$B$12*$B$7+(1-$A$1066)*$D115/$B$12*$C$7)</x:f>
        <x:v>1350</x:v>
      </x:c>
      <x:c r="BO115" s="34" t="n">
        <x:f>$B$11*(($A$1067)*$C115/$B$12*$B$7+(1-$A$1067)*$D115/$B$12*$C$7)</x:f>
        <x:v>1259.9999999999998</x:v>
      </x:c>
      <x:c r="BP115" s="34" t="n">
        <x:f>$B$11*(($A$1068)*$C115/$B$12*$B$7+(1-$A$1068)*$D115/$B$12*$C$7)</x:f>
        <x:v>1170</x:v>
      </x:c>
      <x:c r="BQ115" s="34" t="n">
        <x:f>$B$11*(($A$1069)*$C115/$B$12*$B$7+(1-$A$1069)*$D115/$B$12*$C$7)</x:f>
        <x:v>1080</x:v>
      </x:c>
      <x:c r="BR115" s="34" t="n">
        <x:f>$B$11*(($A$1070)*$C115/$B$12*$B$7+(1-$A$1070)*$D115/$B$12*$C$7)</x:f>
        <x:v>990</x:v>
      </x:c>
      <x:c r="BS115" s="34" t="n">
        <x:f>$B$11*(($A$1071)*$C115/$B$12*$B$7+(1-$A$1071)*$D115/$B$12*$C$7)</x:f>
        <x:v>900</x:v>
      </x:c>
      <x:c r="BT115" s="34" t="n">
        <x:f>$B$11*(($A$1072)*$C115/$B$12*$B$7+(1-$A$1072)*$D115/$B$12*$C$7)</x:f>
        <x:v>809.9999999999999</x:v>
      </x:c>
      <x:c r="BU115" s="34" t="n">
        <x:f>$B$11*(($A$1073)*$C115/$B$12*$B$7+(1-$A$1073)*$D115/$B$12*$C$7)</x:f>
        <x:v>720.0000000000001</x:v>
      </x:c>
      <x:c r="BV115" s="34" t="n">
        <x:f>$B$11*(($A$1074)*$C115/$B$12*$B$7+(1-$A$1074)*$D115/$B$12*$C$7)</x:f>
        <x:v>629.9999999999999</x:v>
      </x:c>
      <x:c r="BW115" s="34" t="n">
        <x:f>$B$11*(($A$1075)*$C115/$B$12*$B$7+(1-$A$1075)*$D115/$B$12*$C$7)</x:f>
        <x:v>540.0000000000001</x:v>
      </x:c>
      <x:c r="BX115" s="34" t="n">
        <x:f>$B$11*(($A$1076)*$C115/$B$12*$B$7+(1-$A$1076)*$D115/$B$12*$C$7)</x:f>
        <x:v>450</x:v>
      </x:c>
      <x:c r="BY115" s="34" t="n">
        <x:f>$B$11*(($A$1077)*$C115/$B$12*$B$7+(1-$A$1077)*$D115/$B$12*$C$7)</x:f>
        <x:v>359.9999999999999</x:v>
      </x:c>
      <x:c r="BZ115" s="34" t="n">
        <x:f>$B$11*(($A$1078)*$C115/$B$12*$B$7+(1-$A$1078)*$D115/$B$12*$C$7)</x:f>
        <x:v>270.00000000000006</x:v>
      </x:c>
      <x:c r="CA115" s="34" t="n">
        <x:f>$B$11*(($A$1079)*$C115/$B$12*$B$7+(1-$A$1079)*$D115/$B$12*$C$7)</x:f>
        <x:v>179.99999999999994</x:v>
      </x:c>
      <x:c r="CB115" s="34" t="n">
        <x:f>$B$11*(($A$1080)*$C115/$B$12*$B$7+(1-$A$1080)*$D115/$B$12*$C$7)</x:f>
        <x:v>90.00000000000009</x:v>
      </x:c>
      <x:c r="CC115" s="34" t="n">
        <x:f>$B$11*(($A$1081)*$C115/$B$12*$B$7+(1-$A$1081)*$D115/$B$12*$C$7)</x:f>
        <x:v>0</x:v>
      </x:c>
    </x:row>
    <x:row r="116">
      <x:c r="A116" s="34" t="n">
        <x:v>92</x:v>
      </x:c>
      <x:c r="B116" s="39" t="n">
        <x:v>-0.8570946139200437</x:v>
      </x:c>
      <x:c r="C116" s="1" t="n">
        <x:f>SUM(AM116:AV116)</x:f>
        <x:v>0</x:v>
      </x:c>
      <x:c r="D116" s="1" t="n">
        <x:f>SUM(AW116:BF116)</x:f>
        <x:v>1</x:v>
      </x:c>
      <x:c r="E116" s="17" t="n">
        <x:f>(1-C116/$B$12)*$B$8-C116/$B$12*$B$7</x:f>
        <x:v>0.05</x:v>
      </x:c>
      <x:c r="F116" s="17" t="n">
        <x:f>(1-D116/$B$12)*$C$8-D116/$B$12*$C$7</x:f>
        <x:v>0.021000000000000005</x:v>
      </x:c>
      <x:c r="G116" s="32" t="n">
        <x:f>$B$11*($B$10*C116/$B$12*$B$7+(1-$B$10)*D116/$B$12*$C$7)</x:f>
        <x:v>300</x:v>
      </x:c>
      <x:c r="H116" s="17" t="n">
        <x:f>$B$10*E116+(1-$B$10)*F116</x:f>
        <x:v>0.035500000000000004</x:v>
      </x:c>
      <x:c r="I116" s="34"/>
      <x:c r="J116" s="34"/>
      <x:c r="K116" s="34"/>
      <x:c r="L116" s="34"/>
      <x:c r="M116" s="34"/>
      <x:c r="N116" s="34"/>
      <x:c r="O116" s="34"/>
      <x:c r="P116" s="34"/>
      <x:c r="Q116" s="34"/>
      <x:c r="R116" s="39" t="n">
        <x:v>0.1254152822867148</x:v>
      </x:c>
      <x:c r="S116" s="39" t="n">
        <x:v>1.1271279079315402</x:v>
      </x:c>
      <x:c r="T116" s="39" t="n">
        <x:v>0.30146357016290454</x:v>
      </x:c>
      <x:c r="U116" s="39" t="n">
        <x:v>1.4635828112576756</x:v>
      </x:c>
      <x:c r="V116" s="39" t="n">
        <x:v>1.5872622866941586</x:v>
      </x:c>
      <x:c r="W116" s="39" t="n">
        <x:v>0.42943097095932853</x:v>
      </x:c>
      <x:c r="X116" s="39" t="n">
        <x:v>0.7950242179140875</x:v>
      </x:c>
      <x:c r="Y116" s="39" t="n">
        <x:v>-0.21291672031121026</x:v>
      </x:c>
      <x:c r="Z116" s="39" t="n">
        <x:v>-2.034165937716614</x:v>
      </x:c>
      <x:c r="AA116" s="39" t="n">
        <x:v>-1.73117770706723</x:v>
      </x:c>
      <x:c r="AB116" s="39" t="n">
        <x:v>-0.19829292769962503</x:v>
      </x:c>
      <x:c r="AC116" s="39" t="n">
        <x:v>-0.7302785043104217</x:v>
      </x:c>
      <x:c r="AD116" s="39" t="n">
        <x:v>-0.4458836359063657</x:v>
      </x:c>
      <x:c r="AE116" s="39" t="n">
        <x:v>-0.39650483671067077</x:v>
      </x:c>
      <x:c r="AF116" s="39" t="n">
        <x:v>-0.08875278172300925</x:v>
      </x:c>
      <x:c r="AG116" s="39" t="n">
        <x:v>1.0622560830335144</x:v>
      </x:c>
      <x:c r="AH116" s="39" t="n">
        <x:v>-0.12572300116769108</x:v>
      </x:c>
      <x:c r="AI116" s="39" t="n">
        <x:v>-0.7854010640932015</x:v>
      </x:c>
      <x:c r="AJ116" s="39" t="n">
        <x:v>-1.5593195328280611</x:v>
      </x:c>
      <x:c r="AK116" s="39" t="n">
        <x:v>0.6083308315472001</x:v>
      </x:c>
      <x:c r="AL116" s="34"/>
      <x:c r="AM116" s="34" t="n">
        <x:f>IF(SQRT($B$9)*$B116+SQRT(1-$B$9)*R116&lt;_xlfn.NORM.S.INV($B$6),1,0)</x:f>
        <x:v>0</x:v>
      </x:c>
      <x:c r="AN116" s="34" t="n">
        <x:f>IF(SQRT($B$9)*$B116+SQRT(1-$B$9)*S116&lt;_xlfn.NORM.S.INV($B$6),1,0)</x:f>
        <x:v>0</x:v>
      </x:c>
      <x:c r="AO116" s="34" t="n">
        <x:f>IF(SQRT($B$9)*$B116+SQRT(1-$B$9)*T116&lt;_xlfn.NORM.S.INV($B$6),1,0)</x:f>
        <x:v>0</x:v>
      </x:c>
      <x:c r="AP116" s="34" t="n">
        <x:f>IF(SQRT($B$9)*$B116+SQRT(1-$B$9)*U116&lt;_xlfn.NORM.S.INV($B$6),1,0)</x:f>
        <x:v>0</x:v>
      </x:c>
      <x:c r="AQ116" s="34" t="n">
        <x:f>IF(SQRT($B$9)*$B116+SQRT(1-$B$9)*V116&lt;_xlfn.NORM.S.INV($B$6),1,0)</x:f>
        <x:v>0</x:v>
      </x:c>
      <x:c r="AR116" s="34" t="n">
        <x:f>IF(SQRT($B$9)*$B116+SQRT(1-$B$9)*W116&lt;_xlfn.NORM.S.INV($B$6),1,0)</x:f>
        <x:v>0</x:v>
      </x:c>
      <x:c r="AS116" s="34" t="n">
        <x:f>IF(SQRT($B$9)*$B116+SQRT(1-$B$9)*X116&lt;_xlfn.NORM.S.INV($B$6),1,0)</x:f>
        <x:v>0</x:v>
      </x:c>
      <x:c r="AT116" s="34" t="n">
        <x:f>IF(SQRT($B$9)*$B116+SQRT(1-$B$9)*Y116&lt;_xlfn.NORM.S.INV($B$6),1,0)</x:f>
        <x:v>0</x:v>
      </x:c>
      <x:c r="AU116" s="34" t="n">
        <x:f>IF(SQRT($B$9)*$B116+SQRT(1-$B$9)*Z116&lt;_xlfn.NORM.S.INV($B$6),1,0)</x:f>
        <x:v>0</x:v>
      </x:c>
      <x:c r="AV116" s="34" t="n">
        <x:f>IF(SQRT($B$9)*$B116+SQRT(1-$B$9)*AA116&lt;_xlfn.NORM.S.INV($B$6),1,0)</x:f>
        <x:v>0</x:v>
      </x:c>
      <x:c r="AW116" s="34" t="n">
        <x:f>IF(SQRT($C$9)*$B116+SQRT(1-$C$9)*AB116&lt;_xlfn.NORM.S.INV($C$6),1,0)</x:f>
        <x:v>0</x:v>
      </x:c>
      <x:c r="AX116" s="34" t="n">
        <x:f>IF(SQRT($C$9)*$B116+SQRT(1-$C$9)*AC116&lt;_xlfn.NORM.S.INV($C$6),1,0)</x:f>
        <x:v>0</x:v>
      </x:c>
      <x:c r="AY116" s="34" t="n">
        <x:f>IF(SQRT($C$9)*$B116+SQRT(1-$C$9)*AD116&lt;_xlfn.NORM.S.INV($C$6),1,0)</x:f>
        <x:v>0</x:v>
      </x:c>
      <x:c r="AZ116" s="34" t="n">
        <x:f>IF(SQRT($C$9)*$B116+SQRT(1-$C$9)*AE116&lt;_xlfn.NORM.S.INV($C$6),1,0)</x:f>
        <x:v>0</x:v>
      </x:c>
      <x:c r="BA116" s="34" t="n">
        <x:f>IF(SQRT($C$9)*$B116+SQRT(1-$C$9)*AF116&lt;_xlfn.NORM.S.INV($C$6),1,0)</x:f>
        <x:v>0</x:v>
      </x:c>
      <x:c r="BB116" s="34" t="n">
        <x:f>IF(SQRT($C$9)*$B116+SQRT(1-$C$9)*AG116&lt;_xlfn.NORM.S.INV($C$6),1,0)</x:f>
        <x:v>0</x:v>
      </x:c>
      <x:c r="BC116" s="34" t="n">
        <x:f>IF(SQRT($C$9)*$B116+SQRT(1-$C$9)*AH116&lt;_xlfn.NORM.S.INV($C$6),1,0)</x:f>
        <x:v>0</x:v>
      </x:c>
      <x:c r="BD116" s="34" t="n">
        <x:f>IF(SQRT($C$9)*$B116+SQRT(1-$C$9)*AI116&lt;_xlfn.NORM.S.INV($C$6),1,0)</x:f>
        <x:v>0</x:v>
      </x:c>
      <x:c r="BE116" s="34" t="n">
        <x:f>IF(SQRT($C$9)*$B116+SQRT(1-$C$9)*AJ116&lt;_xlfn.NORM.S.INV($C$6),1,0)</x:f>
        <x:v>1</x:v>
      </x:c>
      <x:c r="BF116" s="34" t="n">
        <x:f>IF(SQRT($C$9)*$B116+SQRT(1-$C$9)*AK116&lt;_xlfn.NORM.S.INV($C$6),1,0)</x:f>
        <x:v>0</x:v>
      </x:c>
      <x:c r="BG116" s="34"/>
      <x:c r="BH116" s="34"/>
      <x:c r="BI116" s="34" t="n">
        <x:f>$B$11*(($A$1061)*$C116/$B$12*$B$7+(1-$A$1061)*$D116/$B$12*$C$7)</x:f>
        <x:v>600</x:v>
      </x:c>
      <x:c r="BJ116" s="34" t="n">
        <x:f>$B$11*(($A$1062)*$C116/$B$12*$B$7+(1-$A$1062)*$D116/$B$12*$C$7)</x:f>
        <x:v>570</x:v>
      </x:c>
      <x:c r="BK116" s="34" t="n">
        <x:f>$B$11*(($A$1063)*$C116/$B$12*$B$7+(1-$A$1063)*$D116/$B$12*$C$7)</x:f>
        <x:v>540</x:v>
      </x:c>
      <x:c r="BL116" s="34" t="n">
        <x:f>$B$11*(($A$1064)*$C116/$B$12*$B$7+(1-$A$1064)*$D116/$B$12*$C$7)</x:f>
        <x:v>509.99999999999994</x:v>
      </x:c>
      <x:c r="BM116" s="34" t="n">
        <x:f>$B$11*(($A$1065)*$C116/$B$12*$B$7+(1-$A$1065)*$D116/$B$12*$C$7)</x:f>
        <x:v>480</x:v>
      </x:c>
      <x:c r="BN116" s="34" t="n">
        <x:f>$B$11*(($A$1066)*$C116/$B$12*$B$7+(1-$A$1066)*$D116/$B$12*$C$7)</x:f>
        <x:v>450</x:v>
      </x:c>
      <x:c r="BO116" s="34" t="n">
        <x:f>$B$11*(($A$1067)*$C116/$B$12*$B$7+(1-$A$1067)*$D116/$B$12*$C$7)</x:f>
        <x:v>419.99999999999994</x:v>
      </x:c>
      <x:c r="BP116" s="34" t="n">
        <x:f>$B$11*(($A$1068)*$C116/$B$12*$B$7+(1-$A$1068)*$D116/$B$12*$C$7)</x:f>
        <x:v>390</x:v>
      </x:c>
      <x:c r="BQ116" s="34" t="n">
        <x:f>$B$11*(($A$1069)*$C116/$B$12*$B$7+(1-$A$1069)*$D116/$B$12*$C$7)</x:f>
        <x:v>360</x:v>
      </x:c>
      <x:c r="BR116" s="34" t="n">
        <x:f>$B$11*(($A$1070)*$C116/$B$12*$B$7+(1-$A$1070)*$D116/$B$12*$C$7)</x:f>
        <x:v>330</x:v>
      </x:c>
      <x:c r="BS116" s="34" t="n">
        <x:f>$B$11*(($A$1071)*$C116/$B$12*$B$7+(1-$A$1071)*$D116/$B$12*$C$7)</x:f>
        <x:v>300</x:v>
      </x:c>
      <x:c r="BT116" s="34" t="n">
        <x:f>$B$11*(($A$1072)*$C116/$B$12*$B$7+(1-$A$1072)*$D116/$B$12*$C$7)</x:f>
        <x:v>270</x:v>
      </x:c>
      <x:c r="BU116" s="34" t="n">
        <x:f>$B$11*(($A$1073)*$C116/$B$12*$B$7+(1-$A$1073)*$D116/$B$12*$C$7)</x:f>
        <x:v>240</x:v>
      </x:c>
      <x:c r="BV116" s="34" t="n">
        <x:f>$B$11*(($A$1074)*$C116/$B$12*$B$7+(1-$A$1074)*$D116/$B$12*$C$7)</x:f>
        <x:v>209.99999999999997</x:v>
      </x:c>
      <x:c r="BW116" s="34" t="n">
        <x:f>$B$11*(($A$1075)*$C116/$B$12*$B$7+(1-$A$1075)*$D116/$B$12*$C$7)</x:f>
        <x:v>180.00000000000003</x:v>
      </x:c>
      <x:c r="BX116" s="34" t="n">
        <x:f>$B$11*(($A$1076)*$C116/$B$12*$B$7+(1-$A$1076)*$D116/$B$12*$C$7)</x:f>
        <x:v>150</x:v>
      </x:c>
      <x:c r="BY116" s="34" t="n">
        <x:f>$B$11*(($A$1077)*$C116/$B$12*$B$7+(1-$A$1077)*$D116/$B$12*$C$7)</x:f>
        <x:v>119.99999999999999</x:v>
      </x:c>
      <x:c r="BZ116" s="34" t="n">
        <x:f>$B$11*(($A$1078)*$C116/$B$12*$B$7+(1-$A$1078)*$D116/$B$12*$C$7)</x:f>
        <x:v>90.00000000000001</x:v>
      </x:c>
      <x:c r="CA116" s="34" t="n">
        <x:f>$B$11*(($A$1079)*$C116/$B$12*$B$7+(1-$A$1079)*$D116/$B$12*$C$7)</x:f>
        <x:v>59.99999999999999</x:v>
      </x:c>
      <x:c r="CB116" s="34" t="n">
        <x:f>$B$11*(($A$1080)*$C116/$B$12*$B$7+(1-$A$1080)*$D116/$B$12*$C$7)</x:f>
        <x:v>30.00000000000003</x:v>
      </x:c>
      <x:c r="CC116" s="34" t="n">
        <x:f>$B$11*(($A$1081)*$C116/$B$12*$B$7+(1-$A$1081)*$D116/$B$12*$C$7)</x:f>
        <x:v>0</x:v>
      </x:c>
    </x:row>
    <x:row r="117">
      <x:c r="A117" s="34" t="n">
        <x:v>93</x:v>
      </x:c>
      <x:c r="B117" s="39" t="n">
        <x:v>0.6672307251979566</x:v>
      </x:c>
      <x:c r="C117" s="1" t="n">
        <x:f>SUM(AM117:AV117)</x:f>
        <x:v>0</x:v>
      </x:c>
      <x:c r="D117" s="1" t="n">
        <x:f>SUM(AW117:BF117)</x:f>
        <x:v>0</x:v>
      </x:c>
      <x:c r="E117" s="17" t="n">
        <x:f>(1-C117/$B$12)*$B$8-C117/$B$12*$B$7</x:f>
        <x:v>0.05</x:v>
      </x:c>
      <x:c r="F117" s="17" t="n">
        <x:f>(1-D117/$B$12)*$C$8-D117/$B$12*$C$7</x:f>
        <x:v>0.09</x:v>
      </x:c>
      <x:c r="G117" s="32" t="n">
        <x:f>$B$11*($B$10*C117/$B$12*$B$7+(1-$B$10)*D117/$B$12*$C$7)</x:f>
        <x:v>0</x:v>
      </x:c>
      <x:c r="H117" s="17" t="n">
        <x:f>$B$10*E117+(1-$B$10)*F117</x:f>
        <x:v>0.07</x:v>
      </x:c>
      <x:c r="I117" s="34"/>
      <x:c r="J117" s="34"/>
      <x:c r="K117" s="34"/>
      <x:c r="L117" s="34"/>
      <x:c r="M117" s="34"/>
      <x:c r="N117" s="34"/>
      <x:c r="O117" s="34"/>
      <x:c r="P117" s="34"/>
      <x:c r="Q117" s="34"/>
      <x:c r="R117" s="39" t="n">
        <x:v>-0.5375732501329576</x:v>
      </x:c>
      <x:c r="S117" s="39" t="n">
        <x:v>0.49452034922979493</x:v>
      </x:c>
      <x:c r="T117" s="39" t="n">
        <x:v>0.39524174755467506</x:v>
      </x:c>
      <x:c r="U117" s="39" t="n">
        <x:v>0.24633501562390347</x:v>
      </x:c>
      <x:c r="V117" s="39" t="n">
        <x:v>-1.3389369519134329</x:v>
      </x:c>
      <x:c r="W117" s="39" t="n">
        <x:v>0.8707929461036066</x:v>
      </x:c>
      <x:c r="X117" s="39" t="n">
        <x:v>-0.7856339624571337</x:v>
      </x:c>
      <x:c r="Y117" s="39" t="n">
        <x:v>0.9890580954897535</x:v>
      </x:c>
      <x:c r="Z117" s="39" t="n">
        <x:v>0.9418953246780305</x:v>
      </x:c>
      <x:c r="AA117" s="39" t="n">
        <x:v>0.5151241424823733</x:v>
      </x:c>
      <x:c r="AB117" s="39" t="n">
        <x:v>2.77353643492366</x:v>
      </x:c>
      <x:c r="AC117" s="39" t="n">
        <x:v>-0.7489472564190254</x:v>
      </x:c>
      <x:c r="AD117" s="39" t="n">
        <x:v>0.2689856757732031</x:v>
      </x:c>
      <x:c r="AE117" s="39" t="n">
        <x:v>-0.42465563219196717</x:v>
      </x:c>
      <x:c r="AF117" s="39" t="n">
        <x:v>-0.8294997663234224</x:v>
      </x:c>
      <x:c r="AG117" s="39" t="n">
        <x:v>0.11877811888394493</x:v>
      </x:c>
      <x:c r="AH117" s="39" t="n">
        <x:v>-0.993895969152332</x:v>
      </x:c>
      <x:c r="AI117" s="39" t="n">
        <x:v>-1.0056176455467603</x:v>
      </x:c>
      <x:c r="AJ117" s="39" t="n">
        <x:v>0.16989433272765145</x:v>
      </x:c>
      <x:c r="AK117" s="39" t="n">
        <x:v>-0.11959920323623156</x:v>
      </x:c>
      <x:c r="AL117" s="34"/>
      <x:c r="AM117" s="34" t="n">
        <x:f>IF(SQRT($B$9)*$B117+SQRT(1-$B$9)*R117&lt;_xlfn.NORM.S.INV($B$6),1,0)</x:f>
        <x:v>0</x:v>
      </x:c>
      <x:c r="AN117" s="34" t="n">
        <x:f>IF(SQRT($B$9)*$B117+SQRT(1-$B$9)*S117&lt;_xlfn.NORM.S.INV($B$6),1,0)</x:f>
        <x:v>0</x:v>
      </x:c>
      <x:c r="AO117" s="34" t="n">
        <x:f>IF(SQRT($B$9)*$B117+SQRT(1-$B$9)*T117&lt;_xlfn.NORM.S.INV($B$6),1,0)</x:f>
        <x:v>0</x:v>
      </x:c>
      <x:c r="AP117" s="34" t="n">
        <x:f>IF(SQRT($B$9)*$B117+SQRT(1-$B$9)*U117&lt;_xlfn.NORM.S.INV($B$6),1,0)</x:f>
        <x:v>0</x:v>
      </x:c>
      <x:c r="AQ117" s="34" t="n">
        <x:f>IF(SQRT($B$9)*$B117+SQRT(1-$B$9)*V117&lt;_xlfn.NORM.S.INV($B$6),1,0)</x:f>
        <x:v>0</x:v>
      </x:c>
      <x:c r="AR117" s="34" t="n">
        <x:f>IF(SQRT($B$9)*$B117+SQRT(1-$B$9)*W117&lt;_xlfn.NORM.S.INV($B$6),1,0)</x:f>
        <x:v>0</x:v>
      </x:c>
      <x:c r="AS117" s="34" t="n">
        <x:f>IF(SQRT($B$9)*$B117+SQRT(1-$B$9)*X117&lt;_xlfn.NORM.S.INV($B$6),1,0)</x:f>
        <x:v>0</x:v>
      </x:c>
      <x:c r="AT117" s="34" t="n">
        <x:f>IF(SQRT($B$9)*$B117+SQRT(1-$B$9)*Y117&lt;_xlfn.NORM.S.INV($B$6),1,0)</x:f>
        <x:v>0</x:v>
      </x:c>
      <x:c r="AU117" s="34" t="n">
        <x:f>IF(SQRT($B$9)*$B117+SQRT(1-$B$9)*Z117&lt;_xlfn.NORM.S.INV($B$6),1,0)</x:f>
        <x:v>0</x:v>
      </x:c>
      <x:c r="AV117" s="34" t="n">
        <x:f>IF(SQRT($B$9)*$B117+SQRT(1-$B$9)*AA117&lt;_xlfn.NORM.S.INV($B$6),1,0)</x:f>
        <x:v>0</x:v>
      </x:c>
      <x:c r="AW117" s="34" t="n">
        <x:f>IF(SQRT($C$9)*$B117+SQRT(1-$C$9)*AB117&lt;_xlfn.NORM.S.INV($C$6),1,0)</x:f>
        <x:v>0</x:v>
      </x:c>
      <x:c r="AX117" s="34" t="n">
        <x:f>IF(SQRT($C$9)*$B117+SQRT(1-$C$9)*AC117&lt;_xlfn.NORM.S.INV($C$6),1,0)</x:f>
        <x:v>0</x:v>
      </x:c>
      <x:c r="AY117" s="34" t="n">
        <x:f>IF(SQRT($C$9)*$B117+SQRT(1-$C$9)*AD117&lt;_xlfn.NORM.S.INV($C$6),1,0)</x:f>
        <x:v>0</x:v>
      </x:c>
      <x:c r="AZ117" s="34" t="n">
        <x:f>IF(SQRT($C$9)*$B117+SQRT(1-$C$9)*AE117&lt;_xlfn.NORM.S.INV($C$6),1,0)</x:f>
        <x:v>0</x:v>
      </x:c>
      <x:c r="BA117" s="34" t="n">
        <x:f>IF(SQRT($C$9)*$B117+SQRT(1-$C$9)*AF117&lt;_xlfn.NORM.S.INV($C$6),1,0)</x:f>
        <x:v>0</x:v>
      </x:c>
      <x:c r="BB117" s="34" t="n">
        <x:f>IF(SQRT($C$9)*$B117+SQRT(1-$C$9)*AG117&lt;_xlfn.NORM.S.INV($C$6),1,0)</x:f>
        <x:v>0</x:v>
      </x:c>
      <x:c r="BC117" s="34" t="n">
        <x:f>IF(SQRT($C$9)*$B117+SQRT(1-$C$9)*AH117&lt;_xlfn.NORM.S.INV($C$6),1,0)</x:f>
        <x:v>0</x:v>
      </x:c>
      <x:c r="BD117" s="34" t="n">
        <x:f>IF(SQRT($C$9)*$B117+SQRT(1-$C$9)*AI117&lt;_xlfn.NORM.S.INV($C$6),1,0)</x:f>
        <x:v>0</x:v>
      </x:c>
      <x:c r="BE117" s="34" t="n">
        <x:f>IF(SQRT($C$9)*$B117+SQRT(1-$C$9)*AJ117&lt;_xlfn.NORM.S.INV($C$6),1,0)</x:f>
        <x:v>0</x:v>
      </x:c>
      <x:c r="BF117" s="34" t="n">
        <x:f>IF(SQRT($C$9)*$B117+SQRT(1-$C$9)*AK117&lt;_xlfn.NORM.S.INV($C$6),1,0)</x:f>
        <x:v>0</x:v>
      </x:c>
      <x:c r="BG117" s="34"/>
      <x:c r="BH117" s="34"/>
      <x:c r="BI117" s="34" t="n">
        <x:f>$B$11*(($A$1061)*$C117/$B$12*$B$7+(1-$A$1061)*$D117/$B$12*$C$7)</x:f>
        <x:v>0</x:v>
      </x:c>
      <x:c r="BJ117" s="34" t="n">
        <x:f>$B$11*(($A$1062)*$C117/$B$12*$B$7+(1-$A$1062)*$D117/$B$12*$C$7)</x:f>
        <x:v>0</x:v>
      </x:c>
      <x:c r="BK117" s="34" t="n">
        <x:f>$B$11*(($A$1063)*$C117/$B$12*$B$7+(1-$A$1063)*$D117/$B$12*$C$7)</x:f>
        <x:v>0</x:v>
      </x:c>
      <x:c r="BL117" s="34" t="n">
        <x:f>$B$11*(($A$1064)*$C117/$B$12*$B$7+(1-$A$1064)*$D117/$B$12*$C$7)</x:f>
        <x:v>0</x:v>
      </x:c>
      <x:c r="BM117" s="34" t="n">
        <x:f>$B$11*(($A$1065)*$C117/$B$12*$B$7+(1-$A$1065)*$D117/$B$12*$C$7)</x:f>
        <x:v>0</x:v>
      </x:c>
      <x:c r="BN117" s="34" t="n">
        <x:f>$B$11*(($A$1066)*$C117/$B$12*$B$7+(1-$A$1066)*$D117/$B$12*$C$7)</x:f>
        <x:v>0</x:v>
      </x:c>
      <x:c r="BO117" s="34" t="n">
        <x:f>$B$11*(($A$1067)*$C117/$B$12*$B$7+(1-$A$1067)*$D117/$B$12*$C$7)</x:f>
        <x:v>0</x:v>
      </x:c>
      <x:c r="BP117" s="34" t="n">
        <x:f>$B$11*(($A$1068)*$C117/$B$12*$B$7+(1-$A$1068)*$D117/$B$12*$C$7)</x:f>
        <x:v>0</x:v>
      </x:c>
      <x:c r="BQ117" s="34" t="n">
        <x:f>$B$11*(($A$1069)*$C117/$B$12*$B$7+(1-$A$1069)*$D117/$B$12*$C$7)</x:f>
        <x:v>0</x:v>
      </x:c>
      <x:c r="BR117" s="34" t="n">
        <x:f>$B$11*(($A$1070)*$C117/$B$12*$B$7+(1-$A$1070)*$D117/$B$12*$C$7)</x:f>
        <x:v>0</x:v>
      </x:c>
      <x:c r="BS117" s="34" t="n">
        <x:f>$B$11*(($A$1071)*$C117/$B$12*$B$7+(1-$A$1071)*$D117/$B$12*$C$7)</x:f>
        <x:v>0</x:v>
      </x:c>
      <x:c r="BT117" s="34" t="n">
        <x:f>$B$11*(($A$1072)*$C117/$B$12*$B$7+(1-$A$1072)*$D117/$B$12*$C$7)</x:f>
        <x:v>0</x:v>
      </x:c>
      <x:c r="BU117" s="34" t="n">
        <x:f>$B$11*(($A$1073)*$C117/$B$12*$B$7+(1-$A$1073)*$D117/$B$12*$C$7)</x:f>
        <x:v>0</x:v>
      </x:c>
      <x:c r="BV117" s="34" t="n">
        <x:f>$B$11*(($A$1074)*$C117/$B$12*$B$7+(1-$A$1074)*$D117/$B$12*$C$7)</x:f>
        <x:v>0</x:v>
      </x:c>
      <x:c r="BW117" s="34" t="n">
        <x:f>$B$11*(($A$1075)*$C117/$B$12*$B$7+(1-$A$1075)*$D117/$B$12*$C$7)</x:f>
        <x:v>0</x:v>
      </x:c>
      <x:c r="BX117" s="34" t="n">
        <x:f>$B$11*(($A$1076)*$C117/$B$12*$B$7+(1-$A$1076)*$D117/$B$12*$C$7)</x:f>
        <x:v>0</x:v>
      </x:c>
      <x:c r="BY117" s="34" t="n">
        <x:f>$B$11*(($A$1077)*$C117/$B$12*$B$7+(1-$A$1077)*$D117/$B$12*$C$7)</x:f>
        <x:v>0</x:v>
      </x:c>
      <x:c r="BZ117" s="34" t="n">
        <x:f>$B$11*(($A$1078)*$C117/$B$12*$B$7+(1-$A$1078)*$D117/$B$12*$C$7)</x:f>
        <x:v>0</x:v>
      </x:c>
      <x:c r="CA117" s="34" t="n">
        <x:f>$B$11*(($A$1079)*$C117/$B$12*$B$7+(1-$A$1079)*$D117/$B$12*$C$7)</x:f>
        <x:v>0</x:v>
      </x:c>
      <x:c r="CB117" s="34" t="n">
        <x:f>$B$11*(($A$1080)*$C117/$B$12*$B$7+(1-$A$1080)*$D117/$B$12*$C$7)</x:f>
        <x:v>0</x:v>
      </x:c>
      <x:c r="CC117" s="34" t="n">
        <x:f>$B$11*(($A$1081)*$C117/$B$12*$B$7+(1-$A$1081)*$D117/$B$12*$C$7)</x:f>
        <x:v>0</x:v>
      </x:c>
    </x:row>
    <x:row r="118">
      <x:c r="A118" s="34" t="n">
        <x:v>94</x:v>
      </x:c>
      <x:c r="B118" s="39" t="n">
        <x:v>1.484645989194865</x:v>
      </x:c>
      <x:c r="C118" s="1" t="n">
        <x:f>SUM(AM118:AV118)</x:f>
        <x:v>0</x:v>
      </x:c>
      <x:c r="D118" s="1" t="n">
        <x:f>SUM(AW118:BF118)</x:f>
        <x:v>0</x:v>
      </x:c>
      <x:c r="E118" s="17" t="n">
        <x:f>(1-C118/$B$12)*$B$8-C118/$B$12*$B$7</x:f>
        <x:v>0.05</x:v>
      </x:c>
      <x:c r="F118" s="17" t="n">
        <x:f>(1-D118/$B$12)*$C$8-D118/$B$12*$C$7</x:f>
        <x:v>0.09</x:v>
      </x:c>
      <x:c r="G118" s="32" t="n">
        <x:f>$B$11*($B$10*C118/$B$12*$B$7+(1-$B$10)*D118/$B$12*$C$7)</x:f>
        <x:v>0</x:v>
      </x:c>
      <x:c r="H118" s="17" t="n">
        <x:f>$B$10*E118+(1-$B$10)*F118</x:f>
        <x:v>0.07</x:v>
      </x:c>
      <x:c r="I118" s="34"/>
      <x:c r="J118" s="34"/>
      <x:c r="K118" s="34"/>
      <x:c r="L118" s="34"/>
      <x:c r="M118" s="34"/>
      <x:c r="N118" s="34"/>
      <x:c r="O118" s="34"/>
      <x:c r="P118" s="34"/>
      <x:c r="Q118" s="34"/>
      <x:c r="R118" s="39" t="n">
        <x:v>-0.31509269993023376</x:v>
      </x:c>
      <x:c r="S118" s="39" t="n">
        <x:v>-1.223060813889088</x:v>
      </x:c>
      <x:c r="T118" s="39" t="n">
        <x:v>0.784210382173742</x:v>
      </x:c>
      <x:c r="U118" s="39" t="n">
        <x:v>-0.7707610447397526</x:v>
      </x:c>
      <x:c r="V118" s="39" t="n">
        <x:v>-0.0861259719382016</x:v>
      </x:c>
      <x:c r="W118" s="39" t="n">
        <x:v>-1.2695645446618968</x:v>
      </x:c>
      <x:c r="X118" s="39" t="n">
        <x:v>0.7807491205679256</x:v>
      </x:c>
      <x:c r="Y118" s="39" t="n">
        <x:v>-0.9527505116593696</x:v>
      </x:c>
      <x:c r="Z118" s="39" t="n">
        <x:v>0.10601484158103713</x:v>
      </x:c>
      <x:c r="AA118" s="39" t="n">
        <x:v>-0.9362701276262011</x:v>
      </x:c>
      <x:c r="AB118" s="39" t="n">
        <x:v>0.6833824737223553</x:v>
      </x:c>
      <x:c r="AC118" s="39" t="n">
        <x:v>0.3398834505349763</x:v>
      </x:c>
      <x:c r="AD118" s="39" t="n">
        <x:v>0.7277643264761537</x:v>
      </x:c>
      <x:c r="AE118" s="39" t="n">
        <x:v>0.2547135627867776</x:v>
      </x:c>
      <x:c r="AF118" s="39" t="n">
        <x:v>1.5780083370712386</x:v>
      </x:c>
      <x:c r="AG118" s="39" t="n">
        <x:v>-1.9918267634749447</x:v>
      </x:c>
      <x:c r="AH118" s="39" t="n">
        <x:v>0.4146144019894243</x:v>
      </x:c>
      <x:c r="AI118" s="39" t="n">
        <x:v>2.034170001502987</x:v>
      </x:c>
      <x:c r="AJ118" s="39" t="n">
        <x:v>0.7179258902878319</x:v>
      </x:c>
      <x:c r="AK118" s="39" t="n">
        <x:v>-0.5691955521909761</x:v>
      </x:c>
      <x:c r="AL118" s="34"/>
      <x:c r="AM118" s="34" t="n">
        <x:f>IF(SQRT($B$9)*$B118+SQRT(1-$B$9)*R118&lt;_xlfn.NORM.S.INV($B$6),1,0)</x:f>
        <x:v>0</x:v>
      </x:c>
      <x:c r="AN118" s="34" t="n">
        <x:f>IF(SQRT($B$9)*$B118+SQRT(1-$B$9)*S118&lt;_xlfn.NORM.S.INV($B$6),1,0)</x:f>
        <x:v>0</x:v>
      </x:c>
      <x:c r="AO118" s="34" t="n">
        <x:f>IF(SQRT($B$9)*$B118+SQRT(1-$B$9)*T118&lt;_xlfn.NORM.S.INV($B$6),1,0)</x:f>
        <x:v>0</x:v>
      </x:c>
      <x:c r="AP118" s="34" t="n">
        <x:f>IF(SQRT($B$9)*$B118+SQRT(1-$B$9)*U118&lt;_xlfn.NORM.S.INV($B$6),1,0)</x:f>
        <x:v>0</x:v>
      </x:c>
      <x:c r="AQ118" s="34" t="n">
        <x:f>IF(SQRT($B$9)*$B118+SQRT(1-$B$9)*V118&lt;_xlfn.NORM.S.INV($B$6),1,0)</x:f>
        <x:v>0</x:v>
      </x:c>
      <x:c r="AR118" s="34" t="n">
        <x:f>IF(SQRT($B$9)*$B118+SQRT(1-$B$9)*W118&lt;_xlfn.NORM.S.INV($B$6),1,0)</x:f>
        <x:v>0</x:v>
      </x:c>
      <x:c r="AS118" s="34" t="n">
        <x:f>IF(SQRT($B$9)*$B118+SQRT(1-$B$9)*X118&lt;_xlfn.NORM.S.INV($B$6),1,0)</x:f>
        <x:v>0</x:v>
      </x:c>
      <x:c r="AT118" s="34" t="n">
        <x:f>IF(SQRT($B$9)*$B118+SQRT(1-$B$9)*Y118&lt;_xlfn.NORM.S.INV($B$6),1,0)</x:f>
        <x:v>0</x:v>
      </x:c>
      <x:c r="AU118" s="34" t="n">
        <x:f>IF(SQRT($B$9)*$B118+SQRT(1-$B$9)*Z118&lt;_xlfn.NORM.S.INV($B$6),1,0)</x:f>
        <x:v>0</x:v>
      </x:c>
      <x:c r="AV118" s="34" t="n">
        <x:f>IF(SQRT($B$9)*$B118+SQRT(1-$B$9)*AA118&lt;_xlfn.NORM.S.INV($B$6),1,0)</x:f>
        <x:v>0</x:v>
      </x:c>
      <x:c r="AW118" s="34" t="n">
        <x:f>IF(SQRT($C$9)*$B118+SQRT(1-$C$9)*AB118&lt;_xlfn.NORM.S.INV($C$6),1,0)</x:f>
        <x:v>0</x:v>
      </x:c>
      <x:c r="AX118" s="34" t="n">
        <x:f>IF(SQRT($C$9)*$B118+SQRT(1-$C$9)*AC118&lt;_xlfn.NORM.S.INV($C$6),1,0)</x:f>
        <x:v>0</x:v>
      </x:c>
      <x:c r="AY118" s="34" t="n">
        <x:f>IF(SQRT($C$9)*$B118+SQRT(1-$C$9)*AD118&lt;_xlfn.NORM.S.INV($C$6),1,0)</x:f>
        <x:v>0</x:v>
      </x:c>
      <x:c r="AZ118" s="34" t="n">
        <x:f>IF(SQRT($C$9)*$B118+SQRT(1-$C$9)*AE118&lt;_xlfn.NORM.S.INV($C$6),1,0)</x:f>
        <x:v>0</x:v>
      </x:c>
      <x:c r="BA118" s="34" t="n">
        <x:f>IF(SQRT($C$9)*$B118+SQRT(1-$C$9)*AF118&lt;_xlfn.NORM.S.INV($C$6),1,0)</x:f>
        <x:v>0</x:v>
      </x:c>
      <x:c r="BB118" s="34" t="n">
        <x:f>IF(SQRT($C$9)*$B118+SQRT(1-$C$9)*AG118&lt;_xlfn.NORM.S.INV($C$6),1,0)</x:f>
        <x:v>0</x:v>
      </x:c>
      <x:c r="BC118" s="34" t="n">
        <x:f>IF(SQRT($C$9)*$B118+SQRT(1-$C$9)*AH118&lt;_xlfn.NORM.S.INV($C$6),1,0)</x:f>
        <x:v>0</x:v>
      </x:c>
      <x:c r="BD118" s="34" t="n">
        <x:f>IF(SQRT($C$9)*$B118+SQRT(1-$C$9)*AI118&lt;_xlfn.NORM.S.INV($C$6),1,0)</x:f>
        <x:v>0</x:v>
      </x:c>
      <x:c r="BE118" s="34" t="n">
        <x:f>IF(SQRT($C$9)*$B118+SQRT(1-$C$9)*AJ118&lt;_xlfn.NORM.S.INV($C$6),1,0)</x:f>
        <x:v>0</x:v>
      </x:c>
      <x:c r="BF118" s="34" t="n">
        <x:f>IF(SQRT($C$9)*$B118+SQRT(1-$C$9)*AK118&lt;_xlfn.NORM.S.INV($C$6),1,0)</x:f>
        <x:v>0</x:v>
      </x:c>
      <x:c r="BG118" s="34"/>
      <x:c r="BH118" s="34"/>
      <x:c r="BI118" s="34" t="n">
        <x:f>$B$11*(($A$1061)*$C118/$B$12*$B$7+(1-$A$1061)*$D118/$B$12*$C$7)</x:f>
        <x:v>0</x:v>
      </x:c>
      <x:c r="BJ118" s="34" t="n">
        <x:f>$B$11*(($A$1062)*$C118/$B$12*$B$7+(1-$A$1062)*$D118/$B$12*$C$7)</x:f>
        <x:v>0</x:v>
      </x:c>
      <x:c r="BK118" s="34" t="n">
        <x:f>$B$11*(($A$1063)*$C118/$B$12*$B$7+(1-$A$1063)*$D118/$B$12*$C$7)</x:f>
        <x:v>0</x:v>
      </x:c>
      <x:c r="BL118" s="34" t="n">
        <x:f>$B$11*(($A$1064)*$C118/$B$12*$B$7+(1-$A$1064)*$D118/$B$12*$C$7)</x:f>
        <x:v>0</x:v>
      </x:c>
      <x:c r="BM118" s="34" t="n">
        <x:f>$B$11*(($A$1065)*$C118/$B$12*$B$7+(1-$A$1065)*$D118/$B$12*$C$7)</x:f>
        <x:v>0</x:v>
      </x:c>
      <x:c r="BN118" s="34" t="n">
        <x:f>$B$11*(($A$1066)*$C118/$B$12*$B$7+(1-$A$1066)*$D118/$B$12*$C$7)</x:f>
        <x:v>0</x:v>
      </x:c>
      <x:c r="BO118" s="34" t="n">
        <x:f>$B$11*(($A$1067)*$C118/$B$12*$B$7+(1-$A$1067)*$D118/$B$12*$C$7)</x:f>
        <x:v>0</x:v>
      </x:c>
      <x:c r="BP118" s="34" t="n">
        <x:f>$B$11*(($A$1068)*$C118/$B$12*$B$7+(1-$A$1068)*$D118/$B$12*$C$7)</x:f>
        <x:v>0</x:v>
      </x:c>
      <x:c r="BQ118" s="34" t="n">
        <x:f>$B$11*(($A$1069)*$C118/$B$12*$B$7+(1-$A$1069)*$D118/$B$12*$C$7)</x:f>
        <x:v>0</x:v>
      </x:c>
      <x:c r="BR118" s="34" t="n">
        <x:f>$B$11*(($A$1070)*$C118/$B$12*$B$7+(1-$A$1070)*$D118/$B$12*$C$7)</x:f>
        <x:v>0</x:v>
      </x:c>
      <x:c r="BS118" s="34" t="n">
        <x:f>$B$11*(($A$1071)*$C118/$B$12*$B$7+(1-$A$1071)*$D118/$B$12*$C$7)</x:f>
        <x:v>0</x:v>
      </x:c>
      <x:c r="BT118" s="34" t="n">
        <x:f>$B$11*(($A$1072)*$C118/$B$12*$B$7+(1-$A$1072)*$D118/$B$12*$C$7)</x:f>
        <x:v>0</x:v>
      </x:c>
      <x:c r="BU118" s="34" t="n">
        <x:f>$B$11*(($A$1073)*$C118/$B$12*$B$7+(1-$A$1073)*$D118/$B$12*$C$7)</x:f>
        <x:v>0</x:v>
      </x:c>
      <x:c r="BV118" s="34" t="n">
        <x:f>$B$11*(($A$1074)*$C118/$B$12*$B$7+(1-$A$1074)*$D118/$B$12*$C$7)</x:f>
        <x:v>0</x:v>
      </x:c>
      <x:c r="BW118" s="34" t="n">
        <x:f>$B$11*(($A$1075)*$C118/$B$12*$B$7+(1-$A$1075)*$D118/$B$12*$C$7)</x:f>
        <x:v>0</x:v>
      </x:c>
      <x:c r="BX118" s="34" t="n">
        <x:f>$B$11*(($A$1076)*$C118/$B$12*$B$7+(1-$A$1076)*$D118/$B$12*$C$7)</x:f>
        <x:v>0</x:v>
      </x:c>
      <x:c r="BY118" s="34" t="n">
        <x:f>$B$11*(($A$1077)*$C118/$B$12*$B$7+(1-$A$1077)*$D118/$B$12*$C$7)</x:f>
        <x:v>0</x:v>
      </x:c>
      <x:c r="BZ118" s="34" t="n">
        <x:f>$B$11*(($A$1078)*$C118/$B$12*$B$7+(1-$A$1078)*$D118/$B$12*$C$7)</x:f>
        <x:v>0</x:v>
      </x:c>
      <x:c r="CA118" s="34" t="n">
        <x:f>$B$11*(($A$1079)*$C118/$B$12*$B$7+(1-$A$1079)*$D118/$B$12*$C$7)</x:f>
        <x:v>0</x:v>
      </x:c>
      <x:c r="CB118" s="34" t="n">
        <x:f>$B$11*(($A$1080)*$C118/$B$12*$B$7+(1-$A$1080)*$D118/$B$12*$C$7)</x:f>
        <x:v>0</x:v>
      </x:c>
      <x:c r="CC118" s="34" t="n">
        <x:f>$B$11*(($A$1081)*$C118/$B$12*$B$7+(1-$A$1081)*$D118/$B$12*$C$7)</x:f>
        <x:v>0</x:v>
      </x:c>
    </x:row>
    <x:row r="119">
      <x:c r="A119" s="34" t="n">
        <x:v>95</x:v>
      </x:c>
      <x:c r="B119" s="39" t="n">
        <x:v>0.8982247276961197</x:v>
      </x:c>
      <x:c r="C119" s="1" t="n">
        <x:f>SUM(AM119:AV119)</x:f>
        <x:v>0</x:v>
      </x:c>
      <x:c r="D119" s="1" t="n">
        <x:f>SUM(AW119:BF119)</x:f>
        <x:v>0</x:v>
      </x:c>
      <x:c r="E119" s="17" t="n">
        <x:f>(1-C119/$B$12)*$B$8-C119/$B$12*$B$7</x:f>
        <x:v>0.05</x:v>
      </x:c>
      <x:c r="F119" s="17" t="n">
        <x:f>(1-D119/$B$12)*$C$8-D119/$B$12*$C$7</x:f>
        <x:v>0.09</x:v>
      </x:c>
      <x:c r="G119" s="32" t="n">
        <x:f>$B$11*($B$10*C119/$B$12*$B$7+(1-$B$10)*D119/$B$12*$C$7)</x:f>
        <x:v>0</x:v>
      </x:c>
      <x:c r="H119" s="17" t="n">
        <x:f>$B$10*E119+(1-$B$10)*F119</x:f>
        <x:v>0.07</x:v>
      </x:c>
      <x:c r="I119" s="34"/>
      <x:c r="J119" s="34"/>
      <x:c r="K119" s="34"/>
      <x:c r="L119" s="34"/>
      <x:c r="M119" s="34"/>
      <x:c r="N119" s="34"/>
      <x:c r="O119" s="34"/>
      <x:c r="P119" s="34"/>
      <x:c r="Q119" s="34"/>
      <x:c r="R119" s="39" t="n">
        <x:v>0.7451659767307482</x:v>
      </x:c>
      <x:c r="S119" s="39" t="n">
        <x:v>-0.35186276179766285</x:v>
      </x:c>
      <x:c r="T119" s="39" t="n">
        <x:v>-1.465030710640093</x:v>
      </x:c>
      <x:c r="U119" s="39" t="n">
        <x:v>-0.5793242196885274</x:v>
      </x:c>
      <x:c r="V119" s="39" t="n">
        <x:v>-0.9789768855239381</x:v>
      </x:c>
      <x:c r="W119" s="39" t="n">
        <x:v>-0.09251006727499476</x:v>
      </x:c>
      <x:c r="X119" s="39" t="n">
        <x:v>-1.5004340709800774</x:v>
      </x:c>
      <x:c r="Y119" s="39" t="n">
        <x:v>0.9352684538079156</x:v>
      </x:c>
      <x:c r="Z119" s="39" t="n">
        <x:v>1.2075439582924863</x:v>
      </x:c>
      <x:c r="AA119" s="39" t="n">
        <x:v>-0.21607002471853004</x:v>
      </x:c>
      <x:c r="AB119" s="39" t="n">
        <x:v>3.0840190111116463</x:v>
      </x:c>
      <x:c r="AC119" s="39" t="n">
        <x:v>1.7082832009798423</x:v>
      </x:c>
      <x:c r="AD119" s="39" t="n">
        <x:v>-0.8127504169592557</x:v>
      </x:c>
      <x:c r="AE119" s="39" t="n">
        <x:v>-0.04821112298627234</x:v>
      </x:c>
      <x:c r="AF119" s="39" t="n">
        <x:v>1.4144310939716775</x:v>
      </x:c>
      <x:c r="AG119" s="39" t="n">
        <x:v>-1.8380318685423545</x:v>
      </x:c>
      <x:c r="AH119" s="39" t="n">
        <x:v>-1.5463953349076343</x:v>
      </x:c>
      <x:c r="AI119" s="39" t="n">
        <x:v>0.3461248765778747</x:v>
      </x:c>
      <x:c r="AJ119" s="39" t="n">
        <x:v>-0.5467533434919094</x:v>
      </x:c>
      <x:c r="AK119" s="39" t="n">
        <x:v>-0.2013318457044314</x:v>
      </x:c>
      <x:c r="AL119" s="34"/>
      <x:c r="AM119" s="34" t="n">
        <x:f>IF(SQRT($B$9)*$B119+SQRT(1-$B$9)*R119&lt;_xlfn.NORM.S.INV($B$6),1,0)</x:f>
        <x:v>0</x:v>
      </x:c>
      <x:c r="AN119" s="34" t="n">
        <x:f>IF(SQRT($B$9)*$B119+SQRT(1-$B$9)*S119&lt;_xlfn.NORM.S.INV($B$6),1,0)</x:f>
        <x:v>0</x:v>
      </x:c>
      <x:c r="AO119" s="34" t="n">
        <x:f>IF(SQRT($B$9)*$B119+SQRT(1-$B$9)*T119&lt;_xlfn.NORM.S.INV($B$6),1,0)</x:f>
        <x:v>0</x:v>
      </x:c>
      <x:c r="AP119" s="34" t="n">
        <x:f>IF(SQRT($B$9)*$B119+SQRT(1-$B$9)*U119&lt;_xlfn.NORM.S.INV($B$6),1,0)</x:f>
        <x:v>0</x:v>
      </x:c>
      <x:c r="AQ119" s="34" t="n">
        <x:f>IF(SQRT($B$9)*$B119+SQRT(1-$B$9)*V119&lt;_xlfn.NORM.S.INV($B$6),1,0)</x:f>
        <x:v>0</x:v>
      </x:c>
      <x:c r="AR119" s="34" t="n">
        <x:f>IF(SQRT($B$9)*$B119+SQRT(1-$B$9)*W119&lt;_xlfn.NORM.S.INV($B$6),1,0)</x:f>
        <x:v>0</x:v>
      </x:c>
      <x:c r="AS119" s="34" t="n">
        <x:f>IF(SQRT($B$9)*$B119+SQRT(1-$B$9)*X119&lt;_xlfn.NORM.S.INV($B$6),1,0)</x:f>
        <x:v>0</x:v>
      </x:c>
      <x:c r="AT119" s="34" t="n">
        <x:f>IF(SQRT($B$9)*$B119+SQRT(1-$B$9)*Y119&lt;_xlfn.NORM.S.INV($B$6),1,0)</x:f>
        <x:v>0</x:v>
      </x:c>
      <x:c r="AU119" s="34" t="n">
        <x:f>IF(SQRT($B$9)*$B119+SQRT(1-$B$9)*Z119&lt;_xlfn.NORM.S.INV($B$6),1,0)</x:f>
        <x:v>0</x:v>
      </x:c>
      <x:c r="AV119" s="34" t="n">
        <x:f>IF(SQRT($B$9)*$B119+SQRT(1-$B$9)*AA119&lt;_xlfn.NORM.S.INV($B$6),1,0)</x:f>
        <x:v>0</x:v>
      </x:c>
      <x:c r="AW119" s="34" t="n">
        <x:f>IF(SQRT($C$9)*$B119+SQRT(1-$C$9)*AB119&lt;_xlfn.NORM.S.INV($C$6),1,0)</x:f>
        <x:v>0</x:v>
      </x:c>
      <x:c r="AX119" s="34" t="n">
        <x:f>IF(SQRT($C$9)*$B119+SQRT(1-$C$9)*AC119&lt;_xlfn.NORM.S.INV($C$6),1,0)</x:f>
        <x:v>0</x:v>
      </x:c>
      <x:c r="AY119" s="34" t="n">
        <x:f>IF(SQRT($C$9)*$B119+SQRT(1-$C$9)*AD119&lt;_xlfn.NORM.S.INV($C$6),1,0)</x:f>
        <x:v>0</x:v>
      </x:c>
      <x:c r="AZ119" s="34" t="n">
        <x:f>IF(SQRT($C$9)*$B119+SQRT(1-$C$9)*AE119&lt;_xlfn.NORM.S.INV($C$6),1,0)</x:f>
        <x:v>0</x:v>
      </x:c>
      <x:c r="BA119" s="34" t="n">
        <x:f>IF(SQRT($C$9)*$B119+SQRT(1-$C$9)*AF119&lt;_xlfn.NORM.S.INV($C$6),1,0)</x:f>
        <x:v>0</x:v>
      </x:c>
      <x:c r="BB119" s="34" t="n">
        <x:f>IF(SQRT($C$9)*$B119+SQRT(1-$C$9)*AG119&lt;_xlfn.NORM.S.INV($C$6),1,0)</x:f>
        <x:v>0</x:v>
      </x:c>
      <x:c r="BC119" s="34" t="n">
        <x:f>IF(SQRT($C$9)*$B119+SQRT(1-$C$9)*AH119&lt;_xlfn.NORM.S.INV($C$6),1,0)</x:f>
        <x:v>0</x:v>
      </x:c>
      <x:c r="BD119" s="34" t="n">
        <x:f>IF(SQRT($C$9)*$B119+SQRT(1-$C$9)*AI119&lt;_xlfn.NORM.S.INV($C$6),1,0)</x:f>
        <x:v>0</x:v>
      </x:c>
      <x:c r="BE119" s="34" t="n">
        <x:f>IF(SQRT($C$9)*$B119+SQRT(1-$C$9)*AJ119&lt;_xlfn.NORM.S.INV($C$6),1,0)</x:f>
        <x:v>0</x:v>
      </x:c>
      <x:c r="BF119" s="34" t="n">
        <x:f>IF(SQRT($C$9)*$B119+SQRT(1-$C$9)*AK119&lt;_xlfn.NORM.S.INV($C$6),1,0)</x:f>
        <x:v>0</x:v>
      </x:c>
      <x:c r="BG119" s="34"/>
      <x:c r="BH119" s="34"/>
      <x:c r="BI119" s="34" t="n">
        <x:f>$B$11*(($A$1061)*$C119/$B$12*$B$7+(1-$A$1061)*$D119/$B$12*$C$7)</x:f>
        <x:v>0</x:v>
      </x:c>
      <x:c r="BJ119" s="34" t="n">
        <x:f>$B$11*(($A$1062)*$C119/$B$12*$B$7+(1-$A$1062)*$D119/$B$12*$C$7)</x:f>
        <x:v>0</x:v>
      </x:c>
      <x:c r="BK119" s="34" t="n">
        <x:f>$B$11*(($A$1063)*$C119/$B$12*$B$7+(1-$A$1063)*$D119/$B$12*$C$7)</x:f>
        <x:v>0</x:v>
      </x:c>
      <x:c r="BL119" s="34" t="n">
        <x:f>$B$11*(($A$1064)*$C119/$B$12*$B$7+(1-$A$1064)*$D119/$B$12*$C$7)</x:f>
        <x:v>0</x:v>
      </x:c>
      <x:c r="BM119" s="34" t="n">
        <x:f>$B$11*(($A$1065)*$C119/$B$12*$B$7+(1-$A$1065)*$D119/$B$12*$C$7)</x:f>
        <x:v>0</x:v>
      </x:c>
      <x:c r="BN119" s="34" t="n">
        <x:f>$B$11*(($A$1066)*$C119/$B$12*$B$7+(1-$A$1066)*$D119/$B$12*$C$7)</x:f>
        <x:v>0</x:v>
      </x:c>
      <x:c r="BO119" s="34" t="n">
        <x:f>$B$11*(($A$1067)*$C119/$B$12*$B$7+(1-$A$1067)*$D119/$B$12*$C$7)</x:f>
        <x:v>0</x:v>
      </x:c>
      <x:c r="BP119" s="34" t="n">
        <x:f>$B$11*(($A$1068)*$C119/$B$12*$B$7+(1-$A$1068)*$D119/$B$12*$C$7)</x:f>
        <x:v>0</x:v>
      </x:c>
      <x:c r="BQ119" s="34" t="n">
        <x:f>$B$11*(($A$1069)*$C119/$B$12*$B$7+(1-$A$1069)*$D119/$B$12*$C$7)</x:f>
        <x:v>0</x:v>
      </x:c>
      <x:c r="BR119" s="34" t="n">
        <x:f>$B$11*(($A$1070)*$C119/$B$12*$B$7+(1-$A$1070)*$D119/$B$12*$C$7)</x:f>
        <x:v>0</x:v>
      </x:c>
      <x:c r="BS119" s="34" t="n">
        <x:f>$B$11*(($A$1071)*$C119/$B$12*$B$7+(1-$A$1071)*$D119/$B$12*$C$7)</x:f>
        <x:v>0</x:v>
      </x:c>
      <x:c r="BT119" s="34" t="n">
        <x:f>$B$11*(($A$1072)*$C119/$B$12*$B$7+(1-$A$1072)*$D119/$B$12*$C$7)</x:f>
        <x:v>0</x:v>
      </x:c>
      <x:c r="BU119" s="34" t="n">
        <x:f>$B$11*(($A$1073)*$C119/$B$12*$B$7+(1-$A$1073)*$D119/$B$12*$C$7)</x:f>
        <x:v>0</x:v>
      </x:c>
      <x:c r="BV119" s="34" t="n">
        <x:f>$B$11*(($A$1074)*$C119/$B$12*$B$7+(1-$A$1074)*$D119/$B$12*$C$7)</x:f>
        <x:v>0</x:v>
      </x:c>
      <x:c r="BW119" s="34" t="n">
        <x:f>$B$11*(($A$1075)*$C119/$B$12*$B$7+(1-$A$1075)*$D119/$B$12*$C$7)</x:f>
        <x:v>0</x:v>
      </x:c>
      <x:c r="BX119" s="34" t="n">
        <x:f>$B$11*(($A$1076)*$C119/$B$12*$B$7+(1-$A$1076)*$D119/$B$12*$C$7)</x:f>
        <x:v>0</x:v>
      </x:c>
      <x:c r="BY119" s="34" t="n">
        <x:f>$B$11*(($A$1077)*$C119/$B$12*$B$7+(1-$A$1077)*$D119/$B$12*$C$7)</x:f>
        <x:v>0</x:v>
      </x:c>
      <x:c r="BZ119" s="34" t="n">
        <x:f>$B$11*(($A$1078)*$C119/$B$12*$B$7+(1-$A$1078)*$D119/$B$12*$C$7)</x:f>
        <x:v>0</x:v>
      </x:c>
      <x:c r="CA119" s="34" t="n">
        <x:f>$B$11*(($A$1079)*$C119/$B$12*$B$7+(1-$A$1079)*$D119/$B$12*$C$7)</x:f>
        <x:v>0</x:v>
      </x:c>
      <x:c r="CB119" s="34" t="n">
        <x:f>$B$11*(($A$1080)*$C119/$B$12*$B$7+(1-$A$1080)*$D119/$B$12*$C$7)</x:f>
        <x:v>0</x:v>
      </x:c>
      <x:c r="CC119" s="34" t="n">
        <x:f>$B$11*(($A$1081)*$C119/$B$12*$B$7+(1-$A$1081)*$D119/$B$12*$C$7)</x:f>
        <x:v>0</x:v>
      </x:c>
    </x:row>
    <x:row r="120">
      <x:c r="A120" s="34" t="n">
        <x:v>96</x:v>
      </x:c>
      <x:c r="B120" s="39" t="n">
        <x:v>-0.7575944679762789</x:v>
      </x:c>
      <x:c r="C120" s="1" t="n">
        <x:f>SUM(AM120:AV120)</x:f>
        <x:v>1</x:v>
      </x:c>
      <x:c r="D120" s="1" t="n">
        <x:f>SUM(AW120:BF120)</x:f>
        <x:v>2</x:v>
      </x:c>
      <x:c r="E120" s="17" t="n">
        <x:f>(1-C120/$B$12)*$B$8-C120/$B$12*$B$7</x:f>
        <x:v>0.0049999999999999975</x:v>
      </x:c>
      <x:c r="F120" s="17" t="n">
        <x:f>(1-D120/$B$12)*$C$8-D120/$B$12*$C$7</x:f>
        <x:v>-0.048</x:v>
      </x:c>
      <x:c r="G120" s="32" t="n">
        <x:f>$B$11*($B$10*C120/$B$12*$B$7+(1-$B$10)*D120/$B$12*$C$7)</x:f>
        <x:v>800</x:v>
      </x:c>
      <x:c r="H120" s="17" t="n">
        <x:f>$B$10*E120+(1-$B$10)*F120</x:f>
        <x:v>-0.021500000000000002</x:v>
      </x:c>
      <x:c r="I120" s="34"/>
      <x:c r="J120" s="34"/>
      <x:c r="K120" s="34"/>
      <x:c r="L120" s="34"/>
      <x:c r="M120" s="34"/>
      <x:c r="N120" s="34"/>
      <x:c r="O120" s="34"/>
      <x:c r="P120" s="34"/>
      <x:c r="Q120" s="34"/>
      <x:c r="R120" s="39" t="n">
        <x:v>0.4820034722694699</x:v>
      </x:c>
      <x:c r="S120" s="39" t="n">
        <x:v>-2.0443769890950967</x:v>
      </x:c>
      <x:c r="T120" s="39" t="n">
        <x:v>1.4571555782601078</x:v>
      </x:c>
      <x:c r="U120" s="39" t="n">
        <x:v>-0.12358419957478506</x:v>
      </x:c>
      <x:c r="V120" s="39" t="n">
        <x:v>-2.2413699074396667</x:v>
      </x:c>
      <x:c r="W120" s="39" t="n">
        <x:v>0.560896442391463</x:v>
      </x:c>
      <x:c r="X120" s="39" t="n">
        <x:v>-1.0056727790616957</x:v>
      </x:c>
      <x:c r="Y120" s="39" t="n">
        <x:v>-0.5659386134539593</x:v>
      </x:c>
      <x:c r="Z120" s="39" t="n">
        <x:v>-0.26309697358506756</x:v>
      </x:c>
      <x:c r="AA120" s="39" t="n">
        <x:v>0.5448962752939687</x:v>
      </x:c>
      <x:c r="AB120" s="39" t="n">
        <x:v>-1.4831282534745602</x:v>
      </x:c>
      <x:c r="AC120" s="39" t="n">
        <x:v>-0.0647344774615162</x:v>
      </x:c>
      <x:c r="AD120" s="39" t="n">
        <x:v>-2.465382101517772</x:v>
      </x:c>
      <x:c r="AE120" s="39" t="n">
        <x:v>1.7209724526658507</x:v>
      </x:c>
      <x:c r="AF120" s="39" t="n">
        <x:v>-0.8444253903392173</x:v>
      </x:c>
      <x:c r="AG120" s="39" t="n">
        <x:v>-0.33873404227258685</x:v>
      </x:c>
      <x:c r="AH120" s="39" t="n">
        <x:v>-0.503509786587881</x:v>
      </x:c>
      <x:c r="AI120" s="39" t="n">
        <x:v>-0.04194385029459455</x:v>
      </x:c>
      <x:c r="AJ120" s="39" t="n">
        <x:v>2.0804738959035345</x:v>
      </x:c>
      <x:c r="AK120" s="39" t="n">
        <x:v>-0.3136462132684767</x:v>
      </x:c>
      <x:c r="AL120" s="34"/>
      <x:c r="AM120" s="34" t="n">
        <x:f>IF(SQRT($B$9)*$B120+SQRT(1-$B$9)*R120&lt;_xlfn.NORM.S.INV($B$6),1,0)</x:f>
        <x:v>0</x:v>
      </x:c>
      <x:c r="AN120" s="34" t="n">
        <x:f>IF(SQRT($B$9)*$B120+SQRT(1-$B$9)*S120&lt;_xlfn.NORM.S.INV($B$6),1,0)</x:f>
        <x:v>0</x:v>
      </x:c>
      <x:c r="AO120" s="34" t="n">
        <x:f>IF(SQRT($B$9)*$B120+SQRT(1-$B$9)*T120&lt;_xlfn.NORM.S.INV($B$6),1,0)</x:f>
        <x:v>0</x:v>
      </x:c>
      <x:c r="AP120" s="34" t="n">
        <x:f>IF(SQRT($B$9)*$B120+SQRT(1-$B$9)*U120&lt;_xlfn.NORM.S.INV($B$6),1,0)</x:f>
        <x:v>0</x:v>
      </x:c>
      <x:c r="AQ120" s="34" t="n">
        <x:f>IF(SQRT($B$9)*$B120+SQRT(1-$B$9)*V120&lt;_xlfn.NORM.S.INV($B$6),1,0)</x:f>
        <x:v>1</x:v>
      </x:c>
      <x:c r="AR120" s="34" t="n">
        <x:f>IF(SQRT($B$9)*$B120+SQRT(1-$B$9)*W120&lt;_xlfn.NORM.S.INV($B$6),1,0)</x:f>
        <x:v>0</x:v>
      </x:c>
      <x:c r="AS120" s="34" t="n">
        <x:f>IF(SQRT($B$9)*$B120+SQRT(1-$B$9)*X120&lt;_xlfn.NORM.S.INV($B$6),1,0)</x:f>
        <x:v>0</x:v>
      </x:c>
      <x:c r="AT120" s="34" t="n">
        <x:f>IF(SQRT($B$9)*$B120+SQRT(1-$B$9)*Y120&lt;_xlfn.NORM.S.INV($B$6),1,0)</x:f>
        <x:v>0</x:v>
      </x:c>
      <x:c r="AU120" s="34" t="n">
        <x:f>IF(SQRT($B$9)*$B120+SQRT(1-$B$9)*Z120&lt;_xlfn.NORM.S.INV($B$6),1,0)</x:f>
        <x:v>0</x:v>
      </x:c>
      <x:c r="AV120" s="34" t="n">
        <x:f>IF(SQRT($B$9)*$B120+SQRT(1-$B$9)*AA120&lt;_xlfn.NORM.S.INV($B$6),1,0)</x:f>
        <x:v>0</x:v>
      </x:c>
      <x:c r="AW120" s="34" t="n">
        <x:f>IF(SQRT($C$9)*$B120+SQRT(1-$C$9)*AB120&lt;_xlfn.NORM.S.INV($C$6),1,0)</x:f>
        <x:v>1</x:v>
      </x:c>
      <x:c r="AX120" s="34" t="n">
        <x:f>IF(SQRT($C$9)*$B120+SQRT(1-$C$9)*AC120&lt;_xlfn.NORM.S.INV($C$6),1,0)</x:f>
        <x:v>0</x:v>
      </x:c>
      <x:c r="AY120" s="34" t="n">
        <x:f>IF(SQRT($C$9)*$B120+SQRT(1-$C$9)*AD120&lt;_xlfn.NORM.S.INV($C$6),1,0)</x:f>
        <x:v>1</x:v>
      </x:c>
      <x:c r="AZ120" s="34" t="n">
        <x:f>IF(SQRT($C$9)*$B120+SQRT(1-$C$9)*AE120&lt;_xlfn.NORM.S.INV($C$6),1,0)</x:f>
        <x:v>0</x:v>
      </x:c>
      <x:c r="BA120" s="34" t="n">
        <x:f>IF(SQRT($C$9)*$B120+SQRT(1-$C$9)*AF120&lt;_xlfn.NORM.S.INV($C$6),1,0)</x:f>
        <x:v>0</x:v>
      </x:c>
      <x:c r="BB120" s="34" t="n">
        <x:f>IF(SQRT($C$9)*$B120+SQRT(1-$C$9)*AG120&lt;_xlfn.NORM.S.INV($C$6),1,0)</x:f>
        <x:v>0</x:v>
      </x:c>
      <x:c r="BC120" s="34" t="n">
        <x:f>IF(SQRT($C$9)*$B120+SQRT(1-$C$9)*AH120&lt;_xlfn.NORM.S.INV($C$6),1,0)</x:f>
        <x:v>0</x:v>
      </x:c>
      <x:c r="BD120" s="34" t="n">
        <x:f>IF(SQRT($C$9)*$B120+SQRT(1-$C$9)*AI120&lt;_xlfn.NORM.S.INV($C$6),1,0)</x:f>
        <x:v>0</x:v>
      </x:c>
      <x:c r="BE120" s="34" t="n">
        <x:f>IF(SQRT($C$9)*$B120+SQRT(1-$C$9)*AJ120&lt;_xlfn.NORM.S.INV($C$6),1,0)</x:f>
        <x:v>0</x:v>
      </x:c>
      <x:c r="BF120" s="34" t="n">
        <x:f>IF(SQRT($C$9)*$B120+SQRT(1-$C$9)*AK120&lt;_xlfn.NORM.S.INV($C$6),1,0)</x:f>
        <x:v>0</x:v>
      </x:c>
      <x:c r="BG120" s="34"/>
      <x:c r="BH120" s="34"/>
      <x:c r="BI120" s="34" t="n">
        <x:f>$B$11*(($A$1061)*$C120/$B$12*$B$7+(1-$A$1061)*$D120/$B$12*$C$7)</x:f>
        <x:v>1200</x:v>
      </x:c>
      <x:c r="BJ120" s="34" t="n">
        <x:f>$B$11*(($A$1062)*$C120/$B$12*$B$7+(1-$A$1062)*$D120/$B$12*$C$7)</x:f>
        <x:v>1160</x:v>
      </x:c>
      <x:c r="BK120" s="34" t="n">
        <x:f>$B$11*(($A$1063)*$C120/$B$12*$B$7+(1-$A$1063)*$D120/$B$12*$C$7)</x:f>
        <x:v>1120</x:v>
      </x:c>
      <x:c r="BL120" s="34" t="n">
        <x:f>$B$11*(($A$1064)*$C120/$B$12*$B$7+(1-$A$1064)*$D120/$B$12*$C$7)</x:f>
        <x:v>1080</x:v>
      </x:c>
      <x:c r="BM120" s="34" t="n">
        <x:f>$B$11*(($A$1065)*$C120/$B$12*$B$7+(1-$A$1065)*$D120/$B$12*$C$7)</x:f>
        <x:v>1040</x:v>
      </x:c>
      <x:c r="BN120" s="34" t="n">
        <x:f>$B$11*(($A$1066)*$C120/$B$12*$B$7+(1-$A$1066)*$D120/$B$12*$C$7)</x:f>
        <x:v>1000</x:v>
      </x:c>
      <x:c r="BO120" s="34" t="n">
        <x:f>$B$11*(($A$1067)*$C120/$B$12*$B$7+(1-$A$1067)*$D120/$B$12*$C$7)</x:f>
        <x:v>959.9999999999999</x:v>
      </x:c>
      <x:c r="BP120" s="34" t="n">
        <x:f>$B$11*(($A$1068)*$C120/$B$12*$B$7+(1-$A$1068)*$D120/$B$12*$C$7)</x:f>
        <x:v>920</x:v>
      </x:c>
      <x:c r="BQ120" s="34" t="n">
        <x:f>$B$11*(($A$1069)*$C120/$B$12*$B$7+(1-$A$1069)*$D120/$B$12*$C$7)</x:f>
        <x:v>880</x:v>
      </x:c>
      <x:c r="BR120" s="34" t="n">
        <x:f>$B$11*(($A$1070)*$C120/$B$12*$B$7+(1-$A$1070)*$D120/$B$12*$C$7)</x:f>
        <x:v>840</x:v>
      </x:c>
      <x:c r="BS120" s="34" t="n">
        <x:f>$B$11*(($A$1071)*$C120/$B$12*$B$7+(1-$A$1071)*$D120/$B$12*$C$7)</x:f>
        <x:v>800</x:v>
      </x:c>
      <x:c r="BT120" s="34" t="n">
        <x:f>$B$11*(($A$1072)*$C120/$B$12*$B$7+(1-$A$1072)*$D120/$B$12*$C$7)</x:f>
        <x:v>760.0000000000001</x:v>
      </x:c>
      <x:c r="BU120" s="34" t="n">
        <x:f>$B$11*(($A$1073)*$C120/$B$12*$B$7+(1-$A$1073)*$D120/$B$12*$C$7)</x:f>
        <x:v>720.0000000000001</x:v>
      </x:c>
      <x:c r="BV120" s="34" t="n">
        <x:f>$B$11*(($A$1074)*$C120/$B$12*$B$7+(1-$A$1074)*$D120/$B$12*$C$7)</x:f>
        <x:v>680</x:v>
      </x:c>
      <x:c r="BW120" s="34" t="n">
        <x:f>$B$11*(($A$1075)*$C120/$B$12*$B$7+(1-$A$1075)*$D120/$B$12*$C$7)</x:f>
        <x:v>640</x:v>
      </x:c>
      <x:c r="BX120" s="34" t="n">
        <x:f>$B$11*(($A$1076)*$C120/$B$12*$B$7+(1-$A$1076)*$D120/$B$12*$C$7)</x:f>
        <x:v>600</x:v>
      </x:c>
      <x:c r="BY120" s="34" t="n">
        <x:f>$B$11*(($A$1077)*$C120/$B$12*$B$7+(1-$A$1077)*$D120/$B$12*$C$7)</x:f>
        <x:v>559.9999999999999</x:v>
      </x:c>
      <x:c r="BZ120" s="34" t="n">
        <x:f>$B$11*(($A$1078)*$C120/$B$12*$B$7+(1-$A$1078)*$D120/$B$12*$C$7)</x:f>
        <x:v>520</x:v>
      </x:c>
      <x:c r="CA120" s="34" t="n">
        <x:f>$B$11*(($A$1079)*$C120/$B$12*$B$7+(1-$A$1079)*$D120/$B$12*$C$7)</x:f>
        <x:v>479.99999999999994</x:v>
      </x:c>
      <x:c r="CB120" s="34" t="n">
        <x:f>$B$11*(($A$1080)*$C120/$B$12*$B$7+(1-$A$1080)*$D120/$B$12*$C$7)</x:f>
        <x:v>440.0000000000001</x:v>
      </x:c>
      <x:c r="CC120" s="34" t="n">
        <x:f>$B$11*(($A$1081)*$C120/$B$12*$B$7+(1-$A$1081)*$D120/$B$12*$C$7)</x:f>
        <x:v>400.00000000000006</x:v>
      </x:c>
    </x:row>
    <x:row r="121">
      <x:c r="A121" s="34" t="n">
        <x:v>97</x:v>
      </x:c>
      <x:c r="B121" s="39" t="n">
        <x:v>-0.24943649084835073</x:v>
      </x:c>
      <x:c r="C121" s="1" t="n">
        <x:f>SUM(AM121:AV121)</x:f>
        <x:v>0</x:v>
      </x:c>
      <x:c r="D121" s="1" t="n">
        <x:f>SUM(AW121:BF121)</x:f>
        <x:v>0</x:v>
      </x:c>
      <x:c r="E121" s="17" t="n">
        <x:f>(1-C121/$B$12)*$B$8-C121/$B$12*$B$7</x:f>
        <x:v>0.05</x:v>
      </x:c>
      <x:c r="F121" s="17" t="n">
        <x:f>(1-D121/$B$12)*$C$8-D121/$B$12*$C$7</x:f>
        <x:v>0.09</x:v>
      </x:c>
      <x:c r="G121" s="32" t="n">
        <x:f>$B$11*($B$10*C121/$B$12*$B$7+(1-$B$10)*D121/$B$12*$C$7)</x:f>
        <x:v>0</x:v>
      </x:c>
      <x:c r="H121" s="17" t="n">
        <x:f>$B$10*E121+(1-$B$10)*F121</x:f>
        <x:v>0.07</x:v>
      </x:c>
      <x:c r="I121" s="34"/>
      <x:c r="J121" s="34"/>
      <x:c r="K121" s="34"/>
      <x:c r="L121" s="34"/>
      <x:c r="M121" s="34"/>
      <x:c r="N121" s="34"/>
      <x:c r="O121" s="34"/>
      <x:c r="P121" s="34"/>
      <x:c r="Q121" s="34"/>
      <x:c r="R121" s="39" t="n">
        <x:v>-1.7513214152487995</x:v>
      </x:c>
      <x:c r="S121" s="39" t="n">
        <x:v>0.49153690495065094</x:v>
      </x:c>
      <x:c r="T121" s="39" t="n">
        <x:v>1.4474070094758276</x:v>
      </x:c>
      <x:c r="U121" s="39" t="n">
        <x:v>0.10312767200715209</x:v>
      </x:c>
      <x:c r="V121" s="39" t="n">
        <x:v>-1.6766830165086448</x:v>
      </x:c>
      <x:c r="W121" s="39" t="n">
        <x:v>-1.939897442928969</x:v>
      </x:c>
      <x:c r="X121" s="39" t="n">
        <x:v>-1.5676975615148077</x:v>
      </x:c>
      <x:c r="Y121" s="39" t="n">
        <x:v>2.169248690085706</x:v>
      </x:c>
      <x:c r="Z121" s="39" t="n">
        <x:v>-0.7614062934837118</x:v>
      </x:c>
      <x:c r="AA121" s="39" t="n">
        <x:v>-0.4199807379058176</x:v>
      </x:c>
      <x:c r="AB121" s="39" t="n">
        <x:v>1.0370816706741524</x:v>
      </x:c>
      <x:c r="AC121" s="39" t="n">
        <x:v>1.550871157379688</x:v>
      </x:c>
      <x:c r="AD121" s="39" t="n">
        <x:v>0.6440582635398742</x:v>
      </x:c>
      <x:c r="AE121" s="39" t="n">
        <x:v>0.5967751559180904</x:v>
      </x:c>
      <x:c r="AF121" s="39" t="n">
        <x:v>0.44102846306945953</x:v>
      </x:c>
      <x:c r="AG121" s="39" t="n">
        <x:v>-1.2597010862582412</x:v>
      </x:c>
      <x:c r="AH121" s="39" t="n">
        <x:v>-1.5519805907934001</x:v>
      </x:c>
      <x:c r="AI121" s="39" t="n">
        <x:v>1.20591779615325</x:v>
      </x:c>
      <x:c r="AJ121" s="39" t="n">
        <x:v>0.36877495496064316</x:v>
      </x:c>
      <x:c r="AK121" s="39" t="n">
        <x:v>0.6259054787662196</x:v>
      </x:c>
      <x:c r="AL121" s="34"/>
      <x:c r="AM121" s="34" t="n">
        <x:f>IF(SQRT($B$9)*$B121+SQRT(1-$B$9)*R121&lt;_xlfn.NORM.S.INV($B$6),1,0)</x:f>
        <x:v>0</x:v>
      </x:c>
      <x:c r="AN121" s="34" t="n">
        <x:f>IF(SQRT($B$9)*$B121+SQRT(1-$B$9)*S121&lt;_xlfn.NORM.S.INV($B$6),1,0)</x:f>
        <x:v>0</x:v>
      </x:c>
      <x:c r="AO121" s="34" t="n">
        <x:f>IF(SQRT($B$9)*$B121+SQRT(1-$B$9)*T121&lt;_xlfn.NORM.S.INV($B$6),1,0)</x:f>
        <x:v>0</x:v>
      </x:c>
      <x:c r="AP121" s="34" t="n">
        <x:f>IF(SQRT($B$9)*$B121+SQRT(1-$B$9)*U121&lt;_xlfn.NORM.S.INV($B$6),1,0)</x:f>
        <x:v>0</x:v>
      </x:c>
      <x:c r="AQ121" s="34" t="n">
        <x:f>IF(SQRT($B$9)*$B121+SQRT(1-$B$9)*V121&lt;_xlfn.NORM.S.INV($B$6),1,0)</x:f>
        <x:v>0</x:v>
      </x:c>
      <x:c r="AR121" s="34" t="n">
        <x:f>IF(SQRT($B$9)*$B121+SQRT(1-$B$9)*W121&lt;_xlfn.NORM.S.INV($B$6),1,0)</x:f>
        <x:v>0</x:v>
      </x:c>
      <x:c r="AS121" s="34" t="n">
        <x:f>IF(SQRT($B$9)*$B121+SQRT(1-$B$9)*X121&lt;_xlfn.NORM.S.INV($B$6),1,0)</x:f>
        <x:v>0</x:v>
      </x:c>
      <x:c r="AT121" s="34" t="n">
        <x:f>IF(SQRT($B$9)*$B121+SQRT(1-$B$9)*Y121&lt;_xlfn.NORM.S.INV($B$6),1,0)</x:f>
        <x:v>0</x:v>
      </x:c>
      <x:c r="AU121" s="34" t="n">
        <x:f>IF(SQRT($B$9)*$B121+SQRT(1-$B$9)*Z121&lt;_xlfn.NORM.S.INV($B$6),1,0)</x:f>
        <x:v>0</x:v>
      </x:c>
      <x:c r="AV121" s="34" t="n">
        <x:f>IF(SQRT($B$9)*$B121+SQRT(1-$B$9)*AA121&lt;_xlfn.NORM.S.INV($B$6),1,0)</x:f>
        <x:v>0</x:v>
      </x:c>
      <x:c r="AW121" s="34" t="n">
        <x:f>IF(SQRT($C$9)*$B121+SQRT(1-$C$9)*AB121&lt;_xlfn.NORM.S.INV($C$6),1,0)</x:f>
        <x:v>0</x:v>
      </x:c>
      <x:c r="AX121" s="34" t="n">
        <x:f>IF(SQRT($C$9)*$B121+SQRT(1-$C$9)*AC121&lt;_xlfn.NORM.S.INV($C$6),1,0)</x:f>
        <x:v>0</x:v>
      </x:c>
      <x:c r="AY121" s="34" t="n">
        <x:f>IF(SQRT($C$9)*$B121+SQRT(1-$C$9)*AD121&lt;_xlfn.NORM.S.INV($C$6),1,0)</x:f>
        <x:v>0</x:v>
      </x:c>
      <x:c r="AZ121" s="34" t="n">
        <x:f>IF(SQRT($C$9)*$B121+SQRT(1-$C$9)*AE121&lt;_xlfn.NORM.S.INV($C$6),1,0)</x:f>
        <x:v>0</x:v>
      </x:c>
      <x:c r="BA121" s="34" t="n">
        <x:f>IF(SQRT($C$9)*$B121+SQRT(1-$C$9)*AF121&lt;_xlfn.NORM.S.INV($C$6),1,0)</x:f>
        <x:v>0</x:v>
      </x:c>
      <x:c r="BB121" s="34" t="n">
        <x:f>IF(SQRT($C$9)*$B121+SQRT(1-$C$9)*AG121&lt;_xlfn.NORM.S.INV($C$6),1,0)</x:f>
        <x:v>0</x:v>
      </x:c>
      <x:c r="BC121" s="34" t="n">
        <x:f>IF(SQRT($C$9)*$B121+SQRT(1-$C$9)*AH121&lt;_xlfn.NORM.S.INV($C$6),1,0)</x:f>
        <x:v>0</x:v>
      </x:c>
      <x:c r="BD121" s="34" t="n">
        <x:f>IF(SQRT($C$9)*$B121+SQRT(1-$C$9)*AI121&lt;_xlfn.NORM.S.INV($C$6),1,0)</x:f>
        <x:v>0</x:v>
      </x:c>
      <x:c r="BE121" s="34" t="n">
        <x:f>IF(SQRT($C$9)*$B121+SQRT(1-$C$9)*AJ121&lt;_xlfn.NORM.S.INV($C$6),1,0)</x:f>
        <x:v>0</x:v>
      </x:c>
      <x:c r="BF121" s="34" t="n">
        <x:f>IF(SQRT($C$9)*$B121+SQRT(1-$C$9)*AK121&lt;_xlfn.NORM.S.INV($C$6),1,0)</x:f>
        <x:v>0</x:v>
      </x:c>
      <x:c r="BG121" s="34"/>
      <x:c r="BH121" s="34"/>
      <x:c r="BI121" s="34" t="n">
        <x:f>$B$11*(($A$1061)*$C121/$B$12*$B$7+(1-$A$1061)*$D121/$B$12*$C$7)</x:f>
        <x:v>0</x:v>
      </x:c>
      <x:c r="BJ121" s="34" t="n">
        <x:f>$B$11*(($A$1062)*$C121/$B$12*$B$7+(1-$A$1062)*$D121/$B$12*$C$7)</x:f>
        <x:v>0</x:v>
      </x:c>
      <x:c r="BK121" s="34" t="n">
        <x:f>$B$11*(($A$1063)*$C121/$B$12*$B$7+(1-$A$1063)*$D121/$B$12*$C$7)</x:f>
        <x:v>0</x:v>
      </x:c>
      <x:c r="BL121" s="34" t="n">
        <x:f>$B$11*(($A$1064)*$C121/$B$12*$B$7+(1-$A$1064)*$D121/$B$12*$C$7)</x:f>
        <x:v>0</x:v>
      </x:c>
      <x:c r="BM121" s="34" t="n">
        <x:f>$B$11*(($A$1065)*$C121/$B$12*$B$7+(1-$A$1065)*$D121/$B$12*$C$7)</x:f>
        <x:v>0</x:v>
      </x:c>
      <x:c r="BN121" s="34" t="n">
        <x:f>$B$11*(($A$1066)*$C121/$B$12*$B$7+(1-$A$1066)*$D121/$B$12*$C$7)</x:f>
        <x:v>0</x:v>
      </x:c>
      <x:c r="BO121" s="34" t="n">
        <x:f>$B$11*(($A$1067)*$C121/$B$12*$B$7+(1-$A$1067)*$D121/$B$12*$C$7)</x:f>
        <x:v>0</x:v>
      </x:c>
      <x:c r="BP121" s="34" t="n">
        <x:f>$B$11*(($A$1068)*$C121/$B$12*$B$7+(1-$A$1068)*$D121/$B$12*$C$7)</x:f>
        <x:v>0</x:v>
      </x:c>
      <x:c r="BQ121" s="34" t="n">
        <x:f>$B$11*(($A$1069)*$C121/$B$12*$B$7+(1-$A$1069)*$D121/$B$12*$C$7)</x:f>
        <x:v>0</x:v>
      </x:c>
      <x:c r="BR121" s="34" t="n">
        <x:f>$B$11*(($A$1070)*$C121/$B$12*$B$7+(1-$A$1070)*$D121/$B$12*$C$7)</x:f>
        <x:v>0</x:v>
      </x:c>
      <x:c r="BS121" s="34" t="n">
        <x:f>$B$11*(($A$1071)*$C121/$B$12*$B$7+(1-$A$1071)*$D121/$B$12*$C$7)</x:f>
        <x:v>0</x:v>
      </x:c>
      <x:c r="BT121" s="34" t="n">
        <x:f>$B$11*(($A$1072)*$C121/$B$12*$B$7+(1-$A$1072)*$D121/$B$12*$C$7)</x:f>
        <x:v>0</x:v>
      </x:c>
      <x:c r="BU121" s="34" t="n">
        <x:f>$B$11*(($A$1073)*$C121/$B$12*$B$7+(1-$A$1073)*$D121/$B$12*$C$7)</x:f>
        <x:v>0</x:v>
      </x:c>
      <x:c r="BV121" s="34" t="n">
        <x:f>$B$11*(($A$1074)*$C121/$B$12*$B$7+(1-$A$1074)*$D121/$B$12*$C$7)</x:f>
        <x:v>0</x:v>
      </x:c>
      <x:c r="BW121" s="34" t="n">
        <x:f>$B$11*(($A$1075)*$C121/$B$12*$B$7+(1-$A$1075)*$D121/$B$12*$C$7)</x:f>
        <x:v>0</x:v>
      </x:c>
      <x:c r="BX121" s="34" t="n">
        <x:f>$B$11*(($A$1076)*$C121/$B$12*$B$7+(1-$A$1076)*$D121/$B$12*$C$7)</x:f>
        <x:v>0</x:v>
      </x:c>
      <x:c r="BY121" s="34" t="n">
        <x:f>$B$11*(($A$1077)*$C121/$B$12*$B$7+(1-$A$1077)*$D121/$B$12*$C$7)</x:f>
        <x:v>0</x:v>
      </x:c>
      <x:c r="BZ121" s="34" t="n">
        <x:f>$B$11*(($A$1078)*$C121/$B$12*$B$7+(1-$A$1078)*$D121/$B$12*$C$7)</x:f>
        <x:v>0</x:v>
      </x:c>
      <x:c r="CA121" s="34" t="n">
        <x:f>$B$11*(($A$1079)*$C121/$B$12*$B$7+(1-$A$1079)*$D121/$B$12*$C$7)</x:f>
        <x:v>0</x:v>
      </x:c>
      <x:c r="CB121" s="34" t="n">
        <x:f>$B$11*(($A$1080)*$C121/$B$12*$B$7+(1-$A$1080)*$D121/$B$12*$C$7)</x:f>
        <x:v>0</x:v>
      </x:c>
      <x:c r="CC121" s="34" t="n">
        <x:f>$B$11*(($A$1081)*$C121/$B$12*$B$7+(1-$A$1081)*$D121/$B$12*$C$7)</x:f>
        <x:v>0</x:v>
      </x:c>
    </x:row>
    <x:row r="122">
      <x:c r="A122" s="34" t="n">
        <x:v>98</x:v>
      </x:c>
      <x:c r="B122" s="39" t="n">
        <x:v>1.4739372867844025</x:v>
      </x:c>
      <x:c r="C122" s="1" t="n">
        <x:f>SUM(AM122:AV122)</x:f>
        <x:v>0</x:v>
      </x:c>
      <x:c r="D122" s="1" t="n">
        <x:f>SUM(AW122:BF122)</x:f>
        <x:v>0</x:v>
      </x:c>
      <x:c r="E122" s="17" t="n">
        <x:f>(1-C122/$B$12)*$B$8-C122/$B$12*$B$7</x:f>
        <x:v>0.05</x:v>
      </x:c>
      <x:c r="F122" s="17" t="n">
        <x:f>(1-D122/$B$12)*$C$8-D122/$B$12*$C$7</x:f>
        <x:v>0.09</x:v>
      </x:c>
      <x:c r="G122" s="32" t="n">
        <x:f>$B$11*($B$10*C122/$B$12*$B$7+(1-$B$10)*D122/$B$12*$C$7)</x:f>
        <x:v>0</x:v>
      </x:c>
      <x:c r="H122" s="17" t="n">
        <x:f>$B$10*E122+(1-$B$10)*F122</x:f>
        <x:v>0.07</x:v>
      </x:c>
      <x:c r="I122" s="34"/>
      <x:c r="J122" s="34"/>
      <x:c r="K122" s="34"/>
      <x:c r="L122" s="34"/>
      <x:c r="M122" s="34"/>
      <x:c r="N122" s="34"/>
      <x:c r="O122" s="34"/>
      <x:c r="P122" s="34"/>
      <x:c r="Q122" s="34"/>
      <x:c r="R122" s="39" t="n">
        <x:v>-0.8699682981667762</x:v>
      </x:c>
      <x:c r="S122" s="39" t="n">
        <x:v>1.1605576072403765</x:v>
      </x:c>
      <x:c r="T122" s="39" t="n">
        <x:v>-0.40601578625440743</x:v>
      </x:c>
      <x:c r="U122" s="39" t="n">
        <x:v>1.5306904176900198</x:v>
      </x:c>
      <x:c r="V122" s="39" t="n">
        <x:v>-1.147983766890978</x:v>
      </x:c>
      <x:c r="W122" s="39" t="n">
        <x:v>-0.9432904752015829</x:v>
      </x:c>
      <x:c r="X122" s="39" t="n">
        <x:v>0.3756690378505655</x:v>
      </x:c>
      <x:c r="Y122" s="39" t="n">
        <x:v>0.5607413389912583</x:v>
      </x:c>
      <x:c r="Z122" s="39" t="n">
        <x:v>-1.5096000105416874</x:v>
      </x:c>
      <x:c r="AA122" s="39" t="n">
        <x:v>0.9252243019839428</x:v>
      </x:c>
      <x:c r="AB122" s="39" t="n">
        <x:v>0.362766958109512</x:v>
      </x:c>
      <x:c r="AC122" s="39" t="n">
        <x:v>-1.5088196450240878</x:v>
      </x:c>
      <x:c r="AD122" s="39" t="n">
        <x:v>-0.33506319420087693</x:v>
      </x:c>
      <x:c r="AE122" s="39" t="n">
        <x:v>0.5833391786808083</x:v>
      </x:c>
      <x:c r="AF122" s="39" t="n">
        <x:v>-0.2845375939991348</x:v>
      </x:c>
      <x:c r="AG122" s="39" t="n">
        <x:v>-1.7700140821832837</x:v>
      </x:c>
      <x:c r="AH122" s="39" t="n">
        <x:v>0.06228014002138205</x:v>
      </x:c>
      <x:c r="AI122" s="39" t="n">
        <x:v>2.4048591263079087</x:v>
      </x:c>
      <x:c r="AJ122" s="39" t="n">
        <x:v>0.8556435521711798</x:v>
      </x:c>
      <x:c r="AK122" s="39" t="n">
        <x:v>-0.09825888497570541</x:v>
      </x:c>
      <x:c r="AL122" s="34"/>
      <x:c r="AM122" s="34" t="n">
        <x:f>IF(SQRT($B$9)*$B122+SQRT(1-$B$9)*R122&lt;_xlfn.NORM.S.INV($B$6),1,0)</x:f>
        <x:v>0</x:v>
      </x:c>
      <x:c r="AN122" s="34" t="n">
        <x:f>IF(SQRT($B$9)*$B122+SQRT(1-$B$9)*S122&lt;_xlfn.NORM.S.INV($B$6),1,0)</x:f>
        <x:v>0</x:v>
      </x:c>
      <x:c r="AO122" s="34" t="n">
        <x:f>IF(SQRT($B$9)*$B122+SQRT(1-$B$9)*T122&lt;_xlfn.NORM.S.INV($B$6),1,0)</x:f>
        <x:v>0</x:v>
      </x:c>
      <x:c r="AP122" s="34" t="n">
        <x:f>IF(SQRT($B$9)*$B122+SQRT(1-$B$9)*U122&lt;_xlfn.NORM.S.INV($B$6),1,0)</x:f>
        <x:v>0</x:v>
      </x:c>
      <x:c r="AQ122" s="34" t="n">
        <x:f>IF(SQRT($B$9)*$B122+SQRT(1-$B$9)*V122&lt;_xlfn.NORM.S.INV($B$6),1,0)</x:f>
        <x:v>0</x:v>
      </x:c>
      <x:c r="AR122" s="34" t="n">
        <x:f>IF(SQRT($B$9)*$B122+SQRT(1-$B$9)*W122&lt;_xlfn.NORM.S.INV($B$6),1,0)</x:f>
        <x:v>0</x:v>
      </x:c>
      <x:c r="AS122" s="34" t="n">
        <x:f>IF(SQRT($B$9)*$B122+SQRT(1-$B$9)*X122&lt;_xlfn.NORM.S.INV($B$6),1,0)</x:f>
        <x:v>0</x:v>
      </x:c>
      <x:c r="AT122" s="34" t="n">
        <x:f>IF(SQRT($B$9)*$B122+SQRT(1-$B$9)*Y122&lt;_xlfn.NORM.S.INV($B$6),1,0)</x:f>
        <x:v>0</x:v>
      </x:c>
      <x:c r="AU122" s="34" t="n">
        <x:f>IF(SQRT($B$9)*$B122+SQRT(1-$B$9)*Z122&lt;_xlfn.NORM.S.INV($B$6),1,0)</x:f>
        <x:v>0</x:v>
      </x:c>
      <x:c r="AV122" s="34" t="n">
        <x:f>IF(SQRT($B$9)*$B122+SQRT(1-$B$9)*AA122&lt;_xlfn.NORM.S.INV($B$6),1,0)</x:f>
        <x:v>0</x:v>
      </x:c>
      <x:c r="AW122" s="34" t="n">
        <x:f>IF(SQRT($C$9)*$B122+SQRT(1-$C$9)*AB122&lt;_xlfn.NORM.S.INV($C$6),1,0)</x:f>
        <x:v>0</x:v>
      </x:c>
      <x:c r="AX122" s="34" t="n">
        <x:f>IF(SQRT($C$9)*$B122+SQRT(1-$C$9)*AC122&lt;_xlfn.NORM.S.INV($C$6),1,0)</x:f>
        <x:v>0</x:v>
      </x:c>
      <x:c r="AY122" s="34" t="n">
        <x:f>IF(SQRT($C$9)*$B122+SQRT(1-$C$9)*AD122&lt;_xlfn.NORM.S.INV($C$6),1,0)</x:f>
        <x:v>0</x:v>
      </x:c>
      <x:c r="AZ122" s="34" t="n">
        <x:f>IF(SQRT($C$9)*$B122+SQRT(1-$C$9)*AE122&lt;_xlfn.NORM.S.INV($C$6),1,0)</x:f>
        <x:v>0</x:v>
      </x:c>
      <x:c r="BA122" s="34" t="n">
        <x:f>IF(SQRT($C$9)*$B122+SQRT(1-$C$9)*AF122&lt;_xlfn.NORM.S.INV($C$6),1,0)</x:f>
        <x:v>0</x:v>
      </x:c>
      <x:c r="BB122" s="34" t="n">
        <x:f>IF(SQRT($C$9)*$B122+SQRT(1-$C$9)*AG122&lt;_xlfn.NORM.S.INV($C$6),1,0)</x:f>
        <x:v>0</x:v>
      </x:c>
      <x:c r="BC122" s="34" t="n">
        <x:f>IF(SQRT($C$9)*$B122+SQRT(1-$C$9)*AH122&lt;_xlfn.NORM.S.INV($C$6),1,0)</x:f>
        <x:v>0</x:v>
      </x:c>
      <x:c r="BD122" s="34" t="n">
        <x:f>IF(SQRT($C$9)*$B122+SQRT(1-$C$9)*AI122&lt;_xlfn.NORM.S.INV($C$6),1,0)</x:f>
        <x:v>0</x:v>
      </x:c>
      <x:c r="BE122" s="34" t="n">
        <x:f>IF(SQRT($C$9)*$B122+SQRT(1-$C$9)*AJ122&lt;_xlfn.NORM.S.INV($C$6),1,0)</x:f>
        <x:v>0</x:v>
      </x:c>
      <x:c r="BF122" s="34" t="n">
        <x:f>IF(SQRT($C$9)*$B122+SQRT(1-$C$9)*AK122&lt;_xlfn.NORM.S.INV($C$6),1,0)</x:f>
        <x:v>0</x:v>
      </x:c>
      <x:c r="BG122" s="34"/>
      <x:c r="BH122" s="34"/>
      <x:c r="BI122" s="34" t="n">
        <x:f>$B$11*(($A$1061)*$C122/$B$12*$B$7+(1-$A$1061)*$D122/$B$12*$C$7)</x:f>
        <x:v>0</x:v>
      </x:c>
      <x:c r="BJ122" s="34" t="n">
        <x:f>$B$11*(($A$1062)*$C122/$B$12*$B$7+(1-$A$1062)*$D122/$B$12*$C$7)</x:f>
        <x:v>0</x:v>
      </x:c>
      <x:c r="BK122" s="34" t="n">
        <x:f>$B$11*(($A$1063)*$C122/$B$12*$B$7+(1-$A$1063)*$D122/$B$12*$C$7)</x:f>
        <x:v>0</x:v>
      </x:c>
      <x:c r="BL122" s="34" t="n">
        <x:f>$B$11*(($A$1064)*$C122/$B$12*$B$7+(1-$A$1064)*$D122/$B$12*$C$7)</x:f>
        <x:v>0</x:v>
      </x:c>
      <x:c r="BM122" s="34" t="n">
        <x:f>$B$11*(($A$1065)*$C122/$B$12*$B$7+(1-$A$1065)*$D122/$B$12*$C$7)</x:f>
        <x:v>0</x:v>
      </x:c>
      <x:c r="BN122" s="34" t="n">
        <x:f>$B$11*(($A$1066)*$C122/$B$12*$B$7+(1-$A$1066)*$D122/$B$12*$C$7)</x:f>
        <x:v>0</x:v>
      </x:c>
      <x:c r="BO122" s="34" t="n">
        <x:f>$B$11*(($A$1067)*$C122/$B$12*$B$7+(1-$A$1067)*$D122/$B$12*$C$7)</x:f>
        <x:v>0</x:v>
      </x:c>
      <x:c r="BP122" s="34" t="n">
        <x:f>$B$11*(($A$1068)*$C122/$B$12*$B$7+(1-$A$1068)*$D122/$B$12*$C$7)</x:f>
        <x:v>0</x:v>
      </x:c>
      <x:c r="BQ122" s="34" t="n">
        <x:f>$B$11*(($A$1069)*$C122/$B$12*$B$7+(1-$A$1069)*$D122/$B$12*$C$7)</x:f>
        <x:v>0</x:v>
      </x:c>
      <x:c r="BR122" s="34" t="n">
        <x:f>$B$11*(($A$1070)*$C122/$B$12*$B$7+(1-$A$1070)*$D122/$B$12*$C$7)</x:f>
        <x:v>0</x:v>
      </x:c>
      <x:c r="BS122" s="34" t="n">
        <x:f>$B$11*(($A$1071)*$C122/$B$12*$B$7+(1-$A$1071)*$D122/$B$12*$C$7)</x:f>
        <x:v>0</x:v>
      </x:c>
      <x:c r="BT122" s="34" t="n">
        <x:f>$B$11*(($A$1072)*$C122/$B$12*$B$7+(1-$A$1072)*$D122/$B$12*$C$7)</x:f>
        <x:v>0</x:v>
      </x:c>
      <x:c r="BU122" s="34" t="n">
        <x:f>$B$11*(($A$1073)*$C122/$B$12*$B$7+(1-$A$1073)*$D122/$B$12*$C$7)</x:f>
        <x:v>0</x:v>
      </x:c>
      <x:c r="BV122" s="34" t="n">
        <x:f>$B$11*(($A$1074)*$C122/$B$12*$B$7+(1-$A$1074)*$D122/$B$12*$C$7)</x:f>
        <x:v>0</x:v>
      </x:c>
      <x:c r="BW122" s="34" t="n">
        <x:f>$B$11*(($A$1075)*$C122/$B$12*$B$7+(1-$A$1075)*$D122/$B$12*$C$7)</x:f>
        <x:v>0</x:v>
      </x:c>
      <x:c r="BX122" s="34" t="n">
        <x:f>$B$11*(($A$1076)*$C122/$B$12*$B$7+(1-$A$1076)*$D122/$B$12*$C$7)</x:f>
        <x:v>0</x:v>
      </x:c>
      <x:c r="BY122" s="34" t="n">
        <x:f>$B$11*(($A$1077)*$C122/$B$12*$B$7+(1-$A$1077)*$D122/$B$12*$C$7)</x:f>
        <x:v>0</x:v>
      </x:c>
      <x:c r="BZ122" s="34" t="n">
        <x:f>$B$11*(($A$1078)*$C122/$B$12*$B$7+(1-$A$1078)*$D122/$B$12*$C$7)</x:f>
        <x:v>0</x:v>
      </x:c>
      <x:c r="CA122" s="34" t="n">
        <x:f>$B$11*(($A$1079)*$C122/$B$12*$B$7+(1-$A$1079)*$D122/$B$12*$C$7)</x:f>
        <x:v>0</x:v>
      </x:c>
      <x:c r="CB122" s="34" t="n">
        <x:f>$B$11*(($A$1080)*$C122/$B$12*$B$7+(1-$A$1080)*$D122/$B$12*$C$7)</x:f>
        <x:v>0</x:v>
      </x:c>
      <x:c r="CC122" s="34" t="n">
        <x:f>$B$11*(($A$1081)*$C122/$B$12*$B$7+(1-$A$1081)*$D122/$B$12*$C$7)</x:f>
        <x:v>0</x:v>
      </x:c>
    </x:row>
    <x:row r="123">
      <x:c r="A123" s="34" t="n">
        <x:v>99</x:v>
      </x:c>
      <x:c r="B123" s="39" t="n">
        <x:v>-0.8221914586051862</x:v>
      </x:c>
      <x:c r="C123" s="1" t="n">
        <x:f>SUM(AM123:AV123)</x:f>
        <x:v>0</x:v>
      </x:c>
      <x:c r="D123" s="1" t="n">
        <x:f>SUM(AW123:BF123)</x:f>
        <x:v>1</x:v>
      </x:c>
      <x:c r="E123" s="17" t="n">
        <x:f>(1-C123/$B$12)*$B$8-C123/$B$12*$B$7</x:f>
        <x:v>0.05</x:v>
      </x:c>
      <x:c r="F123" s="17" t="n">
        <x:f>(1-D123/$B$12)*$C$8-D123/$B$12*$C$7</x:f>
        <x:v>0.021000000000000005</x:v>
      </x:c>
      <x:c r="G123" s="32" t="n">
        <x:f>$B$11*($B$10*C123/$B$12*$B$7+(1-$B$10)*D123/$B$12*$C$7)</x:f>
        <x:v>300</x:v>
      </x:c>
      <x:c r="H123" s="17" t="n">
        <x:f>$B$10*E123+(1-$B$10)*F123</x:f>
        <x:v>0.035500000000000004</x:v>
      </x:c>
      <x:c r="I123" s="34"/>
      <x:c r="J123" s="34"/>
      <x:c r="K123" s="34"/>
      <x:c r="L123" s="34"/>
      <x:c r="M123" s="34"/>
      <x:c r="N123" s="34"/>
      <x:c r="O123" s="34"/>
      <x:c r="P123" s="34"/>
      <x:c r="Q123" s="34"/>
      <x:c r="R123" s="39" t="n">
        <x:v>0.6696953770926686</x:v>
      </x:c>
      <x:c r="S123" s="39" t="n">
        <x:v>0.3165353229201519</x:v>
      </x:c>
      <x:c r="T123" s="39" t="n">
        <x:v>-0.6916344211677884</x:v>
      </x:c>
      <x:c r="U123" s="39" t="n">
        <x:v>-2.066060687386325</x:v>
      </x:c>
      <x:c r="V123" s="39" t="n">
        <x:v>2.835652389211527</x:v>
      </x:c>
      <x:c r="W123" s="39" t="n">
        <x:v>-1.4947722743096103</x:v>
      </x:c>
      <x:c r="X123" s="39" t="n">
        <x:v>-0.9172539362180538</x:v>
      </x:c>
      <x:c r="Y123" s="39" t="n">
        <x:v>-1.8276784252702867</x:v>
      </x:c>
      <x:c r="Z123" s="39" t="n">
        <x:v>-0.10081538369631728</x:v>
      </x:c>
      <x:c r="AA123" s="39" t="n">
        <x:v>0.6793544242347256</x:v>
      </x:c>
      <x:c r="AB123" s="39" t="n">
        <x:v>-0.2367932873618508</x:v>
      </x:c>
      <x:c r="AC123" s="39" t="n">
        <x:v>-1.0079548632035353</x:v>
      </x:c>
      <x:c r="AD123" s="39" t="n">
        <x:v>0.9668311435435568</x:v>
      </x:c>
      <x:c r="AE123" s="39" t="n">
        <x:v>-0.7061710888350796</x:v>
      </x:c>
      <x:c r="AF123" s="39" t="n">
        <x:v>0.3490740698474147</x:v>
      </x:c>
      <x:c r="AG123" s="39" t="n">
        <x:v>-1.5779022950917974</x:v>
      </x:c>
      <x:c r="AH123" s="39" t="n">
        <x:v>-0.5806555631754565</x:v>
      </x:c>
      <x:c r="AI123" s="39" t="n">
        <x:v>0.14036697015657523</x:v>
      </x:c>
      <x:c r="AJ123" s="39" t="n">
        <x:v>1.4401990809208212</x:v>
      </x:c>
      <x:c r="AK123" s="39" t="n">
        <x:v>0.16674324941639598</x:v>
      </x:c>
      <x:c r="AL123" s="34"/>
      <x:c r="AM123" s="34" t="n">
        <x:f>IF(SQRT($B$9)*$B123+SQRT(1-$B$9)*R123&lt;_xlfn.NORM.S.INV($B$6),1,0)</x:f>
        <x:v>0</x:v>
      </x:c>
      <x:c r="AN123" s="34" t="n">
        <x:f>IF(SQRT($B$9)*$B123+SQRT(1-$B$9)*S123&lt;_xlfn.NORM.S.INV($B$6),1,0)</x:f>
        <x:v>0</x:v>
      </x:c>
      <x:c r="AO123" s="34" t="n">
        <x:f>IF(SQRT($B$9)*$B123+SQRT(1-$B$9)*T123&lt;_xlfn.NORM.S.INV($B$6),1,0)</x:f>
        <x:v>0</x:v>
      </x:c>
      <x:c r="AP123" s="34" t="n">
        <x:f>IF(SQRT($B$9)*$B123+SQRT(1-$B$9)*U123&lt;_xlfn.NORM.S.INV($B$6),1,0)</x:f>
        <x:v>0</x:v>
      </x:c>
      <x:c r="AQ123" s="34" t="n">
        <x:f>IF(SQRT($B$9)*$B123+SQRT(1-$B$9)*V123&lt;_xlfn.NORM.S.INV($B$6),1,0)</x:f>
        <x:v>0</x:v>
      </x:c>
      <x:c r="AR123" s="34" t="n">
        <x:f>IF(SQRT($B$9)*$B123+SQRT(1-$B$9)*W123&lt;_xlfn.NORM.S.INV($B$6),1,0)</x:f>
        <x:v>0</x:v>
      </x:c>
      <x:c r="AS123" s="34" t="n">
        <x:f>IF(SQRT($B$9)*$B123+SQRT(1-$B$9)*X123&lt;_xlfn.NORM.S.INV($B$6),1,0)</x:f>
        <x:v>0</x:v>
      </x:c>
      <x:c r="AT123" s="34" t="n">
        <x:f>IF(SQRT($B$9)*$B123+SQRT(1-$B$9)*Y123&lt;_xlfn.NORM.S.INV($B$6),1,0)</x:f>
        <x:v>0</x:v>
      </x:c>
      <x:c r="AU123" s="34" t="n">
        <x:f>IF(SQRT($B$9)*$B123+SQRT(1-$B$9)*Z123&lt;_xlfn.NORM.S.INV($B$6),1,0)</x:f>
        <x:v>0</x:v>
      </x:c>
      <x:c r="AV123" s="34" t="n">
        <x:f>IF(SQRT($B$9)*$B123+SQRT(1-$B$9)*AA123&lt;_xlfn.NORM.S.INV($B$6),1,0)</x:f>
        <x:v>0</x:v>
      </x:c>
      <x:c r="AW123" s="34" t="n">
        <x:f>IF(SQRT($C$9)*$B123+SQRT(1-$C$9)*AB123&lt;_xlfn.NORM.S.INV($C$6),1,0)</x:f>
        <x:v>0</x:v>
      </x:c>
      <x:c r="AX123" s="34" t="n">
        <x:f>IF(SQRT($C$9)*$B123+SQRT(1-$C$9)*AC123&lt;_xlfn.NORM.S.INV($C$6),1,0)</x:f>
        <x:v>0</x:v>
      </x:c>
      <x:c r="AY123" s="34" t="n">
        <x:f>IF(SQRT($C$9)*$B123+SQRT(1-$C$9)*AD123&lt;_xlfn.NORM.S.INV($C$6),1,0)</x:f>
        <x:v>0</x:v>
      </x:c>
      <x:c r="AZ123" s="34" t="n">
        <x:f>IF(SQRT($C$9)*$B123+SQRT(1-$C$9)*AE123&lt;_xlfn.NORM.S.INV($C$6),1,0)</x:f>
        <x:v>0</x:v>
      </x:c>
      <x:c r="BA123" s="34" t="n">
        <x:f>IF(SQRT($C$9)*$B123+SQRT(1-$C$9)*AF123&lt;_xlfn.NORM.S.INV($C$6),1,0)</x:f>
        <x:v>0</x:v>
      </x:c>
      <x:c r="BB123" s="34" t="n">
        <x:f>IF(SQRT($C$9)*$B123+SQRT(1-$C$9)*AG123&lt;_xlfn.NORM.S.INV($C$6),1,0)</x:f>
        <x:v>1</x:v>
      </x:c>
      <x:c r="BC123" s="34" t="n">
        <x:f>IF(SQRT($C$9)*$B123+SQRT(1-$C$9)*AH123&lt;_xlfn.NORM.S.INV($C$6),1,0)</x:f>
        <x:v>0</x:v>
      </x:c>
      <x:c r="BD123" s="34" t="n">
        <x:f>IF(SQRT($C$9)*$B123+SQRT(1-$C$9)*AI123&lt;_xlfn.NORM.S.INV($C$6),1,0)</x:f>
        <x:v>0</x:v>
      </x:c>
      <x:c r="BE123" s="34" t="n">
        <x:f>IF(SQRT($C$9)*$B123+SQRT(1-$C$9)*AJ123&lt;_xlfn.NORM.S.INV($C$6),1,0)</x:f>
        <x:v>0</x:v>
      </x:c>
      <x:c r="BF123" s="34" t="n">
        <x:f>IF(SQRT($C$9)*$B123+SQRT(1-$C$9)*AK123&lt;_xlfn.NORM.S.INV($C$6),1,0)</x:f>
        <x:v>0</x:v>
      </x:c>
      <x:c r="BG123" s="34"/>
      <x:c r="BH123" s="34"/>
      <x:c r="BI123" s="34" t="n">
        <x:f>$B$11*(($A$1061)*$C123/$B$12*$B$7+(1-$A$1061)*$D123/$B$12*$C$7)</x:f>
        <x:v>600</x:v>
      </x:c>
      <x:c r="BJ123" s="34" t="n">
        <x:f>$B$11*(($A$1062)*$C123/$B$12*$B$7+(1-$A$1062)*$D123/$B$12*$C$7)</x:f>
        <x:v>570</x:v>
      </x:c>
      <x:c r="BK123" s="34" t="n">
        <x:f>$B$11*(($A$1063)*$C123/$B$12*$B$7+(1-$A$1063)*$D123/$B$12*$C$7)</x:f>
        <x:v>540</x:v>
      </x:c>
      <x:c r="BL123" s="34" t="n">
        <x:f>$B$11*(($A$1064)*$C123/$B$12*$B$7+(1-$A$1064)*$D123/$B$12*$C$7)</x:f>
        <x:v>509.99999999999994</x:v>
      </x:c>
      <x:c r="BM123" s="34" t="n">
        <x:f>$B$11*(($A$1065)*$C123/$B$12*$B$7+(1-$A$1065)*$D123/$B$12*$C$7)</x:f>
        <x:v>480</x:v>
      </x:c>
      <x:c r="BN123" s="34" t="n">
        <x:f>$B$11*(($A$1066)*$C123/$B$12*$B$7+(1-$A$1066)*$D123/$B$12*$C$7)</x:f>
        <x:v>450</x:v>
      </x:c>
      <x:c r="BO123" s="34" t="n">
        <x:f>$B$11*(($A$1067)*$C123/$B$12*$B$7+(1-$A$1067)*$D123/$B$12*$C$7)</x:f>
        <x:v>419.99999999999994</x:v>
      </x:c>
      <x:c r="BP123" s="34" t="n">
        <x:f>$B$11*(($A$1068)*$C123/$B$12*$B$7+(1-$A$1068)*$D123/$B$12*$C$7)</x:f>
        <x:v>390</x:v>
      </x:c>
      <x:c r="BQ123" s="34" t="n">
        <x:f>$B$11*(($A$1069)*$C123/$B$12*$B$7+(1-$A$1069)*$D123/$B$12*$C$7)</x:f>
        <x:v>360</x:v>
      </x:c>
      <x:c r="BR123" s="34" t="n">
        <x:f>$B$11*(($A$1070)*$C123/$B$12*$B$7+(1-$A$1070)*$D123/$B$12*$C$7)</x:f>
        <x:v>330</x:v>
      </x:c>
      <x:c r="BS123" s="34" t="n">
        <x:f>$B$11*(($A$1071)*$C123/$B$12*$B$7+(1-$A$1071)*$D123/$B$12*$C$7)</x:f>
        <x:v>300</x:v>
      </x:c>
      <x:c r="BT123" s="34" t="n">
        <x:f>$B$11*(($A$1072)*$C123/$B$12*$B$7+(1-$A$1072)*$D123/$B$12*$C$7)</x:f>
        <x:v>270</x:v>
      </x:c>
      <x:c r="BU123" s="34" t="n">
        <x:f>$B$11*(($A$1073)*$C123/$B$12*$B$7+(1-$A$1073)*$D123/$B$12*$C$7)</x:f>
        <x:v>240</x:v>
      </x:c>
      <x:c r="BV123" s="34" t="n">
        <x:f>$B$11*(($A$1074)*$C123/$B$12*$B$7+(1-$A$1074)*$D123/$B$12*$C$7)</x:f>
        <x:v>209.99999999999997</x:v>
      </x:c>
      <x:c r="BW123" s="34" t="n">
        <x:f>$B$11*(($A$1075)*$C123/$B$12*$B$7+(1-$A$1075)*$D123/$B$12*$C$7)</x:f>
        <x:v>180.00000000000003</x:v>
      </x:c>
      <x:c r="BX123" s="34" t="n">
        <x:f>$B$11*(($A$1076)*$C123/$B$12*$B$7+(1-$A$1076)*$D123/$B$12*$C$7)</x:f>
        <x:v>150</x:v>
      </x:c>
      <x:c r="BY123" s="34" t="n">
        <x:f>$B$11*(($A$1077)*$C123/$B$12*$B$7+(1-$A$1077)*$D123/$B$12*$C$7)</x:f>
        <x:v>119.99999999999999</x:v>
      </x:c>
      <x:c r="BZ123" s="34" t="n">
        <x:f>$B$11*(($A$1078)*$C123/$B$12*$B$7+(1-$A$1078)*$D123/$B$12*$C$7)</x:f>
        <x:v>90.00000000000001</x:v>
      </x:c>
      <x:c r="CA123" s="34" t="n">
        <x:f>$B$11*(($A$1079)*$C123/$B$12*$B$7+(1-$A$1079)*$D123/$B$12*$C$7)</x:f>
        <x:v>59.99999999999999</x:v>
      </x:c>
      <x:c r="CB123" s="34" t="n">
        <x:f>$B$11*(($A$1080)*$C123/$B$12*$B$7+(1-$A$1080)*$D123/$B$12*$C$7)</x:f>
        <x:v>30.00000000000003</x:v>
      </x:c>
      <x:c r="CC123" s="34" t="n">
        <x:f>$B$11*(($A$1081)*$C123/$B$12*$B$7+(1-$A$1081)*$D123/$B$12*$C$7)</x:f>
        <x:v>0</x:v>
      </x:c>
    </x:row>
    <x:row r="124">
      <x:c r="A124" s="34" t="n">
        <x:v>100</x:v>
      </x:c>
      <x:c r="B124" s="39" t="n">
        <x:v>-0.463566047809953</x:v>
      </x:c>
      <x:c r="C124" s="1" t="n">
        <x:f>SUM(AM124:AV124)</x:f>
        <x:v>0</x:v>
      </x:c>
      <x:c r="D124" s="1" t="n">
        <x:f>SUM(AW124:BF124)</x:f>
        <x:v>0</x:v>
      </x:c>
      <x:c r="E124" s="17" t="n">
        <x:f>(1-C124/$B$12)*$B$8-C124/$B$12*$B$7</x:f>
        <x:v>0.05</x:v>
      </x:c>
      <x:c r="F124" s="17" t="n">
        <x:f>(1-D124/$B$12)*$C$8-D124/$B$12*$C$7</x:f>
        <x:v>0.09</x:v>
      </x:c>
      <x:c r="G124" s="32" t="n">
        <x:f>$B$11*($B$10*C124/$B$12*$B$7+(1-$B$10)*D124/$B$12*$C$7)</x:f>
        <x:v>0</x:v>
      </x:c>
      <x:c r="H124" s="17" t="n">
        <x:f>$B$10*E124+(1-$B$10)*F124</x:f>
        <x:v>0.07</x:v>
      </x:c>
      <x:c r="I124" s="34"/>
      <x:c r="J124" s="34"/>
      <x:c r="K124" s="34"/>
      <x:c r="L124" s="34"/>
      <x:c r="M124" s="34"/>
      <x:c r="N124" s="34"/>
      <x:c r="O124" s="34"/>
      <x:c r="P124" s="34"/>
      <x:c r="Q124" s="34"/>
      <x:c r="R124" s="39" t="n">
        <x:v>0.48055434940801967</x:v>
      </x:c>
      <x:c r="S124" s="39" t="n">
        <x:v>0.8342249646090779</x:v>
      </x:c>
      <x:c r="T124" s="39" t="n">
        <x:v>0.08348351757935314</x:v>
      </x:c>
      <x:c r="U124" s="39" t="n">
        <x:v>0.2082814659763518</x:v>
      </x:c>
      <x:c r="V124" s="39" t="n">
        <x:v>-0.3050700804042774</x:v>
      </x:c>
      <x:c r="W124" s="39" t="n">
        <x:v>-1.1346938657368377</x:v>
      </x:c>
      <x:c r="X124" s="39" t="n">
        <x:v>0.5772948510573461</x:v>
      </x:c>
      <x:c r="Y124" s="39" t="n">
        <x:v>1.0767562621957032</x:v>
      </x:c>
      <x:c r="Z124" s="39" t="n">
        <x:v>-0.1631175276974905</x:v>
      </x:c>
      <x:c r="AA124" s="39" t="n">
        <x:v>0.10016741424647531</x:v>
      </x:c>
      <x:c r="AB124" s="39" t="n">
        <x:v>-0.7236108742389771</x:v>
      </x:c>
      <x:c r="AC124" s="39" t="n">
        <x:v>0.8343392324965551</x:v>
      </x:c>
      <x:c r="AD124" s="39" t="n">
        <x:v>-0.5014760427100048</x:v>
      </x:c>
      <x:c r="AE124" s="39" t="n">
        <x:v>1.0876269934831084</x:v>
      </x:c>
      <x:c r="AF124" s="39" t="n">
        <x:v>-0.07072106564180443</x:v>
      </x:c>
      <x:c r="AG124" s="39" t="n">
        <x:v>-0.892993291782269</x:v>
      </x:c>
      <x:c r="AH124" s="39" t="n">
        <x:v>1.7013166176000774</x:v>
      </x:c>
      <x:c r="AI124" s="39" t="n">
        <x:v>-0.5833995414795121</x:v>
      </x:c>
      <x:c r="AJ124" s="39" t="n">
        <x:v>1.5470523658799324</x:v>
      </x:c>
      <x:c r="AK124" s="39" t="n">
        <x:v>-0.5273369413819564</x:v>
      </x:c>
      <x:c r="AL124" s="34"/>
      <x:c r="AM124" s="34" t="n">
        <x:f>IF(SQRT($B$9)*$B124+SQRT(1-$B$9)*R124&lt;_xlfn.NORM.S.INV($B$6),1,0)</x:f>
        <x:v>0</x:v>
      </x:c>
      <x:c r="AN124" s="34" t="n">
        <x:f>IF(SQRT($B$9)*$B124+SQRT(1-$B$9)*S124&lt;_xlfn.NORM.S.INV($B$6),1,0)</x:f>
        <x:v>0</x:v>
      </x:c>
      <x:c r="AO124" s="34" t="n">
        <x:f>IF(SQRT($B$9)*$B124+SQRT(1-$B$9)*T124&lt;_xlfn.NORM.S.INV($B$6),1,0)</x:f>
        <x:v>0</x:v>
      </x:c>
      <x:c r="AP124" s="34" t="n">
        <x:f>IF(SQRT($B$9)*$B124+SQRT(1-$B$9)*U124&lt;_xlfn.NORM.S.INV($B$6),1,0)</x:f>
        <x:v>0</x:v>
      </x:c>
      <x:c r="AQ124" s="34" t="n">
        <x:f>IF(SQRT($B$9)*$B124+SQRT(1-$B$9)*V124&lt;_xlfn.NORM.S.INV($B$6),1,0)</x:f>
        <x:v>0</x:v>
      </x:c>
      <x:c r="AR124" s="34" t="n">
        <x:f>IF(SQRT($B$9)*$B124+SQRT(1-$B$9)*W124&lt;_xlfn.NORM.S.INV($B$6),1,0)</x:f>
        <x:v>0</x:v>
      </x:c>
      <x:c r="AS124" s="34" t="n">
        <x:f>IF(SQRT($B$9)*$B124+SQRT(1-$B$9)*X124&lt;_xlfn.NORM.S.INV($B$6),1,0)</x:f>
        <x:v>0</x:v>
      </x:c>
      <x:c r="AT124" s="34" t="n">
        <x:f>IF(SQRT($B$9)*$B124+SQRT(1-$B$9)*Y124&lt;_xlfn.NORM.S.INV($B$6),1,0)</x:f>
        <x:v>0</x:v>
      </x:c>
      <x:c r="AU124" s="34" t="n">
        <x:f>IF(SQRT($B$9)*$B124+SQRT(1-$B$9)*Z124&lt;_xlfn.NORM.S.INV($B$6),1,0)</x:f>
        <x:v>0</x:v>
      </x:c>
      <x:c r="AV124" s="34" t="n">
        <x:f>IF(SQRT($B$9)*$B124+SQRT(1-$B$9)*AA124&lt;_xlfn.NORM.S.INV($B$6),1,0)</x:f>
        <x:v>0</x:v>
      </x:c>
      <x:c r="AW124" s="34" t="n">
        <x:f>IF(SQRT($C$9)*$B124+SQRT(1-$C$9)*AB124&lt;_xlfn.NORM.S.INV($C$6),1,0)</x:f>
        <x:v>0</x:v>
      </x:c>
      <x:c r="AX124" s="34" t="n">
        <x:f>IF(SQRT($C$9)*$B124+SQRT(1-$C$9)*AC124&lt;_xlfn.NORM.S.INV($C$6),1,0)</x:f>
        <x:v>0</x:v>
      </x:c>
      <x:c r="AY124" s="34" t="n">
        <x:f>IF(SQRT($C$9)*$B124+SQRT(1-$C$9)*AD124&lt;_xlfn.NORM.S.INV($C$6),1,0)</x:f>
        <x:v>0</x:v>
      </x:c>
      <x:c r="AZ124" s="34" t="n">
        <x:f>IF(SQRT($C$9)*$B124+SQRT(1-$C$9)*AE124&lt;_xlfn.NORM.S.INV($C$6),1,0)</x:f>
        <x:v>0</x:v>
      </x:c>
      <x:c r="BA124" s="34" t="n">
        <x:f>IF(SQRT($C$9)*$B124+SQRT(1-$C$9)*AF124&lt;_xlfn.NORM.S.INV($C$6),1,0)</x:f>
        <x:v>0</x:v>
      </x:c>
      <x:c r="BB124" s="34" t="n">
        <x:f>IF(SQRT($C$9)*$B124+SQRT(1-$C$9)*AG124&lt;_xlfn.NORM.S.INV($C$6),1,0)</x:f>
        <x:v>0</x:v>
      </x:c>
      <x:c r="BC124" s="34" t="n">
        <x:f>IF(SQRT($C$9)*$B124+SQRT(1-$C$9)*AH124&lt;_xlfn.NORM.S.INV($C$6),1,0)</x:f>
        <x:v>0</x:v>
      </x:c>
      <x:c r="BD124" s="34" t="n">
        <x:f>IF(SQRT($C$9)*$B124+SQRT(1-$C$9)*AI124&lt;_xlfn.NORM.S.INV($C$6),1,0)</x:f>
        <x:v>0</x:v>
      </x:c>
      <x:c r="BE124" s="34" t="n">
        <x:f>IF(SQRT($C$9)*$B124+SQRT(1-$C$9)*AJ124&lt;_xlfn.NORM.S.INV($C$6),1,0)</x:f>
        <x:v>0</x:v>
      </x:c>
      <x:c r="BF124" s="34" t="n">
        <x:f>IF(SQRT($C$9)*$B124+SQRT(1-$C$9)*AK124&lt;_xlfn.NORM.S.INV($C$6),1,0)</x:f>
        <x:v>0</x:v>
      </x:c>
      <x:c r="BG124" s="34"/>
      <x:c r="BH124" s="34"/>
      <x:c r="BI124" s="34" t="n">
        <x:f>$B$11*(($A$1061)*$C124/$B$12*$B$7+(1-$A$1061)*$D124/$B$12*$C$7)</x:f>
        <x:v>0</x:v>
      </x:c>
      <x:c r="BJ124" s="34" t="n">
        <x:f>$B$11*(($A$1062)*$C124/$B$12*$B$7+(1-$A$1062)*$D124/$B$12*$C$7)</x:f>
        <x:v>0</x:v>
      </x:c>
      <x:c r="BK124" s="34" t="n">
        <x:f>$B$11*(($A$1063)*$C124/$B$12*$B$7+(1-$A$1063)*$D124/$B$12*$C$7)</x:f>
        <x:v>0</x:v>
      </x:c>
      <x:c r="BL124" s="34" t="n">
        <x:f>$B$11*(($A$1064)*$C124/$B$12*$B$7+(1-$A$1064)*$D124/$B$12*$C$7)</x:f>
        <x:v>0</x:v>
      </x:c>
      <x:c r="BM124" s="34" t="n">
        <x:f>$B$11*(($A$1065)*$C124/$B$12*$B$7+(1-$A$1065)*$D124/$B$12*$C$7)</x:f>
        <x:v>0</x:v>
      </x:c>
      <x:c r="BN124" s="34" t="n">
        <x:f>$B$11*(($A$1066)*$C124/$B$12*$B$7+(1-$A$1066)*$D124/$B$12*$C$7)</x:f>
        <x:v>0</x:v>
      </x:c>
      <x:c r="BO124" s="34" t="n">
        <x:f>$B$11*(($A$1067)*$C124/$B$12*$B$7+(1-$A$1067)*$D124/$B$12*$C$7)</x:f>
        <x:v>0</x:v>
      </x:c>
      <x:c r="BP124" s="34" t="n">
        <x:f>$B$11*(($A$1068)*$C124/$B$12*$B$7+(1-$A$1068)*$D124/$B$12*$C$7)</x:f>
        <x:v>0</x:v>
      </x:c>
      <x:c r="BQ124" s="34" t="n">
        <x:f>$B$11*(($A$1069)*$C124/$B$12*$B$7+(1-$A$1069)*$D124/$B$12*$C$7)</x:f>
        <x:v>0</x:v>
      </x:c>
      <x:c r="BR124" s="34" t="n">
        <x:f>$B$11*(($A$1070)*$C124/$B$12*$B$7+(1-$A$1070)*$D124/$B$12*$C$7)</x:f>
        <x:v>0</x:v>
      </x:c>
      <x:c r="BS124" s="34" t="n">
        <x:f>$B$11*(($A$1071)*$C124/$B$12*$B$7+(1-$A$1071)*$D124/$B$12*$C$7)</x:f>
        <x:v>0</x:v>
      </x:c>
      <x:c r="BT124" s="34" t="n">
        <x:f>$B$11*(($A$1072)*$C124/$B$12*$B$7+(1-$A$1072)*$D124/$B$12*$C$7)</x:f>
        <x:v>0</x:v>
      </x:c>
      <x:c r="BU124" s="34" t="n">
        <x:f>$B$11*(($A$1073)*$C124/$B$12*$B$7+(1-$A$1073)*$D124/$B$12*$C$7)</x:f>
        <x:v>0</x:v>
      </x:c>
      <x:c r="BV124" s="34" t="n">
        <x:f>$B$11*(($A$1074)*$C124/$B$12*$B$7+(1-$A$1074)*$D124/$B$12*$C$7)</x:f>
        <x:v>0</x:v>
      </x:c>
      <x:c r="BW124" s="34" t="n">
        <x:f>$B$11*(($A$1075)*$C124/$B$12*$B$7+(1-$A$1075)*$D124/$B$12*$C$7)</x:f>
        <x:v>0</x:v>
      </x:c>
      <x:c r="BX124" s="34" t="n">
        <x:f>$B$11*(($A$1076)*$C124/$B$12*$B$7+(1-$A$1076)*$D124/$B$12*$C$7)</x:f>
        <x:v>0</x:v>
      </x:c>
      <x:c r="BY124" s="34" t="n">
        <x:f>$B$11*(($A$1077)*$C124/$B$12*$B$7+(1-$A$1077)*$D124/$B$12*$C$7)</x:f>
        <x:v>0</x:v>
      </x:c>
      <x:c r="BZ124" s="34" t="n">
        <x:f>$B$11*(($A$1078)*$C124/$B$12*$B$7+(1-$A$1078)*$D124/$B$12*$C$7)</x:f>
        <x:v>0</x:v>
      </x:c>
      <x:c r="CA124" s="34" t="n">
        <x:f>$B$11*(($A$1079)*$C124/$B$12*$B$7+(1-$A$1079)*$D124/$B$12*$C$7)</x:f>
        <x:v>0</x:v>
      </x:c>
      <x:c r="CB124" s="34" t="n">
        <x:f>$B$11*(($A$1080)*$C124/$B$12*$B$7+(1-$A$1080)*$D124/$B$12*$C$7)</x:f>
        <x:v>0</x:v>
      </x:c>
      <x:c r="CC124" s="34" t="n">
        <x:f>$B$11*(($A$1081)*$C124/$B$12*$B$7+(1-$A$1081)*$D124/$B$12*$C$7)</x:f>
        <x:v>0</x:v>
      </x:c>
    </x:row>
    <x:row r="125">
      <x:c r="A125" s="34" t="n">
        <x:v>101</x:v>
      </x:c>
      <x:c r="B125" s="39" t="n">
        <x:v>-0.6174880439780743</x:v>
      </x:c>
      <x:c r="C125" s="1" t="n">
        <x:f>SUM(AM125:AV125)</x:f>
        <x:v>0</x:v>
      </x:c>
      <x:c r="D125" s="1" t="n">
        <x:f>SUM(AW125:BF125)</x:f>
        <x:v>0</x:v>
      </x:c>
      <x:c r="E125" s="17" t="n">
        <x:f>(1-C125/$B$12)*$B$8-C125/$B$12*$B$7</x:f>
        <x:v>0.05</x:v>
      </x:c>
      <x:c r="F125" s="17" t="n">
        <x:f>(1-D125/$B$12)*$C$8-D125/$B$12*$C$7</x:f>
        <x:v>0.09</x:v>
      </x:c>
      <x:c r="G125" s="32" t="n">
        <x:f>$B$11*($B$10*C125/$B$12*$B$7+(1-$B$10)*D125/$B$12*$C$7)</x:f>
        <x:v>0</x:v>
      </x:c>
      <x:c r="H125" s="17" t="n">
        <x:f>$B$10*E125+(1-$B$10)*F125</x:f>
        <x:v>0.07</x:v>
      </x:c>
      <x:c r="I125" s="34"/>
      <x:c r="J125" s="34"/>
      <x:c r="K125" s="34"/>
      <x:c r="L125" s="34"/>
      <x:c r="M125" s="34"/>
      <x:c r="N125" s="34"/>
      <x:c r="O125" s="34"/>
      <x:c r="P125" s="34"/>
      <x:c r="Q125" s="34"/>
      <x:c r="R125" s="39" t="n">
        <x:v>1.3364963180881844</x:v>
      </x:c>
      <x:c r="S125" s="39" t="n">
        <x:v>0.28214910874341387</x:v>
      </x:c>
      <x:c r="T125" s="39" t="n">
        <x:v>-0.5023553886120267</x:v>
      </x:c>
      <x:c r="U125" s="39" t="n">
        <x:v>0.5807724746464115</x:v>
      </x:c>
      <x:c r="V125" s="39" t="n">
        <x:v>0.6015415928135142</x:v>
      </x:c>
      <x:c r="W125" s="39" t="n">
        <x:v>1.9074769852466509</x:v>
      </x:c>
      <x:c r="X125" s="39" t="n">
        <x:v>-1.0355399692334997</x:v>
      </x:c>
      <x:c r="Y125" s="39" t="n">
        <x:v>-0.5680612181326976</x:v>
      </x:c>
      <x:c r="Z125" s="39" t="n">
        <x:v>-0.3876573556267877</x:v>
      </x:c>
      <x:c r="AA125" s="39" t="n">
        <x:v>-0.04745670013889035</x:v>
      </x:c>
      <x:c r="AB125" s="39" t="n">
        <x:v>-0.48435672609307195</x:v>
      </x:c>
      <x:c r="AC125" s="39" t="n">
        <x:v>0.23236661976469716</x:v>
      </x:c>
      <x:c r="AD125" s="39" t="n">
        <x:v>-0.05493208953987446</x:v>
      </x:c>
      <x:c r="AE125" s="39" t="n">
        <x:v>-0.06323008810521727</x:v>
      </x:c>
      <x:c r="AF125" s="39" t="n">
        <x:v>-0.8123007897552238</x:v>
      </x:c>
      <x:c r="AG125" s="39" t="n">
        <x:v>0.5517227248438816</x:v>
      </x:c>
      <x:c r="AH125" s="39" t="n">
        <x:v>0.2053155943364587</x:v>
      </x:c>
      <x:c r="AI125" s="39" t="n">
        <x:v>1.5932942517583923</x:v>
      </x:c>
      <x:c r="AJ125" s="39" t="n">
        <x:v>-1.483655029388245</x:v>
      </x:c>
      <x:c r="AK125" s="39" t="n">
        <x:v>0.7012602651254906</x:v>
      </x:c>
      <x:c r="AL125" s="34"/>
      <x:c r="AM125" s="34" t="n">
        <x:f>IF(SQRT($B$9)*$B125+SQRT(1-$B$9)*R125&lt;_xlfn.NORM.S.INV($B$6),1,0)</x:f>
        <x:v>0</x:v>
      </x:c>
      <x:c r="AN125" s="34" t="n">
        <x:f>IF(SQRT($B$9)*$B125+SQRT(1-$B$9)*S125&lt;_xlfn.NORM.S.INV($B$6),1,0)</x:f>
        <x:v>0</x:v>
      </x:c>
      <x:c r="AO125" s="34" t="n">
        <x:f>IF(SQRT($B$9)*$B125+SQRT(1-$B$9)*T125&lt;_xlfn.NORM.S.INV($B$6),1,0)</x:f>
        <x:v>0</x:v>
      </x:c>
      <x:c r="AP125" s="34" t="n">
        <x:f>IF(SQRT($B$9)*$B125+SQRT(1-$B$9)*U125&lt;_xlfn.NORM.S.INV($B$6),1,0)</x:f>
        <x:v>0</x:v>
      </x:c>
      <x:c r="AQ125" s="34" t="n">
        <x:f>IF(SQRT($B$9)*$B125+SQRT(1-$B$9)*V125&lt;_xlfn.NORM.S.INV($B$6),1,0)</x:f>
        <x:v>0</x:v>
      </x:c>
      <x:c r="AR125" s="34" t="n">
        <x:f>IF(SQRT($B$9)*$B125+SQRT(1-$B$9)*W125&lt;_xlfn.NORM.S.INV($B$6),1,0)</x:f>
        <x:v>0</x:v>
      </x:c>
      <x:c r="AS125" s="34" t="n">
        <x:f>IF(SQRT($B$9)*$B125+SQRT(1-$B$9)*X125&lt;_xlfn.NORM.S.INV($B$6),1,0)</x:f>
        <x:v>0</x:v>
      </x:c>
      <x:c r="AT125" s="34" t="n">
        <x:f>IF(SQRT($B$9)*$B125+SQRT(1-$B$9)*Y125&lt;_xlfn.NORM.S.INV($B$6),1,0)</x:f>
        <x:v>0</x:v>
      </x:c>
      <x:c r="AU125" s="34" t="n">
        <x:f>IF(SQRT($B$9)*$B125+SQRT(1-$B$9)*Z125&lt;_xlfn.NORM.S.INV($B$6),1,0)</x:f>
        <x:v>0</x:v>
      </x:c>
      <x:c r="AV125" s="34" t="n">
        <x:f>IF(SQRT($B$9)*$B125+SQRT(1-$B$9)*AA125&lt;_xlfn.NORM.S.INV($B$6),1,0)</x:f>
        <x:v>0</x:v>
      </x:c>
      <x:c r="AW125" s="34" t="n">
        <x:f>IF(SQRT($C$9)*$B125+SQRT(1-$C$9)*AB125&lt;_xlfn.NORM.S.INV($C$6),1,0)</x:f>
        <x:v>0</x:v>
      </x:c>
      <x:c r="AX125" s="34" t="n">
        <x:f>IF(SQRT($C$9)*$B125+SQRT(1-$C$9)*AC125&lt;_xlfn.NORM.S.INV($C$6),1,0)</x:f>
        <x:v>0</x:v>
      </x:c>
      <x:c r="AY125" s="34" t="n">
        <x:f>IF(SQRT($C$9)*$B125+SQRT(1-$C$9)*AD125&lt;_xlfn.NORM.S.INV($C$6),1,0)</x:f>
        <x:v>0</x:v>
      </x:c>
      <x:c r="AZ125" s="34" t="n">
        <x:f>IF(SQRT($C$9)*$B125+SQRT(1-$C$9)*AE125&lt;_xlfn.NORM.S.INV($C$6),1,0)</x:f>
        <x:v>0</x:v>
      </x:c>
      <x:c r="BA125" s="34" t="n">
        <x:f>IF(SQRT($C$9)*$B125+SQRT(1-$C$9)*AF125&lt;_xlfn.NORM.S.INV($C$6),1,0)</x:f>
        <x:v>0</x:v>
      </x:c>
      <x:c r="BB125" s="34" t="n">
        <x:f>IF(SQRT($C$9)*$B125+SQRT(1-$C$9)*AG125&lt;_xlfn.NORM.S.INV($C$6),1,0)</x:f>
        <x:v>0</x:v>
      </x:c>
      <x:c r="BC125" s="34" t="n">
        <x:f>IF(SQRT($C$9)*$B125+SQRT(1-$C$9)*AH125&lt;_xlfn.NORM.S.INV($C$6),1,0)</x:f>
        <x:v>0</x:v>
      </x:c>
      <x:c r="BD125" s="34" t="n">
        <x:f>IF(SQRT($C$9)*$B125+SQRT(1-$C$9)*AI125&lt;_xlfn.NORM.S.INV($C$6),1,0)</x:f>
        <x:v>0</x:v>
      </x:c>
      <x:c r="BE125" s="34" t="n">
        <x:f>IF(SQRT($C$9)*$B125+SQRT(1-$C$9)*AJ125&lt;_xlfn.NORM.S.INV($C$6),1,0)</x:f>
        <x:v>0</x:v>
      </x:c>
      <x:c r="BF125" s="34" t="n">
        <x:f>IF(SQRT($C$9)*$B125+SQRT(1-$C$9)*AK125&lt;_xlfn.NORM.S.INV($C$6),1,0)</x:f>
        <x:v>0</x:v>
      </x:c>
      <x:c r="BG125" s="34"/>
      <x:c r="BH125" s="34"/>
      <x:c r="BI125" s="34" t="n">
        <x:f>$B$11*(($A$1061)*$C125/$B$12*$B$7+(1-$A$1061)*$D125/$B$12*$C$7)</x:f>
        <x:v>0</x:v>
      </x:c>
      <x:c r="BJ125" s="34" t="n">
        <x:f>$B$11*(($A$1062)*$C125/$B$12*$B$7+(1-$A$1062)*$D125/$B$12*$C$7)</x:f>
        <x:v>0</x:v>
      </x:c>
      <x:c r="BK125" s="34" t="n">
        <x:f>$B$11*(($A$1063)*$C125/$B$12*$B$7+(1-$A$1063)*$D125/$B$12*$C$7)</x:f>
        <x:v>0</x:v>
      </x:c>
      <x:c r="BL125" s="34" t="n">
        <x:f>$B$11*(($A$1064)*$C125/$B$12*$B$7+(1-$A$1064)*$D125/$B$12*$C$7)</x:f>
        <x:v>0</x:v>
      </x:c>
      <x:c r="BM125" s="34" t="n">
        <x:f>$B$11*(($A$1065)*$C125/$B$12*$B$7+(1-$A$1065)*$D125/$B$12*$C$7)</x:f>
        <x:v>0</x:v>
      </x:c>
      <x:c r="BN125" s="34" t="n">
        <x:f>$B$11*(($A$1066)*$C125/$B$12*$B$7+(1-$A$1066)*$D125/$B$12*$C$7)</x:f>
        <x:v>0</x:v>
      </x:c>
      <x:c r="BO125" s="34" t="n">
        <x:f>$B$11*(($A$1067)*$C125/$B$12*$B$7+(1-$A$1067)*$D125/$B$12*$C$7)</x:f>
        <x:v>0</x:v>
      </x:c>
      <x:c r="BP125" s="34" t="n">
        <x:f>$B$11*(($A$1068)*$C125/$B$12*$B$7+(1-$A$1068)*$D125/$B$12*$C$7)</x:f>
        <x:v>0</x:v>
      </x:c>
      <x:c r="BQ125" s="34" t="n">
        <x:f>$B$11*(($A$1069)*$C125/$B$12*$B$7+(1-$A$1069)*$D125/$B$12*$C$7)</x:f>
        <x:v>0</x:v>
      </x:c>
      <x:c r="BR125" s="34" t="n">
        <x:f>$B$11*(($A$1070)*$C125/$B$12*$B$7+(1-$A$1070)*$D125/$B$12*$C$7)</x:f>
        <x:v>0</x:v>
      </x:c>
      <x:c r="BS125" s="34" t="n">
        <x:f>$B$11*(($A$1071)*$C125/$B$12*$B$7+(1-$A$1071)*$D125/$B$12*$C$7)</x:f>
        <x:v>0</x:v>
      </x:c>
      <x:c r="BT125" s="34" t="n">
        <x:f>$B$11*(($A$1072)*$C125/$B$12*$B$7+(1-$A$1072)*$D125/$B$12*$C$7)</x:f>
        <x:v>0</x:v>
      </x:c>
      <x:c r="BU125" s="34" t="n">
        <x:f>$B$11*(($A$1073)*$C125/$B$12*$B$7+(1-$A$1073)*$D125/$B$12*$C$7)</x:f>
        <x:v>0</x:v>
      </x:c>
      <x:c r="BV125" s="34" t="n">
        <x:f>$B$11*(($A$1074)*$C125/$B$12*$B$7+(1-$A$1074)*$D125/$B$12*$C$7)</x:f>
        <x:v>0</x:v>
      </x:c>
      <x:c r="BW125" s="34" t="n">
        <x:f>$B$11*(($A$1075)*$C125/$B$12*$B$7+(1-$A$1075)*$D125/$B$12*$C$7)</x:f>
        <x:v>0</x:v>
      </x:c>
      <x:c r="BX125" s="34" t="n">
        <x:f>$B$11*(($A$1076)*$C125/$B$12*$B$7+(1-$A$1076)*$D125/$B$12*$C$7)</x:f>
        <x:v>0</x:v>
      </x:c>
      <x:c r="BY125" s="34" t="n">
        <x:f>$B$11*(($A$1077)*$C125/$B$12*$B$7+(1-$A$1077)*$D125/$B$12*$C$7)</x:f>
        <x:v>0</x:v>
      </x:c>
      <x:c r="BZ125" s="34" t="n">
        <x:f>$B$11*(($A$1078)*$C125/$B$12*$B$7+(1-$A$1078)*$D125/$B$12*$C$7)</x:f>
        <x:v>0</x:v>
      </x:c>
      <x:c r="CA125" s="34" t="n">
        <x:f>$B$11*(($A$1079)*$C125/$B$12*$B$7+(1-$A$1079)*$D125/$B$12*$C$7)</x:f>
        <x:v>0</x:v>
      </x:c>
      <x:c r="CB125" s="34" t="n">
        <x:f>$B$11*(($A$1080)*$C125/$B$12*$B$7+(1-$A$1080)*$D125/$B$12*$C$7)</x:f>
        <x:v>0</x:v>
      </x:c>
      <x:c r="CC125" s="34" t="n">
        <x:f>$B$11*(($A$1081)*$C125/$B$12*$B$7+(1-$A$1081)*$D125/$B$12*$C$7)</x:f>
        <x:v>0</x:v>
      </x:c>
    </x:row>
    <x:row r="126">
      <x:c r="A126" s="34" t="n">
        <x:v>102</x:v>
      </x:c>
      <x:c r="B126" s="39" t="n">
        <x:v>0.057237086427033596</x:v>
      </x:c>
      <x:c r="C126" s="1" t="n">
        <x:f>SUM(AM126:AV126)</x:f>
        <x:v>1</x:v>
      </x:c>
      <x:c r="D126" s="1" t="n">
        <x:f>SUM(AW126:BF126)</x:f>
        <x:v>0</x:v>
      </x:c>
      <x:c r="E126" s="17" t="n">
        <x:f>(1-C126/$B$12)*$B$8-C126/$B$12*$B$7</x:f>
        <x:v>0.0049999999999999975</x:v>
      </x:c>
      <x:c r="F126" s="17" t="n">
        <x:f>(1-D126/$B$12)*$C$8-D126/$B$12*$C$7</x:f>
        <x:v>0.09</x:v>
      </x:c>
      <x:c r="G126" s="32" t="n">
        <x:f>$B$11*($B$10*C126/$B$12*$B$7+(1-$B$10)*D126/$B$12*$C$7)</x:f>
        <x:v>200.00000000000003</x:v>
      </x:c>
      <x:c r="H126" s="17" t="n">
        <x:f>$B$10*E126+(1-$B$10)*F126</x:f>
        <x:v>0.0475</x:v>
      </x:c>
      <x:c r="I126" s="34"/>
      <x:c r="J126" s="34"/>
      <x:c r="K126" s="34"/>
      <x:c r="L126" s="34"/>
      <x:c r="M126" s="34"/>
      <x:c r="N126" s="34"/>
      <x:c r="O126" s="34"/>
      <x:c r="P126" s="34"/>
      <x:c r="Q126" s="34"/>
      <x:c r="R126" s="39" t="n">
        <x:v>-1.0713740957461884</x:v>
      </x:c>
      <x:c r="S126" s="39" t="n">
        <x:v>-1.8210821245753719</x:v>
      </x:c>
      <x:c r="T126" s="39" t="n">
        <x:v>0.7495839787169498</x:v>
      </x:c>
      <x:c r="U126" s="39" t="n">
        <x:v>0.670743178045292</x:v>
      </x:c>
      <x:c r="V126" s="39" t="n">
        <x:v>-0.22488357623018745</x:v>
      </x:c>
      <x:c r="W126" s="39" t="n">
        <x:v>0.3744558951240238</x:v>
      </x:c>
      <x:c r="X126" s="39" t="n">
        <x:v>-3.3798112032500316</x:v>
      </x:c>
      <x:c r="Y126" s="39" t="n">
        <x:v>-1.5890748924069842</x:v>
      </x:c>
      <x:c r="Z126" s="39" t="n">
        <x:v>-1.3137335616702224</x:v>
      </x:c>
      <x:c r="AA126" s="39" t="n">
        <x:v>-0.7591190715417787</x:v>
      </x:c>
      <x:c r="AB126" s="39" t="n">
        <x:v>0.2160863544145427</x:v>
      </x:c>
      <x:c r="AC126" s="39" t="n">
        <x:v>-0.735678297291321</x:v>
      </x:c>
      <x:c r="AD126" s="39" t="n">
        <x:v>-1.1824813216815437</x:v>
      </x:c>
      <x:c r="AE126" s="39" t="n">
        <x:v>1.105042489367342</x:v>
      </x:c>
      <x:c r="AF126" s="39" t="n">
        <x:v>1.3109840700825552</x:v>
      </x:c>
      <x:c r="AG126" s="39" t="n">
        <x:v>-1.697868045064131</x:v>
      </x:c>
      <x:c r="AH126" s="39" t="n">
        <x:v>-0.06412176918060088</x:v>
      </x:c>
      <x:c r="AI126" s="39" t="n">
        <x:v>2.045205916345612</x:v>
      </x:c>
      <x:c r="AJ126" s="39" t="n">
        <x:v>0.40220294509644966</x:v>
      </x:c>
      <x:c r="AK126" s="39" t="n">
        <x:v>-1.1872519428750694</x:v>
      </x:c>
      <x:c r="AL126" s="34"/>
      <x:c r="AM126" s="34" t="n">
        <x:f>IF(SQRT($B$9)*$B126+SQRT(1-$B$9)*R126&lt;_xlfn.NORM.S.INV($B$6),1,0)</x:f>
        <x:v>0</x:v>
      </x:c>
      <x:c r="AN126" s="34" t="n">
        <x:f>IF(SQRT($B$9)*$B126+SQRT(1-$B$9)*S126&lt;_xlfn.NORM.S.INV($B$6),1,0)</x:f>
        <x:v>0</x:v>
      </x:c>
      <x:c r="AO126" s="34" t="n">
        <x:f>IF(SQRT($B$9)*$B126+SQRT(1-$B$9)*T126&lt;_xlfn.NORM.S.INV($B$6),1,0)</x:f>
        <x:v>0</x:v>
      </x:c>
      <x:c r="AP126" s="34" t="n">
        <x:f>IF(SQRT($B$9)*$B126+SQRT(1-$B$9)*U126&lt;_xlfn.NORM.S.INV($B$6),1,0)</x:f>
        <x:v>0</x:v>
      </x:c>
      <x:c r="AQ126" s="34" t="n">
        <x:f>IF(SQRT($B$9)*$B126+SQRT(1-$B$9)*V126&lt;_xlfn.NORM.S.INV($B$6),1,0)</x:f>
        <x:v>0</x:v>
      </x:c>
      <x:c r="AR126" s="34" t="n">
        <x:f>IF(SQRT($B$9)*$B126+SQRT(1-$B$9)*W126&lt;_xlfn.NORM.S.INV($B$6),1,0)</x:f>
        <x:v>0</x:v>
      </x:c>
      <x:c r="AS126" s="34" t="n">
        <x:f>IF(SQRT($B$9)*$B126+SQRT(1-$B$9)*X126&lt;_xlfn.NORM.S.INV($B$6),1,0)</x:f>
        <x:v>1</x:v>
      </x:c>
      <x:c r="AT126" s="34" t="n">
        <x:f>IF(SQRT($B$9)*$B126+SQRT(1-$B$9)*Y126&lt;_xlfn.NORM.S.INV($B$6),1,0)</x:f>
        <x:v>0</x:v>
      </x:c>
      <x:c r="AU126" s="34" t="n">
        <x:f>IF(SQRT($B$9)*$B126+SQRT(1-$B$9)*Z126&lt;_xlfn.NORM.S.INV($B$6),1,0)</x:f>
        <x:v>0</x:v>
      </x:c>
      <x:c r="AV126" s="34" t="n">
        <x:f>IF(SQRT($B$9)*$B126+SQRT(1-$B$9)*AA126&lt;_xlfn.NORM.S.INV($B$6),1,0)</x:f>
        <x:v>0</x:v>
      </x:c>
      <x:c r="AW126" s="34" t="n">
        <x:f>IF(SQRT($C$9)*$B126+SQRT(1-$C$9)*AB126&lt;_xlfn.NORM.S.INV($C$6),1,0)</x:f>
        <x:v>0</x:v>
      </x:c>
      <x:c r="AX126" s="34" t="n">
        <x:f>IF(SQRT($C$9)*$B126+SQRT(1-$C$9)*AC126&lt;_xlfn.NORM.S.INV($C$6),1,0)</x:f>
        <x:v>0</x:v>
      </x:c>
      <x:c r="AY126" s="34" t="n">
        <x:f>IF(SQRT($C$9)*$B126+SQRT(1-$C$9)*AD126&lt;_xlfn.NORM.S.INV($C$6),1,0)</x:f>
        <x:v>0</x:v>
      </x:c>
      <x:c r="AZ126" s="34" t="n">
        <x:f>IF(SQRT($C$9)*$B126+SQRT(1-$C$9)*AE126&lt;_xlfn.NORM.S.INV($C$6),1,0)</x:f>
        <x:v>0</x:v>
      </x:c>
      <x:c r="BA126" s="34" t="n">
        <x:f>IF(SQRT($C$9)*$B126+SQRT(1-$C$9)*AF126&lt;_xlfn.NORM.S.INV($C$6),1,0)</x:f>
        <x:v>0</x:v>
      </x:c>
      <x:c r="BB126" s="34" t="n">
        <x:f>IF(SQRT($C$9)*$B126+SQRT(1-$C$9)*AG126&lt;_xlfn.NORM.S.INV($C$6),1,0)</x:f>
        <x:v>0</x:v>
      </x:c>
      <x:c r="BC126" s="34" t="n">
        <x:f>IF(SQRT($C$9)*$B126+SQRT(1-$C$9)*AH126&lt;_xlfn.NORM.S.INV($C$6),1,0)</x:f>
        <x:v>0</x:v>
      </x:c>
      <x:c r="BD126" s="34" t="n">
        <x:f>IF(SQRT($C$9)*$B126+SQRT(1-$C$9)*AI126&lt;_xlfn.NORM.S.INV($C$6),1,0)</x:f>
        <x:v>0</x:v>
      </x:c>
      <x:c r="BE126" s="34" t="n">
        <x:f>IF(SQRT($C$9)*$B126+SQRT(1-$C$9)*AJ126&lt;_xlfn.NORM.S.INV($C$6),1,0)</x:f>
        <x:v>0</x:v>
      </x:c>
      <x:c r="BF126" s="34" t="n">
        <x:f>IF(SQRT($C$9)*$B126+SQRT(1-$C$9)*AK126&lt;_xlfn.NORM.S.INV($C$6),1,0)</x:f>
        <x:v>0</x:v>
      </x:c>
      <x:c r="BG126" s="34"/>
      <x:c r="BH126" s="34"/>
      <x:c r="BI126" s="34" t="n">
        <x:f>$B$11*(($A$1061)*$C126/$B$12*$B$7+(1-$A$1061)*$D126/$B$12*$C$7)</x:f>
        <x:v>0</x:v>
      </x:c>
      <x:c r="BJ126" s="34" t="n">
        <x:f>$B$11*(($A$1062)*$C126/$B$12*$B$7+(1-$A$1062)*$D126/$B$12*$C$7)</x:f>
        <x:v>20</x:v>
      </x:c>
      <x:c r="BK126" s="34" t="n">
        <x:f>$B$11*(($A$1063)*$C126/$B$12*$B$7+(1-$A$1063)*$D126/$B$12*$C$7)</x:f>
        <x:v>40</x:v>
      </x:c>
      <x:c r="BL126" s="34" t="n">
        <x:f>$B$11*(($A$1064)*$C126/$B$12*$B$7+(1-$A$1064)*$D126/$B$12*$C$7)</x:f>
        <x:v>60</x:v>
      </x:c>
      <x:c r="BM126" s="34" t="n">
        <x:f>$B$11*(($A$1065)*$C126/$B$12*$B$7+(1-$A$1065)*$D126/$B$12*$C$7)</x:f>
        <x:v>80</x:v>
      </x:c>
      <x:c r="BN126" s="34" t="n">
        <x:f>$B$11*(($A$1066)*$C126/$B$12*$B$7+(1-$A$1066)*$D126/$B$12*$C$7)</x:f>
        <x:v>100.00000000000001</x:v>
      </x:c>
      <x:c r="BO126" s="34" t="n">
        <x:f>$B$11*(($A$1067)*$C126/$B$12*$B$7+(1-$A$1067)*$D126/$B$12*$C$7)</x:f>
        <x:v>120</x:v>
      </x:c>
      <x:c r="BP126" s="34" t="n">
        <x:f>$B$11*(($A$1068)*$C126/$B$12*$B$7+(1-$A$1068)*$D126/$B$12*$C$7)</x:f>
        <x:v>139.99999999999997</x:v>
      </x:c>
      <x:c r="BQ126" s="34" t="n">
        <x:f>$B$11*(($A$1069)*$C126/$B$12*$B$7+(1-$A$1069)*$D126/$B$12*$C$7)</x:f>
        <x:v>160</x:v>
      </x:c>
      <x:c r="BR126" s="34" t="n">
        <x:f>$B$11*(($A$1070)*$C126/$B$12*$B$7+(1-$A$1070)*$D126/$B$12*$C$7)</x:f>
        <x:v>180</x:v>
      </x:c>
      <x:c r="BS126" s="34" t="n">
        <x:f>$B$11*(($A$1071)*$C126/$B$12*$B$7+(1-$A$1071)*$D126/$B$12*$C$7)</x:f>
        <x:v>200.00000000000003</x:v>
      </x:c>
      <x:c r="BT126" s="34" t="n">
        <x:f>$B$11*(($A$1072)*$C126/$B$12*$B$7+(1-$A$1072)*$D126/$B$12*$C$7)</x:f>
        <x:v>220.00000000000006</x:v>
      </x:c>
      <x:c r="BU126" s="34" t="n">
        <x:f>$B$11*(($A$1073)*$C126/$B$12*$B$7+(1-$A$1073)*$D126/$B$12*$C$7)</x:f>
        <x:v>240</x:v>
      </x:c>
      <x:c r="BV126" s="34" t="n">
        <x:f>$B$11*(($A$1074)*$C126/$B$12*$B$7+(1-$A$1074)*$D126/$B$12*$C$7)</x:f>
        <x:v>260</x:v>
      </x:c>
      <x:c r="BW126" s="34" t="n">
        <x:f>$B$11*(($A$1075)*$C126/$B$12*$B$7+(1-$A$1075)*$D126/$B$12*$C$7)</x:f>
        <x:v>279.99999999999994</x:v>
      </x:c>
      <x:c r="BX126" s="34" t="n">
        <x:f>$B$11*(($A$1076)*$C126/$B$12*$B$7+(1-$A$1076)*$D126/$B$12*$C$7)</x:f>
        <x:v>300</x:v>
      </x:c>
      <x:c r="BY126" s="34" t="n">
        <x:f>$B$11*(($A$1077)*$C126/$B$12*$B$7+(1-$A$1077)*$D126/$B$12*$C$7)</x:f>
        <x:v>320</x:v>
      </x:c>
      <x:c r="BZ126" s="34" t="n">
        <x:f>$B$11*(($A$1078)*$C126/$B$12*$B$7+(1-$A$1078)*$D126/$B$12*$C$7)</x:f>
        <x:v>339.99999999999994</x:v>
      </x:c>
      <x:c r="CA126" s="34" t="n">
        <x:f>$B$11*(($A$1079)*$C126/$B$12*$B$7+(1-$A$1079)*$D126/$B$12*$C$7)</x:f>
        <x:v>360</x:v>
      </x:c>
      <x:c r="CB126" s="34" t="n">
        <x:f>$B$11*(($A$1080)*$C126/$B$12*$B$7+(1-$A$1080)*$D126/$B$12*$C$7)</x:f>
        <x:v>380.00000000000006</x:v>
      </x:c>
      <x:c r="CC126" s="34" t="n">
        <x:f>$B$11*(($A$1081)*$C126/$B$12*$B$7+(1-$A$1081)*$D126/$B$12*$C$7)</x:f>
        <x:v>400.00000000000006</x:v>
      </x:c>
    </x:row>
    <x:row r="127">
      <x:c r="A127" s="34" t="n">
        <x:v>103</x:v>
      </x:c>
      <x:c r="B127" s="39" t="n">
        <x:v>-0.651607107620264</x:v>
      </x:c>
      <x:c r="C127" s="1" t="n">
        <x:f>SUM(AM127:AV127)</x:f>
        <x:v>0</x:v>
      </x:c>
      <x:c r="D127" s="1" t="n">
        <x:f>SUM(AW127:BF127)</x:f>
        <x:v>1</x:v>
      </x:c>
      <x:c r="E127" s="17" t="n">
        <x:f>(1-C127/$B$12)*$B$8-C127/$B$12*$B$7</x:f>
        <x:v>0.05</x:v>
      </x:c>
      <x:c r="F127" s="17" t="n">
        <x:f>(1-D127/$B$12)*$C$8-D127/$B$12*$C$7</x:f>
        <x:v>0.021000000000000005</x:v>
      </x:c>
      <x:c r="G127" s="32" t="n">
        <x:f>$B$11*($B$10*C127/$B$12*$B$7+(1-$B$10)*D127/$B$12*$C$7)</x:f>
        <x:v>300</x:v>
      </x:c>
      <x:c r="H127" s="17" t="n">
        <x:f>$B$10*E127+(1-$B$10)*F127</x:f>
        <x:v>0.035500000000000004</x:v>
      </x:c>
      <x:c r="I127" s="34"/>
      <x:c r="J127" s="34"/>
      <x:c r="K127" s="34"/>
      <x:c r="L127" s="34"/>
      <x:c r="M127" s="34"/>
      <x:c r="N127" s="34"/>
      <x:c r="O127" s="34"/>
      <x:c r="P127" s="34"/>
      <x:c r="Q127" s="34"/>
      <x:c r="R127" s="39" t="n">
        <x:v>0.3819989556344917</x:v>
      </x:c>
      <x:c r="S127" s="39" t="n">
        <x:v>-0.34823205590788964</x:v>
      </x:c>
      <x:c r="T127" s="39" t="n">
        <x:v>-1.4927570698156627</x:v>
      </x:c>
      <x:c r="U127" s="39" t="n">
        <x:v>1.5202341784299878</x:v>
      </x:c>
      <x:c r="V127" s="39" t="n">
        <x:v>0.9282026028749002</x:v>
      </x:c>
      <x:c r="W127" s="39" t="n">
        <x:v>0.926156998527785</x:v>
      </x:c>
      <x:c r="X127" s="39" t="n">
        <x:v>-0.8360293067973247</x:v>
      </x:c>
      <x:c r="Y127" s="39" t="n">
        <x:v>-0.3194637393157324</x:v>
      </x:c>
      <x:c r="Z127" s="39" t="n">
        <x:v>-0.9461629143359811</x:v>
      </x:c>
      <x:c r="AA127" s="39" t="n">
        <x:v>-1.6933872175939577</x:v>
      </x:c>
      <x:c r="AB127" s="39" t="n">
        <x:v>-0.9650677649269388</x:v>
      </x:c>
      <x:c r="AC127" s="39" t="n">
        <x:v>-0.6555601470056986</x:v>
      </x:c>
      <x:c r="AD127" s="39" t="n">
        <x:v>-0.04666207594587906</x:v>
      </x:c>
      <x:c r="AE127" s="39" t="n">
        <x:v>0.44666395381958446</x:v>
      </x:c>
      <x:c r="AF127" s="39" t="n">
        <x:v>-0.6831575764934522</x:v>
      </x:c>
      <x:c r="AG127" s="39" t="n">
        <x:v>-0.9239084025564633</x:v>
      </x:c>
      <x:c r="AH127" s="39" t="n">
        <x:v>-1.056498220461489</x:v>
      </x:c>
      <x:c r="AI127" s="39" t="n">
        <x:v>1.6621853848535193</x:v>
      </x:c>
      <x:c r="AJ127" s="39" t="n">
        <x:v>-0.7586828389561611</x:v>
      </x:c>
      <x:c r="AK127" s="39" t="n">
        <x:v>-1.7733603984279853</x:v>
      </x:c>
      <x:c r="AL127" s="34"/>
      <x:c r="AM127" s="34" t="n">
        <x:f>IF(SQRT($B$9)*$B127+SQRT(1-$B$9)*R127&lt;_xlfn.NORM.S.INV($B$6),1,0)</x:f>
        <x:v>0</x:v>
      </x:c>
      <x:c r="AN127" s="34" t="n">
        <x:f>IF(SQRT($B$9)*$B127+SQRT(1-$B$9)*S127&lt;_xlfn.NORM.S.INV($B$6),1,0)</x:f>
        <x:v>0</x:v>
      </x:c>
      <x:c r="AO127" s="34" t="n">
        <x:f>IF(SQRT($B$9)*$B127+SQRT(1-$B$9)*T127&lt;_xlfn.NORM.S.INV($B$6),1,0)</x:f>
        <x:v>0</x:v>
      </x:c>
      <x:c r="AP127" s="34" t="n">
        <x:f>IF(SQRT($B$9)*$B127+SQRT(1-$B$9)*U127&lt;_xlfn.NORM.S.INV($B$6),1,0)</x:f>
        <x:v>0</x:v>
      </x:c>
      <x:c r="AQ127" s="34" t="n">
        <x:f>IF(SQRT($B$9)*$B127+SQRT(1-$B$9)*V127&lt;_xlfn.NORM.S.INV($B$6),1,0)</x:f>
        <x:v>0</x:v>
      </x:c>
      <x:c r="AR127" s="34" t="n">
        <x:f>IF(SQRT($B$9)*$B127+SQRT(1-$B$9)*W127&lt;_xlfn.NORM.S.INV($B$6),1,0)</x:f>
        <x:v>0</x:v>
      </x:c>
      <x:c r="AS127" s="34" t="n">
        <x:f>IF(SQRT($B$9)*$B127+SQRT(1-$B$9)*X127&lt;_xlfn.NORM.S.INV($B$6),1,0)</x:f>
        <x:v>0</x:v>
      </x:c>
      <x:c r="AT127" s="34" t="n">
        <x:f>IF(SQRT($B$9)*$B127+SQRT(1-$B$9)*Y127&lt;_xlfn.NORM.S.INV($B$6),1,0)</x:f>
        <x:v>0</x:v>
      </x:c>
      <x:c r="AU127" s="34" t="n">
        <x:f>IF(SQRT($B$9)*$B127+SQRT(1-$B$9)*Z127&lt;_xlfn.NORM.S.INV($B$6),1,0)</x:f>
        <x:v>0</x:v>
      </x:c>
      <x:c r="AV127" s="34" t="n">
        <x:f>IF(SQRT($B$9)*$B127+SQRT(1-$B$9)*AA127&lt;_xlfn.NORM.S.INV($B$6),1,0)</x:f>
        <x:v>0</x:v>
      </x:c>
      <x:c r="AW127" s="34" t="n">
        <x:f>IF(SQRT($C$9)*$B127+SQRT(1-$C$9)*AB127&lt;_xlfn.NORM.S.INV($C$6),1,0)</x:f>
        <x:v>0</x:v>
      </x:c>
      <x:c r="AX127" s="34" t="n">
        <x:f>IF(SQRT($C$9)*$B127+SQRT(1-$C$9)*AC127&lt;_xlfn.NORM.S.INV($C$6),1,0)</x:f>
        <x:v>0</x:v>
      </x:c>
      <x:c r="AY127" s="34" t="n">
        <x:f>IF(SQRT($C$9)*$B127+SQRT(1-$C$9)*AD127&lt;_xlfn.NORM.S.INV($C$6),1,0)</x:f>
        <x:v>0</x:v>
      </x:c>
      <x:c r="AZ127" s="34" t="n">
        <x:f>IF(SQRT($C$9)*$B127+SQRT(1-$C$9)*AE127&lt;_xlfn.NORM.S.INV($C$6),1,0)</x:f>
        <x:v>0</x:v>
      </x:c>
      <x:c r="BA127" s="34" t="n">
        <x:f>IF(SQRT($C$9)*$B127+SQRT(1-$C$9)*AF127&lt;_xlfn.NORM.S.INV($C$6),1,0)</x:f>
        <x:v>0</x:v>
      </x:c>
      <x:c r="BB127" s="34" t="n">
        <x:f>IF(SQRT($C$9)*$B127+SQRT(1-$C$9)*AG127&lt;_xlfn.NORM.S.INV($C$6),1,0)</x:f>
        <x:v>0</x:v>
      </x:c>
      <x:c r="BC127" s="34" t="n">
        <x:f>IF(SQRT($C$9)*$B127+SQRT(1-$C$9)*AH127&lt;_xlfn.NORM.S.INV($C$6),1,0)</x:f>
        <x:v>0</x:v>
      </x:c>
      <x:c r="BD127" s="34" t="n">
        <x:f>IF(SQRT($C$9)*$B127+SQRT(1-$C$9)*AI127&lt;_xlfn.NORM.S.INV($C$6),1,0)</x:f>
        <x:v>0</x:v>
      </x:c>
      <x:c r="BE127" s="34" t="n">
        <x:f>IF(SQRT($C$9)*$B127+SQRT(1-$C$9)*AJ127&lt;_xlfn.NORM.S.INV($C$6),1,0)</x:f>
        <x:v>0</x:v>
      </x:c>
      <x:c r="BF127" s="34" t="n">
        <x:f>IF(SQRT($C$9)*$B127+SQRT(1-$C$9)*AK127&lt;_xlfn.NORM.S.INV($C$6),1,0)</x:f>
        <x:v>1</x:v>
      </x:c>
      <x:c r="BG127" s="34"/>
      <x:c r="BH127" s="34"/>
      <x:c r="BI127" s="34" t="n">
        <x:f>$B$11*(($A$1061)*$C127/$B$12*$B$7+(1-$A$1061)*$D127/$B$12*$C$7)</x:f>
        <x:v>600</x:v>
      </x:c>
      <x:c r="BJ127" s="34" t="n">
        <x:f>$B$11*(($A$1062)*$C127/$B$12*$B$7+(1-$A$1062)*$D127/$B$12*$C$7)</x:f>
        <x:v>570</x:v>
      </x:c>
      <x:c r="BK127" s="34" t="n">
        <x:f>$B$11*(($A$1063)*$C127/$B$12*$B$7+(1-$A$1063)*$D127/$B$12*$C$7)</x:f>
        <x:v>540</x:v>
      </x:c>
      <x:c r="BL127" s="34" t="n">
        <x:f>$B$11*(($A$1064)*$C127/$B$12*$B$7+(1-$A$1064)*$D127/$B$12*$C$7)</x:f>
        <x:v>509.99999999999994</x:v>
      </x:c>
      <x:c r="BM127" s="34" t="n">
        <x:f>$B$11*(($A$1065)*$C127/$B$12*$B$7+(1-$A$1065)*$D127/$B$12*$C$7)</x:f>
        <x:v>480</x:v>
      </x:c>
      <x:c r="BN127" s="34" t="n">
        <x:f>$B$11*(($A$1066)*$C127/$B$12*$B$7+(1-$A$1066)*$D127/$B$12*$C$7)</x:f>
        <x:v>450</x:v>
      </x:c>
      <x:c r="BO127" s="34" t="n">
        <x:f>$B$11*(($A$1067)*$C127/$B$12*$B$7+(1-$A$1067)*$D127/$B$12*$C$7)</x:f>
        <x:v>419.99999999999994</x:v>
      </x:c>
      <x:c r="BP127" s="34" t="n">
        <x:f>$B$11*(($A$1068)*$C127/$B$12*$B$7+(1-$A$1068)*$D127/$B$12*$C$7)</x:f>
        <x:v>390</x:v>
      </x:c>
      <x:c r="BQ127" s="34" t="n">
        <x:f>$B$11*(($A$1069)*$C127/$B$12*$B$7+(1-$A$1069)*$D127/$B$12*$C$7)</x:f>
        <x:v>360</x:v>
      </x:c>
      <x:c r="BR127" s="34" t="n">
        <x:f>$B$11*(($A$1070)*$C127/$B$12*$B$7+(1-$A$1070)*$D127/$B$12*$C$7)</x:f>
        <x:v>330</x:v>
      </x:c>
      <x:c r="BS127" s="34" t="n">
        <x:f>$B$11*(($A$1071)*$C127/$B$12*$B$7+(1-$A$1071)*$D127/$B$12*$C$7)</x:f>
        <x:v>300</x:v>
      </x:c>
      <x:c r="BT127" s="34" t="n">
        <x:f>$B$11*(($A$1072)*$C127/$B$12*$B$7+(1-$A$1072)*$D127/$B$12*$C$7)</x:f>
        <x:v>270</x:v>
      </x:c>
      <x:c r="BU127" s="34" t="n">
        <x:f>$B$11*(($A$1073)*$C127/$B$12*$B$7+(1-$A$1073)*$D127/$B$12*$C$7)</x:f>
        <x:v>240</x:v>
      </x:c>
      <x:c r="BV127" s="34" t="n">
        <x:f>$B$11*(($A$1074)*$C127/$B$12*$B$7+(1-$A$1074)*$D127/$B$12*$C$7)</x:f>
        <x:v>209.99999999999997</x:v>
      </x:c>
      <x:c r="BW127" s="34" t="n">
        <x:f>$B$11*(($A$1075)*$C127/$B$12*$B$7+(1-$A$1075)*$D127/$B$12*$C$7)</x:f>
        <x:v>180.00000000000003</x:v>
      </x:c>
      <x:c r="BX127" s="34" t="n">
        <x:f>$B$11*(($A$1076)*$C127/$B$12*$B$7+(1-$A$1076)*$D127/$B$12*$C$7)</x:f>
        <x:v>150</x:v>
      </x:c>
      <x:c r="BY127" s="34" t="n">
        <x:f>$B$11*(($A$1077)*$C127/$B$12*$B$7+(1-$A$1077)*$D127/$B$12*$C$7)</x:f>
        <x:v>119.99999999999999</x:v>
      </x:c>
      <x:c r="BZ127" s="34" t="n">
        <x:f>$B$11*(($A$1078)*$C127/$B$12*$B$7+(1-$A$1078)*$D127/$B$12*$C$7)</x:f>
        <x:v>90.00000000000001</x:v>
      </x:c>
      <x:c r="CA127" s="34" t="n">
        <x:f>$B$11*(($A$1079)*$C127/$B$12*$B$7+(1-$A$1079)*$D127/$B$12*$C$7)</x:f>
        <x:v>59.99999999999999</x:v>
      </x:c>
      <x:c r="CB127" s="34" t="n">
        <x:f>$B$11*(($A$1080)*$C127/$B$12*$B$7+(1-$A$1080)*$D127/$B$12*$C$7)</x:f>
        <x:v>30.00000000000003</x:v>
      </x:c>
      <x:c r="CC127" s="34" t="n">
        <x:f>$B$11*(($A$1081)*$C127/$B$12*$B$7+(1-$A$1081)*$D127/$B$12*$C$7)</x:f>
        <x:v>0</x:v>
      </x:c>
    </x:row>
    <x:row r="128">
      <x:c r="A128" s="34" t="n">
        <x:v>104</x:v>
      </x:c>
      <x:c r="B128" s="39" t="n">
        <x:v>-1.454917074476161</x:v>
      </x:c>
      <x:c r="C128" s="1" t="n">
        <x:f>SUM(AM128:AV128)</x:f>
        <x:v>1</x:v>
      </x:c>
      <x:c r="D128" s="1" t="n">
        <x:f>SUM(AW128:BF128)</x:f>
        <x:v>0</x:v>
      </x:c>
      <x:c r="E128" s="17" t="n">
        <x:f>(1-C128/$B$12)*$B$8-C128/$B$12*$B$7</x:f>
        <x:v>0.0049999999999999975</x:v>
      </x:c>
      <x:c r="F128" s="17" t="n">
        <x:f>(1-D128/$B$12)*$C$8-D128/$B$12*$C$7</x:f>
        <x:v>0.09</x:v>
      </x:c>
      <x:c r="G128" s="32" t="n">
        <x:f>$B$11*($B$10*C128/$B$12*$B$7+(1-$B$10)*D128/$B$12*$C$7)</x:f>
        <x:v>200.00000000000003</x:v>
      </x:c>
      <x:c r="H128" s="17" t="n">
        <x:f>$B$10*E128+(1-$B$10)*F128</x:f>
        <x:v>0.0475</x:v>
      </x:c>
      <x:c r="I128" s="34"/>
      <x:c r="J128" s="34"/>
      <x:c r="K128" s="34"/>
      <x:c r="L128" s="34"/>
      <x:c r="M128" s="34"/>
      <x:c r="N128" s="34"/>
      <x:c r="O128" s="34"/>
      <x:c r="P128" s="34"/>
      <x:c r="Q128" s="34"/>
      <x:c r="R128" s="39" t="n">
        <x:v>0.13441316373553935</x:v>
      </x:c>
      <x:c r="S128" s="39" t="n">
        <x:v>-0.8160128917386802</x:v>
      </x:c>
      <x:c r="T128" s="39" t="n">
        <x:v>-0.7772364335673919</x:v>
      </x:c>
      <x:c r="U128" s="39" t="n">
        <x:v>-0.8501970959728581</x:v>
      </x:c>
      <x:c r="V128" s="39" t="n">
        <x:v>0.4288393798141035</x:v>
      </x:c>
      <x:c r="W128" s="39" t="n">
        <x:v>0.8972248259040504</x:v>
      </x:c>
      <x:c r="X128" s="39" t="n">
        <x:v>2.264972832071477</x:v>
      </x:c>
      <x:c r="Y128" s="39" t="n">
        <x:v>-1.8783364412884707</x:v>
      </x:c>
      <x:c r="Z128" s="39" t="n">
        <x:v>-0.36935960665876827</x:v>
      </x:c>
      <x:c r="AA128" s="39" t="n">
        <x:v>1.017555637694865</x:v>
      </x:c>
      <x:c r="AB128" s="39" t="n">
        <x:v>0.6054755983112464</x:v>
      </x:c>
      <x:c r="AC128" s="39" t="n">
        <x:v>0.7856654374051343</x:v>
      </x:c>
      <x:c r="AD128" s="39" t="n">
        <x:v>-0.62773518196552</x:v>
      </x:c>
      <x:c r="AE128" s="39" t="n">
        <x:v>1.249153308144369</x:v>
      </x:c>
      <x:c r="AF128" s="39" t="n">
        <x:v>-0.942764715601933</x:v>
      </x:c>
      <x:c r="AG128" s="39" t="n">
        <x:v>0.40925666460217597</x:v>
      </x:c>
      <x:c r="AH128" s="39" t="n">
        <x:v>1.1466400902854035</x:v>
      </x:c>
      <x:c r="AI128" s="39" t="n">
        <x:v>0.6407966197848076</x:v>
      </x:c>
      <x:c r="AJ128" s="39" t="n">
        <x:v>0.9649516232283095</x:v>
      </x:c>
      <x:c r="AK128" s="39" t="n">
        <x:v>1.0293225830574941</x:v>
      </x:c>
      <x:c r="AL128" s="34"/>
      <x:c r="AM128" s="34" t="n">
        <x:f>IF(SQRT($B$9)*$B128+SQRT(1-$B$9)*R128&lt;_xlfn.NORM.S.INV($B$6),1,0)</x:f>
        <x:v>0</x:v>
      </x:c>
      <x:c r="AN128" s="34" t="n">
        <x:f>IF(SQRT($B$9)*$B128+SQRT(1-$B$9)*S128&lt;_xlfn.NORM.S.INV($B$6),1,0)</x:f>
        <x:v>0</x:v>
      </x:c>
      <x:c r="AO128" s="34" t="n">
        <x:f>IF(SQRT($B$9)*$B128+SQRT(1-$B$9)*T128&lt;_xlfn.NORM.S.INV($B$6),1,0)</x:f>
        <x:v>0</x:v>
      </x:c>
      <x:c r="AP128" s="34" t="n">
        <x:f>IF(SQRT($B$9)*$B128+SQRT(1-$B$9)*U128&lt;_xlfn.NORM.S.INV($B$6),1,0)</x:f>
        <x:v>0</x:v>
      </x:c>
      <x:c r="AQ128" s="34" t="n">
        <x:f>IF(SQRT($B$9)*$B128+SQRT(1-$B$9)*V128&lt;_xlfn.NORM.S.INV($B$6),1,0)</x:f>
        <x:v>0</x:v>
      </x:c>
      <x:c r="AR128" s="34" t="n">
        <x:f>IF(SQRT($B$9)*$B128+SQRT(1-$B$9)*W128&lt;_xlfn.NORM.S.INV($B$6),1,0)</x:f>
        <x:v>0</x:v>
      </x:c>
      <x:c r="AS128" s="34" t="n">
        <x:f>IF(SQRT($B$9)*$B128+SQRT(1-$B$9)*X128&lt;_xlfn.NORM.S.INV($B$6),1,0)</x:f>
        <x:v>0</x:v>
      </x:c>
      <x:c r="AT128" s="34" t="n">
        <x:f>IF(SQRT($B$9)*$B128+SQRT(1-$B$9)*Y128&lt;_xlfn.NORM.S.INV($B$6),1,0)</x:f>
        <x:v>1</x:v>
      </x:c>
      <x:c r="AU128" s="34" t="n">
        <x:f>IF(SQRT($B$9)*$B128+SQRT(1-$B$9)*Z128&lt;_xlfn.NORM.S.INV($B$6),1,0)</x:f>
        <x:v>0</x:v>
      </x:c>
      <x:c r="AV128" s="34" t="n">
        <x:f>IF(SQRT($B$9)*$B128+SQRT(1-$B$9)*AA128&lt;_xlfn.NORM.S.INV($B$6),1,0)</x:f>
        <x:v>0</x:v>
      </x:c>
      <x:c r="AW128" s="34" t="n">
        <x:f>IF(SQRT($C$9)*$B128+SQRT(1-$C$9)*AB128&lt;_xlfn.NORM.S.INV($C$6),1,0)</x:f>
        <x:v>0</x:v>
      </x:c>
      <x:c r="AX128" s="34" t="n">
        <x:f>IF(SQRT($C$9)*$B128+SQRT(1-$C$9)*AC128&lt;_xlfn.NORM.S.INV($C$6),1,0)</x:f>
        <x:v>0</x:v>
      </x:c>
      <x:c r="AY128" s="34" t="n">
        <x:f>IF(SQRT($C$9)*$B128+SQRT(1-$C$9)*AD128&lt;_xlfn.NORM.S.INV($C$6),1,0)</x:f>
        <x:v>0</x:v>
      </x:c>
      <x:c r="AZ128" s="34" t="n">
        <x:f>IF(SQRT($C$9)*$B128+SQRT(1-$C$9)*AE128&lt;_xlfn.NORM.S.INV($C$6),1,0)</x:f>
        <x:v>0</x:v>
      </x:c>
      <x:c r="BA128" s="34" t="n">
        <x:f>IF(SQRT($C$9)*$B128+SQRT(1-$C$9)*AF128&lt;_xlfn.NORM.S.INV($C$6),1,0)</x:f>
        <x:v>0</x:v>
      </x:c>
      <x:c r="BB128" s="34" t="n">
        <x:f>IF(SQRT($C$9)*$B128+SQRT(1-$C$9)*AG128&lt;_xlfn.NORM.S.INV($C$6),1,0)</x:f>
        <x:v>0</x:v>
      </x:c>
      <x:c r="BC128" s="34" t="n">
        <x:f>IF(SQRT($C$9)*$B128+SQRT(1-$C$9)*AH128&lt;_xlfn.NORM.S.INV($C$6),1,0)</x:f>
        <x:v>0</x:v>
      </x:c>
      <x:c r="BD128" s="34" t="n">
        <x:f>IF(SQRT($C$9)*$B128+SQRT(1-$C$9)*AI128&lt;_xlfn.NORM.S.INV($C$6),1,0)</x:f>
        <x:v>0</x:v>
      </x:c>
      <x:c r="BE128" s="34" t="n">
        <x:f>IF(SQRT($C$9)*$B128+SQRT(1-$C$9)*AJ128&lt;_xlfn.NORM.S.INV($C$6),1,0)</x:f>
        <x:v>0</x:v>
      </x:c>
      <x:c r="BF128" s="34" t="n">
        <x:f>IF(SQRT($C$9)*$B128+SQRT(1-$C$9)*AK128&lt;_xlfn.NORM.S.INV($C$6),1,0)</x:f>
        <x:v>0</x:v>
      </x:c>
      <x:c r="BG128" s="34"/>
      <x:c r="BH128" s="34"/>
      <x:c r="BI128" s="34" t="n">
        <x:f>$B$11*(($A$1061)*$C128/$B$12*$B$7+(1-$A$1061)*$D128/$B$12*$C$7)</x:f>
        <x:v>0</x:v>
      </x:c>
      <x:c r="BJ128" s="34" t="n">
        <x:f>$B$11*(($A$1062)*$C128/$B$12*$B$7+(1-$A$1062)*$D128/$B$12*$C$7)</x:f>
        <x:v>20</x:v>
      </x:c>
      <x:c r="BK128" s="34" t="n">
        <x:f>$B$11*(($A$1063)*$C128/$B$12*$B$7+(1-$A$1063)*$D128/$B$12*$C$7)</x:f>
        <x:v>40</x:v>
      </x:c>
      <x:c r="BL128" s="34" t="n">
        <x:f>$B$11*(($A$1064)*$C128/$B$12*$B$7+(1-$A$1064)*$D128/$B$12*$C$7)</x:f>
        <x:v>60</x:v>
      </x:c>
      <x:c r="BM128" s="34" t="n">
        <x:f>$B$11*(($A$1065)*$C128/$B$12*$B$7+(1-$A$1065)*$D128/$B$12*$C$7)</x:f>
        <x:v>80</x:v>
      </x:c>
      <x:c r="BN128" s="34" t="n">
        <x:f>$B$11*(($A$1066)*$C128/$B$12*$B$7+(1-$A$1066)*$D128/$B$12*$C$7)</x:f>
        <x:v>100.00000000000001</x:v>
      </x:c>
      <x:c r="BO128" s="34" t="n">
        <x:f>$B$11*(($A$1067)*$C128/$B$12*$B$7+(1-$A$1067)*$D128/$B$12*$C$7)</x:f>
        <x:v>120</x:v>
      </x:c>
      <x:c r="BP128" s="34" t="n">
        <x:f>$B$11*(($A$1068)*$C128/$B$12*$B$7+(1-$A$1068)*$D128/$B$12*$C$7)</x:f>
        <x:v>139.99999999999997</x:v>
      </x:c>
      <x:c r="BQ128" s="34" t="n">
        <x:f>$B$11*(($A$1069)*$C128/$B$12*$B$7+(1-$A$1069)*$D128/$B$12*$C$7)</x:f>
        <x:v>160</x:v>
      </x:c>
      <x:c r="BR128" s="34" t="n">
        <x:f>$B$11*(($A$1070)*$C128/$B$12*$B$7+(1-$A$1070)*$D128/$B$12*$C$7)</x:f>
        <x:v>180</x:v>
      </x:c>
      <x:c r="BS128" s="34" t="n">
        <x:f>$B$11*(($A$1071)*$C128/$B$12*$B$7+(1-$A$1071)*$D128/$B$12*$C$7)</x:f>
        <x:v>200.00000000000003</x:v>
      </x:c>
      <x:c r="BT128" s="34" t="n">
        <x:f>$B$11*(($A$1072)*$C128/$B$12*$B$7+(1-$A$1072)*$D128/$B$12*$C$7)</x:f>
        <x:v>220.00000000000006</x:v>
      </x:c>
      <x:c r="BU128" s="34" t="n">
        <x:f>$B$11*(($A$1073)*$C128/$B$12*$B$7+(1-$A$1073)*$D128/$B$12*$C$7)</x:f>
        <x:v>240</x:v>
      </x:c>
      <x:c r="BV128" s="34" t="n">
        <x:f>$B$11*(($A$1074)*$C128/$B$12*$B$7+(1-$A$1074)*$D128/$B$12*$C$7)</x:f>
        <x:v>260</x:v>
      </x:c>
      <x:c r="BW128" s="34" t="n">
        <x:f>$B$11*(($A$1075)*$C128/$B$12*$B$7+(1-$A$1075)*$D128/$B$12*$C$7)</x:f>
        <x:v>279.99999999999994</x:v>
      </x:c>
      <x:c r="BX128" s="34" t="n">
        <x:f>$B$11*(($A$1076)*$C128/$B$12*$B$7+(1-$A$1076)*$D128/$B$12*$C$7)</x:f>
        <x:v>300</x:v>
      </x:c>
      <x:c r="BY128" s="34" t="n">
        <x:f>$B$11*(($A$1077)*$C128/$B$12*$B$7+(1-$A$1077)*$D128/$B$12*$C$7)</x:f>
        <x:v>320</x:v>
      </x:c>
      <x:c r="BZ128" s="34" t="n">
        <x:f>$B$11*(($A$1078)*$C128/$B$12*$B$7+(1-$A$1078)*$D128/$B$12*$C$7)</x:f>
        <x:v>339.99999999999994</x:v>
      </x:c>
      <x:c r="CA128" s="34" t="n">
        <x:f>$B$11*(($A$1079)*$C128/$B$12*$B$7+(1-$A$1079)*$D128/$B$12*$C$7)</x:f>
        <x:v>360</x:v>
      </x:c>
      <x:c r="CB128" s="34" t="n">
        <x:f>$B$11*(($A$1080)*$C128/$B$12*$B$7+(1-$A$1080)*$D128/$B$12*$C$7)</x:f>
        <x:v>380.00000000000006</x:v>
      </x:c>
      <x:c r="CC128" s="34" t="n">
        <x:f>$B$11*(($A$1081)*$C128/$B$12*$B$7+(1-$A$1081)*$D128/$B$12*$C$7)</x:f>
        <x:v>400.00000000000006</x:v>
      </x:c>
    </x:row>
    <x:row r="129">
      <x:c r="A129" s="34" t="n">
        <x:v>105</x:v>
      </x:c>
      <x:c r="B129" s="39" t="n">
        <x:v>0.04949476031800286</x:v>
      </x:c>
      <x:c r="C129" s="1" t="n">
        <x:f>SUM(AM129:AV129)</x:f>
        <x:v>0</x:v>
      </x:c>
      <x:c r="D129" s="1" t="n">
        <x:f>SUM(AW129:BF129)</x:f>
        <x:v>0</x:v>
      </x:c>
      <x:c r="E129" s="17" t="n">
        <x:f>(1-C129/$B$12)*$B$8-C129/$B$12*$B$7</x:f>
        <x:v>0.05</x:v>
      </x:c>
      <x:c r="F129" s="17" t="n">
        <x:f>(1-D129/$B$12)*$C$8-D129/$B$12*$C$7</x:f>
        <x:v>0.09</x:v>
      </x:c>
      <x:c r="G129" s="32" t="n">
        <x:f>$B$11*($B$10*C129/$B$12*$B$7+(1-$B$10)*D129/$B$12*$C$7)</x:f>
        <x:v>0</x:v>
      </x:c>
      <x:c r="H129" s="17" t="n">
        <x:f>$B$10*E129+(1-$B$10)*F129</x:f>
        <x:v>0.07</x:v>
      </x:c>
      <x:c r="I129" s="34"/>
      <x:c r="J129" s="34"/>
      <x:c r="K129" s="34"/>
      <x:c r="L129" s="34"/>
      <x:c r="M129" s="34"/>
      <x:c r="N129" s="34"/>
      <x:c r="O129" s="34"/>
      <x:c r="P129" s="34"/>
      <x:c r="Q129" s="34"/>
      <x:c r="R129" s="39" t="n">
        <x:v>-0.8285014034045495</x:v>
      </x:c>
      <x:c r="S129" s="39" t="n">
        <x:v>1.0673441484577786</x:v>
      </x:c>
      <x:c r="T129" s="39" t="n">
        <x:v>0.5517166467770475</x:v>
      </x:c>
      <x:c r="U129" s="39" t="n">
        <x:v>1.012535725708876</x:v>
      </x:c>
      <x:c r="V129" s="39" t="n">
        <x:v>0.13842700102864047</x:v>
      </x:c>
      <x:c r="W129" s="39" t="n">
        <x:v>0.5472103470683287</x:v>
      </x:c>
      <x:c r="X129" s="39" t="n">
        <x:v>-0.58016570531664</x:v>
      </x:c>
      <x:c r="Y129" s="39" t="n">
        <x:v>0.2051995586145002</x:v>
      </x:c>
      <x:c r="Z129" s="39" t="n">
        <x:v>-0.02200389667230547</x:v>
      </x:c>
      <x:c r="AA129" s="39" t="n">
        <x:v>2.7876422007614337</x:v>
      </x:c>
      <x:c r="AB129" s="39" t="n">
        <x:v>1.2736919046025914</x:v>
      </x:c>
      <x:c r="AC129" s="39" t="n">
        <x:v>-0.20084838032945487</x:v>
      </x:c>
      <x:c r="AD129" s="39" t="n">
        <x:v>0.1026643693241295</x:v>
      </x:c>
      <x:c r="AE129" s="39" t="n">
        <x:v>0.6552488156633143</x:v>
      </x:c>
      <x:c r="AF129" s="39" t="n">
        <x:v>0.28389014064209167</x:v>
      </x:c>
      <x:c r="AG129" s="39" t="n">
        <x:v>-0.6025919737883328</x:v>
      </x:c>
      <x:c r="AH129" s="39" t="n">
        <x:v>1.2049904054978569</x:v>
      </x:c>
      <x:c r="AI129" s="39" t="n">
        <x:v>0.1536342974611432</x:v>
      </x:c>
      <x:c r="AJ129" s="39" t="n">
        <x:v>-0.2843984784239551</x:v>
      </x:c>
      <x:c r="AK129" s="39" t="n">
        <x:v>0.6672125734067613</x:v>
      </x:c>
      <x:c r="AL129" s="34"/>
      <x:c r="AM129" s="34" t="n">
        <x:f>IF(SQRT($B$9)*$B129+SQRT(1-$B$9)*R129&lt;_xlfn.NORM.S.INV($B$6),1,0)</x:f>
        <x:v>0</x:v>
      </x:c>
      <x:c r="AN129" s="34" t="n">
        <x:f>IF(SQRT($B$9)*$B129+SQRT(1-$B$9)*S129&lt;_xlfn.NORM.S.INV($B$6),1,0)</x:f>
        <x:v>0</x:v>
      </x:c>
      <x:c r="AO129" s="34" t="n">
        <x:f>IF(SQRT($B$9)*$B129+SQRT(1-$B$9)*T129&lt;_xlfn.NORM.S.INV($B$6),1,0)</x:f>
        <x:v>0</x:v>
      </x:c>
      <x:c r="AP129" s="34" t="n">
        <x:f>IF(SQRT($B$9)*$B129+SQRT(1-$B$9)*U129&lt;_xlfn.NORM.S.INV($B$6),1,0)</x:f>
        <x:v>0</x:v>
      </x:c>
      <x:c r="AQ129" s="34" t="n">
        <x:f>IF(SQRT($B$9)*$B129+SQRT(1-$B$9)*V129&lt;_xlfn.NORM.S.INV($B$6),1,0)</x:f>
        <x:v>0</x:v>
      </x:c>
      <x:c r="AR129" s="34" t="n">
        <x:f>IF(SQRT($B$9)*$B129+SQRT(1-$B$9)*W129&lt;_xlfn.NORM.S.INV($B$6),1,0)</x:f>
        <x:v>0</x:v>
      </x:c>
      <x:c r="AS129" s="34" t="n">
        <x:f>IF(SQRT($B$9)*$B129+SQRT(1-$B$9)*X129&lt;_xlfn.NORM.S.INV($B$6),1,0)</x:f>
        <x:v>0</x:v>
      </x:c>
      <x:c r="AT129" s="34" t="n">
        <x:f>IF(SQRT($B$9)*$B129+SQRT(1-$B$9)*Y129&lt;_xlfn.NORM.S.INV($B$6),1,0)</x:f>
        <x:v>0</x:v>
      </x:c>
      <x:c r="AU129" s="34" t="n">
        <x:f>IF(SQRT($B$9)*$B129+SQRT(1-$B$9)*Z129&lt;_xlfn.NORM.S.INV($B$6),1,0)</x:f>
        <x:v>0</x:v>
      </x:c>
      <x:c r="AV129" s="34" t="n">
        <x:f>IF(SQRT($B$9)*$B129+SQRT(1-$B$9)*AA129&lt;_xlfn.NORM.S.INV($B$6),1,0)</x:f>
        <x:v>0</x:v>
      </x:c>
      <x:c r="AW129" s="34" t="n">
        <x:f>IF(SQRT($C$9)*$B129+SQRT(1-$C$9)*AB129&lt;_xlfn.NORM.S.INV($C$6),1,0)</x:f>
        <x:v>0</x:v>
      </x:c>
      <x:c r="AX129" s="34" t="n">
        <x:f>IF(SQRT($C$9)*$B129+SQRT(1-$C$9)*AC129&lt;_xlfn.NORM.S.INV($C$6),1,0)</x:f>
        <x:v>0</x:v>
      </x:c>
      <x:c r="AY129" s="34" t="n">
        <x:f>IF(SQRT($C$9)*$B129+SQRT(1-$C$9)*AD129&lt;_xlfn.NORM.S.INV($C$6),1,0)</x:f>
        <x:v>0</x:v>
      </x:c>
      <x:c r="AZ129" s="34" t="n">
        <x:f>IF(SQRT($C$9)*$B129+SQRT(1-$C$9)*AE129&lt;_xlfn.NORM.S.INV($C$6),1,0)</x:f>
        <x:v>0</x:v>
      </x:c>
      <x:c r="BA129" s="34" t="n">
        <x:f>IF(SQRT($C$9)*$B129+SQRT(1-$C$9)*AF129&lt;_xlfn.NORM.S.INV($C$6),1,0)</x:f>
        <x:v>0</x:v>
      </x:c>
      <x:c r="BB129" s="34" t="n">
        <x:f>IF(SQRT($C$9)*$B129+SQRT(1-$C$9)*AG129&lt;_xlfn.NORM.S.INV($C$6),1,0)</x:f>
        <x:v>0</x:v>
      </x:c>
      <x:c r="BC129" s="34" t="n">
        <x:f>IF(SQRT($C$9)*$B129+SQRT(1-$C$9)*AH129&lt;_xlfn.NORM.S.INV($C$6),1,0)</x:f>
        <x:v>0</x:v>
      </x:c>
      <x:c r="BD129" s="34" t="n">
        <x:f>IF(SQRT($C$9)*$B129+SQRT(1-$C$9)*AI129&lt;_xlfn.NORM.S.INV($C$6),1,0)</x:f>
        <x:v>0</x:v>
      </x:c>
      <x:c r="BE129" s="34" t="n">
        <x:f>IF(SQRT($C$9)*$B129+SQRT(1-$C$9)*AJ129&lt;_xlfn.NORM.S.INV($C$6),1,0)</x:f>
        <x:v>0</x:v>
      </x:c>
      <x:c r="BF129" s="34" t="n">
        <x:f>IF(SQRT($C$9)*$B129+SQRT(1-$C$9)*AK129&lt;_xlfn.NORM.S.INV($C$6),1,0)</x:f>
        <x:v>0</x:v>
      </x:c>
      <x:c r="BG129" s="34"/>
      <x:c r="BH129" s="34"/>
      <x:c r="BI129" s="34" t="n">
        <x:f>$B$11*(($A$1061)*$C129/$B$12*$B$7+(1-$A$1061)*$D129/$B$12*$C$7)</x:f>
        <x:v>0</x:v>
      </x:c>
      <x:c r="BJ129" s="34" t="n">
        <x:f>$B$11*(($A$1062)*$C129/$B$12*$B$7+(1-$A$1062)*$D129/$B$12*$C$7)</x:f>
        <x:v>0</x:v>
      </x:c>
      <x:c r="BK129" s="34" t="n">
        <x:f>$B$11*(($A$1063)*$C129/$B$12*$B$7+(1-$A$1063)*$D129/$B$12*$C$7)</x:f>
        <x:v>0</x:v>
      </x:c>
      <x:c r="BL129" s="34" t="n">
        <x:f>$B$11*(($A$1064)*$C129/$B$12*$B$7+(1-$A$1064)*$D129/$B$12*$C$7)</x:f>
        <x:v>0</x:v>
      </x:c>
      <x:c r="BM129" s="34" t="n">
        <x:f>$B$11*(($A$1065)*$C129/$B$12*$B$7+(1-$A$1065)*$D129/$B$12*$C$7)</x:f>
        <x:v>0</x:v>
      </x:c>
      <x:c r="BN129" s="34" t="n">
        <x:f>$B$11*(($A$1066)*$C129/$B$12*$B$7+(1-$A$1066)*$D129/$B$12*$C$7)</x:f>
        <x:v>0</x:v>
      </x:c>
      <x:c r="BO129" s="34" t="n">
        <x:f>$B$11*(($A$1067)*$C129/$B$12*$B$7+(1-$A$1067)*$D129/$B$12*$C$7)</x:f>
        <x:v>0</x:v>
      </x:c>
      <x:c r="BP129" s="34" t="n">
        <x:f>$B$11*(($A$1068)*$C129/$B$12*$B$7+(1-$A$1068)*$D129/$B$12*$C$7)</x:f>
        <x:v>0</x:v>
      </x:c>
      <x:c r="BQ129" s="34" t="n">
        <x:f>$B$11*(($A$1069)*$C129/$B$12*$B$7+(1-$A$1069)*$D129/$B$12*$C$7)</x:f>
        <x:v>0</x:v>
      </x:c>
      <x:c r="BR129" s="34" t="n">
        <x:f>$B$11*(($A$1070)*$C129/$B$12*$B$7+(1-$A$1070)*$D129/$B$12*$C$7)</x:f>
        <x:v>0</x:v>
      </x:c>
      <x:c r="BS129" s="34" t="n">
        <x:f>$B$11*(($A$1071)*$C129/$B$12*$B$7+(1-$A$1071)*$D129/$B$12*$C$7)</x:f>
        <x:v>0</x:v>
      </x:c>
      <x:c r="BT129" s="34" t="n">
        <x:f>$B$11*(($A$1072)*$C129/$B$12*$B$7+(1-$A$1072)*$D129/$B$12*$C$7)</x:f>
        <x:v>0</x:v>
      </x:c>
      <x:c r="BU129" s="34" t="n">
        <x:f>$B$11*(($A$1073)*$C129/$B$12*$B$7+(1-$A$1073)*$D129/$B$12*$C$7)</x:f>
        <x:v>0</x:v>
      </x:c>
      <x:c r="BV129" s="34" t="n">
        <x:f>$B$11*(($A$1074)*$C129/$B$12*$B$7+(1-$A$1074)*$D129/$B$12*$C$7)</x:f>
        <x:v>0</x:v>
      </x:c>
      <x:c r="BW129" s="34" t="n">
        <x:f>$B$11*(($A$1075)*$C129/$B$12*$B$7+(1-$A$1075)*$D129/$B$12*$C$7)</x:f>
        <x:v>0</x:v>
      </x:c>
      <x:c r="BX129" s="34" t="n">
        <x:f>$B$11*(($A$1076)*$C129/$B$12*$B$7+(1-$A$1076)*$D129/$B$12*$C$7)</x:f>
        <x:v>0</x:v>
      </x:c>
      <x:c r="BY129" s="34" t="n">
        <x:f>$B$11*(($A$1077)*$C129/$B$12*$B$7+(1-$A$1077)*$D129/$B$12*$C$7)</x:f>
        <x:v>0</x:v>
      </x:c>
      <x:c r="BZ129" s="34" t="n">
        <x:f>$B$11*(($A$1078)*$C129/$B$12*$B$7+(1-$A$1078)*$D129/$B$12*$C$7)</x:f>
        <x:v>0</x:v>
      </x:c>
      <x:c r="CA129" s="34" t="n">
        <x:f>$B$11*(($A$1079)*$C129/$B$12*$B$7+(1-$A$1079)*$D129/$B$12*$C$7)</x:f>
        <x:v>0</x:v>
      </x:c>
      <x:c r="CB129" s="34" t="n">
        <x:f>$B$11*(($A$1080)*$C129/$B$12*$B$7+(1-$A$1080)*$D129/$B$12*$C$7)</x:f>
        <x:v>0</x:v>
      </x:c>
      <x:c r="CC129" s="34" t="n">
        <x:f>$B$11*(($A$1081)*$C129/$B$12*$B$7+(1-$A$1081)*$D129/$B$12*$C$7)</x:f>
        <x:v>0</x:v>
      </x:c>
    </x:row>
    <x:row r="130">
      <x:c r="A130" s="34" t="n">
        <x:v>106</x:v>
      </x:c>
      <x:c r="B130" s="39" t="n">
        <x:v>0.7032193119914932</x:v>
      </x:c>
      <x:c r="C130" s="1" t="n">
        <x:f>SUM(AM130:AV130)</x:f>
        <x:v>0</x:v>
      </x:c>
      <x:c r="D130" s="1" t="n">
        <x:f>SUM(AW130:BF130)</x:f>
        <x:v>0</x:v>
      </x:c>
      <x:c r="E130" s="17" t="n">
        <x:f>(1-C130/$B$12)*$B$8-C130/$B$12*$B$7</x:f>
        <x:v>0.05</x:v>
      </x:c>
      <x:c r="F130" s="17" t="n">
        <x:f>(1-D130/$B$12)*$C$8-D130/$B$12*$C$7</x:f>
        <x:v>0.09</x:v>
      </x:c>
      <x:c r="G130" s="32" t="n">
        <x:f>$B$11*($B$10*C130/$B$12*$B$7+(1-$B$10)*D130/$B$12*$C$7)</x:f>
        <x:v>0</x:v>
      </x:c>
      <x:c r="H130" s="17" t="n">
        <x:f>$B$10*E130+(1-$B$10)*F130</x:f>
        <x:v>0.07</x:v>
      </x:c>
      <x:c r="I130" s="34"/>
      <x:c r="J130" s="34"/>
      <x:c r="K130" s="34"/>
      <x:c r="L130" s="34"/>
      <x:c r="M130" s="34"/>
      <x:c r="N130" s="34"/>
      <x:c r="O130" s="34"/>
      <x:c r="P130" s="34"/>
      <x:c r="Q130" s="34"/>
      <x:c r="R130" s="39" t="n">
        <x:v>-1.1018732883950024</x:v>
      </x:c>
      <x:c r="S130" s="39" t="n">
        <x:v>0.05720088650590318</x:v>
      </x:c>
      <x:c r="T130" s="39" t="n">
        <x:v>-1.8712483523051036</x:v>
      </x:c>
      <x:c r="U130" s="39" t="n">
        <x:v>-0.26816227823931216</x:v>
      </x:c>
      <x:c r="V130" s="39" t="n">
        <x:v>-0.49026492161627744</x:v>
      </x:c>
      <x:c r="W130" s="39" t="n">
        <x:v>0.27066839422886557</x:v>
      </x:c>
      <x:c r="X130" s="39" t="n">
        <x:v>1.7619675429524573</x:v>
      </x:c>
      <x:c r="Y130" s="39" t="n">
        <x:v>-2.1189549346662298</x:v>
      </x:c>
      <x:c r="Z130" s="39" t="n">
        <x:v>0.26861527334401075</x:v>
      </x:c>
      <x:c r="AA130" s="39" t="n">
        <x:v>-1.6101346903233142</x:v>
      </x:c>
      <x:c r="AB130" s="39" t="n">
        <x:v>1.268589575165847</x:v>
      </x:c>
      <x:c r="AC130" s="39" t="n">
        <x:v>-0.2868308513235814</x:v>
      </x:c>
      <x:c r="AD130" s="39" t="n">
        <x:v>-1.4447832465757895</x:v>
      </x:c>
      <x:c r="AE130" s="39" t="n">
        <x:v>1.6648861169759337</x:v>
      </x:c>
      <x:c r="AF130" s="39" t="n">
        <x:v>0.19526373332617247</x:v>
      </x:c>
      <x:c r="AG130" s="39" t="n">
        <x:v>0.6495066930102097</x:v>
      </x:c>
      <x:c r="AH130" s="39" t="n">
        <x:v>-0.0019018435715774118</x:v>
      </x:c>
      <x:c r="AI130" s="39" t="n">
        <x:v>0.03412895803919329</x:v>
      </x:c>
      <x:c r="AJ130" s="39" t="n">
        <x:v>1.2372112170442824</x:v>
      </x:c>
      <x:c r="AK130" s="39" t="n">
        <x:v>-0.31975183330069684</x:v>
      </x:c>
      <x:c r="AL130" s="34"/>
      <x:c r="AM130" s="34" t="n">
        <x:f>IF(SQRT($B$9)*$B130+SQRT(1-$B$9)*R130&lt;_xlfn.NORM.S.INV($B$6),1,0)</x:f>
        <x:v>0</x:v>
      </x:c>
      <x:c r="AN130" s="34" t="n">
        <x:f>IF(SQRT($B$9)*$B130+SQRT(1-$B$9)*S130&lt;_xlfn.NORM.S.INV($B$6),1,0)</x:f>
        <x:v>0</x:v>
      </x:c>
      <x:c r="AO130" s="34" t="n">
        <x:f>IF(SQRT($B$9)*$B130+SQRT(1-$B$9)*T130&lt;_xlfn.NORM.S.INV($B$6),1,0)</x:f>
        <x:v>0</x:v>
      </x:c>
      <x:c r="AP130" s="34" t="n">
        <x:f>IF(SQRT($B$9)*$B130+SQRT(1-$B$9)*U130&lt;_xlfn.NORM.S.INV($B$6),1,0)</x:f>
        <x:v>0</x:v>
      </x:c>
      <x:c r="AQ130" s="34" t="n">
        <x:f>IF(SQRT($B$9)*$B130+SQRT(1-$B$9)*V130&lt;_xlfn.NORM.S.INV($B$6),1,0)</x:f>
        <x:v>0</x:v>
      </x:c>
      <x:c r="AR130" s="34" t="n">
        <x:f>IF(SQRT($B$9)*$B130+SQRT(1-$B$9)*W130&lt;_xlfn.NORM.S.INV($B$6),1,0)</x:f>
        <x:v>0</x:v>
      </x:c>
      <x:c r="AS130" s="34" t="n">
        <x:f>IF(SQRT($B$9)*$B130+SQRT(1-$B$9)*X130&lt;_xlfn.NORM.S.INV($B$6),1,0)</x:f>
        <x:v>0</x:v>
      </x:c>
      <x:c r="AT130" s="34" t="n">
        <x:f>IF(SQRT($B$9)*$B130+SQRT(1-$B$9)*Y130&lt;_xlfn.NORM.S.INV($B$6),1,0)</x:f>
        <x:v>0</x:v>
      </x:c>
      <x:c r="AU130" s="34" t="n">
        <x:f>IF(SQRT($B$9)*$B130+SQRT(1-$B$9)*Z130&lt;_xlfn.NORM.S.INV($B$6),1,0)</x:f>
        <x:v>0</x:v>
      </x:c>
      <x:c r="AV130" s="34" t="n">
        <x:f>IF(SQRT($B$9)*$B130+SQRT(1-$B$9)*AA130&lt;_xlfn.NORM.S.INV($B$6),1,0)</x:f>
        <x:v>0</x:v>
      </x:c>
      <x:c r="AW130" s="34" t="n">
        <x:f>IF(SQRT($C$9)*$B130+SQRT(1-$C$9)*AB130&lt;_xlfn.NORM.S.INV($C$6),1,0)</x:f>
        <x:v>0</x:v>
      </x:c>
      <x:c r="AX130" s="34" t="n">
        <x:f>IF(SQRT($C$9)*$B130+SQRT(1-$C$9)*AC130&lt;_xlfn.NORM.S.INV($C$6),1,0)</x:f>
        <x:v>0</x:v>
      </x:c>
      <x:c r="AY130" s="34" t="n">
        <x:f>IF(SQRT($C$9)*$B130+SQRT(1-$C$9)*AD130&lt;_xlfn.NORM.S.INV($C$6),1,0)</x:f>
        <x:v>0</x:v>
      </x:c>
      <x:c r="AZ130" s="34" t="n">
        <x:f>IF(SQRT($C$9)*$B130+SQRT(1-$C$9)*AE130&lt;_xlfn.NORM.S.INV($C$6),1,0)</x:f>
        <x:v>0</x:v>
      </x:c>
      <x:c r="BA130" s="34" t="n">
        <x:f>IF(SQRT($C$9)*$B130+SQRT(1-$C$9)*AF130&lt;_xlfn.NORM.S.INV($C$6),1,0)</x:f>
        <x:v>0</x:v>
      </x:c>
      <x:c r="BB130" s="34" t="n">
        <x:f>IF(SQRT($C$9)*$B130+SQRT(1-$C$9)*AG130&lt;_xlfn.NORM.S.INV($C$6),1,0)</x:f>
        <x:v>0</x:v>
      </x:c>
      <x:c r="BC130" s="34" t="n">
        <x:f>IF(SQRT($C$9)*$B130+SQRT(1-$C$9)*AH130&lt;_xlfn.NORM.S.INV($C$6),1,0)</x:f>
        <x:v>0</x:v>
      </x:c>
      <x:c r="BD130" s="34" t="n">
        <x:f>IF(SQRT($C$9)*$B130+SQRT(1-$C$9)*AI130&lt;_xlfn.NORM.S.INV($C$6),1,0)</x:f>
        <x:v>0</x:v>
      </x:c>
      <x:c r="BE130" s="34" t="n">
        <x:f>IF(SQRT($C$9)*$B130+SQRT(1-$C$9)*AJ130&lt;_xlfn.NORM.S.INV($C$6),1,0)</x:f>
        <x:v>0</x:v>
      </x:c>
      <x:c r="BF130" s="34" t="n">
        <x:f>IF(SQRT($C$9)*$B130+SQRT(1-$C$9)*AK130&lt;_xlfn.NORM.S.INV($C$6),1,0)</x:f>
        <x:v>0</x:v>
      </x:c>
      <x:c r="BG130" s="34"/>
      <x:c r="BH130" s="34"/>
      <x:c r="BI130" s="34" t="n">
        <x:f>$B$11*(($A$1061)*$C130/$B$12*$B$7+(1-$A$1061)*$D130/$B$12*$C$7)</x:f>
        <x:v>0</x:v>
      </x:c>
      <x:c r="BJ130" s="34" t="n">
        <x:f>$B$11*(($A$1062)*$C130/$B$12*$B$7+(1-$A$1062)*$D130/$B$12*$C$7)</x:f>
        <x:v>0</x:v>
      </x:c>
      <x:c r="BK130" s="34" t="n">
        <x:f>$B$11*(($A$1063)*$C130/$B$12*$B$7+(1-$A$1063)*$D130/$B$12*$C$7)</x:f>
        <x:v>0</x:v>
      </x:c>
      <x:c r="BL130" s="34" t="n">
        <x:f>$B$11*(($A$1064)*$C130/$B$12*$B$7+(1-$A$1064)*$D130/$B$12*$C$7)</x:f>
        <x:v>0</x:v>
      </x:c>
      <x:c r="BM130" s="34" t="n">
        <x:f>$B$11*(($A$1065)*$C130/$B$12*$B$7+(1-$A$1065)*$D130/$B$12*$C$7)</x:f>
        <x:v>0</x:v>
      </x:c>
      <x:c r="BN130" s="34" t="n">
        <x:f>$B$11*(($A$1066)*$C130/$B$12*$B$7+(1-$A$1066)*$D130/$B$12*$C$7)</x:f>
        <x:v>0</x:v>
      </x:c>
      <x:c r="BO130" s="34" t="n">
        <x:f>$B$11*(($A$1067)*$C130/$B$12*$B$7+(1-$A$1067)*$D130/$B$12*$C$7)</x:f>
        <x:v>0</x:v>
      </x:c>
      <x:c r="BP130" s="34" t="n">
        <x:f>$B$11*(($A$1068)*$C130/$B$12*$B$7+(1-$A$1068)*$D130/$B$12*$C$7)</x:f>
        <x:v>0</x:v>
      </x:c>
      <x:c r="BQ130" s="34" t="n">
        <x:f>$B$11*(($A$1069)*$C130/$B$12*$B$7+(1-$A$1069)*$D130/$B$12*$C$7)</x:f>
        <x:v>0</x:v>
      </x:c>
      <x:c r="BR130" s="34" t="n">
        <x:f>$B$11*(($A$1070)*$C130/$B$12*$B$7+(1-$A$1070)*$D130/$B$12*$C$7)</x:f>
        <x:v>0</x:v>
      </x:c>
      <x:c r="BS130" s="34" t="n">
        <x:f>$B$11*(($A$1071)*$C130/$B$12*$B$7+(1-$A$1071)*$D130/$B$12*$C$7)</x:f>
        <x:v>0</x:v>
      </x:c>
      <x:c r="BT130" s="34" t="n">
        <x:f>$B$11*(($A$1072)*$C130/$B$12*$B$7+(1-$A$1072)*$D130/$B$12*$C$7)</x:f>
        <x:v>0</x:v>
      </x:c>
      <x:c r="BU130" s="34" t="n">
        <x:f>$B$11*(($A$1073)*$C130/$B$12*$B$7+(1-$A$1073)*$D130/$B$12*$C$7)</x:f>
        <x:v>0</x:v>
      </x:c>
      <x:c r="BV130" s="34" t="n">
        <x:f>$B$11*(($A$1074)*$C130/$B$12*$B$7+(1-$A$1074)*$D130/$B$12*$C$7)</x:f>
        <x:v>0</x:v>
      </x:c>
      <x:c r="BW130" s="34" t="n">
        <x:f>$B$11*(($A$1075)*$C130/$B$12*$B$7+(1-$A$1075)*$D130/$B$12*$C$7)</x:f>
        <x:v>0</x:v>
      </x:c>
      <x:c r="BX130" s="34" t="n">
        <x:f>$B$11*(($A$1076)*$C130/$B$12*$B$7+(1-$A$1076)*$D130/$B$12*$C$7)</x:f>
        <x:v>0</x:v>
      </x:c>
      <x:c r="BY130" s="34" t="n">
        <x:f>$B$11*(($A$1077)*$C130/$B$12*$B$7+(1-$A$1077)*$D130/$B$12*$C$7)</x:f>
        <x:v>0</x:v>
      </x:c>
      <x:c r="BZ130" s="34" t="n">
        <x:f>$B$11*(($A$1078)*$C130/$B$12*$B$7+(1-$A$1078)*$D130/$B$12*$C$7)</x:f>
        <x:v>0</x:v>
      </x:c>
      <x:c r="CA130" s="34" t="n">
        <x:f>$B$11*(($A$1079)*$C130/$B$12*$B$7+(1-$A$1079)*$D130/$B$12*$C$7)</x:f>
        <x:v>0</x:v>
      </x:c>
      <x:c r="CB130" s="34" t="n">
        <x:f>$B$11*(($A$1080)*$C130/$B$12*$B$7+(1-$A$1080)*$D130/$B$12*$C$7)</x:f>
        <x:v>0</x:v>
      </x:c>
      <x:c r="CC130" s="34" t="n">
        <x:f>$B$11*(($A$1081)*$C130/$B$12*$B$7+(1-$A$1081)*$D130/$B$12*$C$7)</x:f>
        <x:v>0</x:v>
      </x:c>
    </x:row>
    <x:row r="131">
      <x:c r="A131" s="34" t="n">
        <x:v>107</x:v>
      </x:c>
      <x:c r="B131" s="39" t="n">
        <x:v>-0.1609802205932532</x:v>
      </x:c>
      <x:c r="C131" s="1" t="n">
        <x:f>SUM(AM131:AV131)</x:f>
        <x:v>0</x:v>
      </x:c>
      <x:c r="D131" s="1" t="n">
        <x:f>SUM(AW131:BF131)</x:f>
        <x:v>1</x:v>
      </x:c>
      <x:c r="E131" s="17" t="n">
        <x:f>(1-C131/$B$12)*$B$8-C131/$B$12*$B$7</x:f>
        <x:v>0.05</x:v>
      </x:c>
      <x:c r="F131" s="17" t="n">
        <x:f>(1-D131/$B$12)*$C$8-D131/$B$12*$C$7</x:f>
        <x:v>0.021000000000000005</x:v>
      </x:c>
      <x:c r="G131" s="32" t="n">
        <x:f>$B$11*($B$10*C131/$B$12*$B$7+(1-$B$10)*D131/$B$12*$C$7)</x:f>
        <x:v>300</x:v>
      </x:c>
      <x:c r="H131" s="17" t="n">
        <x:f>$B$10*E131+(1-$B$10)*F131</x:f>
        <x:v>0.035500000000000004</x:v>
      </x:c>
      <x:c r="I131" s="34"/>
      <x:c r="J131" s="34"/>
      <x:c r="K131" s="34"/>
      <x:c r="L131" s="34"/>
      <x:c r="M131" s="34"/>
      <x:c r="N131" s="34"/>
      <x:c r="O131" s="34"/>
      <x:c r="P131" s="34"/>
      <x:c r="Q131" s="34"/>
      <x:c r="R131" s="39" t="n">
        <x:v>0.07079061222063988</x:v>
      </x:c>
      <x:c r="S131" s="39" t="n">
        <x:v>-0.2448458673541026</x:v>
      </x:c>
      <x:c r="T131" s="39" t="n">
        <x:v>-1.2690512222785433</x:v>
      </x:c>
      <x:c r="U131" s="39" t="n">
        <x:v>1.1182237780990805</x:v>
      </x:c>
      <x:c r="V131" s="39" t="n">
        <x:v>2.095259592756663</x:v>
      </x:c>
      <x:c r="W131" s="39" t="n">
        <x:v>1.232229200366235</x:v>
      </x:c>
      <x:c r="X131" s="39" t="n">
        <x:v>0.06931528557161194</x:v>
      </x:c>
      <x:c r="Y131" s="39" t="n">
        <x:v>1.162679357587669</x:v>
      </x:c>
      <x:c r="Z131" s="39" t="n">
        <x:v>-0.3882923940608726</x:v>
      </x:c>
      <x:c r="AA131" s="39" t="n">
        <x:v>-0.2205842492579278</x:v>
      </x:c>
      <x:c r="AB131" s="39" t="n">
        <x:v>0.9750498086758226</x:v>
      </x:c>
      <x:c r="AC131" s="39" t="n">
        <x:v>-0.2117137057362014</x:v>
      </x:c>
      <x:c r="AD131" s="39" t="n">
        <x:v>1.5530742214113555</x:v>
      </x:c>
      <x:c r="AE131" s="39" t="n">
        <x:v>0.31362265887749713</x:v>
      </x:c>
      <x:c r="AF131" s="39" t="n">
        <x:v>-1.2432922523068215</x:v>
      </x:c>
      <x:c r="AG131" s="39" t="n">
        <x:v>-0.6260569299864644</x:v>
      </x:c>
      <x:c r="AH131" s="39" t="n">
        <x:v>-0.3475347690721759</x:v>
      </x:c>
      <x:c r="AI131" s="39" t="n">
        <x:v>-0.9095035969825582</x:v>
      </x:c>
      <x:c r="AJ131" s="39" t="n">
        <x:v>0.8546918798528823</x:v>
      </x:c>
      <x:c r="AK131" s="39" t="n">
        <x:v>-1.9043009558538844</x:v>
      </x:c>
      <x:c r="AL131" s="34"/>
      <x:c r="AM131" s="34" t="n">
        <x:f>IF(SQRT($B$9)*$B131+SQRT(1-$B$9)*R131&lt;_xlfn.NORM.S.INV($B$6),1,0)</x:f>
        <x:v>0</x:v>
      </x:c>
      <x:c r="AN131" s="34" t="n">
        <x:f>IF(SQRT($B$9)*$B131+SQRT(1-$B$9)*S131&lt;_xlfn.NORM.S.INV($B$6),1,0)</x:f>
        <x:v>0</x:v>
      </x:c>
      <x:c r="AO131" s="34" t="n">
        <x:f>IF(SQRT($B$9)*$B131+SQRT(1-$B$9)*T131&lt;_xlfn.NORM.S.INV($B$6),1,0)</x:f>
        <x:v>0</x:v>
      </x:c>
      <x:c r="AP131" s="34" t="n">
        <x:f>IF(SQRT($B$9)*$B131+SQRT(1-$B$9)*U131&lt;_xlfn.NORM.S.INV($B$6),1,0)</x:f>
        <x:v>0</x:v>
      </x:c>
      <x:c r="AQ131" s="34" t="n">
        <x:f>IF(SQRT($B$9)*$B131+SQRT(1-$B$9)*V131&lt;_xlfn.NORM.S.INV($B$6),1,0)</x:f>
        <x:v>0</x:v>
      </x:c>
      <x:c r="AR131" s="34" t="n">
        <x:f>IF(SQRT($B$9)*$B131+SQRT(1-$B$9)*W131&lt;_xlfn.NORM.S.INV($B$6),1,0)</x:f>
        <x:v>0</x:v>
      </x:c>
      <x:c r="AS131" s="34" t="n">
        <x:f>IF(SQRT($B$9)*$B131+SQRT(1-$B$9)*X131&lt;_xlfn.NORM.S.INV($B$6),1,0)</x:f>
        <x:v>0</x:v>
      </x:c>
      <x:c r="AT131" s="34" t="n">
        <x:f>IF(SQRT($B$9)*$B131+SQRT(1-$B$9)*Y131&lt;_xlfn.NORM.S.INV($B$6),1,0)</x:f>
        <x:v>0</x:v>
      </x:c>
      <x:c r="AU131" s="34" t="n">
        <x:f>IF(SQRT($B$9)*$B131+SQRT(1-$B$9)*Z131&lt;_xlfn.NORM.S.INV($B$6),1,0)</x:f>
        <x:v>0</x:v>
      </x:c>
      <x:c r="AV131" s="34" t="n">
        <x:f>IF(SQRT($B$9)*$B131+SQRT(1-$B$9)*AA131&lt;_xlfn.NORM.S.INV($B$6),1,0)</x:f>
        <x:v>0</x:v>
      </x:c>
      <x:c r="AW131" s="34" t="n">
        <x:f>IF(SQRT($C$9)*$B131+SQRT(1-$C$9)*AB131&lt;_xlfn.NORM.S.INV($C$6),1,0)</x:f>
        <x:v>0</x:v>
      </x:c>
      <x:c r="AX131" s="34" t="n">
        <x:f>IF(SQRT($C$9)*$B131+SQRT(1-$C$9)*AC131&lt;_xlfn.NORM.S.INV($C$6),1,0)</x:f>
        <x:v>0</x:v>
      </x:c>
      <x:c r="AY131" s="34" t="n">
        <x:f>IF(SQRT($C$9)*$B131+SQRT(1-$C$9)*AD131&lt;_xlfn.NORM.S.INV($C$6),1,0)</x:f>
        <x:v>0</x:v>
      </x:c>
      <x:c r="AZ131" s="34" t="n">
        <x:f>IF(SQRT($C$9)*$B131+SQRT(1-$C$9)*AE131&lt;_xlfn.NORM.S.INV($C$6),1,0)</x:f>
        <x:v>0</x:v>
      </x:c>
      <x:c r="BA131" s="34" t="n">
        <x:f>IF(SQRT($C$9)*$B131+SQRT(1-$C$9)*AF131&lt;_xlfn.NORM.S.INV($C$6),1,0)</x:f>
        <x:v>0</x:v>
      </x:c>
      <x:c r="BB131" s="34" t="n">
        <x:f>IF(SQRT($C$9)*$B131+SQRT(1-$C$9)*AG131&lt;_xlfn.NORM.S.INV($C$6),1,0)</x:f>
        <x:v>0</x:v>
      </x:c>
      <x:c r="BC131" s="34" t="n">
        <x:f>IF(SQRT($C$9)*$B131+SQRT(1-$C$9)*AH131&lt;_xlfn.NORM.S.INV($C$6),1,0)</x:f>
        <x:v>0</x:v>
      </x:c>
      <x:c r="BD131" s="34" t="n">
        <x:f>IF(SQRT($C$9)*$B131+SQRT(1-$C$9)*AI131&lt;_xlfn.NORM.S.INV($C$6),1,0)</x:f>
        <x:v>0</x:v>
      </x:c>
      <x:c r="BE131" s="34" t="n">
        <x:f>IF(SQRT($C$9)*$B131+SQRT(1-$C$9)*AJ131&lt;_xlfn.NORM.S.INV($C$6),1,0)</x:f>
        <x:v>0</x:v>
      </x:c>
      <x:c r="BF131" s="34" t="n">
        <x:f>IF(SQRT($C$9)*$B131+SQRT(1-$C$9)*AK131&lt;_xlfn.NORM.S.INV($C$6),1,0)</x:f>
        <x:v>1</x:v>
      </x:c>
      <x:c r="BG131" s="34"/>
      <x:c r="BH131" s="34"/>
      <x:c r="BI131" s="34" t="n">
        <x:f>$B$11*(($A$1061)*$C131/$B$12*$B$7+(1-$A$1061)*$D131/$B$12*$C$7)</x:f>
        <x:v>600</x:v>
      </x:c>
      <x:c r="BJ131" s="34" t="n">
        <x:f>$B$11*(($A$1062)*$C131/$B$12*$B$7+(1-$A$1062)*$D131/$B$12*$C$7)</x:f>
        <x:v>570</x:v>
      </x:c>
      <x:c r="BK131" s="34" t="n">
        <x:f>$B$11*(($A$1063)*$C131/$B$12*$B$7+(1-$A$1063)*$D131/$B$12*$C$7)</x:f>
        <x:v>540</x:v>
      </x:c>
      <x:c r="BL131" s="34" t="n">
        <x:f>$B$11*(($A$1064)*$C131/$B$12*$B$7+(1-$A$1064)*$D131/$B$12*$C$7)</x:f>
        <x:v>509.99999999999994</x:v>
      </x:c>
      <x:c r="BM131" s="34" t="n">
        <x:f>$B$11*(($A$1065)*$C131/$B$12*$B$7+(1-$A$1065)*$D131/$B$12*$C$7)</x:f>
        <x:v>480</x:v>
      </x:c>
      <x:c r="BN131" s="34" t="n">
        <x:f>$B$11*(($A$1066)*$C131/$B$12*$B$7+(1-$A$1066)*$D131/$B$12*$C$7)</x:f>
        <x:v>450</x:v>
      </x:c>
      <x:c r="BO131" s="34" t="n">
        <x:f>$B$11*(($A$1067)*$C131/$B$12*$B$7+(1-$A$1067)*$D131/$B$12*$C$7)</x:f>
        <x:v>419.99999999999994</x:v>
      </x:c>
      <x:c r="BP131" s="34" t="n">
        <x:f>$B$11*(($A$1068)*$C131/$B$12*$B$7+(1-$A$1068)*$D131/$B$12*$C$7)</x:f>
        <x:v>390</x:v>
      </x:c>
      <x:c r="BQ131" s="34" t="n">
        <x:f>$B$11*(($A$1069)*$C131/$B$12*$B$7+(1-$A$1069)*$D131/$B$12*$C$7)</x:f>
        <x:v>360</x:v>
      </x:c>
      <x:c r="BR131" s="34" t="n">
        <x:f>$B$11*(($A$1070)*$C131/$B$12*$B$7+(1-$A$1070)*$D131/$B$12*$C$7)</x:f>
        <x:v>330</x:v>
      </x:c>
      <x:c r="BS131" s="34" t="n">
        <x:f>$B$11*(($A$1071)*$C131/$B$12*$B$7+(1-$A$1071)*$D131/$B$12*$C$7)</x:f>
        <x:v>300</x:v>
      </x:c>
      <x:c r="BT131" s="34" t="n">
        <x:f>$B$11*(($A$1072)*$C131/$B$12*$B$7+(1-$A$1072)*$D131/$B$12*$C$7)</x:f>
        <x:v>270</x:v>
      </x:c>
      <x:c r="BU131" s="34" t="n">
        <x:f>$B$11*(($A$1073)*$C131/$B$12*$B$7+(1-$A$1073)*$D131/$B$12*$C$7)</x:f>
        <x:v>240</x:v>
      </x:c>
      <x:c r="BV131" s="34" t="n">
        <x:f>$B$11*(($A$1074)*$C131/$B$12*$B$7+(1-$A$1074)*$D131/$B$12*$C$7)</x:f>
        <x:v>209.99999999999997</x:v>
      </x:c>
      <x:c r="BW131" s="34" t="n">
        <x:f>$B$11*(($A$1075)*$C131/$B$12*$B$7+(1-$A$1075)*$D131/$B$12*$C$7)</x:f>
        <x:v>180.00000000000003</x:v>
      </x:c>
      <x:c r="BX131" s="34" t="n">
        <x:f>$B$11*(($A$1076)*$C131/$B$12*$B$7+(1-$A$1076)*$D131/$B$12*$C$7)</x:f>
        <x:v>150</x:v>
      </x:c>
      <x:c r="BY131" s="34" t="n">
        <x:f>$B$11*(($A$1077)*$C131/$B$12*$B$7+(1-$A$1077)*$D131/$B$12*$C$7)</x:f>
        <x:v>119.99999999999999</x:v>
      </x:c>
      <x:c r="BZ131" s="34" t="n">
        <x:f>$B$11*(($A$1078)*$C131/$B$12*$B$7+(1-$A$1078)*$D131/$B$12*$C$7)</x:f>
        <x:v>90.00000000000001</x:v>
      </x:c>
      <x:c r="CA131" s="34" t="n">
        <x:f>$B$11*(($A$1079)*$C131/$B$12*$B$7+(1-$A$1079)*$D131/$B$12*$C$7)</x:f>
        <x:v>59.99999999999999</x:v>
      </x:c>
      <x:c r="CB131" s="34" t="n">
        <x:f>$B$11*(($A$1080)*$C131/$B$12*$B$7+(1-$A$1080)*$D131/$B$12*$C$7)</x:f>
        <x:v>30.00000000000003</x:v>
      </x:c>
      <x:c r="CC131" s="34" t="n">
        <x:f>$B$11*(($A$1081)*$C131/$B$12*$B$7+(1-$A$1081)*$D131/$B$12*$C$7)</x:f>
        <x:v>0</x:v>
      </x:c>
    </x:row>
    <x:row r="132">
      <x:c r="A132" s="34" t="n">
        <x:v>108</x:v>
      </x:c>
      <x:c r="B132" s="39" t="n">
        <x:v>-1.0288613959395587</x:v>
      </x:c>
      <x:c r="C132" s="1" t="n">
        <x:f>SUM(AM132:AV132)</x:f>
        <x:v>0</x:v>
      </x:c>
      <x:c r="D132" s="1" t="n">
        <x:f>SUM(AW132:BF132)</x:f>
        <x:v>0</x:v>
      </x:c>
      <x:c r="E132" s="17" t="n">
        <x:f>(1-C132/$B$12)*$B$8-C132/$B$12*$B$7</x:f>
        <x:v>0.05</x:v>
      </x:c>
      <x:c r="F132" s="17" t="n">
        <x:f>(1-D132/$B$12)*$C$8-D132/$B$12*$C$7</x:f>
        <x:v>0.09</x:v>
      </x:c>
      <x:c r="G132" s="32" t="n">
        <x:f>$B$11*($B$10*C132/$B$12*$B$7+(1-$B$10)*D132/$B$12*$C$7)</x:f>
        <x:v>0</x:v>
      </x:c>
      <x:c r="H132" s="17" t="n">
        <x:f>$B$10*E132+(1-$B$10)*F132</x:f>
        <x:v>0.07</x:v>
      </x:c>
      <x:c r="I132" s="34"/>
      <x:c r="J132" s="34"/>
      <x:c r="K132" s="34"/>
      <x:c r="L132" s="34"/>
      <x:c r="M132" s="34"/>
      <x:c r="N132" s="34"/>
      <x:c r="O132" s="34"/>
      <x:c r="P132" s="34"/>
      <x:c r="Q132" s="34"/>
      <x:c r="R132" s="39" t="n">
        <x:v>0.11030677197545426</x:v>
      </x:c>
      <x:c r="S132" s="39" t="n">
        <x:v>-1.1679275922622705</x:v>
      </x:c>
      <x:c r="T132" s="39" t="n">
        <x:v>0.7521983160878171</x:v>
      </x:c>
      <x:c r="U132" s="39" t="n">
        <x:v>-0.7094036606092577</x:v>
      </x:c>
      <x:c r="V132" s="39" t="n">
        <x:v>0.21239957302332851</x:v>
      </x:c>
      <x:c r="W132" s="39" t="n">
        <x:v>-0.1389899360996723</x:v>
      </x:c>
      <x:c r="X132" s="39" t="n">
        <x:v>0.7265596778332309</x:v>
      </x:c>
      <x:c r="Y132" s="39" t="n">
        <x:v>-1.1631255991755673</x:v>
      </x:c>
      <x:c r="Z132" s="39" t="n">
        <x:v>0.06392287517506107</x:v>
      </x:c>
      <x:c r="AA132" s="39" t="n">
        <x:v>1.718787960670694</x:v>
      </x:c>
      <x:c r="AB132" s="39" t="n">
        <x:v>0.12956180449904572</x:v>
      </x:c>
      <x:c r="AC132" s="39" t="n">
        <x:v>1.6016051288751756</x:v>
      </x:c>
      <x:c r="AD132" s="39" t="n">
        <x:v>0.5177245281390123</x:v>
      </x:c>
      <x:c r="AE132" s="39" t="n">
        <x:v>-0.7855557764624641</x:v>
      </x:c>
      <x:c r="AF132" s="39" t="n">
        <x:v>0.10002813272093293</x:v>
      </x:c>
      <x:c r="AG132" s="39" t="n">
        <x:v>-0.18288386613810903</x:v>
      </x:c>
      <x:c r="AH132" s="39" t="n">
        <x:v>-0.7318998873368092</x:v>
      </x:c>
      <x:c r="AI132" s="39" t="n">
        <x:v>0.32028612361679587</x:v>
      </x:c>
      <x:c r="AJ132" s="39" t="n">
        <x:v>-0.3578888453861602</x:v>
      </x:c>
      <x:c r="AK132" s="39" t="n">
        <x:v>-0.6797499836586267</x:v>
      </x:c>
      <x:c r="AL132" s="34"/>
      <x:c r="AM132" s="34" t="n">
        <x:f>IF(SQRT($B$9)*$B132+SQRT(1-$B$9)*R132&lt;_xlfn.NORM.S.INV($B$6),1,0)</x:f>
        <x:v>0</x:v>
      </x:c>
      <x:c r="AN132" s="34" t="n">
        <x:f>IF(SQRT($B$9)*$B132+SQRT(1-$B$9)*S132&lt;_xlfn.NORM.S.INV($B$6),1,0)</x:f>
        <x:v>0</x:v>
      </x:c>
      <x:c r="AO132" s="34" t="n">
        <x:f>IF(SQRT($B$9)*$B132+SQRT(1-$B$9)*T132&lt;_xlfn.NORM.S.INV($B$6),1,0)</x:f>
        <x:v>0</x:v>
      </x:c>
      <x:c r="AP132" s="34" t="n">
        <x:f>IF(SQRT($B$9)*$B132+SQRT(1-$B$9)*U132&lt;_xlfn.NORM.S.INV($B$6),1,0)</x:f>
        <x:v>0</x:v>
      </x:c>
      <x:c r="AQ132" s="34" t="n">
        <x:f>IF(SQRT($B$9)*$B132+SQRT(1-$B$9)*V132&lt;_xlfn.NORM.S.INV($B$6),1,0)</x:f>
        <x:v>0</x:v>
      </x:c>
      <x:c r="AR132" s="34" t="n">
        <x:f>IF(SQRT($B$9)*$B132+SQRT(1-$B$9)*W132&lt;_xlfn.NORM.S.INV($B$6),1,0)</x:f>
        <x:v>0</x:v>
      </x:c>
      <x:c r="AS132" s="34" t="n">
        <x:f>IF(SQRT($B$9)*$B132+SQRT(1-$B$9)*X132&lt;_xlfn.NORM.S.INV($B$6),1,0)</x:f>
        <x:v>0</x:v>
      </x:c>
      <x:c r="AT132" s="34" t="n">
        <x:f>IF(SQRT($B$9)*$B132+SQRT(1-$B$9)*Y132&lt;_xlfn.NORM.S.INV($B$6),1,0)</x:f>
        <x:v>0</x:v>
      </x:c>
      <x:c r="AU132" s="34" t="n">
        <x:f>IF(SQRT($B$9)*$B132+SQRT(1-$B$9)*Z132&lt;_xlfn.NORM.S.INV($B$6),1,0)</x:f>
        <x:v>0</x:v>
      </x:c>
      <x:c r="AV132" s="34" t="n">
        <x:f>IF(SQRT($B$9)*$B132+SQRT(1-$B$9)*AA132&lt;_xlfn.NORM.S.INV($B$6),1,0)</x:f>
        <x:v>0</x:v>
      </x:c>
      <x:c r="AW132" s="34" t="n">
        <x:f>IF(SQRT($C$9)*$B132+SQRT(1-$C$9)*AB132&lt;_xlfn.NORM.S.INV($C$6),1,0)</x:f>
        <x:v>0</x:v>
      </x:c>
      <x:c r="AX132" s="34" t="n">
        <x:f>IF(SQRT($C$9)*$B132+SQRT(1-$C$9)*AC132&lt;_xlfn.NORM.S.INV($C$6),1,0)</x:f>
        <x:v>0</x:v>
      </x:c>
      <x:c r="AY132" s="34" t="n">
        <x:f>IF(SQRT($C$9)*$B132+SQRT(1-$C$9)*AD132&lt;_xlfn.NORM.S.INV($C$6),1,0)</x:f>
        <x:v>0</x:v>
      </x:c>
      <x:c r="AZ132" s="34" t="n">
        <x:f>IF(SQRT($C$9)*$B132+SQRT(1-$C$9)*AE132&lt;_xlfn.NORM.S.INV($C$6),1,0)</x:f>
        <x:v>0</x:v>
      </x:c>
      <x:c r="BA132" s="34" t="n">
        <x:f>IF(SQRT($C$9)*$B132+SQRT(1-$C$9)*AF132&lt;_xlfn.NORM.S.INV($C$6),1,0)</x:f>
        <x:v>0</x:v>
      </x:c>
      <x:c r="BB132" s="34" t="n">
        <x:f>IF(SQRT($C$9)*$B132+SQRT(1-$C$9)*AG132&lt;_xlfn.NORM.S.INV($C$6),1,0)</x:f>
        <x:v>0</x:v>
      </x:c>
      <x:c r="BC132" s="34" t="n">
        <x:f>IF(SQRT($C$9)*$B132+SQRT(1-$C$9)*AH132&lt;_xlfn.NORM.S.INV($C$6),1,0)</x:f>
        <x:v>0</x:v>
      </x:c>
      <x:c r="BD132" s="34" t="n">
        <x:f>IF(SQRT($C$9)*$B132+SQRT(1-$C$9)*AI132&lt;_xlfn.NORM.S.INV($C$6),1,0)</x:f>
        <x:v>0</x:v>
      </x:c>
      <x:c r="BE132" s="34" t="n">
        <x:f>IF(SQRT($C$9)*$B132+SQRT(1-$C$9)*AJ132&lt;_xlfn.NORM.S.INV($C$6),1,0)</x:f>
        <x:v>0</x:v>
      </x:c>
      <x:c r="BF132" s="34" t="n">
        <x:f>IF(SQRT($C$9)*$B132+SQRT(1-$C$9)*AK132&lt;_xlfn.NORM.S.INV($C$6),1,0)</x:f>
        <x:v>0</x:v>
      </x:c>
      <x:c r="BG132" s="34"/>
      <x:c r="BH132" s="34"/>
      <x:c r="BI132" s="34" t="n">
        <x:f>$B$11*(($A$1061)*$C132/$B$12*$B$7+(1-$A$1061)*$D132/$B$12*$C$7)</x:f>
        <x:v>0</x:v>
      </x:c>
      <x:c r="BJ132" s="34" t="n">
        <x:f>$B$11*(($A$1062)*$C132/$B$12*$B$7+(1-$A$1062)*$D132/$B$12*$C$7)</x:f>
        <x:v>0</x:v>
      </x:c>
      <x:c r="BK132" s="34" t="n">
        <x:f>$B$11*(($A$1063)*$C132/$B$12*$B$7+(1-$A$1063)*$D132/$B$12*$C$7)</x:f>
        <x:v>0</x:v>
      </x:c>
      <x:c r="BL132" s="34" t="n">
        <x:f>$B$11*(($A$1064)*$C132/$B$12*$B$7+(1-$A$1064)*$D132/$B$12*$C$7)</x:f>
        <x:v>0</x:v>
      </x:c>
      <x:c r="BM132" s="34" t="n">
        <x:f>$B$11*(($A$1065)*$C132/$B$12*$B$7+(1-$A$1065)*$D132/$B$12*$C$7)</x:f>
        <x:v>0</x:v>
      </x:c>
      <x:c r="BN132" s="34" t="n">
        <x:f>$B$11*(($A$1066)*$C132/$B$12*$B$7+(1-$A$1066)*$D132/$B$12*$C$7)</x:f>
        <x:v>0</x:v>
      </x:c>
      <x:c r="BO132" s="34" t="n">
        <x:f>$B$11*(($A$1067)*$C132/$B$12*$B$7+(1-$A$1067)*$D132/$B$12*$C$7)</x:f>
        <x:v>0</x:v>
      </x:c>
      <x:c r="BP132" s="34" t="n">
        <x:f>$B$11*(($A$1068)*$C132/$B$12*$B$7+(1-$A$1068)*$D132/$B$12*$C$7)</x:f>
        <x:v>0</x:v>
      </x:c>
      <x:c r="BQ132" s="34" t="n">
        <x:f>$B$11*(($A$1069)*$C132/$B$12*$B$7+(1-$A$1069)*$D132/$B$12*$C$7)</x:f>
        <x:v>0</x:v>
      </x:c>
      <x:c r="BR132" s="34" t="n">
        <x:f>$B$11*(($A$1070)*$C132/$B$12*$B$7+(1-$A$1070)*$D132/$B$12*$C$7)</x:f>
        <x:v>0</x:v>
      </x:c>
      <x:c r="BS132" s="34" t="n">
        <x:f>$B$11*(($A$1071)*$C132/$B$12*$B$7+(1-$A$1071)*$D132/$B$12*$C$7)</x:f>
        <x:v>0</x:v>
      </x:c>
      <x:c r="BT132" s="34" t="n">
        <x:f>$B$11*(($A$1072)*$C132/$B$12*$B$7+(1-$A$1072)*$D132/$B$12*$C$7)</x:f>
        <x:v>0</x:v>
      </x:c>
      <x:c r="BU132" s="34" t="n">
        <x:f>$B$11*(($A$1073)*$C132/$B$12*$B$7+(1-$A$1073)*$D132/$B$12*$C$7)</x:f>
        <x:v>0</x:v>
      </x:c>
      <x:c r="BV132" s="34" t="n">
        <x:f>$B$11*(($A$1074)*$C132/$B$12*$B$7+(1-$A$1074)*$D132/$B$12*$C$7)</x:f>
        <x:v>0</x:v>
      </x:c>
      <x:c r="BW132" s="34" t="n">
        <x:f>$B$11*(($A$1075)*$C132/$B$12*$B$7+(1-$A$1075)*$D132/$B$12*$C$7)</x:f>
        <x:v>0</x:v>
      </x:c>
      <x:c r="BX132" s="34" t="n">
        <x:f>$B$11*(($A$1076)*$C132/$B$12*$B$7+(1-$A$1076)*$D132/$B$12*$C$7)</x:f>
        <x:v>0</x:v>
      </x:c>
      <x:c r="BY132" s="34" t="n">
        <x:f>$B$11*(($A$1077)*$C132/$B$12*$B$7+(1-$A$1077)*$D132/$B$12*$C$7)</x:f>
        <x:v>0</x:v>
      </x:c>
      <x:c r="BZ132" s="34" t="n">
        <x:f>$B$11*(($A$1078)*$C132/$B$12*$B$7+(1-$A$1078)*$D132/$B$12*$C$7)</x:f>
        <x:v>0</x:v>
      </x:c>
      <x:c r="CA132" s="34" t="n">
        <x:f>$B$11*(($A$1079)*$C132/$B$12*$B$7+(1-$A$1079)*$D132/$B$12*$C$7)</x:f>
        <x:v>0</x:v>
      </x:c>
      <x:c r="CB132" s="34" t="n">
        <x:f>$B$11*(($A$1080)*$C132/$B$12*$B$7+(1-$A$1080)*$D132/$B$12*$C$7)</x:f>
        <x:v>0</x:v>
      </x:c>
      <x:c r="CC132" s="34" t="n">
        <x:f>$B$11*(($A$1081)*$C132/$B$12*$B$7+(1-$A$1081)*$D132/$B$12*$C$7)</x:f>
        <x:v>0</x:v>
      </x:c>
    </x:row>
    <x:row r="133">
      <x:c r="A133" s="34" t="n">
        <x:v>109</x:v>
      </x:c>
      <x:c r="B133" s="39" t="n">
        <x:v>1.2627762233883648</x:v>
      </x:c>
      <x:c r="C133" s="1" t="n">
        <x:f>SUM(AM133:AV133)</x:f>
        <x:v>0</x:v>
      </x:c>
      <x:c r="D133" s="1" t="n">
        <x:f>SUM(AW133:BF133)</x:f>
        <x:v>1</x:v>
      </x:c>
      <x:c r="E133" s="17" t="n">
        <x:f>(1-C133/$B$12)*$B$8-C133/$B$12*$B$7</x:f>
        <x:v>0.05</x:v>
      </x:c>
      <x:c r="F133" s="17" t="n">
        <x:f>(1-D133/$B$12)*$C$8-D133/$B$12*$C$7</x:f>
        <x:v>0.021000000000000005</x:v>
      </x:c>
      <x:c r="G133" s="32" t="n">
        <x:f>$B$11*($B$10*C133/$B$12*$B$7+(1-$B$10)*D133/$B$12*$C$7)</x:f>
        <x:v>300</x:v>
      </x:c>
      <x:c r="H133" s="17" t="n">
        <x:f>$B$10*E133+(1-$B$10)*F133</x:f>
        <x:v>0.035500000000000004</x:v>
      </x:c>
      <x:c r="I133" s="34"/>
      <x:c r="J133" s="34"/>
      <x:c r="K133" s="34"/>
      <x:c r="L133" s="34"/>
      <x:c r="M133" s="34"/>
      <x:c r="N133" s="34"/>
      <x:c r="O133" s="34"/>
      <x:c r="P133" s="34"/>
      <x:c r="Q133" s="34"/>
      <x:c r="R133" s="39" t="n">
        <x:v>1.4321357048432994</x:v>
      </x:c>
      <x:c r="S133" s="39" t="n">
        <x:v>-0.5630509977647918</x:v>
      </x:c>
      <x:c r="T133" s="39" t="n">
        <x:v>-0.11365653668262596</x:v>
      </x:c>
      <x:c r="U133" s="39" t="n">
        <x:v>0.764427798790997</x:v>
      </x:c>
      <x:c r="V133" s="39" t="n">
        <x:v>1.1345182072851325</x:v>
      </x:c>
      <x:c r="W133" s="39" t="n">
        <x:v>0.8439054274659491</x:v>
      </x:c>
      <x:c r="X133" s="39" t="n">
        <x:v>-0.7003844728436439</x:v>
      </x:c>
      <x:c r="Y133" s="39" t="n">
        <x:v>1.108664823527462</x:v>
      </x:c>
      <x:c r="Z133" s="39" t="n">
        <x:v>1.392619717088425</x:v>
      </x:c>
      <x:c r="AA133" s="39" t="n">
        <x:v>0.8338580704980371</x:v>
      </x:c>
      <x:c r="AB133" s="39" t="n">
        <x:v>0.96679999112024</x:v>
      </x:c>
      <x:c r="AC133" s="39" t="n">
        <x:v>-1.3707520683981504</x:v>
      </x:c>
      <x:c r="AD133" s="39" t="n">
        <x:v>1.3700995483935625</x:v>
      </x:c>
      <x:c r="AE133" s="39" t="n">
        <x:v>-2.498238610351113</x:v>
      </x:c>
      <x:c r="AF133" s="39" t="n">
        <x:v>-0.2637277034858376</x:v>
      </x:c>
      <x:c r="AG133" s="39" t="n">
        <x:v>-0.5192559760248426</x:v>
      </x:c>
      <x:c r="AH133" s="39" t="n">
        <x:v>-1.5870911686457385</x:v>
      </x:c>
      <x:c r="AI133" s="39" t="n">
        <x:v>-1.6527008376980774</x:v>
      </x:c>
      <x:c r="AJ133" s="39" t="n">
        <x:v>-0.8507135457094516</x:v>
      </x:c>
      <x:c r="AK133" s="39" t="n">
        <x:v>-0.5798856418346373</x:v>
      </x:c>
      <x:c r="AL133" s="34"/>
      <x:c r="AM133" s="34" t="n">
        <x:f>IF(SQRT($B$9)*$B133+SQRT(1-$B$9)*R133&lt;_xlfn.NORM.S.INV($B$6),1,0)</x:f>
        <x:v>0</x:v>
      </x:c>
      <x:c r="AN133" s="34" t="n">
        <x:f>IF(SQRT($B$9)*$B133+SQRT(1-$B$9)*S133&lt;_xlfn.NORM.S.INV($B$6),1,0)</x:f>
        <x:v>0</x:v>
      </x:c>
      <x:c r="AO133" s="34" t="n">
        <x:f>IF(SQRT($B$9)*$B133+SQRT(1-$B$9)*T133&lt;_xlfn.NORM.S.INV($B$6),1,0)</x:f>
        <x:v>0</x:v>
      </x:c>
      <x:c r="AP133" s="34" t="n">
        <x:f>IF(SQRT($B$9)*$B133+SQRT(1-$B$9)*U133&lt;_xlfn.NORM.S.INV($B$6),1,0)</x:f>
        <x:v>0</x:v>
      </x:c>
      <x:c r="AQ133" s="34" t="n">
        <x:f>IF(SQRT($B$9)*$B133+SQRT(1-$B$9)*V133&lt;_xlfn.NORM.S.INV($B$6),1,0)</x:f>
        <x:v>0</x:v>
      </x:c>
      <x:c r="AR133" s="34" t="n">
        <x:f>IF(SQRT($B$9)*$B133+SQRT(1-$B$9)*W133&lt;_xlfn.NORM.S.INV($B$6),1,0)</x:f>
        <x:v>0</x:v>
      </x:c>
      <x:c r="AS133" s="34" t="n">
        <x:f>IF(SQRT($B$9)*$B133+SQRT(1-$B$9)*X133&lt;_xlfn.NORM.S.INV($B$6),1,0)</x:f>
        <x:v>0</x:v>
      </x:c>
      <x:c r="AT133" s="34" t="n">
        <x:f>IF(SQRT($B$9)*$B133+SQRT(1-$B$9)*Y133&lt;_xlfn.NORM.S.INV($B$6),1,0)</x:f>
        <x:v>0</x:v>
      </x:c>
      <x:c r="AU133" s="34" t="n">
        <x:f>IF(SQRT($B$9)*$B133+SQRT(1-$B$9)*Z133&lt;_xlfn.NORM.S.INV($B$6),1,0)</x:f>
        <x:v>0</x:v>
      </x:c>
      <x:c r="AV133" s="34" t="n">
        <x:f>IF(SQRT($B$9)*$B133+SQRT(1-$B$9)*AA133&lt;_xlfn.NORM.S.INV($B$6),1,0)</x:f>
        <x:v>0</x:v>
      </x:c>
      <x:c r="AW133" s="34" t="n">
        <x:f>IF(SQRT($C$9)*$B133+SQRT(1-$C$9)*AB133&lt;_xlfn.NORM.S.INV($C$6),1,0)</x:f>
        <x:v>0</x:v>
      </x:c>
      <x:c r="AX133" s="34" t="n">
        <x:f>IF(SQRT($C$9)*$B133+SQRT(1-$C$9)*AC133&lt;_xlfn.NORM.S.INV($C$6),1,0)</x:f>
        <x:v>0</x:v>
      </x:c>
      <x:c r="AY133" s="34" t="n">
        <x:f>IF(SQRT($C$9)*$B133+SQRT(1-$C$9)*AD133&lt;_xlfn.NORM.S.INV($C$6),1,0)</x:f>
        <x:v>0</x:v>
      </x:c>
      <x:c r="AZ133" s="34" t="n">
        <x:f>IF(SQRT($C$9)*$B133+SQRT(1-$C$9)*AE133&lt;_xlfn.NORM.S.INV($C$6),1,0)</x:f>
        <x:v>1</x:v>
      </x:c>
      <x:c r="BA133" s="34" t="n">
        <x:f>IF(SQRT($C$9)*$B133+SQRT(1-$C$9)*AF133&lt;_xlfn.NORM.S.INV($C$6),1,0)</x:f>
        <x:v>0</x:v>
      </x:c>
      <x:c r="BB133" s="34" t="n">
        <x:f>IF(SQRT($C$9)*$B133+SQRT(1-$C$9)*AG133&lt;_xlfn.NORM.S.INV($C$6),1,0)</x:f>
        <x:v>0</x:v>
      </x:c>
      <x:c r="BC133" s="34" t="n">
        <x:f>IF(SQRT($C$9)*$B133+SQRT(1-$C$9)*AH133&lt;_xlfn.NORM.S.INV($C$6),1,0)</x:f>
        <x:v>0</x:v>
      </x:c>
      <x:c r="BD133" s="34" t="n">
        <x:f>IF(SQRT($C$9)*$B133+SQRT(1-$C$9)*AI133&lt;_xlfn.NORM.S.INV($C$6),1,0)</x:f>
        <x:v>0</x:v>
      </x:c>
      <x:c r="BE133" s="34" t="n">
        <x:f>IF(SQRT($C$9)*$B133+SQRT(1-$C$9)*AJ133&lt;_xlfn.NORM.S.INV($C$6),1,0)</x:f>
        <x:v>0</x:v>
      </x:c>
      <x:c r="BF133" s="34" t="n">
        <x:f>IF(SQRT($C$9)*$B133+SQRT(1-$C$9)*AK133&lt;_xlfn.NORM.S.INV($C$6),1,0)</x:f>
        <x:v>0</x:v>
      </x:c>
      <x:c r="BG133" s="34"/>
      <x:c r="BH133" s="34"/>
      <x:c r="BI133" s="34" t="n">
        <x:f>$B$11*(($A$1061)*$C133/$B$12*$B$7+(1-$A$1061)*$D133/$B$12*$C$7)</x:f>
        <x:v>600</x:v>
      </x:c>
      <x:c r="BJ133" s="34" t="n">
        <x:f>$B$11*(($A$1062)*$C133/$B$12*$B$7+(1-$A$1062)*$D133/$B$12*$C$7)</x:f>
        <x:v>570</x:v>
      </x:c>
      <x:c r="BK133" s="34" t="n">
        <x:f>$B$11*(($A$1063)*$C133/$B$12*$B$7+(1-$A$1063)*$D133/$B$12*$C$7)</x:f>
        <x:v>540</x:v>
      </x:c>
      <x:c r="BL133" s="34" t="n">
        <x:f>$B$11*(($A$1064)*$C133/$B$12*$B$7+(1-$A$1064)*$D133/$B$12*$C$7)</x:f>
        <x:v>509.99999999999994</x:v>
      </x:c>
      <x:c r="BM133" s="34" t="n">
        <x:f>$B$11*(($A$1065)*$C133/$B$12*$B$7+(1-$A$1065)*$D133/$B$12*$C$7)</x:f>
        <x:v>480</x:v>
      </x:c>
      <x:c r="BN133" s="34" t="n">
        <x:f>$B$11*(($A$1066)*$C133/$B$12*$B$7+(1-$A$1066)*$D133/$B$12*$C$7)</x:f>
        <x:v>450</x:v>
      </x:c>
      <x:c r="BO133" s="34" t="n">
        <x:f>$B$11*(($A$1067)*$C133/$B$12*$B$7+(1-$A$1067)*$D133/$B$12*$C$7)</x:f>
        <x:v>419.99999999999994</x:v>
      </x:c>
      <x:c r="BP133" s="34" t="n">
        <x:f>$B$11*(($A$1068)*$C133/$B$12*$B$7+(1-$A$1068)*$D133/$B$12*$C$7)</x:f>
        <x:v>390</x:v>
      </x:c>
      <x:c r="BQ133" s="34" t="n">
        <x:f>$B$11*(($A$1069)*$C133/$B$12*$B$7+(1-$A$1069)*$D133/$B$12*$C$7)</x:f>
        <x:v>360</x:v>
      </x:c>
      <x:c r="BR133" s="34" t="n">
        <x:f>$B$11*(($A$1070)*$C133/$B$12*$B$7+(1-$A$1070)*$D133/$B$12*$C$7)</x:f>
        <x:v>330</x:v>
      </x:c>
      <x:c r="BS133" s="34" t="n">
        <x:f>$B$11*(($A$1071)*$C133/$B$12*$B$7+(1-$A$1071)*$D133/$B$12*$C$7)</x:f>
        <x:v>300</x:v>
      </x:c>
      <x:c r="BT133" s="34" t="n">
        <x:f>$B$11*(($A$1072)*$C133/$B$12*$B$7+(1-$A$1072)*$D133/$B$12*$C$7)</x:f>
        <x:v>270</x:v>
      </x:c>
      <x:c r="BU133" s="34" t="n">
        <x:f>$B$11*(($A$1073)*$C133/$B$12*$B$7+(1-$A$1073)*$D133/$B$12*$C$7)</x:f>
        <x:v>240</x:v>
      </x:c>
      <x:c r="BV133" s="34" t="n">
        <x:f>$B$11*(($A$1074)*$C133/$B$12*$B$7+(1-$A$1074)*$D133/$B$12*$C$7)</x:f>
        <x:v>209.99999999999997</x:v>
      </x:c>
      <x:c r="BW133" s="34" t="n">
        <x:f>$B$11*(($A$1075)*$C133/$B$12*$B$7+(1-$A$1075)*$D133/$B$12*$C$7)</x:f>
        <x:v>180.00000000000003</x:v>
      </x:c>
      <x:c r="BX133" s="34" t="n">
        <x:f>$B$11*(($A$1076)*$C133/$B$12*$B$7+(1-$A$1076)*$D133/$B$12*$C$7)</x:f>
        <x:v>150</x:v>
      </x:c>
      <x:c r="BY133" s="34" t="n">
        <x:f>$B$11*(($A$1077)*$C133/$B$12*$B$7+(1-$A$1077)*$D133/$B$12*$C$7)</x:f>
        <x:v>119.99999999999999</x:v>
      </x:c>
      <x:c r="BZ133" s="34" t="n">
        <x:f>$B$11*(($A$1078)*$C133/$B$12*$B$7+(1-$A$1078)*$D133/$B$12*$C$7)</x:f>
        <x:v>90.00000000000001</x:v>
      </x:c>
      <x:c r="CA133" s="34" t="n">
        <x:f>$B$11*(($A$1079)*$C133/$B$12*$B$7+(1-$A$1079)*$D133/$B$12*$C$7)</x:f>
        <x:v>59.99999999999999</x:v>
      </x:c>
      <x:c r="CB133" s="34" t="n">
        <x:f>$B$11*(($A$1080)*$C133/$B$12*$B$7+(1-$A$1080)*$D133/$B$12*$C$7)</x:f>
        <x:v>30.00000000000003</x:v>
      </x:c>
      <x:c r="CC133" s="34" t="n">
        <x:f>$B$11*(($A$1081)*$C133/$B$12*$B$7+(1-$A$1081)*$D133/$B$12*$C$7)</x:f>
        <x:v>0</x:v>
      </x:c>
    </x:row>
    <x:row r="134">
      <x:c r="A134" s="34" t="n">
        <x:v>110</x:v>
      </x:c>
      <x:c r="B134" s="39" t="n">
        <x:v>0.021687181736274003</x:v>
      </x:c>
      <x:c r="C134" s="1" t="n">
        <x:f>SUM(AM134:AV134)</x:f>
        <x:v>0</x:v>
      </x:c>
      <x:c r="D134" s="1" t="n">
        <x:f>SUM(AW134:BF134)</x:f>
        <x:v>0</x:v>
      </x:c>
      <x:c r="E134" s="17" t="n">
        <x:f>(1-C134/$B$12)*$B$8-C134/$B$12*$B$7</x:f>
        <x:v>0.05</x:v>
      </x:c>
      <x:c r="F134" s="17" t="n">
        <x:f>(1-D134/$B$12)*$C$8-D134/$B$12*$C$7</x:f>
        <x:v>0.09</x:v>
      </x:c>
      <x:c r="G134" s="32" t="n">
        <x:f>$B$11*($B$10*C134/$B$12*$B$7+(1-$B$10)*D134/$B$12*$C$7)</x:f>
        <x:v>0</x:v>
      </x:c>
      <x:c r="H134" s="17" t="n">
        <x:f>$B$10*E134+(1-$B$10)*F134</x:f>
        <x:v>0.07</x:v>
      </x:c>
      <x:c r="I134" s="34"/>
      <x:c r="J134" s="34"/>
      <x:c r="K134" s="34"/>
      <x:c r="L134" s="34"/>
      <x:c r="M134" s="34"/>
      <x:c r="N134" s="34"/>
      <x:c r="O134" s="34"/>
      <x:c r="P134" s="34"/>
      <x:c r="Q134" s="34"/>
      <x:c r="R134" s="39" t="n">
        <x:v>-1.1189601331417849</x:v>
      </x:c>
      <x:c r="S134" s="39" t="n">
        <x:v>0.13068029866975034</x:v>
      </x:c>
      <x:c r="T134" s="39" t="n">
        <x:v>-1.226190872526831</x:v>
      </x:c>
      <x:c r="U134" s="39" t="n">
        <x:v>1.7130853915223168</x:v>
      </x:c>
      <x:c r="V134" s="39" t="n">
        <x:v>-1.932447893840176</x:v>
      </x:c>
      <x:c r="W134" s="39" t="n">
        <x:v>-0.8803846481018042</x:v>
      </x:c>
      <x:c r="X134" s="39" t="n">
        <x:v>-0.125802363596988</x:v>
      </x:c>
      <x:c r="Y134" s="39" t="n">
        <x:v>0.6068139084369163</x:v>
      </x:c>
      <x:c r="Z134" s="39" t="n">
        <x:v>-0.29269157700793236</x:v>
      </x:c>
      <x:c r="AA134" s="39" t="n">
        <x:v>0.7717970264924371</x:v>
      </x:c>
      <x:c r="AB134" s="39" t="n">
        <x:v>0.5757131205429216</x:v>
      </x:c>
      <x:c r="AC134" s="39" t="n">
        <x:v>0.7439525691219631</x:v>
      </x:c>
      <x:c r="AD134" s="39" t="n">
        <x:v>0.4735001334890766</x:v>
      </x:c>
      <x:c r="AE134" s="39" t="n">
        <x:v>1.24887751938096</x:v>
      </x:c>
      <x:c r="AF134" s="39" t="n">
        <x:v>1.119958635135335</x:v>
      </x:c>
      <x:c r="AG134" s="39" t="n">
        <x:v>0.46242460144599273</x:v>
      </x:c>
      <x:c r="AH134" s="39" t="n">
        <x:v>0.0908489568254061</x:v>
      </x:c>
      <x:c r="AI134" s="39" t="n">
        <x:v>1.8739566738109246</x:v>
      </x:c>
      <x:c r="AJ134" s="39" t="n">
        <x:v>1.058770887392408</x:v>
      </x:c>
      <x:c r="AK134" s="39" t="n">
        <x:v>1.1220234404147604</x:v>
      </x:c>
      <x:c r="AL134" s="34"/>
      <x:c r="AM134" s="34" t="n">
        <x:f>IF(SQRT($B$9)*$B134+SQRT(1-$B$9)*R134&lt;_xlfn.NORM.S.INV($B$6),1,0)</x:f>
        <x:v>0</x:v>
      </x:c>
      <x:c r="AN134" s="34" t="n">
        <x:f>IF(SQRT($B$9)*$B134+SQRT(1-$B$9)*S134&lt;_xlfn.NORM.S.INV($B$6),1,0)</x:f>
        <x:v>0</x:v>
      </x:c>
      <x:c r="AO134" s="34" t="n">
        <x:f>IF(SQRT($B$9)*$B134+SQRT(1-$B$9)*T134&lt;_xlfn.NORM.S.INV($B$6),1,0)</x:f>
        <x:v>0</x:v>
      </x:c>
      <x:c r="AP134" s="34" t="n">
        <x:f>IF(SQRT($B$9)*$B134+SQRT(1-$B$9)*U134&lt;_xlfn.NORM.S.INV($B$6),1,0)</x:f>
        <x:v>0</x:v>
      </x:c>
      <x:c r="AQ134" s="34" t="n">
        <x:f>IF(SQRT($B$9)*$B134+SQRT(1-$B$9)*V134&lt;_xlfn.NORM.S.INV($B$6),1,0)</x:f>
        <x:v>0</x:v>
      </x:c>
      <x:c r="AR134" s="34" t="n">
        <x:f>IF(SQRT($B$9)*$B134+SQRT(1-$B$9)*W134&lt;_xlfn.NORM.S.INV($B$6),1,0)</x:f>
        <x:v>0</x:v>
      </x:c>
      <x:c r="AS134" s="34" t="n">
        <x:f>IF(SQRT($B$9)*$B134+SQRT(1-$B$9)*X134&lt;_xlfn.NORM.S.INV($B$6),1,0)</x:f>
        <x:v>0</x:v>
      </x:c>
      <x:c r="AT134" s="34" t="n">
        <x:f>IF(SQRT($B$9)*$B134+SQRT(1-$B$9)*Y134&lt;_xlfn.NORM.S.INV($B$6),1,0)</x:f>
        <x:v>0</x:v>
      </x:c>
      <x:c r="AU134" s="34" t="n">
        <x:f>IF(SQRT($B$9)*$B134+SQRT(1-$B$9)*Z134&lt;_xlfn.NORM.S.INV($B$6),1,0)</x:f>
        <x:v>0</x:v>
      </x:c>
      <x:c r="AV134" s="34" t="n">
        <x:f>IF(SQRT($B$9)*$B134+SQRT(1-$B$9)*AA134&lt;_xlfn.NORM.S.INV($B$6),1,0)</x:f>
        <x:v>0</x:v>
      </x:c>
      <x:c r="AW134" s="34" t="n">
        <x:f>IF(SQRT($C$9)*$B134+SQRT(1-$C$9)*AB134&lt;_xlfn.NORM.S.INV($C$6),1,0)</x:f>
        <x:v>0</x:v>
      </x:c>
      <x:c r="AX134" s="34" t="n">
        <x:f>IF(SQRT($C$9)*$B134+SQRT(1-$C$9)*AC134&lt;_xlfn.NORM.S.INV($C$6),1,0)</x:f>
        <x:v>0</x:v>
      </x:c>
      <x:c r="AY134" s="34" t="n">
        <x:f>IF(SQRT($C$9)*$B134+SQRT(1-$C$9)*AD134&lt;_xlfn.NORM.S.INV($C$6),1,0)</x:f>
        <x:v>0</x:v>
      </x:c>
      <x:c r="AZ134" s="34" t="n">
        <x:f>IF(SQRT($C$9)*$B134+SQRT(1-$C$9)*AE134&lt;_xlfn.NORM.S.INV($C$6),1,0)</x:f>
        <x:v>0</x:v>
      </x:c>
      <x:c r="BA134" s="34" t="n">
        <x:f>IF(SQRT($C$9)*$B134+SQRT(1-$C$9)*AF134&lt;_xlfn.NORM.S.INV($C$6),1,0)</x:f>
        <x:v>0</x:v>
      </x:c>
      <x:c r="BB134" s="34" t="n">
        <x:f>IF(SQRT($C$9)*$B134+SQRT(1-$C$9)*AG134&lt;_xlfn.NORM.S.INV($C$6),1,0)</x:f>
        <x:v>0</x:v>
      </x:c>
      <x:c r="BC134" s="34" t="n">
        <x:f>IF(SQRT($C$9)*$B134+SQRT(1-$C$9)*AH134&lt;_xlfn.NORM.S.INV($C$6),1,0)</x:f>
        <x:v>0</x:v>
      </x:c>
      <x:c r="BD134" s="34" t="n">
        <x:f>IF(SQRT($C$9)*$B134+SQRT(1-$C$9)*AI134&lt;_xlfn.NORM.S.INV($C$6),1,0)</x:f>
        <x:v>0</x:v>
      </x:c>
      <x:c r="BE134" s="34" t="n">
        <x:f>IF(SQRT($C$9)*$B134+SQRT(1-$C$9)*AJ134&lt;_xlfn.NORM.S.INV($C$6),1,0)</x:f>
        <x:v>0</x:v>
      </x:c>
      <x:c r="BF134" s="34" t="n">
        <x:f>IF(SQRT($C$9)*$B134+SQRT(1-$C$9)*AK134&lt;_xlfn.NORM.S.INV($C$6),1,0)</x:f>
        <x:v>0</x:v>
      </x:c>
      <x:c r="BG134" s="34"/>
      <x:c r="BH134" s="34"/>
      <x:c r="BI134" s="34" t="n">
        <x:f>$B$11*(($A$1061)*$C134/$B$12*$B$7+(1-$A$1061)*$D134/$B$12*$C$7)</x:f>
        <x:v>0</x:v>
      </x:c>
      <x:c r="BJ134" s="34" t="n">
        <x:f>$B$11*(($A$1062)*$C134/$B$12*$B$7+(1-$A$1062)*$D134/$B$12*$C$7)</x:f>
        <x:v>0</x:v>
      </x:c>
      <x:c r="BK134" s="34" t="n">
        <x:f>$B$11*(($A$1063)*$C134/$B$12*$B$7+(1-$A$1063)*$D134/$B$12*$C$7)</x:f>
        <x:v>0</x:v>
      </x:c>
      <x:c r="BL134" s="34" t="n">
        <x:f>$B$11*(($A$1064)*$C134/$B$12*$B$7+(1-$A$1064)*$D134/$B$12*$C$7)</x:f>
        <x:v>0</x:v>
      </x:c>
      <x:c r="BM134" s="34" t="n">
        <x:f>$B$11*(($A$1065)*$C134/$B$12*$B$7+(1-$A$1065)*$D134/$B$12*$C$7)</x:f>
        <x:v>0</x:v>
      </x:c>
      <x:c r="BN134" s="34" t="n">
        <x:f>$B$11*(($A$1066)*$C134/$B$12*$B$7+(1-$A$1066)*$D134/$B$12*$C$7)</x:f>
        <x:v>0</x:v>
      </x:c>
      <x:c r="BO134" s="34" t="n">
        <x:f>$B$11*(($A$1067)*$C134/$B$12*$B$7+(1-$A$1067)*$D134/$B$12*$C$7)</x:f>
        <x:v>0</x:v>
      </x:c>
      <x:c r="BP134" s="34" t="n">
        <x:f>$B$11*(($A$1068)*$C134/$B$12*$B$7+(1-$A$1068)*$D134/$B$12*$C$7)</x:f>
        <x:v>0</x:v>
      </x:c>
      <x:c r="BQ134" s="34" t="n">
        <x:f>$B$11*(($A$1069)*$C134/$B$12*$B$7+(1-$A$1069)*$D134/$B$12*$C$7)</x:f>
        <x:v>0</x:v>
      </x:c>
      <x:c r="BR134" s="34" t="n">
        <x:f>$B$11*(($A$1070)*$C134/$B$12*$B$7+(1-$A$1070)*$D134/$B$12*$C$7)</x:f>
        <x:v>0</x:v>
      </x:c>
      <x:c r="BS134" s="34" t="n">
        <x:f>$B$11*(($A$1071)*$C134/$B$12*$B$7+(1-$A$1071)*$D134/$B$12*$C$7)</x:f>
        <x:v>0</x:v>
      </x:c>
      <x:c r="BT134" s="34" t="n">
        <x:f>$B$11*(($A$1072)*$C134/$B$12*$B$7+(1-$A$1072)*$D134/$B$12*$C$7)</x:f>
        <x:v>0</x:v>
      </x:c>
      <x:c r="BU134" s="34" t="n">
        <x:f>$B$11*(($A$1073)*$C134/$B$12*$B$7+(1-$A$1073)*$D134/$B$12*$C$7)</x:f>
        <x:v>0</x:v>
      </x:c>
      <x:c r="BV134" s="34" t="n">
        <x:f>$B$11*(($A$1074)*$C134/$B$12*$B$7+(1-$A$1074)*$D134/$B$12*$C$7)</x:f>
        <x:v>0</x:v>
      </x:c>
      <x:c r="BW134" s="34" t="n">
        <x:f>$B$11*(($A$1075)*$C134/$B$12*$B$7+(1-$A$1075)*$D134/$B$12*$C$7)</x:f>
        <x:v>0</x:v>
      </x:c>
      <x:c r="BX134" s="34" t="n">
        <x:f>$B$11*(($A$1076)*$C134/$B$12*$B$7+(1-$A$1076)*$D134/$B$12*$C$7)</x:f>
        <x:v>0</x:v>
      </x:c>
      <x:c r="BY134" s="34" t="n">
        <x:f>$B$11*(($A$1077)*$C134/$B$12*$B$7+(1-$A$1077)*$D134/$B$12*$C$7)</x:f>
        <x:v>0</x:v>
      </x:c>
      <x:c r="BZ134" s="34" t="n">
        <x:f>$B$11*(($A$1078)*$C134/$B$12*$B$7+(1-$A$1078)*$D134/$B$12*$C$7)</x:f>
        <x:v>0</x:v>
      </x:c>
      <x:c r="CA134" s="34" t="n">
        <x:f>$B$11*(($A$1079)*$C134/$B$12*$B$7+(1-$A$1079)*$D134/$B$12*$C$7)</x:f>
        <x:v>0</x:v>
      </x:c>
      <x:c r="CB134" s="34" t="n">
        <x:f>$B$11*(($A$1080)*$C134/$B$12*$B$7+(1-$A$1080)*$D134/$B$12*$C$7)</x:f>
        <x:v>0</x:v>
      </x:c>
      <x:c r="CC134" s="34" t="n">
        <x:f>$B$11*(($A$1081)*$C134/$B$12*$B$7+(1-$A$1081)*$D134/$B$12*$C$7)</x:f>
        <x:v>0</x:v>
      </x:c>
    </x:row>
    <x:row r="135">
      <x:c r="A135" s="34" t="n">
        <x:v>111</x:v>
      </x:c>
      <x:c r="B135" s="39" t="n">
        <x:v>-0.5390787572874308</x:v>
      </x:c>
      <x:c r="C135" s="1" t="n">
        <x:f>SUM(AM135:AV135)</x:f>
        <x:v>0</x:v>
      </x:c>
      <x:c r="D135" s="1" t="n">
        <x:f>SUM(AW135:BF135)</x:f>
        <x:v>1</x:v>
      </x:c>
      <x:c r="E135" s="17" t="n">
        <x:f>(1-C135/$B$12)*$B$8-C135/$B$12*$B$7</x:f>
        <x:v>0.05</x:v>
      </x:c>
      <x:c r="F135" s="17" t="n">
        <x:f>(1-D135/$B$12)*$C$8-D135/$B$12*$C$7</x:f>
        <x:v>0.021000000000000005</x:v>
      </x:c>
      <x:c r="G135" s="32" t="n">
        <x:f>$B$11*($B$10*C135/$B$12*$B$7+(1-$B$10)*D135/$B$12*$C$7)</x:f>
        <x:v>300</x:v>
      </x:c>
      <x:c r="H135" s="17" t="n">
        <x:f>$B$10*E135+(1-$B$10)*F135</x:f>
        <x:v>0.035500000000000004</x:v>
      </x:c>
      <x:c r="I135" s="34"/>
      <x:c r="J135" s="34"/>
      <x:c r="K135" s="34"/>
      <x:c r="L135" s="34"/>
      <x:c r="M135" s="34"/>
      <x:c r="N135" s="34"/>
      <x:c r="O135" s="34"/>
      <x:c r="P135" s="34"/>
      <x:c r="Q135" s="34"/>
      <x:c r="R135" s="39" t="n">
        <x:v>-0.6753263206233246</x:v>
      </x:c>
      <x:c r="S135" s="39" t="n">
        <x:v>0.18939179369116116</x:v>
      </x:c>
      <x:c r="T135" s="39" t="n">
        <x:v>1.3849993575204143</x:v>
      </x:c>
      <x:c r="U135" s="39" t="n">
        <x:v>0.8212715434997901</x:v>
      </x:c>
      <x:c r="V135" s="39" t="n">
        <x:v>0.5833227612347088</x:v>
      </x:c>
      <x:c r="W135" s="39" t="n">
        <x:v>0.27872985308319315</x:v>
      </x:c>
      <x:c r="X135" s="39" t="n">
        <x:v>-0.9181752011945459</x:v>
      </x:c>
      <x:c r="Y135" s="39" t="n">
        <x:v>0.8252514063775843</x:v>
      </x:c>
      <x:c r="Z135" s="39" t="n">
        <x:v>-0.5002057653149972</x:v>
      </x:c>
      <x:c r="AA135" s="39" t="n">
        <x:v>0.6128163908007954</x:v>
      </x:c>
      <x:c r="AB135" s="39" t="n">
        <x:v>-1.6883582193914484</x:v>
      </x:c>
      <x:c r="AC135" s="39" t="n">
        <x:v>-1.1800812247307644</x:v>
      </x:c>
      <x:c r="AD135" s="39" t="n">
        <x:v>-0.07240098330569447</x:v>
      </x:c>
      <x:c r="AE135" s="39" t="n">
        <x:v>-0.7747364106740331</x:v>
      </x:c>
      <x:c r="AF135" s="39" t="n">
        <x:v>0.9457533841030172</x:v>
      </x:c>
      <x:c r="AG135" s="39" t="n">
        <x:v>-0.1764524040501113</x:v>
      </x:c>
      <x:c r="AH135" s="39" t="n">
        <x:v>-0.24828118391536777</x:v>
      </x:c>
      <x:c r="AI135" s="39" t="n">
        <x:v>0.030330905567715824</x:v>
      </x:c>
      <x:c r="AJ135" s="39" t="n">
        <x:v>0.6659389026574002</x:v>
      </x:c>
      <x:c r="AK135" s="39" t="n">
        <x:v>-0.4401047184140634</x:v>
      </x:c>
      <x:c r="AL135" s="34"/>
      <x:c r="AM135" s="34" t="n">
        <x:f>IF(SQRT($B$9)*$B135+SQRT(1-$B$9)*R135&lt;_xlfn.NORM.S.INV($B$6),1,0)</x:f>
        <x:v>0</x:v>
      </x:c>
      <x:c r="AN135" s="34" t="n">
        <x:f>IF(SQRT($B$9)*$B135+SQRT(1-$B$9)*S135&lt;_xlfn.NORM.S.INV($B$6),1,0)</x:f>
        <x:v>0</x:v>
      </x:c>
      <x:c r="AO135" s="34" t="n">
        <x:f>IF(SQRT($B$9)*$B135+SQRT(1-$B$9)*T135&lt;_xlfn.NORM.S.INV($B$6),1,0)</x:f>
        <x:v>0</x:v>
      </x:c>
      <x:c r="AP135" s="34" t="n">
        <x:f>IF(SQRT($B$9)*$B135+SQRT(1-$B$9)*U135&lt;_xlfn.NORM.S.INV($B$6),1,0)</x:f>
        <x:v>0</x:v>
      </x:c>
      <x:c r="AQ135" s="34" t="n">
        <x:f>IF(SQRT($B$9)*$B135+SQRT(1-$B$9)*V135&lt;_xlfn.NORM.S.INV($B$6),1,0)</x:f>
        <x:v>0</x:v>
      </x:c>
      <x:c r="AR135" s="34" t="n">
        <x:f>IF(SQRT($B$9)*$B135+SQRT(1-$B$9)*W135&lt;_xlfn.NORM.S.INV($B$6),1,0)</x:f>
        <x:v>0</x:v>
      </x:c>
      <x:c r="AS135" s="34" t="n">
        <x:f>IF(SQRT($B$9)*$B135+SQRT(1-$B$9)*X135&lt;_xlfn.NORM.S.INV($B$6),1,0)</x:f>
        <x:v>0</x:v>
      </x:c>
      <x:c r="AT135" s="34" t="n">
        <x:f>IF(SQRT($B$9)*$B135+SQRT(1-$B$9)*Y135&lt;_xlfn.NORM.S.INV($B$6),1,0)</x:f>
        <x:v>0</x:v>
      </x:c>
      <x:c r="AU135" s="34" t="n">
        <x:f>IF(SQRT($B$9)*$B135+SQRT(1-$B$9)*Z135&lt;_xlfn.NORM.S.INV($B$6),1,0)</x:f>
        <x:v>0</x:v>
      </x:c>
      <x:c r="AV135" s="34" t="n">
        <x:f>IF(SQRT($B$9)*$B135+SQRT(1-$B$9)*AA135&lt;_xlfn.NORM.S.INV($B$6),1,0)</x:f>
        <x:v>0</x:v>
      </x:c>
      <x:c r="AW135" s="34" t="n">
        <x:f>IF(SQRT($C$9)*$B135+SQRT(1-$C$9)*AB135&lt;_xlfn.NORM.S.INV($C$6),1,0)</x:f>
        <x:v>1</x:v>
      </x:c>
      <x:c r="AX135" s="34" t="n">
        <x:f>IF(SQRT($C$9)*$B135+SQRT(1-$C$9)*AC135&lt;_xlfn.NORM.S.INV($C$6),1,0)</x:f>
        <x:v>0</x:v>
      </x:c>
      <x:c r="AY135" s="34" t="n">
        <x:f>IF(SQRT($C$9)*$B135+SQRT(1-$C$9)*AD135&lt;_xlfn.NORM.S.INV($C$6),1,0)</x:f>
        <x:v>0</x:v>
      </x:c>
      <x:c r="AZ135" s="34" t="n">
        <x:f>IF(SQRT($C$9)*$B135+SQRT(1-$C$9)*AE135&lt;_xlfn.NORM.S.INV($C$6),1,0)</x:f>
        <x:v>0</x:v>
      </x:c>
      <x:c r="BA135" s="34" t="n">
        <x:f>IF(SQRT($C$9)*$B135+SQRT(1-$C$9)*AF135&lt;_xlfn.NORM.S.INV($C$6),1,0)</x:f>
        <x:v>0</x:v>
      </x:c>
      <x:c r="BB135" s="34" t="n">
        <x:f>IF(SQRT($C$9)*$B135+SQRT(1-$C$9)*AG135&lt;_xlfn.NORM.S.INV($C$6),1,0)</x:f>
        <x:v>0</x:v>
      </x:c>
      <x:c r="BC135" s="34" t="n">
        <x:f>IF(SQRT($C$9)*$B135+SQRT(1-$C$9)*AH135&lt;_xlfn.NORM.S.INV($C$6),1,0)</x:f>
        <x:v>0</x:v>
      </x:c>
      <x:c r="BD135" s="34" t="n">
        <x:f>IF(SQRT($C$9)*$B135+SQRT(1-$C$9)*AI135&lt;_xlfn.NORM.S.INV($C$6),1,0)</x:f>
        <x:v>0</x:v>
      </x:c>
      <x:c r="BE135" s="34" t="n">
        <x:f>IF(SQRT($C$9)*$B135+SQRT(1-$C$9)*AJ135&lt;_xlfn.NORM.S.INV($C$6),1,0)</x:f>
        <x:v>0</x:v>
      </x:c>
      <x:c r="BF135" s="34" t="n">
        <x:f>IF(SQRT($C$9)*$B135+SQRT(1-$C$9)*AK135&lt;_xlfn.NORM.S.INV($C$6),1,0)</x:f>
        <x:v>0</x:v>
      </x:c>
      <x:c r="BG135" s="34"/>
      <x:c r="BH135" s="34"/>
      <x:c r="BI135" s="34" t="n">
        <x:f>$B$11*(($A$1061)*$C135/$B$12*$B$7+(1-$A$1061)*$D135/$B$12*$C$7)</x:f>
        <x:v>600</x:v>
      </x:c>
      <x:c r="BJ135" s="34" t="n">
        <x:f>$B$11*(($A$1062)*$C135/$B$12*$B$7+(1-$A$1062)*$D135/$B$12*$C$7)</x:f>
        <x:v>570</x:v>
      </x:c>
      <x:c r="BK135" s="34" t="n">
        <x:f>$B$11*(($A$1063)*$C135/$B$12*$B$7+(1-$A$1063)*$D135/$B$12*$C$7)</x:f>
        <x:v>540</x:v>
      </x:c>
      <x:c r="BL135" s="34" t="n">
        <x:f>$B$11*(($A$1064)*$C135/$B$12*$B$7+(1-$A$1064)*$D135/$B$12*$C$7)</x:f>
        <x:v>509.99999999999994</x:v>
      </x:c>
      <x:c r="BM135" s="34" t="n">
        <x:f>$B$11*(($A$1065)*$C135/$B$12*$B$7+(1-$A$1065)*$D135/$B$12*$C$7)</x:f>
        <x:v>480</x:v>
      </x:c>
      <x:c r="BN135" s="34" t="n">
        <x:f>$B$11*(($A$1066)*$C135/$B$12*$B$7+(1-$A$1066)*$D135/$B$12*$C$7)</x:f>
        <x:v>450</x:v>
      </x:c>
      <x:c r="BO135" s="34" t="n">
        <x:f>$B$11*(($A$1067)*$C135/$B$12*$B$7+(1-$A$1067)*$D135/$B$12*$C$7)</x:f>
        <x:v>419.99999999999994</x:v>
      </x:c>
      <x:c r="BP135" s="34" t="n">
        <x:f>$B$11*(($A$1068)*$C135/$B$12*$B$7+(1-$A$1068)*$D135/$B$12*$C$7)</x:f>
        <x:v>390</x:v>
      </x:c>
      <x:c r="BQ135" s="34" t="n">
        <x:f>$B$11*(($A$1069)*$C135/$B$12*$B$7+(1-$A$1069)*$D135/$B$12*$C$7)</x:f>
        <x:v>360</x:v>
      </x:c>
      <x:c r="BR135" s="34" t="n">
        <x:f>$B$11*(($A$1070)*$C135/$B$12*$B$7+(1-$A$1070)*$D135/$B$12*$C$7)</x:f>
        <x:v>330</x:v>
      </x:c>
      <x:c r="BS135" s="34" t="n">
        <x:f>$B$11*(($A$1071)*$C135/$B$12*$B$7+(1-$A$1071)*$D135/$B$12*$C$7)</x:f>
        <x:v>300</x:v>
      </x:c>
      <x:c r="BT135" s="34" t="n">
        <x:f>$B$11*(($A$1072)*$C135/$B$12*$B$7+(1-$A$1072)*$D135/$B$12*$C$7)</x:f>
        <x:v>270</x:v>
      </x:c>
      <x:c r="BU135" s="34" t="n">
        <x:f>$B$11*(($A$1073)*$C135/$B$12*$B$7+(1-$A$1073)*$D135/$B$12*$C$7)</x:f>
        <x:v>240</x:v>
      </x:c>
      <x:c r="BV135" s="34" t="n">
        <x:f>$B$11*(($A$1074)*$C135/$B$12*$B$7+(1-$A$1074)*$D135/$B$12*$C$7)</x:f>
        <x:v>209.99999999999997</x:v>
      </x:c>
      <x:c r="BW135" s="34" t="n">
        <x:f>$B$11*(($A$1075)*$C135/$B$12*$B$7+(1-$A$1075)*$D135/$B$12*$C$7)</x:f>
        <x:v>180.00000000000003</x:v>
      </x:c>
      <x:c r="BX135" s="34" t="n">
        <x:f>$B$11*(($A$1076)*$C135/$B$12*$B$7+(1-$A$1076)*$D135/$B$12*$C$7)</x:f>
        <x:v>150</x:v>
      </x:c>
      <x:c r="BY135" s="34" t="n">
        <x:f>$B$11*(($A$1077)*$C135/$B$12*$B$7+(1-$A$1077)*$D135/$B$12*$C$7)</x:f>
        <x:v>119.99999999999999</x:v>
      </x:c>
      <x:c r="BZ135" s="34" t="n">
        <x:f>$B$11*(($A$1078)*$C135/$B$12*$B$7+(1-$A$1078)*$D135/$B$12*$C$7)</x:f>
        <x:v>90.00000000000001</x:v>
      </x:c>
      <x:c r="CA135" s="34" t="n">
        <x:f>$B$11*(($A$1079)*$C135/$B$12*$B$7+(1-$A$1079)*$D135/$B$12*$C$7)</x:f>
        <x:v>59.99999999999999</x:v>
      </x:c>
      <x:c r="CB135" s="34" t="n">
        <x:f>$B$11*(($A$1080)*$C135/$B$12*$B$7+(1-$A$1080)*$D135/$B$12*$C$7)</x:f>
        <x:v>30.00000000000003</x:v>
      </x:c>
      <x:c r="CC135" s="34" t="n">
        <x:f>$B$11*(($A$1081)*$C135/$B$12*$B$7+(1-$A$1081)*$D135/$B$12*$C$7)</x:f>
        <x:v>0</x:v>
      </x:c>
    </x:row>
    <x:row r="136">
      <x:c r="A136" s="34" t="n">
        <x:v>112</x:v>
      </x:c>
      <x:c r="B136" s="39" t="n">
        <x:v>1.1656849100213114</x:v>
      </x:c>
      <x:c r="C136" s="1" t="n">
        <x:f>SUM(AM136:AV136)</x:f>
        <x:v>0</x:v>
      </x:c>
      <x:c r="D136" s="1" t="n">
        <x:f>SUM(AW136:BF136)</x:f>
        <x:v>0</x:v>
      </x:c>
      <x:c r="E136" s="17" t="n">
        <x:f>(1-C136/$B$12)*$B$8-C136/$B$12*$B$7</x:f>
        <x:v>0.05</x:v>
      </x:c>
      <x:c r="F136" s="17" t="n">
        <x:f>(1-D136/$B$12)*$C$8-D136/$B$12*$C$7</x:f>
        <x:v>0.09</x:v>
      </x:c>
      <x:c r="G136" s="32" t="n">
        <x:f>$B$11*($B$10*C136/$B$12*$B$7+(1-$B$10)*D136/$B$12*$C$7)</x:f>
        <x:v>0</x:v>
      </x:c>
      <x:c r="H136" s="17" t="n">
        <x:f>$B$10*E136+(1-$B$10)*F136</x:f>
        <x:v>0.07</x:v>
      </x:c>
      <x:c r="I136" s="34"/>
      <x:c r="J136" s="34"/>
      <x:c r="K136" s="34"/>
      <x:c r="L136" s="34"/>
      <x:c r="M136" s="34"/>
      <x:c r="N136" s="34"/>
      <x:c r="O136" s="34"/>
      <x:c r="P136" s="34"/>
      <x:c r="Q136" s="34"/>
      <x:c r="R136" s="39" t="n">
        <x:v>0.9906957221273486</x:v>
      </x:c>
      <x:c r="S136" s="39" t="n">
        <x:v>0.5861553722962584</x:v>
      </x:c>
      <x:c r="T136" s="39" t="n">
        <x:v>-0.23400007324575373</x:v>
      </x:c>
      <x:c r="U136" s="39" t="n">
        <x:v>2.303226390232408</x:v>
      </x:c>
      <x:c r="V136" s="39" t="n">
        <x:v>-1.1005081433399309</x:v>
      </x:c>
      <x:c r="W136" s="39" t="n">
        <x:v>1.396128149384273</x:v>
      </x:c>
      <x:c r="X136" s="39" t="n">
        <x:v>-0.5442927509637594</x:v>
      </x:c>
      <x:c r="Y136" s="39" t="n">
        <x:v>1.3410807279385644</x:v>
      </x:c>
      <x:c r="Z136" s="39" t="n">
        <x:v>0.17067612752489247</x:v>
      </x:c>
      <x:c r="AA136" s="39" t="n">
        <x:v>-0.04042104546008416</x:v>
      </x:c>
      <x:c r="AB136" s="39" t="n">
        <x:v>0.5609942453335518</x:v>
      </x:c>
      <x:c r="AC136" s="39" t="n">
        <x:v>1.2399739397908782</x:v>
      </x:c>
      <x:c r="AD136" s="39" t="n">
        <x:v>0.5537079621312583</x:v>
      </x:c>
      <x:c r="AE136" s="39" t="n">
        <x:v>-0.02586259510119056</x:v>
      </x:c>
      <x:c r="AF136" s="39" t="n">
        <x:v>-1.5435711580671616</x:v>
      </x:c>
      <x:c r="AG136" s="39" t="n">
        <x:v>0.8031059534109632</x:v>
      </x:c>
      <x:c r="AH136" s="39" t="n">
        <x:v>0.9738046221461613</x:v>
      </x:c>
      <x:c r="AI136" s="39" t="n">
        <x:v>-0.06520572437609683</x:v>
      </x:c>
      <x:c r="AJ136" s="39" t="n">
        <x:v>-0.6544794105177363</x:v>
      </x:c>
      <x:c r="AK136" s="39" t="n">
        <x:v>0.341987400230961</x:v>
      </x:c>
      <x:c r="AL136" s="34"/>
      <x:c r="AM136" s="34" t="n">
        <x:f>IF(SQRT($B$9)*$B136+SQRT(1-$B$9)*R136&lt;_xlfn.NORM.S.INV($B$6),1,0)</x:f>
        <x:v>0</x:v>
      </x:c>
      <x:c r="AN136" s="34" t="n">
        <x:f>IF(SQRT($B$9)*$B136+SQRT(1-$B$9)*S136&lt;_xlfn.NORM.S.INV($B$6),1,0)</x:f>
        <x:v>0</x:v>
      </x:c>
      <x:c r="AO136" s="34" t="n">
        <x:f>IF(SQRT($B$9)*$B136+SQRT(1-$B$9)*T136&lt;_xlfn.NORM.S.INV($B$6),1,0)</x:f>
        <x:v>0</x:v>
      </x:c>
      <x:c r="AP136" s="34" t="n">
        <x:f>IF(SQRT($B$9)*$B136+SQRT(1-$B$9)*U136&lt;_xlfn.NORM.S.INV($B$6),1,0)</x:f>
        <x:v>0</x:v>
      </x:c>
      <x:c r="AQ136" s="34" t="n">
        <x:f>IF(SQRT($B$9)*$B136+SQRT(1-$B$9)*V136&lt;_xlfn.NORM.S.INV($B$6),1,0)</x:f>
        <x:v>0</x:v>
      </x:c>
      <x:c r="AR136" s="34" t="n">
        <x:f>IF(SQRT($B$9)*$B136+SQRT(1-$B$9)*W136&lt;_xlfn.NORM.S.INV($B$6),1,0)</x:f>
        <x:v>0</x:v>
      </x:c>
      <x:c r="AS136" s="34" t="n">
        <x:f>IF(SQRT($B$9)*$B136+SQRT(1-$B$9)*X136&lt;_xlfn.NORM.S.INV($B$6),1,0)</x:f>
        <x:v>0</x:v>
      </x:c>
      <x:c r="AT136" s="34" t="n">
        <x:f>IF(SQRT($B$9)*$B136+SQRT(1-$B$9)*Y136&lt;_xlfn.NORM.S.INV($B$6),1,0)</x:f>
        <x:v>0</x:v>
      </x:c>
      <x:c r="AU136" s="34" t="n">
        <x:f>IF(SQRT($B$9)*$B136+SQRT(1-$B$9)*Z136&lt;_xlfn.NORM.S.INV($B$6),1,0)</x:f>
        <x:v>0</x:v>
      </x:c>
      <x:c r="AV136" s="34" t="n">
        <x:f>IF(SQRT($B$9)*$B136+SQRT(1-$B$9)*AA136&lt;_xlfn.NORM.S.INV($B$6),1,0)</x:f>
        <x:v>0</x:v>
      </x:c>
      <x:c r="AW136" s="34" t="n">
        <x:f>IF(SQRT($C$9)*$B136+SQRT(1-$C$9)*AB136&lt;_xlfn.NORM.S.INV($C$6),1,0)</x:f>
        <x:v>0</x:v>
      </x:c>
      <x:c r="AX136" s="34" t="n">
        <x:f>IF(SQRT($C$9)*$B136+SQRT(1-$C$9)*AC136&lt;_xlfn.NORM.S.INV($C$6),1,0)</x:f>
        <x:v>0</x:v>
      </x:c>
      <x:c r="AY136" s="34" t="n">
        <x:f>IF(SQRT($C$9)*$B136+SQRT(1-$C$9)*AD136&lt;_xlfn.NORM.S.INV($C$6),1,0)</x:f>
        <x:v>0</x:v>
      </x:c>
      <x:c r="AZ136" s="34" t="n">
        <x:f>IF(SQRT($C$9)*$B136+SQRT(1-$C$9)*AE136&lt;_xlfn.NORM.S.INV($C$6),1,0)</x:f>
        <x:v>0</x:v>
      </x:c>
      <x:c r="BA136" s="34" t="n">
        <x:f>IF(SQRT($C$9)*$B136+SQRT(1-$C$9)*AF136&lt;_xlfn.NORM.S.INV($C$6),1,0)</x:f>
        <x:v>0</x:v>
      </x:c>
      <x:c r="BB136" s="34" t="n">
        <x:f>IF(SQRT($C$9)*$B136+SQRT(1-$C$9)*AG136&lt;_xlfn.NORM.S.INV($C$6),1,0)</x:f>
        <x:v>0</x:v>
      </x:c>
      <x:c r="BC136" s="34" t="n">
        <x:f>IF(SQRT($C$9)*$B136+SQRT(1-$C$9)*AH136&lt;_xlfn.NORM.S.INV($C$6),1,0)</x:f>
        <x:v>0</x:v>
      </x:c>
      <x:c r="BD136" s="34" t="n">
        <x:f>IF(SQRT($C$9)*$B136+SQRT(1-$C$9)*AI136&lt;_xlfn.NORM.S.INV($C$6),1,0)</x:f>
        <x:v>0</x:v>
      </x:c>
      <x:c r="BE136" s="34" t="n">
        <x:f>IF(SQRT($C$9)*$B136+SQRT(1-$C$9)*AJ136&lt;_xlfn.NORM.S.INV($C$6),1,0)</x:f>
        <x:v>0</x:v>
      </x:c>
      <x:c r="BF136" s="34" t="n">
        <x:f>IF(SQRT($C$9)*$B136+SQRT(1-$C$9)*AK136&lt;_xlfn.NORM.S.INV($C$6),1,0)</x:f>
        <x:v>0</x:v>
      </x:c>
      <x:c r="BG136" s="34"/>
      <x:c r="BH136" s="34"/>
      <x:c r="BI136" s="34" t="n">
        <x:f>$B$11*(($A$1061)*$C136/$B$12*$B$7+(1-$A$1061)*$D136/$B$12*$C$7)</x:f>
        <x:v>0</x:v>
      </x:c>
      <x:c r="BJ136" s="34" t="n">
        <x:f>$B$11*(($A$1062)*$C136/$B$12*$B$7+(1-$A$1062)*$D136/$B$12*$C$7)</x:f>
        <x:v>0</x:v>
      </x:c>
      <x:c r="BK136" s="34" t="n">
        <x:f>$B$11*(($A$1063)*$C136/$B$12*$B$7+(1-$A$1063)*$D136/$B$12*$C$7)</x:f>
        <x:v>0</x:v>
      </x:c>
      <x:c r="BL136" s="34" t="n">
        <x:f>$B$11*(($A$1064)*$C136/$B$12*$B$7+(1-$A$1064)*$D136/$B$12*$C$7)</x:f>
        <x:v>0</x:v>
      </x:c>
      <x:c r="BM136" s="34" t="n">
        <x:f>$B$11*(($A$1065)*$C136/$B$12*$B$7+(1-$A$1065)*$D136/$B$12*$C$7)</x:f>
        <x:v>0</x:v>
      </x:c>
      <x:c r="BN136" s="34" t="n">
        <x:f>$B$11*(($A$1066)*$C136/$B$12*$B$7+(1-$A$1066)*$D136/$B$12*$C$7)</x:f>
        <x:v>0</x:v>
      </x:c>
      <x:c r="BO136" s="34" t="n">
        <x:f>$B$11*(($A$1067)*$C136/$B$12*$B$7+(1-$A$1067)*$D136/$B$12*$C$7)</x:f>
        <x:v>0</x:v>
      </x:c>
      <x:c r="BP136" s="34" t="n">
        <x:f>$B$11*(($A$1068)*$C136/$B$12*$B$7+(1-$A$1068)*$D136/$B$12*$C$7)</x:f>
        <x:v>0</x:v>
      </x:c>
      <x:c r="BQ136" s="34" t="n">
        <x:f>$B$11*(($A$1069)*$C136/$B$12*$B$7+(1-$A$1069)*$D136/$B$12*$C$7)</x:f>
        <x:v>0</x:v>
      </x:c>
      <x:c r="BR136" s="34" t="n">
        <x:f>$B$11*(($A$1070)*$C136/$B$12*$B$7+(1-$A$1070)*$D136/$B$12*$C$7)</x:f>
        <x:v>0</x:v>
      </x:c>
      <x:c r="BS136" s="34" t="n">
        <x:f>$B$11*(($A$1071)*$C136/$B$12*$B$7+(1-$A$1071)*$D136/$B$12*$C$7)</x:f>
        <x:v>0</x:v>
      </x:c>
      <x:c r="BT136" s="34" t="n">
        <x:f>$B$11*(($A$1072)*$C136/$B$12*$B$7+(1-$A$1072)*$D136/$B$12*$C$7)</x:f>
        <x:v>0</x:v>
      </x:c>
      <x:c r="BU136" s="34" t="n">
        <x:f>$B$11*(($A$1073)*$C136/$B$12*$B$7+(1-$A$1073)*$D136/$B$12*$C$7)</x:f>
        <x:v>0</x:v>
      </x:c>
      <x:c r="BV136" s="34" t="n">
        <x:f>$B$11*(($A$1074)*$C136/$B$12*$B$7+(1-$A$1074)*$D136/$B$12*$C$7)</x:f>
        <x:v>0</x:v>
      </x:c>
      <x:c r="BW136" s="34" t="n">
        <x:f>$B$11*(($A$1075)*$C136/$B$12*$B$7+(1-$A$1075)*$D136/$B$12*$C$7)</x:f>
        <x:v>0</x:v>
      </x:c>
      <x:c r="BX136" s="34" t="n">
        <x:f>$B$11*(($A$1076)*$C136/$B$12*$B$7+(1-$A$1076)*$D136/$B$12*$C$7)</x:f>
        <x:v>0</x:v>
      </x:c>
      <x:c r="BY136" s="34" t="n">
        <x:f>$B$11*(($A$1077)*$C136/$B$12*$B$7+(1-$A$1077)*$D136/$B$12*$C$7)</x:f>
        <x:v>0</x:v>
      </x:c>
      <x:c r="BZ136" s="34" t="n">
        <x:f>$B$11*(($A$1078)*$C136/$B$12*$B$7+(1-$A$1078)*$D136/$B$12*$C$7)</x:f>
        <x:v>0</x:v>
      </x:c>
      <x:c r="CA136" s="34" t="n">
        <x:f>$B$11*(($A$1079)*$C136/$B$12*$B$7+(1-$A$1079)*$D136/$B$12*$C$7)</x:f>
        <x:v>0</x:v>
      </x:c>
      <x:c r="CB136" s="34" t="n">
        <x:f>$B$11*(($A$1080)*$C136/$B$12*$B$7+(1-$A$1080)*$D136/$B$12*$C$7)</x:f>
        <x:v>0</x:v>
      </x:c>
      <x:c r="CC136" s="34" t="n">
        <x:f>$B$11*(($A$1081)*$C136/$B$12*$B$7+(1-$A$1081)*$D136/$B$12*$C$7)</x:f>
        <x:v>0</x:v>
      </x:c>
    </x:row>
    <x:row r="137">
      <x:c r="A137" s="34" t="n">
        <x:v>113</x:v>
      </x:c>
      <x:c r="B137" s="39" t="n">
        <x:v>1.2511921840142508</x:v>
      </x:c>
      <x:c r="C137" s="1" t="n">
        <x:f>SUM(AM137:AV137)</x:f>
        <x:v>0</x:v>
      </x:c>
      <x:c r="D137" s="1" t="n">
        <x:f>SUM(AW137:BF137)</x:f>
        <x:v>0</x:v>
      </x:c>
      <x:c r="E137" s="17" t="n">
        <x:f>(1-C137/$B$12)*$B$8-C137/$B$12*$B$7</x:f>
        <x:v>0.05</x:v>
      </x:c>
      <x:c r="F137" s="17" t="n">
        <x:f>(1-D137/$B$12)*$C$8-D137/$B$12*$C$7</x:f>
        <x:v>0.09</x:v>
      </x:c>
      <x:c r="G137" s="32" t="n">
        <x:f>$B$11*($B$10*C137/$B$12*$B$7+(1-$B$10)*D137/$B$12*$C$7)</x:f>
        <x:v>0</x:v>
      </x:c>
      <x:c r="H137" s="17" t="n">
        <x:f>$B$10*E137+(1-$B$10)*F137</x:f>
        <x:v>0.07</x:v>
      </x:c>
      <x:c r="I137" s="34"/>
      <x:c r="J137" s="34"/>
      <x:c r="K137" s="34"/>
      <x:c r="L137" s="34"/>
      <x:c r="M137" s="34"/>
      <x:c r="N137" s="34"/>
      <x:c r="O137" s="34"/>
      <x:c r="P137" s="34"/>
      <x:c r="Q137" s="34"/>
      <x:c r="R137" s="39" t="n">
        <x:v>0.274613198507204</x:v>
      </x:c>
      <x:c r="S137" s="39" t="n">
        <x:v>-1.0616295401866214</x:v>
      </x:c>
      <x:c r="T137" s="39" t="n">
        <x:v>1.0094800562314463</x:v>
      </x:c>
      <x:c r="U137" s="39" t="n">
        <x:v>-0.030978316121774412</x:v>
      </x:c>
      <x:c r="V137" s="39" t="n">
        <x:v>0.14881535078382588</x:v>
      </x:c>
      <x:c r="W137" s="39" t="n">
        <x:v>1.7010289208074238</x:v>
      </x:c>
      <x:c r="X137" s="39" t="n">
        <x:v>-0.8005127353715837</x:v>
      </x:c>
      <x:c r="Y137" s="39" t="n">
        <x:v>2.2734186840381634</x:v>
      </x:c>
      <x:c r="Z137" s="39" t="n">
        <x:v>1.2881283183934338</x:v>
      </x:c>
      <x:c r="AA137" s="39" t="n">
        <x:v>0.03782470208339288</x:v>
      </x:c>
      <x:c r="AB137" s="39" t="n">
        <x:v>-2.3609767692606134</x:v>
      </x:c>
      <x:c r="AC137" s="39" t="n">
        <x:v>-1.5531338544155107</x:v>
      </x:c>
      <x:c r="AD137" s="39" t="n">
        <x:v>-0.013951642024107444</x:v>
      </x:c>
      <x:c r="AE137" s="39" t="n">
        <x:v>-0.06638212177423719</x:v>
      </x:c>
      <x:c r="AF137" s="39" t="n">
        <x:v>0.17002315256914302</x:v>
      </x:c>
      <x:c r="AG137" s="39" t="n">
        <x:v>-0.6305297634304262</x:v>
      </x:c>
      <x:c r="AH137" s="39" t="n">
        <x:v>-0.36756916898618774</x:v>
      </x:c>
      <x:c r="AI137" s="39" t="n">
        <x:v>-0.5804200619610592</x:v>
      </x:c>
      <x:c r="AJ137" s="39" t="n">
        <x:v>-0.3854645787576618</x:v>
      </x:c>
      <x:c r="AK137" s="39" t="n">
        <x:v>-0.10321259571694041</x:v>
      </x:c>
      <x:c r="AL137" s="34"/>
      <x:c r="AM137" s="34" t="n">
        <x:f>IF(SQRT($B$9)*$B137+SQRT(1-$B$9)*R137&lt;_xlfn.NORM.S.INV($B$6),1,0)</x:f>
        <x:v>0</x:v>
      </x:c>
      <x:c r="AN137" s="34" t="n">
        <x:f>IF(SQRT($B$9)*$B137+SQRT(1-$B$9)*S137&lt;_xlfn.NORM.S.INV($B$6),1,0)</x:f>
        <x:v>0</x:v>
      </x:c>
      <x:c r="AO137" s="34" t="n">
        <x:f>IF(SQRT($B$9)*$B137+SQRT(1-$B$9)*T137&lt;_xlfn.NORM.S.INV($B$6),1,0)</x:f>
        <x:v>0</x:v>
      </x:c>
      <x:c r="AP137" s="34" t="n">
        <x:f>IF(SQRT($B$9)*$B137+SQRT(1-$B$9)*U137&lt;_xlfn.NORM.S.INV($B$6),1,0)</x:f>
        <x:v>0</x:v>
      </x:c>
      <x:c r="AQ137" s="34" t="n">
        <x:f>IF(SQRT($B$9)*$B137+SQRT(1-$B$9)*V137&lt;_xlfn.NORM.S.INV($B$6),1,0)</x:f>
        <x:v>0</x:v>
      </x:c>
      <x:c r="AR137" s="34" t="n">
        <x:f>IF(SQRT($B$9)*$B137+SQRT(1-$B$9)*W137&lt;_xlfn.NORM.S.INV($B$6),1,0)</x:f>
        <x:v>0</x:v>
      </x:c>
      <x:c r="AS137" s="34" t="n">
        <x:f>IF(SQRT($B$9)*$B137+SQRT(1-$B$9)*X137&lt;_xlfn.NORM.S.INV($B$6),1,0)</x:f>
        <x:v>0</x:v>
      </x:c>
      <x:c r="AT137" s="34" t="n">
        <x:f>IF(SQRT($B$9)*$B137+SQRT(1-$B$9)*Y137&lt;_xlfn.NORM.S.INV($B$6),1,0)</x:f>
        <x:v>0</x:v>
      </x:c>
      <x:c r="AU137" s="34" t="n">
        <x:f>IF(SQRT($B$9)*$B137+SQRT(1-$B$9)*Z137&lt;_xlfn.NORM.S.INV($B$6),1,0)</x:f>
        <x:v>0</x:v>
      </x:c>
      <x:c r="AV137" s="34" t="n">
        <x:f>IF(SQRT($B$9)*$B137+SQRT(1-$B$9)*AA137&lt;_xlfn.NORM.S.INV($B$6),1,0)</x:f>
        <x:v>0</x:v>
      </x:c>
      <x:c r="AW137" s="34" t="n">
        <x:f>IF(SQRT($C$9)*$B137+SQRT(1-$C$9)*AB137&lt;_xlfn.NORM.S.INV($C$6),1,0)</x:f>
        <x:v>0</x:v>
      </x:c>
      <x:c r="AX137" s="34" t="n">
        <x:f>IF(SQRT($C$9)*$B137+SQRT(1-$C$9)*AC137&lt;_xlfn.NORM.S.INV($C$6),1,0)</x:f>
        <x:v>0</x:v>
      </x:c>
      <x:c r="AY137" s="34" t="n">
        <x:f>IF(SQRT($C$9)*$B137+SQRT(1-$C$9)*AD137&lt;_xlfn.NORM.S.INV($C$6),1,0)</x:f>
        <x:v>0</x:v>
      </x:c>
      <x:c r="AZ137" s="34" t="n">
        <x:f>IF(SQRT($C$9)*$B137+SQRT(1-$C$9)*AE137&lt;_xlfn.NORM.S.INV($C$6),1,0)</x:f>
        <x:v>0</x:v>
      </x:c>
      <x:c r="BA137" s="34" t="n">
        <x:f>IF(SQRT($C$9)*$B137+SQRT(1-$C$9)*AF137&lt;_xlfn.NORM.S.INV($C$6),1,0)</x:f>
        <x:v>0</x:v>
      </x:c>
      <x:c r="BB137" s="34" t="n">
        <x:f>IF(SQRT($C$9)*$B137+SQRT(1-$C$9)*AG137&lt;_xlfn.NORM.S.INV($C$6),1,0)</x:f>
        <x:v>0</x:v>
      </x:c>
      <x:c r="BC137" s="34" t="n">
        <x:f>IF(SQRT($C$9)*$B137+SQRT(1-$C$9)*AH137&lt;_xlfn.NORM.S.INV($C$6),1,0)</x:f>
        <x:v>0</x:v>
      </x:c>
      <x:c r="BD137" s="34" t="n">
        <x:f>IF(SQRT($C$9)*$B137+SQRT(1-$C$9)*AI137&lt;_xlfn.NORM.S.INV($C$6),1,0)</x:f>
        <x:v>0</x:v>
      </x:c>
      <x:c r="BE137" s="34" t="n">
        <x:f>IF(SQRT($C$9)*$B137+SQRT(1-$C$9)*AJ137&lt;_xlfn.NORM.S.INV($C$6),1,0)</x:f>
        <x:v>0</x:v>
      </x:c>
      <x:c r="BF137" s="34" t="n">
        <x:f>IF(SQRT($C$9)*$B137+SQRT(1-$C$9)*AK137&lt;_xlfn.NORM.S.INV($C$6),1,0)</x:f>
        <x:v>0</x:v>
      </x:c>
      <x:c r="BG137" s="34"/>
      <x:c r="BH137" s="34"/>
      <x:c r="BI137" s="34" t="n">
        <x:f>$B$11*(($A$1061)*$C137/$B$12*$B$7+(1-$A$1061)*$D137/$B$12*$C$7)</x:f>
        <x:v>0</x:v>
      </x:c>
      <x:c r="BJ137" s="34" t="n">
        <x:f>$B$11*(($A$1062)*$C137/$B$12*$B$7+(1-$A$1062)*$D137/$B$12*$C$7)</x:f>
        <x:v>0</x:v>
      </x:c>
      <x:c r="BK137" s="34" t="n">
        <x:f>$B$11*(($A$1063)*$C137/$B$12*$B$7+(1-$A$1063)*$D137/$B$12*$C$7)</x:f>
        <x:v>0</x:v>
      </x:c>
      <x:c r="BL137" s="34" t="n">
        <x:f>$B$11*(($A$1064)*$C137/$B$12*$B$7+(1-$A$1064)*$D137/$B$12*$C$7)</x:f>
        <x:v>0</x:v>
      </x:c>
      <x:c r="BM137" s="34" t="n">
        <x:f>$B$11*(($A$1065)*$C137/$B$12*$B$7+(1-$A$1065)*$D137/$B$12*$C$7)</x:f>
        <x:v>0</x:v>
      </x:c>
      <x:c r="BN137" s="34" t="n">
        <x:f>$B$11*(($A$1066)*$C137/$B$12*$B$7+(1-$A$1066)*$D137/$B$12*$C$7)</x:f>
        <x:v>0</x:v>
      </x:c>
      <x:c r="BO137" s="34" t="n">
        <x:f>$B$11*(($A$1067)*$C137/$B$12*$B$7+(1-$A$1067)*$D137/$B$12*$C$7)</x:f>
        <x:v>0</x:v>
      </x:c>
      <x:c r="BP137" s="34" t="n">
        <x:f>$B$11*(($A$1068)*$C137/$B$12*$B$7+(1-$A$1068)*$D137/$B$12*$C$7)</x:f>
        <x:v>0</x:v>
      </x:c>
      <x:c r="BQ137" s="34" t="n">
        <x:f>$B$11*(($A$1069)*$C137/$B$12*$B$7+(1-$A$1069)*$D137/$B$12*$C$7)</x:f>
        <x:v>0</x:v>
      </x:c>
      <x:c r="BR137" s="34" t="n">
        <x:f>$B$11*(($A$1070)*$C137/$B$12*$B$7+(1-$A$1070)*$D137/$B$12*$C$7)</x:f>
        <x:v>0</x:v>
      </x:c>
      <x:c r="BS137" s="34" t="n">
        <x:f>$B$11*(($A$1071)*$C137/$B$12*$B$7+(1-$A$1071)*$D137/$B$12*$C$7)</x:f>
        <x:v>0</x:v>
      </x:c>
      <x:c r="BT137" s="34" t="n">
        <x:f>$B$11*(($A$1072)*$C137/$B$12*$B$7+(1-$A$1072)*$D137/$B$12*$C$7)</x:f>
        <x:v>0</x:v>
      </x:c>
      <x:c r="BU137" s="34" t="n">
        <x:f>$B$11*(($A$1073)*$C137/$B$12*$B$7+(1-$A$1073)*$D137/$B$12*$C$7)</x:f>
        <x:v>0</x:v>
      </x:c>
      <x:c r="BV137" s="34" t="n">
        <x:f>$B$11*(($A$1074)*$C137/$B$12*$B$7+(1-$A$1074)*$D137/$B$12*$C$7)</x:f>
        <x:v>0</x:v>
      </x:c>
      <x:c r="BW137" s="34" t="n">
        <x:f>$B$11*(($A$1075)*$C137/$B$12*$B$7+(1-$A$1075)*$D137/$B$12*$C$7)</x:f>
        <x:v>0</x:v>
      </x:c>
      <x:c r="BX137" s="34" t="n">
        <x:f>$B$11*(($A$1076)*$C137/$B$12*$B$7+(1-$A$1076)*$D137/$B$12*$C$7)</x:f>
        <x:v>0</x:v>
      </x:c>
      <x:c r="BY137" s="34" t="n">
        <x:f>$B$11*(($A$1077)*$C137/$B$12*$B$7+(1-$A$1077)*$D137/$B$12*$C$7)</x:f>
        <x:v>0</x:v>
      </x:c>
      <x:c r="BZ137" s="34" t="n">
        <x:f>$B$11*(($A$1078)*$C137/$B$12*$B$7+(1-$A$1078)*$D137/$B$12*$C$7)</x:f>
        <x:v>0</x:v>
      </x:c>
      <x:c r="CA137" s="34" t="n">
        <x:f>$B$11*(($A$1079)*$C137/$B$12*$B$7+(1-$A$1079)*$D137/$B$12*$C$7)</x:f>
        <x:v>0</x:v>
      </x:c>
      <x:c r="CB137" s="34" t="n">
        <x:f>$B$11*(($A$1080)*$C137/$B$12*$B$7+(1-$A$1080)*$D137/$B$12*$C$7)</x:f>
        <x:v>0</x:v>
      </x:c>
      <x:c r="CC137" s="34" t="n">
        <x:f>$B$11*(($A$1081)*$C137/$B$12*$B$7+(1-$A$1081)*$D137/$B$12*$C$7)</x:f>
        <x:v>0</x:v>
      </x:c>
    </x:row>
    <x:row r="138">
      <x:c r="A138" s="34" t="n">
        <x:v>114</x:v>
      </x:c>
      <x:c r="B138" s="39" t="n">
        <x:v>0.34415031467723645</x:v>
      </x:c>
      <x:c r="C138" s="1" t="n">
        <x:f>SUM(AM138:AV138)</x:f>
        <x:v>0</x:v>
      </x:c>
      <x:c r="D138" s="1" t="n">
        <x:f>SUM(AW138:BF138)</x:f>
        <x:v>1</x:v>
      </x:c>
      <x:c r="E138" s="17" t="n">
        <x:f>(1-C138/$B$12)*$B$8-C138/$B$12*$B$7</x:f>
        <x:v>0.05</x:v>
      </x:c>
      <x:c r="F138" s="17" t="n">
        <x:f>(1-D138/$B$12)*$C$8-D138/$B$12*$C$7</x:f>
        <x:v>0.021000000000000005</x:v>
      </x:c>
      <x:c r="G138" s="32" t="n">
        <x:f>$B$11*($B$10*C138/$B$12*$B$7+(1-$B$10)*D138/$B$12*$C$7)</x:f>
        <x:v>300</x:v>
      </x:c>
      <x:c r="H138" s="17" t="n">
        <x:f>$B$10*E138+(1-$B$10)*F138</x:f>
        <x:v>0.035500000000000004</x:v>
      </x:c>
      <x:c r="I138" s="34"/>
      <x:c r="J138" s="34"/>
      <x:c r="K138" s="34"/>
      <x:c r="L138" s="34"/>
      <x:c r="M138" s="34"/>
      <x:c r="N138" s="34"/>
      <x:c r="O138" s="34"/>
      <x:c r="P138" s="34"/>
      <x:c r="Q138" s="34"/>
      <x:c r="R138" s="39" t="n">
        <x:v>-2.126894802591773</x:v>
      </x:c>
      <x:c r="S138" s="39" t="n">
        <x:v>-0.5624843607598752</x:v>
      </x:c>
      <x:c r="T138" s="39" t="n">
        <x:v>0.9735868192535604</x:v>
      </x:c>
      <x:c r="U138" s="39" t="n">
        <x:v>-0.6809543485920118</x:v>
      </x:c>
      <x:c r="V138" s="39" t="n">
        <x:v>1.1761408394654789</x:v>
      </x:c>
      <x:c r="W138" s="39" t="n">
        <x:v>-0.5454496275109297</x:v>
      </x:c>
      <x:c r="X138" s="39" t="n">
        <x:v>-0.7933332548378251</x:v>
      </x:c>
      <x:c r="Y138" s="39" t="n">
        <x:v>-0.3509729735940986</x:v>
      </x:c>
      <x:c r="Z138" s="39" t="n">
        <x:v>-0.29232719236814164</x:v>
      </x:c>
      <x:c r="AA138" s="39" t="n">
        <x:v>0.6481029446576795</x:v>
      </x:c>
      <x:c r="AB138" s="39" t="n">
        <x:v>2.307904849223585</x:v>
      </x:c>
      <x:c r="AC138" s="39" t="n">
        <x:v>0.12175792190284303</x:v>
      </x:c>
      <x:c r="AD138" s="39" t="n">
        <x:v>-2.3081378633250607</x:v>
      </x:c>
      <x:c r="AE138" s="39" t="n">
        <x:v>-1.9249894969111705</x:v>
      </x:c>
      <x:c r="AF138" s="39" t="n">
        <x:v>0.31101535919002604</x:v>
      </x:c>
      <x:c r="AG138" s="39" t="n">
        <x:v>-1.5588044901166607</x:v>
      </x:c>
      <x:c r="AH138" s="39" t="n">
        <x:v>1.105414981063317</x:v>
      </x:c>
      <x:c r="AI138" s="39" t="n">
        <x:v>0.04058971688694987</x:v>
      </x:c>
      <x:c r="AJ138" s="39" t="n">
        <x:v>0.3246802847160603</x:v>
      </x:c>
      <x:c r="AK138" s="39" t="n">
        <x:v>-0.02414489335549746</x:v>
      </x:c>
      <x:c r="AL138" s="34"/>
      <x:c r="AM138" s="34" t="n">
        <x:f>IF(SQRT($B$9)*$B138+SQRT(1-$B$9)*R138&lt;_xlfn.NORM.S.INV($B$6),1,0)</x:f>
        <x:v>0</x:v>
      </x:c>
      <x:c r="AN138" s="34" t="n">
        <x:f>IF(SQRT($B$9)*$B138+SQRT(1-$B$9)*S138&lt;_xlfn.NORM.S.INV($B$6),1,0)</x:f>
        <x:v>0</x:v>
      </x:c>
      <x:c r="AO138" s="34" t="n">
        <x:f>IF(SQRT($B$9)*$B138+SQRT(1-$B$9)*T138&lt;_xlfn.NORM.S.INV($B$6),1,0)</x:f>
        <x:v>0</x:v>
      </x:c>
      <x:c r="AP138" s="34" t="n">
        <x:f>IF(SQRT($B$9)*$B138+SQRT(1-$B$9)*U138&lt;_xlfn.NORM.S.INV($B$6),1,0)</x:f>
        <x:v>0</x:v>
      </x:c>
      <x:c r="AQ138" s="34" t="n">
        <x:f>IF(SQRT($B$9)*$B138+SQRT(1-$B$9)*V138&lt;_xlfn.NORM.S.INV($B$6),1,0)</x:f>
        <x:v>0</x:v>
      </x:c>
      <x:c r="AR138" s="34" t="n">
        <x:f>IF(SQRT($B$9)*$B138+SQRT(1-$B$9)*W138&lt;_xlfn.NORM.S.INV($B$6),1,0)</x:f>
        <x:v>0</x:v>
      </x:c>
      <x:c r="AS138" s="34" t="n">
        <x:f>IF(SQRT($B$9)*$B138+SQRT(1-$B$9)*X138&lt;_xlfn.NORM.S.INV($B$6),1,0)</x:f>
        <x:v>0</x:v>
      </x:c>
      <x:c r="AT138" s="34" t="n">
        <x:f>IF(SQRT($B$9)*$B138+SQRT(1-$B$9)*Y138&lt;_xlfn.NORM.S.INV($B$6),1,0)</x:f>
        <x:v>0</x:v>
      </x:c>
      <x:c r="AU138" s="34" t="n">
        <x:f>IF(SQRT($B$9)*$B138+SQRT(1-$B$9)*Z138&lt;_xlfn.NORM.S.INV($B$6),1,0)</x:f>
        <x:v>0</x:v>
      </x:c>
      <x:c r="AV138" s="34" t="n">
        <x:f>IF(SQRT($B$9)*$B138+SQRT(1-$B$9)*AA138&lt;_xlfn.NORM.S.INV($B$6),1,0)</x:f>
        <x:v>0</x:v>
      </x:c>
      <x:c r="AW138" s="34" t="n">
        <x:f>IF(SQRT($C$9)*$B138+SQRT(1-$C$9)*AB138&lt;_xlfn.NORM.S.INV($C$6),1,0)</x:f>
        <x:v>0</x:v>
      </x:c>
      <x:c r="AX138" s="34" t="n">
        <x:f>IF(SQRT($C$9)*$B138+SQRT(1-$C$9)*AC138&lt;_xlfn.NORM.S.INV($C$6),1,0)</x:f>
        <x:v>0</x:v>
      </x:c>
      <x:c r="AY138" s="34" t="n">
        <x:f>IF(SQRT($C$9)*$B138+SQRT(1-$C$9)*AD138&lt;_xlfn.NORM.S.INV($C$6),1,0)</x:f>
        <x:v>1</x:v>
      </x:c>
      <x:c r="AZ138" s="34" t="n">
        <x:f>IF(SQRT($C$9)*$B138+SQRT(1-$C$9)*AE138&lt;_xlfn.NORM.S.INV($C$6),1,0)</x:f>
        <x:v>0</x:v>
      </x:c>
      <x:c r="BA138" s="34" t="n">
        <x:f>IF(SQRT($C$9)*$B138+SQRT(1-$C$9)*AF138&lt;_xlfn.NORM.S.INV($C$6),1,0)</x:f>
        <x:v>0</x:v>
      </x:c>
      <x:c r="BB138" s="34" t="n">
        <x:f>IF(SQRT($C$9)*$B138+SQRT(1-$C$9)*AG138&lt;_xlfn.NORM.S.INV($C$6),1,0)</x:f>
        <x:v>0</x:v>
      </x:c>
      <x:c r="BC138" s="34" t="n">
        <x:f>IF(SQRT($C$9)*$B138+SQRT(1-$C$9)*AH138&lt;_xlfn.NORM.S.INV($C$6),1,0)</x:f>
        <x:v>0</x:v>
      </x:c>
      <x:c r="BD138" s="34" t="n">
        <x:f>IF(SQRT($C$9)*$B138+SQRT(1-$C$9)*AI138&lt;_xlfn.NORM.S.INV($C$6),1,0)</x:f>
        <x:v>0</x:v>
      </x:c>
      <x:c r="BE138" s="34" t="n">
        <x:f>IF(SQRT($C$9)*$B138+SQRT(1-$C$9)*AJ138&lt;_xlfn.NORM.S.INV($C$6),1,0)</x:f>
        <x:v>0</x:v>
      </x:c>
      <x:c r="BF138" s="34" t="n">
        <x:f>IF(SQRT($C$9)*$B138+SQRT(1-$C$9)*AK138&lt;_xlfn.NORM.S.INV($C$6),1,0)</x:f>
        <x:v>0</x:v>
      </x:c>
      <x:c r="BG138" s="34"/>
      <x:c r="BH138" s="34"/>
      <x:c r="BI138" s="34" t="n">
        <x:f>$B$11*(($A$1061)*$C138/$B$12*$B$7+(1-$A$1061)*$D138/$B$12*$C$7)</x:f>
        <x:v>600</x:v>
      </x:c>
      <x:c r="BJ138" s="34" t="n">
        <x:f>$B$11*(($A$1062)*$C138/$B$12*$B$7+(1-$A$1062)*$D138/$B$12*$C$7)</x:f>
        <x:v>570</x:v>
      </x:c>
      <x:c r="BK138" s="34" t="n">
        <x:f>$B$11*(($A$1063)*$C138/$B$12*$B$7+(1-$A$1063)*$D138/$B$12*$C$7)</x:f>
        <x:v>540</x:v>
      </x:c>
      <x:c r="BL138" s="34" t="n">
        <x:f>$B$11*(($A$1064)*$C138/$B$12*$B$7+(1-$A$1064)*$D138/$B$12*$C$7)</x:f>
        <x:v>509.99999999999994</x:v>
      </x:c>
      <x:c r="BM138" s="34" t="n">
        <x:f>$B$11*(($A$1065)*$C138/$B$12*$B$7+(1-$A$1065)*$D138/$B$12*$C$7)</x:f>
        <x:v>480</x:v>
      </x:c>
      <x:c r="BN138" s="34" t="n">
        <x:f>$B$11*(($A$1066)*$C138/$B$12*$B$7+(1-$A$1066)*$D138/$B$12*$C$7)</x:f>
        <x:v>450</x:v>
      </x:c>
      <x:c r="BO138" s="34" t="n">
        <x:f>$B$11*(($A$1067)*$C138/$B$12*$B$7+(1-$A$1067)*$D138/$B$12*$C$7)</x:f>
        <x:v>419.99999999999994</x:v>
      </x:c>
      <x:c r="BP138" s="34" t="n">
        <x:f>$B$11*(($A$1068)*$C138/$B$12*$B$7+(1-$A$1068)*$D138/$B$12*$C$7)</x:f>
        <x:v>390</x:v>
      </x:c>
      <x:c r="BQ138" s="34" t="n">
        <x:f>$B$11*(($A$1069)*$C138/$B$12*$B$7+(1-$A$1069)*$D138/$B$12*$C$7)</x:f>
        <x:v>360</x:v>
      </x:c>
      <x:c r="BR138" s="34" t="n">
        <x:f>$B$11*(($A$1070)*$C138/$B$12*$B$7+(1-$A$1070)*$D138/$B$12*$C$7)</x:f>
        <x:v>330</x:v>
      </x:c>
      <x:c r="BS138" s="34" t="n">
        <x:f>$B$11*(($A$1071)*$C138/$B$12*$B$7+(1-$A$1071)*$D138/$B$12*$C$7)</x:f>
        <x:v>300</x:v>
      </x:c>
      <x:c r="BT138" s="34" t="n">
        <x:f>$B$11*(($A$1072)*$C138/$B$12*$B$7+(1-$A$1072)*$D138/$B$12*$C$7)</x:f>
        <x:v>270</x:v>
      </x:c>
      <x:c r="BU138" s="34" t="n">
        <x:f>$B$11*(($A$1073)*$C138/$B$12*$B$7+(1-$A$1073)*$D138/$B$12*$C$7)</x:f>
        <x:v>240</x:v>
      </x:c>
      <x:c r="BV138" s="34" t="n">
        <x:f>$B$11*(($A$1074)*$C138/$B$12*$B$7+(1-$A$1074)*$D138/$B$12*$C$7)</x:f>
        <x:v>209.99999999999997</x:v>
      </x:c>
      <x:c r="BW138" s="34" t="n">
        <x:f>$B$11*(($A$1075)*$C138/$B$12*$B$7+(1-$A$1075)*$D138/$B$12*$C$7)</x:f>
        <x:v>180.00000000000003</x:v>
      </x:c>
      <x:c r="BX138" s="34" t="n">
        <x:f>$B$11*(($A$1076)*$C138/$B$12*$B$7+(1-$A$1076)*$D138/$B$12*$C$7)</x:f>
        <x:v>150</x:v>
      </x:c>
      <x:c r="BY138" s="34" t="n">
        <x:f>$B$11*(($A$1077)*$C138/$B$12*$B$7+(1-$A$1077)*$D138/$B$12*$C$7)</x:f>
        <x:v>119.99999999999999</x:v>
      </x:c>
      <x:c r="BZ138" s="34" t="n">
        <x:f>$B$11*(($A$1078)*$C138/$B$12*$B$7+(1-$A$1078)*$D138/$B$12*$C$7)</x:f>
        <x:v>90.00000000000001</x:v>
      </x:c>
      <x:c r="CA138" s="34" t="n">
        <x:f>$B$11*(($A$1079)*$C138/$B$12*$B$7+(1-$A$1079)*$D138/$B$12*$C$7)</x:f>
        <x:v>59.99999999999999</x:v>
      </x:c>
      <x:c r="CB138" s="34" t="n">
        <x:f>$B$11*(($A$1080)*$C138/$B$12*$B$7+(1-$A$1080)*$D138/$B$12*$C$7)</x:f>
        <x:v>30.00000000000003</x:v>
      </x:c>
      <x:c r="CC138" s="34" t="n">
        <x:f>$B$11*(($A$1081)*$C138/$B$12*$B$7+(1-$A$1081)*$D138/$B$12*$C$7)</x:f>
        <x:v>0</x:v>
      </x:c>
    </x:row>
    <x:row r="139">
      <x:c r="A139" s="34" t="n">
        <x:v>115</x:v>
      </x:c>
      <x:c r="B139" s="39" t="n">
        <x:v>-1.0597509227280453</x:v>
      </x:c>
      <x:c r="C139" s="1" t="n">
        <x:f>SUM(AM139:AV139)</x:f>
        <x:v>0</x:v>
      </x:c>
      <x:c r="D139" s="1" t="n">
        <x:f>SUM(AW139:BF139)</x:f>
        <x:v>0</x:v>
      </x:c>
      <x:c r="E139" s="17" t="n">
        <x:f>(1-C139/$B$12)*$B$8-C139/$B$12*$B$7</x:f>
        <x:v>0.05</x:v>
      </x:c>
      <x:c r="F139" s="17" t="n">
        <x:f>(1-D139/$B$12)*$C$8-D139/$B$12*$C$7</x:f>
        <x:v>0.09</x:v>
      </x:c>
      <x:c r="G139" s="32" t="n">
        <x:f>$B$11*($B$10*C139/$B$12*$B$7+(1-$B$10)*D139/$B$12*$C$7)</x:f>
        <x:v>0</x:v>
      </x:c>
      <x:c r="H139" s="17" t="n">
        <x:f>$B$10*E139+(1-$B$10)*F139</x:f>
        <x:v>0.07</x:v>
      </x:c>
      <x:c r="I139" s="34"/>
      <x:c r="J139" s="34"/>
      <x:c r="K139" s="34"/>
      <x:c r="L139" s="34"/>
      <x:c r="M139" s="34"/>
      <x:c r="N139" s="34"/>
      <x:c r="O139" s="34"/>
      <x:c r="P139" s="34"/>
      <x:c r="Q139" s="34"/>
      <x:c r="R139" s="39" t="n">
        <x:v>-0.4456200842948732</x:v>
      </x:c>
      <x:c r="S139" s="39" t="n">
        <x:v>0.22071194247426407</x:v>
      </x:c>
      <x:c r="T139" s="39" t="n">
        <x:v>0.512982890676927</x:v>
      </x:c>
      <x:c r="U139" s="39" t="n">
        <x:v>-0.7599624267712668</x:v>
      </x:c>
      <x:c r="V139" s="39" t="n">
        <x:v>0.8565654741757465</x:v>
      </x:c>
      <x:c r="W139" s="39" t="n">
        <x:v>-1.0252085022013844</x:v>
      </x:c>
      <x:c r="X139" s="39" t="n">
        <x:v>-0.6452315246093289</x:v>
      </x:c>
      <x:c r="Y139" s="39" t="n">
        <x:v>1.5386934014432057</x:v>
      </x:c>
      <x:c r="Z139" s="39" t="n">
        <x:v>0.8374398074960243</x:v>
      </x:c>
      <x:c r="AA139" s="39" t="n">
        <x:v>0.9473670823252289</x:v>
      </x:c>
      <x:c r="AB139" s="39" t="n">
        <x:v>0.1221389385190353</x:v>
      </x:c>
      <x:c r="AC139" s="39" t="n">
        <x:v>0.2659356141880593</x:v>
      </x:c>
      <x:c r="AD139" s="39" t="n">
        <x:v>-0.9301624287576907</x:v>
      </x:c>
      <x:c r="AE139" s="39" t="n">
        <x:v>0.8629184011699497</x:v>
      </x:c>
      <x:c r="AF139" s="39" t="n">
        <x:v>-0.5516743770225953</x:v>
      </x:c>
      <x:c r="AG139" s="39" t="n">
        <x:v>0.10399926681367205</x:v>
      </x:c>
      <x:c r="AH139" s="39" t="n">
        <x:v>0.6084945083635838</x:v>
      </x:c>
      <x:c r="AI139" s="39" t="n">
        <x:v>1.811442402030056</x:v>
      </x:c>
      <x:c r="AJ139" s="39" t="n">
        <x:v>1.528522121087432</x:v>
      </x:c>
      <x:c r="AK139" s="39" t="n">
        <x:v>0.06609461924048148</x:v>
      </x:c>
      <x:c r="AL139" s="34"/>
      <x:c r="AM139" s="34" t="n">
        <x:f>IF(SQRT($B$9)*$B139+SQRT(1-$B$9)*R139&lt;_xlfn.NORM.S.INV($B$6),1,0)</x:f>
        <x:v>0</x:v>
      </x:c>
      <x:c r="AN139" s="34" t="n">
        <x:f>IF(SQRT($B$9)*$B139+SQRT(1-$B$9)*S139&lt;_xlfn.NORM.S.INV($B$6),1,0)</x:f>
        <x:v>0</x:v>
      </x:c>
      <x:c r="AO139" s="34" t="n">
        <x:f>IF(SQRT($B$9)*$B139+SQRT(1-$B$9)*T139&lt;_xlfn.NORM.S.INV($B$6),1,0)</x:f>
        <x:v>0</x:v>
      </x:c>
      <x:c r="AP139" s="34" t="n">
        <x:f>IF(SQRT($B$9)*$B139+SQRT(1-$B$9)*U139&lt;_xlfn.NORM.S.INV($B$6),1,0)</x:f>
        <x:v>0</x:v>
      </x:c>
      <x:c r="AQ139" s="34" t="n">
        <x:f>IF(SQRT($B$9)*$B139+SQRT(1-$B$9)*V139&lt;_xlfn.NORM.S.INV($B$6),1,0)</x:f>
        <x:v>0</x:v>
      </x:c>
      <x:c r="AR139" s="34" t="n">
        <x:f>IF(SQRT($B$9)*$B139+SQRT(1-$B$9)*W139&lt;_xlfn.NORM.S.INV($B$6),1,0)</x:f>
        <x:v>0</x:v>
      </x:c>
      <x:c r="AS139" s="34" t="n">
        <x:f>IF(SQRT($B$9)*$B139+SQRT(1-$B$9)*X139&lt;_xlfn.NORM.S.INV($B$6),1,0)</x:f>
        <x:v>0</x:v>
      </x:c>
      <x:c r="AT139" s="34" t="n">
        <x:f>IF(SQRT($B$9)*$B139+SQRT(1-$B$9)*Y139&lt;_xlfn.NORM.S.INV($B$6),1,0)</x:f>
        <x:v>0</x:v>
      </x:c>
      <x:c r="AU139" s="34" t="n">
        <x:f>IF(SQRT($B$9)*$B139+SQRT(1-$B$9)*Z139&lt;_xlfn.NORM.S.INV($B$6),1,0)</x:f>
        <x:v>0</x:v>
      </x:c>
      <x:c r="AV139" s="34" t="n">
        <x:f>IF(SQRT($B$9)*$B139+SQRT(1-$B$9)*AA139&lt;_xlfn.NORM.S.INV($B$6),1,0)</x:f>
        <x:v>0</x:v>
      </x:c>
      <x:c r="AW139" s="34" t="n">
        <x:f>IF(SQRT($C$9)*$B139+SQRT(1-$C$9)*AB139&lt;_xlfn.NORM.S.INV($C$6),1,0)</x:f>
        <x:v>0</x:v>
      </x:c>
      <x:c r="AX139" s="34" t="n">
        <x:f>IF(SQRT($C$9)*$B139+SQRT(1-$C$9)*AC139&lt;_xlfn.NORM.S.INV($C$6),1,0)</x:f>
        <x:v>0</x:v>
      </x:c>
      <x:c r="AY139" s="34" t="n">
        <x:f>IF(SQRT($C$9)*$B139+SQRT(1-$C$9)*AD139&lt;_xlfn.NORM.S.INV($C$6),1,0)</x:f>
        <x:v>0</x:v>
      </x:c>
      <x:c r="AZ139" s="34" t="n">
        <x:f>IF(SQRT($C$9)*$B139+SQRT(1-$C$9)*AE139&lt;_xlfn.NORM.S.INV($C$6),1,0)</x:f>
        <x:v>0</x:v>
      </x:c>
      <x:c r="BA139" s="34" t="n">
        <x:f>IF(SQRT($C$9)*$B139+SQRT(1-$C$9)*AF139&lt;_xlfn.NORM.S.INV($C$6),1,0)</x:f>
        <x:v>0</x:v>
      </x:c>
      <x:c r="BB139" s="34" t="n">
        <x:f>IF(SQRT($C$9)*$B139+SQRT(1-$C$9)*AG139&lt;_xlfn.NORM.S.INV($C$6),1,0)</x:f>
        <x:v>0</x:v>
      </x:c>
      <x:c r="BC139" s="34" t="n">
        <x:f>IF(SQRT($C$9)*$B139+SQRT(1-$C$9)*AH139&lt;_xlfn.NORM.S.INV($C$6),1,0)</x:f>
        <x:v>0</x:v>
      </x:c>
      <x:c r="BD139" s="34" t="n">
        <x:f>IF(SQRT($C$9)*$B139+SQRT(1-$C$9)*AI139&lt;_xlfn.NORM.S.INV($C$6),1,0)</x:f>
        <x:v>0</x:v>
      </x:c>
      <x:c r="BE139" s="34" t="n">
        <x:f>IF(SQRT($C$9)*$B139+SQRT(1-$C$9)*AJ139&lt;_xlfn.NORM.S.INV($C$6),1,0)</x:f>
        <x:v>0</x:v>
      </x:c>
      <x:c r="BF139" s="34" t="n">
        <x:f>IF(SQRT($C$9)*$B139+SQRT(1-$C$9)*AK139&lt;_xlfn.NORM.S.INV($C$6),1,0)</x:f>
        <x:v>0</x:v>
      </x:c>
      <x:c r="BG139" s="34"/>
      <x:c r="BH139" s="34"/>
      <x:c r="BI139" s="34" t="n">
        <x:f>$B$11*(($A$1061)*$C139/$B$12*$B$7+(1-$A$1061)*$D139/$B$12*$C$7)</x:f>
        <x:v>0</x:v>
      </x:c>
      <x:c r="BJ139" s="34" t="n">
        <x:f>$B$11*(($A$1062)*$C139/$B$12*$B$7+(1-$A$1062)*$D139/$B$12*$C$7)</x:f>
        <x:v>0</x:v>
      </x:c>
      <x:c r="BK139" s="34" t="n">
        <x:f>$B$11*(($A$1063)*$C139/$B$12*$B$7+(1-$A$1063)*$D139/$B$12*$C$7)</x:f>
        <x:v>0</x:v>
      </x:c>
      <x:c r="BL139" s="34" t="n">
        <x:f>$B$11*(($A$1064)*$C139/$B$12*$B$7+(1-$A$1064)*$D139/$B$12*$C$7)</x:f>
        <x:v>0</x:v>
      </x:c>
      <x:c r="BM139" s="34" t="n">
        <x:f>$B$11*(($A$1065)*$C139/$B$12*$B$7+(1-$A$1065)*$D139/$B$12*$C$7)</x:f>
        <x:v>0</x:v>
      </x:c>
      <x:c r="BN139" s="34" t="n">
        <x:f>$B$11*(($A$1066)*$C139/$B$12*$B$7+(1-$A$1066)*$D139/$B$12*$C$7)</x:f>
        <x:v>0</x:v>
      </x:c>
      <x:c r="BO139" s="34" t="n">
        <x:f>$B$11*(($A$1067)*$C139/$B$12*$B$7+(1-$A$1067)*$D139/$B$12*$C$7)</x:f>
        <x:v>0</x:v>
      </x:c>
      <x:c r="BP139" s="34" t="n">
        <x:f>$B$11*(($A$1068)*$C139/$B$12*$B$7+(1-$A$1068)*$D139/$B$12*$C$7)</x:f>
        <x:v>0</x:v>
      </x:c>
      <x:c r="BQ139" s="34" t="n">
        <x:f>$B$11*(($A$1069)*$C139/$B$12*$B$7+(1-$A$1069)*$D139/$B$12*$C$7)</x:f>
        <x:v>0</x:v>
      </x:c>
      <x:c r="BR139" s="34" t="n">
        <x:f>$B$11*(($A$1070)*$C139/$B$12*$B$7+(1-$A$1070)*$D139/$B$12*$C$7)</x:f>
        <x:v>0</x:v>
      </x:c>
      <x:c r="BS139" s="34" t="n">
        <x:f>$B$11*(($A$1071)*$C139/$B$12*$B$7+(1-$A$1071)*$D139/$B$12*$C$7)</x:f>
        <x:v>0</x:v>
      </x:c>
      <x:c r="BT139" s="34" t="n">
        <x:f>$B$11*(($A$1072)*$C139/$B$12*$B$7+(1-$A$1072)*$D139/$B$12*$C$7)</x:f>
        <x:v>0</x:v>
      </x:c>
      <x:c r="BU139" s="34" t="n">
        <x:f>$B$11*(($A$1073)*$C139/$B$12*$B$7+(1-$A$1073)*$D139/$B$12*$C$7)</x:f>
        <x:v>0</x:v>
      </x:c>
      <x:c r="BV139" s="34" t="n">
        <x:f>$B$11*(($A$1074)*$C139/$B$12*$B$7+(1-$A$1074)*$D139/$B$12*$C$7)</x:f>
        <x:v>0</x:v>
      </x:c>
      <x:c r="BW139" s="34" t="n">
        <x:f>$B$11*(($A$1075)*$C139/$B$12*$B$7+(1-$A$1075)*$D139/$B$12*$C$7)</x:f>
        <x:v>0</x:v>
      </x:c>
      <x:c r="BX139" s="34" t="n">
        <x:f>$B$11*(($A$1076)*$C139/$B$12*$B$7+(1-$A$1076)*$D139/$B$12*$C$7)</x:f>
        <x:v>0</x:v>
      </x:c>
      <x:c r="BY139" s="34" t="n">
        <x:f>$B$11*(($A$1077)*$C139/$B$12*$B$7+(1-$A$1077)*$D139/$B$12*$C$7)</x:f>
        <x:v>0</x:v>
      </x:c>
      <x:c r="BZ139" s="34" t="n">
        <x:f>$B$11*(($A$1078)*$C139/$B$12*$B$7+(1-$A$1078)*$D139/$B$12*$C$7)</x:f>
        <x:v>0</x:v>
      </x:c>
      <x:c r="CA139" s="34" t="n">
        <x:f>$B$11*(($A$1079)*$C139/$B$12*$B$7+(1-$A$1079)*$D139/$B$12*$C$7)</x:f>
        <x:v>0</x:v>
      </x:c>
      <x:c r="CB139" s="34" t="n">
        <x:f>$B$11*(($A$1080)*$C139/$B$12*$B$7+(1-$A$1080)*$D139/$B$12*$C$7)</x:f>
        <x:v>0</x:v>
      </x:c>
      <x:c r="CC139" s="34" t="n">
        <x:f>$B$11*(($A$1081)*$C139/$B$12*$B$7+(1-$A$1081)*$D139/$B$12*$C$7)</x:f>
        <x:v>0</x:v>
      </x:c>
    </x:row>
    <x:row r="140">
      <x:c r="A140" s="34" t="n">
        <x:v>116</x:v>
      </x:c>
      <x:c r="B140" s="39" t="n">
        <x:v>0.34703501129007336</x:v>
      </x:c>
      <x:c r="C140" s="1" t="n">
        <x:f>SUM(AM140:AV140)</x:f>
        <x:v>0</x:v>
      </x:c>
      <x:c r="D140" s="1" t="n">
        <x:f>SUM(AW140:BF140)</x:f>
        <x:v>0</x:v>
      </x:c>
      <x:c r="E140" s="17" t="n">
        <x:f>(1-C140/$B$12)*$B$8-C140/$B$12*$B$7</x:f>
        <x:v>0.05</x:v>
      </x:c>
      <x:c r="F140" s="17" t="n">
        <x:f>(1-D140/$B$12)*$C$8-D140/$B$12*$C$7</x:f>
        <x:v>0.09</x:v>
      </x:c>
      <x:c r="G140" s="32" t="n">
        <x:f>$B$11*($B$10*C140/$B$12*$B$7+(1-$B$10)*D140/$B$12*$C$7)</x:f>
        <x:v>0</x:v>
      </x:c>
      <x:c r="H140" s="17" t="n">
        <x:f>$B$10*E140+(1-$B$10)*F140</x:f>
        <x:v>0.07</x:v>
      </x:c>
      <x:c r="I140" s="34"/>
      <x:c r="J140" s="34"/>
      <x:c r="K140" s="34"/>
      <x:c r="L140" s="34"/>
      <x:c r="M140" s="34"/>
      <x:c r="N140" s="34"/>
      <x:c r="O140" s="34"/>
      <x:c r="P140" s="34"/>
      <x:c r="Q140" s="34"/>
      <x:c r="R140" s="39" t="n">
        <x:v>0.6415206793359146</x:v>
      </x:c>
      <x:c r="S140" s="39" t="n">
        <x:v>-1.0305919180190712</x:v>
      </x:c>
      <x:c r="T140" s="39" t="n">
        <x:v>0.38268428290678247</x:v>
      </x:c>
      <x:c r="U140" s="39" t="n">
        <x:v>0.6620105967066324</x:v>
      </x:c>
      <x:c r="V140" s="39" t="n">
        <x:v>-0.7123264087067952</x:v>
      </x:c>
      <x:c r="W140" s="39" t="n">
        <x:v>0.7584576660192068</x:v>
      </x:c>
      <x:c r="X140" s="39" t="n">
        <x:v>-0.15026218589099039</x:v>
      </x:c>
      <x:c r="Y140" s="39" t="n">
        <x:v>-1.3234619445860005</x:v>
      </x:c>
      <x:c r="Z140" s="39" t="n">
        <x:v>-0.44510888169056756</x:v>
      </x:c>
      <x:c r="AA140" s="39" t="n">
        <x:v>-0.6529372889452721</x:v>
      </x:c>
      <x:c r="AB140" s="39" t="n">
        <x:v>-0.06228619754699708</x:v>
      </x:c>
      <x:c r="AC140" s="39" t="n">
        <x:v>1.6017490189596537</x:v>
      </x:c>
      <x:c r="AD140" s="39" t="n">
        <x:v>0.32473671912155694</x:v>
      </x:c>
      <x:c r="AE140" s="39" t="n">
        <x:v>-0.9349975264465428</x:v>
      </x:c>
      <x:c r="AF140" s="39" t="n">
        <x:v>0.32535093514502533</x:v>
      </x:c>
      <x:c r="AG140" s="39" t="n">
        <x:v>0.15597934537178365</x:v>
      </x:c>
      <x:c r="AH140" s="39" t="n">
        <x:v>0.7475298396442064</x:v>
      </x:c>
      <x:c r="AI140" s="39" t="n">
        <x:v>0.20408142200364268</x:v>
      </x:c>
      <x:c r="AJ140" s="39" t="n">
        <x:v>-0.04830986516021994</x:v>
      </x:c>
      <x:c r="AK140" s="39" t="n">
        <x:v>0.6968667788041528</x:v>
      </x:c>
      <x:c r="AL140" s="34"/>
      <x:c r="AM140" s="34" t="n">
        <x:f>IF(SQRT($B$9)*$B140+SQRT(1-$B$9)*R140&lt;_xlfn.NORM.S.INV($B$6),1,0)</x:f>
        <x:v>0</x:v>
      </x:c>
      <x:c r="AN140" s="34" t="n">
        <x:f>IF(SQRT($B$9)*$B140+SQRT(1-$B$9)*S140&lt;_xlfn.NORM.S.INV($B$6),1,0)</x:f>
        <x:v>0</x:v>
      </x:c>
      <x:c r="AO140" s="34" t="n">
        <x:f>IF(SQRT($B$9)*$B140+SQRT(1-$B$9)*T140&lt;_xlfn.NORM.S.INV($B$6),1,0)</x:f>
        <x:v>0</x:v>
      </x:c>
      <x:c r="AP140" s="34" t="n">
        <x:f>IF(SQRT($B$9)*$B140+SQRT(1-$B$9)*U140&lt;_xlfn.NORM.S.INV($B$6),1,0)</x:f>
        <x:v>0</x:v>
      </x:c>
      <x:c r="AQ140" s="34" t="n">
        <x:f>IF(SQRT($B$9)*$B140+SQRT(1-$B$9)*V140&lt;_xlfn.NORM.S.INV($B$6),1,0)</x:f>
        <x:v>0</x:v>
      </x:c>
      <x:c r="AR140" s="34" t="n">
        <x:f>IF(SQRT($B$9)*$B140+SQRT(1-$B$9)*W140&lt;_xlfn.NORM.S.INV($B$6),1,0)</x:f>
        <x:v>0</x:v>
      </x:c>
      <x:c r="AS140" s="34" t="n">
        <x:f>IF(SQRT($B$9)*$B140+SQRT(1-$B$9)*X140&lt;_xlfn.NORM.S.INV($B$6),1,0)</x:f>
        <x:v>0</x:v>
      </x:c>
      <x:c r="AT140" s="34" t="n">
        <x:f>IF(SQRT($B$9)*$B140+SQRT(1-$B$9)*Y140&lt;_xlfn.NORM.S.INV($B$6),1,0)</x:f>
        <x:v>0</x:v>
      </x:c>
      <x:c r="AU140" s="34" t="n">
        <x:f>IF(SQRT($B$9)*$B140+SQRT(1-$B$9)*Z140&lt;_xlfn.NORM.S.INV($B$6),1,0)</x:f>
        <x:v>0</x:v>
      </x:c>
      <x:c r="AV140" s="34" t="n">
        <x:f>IF(SQRT($B$9)*$B140+SQRT(1-$B$9)*AA140&lt;_xlfn.NORM.S.INV($B$6),1,0)</x:f>
        <x:v>0</x:v>
      </x:c>
      <x:c r="AW140" s="34" t="n">
        <x:f>IF(SQRT($C$9)*$B140+SQRT(1-$C$9)*AB140&lt;_xlfn.NORM.S.INV($C$6),1,0)</x:f>
        <x:v>0</x:v>
      </x:c>
      <x:c r="AX140" s="34" t="n">
        <x:f>IF(SQRT($C$9)*$B140+SQRT(1-$C$9)*AC140&lt;_xlfn.NORM.S.INV($C$6),1,0)</x:f>
        <x:v>0</x:v>
      </x:c>
      <x:c r="AY140" s="34" t="n">
        <x:f>IF(SQRT($C$9)*$B140+SQRT(1-$C$9)*AD140&lt;_xlfn.NORM.S.INV($C$6),1,0)</x:f>
        <x:v>0</x:v>
      </x:c>
      <x:c r="AZ140" s="34" t="n">
        <x:f>IF(SQRT($C$9)*$B140+SQRT(1-$C$9)*AE140&lt;_xlfn.NORM.S.INV($C$6),1,0)</x:f>
        <x:v>0</x:v>
      </x:c>
      <x:c r="BA140" s="34" t="n">
        <x:f>IF(SQRT($C$9)*$B140+SQRT(1-$C$9)*AF140&lt;_xlfn.NORM.S.INV($C$6),1,0)</x:f>
        <x:v>0</x:v>
      </x:c>
      <x:c r="BB140" s="34" t="n">
        <x:f>IF(SQRT($C$9)*$B140+SQRT(1-$C$9)*AG140&lt;_xlfn.NORM.S.INV($C$6),1,0)</x:f>
        <x:v>0</x:v>
      </x:c>
      <x:c r="BC140" s="34" t="n">
        <x:f>IF(SQRT($C$9)*$B140+SQRT(1-$C$9)*AH140&lt;_xlfn.NORM.S.INV($C$6),1,0)</x:f>
        <x:v>0</x:v>
      </x:c>
      <x:c r="BD140" s="34" t="n">
        <x:f>IF(SQRT($C$9)*$B140+SQRT(1-$C$9)*AI140&lt;_xlfn.NORM.S.INV($C$6),1,0)</x:f>
        <x:v>0</x:v>
      </x:c>
      <x:c r="BE140" s="34" t="n">
        <x:f>IF(SQRT($C$9)*$B140+SQRT(1-$C$9)*AJ140&lt;_xlfn.NORM.S.INV($C$6),1,0)</x:f>
        <x:v>0</x:v>
      </x:c>
      <x:c r="BF140" s="34" t="n">
        <x:f>IF(SQRT($C$9)*$B140+SQRT(1-$C$9)*AK140&lt;_xlfn.NORM.S.INV($C$6),1,0)</x:f>
        <x:v>0</x:v>
      </x:c>
      <x:c r="BG140" s="34"/>
      <x:c r="BH140" s="34"/>
      <x:c r="BI140" s="34" t="n">
        <x:f>$B$11*(($A$1061)*$C140/$B$12*$B$7+(1-$A$1061)*$D140/$B$12*$C$7)</x:f>
        <x:v>0</x:v>
      </x:c>
      <x:c r="BJ140" s="34" t="n">
        <x:f>$B$11*(($A$1062)*$C140/$B$12*$B$7+(1-$A$1062)*$D140/$B$12*$C$7)</x:f>
        <x:v>0</x:v>
      </x:c>
      <x:c r="BK140" s="34" t="n">
        <x:f>$B$11*(($A$1063)*$C140/$B$12*$B$7+(1-$A$1063)*$D140/$B$12*$C$7)</x:f>
        <x:v>0</x:v>
      </x:c>
      <x:c r="BL140" s="34" t="n">
        <x:f>$B$11*(($A$1064)*$C140/$B$12*$B$7+(1-$A$1064)*$D140/$B$12*$C$7)</x:f>
        <x:v>0</x:v>
      </x:c>
      <x:c r="BM140" s="34" t="n">
        <x:f>$B$11*(($A$1065)*$C140/$B$12*$B$7+(1-$A$1065)*$D140/$B$12*$C$7)</x:f>
        <x:v>0</x:v>
      </x:c>
      <x:c r="BN140" s="34" t="n">
        <x:f>$B$11*(($A$1066)*$C140/$B$12*$B$7+(1-$A$1066)*$D140/$B$12*$C$7)</x:f>
        <x:v>0</x:v>
      </x:c>
      <x:c r="BO140" s="34" t="n">
        <x:f>$B$11*(($A$1067)*$C140/$B$12*$B$7+(1-$A$1067)*$D140/$B$12*$C$7)</x:f>
        <x:v>0</x:v>
      </x:c>
      <x:c r="BP140" s="34" t="n">
        <x:f>$B$11*(($A$1068)*$C140/$B$12*$B$7+(1-$A$1068)*$D140/$B$12*$C$7)</x:f>
        <x:v>0</x:v>
      </x:c>
      <x:c r="BQ140" s="34" t="n">
        <x:f>$B$11*(($A$1069)*$C140/$B$12*$B$7+(1-$A$1069)*$D140/$B$12*$C$7)</x:f>
        <x:v>0</x:v>
      </x:c>
      <x:c r="BR140" s="34" t="n">
        <x:f>$B$11*(($A$1070)*$C140/$B$12*$B$7+(1-$A$1070)*$D140/$B$12*$C$7)</x:f>
        <x:v>0</x:v>
      </x:c>
      <x:c r="BS140" s="34" t="n">
        <x:f>$B$11*(($A$1071)*$C140/$B$12*$B$7+(1-$A$1071)*$D140/$B$12*$C$7)</x:f>
        <x:v>0</x:v>
      </x:c>
      <x:c r="BT140" s="34" t="n">
        <x:f>$B$11*(($A$1072)*$C140/$B$12*$B$7+(1-$A$1072)*$D140/$B$12*$C$7)</x:f>
        <x:v>0</x:v>
      </x:c>
      <x:c r="BU140" s="34" t="n">
        <x:f>$B$11*(($A$1073)*$C140/$B$12*$B$7+(1-$A$1073)*$D140/$B$12*$C$7)</x:f>
        <x:v>0</x:v>
      </x:c>
      <x:c r="BV140" s="34" t="n">
        <x:f>$B$11*(($A$1074)*$C140/$B$12*$B$7+(1-$A$1074)*$D140/$B$12*$C$7)</x:f>
        <x:v>0</x:v>
      </x:c>
      <x:c r="BW140" s="34" t="n">
        <x:f>$B$11*(($A$1075)*$C140/$B$12*$B$7+(1-$A$1075)*$D140/$B$12*$C$7)</x:f>
        <x:v>0</x:v>
      </x:c>
      <x:c r="BX140" s="34" t="n">
        <x:f>$B$11*(($A$1076)*$C140/$B$12*$B$7+(1-$A$1076)*$D140/$B$12*$C$7)</x:f>
        <x:v>0</x:v>
      </x:c>
      <x:c r="BY140" s="34" t="n">
        <x:f>$B$11*(($A$1077)*$C140/$B$12*$B$7+(1-$A$1077)*$D140/$B$12*$C$7)</x:f>
        <x:v>0</x:v>
      </x:c>
      <x:c r="BZ140" s="34" t="n">
        <x:f>$B$11*(($A$1078)*$C140/$B$12*$B$7+(1-$A$1078)*$D140/$B$12*$C$7)</x:f>
        <x:v>0</x:v>
      </x:c>
      <x:c r="CA140" s="34" t="n">
        <x:f>$B$11*(($A$1079)*$C140/$B$12*$B$7+(1-$A$1079)*$D140/$B$12*$C$7)</x:f>
        <x:v>0</x:v>
      </x:c>
      <x:c r="CB140" s="34" t="n">
        <x:f>$B$11*(($A$1080)*$C140/$B$12*$B$7+(1-$A$1080)*$D140/$B$12*$C$7)</x:f>
        <x:v>0</x:v>
      </x:c>
      <x:c r="CC140" s="34" t="n">
        <x:f>$B$11*(($A$1081)*$C140/$B$12*$B$7+(1-$A$1081)*$D140/$B$12*$C$7)</x:f>
        <x:v>0</x:v>
      </x:c>
    </x:row>
    <x:row r="141">
      <x:c r="A141" s="34" t="n">
        <x:v>117</x:v>
      </x:c>
      <x:c r="B141" s="39" t="n">
        <x:v>1.4092833828923004</x:v>
      </x:c>
      <x:c r="C141" s="1" t="n">
        <x:f>SUM(AM141:AV141)</x:f>
        <x:v>0</x:v>
      </x:c>
      <x:c r="D141" s="1" t="n">
        <x:f>SUM(AW141:BF141)</x:f>
        <x:v>0</x:v>
      </x:c>
      <x:c r="E141" s="17" t="n">
        <x:f>(1-C141/$B$12)*$B$8-C141/$B$12*$B$7</x:f>
        <x:v>0.05</x:v>
      </x:c>
      <x:c r="F141" s="17" t="n">
        <x:f>(1-D141/$B$12)*$C$8-D141/$B$12*$C$7</x:f>
        <x:v>0.09</x:v>
      </x:c>
      <x:c r="G141" s="32" t="n">
        <x:f>$B$11*($B$10*C141/$B$12*$B$7+(1-$B$10)*D141/$B$12*$C$7)</x:f>
        <x:v>0</x:v>
      </x:c>
      <x:c r="H141" s="17" t="n">
        <x:f>$B$10*E141+(1-$B$10)*F141</x:f>
        <x:v>0.07</x:v>
      </x:c>
      <x:c r="I141" s="34"/>
      <x:c r="J141" s="34"/>
      <x:c r="K141" s="34"/>
      <x:c r="L141" s="34"/>
      <x:c r="M141" s="34"/>
      <x:c r="N141" s="34"/>
      <x:c r="O141" s="34"/>
      <x:c r="P141" s="34"/>
      <x:c r="Q141" s="34"/>
      <x:c r="R141" s="39" t="n">
        <x:v>0.6884922290630121</x:v>
      </x:c>
      <x:c r="S141" s="39" t="n">
        <x:v>0.06090528330660323</x:v>
      </x:c>
      <x:c r="T141" s="39" t="n">
        <x:v>-0.07316090726902584</x:v>
      </x:c>
      <x:c r="U141" s="39" t="n">
        <x:v>-0.029551494806196035</x:v>
      </x:c>
      <x:c r="V141" s="39" t="n">
        <x:v>-0.9570515241493549</x:v>
      </x:c>
      <x:c r="W141" s="39" t="n">
        <x:v>0.4018712848748369</x:v>
      </x:c>
      <x:c r="X141" s="39" t="n">
        <x:v>1.1544531413387553</x:v>
      </x:c>
      <x:c r="Y141" s="39" t="n">
        <x:v>-0.18589561545957098</x:v>
      </x:c>
      <x:c r="Z141" s="39" t="n">
        <x:v>0.4063409776335454</x:v>
      </x:c>
      <x:c r="AA141" s="39" t="n">
        <x:v>-0.9235156758090114</x:v>
      </x:c>
      <x:c r="AB141" s="39" t="n">
        <x:v>-0.6249483198710155</x:v>
      </x:c>
      <x:c r="AC141" s="39" t="n">
        <x:v>0.015704657463989934</x:v>
      </x:c>
      <x:c r="AD141" s="39" t="n">
        <x:v>-0.629038449794973</x:v>
      </x:c>
      <x:c r="AE141" s="39" t="n">
        <x:v>-1.965397201238163</x:v>
      </x:c>
      <x:c r="AF141" s="39" t="n">
        <x:v>1.1903845522113214</x:v>
      </x:c>
      <x:c r="AG141" s="39" t="n">
        <x:v>0.7266687525109509</x:v>
      </x:c>
      <x:c r="AH141" s="39" t="n">
        <x:v>0.16802489577709087</x:v>
      </x:c>
      <x:c r="AI141" s="39" t="n">
        <x:v>1.2843676054376683</x:v>
      </x:c>
      <x:c r="AJ141" s="39" t="n">
        <x:v>1.3148290778824456</x:v>
      </x:c>
      <x:c r="AK141" s="39" t="n">
        <x:v>0.4567820192688351</x:v>
      </x:c>
      <x:c r="AL141" s="34"/>
      <x:c r="AM141" s="34" t="n">
        <x:f>IF(SQRT($B$9)*$B141+SQRT(1-$B$9)*R141&lt;_xlfn.NORM.S.INV($B$6),1,0)</x:f>
        <x:v>0</x:v>
      </x:c>
      <x:c r="AN141" s="34" t="n">
        <x:f>IF(SQRT($B$9)*$B141+SQRT(1-$B$9)*S141&lt;_xlfn.NORM.S.INV($B$6),1,0)</x:f>
        <x:v>0</x:v>
      </x:c>
      <x:c r="AO141" s="34" t="n">
        <x:f>IF(SQRT($B$9)*$B141+SQRT(1-$B$9)*T141&lt;_xlfn.NORM.S.INV($B$6),1,0)</x:f>
        <x:v>0</x:v>
      </x:c>
      <x:c r="AP141" s="34" t="n">
        <x:f>IF(SQRT($B$9)*$B141+SQRT(1-$B$9)*U141&lt;_xlfn.NORM.S.INV($B$6),1,0)</x:f>
        <x:v>0</x:v>
      </x:c>
      <x:c r="AQ141" s="34" t="n">
        <x:f>IF(SQRT($B$9)*$B141+SQRT(1-$B$9)*V141&lt;_xlfn.NORM.S.INV($B$6),1,0)</x:f>
        <x:v>0</x:v>
      </x:c>
      <x:c r="AR141" s="34" t="n">
        <x:f>IF(SQRT($B$9)*$B141+SQRT(1-$B$9)*W141&lt;_xlfn.NORM.S.INV($B$6),1,0)</x:f>
        <x:v>0</x:v>
      </x:c>
      <x:c r="AS141" s="34" t="n">
        <x:f>IF(SQRT($B$9)*$B141+SQRT(1-$B$9)*X141&lt;_xlfn.NORM.S.INV($B$6),1,0)</x:f>
        <x:v>0</x:v>
      </x:c>
      <x:c r="AT141" s="34" t="n">
        <x:f>IF(SQRT($B$9)*$B141+SQRT(1-$B$9)*Y141&lt;_xlfn.NORM.S.INV($B$6),1,0)</x:f>
        <x:v>0</x:v>
      </x:c>
      <x:c r="AU141" s="34" t="n">
        <x:f>IF(SQRT($B$9)*$B141+SQRT(1-$B$9)*Z141&lt;_xlfn.NORM.S.INV($B$6),1,0)</x:f>
        <x:v>0</x:v>
      </x:c>
      <x:c r="AV141" s="34" t="n">
        <x:f>IF(SQRT($B$9)*$B141+SQRT(1-$B$9)*AA141&lt;_xlfn.NORM.S.INV($B$6),1,0)</x:f>
        <x:v>0</x:v>
      </x:c>
      <x:c r="AW141" s="34" t="n">
        <x:f>IF(SQRT($C$9)*$B141+SQRT(1-$C$9)*AB141&lt;_xlfn.NORM.S.INV($C$6),1,0)</x:f>
        <x:v>0</x:v>
      </x:c>
      <x:c r="AX141" s="34" t="n">
        <x:f>IF(SQRT($C$9)*$B141+SQRT(1-$C$9)*AC141&lt;_xlfn.NORM.S.INV($C$6),1,0)</x:f>
        <x:v>0</x:v>
      </x:c>
      <x:c r="AY141" s="34" t="n">
        <x:f>IF(SQRT($C$9)*$B141+SQRT(1-$C$9)*AD141&lt;_xlfn.NORM.S.INV($C$6),1,0)</x:f>
        <x:v>0</x:v>
      </x:c>
      <x:c r="AZ141" s="34" t="n">
        <x:f>IF(SQRT($C$9)*$B141+SQRT(1-$C$9)*AE141&lt;_xlfn.NORM.S.INV($C$6),1,0)</x:f>
        <x:v>0</x:v>
      </x:c>
      <x:c r="BA141" s="34" t="n">
        <x:f>IF(SQRT($C$9)*$B141+SQRT(1-$C$9)*AF141&lt;_xlfn.NORM.S.INV($C$6),1,0)</x:f>
        <x:v>0</x:v>
      </x:c>
      <x:c r="BB141" s="34" t="n">
        <x:f>IF(SQRT($C$9)*$B141+SQRT(1-$C$9)*AG141&lt;_xlfn.NORM.S.INV($C$6),1,0)</x:f>
        <x:v>0</x:v>
      </x:c>
      <x:c r="BC141" s="34" t="n">
        <x:f>IF(SQRT($C$9)*$B141+SQRT(1-$C$9)*AH141&lt;_xlfn.NORM.S.INV($C$6),1,0)</x:f>
        <x:v>0</x:v>
      </x:c>
      <x:c r="BD141" s="34" t="n">
        <x:f>IF(SQRT($C$9)*$B141+SQRT(1-$C$9)*AI141&lt;_xlfn.NORM.S.INV($C$6),1,0)</x:f>
        <x:v>0</x:v>
      </x:c>
      <x:c r="BE141" s="34" t="n">
        <x:f>IF(SQRT($C$9)*$B141+SQRT(1-$C$9)*AJ141&lt;_xlfn.NORM.S.INV($C$6),1,0)</x:f>
        <x:v>0</x:v>
      </x:c>
      <x:c r="BF141" s="34" t="n">
        <x:f>IF(SQRT($C$9)*$B141+SQRT(1-$C$9)*AK141&lt;_xlfn.NORM.S.INV($C$6),1,0)</x:f>
        <x:v>0</x:v>
      </x:c>
      <x:c r="BG141" s="34"/>
      <x:c r="BH141" s="34"/>
      <x:c r="BI141" s="34" t="n">
        <x:f>$B$11*(($A$1061)*$C141/$B$12*$B$7+(1-$A$1061)*$D141/$B$12*$C$7)</x:f>
        <x:v>0</x:v>
      </x:c>
      <x:c r="BJ141" s="34" t="n">
        <x:f>$B$11*(($A$1062)*$C141/$B$12*$B$7+(1-$A$1062)*$D141/$B$12*$C$7)</x:f>
        <x:v>0</x:v>
      </x:c>
      <x:c r="BK141" s="34" t="n">
        <x:f>$B$11*(($A$1063)*$C141/$B$12*$B$7+(1-$A$1063)*$D141/$B$12*$C$7)</x:f>
        <x:v>0</x:v>
      </x:c>
      <x:c r="BL141" s="34" t="n">
        <x:f>$B$11*(($A$1064)*$C141/$B$12*$B$7+(1-$A$1064)*$D141/$B$12*$C$7)</x:f>
        <x:v>0</x:v>
      </x:c>
      <x:c r="BM141" s="34" t="n">
        <x:f>$B$11*(($A$1065)*$C141/$B$12*$B$7+(1-$A$1065)*$D141/$B$12*$C$7)</x:f>
        <x:v>0</x:v>
      </x:c>
      <x:c r="BN141" s="34" t="n">
        <x:f>$B$11*(($A$1066)*$C141/$B$12*$B$7+(1-$A$1066)*$D141/$B$12*$C$7)</x:f>
        <x:v>0</x:v>
      </x:c>
      <x:c r="BO141" s="34" t="n">
        <x:f>$B$11*(($A$1067)*$C141/$B$12*$B$7+(1-$A$1067)*$D141/$B$12*$C$7)</x:f>
        <x:v>0</x:v>
      </x:c>
      <x:c r="BP141" s="34" t="n">
        <x:f>$B$11*(($A$1068)*$C141/$B$12*$B$7+(1-$A$1068)*$D141/$B$12*$C$7)</x:f>
        <x:v>0</x:v>
      </x:c>
      <x:c r="BQ141" s="34" t="n">
        <x:f>$B$11*(($A$1069)*$C141/$B$12*$B$7+(1-$A$1069)*$D141/$B$12*$C$7)</x:f>
        <x:v>0</x:v>
      </x:c>
      <x:c r="BR141" s="34" t="n">
        <x:f>$B$11*(($A$1070)*$C141/$B$12*$B$7+(1-$A$1070)*$D141/$B$12*$C$7)</x:f>
        <x:v>0</x:v>
      </x:c>
      <x:c r="BS141" s="34" t="n">
        <x:f>$B$11*(($A$1071)*$C141/$B$12*$B$7+(1-$A$1071)*$D141/$B$12*$C$7)</x:f>
        <x:v>0</x:v>
      </x:c>
      <x:c r="BT141" s="34" t="n">
        <x:f>$B$11*(($A$1072)*$C141/$B$12*$B$7+(1-$A$1072)*$D141/$B$12*$C$7)</x:f>
        <x:v>0</x:v>
      </x:c>
      <x:c r="BU141" s="34" t="n">
        <x:f>$B$11*(($A$1073)*$C141/$B$12*$B$7+(1-$A$1073)*$D141/$B$12*$C$7)</x:f>
        <x:v>0</x:v>
      </x:c>
      <x:c r="BV141" s="34" t="n">
        <x:f>$B$11*(($A$1074)*$C141/$B$12*$B$7+(1-$A$1074)*$D141/$B$12*$C$7)</x:f>
        <x:v>0</x:v>
      </x:c>
      <x:c r="BW141" s="34" t="n">
        <x:f>$B$11*(($A$1075)*$C141/$B$12*$B$7+(1-$A$1075)*$D141/$B$12*$C$7)</x:f>
        <x:v>0</x:v>
      </x:c>
      <x:c r="BX141" s="34" t="n">
        <x:f>$B$11*(($A$1076)*$C141/$B$12*$B$7+(1-$A$1076)*$D141/$B$12*$C$7)</x:f>
        <x:v>0</x:v>
      </x:c>
      <x:c r="BY141" s="34" t="n">
        <x:f>$B$11*(($A$1077)*$C141/$B$12*$B$7+(1-$A$1077)*$D141/$B$12*$C$7)</x:f>
        <x:v>0</x:v>
      </x:c>
      <x:c r="BZ141" s="34" t="n">
        <x:f>$B$11*(($A$1078)*$C141/$B$12*$B$7+(1-$A$1078)*$D141/$B$12*$C$7)</x:f>
        <x:v>0</x:v>
      </x:c>
      <x:c r="CA141" s="34" t="n">
        <x:f>$B$11*(($A$1079)*$C141/$B$12*$B$7+(1-$A$1079)*$D141/$B$12*$C$7)</x:f>
        <x:v>0</x:v>
      </x:c>
      <x:c r="CB141" s="34" t="n">
        <x:f>$B$11*(($A$1080)*$C141/$B$12*$B$7+(1-$A$1080)*$D141/$B$12*$C$7)</x:f>
        <x:v>0</x:v>
      </x:c>
      <x:c r="CC141" s="34" t="n">
        <x:f>$B$11*(($A$1081)*$C141/$B$12*$B$7+(1-$A$1081)*$D141/$B$12*$C$7)</x:f>
        <x:v>0</x:v>
      </x:c>
    </x:row>
    <x:row r="142">
      <x:c r="A142" s="34" t="n">
        <x:v>118</x:v>
      </x:c>
      <x:c r="B142" s="39" t="n">
        <x:v>0.01659383137712186</x:v>
      </x:c>
      <x:c r="C142" s="1" t="n">
        <x:f>SUM(AM142:AV142)</x:f>
        <x:v>0</x:v>
      </x:c>
      <x:c r="D142" s="1" t="n">
        <x:f>SUM(AW142:BF142)</x:f>
        <x:v>0</x:v>
      </x:c>
      <x:c r="E142" s="17" t="n">
        <x:f>(1-C142/$B$12)*$B$8-C142/$B$12*$B$7</x:f>
        <x:v>0.05</x:v>
      </x:c>
      <x:c r="F142" s="17" t="n">
        <x:f>(1-D142/$B$12)*$C$8-D142/$B$12*$C$7</x:f>
        <x:v>0.09</x:v>
      </x:c>
      <x:c r="G142" s="32" t="n">
        <x:f>$B$11*($B$10*C142/$B$12*$B$7+(1-$B$10)*D142/$B$12*$C$7)</x:f>
        <x:v>0</x:v>
      </x:c>
      <x:c r="H142" s="17" t="n">
        <x:f>$B$10*E142+(1-$B$10)*F142</x:f>
        <x:v>0.07</x:v>
      </x:c>
      <x:c r="I142" s="34"/>
      <x:c r="J142" s="34"/>
      <x:c r="K142" s="34"/>
      <x:c r="L142" s="34"/>
      <x:c r="M142" s="34"/>
      <x:c r="N142" s="34"/>
      <x:c r="O142" s="34"/>
      <x:c r="P142" s="34"/>
      <x:c r="Q142" s="34"/>
      <x:c r="R142" s="39" t="n">
        <x:v>-0.19759217485946445</x:v>
      </x:c>
      <x:c r="S142" s="39" t="n">
        <x:v>0.14862438298183714</x:v>
      </x:c>
      <x:c r="T142" s="39" t="n">
        <x:v>1.5839067643683618</x:v>
      </x:c>
      <x:c r="U142" s="39" t="n">
        <x:v>-0.5669543925701389</x:v>
      </x:c>
      <x:c r="V142" s="39" t="n">
        <x:v>1.2500817580560868</x:v>
      </x:c>
      <x:c r="W142" s="39" t="n">
        <x:v>0.5870755625798179</x:v>
      </x:c>
      <x:c r="X142" s="39" t="n">
        <x:v>0.4091115608557865</x:v>
      </x:c>
      <x:c r="Y142" s="39" t="n">
        <x:v>0.8882670505428877</x:v>
      </x:c>
      <x:c r="Z142" s="39" t="n">
        <x:v>-0.949527082404539</x:v>
      </x:c>
      <x:c r="AA142" s="39" t="n">
        <x:v>1.730143981612331</x:v>
      </x:c>
      <x:c r="AB142" s="39" t="n">
        <x:v>0.8271025740763751</x:v>
      </x:c>
      <x:c r="AC142" s="39" t="n">
        <x:v>0.015082997296723603</x:v>
      </x:c>
      <x:c r="AD142" s="39" t="n">
        <x:v>-0.8853762132807533</x:v>
      </x:c>
      <x:c r="AE142" s="39" t="n">
        <x:v>-0.057728187564091864</x:v>
      </x:c>
      <x:c r="AF142" s="39" t="n">
        <x:v>-0.5418307627035687</x:v>
      </x:c>
      <x:c r="AG142" s="39" t="n">
        <x:v>0.45247501742229856</x:v>
      </x:c>
      <x:c r="AH142" s="39" t="n">
        <x:v>-0.87978028374509</x:v>
      </x:c>
      <x:c r="AI142" s="39" t="n">
        <x:v>-0.5171357371092825</x:v>
      </x:c>
      <x:c r="AJ142" s="39" t="n">
        <x:v>0.9374191207682071</x:v>
      </x:c>
      <x:c r="AK142" s="39" t="n">
        <x:v>0.5339536718162882</x:v>
      </x:c>
      <x:c r="AL142" s="34"/>
      <x:c r="AM142" s="34" t="n">
        <x:f>IF(SQRT($B$9)*$B142+SQRT(1-$B$9)*R142&lt;_xlfn.NORM.S.INV($B$6),1,0)</x:f>
        <x:v>0</x:v>
      </x:c>
      <x:c r="AN142" s="34" t="n">
        <x:f>IF(SQRT($B$9)*$B142+SQRT(1-$B$9)*S142&lt;_xlfn.NORM.S.INV($B$6),1,0)</x:f>
        <x:v>0</x:v>
      </x:c>
      <x:c r="AO142" s="34" t="n">
        <x:f>IF(SQRT($B$9)*$B142+SQRT(1-$B$9)*T142&lt;_xlfn.NORM.S.INV($B$6),1,0)</x:f>
        <x:v>0</x:v>
      </x:c>
      <x:c r="AP142" s="34" t="n">
        <x:f>IF(SQRT($B$9)*$B142+SQRT(1-$B$9)*U142&lt;_xlfn.NORM.S.INV($B$6),1,0)</x:f>
        <x:v>0</x:v>
      </x:c>
      <x:c r="AQ142" s="34" t="n">
        <x:f>IF(SQRT($B$9)*$B142+SQRT(1-$B$9)*V142&lt;_xlfn.NORM.S.INV($B$6),1,0)</x:f>
        <x:v>0</x:v>
      </x:c>
      <x:c r="AR142" s="34" t="n">
        <x:f>IF(SQRT($B$9)*$B142+SQRT(1-$B$9)*W142&lt;_xlfn.NORM.S.INV($B$6),1,0)</x:f>
        <x:v>0</x:v>
      </x:c>
      <x:c r="AS142" s="34" t="n">
        <x:f>IF(SQRT($B$9)*$B142+SQRT(1-$B$9)*X142&lt;_xlfn.NORM.S.INV($B$6),1,0)</x:f>
        <x:v>0</x:v>
      </x:c>
      <x:c r="AT142" s="34" t="n">
        <x:f>IF(SQRT($B$9)*$B142+SQRT(1-$B$9)*Y142&lt;_xlfn.NORM.S.INV($B$6),1,0)</x:f>
        <x:v>0</x:v>
      </x:c>
      <x:c r="AU142" s="34" t="n">
        <x:f>IF(SQRT($B$9)*$B142+SQRT(1-$B$9)*Z142&lt;_xlfn.NORM.S.INV($B$6),1,0)</x:f>
        <x:v>0</x:v>
      </x:c>
      <x:c r="AV142" s="34" t="n">
        <x:f>IF(SQRT($B$9)*$B142+SQRT(1-$B$9)*AA142&lt;_xlfn.NORM.S.INV($B$6),1,0)</x:f>
        <x:v>0</x:v>
      </x:c>
      <x:c r="AW142" s="34" t="n">
        <x:f>IF(SQRT($C$9)*$B142+SQRT(1-$C$9)*AB142&lt;_xlfn.NORM.S.INV($C$6),1,0)</x:f>
        <x:v>0</x:v>
      </x:c>
      <x:c r="AX142" s="34" t="n">
        <x:f>IF(SQRT($C$9)*$B142+SQRT(1-$C$9)*AC142&lt;_xlfn.NORM.S.INV($C$6),1,0)</x:f>
        <x:v>0</x:v>
      </x:c>
      <x:c r="AY142" s="34" t="n">
        <x:f>IF(SQRT($C$9)*$B142+SQRT(1-$C$9)*AD142&lt;_xlfn.NORM.S.INV($C$6),1,0)</x:f>
        <x:v>0</x:v>
      </x:c>
      <x:c r="AZ142" s="34" t="n">
        <x:f>IF(SQRT($C$9)*$B142+SQRT(1-$C$9)*AE142&lt;_xlfn.NORM.S.INV($C$6),1,0)</x:f>
        <x:v>0</x:v>
      </x:c>
      <x:c r="BA142" s="34" t="n">
        <x:f>IF(SQRT($C$9)*$B142+SQRT(1-$C$9)*AF142&lt;_xlfn.NORM.S.INV($C$6),1,0)</x:f>
        <x:v>0</x:v>
      </x:c>
      <x:c r="BB142" s="34" t="n">
        <x:f>IF(SQRT($C$9)*$B142+SQRT(1-$C$9)*AG142&lt;_xlfn.NORM.S.INV($C$6),1,0)</x:f>
        <x:v>0</x:v>
      </x:c>
      <x:c r="BC142" s="34" t="n">
        <x:f>IF(SQRT($C$9)*$B142+SQRT(1-$C$9)*AH142&lt;_xlfn.NORM.S.INV($C$6),1,0)</x:f>
        <x:v>0</x:v>
      </x:c>
      <x:c r="BD142" s="34" t="n">
        <x:f>IF(SQRT($C$9)*$B142+SQRT(1-$C$9)*AI142&lt;_xlfn.NORM.S.INV($C$6),1,0)</x:f>
        <x:v>0</x:v>
      </x:c>
      <x:c r="BE142" s="34" t="n">
        <x:f>IF(SQRT($C$9)*$B142+SQRT(1-$C$9)*AJ142&lt;_xlfn.NORM.S.INV($C$6),1,0)</x:f>
        <x:v>0</x:v>
      </x:c>
      <x:c r="BF142" s="34" t="n">
        <x:f>IF(SQRT($C$9)*$B142+SQRT(1-$C$9)*AK142&lt;_xlfn.NORM.S.INV($C$6),1,0)</x:f>
        <x:v>0</x:v>
      </x:c>
      <x:c r="BG142" s="34"/>
      <x:c r="BH142" s="34"/>
      <x:c r="BI142" s="34" t="n">
        <x:f>$B$11*(($A$1061)*$C142/$B$12*$B$7+(1-$A$1061)*$D142/$B$12*$C$7)</x:f>
        <x:v>0</x:v>
      </x:c>
      <x:c r="BJ142" s="34" t="n">
        <x:f>$B$11*(($A$1062)*$C142/$B$12*$B$7+(1-$A$1062)*$D142/$B$12*$C$7)</x:f>
        <x:v>0</x:v>
      </x:c>
      <x:c r="BK142" s="34" t="n">
        <x:f>$B$11*(($A$1063)*$C142/$B$12*$B$7+(1-$A$1063)*$D142/$B$12*$C$7)</x:f>
        <x:v>0</x:v>
      </x:c>
      <x:c r="BL142" s="34" t="n">
        <x:f>$B$11*(($A$1064)*$C142/$B$12*$B$7+(1-$A$1064)*$D142/$B$12*$C$7)</x:f>
        <x:v>0</x:v>
      </x:c>
      <x:c r="BM142" s="34" t="n">
        <x:f>$B$11*(($A$1065)*$C142/$B$12*$B$7+(1-$A$1065)*$D142/$B$12*$C$7)</x:f>
        <x:v>0</x:v>
      </x:c>
      <x:c r="BN142" s="34" t="n">
        <x:f>$B$11*(($A$1066)*$C142/$B$12*$B$7+(1-$A$1066)*$D142/$B$12*$C$7)</x:f>
        <x:v>0</x:v>
      </x:c>
      <x:c r="BO142" s="34" t="n">
        <x:f>$B$11*(($A$1067)*$C142/$B$12*$B$7+(1-$A$1067)*$D142/$B$12*$C$7)</x:f>
        <x:v>0</x:v>
      </x:c>
      <x:c r="BP142" s="34" t="n">
        <x:f>$B$11*(($A$1068)*$C142/$B$12*$B$7+(1-$A$1068)*$D142/$B$12*$C$7)</x:f>
        <x:v>0</x:v>
      </x:c>
      <x:c r="BQ142" s="34" t="n">
        <x:f>$B$11*(($A$1069)*$C142/$B$12*$B$7+(1-$A$1069)*$D142/$B$12*$C$7)</x:f>
        <x:v>0</x:v>
      </x:c>
      <x:c r="BR142" s="34" t="n">
        <x:f>$B$11*(($A$1070)*$C142/$B$12*$B$7+(1-$A$1070)*$D142/$B$12*$C$7)</x:f>
        <x:v>0</x:v>
      </x:c>
      <x:c r="BS142" s="34" t="n">
        <x:f>$B$11*(($A$1071)*$C142/$B$12*$B$7+(1-$A$1071)*$D142/$B$12*$C$7)</x:f>
        <x:v>0</x:v>
      </x:c>
      <x:c r="BT142" s="34" t="n">
        <x:f>$B$11*(($A$1072)*$C142/$B$12*$B$7+(1-$A$1072)*$D142/$B$12*$C$7)</x:f>
        <x:v>0</x:v>
      </x:c>
      <x:c r="BU142" s="34" t="n">
        <x:f>$B$11*(($A$1073)*$C142/$B$12*$B$7+(1-$A$1073)*$D142/$B$12*$C$7)</x:f>
        <x:v>0</x:v>
      </x:c>
      <x:c r="BV142" s="34" t="n">
        <x:f>$B$11*(($A$1074)*$C142/$B$12*$B$7+(1-$A$1074)*$D142/$B$12*$C$7)</x:f>
        <x:v>0</x:v>
      </x:c>
      <x:c r="BW142" s="34" t="n">
        <x:f>$B$11*(($A$1075)*$C142/$B$12*$B$7+(1-$A$1075)*$D142/$B$12*$C$7)</x:f>
        <x:v>0</x:v>
      </x:c>
      <x:c r="BX142" s="34" t="n">
        <x:f>$B$11*(($A$1076)*$C142/$B$12*$B$7+(1-$A$1076)*$D142/$B$12*$C$7)</x:f>
        <x:v>0</x:v>
      </x:c>
      <x:c r="BY142" s="34" t="n">
        <x:f>$B$11*(($A$1077)*$C142/$B$12*$B$7+(1-$A$1077)*$D142/$B$12*$C$7)</x:f>
        <x:v>0</x:v>
      </x:c>
      <x:c r="BZ142" s="34" t="n">
        <x:f>$B$11*(($A$1078)*$C142/$B$12*$B$7+(1-$A$1078)*$D142/$B$12*$C$7)</x:f>
        <x:v>0</x:v>
      </x:c>
      <x:c r="CA142" s="34" t="n">
        <x:f>$B$11*(($A$1079)*$C142/$B$12*$B$7+(1-$A$1079)*$D142/$B$12*$C$7)</x:f>
        <x:v>0</x:v>
      </x:c>
      <x:c r="CB142" s="34" t="n">
        <x:f>$B$11*(($A$1080)*$C142/$B$12*$B$7+(1-$A$1080)*$D142/$B$12*$C$7)</x:f>
        <x:v>0</x:v>
      </x:c>
      <x:c r="CC142" s="34" t="n">
        <x:f>$B$11*(($A$1081)*$C142/$B$12*$B$7+(1-$A$1081)*$D142/$B$12*$C$7)</x:f>
        <x:v>0</x:v>
      </x:c>
    </x:row>
    <x:row r="143">
      <x:c r="A143" s="34" t="n">
        <x:v>119</x:v>
      </x:c>
      <x:c r="B143" s="39" t="n">
        <x:v>-0.07204024751653637</x:v>
      </x:c>
      <x:c r="C143" s="1" t="n">
        <x:f>SUM(AM143:AV143)</x:f>
        <x:v>0</x:v>
      </x:c>
      <x:c r="D143" s="1" t="n">
        <x:f>SUM(AW143:BF143)</x:f>
        <x:v>0</x:v>
      </x:c>
      <x:c r="E143" s="17" t="n">
        <x:f>(1-C143/$B$12)*$B$8-C143/$B$12*$B$7</x:f>
        <x:v>0.05</x:v>
      </x:c>
      <x:c r="F143" s="17" t="n">
        <x:f>(1-D143/$B$12)*$C$8-D143/$B$12*$C$7</x:f>
        <x:v>0.09</x:v>
      </x:c>
      <x:c r="G143" s="32" t="n">
        <x:f>$B$11*($B$10*C143/$B$12*$B$7+(1-$B$10)*D143/$B$12*$C$7)</x:f>
        <x:v>0</x:v>
      </x:c>
      <x:c r="H143" s="17" t="n">
        <x:f>$B$10*E143+(1-$B$10)*F143</x:f>
        <x:v>0.07</x:v>
      </x:c>
      <x:c r="I143" s="34"/>
      <x:c r="J143" s="34"/>
      <x:c r="K143" s="34"/>
      <x:c r="L143" s="34"/>
      <x:c r="M143" s="34"/>
      <x:c r="N143" s="34"/>
      <x:c r="O143" s="34"/>
      <x:c r="P143" s="34"/>
      <x:c r="Q143" s="34"/>
      <x:c r="R143" s="39" t="n">
        <x:v>0.3094125225066455</x:v>
      </x:c>
      <x:c r="S143" s="39" t="n">
        <x:v>0.9566074040267469</x:v>
      </x:c>
      <x:c r="T143" s="39" t="n">
        <x:v>-0.3490676334809066</x:v>
      </x:c>
      <x:c r="U143" s="39" t="n">
        <x:v>-0.015940039443615533</x:v>
      </x:c>
      <x:c r="V143" s="39" t="n">
        <x:v>0.0036691578742331244</x:v>
      </x:c>
      <x:c r="W143" s="39" t="n">
        <x:v>0.6219075544266703</x:v>
      </x:c>
      <x:c r="X143" s="39" t="n">
        <x:v>1.8099729081040443</x:v>
      </x:c>
      <x:c r="Y143" s="39" t="n">
        <x:v>1.7410668321411542</x:v>
      </x:c>
      <x:c r="Z143" s="39" t="n">
        <x:v>0.04786669104989762</x:v>
      </x:c>
      <x:c r="AA143" s="39" t="n">
        <x:v>-0.04745983298971058</x:v>
      </x:c>
      <x:c r="AB143" s="39" t="n">
        <x:v>0.03544014484475104</x:v>
      </x:c>
      <x:c r="AC143" s="39" t="n">
        <x:v>-1.0229937743975457</x:v>
      </x:c>
      <x:c r="AD143" s="39" t="n">
        <x:v>0.17021941617127687</x:v>
      </x:c>
      <x:c r="AE143" s="39" t="n">
        <x:v>1.690868727071151</x:v>
      </x:c>
      <x:c r="AF143" s="39" t="n">
        <x:v>0.5884696970039558</x:v>
      </x:c>
      <x:c r="AG143" s="39" t="n">
        <x:v>-0.04559849521543837</x:v>
      </x:c>
      <x:c r="AH143" s="39" t="n">
        <x:v>1.15501544760381</x:v>
      </x:c>
      <x:c r="AI143" s="39" t="n">
        <x:v>0.5359189913757114</x:v>
      </x:c>
      <x:c r="AJ143" s="39" t="n">
        <x:v>1.2231087402548138</x:v>
      </x:c>
      <x:c r="AK143" s="39" t="n">
        <x:v>-0.5214507947635286</x:v>
      </x:c>
      <x:c r="AL143" s="34"/>
      <x:c r="AM143" s="34" t="n">
        <x:f>IF(SQRT($B$9)*$B143+SQRT(1-$B$9)*R143&lt;_xlfn.NORM.S.INV($B$6),1,0)</x:f>
        <x:v>0</x:v>
      </x:c>
      <x:c r="AN143" s="34" t="n">
        <x:f>IF(SQRT($B$9)*$B143+SQRT(1-$B$9)*S143&lt;_xlfn.NORM.S.INV($B$6),1,0)</x:f>
        <x:v>0</x:v>
      </x:c>
      <x:c r="AO143" s="34" t="n">
        <x:f>IF(SQRT($B$9)*$B143+SQRT(1-$B$9)*T143&lt;_xlfn.NORM.S.INV($B$6),1,0)</x:f>
        <x:v>0</x:v>
      </x:c>
      <x:c r="AP143" s="34" t="n">
        <x:f>IF(SQRT($B$9)*$B143+SQRT(1-$B$9)*U143&lt;_xlfn.NORM.S.INV($B$6),1,0)</x:f>
        <x:v>0</x:v>
      </x:c>
      <x:c r="AQ143" s="34" t="n">
        <x:f>IF(SQRT($B$9)*$B143+SQRT(1-$B$9)*V143&lt;_xlfn.NORM.S.INV($B$6),1,0)</x:f>
        <x:v>0</x:v>
      </x:c>
      <x:c r="AR143" s="34" t="n">
        <x:f>IF(SQRT($B$9)*$B143+SQRT(1-$B$9)*W143&lt;_xlfn.NORM.S.INV($B$6),1,0)</x:f>
        <x:v>0</x:v>
      </x:c>
      <x:c r="AS143" s="34" t="n">
        <x:f>IF(SQRT($B$9)*$B143+SQRT(1-$B$9)*X143&lt;_xlfn.NORM.S.INV($B$6),1,0)</x:f>
        <x:v>0</x:v>
      </x:c>
      <x:c r="AT143" s="34" t="n">
        <x:f>IF(SQRT($B$9)*$B143+SQRT(1-$B$9)*Y143&lt;_xlfn.NORM.S.INV($B$6),1,0)</x:f>
        <x:v>0</x:v>
      </x:c>
      <x:c r="AU143" s="34" t="n">
        <x:f>IF(SQRT($B$9)*$B143+SQRT(1-$B$9)*Z143&lt;_xlfn.NORM.S.INV($B$6),1,0)</x:f>
        <x:v>0</x:v>
      </x:c>
      <x:c r="AV143" s="34" t="n">
        <x:f>IF(SQRT($B$9)*$B143+SQRT(1-$B$9)*AA143&lt;_xlfn.NORM.S.INV($B$6),1,0)</x:f>
        <x:v>0</x:v>
      </x:c>
      <x:c r="AW143" s="34" t="n">
        <x:f>IF(SQRT($C$9)*$B143+SQRT(1-$C$9)*AB143&lt;_xlfn.NORM.S.INV($C$6),1,0)</x:f>
        <x:v>0</x:v>
      </x:c>
      <x:c r="AX143" s="34" t="n">
        <x:f>IF(SQRT($C$9)*$B143+SQRT(1-$C$9)*AC143&lt;_xlfn.NORM.S.INV($C$6),1,0)</x:f>
        <x:v>0</x:v>
      </x:c>
      <x:c r="AY143" s="34" t="n">
        <x:f>IF(SQRT($C$9)*$B143+SQRT(1-$C$9)*AD143&lt;_xlfn.NORM.S.INV($C$6),1,0)</x:f>
        <x:v>0</x:v>
      </x:c>
      <x:c r="AZ143" s="34" t="n">
        <x:f>IF(SQRT($C$9)*$B143+SQRT(1-$C$9)*AE143&lt;_xlfn.NORM.S.INV($C$6),1,0)</x:f>
        <x:v>0</x:v>
      </x:c>
      <x:c r="BA143" s="34" t="n">
        <x:f>IF(SQRT($C$9)*$B143+SQRT(1-$C$9)*AF143&lt;_xlfn.NORM.S.INV($C$6),1,0)</x:f>
        <x:v>0</x:v>
      </x:c>
      <x:c r="BB143" s="34" t="n">
        <x:f>IF(SQRT($C$9)*$B143+SQRT(1-$C$9)*AG143&lt;_xlfn.NORM.S.INV($C$6),1,0)</x:f>
        <x:v>0</x:v>
      </x:c>
      <x:c r="BC143" s="34" t="n">
        <x:f>IF(SQRT($C$9)*$B143+SQRT(1-$C$9)*AH143&lt;_xlfn.NORM.S.INV($C$6),1,0)</x:f>
        <x:v>0</x:v>
      </x:c>
      <x:c r="BD143" s="34" t="n">
        <x:f>IF(SQRT($C$9)*$B143+SQRT(1-$C$9)*AI143&lt;_xlfn.NORM.S.INV($C$6),1,0)</x:f>
        <x:v>0</x:v>
      </x:c>
      <x:c r="BE143" s="34" t="n">
        <x:f>IF(SQRT($C$9)*$B143+SQRT(1-$C$9)*AJ143&lt;_xlfn.NORM.S.INV($C$6),1,0)</x:f>
        <x:v>0</x:v>
      </x:c>
      <x:c r="BF143" s="34" t="n">
        <x:f>IF(SQRT($C$9)*$B143+SQRT(1-$C$9)*AK143&lt;_xlfn.NORM.S.INV($C$6),1,0)</x:f>
        <x:v>0</x:v>
      </x:c>
      <x:c r="BG143" s="34"/>
      <x:c r="BH143" s="34"/>
      <x:c r="BI143" s="34" t="n">
        <x:f>$B$11*(($A$1061)*$C143/$B$12*$B$7+(1-$A$1061)*$D143/$B$12*$C$7)</x:f>
        <x:v>0</x:v>
      </x:c>
      <x:c r="BJ143" s="34" t="n">
        <x:f>$B$11*(($A$1062)*$C143/$B$12*$B$7+(1-$A$1062)*$D143/$B$12*$C$7)</x:f>
        <x:v>0</x:v>
      </x:c>
      <x:c r="BK143" s="34" t="n">
        <x:f>$B$11*(($A$1063)*$C143/$B$12*$B$7+(1-$A$1063)*$D143/$B$12*$C$7)</x:f>
        <x:v>0</x:v>
      </x:c>
      <x:c r="BL143" s="34" t="n">
        <x:f>$B$11*(($A$1064)*$C143/$B$12*$B$7+(1-$A$1064)*$D143/$B$12*$C$7)</x:f>
        <x:v>0</x:v>
      </x:c>
      <x:c r="BM143" s="34" t="n">
        <x:f>$B$11*(($A$1065)*$C143/$B$12*$B$7+(1-$A$1065)*$D143/$B$12*$C$7)</x:f>
        <x:v>0</x:v>
      </x:c>
      <x:c r="BN143" s="34" t="n">
        <x:f>$B$11*(($A$1066)*$C143/$B$12*$B$7+(1-$A$1066)*$D143/$B$12*$C$7)</x:f>
        <x:v>0</x:v>
      </x:c>
      <x:c r="BO143" s="34" t="n">
        <x:f>$B$11*(($A$1067)*$C143/$B$12*$B$7+(1-$A$1067)*$D143/$B$12*$C$7)</x:f>
        <x:v>0</x:v>
      </x:c>
      <x:c r="BP143" s="34" t="n">
        <x:f>$B$11*(($A$1068)*$C143/$B$12*$B$7+(1-$A$1068)*$D143/$B$12*$C$7)</x:f>
        <x:v>0</x:v>
      </x:c>
      <x:c r="BQ143" s="34" t="n">
        <x:f>$B$11*(($A$1069)*$C143/$B$12*$B$7+(1-$A$1069)*$D143/$B$12*$C$7)</x:f>
        <x:v>0</x:v>
      </x:c>
      <x:c r="BR143" s="34" t="n">
        <x:f>$B$11*(($A$1070)*$C143/$B$12*$B$7+(1-$A$1070)*$D143/$B$12*$C$7)</x:f>
        <x:v>0</x:v>
      </x:c>
      <x:c r="BS143" s="34" t="n">
        <x:f>$B$11*(($A$1071)*$C143/$B$12*$B$7+(1-$A$1071)*$D143/$B$12*$C$7)</x:f>
        <x:v>0</x:v>
      </x:c>
      <x:c r="BT143" s="34" t="n">
        <x:f>$B$11*(($A$1072)*$C143/$B$12*$B$7+(1-$A$1072)*$D143/$B$12*$C$7)</x:f>
        <x:v>0</x:v>
      </x:c>
      <x:c r="BU143" s="34" t="n">
        <x:f>$B$11*(($A$1073)*$C143/$B$12*$B$7+(1-$A$1073)*$D143/$B$12*$C$7)</x:f>
        <x:v>0</x:v>
      </x:c>
      <x:c r="BV143" s="34" t="n">
        <x:f>$B$11*(($A$1074)*$C143/$B$12*$B$7+(1-$A$1074)*$D143/$B$12*$C$7)</x:f>
        <x:v>0</x:v>
      </x:c>
      <x:c r="BW143" s="34" t="n">
        <x:f>$B$11*(($A$1075)*$C143/$B$12*$B$7+(1-$A$1075)*$D143/$B$12*$C$7)</x:f>
        <x:v>0</x:v>
      </x:c>
      <x:c r="BX143" s="34" t="n">
        <x:f>$B$11*(($A$1076)*$C143/$B$12*$B$7+(1-$A$1076)*$D143/$B$12*$C$7)</x:f>
        <x:v>0</x:v>
      </x:c>
      <x:c r="BY143" s="34" t="n">
        <x:f>$B$11*(($A$1077)*$C143/$B$12*$B$7+(1-$A$1077)*$D143/$B$12*$C$7)</x:f>
        <x:v>0</x:v>
      </x:c>
      <x:c r="BZ143" s="34" t="n">
        <x:f>$B$11*(($A$1078)*$C143/$B$12*$B$7+(1-$A$1078)*$D143/$B$12*$C$7)</x:f>
        <x:v>0</x:v>
      </x:c>
      <x:c r="CA143" s="34" t="n">
        <x:f>$B$11*(($A$1079)*$C143/$B$12*$B$7+(1-$A$1079)*$D143/$B$12*$C$7)</x:f>
        <x:v>0</x:v>
      </x:c>
      <x:c r="CB143" s="34" t="n">
        <x:f>$B$11*(($A$1080)*$C143/$B$12*$B$7+(1-$A$1080)*$D143/$B$12*$C$7)</x:f>
        <x:v>0</x:v>
      </x:c>
      <x:c r="CC143" s="34" t="n">
        <x:f>$B$11*(($A$1081)*$C143/$B$12*$B$7+(1-$A$1081)*$D143/$B$12*$C$7)</x:f>
        <x:v>0</x:v>
      </x:c>
    </x:row>
    <x:row r="144">
      <x:c r="A144" s="34" t="n">
        <x:v>120</x:v>
      </x:c>
      <x:c r="B144" s="39" t="n">
        <x:v>0.2852302811614941</x:v>
      </x:c>
      <x:c r="C144" s="1" t="n">
        <x:f>SUM(AM144:AV144)</x:f>
        <x:v>0</x:v>
      </x:c>
      <x:c r="D144" s="1" t="n">
        <x:f>SUM(AW144:BF144)</x:f>
        <x:v>0</x:v>
      </x:c>
      <x:c r="E144" s="17" t="n">
        <x:f>(1-C144/$B$12)*$B$8-C144/$B$12*$B$7</x:f>
        <x:v>0.05</x:v>
      </x:c>
      <x:c r="F144" s="17" t="n">
        <x:f>(1-D144/$B$12)*$C$8-D144/$B$12*$C$7</x:f>
        <x:v>0.09</x:v>
      </x:c>
      <x:c r="G144" s="32" t="n">
        <x:f>$B$11*($B$10*C144/$B$12*$B$7+(1-$B$10)*D144/$B$12*$C$7)</x:f>
        <x:v>0</x:v>
      </x:c>
      <x:c r="H144" s="17" t="n">
        <x:f>$B$10*E144+(1-$B$10)*F144</x:f>
        <x:v>0.07</x:v>
      </x:c>
      <x:c r="I144" s="34"/>
      <x:c r="J144" s="34"/>
      <x:c r="K144" s="34"/>
      <x:c r="L144" s="34"/>
      <x:c r="M144" s="34"/>
      <x:c r="N144" s="34"/>
      <x:c r="O144" s="34"/>
      <x:c r="P144" s="34"/>
      <x:c r="Q144" s="34"/>
      <x:c r="R144" s="39" t="n">
        <x:v>-0.1124120803367752</x:v>
      </x:c>
      <x:c r="S144" s="39" t="n">
        <x:v>0.20033662634637872</x:v>
      </x:c>
      <x:c r="T144" s="39" t="n">
        <x:v>1.5268042680238845</x:v>
      </x:c>
      <x:c r="U144" s="39" t="n">
        <x:v>0.4503756992626276</x:v>
      </x:c>
      <x:c r="V144" s="39" t="n">
        <x:v>1.952304810890179</x:v>
      </x:c>
      <x:c r="W144" s="39" t="n">
        <x:v>0.25446936290357997</x:v>
      </x:c>
      <x:c r="X144" s="39" t="n">
        <x:v>0.9315568433790627</x:v>
      </x:c>
      <x:c r="Y144" s="39" t="n">
        <x:v>-0.4947214183279577</x:v>
      </x:c>
      <x:c r="Z144" s="39" t="n">
        <x:v>-0.3026691259676335</x:v>
      </x:c>
      <x:c r="AA144" s="39" t="n">
        <x:v>0.7186234683436611</x:v>
      </x:c>
      <x:c r="AB144" s="39" t="n">
        <x:v>-1.0155483120977824</x:v>
      </x:c>
      <x:c r="AC144" s="39" t="n">
        <x:v>-0.7200946970016981</x:v>
      </x:c>
      <x:c r="AD144" s="39" t="n">
        <x:v>1.046057542963407</x:v>
      </x:c>
      <x:c r="AE144" s="39" t="n">
        <x:v>1.0576344854135735</x:v>
      </x:c>
      <x:c r="AF144" s="39" t="n">
        <x:v>-0.5943792416232833</x:v>
      </x:c>
      <x:c r="AG144" s="39" t="n">
        <x:v>0.8585345101896716</x:v>
      </x:c>
      <x:c r="AH144" s="39" t="n">
        <x:v>0.9890636250316026</x:v>
      </x:c>
      <x:c r="AI144" s="39" t="n">
        <x:v>2.3470234146092253</x:v>
      </x:c>
      <x:c r="AJ144" s="39" t="n">
        <x:v>1.269236681710864</x:v>
      </x:c>
      <x:c r="AK144" s="39" t="n">
        <x:v>-1.3023892389555989</x:v>
      </x:c>
      <x:c r="AL144" s="34"/>
      <x:c r="AM144" s="34" t="n">
        <x:f>IF(SQRT($B$9)*$B144+SQRT(1-$B$9)*R144&lt;_xlfn.NORM.S.INV($B$6),1,0)</x:f>
        <x:v>0</x:v>
      </x:c>
      <x:c r="AN144" s="34" t="n">
        <x:f>IF(SQRT($B$9)*$B144+SQRT(1-$B$9)*S144&lt;_xlfn.NORM.S.INV($B$6),1,0)</x:f>
        <x:v>0</x:v>
      </x:c>
      <x:c r="AO144" s="34" t="n">
        <x:f>IF(SQRT($B$9)*$B144+SQRT(1-$B$9)*T144&lt;_xlfn.NORM.S.INV($B$6),1,0)</x:f>
        <x:v>0</x:v>
      </x:c>
      <x:c r="AP144" s="34" t="n">
        <x:f>IF(SQRT($B$9)*$B144+SQRT(1-$B$9)*U144&lt;_xlfn.NORM.S.INV($B$6),1,0)</x:f>
        <x:v>0</x:v>
      </x:c>
      <x:c r="AQ144" s="34" t="n">
        <x:f>IF(SQRT($B$9)*$B144+SQRT(1-$B$9)*V144&lt;_xlfn.NORM.S.INV($B$6),1,0)</x:f>
        <x:v>0</x:v>
      </x:c>
      <x:c r="AR144" s="34" t="n">
        <x:f>IF(SQRT($B$9)*$B144+SQRT(1-$B$9)*W144&lt;_xlfn.NORM.S.INV($B$6),1,0)</x:f>
        <x:v>0</x:v>
      </x:c>
      <x:c r="AS144" s="34" t="n">
        <x:f>IF(SQRT($B$9)*$B144+SQRT(1-$B$9)*X144&lt;_xlfn.NORM.S.INV($B$6),1,0)</x:f>
        <x:v>0</x:v>
      </x:c>
      <x:c r="AT144" s="34" t="n">
        <x:f>IF(SQRT($B$9)*$B144+SQRT(1-$B$9)*Y144&lt;_xlfn.NORM.S.INV($B$6),1,0)</x:f>
        <x:v>0</x:v>
      </x:c>
      <x:c r="AU144" s="34" t="n">
        <x:f>IF(SQRT($B$9)*$B144+SQRT(1-$B$9)*Z144&lt;_xlfn.NORM.S.INV($B$6),1,0)</x:f>
        <x:v>0</x:v>
      </x:c>
      <x:c r="AV144" s="34" t="n">
        <x:f>IF(SQRT($B$9)*$B144+SQRT(1-$B$9)*AA144&lt;_xlfn.NORM.S.INV($B$6),1,0)</x:f>
        <x:v>0</x:v>
      </x:c>
      <x:c r="AW144" s="34" t="n">
        <x:f>IF(SQRT($C$9)*$B144+SQRT(1-$C$9)*AB144&lt;_xlfn.NORM.S.INV($C$6),1,0)</x:f>
        <x:v>0</x:v>
      </x:c>
      <x:c r="AX144" s="34" t="n">
        <x:f>IF(SQRT($C$9)*$B144+SQRT(1-$C$9)*AC144&lt;_xlfn.NORM.S.INV($C$6),1,0)</x:f>
        <x:v>0</x:v>
      </x:c>
      <x:c r="AY144" s="34" t="n">
        <x:f>IF(SQRT($C$9)*$B144+SQRT(1-$C$9)*AD144&lt;_xlfn.NORM.S.INV($C$6),1,0)</x:f>
        <x:v>0</x:v>
      </x:c>
      <x:c r="AZ144" s="34" t="n">
        <x:f>IF(SQRT($C$9)*$B144+SQRT(1-$C$9)*AE144&lt;_xlfn.NORM.S.INV($C$6),1,0)</x:f>
        <x:v>0</x:v>
      </x:c>
      <x:c r="BA144" s="34" t="n">
        <x:f>IF(SQRT($C$9)*$B144+SQRT(1-$C$9)*AF144&lt;_xlfn.NORM.S.INV($C$6),1,0)</x:f>
        <x:v>0</x:v>
      </x:c>
      <x:c r="BB144" s="34" t="n">
        <x:f>IF(SQRT($C$9)*$B144+SQRT(1-$C$9)*AG144&lt;_xlfn.NORM.S.INV($C$6),1,0)</x:f>
        <x:v>0</x:v>
      </x:c>
      <x:c r="BC144" s="34" t="n">
        <x:f>IF(SQRT($C$9)*$B144+SQRT(1-$C$9)*AH144&lt;_xlfn.NORM.S.INV($C$6),1,0)</x:f>
        <x:v>0</x:v>
      </x:c>
      <x:c r="BD144" s="34" t="n">
        <x:f>IF(SQRT($C$9)*$B144+SQRT(1-$C$9)*AI144&lt;_xlfn.NORM.S.INV($C$6),1,0)</x:f>
        <x:v>0</x:v>
      </x:c>
      <x:c r="BE144" s="34" t="n">
        <x:f>IF(SQRT($C$9)*$B144+SQRT(1-$C$9)*AJ144&lt;_xlfn.NORM.S.INV($C$6),1,0)</x:f>
        <x:v>0</x:v>
      </x:c>
      <x:c r="BF144" s="34" t="n">
        <x:f>IF(SQRT($C$9)*$B144+SQRT(1-$C$9)*AK144&lt;_xlfn.NORM.S.INV($C$6),1,0)</x:f>
        <x:v>0</x:v>
      </x:c>
      <x:c r="BG144" s="34"/>
      <x:c r="BH144" s="34"/>
      <x:c r="BI144" s="34" t="n">
        <x:f>$B$11*(($A$1061)*$C144/$B$12*$B$7+(1-$A$1061)*$D144/$B$12*$C$7)</x:f>
        <x:v>0</x:v>
      </x:c>
      <x:c r="BJ144" s="34" t="n">
        <x:f>$B$11*(($A$1062)*$C144/$B$12*$B$7+(1-$A$1062)*$D144/$B$12*$C$7)</x:f>
        <x:v>0</x:v>
      </x:c>
      <x:c r="BK144" s="34" t="n">
        <x:f>$B$11*(($A$1063)*$C144/$B$12*$B$7+(1-$A$1063)*$D144/$B$12*$C$7)</x:f>
        <x:v>0</x:v>
      </x:c>
      <x:c r="BL144" s="34" t="n">
        <x:f>$B$11*(($A$1064)*$C144/$B$12*$B$7+(1-$A$1064)*$D144/$B$12*$C$7)</x:f>
        <x:v>0</x:v>
      </x:c>
      <x:c r="BM144" s="34" t="n">
        <x:f>$B$11*(($A$1065)*$C144/$B$12*$B$7+(1-$A$1065)*$D144/$B$12*$C$7)</x:f>
        <x:v>0</x:v>
      </x:c>
      <x:c r="BN144" s="34" t="n">
        <x:f>$B$11*(($A$1066)*$C144/$B$12*$B$7+(1-$A$1066)*$D144/$B$12*$C$7)</x:f>
        <x:v>0</x:v>
      </x:c>
      <x:c r="BO144" s="34" t="n">
        <x:f>$B$11*(($A$1067)*$C144/$B$12*$B$7+(1-$A$1067)*$D144/$B$12*$C$7)</x:f>
        <x:v>0</x:v>
      </x:c>
      <x:c r="BP144" s="34" t="n">
        <x:f>$B$11*(($A$1068)*$C144/$B$12*$B$7+(1-$A$1068)*$D144/$B$12*$C$7)</x:f>
        <x:v>0</x:v>
      </x:c>
      <x:c r="BQ144" s="34" t="n">
        <x:f>$B$11*(($A$1069)*$C144/$B$12*$B$7+(1-$A$1069)*$D144/$B$12*$C$7)</x:f>
        <x:v>0</x:v>
      </x:c>
      <x:c r="BR144" s="34" t="n">
        <x:f>$B$11*(($A$1070)*$C144/$B$12*$B$7+(1-$A$1070)*$D144/$B$12*$C$7)</x:f>
        <x:v>0</x:v>
      </x:c>
      <x:c r="BS144" s="34" t="n">
        <x:f>$B$11*(($A$1071)*$C144/$B$12*$B$7+(1-$A$1071)*$D144/$B$12*$C$7)</x:f>
        <x:v>0</x:v>
      </x:c>
      <x:c r="BT144" s="34" t="n">
        <x:f>$B$11*(($A$1072)*$C144/$B$12*$B$7+(1-$A$1072)*$D144/$B$12*$C$7)</x:f>
        <x:v>0</x:v>
      </x:c>
      <x:c r="BU144" s="34" t="n">
        <x:f>$B$11*(($A$1073)*$C144/$B$12*$B$7+(1-$A$1073)*$D144/$B$12*$C$7)</x:f>
        <x:v>0</x:v>
      </x:c>
      <x:c r="BV144" s="34" t="n">
        <x:f>$B$11*(($A$1074)*$C144/$B$12*$B$7+(1-$A$1074)*$D144/$B$12*$C$7)</x:f>
        <x:v>0</x:v>
      </x:c>
      <x:c r="BW144" s="34" t="n">
        <x:f>$B$11*(($A$1075)*$C144/$B$12*$B$7+(1-$A$1075)*$D144/$B$12*$C$7)</x:f>
        <x:v>0</x:v>
      </x:c>
      <x:c r="BX144" s="34" t="n">
        <x:f>$B$11*(($A$1076)*$C144/$B$12*$B$7+(1-$A$1076)*$D144/$B$12*$C$7)</x:f>
        <x:v>0</x:v>
      </x:c>
      <x:c r="BY144" s="34" t="n">
        <x:f>$B$11*(($A$1077)*$C144/$B$12*$B$7+(1-$A$1077)*$D144/$B$12*$C$7)</x:f>
        <x:v>0</x:v>
      </x:c>
      <x:c r="BZ144" s="34" t="n">
        <x:f>$B$11*(($A$1078)*$C144/$B$12*$B$7+(1-$A$1078)*$D144/$B$12*$C$7)</x:f>
        <x:v>0</x:v>
      </x:c>
      <x:c r="CA144" s="34" t="n">
        <x:f>$B$11*(($A$1079)*$C144/$B$12*$B$7+(1-$A$1079)*$D144/$B$12*$C$7)</x:f>
        <x:v>0</x:v>
      </x:c>
      <x:c r="CB144" s="34" t="n">
        <x:f>$B$11*(($A$1080)*$C144/$B$12*$B$7+(1-$A$1080)*$D144/$B$12*$C$7)</x:f>
        <x:v>0</x:v>
      </x:c>
      <x:c r="CC144" s="34" t="n">
        <x:f>$B$11*(($A$1081)*$C144/$B$12*$B$7+(1-$A$1081)*$D144/$B$12*$C$7)</x:f>
        <x:v>0</x:v>
      </x:c>
    </x:row>
    <x:row r="145">
      <x:c r="A145" s="34" t="n">
        <x:v>121</x:v>
      </x:c>
      <x:c r="B145" s="39" t="n">
        <x:v>1.6446252340408225</x:v>
      </x:c>
      <x:c r="C145" s="1" t="n">
        <x:f>SUM(AM145:AV145)</x:f>
        <x:v>0</x:v>
      </x:c>
      <x:c r="D145" s="1" t="n">
        <x:f>SUM(AW145:BF145)</x:f>
        <x:v>0</x:v>
      </x:c>
      <x:c r="E145" s="17" t="n">
        <x:f>(1-C145/$B$12)*$B$8-C145/$B$12*$B$7</x:f>
        <x:v>0.05</x:v>
      </x:c>
      <x:c r="F145" s="17" t="n">
        <x:f>(1-D145/$B$12)*$C$8-D145/$B$12*$C$7</x:f>
        <x:v>0.09</x:v>
      </x:c>
      <x:c r="G145" s="32" t="n">
        <x:f>$B$11*($B$10*C145/$B$12*$B$7+(1-$B$10)*D145/$B$12*$C$7)</x:f>
        <x:v>0</x:v>
      </x:c>
      <x:c r="H145" s="17" t="n">
        <x:f>$B$10*E145+(1-$B$10)*F145</x:f>
        <x:v>0.07</x:v>
      </x:c>
      <x:c r="I145" s="34"/>
      <x:c r="J145" s="34"/>
      <x:c r="K145" s="34"/>
      <x:c r="L145" s="34"/>
      <x:c r="M145" s="34"/>
      <x:c r="N145" s="34"/>
      <x:c r="O145" s="34"/>
      <x:c r="P145" s="34"/>
      <x:c r="Q145" s="34"/>
      <x:c r="R145" s="39" t="n">
        <x:v>0.2863381265892379</x:v>
      </x:c>
      <x:c r="S145" s="39" t="n">
        <x:v>-0.8158579791406413</x:v>
      </x:c>
      <x:c r="T145" s="39" t="n">
        <x:v>-2.624179282821164</x:v>
      </x:c>
      <x:c r="U145" s="39" t="n">
        <x:v>-1.7062724328116468</x:v>
      </x:c>
      <x:c r="V145" s="39" t="n">
        <x:v>-1.5537136866364885</x:v>
      </x:c>
      <x:c r="W145" s="39" t="n">
        <x:v>-1.4044128662218789</x:v>
      </x:c>
      <x:c r="X145" s="39" t="n">
        <x:v>-2.2947994287374813</x:v>
      </x:c>
      <x:c r="Y145" s="39" t="n">
        <x:v>-1.2187836679401243</x:v>
      </x:c>
      <x:c r="Z145" s="39" t="n">
        <x:v>-1.626565218104559</x:v>
      </x:c>
      <x:c r="AA145" s="39" t="n">
        <x:v>-1.2043602976337264</x:v>
      </x:c>
      <x:c r="AB145" s="39" t="n">
        <x:v>-0.129364126689959</x:v>
      </x:c>
      <x:c r="AC145" s="39" t="n">
        <x:v>-2.530627344212835</x:v>
      </x:c>
      <x:c r="AD145" s="39" t="n">
        <x:v>-2.643995892230114</x:v>
      </x:c>
      <x:c r="AE145" s="39" t="n">
        <x:v>-1.615566420255967</x:v>
      </x:c>
      <x:c r="AF145" s="39" t="n">
        <x:v>-1.546825193500263</x:v>
      </x:c>
      <x:c r="AG145" s="39" t="n">
        <x:v>-0.36598067522113337</x:v>
      </x:c>
      <x:c r="AH145" s="39" t="n">
        <x:v>1.0373325589005808</x:v>
      </x:c>
      <x:c r="AI145" s="39" t="n">
        <x:v>-0.13654399431997605</x:v>
      </x:c>
      <x:c r="AJ145" s="39" t="n">
        <x:v>1.2055305979574618</x:v>
      </x:c>
      <x:c r="AK145" s="39" t="n">
        <x:v>1.224404154178092</x:v>
      </x:c>
      <x:c r="AL145" s="34"/>
      <x:c r="AM145" s="34" t="n">
        <x:f>IF(SQRT($B$9)*$B145+SQRT(1-$B$9)*R145&lt;_xlfn.NORM.S.INV($B$6),1,0)</x:f>
        <x:v>0</x:v>
      </x:c>
      <x:c r="AN145" s="34" t="n">
        <x:f>IF(SQRT($B$9)*$B145+SQRT(1-$B$9)*S145&lt;_xlfn.NORM.S.INV($B$6),1,0)</x:f>
        <x:v>0</x:v>
      </x:c>
      <x:c r="AO145" s="34" t="n">
        <x:f>IF(SQRT($B$9)*$B145+SQRT(1-$B$9)*T145&lt;_xlfn.NORM.S.INV($B$6),1,0)</x:f>
        <x:v>0</x:v>
      </x:c>
      <x:c r="AP145" s="34" t="n">
        <x:f>IF(SQRT($B$9)*$B145+SQRT(1-$B$9)*U145&lt;_xlfn.NORM.S.INV($B$6),1,0)</x:f>
        <x:v>0</x:v>
      </x:c>
      <x:c r="AQ145" s="34" t="n">
        <x:f>IF(SQRT($B$9)*$B145+SQRT(1-$B$9)*V145&lt;_xlfn.NORM.S.INV($B$6),1,0)</x:f>
        <x:v>0</x:v>
      </x:c>
      <x:c r="AR145" s="34" t="n">
        <x:f>IF(SQRT($B$9)*$B145+SQRT(1-$B$9)*W145&lt;_xlfn.NORM.S.INV($B$6),1,0)</x:f>
        <x:v>0</x:v>
      </x:c>
      <x:c r="AS145" s="34" t="n">
        <x:f>IF(SQRT($B$9)*$B145+SQRT(1-$B$9)*X145&lt;_xlfn.NORM.S.INV($B$6),1,0)</x:f>
        <x:v>0</x:v>
      </x:c>
      <x:c r="AT145" s="34" t="n">
        <x:f>IF(SQRT($B$9)*$B145+SQRT(1-$B$9)*Y145&lt;_xlfn.NORM.S.INV($B$6),1,0)</x:f>
        <x:v>0</x:v>
      </x:c>
      <x:c r="AU145" s="34" t="n">
        <x:f>IF(SQRT($B$9)*$B145+SQRT(1-$B$9)*Z145&lt;_xlfn.NORM.S.INV($B$6),1,0)</x:f>
        <x:v>0</x:v>
      </x:c>
      <x:c r="AV145" s="34" t="n">
        <x:f>IF(SQRT($B$9)*$B145+SQRT(1-$B$9)*AA145&lt;_xlfn.NORM.S.INV($B$6),1,0)</x:f>
        <x:v>0</x:v>
      </x:c>
      <x:c r="AW145" s="34" t="n">
        <x:f>IF(SQRT($C$9)*$B145+SQRT(1-$C$9)*AB145&lt;_xlfn.NORM.S.INV($C$6),1,0)</x:f>
        <x:v>0</x:v>
      </x:c>
      <x:c r="AX145" s="34" t="n">
        <x:f>IF(SQRT($C$9)*$B145+SQRT(1-$C$9)*AC145&lt;_xlfn.NORM.S.INV($C$6),1,0)</x:f>
        <x:v>0</x:v>
      </x:c>
      <x:c r="AY145" s="34" t="n">
        <x:f>IF(SQRT($C$9)*$B145+SQRT(1-$C$9)*AD145&lt;_xlfn.NORM.S.INV($C$6),1,0)</x:f>
        <x:v>0</x:v>
      </x:c>
      <x:c r="AZ145" s="34" t="n">
        <x:f>IF(SQRT($C$9)*$B145+SQRT(1-$C$9)*AE145&lt;_xlfn.NORM.S.INV($C$6),1,0)</x:f>
        <x:v>0</x:v>
      </x:c>
      <x:c r="BA145" s="34" t="n">
        <x:f>IF(SQRT($C$9)*$B145+SQRT(1-$C$9)*AF145&lt;_xlfn.NORM.S.INV($C$6),1,0)</x:f>
        <x:v>0</x:v>
      </x:c>
      <x:c r="BB145" s="34" t="n">
        <x:f>IF(SQRT($C$9)*$B145+SQRT(1-$C$9)*AG145&lt;_xlfn.NORM.S.INV($C$6),1,0)</x:f>
        <x:v>0</x:v>
      </x:c>
      <x:c r="BC145" s="34" t="n">
        <x:f>IF(SQRT($C$9)*$B145+SQRT(1-$C$9)*AH145&lt;_xlfn.NORM.S.INV($C$6),1,0)</x:f>
        <x:v>0</x:v>
      </x:c>
      <x:c r="BD145" s="34" t="n">
        <x:f>IF(SQRT($C$9)*$B145+SQRT(1-$C$9)*AI145&lt;_xlfn.NORM.S.INV($C$6),1,0)</x:f>
        <x:v>0</x:v>
      </x:c>
      <x:c r="BE145" s="34" t="n">
        <x:f>IF(SQRT($C$9)*$B145+SQRT(1-$C$9)*AJ145&lt;_xlfn.NORM.S.INV($C$6),1,0)</x:f>
        <x:v>0</x:v>
      </x:c>
      <x:c r="BF145" s="34" t="n">
        <x:f>IF(SQRT($C$9)*$B145+SQRT(1-$C$9)*AK145&lt;_xlfn.NORM.S.INV($C$6),1,0)</x:f>
        <x:v>0</x:v>
      </x:c>
      <x:c r="BG145" s="34"/>
      <x:c r="BH145" s="34"/>
      <x:c r="BI145" s="34" t="n">
        <x:f>$B$11*(($A$1061)*$C145/$B$12*$B$7+(1-$A$1061)*$D145/$B$12*$C$7)</x:f>
        <x:v>0</x:v>
      </x:c>
      <x:c r="BJ145" s="34" t="n">
        <x:f>$B$11*(($A$1062)*$C145/$B$12*$B$7+(1-$A$1062)*$D145/$B$12*$C$7)</x:f>
        <x:v>0</x:v>
      </x:c>
      <x:c r="BK145" s="34" t="n">
        <x:f>$B$11*(($A$1063)*$C145/$B$12*$B$7+(1-$A$1063)*$D145/$B$12*$C$7)</x:f>
        <x:v>0</x:v>
      </x:c>
      <x:c r="BL145" s="34" t="n">
        <x:f>$B$11*(($A$1064)*$C145/$B$12*$B$7+(1-$A$1064)*$D145/$B$12*$C$7)</x:f>
        <x:v>0</x:v>
      </x:c>
      <x:c r="BM145" s="34" t="n">
        <x:f>$B$11*(($A$1065)*$C145/$B$12*$B$7+(1-$A$1065)*$D145/$B$12*$C$7)</x:f>
        <x:v>0</x:v>
      </x:c>
      <x:c r="BN145" s="34" t="n">
        <x:f>$B$11*(($A$1066)*$C145/$B$12*$B$7+(1-$A$1066)*$D145/$B$12*$C$7)</x:f>
        <x:v>0</x:v>
      </x:c>
      <x:c r="BO145" s="34" t="n">
        <x:f>$B$11*(($A$1067)*$C145/$B$12*$B$7+(1-$A$1067)*$D145/$B$12*$C$7)</x:f>
        <x:v>0</x:v>
      </x:c>
      <x:c r="BP145" s="34" t="n">
        <x:f>$B$11*(($A$1068)*$C145/$B$12*$B$7+(1-$A$1068)*$D145/$B$12*$C$7)</x:f>
        <x:v>0</x:v>
      </x:c>
      <x:c r="BQ145" s="34" t="n">
        <x:f>$B$11*(($A$1069)*$C145/$B$12*$B$7+(1-$A$1069)*$D145/$B$12*$C$7)</x:f>
        <x:v>0</x:v>
      </x:c>
      <x:c r="BR145" s="34" t="n">
        <x:f>$B$11*(($A$1070)*$C145/$B$12*$B$7+(1-$A$1070)*$D145/$B$12*$C$7)</x:f>
        <x:v>0</x:v>
      </x:c>
      <x:c r="BS145" s="34" t="n">
        <x:f>$B$11*(($A$1071)*$C145/$B$12*$B$7+(1-$A$1071)*$D145/$B$12*$C$7)</x:f>
        <x:v>0</x:v>
      </x:c>
      <x:c r="BT145" s="34" t="n">
        <x:f>$B$11*(($A$1072)*$C145/$B$12*$B$7+(1-$A$1072)*$D145/$B$12*$C$7)</x:f>
        <x:v>0</x:v>
      </x:c>
      <x:c r="BU145" s="34" t="n">
        <x:f>$B$11*(($A$1073)*$C145/$B$12*$B$7+(1-$A$1073)*$D145/$B$12*$C$7)</x:f>
        <x:v>0</x:v>
      </x:c>
      <x:c r="BV145" s="34" t="n">
        <x:f>$B$11*(($A$1074)*$C145/$B$12*$B$7+(1-$A$1074)*$D145/$B$12*$C$7)</x:f>
        <x:v>0</x:v>
      </x:c>
      <x:c r="BW145" s="34" t="n">
        <x:f>$B$11*(($A$1075)*$C145/$B$12*$B$7+(1-$A$1075)*$D145/$B$12*$C$7)</x:f>
        <x:v>0</x:v>
      </x:c>
      <x:c r="BX145" s="34" t="n">
        <x:f>$B$11*(($A$1076)*$C145/$B$12*$B$7+(1-$A$1076)*$D145/$B$12*$C$7)</x:f>
        <x:v>0</x:v>
      </x:c>
      <x:c r="BY145" s="34" t="n">
        <x:f>$B$11*(($A$1077)*$C145/$B$12*$B$7+(1-$A$1077)*$D145/$B$12*$C$7)</x:f>
        <x:v>0</x:v>
      </x:c>
      <x:c r="BZ145" s="34" t="n">
        <x:f>$B$11*(($A$1078)*$C145/$B$12*$B$7+(1-$A$1078)*$D145/$B$12*$C$7)</x:f>
        <x:v>0</x:v>
      </x:c>
      <x:c r="CA145" s="34" t="n">
        <x:f>$B$11*(($A$1079)*$C145/$B$12*$B$7+(1-$A$1079)*$D145/$B$12*$C$7)</x:f>
        <x:v>0</x:v>
      </x:c>
      <x:c r="CB145" s="34" t="n">
        <x:f>$B$11*(($A$1080)*$C145/$B$12*$B$7+(1-$A$1080)*$D145/$B$12*$C$7)</x:f>
        <x:v>0</x:v>
      </x:c>
      <x:c r="CC145" s="34" t="n">
        <x:f>$B$11*(($A$1081)*$C145/$B$12*$B$7+(1-$A$1081)*$D145/$B$12*$C$7)</x:f>
        <x:v>0</x:v>
      </x:c>
    </x:row>
    <x:row r="146">
      <x:c r="A146" s="34" t="n">
        <x:v>122</x:v>
      </x:c>
      <x:c r="B146" s="39" t="n">
        <x:v>-0.8288366968393488</x:v>
      </x:c>
      <x:c r="C146" s="1" t="n">
        <x:f>SUM(AM146:AV146)</x:f>
        <x:v>0</x:v>
      </x:c>
      <x:c r="D146" s="1" t="n">
        <x:f>SUM(AW146:BF146)</x:f>
        <x:v>3</x:v>
      </x:c>
      <x:c r="E146" s="17" t="n">
        <x:f>(1-C146/$B$12)*$B$8-C146/$B$12*$B$7</x:f>
        <x:v>0.05</x:v>
      </x:c>
      <x:c r="F146" s="17" t="n">
        <x:f>(1-D146/$B$12)*$C$8-D146/$B$12*$C$7</x:f>
        <x:v>-0.11699999999999999</x:v>
      </x:c>
      <x:c r="G146" s="32" t="n">
        <x:f>$B$11*($B$10*C146/$B$12*$B$7+(1-$B$10)*D146/$B$12*$C$7)</x:f>
        <x:v>900</x:v>
      </x:c>
      <x:c r="H146" s="17" t="n">
        <x:f>$B$10*E146+(1-$B$10)*F146</x:f>
        <x:v>-0.033499999999999995</x:v>
      </x:c>
      <x:c r="I146" s="34"/>
      <x:c r="J146" s="34"/>
      <x:c r="K146" s="34"/>
      <x:c r="L146" s="34"/>
      <x:c r="M146" s="34"/>
      <x:c r="N146" s="34"/>
      <x:c r="O146" s="34"/>
      <x:c r="P146" s="34"/>
      <x:c r="Q146" s="34"/>
      <x:c r="R146" s="39" t="n">
        <x:v>0.6625915956501217</x:v>
      </x:c>
      <x:c r="S146" s="39" t="n">
        <x:v>1.1594330006856308</x:v>
      </x:c>
      <x:c r="T146" s="39" t="n">
        <x:v>-0.8178308764269103</x:v>
      </x:c>
      <x:c r="U146" s="39" t="n">
        <x:v>0.044546773894261205</x:v>
      </x:c>
      <x:c r="V146" s="39" t="n">
        <x:v>0.7659954269254653</x:v>
      </x:c>
      <x:c r="W146" s="39" t="n">
        <x:v>-0.16495094534415156</x:v>
      </x:c>
      <x:c r="X146" s="39" t="n">
        <x:v>-0.2521739520105425</x:v>
      </x:c>
      <x:c r="Y146" s="39" t="n">
        <x:v>0.3519265809482039</x:v>
      </x:c>
      <x:c r="Z146" s="39" t="n">
        <x:v>-0.7468287715579733</x:v>
      </x:c>
      <x:c r="AA146" s="39" t="n">
        <x:v>-0.04829806922050093</x:v>
      </x:c>
      <x:c r="AB146" s="39" t="n">
        <x:v>-1.7250965637213802</x:v>
      </x:c>
      <x:c r="AC146" s="39" t="n">
        <x:v>-1.2850364562075953</x:v>
      </x:c>
      <x:c r="AD146" s="39" t="n">
        <x:v>-1.5785718044092587</x:v>
      </x:c>
      <x:c r="AE146" s="39" t="n">
        <x:v>-1.7336934667610322</x:v>
      </x:c>
      <x:c r="AF146" s="39" t="n">
        <x:v>0.5772767114413316</x:v>
      </x:c>
      <x:c r="AG146" s="39" t="n">
        <x:v>-1.4102611999152268</x:v>
      </x:c>
      <x:c r="AH146" s="39" t="n">
        <x:v>0.40369505222960367</x:v>
      </x:c>
      <x:c r="AI146" s="39" t="n">
        <x:v>-0.46559128505954267</x:v>
      </x:c>
      <x:c r="AJ146" s="39" t="n">
        <x:v>0.046594981961094184</x:v>
      </x:c>
      <x:c r="AK146" s="39" t="n">
        <x:v>-0.23975589443716636</x:v>
      </x:c>
      <x:c r="AL146" s="34"/>
      <x:c r="AM146" s="34" t="n">
        <x:f>IF(SQRT($B$9)*$B146+SQRT(1-$B$9)*R146&lt;_xlfn.NORM.S.INV($B$6),1,0)</x:f>
        <x:v>0</x:v>
      </x:c>
      <x:c r="AN146" s="34" t="n">
        <x:f>IF(SQRT($B$9)*$B146+SQRT(1-$B$9)*S146&lt;_xlfn.NORM.S.INV($B$6),1,0)</x:f>
        <x:v>0</x:v>
      </x:c>
      <x:c r="AO146" s="34" t="n">
        <x:f>IF(SQRT($B$9)*$B146+SQRT(1-$B$9)*T146&lt;_xlfn.NORM.S.INV($B$6),1,0)</x:f>
        <x:v>0</x:v>
      </x:c>
      <x:c r="AP146" s="34" t="n">
        <x:f>IF(SQRT($B$9)*$B146+SQRT(1-$B$9)*U146&lt;_xlfn.NORM.S.INV($B$6),1,0)</x:f>
        <x:v>0</x:v>
      </x:c>
      <x:c r="AQ146" s="34" t="n">
        <x:f>IF(SQRT($B$9)*$B146+SQRT(1-$B$9)*V146&lt;_xlfn.NORM.S.INV($B$6),1,0)</x:f>
        <x:v>0</x:v>
      </x:c>
      <x:c r="AR146" s="34" t="n">
        <x:f>IF(SQRT($B$9)*$B146+SQRT(1-$B$9)*W146&lt;_xlfn.NORM.S.INV($B$6),1,0)</x:f>
        <x:v>0</x:v>
      </x:c>
      <x:c r="AS146" s="34" t="n">
        <x:f>IF(SQRT($B$9)*$B146+SQRT(1-$B$9)*X146&lt;_xlfn.NORM.S.INV($B$6),1,0)</x:f>
        <x:v>0</x:v>
      </x:c>
      <x:c r="AT146" s="34" t="n">
        <x:f>IF(SQRT($B$9)*$B146+SQRT(1-$B$9)*Y146&lt;_xlfn.NORM.S.INV($B$6),1,0)</x:f>
        <x:v>0</x:v>
      </x:c>
      <x:c r="AU146" s="34" t="n">
        <x:f>IF(SQRT($B$9)*$B146+SQRT(1-$B$9)*Z146&lt;_xlfn.NORM.S.INV($B$6),1,0)</x:f>
        <x:v>0</x:v>
      </x:c>
      <x:c r="AV146" s="34" t="n">
        <x:f>IF(SQRT($B$9)*$B146+SQRT(1-$B$9)*AA146&lt;_xlfn.NORM.S.INV($B$6),1,0)</x:f>
        <x:v>0</x:v>
      </x:c>
      <x:c r="AW146" s="34" t="n">
        <x:f>IF(SQRT($C$9)*$B146+SQRT(1-$C$9)*AB146&lt;_xlfn.NORM.S.INV($C$6),1,0)</x:f>
        <x:v>1</x:v>
      </x:c>
      <x:c r="AX146" s="34" t="n">
        <x:f>IF(SQRT($C$9)*$B146+SQRT(1-$C$9)*AC146&lt;_xlfn.NORM.S.INV($C$6),1,0)</x:f>
        <x:v>0</x:v>
      </x:c>
      <x:c r="AY146" s="34" t="n">
        <x:f>IF(SQRT($C$9)*$B146+SQRT(1-$C$9)*AD146&lt;_xlfn.NORM.S.INV($C$6),1,0)</x:f>
        <x:v>1</x:v>
      </x:c>
      <x:c r="AZ146" s="34" t="n">
        <x:f>IF(SQRT($C$9)*$B146+SQRT(1-$C$9)*AE146&lt;_xlfn.NORM.S.INV($C$6),1,0)</x:f>
        <x:v>1</x:v>
      </x:c>
      <x:c r="BA146" s="34" t="n">
        <x:f>IF(SQRT($C$9)*$B146+SQRT(1-$C$9)*AF146&lt;_xlfn.NORM.S.INV($C$6),1,0)</x:f>
        <x:v>0</x:v>
      </x:c>
      <x:c r="BB146" s="34" t="n">
        <x:f>IF(SQRT($C$9)*$B146+SQRT(1-$C$9)*AG146&lt;_xlfn.NORM.S.INV($C$6),1,0)</x:f>
        <x:v>0</x:v>
      </x:c>
      <x:c r="BC146" s="34" t="n">
        <x:f>IF(SQRT($C$9)*$B146+SQRT(1-$C$9)*AH146&lt;_xlfn.NORM.S.INV($C$6),1,0)</x:f>
        <x:v>0</x:v>
      </x:c>
      <x:c r="BD146" s="34" t="n">
        <x:f>IF(SQRT($C$9)*$B146+SQRT(1-$C$9)*AI146&lt;_xlfn.NORM.S.INV($C$6),1,0)</x:f>
        <x:v>0</x:v>
      </x:c>
      <x:c r="BE146" s="34" t="n">
        <x:f>IF(SQRT($C$9)*$B146+SQRT(1-$C$9)*AJ146&lt;_xlfn.NORM.S.INV($C$6),1,0)</x:f>
        <x:v>0</x:v>
      </x:c>
      <x:c r="BF146" s="34" t="n">
        <x:f>IF(SQRT($C$9)*$B146+SQRT(1-$C$9)*AK146&lt;_xlfn.NORM.S.INV($C$6),1,0)</x:f>
        <x:v>0</x:v>
      </x:c>
      <x:c r="BG146" s="34"/>
      <x:c r="BH146" s="34"/>
      <x:c r="BI146" s="34" t="n">
        <x:f>$B$11*(($A$1061)*$C146/$B$12*$B$7+(1-$A$1061)*$D146/$B$12*$C$7)</x:f>
        <x:v>1800</x:v>
      </x:c>
      <x:c r="BJ146" s="34" t="n">
        <x:f>$B$11*(($A$1062)*$C146/$B$12*$B$7+(1-$A$1062)*$D146/$B$12*$C$7)</x:f>
        <x:v>1709.9999999999998</x:v>
      </x:c>
      <x:c r="BK146" s="34" t="n">
        <x:f>$B$11*(($A$1063)*$C146/$B$12*$B$7+(1-$A$1063)*$D146/$B$12*$C$7)</x:f>
        <x:v>1620</x:v>
      </x:c>
      <x:c r="BL146" s="34" t="n">
        <x:f>$B$11*(($A$1064)*$C146/$B$12*$B$7+(1-$A$1064)*$D146/$B$12*$C$7)</x:f>
        <x:v>1530</x:v>
      </x:c>
      <x:c r="BM146" s="34" t="n">
        <x:f>$B$11*(($A$1065)*$C146/$B$12*$B$7+(1-$A$1065)*$D146/$B$12*$C$7)</x:f>
        <x:v>1440.0000000000002</x:v>
      </x:c>
      <x:c r="BN146" s="34" t="n">
        <x:f>$B$11*(($A$1066)*$C146/$B$12*$B$7+(1-$A$1066)*$D146/$B$12*$C$7)</x:f>
        <x:v>1350</x:v>
      </x:c>
      <x:c r="BO146" s="34" t="n">
        <x:f>$B$11*(($A$1067)*$C146/$B$12*$B$7+(1-$A$1067)*$D146/$B$12*$C$7)</x:f>
        <x:v>1259.9999999999998</x:v>
      </x:c>
      <x:c r="BP146" s="34" t="n">
        <x:f>$B$11*(($A$1068)*$C146/$B$12*$B$7+(1-$A$1068)*$D146/$B$12*$C$7)</x:f>
        <x:v>1170</x:v>
      </x:c>
      <x:c r="BQ146" s="34" t="n">
        <x:f>$B$11*(($A$1069)*$C146/$B$12*$B$7+(1-$A$1069)*$D146/$B$12*$C$7)</x:f>
        <x:v>1080</x:v>
      </x:c>
      <x:c r="BR146" s="34" t="n">
        <x:f>$B$11*(($A$1070)*$C146/$B$12*$B$7+(1-$A$1070)*$D146/$B$12*$C$7)</x:f>
        <x:v>990</x:v>
      </x:c>
      <x:c r="BS146" s="34" t="n">
        <x:f>$B$11*(($A$1071)*$C146/$B$12*$B$7+(1-$A$1071)*$D146/$B$12*$C$7)</x:f>
        <x:v>900</x:v>
      </x:c>
      <x:c r="BT146" s="34" t="n">
        <x:f>$B$11*(($A$1072)*$C146/$B$12*$B$7+(1-$A$1072)*$D146/$B$12*$C$7)</x:f>
        <x:v>809.9999999999999</x:v>
      </x:c>
      <x:c r="BU146" s="34" t="n">
        <x:f>$B$11*(($A$1073)*$C146/$B$12*$B$7+(1-$A$1073)*$D146/$B$12*$C$7)</x:f>
        <x:v>720.0000000000001</x:v>
      </x:c>
      <x:c r="BV146" s="34" t="n">
        <x:f>$B$11*(($A$1074)*$C146/$B$12*$B$7+(1-$A$1074)*$D146/$B$12*$C$7)</x:f>
        <x:v>629.9999999999999</x:v>
      </x:c>
      <x:c r="BW146" s="34" t="n">
        <x:f>$B$11*(($A$1075)*$C146/$B$12*$B$7+(1-$A$1075)*$D146/$B$12*$C$7)</x:f>
        <x:v>540.0000000000001</x:v>
      </x:c>
      <x:c r="BX146" s="34" t="n">
        <x:f>$B$11*(($A$1076)*$C146/$B$12*$B$7+(1-$A$1076)*$D146/$B$12*$C$7)</x:f>
        <x:v>450</x:v>
      </x:c>
      <x:c r="BY146" s="34" t="n">
        <x:f>$B$11*(($A$1077)*$C146/$B$12*$B$7+(1-$A$1077)*$D146/$B$12*$C$7)</x:f>
        <x:v>359.9999999999999</x:v>
      </x:c>
      <x:c r="BZ146" s="34" t="n">
        <x:f>$B$11*(($A$1078)*$C146/$B$12*$B$7+(1-$A$1078)*$D146/$B$12*$C$7)</x:f>
        <x:v>270.00000000000006</x:v>
      </x:c>
      <x:c r="CA146" s="34" t="n">
        <x:f>$B$11*(($A$1079)*$C146/$B$12*$B$7+(1-$A$1079)*$D146/$B$12*$C$7)</x:f>
        <x:v>179.99999999999994</x:v>
      </x:c>
      <x:c r="CB146" s="34" t="n">
        <x:f>$B$11*(($A$1080)*$C146/$B$12*$B$7+(1-$A$1080)*$D146/$B$12*$C$7)</x:f>
        <x:v>90.00000000000009</x:v>
      </x:c>
      <x:c r="CC146" s="34" t="n">
        <x:f>$B$11*(($A$1081)*$C146/$B$12*$B$7+(1-$A$1081)*$D146/$B$12*$C$7)</x:f>
        <x:v>0</x:v>
      </x:c>
    </x:row>
    <x:row r="147">
      <x:c r="A147" s="34" t="n">
        <x:v>123</x:v>
      </x:c>
      <x:c r="B147" s="39" t="n">
        <x:v>-0.2724948568479636</x:v>
      </x:c>
      <x:c r="C147" s="1" t="n">
        <x:f>SUM(AM147:AV147)</x:f>
        <x:v>0</x:v>
      </x:c>
      <x:c r="D147" s="1" t="n">
        <x:f>SUM(AW147:BF147)</x:f>
        <x:v>0</x:v>
      </x:c>
      <x:c r="E147" s="17" t="n">
        <x:f>(1-C147/$B$12)*$B$8-C147/$B$12*$B$7</x:f>
        <x:v>0.05</x:v>
      </x:c>
      <x:c r="F147" s="17" t="n">
        <x:f>(1-D147/$B$12)*$C$8-D147/$B$12*$C$7</x:f>
        <x:v>0.09</x:v>
      </x:c>
      <x:c r="G147" s="32" t="n">
        <x:f>$B$11*($B$10*C147/$B$12*$B$7+(1-$B$10)*D147/$B$12*$C$7)</x:f>
        <x:v>0</x:v>
      </x:c>
      <x:c r="H147" s="17" t="n">
        <x:f>$B$10*E147+(1-$B$10)*F147</x:f>
        <x:v>0.07</x:v>
      </x:c>
      <x:c r="I147" s="34"/>
      <x:c r="J147" s="34"/>
      <x:c r="K147" s="34"/>
      <x:c r="L147" s="34"/>
      <x:c r="M147" s="34"/>
      <x:c r="N147" s="34"/>
      <x:c r="O147" s="34"/>
      <x:c r="P147" s="34"/>
      <x:c r="Q147" s="34"/>
      <x:c r="R147" s="39" t="n">
        <x:v>-0.46208342498302596</x:v>
      </x:c>
      <x:c r="S147" s="39" t="n">
        <x:v>-1.4630673261648155</x:v>
      </x:c>
      <x:c r="T147" s="39" t="n">
        <x:v>1.2044712528978976</x:v>
      </x:c>
      <x:c r="U147" s="39" t="n">
        <x:v>-0.8399016524084144</x:v>
      </x:c>
      <x:c r="V147" s="39" t="n">
        <x:v>1.063033587776171</x:v>
      </x:c>
      <x:c r="W147" s="39" t="n">
        <x:v>0.08038459629913784</x:v>
      </x:c>
      <x:c r="X147" s="39" t="n">
        <x:v>-0.701268988648518</x:v>
      </x:c>
      <x:c r="Y147" s="39" t="n">
        <x:v>-0.5864139845397821</x:v>
      </x:c>
      <x:c r="Z147" s="39" t="n">
        <x:v>0.7941938308539097</x:v>
      </x:c>
      <x:c r="AA147" s="39" t="n">
        <x:v>-0.6499805573397944</x:v>
      </x:c>
      <x:c r="AB147" s="39" t="n">
        <x:v>0.49436339017195213</x:v>
      </x:c>
      <x:c r="AC147" s="39" t="n">
        <x:v>-1.1558918194173542</x:v>
      </x:c>
      <x:c r="AD147" s="39" t="n">
        <x:v>0.10905488449332214</x:v>
      </x:c>
      <x:c r="AE147" s="39" t="n">
        <x:v>1.0262542741535454</x:v>
      </x:c>
      <x:c r="AF147" s="39" t="n">
        <x:v>0.9324701145475489</x:v>
      </x:c>
      <x:c r="AG147" s="39" t="n">
        <x:v>0.5314288113723404</x:v>
      </x:c>
      <x:c r="AH147" s="39" t="n">
        <x:v>1.4037479220196014</x:v>
      </x:c>
      <x:c r="AI147" s="39" t="n">
        <x:v>0.46205571063452566</x:v>
      </x:c>
      <x:c r="AJ147" s="39" t="n">
        <x:v>-0.4377583807327632</x:v>
      </x:c>
      <x:c r="AK147" s="39" t="n">
        <x:v>-1.361833263320027</x:v>
      </x:c>
      <x:c r="AL147" s="34"/>
      <x:c r="AM147" s="34" t="n">
        <x:f>IF(SQRT($B$9)*$B147+SQRT(1-$B$9)*R147&lt;_xlfn.NORM.S.INV($B$6),1,0)</x:f>
        <x:v>0</x:v>
      </x:c>
      <x:c r="AN147" s="34" t="n">
        <x:f>IF(SQRT($B$9)*$B147+SQRT(1-$B$9)*S147&lt;_xlfn.NORM.S.INV($B$6),1,0)</x:f>
        <x:v>0</x:v>
      </x:c>
      <x:c r="AO147" s="34" t="n">
        <x:f>IF(SQRT($B$9)*$B147+SQRT(1-$B$9)*T147&lt;_xlfn.NORM.S.INV($B$6),1,0)</x:f>
        <x:v>0</x:v>
      </x:c>
      <x:c r="AP147" s="34" t="n">
        <x:f>IF(SQRT($B$9)*$B147+SQRT(1-$B$9)*U147&lt;_xlfn.NORM.S.INV($B$6),1,0)</x:f>
        <x:v>0</x:v>
      </x:c>
      <x:c r="AQ147" s="34" t="n">
        <x:f>IF(SQRT($B$9)*$B147+SQRT(1-$B$9)*V147&lt;_xlfn.NORM.S.INV($B$6),1,0)</x:f>
        <x:v>0</x:v>
      </x:c>
      <x:c r="AR147" s="34" t="n">
        <x:f>IF(SQRT($B$9)*$B147+SQRT(1-$B$9)*W147&lt;_xlfn.NORM.S.INV($B$6),1,0)</x:f>
        <x:v>0</x:v>
      </x:c>
      <x:c r="AS147" s="34" t="n">
        <x:f>IF(SQRT($B$9)*$B147+SQRT(1-$B$9)*X147&lt;_xlfn.NORM.S.INV($B$6),1,0)</x:f>
        <x:v>0</x:v>
      </x:c>
      <x:c r="AT147" s="34" t="n">
        <x:f>IF(SQRT($B$9)*$B147+SQRT(1-$B$9)*Y147&lt;_xlfn.NORM.S.INV($B$6),1,0)</x:f>
        <x:v>0</x:v>
      </x:c>
      <x:c r="AU147" s="34" t="n">
        <x:f>IF(SQRT($B$9)*$B147+SQRT(1-$B$9)*Z147&lt;_xlfn.NORM.S.INV($B$6),1,0)</x:f>
        <x:v>0</x:v>
      </x:c>
      <x:c r="AV147" s="34" t="n">
        <x:f>IF(SQRT($B$9)*$B147+SQRT(1-$B$9)*AA147&lt;_xlfn.NORM.S.INV($B$6),1,0)</x:f>
        <x:v>0</x:v>
      </x:c>
      <x:c r="AW147" s="34" t="n">
        <x:f>IF(SQRT($C$9)*$B147+SQRT(1-$C$9)*AB147&lt;_xlfn.NORM.S.INV($C$6),1,0)</x:f>
        <x:v>0</x:v>
      </x:c>
      <x:c r="AX147" s="34" t="n">
        <x:f>IF(SQRT($C$9)*$B147+SQRT(1-$C$9)*AC147&lt;_xlfn.NORM.S.INV($C$6),1,0)</x:f>
        <x:v>0</x:v>
      </x:c>
      <x:c r="AY147" s="34" t="n">
        <x:f>IF(SQRT($C$9)*$B147+SQRT(1-$C$9)*AD147&lt;_xlfn.NORM.S.INV($C$6),1,0)</x:f>
        <x:v>0</x:v>
      </x:c>
      <x:c r="AZ147" s="34" t="n">
        <x:f>IF(SQRT($C$9)*$B147+SQRT(1-$C$9)*AE147&lt;_xlfn.NORM.S.INV($C$6),1,0)</x:f>
        <x:v>0</x:v>
      </x:c>
      <x:c r="BA147" s="34" t="n">
        <x:f>IF(SQRT($C$9)*$B147+SQRT(1-$C$9)*AF147&lt;_xlfn.NORM.S.INV($C$6),1,0)</x:f>
        <x:v>0</x:v>
      </x:c>
      <x:c r="BB147" s="34" t="n">
        <x:f>IF(SQRT($C$9)*$B147+SQRT(1-$C$9)*AG147&lt;_xlfn.NORM.S.INV($C$6),1,0)</x:f>
        <x:v>0</x:v>
      </x:c>
      <x:c r="BC147" s="34" t="n">
        <x:f>IF(SQRT($C$9)*$B147+SQRT(1-$C$9)*AH147&lt;_xlfn.NORM.S.INV($C$6),1,0)</x:f>
        <x:v>0</x:v>
      </x:c>
      <x:c r="BD147" s="34" t="n">
        <x:f>IF(SQRT($C$9)*$B147+SQRT(1-$C$9)*AI147&lt;_xlfn.NORM.S.INV($C$6),1,0)</x:f>
        <x:v>0</x:v>
      </x:c>
      <x:c r="BE147" s="34" t="n">
        <x:f>IF(SQRT($C$9)*$B147+SQRT(1-$C$9)*AJ147&lt;_xlfn.NORM.S.INV($C$6),1,0)</x:f>
        <x:v>0</x:v>
      </x:c>
      <x:c r="BF147" s="34" t="n">
        <x:f>IF(SQRT($C$9)*$B147+SQRT(1-$C$9)*AK147&lt;_xlfn.NORM.S.INV($C$6),1,0)</x:f>
        <x:v>0</x:v>
      </x:c>
      <x:c r="BG147" s="34"/>
      <x:c r="BH147" s="34"/>
      <x:c r="BI147" s="34" t="n">
        <x:f>$B$11*(($A$1061)*$C147/$B$12*$B$7+(1-$A$1061)*$D147/$B$12*$C$7)</x:f>
        <x:v>0</x:v>
      </x:c>
      <x:c r="BJ147" s="34" t="n">
        <x:f>$B$11*(($A$1062)*$C147/$B$12*$B$7+(1-$A$1062)*$D147/$B$12*$C$7)</x:f>
        <x:v>0</x:v>
      </x:c>
      <x:c r="BK147" s="34" t="n">
        <x:f>$B$11*(($A$1063)*$C147/$B$12*$B$7+(1-$A$1063)*$D147/$B$12*$C$7)</x:f>
        <x:v>0</x:v>
      </x:c>
      <x:c r="BL147" s="34" t="n">
        <x:f>$B$11*(($A$1064)*$C147/$B$12*$B$7+(1-$A$1064)*$D147/$B$12*$C$7)</x:f>
        <x:v>0</x:v>
      </x:c>
      <x:c r="BM147" s="34" t="n">
        <x:f>$B$11*(($A$1065)*$C147/$B$12*$B$7+(1-$A$1065)*$D147/$B$12*$C$7)</x:f>
        <x:v>0</x:v>
      </x:c>
      <x:c r="BN147" s="34" t="n">
        <x:f>$B$11*(($A$1066)*$C147/$B$12*$B$7+(1-$A$1066)*$D147/$B$12*$C$7)</x:f>
        <x:v>0</x:v>
      </x:c>
      <x:c r="BO147" s="34" t="n">
        <x:f>$B$11*(($A$1067)*$C147/$B$12*$B$7+(1-$A$1067)*$D147/$B$12*$C$7)</x:f>
        <x:v>0</x:v>
      </x:c>
      <x:c r="BP147" s="34" t="n">
        <x:f>$B$11*(($A$1068)*$C147/$B$12*$B$7+(1-$A$1068)*$D147/$B$12*$C$7)</x:f>
        <x:v>0</x:v>
      </x:c>
      <x:c r="BQ147" s="34" t="n">
        <x:f>$B$11*(($A$1069)*$C147/$B$12*$B$7+(1-$A$1069)*$D147/$B$12*$C$7)</x:f>
        <x:v>0</x:v>
      </x:c>
      <x:c r="BR147" s="34" t="n">
        <x:f>$B$11*(($A$1070)*$C147/$B$12*$B$7+(1-$A$1070)*$D147/$B$12*$C$7)</x:f>
        <x:v>0</x:v>
      </x:c>
      <x:c r="BS147" s="34" t="n">
        <x:f>$B$11*(($A$1071)*$C147/$B$12*$B$7+(1-$A$1071)*$D147/$B$12*$C$7)</x:f>
        <x:v>0</x:v>
      </x:c>
      <x:c r="BT147" s="34" t="n">
        <x:f>$B$11*(($A$1072)*$C147/$B$12*$B$7+(1-$A$1072)*$D147/$B$12*$C$7)</x:f>
        <x:v>0</x:v>
      </x:c>
      <x:c r="BU147" s="34" t="n">
        <x:f>$B$11*(($A$1073)*$C147/$B$12*$B$7+(1-$A$1073)*$D147/$B$12*$C$7)</x:f>
        <x:v>0</x:v>
      </x:c>
      <x:c r="BV147" s="34" t="n">
        <x:f>$B$11*(($A$1074)*$C147/$B$12*$B$7+(1-$A$1074)*$D147/$B$12*$C$7)</x:f>
        <x:v>0</x:v>
      </x:c>
      <x:c r="BW147" s="34" t="n">
        <x:f>$B$11*(($A$1075)*$C147/$B$12*$B$7+(1-$A$1075)*$D147/$B$12*$C$7)</x:f>
        <x:v>0</x:v>
      </x:c>
      <x:c r="BX147" s="34" t="n">
        <x:f>$B$11*(($A$1076)*$C147/$B$12*$B$7+(1-$A$1076)*$D147/$B$12*$C$7)</x:f>
        <x:v>0</x:v>
      </x:c>
      <x:c r="BY147" s="34" t="n">
        <x:f>$B$11*(($A$1077)*$C147/$B$12*$B$7+(1-$A$1077)*$D147/$B$12*$C$7)</x:f>
        <x:v>0</x:v>
      </x:c>
      <x:c r="BZ147" s="34" t="n">
        <x:f>$B$11*(($A$1078)*$C147/$B$12*$B$7+(1-$A$1078)*$D147/$B$12*$C$7)</x:f>
        <x:v>0</x:v>
      </x:c>
      <x:c r="CA147" s="34" t="n">
        <x:f>$B$11*(($A$1079)*$C147/$B$12*$B$7+(1-$A$1079)*$D147/$B$12*$C$7)</x:f>
        <x:v>0</x:v>
      </x:c>
      <x:c r="CB147" s="34" t="n">
        <x:f>$B$11*(($A$1080)*$C147/$B$12*$B$7+(1-$A$1080)*$D147/$B$12*$C$7)</x:f>
        <x:v>0</x:v>
      </x:c>
      <x:c r="CC147" s="34" t="n">
        <x:f>$B$11*(($A$1081)*$C147/$B$12*$B$7+(1-$A$1081)*$D147/$B$12*$C$7)</x:f>
        <x:v>0</x:v>
      </x:c>
    </x:row>
    <x:row r="148">
      <x:c r="A148" s="34" t="n">
        <x:v>124</x:v>
      </x:c>
      <x:c r="B148" s="39" t="n">
        <x:v>0.8233397659477276</x:v>
      </x:c>
      <x:c r="C148" s="1" t="n">
        <x:f>SUM(AM148:AV148)</x:f>
        <x:v>0</x:v>
      </x:c>
      <x:c r="D148" s="1" t="n">
        <x:f>SUM(AW148:BF148)</x:f>
        <x:v>2</x:v>
      </x:c>
      <x:c r="E148" s="17" t="n">
        <x:f>(1-C148/$B$12)*$B$8-C148/$B$12*$B$7</x:f>
        <x:v>0.05</x:v>
      </x:c>
      <x:c r="F148" s="17" t="n">
        <x:f>(1-D148/$B$12)*$C$8-D148/$B$12*$C$7</x:f>
        <x:v>-0.048</x:v>
      </x:c>
      <x:c r="G148" s="32" t="n">
        <x:f>$B$11*($B$10*C148/$B$12*$B$7+(1-$B$10)*D148/$B$12*$C$7)</x:f>
        <x:v>600</x:v>
      </x:c>
      <x:c r="H148" s="17" t="n">
        <x:f>$B$10*E148+(1-$B$10)*F148</x:f>
        <x:v>0.0010000000000000009</x:v>
      </x:c>
      <x:c r="I148" s="34"/>
      <x:c r="J148" s="34"/>
      <x:c r="K148" s="34"/>
      <x:c r="L148" s="34"/>
      <x:c r="M148" s="34"/>
      <x:c r="N148" s="34"/>
      <x:c r="O148" s="34"/>
      <x:c r="P148" s="34"/>
      <x:c r="Q148" s="34"/>
      <x:c r="R148" s="39" t="n">
        <x:v>-0.14619527098917284</x:v>
      </x:c>
      <x:c r="S148" s="39" t="n">
        <x:v>1.0709189417613507</x:v>
      </x:c>
      <x:c r="T148" s="39" t="n">
        <x:v>0.1064298141992744</x:v>
      </x:c>
      <x:c r="U148" s="39" t="n">
        <x:v>1.3136751514994758</x:v>
      </x:c>
      <x:c r="V148" s="39" t="n">
        <x:v>0.06345760944467226</x:v>
      </x:c>
      <x:c r="W148" s="39" t="n">
        <x:v>0.3769904499200259</x:v>
      </x:c>
      <x:c r="X148" s="39" t="n">
        <x:v>-0.5459191252827281</x:v>
      </x:c>
      <x:c r="Y148" s="39" t="n">
        <x:v>-0.3517871297095505</x:v>
      </x:c>
      <x:c r="Z148" s="39" t="n">
        <x:v>-0.30691485284711595</x:v>
      </x:c>
      <x:c r="AA148" s="39" t="n">
        <x:v>0.7608189392249921</x:v>
      </x:c>
      <x:c r="AB148" s="39" t="n">
        <x:v>0.30149857495303206</x:v>
      </x:c>
      <x:c r="AC148" s="39" t="n">
        <x:v>-0.5685651364294805</x:v>
      </x:c>
      <x:c r="AD148" s="39" t="n">
        <x:v>-2.5232969240718783</x:v>
      </x:c>
      <x:c r="AE148" s="39" t="n">
        <x:v>0.15117310467757603</x:v>
      </x:c>
      <x:c r="AF148" s="39" t="n">
        <x:v>1.8222773587265342</x:v>
      </x:c>
      <x:c r="AG148" s="39" t="n">
        <x:v>-0.47676298085570407</x:v>
      </x:c>
      <x:c r="AH148" s="39" t="n">
        <x:v>0.3631161347756635</x:v>
      </x:c>
      <x:c r="AI148" s="39" t="n">
        <x:v>-2.8758231955672557</x:v>
      </x:c>
      <x:c r="AJ148" s="39" t="n">
        <x:v>1.6303494852742695</x:v>
      </x:c>
      <x:c r="AK148" s="39" t="n">
        <x:v>0.1741729537926636</x:v>
      </x:c>
      <x:c r="AL148" s="34"/>
      <x:c r="AM148" s="34" t="n">
        <x:f>IF(SQRT($B$9)*$B148+SQRT(1-$B$9)*R148&lt;_xlfn.NORM.S.INV($B$6),1,0)</x:f>
        <x:v>0</x:v>
      </x:c>
      <x:c r="AN148" s="34" t="n">
        <x:f>IF(SQRT($B$9)*$B148+SQRT(1-$B$9)*S148&lt;_xlfn.NORM.S.INV($B$6),1,0)</x:f>
        <x:v>0</x:v>
      </x:c>
      <x:c r="AO148" s="34" t="n">
        <x:f>IF(SQRT($B$9)*$B148+SQRT(1-$B$9)*T148&lt;_xlfn.NORM.S.INV($B$6),1,0)</x:f>
        <x:v>0</x:v>
      </x:c>
      <x:c r="AP148" s="34" t="n">
        <x:f>IF(SQRT($B$9)*$B148+SQRT(1-$B$9)*U148&lt;_xlfn.NORM.S.INV($B$6),1,0)</x:f>
        <x:v>0</x:v>
      </x:c>
      <x:c r="AQ148" s="34" t="n">
        <x:f>IF(SQRT($B$9)*$B148+SQRT(1-$B$9)*V148&lt;_xlfn.NORM.S.INV($B$6),1,0)</x:f>
        <x:v>0</x:v>
      </x:c>
      <x:c r="AR148" s="34" t="n">
        <x:f>IF(SQRT($B$9)*$B148+SQRT(1-$B$9)*W148&lt;_xlfn.NORM.S.INV($B$6),1,0)</x:f>
        <x:v>0</x:v>
      </x:c>
      <x:c r="AS148" s="34" t="n">
        <x:f>IF(SQRT($B$9)*$B148+SQRT(1-$B$9)*X148&lt;_xlfn.NORM.S.INV($B$6),1,0)</x:f>
        <x:v>0</x:v>
      </x:c>
      <x:c r="AT148" s="34" t="n">
        <x:f>IF(SQRT($B$9)*$B148+SQRT(1-$B$9)*Y148&lt;_xlfn.NORM.S.INV($B$6),1,0)</x:f>
        <x:v>0</x:v>
      </x:c>
      <x:c r="AU148" s="34" t="n">
        <x:f>IF(SQRT($B$9)*$B148+SQRT(1-$B$9)*Z148&lt;_xlfn.NORM.S.INV($B$6),1,0)</x:f>
        <x:v>0</x:v>
      </x:c>
      <x:c r="AV148" s="34" t="n">
        <x:f>IF(SQRT($B$9)*$B148+SQRT(1-$B$9)*AA148&lt;_xlfn.NORM.S.INV($B$6),1,0)</x:f>
        <x:v>0</x:v>
      </x:c>
      <x:c r="AW148" s="34" t="n">
        <x:f>IF(SQRT($C$9)*$B148+SQRT(1-$C$9)*AB148&lt;_xlfn.NORM.S.INV($C$6),1,0)</x:f>
        <x:v>0</x:v>
      </x:c>
      <x:c r="AX148" s="34" t="n">
        <x:f>IF(SQRT($C$9)*$B148+SQRT(1-$C$9)*AC148&lt;_xlfn.NORM.S.INV($C$6),1,0)</x:f>
        <x:v>0</x:v>
      </x:c>
      <x:c r="AY148" s="34" t="n">
        <x:f>IF(SQRT($C$9)*$B148+SQRT(1-$C$9)*AD148&lt;_xlfn.NORM.S.INV($C$6),1,0)</x:f>
        <x:v>1</x:v>
      </x:c>
      <x:c r="AZ148" s="34" t="n">
        <x:f>IF(SQRT($C$9)*$B148+SQRT(1-$C$9)*AE148&lt;_xlfn.NORM.S.INV($C$6),1,0)</x:f>
        <x:v>0</x:v>
      </x:c>
      <x:c r="BA148" s="34" t="n">
        <x:f>IF(SQRT($C$9)*$B148+SQRT(1-$C$9)*AF148&lt;_xlfn.NORM.S.INV($C$6),1,0)</x:f>
        <x:v>0</x:v>
      </x:c>
      <x:c r="BB148" s="34" t="n">
        <x:f>IF(SQRT($C$9)*$B148+SQRT(1-$C$9)*AG148&lt;_xlfn.NORM.S.INV($C$6),1,0)</x:f>
        <x:v>0</x:v>
      </x:c>
      <x:c r="BC148" s="34" t="n">
        <x:f>IF(SQRT($C$9)*$B148+SQRT(1-$C$9)*AH148&lt;_xlfn.NORM.S.INV($C$6),1,0)</x:f>
        <x:v>0</x:v>
      </x:c>
      <x:c r="BD148" s="34" t="n">
        <x:f>IF(SQRT($C$9)*$B148+SQRT(1-$C$9)*AI148&lt;_xlfn.NORM.S.INV($C$6),1,0)</x:f>
        <x:v>1</x:v>
      </x:c>
      <x:c r="BE148" s="34" t="n">
        <x:f>IF(SQRT($C$9)*$B148+SQRT(1-$C$9)*AJ148&lt;_xlfn.NORM.S.INV($C$6),1,0)</x:f>
        <x:v>0</x:v>
      </x:c>
      <x:c r="BF148" s="34" t="n">
        <x:f>IF(SQRT($C$9)*$B148+SQRT(1-$C$9)*AK148&lt;_xlfn.NORM.S.INV($C$6),1,0)</x:f>
        <x:v>0</x:v>
      </x:c>
      <x:c r="BG148" s="34"/>
      <x:c r="BH148" s="34"/>
      <x:c r="BI148" s="34" t="n">
        <x:f>$B$11*(($A$1061)*$C148/$B$12*$B$7+(1-$A$1061)*$D148/$B$12*$C$7)</x:f>
        <x:v>1200</x:v>
      </x:c>
      <x:c r="BJ148" s="34" t="n">
        <x:f>$B$11*(($A$1062)*$C148/$B$12*$B$7+(1-$A$1062)*$D148/$B$12*$C$7)</x:f>
        <x:v>1140</x:v>
      </x:c>
      <x:c r="BK148" s="34" t="n">
        <x:f>$B$11*(($A$1063)*$C148/$B$12*$B$7+(1-$A$1063)*$D148/$B$12*$C$7)</x:f>
        <x:v>1080</x:v>
      </x:c>
      <x:c r="BL148" s="34" t="n">
        <x:f>$B$11*(($A$1064)*$C148/$B$12*$B$7+(1-$A$1064)*$D148/$B$12*$C$7)</x:f>
        <x:v>1019.9999999999999</x:v>
      </x:c>
      <x:c r="BM148" s="34" t="n">
        <x:f>$B$11*(($A$1065)*$C148/$B$12*$B$7+(1-$A$1065)*$D148/$B$12*$C$7)</x:f>
        <x:v>960</x:v>
      </x:c>
      <x:c r="BN148" s="34" t="n">
        <x:f>$B$11*(($A$1066)*$C148/$B$12*$B$7+(1-$A$1066)*$D148/$B$12*$C$7)</x:f>
        <x:v>900</x:v>
      </x:c>
      <x:c r="BO148" s="34" t="n">
        <x:f>$B$11*(($A$1067)*$C148/$B$12*$B$7+(1-$A$1067)*$D148/$B$12*$C$7)</x:f>
        <x:v>839.9999999999999</x:v>
      </x:c>
      <x:c r="BP148" s="34" t="n">
        <x:f>$B$11*(($A$1068)*$C148/$B$12*$B$7+(1-$A$1068)*$D148/$B$12*$C$7)</x:f>
        <x:v>780</x:v>
      </x:c>
      <x:c r="BQ148" s="34" t="n">
        <x:f>$B$11*(($A$1069)*$C148/$B$12*$B$7+(1-$A$1069)*$D148/$B$12*$C$7)</x:f>
        <x:v>720</x:v>
      </x:c>
      <x:c r="BR148" s="34" t="n">
        <x:f>$B$11*(($A$1070)*$C148/$B$12*$B$7+(1-$A$1070)*$D148/$B$12*$C$7)</x:f>
        <x:v>660</x:v>
      </x:c>
      <x:c r="BS148" s="34" t="n">
        <x:f>$B$11*(($A$1071)*$C148/$B$12*$B$7+(1-$A$1071)*$D148/$B$12*$C$7)</x:f>
        <x:v>600</x:v>
      </x:c>
      <x:c r="BT148" s="34" t="n">
        <x:f>$B$11*(($A$1072)*$C148/$B$12*$B$7+(1-$A$1072)*$D148/$B$12*$C$7)</x:f>
        <x:v>540</x:v>
      </x:c>
      <x:c r="BU148" s="34" t="n">
        <x:f>$B$11*(($A$1073)*$C148/$B$12*$B$7+(1-$A$1073)*$D148/$B$12*$C$7)</x:f>
        <x:v>480</x:v>
      </x:c>
      <x:c r="BV148" s="34" t="n">
        <x:f>$B$11*(($A$1074)*$C148/$B$12*$B$7+(1-$A$1074)*$D148/$B$12*$C$7)</x:f>
        <x:v>419.99999999999994</x:v>
      </x:c>
      <x:c r="BW148" s="34" t="n">
        <x:f>$B$11*(($A$1075)*$C148/$B$12*$B$7+(1-$A$1075)*$D148/$B$12*$C$7)</x:f>
        <x:v>360.00000000000006</x:v>
      </x:c>
      <x:c r="BX148" s="34" t="n">
        <x:f>$B$11*(($A$1076)*$C148/$B$12*$B$7+(1-$A$1076)*$D148/$B$12*$C$7)</x:f>
        <x:v>300</x:v>
      </x:c>
      <x:c r="BY148" s="34" t="n">
        <x:f>$B$11*(($A$1077)*$C148/$B$12*$B$7+(1-$A$1077)*$D148/$B$12*$C$7)</x:f>
        <x:v>239.99999999999997</x:v>
      </x:c>
      <x:c r="BZ148" s="34" t="n">
        <x:f>$B$11*(($A$1078)*$C148/$B$12*$B$7+(1-$A$1078)*$D148/$B$12*$C$7)</x:f>
        <x:v>180.00000000000003</x:v>
      </x:c>
      <x:c r="CA148" s="34" t="n">
        <x:f>$B$11*(($A$1079)*$C148/$B$12*$B$7+(1-$A$1079)*$D148/$B$12*$C$7)</x:f>
        <x:v>119.99999999999999</x:v>
      </x:c>
      <x:c r="CB148" s="34" t="n">
        <x:f>$B$11*(($A$1080)*$C148/$B$12*$B$7+(1-$A$1080)*$D148/$B$12*$C$7)</x:f>
        <x:v>60.00000000000006</x:v>
      </x:c>
      <x:c r="CC148" s="34" t="n">
        <x:f>$B$11*(($A$1081)*$C148/$B$12*$B$7+(1-$A$1081)*$D148/$B$12*$C$7)</x:f>
        <x:v>0</x:v>
      </x:c>
    </x:row>
    <x:row r="149">
      <x:c r="A149" s="34" t="n">
        <x:v>125</x:v>
      </x:c>
      <x:c r="B149" s="39" t="n">
        <x:v>-1.8607006154146355</x:v>
      </x:c>
      <x:c r="C149" s="1" t="n">
        <x:f>SUM(AM149:AV149)</x:f>
        <x:v>1</x:v>
      </x:c>
      <x:c r="D149" s="1" t="n">
        <x:f>SUM(AW149:BF149)</x:f>
        <x:v>0</x:v>
      </x:c>
      <x:c r="E149" s="17" t="n">
        <x:f>(1-C149/$B$12)*$B$8-C149/$B$12*$B$7</x:f>
        <x:v>0.0049999999999999975</x:v>
      </x:c>
      <x:c r="F149" s="17" t="n">
        <x:f>(1-D149/$B$12)*$C$8-D149/$B$12*$C$7</x:f>
        <x:v>0.09</x:v>
      </x:c>
      <x:c r="G149" s="32" t="n">
        <x:f>$B$11*($B$10*C149/$B$12*$B$7+(1-$B$10)*D149/$B$12*$C$7)</x:f>
        <x:v>200.00000000000003</x:v>
      </x:c>
      <x:c r="H149" s="17" t="n">
        <x:f>$B$10*E149+(1-$B$10)*F149</x:f>
        <x:v>0.0475</x:v>
      </x:c>
      <x:c r="I149" s="34"/>
      <x:c r="J149" s="34"/>
      <x:c r="K149" s="34"/>
      <x:c r="L149" s="34"/>
      <x:c r="M149" s="34"/>
      <x:c r="N149" s="34"/>
      <x:c r="O149" s="34"/>
      <x:c r="P149" s="34"/>
      <x:c r="Q149" s="34"/>
      <x:c r="R149" s="39" t="n">
        <x:v>1.8068260303555197</x:v>
      </x:c>
      <x:c r="S149" s="39" t="n">
        <x:v>-0.7736130290229687</x:v>
      </x:c>
      <x:c r="T149" s="39" t="n">
        <x:v>0.05315536244280272</x:v>
      </x:c>
      <x:c r="U149" s="39" t="n">
        <x:v>0.6296357635120464</x:v>
      </x:c>
      <x:c r="V149" s="39" t="n">
        <x:v>-0.43291959590309337</x:v>
      </x:c>
      <x:c r="W149" s="39" t="n">
        <x:v>-1.7228168331404607</x:v>
      </x:c>
      <x:c r="X149" s="39" t="n">
        <x:v>-0.30324596294844813</x:v>
      </x:c>
      <x:c r="Y149" s="39" t="n">
        <x:v>-0.11857837340184568</x:v>
      </x:c>
      <x:c r="Z149" s="39" t="n">
        <x:v>0.37235265233357095</x:v>
      </x:c>
      <x:c r="AA149" s="39" t="n">
        <x:v>0.8952108489783875</x:v>
      </x:c>
      <x:c r="AB149" s="39" t="n">
        <x:v>-0.39024361512551964</x:v>
      </x:c>
      <x:c r="AC149" s="39" t="n">
        <x:v>1.2189272199939394</x:v>
      </x:c>
      <x:c r="AD149" s="39" t="n">
        <x:v>-0.8776325621195085</x:v>
      </x:c>
      <x:c r="AE149" s="39" t="n">
        <x:v>0.5202249342833439</x:v>
      </x:c>
      <x:c r="AF149" s="39" t="n">
        <x:v>-0.08982242526909108</x:v>
      </x:c>
      <x:c r="AG149" s="39" t="n">
        <x:v>-0.7997219102976287</x:v>
      </x:c>
      <x:c r="AH149" s="39" t="n">
        <x:v>1.3361229959990657</x:v>
      </x:c>
      <x:c r="AI149" s="39" t="n">
        <x:v>0.6369960847638384</x:v>
      </x:c>
      <x:c r="AJ149" s="39" t="n">
        <x:v>1.217529828757493</x:v>
      </x:c>
      <x:c r="AK149" s="39" t="n">
        <x:v>-0.6937163501506938</x:v>
      </x:c>
      <x:c r="AL149" s="34"/>
      <x:c r="AM149" s="34" t="n">
        <x:f>IF(SQRT($B$9)*$B149+SQRT(1-$B$9)*R149&lt;_xlfn.NORM.S.INV($B$6),1,0)</x:f>
        <x:v>0</x:v>
      </x:c>
      <x:c r="AN149" s="34" t="n">
        <x:f>IF(SQRT($B$9)*$B149+SQRT(1-$B$9)*S149&lt;_xlfn.NORM.S.INV($B$6),1,0)</x:f>
        <x:v>0</x:v>
      </x:c>
      <x:c r="AO149" s="34" t="n">
        <x:f>IF(SQRT($B$9)*$B149+SQRT(1-$B$9)*T149&lt;_xlfn.NORM.S.INV($B$6),1,0)</x:f>
        <x:v>0</x:v>
      </x:c>
      <x:c r="AP149" s="34" t="n">
        <x:f>IF(SQRT($B$9)*$B149+SQRT(1-$B$9)*U149&lt;_xlfn.NORM.S.INV($B$6),1,0)</x:f>
        <x:v>0</x:v>
      </x:c>
      <x:c r="AQ149" s="34" t="n">
        <x:f>IF(SQRT($B$9)*$B149+SQRT(1-$B$9)*V149&lt;_xlfn.NORM.S.INV($B$6),1,0)</x:f>
        <x:v>0</x:v>
      </x:c>
      <x:c r="AR149" s="34" t="n">
        <x:f>IF(SQRT($B$9)*$B149+SQRT(1-$B$9)*W149&lt;_xlfn.NORM.S.INV($B$6),1,0)</x:f>
        <x:v>1</x:v>
      </x:c>
      <x:c r="AS149" s="34" t="n">
        <x:f>IF(SQRT($B$9)*$B149+SQRT(1-$B$9)*X149&lt;_xlfn.NORM.S.INV($B$6),1,0)</x:f>
        <x:v>0</x:v>
      </x:c>
      <x:c r="AT149" s="34" t="n">
        <x:f>IF(SQRT($B$9)*$B149+SQRT(1-$B$9)*Y149&lt;_xlfn.NORM.S.INV($B$6),1,0)</x:f>
        <x:v>0</x:v>
      </x:c>
      <x:c r="AU149" s="34" t="n">
        <x:f>IF(SQRT($B$9)*$B149+SQRT(1-$B$9)*Z149&lt;_xlfn.NORM.S.INV($B$6),1,0)</x:f>
        <x:v>0</x:v>
      </x:c>
      <x:c r="AV149" s="34" t="n">
        <x:f>IF(SQRT($B$9)*$B149+SQRT(1-$B$9)*AA149&lt;_xlfn.NORM.S.INV($B$6),1,0)</x:f>
        <x:v>0</x:v>
      </x:c>
      <x:c r="AW149" s="34" t="n">
        <x:f>IF(SQRT($C$9)*$B149+SQRT(1-$C$9)*AB149&lt;_xlfn.NORM.S.INV($C$6),1,0)</x:f>
        <x:v>0</x:v>
      </x:c>
      <x:c r="AX149" s="34" t="n">
        <x:f>IF(SQRT($C$9)*$B149+SQRT(1-$C$9)*AC149&lt;_xlfn.NORM.S.INV($C$6),1,0)</x:f>
        <x:v>0</x:v>
      </x:c>
      <x:c r="AY149" s="34" t="n">
        <x:f>IF(SQRT($C$9)*$B149+SQRT(1-$C$9)*AD149&lt;_xlfn.NORM.S.INV($C$6),1,0)</x:f>
        <x:v>0</x:v>
      </x:c>
      <x:c r="AZ149" s="34" t="n">
        <x:f>IF(SQRT($C$9)*$B149+SQRT(1-$C$9)*AE149&lt;_xlfn.NORM.S.INV($C$6),1,0)</x:f>
        <x:v>0</x:v>
      </x:c>
      <x:c r="BA149" s="34" t="n">
        <x:f>IF(SQRT($C$9)*$B149+SQRT(1-$C$9)*AF149&lt;_xlfn.NORM.S.INV($C$6),1,0)</x:f>
        <x:v>0</x:v>
      </x:c>
      <x:c r="BB149" s="34" t="n">
        <x:f>IF(SQRT($C$9)*$B149+SQRT(1-$C$9)*AG149&lt;_xlfn.NORM.S.INV($C$6),1,0)</x:f>
        <x:v>0</x:v>
      </x:c>
      <x:c r="BC149" s="34" t="n">
        <x:f>IF(SQRT($C$9)*$B149+SQRT(1-$C$9)*AH149&lt;_xlfn.NORM.S.INV($C$6),1,0)</x:f>
        <x:v>0</x:v>
      </x:c>
      <x:c r="BD149" s="34" t="n">
        <x:f>IF(SQRT($C$9)*$B149+SQRT(1-$C$9)*AI149&lt;_xlfn.NORM.S.INV($C$6),1,0)</x:f>
        <x:v>0</x:v>
      </x:c>
      <x:c r="BE149" s="34" t="n">
        <x:f>IF(SQRT($C$9)*$B149+SQRT(1-$C$9)*AJ149&lt;_xlfn.NORM.S.INV($C$6),1,0)</x:f>
        <x:v>0</x:v>
      </x:c>
      <x:c r="BF149" s="34" t="n">
        <x:f>IF(SQRT($C$9)*$B149+SQRT(1-$C$9)*AK149&lt;_xlfn.NORM.S.INV($C$6),1,0)</x:f>
        <x:v>0</x:v>
      </x:c>
      <x:c r="BG149" s="34"/>
      <x:c r="BH149" s="34"/>
      <x:c r="BI149" s="34" t="n">
        <x:f>$B$11*(($A$1061)*$C149/$B$12*$B$7+(1-$A$1061)*$D149/$B$12*$C$7)</x:f>
        <x:v>0</x:v>
      </x:c>
      <x:c r="BJ149" s="34" t="n">
        <x:f>$B$11*(($A$1062)*$C149/$B$12*$B$7+(1-$A$1062)*$D149/$B$12*$C$7)</x:f>
        <x:v>20</x:v>
      </x:c>
      <x:c r="BK149" s="34" t="n">
        <x:f>$B$11*(($A$1063)*$C149/$B$12*$B$7+(1-$A$1063)*$D149/$B$12*$C$7)</x:f>
        <x:v>40</x:v>
      </x:c>
      <x:c r="BL149" s="34" t="n">
        <x:f>$B$11*(($A$1064)*$C149/$B$12*$B$7+(1-$A$1064)*$D149/$B$12*$C$7)</x:f>
        <x:v>60</x:v>
      </x:c>
      <x:c r="BM149" s="34" t="n">
        <x:f>$B$11*(($A$1065)*$C149/$B$12*$B$7+(1-$A$1065)*$D149/$B$12*$C$7)</x:f>
        <x:v>80</x:v>
      </x:c>
      <x:c r="BN149" s="34" t="n">
        <x:f>$B$11*(($A$1066)*$C149/$B$12*$B$7+(1-$A$1066)*$D149/$B$12*$C$7)</x:f>
        <x:v>100.00000000000001</x:v>
      </x:c>
      <x:c r="BO149" s="34" t="n">
        <x:f>$B$11*(($A$1067)*$C149/$B$12*$B$7+(1-$A$1067)*$D149/$B$12*$C$7)</x:f>
        <x:v>120</x:v>
      </x:c>
      <x:c r="BP149" s="34" t="n">
        <x:f>$B$11*(($A$1068)*$C149/$B$12*$B$7+(1-$A$1068)*$D149/$B$12*$C$7)</x:f>
        <x:v>139.99999999999997</x:v>
      </x:c>
      <x:c r="BQ149" s="34" t="n">
        <x:f>$B$11*(($A$1069)*$C149/$B$12*$B$7+(1-$A$1069)*$D149/$B$12*$C$7)</x:f>
        <x:v>160</x:v>
      </x:c>
      <x:c r="BR149" s="34" t="n">
        <x:f>$B$11*(($A$1070)*$C149/$B$12*$B$7+(1-$A$1070)*$D149/$B$12*$C$7)</x:f>
        <x:v>180</x:v>
      </x:c>
      <x:c r="BS149" s="34" t="n">
        <x:f>$B$11*(($A$1071)*$C149/$B$12*$B$7+(1-$A$1071)*$D149/$B$12*$C$7)</x:f>
        <x:v>200.00000000000003</x:v>
      </x:c>
      <x:c r="BT149" s="34" t="n">
        <x:f>$B$11*(($A$1072)*$C149/$B$12*$B$7+(1-$A$1072)*$D149/$B$12*$C$7)</x:f>
        <x:v>220.00000000000006</x:v>
      </x:c>
      <x:c r="BU149" s="34" t="n">
        <x:f>$B$11*(($A$1073)*$C149/$B$12*$B$7+(1-$A$1073)*$D149/$B$12*$C$7)</x:f>
        <x:v>240</x:v>
      </x:c>
      <x:c r="BV149" s="34" t="n">
        <x:f>$B$11*(($A$1074)*$C149/$B$12*$B$7+(1-$A$1074)*$D149/$B$12*$C$7)</x:f>
        <x:v>260</x:v>
      </x:c>
      <x:c r="BW149" s="34" t="n">
        <x:f>$B$11*(($A$1075)*$C149/$B$12*$B$7+(1-$A$1075)*$D149/$B$12*$C$7)</x:f>
        <x:v>279.99999999999994</x:v>
      </x:c>
      <x:c r="BX149" s="34" t="n">
        <x:f>$B$11*(($A$1076)*$C149/$B$12*$B$7+(1-$A$1076)*$D149/$B$12*$C$7)</x:f>
        <x:v>300</x:v>
      </x:c>
      <x:c r="BY149" s="34" t="n">
        <x:f>$B$11*(($A$1077)*$C149/$B$12*$B$7+(1-$A$1077)*$D149/$B$12*$C$7)</x:f>
        <x:v>320</x:v>
      </x:c>
      <x:c r="BZ149" s="34" t="n">
        <x:f>$B$11*(($A$1078)*$C149/$B$12*$B$7+(1-$A$1078)*$D149/$B$12*$C$7)</x:f>
        <x:v>339.99999999999994</x:v>
      </x:c>
      <x:c r="CA149" s="34" t="n">
        <x:f>$B$11*(($A$1079)*$C149/$B$12*$B$7+(1-$A$1079)*$D149/$B$12*$C$7)</x:f>
        <x:v>360</x:v>
      </x:c>
      <x:c r="CB149" s="34" t="n">
        <x:f>$B$11*(($A$1080)*$C149/$B$12*$B$7+(1-$A$1080)*$D149/$B$12*$C$7)</x:f>
        <x:v>380.00000000000006</x:v>
      </x:c>
      <x:c r="CC149" s="34" t="n">
        <x:f>$B$11*(($A$1081)*$C149/$B$12*$B$7+(1-$A$1081)*$D149/$B$12*$C$7)</x:f>
        <x:v>400.00000000000006</x:v>
      </x:c>
    </x:row>
    <x:row r="150">
      <x:c r="A150" s="34" t="n">
        <x:v>126</x:v>
      </x:c>
      <x:c r="B150" s="39" t="n">
        <x:v>-1.7093847146577943</x:v>
      </x:c>
      <x:c r="C150" s="1" t="n">
        <x:f>SUM(AM150:AV150)</x:f>
        <x:v>0</x:v>
      </x:c>
      <x:c r="D150" s="1" t="n">
        <x:f>SUM(AW150:BF150)</x:f>
        <x:v>0</x:v>
      </x:c>
      <x:c r="E150" s="17" t="n">
        <x:f>(1-C150/$B$12)*$B$8-C150/$B$12*$B$7</x:f>
        <x:v>0.05</x:v>
      </x:c>
      <x:c r="F150" s="17" t="n">
        <x:f>(1-D150/$B$12)*$C$8-D150/$B$12*$C$7</x:f>
        <x:v>0.09</x:v>
      </x:c>
      <x:c r="G150" s="32" t="n">
        <x:f>$B$11*($B$10*C150/$B$12*$B$7+(1-$B$10)*D150/$B$12*$C$7)</x:f>
        <x:v>0</x:v>
      </x:c>
      <x:c r="H150" s="17" t="n">
        <x:f>$B$10*E150+(1-$B$10)*F150</x:f>
        <x:v>0.07</x:v>
      </x:c>
      <x:c r="I150" s="34"/>
      <x:c r="J150" s="34"/>
      <x:c r="K150" s="34"/>
      <x:c r="L150" s="34"/>
      <x:c r="M150" s="34"/>
      <x:c r="N150" s="34"/>
      <x:c r="O150" s="34"/>
      <x:c r="P150" s="34"/>
      <x:c r="Q150" s="34"/>
      <x:c r="R150" s="39" t="n">
        <x:v>-0.1264122246687316</x:v>
      </x:c>
      <x:c r="S150" s="39" t="n">
        <x:v>1.7674900667830675</x:v>
      </x:c>
      <x:c r="T150" s="39" t="n">
        <x:v>0.06763750153413256</x:v>
      </x:c>
      <x:c r="U150" s="39" t="n">
        <x:v>0.8706778262919874</x:v>
      </x:c>
      <x:c r="V150" s="39" t="n">
        <x:v>-0.9545888526725267</x:v>
      </x:c>
      <x:c r="W150" s="39" t="n">
        <x:v>1.2101189947033895</x:v>
      </x:c>
      <x:c r="X150" s="39" t="n">
        <x:v>2.1605829613966643</x:v>
      </x:c>
      <x:c r="Y150" s="39" t="n">
        <x:v>-0.9236586229368733</x:v>
      </x:c>
      <x:c r="Z150" s="39" t="n">
        <x:v>-0.5538991327148225</x:v>
      </x:c>
      <x:c r="AA150" s="39" t="n">
        <x:v>-1.386199090900276</x:v>
      </x:c>
      <x:c r="AB150" s="39" t="n">
        <x:v>0.6101521386345884</x:v>
      </x:c>
      <x:c r="AC150" s="39" t="n">
        <x:v>2.2808493694803142</x:v>
      </x:c>
      <x:c r="AD150" s="39" t="n">
        <x:v>-0.11336064645548008</x:v>
      </x:c>
      <x:c r="AE150" s="39" t="n">
        <x:v>0.6184316096045328</x:v>
      </x:c>
      <x:c r="AF150" s="39" t="n">
        <x:v>0.41704831190821556</x:v>
      </x:c>
      <x:c r="AG150" s="39" t="n">
        <x:v>-0.01759227667482681</x:v>
      </x:c>
      <x:c r="AH150" s="39" t="n">
        <x:v>0.5541603872723186</x:v>
      </x:c>
      <x:c r="AI150" s="39" t="n">
        <x:v>0.8406676251051927</x:v>
      </x:c>
      <x:c r="AJ150" s="39" t="n">
        <x:v>1.1324931524309978</x:v>
      </x:c>
      <x:c r="AK150" s="39" t="n">
        <x:v>-0.45657490683216956</x:v>
      </x:c>
      <x:c r="AL150" s="34"/>
      <x:c r="AM150" s="34" t="n">
        <x:f>IF(SQRT($B$9)*$B150+SQRT(1-$B$9)*R150&lt;_xlfn.NORM.S.INV($B$6),1,0)</x:f>
        <x:v>0</x:v>
      </x:c>
      <x:c r="AN150" s="34" t="n">
        <x:f>IF(SQRT($B$9)*$B150+SQRT(1-$B$9)*S150&lt;_xlfn.NORM.S.INV($B$6),1,0)</x:f>
        <x:v>0</x:v>
      </x:c>
      <x:c r="AO150" s="34" t="n">
        <x:f>IF(SQRT($B$9)*$B150+SQRT(1-$B$9)*T150&lt;_xlfn.NORM.S.INV($B$6),1,0)</x:f>
        <x:v>0</x:v>
      </x:c>
      <x:c r="AP150" s="34" t="n">
        <x:f>IF(SQRT($B$9)*$B150+SQRT(1-$B$9)*U150&lt;_xlfn.NORM.S.INV($B$6),1,0)</x:f>
        <x:v>0</x:v>
      </x:c>
      <x:c r="AQ150" s="34" t="n">
        <x:f>IF(SQRT($B$9)*$B150+SQRT(1-$B$9)*V150&lt;_xlfn.NORM.S.INV($B$6),1,0)</x:f>
        <x:v>0</x:v>
      </x:c>
      <x:c r="AR150" s="34" t="n">
        <x:f>IF(SQRT($B$9)*$B150+SQRT(1-$B$9)*W150&lt;_xlfn.NORM.S.INV($B$6),1,0)</x:f>
        <x:v>0</x:v>
      </x:c>
      <x:c r="AS150" s="34" t="n">
        <x:f>IF(SQRT($B$9)*$B150+SQRT(1-$B$9)*X150&lt;_xlfn.NORM.S.INV($B$6),1,0)</x:f>
        <x:v>0</x:v>
      </x:c>
      <x:c r="AT150" s="34" t="n">
        <x:f>IF(SQRT($B$9)*$B150+SQRT(1-$B$9)*Y150&lt;_xlfn.NORM.S.INV($B$6),1,0)</x:f>
        <x:v>0</x:v>
      </x:c>
      <x:c r="AU150" s="34" t="n">
        <x:f>IF(SQRT($B$9)*$B150+SQRT(1-$B$9)*Z150&lt;_xlfn.NORM.S.INV($B$6),1,0)</x:f>
        <x:v>0</x:v>
      </x:c>
      <x:c r="AV150" s="34" t="n">
        <x:f>IF(SQRT($B$9)*$B150+SQRT(1-$B$9)*AA150&lt;_xlfn.NORM.S.INV($B$6),1,0)</x:f>
        <x:v>0</x:v>
      </x:c>
      <x:c r="AW150" s="34" t="n">
        <x:f>IF(SQRT($C$9)*$B150+SQRT(1-$C$9)*AB150&lt;_xlfn.NORM.S.INV($C$6),1,0)</x:f>
        <x:v>0</x:v>
      </x:c>
      <x:c r="AX150" s="34" t="n">
        <x:f>IF(SQRT($C$9)*$B150+SQRT(1-$C$9)*AC150&lt;_xlfn.NORM.S.INV($C$6),1,0)</x:f>
        <x:v>0</x:v>
      </x:c>
      <x:c r="AY150" s="34" t="n">
        <x:f>IF(SQRT($C$9)*$B150+SQRT(1-$C$9)*AD150&lt;_xlfn.NORM.S.INV($C$6),1,0)</x:f>
        <x:v>0</x:v>
      </x:c>
      <x:c r="AZ150" s="34" t="n">
        <x:f>IF(SQRT($C$9)*$B150+SQRT(1-$C$9)*AE150&lt;_xlfn.NORM.S.INV($C$6),1,0)</x:f>
        <x:v>0</x:v>
      </x:c>
      <x:c r="BA150" s="34" t="n">
        <x:f>IF(SQRT($C$9)*$B150+SQRT(1-$C$9)*AF150&lt;_xlfn.NORM.S.INV($C$6),1,0)</x:f>
        <x:v>0</x:v>
      </x:c>
      <x:c r="BB150" s="34" t="n">
        <x:f>IF(SQRT($C$9)*$B150+SQRT(1-$C$9)*AG150&lt;_xlfn.NORM.S.INV($C$6),1,0)</x:f>
        <x:v>0</x:v>
      </x:c>
      <x:c r="BC150" s="34" t="n">
        <x:f>IF(SQRT($C$9)*$B150+SQRT(1-$C$9)*AH150&lt;_xlfn.NORM.S.INV($C$6),1,0)</x:f>
        <x:v>0</x:v>
      </x:c>
      <x:c r="BD150" s="34" t="n">
        <x:f>IF(SQRT($C$9)*$B150+SQRT(1-$C$9)*AI150&lt;_xlfn.NORM.S.INV($C$6),1,0)</x:f>
        <x:v>0</x:v>
      </x:c>
      <x:c r="BE150" s="34" t="n">
        <x:f>IF(SQRT($C$9)*$B150+SQRT(1-$C$9)*AJ150&lt;_xlfn.NORM.S.INV($C$6),1,0)</x:f>
        <x:v>0</x:v>
      </x:c>
      <x:c r="BF150" s="34" t="n">
        <x:f>IF(SQRT($C$9)*$B150+SQRT(1-$C$9)*AK150&lt;_xlfn.NORM.S.INV($C$6),1,0)</x:f>
        <x:v>0</x:v>
      </x:c>
      <x:c r="BG150" s="34"/>
      <x:c r="BH150" s="34"/>
      <x:c r="BI150" s="34" t="n">
        <x:f>$B$11*(($A$1061)*$C150/$B$12*$B$7+(1-$A$1061)*$D150/$B$12*$C$7)</x:f>
        <x:v>0</x:v>
      </x:c>
      <x:c r="BJ150" s="34" t="n">
        <x:f>$B$11*(($A$1062)*$C150/$B$12*$B$7+(1-$A$1062)*$D150/$B$12*$C$7)</x:f>
        <x:v>0</x:v>
      </x:c>
      <x:c r="BK150" s="34" t="n">
        <x:f>$B$11*(($A$1063)*$C150/$B$12*$B$7+(1-$A$1063)*$D150/$B$12*$C$7)</x:f>
        <x:v>0</x:v>
      </x:c>
      <x:c r="BL150" s="34" t="n">
        <x:f>$B$11*(($A$1064)*$C150/$B$12*$B$7+(1-$A$1064)*$D150/$B$12*$C$7)</x:f>
        <x:v>0</x:v>
      </x:c>
      <x:c r="BM150" s="34" t="n">
        <x:f>$B$11*(($A$1065)*$C150/$B$12*$B$7+(1-$A$1065)*$D150/$B$12*$C$7)</x:f>
        <x:v>0</x:v>
      </x:c>
      <x:c r="BN150" s="34" t="n">
        <x:f>$B$11*(($A$1066)*$C150/$B$12*$B$7+(1-$A$1066)*$D150/$B$12*$C$7)</x:f>
        <x:v>0</x:v>
      </x:c>
      <x:c r="BO150" s="34" t="n">
        <x:f>$B$11*(($A$1067)*$C150/$B$12*$B$7+(1-$A$1067)*$D150/$B$12*$C$7)</x:f>
        <x:v>0</x:v>
      </x:c>
      <x:c r="BP150" s="34" t="n">
        <x:f>$B$11*(($A$1068)*$C150/$B$12*$B$7+(1-$A$1068)*$D150/$B$12*$C$7)</x:f>
        <x:v>0</x:v>
      </x:c>
      <x:c r="BQ150" s="34" t="n">
        <x:f>$B$11*(($A$1069)*$C150/$B$12*$B$7+(1-$A$1069)*$D150/$B$12*$C$7)</x:f>
        <x:v>0</x:v>
      </x:c>
      <x:c r="BR150" s="34" t="n">
        <x:f>$B$11*(($A$1070)*$C150/$B$12*$B$7+(1-$A$1070)*$D150/$B$12*$C$7)</x:f>
        <x:v>0</x:v>
      </x:c>
      <x:c r="BS150" s="34" t="n">
        <x:f>$B$11*(($A$1071)*$C150/$B$12*$B$7+(1-$A$1071)*$D150/$B$12*$C$7)</x:f>
        <x:v>0</x:v>
      </x:c>
      <x:c r="BT150" s="34" t="n">
        <x:f>$B$11*(($A$1072)*$C150/$B$12*$B$7+(1-$A$1072)*$D150/$B$12*$C$7)</x:f>
        <x:v>0</x:v>
      </x:c>
      <x:c r="BU150" s="34" t="n">
        <x:f>$B$11*(($A$1073)*$C150/$B$12*$B$7+(1-$A$1073)*$D150/$B$12*$C$7)</x:f>
        <x:v>0</x:v>
      </x:c>
      <x:c r="BV150" s="34" t="n">
        <x:f>$B$11*(($A$1074)*$C150/$B$12*$B$7+(1-$A$1074)*$D150/$B$12*$C$7)</x:f>
        <x:v>0</x:v>
      </x:c>
      <x:c r="BW150" s="34" t="n">
        <x:f>$B$11*(($A$1075)*$C150/$B$12*$B$7+(1-$A$1075)*$D150/$B$12*$C$7)</x:f>
        <x:v>0</x:v>
      </x:c>
      <x:c r="BX150" s="34" t="n">
        <x:f>$B$11*(($A$1076)*$C150/$B$12*$B$7+(1-$A$1076)*$D150/$B$12*$C$7)</x:f>
        <x:v>0</x:v>
      </x:c>
      <x:c r="BY150" s="34" t="n">
        <x:f>$B$11*(($A$1077)*$C150/$B$12*$B$7+(1-$A$1077)*$D150/$B$12*$C$7)</x:f>
        <x:v>0</x:v>
      </x:c>
      <x:c r="BZ150" s="34" t="n">
        <x:f>$B$11*(($A$1078)*$C150/$B$12*$B$7+(1-$A$1078)*$D150/$B$12*$C$7)</x:f>
        <x:v>0</x:v>
      </x:c>
      <x:c r="CA150" s="34" t="n">
        <x:f>$B$11*(($A$1079)*$C150/$B$12*$B$7+(1-$A$1079)*$D150/$B$12*$C$7)</x:f>
        <x:v>0</x:v>
      </x:c>
      <x:c r="CB150" s="34" t="n">
        <x:f>$B$11*(($A$1080)*$C150/$B$12*$B$7+(1-$A$1080)*$D150/$B$12*$C$7)</x:f>
        <x:v>0</x:v>
      </x:c>
      <x:c r="CC150" s="34" t="n">
        <x:f>$B$11*(($A$1081)*$C150/$B$12*$B$7+(1-$A$1081)*$D150/$B$12*$C$7)</x:f>
        <x:v>0</x:v>
      </x:c>
    </x:row>
    <x:row r="151">
      <x:c r="A151" s="34" t="n">
        <x:v>127</x:v>
      </x:c>
      <x:c r="B151" s="39" t="n">
        <x:v>0.17199199939068874</x:v>
      </x:c>
      <x:c r="C151" s="1" t="n">
        <x:f>SUM(AM151:AV151)</x:f>
        <x:v>0</x:v>
      </x:c>
      <x:c r="D151" s="1" t="n">
        <x:f>SUM(AW151:BF151)</x:f>
        <x:v>1</x:v>
      </x:c>
      <x:c r="E151" s="17" t="n">
        <x:f>(1-C151/$B$12)*$B$8-C151/$B$12*$B$7</x:f>
        <x:v>0.05</x:v>
      </x:c>
      <x:c r="F151" s="17" t="n">
        <x:f>(1-D151/$B$12)*$C$8-D151/$B$12*$C$7</x:f>
        <x:v>0.021000000000000005</x:v>
      </x:c>
      <x:c r="G151" s="32" t="n">
        <x:f>$B$11*($B$10*C151/$B$12*$B$7+(1-$B$10)*D151/$B$12*$C$7)</x:f>
        <x:v>300</x:v>
      </x:c>
      <x:c r="H151" s="17" t="n">
        <x:f>$B$10*E151+(1-$B$10)*F151</x:f>
        <x:v>0.035500000000000004</x:v>
      </x:c>
      <x:c r="I151" s="34"/>
      <x:c r="J151" s="34"/>
      <x:c r="K151" s="34"/>
      <x:c r="L151" s="34"/>
      <x:c r="M151" s="34"/>
      <x:c r="N151" s="34"/>
      <x:c r="O151" s="34"/>
      <x:c r="P151" s="34"/>
      <x:c r="Q151" s="34"/>
      <x:c r="R151" s="39" t="n">
        <x:v>0.7142030366710331</x:v>
      </x:c>
      <x:c r="S151" s="39" t="n">
        <x:v>-1.8472767574403652</x:v>
      </x:c>
      <x:c r="T151" s="39" t="n">
        <x:v>-0.8001131042564683</x:v>
      </x:c>
      <x:c r="U151" s="39" t="n">
        <x:v>0.26783673921771334</x:v>
      </x:c>
      <x:c r="V151" s="39" t="n">
        <x:v>-0.7877107714003271</x:v>
      </x:c>
      <x:c r="W151" s="39" t="n">
        <x:v>0.8833368819941996</x:v>
      </x:c>
      <x:c r="X151" s="39" t="n">
        <x:v>-1.2862079419889405</x:v>
      </x:c>
      <x:c r="Y151" s="39" t="n">
        <x:v>1.1676248020476045</x:v>
      </x:c>
      <x:c r="Z151" s="39" t="n">
        <x:v>-0.46079266476728614</x:v>
      </x:c>
      <x:c r="AA151" s="39" t="n">
        <x:v>-0.23954945292387106</x:v>
      </x:c>
      <x:c r="AB151" s="39" t="n">
        <x:v>0.7592109988956102</x:v>
      </x:c>
      <x:c r="AC151" s="39" t="n">
        <x:v>-0.06113251140199535</x:v>
      </x:c>
      <x:c r="AD151" s="39" t="n">
        <x:v>-2.2799307108365485</x:v>
      </x:c>
      <x:c r="AE151" s="39" t="n">
        <x:v>0.00451842219788944</x:v>
      </x:c>
      <x:c r="AF151" s="39" t="n">
        <x:v>-0.9941214722083029</x:v>
      </x:c>
      <x:c r="AG151" s="39" t="n">
        <x:v>-0.7144523357518917</x:v>
      </x:c>
      <x:c r="AH151" s="39" t="n">
        <x:v>-0.16192634451547824</x:v>
      </x:c>
      <x:c r="AI151" s="39" t="n">
        <x:v>1.0823741225588888</x:v>
      </x:c>
      <x:c r="AJ151" s="39" t="n">
        <x:v>0.43732099941577823</x:v>
      </x:c>
      <x:c r="AK151" s="39" t="n">
        <x:v>-1.5243206117845014</x:v>
      </x:c>
      <x:c r="AL151" s="34"/>
      <x:c r="AM151" s="34" t="n">
        <x:f>IF(SQRT($B$9)*$B151+SQRT(1-$B$9)*R151&lt;_xlfn.NORM.S.INV($B$6),1,0)</x:f>
        <x:v>0</x:v>
      </x:c>
      <x:c r="AN151" s="34" t="n">
        <x:f>IF(SQRT($B$9)*$B151+SQRT(1-$B$9)*S151&lt;_xlfn.NORM.S.INV($B$6),1,0)</x:f>
        <x:v>0</x:v>
      </x:c>
      <x:c r="AO151" s="34" t="n">
        <x:f>IF(SQRT($B$9)*$B151+SQRT(1-$B$9)*T151&lt;_xlfn.NORM.S.INV($B$6),1,0)</x:f>
        <x:v>0</x:v>
      </x:c>
      <x:c r="AP151" s="34" t="n">
        <x:f>IF(SQRT($B$9)*$B151+SQRT(1-$B$9)*U151&lt;_xlfn.NORM.S.INV($B$6),1,0)</x:f>
        <x:v>0</x:v>
      </x:c>
      <x:c r="AQ151" s="34" t="n">
        <x:f>IF(SQRT($B$9)*$B151+SQRT(1-$B$9)*V151&lt;_xlfn.NORM.S.INV($B$6),1,0)</x:f>
        <x:v>0</x:v>
      </x:c>
      <x:c r="AR151" s="34" t="n">
        <x:f>IF(SQRT($B$9)*$B151+SQRT(1-$B$9)*W151&lt;_xlfn.NORM.S.INV($B$6),1,0)</x:f>
        <x:v>0</x:v>
      </x:c>
      <x:c r="AS151" s="34" t="n">
        <x:f>IF(SQRT($B$9)*$B151+SQRT(1-$B$9)*X151&lt;_xlfn.NORM.S.INV($B$6),1,0)</x:f>
        <x:v>0</x:v>
      </x:c>
      <x:c r="AT151" s="34" t="n">
        <x:f>IF(SQRT($B$9)*$B151+SQRT(1-$B$9)*Y151&lt;_xlfn.NORM.S.INV($B$6),1,0)</x:f>
        <x:v>0</x:v>
      </x:c>
      <x:c r="AU151" s="34" t="n">
        <x:f>IF(SQRT($B$9)*$B151+SQRT(1-$B$9)*Z151&lt;_xlfn.NORM.S.INV($B$6),1,0)</x:f>
        <x:v>0</x:v>
      </x:c>
      <x:c r="AV151" s="34" t="n">
        <x:f>IF(SQRT($B$9)*$B151+SQRT(1-$B$9)*AA151&lt;_xlfn.NORM.S.INV($B$6),1,0)</x:f>
        <x:v>0</x:v>
      </x:c>
      <x:c r="AW151" s="34" t="n">
        <x:f>IF(SQRT($C$9)*$B151+SQRT(1-$C$9)*AB151&lt;_xlfn.NORM.S.INV($C$6),1,0)</x:f>
        <x:v>0</x:v>
      </x:c>
      <x:c r="AX151" s="34" t="n">
        <x:f>IF(SQRT($C$9)*$B151+SQRT(1-$C$9)*AC151&lt;_xlfn.NORM.S.INV($C$6),1,0)</x:f>
        <x:v>0</x:v>
      </x:c>
      <x:c r="AY151" s="34" t="n">
        <x:f>IF(SQRT($C$9)*$B151+SQRT(1-$C$9)*AD151&lt;_xlfn.NORM.S.INV($C$6),1,0)</x:f>
        <x:v>1</x:v>
      </x:c>
      <x:c r="AZ151" s="34" t="n">
        <x:f>IF(SQRT($C$9)*$B151+SQRT(1-$C$9)*AE151&lt;_xlfn.NORM.S.INV($C$6),1,0)</x:f>
        <x:v>0</x:v>
      </x:c>
      <x:c r="BA151" s="34" t="n">
        <x:f>IF(SQRT($C$9)*$B151+SQRT(1-$C$9)*AF151&lt;_xlfn.NORM.S.INV($C$6),1,0)</x:f>
        <x:v>0</x:v>
      </x:c>
      <x:c r="BB151" s="34" t="n">
        <x:f>IF(SQRT($C$9)*$B151+SQRT(1-$C$9)*AG151&lt;_xlfn.NORM.S.INV($C$6),1,0)</x:f>
        <x:v>0</x:v>
      </x:c>
      <x:c r="BC151" s="34" t="n">
        <x:f>IF(SQRT($C$9)*$B151+SQRT(1-$C$9)*AH151&lt;_xlfn.NORM.S.INV($C$6),1,0)</x:f>
        <x:v>0</x:v>
      </x:c>
      <x:c r="BD151" s="34" t="n">
        <x:f>IF(SQRT($C$9)*$B151+SQRT(1-$C$9)*AI151&lt;_xlfn.NORM.S.INV($C$6),1,0)</x:f>
        <x:v>0</x:v>
      </x:c>
      <x:c r="BE151" s="34" t="n">
        <x:f>IF(SQRT($C$9)*$B151+SQRT(1-$C$9)*AJ151&lt;_xlfn.NORM.S.INV($C$6),1,0)</x:f>
        <x:v>0</x:v>
      </x:c>
      <x:c r="BF151" s="34" t="n">
        <x:f>IF(SQRT($C$9)*$B151+SQRT(1-$C$9)*AK151&lt;_xlfn.NORM.S.INV($C$6),1,0)</x:f>
        <x:v>0</x:v>
      </x:c>
      <x:c r="BG151" s="34"/>
      <x:c r="BH151" s="34"/>
      <x:c r="BI151" s="34" t="n">
        <x:f>$B$11*(($A$1061)*$C151/$B$12*$B$7+(1-$A$1061)*$D151/$B$12*$C$7)</x:f>
        <x:v>600</x:v>
      </x:c>
      <x:c r="BJ151" s="34" t="n">
        <x:f>$B$11*(($A$1062)*$C151/$B$12*$B$7+(1-$A$1062)*$D151/$B$12*$C$7)</x:f>
        <x:v>570</x:v>
      </x:c>
      <x:c r="BK151" s="34" t="n">
        <x:f>$B$11*(($A$1063)*$C151/$B$12*$B$7+(1-$A$1063)*$D151/$B$12*$C$7)</x:f>
        <x:v>540</x:v>
      </x:c>
      <x:c r="BL151" s="34" t="n">
        <x:f>$B$11*(($A$1064)*$C151/$B$12*$B$7+(1-$A$1064)*$D151/$B$12*$C$7)</x:f>
        <x:v>509.99999999999994</x:v>
      </x:c>
      <x:c r="BM151" s="34" t="n">
        <x:f>$B$11*(($A$1065)*$C151/$B$12*$B$7+(1-$A$1065)*$D151/$B$12*$C$7)</x:f>
        <x:v>480</x:v>
      </x:c>
      <x:c r="BN151" s="34" t="n">
        <x:f>$B$11*(($A$1066)*$C151/$B$12*$B$7+(1-$A$1066)*$D151/$B$12*$C$7)</x:f>
        <x:v>450</x:v>
      </x:c>
      <x:c r="BO151" s="34" t="n">
        <x:f>$B$11*(($A$1067)*$C151/$B$12*$B$7+(1-$A$1067)*$D151/$B$12*$C$7)</x:f>
        <x:v>419.99999999999994</x:v>
      </x:c>
      <x:c r="BP151" s="34" t="n">
        <x:f>$B$11*(($A$1068)*$C151/$B$12*$B$7+(1-$A$1068)*$D151/$B$12*$C$7)</x:f>
        <x:v>390</x:v>
      </x:c>
      <x:c r="BQ151" s="34" t="n">
        <x:f>$B$11*(($A$1069)*$C151/$B$12*$B$7+(1-$A$1069)*$D151/$B$12*$C$7)</x:f>
        <x:v>360</x:v>
      </x:c>
      <x:c r="BR151" s="34" t="n">
        <x:f>$B$11*(($A$1070)*$C151/$B$12*$B$7+(1-$A$1070)*$D151/$B$12*$C$7)</x:f>
        <x:v>330</x:v>
      </x:c>
      <x:c r="BS151" s="34" t="n">
        <x:f>$B$11*(($A$1071)*$C151/$B$12*$B$7+(1-$A$1071)*$D151/$B$12*$C$7)</x:f>
        <x:v>300</x:v>
      </x:c>
      <x:c r="BT151" s="34" t="n">
        <x:f>$B$11*(($A$1072)*$C151/$B$12*$B$7+(1-$A$1072)*$D151/$B$12*$C$7)</x:f>
        <x:v>270</x:v>
      </x:c>
      <x:c r="BU151" s="34" t="n">
        <x:f>$B$11*(($A$1073)*$C151/$B$12*$B$7+(1-$A$1073)*$D151/$B$12*$C$7)</x:f>
        <x:v>240</x:v>
      </x:c>
      <x:c r="BV151" s="34" t="n">
        <x:f>$B$11*(($A$1074)*$C151/$B$12*$B$7+(1-$A$1074)*$D151/$B$12*$C$7)</x:f>
        <x:v>209.99999999999997</x:v>
      </x:c>
      <x:c r="BW151" s="34" t="n">
        <x:f>$B$11*(($A$1075)*$C151/$B$12*$B$7+(1-$A$1075)*$D151/$B$12*$C$7)</x:f>
        <x:v>180.00000000000003</x:v>
      </x:c>
      <x:c r="BX151" s="34" t="n">
        <x:f>$B$11*(($A$1076)*$C151/$B$12*$B$7+(1-$A$1076)*$D151/$B$12*$C$7)</x:f>
        <x:v>150</x:v>
      </x:c>
      <x:c r="BY151" s="34" t="n">
        <x:f>$B$11*(($A$1077)*$C151/$B$12*$B$7+(1-$A$1077)*$D151/$B$12*$C$7)</x:f>
        <x:v>119.99999999999999</x:v>
      </x:c>
      <x:c r="BZ151" s="34" t="n">
        <x:f>$B$11*(($A$1078)*$C151/$B$12*$B$7+(1-$A$1078)*$D151/$B$12*$C$7)</x:f>
        <x:v>90.00000000000001</x:v>
      </x:c>
      <x:c r="CA151" s="34" t="n">
        <x:f>$B$11*(($A$1079)*$C151/$B$12*$B$7+(1-$A$1079)*$D151/$B$12*$C$7)</x:f>
        <x:v>59.99999999999999</x:v>
      </x:c>
      <x:c r="CB151" s="34" t="n">
        <x:f>$B$11*(($A$1080)*$C151/$B$12*$B$7+(1-$A$1080)*$D151/$B$12*$C$7)</x:f>
        <x:v>30.00000000000003</x:v>
      </x:c>
      <x:c r="CC151" s="34" t="n">
        <x:f>$B$11*(($A$1081)*$C151/$B$12*$B$7+(1-$A$1081)*$D151/$B$12*$C$7)</x:f>
        <x:v>0</x:v>
      </x:c>
    </x:row>
    <x:row r="152">
      <x:c r="A152" s="34" t="n">
        <x:v>128</x:v>
      </x:c>
      <x:c r="B152" s="39" t="n">
        <x:v>-2.1399445309019067</x:v>
      </x:c>
      <x:c r="C152" s="1" t="n">
        <x:f>SUM(AM152:AV152)</x:f>
        <x:v>1</x:v>
      </x:c>
      <x:c r="D152" s="1" t="n">
        <x:f>SUM(AW152:BF152)</x:f>
        <x:v>4</x:v>
      </x:c>
      <x:c r="E152" s="17" t="n">
        <x:f>(1-C152/$B$12)*$B$8-C152/$B$12*$B$7</x:f>
        <x:v>0.0049999999999999975</x:v>
      </x:c>
      <x:c r="F152" s="17" t="n">
        <x:f>(1-D152/$B$12)*$C$8-D152/$B$12*$C$7</x:f>
        <x:v>-0.186</x:v>
      </x:c>
      <x:c r="G152" s="32" t="n">
        <x:f>$B$11*($B$10*C152/$B$12*$B$7+(1-$B$10)*D152/$B$12*$C$7)</x:f>
        <x:v>1400.0000000000002</x:v>
      </x:c>
      <x:c r="H152" s="17" t="n">
        <x:f>$B$10*E152+(1-$B$10)*F152</x:f>
        <x:v>-0.0905</x:v>
      </x:c>
      <x:c r="I152" s="34"/>
      <x:c r="J152" s="34"/>
      <x:c r="K152" s="34"/>
      <x:c r="L152" s="34"/>
      <x:c r="M152" s="34"/>
      <x:c r="N152" s="34"/>
      <x:c r="O152" s="34"/>
      <x:c r="P152" s="34"/>
      <x:c r="Q152" s="34"/>
      <x:c r="R152" s="39" t="n">
        <x:v>-0.16104778430262462</x:v>
      </x:c>
      <x:c r="S152" s="39" t="n">
        <x:v>1.4525044023364673</x:v>
      </x:c>
      <x:c r="T152" s="39" t="n">
        <x:v>-0.10901967434392355</x:v>
      </x:c>
      <x:c r="U152" s="39" t="n">
        <x:v>-0.06420414657060183</x:v>
      </x:c>
      <x:c r="V152" s="39" t="n">
        <x:v>-2.237594379437038</x:v>
      </x:c>
      <x:c r="W152" s="39" t="n">
        <x:v>0.5641752885300899</x:v>
      </x:c>
      <x:c r="X152" s="39" t="n">
        <x:v>0.1116301804836976</x:v>
      </x:c>
      <x:c r="Y152" s="39" t="n">
        <x:v>-0.16871231936909117</x:v>
      </x:c>
      <x:c r="Z152" s="39" t="n">
        <x:v>0.2656013550419853</x:v>
      </x:c>
      <x:c r="AA152" s="39" t="n">
        <x:v>1.2284226084789687</x:v>
      </x:c>
      <x:c r="AB152" s="39" t="n">
        <x:v>1.9196435187749372</x:v>
      </x:c>
      <x:c r="AC152" s="39" t="n">
        <x:v>0.11713521211537714</x:v>
      </x:c>
      <x:c r="AD152" s="39" t="n">
        <x:v>0.9895886080982405</x:v>
      </x:c>
      <x:c r="AE152" s="39" t="n">
        <x:v>0.06334879251624448</x:v>
      </x:c>
      <x:c r="AF152" s="39" t="n">
        <x:v>-0.8066038505960413</x:v>
      </x:c>
      <x:c r="AG152" s="39" t="n">
        <x:v>-0.9642119210906727</x:v>
      </x:c>
      <x:c r="AH152" s="39" t="n">
        <x:v>-0.7922452281385209</x:v>
      </x:c>
      <x:c r="AI152" s="39" t="n">
        <x:v>-1.790653419454502</x:v>
      </x:c>
      <x:c r="AJ152" s="39" t="n">
        <x:v>1.1184072931174374</x:v>
      </x:c>
      <x:c r="AK152" s="39" t="n">
        <x:v>3.371321835640657</x:v>
      </x:c>
      <x:c r="AL152" s="34"/>
      <x:c r="AM152" s="34" t="n">
        <x:f>IF(SQRT($B$9)*$B152+SQRT(1-$B$9)*R152&lt;_xlfn.NORM.S.INV($B$6),1,0)</x:f>
        <x:v>0</x:v>
      </x:c>
      <x:c r="AN152" s="34" t="n">
        <x:f>IF(SQRT($B$9)*$B152+SQRT(1-$B$9)*S152&lt;_xlfn.NORM.S.INV($B$6),1,0)</x:f>
        <x:v>0</x:v>
      </x:c>
      <x:c r="AO152" s="34" t="n">
        <x:f>IF(SQRT($B$9)*$B152+SQRT(1-$B$9)*T152&lt;_xlfn.NORM.S.INV($B$6),1,0)</x:f>
        <x:v>0</x:v>
      </x:c>
      <x:c r="AP152" s="34" t="n">
        <x:f>IF(SQRT($B$9)*$B152+SQRT(1-$B$9)*U152&lt;_xlfn.NORM.S.INV($B$6),1,0)</x:f>
        <x:v>0</x:v>
      </x:c>
      <x:c r="AQ152" s="34" t="n">
        <x:f>IF(SQRT($B$9)*$B152+SQRT(1-$B$9)*V152&lt;_xlfn.NORM.S.INV($B$6),1,0)</x:f>
        <x:v>1</x:v>
      </x:c>
      <x:c r="AR152" s="34" t="n">
        <x:f>IF(SQRT($B$9)*$B152+SQRT(1-$B$9)*W152&lt;_xlfn.NORM.S.INV($B$6),1,0)</x:f>
        <x:v>0</x:v>
      </x:c>
      <x:c r="AS152" s="34" t="n">
        <x:f>IF(SQRT($B$9)*$B152+SQRT(1-$B$9)*X152&lt;_xlfn.NORM.S.INV($B$6),1,0)</x:f>
        <x:v>0</x:v>
      </x:c>
      <x:c r="AT152" s="34" t="n">
        <x:f>IF(SQRT($B$9)*$B152+SQRT(1-$B$9)*Y152&lt;_xlfn.NORM.S.INV($B$6),1,0)</x:f>
        <x:v>0</x:v>
      </x:c>
      <x:c r="AU152" s="34" t="n">
        <x:f>IF(SQRT($B$9)*$B152+SQRT(1-$B$9)*Z152&lt;_xlfn.NORM.S.INV($B$6),1,0)</x:f>
        <x:v>0</x:v>
      </x:c>
      <x:c r="AV152" s="34" t="n">
        <x:f>IF(SQRT($B$9)*$B152+SQRT(1-$B$9)*AA152&lt;_xlfn.NORM.S.INV($B$6),1,0)</x:f>
        <x:v>0</x:v>
      </x:c>
      <x:c r="AW152" s="34" t="n">
        <x:f>IF(SQRT($C$9)*$B152+SQRT(1-$C$9)*AB152&lt;_xlfn.NORM.S.INV($C$6),1,0)</x:f>
        <x:v>0</x:v>
      </x:c>
      <x:c r="AX152" s="34" t="n">
        <x:f>IF(SQRT($C$9)*$B152+SQRT(1-$C$9)*AC152&lt;_xlfn.NORM.S.INV($C$6),1,0)</x:f>
        <x:v>0</x:v>
      </x:c>
      <x:c r="AY152" s="34" t="n">
        <x:f>IF(SQRT($C$9)*$B152+SQRT(1-$C$9)*AD152&lt;_xlfn.NORM.S.INV($C$6),1,0)</x:f>
        <x:v>0</x:v>
      </x:c>
      <x:c r="AZ152" s="34" t="n">
        <x:f>IF(SQRT($C$9)*$B152+SQRT(1-$C$9)*AE152&lt;_xlfn.NORM.S.INV($C$6),1,0)</x:f>
        <x:v>0</x:v>
      </x:c>
      <x:c r="BA152" s="34" t="n">
        <x:f>IF(SQRT($C$9)*$B152+SQRT(1-$C$9)*AF152&lt;_xlfn.NORM.S.INV($C$6),1,0)</x:f>
        <x:v>1</x:v>
      </x:c>
      <x:c r="BB152" s="34" t="n">
        <x:f>IF(SQRT($C$9)*$B152+SQRT(1-$C$9)*AG152&lt;_xlfn.NORM.S.INV($C$6),1,0)</x:f>
        <x:v>1</x:v>
      </x:c>
      <x:c r="BC152" s="34" t="n">
        <x:f>IF(SQRT($C$9)*$B152+SQRT(1-$C$9)*AH152&lt;_xlfn.NORM.S.INV($C$6),1,0)</x:f>
        <x:v>1</x:v>
      </x:c>
      <x:c r="BD152" s="34" t="n">
        <x:f>IF(SQRT($C$9)*$B152+SQRT(1-$C$9)*AI152&lt;_xlfn.NORM.S.INV($C$6),1,0)</x:f>
        <x:v>1</x:v>
      </x:c>
      <x:c r="BE152" s="34" t="n">
        <x:f>IF(SQRT($C$9)*$B152+SQRT(1-$C$9)*AJ152&lt;_xlfn.NORM.S.INV($C$6),1,0)</x:f>
        <x:v>0</x:v>
      </x:c>
      <x:c r="BF152" s="34" t="n">
        <x:f>IF(SQRT($C$9)*$B152+SQRT(1-$C$9)*AK152&lt;_xlfn.NORM.S.INV($C$6),1,0)</x:f>
        <x:v>0</x:v>
      </x:c>
      <x:c r="BG152" s="34"/>
      <x:c r="BH152" s="34"/>
      <x:c r="BI152" s="34" t="n">
        <x:f>$B$11*(($A$1061)*$C152/$B$12*$B$7+(1-$A$1061)*$D152/$B$12*$C$7)</x:f>
        <x:v>2400</x:v>
      </x:c>
      <x:c r="BJ152" s="34" t="n">
        <x:f>$B$11*(($A$1062)*$C152/$B$12*$B$7+(1-$A$1062)*$D152/$B$12*$C$7)</x:f>
        <x:v>2300</x:v>
      </x:c>
      <x:c r="BK152" s="34" t="n">
        <x:f>$B$11*(($A$1063)*$C152/$B$12*$B$7+(1-$A$1063)*$D152/$B$12*$C$7)</x:f>
        <x:v>2200</x:v>
      </x:c>
      <x:c r="BL152" s="34" t="n">
        <x:f>$B$11*(($A$1064)*$C152/$B$12*$B$7+(1-$A$1064)*$D152/$B$12*$C$7)</x:f>
        <x:v>2100</x:v>
      </x:c>
      <x:c r="BM152" s="34" t="n">
        <x:f>$B$11*(($A$1065)*$C152/$B$12*$B$7+(1-$A$1065)*$D152/$B$12*$C$7)</x:f>
        <x:v>2000</x:v>
      </x:c>
      <x:c r="BN152" s="34" t="n">
        <x:f>$B$11*(($A$1066)*$C152/$B$12*$B$7+(1-$A$1066)*$D152/$B$12*$C$7)</x:f>
        <x:v>1900</x:v>
      </x:c>
      <x:c r="BO152" s="34" t="n">
        <x:f>$B$11*(($A$1067)*$C152/$B$12*$B$7+(1-$A$1067)*$D152/$B$12*$C$7)</x:f>
        <x:v>1800</x:v>
      </x:c>
      <x:c r="BP152" s="34" t="n">
        <x:f>$B$11*(($A$1068)*$C152/$B$12*$B$7+(1-$A$1068)*$D152/$B$12*$C$7)</x:f>
        <x:v>1699.9999999999998</x:v>
      </x:c>
      <x:c r="BQ152" s="34" t="n">
        <x:f>$B$11*(($A$1069)*$C152/$B$12*$B$7+(1-$A$1069)*$D152/$B$12*$C$7)</x:f>
        <x:v>1599.9999999999998</x:v>
      </x:c>
      <x:c r="BR152" s="34" t="n">
        <x:f>$B$11*(($A$1070)*$C152/$B$12*$B$7+(1-$A$1070)*$D152/$B$12*$C$7)</x:f>
        <x:v>1500</x:v>
      </x:c>
      <x:c r="BS152" s="34" t="n">
        <x:f>$B$11*(($A$1071)*$C152/$B$12*$B$7+(1-$A$1071)*$D152/$B$12*$C$7)</x:f>
        <x:v>1400.0000000000002</x:v>
      </x:c>
      <x:c r="BT152" s="34" t="n">
        <x:f>$B$11*(($A$1072)*$C152/$B$12*$B$7+(1-$A$1072)*$D152/$B$12*$C$7)</x:f>
        <x:v>1300</x:v>
      </x:c>
      <x:c r="BU152" s="34" t="n">
        <x:f>$B$11*(($A$1073)*$C152/$B$12*$B$7+(1-$A$1073)*$D152/$B$12*$C$7)</x:f>
        <x:v>1200</x:v>
      </x:c>
      <x:c r="BV152" s="34" t="n">
        <x:f>$B$11*(($A$1074)*$C152/$B$12*$B$7+(1-$A$1074)*$D152/$B$12*$C$7)</x:f>
        <x:v>1099.9999999999998</x:v>
      </x:c>
      <x:c r="BW152" s="34" t="n">
        <x:f>$B$11*(($A$1075)*$C152/$B$12*$B$7+(1-$A$1075)*$D152/$B$12*$C$7)</x:f>
        <x:v>1000</x:v>
      </x:c>
      <x:c r="BX152" s="34" t="n">
        <x:f>$B$11*(($A$1076)*$C152/$B$12*$B$7+(1-$A$1076)*$D152/$B$12*$C$7)</x:f>
        <x:v>900</x:v>
      </x:c>
      <x:c r="BY152" s="34" t="n">
        <x:f>$B$11*(($A$1077)*$C152/$B$12*$B$7+(1-$A$1077)*$D152/$B$12*$C$7)</x:f>
        <x:v>799.9999999999999</x:v>
      </x:c>
      <x:c r="BZ152" s="34" t="n">
        <x:f>$B$11*(($A$1078)*$C152/$B$12*$B$7+(1-$A$1078)*$D152/$B$12*$C$7)</x:f>
        <x:v>700.0000000000001</x:v>
      </x:c>
      <x:c r="CA152" s="34" t="n">
        <x:f>$B$11*(($A$1079)*$C152/$B$12*$B$7+(1-$A$1079)*$D152/$B$12*$C$7)</x:f>
        <x:v>600</x:v>
      </x:c>
      <x:c r="CB152" s="34" t="n">
        <x:f>$B$11*(($A$1080)*$C152/$B$12*$B$7+(1-$A$1080)*$D152/$B$12*$C$7)</x:f>
        <x:v>500.00000000000017</x:v>
      </x:c>
      <x:c r="CC152" s="34" t="n">
        <x:f>$B$11*(($A$1081)*$C152/$B$12*$B$7+(1-$A$1081)*$D152/$B$12*$C$7)</x:f>
        <x:v>400.00000000000006</x:v>
      </x:c>
    </x:row>
    <x:row r="153">
      <x:c r="A153" s="34" t="n">
        <x:v>129</x:v>
      </x:c>
      <x:c r="B153" s="39" t="n">
        <x:v>-0.027542875263467874</x:v>
      </x:c>
      <x:c r="C153" s="1" t="n">
        <x:f>SUM(AM153:AV153)</x:f>
        <x:v>1</x:v>
      </x:c>
      <x:c r="D153" s="1" t="n">
        <x:f>SUM(AW153:BF153)</x:f>
        <x:v>0</x:v>
      </x:c>
      <x:c r="E153" s="17" t="n">
        <x:f>(1-C153/$B$12)*$B$8-C153/$B$12*$B$7</x:f>
        <x:v>0.0049999999999999975</x:v>
      </x:c>
      <x:c r="F153" s="17" t="n">
        <x:f>(1-D153/$B$12)*$C$8-D153/$B$12*$C$7</x:f>
        <x:v>0.09</x:v>
      </x:c>
      <x:c r="G153" s="32" t="n">
        <x:f>$B$11*($B$10*C153/$B$12*$B$7+(1-$B$10)*D153/$B$12*$C$7)</x:f>
        <x:v>200.00000000000003</x:v>
      </x:c>
      <x:c r="H153" s="17" t="n">
        <x:f>$B$10*E153+(1-$B$10)*F153</x:f>
        <x:v>0.0475</x:v>
      </x:c>
      <x:c r="I153" s="34"/>
      <x:c r="J153" s="34"/>
      <x:c r="K153" s="34"/>
      <x:c r="L153" s="34"/>
      <x:c r="M153" s="34"/>
      <x:c r="N153" s="34"/>
      <x:c r="O153" s="34"/>
      <x:c r="P153" s="34"/>
      <x:c r="Q153" s="34"/>
      <x:c r="R153" s="39" t="n">
        <x:v>0.4532459224949789</x:v>
      </x:c>
      <x:c r="S153" s="39" t="n">
        <x:v>0.8366398775833831</x:v>
      </x:c>
      <x:c r="T153" s="39" t="n">
        <x:v>0.057951678270139126</x:v>
      </x:c>
      <x:c r="U153" s="39" t="n">
        <x:v>-3.0143078963524816</x:v>
      </x:c>
      <x:c r="V153" s="39" t="n">
        <x:v>-0.11536595734110576</x:v>
      </x:c>
      <x:c r="W153" s="39" t="n">
        <x:v>0.8702887772233003</x:v>
      </x:c>
      <x:c r="X153" s="39" t="n">
        <x:v>0.8731423542320723</x:v>
      </x:c>
      <x:c r="Y153" s="39" t="n">
        <x:v>-0.14526863945600424</x:v>
      </x:c>
      <x:c r="Z153" s="39" t="n">
        <x:v>0.2111160346594099</x:v>
      </x:c>
      <x:c r="AA153" s="39" t="n">
        <x:v>-0.9170602836783642</x:v>
      </x:c>
      <x:c r="AB153" s="39" t="n">
        <x:v>1.2112833329932298</x:v>
      </x:c>
      <x:c r="AC153" s="39" t="n">
        <x:v>-0.2703653503587212</x:v>
      </x:c>
      <x:c r="AD153" s="39" t="n">
        <x:v>-1.0550101270001053</x:v>
      </x:c>
      <x:c r="AE153" s="39" t="n">
        <x:v>1.2679397577647968</x:v>
      </x:c>
      <x:c r="AF153" s="39" t="n">
        <x:v>-0.30707182622876933</x:v>
      </x:c>
      <x:c r="AG153" s="39" t="n">
        <x:v>-0.8773190818305666</x:v>
      </x:c>
      <x:c r="AH153" s="39" t="n">
        <x:v>0.2773698865168698</x:v>
      </x:c>
      <x:c r="AI153" s="39" t="n">
        <x:v>0.6129706141072112</x:v>
      </x:c>
      <x:c r="AJ153" s="39" t="n">
        <x:v>-0.03838758103312829</x:v>
      </x:c>
      <x:c r="AK153" s="39" t="n">
        <x:v>1.0702612807845506</x:v>
      </x:c>
      <x:c r="AL153" s="34"/>
      <x:c r="AM153" s="34" t="n">
        <x:f>IF(SQRT($B$9)*$B153+SQRT(1-$B$9)*R153&lt;_xlfn.NORM.S.INV($B$6),1,0)</x:f>
        <x:v>0</x:v>
      </x:c>
      <x:c r="AN153" s="34" t="n">
        <x:f>IF(SQRT($B$9)*$B153+SQRT(1-$B$9)*S153&lt;_xlfn.NORM.S.INV($B$6),1,0)</x:f>
        <x:v>0</x:v>
      </x:c>
      <x:c r="AO153" s="34" t="n">
        <x:f>IF(SQRT($B$9)*$B153+SQRT(1-$B$9)*T153&lt;_xlfn.NORM.S.INV($B$6),1,0)</x:f>
        <x:v>0</x:v>
      </x:c>
      <x:c r="AP153" s="34" t="n">
        <x:f>IF(SQRT($B$9)*$B153+SQRT(1-$B$9)*U153&lt;_xlfn.NORM.S.INV($B$6),1,0)</x:f>
        <x:v>1</x:v>
      </x:c>
      <x:c r="AQ153" s="34" t="n">
        <x:f>IF(SQRT($B$9)*$B153+SQRT(1-$B$9)*V153&lt;_xlfn.NORM.S.INV($B$6),1,0)</x:f>
        <x:v>0</x:v>
      </x:c>
      <x:c r="AR153" s="34" t="n">
        <x:f>IF(SQRT($B$9)*$B153+SQRT(1-$B$9)*W153&lt;_xlfn.NORM.S.INV($B$6),1,0)</x:f>
        <x:v>0</x:v>
      </x:c>
      <x:c r="AS153" s="34" t="n">
        <x:f>IF(SQRT($B$9)*$B153+SQRT(1-$B$9)*X153&lt;_xlfn.NORM.S.INV($B$6),1,0)</x:f>
        <x:v>0</x:v>
      </x:c>
      <x:c r="AT153" s="34" t="n">
        <x:f>IF(SQRT($B$9)*$B153+SQRT(1-$B$9)*Y153&lt;_xlfn.NORM.S.INV($B$6),1,0)</x:f>
        <x:v>0</x:v>
      </x:c>
      <x:c r="AU153" s="34" t="n">
        <x:f>IF(SQRT($B$9)*$B153+SQRT(1-$B$9)*Z153&lt;_xlfn.NORM.S.INV($B$6),1,0)</x:f>
        <x:v>0</x:v>
      </x:c>
      <x:c r="AV153" s="34" t="n">
        <x:f>IF(SQRT($B$9)*$B153+SQRT(1-$B$9)*AA153&lt;_xlfn.NORM.S.INV($B$6),1,0)</x:f>
        <x:v>0</x:v>
      </x:c>
      <x:c r="AW153" s="34" t="n">
        <x:f>IF(SQRT($C$9)*$B153+SQRT(1-$C$9)*AB153&lt;_xlfn.NORM.S.INV($C$6),1,0)</x:f>
        <x:v>0</x:v>
      </x:c>
      <x:c r="AX153" s="34" t="n">
        <x:f>IF(SQRT($C$9)*$B153+SQRT(1-$C$9)*AC153&lt;_xlfn.NORM.S.INV($C$6),1,0)</x:f>
        <x:v>0</x:v>
      </x:c>
      <x:c r="AY153" s="34" t="n">
        <x:f>IF(SQRT($C$9)*$B153+SQRT(1-$C$9)*AD153&lt;_xlfn.NORM.S.INV($C$6),1,0)</x:f>
        <x:v>0</x:v>
      </x:c>
      <x:c r="AZ153" s="34" t="n">
        <x:f>IF(SQRT($C$9)*$B153+SQRT(1-$C$9)*AE153&lt;_xlfn.NORM.S.INV($C$6),1,0)</x:f>
        <x:v>0</x:v>
      </x:c>
      <x:c r="BA153" s="34" t="n">
        <x:f>IF(SQRT($C$9)*$B153+SQRT(1-$C$9)*AF153&lt;_xlfn.NORM.S.INV($C$6),1,0)</x:f>
        <x:v>0</x:v>
      </x:c>
      <x:c r="BB153" s="34" t="n">
        <x:f>IF(SQRT($C$9)*$B153+SQRT(1-$C$9)*AG153&lt;_xlfn.NORM.S.INV($C$6),1,0)</x:f>
        <x:v>0</x:v>
      </x:c>
      <x:c r="BC153" s="34" t="n">
        <x:f>IF(SQRT($C$9)*$B153+SQRT(1-$C$9)*AH153&lt;_xlfn.NORM.S.INV($C$6),1,0)</x:f>
        <x:v>0</x:v>
      </x:c>
      <x:c r="BD153" s="34" t="n">
        <x:f>IF(SQRT($C$9)*$B153+SQRT(1-$C$9)*AI153&lt;_xlfn.NORM.S.INV($C$6),1,0)</x:f>
        <x:v>0</x:v>
      </x:c>
      <x:c r="BE153" s="34" t="n">
        <x:f>IF(SQRT($C$9)*$B153+SQRT(1-$C$9)*AJ153&lt;_xlfn.NORM.S.INV($C$6),1,0)</x:f>
        <x:v>0</x:v>
      </x:c>
      <x:c r="BF153" s="34" t="n">
        <x:f>IF(SQRT($C$9)*$B153+SQRT(1-$C$9)*AK153&lt;_xlfn.NORM.S.INV($C$6),1,0)</x:f>
        <x:v>0</x:v>
      </x:c>
      <x:c r="BG153" s="34"/>
      <x:c r="BH153" s="34"/>
      <x:c r="BI153" s="34" t="n">
        <x:f>$B$11*(($A$1061)*$C153/$B$12*$B$7+(1-$A$1061)*$D153/$B$12*$C$7)</x:f>
        <x:v>0</x:v>
      </x:c>
      <x:c r="BJ153" s="34" t="n">
        <x:f>$B$11*(($A$1062)*$C153/$B$12*$B$7+(1-$A$1062)*$D153/$B$12*$C$7)</x:f>
        <x:v>20</x:v>
      </x:c>
      <x:c r="BK153" s="34" t="n">
        <x:f>$B$11*(($A$1063)*$C153/$B$12*$B$7+(1-$A$1063)*$D153/$B$12*$C$7)</x:f>
        <x:v>40</x:v>
      </x:c>
      <x:c r="BL153" s="34" t="n">
        <x:f>$B$11*(($A$1064)*$C153/$B$12*$B$7+(1-$A$1064)*$D153/$B$12*$C$7)</x:f>
        <x:v>60</x:v>
      </x:c>
      <x:c r="BM153" s="34" t="n">
        <x:f>$B$11*(($A$1065)*$C153/$B$12*$B$7+(1-$A$1065)*$D153/$B$12*$C$7)</x:f>
        <x:v>80</x:v>
      </x:c>
      <x:c r="BN153" s="34" t="n">
        <x:f>$B$11*(($A$1066)*$C153/$B$12*$B$7+(1-$A$1066)*$D153/$B$12*$C$7)</x:f>
        <x:v>100.00000000000001</x:v>
      </x:c>
      <x:c r="BO153" s="34" t="n">
        <x:f>$B$11*(($A$1067)*$C153/$B$12*$B$7+(1-$A$1067)*$D153/$B$12*$C$7)</x:f>
        <x:v>120</x:v>
      </x:c>
      <x:c r="BP153" s="34" t="n">
        <x:f>$B$11*(($A$1068)*$C153/$B$12*$B$7+(1-$A$1068)*$D153/$B$12*$C$7)</x:f>
        <x:v>139.99999999999997</x:v>
      </x:c>
      <x:c r="BQ153" s="34" t="n">
        <x:f>$B$11*(($A$1069)*$C153/$B$12*$B$7+(1-$A$1069)*$D153/$B$12*$C$7)</x:f>
        <x:v>160</x:v>
      </x:c>
      <x:c r="BR153" s="34" t="n">
        <x:f>$B$11*(($A$1070)*$C153/$B$12*$B$7+(1-$A$1070)*$D153/$B$12*$C$7)</x:f>
        <x:v>180</x:v>
      </x:c>
      <x:c r="BS153" s="34" t="n">
        <x:f>$B$11*(($A$1071)*$C153/$B$12*$B$7+(1-$A$1071)*$D153/$B$12*$C$7)</x:f>
        <x:v>200.00000000000003</x:v>
      </x:c>
      <x:c r="BT153" s="34" t="n">
        <x:f>$B$11*(($A$1072)*$C153/$B$12*$B$7+(1-$A$1072)*$D153/$B$12*$C$7)</x:f>
        <x:v>220.00000000000006</x:v>
      </x:c>
      <x:c r="BU153" s="34" t="n">
        <x:f>$B$11*(($A$1073)*$C153/$B$12*$B$7+(1-$A$1073)*$D153/$B$12*$C$7)</x:f>
        <x:v>240</x:v>
      </x:c>
      <x:c r="BV153" s="34" t="n">
        <x:f>$B$11*(($A$1074)*$C153/$B$12*$B$7+(1-$A$1074)*$D153/$B$12*$C$7)</x:f>
        <x:v>260</x:v>
      </x:c>
      <x:c r="BW153" s="34" t="n">
        <x:f>$B$11*(($A$1075)*$C153/$B$12*$B$7+(1-$A$1075)*$D153/$B$12*$C$7)</x:f>
        <x:v>279.99999999999994</x:v>
      </x:c>
      <x:c r="BX153" s="34" t="n">
        <x:f>$B$11*(($A$1076)*$C153/$B$12*$B$7+(1-$A$1076)*$D153/$B$12*$C$7)</x:f>
        <x:v>300</x:v>
      </x:c>
      <x:c r="BY153" s="34" t="n">
        <x:f>$B$11*(($A$1077)*$C153/$B$12*$B$7+(1-$A$1077)*$D153/$B$12*$C$7)</x:f>
        <x:v>320</x:v>
      </x:c>
      <x:c r="BZ153" s="34" t="n">
        <x:f>$B$11*(($A$1078)*$C153/$B$12*$B$7+(1-$A$1078)*$D153/$B$12*$C$7)</x:f>
        <x:v>339.99999999999994</x:v>
      </x:c>
      <x:c r="CA153" s="34" t="n">
        <x:f>$B$11*(($A$1079)*$C153/$B$12*$B$7+(1-$A$1079)*$D153/$B$12*$C$7)</x:f>
        <x:v>360</x:v>
      </x:c>
      <x:c r="CB153" s="34" t="n">
        <x:f>$B$11*(($A$1080)*$C153/$B$12*$B$7+(1-$A$1080)*$D153/$B$12*$C$7)</x:f>
        <x:v>380.00000000000006</x:v>
      </x:c>
      <x:c r="CC153" s="34" t="n">
        <x:f>$B$11*(($A$1081)*$C153/$B$12*$B$7+(1-$A$1081)*$D153/$B$12*$C$7)</x:f>
        <x:v>400.00000000000006</x:v>
      </x:c>
    </x:row>
    <x:row r="154">
      <x:c r="A154" s="34" t="n">
        <x:v>130</x:v>
      </x:c>
      <x:c r="B154" s="39" t="n">
        <x:v>-0.6571679051963516</x:v>
      </x:c>
      <x:c r="C154" s="1" t="n">
        <x:f>SUM(AM154:AV154)</x:f>
        <x:v>0</x:v>
      </x:c>
      <x:c r="D154" s="1" t="n">
        <x:f>SUM(AW154:BF154)</x:f>
        <x:v>1</x:v>
      </x:c>
      <x:c r="E154" s="17" t="n">
        <x:f>(1-C154/$B$12)*$B$8-C154/$B$12*$B$7</x:f>
        <x:v>0.05</x:v>
      </x:c>
      <x:c r="F154" s="17" t="n">
        <x:f>(1-D154/$B$12)*$C$8-D154/$B$12*$C$7</x:f>
        <x:v>0.021000000000000005</x:v>
      </x:c>
      <x:c r="G154" s="32" t="n">
        <x:f>$B$11*($B$10*C154/$B$12*$B$7+(1-$B$10)*D154/$B$12*$C$7)</x:f>
        <x:v>300</x:v>
      </x:c>
      <x:c r="H154" s="17" t="n">
        <x:f>$B$10*E154+(1-$B$10)*F154</x:f>
        <x:v>0.035500000000000004</x:v>
      </x:c>
      <x:c r="I154" s="34"/>
      <x:c r="J154" s="34"/>
      <x:c r="K154" s="34"/>
      <x:c r="L154" s="34"/>
      <x:c r="M154" s="34"/>
      <x:c r="N154" s="34"/>
      <x:c r="O154" s="34"/>
      <x:c r="P154" s="34"/>
      <x:c r="Q154" s="34"/>
      <x:c r="R154" s="39" t="n">
        <x:v>1.490153602275841</x:v>
      </x:c>
      <x:c r="S154" s="39" t="n">
        <x:v>-0.8972410456248997</x:v>
      </x:c>
      <x:c r="T154" s="39" t="n">
        <x:v>0.508629999902669</x:v>
      </x:c>
      <x:c r="U154" s="39" t="n">
        <x:v>-0.06314329283743349</x:v>
      </x:c>
      <x:c r="V154" s="39" t="n">
        <x:v>-1.0519999520676724</x:v>
      </x:c>
      <x:c r="W154" s="39" t="n">
        <x:v>0.4227629852965374</x:v>
      </x:c>
      <x:c r="X154" s="39" t="n">
        <x:v>1.9620138490158685</x:v>
      </x:c>
      <x:c r="Y154" s="39" t="n">
        <x:v>-0.7355380806390989</x:v>
      </x:c>
      <x:c r="Z154" s="39" t="n">
        <x:v>-0.6536541710252485</x:v>
      </x:c>
      <x:c r="AA154" s="39" t="n">
        <x:v>-0.32940067533645456</x:v>
      </x:c>
      <x:c r="AB154" s="39" t="n">
        <x:v>-0.4683920077130466</x:v>
      </x:c>
      <x:c r="AC154" s="39" t="n">
        <x:v>-1.0493937169772125</x:v>
      </x:c>
      <x:c r="AD154" s="39" t="n">
        <x:v>0.8520414785645044</x:v>
      </x:c>
      <x:c r="AE154" s="39" t="n">
        <x:v>-0.19374656226534345</x:v>
      </x:c>
      <x:c r="AF154" s="39" t="n">
        <x:v>-0.11594443132959215</x:v>
      </x:c>
      <x:c r="AG154" s="39" t="n">
        <x:v>1.4963819276712762</x:v>
      </x:c>
      <x:c r="AH154" s="39" t="n">
        <x:v>-1.9570703171521562</x:v>
      </x:c>
      <x:c r="AI154" s="39" t="n">
        <x:v>-0.06849935652092215</x:v>
      </x:c>
      <x:c r="AJ154" s="39" t="n">
        <x:v>-1.007136825795652</x:v>
      </x:c>
      <x:c r="AK154" s="39" t="n">
        <x:v>-0.6318307621885525</x:v>
      </x:c>
      <x:c r="AL154" s="34"/>
      <x:c r="AM154" s="34" t="n">
        <x:f>IF(SQRT($B$9)*$B154+SQRT(1-$B$9)*R154&lt;_xlfn.NORM.S.INV($B$6),1,0)</x:f>
        <x:v>0</x:v>
      </x:c>
      <x:c r="AN154" s="34" t="n">
        <x:f>IF(SQRT($B$9)*$B154+SQRT(1-$B$9)*S154&lt;_xlfn.NORM.S.INV($B$6),1,0)</x:f>
        <x:v>0</x:v>
      </x:c>
      <x:c r="AO154" s="34" t="n">
        <x:f>IF(SQRT($B$9)*$B154+SQRT(1-$B$9)*T154&lt;_xlfn.NORM.S.INV($B$6),1,0)</x:f>
        <x:v>0</x:v>
      </x:c>
      <x:c r="AP154" s="34" t="n">
        <x:f>IF(SQRT($B$9)*$B154+SQRT(1-$B$9)*U154&lt;_xlfn.NORM.S.INV($B$6),1,0)</x:f>
        <x:v>0</x:v>
      </x:c>
      <x:c r="AQ154" s="34" t="n">
        <x:f>IF(SQRT($B$9)*$B154+SQRT(1-$B$9)*V154&lt;_xlfn.NORM.S.INV($B$6),1,0)</x:f>
        <x:v>0</x:v>
      </x:c>
      <x:c r="AR154" s="34" t="n">
        <x:f>IF(SQRT($B$9)*$B154+SQRT(1-$B$9)*W154&lt;_xlfn.NORM.S.INV($B$6),1,0)</x:f>
        <x:v>0</x:v>
      </x:c>
      <x:c r="AS154" s="34" t="n">
        <x:f>IF(SQRT($B$9)*$B154+SQRT(1-$B$9)*X154&lt;_xlfn.NORM.S.INV($B$6),1,0)</x:f>
        <x:v>0</x:v>
      </x:c>
      <x:c r="AT154" s="34" t="n">
        <x:f>IF(SQRT($B$9)*$B154+SQRT(1-$B$9)*Y154&lt;_xlfn.NORM.S.INV($B$6),1,0)</x:f>
        <x:v>0</x:v>
      </x:c>
      <x:c r="AU154" s="34" t="n">
        <x:f>IF(SQRT($B$9)*$B154+SQRT(1-$B$9)*Z154&lt;_xlfn.NORM.S.INV($B$6),1,0)</x:f>
        <x:v>0</x:v>
      </x:c>
      <x:c r="AV154" s="34" t="n">
        <x:f>IF(SQRT($B$9)*$B154+SQRT(1-$B$9)*AA154&lt;_xlfn.NORM.S.INV($B$6),1,0)</x:f>
        <x:v>0</x:v>
      </x:c>
      <x:c r="AW154" s="34" t="n">
        <x:f>IF(SQRT($C$9)*$B154+SQRT(1-$C$9)*AB154&lt;_xlfn.NORM.S.INV($C$6),1,0)</x:f>
        <x:v>0</x:v>
      </x:c>
      <x:c r="AX154" s="34" t="n">
        <x:f>IF(SQRT($C$9)*$B154+SQRT(1-$C$9)*AC154&lt;_xlfn.NORM.S.INV($C$6),1,0)</x:f>
        <x:v>0</x:v>
      </x:c>
      <x:c r="AY154" s="34" t="n">
        <x:f>IF(SQRT($C$9)*$B154+SQRT(1-$C$9)*AD154&lt;_xlfn.NORM.S.INV($C$6),1,0)</x:f>
        <x:v>0</x:v>
      </x:c>
      <x:c r="AZ154" s="34" t="n">
        <x:f>IF(SQRT($C$9)*$B154+SQRT(1-$C$9)*AE154&lt;_xlfn.NORM.S.INV($C$6),1,0)</x:f>
        <x:v>0</x:v>
      </x:c>
      <x:c r="BA154" s="34" t="n">
        <x:f>IF(SQRT($C$9)*$B154+SQRT(1-$C$9)*AF154&lt;_xlfn.NORM.S.INV($C$6),1,0)</x:f>
        <x:v>0</x:v>
      </x:c>
      <x:c r="BB154" s="34" t="n">
        <x:f>IF(SQRT($C$9)*$B154+SQRT(1-$C$9)*AG154&lt;_xlfn.NORM.S.INV($C$6),1,0)</x:f>
        <x:v>0</x:v>
      </x:c>
      <x:c r="BC154" s="34" t="n">
        <x:f>IF(SQRT($C$9)*$B154+SQRT(1-$C$9)*AH154&lt;_xlfn.NORM.S.INV($C$6),1,0)</x:f>
        <x:v>1</x:v>
      </x:c>
      <x:c r="BD154" s="34" t="n">
        <x:f>IF(SQRT($C$9)*$B154+SQRT(1-$C$9)*AI154&lt;_xlfn.NORM.S.INV($C$6),1,0)</x:f>
        <x:v>0</x:v>
      </x:c>
      <x:c r="BE154" s="34" t="n">
        <x:f>IF(SQRT($C$9)*$B154+SQRT(1-$C$9)*AJ154&lt;_xlfn.NORM.S.INV($C$6),1,0)</x:f>
        <x:v>0</x:v>
      </x:c>
      <x:c r="BF154" s="34" t="n">
        <x:f>IF(SQRT($C$9)*$B154+SQRT(1-$C$9)*AK154&lt;_xlfn.NORM.S.INV($C$6),1,0)</x:f>
        <x:v>0</x:v>
      </x:c>
      <x:c r="BG154" s="34"/>
      <x:c r="BH154" s="34"/>
      <x:c r="BI154" s="34" t="n">
        <x:f>$B$11*(($A$1061)*$C154/$B$12*$B$7+(1-$A$1061)*$D154/$B$12*$C$7)</x:f>
        <x:v>600</x:v>
      </x:c>
      <x:c r="BJ154" s="34" t="n">
        <x:f>$B$11*(($A$1062)*$C154/$B$12*$B$7+(1-$A$1062)*$D154/$B$12*$C$7)</x:f>
        <x:v>570</x:v>
      </x:c>
      <x:c r="BK154" s="34" t="n">
        <x:f>$B$11*(($A$1063)*$C154/$B$12*$B$7+(1-$A$1063)*$D154/$B$12*$C$7)</x:f>
        <x:v>540</x:v>
      </x:c>
      <x:c r="BL154" s="34" t="n">
        <x:f>$B$11*(($A$1064)*$C154/$B$12*$B$7+(1-$A$1064)*$D154/$B$12*$C$7)</x:f>
        <x:v>509.99999999999994</x:v>
      </x:c>
      <x:c r="BM154" s="34" t="n">
        <x:f>$B$11*(($A$1065)*$C154/$B$12*$B$7+(1-$A$1065)*$D154/$B$12*$C$7)</x:f>
        <x:v>480</x:v>
      </x:c>
      <x:c r="BN154" s="34" t="n">
        <x:f>$B$11*(($A$1066)*$C154/$B$12*$B$7+(1-$A$1066)*$D154/$B$12*$C$7)</x:f>
        <x:v>450</x:v>
      </x:c>
      <x:c r="BO154" s="34" t="n">
        <x:f>$B$11*(($A$1067)*$C154/$B$12*$B$7+(1-$A$1067)*$D154/$B$12*$C$7)</x:f>
        <x:v>419.99999999999994</x:v>
      </x:c>
      <x:c r="BP154" s="34" t="n">
        <x:f>$B$11*(($A$1068)*$C154/$B$12*$B$7+(1-$A$1068)*$D154/$B$12*$C$7)</x:f>
        <x:v>390</x:v>
      </x:c>
      <x:c r="BQ154" s="34" t="n">
        <x:f>$B$11*(($A$1069)*$C154/$B$12*$B$7+(1-$A$1069)*$D154/$B$12*$C$7)</x:f>
        <x:v>360</x:v>
      </x:c>
      <x:c r="BR154" s="34" t="n">
        <x:f>$B$11*(($A$1070)*$C154/$B$12*$B$7+(1-$A$1070)*$D154/$B$12*$C$7)</x:f>
        <x:v>330</x:v>
      </x:c>
      <x:c r="BS154" s="34" t="n">
        <x:f>$B$11*(($A$1071)*$C154/$B$12*$B$7+(1-$A$1071)*$D154/$B$12*$C$7)</x:f>
        <x:v>300</x:v>
      </x:c>
      <x:c r="BT154" s="34" t="n">
        <x:f>$B$11*(($A$1072)*$C154/$B$12*$B$7+(1-$A$1072)*$D154/$B$12*$C$7)</x:f>
        <x:v>270</x:v>
      </x:c>
      <x:c r="BU154" s="34" t="n">
        <x:f>$B$11*(($A$1073)*$C154/$B$12*$B$7+(1-$A$1073)*$D154/$B$12*$C$7)</x:f>
        <x:v>240</x:v>
      </x:c>
      <x:c r="BV154" s="34" t="n">
        <x:f>$B$11*(($A$1074)*$C154/$B$12*$B$7+(1-$A$1074)*$D154/$B$12*$C$7)</x:f>
        <x:v>209.99999999999997</x:v>
      </x:c>
      <x:c r="BW154" s="34" t="n">
        <x:f>$B$11*(($A$1075)*$C154/$B$12*$B$7+(1-$A$1075)*$D154/$B$12*$C$7)</x:f>
        <x:v>180.00000000000003</x:v>
      </x:c>
      <x:c r="BX154" s="34" t="n">
        <x:f>$B$11*(($A$1076)*$C154/$B$12*$B$7+(1-$A$1076)*$D154/$B$12*$C$7)</x:f>
        <x:v>150</x:v>
      </x:c>
      <x:c r="BY154" s="34" t="n">
        <x:f>$B$11*(($A$1077)*$C154/$B$12*$B$7+(1-$A$1077)*$D154/$B$12*$C$7)</x:f>
        <x:v>119.99999999999999</x:v>
      </x:c>
      <x:c r="BZ154" s="34" t="n">
        <x:f>$B$11*(($A$1078)*$C154/$B$12*$B$7+(1-$A$1078)*$D154/$B$12*$C$7)</x:f>
        <x:v>90.00000000000001</x:v>
      </x:c>
      <x:c r="CA154" s="34" t="n">
        <x:f>$B$11*(($A$1079)*$C154/$B$12*$B$7+(1-$A$1079)*$D154/$B$12*$C$7)</x:f>
        <x:v>59.99999999999999</x:v>
      </x:c>
      <x:c r="CB154" s="34" t="n">
        <x:f>$B$11*(($A$1080)*$C154/$B$12*$B$7+(1-$A$1080)*$D154/$B$12*$C$7)</x:f>
        <x:v>30.00000000000003</x:v>
      </x:c>
      <x:c r="CC154" s="34" t="n">
        <x:f>$B$11*(($A$1081)*$C154/$B$12*$B$7+(1-$A$1081)*$D154/$B$12*$C$7)</x:f>
        <x:v>0</x:v>
      </x:c>
    </x:row>
    <x:row r="155">
      <x:c r="A155" s="34" t="n">
        <x:v>131</x:v>
      </x:c>
      <x:c r="B155" s="39" t="n">
        <x:v>-0.681592570359052</x:v>
      </x:c>
      <x:c r="C155" s="1" t="n">
        <x:f>SUM(AM155:AV155)</x:f>
        <x:v>0</x:v>
      </x:c>
      <x:c r="D155" s="1" t="n">
        <x:f>SUM(AW155:BF155)</x:f>
        <x:v>1</x:v>
      </x:c>
      <x:c r="E155" s="17" t="n">
        <x:f>(1-C155/$B$12)*$B$8-C155/$B$12*$B$7</x:f>
        <x:v>0.05</x:v>
      </x:c>
      <x:c r="F155" s="17" t="n">
        <x:f>(1-D155/$B$12)*$C$8-D155/$B$12*$C$7</x:f>
        <x:v>0.021000000000000005</x:v>
      </x:c>
      <x:c r="G155" s="32" t="n">
        <x:f>$B$11*($B$10*C155/$B$12*$B$7+(1-$B$10)*D155/$B$12*$C$7)</x:f>
        <x:v>300</x:v>
      </x:c>
      <x:c r="H155" s="17" t="n">
        <x:f>$B$10*E155+(1-$B$10)*F155</x:f>
        <x:v>0.035500000000000004</x:v>
      </x:c>
      <x:c r="I155" s="34"/>
      <x:c r="J155" s="34"/>
      <x:c r="K155" s="34"/>
      <x:c r="L155" s="34"/>
      <x:c r="M155" s="34"/>
      <x:c r="N155" s="34"/>
      <x:c r="O155" s="34"/>
      <x:c r="P155" s="34"/>
      <x:c r="Q155" s="34"/>
      <x:c r="R155" s="39" t="n">
        <x:v>0.7239470857708971</x:v>
      </x:c>
      <x:c r="S155" s="39" t="n">
        <x:v>-0.4200481290077536</x:v>
      </x:c>
      <x:c r="T155" s="39" t="n">
        <x:v>-0.8369265288988581</x:v>
      </x:c>
      <x:c r="U155" s="39" t="n">
        <x:v>-0.3771959173832847</x:v>
      </x:c>
      <x:c r="V155" s="39" t="n">
        <x:v>-0.6542028155292181</x:v>
      </x:c>
      <x:c r="W155" s="39" t="n">
        <x:v>0.7092047602370405</x:v>
      </x:c>
      <x:c r="X155" s="39" t="n">
        <x:v>1.7387400029928828</x:v>
      </x:c>
      <x:c r="Y155" s="39" t="n">
        <x:v>0.709840419540778</x:v>
      </x:c>
      <x:c r="Z155" s="39" t="n">
        <x:v>0.8048791453920847</x:v>
      </x:c>
      <x:c r="AA155" s="39" t="n">
        <x:v>0.6435117385401055</x:v>
      </x:c>
      <x:c r="AB155" s="39" t="n">
        <x:v>1.6111120932179357</x:v>
      </x:c>
      <x:c r="AC155" s="39" t="n">
        <x:v>0.18217749579050915</x:v>
      </x:c>
      <x:c r="AD155" s="39" t="n">
        <x:v>-0.9133437651969427</x:v>
      </x:c>
      <x:c r="AE155" s="39" t="n">
        <x:v>-2.7168261865500742</x:v>
      </x:c>
      <x:c r="AF155" s="39" t="n">
        <x:v>0.24247176136220458</x:v>
      </x:c>
      <x:c r="AG155" s="39" t="n">
        <x:v>0.057061744195199375</x:v>
      </x:c>
      <x:c r="AH155" s="39" t="n">
        <x:v>-0.27619365363715204</x:v>
      </x:c>
      <x:c r="AI155" s="39" t="n">
        <x:v>0.4048591531816803</x:v>
      </x:c>
      <x:c r="AJ155" s="39" t="n">
        <x:v>0.013501227324484109</x:v>
      </x:c>
      <x:c r="AK155" s="39" t="n">
        <x:v>-0.4863501585788191</x:v>
      </x:c>
      <x:c r="AL155" s="34"/>
      <x:c r="AM155" s="34" t="n">
        <x:f>IF(SQRT($B$9)*$B155+SQRT(1-$B$9)*R155&lt;_xlfn.NORM.S.INV($B$6),1,0)</x:f>
        <x:v>0</x:v>
      </x:c>
      <x:c r="AN155" s="34" t="n">
        <x:f>IF(SQRT($B$9)*$B155+SQRT(1-$B$9)*S155&lt;_xlfn.NORM.S.INV($B$6),1,0)</x:f>
        <x:v>0</x:v>
      </x:c>
      <x:c r="AO155" s="34" t="n">
        <x:f>IF(SQRT($B$9)*$B155+SQRT(1-$B$9)*T155&lt;_xlfn.NORM.S.INV($B$6),1,0)</x:f>
        <x:v>0</x:v>
      </x:c>
      <x:c r="AP155" s="34" t="n">
        <x:f>IF(SQRT($B$9)*$B155+SQRT(1-$B$9)*U155&lt;_xlfn.NORM.S.INV($B$6),1,0)</x:f>
        <x:v>0</x:v>
      </x:c>
      <x:c r="AQ155" s="34" t="n">
        <x:f>IF(SQRT($B$9)*$B155+SQRT(1-$B$9)*V155&lt;_xlfn.NORM.S.INV($B$6),1,0)</x:f>
        <x:v>0</x:v>
      </x:c>
      <x:c r="AR155" s="34" t="n">
        <x:f>IF(SQRT($B$9)*$B155+SQRT(1-$B$9)*W155&lt;_xlfn.NORM.S.INV($B$6),1,0)</x:f>
        <x:v>0</x:v>
      </x:c>
      <x:c r="AS155" s="34" t="n">
        <x:f>IF(SQRT($B$9)*$B155+SQRT(1-$B$9)*X155&lt;_xlfn.NORM.S.INV($B$6),1,0)</x:f>
        <x:v>0</x:v>
      </x:c>
      <x:c r="AT155" s="34" t="n">
        <x:f>IF(SQRT($B$9)*$B155+SQRT(1-$B$9)*Y155&lt;_xlfn.NORM.S.INV($B$6),1,0)</x:f>
        <x:v>0</x:v>
      </x:c>
      <x:c r="AU155" s="34" t="n">
        <x:f>IF(SQRT($B$9)*$B155+SQRT(1-$B$9)*Z155&lt;_xlfn.NORM.S.INV($B$6),1,0)</x:f>
        <x:v>0</x:v>
      </x:c>
      <x:c r="AV155" s="34" t="n">
        <x:f>IF(SQRT($B$9)*$B155+SQRT(1-$B$9)*AA155&lt;_xlfn.NORM.S.INV($B$6),1,0)</x:f>
        <x:v>0</x:v>
      </x:c>
      <x:c r="AW155" s="34" t="n">
        <x:f>IF(SQRT($C$9)*$B155+SQRT(1-$C$9)*AB155&lt;_xlfn.NORM.S.INV($C$6),1,0)</x:f>
        <x:v>0</x:v>
      </x:c>
      <x:c r="AX155" s="34" t="n">
        <x:f>IF(SQRT($C$9)*$B155+SQRT(1-$C$9)*AC155&lt;_xlfn.NORM.S.INV($C$6),1,0)</x:f>
        <x:v>0</x:v>
      </x:c>
      <x:c r="AY155" s="34" t="n">
        <x:f>IF(SQRT($C$9)*$B155+SQRT(1-$C$9)*AD155&lt;_xlfn.NORM.S.INV($C$6),1,0)</x:f>
        <x:v>0</x:v>
      </x:c>
      <x:c r="AZ155" s="34" t="n">
        <x:f>IF(SQRT($C$9)*$B155+SQRT(1-$C$9)*AE155&lt;_xlfn.NORM.S.INV($C$6),1,0)</x:f>
        <x:v>1</x:v>
      </x:c>
      <x:c r="BA155" s="34" t="n">
        <x:f>IF(SQRT($C$9)*$B155+SQRT(1-$C$9)*AF155&lt;_xlfn.NORM.S.INV($C$6),1,0)</x:f>
        <x:v>0</x:v>
      </x:c>
      <x:c r="BB155" s="34" t="n">
        <x:f>IF(SQRT($C$9)*$B155+SQRT(1-$C$9)*AG155&lt;_xlfn.NORM.S.INV($C$6),1,0)</x:f>
        <x:v>0</x:v>
      </x:c>
      <x:c r="BC155" s="34" t="n">
        <x:f>IF(SQRT($C$9)*$B155+SQRT(1-$C$9)*AH155&lt;_xlfn.NORM.S.INV($C$6),1,0)</x:f>
        <x:v>0</x:v>
      </x:c>
      <x:c r="BD155" s="34" t="n">
        <x:f>IF(SQRT($C$9)*$B155+SQRT(1-$C$9)*AI155&lt;_xlfn.NORM.S.INV($C$6),1,0)</x:f>
        <x:v>0</x:v>
      </x:c>
      <x:c r="BE155" s="34" t="n">
        <x:f>IF(SQRT($C$9)*$B155+SQRT(1-$C$9)*AJ155&lt;_xlfn.NORM.S.INV($C$6),1,0)</x:f>
        <x:v>0</x:v>
      </x:c>
      <x:c r="BF155" s="34" t="n">
        <x:f>IF(SQRT($C$9)*$B155+SQRT(1-$C$9)*AK155&lt;_xlfn.NORM.S.INV($C$6),1,0)</x:f>
        <x:v>0</x:v>
      </x:c>
      <x:c r="BG155" s="34"/>
      <x:c r="BH155" s="34"/>
      <x:c r="BI155" s="34" t="n">
        <x:f>$B$11*(($A$1061)*$C155/$B$12*$B$7+(1-$A$1061)*$D155/$B$12*$C$7)</x:f>
        <x:v>600</x:v>
      </x:c>
      <x:c r="BJ155" s="34" t="n">
        <x:f>$B$11*(($A$1062)*$C155/$B$12*$B$7+(1-$A$1062)*$D155/$B$12*$C$7)</x:f>
        <x:v>570</x:v>
      </x:c>
      <x:c r="BK155" s="34" t="n">
        <x:f>$B$11*(($A$1063)*$C155/$B$12*$B$7+(1-$A$1063)*$D155/$B$12*$C$7)</x:f>
        <x:v>540</x:v>
      </x:c>
      <x:c r="BL155" s="34" t="n">
        <x:f>$B$11*(($A$1064)*$C155/$B$12*$B$7+(1-$A$1064)*$D155/$B$12*$C$7)</x:f>
        <x:v>509.99999999999994</x:v>
      </x:c>
      <x:c r="BM155" s="34" t="n">
        <x:f>$B$11*(($A$1065)*$C155/$B$12*$B$7+(1-$A$1065)*$D155/$B$12*$C$7)</x:f>
        <x:v>480</x:v>
      </x:c>
      <x:c r="BN155" s="34" t="n">
        <x:f>$B$11*(($A$1066)*$C155/$B$12*$B$7+(1-$A$1066)*$D155/$B$12*$C$7)</x:f>
        <x:v>450</x:v>
      </x:c>
      <x:c r="BO155" s="34" t="n">
        <x:f>$B$11*(($A$1067)*$C155/$B$12*$B$7+(1-$A$1067)*$D155/$B$12*$C$7)</x:f>
        <x:v>419.99999999999994</x:v>
      </x:c>
      <x:c r="BP155" s="34" t="n">
        <x:f>$B$11*(($A$1068)*$C155/$B$12*$B$7+(1-$A$1068)*$D155/$B$12*$C$7)</x:f>
        <x:v>390</x:v>
      </x:c>
      <x:c r="BQ155" s="34" t="n">
        <x:f>$B$11*(($A$1069)*$C155/$B$12*$B$7+(1-$A$1069)*$D155/$B$12*$C$7)</x:f>
        <x:v>360</x:v>
      </x:c>
      <x:c r="BR155" s="34" t="n">
        <x:f>$B$11*(($A$1070)*$C155/$B$12*$B$7+(1-$A$1070)*$D155/$B$12*$C$7)</x:f>
        <x:v>330</x:v>
      </x:c>
      <x:c r="BS155" s="34" t="n">
        <x:f>$B$11*(($A$1071)*$C155/$B$12*$B$7+(1-$A$1071)*$D155/$B$12*$C$7)</x:f>
        <x:v>300</x:v>
      </x:c>
      <x:c r="BT155" s="34" t="n">
        <x:f>$B$11*(($A$1072)*$C155/$B$12*$B$7+(1-$A$1072)*$D155/$B$12*$C$7)</x:f>
        <x:v>270</x:v>
      </x:c>
      <x:c r="BU155" s="34" t="n">
        <x:f>$B$11*(($A$1073)*$C155/$B$12*$B$7+(1-$A$1073)*$D155/$B$12*$C$7)</x:f>
        <x:v>240</x:v>
      </x:c>
      <x:c r="BV155" s="34" t="n">
        <x:f>$B$11*(($A$1074)*$C155/$B$12*$B$7+(1-$A$1074)*$D155/$B$12*$C$7)</x:f>
        <x:v>209.99999999999997</x:v>
      </x:c>
      <x:c r="BW155" s="34" t="n">
        <x:f>$B$11*(($A$1075)*$C155/$B$12*$B$7+(1-$A$1075)*$D155/$B$12*$C$7)</x:f>
        <x:v>180.00000000000003</x:v>
      </x:c>
      <x:c r="BX155" s="34" t="n">
        <x:f>$B$11*(($A$1076)*$C155/$B$12*$B$7+(1-$A$1076)*$D155/$B$12*$C$7)</x:f>
        <x:v>150</x:v>
      </x:c>
      <x:c r="BY155" s="34" t="n">
        <x:f>$B$11*(($A$1077)*$C155/$B$12*$B$7+(1-$A$1077)*$D155/$B$12*$C$7)</x:f>
        <x:v>119.99999999999999</x:v>
      </x:c>
      <x:c r="BZ155" s="34" t="n">
        <x:f>$B$11*(($A$1078)*$C155/$B$12*$B$7+(1-$A$1078)*$D155/$B$12*$C$7)</x:f>
        <x:v>90.00000000000001</x:v>
      </x:c>
      <x:c r="CA155" s="34" t="n">
        <x:f>$B$11*(($A$1079)*$C155/$B$12*$B$7+(1-$A$1079)*$D155/$B$12*$C$7)</x:f>
        <x:v>59.99999999999999</x:v>
      </x:c>
      <x:c r="CB155" s="34" t="n">
        <x:f>$B$11*(($A$1080)*$C155/$B$12*$B$7+(1-$A$1080)*$D155/$B$12*$C$7)</x:f>
        <x:v>30.00000000000003</x:v>
      </x:c>
      <x:c r="CC155" s="34" t="n">
        <x:f>$B$11*(($A$1081)*$C155/$B$12*$B$7+(1-$A$1081)*$D155/$B$12*$C$7)</x:f>
        <x:v>0</x:v>
      </x:c>
    </x:row>
    <x:row r="156">
      <x:c r="A156" s="34" t="n">
        <x:v>132</x:v>
      </x:c>
      <x:c r="B156" s="39" t="n">
        <x:v>-1.3666565044050167</x:v>
      </x:c>
      <x:c r="C156" s="1" t="n">
        <x:f>SUM(AM156:AV156)</x:f>
        <x:v>0</x:v>
      </x:c>
      <x:c r="D156" s="1" t="n">
        <x:f>SUM(AW156:BF156)</x:f>
        <x:v>2</x:v>
      </x:c>
      <x:c r="E156" s="17" t="n">
        <x:f>(1-C156/$B$12)*$B$8-C156/$B$12*$B$7</x:f>
        <x:v>0.05</x:v>
      </x:c>
      <x:c r="F156" s="17" t="n">
        <x:f>(1-D156/$B$12)*$C$8-D156/$B$12*$C$7</x:f>
        <x:v>-0.048</x:v>
      </x:c>
      <x:c r="G156" s="32" t="n">
        <x:f>$B$11*($B$10*C156/$B$12*$B$7+(1-$B$10)*D156/$B$12*$C$7)</x:f>
        <x:v>600</x:v>
      </x:c>
      <x:c r="H156" s="17" t="n">
        <x:f>$B$10*E156+(1-$B$10)*F156</x:f>
        <x:v>0.0010000000000000009</x:v>
      </x:c>
      <x:c r="I156" s="34"/>
      <x:c r="J156" s="34"/>
      <x:c r="K156" s="34"/>
      <x:c r="L156" s="34"/>
      <x:c r="M156" s="34"/>
      <x:c r="N156" s="34"/>
      <x:c r="O156" s="34"/>
      <x:c r="P156" s="34"/>
      <x:c r="Q156" s="34"/>
      <x:c r="R156" s="39" t="n">
        <x:v>1.0324563692585214</x:v>
      </x:c>
      <x:c r="S156" s="39" t="n">
        <x:v>-0.04667522475944169</x:v>
      </x:c>
      <x:c r="T156" s="39" t="n">
        <x:v>1.1225664702925204</x:v>
      </x:c>
      <x:c r="U156" s="39" t="n">
        <x:v>-0.7982229922245143</x:v>
      </x:c>
      <x:c r="V156" s="39" t="n">
        <x:v>0.7693461645234813</x:v>
      </x:c>
      <x:c r="W156" s="39" t="n">
        <x:v>-0.034023820284143594</x:v>
      </x:c>
      <x:c r="X156" s="39" t="n">
        <x:v>0.010662540787547666</x:v>
      </x:c>
      <x:c r="Y156" s="39" t="n">
        <x:v>0.3770876510361521</x:v>
      </x:c>
      <x:c r="Z156" s="39" t="n">
        <x:v>0.8147448112645105</x:v>
      </x:c>
      <x:c r="AA156" s="39" t="n">
        <x:v>0.7096756662639747</x:v>
      </x:c>
      <x:c r="AB156" s="39" t="n">
        <x:v>-0.2372581894185644</x:v>
      </x:c>
      <x:c r="AC156" s="39" t="n">
        <x:v>-1.3629333246461166</x:v>
      </x:c>
      <x:c r="AD156" s="39" t="n">
        <x:v>-0.1187845447086071</x:v>
      </x:c>
      <x:c r="AE156" s="39" t="n">
        <x:v>0.48625404330499844</x:v>
      </x:c>
      <x:c r="AF156" s="39" t="n">
        <x:v>-1.5391591606918944</x:v>
      </x:c>
      <x:c r="AG156" s="39" t="n">
        <x:v>0.6629850831993164</x:v>
      </x:c>
      <x:c r="AH156" s="39" t="n">
        <x:v>1.0236908993686915</x:v>
      </x:c>
      <x:c r="AI156" s="39" t="n">
        <x:v>0.8811385122290442</x:v>
      </x:c>
      <x:c r="AJ156" s="39" t="n">
        <x:v>-0.8528515951488685</x:v>
      </x:c>
      <x:c r="AK156" s="39" t="n">
        <x:v>-0.712518213421045</x:v>
      </x:c>
      <x:c r="AL156" s="34"/>
      <x:c r="AM156" s="34" t="n">
        <x:f>IF(SQRT($B$9)*$B156+SQRT(1-$B$9)*R156&lt;_xlfn.NORM.S.INV($B$6),1,0)</x:f>
        <x:v>0</x:v>
      </x:c>
      <x:c r="AN156" s="34" t="n">
        <x:f>IF(SQRT($B$9)*$B156+SQRT(1-$B$9)*S156&lt;_xlfn.NORM.S.INV($B$6),1,0)</x:f>
        <x:v>0</x:v>
      </x:c>
      <x:c r="AO156" s="34" t="n">
        <x:f>IF(SQRT($B$9)*$B156+SQRT(1-$B$9)*T156&lt;_xlfn.NORM.S.INV($B$6),1,0)</x:f>
        <x:v>0</x:v>
      </x:c>
      <x:c r="AP156" s="34" t="n">
        <x:f>IF(SQRT($B$9)*$B156+SQRT(1-$B$9)*U156&lt;_xlfn.NORM.S.INV($B$6),1,0)</x:f>
        <x:v>0</x:v>
      </x:c>
      <x:c r="AQ156" s="34" t="n">
        <x:f>IF(SQRT($B$9)*$B156+SQRT(1-$B$9)*V156&lt;_xlfn.NORM.S.INV($B$6),1,0)</x:f>
        <x:v>0</x:v>
      </x:c>
      <x:c r="AR156" s="34" t="n">
        <x:f>IF(SQRT($B$9)*$B156+SQRT(1-$B$9)*W156&lt;_xlfn.NORM.S.INV($B$6),1,0)</x:f>
        <x:v>0</x:v>
      </x:c>
      <x:c r="AS156" s="34" t="n">
        <x:f>IF(SQRT($B$9)*$B156+SQRT(1-$B$9)*X156&lt;_xlfn.NORM.S.INV($B$6),1,0)</x:f>
        <x:v>0</x:v>
      </x:c>
      <x:c r="AT156" s="34" t="n">
        <x:f>IF(SQRT($B$9)*$B156+SQRT(1-$B$9)*Y156&lt;_xlfn.NORM.S.INV($B$6),1,0)</x:f>
        <x:v>0</x:v>
      </x:c>
      <x:c r="AU156" s="34" t="n">
        <x:f>IF(SQRT($B$9)*$B156+SQRT(1-$B$9)*Z156&lt;_xlfn.NORM.S.INV($B$6),1,0)</x:f>
        <x:v>0</x:v>
      </x:c>
      <x:c r="AV156" s="34" t="n">
        <x:f>IF(SQRT($B$9)*$B156+SQRT(1-$B$9)*AA156&lt;_xlfn.NORM.S.INV($B$6),1,0)</x:f>
        <x:v>0</x:v>
      </x:c>
      <x:c r="AW156" s="34" t="n">
        <x:f>IF(SQRT($C$9)*$B156+SQRT(1-$C$9)*AB156&lt;_xlfn.NORM.S.INV($C$6),1,0)</x:f>
        <x:v>0</x:v>
      </x:c>
      <x:c r="AX156" s="34" t="n">
        <x:f>IF(SQRT($C$9)*$B156+SQRT(1-$C$9)*AC156&lt;_xlfn.NORM.S.INV($C$6),1,0)</x:f>
        <x:v>1</x:v>
      </x:c>
      <x:c r="AY156" s="34" t="n">
        <x:f>IF(SQRT($C$9)*$B156+SQRT(1-$C$9)*AD156&lt;_xlfn.NORM.S.INV($C$6),1,0)</x:f>
        <x:v>0</x:v>
      </x:c>
      <x:c r="AZ156" s="34" t="n">
        <x:f>IF(SQRT($C$9)*$B156+SQRT(1-$C$9)*AE156&lt;_xlfn.NORM.S.INV($C$6),1,0)</x:f>
        <x:v>0</x:v>
      </x:c>
      <x:c r="BA156" s="34" t="n">
        <x:f>IF(SQRT($C$9)*$B156+SQRT(1-$C$9)*AF156&lt;_xlfn.NORM.S.INV($C$6),1,0)</x:f>
        <x:v>1</x:v>
      </x:c>
      <x:c r="BB156" s="34" t="n">
        <x:f>IF(SQRT($C$9)*$B156+SQRT(1-$C$9)*AG156&lt;_xlfn.NORM.S.INV($C$6),1,0)</x:f>
        <x:v>0</x:v>
      </x:c>
      <x:c r="BC156" s="34" t="n">
        <x:f>IF(SQRT($C$9)*$B156+SQRT(1-$C$9)*AH156&lt;_xlfn.NORM.S.INV($C$6),1,0)</x:f>
        <x:v>0</x:v>
      </x:c>
      <x:c r="BD156" s="34" t="n">
        <x:f>IF(SQRT($C$9)*$B156+SQRT(1-$C$9)*AI156&lt;_xlfn.NORM.S.INV($C$6),1,0)</x:f>
        <x:v>0</x:v>
      </x:c>
      <x:c r="BE156" s="34" t="n">
        <x:f>IF(SQRT($C$9)*$B156+SQRT(1-$C$9)*AJ156&lt;_xlfn.NORM.S.INV($C$6),1,0)</x:f>
        <x:v>0</x:v>
      </x:c>
      <x:c r="BF156" s="34" t="n">
        <x:f>IF(SQRT($C$9)*$B156+SQRT(1-$C$9)*AK156&lt;_xlfn.NORM.S.INV($C$6),1,0)</x:f>
        <x:v>0</x:v>
      </x:c>
      <x:c r="BG156" s="34"/>
      <x:c r="BH156" s="34"/>
      <x:c r="BI156" s="34" t="n">
        <x:f>$B$11*(($A$1061)*$C156/$B$12*$B$7+(1-$A$1061)*$D156/$B$12*$C$7)</x:f>
        <x:v>1200</x:v>
      </x:c>
      <x:c r="BJ156" s="34" t="n">
        <x:f>$B$11*(($A$1062)*$C156/$B$12*$B$7+(1-$A$1062)*$D156/$B$12*$C$7)</x:f>
        <x:v>1140</x:v>
      </x:c>
      <x:c r="BK156" s="34" t="n">
        <x:f>$B$11*(($A$1063)*$C156/$B$12*$B$7+(1-$A$1063)*$D156/$B$12*$C$7)</x:f>
        <x:v>1080</x:v>
      </x:c>
      <x:c r="BL156" s="34" t="n">
        <x:f>$B$11*(($A$1064)*$C156/$B$12*$B$7+(1-$A$1064)*$D156/$B$12*$C$7)</x:f>
        <x:v>1019.9999999999999</x:v>
      </x:c>
      <x:c r="BM156" s="34" t="n">
        <x:f>$B$11*(($A$1065)*$C156/$B$12*$B$7+(1-$A$1065)*$D156/$B$12*$C$7)</x:f>
        <x:v>960</x:v>
      </x:c>
      <x:c r="BN156" s="34" t="n">
        <x:f>$B$11*(($A$1066)*$C156/$B$12*$B$7+(1-$A$1066)*$D156/$B$12*$C$7)</x:f>
        <x:v>900</x:v>
      </x:c>
      <x:c r="BO156" s="34" t="n">
        <x:f>$B$11*(($A$1067)*$C156/$B$12*$B$7+(1-$A$1067)*$D156/$B$12*$C$7)</x:f>
        <x:v>839.9999999999999</x:v>
      </x:c>
      <x:c r="BP156" s="34" t="n">
        <x:f>$B$11*(($A$1068)*$C156/$B$12*$B$7+(1-$A$1068)*$D156/$B$12*$C$7)</x:f>
        <x:v>780</x:v>
      </x:c>
      <x:c r="BQ156" s="34" t="n">
        <x:f>$B$11*(($A$1069)*$C156/$B$12*$B$7+(1-$A$1069)*$D156/$B$12*$C$7)</x:f>
        <x:v>720</x:v>
      </x:c>
      <x:c r="BR156" s="34" t="n">
        <x:f>$B$11*(($A$1070)*$C156/$B$12*$B$7+(1-$A$1070)*$D156/$B$12*$C$7)</x:f>
        <x:v>660</x:v>
      </x:c>
      <x:c r="BS156" s="34" t="n">
        <x:f>$B$11*(($A$1071)*$C156/$B$12*$B$7+(1-$A$1071)*$D156/$B$12*$C$7)</x:f>
        <x:v>600</x:v>
      </x:c>
      <x:c r="BT156" s="34" t="n">
        <x:f>$B$11*(($A$1072)*$C156/$B$12*$B$7+(1-$A$1072)*$D156/$B$12*$C$7)</x:f>
        <x:v>540</x:v>
      </x:c>
      <x:c r="BU156" s="34" t="n">
        <x:f>$B$11*(($A$1073)*$C156/$B$12*$B$7+(1-$A$1073)*$D156/$B$12*$C$7)</x:f>
        <x:v>480</x:v>
      </x:c>
      <x:c r="BV156" s="34" t="n">
        <x:f>$B$11*(($A$1074)*$C156/$B$12*$B$7+(1-$A$1074)*$D156/$B$12*$C$7)</x:f>
        <x:v>419.99999999999994</x:v>
      </x:c>
      <x:c r="BW156" s="34" t="n">
        <x:f>$B$11*(($A$1075)*$C156/$B$12*$B$7+(1-$A$1075)*$D156/$B$12*$C$7)</x:f>
        <x:v>360.00000000000006</x:v>
      </x:c>
      <x:c r="BX156" s="34" t="n">
        <x:f>$B$11*(($A$1076)*$C156/$B$12*$B$7+(1-$A$1076)*$D156/$B$12*$C$7)</x:f>
        <x:v>300</x:v>
      </x:c>
      <x:c r="BY156" s="34" t="n">
        <x:f>$B$11*(($A$1077)*$C156/$B$12*$B$7+(1-$A$1077)*$D156/$B$12*$C$7)</x:f>
        <x:v>239.99999999999997</x:v>
      </x:c>
      <x:c r="BZ156" s="34" t="n">
        <x:f>$B$11*(($A$1078)*$C156/$B$12*$B$7+(1-$A$1078)*$D156/$B$12*$C$7)</x:f>
        <x:v>180.00000000000003</x:v>
      </x:c>
      <x:c r="CA156" s="34" t="n">
        <x:f>$B$11*(($A$1079)*$C156/$B$12*$B$7+(1-$A$1079)*$D156/$B$12*$C$7)</x:f>
        <x:v>119.99999999999999</x:v>
      </x:c>
      <x:c r="CB156" s="34" t="n">
        <x:f>$B$11*(($A$1080)*$C156/$B$12*$B$7+(1-$A$1080)*$D156/$B$12*$C$7)</x:f>
        <x:v>60.00000000000006</x:v>
      </x:c>
      <x:c r="CC156" s="34" t="n">
        <x:f>$B$11*(($A$1081)*$C156/$B$12*$B$7+(1-$A$1081)*$D156/$B$12*$C$7)</x:f>
        <x:v>0</x:v>
      </x:c>
    </x:row>
    <x:row r="157">
      <x:c r="A157" s="34" t="n">
        <x:v>133</x:v>
      </x:c>
      <x:c r="B157" s="39" t="n">
        <x:v>0.4513172670328468</x:v>
      </x:c>
      <x:c r="C157" s="1" t="n">
        <x:f>SUM(AM157:AV157)</x:f>
        <x:v>0</x:v>
      </x:c>
      <x:c r="D157" s="1" t="n">
        <x:f>SUM(AW157:BF157)</x:f>
        <x:v>0</x:v>
      </x:c>
      <x:c r="E157" s="17" t="n">
        <x:f>(1-C157/$B$12)*$B$8-C157/$B$12*$B$7</x:f>
        <x:v>0.05</x:v>
      </x:c>
      <x:c r="F157" s="17" t="n">
        <x:f>(1-D157/$B$12)*$C$8-D157/$B$12*$C$7</x:f>
        <x:v>0.09</x:v>
      </x:c>
      <x:c r="G157" s="32" t="n">
        <x:f>$B$11*($B$10*C157/$B$12*$B$7+(1-$B$10)*D157/$B$12*$C$7)</x:f>
        <x:v>0</x:v>
      </x:c>
      <x:c r="H157" s="17" t="n">
        <x:f>$B$10*E157+(1-$B$10)*F157</x:f>
        <x:v>0.07</x:v>
      </x:c>
      <x:c r="I157" s="34"/>
      <x:c r="J157" s="34"/>
      <x:c r="K157" s="34"/>
      <x:c r="L157" s="34"/>
      <x:c r="M157" s="34"/>
      <x:c r="N157" s="34"/>
      <x:c r="O157" s="34"/>
      <x:c r="P157" s="34"/>
      <x:c r="Q157" s="34"/>
      <x:c r="R157" s="39" t="n">
        <x:v>1.6326282435927701</x:v>
      </x:c>
      <x:c r="S157" s="39" t="n">
        <x:v>1.1078746688359797</x:v>
      </x:c>
      <x:c r="T157" s="39" t="n">
        <x:v>0.3370930453060486</x:v>
      </x:c>
      <x:c r="U157" s="39" t="n">
        <x:v>-0.36642171569009785</x:v>
      </x:c>
      <x:c r="V157" s="39" t="n">
        <x:v>-0.30310556259223503</x:v>
      </x:c>
      <x:c r="W157" s="39" t="n">
        <x:v>1.359807113570272</x:v>
      </x:c>
      <x:c r="X157" s="39" t="n">
        <x:v>1.0229706527465163</x:v>
      </x:c>
      <x:c r="Y157" s="39" t="n">
        <x:v>-0.2603173608123052</x:v>
      </x:c>
      <x:c r="Z157" s="39" t="n">
        <x:v>1.6102326392632613</x:v>
      </x:c>
      <x:c r="AA157" s="39" t="n">
        <x:v>-0.4087206429792792</x:v>
      </x:c>
      <x:c r="AB157" s="39" t="n">
        <x:v>-0.18303352459602915</x:v>
      </x:c>
      <x:c r="AC157" s="39" t="n">
        <x:v>-0.8551878711577091</x:v>
      </x:c>
      <x:c r="AD157" s="39" t="n">
        <x:v>-0.13689181042429777</x:v>
      </x:c>
      <x:c r="AE157" s="39" t="n">
        <x:v>0.7250187485358848</x:v>
      </x:c>
      <x:c r="AF157" s="39" t="n">
        <x:v>-0.8574799191101834</x:v>
      </x:c>
      <x:c r="AG157" s="39" t="n">
        <x:v>-1.2069067906204909</x:v>
      </x:c>
      <x:c r="AH157" s="39" t="n">
        <x:v>0.042589753696203166</x:v>
      </x:c>
      <x:c r="AI157" s="39" t="n">
        <x:v>0.31442956048773746</x:v>
      </x:c>
      <x:c r="AJ157" s="39" t="n">
        <x:v>0.8506588611672836</x:v>
      </x:c>
      <x:c r="AK157" s="39" t="n">
        <x:v>0.5381823294859513</x:v>
      </x:c>
      <x:c r="AL157" s="34"/>
      <x:c r="AM157" s="34" t="n">
        <x:f>IF(SQRT($B$9)*$B157+SQRT(1-$B$9)*R157&lt;_xlfn.NORM.S.INV($B$6),1,0)</x:f>
        <x:v>0</x:v>
      </x:c>
      <x:c r="AN157" s="34" t="n">
        <x:f>IF(SQRT($B$9)*$B157+SQRT(1-$B$9)*S157&lt;_xlfn.NORM.S.INV($B$6),1,0)</x:f>
        <x:v>0</x:v>
      </x:c>
      <x:c r="AO157" s="34" t="n">
        <x:f>IF(SQRT($B$9)*$B157+SQRT(1-$B$9)*T157&lt;_xlfn.NORM.S.INV($B$6),1,0)</x:f>
        <x:v>0</x:v>
      </x:c>
      <x:c r="AP157" s="34" t="n">
        <x:f>IF(SQRT($B$9)*$B157+SQRT(1-$B$9)*U157&lt;_xlfn.NORM.S.INV($B$6),1,0)</x:f>
        <x:v>0</x:v>
      </x:c>
      <x:c r="AQ157" s="34" t="n">
        <x:f>IF(SQRT($B$9)*$B157+SQRT(1-$B$9)*V157&lt;_xlfn.NORM.S.INV($B$6),1,0)</x:f>
        <x:v>0</x:v>
      </x:c>
      <x:c r="AR157" s="34" t="n">
        <x:f>IF(SQRT($B$9)*$B157+SQRT(1-$B$9)*W157&lt;_xlfn.NORM.S.INV($B$6),1,0)</x:f>
        <x:v>0</x:v>
      </x:c>
      <x:c r="AS157" s="34" t="n">
        <x:f>IF(SQRT($B$9)*$B157+SQRT(1-$B$9)*X157&lt;_xlfn.NORM.S.INV($B$6),1,0)</x:f>
        <x:v>0</x:v>
      </x:c>
      <x:c r="AT157" s="34" t="n">
        <x:f>IF(SQRT($B$9)*$B157+SQRT(1-$B$9)*Y157&lt;_xlfn.NORM.S.INV($B$6),1,0)</x:f>
        <x:v>0</x:v>
      </x:c>
      <x:c r="AU157" s="34" t="n">
        <x:f>IF(SQRT($B$9)*$B157+SQRT(1-$B$9)*Z157&lt;_xlfn.NORM.S.INV($B$6),1,0)</x:f>
        <x:v>0</x:v>
      </x:c>
      <x:c r="AV157" s="34" t="n">
        <x:f>IF(SQRT($B$9)*$B157+SQRT(1-$B$9)*AA157&lt;_xlfn.NORM.S.INV($B$6),1,0)</x:f>
        <x:v>0</x:v>
      </x:c>
      <x:c r="AW157" s="34" t="n">
        <x:f>IF(SQRT($C$9)*$B157+SQRT(1-$C$9)*AB157&lt;_xlfn.NORM.S.INV($C$6),1,0)</x:f>
        <x:v>0</x:v>
      </x:c>
      <x:c r="AX157" s="34" t="n">
        <x:f>IF(SQRT($C$9)*$B157+SQRT(1-$C$9)*AC157&lt;_xlfn.NORM.S.INV($C$6),1,0)</x:f>
        <x:v>0</x:v>
      </x:c>
      <x:c r="AY157" s="34" t="n">
        <x:f>IF(SQRT($C$9)*$B157+SQRT(1-$C$9)*AD157&lt;_xlfn.NORM.S.INV($C$6),1,0)</x:f>
        <x:v>0</x:v>
      </x:c>
      <x:c r="AZ157" s="34" t="n">
        <x:f>IF(SQRT($C$9)*$B157+SQRT(1-$C$9)*AE157&lt;_xlfn.NORM.S.INV($C$6),1,0)</x:f>
        <x:v>0</x:v>
      </x:c>
      <x:c r="BA157" s="34" t="n">
        <x:f>IF(SQRT($C$9)*$B157+SQRT(1-$C$9)*AF157&lt;_xlfn.NORM.S.INV($C$6),1,0)</x:f>
        <x:v>0</x:v>
      </x:c>
      <x:c r="BB157" s="34" t="n">
        <x:f>IF(SQRT($C$9)*$B157+SQRT(1-$C$9)*AG157&lt;_xlfn.NORM.S.INV($C$6),1,0)</x:f>
        <x:v>0</x:v>
      </x:c>
      <x:c r="BC157" s="34" t="n">
        <x:f>IF(SQRT($C$9)*$B157+SQRT(1-$C$9)*AH157&lt;_xlfn.NORM.S.INV($C$6),1,0)</x:f>
        <x:v>0</x:v>
      </x:c>
      <x:c r="BD157" s="34" t="n">
        <x:f>IF(SQRT($C$9)*$B157+SQRT(1-$C$9)*AI157&lt;_xlfn.NORM.S.INV($C$6),1,0)</x:f>
        <x:v>0</x:v>
      </x:c>
      <x:c r="BE157" s="34" t="n">
        <x:f>IF(SQRT($C$9)*$B157+SQRT(1-$C$9)*AJ157&lt;_xlfn.NORM.S.INV($C$6),1,0)</x:f>
        <x:v>0</x:v>
      </x:c>
      <x:c r="BF157" s="34" t="n">
        <x:f>IF(SQRT($C$9)*$B157+SQRT(1-$C$9)*AK157&lt;_xlfn.NORM.S.INV($C$6),1,0)</x:f>
        <x:v>0</x:v>
      </x:c>
      <x:c r="BG157" s="34"/>
      <x:c r="BH157" s="34"/>
      <x:c r="BI157" s="34" t="n">
        <x:f>$B$11*(($A$1061)*$C157/$B$12*$B$7+(1-$A$1061)*$D157/$B$12*$C$7)</x:f>
        <x:v>0</x:v>
      </x:c>
      <x:c r="BJ157" s="34" t="n">
        <x:f>$B$11*(($A$1062)*$C157/$B$12*$B$7+(1-$A$1062)*$D157/$B$12*$C$7)</x:f>
        <x:v>0</x:v>
      </x:c>
      <x:c r="BK157" s="34" t="n">
        <x:f>$B$11*(($A$1063)*$C157/$B$12*$B$7+(1-$A$1063)*$D157/$B$12*$C$7)</x:f>
        <x:v>0</x:v>
      </x:c>
      <x:c r="BL157" s="34" t="n">
        <x:f>$B$11*(($A$1064)*$C157/$B$12*$B$7+(1-$A$1064)*$D157/$B$12*$C$7)</x:f>
        <x:v>0</x:v>
      </x:c>
      <x:c r="BM157" s="34" t="n">
        <x:f>$B$11*(($A$1065)*$C157/$B$12*$B$7+(1-$A$1065)*$D157/$B$12*$C$7)</x:f>
        <x:v>0</x:v>
      </x:c>
      <x:c r="BN157" s="34" t="n">
        <x:f>$B$11*(($A$1066)*$C157/$B$12*$B$7+(1-$A$1066)*$D157/$B$12*$C$7)</x:f>
        <x:v>0</x:v>
      </x:c>
      <x:c r="BO157" s="34" t="n">
        <x:f>$B$11*(($A$1067)*$C157/$B$12*$B$7+(1-$A$1067)*$D157/$B$12*$C$7)</x:f>
        <x:v>0</x:v>
      </x:c>
      <x:c r="BP157" s="34" t="n">
        <x:f>$B$11*(($A$1068)*$C157/$B$12*$B$7+(1-$A$1068)*$D157/$B$12*$C$7)</x:f>
        <x:v>0</x:v>
      </x:c>
      <x:c r="BQ157" s="34" t="n">
        <x:f>$B$11*(($A$1069)*$C157/$B$12*$B$7+(1-$A$1069)*$D157/$B$12*$C$7)</x:f>
        <x:v>0</x:v>
      </x:c>
      <x:c r="BR157" s="34" t="n">
        <x:f>$B$11*(($A$1070)*$C157/$B$12*$B$7+(1-$A$1070)*$D157/$B$12*$C$7)</x:f>
        <x:v>0</x:v>
      </x:c>
      <x:c r="BS157" s="34" t="n">
        <x:f>$B$11*(($A$1071)*$C157/$B$12*$B$7+(1-$A$1071)*$D157/$B$12*$C$7)</x:f>
        <x:v>0</x:v>
      </x:c>
      <x:c r="BT157" s="34" t="n">
        <x:f>$B$11*(($A$1072)*$C157/$B$12*$B$7+(1-$A$1072)*$D157/$B$12*$C$7)</x:f>
        <x:v>0</x:v>
      </x:c>
      <x:c r="BU157" s="34" t="n">
        <x:f>$B$11*(($A$1073)*$C157/$B$12*$B$7+(1-$A$1073)*$D157/$B$12*$C$7)</x:f>
        <x:v>0</x:v>
      </x:c>
      <x:c r="BV157" s="34" t="n">
        <x:f>$B$11*(($A$1074)*$C157/$B$12*$B$7+(1-$A$1074)*$D157/$B$12*$C$7)</x:f>
        <x:v>0</x:v>
      </x:c>
      <x:c r="BW157" s="34" t="n">
        <x:f>$B$11*(($A$1075)*$C157/$B$12*$B$7+(1-$A$1075)*$D157/$B$12*$C$7)</x:f>
        <x:v>0</x:v>
      </x:c>
      <x:c r="BX157" s="34" t="n">
        <x:f>$B$11*(($A$1076)*$C157/$B$12*$B$7+(1-$A$1076)*$D157/$B$12*$C$7)</x:f>
        <x:v>0</x:v>
      </x:c>
      <x:c r="BY157" s="34" t="n">
        <x:f>$B$11*(($A$1077)*$C157/$B$12*$B$7+(1-$A$1077)*$D157/$B$12*$C$7)</x:f>
        <x:v>0</x:v>
      </x:c>
      <x:c r="BZ157" s="34" t="n">
        <x:f>$B$11*(($A$1078)*$C157/$B$12*$B$7+(1-$A$1078)*$D157/$B$12*$C$7)</x:f>
        <x:v>0</x:v>
      </x:c>
      <x:c r="CA157" s="34" t="n">
        <x:f>$B$11*(($A$1079)*$C157/$B$12*$B$7+(1-$A$1079)*$D157/$B$12*$C$7)</x:f>
        <x:v>0</x:v>
      </x:c>
      <x:c r="CB157" s="34" t="n">
        <x:f>$B$11*(($A$1080)*$C157/$B$12*$B$7+(1-$A$1080)*$D157/$B$12*$C$7)</x:f>
        <x:v>0</x:v>
      </x:c>
      <x:c r="CC157" s="34" t="n">
        <x:f>$B$11*(($A$1081)*$C157/$B$12*$B$7+(1-$A$1081)*$D157/$B$12*$C$7)</x:f>
        <x:v>0</x:v>
      </x:c>
    </x:row>
    <x:row r="158">
      <x:c r="A158" s="34" t="n">
        <x:v>134</x:v>
      </x:c>
      <x:c r="B158" s="39" t="n">
        <x:v>1.1968164393948086</x:v>
      </x:c>
      <x:c r="C158" s="1" t="n">
        <x:f>SUM(AM158:AV158)</x:f>
        <x:v>0</x:v>
      </x:c>
      <x:c r="D158" s="1" t="n">
        <x:f>SUM(AW158:BF158)</x:f>
        <x:v>0</x:v>
      </x:c>
      <x:c r="E158" s="17" t="n">
        <x:f>(1-C158/$B$12)*$B$8-C158/$B$12*$B$7</x:f>
        <x:v>0.05</x:v>
      </x:c>
      <x:c r="F158" s="17" t="n">
        <x:f>(1-D158/$B$12)*$C$8-D158/$B$12*$C$7</x:f>
        <x:v>0.09</x:v>
      </x:c>
      <x:c r="G158" s="32" t="n">
        <x:f>$B$11*($B$10*C158/$B$12*$B$7+(1-$B$10)*D158/$B$12*$C$7)</x:f>
        <x:v>0</x:v>
      </x:c>
      <x:c r="H158" s="17" t="n">
        <x:f>$B$10*E158+(1-$B$10)*F158</x:f>
        <x:v>0.07</x:v>
      </x:c>
      <x:c r="I158" s="34"/>
      <x:c r="J158" s="34"/>
      <x:c r="K158" s="34"/>
      <x:c r="L158" s="34"/>
      <x:c r="M158" s="34"/>
      <x:c r="N158" s="34"/>
      <x:c r="O158" s="34"/>
      <x:c r="P158" s="34"/>
      <x:c r="Q158" s="34"/>
      <x:c r="R158" s="39" t="n">
        <x:v>-0.3940778477405409</x:v>
      </x:c>
      <x:c r="S158" s="39" t="n">
        <x:v>-1.398330419417365</x:v>
      </x:c>
      <x:c r="T158" s="39" t="n">
        <x:v>1.5610774758530206</x:v>
      </x:c>
      <x:c r="U158" s="39" t="n">
        <x:v>1.4116722227882537</x:v>
      </x:c>
      <x:c r="V158" s="39" t="n">
        <x:v>0.41916467585665584</x:v>
      </x:c>
      <x:c r="W158" s="39" t="n">
        <x:v>0.15022765923510903</x:v>
      </x:c>
      <x:c r="X158" s="39" t="n">
        <x:v>1.0567533850502293</x:v>
      </x:c>
      <x:c r="Y158" s="39" t="n">
        <x:v>-0.451627414236236</x:v>
      </x:c>
      <x:c r="Z158" s="39" t="n">
        <x:v>-0.041246913158825164</x:v>
      </x:c>
      <x:c r="AA158" s="39" t="n">
        <x:v>-0.6470181598086064</x:v>
      </x:c>
      <x:c r="AB158" s="39" t="n">
        <x:v>-0.19583492588274773</x:v>
      </x:c>
      <x:c r="AC158" s="39" t="n">
        <x:v>-0.6654288363677809</x:v>
      </x:c>
      <x:c r="AD158" s="39" t="n">
        <x:v>-1.4304793078172464</x:v>
      </x:c>
      <x:c r="AE158" s="39" t="n">
        <x:v>-0.8666449125300297</x:v>
      </x:c>
      <x:c r="AF158" s="39" t="n">
        <x:v>-1.2444731188347424</x:v>
      </x:c>
      <x:c r="AG158" s="39" t="n">
        <x:v>-0.6450274474671088</x:v>
      </x:c>
      <x:c r="AH158" s="39" t="n">
        <x:v>-1.4890777966704818</x:v>
      </x:c>
      <x:c r="AI158" s="39" t="n">
        <x:v>0.772769161373421</x:v>
      </x:c>
      <x:c r="AJ158" s="39" t="n">
        <x:v>-0.9093478806773878</x:v>
      </x:c>
      <x:c r="AK158" s="39" t="n">
        <x:v>0.49971557188652677</x:v>
      </x:c>
      <x:c r="AL158" s="34"/>
      <x:c r="AM158" s="34" t="n">
        <x:f>IF(SQRT($B$9)*$B158+SQRT(1-$B$9)*R158&lt;_xlfn.NORM.S.INV($B$6),1,0)</x:f>
        <x:v>0</x:v>
      </x:c>
      <x:c r="AN158" s="34" t="n">
        <x:f>IF(SQRT($B$9)*$B158+SQRT(1-$B$9)*S158&lt;_xlfn.NORM.S.INV($B$6),1,0)</x:f>
        <x:v>0</x:v>
      </x:c>
      <x:c r="AO158" s="34" t="n">
        <x:f>IF(SQRT($B$9)*$B158+SQRT(1-$B$9)*T158&lt;_xlfn.NORM.S.INV($B$6),1,0)</x:f>
        <x:v>0</x:v>
      </x:c>
      <x:c r="AP158" s="34" t="n">
        <x:f>IF(SQRT($B$9)*$B158+SQRT(1-$B$9)*U158&lt;_xlfn.NORM.S.INV($B$6),1,0)</x:f>
        <x:v>0</x:v>
      </x:c>
      <x:c r="AQ158" s="34" t="n">
        <x:f>IF(SQRT($B$9)*$B158+SQRT(1-$B$9)*V158&lt;_xlfn.NORM.S.INV($B$6),1,0)</x:f>
        <x:v>0</x:v>
      </x:c>
      <x:c r="AR158" s="34" t="n">
        <x:f>IF(SQRT($B$9)*$B158+SQRT(1-$B$9)*W158&lt;_xlfn.NORM.S.INV($B$6),1,0)</x:f>
        <x:v>0</x:v>
      </x:c>
      <x:c r="AS158" s="34" t="n">
        <x:f>IF(SQRT($B$9)*$B158+SQRT(1-$B$9)*X158&lt;_xlfn.NORM.S.INV($B$6),1,0)</x:f>
        <x:v>0</x:v>
      </x:c>
      <x:c r="AT158" s="34" t="n">
        <x:f>IF(SQRT($B$9)*$B158+SQRT(1-$B$9)*Y158&lt;_xlfn.NORM.S.INV($B$6),1,0)</x:f>
        <x:v>0</x:v>
      </x:c>
      <x:c r="AU158" s="34" t="n">
        <x:f>IF(SQRT($B$9)*$B158+SQRT(1-$B$9)*Z158&lt;_xlfn.NORM.S.INV($B$6),1,0)</x:f>
        <x:v>0</x:v>
      </x:c>
      <x:c r="AV158" s="34" t="n">
        <x:f>IF(SQRT($B$9)*$B158+SQRT(1-$B$9)*AA158&lt;_xlfn.NORM.S.INV($B$6),1,0)</x:f>
        <x:v>0</x:v>
      </x:c>
      <x:c r="AW158" s="34" t="n">
        <x:f>IF(SQRT($C$9)*$B158+SQRT(1-$C$9)*AB158&lt;_xlfn.NORM.S.INV($C$6),1,0)</x:f>
        <x:v>0</x:v>
      </x:c>
      <x:c r="AX158" s="34" t="n">
        <x:f>IF(SQRT($C$9)*$B158+SQRT(1-$C$9)*AC158&lt;_xlfn.NORM.S.INV($C$6),1,0)</x:f>
        <x:v>0</x:v>
      </x:c>
      <x:c r="AY158" s="34" t="n">
        <x:f>IF(SQRT($C$9)*$B158+SQRT(1-$C$9)*AD158&lt;_xlfn.NORM.S.INV($C$6),1,0)</x:f>
        <x:v>0</x:v>
      </x:c>
      <x:c r="AZ158" s="34" t="n">
        <x:f>IF(SQRT($C$9)*$B158+SQRT(1-$C$9)*AE158&lt;_xlfn.NORM.S.INV($C$6),1,0)</x:f>
        <x:v>0</x:v>
      </x:c>
      <x:c r="BA158" s="34" t="n">
        <x:f>IF(SQRT($C$9)*$B158+SQRT(1-$C$9)*AF158&lt;_xlfn.NORM.S.INV($C$6),1,0)</x:f>
        <x:v>0</x:v>
      </x:c>
      <x:c r="BB158" s="34" t="n">
        <x:f>IF(SQRT($C$9)*$B158+SQRT(1-$C$9)*AG158&lt;_xlfn.NORM.S.INV($C$6),1,0)</x:f>
        <x:v>0</x:v>
      </x:c>
      <x:c r="BC158" s="34" t="n">
        <x:f>IF(SQRT($C$9)*$B158+SQRT(1-$C$9)*AH158&lt;_xlfn.NORM.S.INV($C$6),1,0)</x:f>
        <x:v>0</x:v>
      </x:c>
      <x:c r="BD158" s="34" t="n">
        <x:f>IF(SQRT($C$9)*$B158+SQRT(1-$C$9)*AI158&lt;_xlfn.NORM.S.INV($C$6),1,0)</x:f>
        <x:v>0</x:v>
      </x:c>
      <x:c r="BE158" s="34" t="n">
        <x:f>IF(SQRT($C$9)*$B158+SQRT(1-$C$9)*AJ158&lt;_xlfn.NORM.S.INV($C$6),1,0)</x:f>
        <x:v>0</x:v>
      </x:c>
      <x:c r="BF158" s="34" t="n">
        <x:f>IF(SQRT($C$9)*$B158+SQRT(1-$C$9)*AK158&lt;_xlfn.NORM.S.INV($C$6),1,0)</x:f>
        <x:v>0</x:v>
      </x:c>
      <x:c r="BG158" s="34"/>
      <x:c r="BH158" s="34"/>
      <x:c r="BI158" s="34" t="n">
        <x:f>$B$11*(($A$1061)*$C158/$B$12*$B$7+(1-$A$1061)*$D158/$B$12*$C$7)</x:f>
        <x:v>0</x:v>
      </x:c>
      <x:c r="BJ158" s="34" t="n">
        <x:f>$B$11*(($A$1062)*$C158/$B$12*$B$7+(1-$A$1062)*$D158/$B$12*$C$7)</x:f>
        <x:v>0</x:v>
      </x:c>
      <x:c r="BK158" s="34" t="n">
        <x:f>$B$11*(($A$1063)*$C158/$B$12*$B$7+(1-$A$1063)*$D158/$B$12*$C$7)</x:f>
        <x:v>0</x:v>
      </x:c>
      <x:c r="BL158" s="34" t="n">
        <x:f>$B$11*(($A$1064)*$C158/$B$12*$B$7+(1-$A$1064)*$D158/$B$12*$C$7)</x:f>
        <x:v>0</x:v>
      </x:c>
      <x:c r="BM158" s="34" t="n">
        <x:f>$B$11*(($A$1065)*$C158/$B$12*$B$7+(1-$A$1065)*$D158/$B$12*$C$7)</x:f>
        <x:v>0</x:v>
      </x:c>
      <x:c r="BN158" s="34" t="n">
        <x:f>$B$11*(($A$1066)*$C158/$B$12*$B$7+(1-$A$1066)*$D158/$B$12*$C$7)</x:f>
        <x:v>0</x:v>
      </x:c>
      <x:c r="BO158" s="34" t="n">
        <x:f>$B$11*(($A$1067)*$C158/$B$12*$B$7+(1-$A$1067)*$D158/$B$12*$C$7)</x:f>
        <x:v>0</x:v>
      </x:c>
      <x:c r="BP158" s="34" t="n">
        <x:f>$B$11*(($A$1068)*$C158/$B$12*$B$7+(1-$A$1068)*$D158/$B$12*$C$7)</x:f>
        <x:v>0</x:v>
      </x:c>
      <x:c r="BQ158" s="34" t="n">
        <x:f>$B$11*(($A$1069)*$C158/$B$12*$B$7+(1-$A$1069)*$D158/$B$12*$C$7)</x:f>
        <x:v>0</x:v>
      </x:c>
      <x:c r="BR158" s="34" t="n">
        <x:f>$B$11*(($A$1070)*$C158/$B$12*$B$7+(1-$A$1070)*$D158/$B$12*$C$7)</x:f>
        <x:v>0</x:v>
      </x:c>
      <x:c r="BS158" s="34" t="n">
        <x:f>$B$11*(($A$1071)*$C158/$B$12*$B$7+(1-$A$1071)*$D158/$B$12*$C$7)</x:f>
        <x:v>0</x:v>
      </x:c>
      <x:c r="BT158" s="34" t="n">
        <x:f>$B$11*(($A$1072)*$C158/$B$12*$B$7+(1-$A$1072)*$D158/$B$12*$C$7)</x:f>
        <x:v>0</x:v>
      </x:c>
      <x:c r="BU158" s="34" t="n">
        <x:f>$B$11*(($A$1073)*$C158/$B$12*$B$7+(1-$A$1073)*$D158/$B$12*$C$7)</x:f>
        <x:v>0</x:v>
      </x:c>
      <x:c r="BV158" s="34" t="n">
        <x:f>$B$11*(($A$1074)*$C158/$B$12*$B$7+(1-$A$1074)*$D158/$B$12*$C$7)</x:f>
        <x:v>0</x:v>
      </x:c>
      <x:c r="BW158" s="34" t="n">
        <x:f>$B$11*(($A$1075)*$C158/$B$12*$B$7+(1-$A$1075)*$D158/$B$12*$C$7)</x:f>
        <x:v>0</x:v>
      </x:c>
      <x:c r="BX158" s="34" t="n">
        <x:f>$B$11*(($A$1076)*$C158/$B$12*$B$7+(1-$A$1076)*$D158/$B$12*$C$7)</x:f>
        <x:v>0</x:v>
      </x:c>
      <x:c r="BY158" s="34" t="n">
        <x:f>$B$11*(($A$1077)*$C158/$B$12*$B$7+(1-$A$1077)*$D158/$B$12*$C$7)</x:f>
        <x:v>0</x:v>
      </x:c>
      <x:c r="BZ158" s="34" t="n">
        <x:f>$B$11*(($A$1078)*$C158/$B$12*$B$7+(1-$A$1078)*$D158/$B$12*$C$7)</x:f>
        <x:v>0</x:v>
      </x:c>
      <x:c r="CA158" s="34" t="n">
        <x:f>$B$11*(($A$1079)*$C158/$B$12*$B$7+(1-$A$1079)*$D158/$B$12*$C$7)</x:f>
        <x:v>0</x:v>
      </x:c>
      <x:c r="CB158" s="34" t="n">
        <x:f>$B$11*(($A$1080)*$C158/$B$12*$B$7+(1-$A$1080)*$D158/$B$12*$C$7)</x:f>
        <x:v>0</x:v>
      </x:c>
      <x:c r="CC158" s="34" t="n">
        <x:f>$B$11*(($A$1081)*$C158/$B$12*$B$7+(1-$A$1081)*$D158/$B$12*$C$7)</x:f>
        <x:v>0</x:v>
      </x:c>
    </x:row>
    <x:row r="159">
      <x:c r="A159" s="34" t="n">
        <x:v>135</x:v>
      </x:c>
      <x:c r="B159" s="39" t="n">
        <x:v>1.0592493751523087</x:v>
      </x:c>
      <x:c r="C159" s="1" t="n">
        <x:f>SUM(AM159:AV159)</x:f>
        <x:v>0</x:v>
      </x:c>
      <x:c r="D159" s="1" t="n">
        <x:f>SUM(AW159:BF159)</x:f>
        <x:v>0</x:v>
      </x:c>
      <x:c r="E159" s="17" t="n">
        <x:f>(1-C159/$B$12)*$B$8-C159/$B$12*$B$7</x:f>
        <x:v>0.05</x:v>
      </x:c>
      <x:c r="F159" s="17" t="n">
        <x:f>(1-D159/$B$12)*$C$8-D159/$B$12*$C$7</x:f>
        <x:v>0.09</x:v>
      </x:c>
      <x:c r="G159" s="32" t="n">
        <x:f>$B$11*($B$10*C159/$B$12*$B$7+(1-$B$10)*D159/$B$12*$C$7)</x:f>
        <x:v>0</x:v>
      </x:c>
      <x:c r="H159" s="17" t="n">
        <x:f>$B$10*E159+(1-$B$10)*F159</x:f>
        <x:v>0.07</x:v>
      </x:c>
      <x:c r="I159" s="34"/>
      <x:c r="J159" s="34"/>
      <x:c r="K159" s="34"/>
      <x:c r="L159" s="34"/>
      <x:c r="M159" s="34"/>
      <x:c r="N159" s="34"/>
      <x:c r="O159" s="34"/>
      <x:c r="P159" s="34"/>
      <x:c r="Q159" s="34"/>
      <x:c r="R159" s="39" t="n">
        <x:v>-0.9939148741813517</x:v>
      </x:c>
      <x:c r="S159" s="39" t="n">
        <x:v>-0.4731089748117127</x:v>
      </x:c>
      <x:c r="T159" s="39" t="n">
        <x:v>0.05015086869290132</x:v>
      </x:c>
      <x:c r="U159" s="39" t="n">
        <x:v>-0.9189766439759082</x:v>
      </x:c>
      <x:c r="V159" s="39" t="n">
        <x:v>-1.0673395077136199</x:v>
      </x:c>
      <x:c r="W159" s="39" t="n">
        <x:v>-0.25079346219825177</x:v>
      </x:c>
      <x:c r="X159" s="39" t="n">
        <x:v>0.025163604485064578</x:v>
      </x:c>
      <x:c r="Y159" s="39" t="n">
        <x:v>-0.4153086194288322</x:v>
      </x:c>
      <x:c r="Z159" s="39" t="n">
        <x:v>0.1533912777657767</x:v>
      </x:c>
      <x:c r="AA159" s="39" t="n">
        <x:v>-1.301020484481083</x:v>
      </x:c>
      <x:c r="AB159" s="39" t="n">
        <x:v>-0.9878088418333644</x:v>
      </x:c>
      <x:c r="AC159" s="39" t="n">
        <x:v>1.3512108461036878</x:v>
      </x:c>
      <x:c r="AD159" s="39" t="n">
        <x:v>0.593032377177431</x:v>
      </x:c>
      <x:c r="AE159" s="39" t="n">
        <x:v>0.2279497934492377</x:v>
      </x:c>
      <x:c r="AF159" s="39" t="n">
        <x:v>-0.294362931666229</x:v>
      </x:c>
      <x:c r="AG159" s="39" t="n">
        <x:v>1.2737720100724856</x:v>
      </x:c>
      <x:c r="AH159" s="39" t="n">
        <x:v>0.22776969817692533</x:v>
      </x:c>
      <x:c r="AI159" s="39" t="n">
        <x:v>-1.3220876304450677</x:v>
      </x:c>
      <x:c r="AJ159" s="39" t="n">
        <x:v>0.1952412210310644</x:v>
      </x:c>
      <x:c r="AK159" s="39" t="n">
        <x:v>-0.3663959963976366</x:v>
      </x:c>
      <x:c r="AL159" s="34"/>
      <x:c r="AM159" s="34" t="n">
        <x:f>IF(SQRT($B$9)*$B159+SQRT(1-$B$9)*R159&lt;_xlfn.NORM.S.INV($B$6),1,0)</x:f>
        <x:v>0</x:v>
      </x:c>
      <x:c r="AN159" s="34" t="n">
        <x:f>IF(SQRT($B$9)*$B159+SQRT(1-$B$9)*S159&lt;_xlfn.NORM.S.INV($B$6),1,0)</x:f>
        <x:v>0</x:v>
      </x:c>
      <x:c r="AO159" s="34" t="n">
        <x:f>IF(SQRT($B$9)*$B159+SQRT(1-$B$9)*T159&lt;_xlfn.NORM.S.INV($B$6),1,0)</x:f>
        <x:v>0</x:v>
      </x:c>
      <x:c r="AP159" s="34" t="n">
        <x:f>IF(SQRT($B$9)*$B159+SQRT(1-$B$9)*U159&lt;_xlfn.NORM.S.INV($B$6),1,0)</x:f>
        <x:v>0</x:v>
      </x:c>
      <x:c r="AQ159" s="34" t="n">
        <x:f>IF(SQRT($B$9)*$B159+SQRT(1-$B$9)*V159&lt;_xlfn.NORM.S.INV($B$6),1,0)</x:f>
        <x:v>0</x:v>
      </x:c>
      <x:c r="AR159" s="34" t="n">
        <x:f>IF(SQRT($B$9)*$B159+SQRT(1-$B$9)*W159&lt;_xlfn.NORM.S.INV($B$6),1,0)</x:f>
        <x:v>0</x:v>
      </x:c>
      <x:c r="AS159" s="34" t="n">
        <x:f>IF(SQRT($B$9)*$B159+SQRT(1-$B$9)*X159&lt;_xlfn.NORM.S.INV($B$6),1,0)</x:f>
        <x:v>0</x:v>
      </x:c>
      <x:c r="AT159" s="34" t="n">
        <x:f>IF(SQRT($B$9)*$B159+SQRT(1-$B$9)*Y159&lt;_xlfn.NORM.S.INV($B$6),1,0)</x:f>
        <x:v>0</x:v>
      </x:c>
      <x:c r="AU159" s="34" t="n">
        <x:f>IF(SQRT($B$9)*$B159+SQRT(1-$B$9)*Z159&lt;_xlfn.NORM.S.INV($B$6),1,0)</x:f>
        <x:v>0</x:v>
      </x:c>
      <x:c r="AV159" s="34" t="n">
        <x:f>IF(SQRT($B$9)*$B159+SQRT(1-$B$9)*AA159&lt;_xlfn.NORM.S.INV($B$6),1,0)</x:f>
        <x:v>0</x:v>
      </x:c>
      <x:c r="AW159" s="34" t="n">
        <x:f>IF(SQRT($C$9)*$B159+SQRT(1-$C$9)*AB159&lt;_xlfn.NORM.S.INV($C$6),1,0)</x:f>
        <x:v>0</x:v>
      </x:c>
      <x:c r="AX159" s="34" t="n">
        <x:f>IF(SQRT($C$9)*$B159+SQRT(1-$C$9)*AC159&lt;_xlfn.NORM.S.INV($C$6),1,0)</x:f>
        <x:v>0</x:v>
      </x:c>
      <x:c r="AY159" s="34" t="n">
        <x:f>IF(SQRT($C$9)*$B159+SQRT(1-$C$9)*AD159&lt;_xlfn.NORM.S.INV($C$6),1,0)</x:f>
        <x:v>0</x:v>
      </x:c>
      <x:c r="AZ159" s="34" t="n">
        <x:f>IF(SQRT($C$9)*$B159+SQRT(1-$C$9)*AE159&lt;_xlfn.NORM.S.INV($C$6),1,0)</x:f>
        <x:v>0</x:v>
      </x:c>
      <x:c r="BA159" s="34" t="n">
        <x:f>IF(SQRT($C$9)*$B159+SQRT(1-$C$9)*AF159&lt;_xlfn.NORM.S.INV($C$6),1,0)</x:f>
        <x:v>0</x:v>
      </x:c>
      <x:c r="BB159" s="34" t="n">
        <x:f>IF(SQRT($C$9)*$B159+SQRT(1-$C$9)*AG159&lt;_xlfn.NORM.S.INV($C$6),1,0)</x:f>
        <x:v>0</x:v>
      </x:c>
      <x:c r="BC159" s="34" t="n">
        <x:f>IF(SQRT($C$9)*$B159+SQRT(1-$C$9)*AH159&lt;_xlfn.NORM.S.INV($C$6),1,0)</x:f>
        <x:v>0</x:v>
      </x:c>
      <x:c r="BD159" s="34" t="n">
        <x:f>IF(SQRT($C$9)*$B159+SQRT(1-$C$9)*AI159&lt;_xlfn.NORM.S.INV($C$6),1,0)</x:f>
        <x:v>0</x:v>
      </x:c>
      <x:c r="BE159" s="34" t="n">
        <x:f>IF(SQRT($C$9)*$B159+SQRT(1-$C$9)*AJ159&lt;_xlfn.NORM.S.INV($C$6),1,0)</x:f>
        <x:v>0</x:v>
      </x:c>
      <x:c r="BF159" s="34" t="n">
        <x:f>IF(SQRT($C$9)*$B159+SQRT(1-$C$9)*AK159&lt;_xlfn.NORM.S.INV($C$6),1,0)</x:f>
        <x:v>0</x:v>
      </x:c>
      <x:c r="BG159" s="34"/>
      <x:c r="BH159" s="34"/>
      <x:c r="BI159" s="34" t="n">
        <x:f>$B$11*(($A$1061)*$C159/$B$12*$B$7+(1-$A$1061)*$D159/$B$12*$C$7)</x:f>
        <x:v>0</x:v>
      </x:c>
      <x:c r="BJ159" s="34" t="n">
        <x:f>$B$11*(($A$1062)*$C159/$B$12*$B$7+(1-$A$1062)*$D159/$B$12*$C$7)</x:f>
        <x:v>0</x:v>
      </x:c>
      <x:c r="BK159" s="34" t="n">
        <x:f>$B$11*(($A$1063)*$C159/$B$12*$B$7+(1-$A$1063)*$D159/$B$12*$C$7)</x:f>
        <x:v>0</x:v>
      </x:c>
      <x:c r="BL159" s="34" t="n">
        <x:f>$B$11*(($A$1064)*$C159/$B$12*$B$7+(1-$A$1064)*$D159/$B$12*$C$7)</x:f>
        <x:v>0</x:v>
      </x:c>
      <x:c r="BM159" s="34" t="n">
        <x:f>$B$11*(($A$1065)*$C159/$B$12*$B$7+(1-$A$1065)*$D159/$B$12*$C$7)</x:f>
        <x:v>0</x:v>
      </x:c>
      <x:c r="BN159" s="34" t="n">
        <x:f>$B$11*(($A$1066)*$C159/$B$12*$B$7+(1-$A$1066)*$D159/$B$12*$C$7)</x:f>
        <x:v>0</x:v>
      </x:c>
      <x:c r="BO159" s="34" t="n">
        <x:f>$B$11*(($A$1067)*$C159/$B$12*$B$7+(1-$A$1067)*$D159/$B$12*$C$7)</x:f>
        <x:v>0</x:v>
      </x:c>
      <x:c r="BP159" s="34" t="n">
        <x:f>$B$11*(($A$1068)*$C159/$B$12*$B$7+(1-$A$1068)*$D159/$B$12*$C$7)</x:f>
        <x:v>0</x:v>
      </x:c>
      <x:c r="BQ159" s="34" t="n">
        <x:f>$B$11*(($A$1069)*$C159/$B$12*$B$7+(1-$A$1069)*$D159/$B$12*$C$7)</x:f>
        <x:v>0</x:v>
      </x:c>
      <x:c r="BR159" s="34" t="n">
        <x:f>$B$11*(($A$1070)*$C159/$B$12*$B$7+(1-$A$1070)*$D159/$B$12*$C$7)</x:f>
        <x:v>0</x:v>
      </x:c>
      <x:c r="BS159" s="34" t="n">
        <x:f>$B$11*(($A$1071)*$C159/$B$12*$B$7+(1-$A$1071)*$D159/$B$12*$C$7)</x:f>
        <x:v>0</x:v>
      </x:c>
      <x:c r="BT159" s="34" t="n">
        <x:f>$B$11*(($A$1072)*$C159/$B$12*$B$7+(1-$A$1072)*$D159/$B$12*$C$7)</x:f>
        <x:v>0</x:v>
      </x:c>
      <x:c r="BU159" s="34" t="n">
        <x:f>$B$11*(($A$1073)*$C159/$B$12*$B$7+(1-$A$1073)*$D159/$B$12*$C$7)</x:f>
        <x:v>0</x:v>
      </x:c>
      <x:c r="BV159" s="34" t="n">
        <x:f>$B$11*(($A$1074)*$C159/$B$12*$B$7+(1-$A$1074)*$D159/$B$12*$C$7)</x:f>
        <x:v>0</x:v>
      </x:c>
      <x:c r="BW159" s="34" t="n">
        <x:f>$B$11*(($A$1075)*$C159/$B$12*$B$7+(1-$A$1075)*$D159/$B$12*$C$7)</x:f>
        <x:v>0</x:v>
      </x:c>
      <x:c r="BX159" s="34" t="n">
        <x:f>$B$11*(($A$1076)*$C159/$B$12*$B$7+(1-$A$1076)*$D159/$B$12*$C$7)</x:f>
        <x:v>0</x:v>
      </x:c>
      <x:c r="BY159" s="34" t="n">
        <x:f>$B$11*(($A$1077)*$C159/$B$12*$B$7+(1-$A$1077)*$D159/$B$12*$C$7)</x:f>
        <x:v>0</x:v>
      </x:c>
      <x:c r="BZ159" s="34" t="n">
        <x:f>$B$11*(($A$1078)*$C159/$B$12*$B$7+(1-$A$1078)*$D159/$B$12*$C$7)</x:f>
        <x:v>0</x:v>
      </x:c>
      <x:c r="CA159" s="34" t="n">
        <x:f>$B$11*(($A$1079)*$C159/$B$12*$B$7+(1-$A$1079)*$D159/$B$12*$C$7)</x:f>
        <x:v>0</x:v>
      </x:c>
      <x:c r="CB159" s="34" t="n">
        <x:f>$B$11*(($A$1080)*$C159/$B$12*$B$7+(1-$A$1080)*$D159/$B$12*$C$7)</x:f>
        <x:v>0</x:v>
      </x:c>
      <x:c r="CC159" s="34" t="n">
        <x:f>$B$11*(($A$1081)*$C159/$B$12*$B$7+(1-$A$1081)*$D159/$B$12*$C$7)</x:f>
        <x:v>0</x:v>
      </x:c>
    </x:row>
    <x:row r="160">
      <x:c r="A160" s="34" t="n">
        <x:v>136</x:v>
      </x:c>
      <x:c r="B160" s="39" t="n">
        <x:v>1.3267412418270477</x:v>
      </x:c>
      <x:c r="C160" s="1" t="n">
        <x:f>SUM(AM160:AV160)</x:f>
        <x:v>0</x:v>
      </x:c>
      <x:c r="D160" s="1" t="n">
        <x:f>SUM(AW160:BF160)</x:f>
        <x:v>0</x:v>
      </x:c>
      <x:c r="E160" s="17" t="n">
        <x:f>(1-C160/$B$12)*$B$8-C160/$B$12*$B$7</x:f>
        <x:v>0.05</x:v>
      </x:c>
      <x:c r="F160" s="17" t="n">
        <x:f>(1-D160/$B$12)*$C$8-D160/$B$12*$C$7</x:f>
        <x:v>0.09</x:v>
      </x:c>
      <x:c r="G160" s="32" t="n">
        <x:f>$B$11*($B$10*C160/$B$12*$B$7+(1-$B$10)*D160/$B$12*$C$7)</x:f>
        <x:v>0</x:v>
      </x:c>
      <x:c r="H160" s="17" t="n">
        <x:f>$B$10*E160+(1-$B$10)*F160</x:f>
        <x:v>0.07</x:v>
      </x:c>
      <x:c r="I160" s="34"/>
      <x:c r="J160" s="34"/>
      <x:c r="K160" s="34"/>
      <x:c r="L160" s="34"/>
      <x:c r="M160" s="34"/>
      <x:c r="N160" s="34"/>
      <x:c r="O160" s="34"/>
      <x:c r="P160" s="34"/>
      <x:c r="Q160" s="34"/>
      <x:c r="R160" s="39" t="n">
        <x:v>-0.6805256231157525</x:v>
      </x:c>
      <x:c r="S160" s="39" t="n">
        <x:v>-1.4453084570961037</x:v>
      </x:c>
      <x:c r="T160" s="39" t="n">
        <x:v>-0.4021287184573421</x:v>
      </x:c>
      <x:c r="U160" s="39" t="n">
        <x:v>-1.035040639393951</x:v>
      </x:c>
      <x:c r="V160" s="39" t="n">
        <x:v>0.9058710017437074</x:v>
      </x:c>
      <x:c r="W160" s="39" t="n">
        <x:v>0.008701930159075177</x:v>
      </x:c>
      <x:c r="X160" s="39" t="n">
        <x:v>0.03663008441939007</x:v>
      </x:c>
      <x:c r="Y160" s="39" t="n">
        <x:v>-0.6359416485231684</x:v>
      </x:c>
      <x:c r="Z160" s="39" t="n">
        <x:v>1.1139926099758806</x:v>
      </x:c>
      <x:c r="AA160" s="39" t="n">
        <x:v>0.16435932322179203</x:v>
      </x:c>
      <x:c r="AB160" s="39" t="n">
        <x:v>-0.5641367652395362</x:v>
      </x:c>
      <x:c r="AC160" s="39" t="n">
        <x:v>0.027860400401255016</x:v>
      </x:c>
      <x:c r="AD160" s="39" t="n">
        <x:v>1.6505244178677279</x:v>
      </x:c>
      <x:c r="AE160" s="39" t="n">
        <x:v>-0.6218804368195707</x:v>
      </x:c>
      <x:c r="AF160" s="39" t="n">
        <x:v>3.2882849588616985</x:v>
      </x:c>
      <x:c r="AG160" s="39" t="n">
        <x:v>0.6172691668703955</x:v>
      </x:c>
      <x:c r="AH160" s="39" t="n">
        <x:v>0.6334367742109953</x:v>
      </x:c>
      <x:c r="AI160" s="39" t="n">
        <x:v>0.2841412349096927</x:v>
      </x:c>
      <x:c r="AJ160" s="39" t="n">
        <x:v>-0.19369362222634387</x:v>
      </x:c>
      <x:c r="AK160" s="39" t="n">
        <x:v>-1.7881707470577217</x:v>
      </x:c>
      <x:c r="AL160" s="34"/>
      <x:c r="AM160" s="34" t="n">
        <x:f>IF(SQRT($B$9)*$B160+SQRT(1-$B$9)*R160&lt;_xlfn.NORM.S.INV($B$6),1,0)</x:f>
        <x:v>0</x:v>
      </x:c>
      <x:c r="AN160" s="34" t="n">
        <x:f>IF(SQRT($B$9)*$B160+SQRT(1-$B$9)*S160&lt;_xlfn.NORM.S.INV($B$6),1,0)</x:f>
        <x:v>0</x:v>
      </x:c>
      <x:c r="AO160" s="34" t="n">
        <x:f>IF(SQRT($B$9)*$B160+SQRT(1-$B$9)*T160&lt;_xlfn.NORM.S.INV($B$6),1,0)</x:f>
        <x:v>0</x:v>
      </x:c>
      <x:c r="AP160" s="34" t="n">
        <x:f>IF(SQRT($B$9)*$B160+SQRT(1-$B$9)*U160&lt;_xlfn.NORM.S.INV($B$6),1,0)</x:f>
        <x:v>0</x:v>
      </x:c>
      <x:c r="AQ160" s="34" t="n">
        <x:f>IF(SQRT($B$9)*$B160+SQRT(1-$B$9)*V160&lt;_xlfn.NORM.S.INV($B$6),1,0)</x:f>
        <x:v>0</x:v>
      </x:c>
      <x:c r="AR160" s="34" t="n">
        <x:f>IF(SQRT($B$9)*$B160+SQRT(1-$B$9)*W160&lt;_xlfn.NORM.S.INV($B$6),1,0)</x:f>
        <x:v>0</x:v>
      </x:c>
      <x:c r="AS160" s="34" t="n">
        <x:f>IF(SQRT($B$9)*$B160+SQRT(1-$B$9)*X160&lt;_xlfn.NORM.S.INV($B$6),1,0)</x:f>
        <x:v>0</x:v>
      </x:c>
      <x:c r="AT160" s="34" t="n">
        <x:f>IF(SQRT($B$9)*$B160+SQRT(1-$B$9)*Y160&lt;_xlfn.NORM.S.INV($B$6),1,0)</x:f>
        <x:v>0</x:v>
      </x:c>
      <x:c r="AU160" s="34" t="n">
        <x:f>IF(SQRT($B$9)*$B160+SQRT(1-$B$9)*Z160&lt;_xlfn.NORM.S.INV($B$6),1,0)</x:f>
        <x:v>0</x:v>
      </x:c>
      <x:c r="AV160" s="34" t="n">
        <x:f>IF(SQRT($B$9)*$B160+SQRT(1-$B$9)*AA160&lt;_xlfn.NORM.S.INV($B$6),1,0)</x:f>
        <x:v>0</x:v>
      </x:c>
      <x:c r="AW160" s="34" t="n">
        <x:f>IF(SQRT($C$9)*$B160+SQRT(1-$C$9)*AB160&lt;_xlfn.NORM.S.INV($C$6),1,0)</x:f>
        <x:v>0</x:v>
      </x:c>
      <x:c r="AX160" s="34" t="n">
        <x:f>IF(SQRT($C$9)*$B160+SQRT(1-$C$9)*AC160&lt;_xlfn.NORM.S.INV($C$6),1,0)</x:f>
        <x:v>0</x:v>
      </x:c>
      <x:c r="AY160" s="34" t="n">
        <x:f>IF(SQRT($C$9)*$B160+SQRT(1-$C$9)*AD160&lt;_xlfn.NORM.S.INV($C$6),1,0)</x:f>
        <x:v>0</x:v>
      </x:c>
      <x:c r="AZ160" s="34" t="n">
        <x:f>IF(SQRT($C$9)*$B160+SQRT(1-$C$9)*AE160&lt;_xlfn.NORM.S.INV($C$6),1,0)</x:f>
        <x:v>0</x:v>
      </x:c>
      <x:c r="BA160" s="34" t="n">
        <x:f>IF(SQRT($C$9)*$B160+SQRT(1-$C$9)*AF160&lt;_xlfn.NORM.S.INV($C$6),1,0)</x:f>
        <x:v>0</x:v>
      </x:c>
      <x:c r="BB160" s="34" t="n">
        <x:f>IF(SQRT($C$9)*$B160+SQRT(1-$C$9)*AG160&lt;_xlfn.NORM.S.INV($C$6),1,0)</x:f>
        <x:v>0</x:v>
      </x:c>
      <x:c r="BC160" s="34" t="n">
        <x:f>IF(SQRT($C$9)*$B160+SQRT(1-$C$9)*AH160&lt;_xlfn.NORM.S.INV($C$6),1,0)</x:f>
        <x:v>0</x:v>
      </x:c>
      <x:c r="BD160" s="34" t="n">
        <x:f>IF(SQRT($C$9)*$B160+SQRT(1-$C$9)*AI160&lt;_xlfn.NORM.S.INV($C$6),1,0)</x:f>
        <x:v>0</x:v>
      </x:c>
      <x:c r="BE160" s="34" t="n">
        <x:f>IF(SQRT($C$9)*$B160+SQRT(1-$C$9)*AJ160&lt;_xlfn.NORM.S.INV($C$6),1,0)</x:f>
        <x:v>0</x:v>
      </x:c>
      <x:c r="BF160" s="34" t="n">
        <x:f>IF(SQRT($C$9)*$B160+SQRT(1-$C$9)*AK160&lt;_xlfn.NORM.S.INV($C$6),1,0)</x:f>
        <x:v>0</x:v>
      </x:c>
      <x:c r="BG160" s="34"/>
      <x:c r="BH160" s="34"/>
      <x:c r="BI160" s="34" t="n">
        <x:f>$B$11*(($A$1061)*$C160/$B$12*$B$7+(1-$A$1061)*$D160/$B$12*$C$7)</x:f>
        <x:v>0</x:v>
      </x:c>
      <x:c r="BJ160" s="34" t="n">
        <x:f>$B$11*(($A$1062)*$C160/$B$12*$B$7+(1-$A$1062)*$D160/$B$12*$C$7)</x:f>
        <x:v>0</x:v>
      </x:c>
      <x:c r="BK160" s="34" t="n">
        <x:f>$B$11*(($A$1063)*$C160/$B$12*$B$7+(1-$A$1063)*$D160/$B$12*$C$7)</x:f>
        <x:v>0</x:v>
      </x:c>
      <x:c r="BL160" s="34" t="n">
        <x:f>$B$11*(($A$1064)*$C160/$B$12*$B$7+(1-$A$1064)*$D160/$B$12*$C$7)</x:f>
        <x:v>0</x:v>
      </x:c>
      <x:c r="BM160" s="34" t="n">
        <x:f>$B$11*(($A$1065)*$C160/$B$12*$B$7+(1-$A$1065)*$D160/$B$12*$C$7)</x:f>
        <x:v>0</x:v>
      </x:c>
      <x:c r="BN160" s="34" t="n">
        <x:f>$B$11*(($A$1066)*$C160/$B$12*$B$7+(1-$A$1066)*$D160/$B$12*$C$7)</x:f>
        <x:v>0</x:v>
      </x:c>
      <x:c r="BO160" s="34" t="n">
        <x:f>$B$11*(($A$1067)*$C160/$B$12*$B$7+(1-$A$1067)*$D160/$B$12*$C$7)</x:f>
        <x:v>0</x:v>
      </x:c>
      <x:c r="BP160" s="34" t="n">
        <x:f>$B$11*(($A$1068)*$C160/$B$12*$B$7+(1-$A$1068)*$D160/$B$12*$C$7)</x:f>
        <x:v>0</x:v>
      </x:c>
      <x:c r="BQ160" s="34" t="n">
        <x:f>$B$11*(($A$1069)*$C160/$B$12*$B$7+(1-$A$1069)*$D160/$B$12*$C$7)</x:f>
        <x:v>0</x:v>
      </x:c>
      <x:c r="BR160" s="34" t="n">
        <x:f>$B$11*(($A$1070)*$C160/$B$12*$B$7+(1-$A$1070)*$D160/$B$12*$C$7)</x:f>
        <x:v>0</x:v>
      </x:c>
      <x:c r="BS160" s="34" t="n">
        <x:f>$B$11*(($A$1071)*$C160/$B$12*$B$7+(1-$A$1071)*$D160/$B$12*$C$7)</x:f>
        <x:v>0</x:v>
      </x:c>
      <x:c r="BT160" s="34" t="n">
        <x:f>$B$11*(($A$1072)*$C160/$B$12*$B$7+(1-$A$1072)*$D160/$B$12*$C$7)</x:f>
        <x:v>0</x:v>
      </x:c>
      <x:c r="BU160" s="34" t="n">
        <x:f>$B$11*(($A$1073)*$C160/$B$12*$B$7+(1-$A$1073)*$D160/$B$12*$C$7)</x:f>
        <x:v>0</x:v>
      </x:c>
      <x:c r="BV160" s="34" t="n">
        <x:f>$B$11*(($A$1074)*$C160/$B$12*$B$7+(1-$A$1074)*$D160/$B$12*$C$7)</x:f>
        <x:v>0</x:v>
      </x:c>
      <x:c r="BW160" s="34" t="n">
        <x:f>$B$11*(($A$1075)*$C160/$B$12*$B$7+(1-$A$1075)*$D160/$B$12*$C$7)</x:f>
        <x:v>0</x:v>
      </x:c>
      <x:c r="BX160" s="34" t="n">
        <x:f>$B$11*(($A$1076)*$C160/$B$12*$B$7+(1-$A$1076)*$D160/$B$12*$C$7)</x:f>
        <x:v>0</x:v>
      </x:c>
      <x:c r="BY160" s="34" t="n">
        <x:f>$B$11*(($A$1077)*$C160/$B$12*$B$7+(1-$A$1077)*$D160/$B$12*$C$7)</x:f>
        <x:v>0</x:v>
      </x:c>
      <x:c r="BZ160" s="34" t="n">
        <x:f>$B$11*(($A$1078)*$C160/$B$12*$B$7+(1-$A$1078)*$D160/$B$12*$C$7)</x:f>
        <x:v>0</x:v>
      </x:c>
      <x:c r="CA160" s="34" t="n">
        <x:f>$B$11*(($A$1079)*$C160/$B$12*$B$7+(1-$A$1079)*$D160/$B$12*$C$7)</x:f>
        <x:v>0</x:v>
      </x:c>
      <x:c r="CB160" s="34" t="n">
        <x:f>$B$11*(($A$1080)*$C160/$B$12*$B$7+(1-$A$1080)*$D160/$B$12*$C$7)</x:f>
        <x:v>0</x:v>
      </x:c>
      <x:c r="CC160" s="34" t="n">
        <x:f>$B$11*(($A$1081)*$C160/$B$12*$B$7+(1-$A$1081)*$D160/$B$12*$C$7)</x:f>
        <x:v>0</x:v>
      </x:c>
    </x:row>
    <x:row r="161">
      <x:c r="A161" s="34" t="n">
        <x:v>137</x:v>
      </x:c>
      <x:c r="B161" s="39" t="n">
        <x:v>-0.6808179282953788</x:v>
      </x:c>
      <x:c r="C161" s="1" t="n">
        <x:f>SUM(AM161:AV161)</x:f>
        <x:v>0</x:v>
      </x:c>
      <x:c r="D161" s="1" t="n">
        <x:f>SUM(AW161:BF161)</x:f>
        <x:v>0</x:v>
      </x:c>
      <x:c r="E161" s="17" t="n">
        <x:f>(1-C161/$B$12)*$B$8-C161/$B$12*$B$7</x:f>
        <x:v>0.05</x:v>
      </x:c>
      <x:c r="F161" s="17" t="n">
        <x:f>(1-D161/$B$12)*$C$8-D161/$B$12*$C$7</x:f>
        <x:v>0.09</x:v>
      </x:c>
      <x:c r="G161" s="32" t="n">
        <x:f>$B$11*($B$10*C161/$B$12*$B$7+(1-$B$10)*D161/$B$12*$C$7)</x:f>
        <x:v>0</x:v>
      </x:c>
      <x:c r="H161" s="17" t="n">
        <x:f>$B$10*E161+(1-$B$10)*F161</x:f>
        <x:v>0.07</x:v>
      </x:c>
      <x:c r="I161" s="34"/>
      <x:c r="J161" s="34"/>
      <x:c r="K161" s="34"/>
      <x:c r="L161" s="34"/>
      <x:c r="M161" s="34"/>
      <x:c r="N161" s="34"/>
      <x:c r="O161" s="34"/>
      <x:c r="P161" s="34"/>
      <x:c r="Q161" s="34"/>
      <x:c r="R161" s="39" t="n">
        <x:v>-1.1896249935265866</x:v>
      </x:c>
      <x:c r="S161" s="39" t="n">
        <x:v>0.6268720303681923</x:v>
      </x:c>
      <x:c r="T161" s="39" t="n">
        <x:v>-0.4612945185670063</x:v>
      </x:c>
      <x:c r="U161" s="39" t="n">
        <x:v>1.080070021327937</x:v>
      </x:c>
      <x:c r="V161" s="39" t="n">
        <x:v>-0.4659543162493805</x:v>
      </x:c>
      <x:c r="W161" s="39" t="n">
        <x:v>1.8369121978442116</x:v>
      </x:c>
      <x:c r="X161" s="39" t="n">
        <x:v>-0.5151998836065886</x:v>
      </x:c>
      <x:c r="Y161" s="39" t="n">
        <x:v>-1.144956348928562</x:v>
      </x:c>
      <x:c r="Z161" s="39" t="n">
        <x:v>-0.36720110452266536</x:v>
      </x:c>
      <x:c r="AA161" s="39" t="n">
        <x:v>1.44776138402643</x:v>
      </x:c>
      <x:c r="AB161" s="39" t="n">
        <x:v>-0.07760831152423751</x:v>
      </x:c>
      <x:c r="AC161" s="39" t="n">
        <x:v>-0.177238332138523</x:v>
      </x:c>
      <x:c r="AD161" s="39" t="n">
        <x:v>-0.9733210852016769</x:v>
      </x:c>
      <x:c r="AE161" s="39" t="n">
        <x:v>0.46217316797130187</x:v>
      </x:c>
      <x:c r="AF161" s="39" t="n">
        <x:v>0.6566490377267976</x:v>
      </x:c>
      <x:c r="AG161" s="39" t="n">
        <x:v>-0.3586667812138441</x:v>
      </x:c>
      <x:c r="AH161" s="39" t="n">
        <x:v>-0.33687037428944194</x:v>
      </x:c>
      <x:c r="AI161" s="39" t="n">
        <x:v>0.0673762154137434</x:v>
      </x:c>
      <x:c r="AJ161" s="39" t="n">
        <x:v>-0.5484727959350052</x:v>
      </x:c>
      <x:c r="AK161" s="39" t="n">
        <x:v>-0.08513305578289554</x:v>
      </x:c>
      <x:c r="AL161" s="34"/>
      <x:c r="AM161" s="34" t="n">
        <x:f>IF(SQRT($B$9)*$B161+SQRT(1-$B$9)*R161&lt;_xlfn.NORM.S.INV($B$6),1,0)</x:f>
        <x:v>0</x:v>
      </x:c>
      <x:c r="AN161" s="34" t="n">
        <x:f>IF(SQRT($B$9)*$B161+SQRT(1-$B$9)*S161&lt;_xlfn.NORM.S.INV($B$6),1,0)</x:f>
        <x:v>0</x:v>
      </x:c>
      <x:c r="AO161" s="34" t="n">
        <x:f>IF(SQRT($B$9)*$B161+SQRT(1-$B$9)*T161&lt;_xlfn.NORM.S.INV($B$6),1,0)</x:f>
        <x:v>0</x:v>
      </x:c>
      <x:c r="AP161" s="34" t="n">
        <x:f>IF(SQRT($B$9)*$B161+SQRT(1-$B$9)*U161&lt;_xlfn.NORM.S.INV($B$6),1,0)</x:f>
        <x:v>0</x:v>
      </x:c>
      <x:c r="AQ161" s="34" t="n">
        <x:f>IF(SQRT($B$9)*$B161+SQRT(1-$B$9)*V161&lt;_xlfn.NORM.S.INV($B$6),1,0)</x:f>
        <x:v>0</x:v>
      </x:c>
      <x:c r="AR161" s="34" t="n">
        <x:f>IF(SQRT($B$9)*$B161+SQRT(1-$B$9)*W161&lt;_xlfn.NORM.S.INV($B$6),1,0)</x:f>
        <x:v>0</x:v>
      </x:c>
      <x:c r="AS161" s="34" t="n">
        <x:f>IF(SQRT($B$9)*$B161+SQRT(1-$B$9)*X161&lt;_xlfn.NORM.S.INV($B$6),1,0)</x:f>
        <x:v>0</x:v>
      </x:c>
      <x:c r="AT161" s="34" t="n">
        <x:f>IF(SQRT($B$9)*$B161+SQRT(1-$B$9)*Y161&lt;_xlfn.NORM.S.INV($B$6),1,0)</x:f>
        <x:v>0</x:v>
      </x:c>
      <x:c r="AU161" s="34" t="n">
        <x:f>IF(SQRT($B$9)*$B161+SQRT(1-$B$9)*Z161&lt;_xlfn.NORM.S.INV($B$6),1,0)</x:f>
        <x:v>0</x:v>
      </x:c>
      <x:c r="AV161" s="34" t="n">
        <x:f>IF(SQRT($B$9)*$B161+SQRT(1-$B$9)*AA161&lt;_xlfn.NORM.S.INV($B$6),1,0)</x:f>
        <x:v>0</x:v>
      </x:c>
      <x:c r="AW161" s="34" t="n">
        <x:f>IF(SQRT($C$9)*$B161+SQRT(1-$C$9)*AB161&lt;_xlfn.NORM.S.INV($C$6),1,0)</x:f>
        <x:v>0</x:v>
      </x:c>
      <x:c r="AX161" s="34" t="n">
        <x:f>IF(SQRT($C$9)*$B161+SQRT(1-$C$9)*AC161&lt;_xlfn.NORM.S.INV($C$6),1,0)</x:f>
        <x:v>0</x:v>
      </x:c>
      <x:c r="AY161" s="34" t="n">
        <x:f>IF(SQRT($C$9)*$B161+SQRT(1-$C$9)*AD161&lt;_xlfn.NORM.S.INV($C$6),1,0)</x:f>
        <x:v>0</x:v>
      </x:c>
      <x:c r="AZ161" s="34" t="n">
        <x:f>IF(SQRT($C$9)*$B161+SQRT(1-$C$9)*AE161&lt;_xlfn.NORM.S.INV($C$6),1,0)</x:f>
        <x:v>0</x:v>
      </x:c>
      <x:c r="BA161" s="34" t="n">
        <x:f>IF(SQRT($C$9)*$B161+SQRT(1-$C$9)*AF161&lt;_xlfn.NORM.S.INV($C$6),1,0)</x:f>
        <x:v>0</x:v>
      </x:c>
      <x:c r="BB161" s="34" t="n">
        <x:f>IF(SQRT($C$9)*$B161+SQRT(1-$C$9)*AG161&lt;_xlfn.NORM.S.INV($C$6),1,0)</x:f>
        <x:v>0</x:v>
      </x:c>
      <x:c r="BC161" s="34" t="n">
        <x:f>IF(SQRT($C$9)*$B161+SQRT(1-$C$9)*AH161&lt;_xlfn.NORM.S.INV($C$6),1,0)</x:f>
        <x:v>0</x:v>
      </x:c>
      <x:c r="BD161" s="34" t="n">
        <x:f>IF(SQRT($C$9)*$B161+SQRT(1-$C$9)*AI161&lt;_xlfn.NORM.S.INV($C$6),1,0)</x:f>
        <x:v>0</x:v>
      </x:c>
      <x:c r="BE161" s="34" t="n">
        <x:f>IF(SQRT($C$9)*$B161+SQRT(1-$C$9)*AJ161&lt;_xlfn.NORM.S.INV($C$6),1,0)</x:f>
        <x:v>0</x:v>
      </x:c>
      <x:c r="BF161" s="34" t="n">
        <x:f>IF(SQRT($C$9)*$B161+SQRT(1-$C$9)*AK161&lt;_xlfn.NORM.S.INV($C$6),1,0)</x:f>
        <x:v>0</x:v>
      </x:c>
      <x:c r="BG161" s="34"/>
      <x:c r="BH161" s="34"/>
      <x:c r="BI161" s="34" t="n">
        <x:f>$B$11*(($A$1061)*$C161/$B$12*$B$7+(1-$A$1061)*$D161/$B$12*$C$7)</x:f>
        <x:v>0</x:v>
      </x:c>
      <x:c r="BJ161" s="34" t="n">
        <x:f>$B$11*(($A$1062)*$C161/$B$12*$B$7+(1-$A$1062)*$D161/$B$12*$C$7)</x:f>
        <x:v>0</x:v>
      </x:c>
      <x:c r="BK161" s="34" t="n">
        <x:f>$B$11*(($A$1063)*$C161/$B$12*$B$7+(1-$A$1063)*$D161/$B$12*$C$7)</x:f>
        <x:v>0</x:v>
      </x:c>
      <x:c r="BL161" s="34" t="n">
        <x:f>$B$11*(($A$1064)*$C161/$B$12*$B$7+(1-$A$1064)*$D161/$B$12*$C$7)</x:f>
        <x:v>0</x:v>
      </x:c>
      <x:c r="BM161" s="34" t="n">
        <x:f>$B$11*(($A$1065)*$C161/$B$12*$B$7+(1-$A$1065)*$D161/$B$12*$C$7)</x:f>
        <x:v>0</x:v>
      </x:c>
      <x:c r="BN161" s="34" t="n">
        <x:f>$B$11*(($A$1066)*$C161/$B$12*$B$7+(1-$A$1066)*$D161/$B$12*$C$7)</x:f>
        <x:v>0</x:v>
      </x:c>
      <x:c r="BO161" s="34" t="n">
        <x:f>$B$11*(($A$1067)*$C161/$B$12*$B$7+(1-$A$1067)*$D161/$B$12*$C$7)</x:f>
        <x:v>0</x:v>
      </x:c>
      <x:c r="BP161" s="34" t="n">
        <x:f>$B$11*(($A$1068)*$C161/$B$12*$B$7+(1-$A$1068)*$D161/$B$12*$C$7)</x:f>
        <x:v>0</x:v>
      </x:c>
      <x:c r="BQ161" s="34" t="n">
        <x:f>$B$11*(($A$1069)*$C161/$B$12*$B$7+(1-$A$1069)*$D161/$B$12*$C$7)</x:f>
        <x:v>0</x:v>
      </x:c>
      <x:c r="BR161" s="34" t="n">
        <x:f>$B$11*(($A$1070)*$C161/$B$12*$B$7+(1-$A$1070)*$D161/$B$12*$C$7)</x:f>
        <x:v>0</x:v>
      </x:c>
      <x:c r="BS161" s="34" t="n">
        <x:f>$B$11*(($A$1071)*$C161/$B$12*$B$7+(1-$A$1071)*$D161/$B$12*$C$7)</x:f>
        <x:v>0</x:v>
      </x:c>
      <x:c r="BT161" s="34" t="n">
        <x:f>$B$11*(($A$1072)*$C161/$B$12*$B$7+(1-$A$1072)*$D161/$B$12*$C$7)</x:f>
        <x:v>0</x:v>
      </x:c>
      <x:c r="BU161" s="34" t="n">
        <x:f>$B$11*(($A$1073)*$C161/$B$12*$B$7+(1-$A$1073)*$D161/$B$12*$C$7)</x:f>
        <x:v>0</x:v>
      </x:c>
      <x:c r="BV161" s="34" t="n">
        <x:f>$B$11*(($A$1074)*$C161/$B$12*$B$7+(1-$A$1074)*$D161/$B$12*$C$7)</x:f>
        <x:v>0</x:v>
      </x:c>
      <x:c r="BW161" s="34" t="n">
        <x:f>$B$11*(($A$1075)*$C161/$B$12*$B$7+(1-$A$1075)*$D161/$B$12*$C$7)</x:f>
        <x:v>0</x:v>
      </x:c>
      <x:c r="BX161" s="34" t="n">
        <x:f>$B$11*(($A$1076)*$C161/$B$12*$B$7+(1-$A$1076)*$D161/$B$12*$C$7)</x:f>
        <x:v>0</x:v>
      </x:c>
      <x:c r="BY161" s="34" t="n">
        <x:f>$B$11*(($A$1077)*$C161/$B$12*$B$7+(1-$A$1077)*$D161/$B$12*$C$7)</x:f>
        <x:v>0</x:v>
      </x:c>
      <x:c r="BZ161" s="34" t="n">
        <x:f>$B$11*(($A$1078)*$C161/$B$12*$B$7+(1-$A$1078)*$D161/$B$12*$C$7)</x:f>
        <x:v>0</x:v>
      </x:c>
      <x:c r="CA161" s="34" t="n">
        <x:f>$B$11*(($A$1079)*$C161/$B$12*$B$7+(1-$A$1079)*$D161/$B$12*$C$7)</x:f>
        <x:v>0</x:v>
      </x:c>
      <x:c r="CB161" s="34" t="n">
        <x:f>$B$11*(($A$1080)*$C161/$B$12*$B$7+(1-$A$1080)*$D161/$B$12*$C$7)</x:f>
        <x:v>0</x:v>
      </x:c>
      <x:c r="CC161" s="34" t="n">
        <x:f>$B$11*(($A$1081)*$C161/$B$12*$B$7+(1-$A$1081)*$D161/$B$12*$C$7)</x:f>
        <x:v>0</x:v>
      </x:c>
    </x:row>
    <x:row r="162">
      <x:c r="A162" s="34" t="n">
        <x:v>138</x:v>
      </x:c>
      <x:c r="B162" s="39" t="n">
        <x:v>1.6274961931220406</x:v>
      </x:c>
      <x:c r="C162" s="1" t="n">
        <x:f>SUM(AM162:AV162)</x:f>
        <x:v>0</x:v>
      </x:c>
      <x:c r="D162" s="1" t="n">
        <x:f>SUM(AW162:BF162)</x:f>
        <x:v>0</x:v>
      </x:c>
      <x:c r="E162" s="17" t="n">
        <x:f>(1-C162/$B$12)*$B$8-C162/$B$12*$B$7</x:f>
        <x:v>0.05</x:v>
      </x:c>
      <x:c r="F162" s="17" t="n">
        <x:f>(1-D162/$B$12)*$C$8-D162/$B$12*$C$7</x:f>
        <x:v>0.09</x:v>
      </x:c>
      <x:c r="G162" s="32" t="n">
        <x:f>$B$11*($B$10*C162/$B$12*$B$7+(1-$B$10)*D162/$B$12*$C$7)</x:f>
        <x:v>0</x:v>
      </x:c>
      <x:c r="H162" s="17" t="n">
        <x:f>$B$10*E162+(1-$B$10)*F162</x:f>
        <x:v>0.07</x:v>
      </x:c>
      <x:c r="I162" s="34"/>
      <x:c r="J162" s="34"/>
      <x:c r="K162" s="34"/>
      <x:c r="L162" s="34"/>
      <x:c r="M162" s="34"/>
      <x:c r="N162" s="34"/>
      <x:c r="O162" s="34"/>
      <x:c r="P162" s="34"/>
      <x:c r="Q162" s="34"/>
      <x:c r="R162" s="39" t="n">
        <x:v>-1.4491525182985725</x:v>
      </x:c>
      <x:c r="S162" s="39" t="n">
        <x:v>0.2667993798081607</x:v>
      </x:c>
      <x:c r="T162" s="39" t="n">
        <x:v>0.5193112589532861</x:v>
      </x:c>
      <x:c r="U162" s="39" t="n">
        <x:v>1.645620057736327</x:v>
      </x:c>
      <x:c r="V162" s="39" t="n">
        <x:v>-0.40279726847937386</x:v>
      </x:c>
      <x:c r="W162" s="39" t="n">
        <x:v>0.2914699809476034</x:v>
      </x:c>
      <x:c r="X162" s="39" t="n">
        <x:v>0.1474371501070718</x:v>
      </x:c>
      <x:c r="Y162" s="39" t="n">
        <x:v>-1.345759280029769</x:v>
      </x:c>
      <x:c r="Z162" s="39" t="n">
        <x:v>0.46580719966504697</x:v>
      </x:c>
      <x:c r="AA162" s="39" t="n">
        <x:v>-0.8380438818373086</x:v>
      </x:c>
      <x:c r="AB162" s="39" t="n">
        <x:v>-0.9111871557432816</x:v>
      </x:c>
      <x:c r="AC162" s="39" t="n">
        <x:v>-1.6896331770205069</x:v>
      </x:c>
      <x:c r="AD162" s="39" t="n">
        <x:v>0.9242191981876086</x:v>
      </x:c>
      <x:c r="AE162" s="39" t="n">
        <x:v>-0.5623825918374981</x:v>
      </x:c>
      <x:c r="AF162" s="39" t="n">
        <x:v>0.5224666125343521</x:v>
      </x:c>
      <x:c r="AG162" s="39" t="n">
        <x:v>0.741605708369609</x:v>
      </x:c>
      <x:c r="AH162" s="39" t="n">
        <x:v>0.17633076000337672</x:v>
      </x:c>
      <x:c r="AI162" s="39" t="n">
        <x:v>1.0819378396042867</x:v>
      </x:c>
      <x:c r="AJ162" s="39" t="n">
        <x:v>-0.7997578883818228</x:v>
      </x:c>
      <x:c r="AK162" s="39" t="n">
        <x:v>0.5726543594117867</x:v>
      </x:c>
      <x:c r="AL162" s="34"/>
      <x:c r="AM162" s="34" t="n">
        <x:f>IF(SQRT($B$9)*$B162+SQRT(1-$B$9)*R162&lt;_xlfn.NORM.S.INV($B$6),1,0)</x:f>
        <x:v>0</x:v>
      </x:c>
      <x:c r="AN162" s="34" t="n">
        <x:f>IF(SQRT($B$9)*$B162+SQRT(1-$B$9)*S162&lt;_xlfn.NORM.S.INV($B$6),1,0)</x:f>
        <x:v>0</x:v>
      </x:c>
      <x:c r="AO162" s="34" t="n">
        <x:f>IF(SQRT($B$9)*$B162+SQRT(1-$B$9)*T162&lt;_xlfn.NORM.S.INV($B$6),1,0)</x:f>
        <x:v>0</x:v>
      </x:c>
      <x:c r="AP162" s="34" t="n">
        <x:f>IF(SQRT($B$9)*$B162+SQRT(1-$B$9)*U162&lt;_xlfn.NORM.S.INV($B$6),1,0)</x:f>
        <x:v>0</x:v>
      </x:c>
      <x:c r="AQ162" s="34" t="n">
        <x:f>IF(SQRT($B$9)*$B162+SQRT(1-$B$9)*V162&lt;_xlfn.NORM.S.INV($B$6),1,0)</x:f>
        <x:v>0</x:v>
      </x:c>
      <x:c r="AR162" s="34" t="n">
        <x:f>IF(SQRT($B$9)*$B162+SQRT(1-$B$9)*W162&lt;_xlfn.NORM.S.INV($B$6),1,0)</x:f>
        <x:v>0</x:v>
      </x:c>
      <x:c r="AS162" s="34" t="n">
        <x:f>IF(SQRT($B$9)*$B162+SQRT(1-$B$9)*X162&lt;_xlfn.NORM.S.INV($B$6),1,0)</x:f>
        <x:v>0</x:v>
      </x:c>
      <x:c r="AT162" s="34" t="n">
        <x:f>IF(SQRT($B$9)*$B162+SQRT(1-$B$9)*Y162&lt;_xlfn.NORM.S.INV($B$6),1,0)</x:f>
        <x:v>0</x:v>
      </x:c>
      <x:c r="AU162" s="34" t="n">
        <x:f>IF(SQRT($B$9)*$B162+SQRT(1-$B$9)*Z162&lt;_xlfn.NORM.S.INV($B$6),1,0)</x:f>
        <x:v>0</x:v>
      </x:c>
      <x:c r="AV162" s="34" t="n">
        <x:f>IF(SQRT($B$9)*$B162+SQRT(1-$B$9)*AA162&lt;_xlfn.NORM.S.INV($B$6),1,0)</x:f>
        <x:v>0</x:v>
      </x:c>
      <x:c r="AW162" s="34" t="n">
        <x:f>IF(SQRT($C$9)*$B162+SQRT(1-$C$9)*AB162&lt;_xlfn.NORM.S.INV($C$6),1,0)</x:f>
        <x:v>0</x:v>
      </x:c>
      <x:c r="AX162" s="34" t="n">
        <x:f>IF(SQRT($C$9)*$B162+SQRT(1-$C$9)*AC162&lt;_xlfn.NORM.S.INV($C$6),1,0)</x:f>
        <x:v>0</x:v>
      </x:c>
      <x:c r="AY162" s="34" t="n">
        <x:f>IF(SQRT($C$9)*$B162+SQRT(1-$C$9)*AD162&lt;_xlfn.NORM.S.INV($C$6),1,0)</x:f>
        <x:v>0</x:v>
      </x:c>
      <x:c r="AZ162" s="34" t="n">
        <x:f>IF(SQRT($C$9)*$B162+SQRT(1-$C$9)*AE162&lt;_xlfn.NORM.S.INV($C$6),1,0)</x:f>
        <x:v>0</x:v>
      </x:c>
      <x:c r="BA162" s="34" t="n">
        <x:f>IF(SQRT($C$9)*$B162+SQRT(1-$C$9)*AF162&lt;_xlfn.NORM.S.INV($C$6),1,0)</x:f>
        <x:v>0</x:v>
      </x:c>
      <x:c r="BB162" s="34" t="n">
        <x:f>IF(SQRT($C$9)*$B162+SQRT(1-$C$9)*AG162&lt;_xlfn.NORM.S.INV($C$6),1,0)</x:f>
        <x:v>0</x:v>
      </x:c>
      <x:c r="BC162" s="34" t="n">
        <x:f>IF(SQRT($C$9)*$B162+SQRT(1-$C$9)*AH162&lt;_xlfn.NORM.S.INV($C$6),1,0)</x:f>
        <x:v>0</x:v>
      </x:c>
      <x:c r="BD162" s="34" t="n">
        <x:f>IF(SQRT($C$9)*$B162+SQRT(1-$C$9)*AI162&lt;_xlfn.NORM.S.INV($C$6),1,0)</x:f>
        <x:v>0</x:v>
      </x:c>
      <x:c r="BE162" s="34" t="n">
        <x:f>IF(SQRT($C$9)*$B162+SQRT(1-$C$9)*AJ162&lt;_xlfn.NORM.S.INV($C$6),1,0)</x:f>
        <x:v>0</x:v>
      </x:c>
      <x:c r="BF162" s="34" t="n">
        <x:f>IF(SQRT($C$9)*$B162+SQRT(1-$C$9)*AK162&lt;_xlfn.NORM.S.INV($C$6),1,0)</x:f>
        <x:v>0</x:v>
      </x:c>
      <x:c r="BG162" s="34"/>
      <x:c r="BH162" s="34"/>
      <x:c r="BI162" s="34" t="n">
        <x:f>$B$11*(($A$1061)*$C162/$B$12*$B$7+(1-$A$1061)*$D162/$B$12*$C$7)</x:f>
        <x:v>0</x:v>
      </x:c>
      <x:c r="BJ162" s="34" t="n">
        <x:f>$B$11*(($A$1062)*$C162/$B$12*$B$7+(1-$A$1062)*$D162/$B$12*$C$7)</x:f>
        <x:v>0</x:v>
      </x:c>
      <x:c r="BK162" s="34" t="n">
        <x:f>$B$11*(($A$1063)*$C162/$B$12*$B$7+(1-$A$1063)*$D162/$B$12*$C$7)</x:f>
        <x:v>0</x:v>
      </x:c>
      <x:c r="BL162" s="34" t="n">
        <x:f>$B$11*(($A$1064)*$C162/$B$12*$B$7+(1-$A$1064)*$D162/$B$12*$C$7)</x:f>
        <x:v>0</x:v>
      </x:c>
      <x:c r="BM162" s="34" t="n">
        <x:f>$B$11*(($A$1065)*$C162/$B$12*$B$7+(1-$A$1065)*$D162/$B$12*$C$7)</x:f>
        <x:v>0</x:v>
      </x:c>
      <x:c r="BN162" s="34" t="n">
        <x:f>$B$11*(($A$1066)*$C162/$B$12*$B$7+(1-$A$1066)*$D162/$B$12*$C$7)</x:f>
        <x:v>0</x:v>
      </x:c>
      <x:c r="BO162" s="34" t="n">
        <x:f>$B$11*(($A$1067)*$C162/$B$12*$B$7+(1-$A$1067)*$D162/$B$12*$C$7)</x:f>
        <x:v>0</x:v>
      </x:c>
      <x:c r="BP162" s="34" t="n">
        <x:f>$B$11*(($A$1068)*$C162/$B$12*$B$7+(1-$A$1068)*$D162/$B$12*$C$7)</x:f>
        <x:v>0</x:v>
      </x:c>
      <x:c r="BQ162" s="34" t="n">
        <x:f>$B$11*(($A$1069)*$C162/$B$12*$B$7+(1-$A$1069)*$D162/$B$12*$C$7)</x:f>
        <x:v>0</x:v>
      </x:c>
      <x:c r="BR162" s="34" t="n">
        <x:f>$B$11*(($A$1070)*$C162/$B$12*$B$7+(1-$A$1070)*$D162/$B$12*$C$7)</x:f>
        <x:v>0</x:v>
      </x:c>
      <x:c r="BS162" s="34" t="n">
        <x:f>$B$11*(($A$1071)*$C162/$B$12*$B$7+(1-$A$1071)*$D162/$B$12*$C$7)</x:f>
        <x:v>0</x:v>
      </x:c>
      <x:c r="BT162" s="34" t="n">
        <x:f>$B$11*(($A$1072)*$C162/$B$12*$B$7+(1-$A$1072)*$D162/$B$12*$C$7)</x:f>
        <x:v>0</x:v>
      </x:c>
      <x:c r="BU162" s="34" t="n">
        <x:f>$B$11*(($A$1073)*$C162/$B$12*$B$7+(1-$A$1073)*$D162/$B$12*$C$7)</x:f>
        <x:v>0</x:v>
      </x:c>
      <x:c r="BV162" s="34" t="n">
        <x:f>$B$11*(($A$1074)*$C162/$B$12*$B$7+(1-$A$1074)*$D162/$B$12*$C$7)</x:f>
        <x:v>0</x:v>
      </x:c>
      <x:c r="BW162" s="34" t="n">
        <x:f>$B$11*(($A$1075)*$C162/$B$12*$B$7+(1-$A$1075)*$D162/$B$12*$C$7)</x:f>
        <x:v>0</x:v>
      </x:c>
      <x:c r="BX162" s="34" t="n">
        <x:f>$B$11*(($A$1076)*$C162/$B$12*$B$7+(1-$A$1076)*$D162/$B$12*$C$7)</x:f>
        <x:v>0</x:v>
      </x:c>
      <x:c r="BY162" s="34" t="n">
        <x:f>$B$11*(($A$1077)*$C162/$B$12*$B$7+(1-$A$1077)*$D162/$B$12*$C$7)</x:f>
        <x:v>0</x:v>
      </x:c>
      <x:c r="BZ162" s="34" t="n">
        <x:f>$B$11*(($A$1078)*$C162/$B$12*$B$7+(1-$A$1078)*$D162/$B$12*$C$7)</x:f>
        <x:v>0</x:v>
      </x:c>
      <x:c r="CA162" s="34" t="n">
        <x:f>$B$11*(($A$1079)*$C162/$B$12*$B$7+(1-$A$1079)*$D162/$B$12*$C$7)</x:f>
        <x:v>0</x:v>
      </x:c>
      <x:c r="CB162" s="34" t="n">
        <x:f>$B$11*(($A$1080)*$C162/$B$12*$B$7+(1-$A$1080)*$D162/$B$12*$C$7)</x:f>
        <x:v>0</x:v>
      </x:c>
      <x:c r="CC162" s="34" t="n">
        <x:f>$B$11*(($A$1081)*$C162/$B$12*$B$7+(1-$A$1081)*$D162/$B$12*$C$7)</x:f>
        <x:v>0</x:v>
      </x:c>
    </x:row>
    <x:row r="163">
      <x:c r="A163" s="34" t="n">
        <x:v>139</x:v>
      </x:c>
      <x:c r="B163" s="39" t="n">
        <x:v>-1.5671765705028498</x:v>
      </x:c>
      <x:c r="C163" s="1" t="n">
        <x:f>SUM(AM163:AV163)</x:f>
        <x:v>0</x:v>
      </x:c>
      <x:c r="D163" s="1" t="n">
        <x:f>SUM(AW163:BF163)</x:f>
        <x:v>2</x:v>
      </x:c>
      <x:c r="E163" s="17" t="n">
        <x:f>(1-C163/$B$12)*$B$8-C163/$B$12*$B$7</x:f>
        <x:v>0.05</x:v>
      </x:c>
      <x:c r="F163" s="17" t="n">
        <x:f>(1-D163/$B$12)*$C$8-D163/$B$12*$C$7</x:f>
        <x:v>-0.048</x:v>
      </x:c>
      <x:c r="G163" s="32" t="n">
        <x:f>$B$11*($B$10*C163/$B$12*$B$7+(1-$B$10)*D163/$B$12*$C$7)</x:f>
        <x:v>600</x:v>
      </x:c>
      <x:c r="H163" s="17" t="n">
        <x:f>$B$10*E163+(1-$B$10)*F163</x:f>
        <x:v>0.0010000000000000009</x:v>
      </x:c>
      <x:c r="I163" s="34"/>
      <x:c r="J163" s="34"/>
      <x:c r="K163" s="34"/>
      <x:c r="L163" s="34"/>
      <x:c r="M163" s="34"/>
      <x:c r="N163" s="34"/>
      <x:c r="O163" s="34"/>
      <x:c r="P163" s="34"/>
      <x:c r="Q163" s="34"/>
      <x:c r="R163" s="39" t="n">
        <x:v>-0.32445509948499646</x:v>
      </x:c>
      <x:c r="S163" s="39" t="n">
        <x:v>1.0165517531804882</x:v>
      </x:c>
      <x:c r="T163" s="39" t="n">
        <x:v>0.03834151471914159</x:v>
      </x:c>
      <x:c r="U163" s="39" t="n">
        <x:v>0.019814893270227285</x:v>
      </x:c>
      <x:c r="V163" s="39" t="n">
        <x:v>0.3505502371066231</x:v>
      </x:c>
      <x:c r="W163" s="39" t="n">
        <x:v>-0.5691922808711598</x:v>
      </x:c>
      <x:c r="X163" s="39" t="n">
        <x:v>0.3936563131335542</x:v>
      </x:c>
      <x:c r="Y163" s="39" t="n">
        <x:v>0.6014410518599591</x:v>
      </x:c>
      <x:c r="Z163" s="39" t="n">
        <x:v>0.1676869815934578</x:v>
      </x:c>
      <x:c r="AA163" s="39" t="n">
        <x:v>0.8956320395527037</x:v>
      </x:c>
      <x:c r="AB163" s="39" t="n">
        <x:v>-1.2612106581356661</x:v>
      </x:c>
      <x:c r="AC163" s="39" t="n">
        <x:v>-0.690254038463605</x:v>
      </x:c>
      <x:c r="AD163" s="39" t="n">
        <x:v>2.061614209552763</x:v>
      </x:c>
      <x:c r="AE163" s="39" t="n">
        <x:v>0.42906413496751133</x:v>
      </x:c>
      <x:c r="AF163" s="39" t="n">
        <x:v>0.22385739695417592</x:v>
      </x:c>
      <x:c r="AG163" s="39" t="n">
        <x:v>-0.16659747928566254</x:v>
      </x:c>
      <x:c r="AH163" s="39" t="n">
        <x:v>-0.39438734419024474</x:v>
      </x:c>
      <x:c r="AI163" s="39" t="n">
        <x:v>-0.6106639385510756</x:v>
      </x:c>
      <x:c r="AJ163" s="39" t="n">
        <x:v>0.3988782749068016</x:v>
      </x:c>
      <x:c r="AK163" s="39" t="n">
        <x:v>-1.1118789697686562</x:v>
      </x:c>
      <x:c r="AL163" s="34"/>
      <x:c r="AM163" s="34" t="n">
        <x:f>IF(SQRT($B$9)*$B163+SQRT(1-$B$9)*R163&lt;_xlfn.NORM.S.INV($B$6),1,0)</x:f>
        <x:v>0</x:v>
      </x:c>
      <x:c r="AN163" s="34" t="n">
        <x:f>IF(SQRT($B$9)*$B163+SQRT(1-$B$9)*S163&lt;_xlfn.NORM.S.INV($B$6),1,0)</x:f>
        <x:v>0</x:v>
      </x:c>
      <x:c r="AO163" s="34" t="n">
        <x:f>IF(SQRT($B$9)*$B163+SQRT(1-$B$9)*T163&lt;_xlfn.NORM.S.INV($B$6),1,0)</x:f>
        <x:v>0</x:v>
      </x:c>
      <x:c r="AP163" s="34" t="n">
        <x:f>IF(SQRT($B$9)*$B163+SQRT(1-$B$9)*U163&lt;_xlfn.NORM.S.INV($B$6),1,0)</x:f>
        <x:v>0</x:v>
      </x:c>
      <x:c r="AQ163" s="34" t="n">
        <x:f>IF(SQRT($B$9)*$B163+SQRT(1-$B$9)*V163&lt;_xlfn.NORM.S.INV($B$6),1,0)</x:f>
        <x:v>0</x:v>
      </x:c>
      <x:c r="AR163" s="34" t="n">
        <x:f>IF(SQRT($B$9)*$B163+SQRT(1-$B$9)*W163&lt;_xlfn.NORM.S.INV($B$6),1,0)</x:f>
        <x:v>0</x:v>
      </x:c>
      <x:c r="AS163" s="34" t="n">
        <x:f>IF(SQRT($B$9)*$B163+SQRT(1-$B$9)*X163&lt;_xlfn.NORM.S.INV($B$6),1,0)</x:f>
        <x:v>0</x:v>
      </x:c>
      <x:c r="AT163" s="34" t="n">
        <x:f>IF(SQRT($B$9)*$B163+SQRT(1-$B$9)*Y163&lt;_xlfn.NORM.S.INV($B$6),1,0)</x:f>
        <x:v>0</x:v>
      </x:c>
      <x:c r="AU163" s="34" t="n">
        <x:f>IF(SQRT($B$9)*$B163+SQRT(1-$B$9)*Z163&lt;_xlfn.NORM.S.INV($B$6),1,0)</x:f>
        <x:v>0</x:v>
      </x:c>
      <x:c r="AV163" s="34" t="n">
        <x:f>IF(SQRT($B$9)*$B163+SQRT(1-$B$9)*AA163&lt;_xlfn.NORM.S.INV($B$6),1,0)</x:f>
        <x:v>0</x:v>
      </x:c>
      <x:c r="AW163" s="34" t="n">
        <x:f>IF(SQRT($C$9)*$B163+SQRT(1-$C$9)*AB163&lt;_xlfn.NORM.S.INV($C$6),1,0)</x:f>
        <x:v>1</x:v>
      </x:c>
      <x:c r="AX163" s="34" t="n">
        <x:f>IF(SQRT($C$9)*$B163+SQRT(1-$C$9)*AC163&lt;_xlfn.NORM.S.INV($C$6),1,0)</x:f>
        <x:v>0</x:v>
      </x:c>
      <x:c r="AY163" s="34" t="n">
        <x:f>IF(SQRT($C$9)*$B163+SQRT(1-$C$9)*AD163&lt;_xlfn.NORM.S.INV($C$6),1,0)</x:f>
        <x:v>0</x:v>
      </x:c>
      <x:c r="AZ163" s="34" t="n">
        <x:f>IF(SQRT($C$9)*$B163+SQRT(1-$C$9)*AE163&lt;_xlfn.NORM.S.INV($C$6),1,0)</x:f>
        <x:v>0</x:v>
      </x:c>
      <x:c r="BA163" s="34" t="n">
        <x:f>IF(SQRT($C$9)*$B163+SQRT(1-$C$9)*AF163&lt;_xlfn.NORM.S.INV($C$6),1,0)</x:f>
        <x:v>0</x:v>
      </x:c>
      <x:c r="BB163" s="34" t="n">
        <x:f>IF(SQRT($C$9)*$B163+SQRT(1-$C$9)*AG163&lt;_xlfn.NORM.S.INV($C$6),1,0)</x:f>
        <x:v>0</x:v>
      </x:c>
      <x:c r="BC163" s="34" t="n">
        <x:f>IF(SQRT($C$9)*$B163+SQRT(1-$C$9)*AH163&lt;_xlfn.NORM.S.INV($C$6),1,0)</x:f>
        <x:v>0</x:v>
      </x:c>
      <x:c r="BD163" s="34" t="n">
        <x:f>IF(SQRT($C$9)*$B163+SQRT(1-$C$9)*AI163&lt;_xlfn.NORM.S.INV($C$6),1,0)</x:f>
        <x:v>0</x:v>
      </x:c>
      <x:c r="BE163" s="34" t="n">
        <x:f>IF(SQRT($C$9)*$B163+SQRT(1-$C$9)*AJ163&lt;_xlfn.NORM.S.INV($C$6),1,0)</x:f>
        <x:v>0</x:v>
      </x:c>
      <x:c r="BF163" s="34" t="n">
        <x:f>IF(SQRT($C$9)*$B163+SQRT(1-$C$9)*AK163&lt;_xlfn.NORM.S.INV($C$6),1,0)</x:f>
        <x:v>1</x:v>
      </x:c>
      <x:c r="BG163" s="34"/>
      <x:c r="BH163" s="34"/>
      <x:c r="BI163" s="34" t="n">
        <x:f>$B$11*(($A$1061)*$C163/$B$12*$B$7+(1-$A$1061)*$D163/$B$12*$C$7)</x:f>
        <x:v>1200</x:v>
      </x:c>
      <x:c r="BJ163" s="34" t="n">
        <x:f>$B$11*(($A$1062)*$C163/$B$12*$B$7+(1-$A$1062)*$D163/$B$12*$C$7)</x:f>
        <x:v>1140</x:v>
      </x:c>
      <x:c r="BK163" s="34" t="n">
        <x:f>$B$11*(($A$1063)*$C163/$B$12*$B$7+(1-$A$1063)*$D163/$B$12*$C$7)</x:f>
        <x:v>1080</x:v>
      </x:c>
      <x:c r="BL163" s="34" t="n">
        <x:f>$B$11*(($A$1064)*$C163/$B$12*$B$7+(1-$A$1064)*$D163/$B$12*$C$7)</x:f>
        <x:v>1019.9999999999999</x:v>
      </x:c>
      <x:c r="BM163" s="34" t="n">
        <x:f>$B$11*(($A$1065)*$C163/$B$12*$B$7+(1-$A$1065)*$D163/$B$12*$C$7)</x:f>
        <x:v>960</x:v>
      </x:c>
      <x:c r="BN163" s="34" t="n">
        <x:f>$B$11*(($A$1066)*$C163/$B$12*$B$7+(1-$A$1066)*$D163/$B$12*$C$7)</x:f>
        <x:v>900</x:v>
      </x:c>
      <x:c r="BO163" s="34" t="n">
        <x:f>$B$11*(($A$1067)*$C163/$B$12*$B$7+(1-$A$1067)*$D163/$B$12*$C$7)</x:f>
        <x:v>839.9999999999999</x:v>
      </x:c>
      <x:c r="BP163" s="34" t="n">
        <x:f>$B$11*(($A$1068)*$C163/$B$12*$B$7+(1-$A$1068)*$D163/$B$12*$C$7)</x:f>
        <x:v>780</x:v>
      </x:c>
      <x:c r="BQ163" s="34" t="n">
        <x:f>$B$11*(($A$1069)*$C163/$B$12*$B$7+(1-$A$1069)*$D163/$B$12*$C$7)</x:f>
        <x:v>720</x:v>
      </x:c>
      <x:c r="BR163" s="34" t="n">
        <x:f>$B$11*(($A$1070)*$C163/$B$12*$B$7+(1-$A$1070)*$D163/$B$12*$C$7)</x:f>
        <x:v>660</x:v>
      </x:c>
      <x:c r="BS163" s="34" t="n">
        <x:f>$B$11*(($A$1071)*$C163/$B$12*$B$7+(1-$A$1071)*$D163/$B$12*$C$7)</x:f>
        <x:v>600</x:v>
      </x:c>
      <x:c r="BT163" s="34" t="n">
        <x:f>$B$11*(($A$1072)*$C163/$B$12*$B$7+(1-$A$1072)*$D163/$B$12*$C$7)</x:f>
        <x:v>540</x:v>
      </x:c>
      <x:c r="BU163" s="34" t="n">
        <x:f>$B$11*(($A$1073)*$C163/$B$12*$B$7+(1-$A$1073)*$D163/$B$12*$C$7)</x:f>
        <x:v>480</x:v>
      </x:c>
      <x:c r="BV163" s="34" t="n">
        <x:f>$B$11*(($A$1074)*$C163/$B$12*$B$7+(1-$A$1074)*$D163/$B$12*$C$7)</x:f>
        <x:v>419.99999999999994</x:v>
      </x:c>
      <x:c r="BW163" s="34" t="n">
        <x:f>$B$11*(($A$1075)*$C163/$B$12*$B$7+(1-$A$1075)*$D163/$B$12*$C$7)</x:f>
        <x:v>360.00000000000006</x:v>
      </x:c>
      <x:c r="BX163" s="34" t="n">
        <x:f>$B$11*(($A$1076)*$C163/$B$12*$B$7+(1-$A$1076)*$D163/$B$12*$C$7)</x:f>
        <x:v>300</x:v>
      </x:c>
      <x:c r="BY163" s="34" t="n">
        <x:f>$B$11*(($A$1077)*$C163/$B$12*$B$7+(1-$A$1077)*$D163/$B$12*$C$7)</x:f>
        <x:v>239.99999999999997</x:v>
      </x:c>
      <x:c r="BZ163" s="34" t="n">
        <x:f>$B$11*(($A$1078)*$C163/$B$12*$B$7+(1-$A$1078)*$D163/$B$12*$C$7)</x:f>
        <x:v>180.00000000000003</x:v>
      </x:c>
      <x:c r="CA163" s="34" t="n">
        <x:f>$B$11*(($A$1079)*$C163/$B$12*$B$7+(1-$A$1079)*$D163/$B$12*$C$7)</x:f>
        <x:v>119.99999999999999</x:v>
      </x:c>
      <x:c r="CB163" s="34" t="n">
        <x:f>$B$11*(($A$1080)*$C163/$B$12*$B$7+(1-$A$1080)*$D163/$B$12*$C$7)</x:f>
        <x:v>60.00000000000006</x:v>
      </x:c>
      <x:c r="CC163" s="34" t="n">
        <x:f>$B$11*(($A$1081)*$C163/$B$12*$B$7+(1-$A$1081)*$D163/$B$12*$C$7)</x:f>
        <x:v>0</x:v>
      </x:c>
    </x:row>
    <x:row r="164">
      <x:c r="A164" s="34" t="n">
        <x:v>140</x:v>
      </x:c>
      <x:c r="B164" s="39" t="n">
        <x:v>0.06896176294325375</x:v>
      </x:c>
      <x:c r="C164" s="1" t="n">
        <x:f>SUM(AM164:AV164)</x:f>
        <x:v>0</x:v>
      </x:c>
      <x:c r="D164" s="1" t="n">
        <x:f>SUM(AW164:BF164)</x:f>
        <x:v>1</x:v>
      </x:c>
      <x:c r="E164" s="17" t="n">
        <x:f>(1-C164/$B$12)*$B$8-C164/$B$12*$B$7</x:f>
        <x:v>0.05</x:v>
      </x:c>
      <x:c r="F164" s="17" t="n">
        <x:f>(1-D164/$B$12)*$C$8-D164/$B$12*$C$7</x:f>
        <x:v>0.021000000000000005</x:v>
      </x:c>
      <x:c r="G164" s="32" t="n">
        <x:f>$B$11*($B$10*C164/$B$12*$B$7+(1-$B$10)*D164/$B$12*$C$7)</x:f>
        <x:v>300</x:v>
      </x:c>
      <x:c r="H164" s="17" t="n">
        <x:f>$B$10*E164+(1-$B$10)*F164</x:f>
        <x:v>0.035500000000000004</x:v>
      </x:c>
      <x:c r="I164" s="34"/>
      <x:c r="J164" s="34"/>
      <x:c r="K164" s="34"/>
      <x:c r="L164" s="34"/>
      <x:c r="M164" s="34"/>
      <x:c r="N164" s="34"/>
      <x:c r="O164" s="34"/>
      <x:c r="P164" s="34"/>
      <x:c r="Q164" s="34"/>
      <x:c r="R164" s="39" t="n">
        <x:v>1.2789535164418389</x:v>
      </x:c>
      <x:c r="S164" s="39" t="n">
        <x:v>1.1275608092914102</x:v>
      </x:c>
      <x:c r="T164" s="39" t="n">
        <x:v>0.11532885453057919</x:v>
      </x:c>
      <x:c r="U164" s="39" t="n">
        <x:v>-0.9190419977746954</x:v>
      </x:c>
      <x:c r="V164" s="39" t="n">
        <x:v>-0.8611995859124867</x:v>
      </x:c>
      <x:c r="W164" s="39" t="n">
        <x:v>1.309197703087726</x:v>
      </x:c>
      <x:c r="X164" s="39" t="n">
        <x:v>0.8300697049926088</x:v>
      </x:c>
      <x:c r="Y164" s="39" t="n">
        <x:v>0.5360539195400905</x:v>
      </x:c>
      <x:c r="Z164" s="39" t="n">
        <x:v>-2.0110122968986635</x:v>
      </x:c>
      <x:c r="AA164" s="39" t="n">
        <x:v>-1.6619880029463785</x:v>
      </x:c>
      <x:c r="AB164" s="39" t="n">
        <x:v>0.19075202462584384</x:v>
      </x:c>
      <x:c r="AC164" s="39" t="n">
        <x:v>0.6906876949282791</x:v>
      </x:c>
      <x:c r="AD164" s="39" t="n">
        <x:v>-2.225804201943678</x:v>
      </x:c>
      <x:c r="AE164" s="39" t="n">
        <x:v>0.11114543979977594</x:v>
      </x:c>
      <x:c r="AF164" s="39" t="n">
        <x:v>-0.01874641098631575</x:v>
      </x:c>
      <x:c r="AG164" s="39" t="n">
        <x:v>0.6174781968690121</x:v>
      </x:c>
      <x:c r="AH164" s="39" t="n">
        <x:v>-0.5388664751075758</x:v>
      </x:c>
      <x:c r="AI164" s="39" t="n">
        <x:v>-0.3333405021693853</x:v>
      </x:c>
      <x:c r="AJ164" s="39" t="n">
        <x:v>-1.2177218053471641</x:v>
      </x:c>
      <x:c r="AK164" s="39" t="n">
        <x:v>1.6584263315386674</x:v>
      </x:c>
      <x:c r="AL164" s="34"/>
      <x:c r="AM164" s="34" t="n">
        <x:f>IF(SQRT($B$9)*$B164+SQRT(1-$B$9)*R164&lt;_xlfn.NORM.S.INV($B$6),1,0)</x:f>
        <x:v>0</x:v>
      </x:c>
      <x:c r="AN164" s="34" t="n">
        <x:f>IF(SQRT($B$9)*$B164+SQRT(1-$B$9)*S164&lt;_xlfn.NORM.S.INV($B$6),1,0)</x:f>
        <x:v>0</x:v>
      </x:c>
      <x:c r="AO164" s="34" t="n">
        <x:f>IF(SQRT($B$9)*$B164+SQRT(1-$B$9)*T164&lt;_xlfn.NORM.S.INV($B$6),1,0)</x:f>
        <x:v>0</x:v>
      </x:c>
      <x:c r="AP164" s="34" t="n">
        <x:f>IF(SQRT($B$9)*$B164+SQRT(1-$B$9)*U164&lt;_xlfn.NORM.S.INV($B$6),1,0)</x:f>
        <x:v>0</x:v>
      </x:c>
      <x:c r="AQ164" s="34" t="n">
        <x:f>IF(SQRT($B$9)*$B164+SQRT(1-$B$9)*V164&lt;_xlfn.NORM.S.INV($B$6),1,0)</x:f>
        <x:v>0</x:v>
      </x:c>
      <x:c r="AR164" s="34" t="n">
        <x:f>IF(SQRT($B$9)*$B164+SQRT(1-$B$9)*W164&lt;_xlfn.NORM.S.INV($B$6),1,0)</x:f>
        <x:v>0</x:v>
      </x:c>
      <x:c r="AS164" s="34" t="n">
        <x:f>IF(SQRT($B$9)*$B164+SQRT(1-$B$9)*X164&lt;_xlfn.NORM.S.INV($B$6),1,0)</x:f>
        <x:v>0</x:v>
      </x:c>
      <x:c r="AT164" s="34" t="n">
        <x:f>IF(SQRT($B$9)*$B164+SQRT(1-$B$9)*Y164&lt;_xlfn.NORM.S.INV($B$6),1,0)</x:f>
        <x:v>0</x:v>
      </x:c>
      <x:c r="AU164" s="34" t="n">
        <x:f>IF(SQRT($B$9)*$B164+SQRT(1-$B$9)*Z164&lt;_xlfn.NORM.S.INV($B$6),1,0)</x:f>
        <x:v>0</x:v>
      </x:c>
      <x:c r="AV164" s="34" t="n">
        <x:f>IF(SQRT($B$9)*$B164+SQRT(1-$B$9)*AA164&lt;_xlfn.NORM.S.INV($B$6),1,0)</x:f>
        <x:v>0</x:v>
      </x:c>
      <x:c r="AW164" s="34" t="n">
        <x:f>IF(SQRT($C$9)*$B164+SQRT(1-$C$9)*AB164&lt;_xlfn.NORM.S.INV($C$6),1,0)</x:f>
        <x:v>0</x:v>
      </x:c>
      <x:c r="AX164" s="34" t="n">
        <x:f>IF(SQRT($C$9)*$B164+SQRT(1-$C$9)*AC164&lt;_xlfn.NORM.S.INV($C$6),1,0)</x:f>
        <x:v>0</x:v>
      </x:c>
      <x:c r="AY164" s="34" t="n">
        <x:f>IF(SQRT($C$9)*$B164+SQRT(1-$C$9)*AD164&lt;_xlfn.NORM.S.INV($C$6),1,0)</x:f>
        <x:v>1</x:v>
      </x:c>
      <x:c r="AZ164" s="34" t="n">
        <x:f>IF(SQRT($C$9)*$B164+SQRT(1-$C$9)*AE164&lt;_xlfn.NORM.S.INV($C$6),1,0)</x:f>
        <x:v>0</x:v>
      </x:c>
      <x:c r="BA164" s="34" t="n">
        <x:f>IF(SQRT($C$9)*$B164+SQRT(1-$C$9)*AF164&lt;_xlfn.NORM.S.INV($C$6),1,0)</x:f>
        <x:v>0</x:v>
      </x:c>
      <x:c r="BB164" s="34" t="n">
        <x:f>IF(SQRT($C$9)*$B164+SQRT(1-$C$9)*AG164&lt;_xlfn.NORM.S.INV($C$6),1,0)</x:f>
        <x:v>0</x:v>
      </x:c>
      <x:c r="BC164" s="34" t="n">
        <x:f>IF(SQRT($C$9)*$B164+SQRT(1-$C$9)*AH164&lt;_xlfn.NORM.S.INV($C$6),1,0)</x:f>
        <x:v>0</x:v>
      </x:c>
      <x:c r="BD164" s="34" t="n">
        <x:f>IF(SQRT($C$9)*$B164+SQRT(1-$C$9)*AI164&lt;_xlfn.NORM.S.INV($C$6),1,0)</x:f>
        <x:v>0</x:v>
      </x:c>
      <x:c r="BE164" s="34" t="n">
        <x:f>IF(SQRT($C$9)*$B164+SQRT(1-$C$9)*AJ164&lt;_xlfn.NORM.S.INV($C$6),1,0)</x:f>
        <x:v>0</x:v>
      </x:c>
      <x:c r="BF164" s="34" t="n">
        <x:f>IF(SQRT($C$9)*$B164+SQRT(1-$C$9)*AK164&lt;_xlfn.NORM.S.INV($C$6),1,0)</x:f>
        <x:v>0</x:v>
      </x:c>
      <x:c r="BG164" s="34"/>
      <x:c r="BH164" s="34"/>
      <x:c r="BI164" s="34" t="n">
        <x:f>$B$11*(($A$1061)*$C164/$B$12*$B$7+(1-$A$1061)*$D164/$B$12*$C$7)</x:f>
        <x:v>600</x:v>
      </x:c>
      <x:c r="BJ164" s="34" t="n">
        <x:f>$B$11*(($A$1062)*$C164/$B$12*$B$7+(1-$A$1062)*$D164/$B$12*$C$7)</x:f>
        <x:v>570</x:v>
      </x:c>
      <x:c r="BK164" s="34" t="n">
        <x:f>$B$11*(($A$1063)*$C164/$B$12*$B$7+(1-$A$1063)*$D164/$B$12*$C$7)</x:f>
        <x:v>540</x:v>
      </x:c>
      <x:c r="BL164" s="34" t="n">
        <x:f>$B$11*(($A$1064)*$C164/$B$12*$B$7+(1-$A$1064)*$D164/$B$12*$C$7)</x:f>
        <x:v>509.99999999999994</x:v>
      </x:c>
      <x:c r="BM164" s="34" t="n">
        <x:f>$B$11*(($A$1065)*$C164/$B$12*$B$7+(1-$A$1065)*$D164/$B$12*$C$7)</x:f>
        <x:v>480</x:v>
      </x:c>
      <x:c r="BN164" s="34" t="n">
        <x:f>$B$11*(($A$1066)*$C164/$B$12*$B$7+(1-$A$1066)*$D164/$B$12*$C$7)</x:f>
        <x:v>450</x:v>
      </x:c>
      <x:c r="BO164" s="34" t="n">
        <x:f>$B$11*(($A$1067)*$C164/$B$12*$B$7+(1-$A$1067)*$D164/$B$12*$C$7)</x:f>
        <x:v>419.99999999999994</x:v>
      </x:c>
      <x:c r="BP164" s="34" t="n">
        <x:f>$B$11*(($A$1068)*$C164/$B$12*$B$7+(1-$A$1068)*$D164/$B$12*$C$7)</x:f>
        <x:v>390</x:v>
      </x:c>
      <x:c r="BQ164" s="34" t="n">
        <x:f>$B$11*(($A$1069)*$C164/$B$12*$B$7+(1-$A$1069)*$D164/$B$12*$C$7)</x:f>
        <x:v>360</x:v>
      </x:c>
      <x:c r="BR164" s="34" t="n">
        <x:f>$B$11*(($A$1070)*$C164/$B$12*$B$7+(1-$A$1070)*$D164/$B$12*$C$7)</x:f>
        <x:v>330</x:v>
      </x:c>
      <x:c r="BS164" s="34" t="n">
        <x:f>$B$11*(($A$1071)*$C164/$B$12*$B$7+(1-$A$1071)*$D164/$B$12*$C$7)</x:f>
        <x:v>300</x:v>
      </x:c>
      <x:c r="BT164" s="34" t="n">
        <x:f>$B$11*(($A$1072)*$C164/$B$12*$B$7+(1-$A$1072)*$D164/$B$12*$C$7)</x:f>
        <x:v>270</x:v>
      </x:c>
      <x:c r="BU164" s="34" t="n">
        <x:f>$B$11*(($A$1073)*$C164/$B$12*$B$7+(1-$A$1073)*$D164/$B$12*$C$7)</x:f>
        <x:v>240</x:v>
      </x:c>
      <x:c r="BV164" s="34" t="n">
        <x:f>$B$11*(($A$1074)*$C164/$B$12*$B$7+(1-$A$1074)*$D164/$B$12*$C$7)</x:f>
        <x:v>209.99999999999997</x:v>
      </x:c>
      <x:c r="BW164" s="34" t="n">
        <x:f>$B$11*(($A$1075)*$C164/$B$12*$B$7+(1-$A$1075)*$D164/$B$12*$C$7)</x:f>
        <x:v>180.00000000000003</x:v>
      </x:c>
      <x:c r="BX164" s="34" t="n">
        <x:f>$B$11*(($A$1076)*$C164/$B$12*$B$7+(1-$A$1076)*$D164/$B$12*$C$7)</x:f>
        <x:v>150</x:v>
      </x:c>
      <x:c r="BY164" s="34" t="n">
        <x:f>$B$11*(($A$1077)*$C164/$B$12*$B$7+(1-$A$1077)*$D164/$B$12*$C$7)</x:f>
        <x:v>119.99999999999999</x:v>
      </x:c>
      <x:c r="BZ164" s="34" t="n">
        <x:f>$B$11*(($A$1078)*$C164/$B$12*$B$7+(1-$A$1078)*$D164/$B$12*$C$7)</x:f>
        <x:v>90.00000000000001</x:v>
      </x:c>
      <x:c r="CA164" s="34" t="n">
        <x:f>$B$11*(($A$1079)*$C164/$B$12*$B$7+(1-$A$1079)*$D164/$B$12*$C$7)</x:f>
        <x:v>59.99999999999999</x:v>
      </x:c>
      <x:c r="CB164" s="34" t="n">
        <x:f>$B$11*(($A$1080)*$C164/$B$12*$B$7+(1-$A$1080)*$D164/$B$12*$C$7)</x:f>
        <x:v>30.00000000000003</x:v>
      </x:c>
      <x:c r="CC164" s="34" t="n">
        <x:f>$B$11*(($A$1081)*$C164/$B$12*$B$7+(1-$A$1081)*$D164/$B$12*$C$7)</x:f>
        <x:v>0</x:v>
      </x:c>
    </x:row>
    <x:row r="165">
      <x:c r="A165" s="34" t="n">
        <x:v>141</x:v>
      </x:c>
      <x:c r="B165" s="39" t="n">
        <x:v>-1.1753473185367591</x:v>
      </x:c>
      <x:c r="C165" s="1" t="n">
        <x:f>SUM(AM165:AV165)</x:f>
        <x:v>1</x:v>
      </x:c>
      <x:c r="D165" s="1" t="n">
        <x:f>SUM(AW165:BF165)</x:f>
        <x:v>1</x:v>
      </x:c>
      <x:c r="E165" s="17" t="n">
        <x:f>(1-C165/$B$12)*$B$8-C165/$B$12*$B$7</x:f>
        <x:v>0.0049999999999999975</x:v>
      </x:c>
      <x:c r="F165" s="17" t="n">
        <x:f>(1-D165/$B$12)*$C$8-D165/$B$12*$C$7</x:f>
        <x:v>0.021000000000000005</x:v>
      </x:c>
      <x:c r="G165" s="32" t="n">
        <x:f>$B$11*($B$10*C165/$B$12*$B$7+(1-$B$10)*D165/$B$12*$C$7)</x:f>
        <x:v>500</x:v>
      </x:c>
      <x:c r="H165" s="17" t="n">
        <x:f>$B$10*E165+(1-$B$10)*F165</x:f>
        <x:v>0.013000000000000001</x:v>
      </x:c>
      <x:c r="I165" s="34"/>
      <x:c r="J165" s="34"/>
      <x:c r="K165" s="34"/>
      <x:c r="L165" s="34"/>
      <x:c r="M165" s="34"/>
      <x:c r="N165" s="34"/>
      <x:c r="O165" s="34"/>
      <x:c r="P165" s="34"/>
      <x:c r="Q165" s="34"/>
      <x:c r="R165" s="39" t="n">
        <x:v>-0.04124029965481518</x:v>
      </x:c>
      <x:c r="S165" s="39" t="n">
        <x:v>-0.9173382620785765</x:v>
      </x:c>
      <x:c r="T165" s="39" t="n">
        <x:v>-2.153882144539185</x:v>
      </x:c>
      <x:c r="U165" s="39" t="n">
        <x:v>0.11600417294636572</x:v>
      </x:c>
      <x:c r="V165" s="39" t="n">
        <x:v>-0.1844028828360613</x:v>
      </x:c>
      <x:c r="W165" s="39" t="n">
        <x:v>-1.2406691306011415</x:v>
      </x:c>
      <x:c r="X165" s="39" t="n">
        <x:v>0.44598005730890483</x:v>
      </x:c>
      <x:c r="Y165" s="39" t="n">
        <x:v>-0.7592014030034534</x:v>
      </x:c>
      <x:c r="Z165" s="39" t="n">
        <x:v>-0.9494917305545209</x:v>
      </x:c>
      <x:c r="AA165" s="39" t="n">
        <x:v>-1.1980992488593056</x:v>
      </x:c>
      <x:c r="AB165" s="39" t="n">
        <x:v>-0.6475266097728998</x:v>
      </x:c>
      <x:c r="AC165" s="39" t="n">
        <x:v>-0.4587079184003608</x:v>
      </x:c>
      <x:c r="AD165" s="39" t="n">
        <x:v>0.7034846103025806</x:v>
      </x:c>
      <x:c r="AE165" s="39" t="n">
        <x:v>0.6057049471159079</x:v>
      </x:c>
      <x:c r="AF165" s="39" t="n">
        <x:v>2.1314535305467466</x:v>
      </x:c>
      <x:c r="AG165" s="39" t="n">
        <x:v>-0.32912534361712464</x:v>
      </x:c>
      <x:c r="AH165" s="39" t="n">
        <x:v>-0.46953554841643463</x:v>
      </x:c>
      <x:c r="AI165" s="39" t="n">
        <x:v>1.8456678187974163</x:v>
      </x:c>
      <x:c r="AJ165" s="39" t="n">
        <x:v>0.2715734010713563</x:v>
      </x:c>
      <x:c r="AK165" s="39" t="n">
        <x:v>-1.3788861258140326</x:v>
      </x:c>
      <x:c r="AL165" s="34"/>
      <x:c r="AM165" s="34" t="n">
        <x:f>IF(SQRT($B$9)*$B165+SQRT(1-$B$9)*R165&lt;_xlfn.NORM.S.INV($B$6),1,0)</x:f>
        <x:v>0</x:v>
      </x:c>
      <x:c r="AN165" s="34" t="n">
        <x:f>IF(SQRT($B$9)*$B165+SQRT(1-$B$9)*S165&lt;_xlfn.NORM.S.INV($B$6),1,0)</x:f>
        <x:v>0</x:v>
      </x:c>
      <x:c r="AO165" s="34" t="n">
        <x:f>IF(SQRT($B$9)*$B165+SQRT(1-$B$9)*T165&lt;_xlfn.NORM.S.INV($B$6),1,0)</x:f>
        <x:v>1</x:v>
      </x:c>
      <x:c r="AP165" s="34" t="n">
        <x:f>IF(SQRT($B$9)*$B165+SQRT(1-$B$9)*U165&lt;_xlfn.NORM.S.INV($B$6),1,0)</x:f>
        <x:v>0</x:v>
      </x:c>
      <x:c r="AQ165" s="34" t="n">
        <x:f>IF(SQRT($B$9)*$B165+SQRT(1-$B$9)*V165&lt;_xlfn.NORM.S.INV($B$6),1,0)</x:f>
        <x:v>0</x:v>
      </x:c>
      <x:c r="AR165" s="34" t="n">
        <x:f>IF(SQRT($B$9)*$B165+SQRT(1-$B$9)*W165&lt;_xlfn.NORM.S.INV($B$6),1,0)</x:f>
        <x:v>0</x:v>
      </x:c>
      <x:c r="AS165" s="34" t="n">
        <x:f>IF(SQRT($B$9)*$B165+SQRT(1-$B$9)*X165&lt;_xlfn.NORM.S.INV($B$6),1,0)</x:f>
        <x:v>0</x:v>
      </x:c>
      <x:c r="AT165" s="34" t="n">
        <x:f>IF(SQRT($B$9)*$B165+SQRT(1-$B$9)*Y165&lt;_xlfn.NORM.S.INV($B$6),1,0)</x:f>
        <x:v>0</x:v>
      </x:c>
      <x:c r="AU165" s="34" t="n">
        <x:f>IF(SQRT($B$9)*$B165+SQRT(1-$B$9)*Z165&lt;_xlfn.NORM.S.INV($B$6),1,0)</x:f>
        <x:v>0</x:v>
      </x:c>
      <x:c r="AV165" s="34" t="n">
        <x:f>IF(SQRT($B$9)*$B165+SQRT(1-$B$9)*AA165&lt;_xlfn.NORM.S.INV($B$6),1,0)</x:f>
        <x:v>0</x:v>
      </x:c>
      <x:c r="AW165" s="34" t="n">
        <x:f>IF(SQRT($C$9)*$B165+SQRT(1-$C$9)*AB165&lt;_xlfn.NORM.S.INV($C$6),1,0)</x:f>
        <x:v>0</x:v>
      </x:c>
      <x:c r="AX165" s="34" t="n">
        <x:f>IF(SQRT($C$9)*$B165+SQRT(1-$C$9)*AC165&lt;_xlfn.NORM.S.INV($C$6),1,0)</x:f>
        <x:v>0</x:v>
      </x:c>
      <x:c r="AY165" s="34" t="n">
        <x:f>IF(SQRT($C$9)*$B165+SQRT(1-$C$9)*AD165&lt;_xlfn.NORM.S.INV($C$6),1,0)</x:f>
        <x:v>0</x:v>
      </x:c>
      <x:c r="AZ165" s="34" t="n">
        <x:f>IF(SQRT($C$9)*$B165+SQRT(1-$C$9)*AE165&lt;_xlfn.NORM.S.INV($C$6),1,0)</x:f>
        <x:v>0</x:v>
      </x:c>
      <x:c r="BA165" s="34" t="n">
        <x:f>IF(SQRT($C$9)*$B165+SQRT(1-$C$9)*AF165&lt;_xlfn.NORM.S.INV($C$6),1,0)</x:f>
        <x:v>0</x:v>
      </x:c>
      <x:c r="BB165" s="34" t="n">
        <x:f>IF(SQRT($C$9)*$B165+SQRT(1-$C$9)*AG165&lt;_xlfn.NORM.S.INV($C$6),1,0)</x:f>
        <x:v>0</x:v>
      </x:c>
      <x:c r="BC165" s="34" t="n">
        <x:f>IF(SQRT($C$9)*$B165+SQRT(1-$C$9)*AH165&lt;_xlfn.NORM.S.INV($C$6),1,0)</x:f>
        <x:v>0</x:v>
      </x:c>
      <x:c r="BD165" s="34" t="n">
        <x:f>IF(SQRT($C$9)*$B165+SQRT(1-$C$9)*AI165&lt;_xlfn.NORM.S.INV($C$6),1,0)</x:f>
        <x:v>0</x:v>
      </x:c>
      <x:c r="BE165" s="34" t="n">
        <x:f>IF(SQRT($C$9)*$B165+SQRT(1-$C$9)*AJ165&lt;_xlfn.NORM.S.INV($C$6),1,0)</x:f>
        <x:v>0</x:v>
      </x:c>
      <x:c r="BF165" s="34" t="n">
        <x:f>IF(SQRT($C$9)*$B165+SQRT(1-$C$9)*AK165&lt;_xlfn.NORM.S.INV($C$6),1,0)</x:f>
        <x:v>1</x:v>
      </x:c>
      <x:c r="BG165" s="34"/>
      <x:c r="BH165" s="34"/>
      <x:c r="BI165" s="34" t="n">
        <x:f>$B$11*(($A$1061)*$C165/$B$12*$B$7+(1-$A$1061)*$D165/$B$12*$C$7)</x:f>
        <x:v>600</x:v>
      </x:c>
      <x:c r="BJ165" s="34" t="n">
        <x:f>$B$11*(($A$1062)*$C165/$B$12*$B$7+(1-$A$1062)*$D165/$B$12*$C$7)</x:f>
        <x:v>590</x:v>
      </x:c>
      <x:c r="BK165" s="34" t="n">
        <x:f>$B$11*(($A$1063)*$C165/$B$12*$B$7+(1-$A$1063)*$D165/$B$12*$C$7)</x:f>
        <x:v>580</x:v>
      </x:c>
      <x:c r="BL165" s="34" t="n">
        <x:f>$B$11*(($A$1064)*$C165/$B$12*$B$7+(1-$A$1064)*$D165/$B$12*$C$7)</x:f>
        <x:v>570</x:v>
      </x:c>
      <x:c r="BM165" s="34" t="n">
        <x:f>$B$11*(($A$1065)*$C165/$B$12*$B$7+(1-$A$1065)*$D165/$B$12*$C$7)</x:f>
        <x:v>560</x:v>
      </x:c>
      <x:c r="BN165" s="34" t="n">
        <x:f>$B$11*(($A$1066)*$C165/$B$12*$B$7+(1-$A$1066)*$D165/$B$12*$C$7)</x:f>
        <x:v>550</x:v>
      </x:c>
      <x:c r="BO165" s="34" t="n">
        <x:f>$B$11*(($A$1067)*$C165/$B$12*$B$7+(1-$A$1067)*$D165/$B$12*$C$7)</x:f>
        <x:v>539.9999999999999</x:v>
      </x:c>
      <x:c r="BP165" s="34" t="n">
        <x:f>$B$11*(($A$1068)*$C165/$B$12*$B$7+(1-$A$1068)*$D165/$B$12*$C$7)</x:f>
        <x:v>530</x:v>
      </x:c>
      <x:c r="BQ165" s="34" t="n">
        <x:f>$B$11*(($A$1069)*$C165/$B$12*$B$7+(1-$A$1069)*$D165/$B$12*$C$7)</x:f>
        <x:v>520</x:v>
      </x:c>
      <x:c r="BR165" s="34" t="n">
        <x:f>$B$11*(($A$1070)*$C165/$B$12*$B$7+(1-$A$1070)*$D165/$B$12*$C$7)</x:f>
        <x:v>510.00000000000006</x:v>
      </x:c>
      <x:c r="BS165" s="34" t="n">
        <x:f>$B$11*(($A$1071)*$C165/$B$12*$B$7+(1-$A$1071)*$D165/$B$12*$C$7)</x:f>
        <x:v>500</x:v>
      </x:c>
      <x:c r="BT165" s="34" t="n">
        <x:f>$B$11*(($A$1072)*$C165/$B$12*$B$7+(1-$A$1072)*$D165/$B$12*$C$7)</x:f>
        <x:v>490</x:v>
      </x:c>
      <x:c r="BU165" s="34" t="n">
        <x:f>$B$11*(($A$1073)*$C165/$B$12*$B$7+(1-$A$1073)*$D165/$B$12*$C$7)</x:f>
        <x:v>480</x:v>
      </x:c>
      <x:c r="BV165" s="34" t="n">
        <x:f>$B$11*(($A$1074)*$C165/$B$12*$B$7+(1-$A$1074)*$D165/$B$12*$C$7)</x:f>
        <x:v>470</x:v>
      </x:c>
      <x:c r="BW165" s="34" t="n">
        <x:f>$B$11*(($A$1075)*$C165/$B$12*$B$7+(1-$A$1075)*$D165/$B$12*$C$7)</x:f>
        <x:v>460</x:v>
      </x:c>
      <x:c r="BX165" s="34" t="n">
        <x:f>$B$11*(($A$1076)*$C165/$B$12*$B$7+(1-$A$1076)*$D165/$B$12*$C$7)</x:f>
        <x:v>450</x:v>
      </x:c>
      <x:c r="BY165" s="34" t="n">
        <x:f>$B$11*(($A$1077)*$C165/$B$12*$B$7+(1-$A$1077)*$D165/$B$12*$C$7)</x:f>
        <x:v>440</x:v>
      </x:c>
      <x:c r="BZ165" s="34" t="n">
        <x:f>$B$11*(($A$1078)*$C165/$B$12*$B$7+(1-$A$1078)*$D165/$B$12*$C$7)</x:f>
        <x:v>429.99999999999994</x:v>
      </x:c>
      <x:c r="CA165" s="34" t="n">
        <x:f>$B$11*(($A$1079)*$C165/$B$12*$B$7+(1-$A$1079)*$D165/$B$12*$C$7)</x:f>
        <x:v>419.99999999999994</x:v>
      </x:c>
      <x:c r="CB165" s="34" t="n">
        <x:f>$B$11*(($A$1080)*$C165/$B$12*$B$7+(1-$A$1080)*$D165/$B$12*$C$7)</x:f>
        <x:v>410.0000000000001</x:v>
      </x:c>
      <x:c r="CC165" s="34" t="n">
        <x:f>$B$11*(($A$1081)*$C165/$B$12*$B$7+(1-$A$1081)*$D165/$B$12*$C$7)</x:f>
        <x:v>400.00000000000006</x:v>
      </x:c>
    </x:row>
    <x:row r="166">
      <x:c r="A166" s="34" t="n">
        <x:v>142</x:v>
      </x:c>
      <x:c r="B166" s="39" t="n">
        <x:v>0.04115120215933085</x:v>
      </x:c>
      <x:c r="C166" s="1" t="n">
        <x:f>SUM(AM166:AV166)</x:f>
        <x:v>0</x:v>
      </x:c>
      <x:c r="D166" s="1" t="n">
        <x:f>SUM(AW166:BF166)</x:f>
        <x:v>1</x:v>
      </x:c>
      <x:c r="E166" s="17" t="n">
        <x:f>(1-C166/$B$12)*$B$8-C166/$B$12*$B$7</x:f>
        <x:v>0.05</x:v>
      </x:c>
      <x:c r="F166" s="17" t="n">
        <x:f>(1-D166/$B$12)*$C$8-D166/$B$12*$C$7</x:f>
        <x:v>0.021000000000000005</x:v>
      </x:c>
      <x:c r="G166" s="32" t="n">
        <x:f>$B$11*($B$10*C166/$B$12*$B$7+(1-$B$10)*D166/$B$12*$C$7)</x:f>
        <x:v>300</x:v>
      </x:c>
      <x:c r="H166" s="17" t="n">
        <x:f>$B$10*E166+(1-$B$10)*F166</x:f>
        <x:v>0.035500000000000004</x:v>
      </x:c>
      <x:c r="I166" s="34"/>
      <x:c r="J166" s="34"/>
      <x:c r="K166" s="34"/>
      <x:c r="L166" s="34"/>
      <x:c r="M166" s="34"/>
      <x:c r="N166" s="34"/>
      <x:c r="O166" s="34"/>
      <x:c r="P166" s="34"/>
      <x:c r="Q166" s="34"/>
      <x:c r="R166" s="39" t="n">
        <x:v>-0.5509962252055968</x:v>
      </x:c>
      <x:c r="S166" s="39" t="n">
        <x:v>1.158924291380549</x:v>
      </x:c>
      <x:c r="T166" s="39" t="n">
        <x:v>0.33360862645158323</x:v>
      </x:c>
      <x:c r="U166" s="39" t="n">
        <x:v>0.027852342744278603</x:v>
      </x:c>
      <x:c r="V166" s="39" t="n">
        <x:v>-0.7323830264189938</x:v>
      </x:c>
      <x:c r="W166" s="39" t="n">
        <x:v>-2.4053509101113892</x:v>
      </x:c>
      <x:c r="X166" s="39" t="n">
        <x:v>1.285309242647407</x:v>
      </x:c>
      <x:c r="Y166" s="39" t="n">
        <x:v>-1.66111280382808</x:v>
      </x:c>
      <x:c r="Z166" s="39" t="n">
        <x:v>-0.01972919241420424</x:v>
      </x:c>
      <x:c r="AA166" s="39" t="n">
        <x:v>1.404334823980384</x:v>
      </x:c>
      <x:c r="AB166" s="39" t="n">
        <x:v>0.059925548890222835</x:v>
      </x:c>
      <x:c r="AC166" s="39" t="n">
        <x:v>0.8910935747856711</x:v>
      </x:c>
      <x:c r="AD166" s="39" t="n">
        <x:v>-2.0233118623623327</x:v>
      </x:c>
      <x:c r="AE166" s="39" t="n">
        <x:v>-1.1681492393901474</x:v>
      </x:c>
      <x:c r="AF166" s="39" t="n">
        <x:v>-1.2654032212537674</x:v>
      </x:c>
      <x:c r="AG166" s="39" t="n">
        <x:v>-0.9987050521739564</x:v>
      </x:c>
      <x:c r="AH166" s="39" t="n">
        <x:v>-1.035815015785983</x:v>
      </x:c>
      <x:c r="AI166" s="39" t="n">
        <x:v>-0.8829475417391031</x:v>
      </x:c>
      <x:c r="AJ166" s="39" t="n">
        <x:v>1.5157519781909503</x:v>
      </x:c>
      <x:c r="AK166" s="39" t="n">
        <x:v>1.1935574680311243</x:v>
      </x:c>
      <x:c r="AL166" s="34"/>
      <x:c r="AM166" s="34" t="n">
        <x:f>IF(SQRT($B$9)*$B166+SQRT(1-$B$9)*R166&lt;_xlfn.NORM.S.INV($B$6),1,0)</x:f>
        <x:v>0</x:v>
      </x:c>
      <x:c r="AN166" s="34" t="n">
        <x:f>IF(SQRT($B$9)*$B166+SQRT(1-$B$9)*S166&lt;_xlfn.NORM.S.INV($B$6),1,0)</x:f>
        <x:v>0</x:v>
      </x:c>
      <x:c r="AO166" s="34" t="n">
        <x:f>IF(SQRT($B$9)*$B166+SQRT(1-$B$9)*T166&lt;_xlfn.NORM.S.INV($B$6),1,0)</x:f>
        <x:v>0</x:v>
      </x:c>
      <x:c r="AP166" s="34" t="n">
        <x:f>IF(SQRT($B$9)*$B166+SQRT(1-$B$9)*U166&lt;_xlfn.NORM.S.INV($B$6),1,0)</x:f>
        <x:v>0</x:v>
      </x:c>
      <x:c r="AQ166" s="34" t="n">
        <x:f>IF(SQRT($B$9)*$B166+SQRT(1-$B$9)*V166&lt;_xlfn.NORM.S.INV($B$6),1,0)</x:f>
        <x:v>0</x:v>
      </x:c>
      <x:c r="AR166" s="34" t="n">
        <x:f>IF(SQRT($B$9)*$B166+SQRT(1-$B$9)*W166&lt;_xlfn.NORM.S.INV($B$6),1,0)</x:f>
        <x:v>0</x:v>
      </x:c>
      <x:c r="AS166" s="34" t="n">
        <x:f>IF(SQRT($B$9)*$B166+SQRT(1-$B$9)*X166&lt;_xlfn.NORM.S.INV($B$6),1,0)</x:f>
        <x:v>0</x:v>
      </x:c>
      <x:c r="AT166" s="34" t="n">
        <x:f>IF(SQRT($B$9)*$B166+SQRT(1-$B$9)*Y166&lt;_xlfn.NORM.S.INV($B$6),1,0)</x:f>
        <x:v>0</x:v>
      </x:c>
      <x:c r="AU166" s="34" t="n">
        <x:f>IF(SQRT($B$9)*$B166+SQRT(1-$B$9)*Z166&lt;_xlfn.NORM.S.INV($B$6),1,0)</x:f>
        <x:v>0</x:v>
      </x:c>
      <x:c r="AV166" s="34" t="n">
        <x:f>IF(SQRT($B$9)*$B166+SQRT(1-$B$9)*AA166&lt;_xlfn.NORM.S.INV($B$6),1,0)</x:f>
        <x:v>0</x:v>
      </x:c>
      <x:c r="AW166" s="34" t="n">
        <x:f>IF(SQRT($C$9)*$B166+SQRT(1-$C$9)*AB166&lt;_xlfn.NORM.S.INV($C$6),1,0)</x:f>
        <x:v>0</x:v>
      </x:c>
      <x:c r="AX166" s="34" t="n">
        <x:f>IF(SQRT($C$9)*$B166+SQRT(1-$C$9)*AC166&lt;_xlfn.NORM.S.INV($C$6),1,0)</x:f>
        <x:v>0</x:v>
      </x:c>
      <x:c r="AY166" s="34" t="n">
        <x:f>IF(SQRT($C$9)*$B166+SQRT(1-$C$9)*AD166&lt;_xlfn.NORM.S.INV($C$6),1,0)</x:f>
        <x:v>1</x:v>
      </x:c>
      <x:c r="AZ166" s="34" t="n">
        <x:f>IF(SQRT($C$9)*$B166+SQRT(1-$C$9)*AE166&lt;_xlfn.NORM.S.INV($C$6),1,0)</x:f>
        <x:v>0</x:v>
      </x:c>
      <x:c r="BA166" s="34" t="n">
        <x:f>IF(SQRT($C$9)*$B166+SQRT(1-$C$9)*AF166&lt;_xlfn.NORM.S.INV($C$6),1,0)</x:f>
        <x:v>0</x:v>
      </x:c>
      <x:c r="BB166" s="34" t="n">
        <x:f>IF(SQRT($C$9)*$B166+SQRT(1-$C$9)*AG166&lt;_xlfn.NORM.S.INV($C$6),1,0)</x:f>
        <x:v>0</x:v>
      </x:c>
      <x:c r="BC166" s="34" t="n">
        <x:f>IF(SQRT($C$9)*$B166+SQRT(1-$C$9)*AH166&lt;_xlfn.NORM.S.INV($C$6),1,0)</x:f>
        <x:v>0</x:v>
      </x:c>
      <x:c r="BD166" s="34" t="n">
        <x:f>IF(SQRT($C$9)*$B166+SQRT(1-$C$9)*AI166&lt;_xlfn.NORM.S.INV($C$6),1,0)</x:f>
        <x:v>0</x:v>
      </x:c>
      <x:c r="BE166" s="34" t="n">
        <x:f>IF(SQRT($C$9)*$B166+SQRT(1-$C$9)*AJ166&lt;_xlfn.NORM.S.INV($C$6),1,0)</x:f>
        <x:v>0</x:v>
      </x:c>
      <x:c r="BF166" s="34" t="n">
        <x:f>IF(SQRT($C$9)*$B166+SQRT(1-$C$9)*AK166&lt;_xlfn.NORM.S.INV($C$6),1,0)</x:f>
        <x:v>0</x:v>
      </x:c>
      <x:c r="BG166" s="34"/>
      <x:c r="BH166" s="34"/>
      <x:c r="BI166" s="34" t="n">
        <x:f>$B$11*(($A$1061)*$C166/$B$12*$B$7+(1-$A$1061)*$D166/$B$12*$C$7)</x:f>
        <x:v>600</x:v>
      </x:c>
      <x:c r="BJ166" s="34" t="n">
        <x:f>$B$11*(($A$1062)*$C166/$B$12*$B$7+(1-$A$1062)*$D166/$B$12*$C$7)</x:f>
        <x:v>570</x:v>
      </x:c>
      <x:c r="BK166" s="34" t="n">
        <x:f>$B$11*(($A$1063)*$C166/$B$12*$B$7+(1-$A$1063)*$D166/$B$12*$C$7)</x:f>
        <x:v>540</x:v>
      </x:c>
      <x:c r="BL166" s="34" t="n">
        <x:f>$B$11*(($A$1064)*$C166/$B$12*$B$7+(1-$A$1064)*$D166/$B$12*$C$7)</x:f>
        <x:v>509.99999999999994</x:v>
      </x:c>
      <x:c r="BM166" s="34" t="n">
        <x:f>$B$11*(($A$1065)*$C166/$B$12*$B$7+(1-$A$1065)*$D166/$B$12*$C$7)</x:f>
        <x:v>480</x:v>
      </x:c>
      <x:c r="BN166" s="34" t="n">
        <x:f>$B$11*(($A$1066)*$C166/$B$12*$B$7+(1-$A$1066)*$D166/$B$12*$C$7)</x:f>
        <x:v>450</x:v>
      </x:c>
      <x:c r="BO166" s="34" t="n">
        <x:f>$B$11*(($A$1067)*$C166/$B$12*$B$7+(1-$A$1067)*$D166/$B$12*$C$7)</x:f>
        <x:v>419.99999999999994</x:v>
      </x:c>
      <x:c r="BP166" s="34" t="n">
        <x:f>$B$11*(($A$1068)*$C166/$B$12*$B$7+(1-$A$1068)*$D166/$B$12*$C$7)</x:f>
        <x:v>390</x:v>
      </x:c>
      <x:c r="BQ166" s="34" t="n">
        <x:f>$B$11*(($A$1069)*$C166/$B$12*$B$7+(1-$A$1069)*$D166/$B$12*$C$7)</x:f>
        <x:v>360</x:v>
      </x:c>
      <x:c r="BR166" s="34" t="n">
        <x:f>$B$11*(($A$1070)*$C166/$B$12*$B$7+(1-$A$1070)*$D166/$B$12*$C$7)</x:f>
        <x:v>330</x:v>
      </x:c>
      <x:c r="BS166" s="34" t="n">
        <x:f>$B$11*(($A$1071)*$C166/$B$12*$B$7+(1-$A$1071)*$D166/$B$12*$C$7)</x:f>
        <x:v>300</x:v>
      </x:c>
      <x:c r="BT166" s="34" t="n">
        <x:f>$B$11*(($A$1072)*$C166/$B$12*$B$7+(1-$A$1072)*$D166/$B$12*$C$7)</x:f>
        <x:v>270</x:v>
      </x:c>
      <x:c r="BU166" s="34" t="n">
        <x:f>$B$11*(($A$1073)*$C166/$B$12*$B$7+(1-$A$1073)*$D166/$B$12*$C$7)</x:f>
        <x:v>240</x:v>
      </x:c>
      <x:c r="BV166" s="34" t="n">
        <x:f>$B$11*(($A$1074)*$C166/$B$12*$B$7+(1-$A$1074)*$D166/$B$12*$C$7)</x:f>
        <x:v>209.99999999999997</x:v>
      </x:c>
      <x:c r="BW166" s="34" t="n">
        <x:f>$B$11*(($A$1075)*$C166/$B$12*$B$7+(1-$A$1075)*$D166/$B$12*$C$7)</x:f>
        <x:v>180.00000000000003</x:v>
      </x:c>
      <x:c r="BX166" s="34" t="n">
        <x:f>$B$11*(($A$1076)*$C166/$B$12*$B$7+(1-$A$1076)*$D166/$B$12*$C$7)</x:f>
        <x:v>150</x:v>
      </x:c>
      <x:c r="BY166" s="34" t="n">
        <x:f>$B$11*(($A$1077)*$C166/$B$12*$B$7+(1-$A$1077)*$D166/$B$12*$C$7)</x:f>
        <x:v>119.99999999999999</x:v>
      </x:c>
      <x:c r="BZ166" s="34" t="n">
        <x:f>$B$11*(($A$1078)*$C166/$B$12*$B$7+(1-$A$1078)*$D166/$B$12*$C$7)</x:f>
        <x:v>90.00000000000001</x:v>
      </x:c>
      <x:c r="CA166" s="34" t="n">
        <x:f>$B$11*(($A$1079)*$C166/$B$12*$B$7+(1-$A$1079)*$D166/$B$12*$C$7)</x:f>
        <x:v>59.99999999999999</x:v>
      </x:c>
      <x:c r="CB166" s="34" t="n">
        <x:f>$B$11*(($A$1080)*$C166/$B$12*$B$7+(1-$A$1080)*$D166/$B$12*$C$7)</x:f>
        <x:v>30.00000000000003</x:v>
      </x:c>
      <x:c r="CC166" s="34" t="n">
        <x:f>$B$11*(($A$1081)*$C166/$B$12*$B$7+(1-$A$1081)*$D166/$B$12*$C$7)</x:f>
        <x:v>0</x:v>
      </x:c>
    </x:row>
    <x:row r="167">
      <x:c r="A167" s="34" t="n">
        <x:v>143</x:v>
      </x:c>
      <x:c r="B167" s="39" t="n">
        <x:v>-0.08375688382665325</x:v>
      </x:c>
      <x:c r="C167" s="1" t="n">
        <x:f>SUM(AM167:AV167)</x:f>
        <x:v>0</x:v>
      </x:c>
      <x:c r="D167" s="1" t="n">
        <x:f>SUM(AW167:BF167)</x:f>
        <x:v>2</x:v>
      </x:c>
      <x:c r="E167" s="17" t="n">
        <x:f>(1-C167/$B$12)*$B$8-C167/$B$12*$B$7</x:f>
        <x:v>0.05</x:v>
      </x:c>
      <x:c r="F167" s="17" t="n">
        <x:f>(1-D167/$B$12)*$C$8-D167/$B$12*$C$7</x:f>
        <x:v>-0.048</x:v>
      </x:c>
      <x:c r="G167" s="32" t="n">
        <x:f>$B$11*($B$10*C167/$B$12*$B$7+(1-$B$10)*D167/$B$12*$C$7)</x:f>
        <x:v>600</x:v>
      </x:c>
      <x:c r="H167" s="17" t="n">
        <x:f>$B$10*E167+(1-$B$10)*F167</x:f>
        <x:v>0.0010000000000000009</x:v>
      </x:c>
      <x:c r="I167" s="34"/>
      <x:c r="J167" s="34"/>
      <x:c r="K167" s="34"/>
      <x:c r="L167" s="34"/>
      <x:c r="M167" s="34"/>
      <x:c r="N167" s="34"/>
      <x:c r="O167" s="34"/>
      <x:c r="P167" s="34"/>
      <x:c r="Q167" s="34"/>
      <x:c r="R167" s="39" t="n">
        <x:v>-0.06701886127651327</x:v>
      </x:c>
      <x:c r="S167" s="39" t="n">
        <x:v>-0.6926982787110965</x:v>
      </x:c>
      <x:c r="T167" s="39" t="n">
        <x:v>-0.402173484000907</x:v>
      </x:c>
      <x:c r="U167" s="39" t="n">
        <x:v>0.43667803886811196</x:v>
      </x:c>
      <x:c r="V167" s="39" t="n">
        <x:v>-0.4443201789348238</x:v>
      </x:c>
      <x:c r="W167" s="39" t="n">
        <x:v>0.520375942674646</x:v>
      </x:c>
      <x:c r="X167" s="39" t="n">
        <x:v>0.9360488815963619</x:v>
      </x:c>
      <x:c r="Y167" s="39" t="n">
        <x:v>2.983305072301544</x:v>
      </x:c>
      <x:c r="Z167" s="39" t="n">
        <x:v>0.682797988190767</x:v>
      </x:c>
      <x:c r="AA167" s="39" t="n">
        <x:v>0.007791721806114812</x:v>
      </x:c>
      <x:c r="AB167" s="39" t="n">
        <x:v>-0.985452035533026</x:v>
      </x:c>
      <x:c r="AC167" s="39" t="n">
        <x:v>0.7478592450214631</x:v>
      </x:c>
      <x:c r="AD167" s="39" t="n">
        <x:v>-2.0076433688135062</x:v>
      </x:c>
      <x:c r="AE167" s="39" t="n">
        <x:v>0.6968168891106011</x:v>
      </x:c>
      <x:c r="AF167" s="39" t="n">
        <x:v>-0.5041387785225366</x:v>
      </x:c>
      <x:c r="AG167" s="39" t="n">
        <x:v>-0.37130633264109286</x:v>
      </x:c>
      <x:c r="AH167" s="39" t="n">
        <x:v>-0.9367011563878747</x:v>
      </x:c>
      <x:c r="AI167" s="39" t="n">
        <x:v>1.7385864384998702</x:v>
      </x:c>
      <x:c r="AJ167" s="39" t="n">
        <x:v>-2.753000882508704</x:v>
      </x:c>
      <x:c r="AK167" s="39" t="n">
        <x:v>0.8681840563640837</x:v>
      </x:c>
      <x:c r="AL167" s="34"/>
      <x:c r="AM167" s="34" t="n">
        <x:f>IF(SQRT($B$9)*$B167+SQRT(1-$B$9)*R167&lt;_xlfn.NORM.S.INV($B$6),1,0)</x:f>
        <x:v>0</x:v>
      </x:c>
      <x:c r="AN167" s="34" t="n">
        <x:f>IF(SQRT($B$9)*$B167+SQRT(1-$B$9)*S167&lt;_xlfn.NORM.S.INV($B$6),1,0)</x:f>
        <x:v>0</x:v>
      </x:c>
      <x:c r="AO167" s="34" t="n">
        <x:f>IF(SQRT($B$9)*$B167+SQRT(1-$B$9)*T167&lt;_xlfn.NORM.S.INV($B$6),1,0)</x:f>
        <x:v>0</x:v>
      </x:c>
      <x:c r="AP167" s="34" t="n">
        <x:f>IF(SQRT($B$9)*$B167+SQRT(1-$B$9)*U167&lt;_xlfn.NORM.S.INV($B$6),1,0)</x:f>
        <x:v>0</x:v>
      </x:c>
      <x:c r="AQ167" s="34" t="n">
        <x:f>IF(SQRT($B$9)*$B167+SQRT(1-$B$9)*V167&lt;_xlfn.NORM.S.INV($B$6),1,0)</x:f>
        <x:v>0</x:v>
      </x:c>
      <x:c r="AR167" s="34" t="n">
        <x:f>IF(SQRT($B$9)*$B167+SQRT(1-$B$9)*W167&lt;_xlfn.NORM.S.INV($B$6),1,0)</x:f>
        <x:v>0</x:v>
      </x:c>
      <x:c r="AS167" s="34" t="n">
        <x:f>IF(SQRT($B$9)*$B167+SQRT(1-$B$9)*X167&lt;_xlfn.NORM.S.INV($B$6),1,0)</x:f>
        <x:v>0</x:v>
      </x:c>
      <x:c r="AT167" s="34" t="n">
        <x:f>IF(SQRT($B$9)*$B167+SQRT(1-$B$9)*Y167&lt;_xlfn.NORM.S.INV($B$6),1,0)</x:f>
        <x:v>0</x:v>
      </x:c>
      <x:c r="AU167" s="34" t="n">
        <x:f>IF(SQRT($B$9)*$B167+SQRT(1-$B$9)*Z167&lt;_xlfn.NORM.S.INV($B$6),1,0)</x:f>
        <x:v>0</x:v>
      </x:c>
      <x:c r="AV167" s="34" t="n">
        <x:f>IF(SQRT($B$9)*$B167+SQRT(1-$B$9)*AA167&lt;_xlfn.NORM.S.INV($B$6),1,0)</x:f>
        <x:v>0</x:v>
      </x:c>
      <x:c r="AW167" s="34" t="n">
        <x:f>IF(SQRT($C$9)*$B167+SQRT(1-$C$9)*AB167&lt;_xlfn.NORM.S.INV($C$6),1,0)</x:f>
        <x:v>0</x:v>
      </x:c>
      <x:c r="AX167" s="34" t="n">
        <x:f>IF(SQRT($C$9)*$B167+SQRT(1-$C$9)*AC167&lt;_xlfn.NORM.S.INV($C$6),1,0)</x:f>
        <x:v>0</x:v>
      </x:c>
      <x:c r="AY167" s="34" t="n">
        <x:f>IF(SQRT($C$9)*$B167+SQRT(1-$C$9)*AD167&lt;_xlfn.NORM.S.INV($C$6),1,0)</x:f>
        <x:v>1</x:v>
      </x:c>
      <x:c r="AZ167" s="34" t="n">
        <x:f>IF(SQRT($C$9)*$B167+SQRT(1-$C$9)*AE167&lt;_xlfn.NORM.S.INV($C$6),1,0)</x:f>
        <x:v>0</x:v>
      </x:c>
      <x:c r="BA167" s="34" t="n">
        <x:f>IF(SQRT($C$9)*$B167+SQRT(1-$C$9)*AF167&lt;_xlfn.NORM.S.INV($C$6),1,0)</x:f>
        <x:v>0</x:v>
      </x:c>
      <x:c r="BB167" s="34" t="n">
        <x:f>IF(SQRT($C$9)*$B167+SQRT(1-$C$9)*AG167&lt;_xlfn.NORM.S.INV($C$6),1,0)</x:f>
        <x:v>0</x:v>
      </x:c>
      <x:c r="BC167" s="34" t="n">
        <x:f>IF(SQRT($C$9)*$B167+SQRT(1-$C$9)*AH167&lt;_xlfn.NORM.S.INV($C$6),1,0)</x:f>
        <x:v>0</x:v>
      </x:c>
      <x:c r="BD167" s="34" t="n">
        <x:f>IF(SQRT($C$9)*$B167+SQRT(1-$C$9)*AI167&lt;_xlfn.NORM.S.INV($C$6),1,0)</x:f>
        <x:v>0</x:v>
      </x:c>
      <x:c r="BE167" s="34" t="n">
        <x:f>IF(SQRT($C$9)*$B167+SQRT(1-$C$9)*AJ167&lt;_xlfn.NORM.S.INV($C$6),1,0)</x:f>
        <x:v>1</x:v>
      </x:c>
      <x:c r="BF167" s="34" t="n">
        <x:f>IF(SQRT($C$9)*$B167+SQRT(1-$C$9)*AK167&lt;_xlfn.NORM.S.INV($C$6),1,0)</x:f>
        <x:v>0</x:v>
      </x:c>
      <x:c r="BG167" s="34"/>
      <x:c r="BH167" s="34"/>
      <x:c r="BI167" s="34" t="n">
        <x:f>$B$11*(($A$1061)*$C167/$B$12*$B$7+(1-$A$1061)*$D167/$B$12*$C$7)</x:f>
        <x:v>1200</x:v>
      </x:c>
      <x:c r="BJ167" s="34" t="n">
        <x:f>$B$11*(($A$1062)*$C167/$B$12*$B$7+(1-$A$1062)*$D167/$B$12*$C$7)</x:f>
        <x:v>1140</x:v>
      </x:c>
      <x:c r="BK167" s="34" t="n">
        <x:f>$B$11*(($A$1063)*$C167/$B$12*$B$7+(1-$A$1063)*$D167/$B$12*$C$7)</x:f>
        <x:v>1080</x:v>
      </x:c>
      <x:c r="BL167" s="34" t="n">
        <x:f>$B$11*(($A$1064)*$C167/$B$12*$B$7+(1-$A$1064)*$D167/$B$12*$C$7)</x:f>
        <x:v>1019.9999999999999</x:v>
      </x:c>
      <x:c r="BM167" s="34" t="n">
        <x:f>$B$11*(($A$1065)*$C167/$B$12*$B$7+(1-$A$1065)*$D167/$B$12*$C$7)</x:f>
        <x:v>960</x:v>
      </x:c>
      <x:c r="BN167" s="34" t="n">
        <x:f>$B$11*(($A$1066)*$C167/$B$12*$B$7+(1-$A$1066)*$D167/$B$12*$C$7)</x:f>
        <x:v>900</x:v>
      </x:c>
      <x:c r="BO167" s="34" t="n">
        <x:f>$B$11*(($A$1067)*$C167/$B$12*$B$7+(1-$A$1067)*$D167/$B$12*$C$7)</x:f>
        <x:v>839.9999999999999</x:v>
      </x:c>
      <x:c r="BP167" s="34" t="n">
        <x:f>$B$11*(($A$1068)*$C167/$B$12*$B$7+(1-$A$1068)*$D167/$B$12*$C$7)</x:f>
        <x:v>780</x:v>
      </x:c>
      <x:c r="BQ167" s="34" t="n">
        <x:f>$B$11*(($A$1069)*$C167/$B$12*$B$7+(1-$A$1069)*$D167/$B$12*$C$7)</x:f>
        <x:v>720</x:v>
      </x:c>
      <x:c r="BR167" s="34" t="n">
        <x:f>$B$11*(($A$1070)*$C167/$B$12*$B$7+(1-$A$1070)*$D167/$B$12*$C$7)</x:f>
        <x:v>660</x:v>
      </x:c>
      <x:c r="BS167" s="34" t="n">
        <x:f>$B$11*(($A$1071)*$C167/$B$12*$B$7+(1-$A$1071)*$D167/$B$12*$C$7)</x:f>
        <x:v>600</x:v>
      </x:c>
      <x:c r="BT167" s="34" t="n">
        <x:f>$B$11*(($A$1072)*$C167/$B$12*$B$7+(1-$A$1072)*$D167/$B$12*$C$7)</x:f>
        <x:v>540</x:v>
      </x:c>
      <x:c r="BU167" s="34" t="n">
        <x:f>$B$11*(($A$1073)*$C167/$B$12*$B$7+(1-$A$1073)*$D167/$B$12*$C$7)</x:f>
        <x:v>480</x:v>
      </x:c>
      <x:c r="BV167" s="34" t="n">
        <x:f>$B$11*(($A$1074)*$C167/$B$12*$B$7+(1-$A$1074)*$D167/$B$12*$C$7)</x:f>
        <x:v>419.99999999999994</x:v>
      </x:c>
      <x:c r="BW167" s="34" t="n">
        <x:f>$B$11*(($A$1075)*$C167/$B$12*$B$7+(1-$A$1075)*$D167/$B$12*$C$7)</x:f>
        <x:v>360.00000000000006</x:v>
      </x:c>
      <x:c r="BX167" s="34" t="n">
        <x:f>$B$11*(($A$1076)*$C167/$B$12*$B$7+(1-$A$1076)*$D167/$B$12*$C$7)</x:f>
        <x:v>300</x:v>
      </x:c>
      <x:c r="BY167" s="34" t="n">
        <x:f>$B$11*(($A$1077)*$C167/$B$12*$B$7+(1-$A$1077)*$D167/$B$12*$C$7)</x:f>
        <x:v>239.99999999999997</x:v>
      </x:c>
      <x:c r="BZ167" s="34" t="n">
        <x:f>$B$11*(($A$1078)*$C167/$B$12*$B$7+(1-$A$1078)*$D167/$B$12*$C$7)</x:f>
        <x:v>180.00000000000003</x:v>
      </x:c>
      <x:c r="CA167" s="34" t="n">
        <x:f>$B$11*(($A$1079)*$C167/$B$12*$B$7+(1-$A$1079)*$D167/$B$12*$C$7)</x:f>
        <x:v>119.99999999999999</x:v>
      </x:c>
      <x:c r="CB167" s="34" t="n">
        <x:f>$B$11*(($A$1080)*$C167/$B$12*$B$7+(1-$A$1080)*$D167/$B$12*$C$7)</x:f>
        <x:v>60.00000000000006</x:v>
      </x:c>
      <x:c r="CC167" s="34" t="n">
        <x:f>$B$11*(($A$1081)*$C167/$B$12*$B$7+(1-$A$1081)*$D167/$B$12*$C$7)</x:f>
        <x:v>0</x:v>
      </x:c>
    </x:row>
    <x:row r="168">
      <x:c r="A168" s="34" t="n">
        <x:v>144</x:v>
      </x:c>
      <x:c r="B168" s="39" t="n">
        <x:v>0.29948293976844015</x:v>
      </x:c>
      <x:c r="C168" s="1" t="n">
        <x:f>SUM(AM168:AV168)</x:f>
        <x:v>0</x:v>
      </x:c>
      <x:c r="D168" s="1" t="n">
        <x:f>SUM(AW168:BF168)</x:f>
        <x:v>0</x:v>
      </x:c>
      <x:c r="E168" s="17" t="n">
        <x:f>(1-C168/$B$12)*$B$8-C168/$B$12*$B$7</x:f>
        <x:v>0.05</x:v>
      </x:c>
      <x:c r="F168" s="17" t="n">
        <x:f>(1-D168/$B$12)*$C$8-D168/$B$12*$C$7</x:f>
        <x:v>0.09</x:v>
      </x:c>
      <x:c r="G168" s="32" t="n">
        <x:f>$B$11*($B$10*C168/$B$12*$B$7+(1-$B$10)*D168/$B$12*$C$7)</x:f>
        <x:v>0</x:v>
      </x:c>
      <x:c r="H168" s="17" t="n">
        <x:f>$B$10*E168+(1-$B$10)*F168</x:f>
        <x:v>0.07</x:v>
      </x:c>
      <x:c r="I168" s="34"/>
      <x:c r="J168" s="34"/>
      <x:c r="K168" s="34"/>
      <x:c r="L168" s="34"/>
      <x:c r="M168" s="34"/>
      <x:c r="N168" s="34"/>
      <x:c r="O168" s="34"/>
      <x:c r="P168" s="34"/>
      <x:c r="Q168" s="34"/>
      <x:c r="R168" s="39" t="n">
        <x:v>-0.17021916396397746</x:v>
      </x:c>
      <x:c r="S168" s="39" t="n">
        <x:v>0.8387396549893512</x:v>
      </x:c>
      <x:c r="T168" s="39" t="n">
        <x:v>-0.025792595559463317</x:v>
      </x:c>
      <x:c r="U168" s="39" t="n">
        <x:v>0.6759532528474335</x:v>
      </x:c>
      <x:c r="V168" s="39" t="n">
        <x:v>-0.1854897865706486</x:v>
      </x:c>
      <x:c r="W168" s="39" t="n">
        <x:v>-0.8523874320734174</x:v>
      </x:c>
      <x:c r="X168" s="39" t="n">
        <x:v>-1.6448327353951</x:v>
      </x:c>
      <x:c r="Y168" s="39" t="n">
        <x:v>-0.0280990937269691</x:v>
      </x:c>
      <x:c r="Z168" s="39" t="n">
        <x:v>0.9019613269445588</x:v>
      </x:c>
      <x:c r="AA168" s="39" t="n">
        <x:v>0.9871918766389348</x:v>
      </x:c>
      <x:c r="AB168" s="39" t="n">
        <x:v>0.23961332584809483</x:v>
      </x:c>
      <x:c r="AC168" s="39" t="n">
        <x:v>0.04730810209338434</x:v>
      </x:c>
      <x:c r="AD168" s="39" t="n">
        <x:v>-1.5538554442196</x:v>
      </x:c>
      <x:c r="AE168" s="39" t="n">
        <x:v>-1.2508908950926727</x:v>
      </x:c>
      <x:c r="AF168" s="39" t="n">
        <x:v>0.6712872953394006</x:v>
      </x:c>
      <x:c r="AG168" s="39" t="n">
        <x:v>1.3667207029205113</x:v>
      </x:c>
      <x:c r="AH168" s="39" t="n">
        <x:v>-1.4164570626979436</x:v>
      </x:c>
      <x:c r="AI168" s="39" t="n">
        <x:v>0.5484674070840508</x:v>
      </x:c>
      <x:c r="AJ168" s="39" t="n">
        <x:v>-0.4278989967728554</x:v>
      </x:c>
      <x:c r="AK168" s="39" t="n">
        <x:v>1.468737935855916</x:v>
      </x:c>
      <x:c r="AL168" s="34"/>
      <x:c r="AM168" s="34" t="n">
        <x:f>IF(SQRT($B$9)*$B168+SQRT(1-$B$9)*R168&lt;_xlfn.NORM.S.INV($B$6),1,0)</x:f>
        <x:v>0</x:v>
      </x:c>
      <x:c r="AN168" s="34" t="n">
        <x:f>IF(SQRT($B$9)*$B168+SQRT(1-$B$9)*S168&lt;_xlfn.NORM.S.INV($B$6),1,0)</x:f>
        <x:v>0</x:v>
      </x:c>
      <x:c r="AO168" s="34" t="n">
        <x:f>IF(SQRT($B$9)*$B168+SQRT(1-$B$9)*T168&lt;_xlfn.NORM.S.INV($B$6),1,0)</x:f>
        <x:v>0</x:v>
      </x:c>
      <x:c r="AP168" s="34" t="n">
        <x:f>IF(SQRT($B$9)*$B168+SQRT(1-$B$9)*U168&lt;_xlfn.NORM.S.INV($B$6),1,0)</x:f>
        <x:v>0</x:v>
      </x:c>
      <x:c r="AQ168" s="34" t="n">
        <x:f>IF(SQRT($B$9)*$B168+SQRT(1-$B$9)*V168&lt;_xlfn.NORM.S.INV($B$6),1,0)</x:f>
        <x:v>0</x:v>
      </x:c>
      <x:c r="AR168" s="34" t="n">
        <x:f>IF(SQRT($B$9)*$B168+SQRT(1-$B$9)*W168&lt;_xlfn.NORM.S.INV($B$6),1,0)</x:f>
        <x:v>0</x:v>
      </x:c>
      <x:c r="AS168" s="34" t="n">
        <x:f>IF(SQRT($B$9)*$B168+SQRT(1-$B$9)*X168&lt;_xlfn.NORM.S.INV($B$6),1,0)</x:f>
        <x:v>0</x:v>
      </x:c>
      <x:c r="AT168" s="34" t="n">
        <x:f>IF(SQRT($B$9)*$B168+SQRT(1-$B$9)*Y168&lt;_xlfn.NORM.S.INV($B$6),1,0)</x:f>
        <x:v>0</x:v>
      </x:c>
      <x:c r="AU168" s="34" t="n">
        <x:f>IF(SQRT($B$9)*$B168+SQRT(1-$B$9)*Z168&lt;_xlfn.NORM.S.INV($B$6),1,0)</x:f>
        <x:v>0</x:v>
      </x:c>
      <x:c r="AV168" s="34" t="n">
        <x:f>IF(SQRT($B$9)*$B168+SQRT(1-$B$9)*AA168&lt;_xlfn.NORM.S.INV($B$6),1,0)</x:f>
        <x:v>0</x:v>
      </x:c>
      <x:c r="AW168" s="34" t="n">
        <x:f>IF(SQRT($C$9)*$B168+SQRT(1-$C$9)*AB168&lt;_xlfn.NORM.S.INV($C$6),1,0)</x:f>
        <x:v>0</x:v>
      </x:c>
      <x:c r="AX168" s="34" t="n">
        <x:f>IF(SQRT($C$9)*$B168+SQRT(1-$C$9)*AC168&lt;_xlfn.NORM.S.INV($C$6),1,0)</x:f>
        <x:v>0</x:v>
      </x:c>
      <x:c r="AY168" s="34" t="n">
        <x:f>IF(SQRT($C$9)*$B168+SQRT(1-$C$9)*AD168&lt;_xlfn.NORM.S.INV($C$6),1,0)</x:f>
        <x:v>0</x:v>
      </x:c>
      <x:c r="AZ168" s="34" t="n">
        <x:f>IF(SQRT($C$9)*$B168+SQRT(1-$C$9)*AE168&lt;_xlfn.NORM.S.INV($C$6),1,0)</x:f>
        <x:v>0</x:v>
      </x:c>
      <x:c r="BA168" s="34" t="n">
        <x:f>IF(SQRT($C$9)*$B168+SQRT(1-$C$9)*AF168&lt;_xlfn.NORM.S.INV($C$6),1,0)</x:f>
        <x:v>0</x:v>
      </x:c>
      <x:c r="BB168" s="34" t="n">
        <x:f>IF(SQRT($C$9)*$B168+SQRT(1-$C$9)*AG168&lt;_xlfn.NORM.S.INV($C$6),1,0)</x:f>
        <x:v>0</x:v>
      </x:c>
      <x:c r="BC168" s="34" t="n">
        <x:f>IF(SQRT($C$9)*$B168+SQRT(1-$C$9)*AH168&lt;_xlfn.NORM.S.INV($C$6),1,0)</x:f>
        <x:v>0</x:v>
      </x:c>
      <x:c r="BD168" s="34" t="n">
        <x:f>IF(SQRT($C$9)*$B168+SQRT(1-$C$9)*AI168&lt;_xlfn.NORM.S.INV($C$6),1,0)</x:f>
        <x:v>0</x:v>
      </x:c>
      <x:c r="BE168" s="34" t="n">
        <x:f>IF(SQRT($C$9)*$B168+SQRT(1-$C$9)*AJ168&lt;_xlfn.NORM.S.INV($C$6),1,0)</x:f>
        <x:v>0</x:v>
      </x:c>
      <x:c r="BF168" s="34" t="n">
        <x:f>IF(SQRT($C$9)*$B168+SQRT(1-$C$9)*AK168&lt;_xlfn.NORM.S.INV($C$6),1,0)</x:f>
        <x:v>0</x:v>
      </x:c>
      <x:c r="BG168" s="34"/>
      <x:c r="BH168" s="34"/>
      <x:c r="BI168" s="34" t="n">
        <x:f>$B$11*(($A$1061)*$C168/$B$12*$B$7+(1-$A$1061)*$D168/$B$12*$C$7)</x:f>
        <x:v>0</x:v>
      </x:c>
      <x:c r="BJ168" s="34" t="n">
        <x:f>$B$11*(($A$1062)*$C168/$B$12*$B$7+(1-$A$1062)*$D168/$B$12*$C$7)</x:f>
        <x:v>0</x:v>
      </x:c>
      <x:c r="BK168" s="34" t="n">
        <x:f>$B$11*(($A$1063)*$C168/$B$12*$B$7+(1-$A$1063)*$D168/$B$12*$C$7)</x:f>
        <x:v>0</x:v>
      </x:c>
      <x:c r="BL168" s="34" t="n">
        <x:f>$B$11*(($A$1064)*$C168/$B$12*$B$7+(1-$A$1064)*$D168/$B$12*$C$7)</x:f>
        <x:v>0</x:v>
      </x:c>
      <x:c r="BM168" s="34" t="n">
        <x:f>$B$11*(($A$1065)*$C168/$B$12*$B$7+(1-$A$1065)*$D168/$B$12*$C$7)</x:f>
        <x:v>0</x:v>
      </x:c>
      <x:c r="BN168" s="34" t="n">
        <x:f>$B$11*(($A$1066)*$C168/$B$12*$B$7+(1-$A$1066)*$D168/$B$12*$C$7)</x:f>
        <x:v>0</x:v>
      </x:c>
      <x:c r="BO168" s="34" t="n">
        <x:f>$B$11*(($A$1067)*$C168/$B$12*$B$7+(1-$A$1067)*$D168/$B$12*$C$7)</x:f>
        <x:v>0</x:v>
      </x:c>
      <x:c r="BP168" s="34" t="n">
        <x:f>$B$11*(($A$1068)*$C168/$B$12*$B$7+(1-$A$1068)*$D168/$B$12*$C$7)</x:f>
        <x:v>0</x:v>
      </x:c>
      <x:c r="BQ168" s="34" t="n">
        <x:f>$B$11*(($A$1069)*$C168/$B$12*$B$7+(1-$A$1069)*$D168/$B$12*$C$7)</x:f>
        <x:v>0</x:v>
      </x:c>
      <x:c r="BR168" s="34" t="n">
        <x:f>$B$11*(($A$1070)*$C168/$B$12*$B$7+(1-$A$1070)*$D168/$B$12*$C$7)</x:f>
        <x:v>0</x:v>
      </x:c>
      <x:c r="BS168" s="34" t="n">
        <x:f>$B$11*(($A$1071)*$C168/$B$12*$B$7+(1-$A$1071)*$D168/$B$12*$C$7)</x:f>
        <x:v>0</x:v>
      </x:c>
      <x:c r="BT168" s="34" t="n">
        <x:f>$B$11*(($A$1072)*$C168/$B$12*$B$7+(1-$A$1072)*$D168/$B$12*$C$7)</x:f>
        <x:v>0</x:v>
      </x:c>
      <x:c r="BU168" s="34" t="n">
        <x:f>$B$11*(($A$1073)*$C168/$B$12*$B$7+(1-$A$1073)*$D168/$B$12*$C$7)</x:f>
        <x:v>0</x:v>
      </x:c>
      <x:c r="BV168" s="34" t="n">
        <x:f>$B$11*(($A$1074)*$C168/$B$12*$B$7+(1-$A$1074)*$D168/$B$12*$C$7)</x:f>
        <x:v>0</x:v>
      </x:c>
      <x:c r="BW168" s="34" t="n">
        <x:f>$B$11*(($A$1075)*$C168/$B$12*$B$7+(1-$A$1075)*$D168/$B$12*$C$7)</x:f>
        <x:v>0</x:v>
      </x:c>
      <x:c r="BX168" s="34" t="n">
        <x:f>$B$11*(($A$1076)*$C168/$B$12*$B$7+(1-$A$1076)*$D168/$B$12*$C$7)</x:f>
        <x:v>0</x:v>
      </x:c>
      <x:c r="BY168" s="34" t="n">
        <x:f>$B$11*(($A$1077)*$C168/$B$12*$B$7+(1-$A$1077)*$D168/$B$12*$C$7)</x:f>
        <x:v>0</x:v>
      </x:c>
      <x:c r="BZ168" s="34" t="n">
        <x:f>$B$11*(($A$1078)*$C168/$B$12*$B$7+(1-$A$1078)*$D168/$B$12*$C$7)</x:f>
        <x:v>0</x:v>
      </x:c>
      <x:c r="CA168" s="34" t="n">
        <x:f>$B$11*(($A$1079)*$C168/$B$12*$B$7+(1-$A$1079)*$D168/$B$12*$C$7)</x:f>
        <x:v>0</x:v>
      </x:c>
      <x:c r="CB168" s="34" t="n">
        <x:f>$B$11*(($A$1080)*$C168/$B$12*$B$7+(1-$A$1080)*$D168/$B$12*$C$7)</x:f>
        <x:v>0</x:v>
      </x:c>
      <x:c r="CC168" s="34" t="n">
        <x:f>$B$11*(($A$1081)*$C168/$B$12*$B$7+(1-$A$1081)*$D168/$B$12*$C$7)</x:f>
        <x:v>0</x:v>
      </x:c>
    </x:row>
    <x:row r="169">
      <x:c r="A169" s="34" t="n">
        <x:v>145</x:v>
      </x:c>
      <x:c r="B169" s="39" t="n">
        <x:v>1.5789951178479484</x:v>
      </x:c>
      <x:c r="C169" s="1" t="n">
        <x:f>SUM(AM169:AV169)</x:f>
        <x:v>0</x:v>
      </x:c>
      <x:c r="D169" s="1" t="n">
        <x:f>SUM(AW169:BF169)</x:f>
        <x:v>0</x:v>
      </x:c>
      <x:c r="E169" s="17" t="n">
        <x:f>(1-C169/$B$12)*$B$8-C169/$B$12*$B$7</x:f>
        <x:v>0.05</x:v>
      </x:c>
      <x:c r="F169" s="17" t="n">
        <x:f>(1-D169/$B$12)*$C$8-D169/$B$12*$C$7</x:f>
        <x:v>0.09</x:v>
      </x:c>
      <x:c r="G169" s="32" t="n">
        <x:f>$B$11*($B$10*C169/$B$12*$B$7+(1-$B$10)*D169/$B$12*$C$7)</x:f>
        <x:v>0</x:v>
      </x:c>
      <x:c r="H169" s="17" t="n">
        <x:f>$B$10*E169+(1-$B$10)*F169</x:f>
        <x:v>0.07</x:v>
      </x:c>
      <x:c r="I169" s="34"/>
      <x:c r="J169" s="34"/>
      <x:c r="K169" s="34"/>
      <x:c r="L169" s="34"/>
      <x:c r="M169" s="34"/>
      <x:c r="N169" s="34"/>
      <x:c r="O169" s="34"/>
      <x:c r="P169" s="34"/>
      <x:c r="Q169" s="34"/>
      <x:c r="R169" s="39" t="n">
        <x:v>0.7185382853373922</x:v>
      </x:c>
      <x:c r="S169" s="39" t="n">
        <x:v>0.7703105478812599</x:v>
      </x:c>
      <x:c r="T169" s="39" t="n">
        <x:v>-0.8841494589345478</x:v>
      </x:c>
      <x:c r="U169" s="39" t="n">
        <x:v>-0.954849592796685</x:v>
      </x:c>
      <x:c r="V169" s="39" t="n">
        <x:v>0.3077577703023328</x:v>
      </x:c>
      <x:c r="W169" s="39" t="n">
        <x:v>-0.7248709662712535</x:v>
      </x:c>
      <x:c r="X169" s="39" t="n">
        <x:v>1.0938167124284937</x:v>
      </x:c>
      <x:c r="Y169" s="39" t="n">
        <x:v>-0.1350221820434097</x:v>
      </x:c>
      <x:c r="Z169" s="39" t="n">
        <x:v>1.9549131898958578</x:v>
      </x:c>
      <x:c r="AA169" s="39" t="n">
        <x:v>0.27547813063927024</x:v>
      </x:c>
      <x:c r="AB169" s="39" t="n">
        <x:v>-0.8790822698803372</x:v>
      </x:c>
      <x:c r="AC169" s="39" t="n">
        <x:v>1.3141954337701256</x:v>
      </x:c>
      <x:c r="AD169" s="39" t="n">
        <x:v>-0.3228683755643086</x:v>
      </x:c>
      <x:c r="AE169" s="39" t="n">
        <x:v>1.0701373329945223</x:v>
      </x:c>
      <x:c r="AF169" s="39" t="n">
        <x:v>-1.153965920681399</x:v>
      </x:c>
      <x:c r="AG169" s="39" t="n">
        <x:v>-0.4216150342508627</x:v>
      </x:c>
      <x:c r="AH169" s="39" t="n">
        <x:v>0.09083888207153791</x:v>
      </x:c>
      <x:c r="AI169" s="39" t="n">
        <x:v>-0.24351006697108585</x:v>
      </x:c>
      <x:c r="AJ169" s="39" t="n">
        <x:v>0.7470292531349066</x:v>
      </x:c>
      <x:c r="AK169" s="39" t="n">
        <x:v>-0.05452560141887528</x:v>
      </x:c>
      <x:c r="AL169" s="34"/>
      <x:c r="AM169" s="34" t="n">
        <x:f>IF(SQRT($B$9)*$B169+SQRT(1-$B$9)*R169&lt;_xlfn.NORM.S.INV($B$6),1,0)</x:f>
        <x:v>0</x:v>
      </x:c>
      <x:c r="AN169" s="34" t="n">
        <x:f>IF(SQRT($B$9)*$B169+SQRT(1-$B$9)*S169&lt;_xlfn.NORM.S.INV($B$6),1,0)</x:f>
        <x:v>0</x:v>
      </x:c>
      <x:c r="AO169" s="34" t="n">
        <x:f>IF(SQRT($B$9)*$B169+SQRT(1-$B$9)*T169&lt;_xlfn.NORM.S.INV($B$6),1,0)</x:f>
        <x:v>0</x:v>
      </x:c>
      <x:c r="AP169" s="34" t="n">
        <x:f>IF(SQRT($B$9)*$B169+SQRT(1-$B$9)*U169&lt;_xlfn.NORM.S.INV($B$6),1,0)</x:f>
        <x:v>0</x:v>
      </x:c>
      <x:c r="AQ169" s="34" t="n">
        <x:f>IF(SQRT($B$9)*$B169+SQRT(1-$B$9)*V169&lt;_xlfn.NORM.S.INV($B$6),1,0)</x:f>
        <x:v>0</x:v>
      </x:c>
      <x:c r="AR169" s="34" t="n">
        <x:f>IF(SQRT($B$9)*$B169+SQRT(1-$B$9)*W169&lt;_xlfn.NORM.S.INV($B$6),1,0)</x:f>
        <x:v>0</x:v>
      </x:c>
      <x:c r="AS169" s="34" t="n">
        <x:f>IF(SQRT($B$9)*$B169+SQRT(1-$B$9)*X169&lt;_xlfn.NORM.S.INV($B$6),1,0)</x:f>
        <x:v>0</x:v>
      </x:c>
      <x:c r="AT169" s="34" t="n">
        <x:f>IF(SQRT($B$9)*$B169+SQRT(1-$B$9)*Y169&lt;_xlfn.NORM.S.INV($B$6),1,0)</x:f>
        <x:v>0</x:v>
      </x:c>
      <x:c r="AU169" s="34" t="n">
        <x:f>IF(SQRT($B$9)*$B169+SQRT(1-$B$9)*Z169&lt;_xlfn.NORM.S.INV($B$6),1,0)</x:f>
        <x:v>0</x:v>
      </x:c>
      <x:c r="AV169" s="34" t="n">
        <x:f>IF(SQRT($B$9)*$B169+SQRT(1-$B$9)*AA169&lt;_xlfn.NORM.S.INV($B$6),1,0)</x:f>
        <x:v>0</x:v>
      </x:c>
      <x:c r="AW169" s="34" t="n">
        <x:f>IF(SQRT($C$9)*$B169+SQRT(1-$C$9)*AB169&lt;_xlfn.NORM.S.INV($C$6),1,0)</x:f>
        <x:v>0</x:v>
      </x:c>
      <x:c r="AX169" s="34" t="n">
        <x:f>IF(SQRT($C$9)*$B169+SQRT(1-$C$9)*AC169&lt;_xlfn.NORM.S.INV($C$6),1,0)</x:f>
        <x:v>0</x:v>
      </x:c>
      <x:c r="AY169" s="34" t="n">
        <x:f>IF(SQRT($C$9)*$B169+SQRT(1-$C$9)*AD169&lt;_xlfn.NORM.S.INV($C$6),1,0)</x:f>
        <x:v>0</x:v>
      </x:c>
      <x:c r="AZ169" s="34" t="n">
        <x:f>IF(SQRT($C$9)*$B169+SQRT(1-$C$9)*AE169&lt;_xlfn.NORM.S.INV($C$6),1,0)</x:f>
        <x:v>0</x:v>
      </x:c>
      <x:c r="BA169" s="34" t="n">
        <x:f>IF(SQRT($C$9)*$B169+SQRT(1-$C$9)*AF169&lt;_xlfn.NORM.S.INV($C$6),1,0)</x:f>
        <x:v>0</x:v>
      </x:c>
      <x:c r="BB169" s="34" t="n">
        <x:f>IF(SQRT($C$9)*$B169+SQRT(1-$C$9)*AG169&lt;_xlfn.NORM.S.INV($C$6),1,0)</x:f>
        <x:v>0</x:v>
      </x:c>
      <x:c r="BC169" s="34" t="n">
        <x:f>IF(SQRT($C$9)*$B169+SQRT(1-$C$9)*AH169&lt;_xlfn.NORM.S.INV($C$6),1,0)</x:f>
        <x:v>0</x:v>
      </x:c>
      <x:c r="BD169" s="34" t="n">
        <x:f>IF(SQRT($C$9)*$B169+SQRT(1-$C$9)*AI169&lt;_xlfn.NORM.S.INV($C$6),1,0)</x:f>
        <x:v>0</x:v>
      </x:c>
      <x:c r="BE169" s="34" t="n">
        <x:f>IF(SQRT($C$9)*$B169+SQRT(1-$C$9)*AJ169&lt;_xlfn.NORM.S.INV($C$6),1,0)</x:f>
        <x:v>0</x:v>
      </x:c>
      <x:c r="BF169" s="34" t="n">
        <x:f>IF(SQRT($C$9)*$B169+SQRT(1-$C$9)*AK169&lt;_xlfn.NORM.S.INV($C$6),1,0)</x:f>
        <x:v>0</x:v>
      </x:c>
      <x:c r="BG169" s="34"/>
      <x:c r="BH169" s="34"/>
      <x:c r="BI169" s="34" t="n">
        <x:f>$B$11*(($A$1061)*$C169/$B$12*$B$7+(1-$A$1061)*$D169/$B$12*$C$7)</x:f>
        <x:v>0</x:v>
      </x:c>
      <x:c r="BJ169" s="34" t="n">
        <x:f>$B$11*(($A$1062)*$C169/$B$12*$B$7+(1-$A$1062)*$D169/$B$12*$C$7)</x:f>
        <x:v>0</x:v>
      </x:c>
      <x:c r="BK169" s="34" t="n">
        <x:f>$B$11*(($A$1063)*$C169/$B$12*$B$7+(1-$A$1063)*$D169/$B$12*$C$7)</x:f>
        <x:v>0</x:v>
      </x:c>
      <x:c r="BL169" s="34" t="n">
        <x:f>$B$11*(($A$1064)*$C169/$B$12*$B$7+(1-$A$1064)*$D169/$B$12*$C$7)</x:f>
        <x:v>0</x:v>
      </x:c>
      <x:c r="BM169" s="34" t="n">
        <x:f>$B$11*(($A$1065)*$C169/$B$12*$B$7+(1-$A$1065)*$D169/$B$12*$C$7)</x:f>
        <x:v>0</x:v>
      </x:c>
      <x:c r="BN169" s="34" t="n">
        <x:f>$B$11*(($A$1066)*$C169/$B$12*$B$7+(1-$A$1066)*$D169/$B$12*$C$7)</x:f>
        <x:v>0</x:v>
      </x:c>
      <x:c r="BO169" s="34" t="n">
        <x:f>$B$11*(($A$1067)*$C169/$B$12*$B$7+(1-$A$1067)*$D169/$B$12*$C$7)</x:f>
        <x:v>0</x:v>
      </x:c>
      <x:c r="BP169" s="34" t="n">
        <x:f>$B$11*(($A$1068)*$C169/$B$12*$B$7+(1-$A$1068)*$D169/$B$12*$C$7)</x:f>
        <x:v>0</x:v>
      </x:c>
      <x:c r="BQ169" s="34" t="n">
        <x:f>$B$11*(($A$1069)*$C169/$B$12*$B$7+(1-$A$1069)*$D169/$B$12*$C$7)</x:f>
        <x:v>0</x:v>
      </x:c>
      <x:c r="BR169" s="34" t="n">
        <x:f>$B$11*(($A$1070)*$C169/$B$12*$B$7+(1-$A$1070)*$D169/$B$12*$C$7)</x:f>
        <x:v>0</x:v>
      </x:c>
      <x:c r="BS169" s="34" t="n">
        <x:f>$B$11*(($A$1071)*$C169/$B$12*$B$7+(1-$A$1071)*$D169/$B$12*$C$7)</x:f>
        <x:v>0</x:v>
      </x:c>
      <x:c r="BT169" s="34" t="n">
        <x:f>$B$11*(($A$1072)*$C169/$B$12*$B$7+(1-$A$1072)*$D169/$B$12*$C$7)</x:f>
        <x:v>0</x:v>
      </x:c>
      <x:c r="BU169" s="34" t="n">
        <x:f>$B$11*(($A$1073)*$C169/$B$12*$B$7+(1-$A$1073)*$D169/$B$12*$C$7)</x:f>
        <x:v>0</x:v>
      </x:c>
      <x:c r="BV169" s="34" t="n">
        <x:f>$B$11*(($A$1074)*$C169/$B$12*$B$7+(1-$A$1074)*$D169/$B$12*$C$7)</x:f>
        <x:v>0</x:v>
      </x:c>
      <x:c r="BW169" s="34" t="n">
        <x:f>$B$11*(($A$1075)*$C169/$B$12*$B$7+(1-$A$1075)*$D169/$B$12*$C$7)</x:f>
        <x:v>0</x:v>
      </x:c>
      <x:c r="BX169" s="34" t="n">
        <x:f>$B$11*(($A$1076)*$C169/$B$12*$B$7+(1-$A$1076)*$D169/$B$12*$C$7)</x:f>
        <x:v>0</x:v>
      </x:c>
      <x:c r="BY169" s="34" t="n">
        <x:f>$B$11*(($A$1077)*$C169/$B$12*$B$7+(1-$A$1077)*$D169/$B$12*$C$7)</x:f>
        <x:v>0</x:v>
      </x:c>
      <x:c r="BZ169" s="34" t="n">
        <x:f>$B$11*(($A$1078)*$C169/$B$12*$B$7+(1-$A$1078)*$D169/$B$12*$C$7)</x:f>
        <x:v>0</x:v>
      </x:c>
      <x:c r="CA169" s="34" t="n">
        <x:f>$B$11*(($A$1079)*$C169/$B$12*$B$7+(1-$A$1079)*$D169/$B$12*$C$7)</x:f>
        <x:v>0</x:v>
      </x:c>
      <x:c r="CB169" s="34" t="n">
        <x:f>$B$11*(($A$1080)*$C169/$B$12*$B$7+(1-$A$1080)*$D169/$B$12*$C$7)</x:f>
        <x:v>0</x:v>
      </x:c>
      <x:c r="CC169" s="34" t="n">
        <x:f>$B$11*(($A$1081)*$C169/$B$12*$B$7+(1-$A$1081)*$D169/$B$12*$C$7)</x:f>
        <x:v>0</x:v>
      </x:c>
    </x:row>
    <x:row r="170">
      <x:c r="A170" s="34" t="n">
        <x:v>146</x:v>
      </x:c>
      <x:c r="B170" s="39" t="n">
        <x:v>0.7687506100100892</x:v>
      </x:c>
      <x:c r="C170" s="1" t="n">
        <x:f>SUM(AM170:AV170)</x:f>
        <x:v>0</x:v>
      </x:c>
      <x:c r="D170" s="1" t="n">
        <x:f>SUM(AW170:BF170)</x:f>
        <x:v>0</x:v>
      </x:c>
      <x:c r="E170" s="17" t="n">
        <x:f>(1-C170/$B$12)*$B$8-C170/$B$12*$B$7</x:f>
        <x:v>0.05</x:v>
      </x:c>
      <x:c r="F170" s="17" t="n">
        <x:f>(1-D170/$B$12)*$C$8-D170/$B$12*$C$7</x:f>
        <x:v>0.09</x:v>
      </x:c>
      <x:c r="G170" s="32" t="n">
        <x:f>$B$11*($B$10*C170/$B$12*$B$7+(1-$B$10)*D170/$B$12*$C$7)</x:f>
        <x:v>0</x:v>
      </x:c>
      <x:c r="H170" s="17" t="n">
        <x:f>$B$10*E170+(1-$B$10)*F170</x:f>
        <x:v>0.07</x:v>
      </x:c>
      <x:c r="I170" s="34"/>
      <x:c r="J170" s="34"/>
      <x:c r="K170" s="34"/>
      <x:c r="L170" s="34"/>
      <x:c r="M170" s="34"/>
      <x:c r="N170" s="34"/>
      <x:c r="O170" s="34"/>
      <x:c r="P170" s="34"/>
      <x:c r="Q170" s="34"/>
      <x:c r="R170" s="39" t="n">
        <x:v>0.877519582613394</x:v>
      </x:c>
      <x:c r="S170" s="39" t="n">
        <x:v>1.3903579385751128</x:v>
      </x:c>
      <x:c r="T170" s="39" t="n">
        <x:v>-0.634429859506355</x:v>
      </x:c>
      <x:c r="U170" s="39" t="n">
        <x:v>-0.6388926202640468</x:v>
      </x:c>
      <x:c r="V170" s="39" t="n">
        <x:v>-0.9890472532515109</x:v>
      </x:c>
      <x:c r="W170" s="39" t="n">
        <x:v>0.3523259471071348</x:v>
      </x:c>
      <x:c r="X170" s="39" t="n">
        <x:v>0.47775703023899146</x:v>
      </x:c>
      <x:c r="Y170" s="39" t="n">
        <x:v>0.962838959318754</x:v>
      </x:c>
      <x:c r="Z170" s="39" t="n">
        <x:v>0.5992677585818081</x:v>
      </x:c>
      <x:c r="AA170" s="39" t="n">
        <x:v>-1.325085847000892</x:v>
      </x:c>
      <x:c r="AB170" s="39" t="n">
        <x:v>0.19516478963680484</x:v>
      </x:c>
      <x:c r="AC170" s="39" t="n">
        <x:v>-0.4614253190099311</x:v>
      </x:c>
      <x:c r="AD170" s="39" t="n">
        <x:v>-1.6107643241005236</x:v>
      </x:c>
      <x:c r="AE170" s="39" t="n">
        <x:v>1.2745358335086607</x:v>
      </x:c>
      <x:c r="AF170" s="39" t="n">
        <x:v>0.7770712541332326</x:v>
      </x:c>
      <x:c r="AG170" s="39" t="n">
        <x:v>-0.15488098411267584</x:v>
      </x:c>
      <x:c r="AH170" s="39" t="n">
        <x:v>-1.1777904905097305</x:v>
      </x:c>
      <x:c r="AI170" s="39" t="n">
        <x:v>0.13530540108010178</x:v>
      </x:c>
      <x:c r="AJ170" s="39" t="n">
        <x:v>0.587363586880216</x:v>
      </x:c>
      <x:c r="AK170" s="39" t="n">
        <x:v>1.6439818638543686</x:v>
      </x:c>
      <x:c r="AL170" s="34"/>
      <x:c r="AM170" s="34" t="n">
        <x:f>IF(SQRT($B$9)*$B170+SQRT(1-$B$9)*R170&lt;_xlfn.NORM.S.INV($B$6),1,0)</x:f>
        <x:v>0</x:v>
      </x:c>
      <x:c r="AN170" s="34" t="n">
        <x:f>IF(SQRT($B$9)*$B170+SQRT(1-$B$9)*S170&lt;_xlfn.NORM.S.INV($B$6),1,0)</x:f>
        <x:v>0</x:v>
      </x:c>
      <x:c r="AO170" s="34" t="n">
        <x:f>IF(SQRT($B$9)*$B170+SQRT(1-$B$9)*T170&lt;_xlfn.NORM.S.INV($B$6),1,0)</x:f>
        <x:v>0</x:v>
      </x:c>
      <x:c r="AP170" s="34" t="n">
        <x:f>IF(SQRT($B$9)*$B170+SQRT(1-$B$9)*U170&lt;_xlfn.NORM.S.INV($B$6),1,0)</x:f>
        <x:v>0</x:v>
      </x:c>
      <x:c r="AQ170" s="34" t="n">
        <x:f>IF(SQRT($B$9)*$B170+SQRT(1-$B$9)*V170&lt;_xlfn.NORM.S.INV($B$6),1,0)</x:f>
        <x:v>0</x:v>
      </x:c>
      <x:c r="AR170" s="34" t="n">
        <x:f>IF(SQRT($B$9)*$B170+SQRT(1-$B$9)*W170&lt;_xlfn.NORM.S.INV($B$6),1,0)</x:f>
        <x:v>0</x:v>
      </x:c>
      <x:c r="AS170" s="34" t="n">
        <x:f>IF(SQRT($B$9)*$B170+SQRT(1-$B$9)*X170&lt;_xlfn.NORM.S.INV($B$6),1,0)</x:f>
        <x:v>0</x:v>
      </x:c>
      <x:c r="AT170" s="34" t="n">
        <x:f>IF(SQRT($B$9)*$B170+SQRT(1-$B$9)*Y170&lt;_xlfn.NORM.S.INV($B$6),1,0)</x:f>
        <x:v>0</x:v>
      </x:c>
      <x:c r="AU170" s="34" t="n">
        <x:f>IF(SQRT($B$9)*$B170+SQRT(1-$B$9)*Z170&lt;_xlfn.NORM.S.INV($B$6),1,0)</x:f>
        <x:v>0</x:v>
      </x:c>
      <x:c r="AV170" s="34" t="n">
        <x:f>IF(SQRT($B$9)*$B170+SQRT(1-$B$9)*AA170&lt;_xlfn.NORM.S.INV($B$6),1,0)</x:f>
        <x:v>0</x:v>
      </x:c>
      <x:c r="AW170" s="34" t="n">
        <x:f>IF(SQRT($C$9)*$B170+SQRT(1-$C$9)*AB170&lt;_xlfn.NORM.S.INV($C$6),1,0)</x:f>
        <x:v>0</x:v>
      </x:c>
      <x:c r="AX170" s="34" t="n">
        <x:f>IF(SQRT($C$9)*$B170+SQRT(1-$C$9)*AC170&lt;_xlfn.NORM.S.INV($C$6),1,0)</x:f>
        <x:v>0</x:v>
      </x:c>
      <x:c r="AY170" s="34" t="n">
        <x:f>IF(SQRT($C$9)*$B170+SQRT(1-$C$9)*AD170&lt;_xlfn.NORM.S.INV($C$6),1,0)</x:f>
        <x:v>0</x:v>
      </x:c>
      <x:c r="AZ170" s="34" t="n">
        <x:f>IF(SQRT($C$9)*$B170+SQRT(1-$C$9)*AE170&lt;_xlfn.NORM.S.INV($C$6),1,0)</x:f>
        <x:v>0</x:v>
      </x:c>
      <x:c r="BA170" s="34" t="n">
        <x:f>IF(SQRT($C$9)*$B170+SQRT(1-$C$9)*AF170&lt;_xlfn.NORM.S.INV($C$6),1,0)</x:f>
        <x:v>0</x:v>
      </x:c>
      <x:c r="BB170" s="34" t="n">
        <x:f>IF(SQRT($C$9)*$B170+SQRT(1-$C$9)*AG170&lt;_xlfn.NORM.S.INV($C$6),1,0)</x:f>
        <x:v>0</x:v>
      </x:c>
      <x:c r="BC170" s="34" t="n">
        <x:f>IF(SQRT($C$9)*$B170+SQRT(1-$C$9)*AH170&lt;_xlfn.NORM.S.INV($C$6),1,0)</x:f>
        <x:v>0</x:v>
      </x:c>
      <x:c r="BD170" s="34" t="n">
        <x:f>IF(SQRT($C$9)*$B170+SQRT(1-$C$9)*AI170&lt;_xlfn.NORM.S.INV($C$6),1,0)</x:f>
        <x:v>0</x:v>
      </x:c>
      <x:c r="BE170" s="34" t="n">
        <x:f>IF(SQRT($C$9)*$B170+SQRT(1-$C$9)*AJ170&lt;_xlfn.NORM.S.INV($C$6),1,0)</x:f>
        <x:v>0</x:v>
      </x:c>
      <x:c r="BF170" s="34" t="n">
        <x:f>IF(SQRT($C$9)*$B170+SQRT(1-$C$9)*AK170&lt;_xlfn.NORM.S.INV($C$6),1,0)</x:f>
        <x:v>0</x:v>
      </x:c>
      <x:c r="BG170" s="34"/>
      <x:c r="BH170" s="34"/>
      <x:c r="BI170" s="34" t="n">
        <x:f>$B$11*(($A$1061)*$C170/$B$12*$B$7+(1-$A$1061)*$D170/$B$12*$C$7)</x:f>
        <x:v>0</x:v>
      </x:c>
      <x:c r="BJ170" s="34" t="n">
        <x:f>$B$11*(($A$1062)*$C170/$B$12*$B$7+(1-$A$1062)*$D170/$B$12*$C$7)</x:f>
        <x:v>0</x:v>
      </x:c>
      <x:c r="BK170" s="34" t="n">
        <x:f>$B$11*(($A$1063)*$C170/$B$12*$B$7+(1-$A$1063)*$D170/$B$12*$C$7)</x:f>
        <x:v>0</x:v>
      </x:c>
      <x:c r="BL170" s="34" t="n">
        <x:f>$B$11*(($A$1064)*$C170/$B$12*$B$7+(1-$A$1064)*$D170/$B$12*$C$7)</x:f>
        <x:v>0</x:v>
      </x:c>
      <x:c r="BM170" s="34" t="n">
        <x:f>$B$11*(($A$1065)*$C170/$B$12*$B$7+(1-$A$1065)*$D170/$B$12*$C$7)</x:f>
        <x:v>0</x:v>
      </x:c>
      <x:c r="BN170" s="34" t="n">
        <x:f>$B$11*(($A$1066)*$C170/$B$12*$B$7+(1-$A$1066)*$D170/$B$12*$C$7)</x:f>
        <x:v>0</x:v>
      </x:c>
      <x:c r="BO170" s="34" t="n">
        <x:f>$B$11*(($A$1067)*$C170/$B$12*$B$7+(1-$A$1067)*$D170/$B$12*$C$7)</x:f>
        <x:v>0</x:v>
      </x:c>
      <x:c r="BP170" s="34" t="n">
        <x:f>$B$11*(($A$1068)*$C170/$B$12*$B$7+(1-$A$1068)*$D170/$B$12*$C$7)</x:f>
        <x:v>0</x:v>
      </x:c>
      <x:c r="BQ170" s="34" t="n">
        <x:f>$B$11*(($A$1069)*$C170/$B$12*$B$7+(1-$A$1069)*$D170/$B$12*$C$7)</x:f>
        <x:v>0</x:v>
      </x:c>
      <x:c r="BR170" s="34" t="n">
        <x:f>$B$11*(($A$1070)*$C170/$B$12*$B$7+(1-$A$1070)*$D170/$B$12*$C$7)</x:f>
        <x:v>0</x:v>
      </x:c>
      <x:c r="BS170" s="34" t="n">
        <x:f>$B$11*(($A$1071)*$C170/$B$12*$B$7+(1-$A$1071)*$D170/$B$12*$C$7)</x:f>
        <x:v>0</x:v>
      </x:c>
      <x:c r="BT170" s="34" t="n">
        <x:f>$B$11*(($A$1072)*$C170/$B$12*$B$7+(1-$A$1072)*$D170/$B$12*$C$7)</x:f>
        <x:v>0</x:v>
      </x:c>
      <x:c r="BU170" s="34" t="n">
        <x:f>$B$11*(($A$1073)*$C170/$B$12*$B$7+(1-$A$1073)*$D170/$B$12*$C$7)</x:f>
        <x:v>0</x:v>
      </x:c>
      <x:c r="BV170" s="34" t="n">
        <x:f>$B$11*(($A$1074)*$C170/$B$12*$B$7+(1-$A$1074)*$D170/$B$12*$C$7)</x:f>
        <x:v>0</x:v>
      </x:c>
      <x:c r="BW170" s="34" t="n">
        <x:f>$B$11*(($A$1075)*$C170/$B$12*$B$7+(1-$A$1075)*$D170/$B$12*$C$7)</x:f>
        <x:v>0</x:v>
      </x:c>
      <x:c r="BX170" s="34" t="n">
        <x:f>$B$11*(($A$1076)*$C170/$B$12*$B$7+(1-$A$1076)*$D170/$B$12*$C$7)</x:f>
        <x:v>0</x:v>
      </x:c>
      <x:c r="BY170" s="34" t="n">
        <x:f>$B$11*(($A$1077)*$C170/$B$12*$B$7+(1-$A$1077)*$D170/$B$12*$C$7)</x:f>
        <x:v>0</x:v>
      </x:c>
      <x:c r="BZ170" s="34" t="n">
        <x:f>$B$11*(($A$1078)*$C170/$B$12*$B$7+(1-$A$1078)*$D170/$B$12*$C$7)</x:f>
        <x:v>0</x:v>
      </x:c>
      <x:c r="CA170" s="34" t="n">
        <x:f>$B$11*(($A$1079)*$C170/$B$12*$B$7+(1-$A$1079)*$D170/$B$12*$C$7)</x:f>
        <x:v>0</x:v>
      </x:c>
      <x:c r="CB170" s="34" t="n">
        <x:f>$B$11*(($A$1080)*$C170/$B$12*$B$7+(1-$A$1080)*$D170/$B$12*$C$7)</x:f>
        <x:v>0</x:v>
      </x:c>
      <x:c r="CC170" s="34" t="n">
        <x:f>$B$11*(($A$1081)*$C170/$B$12*$B$7+(1-$A$1081)*$D170/$B$12*$C$7)</x:f>
        <x:v>0</x:v>
      </x:c>
    </x:row>
    <x:row r="171">
      <x:c r="A171" s="34" t="n">
        <x:v>147</x:v>
      </x:c>
      <x:c r="B171" s="39" t="n">
        <x:v>-0.022014355431249424</x:v>
      </x:c>
      <x:c r="C171" s="1" t="n">
        <x:f>SUM(AM171:AV171)</x:f>
        <x:v>0</x:v>
      </x:c>
      <x:c r="D171" s="1" t="n">
        <x:f>SUM(AW171:BF171)</x:f>
        <x:v>0</x:v>
      </x:c>
      <x:c r="E171" s="17" t="n">
        <x:f>(1-C171/$B$12)*$B$8-C171/$B$12*$B$7</x:f>
        <x:v>0.05</x:v>
      </x:c>
      <x:c r="F171" s="17" t="n">
        <x:f>(1-D171/$B$12)*$C$8-D171/$B$12*$C$7</x:f>
        <x:v>0.09</x:v>
      </x:c>
      <x:c r="G171" s="32" t="n">
        <x:f>$B$11*($B$10*C171/$B$12*$B$7+(1-$B$10)*D171/$B$12*$C$7)</x:f>
        <x:v>0</x:v>
      </x:c>
      <x:c r="H171" s="17" t="n">
        <x:f>$B$10*E171+(1-$B$10)*F171</x:f>
        <x:v>0.07</x:v>
      </x:c>
      <x:c r="I171" s="34"/>
      <x:c r="J171" s="34"/>
      <x:c r="K171" s="34"/>
      <x:c r="L171" s="34"/>
      <x:c r="M171" s="34"/>
      <x:c r="N171" s="34"/>
      <x:c r="O171" s="34"/>
      <x:c r="P171" s="34"/>
      <x:c r="Q171" s="34"/>
      <x:c r="R171" s="39" t="n">
        <x:v>1.2238823093781925</x:v>
      </x:c>
      <x:c r="S171" s="39" t="n">
        <x:v>0.7932315159952481</x:v>
      </x:c>
      <x:c r="T171" s="39" t="n">
        <x:v>-2.5674819779173377</x:v>
      </x:c>
      <x:c r="U171" s="39" t="n">
        <x:v>1.3241023577600555</x:v>
      </x:c>
      <x:c r="V171" s="39" t="n">
        <x:v>0.590654120944403</x:v>
      </x:c>
      <x:c r="W171" s="39" t="n">
        <x:v>0.8859321351301843</x:v>
      </x:c>
      <x:c r="X171" s="39" t="n">
        <x:v>-0.8165339510503543</x:v>
      </x:c>
      <x:c r="Y171" s="39" t="n">
        <x:v>0.24367869049342844</x:v>
      </x:c>
      <x:c r="Z171" s="39" t="n">
        <x:v>-0.2631045109386486</x:v>
      </x:c>
      <x:c r="AA171" s="39" t="n">
        <x:v>0.6140128350539402</x:v>
      </x:c>
      <x:c r="AB171" s="39" t="n">
        <x:v>0.5892541363681606</x:v>
      </x:c>
      <x:c r="AC171" s="39" t="n">
        <x:v>-1.6559862015215838</x:v>
      </x:c>
      <x:c r="AD171" s="39" t="n">
        <x:v>-0.9484076924069025</x:v>
      </x:c>
      <x:c r="AE171" s="39" t="n">
        <x:v>-0.8886710645540572</x:v>
      </x:c>
      <x:c r="AF171" s="39" t="n">
        <x:v>-0.967985848931096</x:v>
      </x:c>
      <x:c r="AG171" s="39" t="n">
        <x:v>0.15239573397598774</x:v>
      </x:c>
      <x:c r="AH171" s="39" t="n">
        <x:v>-0.348928396655724</x:v>
      </x:c>
      <x:c r="AI171" s="39" t="n">
        <x:v>0.2212017431750757</x:v>
      </x:c>
      <x:c r="AJ171" s="39" t="n">
        <x:v>-1.796781358777184</x:v>
      </x:c>
      <x:c r="AK171" s="39" t="n">
        <x:v>0.8958955248692325</x:v>
      </x:c>
      <x:c r="AL171" s="34"/>
      <x:c r="AM171" s="34" t="n">
        <x:f>IF(SQRT($B$9)*$B171+SQRT(1-$B$9)*R171&lt;_xlfn.NORM.S.INV($B$6),1,0)</x:f>
        <x:v>0</x:v>
      </x:c>
      <x:c r="AN171" s="34" t="n">
        <x:f>IF(SQRT($B$9)*$B171+SQRT(1-$B$9)*S171&lt;_xlfn.NORM.S.INV($B$6),1,0)</x:f>
        <x:v>0</x:v>
      </x:c>
      <x:c r="AO171" s="34" t="n">
        <x:f>IF(SQRT($B$9)*$B171+SQRT(1-$B$9)*T171&lt;_xlfn.NORM.S.INV($B$6),1,0)</x:f>
        <x:v>0</x:v>
      </x:c>
      <x:c r="AP171" s="34" t="n">
        <x:f>IF(SQRT($B$9)*$B171+SQRT(1-$B$9)*U171&lt;_xlfn.NORM.S.INV($B$6),1,0)</x:f>
        <x:v>0</x:v>
      </x:c>
      <x:c r="AQ171" s="34" t="n">
        <x:f>IF(SQRT($B$9)*$B171+SQRT(1-$B$9)*V171&lt;_xlfn.NORM.S.INV($B$6),1,0)</x:f>
        <x:v>0</x:v>
      </x:c>
      <x:c r="AR171" s="34" t="n">
        <x:f>IF(SQRT($B$9)*$B171+SQRT(1-$B$9)*W171&lt;_xlfn.NORM.S.INV($B$6),1,0)</x:f>
        <x:v>0</x:v>
      </x:c>
      <x:c r="AS171" s="34" t="n">
        <x:f>IF(SQRT($B$9)*$B171+SQRT(1-$B$9)*X171&lt;_xlfn.NORM.S.INV($B$6),1,0)</x:f>
        <x:v>0</x:v>
      </x:c>
      <x:c r="AT171" s="34" t="n">
        <x:f>IF(SQRT($B$9)*$B171+SQRT(1-$B$9)*Y171&lt;_xlfn.NORM.S.INV($B$6),1,0)</x:f>
        <x:v>0</x:v>
      </x:c>
      <x:c r="AU171" s="34" t="n">
        <x:f>IF(SQRT($B$9)*$B171+SQRT(1-$B$9)*Z171&lt;_xlfn.NORM.S.INV($B$6),1,0)</x:f>
        <x:v>0</x:v>
      </x:c>
      <x:c r="AV171" s="34" t="n">
        <x:f>IF(SQRT($B$9)*$B171+SQRT(1-$B$9)*AA171&lt;_xlfn.NORM.S.INV($B$6),1,0)</x:f>
        <x:v>0</x:v>
      </x:c>
      <x:c r="AW171" s="34" t="n">
        <x:f>IF(SQRT($C$9)*$B171+SQRT(1-$C$9)*AB171&lt;_xlfn.NORM.S.INV($C$6),1,0)</x:f>
        <x:v>0</x:v>
      </x:c>
      <x:c r="AX171" s="34" t="n">
        <x:f>IF(SQRT($C$9)*$B171+SQRT(1-$C$9)*AC171&lt;_xlfn.NORM.S.INV($C$6),1,0)</x:f>
        <x:v>0</x:v>
      </x:c>
      <x:c r="AY171" s="34" t="n">
        <x:f>IF(SQRT($C$9)*$B171+SQRT(1-$C$9)*AD171&lt;_xlfn.NORM.S.INV($C$6),1,0)</x:f>
        <x:v>0</x:v>
      </x:c>
      <x:c r="AZ171" s="34" t="n">
        <x:f>IF(SQRT($C$9)*$B171+SQRT(1-$C$9)*AE171&lt;_xlfn.NORM.S.INV($C$6),1,0)</x:f>
        <x:v>0</x:v>
      </x:c>
      <x:c r="BA171" s="34" t="n">
        <x:f>IF(SQRT($C$9)*$B171+SQRT(1-$C$9)*AF171&lt;_xlfn.NORM.S.INV($C$6),1,0)</x:f>
        <x:v>0</x:v>
      </x:c>
      <x:c r="BB171" s="34" t="n">
        <x:f>IF(SQRT($C$9)*$B171+SQRT(1-$C$9)*AG171&lt;_xlfn.NORM.S.INV($C$6),1,0)</x:f>
        <x:v>0</x:v>
      </x:c>
      <x:c r="BC171" s="34" t="n">
        <x:f>IF(SQRT($C$9)*$B171+SQRT(1-$C$9)*AH171&lt;_xlfn.NORM.S.INV($C$6),1,0)</x:f>
        <x:v>0</x:v>
      </x:c>
      <x:c r="BD171" s="34" t="n">
        <x:f>IF(SQRT($C$9)*$B171+SQRT(1-$C$9)*AI171&lt;_xlfn.NORM.S.INV($C$6),1,0)</x:f>
        <x:v>0</x:v>
      </x:c>
      <x:c r="BE171" s="34" t="n">
        <x:f>IF(SQRT($C$9)*$B171+SQRT(1-$C$9)*AJ171&lt;_xlfn.NORM.S.INV($C$6),1,0)</x:f>
        <x:v>0</x:v>
      </x:c>
      <x:c r="BF171" s="34" t="n">
        <x:f>IF(SQRT($C$9)*$B171+SQRT(1-$C$9)*AK171&lt;_xlfn.NORM.S.INV($C$6),1,0)</x:f>
        <x:v>0</x:v>
      </x:c>
      <x:c r="BG171" s="34"/>
      <x:c r="BH171" s="34"/>
      <x:c r="BI171" s="34" t="n">
        <x:f>$B$11*(($A$1061)*$C171/$B$12*$B$7+(1-$A$1061)*$D171/$B$12*$C$7)</x:f>
        <x:v>0</x:v>
      </x:c>
      <x:c r="BJ171" s="34" t="n">
        <x:f>$B$11*(($A$1062)*$C171/$B$12*$B$7+(1-$A$1062)*$D171/$B$12*$C$7)</x:f>
        <x:v>0</x:v>
      </x:c>
      <x:c r="BK171" s="34" t="n">
        <x:f>$B$11*(($A$1063)*$C171/$B$12*$B$7+(1-$A$1063)*$D171/$B$12*$C$7)</x:f>
        <x:v>0</x:v>
      </x:c>
      <x:c r="BL171" s="34" t="n">
        <x:f>$B$11*(($A$1064)*$C171/$B$12*$B$7+(1-$A$1064)*$D171/$B$12*$C$7)</x:f>
        <x:v>0</x:v>
      </x:c>
      <x:c r="BM171" s="34" t="n">
        <x:f>$B$11*(($A$1065)*$C171/$B$12*$B$7+(1-$A$1065)*$D171/$B$12*$C$7)</x:f>
        <x:v>0</x:v>
      </x:c>
      <x:c r="BN171" s="34" t="n">
        <x:f>$B$11*(($A$1066)*$C171/$B$12*$B$7+(1-$A$1066)*$D171/$B$12*$C$7)</x:f>
        <x:v>0</x:v>
      </x:c>
      <x:c r="BO171" s="34" t="n">
        <x:f>$B$11*(($A$1067)*$C171/$B$12*$B$7+(1-$A$1067)*$D171/$B$12*$C$7)</x:f>
        <x:v>0</x:v>
      </x:c>
      <x:c r="BP171" s="34" t="n">
        <x:f>$B$11*(($A$1068)*$C171/$B$12*$B$7+(1-$A$1068)*$D171/$B$12*$C$7)</x:f>
        <x:v>0</x:v>
      </x:c>
      <x:c r="BQ171" s="34" t="n">
        <x:f>$B$11*(($A$1069)*$C171/$B$12*$B$7+(1-$A$1069)*$D171/$B$12*$C$7)</x:f>
        <x:v>0</x:v>
      </x:c>
      <x:c r="BR171" s="34" t="n">
        <x:f>$B$11*(($A$1070)*$C171/$B$12*$B$7+(1-$A$1070)*$D171/$B$12*$C$7)</x:f>
        <x:v>0</x:v>
      </x:c>
      <x:c r="BS171" s="34" t="n">
        <x:f>$B$11*(($A$1071)*$C171/$B$12*$B$7+(1-$A$1071)*$D171/$B$12*$C$7)</x:f>
        <x:v>0</x:v>
      </x:c>
      <x:c r="BT171" s="34" t="n">
        <x:f>$B$11*(($A$1072)*$C171/$B$12*$B$7+(1-$A$1072)*$D171/$B$12*$C$7)</x:f>
        <x:v>0</x:v>
      </x:c>
      <x:c r="BU171" s="34" t="n">
        <x:f>$B$11*(($A$1073)*$C171/$B$12*$B$7+(1-$A$1073)*$D171/$B$12*$C$7)</x:f>
        <x:v>0</x:v>
      </x:c>
      <x:c r="BV171" s="34" t="n">
        <x:f>$B$11*(($A$1074)*$C171/$B$12*$B$7+(1-$A$1074)*$D171/$B$12*$C$7)</x:f>
        <x:v>0</x:v>
      </x:c>
      <x:c r="BW171" s="34" t="n">
        <x:f>$B$11*(($A$1075)*$C171/$B$12*$B$7+(1-$A$1075)*$D171/$B$12*$C$7)</x:f>
        <x:v>0</x:v>
      </x:c>
      <x:c r="BX171" s="34" t="n">
        <x:f>$B$11*(($A$1076)*$C171/$B$12*$B$7+(1-$A$1076)*$D171/$B$12*$C$7)</x:f>
        <x:v>0</x:v>
      </x:c>
      <x:c r="BY171" s="34" t="n">
        <x:f>$B$11*(($A$1077)*$C171/$B$12*$B$7+(1-$A$1077)*$D171/$B$12*$C$7)</x:f>
        <x:v>0</x:v>
      </x:c>
      <x:c r="BZ171" s="34" t="n">
        <x:f>$B$11*(($A$1078)*$C171/$B$12*$B$7+(1-$A$1078)*$D171/$B$12*$C$7)</x:f>
        <x:v>0</x:v>
      </x:c>
      <x:c r="CA171" s="34" t="n">
        <x:f>$B$11*(($A$1079)*$C171/$B$12*$B$7+(1-$A$1079)*$D171/$B$12*$C$7)</x:f>
        <x:v>0</x:v>
      </x:c>
      <x:c r="CB171" s="34" t="n">
        <x:f>$B$11*(($A$1080)*$C171/$B$12*$B$7+(1-$A$1080)*$D171/$B$12*$C$7)</x:f>
        <x:v>0</x:v>
      </x:c>
      <x:c r="CC171" s="34" t="n">
        <x:f>$B$11*(($A$1081)*$C171/$B$12*$B$7+(1-$A$1081)*$D171/$B$12*$C$7)</x:f>
        <x:v>0</x:v>
      </x:c>
    </x:row>
    <x:row r="172">
      <x:c r="A172" s="34" t="n">
        <x:v>148</x:v>
      </x:c>
      <x:c r="B172" s="39" t="n">
        <x:v>1.4765612824746908</x:v>
      </x:c>
      <x:c r="C172" s="1" t="n">
        <x:f>SUM(AM172:AV172)</x:f>
        <x:v>0</x:v>
      </x:c>
      <x:c r="D172" s="1" t="n">
        <x:f>SUM(AW172:BF172)</x:f>
        <x:v>0</x:v>
      </x:c>
      <x:c r="E172" s="17" t="n">
        <x:f>(1-C172/$B$12)*$B$8-C172/$B$12*$B$7</x:f>
        <x:v>0.05</x:v>
      </x:c>
      <x:c r="F172" s="17" t="n">
        <x:f>(1-D172/$B$12)*$C$8-D172/$B$12*$C$7</x:f>
        <x:v>0.09</x:v>
      </x:c>
      <x:c r="G172" s="32" t="n">
        <x:f>$B$11*($B$10*C172/$B$12*$B$7+(1-$B$10)*D172/$B$12*$C$7)</x:f>
        <x:v>0</x:v>
      </x:c>
      <x:c r="H172" s="17" t="n">
        <x:f>$B$10*E172+(1-$B$10)*F172</x:f>
        <x:v>0.07</x:v>
      </x:c>
      <x:c r="I172" s="34"/>
      <x:c r="J172" s="34"/>
      <x:c r="K172" s="34"/>
      <x:c r="L172" s="34"/>
      <x:c r="M172" s="34"/>
      <x:c r="N172" s="34"/>
      <x:c r="O172" s="34"/>
      <x:c r="P172" s="34"/>
      <x:c r="Q172" s="34"/>
      <x:c r="R172" s="39" t="n">
        <x:v>-1.5221802749321296</x:v>
      </x:c>
      <x:c r="S172" s="39" t="n">
        <x:v>0.39888925872113334</x:v>
      </x:c>
      <x:c r="T172" s="39" t="n">
        <x:v>0.25046011305547794</x:v>
      </x:c>
      <x:c r="U172" s="39" t="n">
        <x:v>-1.0863604292201179</x:v>
      </x:c>
      <x:c r="V172" s="39" t="n">
        <x:v>0.01141834904050697</x:v>
      </x:c>
      <x:c r="W172" s="39" t="n">
        <x:v>0.3432706353240642</x:v>
      </x:c>
      <x:c r="X172" s="39" t="n">
        <x:v>0.8012630270890163</x:v>
      </x:c>
      <x:c r="Y172" s="39" t="n">
        <x:v>-0.30191425823730056</x:v>
      </x:c>
      <x:c r="Z172" s="39" t="n">
        <x:v>1.8723829780736512</x:v>
      </x:c>
      <x:c r="AA172" s="39" t="n">
        <x:v>-1.009194230283766</x:v>
      </x:c>
      <x:c r="AB172" s="39" t="n">
        <x:v>0.07360798741205937</x:v>
      </x:c>
      <x:c r="AC172" s="39" t="n">
        <x:v>-0.6121743617722875</x:v>
      </x:c>
      <x:c r="AD172" s="39" t="n">
        <x:v>-0.6363475537947039</x:v>
      </x:c>
      <x:c r="AE172" s="39" t="n">
        <x:v>0.9075109369251403</x:v>
      </x:c>
      <x:c r="AF172" s="39" t="n">
        <x:v>1.1361787755914083</x:v>
      </x:c>
      <x:c r="AG172" s="39" t="n">
        <x:v>0.32143365766409526</x:v>
      </x:c>
      <x:c r="AH172" s="39" t="n">
        <x:v>0.1783225233423441</x:v>
      </x:c>
      <x:c r="AI172" s="39" t="n">
        <x:v>-0.14772936322641353</x:v>
      </x:c>
      <x:c r="AJ172" s="39" t="n">
        <x:v>-0.7974949672288548</x:v>
      </x:c>
      <x:c r="AK172" s="39" t="n">
        <x:v>0.6288141603287574</x:v>
      </x:c>
      <x:c r="AL172" s="34"/>
      <x:c r="AM172" s="34" t="n">
        <x:f>IF(SQRT($B$9)*$B172+SQRT(1-$B$9)*R172&lt;_xlfn.NORM.S.INV($B$6),1,0)</x:f>
        <x:v>0</x:v>
      </x:c>
      <x:c r="AN172" s="34" t="n">
        <x:f>IF(SQRT($B$9)*$B172+SQRT(1-$B$9)*S172&lt;_xlfn.NORM.S.INV($B$6),1,0)</x:f>
        <x:v>0</x:v>
      </x:c>
      <x:c r="AO172" s="34" t="n">
        <x:f>IF(SQRT($B$9)*$B172+SQRT(1-$B$9)*T172&lt;_xlfn.NORM.S.INV($B$6),1,0)</x:f>
        <x:v>0</x:v>
      </x:c>
      <x:c r="AP172" s="34" t="n">
        <x:f>IF(SQRT($B$9)*$B172+SQRT(1-$B$9)*U172&lt;_xlfn.NORM.S.INV($B$6),1,0)</x:f>
        <x:v>0</x:v>
      </x:c>
      <x:c r="AQ172" s="34" t="n">
        <x:f>IF(SQRT($B$9)*$B172+SQRT(1-$B$9)*V172&lt;_xlfn.NORM.S.INV($B$6),1,0)</x:f>
        <x:v>0</x:v>
      </x:c>
      <x:c r="AR172" s="34" t="n">
        <x:f>IF(SQRT($B$9)*$B172+SQRT(1-$B$9)*W172&lt;_xlfn.NORM.S.INV($B$6),1,0)</x:f>
        <x:v>0</x:v>
      </x:c>
      <x:c r="AS172" s="34" t="n">
        <x:f>IF(SQRT($B$9)*$B172+SQRT(1-$B$9)*X172&lt;_xlfn.NORM.S.INV($B$6),1,0)</x:f>
        <x:v>0</x:v>
      </x:c>
      <x:c r="AT172" s="34" t="n">
        <x:f>IF(SQRT($B$9)*$B172+SQRT(1-$B$9)*Y172&lt;_xlfn.NORM.S.INV($B$6),1,0)</x:f>
        <x:v>0</x:v>
      </x:c>
      <x:c r="AU172" s="34" t="n">
        <x:f>IF(SQRT($B$9)*$B172+SQRT(1-$B$9)*Z172&lt;_xlfn.NORM.S.INV($B$6),1,0)</x:f>
        <x:v>0</x:v>
      </x:c>
      <x:c r="AV172" s="34" t="n">
        <x:f>IF(SQRT($B$9)*$B172+SQRT(1-$B$9)*AA172&lt;_xlfn.NORM.S.INV($B$6),1,0)</x:f>
        <x:v>0</x:v>
      </x:c>
      <x:c r="AW172" s="34" t="n">
        <x:f>IF(SQRT($C$9)*$B172+SQRT(1-$C$9)*AB172&lt;_xlfn.NORM.S.INV($C$6),1,0)</x:f>
        <x:v>0</x:v>
      </x:c>
      <x:c r="AX172" s="34" t="n">
        <x:f>IF(SQRT($C$9)*$B172+SQRT(1-$C$9)*AC172&lt;_xlfn.NORM.S.INV($C$6),1,0)</x:f>
        <x:v>0</x:v>
      </x:c>
      <x:c r="AY172" s="34" t="n">
        <x:f>IF(SQRT($C$9)*$B172+SQRT(1-$C$9)*AD172&lt;_xlfn.NORM.S.INV($C$6),1,0)</x:f>
        <x:v>0</x:v>
      </x:c>
      <x:c r="AZ172" s="34" t="n">
        <x:f>IF(SQRT($C$9)*$B172+SQRT(1-$C$9)*AE172&lt;_xlfn.NORM.S.INV($C$6),1,0)</x:f>
        <x:v>0</x:v>
      </x:c>
      <x:c r="BA172" s="34" t="n">
        <x:f>IF(SQRT($C$9)*$B172+SQRT(1-$C$9)*AF172&lt;_xlfn.NORM.S.INV($C$6),1,0)</x:f>
        <x:v>0</x:v>
      </x:c>
      <x:c r="BB172" s="34" t="n">
        <x:f>IF(SQRT($C$9)*$B172+SQRT(1-$C$9)*AG172&lt;_xlfn.NORM.S.INV($C$6),1,0)</x:f>
        <x:v>0</x:v>
      </x:c>
      <x:c r="BC172" s="34" t="n">
        <x:f>IF(SQRT($C$9)*$B172+SQRT(1-$C$9)*AH172&lt;_xlfn.NORM.S.INV($C$6),1,0)</x:f>
        <x:v>0</x:v>
      </x:c>
      <x:c r="BD172" s="34" t="n">
        <x:f>IF(SQRT($C$9)*$B172+SQRT(1-$C$9)*AI172&lt;_xlfn.NORM.S.INV($C$6),1,0)</x:f>
        <x:v>0</x:v>
      </x:c>
      <x:c r="BE172" s="34" t="n">
        <x:f>IF(SQRT($C$9)*$B172+SQRT(1-$C$9)*AJ172&lt;_xlfn.NORM.S.INV($C$6),1,0)</x:f>
        <x:v>0</x:v>
      </x:c>
      <x:c r="BF172" s="34" t="n">
        <x:f>IF(SQRT($C$9)*$B172+SQRT(1-$C$9)*AK172&lt;_xlfn.NORM.S.INV($C$6),1,0)</x:f>
        <x:v>0</x:v>
      </x:c>
      <x:c r="BG172" s="34"/>
      <x:c r="BH172" s="34"/>
      <x:c r="BI172" s="34" t="n">
        <x:f>$B$11*(($A$1061)*$C172/$B$12*$B$7+(1-$A$1061)*$D172/$B$12*$C$7)</x:f>
        <x:v>0</x:v>
      </x:c>
      <x:c r="BJ172" s="34" t="n">
        <x:f>$B$11*(($A$1062)*$C172/$B$12*$B$7+(1-$A$1062)*$D172/$B$12*$C$7)</x:f>
        <x:v>0</x:v>
      </x:c>
      <x:c r="BK172" s="34" t="n">
        <x:f>$B$11*(($A$1063)*$C172/$B$12*$B$7+(1-$A$1063)*$D172/$B$12*$C$7)</x:f>
        <x:v>0</x:v>
      </x:c>
      <x:c r="BL172" s="34" t="n">
        <x:f>$B$11*(($A$1064)*$C172/$B$12*$B$7+(1-$A$1064)*$D172/$B$12*$C$7)</x:f>
        <x:v>0</x:v>
      </x:c>
      <x:c r="BM172" s="34" t="n">
        <x:f>$B$11*(($A$1065)*$C172/$B$12*$B$7+(1-$A$1065)*$D172/$B$12*$C$7)</x:f>
        <x:v>0</x:v>
      </x:c>
      <x:c r="BN172" s="34" t="n">
        <x:f>$B$11*(($A$1066)*$C172/$B$12*$B$7+(1-$A$1066)*$D172/$B$12*$C$7)</x:f>
        <x:v>0</x:v>
      </x:c>
      <x:c r="BO172" s="34" t="n">
        <x:f>$B$11*(($A$1067)*$C172/$B$12*$B$7+(1-$A$1067)*$D172/$B$12*$C$7)</x:f>
        <x:v>0</x:v>
      </x:c>
      <x:c r="BP172" s="34" t="n">
        <x:f>$B$11*(($A$1068)*$C172/$B$12*$B$7+(1-$A$1068)*$D172/$B$12*$C$7)</x:f>
        <x:v>0</x:v>
      </x:c>
      <x:c r="BQ172" s="34" t="n">
        <x:f>$B$11*(($A$1069)*$C172/$B$12*$B$7+(1-$A$1069)*$D172/$B$12*$C$7)</x:f>
        <x:v>0</x:v>
      </x:c>
      <x:c r="BR172" s="34" t="n">
        <x:f>$B$11*(($A$1070)*$C172/$B$12*$B$7+(1-$A$1070)*$D172/$B$12*$C$7)</x:f>
        <x:v>0</x:v>
      </x:c>
      <x:c r="BS172" s="34" t="n">
        <x:f>$B$11*(($A$1071)*$C172/$B$12*$B$7+(1-$A$1071)*$D172/$B$12*$C$7)</x:f>
        <x:v>0</x:v>
      </x:c>
      <x:c r="BT172" s="34" t="n">
        <x:f>$B$11*(($A$1072)*$C172/$B$12*$B$7+(1-$A$1072)*$D172/$B$12*$C$7)</x:f>
        <x:v>0</x:v>
      </x:c>
      <x:c r="BU172" s="34" t="n">
        <x:f>$B$11*(($A$1073)*$C172/$B$12*$B$7+(1-$A$1073)*$D172/$B$12*$C$7)</x:f>
        <x:v>0</x:v>
      </x:c>
      <x:c r="BV172" s="34" t="n">
        <x:f>$B$11*(($A$1074)*$C172/$B$12*$B$7+(1-$A$1074)*$D172/$B$12*$C$7)</x:f>
        <x:v>0</x:v>
      </x:c>
      <x:c r="BW172" s="34" t="n">
        <x:f>$B$11*(($A$1075)*$C172/$B$12*$B$7+(1-$A$1075)*$D172/$B$12*$C$7)</x:f>
        <x:v>0</x:v>
      </x:c>
      <x:c r="BX172" s="34" t="n">
        <x:f>$B$11*(($A$1076)*$C172/$B$12*$B$7+(1-$A$1076)*$D172/$B$12*$C$7)</x:f>
        <x:v>0</x:v>
      </x:c>
      <x:c r="BY172" s="34" t="n">
        <x:f>$B$11*(($A$1077)*$C172/$B$12*$B$7+(1-$A$1077)*$D172/$B$12*$C$7)</x:f>
        <x:v>0</x:v>
      </x:c>
      <x:c r="BZ172" s="34" t="n">
        <x:f>$B$11*(($A$1078)*$C172/$B$12*$B$7+(1-$A$1078)*$D172/$B$12*$C$7)</x:f>
        <x:v>0</x:v>
      </x:c>
      <x:c r="CA172" s="34" t="n">
        <x:f>$B$11*(($A$1079)*$C172/$B$12*$B$7+(1-$A$1079)*$D172/$B$12*$C$7)</x:f>
        <x:v>0</x:v>
      </x:c>
      <x:c r="CB172" s="34" t="n">
        <x:f>$B$11*(($A$1080)*$C172/$B$12*$B$7+(1-$A$1080)*$D172/$B$12*$C$7)</x:f>
        <x:v>0</x:v>
      </x:c>
      <x:c r="CC172" s="34" t="n">
        <x:f>$B$11*(($A$1081)*$C172/$B$12*$B$7+(1-$A$1081)*$D172/$B$12*$C$7)</x:f>
        <x:v>0</x:v>
      </x:c>
    </x:row>
    <x:row r="173">
      <x:c r="A173" s="34" t="n">
        <x:v>149</x:v>
      </x:c>
      <x:c r="B173" s="39" t="n">
        <x:v>-0.7802149415085673</x:v>
      </x:c>
      <x:c r="C173" s="1" t="n">
        <x:f>SUM(AM173:AV173)</x:f>
        <x:v>0</x:v>
      </x:c>
      <x:c r="D173" s="1" t="n">
        <x:f>SUM(AW173:BF173)</x:f>
        <x:v>1</x:v>
      </x:c>
      <x:c r="E173" s="17" t="n">
        <x:f>(1-C173/$B$12)*$B$8-C173/$B$12*$B$7</x:f>
        <x:v>0.05</x:v>
      </x:c>
      <x:c r="F173" s="17" t="n">
        <x:f>(1-D173/$B$12)*$C$8-D173/$B$12*$C$7</x:f>
        <x:v>0.021000000000000005</x:v>
      </x:c>
      <x:c r="G173" s="32" t="n">
        <x:f>$B$11*($B$10*C173/$B$12*$B$7+(1-$B$10)*D173/$B$12*$C$7)</x:f>
        <x:v>300</x:v>
      </x:c>
      <x:c r="H173" s="17" t="n">
        <x:f>$B$10*E173+(1-$B$10)*F173</x:f>
        <x:v>0.035500000000000004</x:v>
      </x:c>
      <x:c r="I173" s="34"/>
      <x:c r="J173" s="34"/>
      <x:c r="K173" s="34"/>
      <x:c r="L173" s="34"/>
      <x:c r="M173" s="34"/>
      <x:c r="N173" s="34"/>
      <x:c r="O173" s="34"/>
      <x:c r="P173" s="34"/>
      <x:c r="Q173" s="34"/>
      <x:c r="R173" s="39" t="n">
        <x:v>0.39790444877323516</x:v>
      </x:c>
      <x:c r="S173" s="39" t="n">
        <x:v>1.3087418155352855</x:v>
      </x:c>
      <x:c r="T173" s="39" t="n">
        <x:v>0.32752798184074866</x:v>
      </x:c>
      <x:c r="U173" s="39" t="n">
        <x:v>-0.21305377904707354</x:v>
      </x:c>
      <x:c r="V173" s="39" t="n">
        <x:v>-1.2347886833244022</x:v>
      </x:c>
      <x:c r="W173" s="39" t="n">
        <x:v>0.21526714701527547</x:v>
      </x:c>
      <x:c r="X173" s="39" t="n">
        <x:v>0.23425986735179366</x:v>
      </x:c>
      <x:c r="Y173" s="39" t="n">
        <x:v>-1.3769399373843672</x:v>
      </x:c>
      <x:c r="Z173" s="39" t="n">
        <x:v>-0.30102319684416906</x:v>
      </x:c>
      <x:c r="AA173" s="39" t="n">
        <x:v>-0.013285597105736775</x:v>
      </x:c>
      <x:c r="AB173" s="39" t="n">
        <x:v>0.8643095915566021</x:v>
      </x:c>
      <x:c r="AC173" s="39" t="n">
        <x:v>0.44380731510364557</x:v>
      </x:c>
      <x:c r="AD173" s="39" t="n">
        <x:v>-0.07568657476055618</x:v>
      </x:c>
      <x:c r="AE173" s="39" t="n">
        <x:v>0.08842752874767654</x:v>
      </x:c>
      <x:c r="AF173" s="39" t="n">
        <x:v>1.250611116302478</x:v>
      </x:c>
      <x:c r="AG173" s="39" t="n">
        <x:v>-1.4669471578594813</x:v>
      </x:c>
      <x:c r="AH173" s="39" t="n">
        <x:v>0.7446207998791629</x:v>
      </x:c>
      <x:c r="AI173" s="39" t="n">
        <x:v>-1.2292777030871231</x:v>
      </x:c>
      <x:c r="AJ173" s="39" t="n">
        <x:v>-0.3007293118384472</x:v>
      </x:c>
      <x:c r="AK173" s="39" t="n">
        <x:v>-0.2812166382683516</x:v>
      </x:c>
      <x:c r="AL173" s="34"/>
      <x:c r="AM173" s="34" t="n">
        <x:f>IF(SQRT($B$9)*$B173+SQRT(1-$B$9)*R173&lt;_xlfn.NORM.S.INV($B$6),1,0)</x:f>
        <x:v>0</x:v>
      </x:c>
      <x:c r="AN173" s="34" t="n">
        <x:f>IF(SQRT($B$9)*$B173+SQRT(1-$B$9)*S173&lt;_xlfn.NORM.S.INV($B$6),1,0)</x:f>
        <x:v>0</x:v>
      </x:c>
      <x:c r="AO173" s="34" t="n">
        <x:f>IF(SQRT($B$9)*$B173+SQRT(1-$B$9)*T173&lt;_xlfn.NORM.S.INV($B$6),1,0)</x:f>
        <x:v>0</x:v>
      </x:c>
      <x:c r="AP173" s="34" t="n">
        <x:f>IF(SQRT($B$9)*$B173+SQRT(1-$B$9)*U173&lt;_xlfn.NORM.S.INV($B$6),1,0)</x:f>
        <x:v>0</x:v>
      </x:c>
      <x:c r="AQ173" s="34" t="n">
        <x:f>IF(SQRT($B$9)*$B173+SQRT(1-$B$9)*V173&lt;_xlfn.NORM.S.INV($B$6),1,0)</x:f>
        <x:v>0</x:v>
      </x:c>
      <x:c r="AR173" s="34" t="n">
        <x:f>IF(SQRT($B$9)*$B173+SQRT(1-$B$9)*W173&lt;_xlfn.NORM.S.INV($B$6),1,0)</x:f>
        <x:v>0</x:v>
      </x:c>
      <x:c r="AS173" s="34" t="n">
        <x:f>IF(SQRT($B$9)*$B173+SQRT(1-$B$9)*X173&lt;_xlfn.NORM.S.INV($B$6),1,0)</x:f>
        <x:v>0</x:v>
      </x:c>
      <x:c r="AT173" s="34" t="n">
        <x:f>IF(SQRT($B$9)*$B173+SQRT(1-$B$9)*Y173&lt;_xlfn.NORM.S.INV($B$6),1,0)</x:f>
        <x:v>0</x:v>
      </x:c>
      <x:c r="AU173" s="34" t="n">
        <x:f>IF(SQRT($B$9)*$B173+SQRT(1-$B$9)*Z173&lt;_xlfn.NORM.S.INV($B$6),1,0)</x:f>
        <x:v>0</x:v>
      </x:c>
      <x:c r="AV173" s="34" t="n">
        <x:f>IF(SQRT($B$9)*$B173+SQRT(1-$B$9)*AA173&lt;_xlfn.NORM.S.INV($B$6),1,0)</x:f>
        <x:v>0</x:v>
      </x:c>
      <x:c r="AW173" s="34" t="n">
        <x:f>IF(SQRT($C$9)*$B173+SQRT(1-$C$9)*AB173&lt;_xlfn.NORM.S.INV($C$6),1,0)</x:f>
        <x:v>0</x:v>
      </x:c>
      <x:c r="AX173" s="34" t="n">
        <x:f>IF(SQRT($C$9)*$B173+SQRT(1-$C$9)*AC173&lt;_xlfn.NORM.S.INV($C$6),1,0)</x:f>
        <x:v>0</x:v>
      </x:c>
      <x:c r="AY173" s="34" t="n">
        <x:f>IF(SQRT($C$9)*$B173+SQRT(1-$C$9)*AD173&lt;_xlfn.NORM.S.INV($C$6),1,0)</x:f>
        <x:v>0</x:v>
      </x:c>
      <x:c r="AZ173" s="34" t="n">
        <x:f>IF(SQRT($C$9)*$B173+SQRT(1-$C$9)*AE173&lt;_xlfn.NORM.S.INV($C$6),1,0)</x:f>
        <x:v>0</x:v>
      </x:c>
      <x:c r="BA173" s="34" t="n">
        <x:f>IF(SQRT($C$9)*$B173+SQRT(1-$C$9)*AF173&lt;_xlfn.NORM.S.INV($C$6),1,0)</x:f>
        <x:v>0</x:v>
      </x:c>
      <x:c r="BB173" s="34" t="n">
        <x:f>IF(SQRT($C$9)*$B173+SQRT(1-$C$9)*AG173&lt;_xlfn.NORM.S.INV($C$6),1,0)</x:f>
        <x:v>1</x:v>
      </x:c>
      <x:c r="BC173" s="34" t="n">
        <x:f>IF(SQRT($C$9)*$B173+SQRT(1-$C$9)*AH173&lt;_xlfn.NORM.S.INV($C$6),1,0)</x:f>
        <x:v>0</x:v>
      </x:c>
      <x:c r="BD173" s="34" t="n">
        <x:f>IF(SQRT($C$9)*$B173+SQRT(1-$C$9)*AI173&lt;_xlfn.NORM.S.INV($C$6),1,0)</x:f>
        <x:v>0</x:v>
      </x:c>
      <x:c r="BE173" s="34" t="n">
        <x:f>IF(SQRT($C$9)*$B173+SQRT(1-$C$9)*AJ173&lt;_xlfn.NORM.S.INV($C$6),1,0)</x:f>
        <x:v>0</x:v>
      </x:c>
      <x:c r="BF173" s="34" t="n">
        <x:f>IF(SQRT($C$9)*$B173+SQRT(1-$C$9)*AK173&lt;_xlfn.NORM.S.INV($C$6),1,0)</x:f>
        <x:v>0</x:v>
      </x:c>
      <x:c r="BG173" s="34"/>
      <x:c r="BH173" s="34"/>
      <x:c r="BI173" s="34" t="n">
        <x:f>$B$11*(($A$1061)*$C173/$B$12*$B$7+(1-$A$1061)*$D173/$B$12*$C$7)</x:f>
        <x:v>600</x:v>
      </x:c>
      <x:c r="BJ173" s="34" t="n">
        <x:f>$B$11*(($A$1062)*$C173/$B$12*$B$7+(1-$A$1062)*$D173/$B$12*$C$7)</x:f>
        <x:v>570</x:v>
      </x:c>
      <x:c r="BK173" s="34" t="n">
        <x:f>$B$11*(($A$1063)*$C173/$B$12*$B$7+(1-$A$1063)*$D173/$B$12*$C$7)</x:f>
        <x:v>540</x:v>
      </x:c>
      <x:c r="BL173" s="34" t="n">
        <x:f>$B$11*(($A$1064)*$C173/$B$12*$B$7+(1-$A$1064)*$D173/$B$12*$C$7)</x:f>
        <x:v>509.99999999999994</x:v>
      </x:c>
      <x:c r="BM173" s="34" t="n">
        <x:f>$B$11*(($A$1065)*$C173/$B$12*$B$7+(1-$A$1065)*$D173/$B$12*$C$7)</x:f>
        <x:v>480</x:v>
      </x:c>
      <x:c r="BN173" s="34" t="n">
        <x:f>$B$11*(($A$1066)*$C173/$B$12*$B$7+(1-$A$1066)*$D173/$B$12*$C$7)</x:f>
        <x:v>450</x:v>
      </x:c>
      <x:c r="BO173" s="34" t="n">
        <x:f>$B$11*(($A$1067)*$C173/$B$12*$B$7+(1-$A$1067)*$D173/$B$12*$C$7)</x:f>
        <x:v>419.99999999999994</x:v>
      </x:c>
      <x:c r="BP173" s="34" t="n">
        <x:f>$B$11*(($A$1068)*$C173/$B$12*$B$7+(1-$A$1068)*$D173/$B$12*$C$7)</x:f>
        <x:v>390</x:v>
      </x:c>
      <x:c r="BQ173" s="34" t="n">
        <x:f>$B$11*(($A$1069)*$C173/$B$12*$B$7+(1-$A$1069)*$D173/$B$12*$C$7)</x:f>
        <x:v>360</x:v>
      </x:c>
      <x:c r="BR173" s="34" t="n">
        <x:f>$B$11*(($A$1070)*$C173/$B$12*$B$7+(1-$A$1070)*$D173/$B$12*$C$7)</x:f>
        <x:v>330</x:v>
      </x:c>
      <x:c r="BS173" s="34" t="n">
        <x:f>$B$11*(($A$1071)*$C173/$B$12*$B$7+(1-$A$1071)*$D173/$B$12*$C$7)</x:f>
        <x:v>300</x:v>
      </x:c>
      <x:c r="BT173" s="34" t="n">
        <x:f>$B$11*(($A$1072)*$C173/$B$12*$B$7+(1-$A$1072)*$D173/$B$12*$C$7)</x:f>
        <x:v>270</x:v>
      </x:c>
      <x:c r="BU173" s="34" t="n">
        <x:f>$B$11*(($A$1073)*$C173/$B$12*$B$7+(1-$A$1073)*$D173/$B$12*$C$7)</x:f>
        <x:v>240</x:v>
      </x:c>
      <x:c r="BV173" s="34" t="n">
        <x:f>$B$11*(($A$1074)*$C173/$B$12*$B$7+(1-$A$1074)*$D173/$B$12*$C$7)</x:f>
        <x:v>209.99999999999997</x:v>
      </x:c>
      <x:c r="BW173" s="34" t="n">
        <x:f>$B$11*(($A$1075)*$C173/$B$12*$B$7+(1-$A$1075)*$D173/$B$12*$C$7)</x:f>
        <x:v>180.00000000000003</x:v>
      </x:c>
      <x:c r="BX173" s="34" t="n">
        <x:f>$B$11*(($A$1076)*$C173/$B$12*$B$7+(1-$A$1076)*$D173/$B$12*$C$7)</x:f>
        <x:v>150</x:v>
      </x:c>
      <x:c r="BY173" s="34" t="n">
        <x:f>$B$11*(($A$1077)*$C173/$B$12*$B$7+(1-$A$1077)*$D173/$B$12*$C$7)</x:f>
        <x:v>119.99999999999999</x:v>
      </x:c>
      <x:c r="BZ173" s="34" t="n">
        <x:f>$B$11*(($A$1078)*$C173/$B$12*$B$7+(1-$A$1078)*$D173/$B$12*$C$7)</x:f>
        <x:v>90.00000000000001</x:v>
      </x:c>
      <x:c r="CA173" s="34" t="n">
        <x:f>$B$11*(($A$1079)*$C173/$B$12*$B$7+(1-$A$1079)*$D173/$B$12*$C$7)</x:f>
        <x:v>59.99999999999999</x:v>
      </x:c>
      <x:c r="CB173" s="34" t="n">
        <x:f>$B$11*(($A$1080)*$C173/$B$12*$B$7+(1-$A$1080)*$D173/$B$12*$C$7)</x:f>
        <x:v>30.00000000000003</x:v>
      </x:c>
      <x:c r="CC173" s="34" t="n">
        <x:f>$B$11*(($A$1081)*$C173/$B$12*$B$7+(1-$A$1081)*$D173/$B$12*$C$7)</x:f>
        <x:v>0</x:v>
      </x:c>
    </x:row>
    <x:row r="174">
      <x:c r="A174" s="34" t="n">
        <x:v>150</x:v>
      </x:c>
      <x:c r="B174" s="39" t="n">
        <x:v>-0.6298530185084934</x:v>
      </x:c>
      <x:c r="C174" s="1" t="n">
        <x:f>SUM(AM174:AV174)</x:f>
        <x:v>0</x:v>
      </x:c>
      <x:c r="D174" s="1" t="n">
        <x:f>SUM(AW174:BF174)</x:f>
        <x:v>2</x:v>
      </x:c>
      <x:c r="E174" s="17" t="n">
        <x:f>(1-C174/$B$12)*$B$8-C174/$B$12*$B$7</x:f>
        <x:v>0.05</x:v>
      </x:c>
      <x:c r="F174" s="17" t="n">
        <x:f>(1-D174/$B$12)*$C$8-D174/$B$12*$C$7</x:f>
        <x:v>-0.048</x:v>
      </x:c>
      <x:c r="G174" s="32" t="n">
        <x:f>$B$11*($B$10*C174/$B$12*$B$7+(1-$B$10)*D174/$B$12*$C$7)</x:f>
        <x:v>600</x:v>
      </x:c>
      <x:c r="H174" s="17" t="n">
        <x:f>$B$10*E174+(1-$B$10)*F174</x:f>
        <x:v>0.0010000000000000009</x:v>
      </x:c>
      <x:c r="I174" s="34"/>
      <x:c r="J174" s="34"/>
      <x:c r="K174" s="34"/>
      <x:c r="L174" s="34"/>
      <x:c r="M174" s="34"/>
      <x:c r="N174" s="34"/>
      <x:c r="O174" s="34"/>
      <x:c r="P174" s="34"/>
      <x:c r="Q174" s="34"/>
      <x:c r="R174" s="39" t="n">
        <x:v>0.2945467322532134</x:v>
      </x:c>
      <x:c r="S174" s="39" t="n">
        <x:v>1.7917844101163907</x:v>
      </x:c>
      <x:c r="T174" s="39" t="n">
        <x:v>0.023349441117421255</x:v>
      </x:c>
      <x:c r="U174" s="39" t="n">
        <x:v>-0.2877355487416595</x:v>
      </x:c>
      <x:c r="V174" s="39" t="n">
        <x:v>2.0315798880656017</x:v>
      </x:c>
      <x:c r="W174" s="39" t="n">
        <x:v>0.9768073322818557</x:v>
      </x:c>
      <x:c r="X174" s="39" t="n">
        <x:v>-0.7545747185998614</x:v>
      </x:c>
      <x:c r="Y174" s="39" t="n">
        <x:v>-1.2216553701468322</x:v>
      </x:c>
      <x:c r="Z174" s="39" t="n">
        <x:v>0.7061170948225862</x:v>
      </x:c>
      <x:c r="AA174" s="39" t="n">
        <x:v>0.15873628812947083</x:v>
      </x:c>
      <x:c r="AB174" s="39" t="n">
        <x:v>-0.06938407965679462</x:v>
      </x:c>
      <x:c r="AC174" s="39" t="n">
        <x:v>0.6310870880143861</x:v>
      </x:c>
      <x:c r="AD174" s="39" t="n">
        <x:v>-1.659651227566958</x:v>
      </x:c>
      <x:c r="AE174" s="39" t="n">
        <x:v>0.7614993094913132</x:v>
      </x:c>
      <x:c r="AF174" s="39" t="n">
        <x:v>-1.118576906739621</x:v>
      </x:c>
      <x:c r="AG174" s="39" t="n">
        <x:v>0.2860200781119067</x:v>
      </x:c>
      <x:c r="AH174" s="39" t="n">
        <x:v>-0.7306945945268065</x:v>
      </x:c>
      <x:c r="AI174" s="39" t="n">
        <x:v>1.9960209931359467</x:v>
      </x:c>
      <x:c r="AJ174" s="39" t="n">
        <x:v>1.4601925011224135</x:v>
      </x:c>
      <x:c r="AK174" s="39" t="n">
        <x:v>-3.147130931853086</x:v>
      </x:c>
      <x:c r="AL174" s="34"/>
      <x:c r="AM174" s="34" t="n">
        <x:f>IF(SQRT($B$9)*$B174+SQRT(1-$B$9)*R174&lt;_xlfn.NORM.S.INV($B$6),1,0)</x:f>
        <x:v>0</x:v>
      </x:c>
      <x:c r="AN174" s="34" t="n">
        <x:f>IF(SQRT($B$9)*$B174+SQRT(1-$B$9)*S174&lt;_xlfn.NORM.S.INV($B$6),1,0)</x:f>
        <x:v>0</x:v>
      </x:c>
      <x:c r="AO174" s="34" t="n">
        <x:f>IF(SQRT($B$9)*$B174+SQRT(1-$B$9)*T174&lt;_xlfn.NORM.S.INV($B$6),1,0)</x:f>
        <x:v>0</x:v>
      </x:c>
      <x:c r="AP174" s="34" t="n">
        <x:f>IF(SQRT($B$9)*$B174+SQRT(1-$B$9)*U174&lt;_xlfn.NORM.S.INV($B$6),1,0)</x:f>
        <x:v>0</x:v>
      </x:c>
      <x:c r="AQ174" s="34" t="n">
        <x:f>IF(SQRT($B$9)*$B174+SQRT(1-$B$9)*V174&lt;_xlfn.NORM.S.INV($B$6),1,0)</x:f>
        <x:v>0</x:v>
      </x:c>
      <x:c r="AR174" s="34" t="n">
        <x:f>IF(SQRT($B$9)*$B174+SQRT(1-$B$9)*W174&lt;_xlfn.NORM.S.INV($B$6),1,0)</x:f>
        <x:v>0</x:v>
      </x:c>
      <x:c r="AS174" s="34" t="n">
        <x:f>IF(SQRT($B$9)*$B174+SQRT(1-$B$9)*X174&lt;_xlfn.NORM.S.INV($B$6),1,0)</x:f>
        <x:v>0</x:v>
      </x:c>
      <x:c r="AT174" s="34" t="n">
        <x:f>IF(SQRT($B$9)*$B174+SQRT(1-$B$9)*Y174&lt;_xlfn.NORM.S.INV($B$6),1,0)</x:f>
        <x:v>0</x:v>
      </x:c>
      <x:c r="AU174" s="34" t="n">
        <x:f>IF(SQRT($B$9)*$B174+SQRT(1-$B$9)*Z174&lt;_xlfn.NORM.S.INV($B$6),1,0)</x:f>
        <x:v>0</x:v>
      </x:c>
      <x:c r="AV174" s="34" t="n">
        <x:f>IF(SQRT($B$9)*$B174+SQRT(1-$B$9)*AA174&lt;_xlfn.NORM.S.INV($B$6),1,0)</x:f>
        <x:v>0</x:v>
      </x:c>
      <x:c r="AW174" s="34" t="n">
        <x:f>IF(SQRT($C$9)*$B174+SQRT(1-$C$9)*AB174&lt;_xlfn.NORM.S.INV($C$6),1,0)</x:f>
        <x:v>0</x:v>
      </x:c>
      <x:c r="AX174" s="34" t="n">
        <x:f>IF(SQRT($C$9)*$B174+SQRT(1-$C$9)*AC174&lt;_xlfn.NORM.S.INV($C$6),1,0)</x:f>
        <x:v>0</x:v>
      </x:c>
      <x:c r="AY174" s="34" t="n">
        <x:f>IF(SQRT($C$9)*$B174+SQRT(1-$C$9)*AD174&lt;_xlfn.NORM.S.INV($C$6),1,0)</x:f>
        <x:v>1</x:v>
      </x:c>
      <x:c r="AZ174" s="34" t="n">
        <x:f>IF(SQRT($C$9)*$B174+SQRT(1-$C$9)*AE174&lt;_xlfn.NORM.S.INV($C$6),1,0)</x:f>
        <x:v>0</x:v>
      </x:c>
      <x:c r="BA174" s="34" t="n">
        <x:f>IF(SQRT($C$9)*$B174+SQRT(1-$C$9)*AF174&lt;_xlfn.NORM.S.INV($C$6),1,0)</x:f>
        <x:v>0</x:v>
      </x:c>
      <x:c r="BB174" s="34" t="n">
        <x:f>IF(SQRT($C$9)*$B174+SQRT(1-$C$9)*AG174&lt;_xlfn.NORM.S.INV($C$6),1,0)</x:f>
        <x:v>0</x:v>
      </x:c>
      <x:c r="BC174" s="34" t="n">
        <x:f>IF(SQRT($C$9)*$B174+SQRT(1-$C$9)*AH174&lt;_xlfn.NORM.S.INV($C$6),1,0)</x:f>
        <x:v>0</x:v>
      </x:c>
      <x:c r="BD174" s="34" t="n">
        <x:f>IF(SQRT($C$9)*$B174+SQRT(1-$C$9)*AI174&lt;_xlfn.NORM.S.INV($C$6),1,0)</x:f>
        <x:v>0</x:v>
      </x:c>
      <x:c r="BE174" s="34" t="n">
        <x:f>IF(SQRT($C$9)*$B174+SQRT(1-$C$9)*AJ174&lt;_xlfn.NORM.S.INV($C$6),1,0)</x:f>
        <x:v>0</x:v>
      </x:c>
      <x:c r="BF174" s="34" t="n">
        <x:f>IF(SQRT($C$9)*$B174+SQRT(1-$C$9)*AK174&lt;_xlfn.NORM.S.INV($C$6),1,0)</x:f>
        <x:v>1</x:v>
      </x:c>
      <x:c r="BG174" s="34"/>
      <x:c r="BH174" s="34"/>
      <x:c r="BI174" s="34" t="n">
        <x:f>$B$11*(($A$1061)*$C174/$B$12*$B$7+(1-$A$1061)*$D174/$B$12*$C$7)</x:f>
        <x:v>1200</x:v>
      </x:c>
      <x:c r="BJ174" s="34" t="n">
        <x:f>$B$11*(($A$1062)*$C174/$B$12*$B$7+(1-$A$1062)*$D174/$B$12*$C$7)</x:f>
        <x:v>1140</x:v>
      </x:c>
      <x:c r="BK174" s="34" t="n">
        <x:f>$B$11*(($A$1063)*$C174/$B$12*$B$7+(1-$A$1063)*$D174/$B$12*$C$7)</x:f>
        <x:v>1080</x:v>
      </x:c>
      <x:c r="BL174" s="34" t="n">
        <x:f>$B$11*(($A$1064)*$C174/$B$12*$B$7+(1-$A$1064)*$D174/$B$12*$C$7)</x:f>
        <x:v>1019.9999999999999</x:v>
      </x:c>
      <x:c r="BM174" s="34" t="n">
        <x:f>$B$11*(($A$1065)*$C174/$B$12*$B$7+(1-$A$1065)*$D174/$B$12*$C$7)</x:f>
        <x:v>960</x:v>
      </x:c>
      <x:c r="BN174" s="34" t="n">
        <x:f>$B$11*(($A$1066)*$C174/$B$12*$B$7+(1-$A$1066)*$D174/$B$12*$C$7)</x:f>
        <x:v>900</x:v>
      </x:c>
      <x:c r="BO174" s="34" t="n">
        <x:f>$B$11*(($A$1067)*$C174/$B$12*$B$7+(1-$A$1067)*$D174/$B$12*$C$7)</x:f>
        <x:v>839.9999999999999</x:v>
      </x:c>
      <x:c r="BP174" s="34" t="n">
        <x:f>$B$11*(($A$1068)*$C174/$B$12*$B$7+(1-$A$1068)*$D174/$B$12*$C$7)</x:f>
        <x:v>780</x:v>
      </x:c>
      <x:c r="BQ174" s="34" t="n">
        <x:f>$B$11*(($A$1069)*$C174/$B$12*$B$7+(1-$A$1069)*$D174/$B$12*$C$7)</x:f>
        <x:v>720</x:v>
      </x:c>
      <x:c r="BR174" s="34" t="n">
        <x:f>$B$11*(($A$1070)*$C174/$B$12*$B$7+(1-$A$1070)*$D174/$B$12*$C$7)</x:f>
        <x:v>660</x:v>
      </x:c>
      <x:c r="BS174" s="34" t="n">
        <x:f>$B$11*(($A$1071)*$C174/$B$12*$B$7+(1-$A$1071)*$D174/$B$12*$C$7)</x:f>
        <x:v>600</x:v>
      </x:c>
      <x:c r="BT174" s="34" t="n">
        <x:f>$B$11*(($A$1072)*$C174/$B$12*$B$7+(1-$A$1072)*$D174/$B$12*$C$7)</x:f>
        <x:v>540</x:v>
      </x:c>
      <x:c r="BU174" s="34" t="n">
        <x:f>$B$11*(($A$1073)*$C174/$B$12*$B$7+(1-$A$1073)*$D174/$B$12*$C$7)</x:f>
        <x:v>480</x:v>
      </x:c>
      <x:c r="BV174" s="34" t="n">
        <x:f>$B$11*(($A$1074)*$C174/$B$12*$B$7+(1-$A$1074)*$D174/$B$12*$C$7)</x:f>
        <x:v>419.99999999999994</x:v>
      </x:c>
      <x:c r="BW174" s="34" t="n">
        <x:f>$B$11*(($A$1075)*$C174/$B$12*$B$7+(1-$A$1075)*$D174/$B$12*$C$7)</x:f>
        <x:v>360.00000000000006</x:v>
      </x:c>
      <x:c r="BX174" s="34" t="n">
        <x:f>$B$11*(($A$1076)*$C174/$B$12*$B$7+(1-$A$1076)*$D174/$B$12*$C$7)</x:f>
        <x:v>300</x:v>
      </x:c>
      <x:c r="BY174" s="34" t="n">
        <x:f>$B$11*(($A$1077)*$C174/$B$12*$B$7+(1-$A$1077)*$D174/$B$12*$C$7)</x:f>
        <x:v>239.99999999999997</x:v>
      </x:c>
      <x:c r="BZ174" s="34" t="n">
        <x:f>$B$11*(($A$1078)*$C174/$B$12*$B$7+(1-$A$1078)*$D174/$B$12*$C$7)</x:f>
        <x:v>180.00000000000003</x:v>
      </x:c>
      <x:c r="CA174" s="34" t="n">
        <x:f>$B$11*(($A$1079)*$C174/$B$12*$B$7+(1-$A$1079)*$D174/$B$12*$C$7)</x:f>
        <x:v>119.99999999999999</x:v>
      </x:c>
      <x:c r="CB174" s="34" t="n">
        <x:f>$B$11*(($A$1080)*$C174/$B$12*$B$7+(1-$A$1080)*$D174/$B$12*$C$7)</x:f>
        <x:v>60.00000000000006</x:v>
      </x:c>
      <x:c r="CC174" s="34" t="n">
        <x:f>$B$11*(($A$1081)*$C174/$B$12*$B$7+(1-$A$1081)*$D174/$B$12*$C$7)</x:f>
        <x:v>0</x:v>
      </x:c>
    </x:row>
    <x:row r="175">
      <x:c r="A175" s="34" t="n">
        <x:v>151</x:v>
      </x:c>
      <x:c r="B175" s="39" t="n">
        <x:v>-0.9735931649854047</x:v>
      </x:c>
      <x:c r="C175" s="1" t="n">
        <x:f>SUM(AM175:AV175)</x:f>
        <x:v>0</x:v>
      </x:c>
      <x:c r="D175" s="1" t="n">
        <x:f>SUM(AW175:BF175)</x:f>
        <x:v>1</x:v>
      </x:c>
      <x:c r="E175" s="17" t="n">
        <x:f>(1-C175/$B$12)*$B$8-C175/$B$12*$B$7</x:f>
        <x:v>0.05</x:v>
      </x:c>
      <x:c r="F175" s="17" t="n">
        <x:f>(1-D175/$B$12)*$C$8-D175/$B$12*$C$7</x:f>
        <x:v>0.021000000000000005</x:v>
      </x:c>
      <x:c r="G175" s="32" t="n">
        <x:f>$B$11*($B$10*C175/$B$12*$B$7+(1-$B$10)*D175/$B$12*$C$7)</x:f>
        <x:v>300</x:v>
      </x:c>
      <x:c r="H175" s="17" t="n">
        <x:f>$B$10*E175+(1-$B$10)*F175</x:f>
        <x:v>0.035500000000000004</x:v>
      </x:c>
      <x:c r="I175" s="34"/>
      <x:c r="J175" s="34"/>
      <x:c r="K175" s="34"/>
      <x:c r="L175" s="34"/>
      <x:c r="M175" s="34"/>
      <x:c r="N175" s="34"/>
      <x:c r="O175" s="34"/>
      <x:c r="P175" s="34"/>
      <x:c r="Q175" s="34"/>
      <x:c r="R175" s="39" t="n">
        <x:v>-1.0853069682687055</x:v>
      </x:c>
      <x:c r="S175" s="39" t="n">
        <x:v>-1.2765459759819975</x:v>
      </x:c>
      <x:c r="T175" s="39" t="n">
        <x:v>-0.06865987229336948</x:v>
      </x:c>
      <x:c r="U175" s="39" t="n">
        <x:v>-0.47799918984209433</x:v>
      </x:c>
      <x:c r="V175" s="39" t="n">
        <x:v>-1.0050786923827526</x:v>
      </x:c>
      <x:c r="W175" s="39" t="n">
        <x:v>-0.3753569294700138</x:v>
      </x:c>
      <x:c r="X175" s="39" t="n">
        <x:v>-0.6444655093962045</x:v>
      </x:c>
      <x:c r="Y175" s="39" t="n">
        <x:v>0.9496193466843175</x:v>
      </x:c>
      <x:c r="Z175" s="39" t="n">
        <x:v>0.4579415922154611</x:v>
      </x:c>
      <x:c r="AA175" s="39" t="n">
        <x:v>0.8213799864526852</x:v>
      </x:c>
      <x:c r="AB175" s="39" t="n">
        <x:v>-0.7539281699204585</x:v>
      </x:c>
      <x:c r="AC175" s="39" t="n">
        <x:v>1.3850901175938142</x:v>
      </x:c>
      <x:c r="AD175" s="39" t="n">
        <x:v>-0.05927220765550795</x:v>
      </x:c>
      <x:c r="AE175" s="39" t="n">
        <x:v>2.658045045192752</x:v>
      </x:c>
      <x:c r="AF175" s="39" t="n">
        <x:v>0.6783725332754016</x:v>
      </x:c>
      <x:c r="AG175" s="39" t="n">
        <x:v>0.6881199763946815</x:v>
      </x:c>
      <x:c r="AH175" s="39" t="n">
        <x:v>0.3500116581291993</x:v>
      </x:c>
      <x:c r="AI175" s="39" t="n">
        <x:v>-0.03836180221651701</x:v>
      </x:c>
      <x:c r="AJ175" s="39" t="n">
        <x:v>-1.4784393643301907</x:v>
      </x:c>
      <x:c r="AK175" s="39" t="n">
        <x:v>-0.37019406593182647</x:v>
      </x:c>
      <x:c r="AL175" s="34"/>
      <x:c r="AM175" s="34" t="n">
        <x:f>IF(SQRT($B$9)*$B175+SQRT(1-$B$9)*R175&lt;_xlfn.NORM.S.INV($B$6),1,0)</x:f>
        <x:v>0</x:v>
      </x:c>
      <x:c r="AN175" s="34" t="n">
        <x:f>IF(SQRT($B$9)*$B175+SQRT(1-$B$9)*S175&lt;_xlfn.NORM.S.INV($B$6),1,0)</x:f>
        <x:v>0</x:v>
      </x:c>
      <x:c r="AO175" s="34" t="n">
        <x:f>IF(SQRT($B$9)*$B175+SQRT(1-$B$9)*T175&lt;_xlfn.NORM.S.INV($B$6),1,0)</x:f>
        <x:v>0</x:v>
      </x:c>
      <x:c r="AP175" s="34" t="n">
        <x:f>IF(SQRT($B$9)*$B175+SQRT(1-$B$9)*U175&lt;_xlfn.NORM.S.INV($B$6),1,0)</x:f>
        <x:v>0</x:v>
      </x:c>
      <x:c r="AQ175" s="34" t="n">
        <x:f>IF(SQRT($B$9)*$B175+SQRT(1-$B$9)*V175&lt;_xlfn.NORM.S.INV($B$6),1,0)</x:f>
        <x:v>0</x:v>
      </x:c>
      <x:c r="AR175" s="34" t="n">
        <x:f>IF(SQRT($B$9)*$B175+SQRT(1-$B$9)*W175&lt;_xlfn.NORM.S.INV($B$6),1,0)</x:f>
        <x:v>0</x:v>
      </x:c>
      <x:c r="AS175" s="34" t="n">
        <x:f>IF(SQRT($B$9)*$B175+SQRT(1-$B$9)*X175&lt;_xlfn.NORM.S.INV($B$6),1,0)</x:f>
        <x:v>0</x:v>
      </x:c>
      <x:c r="AT175" s="34" t="n">
        <x:f>IF(SQRT($B$9)*$B175+SQRT(1-$B$9)*Y175&lt;_xlfn.NORM.S.INV($B$6),1,0)</x:f>
        <x:v>0</x:v>
      </x:c>
      <x:c r="AU175" s="34" t="n">
        <x:f>IF(SQRT($B$9)*$B175+SQRT(1-$B$9)*Z175&lt;_xlfn.NORM.S.INV($B$6),1,0)</x:f>
        <x:v>0</x:v>
      </x:c>
      <x:c r="AV175" s="34" t="n">
        <x:f>IF(SQRT($B$9)*$B175+SQRT(1-$B$9)*AA175&lt;_xlfn.NORM.S.INV($B$6),1,0)</x:f>
        <x:v>0</x:v>
      </x:c>
      <x:c r="AW175" s="34" t="n">
        <x:f>IF(SQRT($C$9)*$B175+SQRT(1-$C$9)*AB175&lt;_xlfn.NORM.S.INV($C$6),1,0)</x:f>
        <x:v>0</x:v>
      </x:c>
      <x:c r="AX175" s="34" t="n">
        <x:f>IF(SQRT($C$9)*$B175+SQRT(1-$C$9)*AC175&lt;_xlfn.NORM.S.INV($C$6),1,0)</x:f>
        <x:v>0</x:v>
      </x:c>
      <x:c r="AY175" s="34" t="n">
        <x:f>IF(SQRT($C$9)*$B175+SQRT(1-$C$9)*AD175&lt;_xlfn.NORM.S.INV($C$6),1,0)</x:f>
        <x:v>0</x:v>
      </x:c>
      <x:c r="AZ175" s="34" t="n">
        <x:f>IF(SQRT($C$9)*$B175+SQRT(1-$C$9)*AE175&lt;_xlfn.NORM.S.INV($C$6),1,0)</x:f>
        <x:v>0</x:v>
      </x:c>
      <x:c r="BA175" s="34" t="n">
        <x:f>IF(SQRT($C$9)*$B175+SQRT(1-$C$9)*AF175&lt;_xlfn.NORM.S.INV($C$6),1,0)</x:f>
        <x:v>0</x:v>
      </x:c>
      <x:c r="BB175" s="34" t="n">
        <x:f>IF(SQRT($C$9)*$B175+SQRT(1-$C$9)*AG175&lt;_xlfn.NORM.S.INV($C$6),1,0)</x:f>
        <x:v>0</x:v>
      </x:c>
      <x:c r="BC175" s="34" t="n">
        <x:f>IF(SQRT($C$9)*$B175+SQRT(1-$C$9)*AH175&lt;_xlfn.NORM.S.INV($C$6),1,0)</x:f>
        <x:v>0</x:v>
      </x:c>
      <x:c r="BD175" s="34" t="n">
        <x:f>IF(SQRT($C$9)*$B175+SQRT(1-$C$9)*AI175&lt;_xlfn.NORM.S.INV($C$6),1,0)</x:f>
        <x:v>0</x:v>
      </x:c>
      <x:c r="BE175" s="34" t="n">
        <x:f>IF(SQRT($C$9)*$B175+SQRT(1-$C$9)*AJ175&lt;_xlfn.NORM.S.INV($C$6),1,0)</x:f>
        <x:v>1</x:v>
      </x:c>
      <x:c r="BF175" s="34" t="n">
        <x:f>IF(SQRT($C$9)*$B175+SQRT(1-$C$9)*AK175&lt;_xlfn.NORM.S.INV($C$6),1,0)</x:f>
        <x:v>0</x:v>
      </x:c>
      <x:c r="BG175" s="34"/>
      <x:c r="BH175" s="34"/>
      <x:c r="BI175" s="34" t="n">
        <x:f>$B$11*(($A$1061)*$C175/$B$12*$B$7+(1-$A$1061)*$D175/$B$12*$C$7)</x:f>
        <x:v>600</x:v>
      </x:c>
      <x:c r="BJ175" s="34" t="n">
        <x:f>$B$11*(($A$1062)*$C175/$B$12*$B$7+(1-$A$1062)*$D175/$B$12*$C$7)</x:f>
        <x:v>570</x:v>
      </x:c>
      <x:c r="BK175" s="34" t="n">
        <x:f>$B$11*(($A$1063)*$C175/$B$12*$B$7+(1-$A$1063)*$D175/$B$12*$C$7)</x:f>
        <x:v>540</x:v>
      </x:c>
      <x:c r="BL175" s="34" t="n">
        <x:f>$B$11*(($A$1064)*$C175/$B$12*$B$7+(1-$A$1064)*$D175/$B$12*$C$7)</x:f>
        <x:v>509.99999999999994</x:v>
      </x:c>
      <x:c r="BM175" s="34" t="n">
        <x:f>$B$11*(($A$1065)*$C175/$B$12*$B$7+(1-$A$1065)*$D175/$B$12*$C$7)</x:f>
        <x:v>480</x:v>
      </x:c>
      <x:c r="BN175" s="34" t="n">
        <x:f>$B$11*(($A$1066)*$C175/$B$12*$B$7+(1-$A$1066)*$D175/$B$12*$C$7)</x:f>
        <x:v>450</x:v>
      </x:c>
      <x:c r="BO175" s="34" t="n">
        <x:f>$B$11*(($A$1067)*$C175/$B$12*$B$7+(1-$A$1067)*$D175/$B$12*$C$7)</x:f>
        <x:v>419.99999999999994</x:v>
      </x:c>
      <x:c r="BP175" s="34" t="n">
        <x:f>$B$11*(($A$1068)*$C175/$B$12*$B$7+(1-$A$1068)*$D175/$B$12*$C$7)</x:f>
        <x:v>390</x:v>
      </x:c>
      <x:c r="BQ175" s="34" t="n">
        <x:f>$B$11*(($A$1069)*$C175/$B$12*$B$7+(1-$A$1069)*$D175/$B$12*$C$7)</x:f>
        <x:v>360</x:v>
      </x:c>
      <x:c r="BR175" s="34" t="n">
        <x:f>$B$11*(($A$1070)*$C175/$B$12*$B$7+(1-$A$1070)*$D175/$B$12*$C$7)</x:f>
        <x:v>330</x:v>
      </x:c>
      <x:c r="BS175" s="34" t="n">
        <x:f>$B$11*(($A$1071)*$C175/$B$12*$B$7+(1-$A$1071)*$D175/$B$12*$C$7)</x:f>
        <x:v>300</x:v>
      </x:c>
      <x:c r="BT175" s="34" t="n">
        <x:f>$B$11*(($A$1072)*$C175/$B$12*$B$7+(1-$A$1072)*$D175/$B$12*$C$7)</x:f>
        <x:v>270</x:v>
      </x:c>
      <x:c r="BU175" s="34" t="n">
        <x:f>$B$11*(($A$1073)*$C175/$B$12*$B$7+(1-$A$1073)*$D175/$B$12*$C$7)</x:f>
        <x:v>240</x:v>
      </x:c>
      <x:c r="BV175" s="34" t="n">
        <x:f>$B$11*(($A$1074)*$C175/$B$12*$B$7+(1-$A$1074)*$D175/$B$12*$C$7)</x:f>
        <x:v>209.99999999999997</x:v>
      </x:c>
      <x:c r="BW175" s="34" t="n">
        <x:f>$B$11*(($A$1075)*$C175/$B$12*$B$7+(1-$A$1075)*$D175/$B$12*$C$7)</x:f>
        <x:v>180.00000000000003</x:v>
      </x:c>
      <x:c r="BX175" s="34" t="n">
        <x:f>$B$11*(($A$1076)*$C175/$B$12*$B$7+(1-$A$1076)*$D175/$B$12*$C$7)</x:f>
        <x:v>150</x:v>
      </x:c>
      <x:c r="BY175" s="34" t="n">
        <x:f>$B$11*(($A$1077)*$C175/$B$12*$B$7+(1-$A$1077)*$D175/$B$12*$C$7)</x:f>
        <x:v>119.99999999999999</x:v>
      </x:c>
      <x:c r="BZ175" s="34" t="n">
        <x:f>$B$11*(($A$1078)*$C175/$B$12*$B$7+(1-$A$1078)*$D175/$B$12*$C$7)</x:f>
        <x:v>90.00000000000001</x:v>
      </x:c>
      <x:c r="CA175" s="34" t="n">
        <x:f>$B$11*(($A$1079)*$C175/$B$12*$B$7+(1-$A$1079)*$D175/$B$12*$C$7)</x:f>
        <x:v>59.99999999999999</x:v>
      </x:c>
      <x:c r="CB175" s="34" t="n">
        <x:f>$B$11*(($A$1080)*$C175/$B$12*$B$7+(1-$A$1080)*$D175/$B$12*$C$7)</x:f>
        <x:v>30.00000000000003</x:v>
      </x:c>
      <x:c r="CC175" s="34" t="n">
        <x:f>$B$11*(($A$1081)*$C175/$B$12*$B$7+(1-$A$1081)*$D175/$B$12*$C$7)</x:f>
        <x:v>0</x:v>
      </x:c>
    </x:row>
    <x:row r="176">
      <x:c r="A176" s="34" t="n">
        <x:v>152</x:v>
      </x:c>
      <x:c r="B176" s="39" t="n">
        <x:v>-1.2747342759387037</x:v>
      </x:c>
      <x:c r="C176" s="1" t="n">
        <x:f>SUM(AM176:AV176)</x:f>
        <x:v>0</x:v>
      </x:c>
      <x:c r="D176" s="1" t="n">
        <x:f>SUM(AW176:BF176)</x:f>
        <x:v>2</x:v>
      </x:c>
      <x:c r="E176" s="17" t="n">
        <x:f>(1-C176/$B$12)*$B$8-C176/$B$12*$B$7</x:f>
        <x:v>0.05</x:v>
      </x:c>
      <x:c r="F176" s="17" t="n">
        <x:f>(1-D176/$B$12)*$C$8-D176/$B$12*$C$7</x:f>
        <x:v>-0.048</x:v>
      </x:c>
      <x:c r="G176" s="32" t="n">
        <x:f>$B$11*($B$10*C176/$B$12*$B$7+(1-$B$10)*D176/$B$12*$C$7)</x:f>
        <x:v>600</x:v>
      </x:c>
      <x:c r="H176" s="17" t="n">
        <x:f>$B$10*E176+(1-$B$10)*F176</x:f>
        <x:v>0.0010000000000000009</x:v>
      </x:c>
      <x:c r="I176" s="34"/>
      <x:c r="J176" s="34"/>
      <x:c r="K176" s="34"/>
      <x:c r="L176" s="34"/>
      <x:c r="M176" s="34"/>
      <x:c r="N176" s="34"/>
      <x:c r="O176" s="34"/>
      <x:c r="P176" s="34"/>
      <x:c r="Q176" s="34"/>
      <x:c r="R176" s="39" t="n">
        <x:v>0.29247998459273095</x:v>
      </x:c>
      <x:c r="S176" s="39" t="n">
        <x:v>0.8433025066193617</x:v>
      </x:c>
      <x:c r="T176" s="39" t="n">
        <x:v>0.4097043925014872</x:v>
      </x:c>
      <x:c r="U176" s="39" t="n">
        <x:v>0.08908864573687399</x:v>
      </x:c>
      <x:c r="V176" s="39" t="n">
        <x:v>0.9047633648725663</x:v>
      </x:c>
      <x:c r="W176" s="39" t="n">
        <x:v>0.40413943195183377</x:v>
      </x:c>
      <x:c r="X176" s="39" t="n">
        <x:v>-1.8502115977837574</x:v>
      </x:c>
      <x:c r="Y176" s="39" t="n">
        <x:v>0.26497115796421467</x:v>
      </x:c>
      <x:c r="Z176" s="39" t="n">
        <x:v>0.5210870454228569</x:v>
      </x:c>
      <x:c r="AA176" s="39" t="n">
        <x:v>-0.5038718545008036</x:v>
      </x:c>
      <x:c r="AB176" s="39" t="n">
        <x:v>1.9620402662276717</x:v>
      </x:c>
      <x:c r="AC176" s="39" t="n">
        <x:v>-0.7056664671593244</x:v>
      </x:c>
      <x:c r="AD176" s="39" t="n">
        <x:v>-0.21222023525384295</x:v>
      </x:c>
      <x:c r="AE176" s="39" t="n">
        <x:v>0.16555660915872192</x:v>
      </x:c>
      <x:c r="AF176" s="39" t="n">
        <x:v>2.3253140115744984</x:v>
      </x:c>
      <x:c r="AG176" s="39" t="n">
        <x:v>-1.6753541499460027</x:v>
      </x:c>
      <x:c r="AH176" s="39" t="n">
        <x:v>0.5203425554748179</x:v>
      </x:c>
      <x:c r="AI176" s="39" t="n">
        <x:v>-0.5933667733371925</x:v>
      </x:c>
      <x:c r="AJ176" s="39" t="n">
        <x:v>-2.933666204418568</x:v>
      </x:c>
      <x:c r="AK176" s="39" t="n">
        <x:v>-0.7211968570105357</x:v>
      </x:c>
      <x:c r="AL176" s="34"/>
      <x:c r="AM176" s="34" t="n">
        <x:f>IF(SQRT($B$9)*$B176+SQRT(1-$B$9)*R176&lt;_xlfn.NORM.S.INV($B$6),1,0)</x:f>
        <x:v>0</x:v>
      </x:c>
      <x:c r="AN176" s="34" t="n">
        <x:f>IF(SQRT($B$9)*$B176+SQRT(1-$B$9)*S176&lt;_xlfn.NORM.S.INV($B$6),1,0)</x:f>
        <x:v>0</x:v>
      </x:c>
      <x:c r="AO176" s="34" t="n">
        <x:f>IF(SQRT($B$9)*$B176+SQRT(1-$B$9)*T176&lt;_xlfn.NORM.S.INV($B$6),1,0)</x:f>
        <x:v>0</x:v>
      </x:c>
      <x:c r="AP176" s="34" t="n">
        <x:f>IF(SQRT($B$9)*$B176+SQRT(1-$B$9)*U176&lt;_xlfn.NORM.S.INV($B$6),1,0)</x:f>
        <x:v>0</x:v>
      </x:c>
      <x:c r="AQ176" s="34" t="n">
        <x:f>IF(SQRT($B$9)*$B176+SQRT(1-$B$9)*V176&lt;_xlfn.NORM.S.INV($B$6),1,0)</x:f>
        <x:v>0</x:v>
      </x:c>
      <x:c r="AR176" s="34" t="n">
        <x:f>IF(SQRT($B$9)*$B176+SQRT(1-$B$9)*W176&lt;_xlfn.NORM.S.INV($B$6),1,0)</x:f>
        <x:v>0</x:v>
      </x:c>
      <x:c r="AS176" s="34" t="n">
        <x:f>IF(SQRT($B$9)*$B176+SQRT(1-$B$9)*X176&lt;_xlfn.NORM.S.INV($B$6),1,0)</x:f>
        <x:v>0</x:v>
      </x:c>
      <x:c r="AT176" s="34" t="n">
        <x:f>IF(SQRT($B$9)*$B176+SQRT(1-$B$9)*Y176&lt;_xlfn.NORM.S.INV($B$6),1,0)</x:f>
        <x:v>0</x:v>
      </x:c>
      <x:c r="AU176" s="34" t="n">
        <x:f>IF(SQRT($B$9)*$B176+SQRT(1-$B$9)*Z176&lt;_xlfn.NORM.S.INV($B$6),1,0)</x:f>
        <x:v>0</x:v>
      </x:c>
      <x:c r="AV176" s="34" t="n">
        <x:f>IF(SQRT($B$9)*$B176+SQRT(1-$B$9)*AA176&lt;_xlfn.NORM.S.INV($B$6),1,0)</x:f>
        <x:v>0</x:v>
      </x:c>
      <x:c r="AW176" s="34" t="n">
        <x:f>IF(SQRT($C$9)*$B176+SQRT(1-$C$9)*AB176&lt;_xlfn.NORM.S.INV($C$6),1,0)</x:f>
        <x:v>0</x:v>
      </x:c>
      <x:c r="AX176" s="34" t="n">
        <x:f>IF(SQRT($C$9)*$B176+SQRT(1-$C$9)*AC176&lt;_xlfn.NORM.S.INV($C$6),1,0)</x:f>
        <x:v>0</x:v>
      </x:c>
      <x:c r="AY176" s="34" t="n">
        <x:f>IF(SQRT($C$9)*$B176+SQRT(1-$C$9)*AD176&lt;_xlfn.NORM.S.INV($C$6),1,0)</x:f>
        <x:v>0</x:v>
      </x:c>
      <x:c r="AZ176" s="34" t="n">
        <x:f>IF(SQRT($C$9)*$B176+SQRT(1-$C$9)*AE176&lt;_xlfn.NORM.S.INV($C$6),1,0)</x:f>
        <x:v>0</x:v>
      </x:c>
      <x:c r="BA176" s="34" t="n">
        <x:f>IF(SQRT($C$9)*$B176+SQRT(1-$C$9)*AF176&lt;_xlfn.NORM.S.INV($C$6),1,0)</x:f>
        <x:v>0</x:v>
      </x:c>
      <x:c r="BB176" s="34" t="n">
        <x:f>IF(SQRT($C$9)*$B176+SQRT(1-$C$9)*AG176&lt;_xlfn.NORM.S.INV($C$6),1,0)</x:f>
        <x:v>1</x:v>
      </x:c>
      <x:c r="BC176" s="34" t="n">
        <x:f>IF(SQRT($C$9)*$B176+SQRT(1-$C$9)*AH176&lt;_xlfn.NORM.S.INV($C$6),1,0)</x:f>
        <x:v>0</x:v>
      </x:c>
      <x:c r="BD176" s="34" t="n">
        <x:f>IF(SQRT($C$9)*$B176+SQRT(1-$C$9)*AI176&lt;_xlfn.NORM.S.INV($C$6),1,0)</x:f>
        <x:v>0</x:v>
      </x:c>
      <x:c r="BE176" s="34" t="n">
        <x:f>IF(SQRT($C$9)*$B176+SQRT(1-$C$9)*AJ176&lt;_xlfn.NORM.S.INV($C$6),1,0)</x:f>
        <x:v>1</x:v>
      </x:c>
      <x:c r="BF176" s="34" t="n">
        <x:f>IF(SQRT($C$9)*$B176+SQRT(1-$C$9)*AK176&lt;_xlfn.NORM.S.INV($C$6),1,0)</x:f>
        <x:v>0</x:v>
      </x:c>
      <x:c r="BG176" s="34"/>
      <x:c r="BH176" s="34"/>
      <x:c r="BI176" s="34" t="n">
        <x:f>$B$11*(($A$1061)*$C176/$B$12*$B$7+(1-$A$1061)*$D176/$B$12*$C$7)</x:f>
        <x:v>1200</x:v>
      </x:c>
      <x:c r="BJ176" s="34" t="n">
        <x:f>$B$11*(($A$1062)*$C176/$B$12*$B$7+(1-$A$1062)*$D176/$B$12*$C$7)</x:f>
        <x:v>1140</x:v>
      </x:c>
      <x:c r="BK176" s="34" t="n">
        <x:f>$B$11*(($A$1063)*$C176/$B$12*$B$7+(1-$A$1063)*$D176/$B$12*$C$7)</x:f>
        <x:v>1080</x:v>
      </x:c>
      <x:c r="BL176" s="34" t="n">
        <x:f>$B$11*(($A$1064)*$C176/$B$12*$B$7+(1-$A$1064)*$D176/$B$12*$C$7)</x:f>
        <x:v>1019.9999999999999</x:v>
      </x:c>
      <x:c r="BM176" s="34" t="n">
        <x:f>$B$11*(($A$1065)*$C176/$B$12*$B$7+(1-$A$1065)*$D176/$B$12*$C$7)</x:f>
        <x:v>960</x:v>
      </x:c>
      <x:c r="BN176" s="34" t="n">
        <x:f>$B$11*(($A$1066)*$C176/$B$12*$B$7+(1-$A$1066)*$D176/$B$12*$C$7)</x:f>
        <x:v>900</x:v>
      </x:c>
      <x:c r="BO176" s="34" t="n">
        <x:f>$B$11*(($A$1067)*$C176/$B$12*$B$7+(1-$A$1067)*$D176/$B$12*$C$7)</x:f>
        <x:v>839.9999999999999</x:v>
      </x:c>
      <x:c r="BP176" s="34" t="n">
        <x:f>$B$11*(($A$1068)*$C176/$B$12*$B$7+(1-$A$1068)*$D176/$B$12*$C$7)</x:f>
        <x:v>780</x:v>
      </x:c>
      <x:c r="BQ176" s="34" t="n">
        <x:f>$B$11*(($A$1069)*$C176/$B$12*$B$7+(1-$A$1069)*$D176/$B$12*$C$7)</x:f>
        <x:v>720</x:v>
      </x:c>
      <x:c r="BR176" s="34" t="n">
        <x:f>$B$11*(($A$1070)*$C176/$B$12*$B$7+(1-$A$1070)*$D176/$B$12*$C$7)</x:f>
        <x:v>660</x:v>
      </x:c>
      <x:c r="BS176" s="34" t="n">
        <x:f>$B$11*(($A$1071)*$C176/$B$12*$B$7+(1-$A$1071)*$D176/$B$12*$C$7)</x:f>
        <x:v>600</x:v>
      </x:c>
      <x:c r="BT176" s="34" t="n">
        <x:f>$B$11*(($A$1072)*$C176/$B$12*$B$7+(1-$A$1072)*$D176/$B$12*$C$7)</x:f>
        <x:v>540</x:v>
      </x:c>
      <x:c r="BU176" s="34" t="n">
        <x:f>$B$11*(($A$1073)*$C176/$B$12*$B$7+(1-$A$1073)*$D176/$B$12*$C$7)</x:f>
        <x:v>480</x:v>
      </x:c>
      <x:c r="BV176" s="34" t="n">
        <x:f>$B$11*(($A$1074)*$C176/$B$12*$B$7+(1-$A$1074)*$D176/$B$12*$C$7)</x:f>
        <x:v>419.99999999999994</x:v>
      </x:c>
      <x:c r="BW176" s="34" t="n">
        <x:f>$B$11*(($A$1075)*$C176/$B$12*$B$7+(1-$A$1075)*$D176/$B$12*$C$7)</x:f>
        <x:v>360.00000000000006</x:v>
      </x:c>
      <x:c r="BX176" s="34" t="n">
        <x:f>$B$11*(($A$1076)*$C176/$B$12*$B$7+(1-$A$1076)*$D176/$B$12*$C$7)</x:f>
        <x:v>300</x:v>
      </x:c>
      <x:c r="BY176" s="34" t="n">
        <x:f>$B$11*(($A$1077)*$C176/$B$12*$B$7+(1-$A$1077)*$D176/$B$12*$C$7)</x:f>
        <x:v>239.99999999999997</x:v>
      </x:c>
      <x:c r="BZ176" s="34" t="n">
        <x:f>$B$11*(($A$1078)*$C176/$B$12*$B$7+(1-$A$1078)*$D176/$B$12*$C$7)</x:f>
        <x:v>180.00000000000003</x:v>
      </x:c>
      <x:c r="CA176" s="34" t="n">
        <x:f>$B$11*(($A$1079)*$C176/$B$12*$B$7+(1-$A$1079)*$D176/$B$12*$C$7)</x:f>
        <x:v>119.99999999999999</x:v>
      </x:c>
      <x:c r="CB176" s="34" t="n">
        <x:f>$B$11*(($A$1080)*$C176/$B$12*$B$7+(1-$A$1080)*$D176/$B$12*$C$7)</x:f>
        <x:v>60.00000000000006</x:v>
      </x:c>
      <x:c r="CC176" s="34" t="n">
        <x:f>$B$11*(($A$1081)*$C176/$B$12*$B$7+(1-$A$1081)*$D176/$B$12*$C$7)</x:f>
        <x:v>0</x:v>
      </x:c>
    </x:row>
    <x:row r="177">
      <x:c r="A177" s="34" t="n">
        <x:v>153</x:v>
      </x:c>
      <x:c r="B177" s="39" t="n">
        <x:v>-2.1992098014464037</x:v>
      </x:c>
      <x:c r="C177" s="1" t="n">
        <x:f>SUM(AM177:AV177)</x:f>
        <x:v>1</x:v>
      </x:c>
      <x:c r="D177" s="1" t="n">
        <x:f>SUM(AW177:BF177)</x:f>
        <x:v>1</x:v>
      </x:c>
      <x:c r="E177" s="17" t="n">
        <x:f>(1-C177/$B$12)*$B$8-C177/$B$12*$B$7</x:f>
        <x:v>0.0049999999999999975</x:v>
      </x:c>
      <x:c r="F177" s="17" t="n">
        <x:f>(1-D177/$B$12)*$C$8-D177/$B$12*$C$7</x:f>
        <x:v>0.021000000000000005</x:v>
      </x:c>
      <x:c r="G177" s="32" t="n">
        <x:f>$B$11*($B$10*C177/$B$12*$B$7+(1-$B$10)*D177/$B$12*$C$7)</x:f>
        <x:v>500</x:v>
      </x:c>
      <x:c r="H177" s="17" t="n">
        <x:f>$B$10*E177+(1-$B$10)*F177</x:f>
        <x:v>0.013000000000000001</x:v>
      </x:c>
      <x:c r="I177" s="34"/>
      <x:c r="J177" s="34"/>
      <x:c r="K177" s="34"/>
      <x:c r="L177" s="34"/>
      <x:c r="M177" s="34"/>
      <x:c r="N177" s="34"/>
      <x:c r="O177" s="34"/>
      <x:c r="P177" s="34"/>
      <x:c r="Q177" s="34"/>
      <x:c r="R177" s="39" t="n">
        <x:v>-1.430587292427207</x:v>
      </x:c>
      <x:c r="S177" s="39" t="n">
        <x:v>-1.1267963246752681</x:v>
      </x:c>
      <x:c r="T177" s="39" t="n">
        <x:v>1.920155353070753</x:v>
      </x:c>
      <x:c r="U177" s="39" t="n">
        <x:v>0.7305188060135589</x:v>
      </x:c>
      <x:c r="V177" s="39" t="n">
        <x:v>-0.18328064416029316</x:v>
      </x:c>
      <x:c r="W177" s="39" t="n">
        <x:v>-1.795323783239773</x:v>
      </x:c>
      <x:c r="X177" s="39" t="n">
        <x:v>-0.11961684448874714</x:v>
      </x:c>
      <x:c r="Y177" s="39" t="n">
        <x:v>-0.020400130040773623</x:v>
      </x:c>
      <x:c r="Z177" s="39" t="n">
        <x:v>1.7225212861384624</x:v>
      </x:c>
      <x:c r="AA177" s="39" t="n">
        <x:v>0.42524363880188804</x:v>
      </x:c>
      <x:c r="AB177" s="39" t="n">
        <x:v>0.2338942830357796</x:v>
      </x:c>
      <x:c r="AC177" s="39" t="n">
        <x:v>-0.37114249560221035</x:v>
      </x:c>
      <x:c r="AD177" s="39" t="n">
        <x:v>-0.32276270370206966</x:v>
      </x:c>
      <x:c r="AE177" s="39" t="n">
        <x:v>-0.8576656333519234</x:v>
      </x:c>
      <x:c r="AF177" s="39" t="n">
        <x:v>0.45735617123573</x:v>
      </x:c>
      <x:c r="AG177" s="39" t="n">
        <x:v>0.5662628497121213</x:v>
      </x:c>
      <x:c r="AH177" s="39" t="n">
        <x:v>-0.7353851457836892</x:v>
      </x:c>
      <x:c r="AI177" s="39" t="n">
        <x:v>0.33107030201011745</x:v>
      </x:c>
      <x:c r="AJ177" s="39" t="n">
        <x:v>0.3846696416753498</x:v>
      </x:c>
      <x:c r="AK177" s="39" t="n">
        <x:v>0.6285003594332063</x:v>
      </x:c>
      <x:c r="AL177" s="34"/>
      <x:c r="AM177" s="34" t="n">
        <x:f>IF(SQRT($B$9)*$B177+SQRT(1-$B$9)*R177&lt;_xlfn.NORM.S.INV($B$6),1,0)</x:f>
        <x:v>0</x:v>
      </x:c>
      <x:c r="AN177" s="34" t="n">
        <x:f>IF(SQRT($B$9)*$B177+SQRT(1-$B$9)*S177&lt;_xlfn.NORM.S.INV($B$6),1,0)</x:f>
        <x:v>0</x:v>
      </x:c>
      <x:c r="AO177" s="34" t="n">
        <x:f>IF(SQRT($B$9)*$B177+SQRT(1-$B$9)*T177&lt;_xlfn.NORM.S.INV($B$6),1,0)</x:f>
        <x:v>0</x:v>
      </x:c>
      <x:c r="AP177" s="34" t="n">
        <x:f>IF(SQRT($B$9)*$B177+SQRT(1-$B$9)*U177&lt;_xlfn.NORM.S.INV($B$6),1,0)</x:f>
        <x:v>0</x:v>
      </x:c>
      <x:c r="AQ177" s="34" t="n">
        <x:f>IF(SQRT($B$9)*$B177+SQRT(1-$B$9)*V177&lt;_xlfn.NORM.S.INV($B$6),1,0)</x:f>
        <x:v>0</x:v>
      </x:c>
      <x:c r="AR177" s="34" t="n">
        <x:f>IF(SQRT($B$9)*$B177+SQRT(1-$B$9)*W177&lt;_xlfn.NORM.S.INV($B$6),1,0)</x:f>
        <x:v>1</x:v>
      </x:c>
      <x:c r="AS177" s="34" t="n">
        <x:f>IF(SQRT($B$9)*$B177+SQRT(1-$B$9)*X177&lt;_xlfn.NORM.S.INV($B$6),1,0)</x:f>
        <x:v>0</x:v>
      </x:c>
      <x:c r="AT177" s="34" t="n">
        <x:f>IF(SQRT($B$9)*$B177+SQRT(1-$B$9)*Y177&lt;_xlfn.NORM.S.INV($B$6),1,0)</x:f>
        <x:v>0</x:v>
      </x:c>
      <x:c r="AU177" s="34" t="n">
        <x:f>IF(SQRT($B$9)*$B177+SQRT(1-$B$9)*Z177&lt;_xlfn.NORM.S.INV($B$6),1,0)</x:f>
        <x:v>0</x:v>
      </x:c>
      <x:c r="AV177" s="34" t="n">
        <x:f>IF(SQRT($B$9)*$B177+SQRT(1-$B$9)*AA177&lt;_xlfn.NORM.S.INV($B$6),1,0)</x:f>
        <x:v>0</x:v>
      </x:c>
      <x:c r="AW177" s="34" t="n">
        <x:f>IF(SQRT($C$9)*$B177+SQRT(1-$C$9)*AB177&lt;_xlfn.NORM.S.INV($C$6),1,0)</x:f>
        <x:v>0</x:v>
      </x:c>
      <x:c r="AX177" s="34" t="n">
        <x:f>IF(SQRT($C$9)*$B177+SQRT(1-$C$9)*AC177&lt;_xlfn.NORM.S.INV($C$6),1,0)</x:f>
        <x:v>0</x:v>
      </x:c>
      <x:c r="AY177" s="34" t="n">
        <x:f>IF(SQRT($C$9)*$B177+SQRT(1-$C$9)*AD177&lt;_xlfn.NORM.S.INV($C$6),1,0)</x:f>
        <x:v>0</x:v>
      </x:c>
      <x:c r="AZ177" s="34" t="n">
        <x:f>IF(SQRT($C$9)*$B177+SQRT(1-$C$9)*AE177&lt;_xlfn.NORM.S.INV($C$6),1,0)</x:f>
        <x:v>1</x:v>
      </x:c>
      <x:c r="BA177" s="34" t="n">
        <x:f>IF(SQRT($C$9)*$B177+SQRT(1-$C$9)*AF177&lt;_xlfn.NORM.S.INV($C$6),1,0)</x:f>
        <x:v>0</x:v>
      </x:c>
      <x:c r="BB177" s="34" t="n">
        <x:f>IF(SQRT($C$9)*$B177+SQRT(1-$C$9)*AG177&lt;_xlfn.NORM.S.INV($C$6),1,0)</x:f>
        <x:v>0</x:v>
      </x:c>
      <x:c r="BC177" s="34" t="n">
        <x:f>IF(SQRT($C$9)*$B177+SQRT(1-$C$9)*AH177&lt;_xlfn.NORM.S.INV($C$6),1,0)</x:f>
        <x:v>0</x:v>
      </x:c>
      <x:c r="BD177" s="34" t="n">
        <x:f>IF(SQRT($C$9)*$B177+SQRT(1-$C$9)*AI177&lt;_xlfn.NORM.S.INV($C$6),1,0)</x:f>
        <x:v>0</x:v>
      </x:c>
      <x:c r="BE177" s="34" t="n">
        <x:f>IF(SQRT($C$9)*$B177+SQRT(1-$C$9)*AJ177&lt;_xlfn.NORM.S.INV($C$6),1,0)</x:f>
        <x:v>0</x:v>
      </x:c>
      <x:c r="BF177" s="34" t="n">
        <x:f>IF(SQRT($C$9)*$B177+SQRT(1-$C$9)*AK177&lt;_xlfn.NORM.S.INV($C$6),1,0)</x:f>
        <x:v>0</x:v>
      </x:c>
      <x:c r="BG177" s="34"/>
      <x:c r="BH177" s="34"/>
      <x:c r="BI177" s="34" t="n">
        <x:f>$B$11*(($A$1061)*$C177/$B$12*$B$7+(1-$A$1061)*$D177/$B$12*$C$7)</x:f>
        <x:v>600</x:v>
      </x:c>
      <x:c r="BJ177" s="34" t="n">
        <x:f>$B$11*(($A$1062)*$C177/$B$12*$B$7+(1-$A$1062)*$D177/$B$12*$C$7)</x:f>
        <x:v>590</x:v>
      </x:c>
      <x:c r="BK177" s="34" t="n">
        <x:f>$B$11*(($A$1063)*$C177/$B$12*$B$7+(1-$A$1063)*$D177/$B$12*$C$7)</x:f>
        <x:v>580</x:v>
      </x:c>
      <x:c r="BL177" s="34" t="n">
        <x:f>$B$11*(($A$1064)*$C177/$B$12*$B$7+(1-$A$1064)*$D177/$B$12*$C$7)</x:f>
        <x:v>570</x:v>
      </x:c>
      <x:c r="BM177" s="34" t="n">
        <x:f>$B$11*(($A$1065)*$C177/$B$12*$B$7+(1-$A$1065)*$D177/$B$12*$C$7)</x:f>
        <x:v>560</x:v>
      </x:c>
      <x:c r="BN177" s="34" t="n">
        <x:f>$B$11*(($A$1066)*$C177/$B$12*$B$7+(1-$A$1066)*$D177/$B$12*$C$7)</x:f>
        <x:v>550</x:v>
      </x:c>
      <x:c r="BO177" s="34" t="n">
        <x:f>$B$11*(($A$1067)*$C177/$B$12*$B$7+(1-$A$1067)*$D177/$B$12*$C$7)</x:f>
        <x:v>539.9999999999999</x:v>
      </x:c>
      <x:c r="BP177" s="34" t="n">
        <x:f>$B$11*(($A$1068)*$C177/$B$12*$B$7+(1-$A$1068)*$D177/$B$12*$C$7)</x:f>
        <x:v>530</x:v>
      </x:c>
      <x:c r="BQ177" s="34" t="n">
        <x:f>$B$11*(($A$1069)*$C177/$B$12*$B$7+(1-$A$1069)*$D177/$B$12*$C$7)</x:f>
        <x:v>520</x:v>
      </x:c>
      <x:c r="BR177" s="34" t="n">
        <x:f>$B$11*(($A$1070)*$C177/$B$12*$B$7+(1-$A$1070)*$D177/$B$12*$C$7)</x:f>
        <x:v>510.00000000000006</x:v>
      </x:c>
      <x:c r="BS177" s="34" t="n">
        <x:f>$B$11*(($A$1071)*$C177/$B$12*$B$7+(1-$A$1071)*$D177/$B$12*$C$7)</x:f>
        <x:v>500</x:v>
      </x:c>
      <x:c r="BT177" s="34" t="n">
        <x:f>$B$11*(($A$1072)*$C177/$B$12*$B$7+(1-$A$1072)*$D177/$B$12*$C$7)</x:f>
        <x:v>490</x:v>
      </x:c>
      <x:c r="BU177" s="34" t="n">
        <x:f>$B$11*(($A$1073)*$C177/$B$12*$B$7+(1-$A$1073)*$D177/$B$12*$C$7)</x:f>
        <x:v>480</x:v>
      </x:c>
      <x:c r="BV177" s="34" t="n">
        <x:f>$B$11*(($A$1074)*$C177/$B$12*$B$7+(1-$A$1074)*$D177/$B$12*$C$7)</x:f>
        <x:v>470</x:v>
      </x:c>
      <x:c r="BW177" s="34" t="n">
        <x:f>$B$11*(($A$1075)*$C177/$B$12*$B$7+(1-$A$1075)*$D177/$B$12*$C$7)</x:f>
        <x:v>460</x:v>
      </x:c>
      <x:c r="BX177" s="34" t="n">
        <x:f>$B$11*(($A$1076)*$C177/$B$12*$B$7+(1-$A$1076)*$D177/$B$12*$C$7)</x:f>
        <x:v>450</x:v>
      </x:c>
      <x:c r="BY177" s="34" t="n">
        <x:f>$B$11*(($A$1077)*$C177/$B$12*$B$7+(1-$A$1077)*$D177/$B$12*$C$7)</x:f>
        <x:v>440</x:v>
      </x:c>
      <x:c r="BZ177" s="34" t="n">
        <x:f>$B$11*(($A$1078)*$C177/$B$12*$B$7+(1-$A$1078)*$D177/$B$12*$C$7)</x:f>
        <x:v>429.99999999999994</x:v>
      </x:c>
      <x:c r="CA177" s="34" t="n">
        <x:f>$B$11*(($A$1079)*$C177/$B$12*$B$7+(1-$A$1079)*$D177/$B$12*$C$7)</x:f>
        <x:v>419.99999999999994</x:v>
      </x:c>
      <x:c r="CB177" s="34" t="n">
        <x:f>$B$11*(($A$1080)*$C177/$B$12*$B$7+(1-$A$1080)*$D177/$B$12*$C$7)</x:f>
        <x:v>410.0000000000001</x:v>
      </x:c>
      <x:c r="CC177" s="34" t="n">
        <x:f>$B$11*(($A$1081)*$C177/$B$12*$B$7+(1-$A$1081)*$D177/$B$12*$C$7)</x:f>
        <x:v>400.00000000000006</x:v>
      </x:c>
    </x:row>
    <x:row r="178">
      <x:c r="A178" s="34" t="n">
        <x:v>154</x:v>
      </x:c>
      <x:c r="B178" s="39" t="n">
        <x:v>-1.053048438768736</x:v>
      </x:c>
      <x:c r="C178" s="1" t="n">
        <x:f>SUM(AM178:AV178)</x:f>
        <x:v>1</x:v>
      </x:c>
      <x:c r="D178" s="1" t="n">
        <x:f>SUM(AW178:BF178)</x:f>
        <x:v>0</x:v>
      </x:c>
      <x:c r="E178" s="17" t="n">
        <x:f>(1-C178/$B$12)*$B$8-C178/$B$12*$B$7</x:f>
        <x:v>0.0049999999999999975</x:v>
      </x:c>
      <x:c r="F178" s="17" t="n">
        <x:f>(1-D178/$B$12)*$C$8-D178/$B$12*$C$7</x:f>
        <x:v>0.09</x:v>
      </x:c>
      <x:c r="G178" s="32" t="n">
        <x:f>$B$11*($B$10*C178/$B$12*$B$7+(1-$B$10)*D178/$B$12*$C$7)</x:f>
        <x:v>200.00000000000003</x:v>
      </x:c>
      <x:c r="H178" s="17" t="n">
        <x:f>$B$10*E178+(1-$B$10)*F178</x:f>
        <x:v>0.0475</x:v>
      </x:c>
      <x:c r="I178" s="34"/>
      <x:c r="J178" s="34"/>
      <x:c r="K178" s="34"/>
      <x:c r="L178" s="34"/>
      <x:c r="M178" s="34"/>
      <x:c r="N178" s="34"/>
      <x:c r="O178" s="34"/>
      <x:c r="P178" s="34"/>
      <x:c r="Q178" s="34"/>
      <x:c r="R178" s="39" t="n">
        <x:v>-1.1308168080828014</x:v>
      </x:c>
      <x:c r="S178" s="39" t="n">
        <x:v>0.47015160158539765</x:v>
      </x:c>
      <x:c r="T178" s="39" t="n">
        <x:v>-0.25858054319109536</x:v>
      </x:c>
      <x:c r="U178" s="39" t="n">
        <x:v>1.4595205134403237</x:v>
      </x:c>
      <x:c r="V178" s="39" t="n">
        <x:v>-0.7625649789570689</x:v>
      </x:c>
      <x:c r="W178" s="39" t="n">
        <x:v>0.3247546729299604</x:v>
      </x:c>
      <x:c r="X178" s="39" t="n">
        <x:v>-2.1240876183349946</x:v>
      </x:c>
      <x:c r="Y178" s="39" t="n">
        <x:v>0.5759308781067585</x:v>
      </x:c>
      <x:c r="Z178" s="39" t="n">
        <x:v>-0.22563339251421582</x:v>
      </x:c>
      <x:c r="AA178" s="39" t="n">
        <x:v>-0.47824854339269957</x:v>
      </x:c>
      <x:c r="AB178" s="39" t="n">
        <x:v>-0.2723269426682747</x:v>
      </x:c>
      <x:c r="AC178" s="39" t="n">
        <x:v>-0.43621272000516176</x:v>
      </x:c>
      <x:c r="AD178" s="39" t="n">
        <x:v>1.0248708310124757</x:v>
      </x:c>
      <x:c r="AE178" s="39" t="n">
        <x:v>0.8458157522409328</x:v>
      </x:c>
      <x:c r="AF178" s="39" t="n">
        <x:v>-1.300389631360436</x:v>
      </x:c>
      <x:c r="AG178" s="39" t="n">
        <x:v>0.31975930925297724</x:v>
      </x:c>
      <x:c r="AH178" s="39" t="n">
        <x:v>-0.5187015761037976</x:v>
      </x:c>
      <x:c r="AI178" s="39" t="n">
        <x:v>-0.3452589118219396</x:v>
      </x:c>
      <x:c r="AJ178" s="39" t="n">
        <x:v>0.15231343610822912</x:v>
      </x:c>
      <x:c r="AK178" s="39" t="n">
        <x:v>-0.9117886691953886</x:v>
      </x:c>
      <x:c r="AL178" s="34"/>
      <x:c r="AM178" s="34" t="n">
        <x:f>IF(SQRT($B$9)*$B178+SQRT(1-$B$9)*R178&lt;_xlfn.NORM.S.INV($B$6),1,0)</x:f>
        <x:v>0</x:v>
      </x:c>
      <x:c r="AN178" s="34" t="n">
        <x:f>IF(SQRT($B$9)*$B178+SQRT(1-$B$9)*S178&lt;_xlfn.NORM.S.INV($B$6),1,0)</x:f>
        <x:v>0</x:v>
      </x:c>
      <x:c r="AO178" s="34" t="n">
        <x:f>IF(SQRT($B$9)*$B178+SQRT(1-$B$9)*T178&lt;_xlfn.NORM.S.INV($B$6),1,0)</x:f>
        <x:v>0</x:v>
      </x:c>
      <x:c r="AP178" s="34" t="n">
        <x:f>IF(SQRT($B$9)*$B178+SQRT(1-$B$9)*U178&lt;_xlfn.NORM.S.INV($B$6),1,0)</x:f>
        <x:v>0</x:v>
      </x:c>
      <x:c r="AQ178" s="34" t="n">
        <x:f>IF(SQRT($B$9)*$B178+SQRT(1-$B$9)*V178&lt;_xlfn.NORM.S.INV($B$6),1,0)</x:f>
        <x:v>0</x:v>
      </x:c>
      <x:c r="AR178" s="34" t="n">
        <x:f>IF(SQRT($B$9)*$B178+SQRT(1-$B$9)*W178&lt;_xlfn.NORM.S.INV($B$6),1,0)</x:f>
        <x:v>0</x:v>
      </x:c>
      <x:c r="AS178" s="34" t="n">
        <x:f>IF(SQRT($B$9)*$B178+SQRT(1-$B$9)*X178&lt;_xlfn.NORM.S.INV($B$6),1,0)</x:f>
        <x:v>1</x:v>
      </x:c>
      <x:c r="AT178" s="34" t="n">
        <x:f>IF(SQRT($B$9)*$B178+SQRT(1-$B$9)*Y178&lt;_xlfn.NORM.S.INV($B$6),1,0)</x:f>
        <x:v>0</x:v>
      </x:c>
      <x:c r="AU178" s="34" t="n">
        <x:f>IF(SQRT($B$9)*$B178+SQRT(1-$B$9)*Z178&lt;_xlfn.NORM.S.INV($B$6),1,0)</x:f>
        <x:v>0</x:v>
      </x:c>
      <x:c r="AV178" s="34" t="n">
        <x:f>IF(SQRT($B$9)*$B178+SQRT(1-$B$9)*AA178&lt;_xlfn.NORM.S.INV($B$6),1,0)</x:f>
        <x:v>0</x:v>
      </x:c>
      <x:c r="AW178" s="34" t="n">
        <x:f>IF(SQRT($C$9)*$B178+SQRT(1-$C$9)*AB178&lt;_xlfn.NORM.S.INV($C$6),1,0)</x:f>
        <x:v>0</x:v>
      </x:c>
      <x:c r="AX178" s="34" t="n">
        <x:f>IF(SQRT($C$9)*$B178+SQRT(1-$C$9)*AC178&lt;_xlfn.NORM.S.INV($C$6),1,0)</x:f>
        <x:v>0</x:v>
      </x:c>
      <x:c r="AY178" s="34" t="n">
        <x:f>IF(SQRT($C$9)*$B178+SQRT(1-$C$9)*AD178&lt;_xlfn.NORM.S.INV($C$6),1,0)</x:f>
        <x:v>0</x:v>
      </x:c>
      <x:c r="AZ178" s="34" t="n">
        <x:f>IF(SQRT($C$9)*$B178+SQRT(1-$C$9)*AE178&lt;_xlfn.NORM.S.INV($C$6),1,0)</x:f>
        <x:v>0</x:v>
      </x:c>
      <x:c r="BA178" s="34" t="n">
        <x:f>IF(SQRT($C$9)*$B178+SQRT(1-$C$9)*AF178&lt;_xlfn.NORM.S.INV($C$6),1,0)</x:f>
        <x:v>0</x:v>
      </x:c>
      <x:c r="BB178" s="34" t="n">
        <x:f>IF(SQRT($C$9)*$B178+SQRT(1-$C$9)*AG178&lt;_xlfn.NORM.S.INV($C$6),1,0)</x:f>
        <x:v>0</x:v>
      </x:c>
      <x:c r="BC178" s="34" t="n">
        <x:f>IF(SQRT($C$9)*$B178+SQRT(1-$C$9)*AH178&lt;_xlfn.NORM.S.INV($C$6),1,0)</x:f>
        <x:v>0</x:v>
      </x:c>
      <x:c r="BD178" s="34" t="n">
        <x:f>IF(SQRT($C$9)*$B178+SQRT(1-$C$9)*AI178&lt;_xlfn.NORM.S.INV($C$6),1,0)</x:f>
        <x:v>0</x:v>
      </x:c>
      <x:c r="BE178" s="34" t="n">
        <x:f>IF(SQRT($C$9)*$B178+SQRT(1-$C$9)*AJ178&lt;_xlfn.NORM.S.INV($C$6),1,0)</x:f>
        <x:v>0</x:v>
      </x:c>
      <x:c r="BF178" s="34" t="n">
        <x:f>IF(SQRT($C$9)*$B178+SQRT(1-$C$9)*AK178&lt;_xlfn.NORM.S.INV($C$6),1,0)</x:f>
        <x:v>0</x:v>
      </x:c>
      <x:c r="BG178" s="34"/>
      <x:c r="BH178" s="34"/>
      <x:c r="BI178" s="34" t="n">
        <x:f>$B$11*(($A$1061)*$C178/$B$12*$B$7+(1-$A$1061)*$D178/$B$12*$C$7)</x:f>
        <x:v>0</x:v>
      </x:c>
      <x:c r="BJ178" s="34" t="n">
        <x:f>$B$11*(($A$1062)*$C178/$B$12*$B$7+(1-$A$1062)*$D178/$B$12*$C$7)</x:f>
        <x:v>20</x:v>
      </x:c>
      <x:c r="BK178" s="34" t="n">
        <x:f>$B$11*(($A$1063)*$C178/$B$12*$B$7+(1-$A$1063)*$D178/$B$12*$C$7)</x:f>
        <x:v>40</x:v>
      </x:c>
      <x:c r="BL178" s="34" t="n">
        <x:f>$B$11*(($A$1064)*$C178/$B$12*$B$7+(1-$A$1064)*$D178/$B$12*$C$7)</x:f>
        <x:v>60</x:v>
      </x:c>
      <x:c r="BM178" s="34" t="n">
        <x:f>$B$11*(($A$1065)*$C178/$B$12*$B$7+(1-$A$1065)*$D178/$B$12*$C$7)</x:f>
        <x:v>80</x:v>
      </x:c>
      <x:c r="BN178" s="34" t="n">
        <x:f>$B$11*(($A$1066)*$C178/$B$12*$B$7+(1-$A$1066)*$D178/$B$12*$C$7)</x:f>
        <x:v>100.00000000000001</x:v>
      </x:c>
      <x:c r="BO178" s="34" t="n">
        <x:f>$B$11*(($A$1067)*$C178/$B$12*$B$7+(1-$A$1067)*$D178/$B$12*$C$7)</x:f>
        <x:v>120</x:v>
      </x:c>
      <x:c r="BP178" s="34" t="n">
        <x:f>$B$11*(($A$1068)*$C178/$B$12*$B$7+(1-$A$1068)*$D178/$B$12*$C$7)</x:f>
        <x:v>139.99999999999997</x:v>
      </x:c>
      <x:c r="BQ178" s="34" t="n">
        <x:f>$B$11*(($A$1069)*$C178/$B$12*$B$7+(1-$A$1069)*$D178/$B$12*$C$7)</x:f>
        <x:v>160</x:v>
      </x:c>
      <x:c r="BR178" s="34" t="n">
        <x:f>$B$11*(($A$1070)*$C178/$B$12*$B$7+(1-$A$1070)*$D178/$B$12*$C$7)</x:f>
        <x:v>180</x:v>
      </x:c>
      <x:c r="BS178" s="34" t="n">
        <x:f>$B$11*(($A$1071)*$C178/$B$12*$B$7+(1-$A$1071)*$D178/$B$12*$C$7)</x:f>
        <x:v>200.00000000000003</x:v>
      </x:c>
      <x:c r="BT178" s="34" t="n">
        <x:f>$B$11*(($A$1072)*$C178/$B$12*$B$7+(1-$A$1072)*$D178/$B$12*$C$7)</x:f>
        <x:v>220.00000000000006</x:v>
      </x:c>
      <x:c r="BU178" s="34" t="n">
        <x:f>$B$11*(($A$1073)*$C178/$B$12*$B$7+(1-$A$1073)*$D178/$B$12*$C$7)</x:f>
        <x:v>240</x:v>
      </x:c>
      <x:c r="BV178" s="34" t="n">
        <x:f>$B$11*(($A$1074)*$C178/$B$12*$B$7+(1-$A$1074)*$D178/$B$12*$C$7)</x:f>
        <x:v>260</x:v>
      </x:c>
      <x:c r="BW178" s="34" t="n">
        <x:f>$B$11*(($A$1075)*$C178/$B$12*$B$7+(1-$A$1075)*$D178/$B$12*$C$7)</x:f>
        <x:v>279.99999999999994</x:v>
      </x:c>
      <x:c r="BX178" s="34" t="n">
        <x:f>$B$11*(($A$1076)*$C178/$B$12*$B$7+(1-$A$1076)*$D178/$B$12*$C$7)</x:f>
        <x:v>300</x:v>
      </x:c>
      <x:c r="BY178" s="34" t="n">
        <x:f>$B$11*(($A$1077)*$C178/$B$12*$B$7+(1-$A$1077)*$D178/$B$12*$C$7)</x:f>
        <x:v>320</x:v>
      </x:c>
      <x:c r="BZ178" s="34" t="n">
        <x:f>$B$11*(($A$1078)*$C178/$B$12*$B$7+(1-$A$1078)*$D178/$B$12*$C$7)</x:f>
        <x:v>339.99999999999994</x:v>
      </x:c>
      <x:c r="CA178" s="34" t="n">
        <x:f>$B$11*(($A$1079)*$C178/$B$12*$B$7+(1-$A$1079)*$D178/$B$12*$C$7)</x:f>
        <x:v>360</x:v>
      </x:c>
      <x:c r="CB178" s="34" t="n">
        <x:f>$B$11*(($A$1080)*$C178/$B$12*$B$7+(1-$A$1080)*$D178/$B$12*$C$7)</x:f>
        <x:v>380.00000000000006</x:v>
      </x:c>
      <x:c r="CC178" s="34" t="n">
        <x:f>$B$11*(($A$1081)*$C178/$B$12*$B$7+(1-$A$1081)*$D178/$B$12*$C$7)</x:f>
        <x:v>400.00000000000006</x:v>
      </x:c>
    </x:row>
    <x:row r="179">
      <x:c r="A179" s="34" t="n">
        <x:v>155</x:v>
      </x:c>
      <x:c r="B179" s="39" t="n">
        <x:v>-0.6587223232545971</x:v>
      </x:c>
      <x:c r="C179" s="1" t="n">
        <x:f>SUM(AM179:AV179)</x:f>
        <x:v>0</x:v>
      </x:c>
      <x:c r="D179" s="1" t="n">
        <x:f>SUM(AW179:BF179)</x:f>
        <x:v>1</x:v>
      </x:c>
      <x:c r="E179" s="17" t="n">
        <x:f>(1-C179/$B$12)*$B$8-C179/$B$12*$B$7</x:f>
        <x:v>0.05</x:v>
      </x:c>
      <x:c r="F179" s="17" t="n">
        <x:f>(1-D179/$B$12)*$C$8-D179/$B$12*$C$7</x:f>
        <x:v>0.021000000000000005</x:v>
      </x:c>
      <x:c r="G179" s="32" t="n">
        <x:f>$B$11*($B$10*C179/$B$12*$B$7+(1-$B$10)*D179/$B$12*$C$7)</x:f>
        <x:v>300</x:v>
      </x:c>
      <x:c r="H179" s="17" t="n">
        <x:f>$B$10*E179+(1-$B$10)*F179</x:f>
        <x:v>0.035500000000000004</x:v>
      </x:c>
      <x:c r="I179" s="34"/>
      <x:c r="J179" s="34"/>
      <x:c r="K179" s="34"/>
      <x:c r="L179" s="34"/>
      <x:c r="M179" s="34"/>
      <x:c r="N179" s="34"/>
      <x:c r="O179" s="34"/>
      <x:c r="P179" s="34"/>
      <x:c r="Q179" s="34"/>
      <x:c r="R179" s="39" t="n">
        <x:v>-0.22460091533945112</x:v>
      </x:c>
      <x:c r="S179" s="39" t="n">
        <x:v>-1.8330476001560752</x:v>
      </x:c>
      <x:c r="T179" s="39" t="n">
        <x:v>2.5406857196550807</x:v>
      </x:c>
      <x:c r="U179" s="39" t="n">
        <x:v>0.48625154246281077</x:v>
      </x:c>
      <x:c r="V179" s="39" t="n">
        <x:v>-0.8913991705223093</x:v>
      </x:c>
      <x:c r="W179" s="39" t="n">
        <x:v>-0.2207347782539072</x:v>
      </x:c>
      <x:c r="X179" s="39" t="n">
        <x:v>-0.5120990598424234</x:v>
      </x:c>
      <x:c r="Y179" s="39" t="n">
        <x:v>0.7785235637174319</x:v>
      </x:c>
      <x:c r="Z179" s="39" t="n">
        <x:v>-0.49214097162554943</x:v>
      </x:c>
      <x:c r="AA179" s="39" t="n">
        <x:v>-1.1371181176068432</x:v>
      </x:c>
      <x:c r="AB179" s="39" t="n">
        <x:v>-0.487160597806812</x:v>
      </x:c>
      <x:c r="AC179" s="39" t="n">
        <x:v>1.2970006006772188</x:v>
      </x:c>
      <x:c r="AD179" s="39" t="n">
        <x:v>0.3301131625586995</x:v>
      </x:c>
      <x:c r="AE179" s="39" t="n">
        <x:v>0.5973900814237064</x:v>
      </x:c>
      <x:c r="AF179" s="39" t="n">
        <x:v>-0.6773328529480213</x:v>
      </x:c>
      <x:c r="AG179" s="39" t="n">
        <x:v>-1.7274881842323524</x:v>
      </x:c>
      <x:c r="AH179" s="39" t="n">
        <x:v>-0.007929735017340124</x:v>
      </x:c>
      <x:c r="AI179" s="39" t="n">
        <x:v>0.20698407135930585</x:v>
      </x:c>
      <x:c r="AJ179" s="39" t="n">
        <x:v>-1.0793511100074085</x:v>
      </x:c>
      <x:c r="AK179" s="39" t="n">
        <x:v>0.6033260042102427</x:v>
      </x:c>
      <x:c r="AL179" s="34"/>
      <x:c r="AM179" s="34" t="n">
        <x:f>IF(SQRT($B$9)*$B179+SQRT(1-$B$9)*R179&lt;_xlfn.NORM.S.INV($B$6),1,0)</x:f>
        <x:v>0</x:v>
      </x:c>
      <x:c r="AN179" s="34" t="n">
        <x:f>IF(SQRT($B$9)*$B179+SQRT(1-$B$9)*S179&lt;_xlfn.NORM.S.INV($B$6),1,0)</x:f>
        <x:v>0</x:v>
      </x:c>
      <x:c r="AO179" s="34" t="n">
        <x:f>IF(SQRT($B$9)*$B179+SQRT(1-$B$9)*T179&lt;_xlfn.NORM.S.INV($B$6),1,0)</x:f>
        <x:v>0</x:v>
      </x:c>
      <x:c r="AP179" s="34" t="n">
        <x:f>IF(SQRT($B$9)*$B179+SQRT(1-$B$9)*U179&lt;_xlfn.NORM.S.INV($B$6),1,0)</x:f>
        <x:v>0</x:v>
      </x:c>
      <x:c r="AQ179" s="34" t="n">
        <x:f>IF(SQRT($B$9)*$B179+SQRT(1-$B$9)*V179&lt;_xlfn.NORM.S.INV($B$6),1,0)</x:f>
        <x:v>0</x:v>
      </x:c>
      <x:c r="AR179" s="34" t="n">
        <x:f>IF(SQRT($B$9)*$B179+SQRT(1-$B$9)*W179&lt;_xlfn.NORM.S.INV($B$6),1,0)</x:f>
        <x:v>0</x:v>
      </x:c>
      <x:c r="AS179" s="34" t="n">
        <x:f>IF(SQRT($B$9)*$B179+SQRT(1-$B$9)*X179&lt;_xlfn.NORM.S.INV($B$6),1,0)</x:f>
        <x:v>0</x:v>
      </x:c>
      <x:c r="AT179" s="34" t="n">
        <x:f>IF(SQRT($B$9)*$B179+SQRT(1-$B$9)*Y179&lt;_xlfn.NORM.S.INV($B$6),1,0)</x:f>
        <x:v>0</x:v>
      </x:c>
      <x:c r="AU179" s="34" t="n">
        <x:f>IF(SQRT($B$9)*$B179+SQRT(1-$B$9)*Z179&lt;_xlfn.NORM.S.INV($B$6),1,0)</x:f>
        <x:v>0</x:v>
      </x:c>
      <x:c r="AV179" s="34" t="n">
        <x:f>IF(SQRT($B$9)*$B179+SQRT(1-$B$9)*AA179&lt;_xlfn.NORM.S.INV($B$6),1,0)</x:f>
        <x:v>0</x:v>
      </x:c>
      <x:c r="AW179" s="34" t="n">
        <x:f>IF(SQRT($C$9)*$B179+SQRT(1-$C$9)*AB179&lt;_xlfn.NORM.S.INV($C$6),1,0)</x:f>
        <x:v>0</x:v>
      </x:c>
      <x:c r="AX179" s="34" t="n">
        <x:f>IF(SQRT($C$9)*$B179+SQRT(1-$C$9)*AC179&lt;_xlfn.NORM.S.INV($C$6),1,0)</x:f>
        <x:v>0</x:v>
      </x:c>
      <x:c r="AY179" s="34" t="n">
        <x:f>IF(SQRT($C$9)*$B179+SQRT(1-$C$9)*AD179&lt;_xlfn.NORM.S.INV($C$6),1,0)</x:f>
        <x:v>0</x:v>
      </x:c>
      <x:c r="AZ179" s="34" t="n">
        <x:f>IF(SQRT($C$9)*$B179+SQRT(1-$C$9)*AE179&lt;_xlfn.NORM.S.INV($C$6),1,0)</x:f>
        <x:v>0</x:v>
      </x:c>
      <x:c r="BA179" s="34" t="n">
        <x:f>IF(SQRT($C$9)*$B179+SQRT(1-$C$9)*AF179&lt;_xlfn.NORM.S.INV($C$6),1,0)</x:f>
        <x:v>0</x:v>
      </x:c>
      <x:c r="BB179" s="34" t="n">
        <x:f>IF(SQRT($C$9)*$B179+SQRT(1-$C$9)*AG179&lt;_xlfn.NORM.S.INV($C$6),1,0)</x:f>
        <x:v>1</x:v>
      </x:c>
      <x:c r="BC179" s="34" t="n">
        <x:f>IF(SQRT($C$9)*$B179+SQRT(1-$C$9)*AH179&lt;_xlfn.NORM.S.INV($C$6),1,0)</x:f>
        <x:v>0</x:v>
      </x:c>
      <x:c r="BD179" s="34" t="n">
        <x:f>IF(SQRT($C$9)*$B179+SQRT(1-$C$9)*AI179&lt;_xlfn.NORM.S.INV($C$6),1,0)</x:f>
        <x:v>0</x:v>
      </x:c>
      <x:c r="BE179" s="34" t="n">
        <x:f>IF(SQRT($C$9)*$B179+SQRT(1-$C$9)*AJ179&lt;_xlfn.NORM.S.INV($C$6),1,0)</x:f>
        <x:v>0</x:v>
      </x:c>
      <x:c r="BF179" s="34" t="n">
        <x:f>IF(SQRT($C$9)*$B179+SQRT(1-$C$9)*AK179&lt;_xlfn.NORM.S.INV($C$6),1,0)</x:f>
        <x:v>0</x:v>
      </x:c>
      <x:c r="BG179" s="34"/>
      <x:c r="BH179" s="34"/>
      <x:c r="BI179" s="34" t="n">
        <x:f>$B$11*(($A$1061)*$C179/$B$12*$B$7+(1-$A$1061)*$D179/$B$12*$C$7)</x:f>
        <x:v>600</x:v>
      </x:c>
      <x:c r="BJ179" s="34" t="n">
        <x:f>$B$11*(($A$1062)*$C179/$B$12*$B$7+(1-$A$1062)*$D179/$B$12*$C$7)</x:f>
        <x:v>570</x:v>
      </x:c>
      <x:c r="BK179" s="34" t="n">
        <x:f>$B$11*(($A$1063)*$C179/$B$12*$B$7+(1-$A$1063)*$D179/$B$12*$C$7)</x:f>
        <x:v>540</x:v>
      </x:c>
      <x:c r="BL179" s="34" t="n">
        <x:f>$B$11*(($A$1064)*$C179/$B$12*$B$7+(1-$A$1064)*$D179/$B$12*$C$7)</x:f>
        <x:v>509.99999999999994</x:v>
      </x:c>
      <x:c r="BM179" s="34" t="n">
        <x:f>$B$11*(($A$1065)*$C179/$B$12*$B$7+(1-$A$1065)*$D179/$B$12*$C$7)</x:f>
        <x:v>480</x:v>
      </x:c>
      <x:c r="BN179" s="34" t="n">
        <x:f>$B$11*(($A$1066)*$C179/$B$12*$B$7+(1-$A$1066)*$D179/$B$12*$C$7)</x:f>
        <x:v>450</x:v>
      </x:c>
      <x:c r="BO179" s="34" t="n">
        <x:f>$B$11*(($A$1067)*$C179/$B$12*$B$7+(1-$A$1067)*$D179/$B$12*$C$7)</x:f>
        <x:v>419.99999999999994</x:v>
      </x:c>
      <x:c r="BP179" s="34" t="n">
        <x:f>$B$11*(($A$1068)*$C179/$B$12*$B$7+(1-$A$1068)*$D179/$B$12*$C$7)</x:f>
        <x:v>390</x:v>
      </x:c>
      <x:c r="BQ179" s="34" t="n">
        <x:f>$B$11*(($A$1069)*$C179/$B$12*$B$7+(1-$A$1069)*$D179/$B$12*$C$7)</x:f>
        <x:v>360</x:v>
      </x:c>
      <x:c r="BR179" s="34" t="n">
        <x:f>$B$11*(($A$1070)*$C179/$B$12*$B$7+(1-$A$1070)*$D179/$B$12*$C$7)</x:f>
        <x:v>330</x:v>
      </x:c>
      <x:c r="BS179" s="34" t="n">
        <x:f>$B$11*(($A$1071)*$C179/$B$12*$B$7+(1-$A$1071)*$D179/$B$12*$C$7)</x:f>
        <x:v>300</x:v>
      </x:c>
      <x:c r="BT179" s="34" t="n">
        <x:f>$B$11*(($A$1072)*$C179/$B$12*$B$7+(1-$A$1072)*$D179/$B$12*$C$7)</x:f>
        <x:v>270</x:v>
      </x:c>
      <x:c r="BU179" s="34" t="n">
        <x:f>$B$11*(($A$1073)*$C179/$B$12*$B$7+(1-$A$1073)*$D179/$B$12*$C$7)</x:f>
        <x:v>240</x:v>
      </x:c>
      <x:c r="BV179" s="34" t="n">
        <x:f>$B$11*(($A$1074)*$C179/$B$12*$B$7+(1-$A$1074)*$D179/$B$12*$C$7)</x:f>
        <x:v>209.99999999999997</x:v>
      </x:c>
      <x:c r="BW179" s="34" t="n">
        <x:f>$B$11*(($A$1075)*$C179/$B$12*$B$7+(1-$A$1075)*$D179/$B$12*$C$7)</x:f>
        <x:v>180.00000000000003</x:v>
      </x:c>
      <x:c r="BX179" s="34" t="n">
        <x:f>$B$11*(($A$1076)*$C179/$B$12*$B$7+(1-$A$1076)*$D179/$B$12*$C$7)</x:f>
        <x:v>150</x:v>
      </x:c>
      <x:c r="BY179" s="34" t="n">
        <x:f>$B$11*(($A$1077)*$C179/$B$12*$B$7+(1-$A$1077)*$D179/$B$12*$C$7)</x:f>
        <x:v>119.99999999999999</x:v>
      </x:c>
      <x:c r="BZ179" s="34" t="n">
        <x:f>$B$11*(($A$1078)*$C179/$B$12*$B$7+(1-$A$1078)*$D179/$B$12*$C$7)</x:f>
        <x:v>90.00000000000001</x:v>
      </x:c>
      <x:c r="CA179" s="34" t="n">
        <x:f>$B$11*(($A$1079)*$C179/$B$12*$B$7+(1-$A$1079)*$D179/$B$12*$C$7)</x:f>
        <x:v>59.99999999999999</x:v>
      </x:c>
      <x:c r="CB179" s="34" t="n">
        <x:f>$B$11*(($A$1080)*$C179/$B$12*$B$7+(1-$A$1080)*$D179/$B$12*$C$7)</x:f>
        <x:v>30.00000000000003</x:v>
      </x:c>
      <x:c r="CC179" s="34" t="n">
        <x:f>$B$11*(($A$1081)*$C179/$B$12*$B$7+(1-$A$1081)*$D179/$B$12*$C$7)</x:f>
        <x:v>0</x:v>
      </x:c>
    </x:row>
    <x:row r="180">
      <x:c r="A180" s="34" t="n">
        <x:v>156</x:v>
      </x:c>
      <x:c r="B180" s="39" t="n">
        <x:v>-0.19863664594798922</x:v>
      </x:c>
      <x:c r="C180" s="1" t="n">
        <x:f>SUM(AM180:AV180)</x:f>
        <x:v>0</x:v>
      </x:c>
      <x:c r="D180" s="1" t="n">
        <x:f>SUM(AW180:BF180)</x:f>
        <x:v>1</x:v>
      </x:c>
      <x:c r="E180" s="17" t="n">
        <x:f>(1-C180/$B$12)*$B$8-C180/$B$12*$B$7</x:f>
        <x:v>0.05</x:v>
      </x:c>
      <x:c r="F180" s="17" t="n">
        <x:f>(1-D180/$B$12)*$C$8-D180/$B$12*$C$7</x:f>
        <x:v>0.021000000000000005</x:v>
      </x:c>
      <x:c r="G180" s="32" t="n">
        <x:f>$B$11*($B$10*C180/$B$12*$B$7+(1-$B$10)*D180/$B$12*$C$7)</x:f>
        <x:v>300</x:v>
      </x:c>
      <x:c r="H180" s="17" t="n">
        <x:f>$B$10*E180+(1-$B$10)*F180</x:f>
        <x:v>0.035500000000000004</x:v>
      </x:c>
      <x:c r="I180" s="34"/>
      <x:c r="J180" s="34"/>
      <x:c r="K180" s="34"/>
      <x:c r="L180" s="34"/>
      <x:c r="M180" s="34"/>
      <x:c r="N180" s="34"/>
      <x:c r="O180" s="34"/>
      <x:c r="P180" s="34"/>
      <x:c r="Q180" s="34"/>
      <x:c r="R180" s="39" t="n">
        <x:v>-0.15624168638115657</x:v>
      </x:c>
      <x:c r="S180" s="39" t="n">
        <x:v>0.3425566261813625</x:v>
      </x:c>
      <x:c r="T180" s="39" t="n">
        <x:v>0.6466290942207642</x:v>
      </x:c>
      <x:c r="U180" s="39" t="n">
        <x:v>-0.9288990283702893</x:v>
      </x:c>
      <x:c r="V180" s="39" t="n">
        <x:v>-1.1810188014048053</x:v>
      </x:c>
      <x:c r="W180" s="39" t="n">
        <x:v>0.48600618136953605</x:v>
      </x:c>
      <x:c r="X180" s="39" t="n">
        <x:v>-0.15051591754633184</x:v>
      </x:c>
      <x:c r="Y180" s="39" t="n">
        <x:v>-0.20306604349290047</x:v>
      </x:c>
      <x:c r="Z180" s="39" t="n">
        <x:v>0.257668353963039</x:v>
      </x:c>
      <x:c r="AA180" s="39" t="n">
        <x:v>1.0673942684581963</x:v>
      </x:c>
      <x:c r="AB180" s="39" t="n">
        <x:v>0.39569979458295973</x:v>
      </x:c>
      <x:c r="AC180" s="39" t="n">
        <x:v>1.9037710526185134</x:v>
      </x:c>
      <x:c r="AD180" s="39" t="n">
        <x:v>-0.8073864616610293</x:v>
      </x:c>
      <x:c r="AE180" s="39" t="n">
        <x:v>-0.9391867682076328</x:v>
      </x:c>
      <x:c r="AF180" s="39" t="n">
        <x:v>0.3813314985422239</x:v>
      </x:c>
      <x:c r="AG180" s="39" t="n">
        <x:v>-1.0588698384128585</x:v>
      </x:c>
      <x:c r="AH180" s="39" t="n">
        <x:v>1.5624739398548702</x:v>
      </x:c>
      <x:c r="AI180" s="39" t="n">
        <x:v>-0.9795973610000452</x:v>
      </x:c>
      <x:c r="AJ180" s="39" t="n">
        <x:v>-0.1290670693057305</x:v>
      </x:c>
      <x:c r="AK180" s="39" t="n">
        <x:v>-2.373561908537161</x:v>
      </x:c>
      <x:c r="AL180" s="34"/>
      <x:c r="AM180" s="34" t="n">
        <x:f>IF(SQRT($B$9)*$B180+SQRT(1-$B$9)*R180&lt;_xlfn.NORM.S.INV($B$6),1,0)</x:f>
        <x:v>0</x:v>
      </x:c>
      <x:c r="AN180" s="34" t="n">
        <x:f>IF(SQRT($B$9)*$B180+SQRT(1-$B$9)*S180&lt;_xlfn.NORM.S.INV($B$6),1,0)</x:f>
        <x:v>0</x:v>
      </x:c>
      <x:c r="AO180" s="34" t="n">
        <x:f>IF(SQRT($B$9)*$B180+SQRT(1-$B$9)*T180&lt;_xlfn.NORM.S.INV($B$6),1,0)</x:f>
        <x:v>0</x:v>
      </x:c>
      <x:c r="AP180" s="34" t="n">
        <x:f>IF(SQRT($B$9)*$B180+SQRT(1-$B$9)*U180&lt;_xlfn.NORM.S.INV($B$6),1,0)</x:f>
        <x:v>0</x:v>
      </x:c>
      <x:c r="AQ180" s="34" t="n">
        <x:f>IF(SQRT($B$9)*$B180+SQRT(1-$B$9)*V180&lt;_xlfn.NORM.S.INV($B$6),1,0)</x:f>
        <x:v>0</x:v>
      </x:c>
      <x:c r="AR180" s="34" t="n">
        <x:f>IF(SQRT($B$9)*$B180+SQRT(1-$B$9)*W180&lt;_xlfn.NORM.S.INV($B$6),1,0)</x:f>
        <x:v>0</x:v>
      </x:c>
      <x:c r="AS180" s="34" t="n">
        <x:f>IF(SQRT($B$9)*$B180+SQRT(1-$B$9)*X180&lt;_xlfn.NORM.S.INV($B$6),1,0)</x:f>
        <x:v>0</x:v>
      </x:c>
      <x:c r="AT180" s="34" t="n">
        <x:f>IF(SQRT($B$9)*$B180+SQRT(1-$B$9)*Y180&lt;_xlfn.NORM.S.INV($B$6),1,0)</x:f>
        <x:v>0</x:v>
      </x:c>
      <x:c r="AU180" s="34" t="n">
        <x:f>IF(SQRT($B$9)*$B180+SQRT(1-$B$9)*Z180&lt;_xlfn.NORM.S.INV($B$6),1,0)</x:f>
        <x:v>0</x:v>
      </x:c>
      <x:c r="AV180" s="34" t="n">
        <x:f>IF(SQRT($B$9)*$B180+SQRT(1-$B$9)*AA180&lt;_xlfn.NORM.S.INV($B$6),1,0)</x:f>
        <x:v>0</x:v>
      </x:c>
      <x:c r="AW180" s="34" t="n">
        <x:f>IF(SQRT($C$9)*$B180+SQRT(1-$C$9)*AB180&lt;_xlfn.NORM.S.INV($C$6),1,0)</x:f>
        <x:v>0</x:v>
      </x:c>
      <x:c r="AX180" s="34" t="n">
        <x:f>IF(SQRT($C$9)*$B180+SQRT(1-$C$9)*AC180&lt;_xlfn.NORM.S.INV($C$6),1,0)</x:f>
        <x:v>0</x:v>
      </x:c>
      <x:c r="AY180" s="34" t="n">
        <x:f>IF(SQRT($C$9)*$B180+SQRT(1-$C$9)*AD180&lt;_xlfn.NORM.S.INV($C$6),1,0)</x:f>
        <x:v>0</x:v>
      </x:c>
      <x:c r="AZ180" s="34" t="n">
        <x:f>IF(SQRT($C$9)*$B180+SQRT(1-$C$9)*AE180&lt;_xlfn.NORM.S.INV($C$6),1,0)</x:f>
        <x:v>0</x:v>
      </x:c>
      <x:c r="BA180" s="34" t="n">
        <x:f>IF(SQRT($C$9)*$B180+SQRT(1-$C$9)*AF180&lt;_xlfn.NORM.S.INV($C$6),1,0)</x:f>
        <x:v>0</x:v>
      </x:c>
      <x:c r="BB180" s="34" t="n">
        <x:f>IF(SQRT($C$9)*$B180+SQRT(1-$C$9)*AG180&lt;_xlfn.NORM.S.INV($C$6),1,0)</x:f>
        <x:v>0</x:v>
      </x:c>
      <x:c r="BC180" s="34" t="n">
        <x:f>IF(SQRT($C$9)*$B180+SQRT(1-$C$9)*AH180&lt;_xlfn.NORM.S.INV($C$6),1,0)</x:f>
        <x:v>0</x:v>
      </x:c>
      <x:c r="BD180" s="34" t="n">
        <x:f>IF(SQRT($C$9)*$B180+SQRT(1-$C$9)*AI180&lt;_xlfn.NORM.S.INV($C$6),1,0)</x:f>
        <x:v>0</x:v>
      </x:c>
      <x:c r="BE180" s="34" t="n">
        <x:f>IF(SQRT($C$9)*$B180+SQRT(1-$C$9)*AJ180&lt;_xlfn.NORM.S.INV($C$6),1,0)</x:f>
        <x:v>0</x:v>
      </x:c>
      <x:c r="BF180" s="34" t="n">
        <x:f>IF(SQRT($C$9)*$B180+SQRT(1-$C$9)*AK180&lt;_xlfn.NORM.S.INV($C$6),1,0)</x:f>
        <x:v>1</x:v>
      </x:c>
      <x:c r="BG180" s="34"/>
      <x:c r="BH180" s="34"/>
      <x:c r="BI180" s="34" t="n">
        <x:f>$B$11*(($A$1061)*$C180/$B$12*$B$7+(1-$A$1061)*$D180/$B$12*$C$7)</x:f>
        <x:v>600</x:v>
      </x:c>
      <x:c r="BJ180" s="34" t="n">
        <x:f>$B$11*(($A$1062)*$C180/$B$12*$B$7+(1-$A$1062)*$D180/$B$12*$C$7)</x:f>
        <x:v>570</x:v>
      </x:c>
      <x:c r="BK180" s="34" t="n">
        <x:f>$B$11*(($A$1063)*$C180/$B$12*$B$7+(1-$A$1063)*$D180/$B$12*$C$7)</x:f>
        <x:v>540</x:v>
      </x:c>
      <x:c r="BL180" s="34" t="n">
        <x:f>$B$11*(($A$1064)*$C180/$B$12*$B$7+(1-$A$1064)*$D180/$B$12*$C$7)</x:f>
        <x:v>509.99999999999994</x:v>
      </x:c>
      <x:c r="BM180" s="34" t="n">
        <x:f>$B$11*(($A$1065)*$C180/$B$12*$B$7+(1-$A$1065)*$D180/$B$12*$C$7)</x:f>
        <x:v>480</x:v>
      </x:c>
      <x:c r="BN180" s="34" t="n">
        <x:f>$B$11*(($A$1066)*$C180/$B$12*$B$7+(1-$A$1066)*$D180/$B$12*$C$7)</x:f>
        <x:v>450</x:v>
      </x:c>
      <x:c r="BO180" s="34" t="n">
        <x:f>$B$11*(($A$1067)*$C180/$B$12*$B$7+(1-$A$1067)*$D180/$B$12*$C$7)</x:f>
        <x:v>419.99999999999994</x:v>
      </x:c>
      <x:c r="BP180" s="34" t="n">
        <x:f>$B$11*(($A$1068)*$C180/$B$12*$B$7+(1-$A$1068)*$D180/$B$12*$C$7)</x:f>
        <x:v>390</x:v>
      </x:c>
      <x:c r="BQ180" s="34" t="n">
        <x:f>$B$11*(($A$1069)*$C180/$B$12*$B$7+(1-$A$1069)*$D180/$B$12*$C$7)</x:f>
        <x:v>360</x:v>
      </x:c>
      <x:c r="BR180" s="34" t="n">
        <x:f>$B$11*(($A$1070)*$C180/$B$12*$B$7+(1-$A$1070)*$D180/$B$12*$C$7)</x:f>
        <x:v>330</x:v>
      </x:c>
      <x:c r="BS180" s="34" t="n">
        <x:f>$B$11*(($A$1071)*$C180/$B$12*$B$7+(1-$A$1071)*$D180/$B$12*$C$7)</x:f>
        <x:v>300</x:v>
      </x:c>
      <x:c r="BT180" s="34" t="n">
        <x:f>$B$11*(($A$1072)*$C180/$B$12*$B$7+(1-$A$1072)*$D180/$B$12*$C$7)</x:f>
        <x:v>270</x:v>
      </x:c>
      <x:c r="BU180" s="34" t="n">
        <x:f>$B$11*(($A$1073)*$C180/$B$12*$B$7+(1-$A$1073)*$D180/$B$12*$C$7)</x:f>
        <x:v>240</x:v>
      </x:c>
      <x:c r="BV180" s="34" t="n">
        <x:f>$B$11*(($A$1074)*$C180/$B$12*$B$7+(1-$A$1074)*$D180/$B$12*$C$7)</x:f>
        <x:v>209.99999999999997</x:v>
      </x:c>
      <x:c r="BW180" s="34" t="n">
        <x:f>$B$11*(($A$1075)*$C180/$B$12*$B$7+(1-$A$1075)*$D180/$B$12*$C$7)</x:f>
        <x:v>180.00000000000003</x:v>
      </x:c>
      <x:c r="BX180" s="34" t="n">
        <x:f>$B$11*(($A$1076)*$C180/$B$12*$B$7+(1-$A$1076)*$D180/$B$12*$C$7)</x:f>
        <x:v>150</x:v>
      </x:c>
      <x:c r="BY180" s="34" t="n">
        <x:f>$B$11*(($A$1077)*$C180/$B$12*$B$7+(1-$A$1077)*$D180/$B$12*$C$7)</x:f>
        <x:v>119.99999999999999</x:v>
      </x:c>
      <x:c r="BZ180" s="34" t="n">
        <x:f>$B$11*(($A$1078)*$C180/$B$12*$B$7+(1-$A$1078)*$D180/$B$12*$C$7)</x:f>
        <x:v>90.00000000000001</x:v>
      </x:c>
      <x:c r="CA180" s="34" t="n">
        <x:f>$B$11*(($A$1079)*$C180/$B$12*$B$7+(1-$A$1079)*$D180/$B$12*$C$7)</x:f>
        <x:v>59.99999999999999</x:v>
      </x:c>
      <x:c r="CB180" s="34" t="n">
        <x:f>$B$11*(($A$1080)*$C180/$B$12*$B$7+(1-$A$1080)*$D180/$B$12*$C$7)</x:f>
        <x:v>30.00000000000003</x:v>
      </x:c>
      <x:c r="CC180" s="34" t="n">
        <x:f>$B$11*(($A$1081)*$C180/$B$12*$B$7+(1-$A$1081)*$D180/$B$12*$C$7)</x:f>
        <x:v>0</x:v>
      </x:c>
    </x:row>
    <x:row r="181">
      <x:c r="A181" s="34" t="n">
        <x:v>157</x:v>
      </x:c>
      <x:c r="B181" s="39" t="n">
        <x:v>-0.9778032547748428</x:v>
      </x:c>
      <x:c r="C181" s="1" t="n">
        <x:f>SUM(AM181:AV181)</x:f>
        <x:v>0</x:v>
      </x:c>
      <x:c r="D181" s="1" t="n">
        <x:f>SUM(AW181:BF181)</x:f>
        <x:v>1</x:v>
      </x:c>
      <x:c r="E181" s="17" t="n">
        <x:f>(1-C181/$B$12)*$B$8-C181/$B$12*$B$7</x:f>
        <x:v>0.05</x:v>
      </x:c>
      <x:c r="F181" s="17" t="n">
        <x:f>(1-D181/$B$12)*$C$8-D181/$B$12*$C$7</x:f>
        <x:v>0.021000000000000005</x:v>
      </x:c>
      <x:c r="G181" s="32" t="n">
        <x:f>$B$11*($B$10*C181/$B$12*$B$7+(1-$B$10)*D181/$B$12*$C$7)</x:f>
        <x:v>300</x:v>
      </x:c>
      <x:c r="H181" s="17" t="n">
        <x:f>$B$10*E181+(1-$B$10)*F181</x:f>
        <x:v>0.035500000000000004</x:v>
      </x:c>
      <x:c r="I181" s="34"/>
      <x:c r="J181" s="34"/>
      <x:c r="K181" s="34"/>
      <x:c r="L181" s="34"/>
      <x:c r="M181" s="34"/>
      <x:c r="N181" s="34"/>
      <x:c r="O181" s="34"/>
      <x:c r="P181" s="34"/>
      <x:c r="Q181" s="34"/>
      <x:c r="R181" s="39" t="n">
        <x:v>-0.16332505729587862</x:v>
      </x:c>
      <x:c r="S181" s="39" t="n">
        <x:v>0.27708021398590776</x:v>
      </x:c>
      <x:c r="T181" s="39" t="n">
        <x:v>0.47441206869814073</x:v>
      </x:c>
      <x:c r="U181" s="39" t="n">
        <x:v>-0.35917508667944115</x:v>
      </x:c>
      <x:c r="V181" s="39" t="n">
        <x:v>-1.5273750931569747</x:v>
      </x:c>
      <x:c r="W181" s="39" t="n">
        <x:v>2.643573117189865</x:v>
      </x:c>
      <x:c r="X181" s="39" t="n">
        <x:v>0.2956097091118547</x:v>
      </x:c>
      <x:c r="Y181" s="39" t="n">
        <x:v>0.5013064374085754</x:v>
      </x:c>
      <x:c r="Z181" s="39" t="n">
        <x:v>2.0627278938496887</x:v>
      </x:c>
      <x:c r="AA181" s="39" t="n">
        <x:v>0.30179191743759015</x:v>
      </x:c>
      <x:c r="AB181" s="39" t="n">
        <x:v>-0.8161869773880404</x:v>
      </x:c>
      <x:c r="AC181" s="39" t="n">
        <x:v>-0.29735376800582886</x:v>
      </x:c>
      <x:c r="AD181" s="39" t="n">
        <x:v>-1.0302647064495867</x:v>
      </x:c>
      <x:c r="AE181" s="39" t="n">
        <x:v>0.6144840445252688</x:v>
      </x:c>
      <x:c r="AF181" s="39" t="n">
        <x:v>-0.43560569840224883</x:v>
      </x:c>
      <x:c r="AG181" s="39" t="n">
        <x:v>0.4908228122828348</x:v>
      </x:c>
      <x:c r="AH181" s="39" t="n">
        <x:v>-0.10517195537984446</x:v>
      </x:c>
      <x:c r="AI181" s="39" t="n">
        <x:v>-0.8597350006719517</x:v>
      </x:c>
      <x:c r="AJ181" s="39" t="n">
        <x:v>-1.6700663186302787</x:v>
      </x:c>
      <x:c r="AK181" s="39" t="n">
        <x:v>0.22140563846366645</x:v>
      </x:c>
      <x:c r="AL181" s="34"/>
      <x:c r="AM181" s="34" t="n">
        <x:f>IF(SQRT($B$9)*$B181+SQRT(1-$B$9)*R181&lt;_xlfn.NORM.S.INV($B$6),1,0)</x:f>
        <x:v>0</x:v>
      </x:c>
      <x:c r="AN181" s="34" t="n">
        <x:f>IF(SQRT($B$9)*$B181+SQRT(1-$B$9)*S181&lt;_xlfn.NORM.S.INV($B$6),1,0)</x:f>
        <x:v>0</x:v>
      </x:c>
      <x:c r="AO181" s="34" t="n">
        <x:f>IF(SQRT($B$9)*$B181+SQRT(1-$B$9)*T181&lt;_xlfn.NORM.S.INV($B$6),1,0)</x:f>
        <x:v>0</x:v>
      </x:c>
      <x:c r="AP181" s="34" t="n">
        <x:f>IF(SQRT($B$9)*$B181+SQRT(1-$B$9)*U181&lt;_xlfn.NORM.S.INV($B$6),1,0)</x:f>
        <x:v>0</x:v>
      </x:c>
      <x:c r="AQ181" s="34" t="n">
        <x:f>IF(SQRT($B$9)*$B181+SQRT(1-$B$9)*V181&lt;_xlfn.NORM.S.INV($B$6),1,0)</x:f>
        <x:v>0</x:v>
      </x:c>
      <x:c r="AR181" s="34" t="n">
        <x:f>IF(SQRT($B$9)*$B181+SQRT(1-$B$9)*W181&lt;_xlfn.NORM.S.INV($B$6),1,0)</x:f>
        <x:v>0</x:v>
      </x:c>
      <x:c r="AS181" s="34" t="n">
        <x:f>IF(SQRT($B$9)*$B181+SQRT(1-$B$9)*X181&lt;_xlfn.NORM.S.INV($B$6),1,0)</x:f>
        <x:v>0</x:v>
      </x:c>
      <x:c r="AT181" s="34" t="n">
        <x:f>IF(SQRT($B$9)*$B181+SQRT(1-$B$9)*Y181&lt;_xlfn.NORM.S.INV($B$6),1,0)</x:f>
        <x:v>0</x:v>
      </x:c>
      <x:c r="AU181" s="34" t="n">
        <x:f>IF(SQRT($B$9)*$B181+SQRT(1-$B$9)*Z181&lt;_xlfn.NORM.S.INV($B$6),1,0)</x:f>
        <x:v>0</x:v>
      </x:c>
      <x:c r="AV181" s="34" t="n">
        <x:f>IF(SQRT($B$9)*$B181+SQRT(1-$B$9)*AA181&lt;_xlfn.NORM.S.INV($B$6),1,0)</x:f>
        <x:v>0</x:v>
      </x:c>
      <x:c r="AW181" s="34" t="n">
        <x:f>IF(SQRT($C$9)*$B181+SQRT(1-$C$9)*AB181&lt;_xlfn.NORM.S.INV($C$6),1,0)</x:f>
        <x:v>0</x:v>
      </x:c>
      <x:c r="AX181" s="34" t="n">
        <x:f>IF(SQRT($C$9)*$B181+SQRT(1-$C$9)*AC181&lt;_xlfn.NORM.S.INV($C$6),1,0)</x:f>
        <x:v>0</x:v>
      </x:c>
      <x:c r="AY181" s="34" t="n">
        <x:f>IF(SQRT($C$9)*$B181+SQRT(1-$C$9)*AD181&lt;_xlfn.NORM.S.INV($C$6),1,0)</x:f>
        <x:v>0</x:v>
      </x:c>
      <x:c r="AZ181" s="34" t="n">
        <x:f>IF(SQRT($C$9)*$B181+SQRT(1-$C$9)*AE181&lt;_xlfn.NORM.S.INV($C$6),1,0)</x:f>
        <x:v>0</x:v>
      </x:c>
      <x:c r="BA181" s="34" t="n">
        <x:f>IF(SQRT($C$9)*$B181+SQRT(1-$C$9)*AF181&lt;_xlfn.NORM.S.INV($C$6),1,0)</x:f>
        <x:v>0</x:v>
      </x:c>
      <x:c r="BB181" s="34" t="n">
        <x:f>IF(SQRT($C$9)*$B181+SQRT(1-$C$9)*AG181&lt;_xlfn.NORM.S.INV($C$6),1,0)</x:f>
        <x:v>0</x:v>
      </x:c>
      <x:c r="BC181" s="34" t="n">
        <x:f>IF(SQRT($C$9)*$B181+SQRT(1-$C$9)*AH181&lt;_xlfn.NORM.S.INV($C$6),1,0)</x:f>
        <x:v>0</x:v>
      </x:c>
      <x:c r="BD181" s="34" t="n">
        <x:f>IF(SQRT($C$9)*$B181+SQRT(1-$C$9)*AI181&lt;_xlfn.NORM.S.INV($C$6),1,0)</x:f>
        <x:v>0</x:v>
      </x:c>
      <x:c r="BE181" s="34" t="n">
        <x:f>IF(SQRT($C$9)*$B181+SQRT(1-$C$9)*AJ181&lt;_xlfn.NORM.S.INV($C$6),1,0)</x:f>
        <x:v>1</x:v>
      </x:c>
      <x:c r="BF181" s="34" t="n">
        <x:f>IF(SQRT($C$9)*$B181+SQRT(1-$C$9)*AK181&lt;_xlfn.NORM.S.INV($C$6),1,0)</x:f>
        <x:v>0</x:v>
      </x:c>
      <x:c r="BG181" s="34"/>
      <x:c r="BH181" s="34"/>
      <x:c r="BI181" s="34" t="n">
        <x:f>$B$11*(($A$1061)*$C181/$B$12*$B$7+(1-$A$1061)*$D181/$B$12*$C$7)</x:f>
        <x:v>600</x:v>
      </x:c>
      <x:c r="BJ181" s="34" t="n">
        <x:f>$B$11*(($A$1062)*$C181/$B$12*$B$7+(1-$A$1062)*$D181/$B$12*$C$7)</x:f>
        <x:v>570</x:v>
      </x:c>
      <x:c r="BK181" s="34" t="n">
        <x:f>$B$11*(($A$1063)*$C181/$B$12*$B$7+(1-$A$1063)*$D181/$B$12*$C$7)</x:f>
        <x:v>540</x:v>
      </x:c>
      <x:c r="BL181" s="34" t="n">
        <x:f>$B$11*(($A$1064)*$C181/$B$12*$B$7+(1-$A$1064)*$D181/$B$12*$C$7)</x:f>
        <x:v>509.99999999999994</x:v>
      </x:c>
      <x:c r="BM181" s="34" t="n">
        <x:f>$B$11*(($A$1065)*$C181/$B$12*$B$7+(1-$A$1065)*$D181/$B$12*$C$7)</x:f>
        <x:v>480</x:v>
      </x:c>
      <x:c r="BN181" s="34" t="n">
        <x:f>$B$11*(($A$1066)*$C181/$B$12*$B$7+(1-$A$1066)*$D181/$B$12*$C$7)</x:f>
        <x:v>450</x:v>
      </x:c>
      <x:c r="BO181" s="34" t="n">
        <x:f>$B$11*(($A$1067)*$C181/$B$12*$B$7+(1-$A$1067)*$D181/$B$12*$C$7)</x:f>
        <x:v>419.99999999999994</x:v>
      </x:c>
      <x:c r="BP181" s="34" t="n">
        <x:f>$B$11*(($A$1068)*$C181/$B$12*$B$7+(1-$A$1068)*$D181/$B$12*$C$7)</x:f>
        <x:v>390</x:v>
      </x:c>
      <x:c r="BQ181" s="34" t="n">
        <x:f>$B$11*(($A$1069)*$C181/$B$12*$B$7+(1-$A$1069)*$D181/$B$12*$C$7)</x:f>
        <x:v>360</x:v>
      </x:c>
      <x:c r="BR181" s="34" t="n">
        <x:f>$B$11*(($A$1070)*$C181/$B$12*$B$7+(1-$A$1070)*$D181/$B$12*$C$7)</x:f>
        <x:v>330</x:v>
      </x:c>
      <x:c r="BS181" s="34" t="n">
        <x:f>$B$11*(($A$1071)*$C181/$B$12*$B$7+(1-$A$1071)*$D181/$B$12*$C$7)</x:f>
        <x:v>300</x:v>
      </x:c>
      <x:c r="BT181" s="34" t="n">
        <x:f>$B$11*(($A$1072)*$C181/$B$12*$B$7+(1-$A$1072)*$D181/$B$12*$C$7)</x:f>
        <x:v>270</x:v>
      </x:c>
      <x:c r="BU181" s="34" t="n">
        <x:f>$B$11*(($A$1073)*$C181/$B$12*$B$7+(1-$A$1073)*$D181/$B$12*$C$7)</x:f>
        <x:v>240</x:v>
      </x:c>
      <x:c r="BV181" s="34" t="n">
        <x:f>$B$11*(($A$1074)*$C181/$B$12*$B$7+(1-$A$1074)*$D181/$B$12*$C$7)</x:f>
        <x:v>209.99999999999997</x:v>
      </x:c>
      <x:c r="BW181" s="34" t="n">
        <x:f>$B$11*(($A$1075)*$C181/$B$12*$B$7+(1-$A$1075)*$D181/$B$12*$C$7)</x:f>
        <x:v>180.00000000000003</x:v>
      </x:c>
      <x:c r="BX181" s="34" t="n">
        <x:f>$B$11*(($A$1076)*$C181/$B$12*$B$7+(1-$A$1076)*$D181/$B$12*$C$7)</x:f>
        <x:v>150</x:v>
      </x:c>
      <x:c r="BY181" s="34" t="n">
        <x:f>$B$11*(($A$1077)*$C181/$B$12*$B$7+(1-$A$1077)*$D181/$B$12*$C$7)</x:f>
        <x:v>119.99999999999999</x:v>
      </x:c>
      <x:c r="BZ181" s="34" t="n">
        <x:f>$B$11*(($A$1078)*$C181/$B$12*$B$7+(1-$A$1078)*$D181/$B$12*$C$7)</x:f>
        <x:v>90.00000000000001</x:v>
      </x:c>
      <x:c r="CA181" s="34" t="n">
        <x:f>$B$11*(($A$1079)*$C181/$B$12*$B$7+(1-$A$1079)*$D181/$B$12*$C$7)</x:f>
        <x:v>59.99999999999999</x:v>
      </x:c>
      <x:c r="CB181" s="34" t="n">
        <x:f>$B$11*(($A$1080)*$C181/$B$12*$B$7+(1-$A$1080)*$D181/$B$12*$C$7)</x:f>
        <x:v>30.00000000000003</x:v>
      </x:c>
      <x:c r="CC181" s="34" t="n">
        <x:f>$B$11*(($A$1081)*$C181/$B$12*$B$7+(1-$A$1081)*$D181/$B$12*$C$7)</x:f>
        <x:v>0</x:v>
      </x:c>
    </x:row>
    <x:row r="182">
      <x:c r="A182" s="34" t="n">
        <x:v>158</x:v>
      </x:c>
      <x:c r="B182" s="39" t="n">
        <x:v>-1.0770478276849769</x:v>
      </x:c>
      <x:c r="C182" s="1" t="n">
        <x:f>SUM(AM182:AV182)</x:f>
        <x:v>1</x:v>
      </x:c>
      <x:c r="D182" s="1" t="n">
        <x:f>SUM(AW182:BF182)</x:f>
        <x:v>1</x:v>
      </x:c>
      <x:c r="E182" s="17" t="n">
        <x:f>(1-C182/$B$12)*$B$8-C182/$B$12*$B$7</x:f>
        <x:v>0.0049999999999999975</x:v>
      </x:c>
      <x:c r="F182" s="17" t="n">
        <x:f>(1-D182/$B$12)*$C$8-D182/$B$12*$C$7</x:f>
        <x:v>0.021000000000000005</x:v>
      </x:c>
      <x:c r="G182" s="32" t="n">
        <x:f>$B$11*($B$10*C182/$B$12*$B$7+(1-$B$10)*D182/$B$12*$C$7)</x:f>
        <x:v>500</x:v>
      </x:c>
      <x:c r="H182" s="17" t="n">
        <x:f>$B$10*E182+(1-$B$10)*F182</x:f>
        <x:v>0.013000000000000001</x:v>
      </x:c>
      <x:c r="I182" s="34"/>
      <x:c r="J182" s="34"/>
      <x:c r="K182" s="34"/>
      <x:c r="L182" s="34"/>
      <x:c r="M182" s="34"/>
      <x:c r="N182" s="34"/>
      <x:c r="O182" s="34"/>
      <x:c r="P182" s="34"/>
      <x:c r="Q182" s="34"/>
      <x:c r="R182" s="39" t="n">
        <x:v>-0.5688808819825715</x:v>
      </x:c>
      <x:c r="S182" s="39" t="n">
        <x:v>-0.4177772208039257</x:v>
      </x:c>
      <x:c r="T182" s="39" t="n">
        <x:v>0.7345740467686357</x:v>
      </x:c>
      <x:c r="U182" s="39" t="n">
        <x:v>-0.29292947541113296</x:v>
      </x:c>
      <x:c r="V182" s="39" t="n">
        <x:v>-0.06345847474307703</x:v>
      </x:c>
      <x:c r="W182" s="39" t="n">
        <x:v>-0.6396816270894371</x:v>
      </x:c>
      <x:c r="X182" s="39" t="n">
        <x:v>-2.585154164303424</x:v>
      </x:c>
      <x:c r="Y182" s="39" t="n">
        <x:v>0.08783821383892926</x:v>
      </x:c>
      <x:c r="Z182" s="39" t="n">
        <x:v>-0.41677623938573194</x:v>
      </x:c>
      <x:c r="AA182" s="39" t="n">
        <x:v>-1.7101085086864611</x:v>
      </x:c>
      <x:c r="AB182" s="39" t="n">
        <x:v>-0.704010698135659</x:v>
      </x:c>
      <x:c r="AC182" s="39" t="n">
        <x:v>-1.4016592320426966</x:v>
      </x:c>
      <x:c r="AD182" s="39" t="n">
        <x:v>0.9346344451799379</x:v>
      </x:c>
      <x:c r="AE182" s="39" t="n">
        <x:v>0.8285376195463993</x:v>
      </x:c>
      <x:c r="AF182" s="39" t="n">
        <x:v>0.6117109141209249</x:v>
      </x:c>
      <x:c r="AG182" s="39" t="n">
        <x:v>-0.8242660337170095</x:v>
      </x:c>
      <x:c r="AH182" s="39" t="n">
        <x:v>0.4471623961554161</x:v>
      </x:c>
      <x:c r="AI182" s="39" t="n">
        <x:v>1.0113178247078998</x:v>
      </x:c>
      <x:c r="AJ182" s="39" t="n">
        <x:v>0.5395583184217547</x:v>
      </x:c>
      <x:c r="AK182" s="39" t="n">
        <x:v>1.0906889889600828</x:v>
      </x:c>
      <x:c r="AL182" s="34"/>
      <x:c r="AM182" s="34" t="n">
        <x:f>IF(SQRT($B$9)*$B182+SQRT(1-$B$9)*R182&lt;_xlfn.NORM.S.INV($B$6),1,0)</x:f>
        <x:v>0</x:v>
      </x:c>
      <x:c r="AN182" s="34" t="n">
        <x:f>IF(SQRT($B$9)*$B182+SQRT(1-$B$9)*S182&lt;_xlfn.NORM.S.INV($B$6),1,0)</x:f>
        <x:v>0</x:v>
      </x:c>
      <x:c r="AO182" s="34" t="n">
        <x:f>IF(SQRT($B$9)*$B182+SQRT(1-$B$9)*T182&lt;_xlfn.NORM.S.INV($B$6),1,0)</x:f>
        <x:v>0</x:v>
      </x:c>
      <x:c r="AP182" s="34" t="n">
        <x:f>IF(SQRT($B$9)*$B182+SQRT(1-$B$9)*U182&lt;_xlfn.NORM.S.INV($B$6),1,0)</x:f>
        <x:v>0</x:v>
      </x:c>
      <x:c r="AQ182" s="34" t="n">
        <x:f>IF(SQRT($B$9)*$B182+SQRT(1-$B$9)*V182&lt;_xlfn.NORM.S.INV($B$6),1,0)</x:f>
        <x:v>0</x:v>
      </x:c>
      <x:c r="AR182" s="34" t="n">
        <x:f>IF(SQRT($B$9)*$B182+SQRT(1-$B$9)*W182&lt;_xlfn.NORM.S.INV($B$6),1,0)</x:f>
        <x:v>0</x:v>
      </x:c>
      <x:c r="AS182" s="34" t="n">
        <x:f>IF(SQRT($B$9)*$B182+SQRT(1-$B$9)*X182&lt;_xlfn.NORM.S.INV($B$6),1,0)</x:f>
        <x:v>1</x:v>
      </x:c>
      <x:c r="AT182" s="34" t="n">
        <x:f>IF(SQRT($B$9)*$B182+SQRT(1-$B$9)*Y182&lt;_xlfn.NORM.S.INV($B$6),1,0)</x:f>
        <x:v>0</x:v>
      </x:c>
      <x:c r="AU182" s="34" t="n">
        <x:f>IF(SQRT($B$9)*$B182+SQRT(1-$B$9)*Z182&lt;_xlfn.NORM.S.INV($B$6),1,0)</x:f>
        <x:v>0</x:v>
      </x:c>
      <x:c r="AV182" s="34" t="n">
        <x:f>IF(SQRT($B$9)*$B182+SQRT(1-$B$9)*AA182&lt;_xlfn.NORM.S.INV($B$6),1,0)</x:f>
        <x:v>0</x:v>
      </x:c>
      <x:c r="AW182" s="34" t="n">
        <x:f>IF(SQRT($C$9)*$B182+SQRT(1-$C$9)*AB182&lt;_xlfn.NORM.S.INV($C$6),1,0)</x:f>
        <x:v>0</x:v>
      </x:c>
      <x:c r="AX182" s="34" t="n">
        <x:f>IF(SQRT($C$9)*$B182+SQRT(1-$C$9)*AC182&lt;_xlfn.NORM.S.INV($C$6),1,0)</x:f>
        <x:v>1</x:v>
      </x:c>
      <x:c r="AY182" s="34" t="n">
        <x:f>IF(SQRT($C$9)*$B182+SQRT(1-$C$9)*AD182&lt;_xlfn.NORM.S.INV($C$6),1,0)</x:f>
        <x:v>0</x:v>
      </x:c>
      <x:c r="AZ182" s="34" t="n">
        <x:f>IF(SQRT($C$9)*$B182+SQRT(1-$C$9)*AE182&lt;_xlfn.NORM.S.INV($C$6),1,0)</x:f>
        <x:v>0</x:v>
      </x:c>
      <x:c r="BA182" s="34" t="n">
        <x:f>IF(SQRT($C$9)*$B182+SQRT(1-$C$9)*AF182&lt;_xlfn.NORM.S.INV($C$6),1,0)</x:f>
        <x:v>0</x:v>
      </x:c>
      <x:c r="BB182" s="34" t="n">
        <x:f>IF(SQRT($C$9)*$B182+SQRT(1-$C$9)*AG182&lt;_xlfn.NORM.S.INV($C$6),1,0)</x:f>
        <x:v>0</x:v>
      </x:c>
      <x:c r="BC182" s="34" t="n">
        <x:f>IF(SQRT($C$9)*$B182+SQRT(1-$C$9)*AH182&lt;_xlfn.NORM.S.INV($C$6),1,0)</x:f>
        <x:v>0</x:v>
      </x:c>
      <x:c r="BD182" s="34" t="n">
        <x:f>IF(SQRT($C$9)*$B182+SQRT(1-$C$9)*AI182&lt;_xlfn.NORM.S.INV($C$6),1,0)</x:f>
        <x:v>0</x:v>
      </x:c>
      <x:c r="BE182" s="34" t="n">
        <x:f>IF(SQRT($C$9)*$B182+SQRT(1-$C$9)*AJ182&lt;_xlfn.NORM.S.INV($C$6),1,0)</x:f>
        <x:v>0</x:v>
      </x:c>
      <x:c r="BF182" s="34" t="n">
        <x:f>IF(SQRT($C$9)*$B182+SQRT(1-$C$9)*AK182&lt;_xlfn.NORM.S.INV($C$6),1,0)</x:f>
        <x:v>0</x:v>
      </x:c>
      <x:c r="BG182" s="34"/>
      <x:c r="BH182" s="34"/>
      <x:c r="BI182" s="34" t="n">
        <x:f>$B$11*(($A$1061)*$C182/$B$12*$B$7+(1-$A$1061)*$D182/$B$12*$C$7)</x:f>
        <x:v>600</x:v>
      </x:c>
      <x:c r="BJ182" s="34" t="n">
        <x:f>$B$11*(($A$1062)*$C182/$B$12*$B$7+(1-$A$1062)*$D182/$B$12*$C$7)</x:f>
        <x:v>590</x:v>
      </x:c>
      <x:c r="BK182" s="34" t="n">
        <x:f>$B$11*(($A$1063)*$C182/$B$12*$B$7+(1-$A$1063)*$D182/$B$12*$C$7)</x:f>
        <x:v>580</x:v>
      </x:c>
      <x:c r="BL182" s="34" t="n">
        <x:f>$B$11*(($A$1064)*$C182/$B$12*$B$7+(1-$A$1064)*$D182/$B$12*$C$7)</x:f>
        <x:v>570</x:v>
      </x:c>
      <x:c r="BM182" s="34" t="n">
        <x:f>$B$11*(($A$1065)*$C182/$B$12*$B$7+(1-$A$1065)*$D182/$B$12*$C$7)</x:f>
        <x:v>560</x:v>
      </x:c>
      <x:c r="BN182" s="34" t="n">
        <x:f>$B$11*(($A$1066)*$C182/$B$12*$B$7+(1-$A$1066)*$D182/$B$12*$C$7)</x:f>
        <x:v>550</x:v>
      </x:c>
      <x:c r="BO182" s="34" t="n">
        <x:f>$B$11*(($A$1067)*$C182/$B$12*$B$7+(1-$A$1067)*$D182/$B$12*$C$7)</x:f>
        <x:v>539.9999999999999</x:v>
      </x:c>
      <x:c r="BP182" s="34" t="n">
        <x:f>$B$11*(($A$1068)*$C182/$B$12*$B$7+(1-$A$1068)*$D182/$B$12*$C$7)</x:f>
        <x:v>530</x:v>
      </x:c>
      <x:c r="BQ182" s="34" t="n">
        <x:f>$B$11*(($A$1069)*$C182/$B$12*$B$7+(1-$A$1069)*$D182/$B$12*$C$7)</x:f>
        <x:v>520</x:v>
      </x:c>
      <x:c r="BR182" s="34" t="n">
        <x:f>$B$11*(($A$1070)*$C182/$B$12*$B$7+(1-$A$1070)*$D182/$B$12*$C$7)</x:f>
        <x:v>510.00000000000006</x:v>
      </x:c>
      <x:c r="BS182" s="34" t="n">
        <x:f>$B$11*(($A$1071)*$C182/$B$12*$B$7+(1-$A$1071)*$D182/$B$12*$C$7)</x:f>
        <x:v>500</x:v>
      </x:c>
      <x:c r="BT182" s="34" t="n">
        <x:f>$B$11*(($A$1072)*$C182/$B$12*$B$7+(1-$A$1072)*$D182/$B$12*$C$7)</x:f>
        <x:v>490</x:v>
      </x:c>
      <x:c r="BU182" s="34" t="n">
        <x:f>$B$11*(($A$1073)*$C182/$B$12*$B$7+(1-$A$1073)*$D182/$B$12*$C$7)</x:f>
        <x:v>480</x:v>
      </x:c>
      <x:c r="BV182" s="34" t="n">
        <x:f>$B$11*(($A$1074)*$C182/$B$12*$B$7+(1-$A$1074)*$D182/$B$12*$C$7)</x:f>
        <x:v>470</x:v>
      </x:c>
      <x:c r="BW182" s="34" t="n">
        <x:f>$B$11*(($A$1075)*$C182/$B$12*$B$7+(1-$A$1075)*$D182/$B$12*$C$7)</x:f>
        <x:v>460</x:v>
      </x:c>
      <x:c r="BX182" s="34" t="n">
        <x:f>$B$11*(($A$1076)*$C182/$B$12*$B$7+(1-$A$1076)*$D182/$B$12*$C$7)</x:f>
        <x:v>450</x:v>
      </x:c>
      <x:c r="BY182" s="34" t="n">
        <x:f>$B$11*(($A$1077)*$C182/$B$12*$B$7+(1-$A$1077)*$D182/$B$12*$C$7)</x:f>
        <x:v>440</x:v>
      </x:c>
      <x:c r="BZ182" s="34" t="n">
        <x:f>$B$11*(($A$1078)*$C182/$B$12*$B$7+(1-$A$1078)*$D182/$B$12*$C$7)</x:f>
        <x:v>429.99999999999994</x:v>
      </x:c>
      <x:c r="CA182" s="34" t="n">
        <x:f>$B$11*(($A$1079)*$C182/$B$12*$B$7+(1-$A$1079)*$D182/$B$12*$C$7)</x:f>
        <x:v>419.99999999999994</x:v>
      </x:c>
      <x:c r="CB182" s="34" t="n">
        <x:f>$B$11*(($A$1080)*$C182/$B$12*$B$7+(1-$A$1080)*$D182/$B$12*$C$7)</x:f>
        <x:v>410.0000000000001</x:v>
      </x:c>
      <x:c r="CC182" s="34" t="n">
        <x:f>$B$11*(($A$1081)*$C182/$B$12*$B$7+(1-$A$1081)*$D182/$B$12*$C$7)</x:f>
        <x:v>400.00000000000006</x:v>
      </x:c>
    </x:row>
    <x:row r="183">
      <x:c r="A183" s="34" t="n">
        <x:v>159</x:v>
      </x:c>
      <x:c r="B183" s="39" t="n">
        <x:v>0.08013784403172967</x:v>
      </x:c>
      <x:c r="C183" s="1" t="n">
        <x:f>SUM(AM183:AV183)</x:f>
        <x:v>0</x:v>
      </x:c>
      <x:c r="D183" s="1" t="n">
        <x:f>SUM(AW183:BF183)</x:f>
        <x:v>0</x:v>
      </x:c>
      <x:c r="E183" s="17" t="n">
        <x:f>(1-C183/$B$12)*$B$8-C183/$B$12*$B$7</x:f>
        <x:v>0.05</x:v>
      </x:c>
      <x:c r="F183" s="17" t="n">
        <x:f>(1-D183/$B$12)*$C$8-D183/$B$12*$C$7</x:f>
        <x:v>0.09</x:v>
      </x:c>
      <x:c r="G183" s="32" t="n">
        <x:f>$B$11*($B$10*C183/$B$12*$B$7+(1-$B$10)*D183/$B$12*$C$7)</x:f>
        <x:v>0</x:v>
      </x:c>
      <x:c r="H183" s="17" t="n">
        <x:f>$B$10*E183+(1-$B$10)*F183</x:f>
        <x:v>0.07</x:v>
      </x:c>
      <x:c r="I183" s="34"/>
      <x:c r="J183" s="34"/>
      <x:c r="K183" s="34"/>
      <x:c r="L183" s="34"/>
      <x:c r="M183" s="34"/>
      <x:c r="N183" s="34"/>
      <x:c r="O183" s="34"/>
      <x:c r="P183" s="34"/>
      <x:c r="Q183" s="34"/>
      <x:c r="R183" s="39" t="n">
        <x:v>1.4230002782715112</x:v>
      </x:c>
      <x:c r="S183" s="39" t="n">
        <x:v>-0.4708681419359026</x:v>
      </x:c>
      <x:c r="T183" s="39" t="n">
        <x:v>0.8500442074081255</x:v>
      </x:c>
      <x:c r="U183" s="39" t="n">
        <x:v>-0.6923775446220066</x:v>
      </x:c>
      <x:c r="V183" s="39" t="n">
        <x:v>0.33435710211316694</x:v>
      </x:c>
      <x:c r="W183" s="39" t="n">
        <x:v>0.7072102096934231</x:v>
      </x:c>
      <x:c r="X183" s="39" t="n">
        <x:v>0.2617009221828681</x:v>
      </x:c>
      <x:c r="Y183" s="39" t="n">
        <x:v>-0.4461687050457835</x:v>
      </x:c>
      <x:c r="Z183" s="39" t="n">
        <x:v>0.14755031741018815</x:v>
      </x:c>
      <x:c r="AA183" s="39" t="n">
        <x:v>-0.5880800653861381</x:v>
      </x:c>
      <x:c r="AB183" s="39" t="n">
        <x:v>-1.4715306341216556</x:v>
      </x:c>
      <x:c r="AC183" s="39" t="n">
        <x:v>0.6759271851553693</x:v>
      </x:c>
      <x:c r="AD183" s="39" t="n">
        <x:v>-0.0678036463728904</x:v>
      </x:c>
      <x:c r="AE183" s="39" t="n">
        <x:v>0.3160948214743386</x:v>
      </x:c>
      <x:c r="AF183" s="39" t="n">
        <x:v>-1.1350093980861433</x:v>
      </x:c>
      <x:c r="AG183" s="39" t="n">
        <x:v>1.7943084567067245</x:v>
      </x:c>
      <x:c r="AH183" s="39" t="n">
        <x:v>0.37790677709561565</x:v>
      </x:c>
      <x:c r="AI183" s="39" t="n">
        <x:v>0.0827227000018549</x:v>
      </x:c>
      <x:c r="AJ183" s="39" t="n">
        <x:v>-0.538299295838118</x:v>
      </x:c>
      <x:c r="AK183" s="39" t="n">
        <x:v>0.13493258017860005</x:v>
      </x:c>
      <x:c r="AL183" s="34"/>
      <x:c r="AM183" s="34" t="n">
        <x:f>IF(SQRT($B$9)*$B183+SQRT(1-$B$9)*R183&lt;_xlfn.NORM.S.INV($B$6),1,0)</x:f>
        <x:v>0</x:v>
      </x:c>
      <x:c r="AN183" s="34" t="n">
        <x:f>IF(SQRT($B$9)*$B183+SQRT(1-$B$9)*S183&lt;_xlfn.NORM.S.INV($B$6),1,0)</x:f>
        <x:v>0</x:v>
      </x:c>
      <x:c r="AO183" s="34" t="n">
        <x:f>IF(SQRT($B$9)*$B183+SQRT(1-$B$9)*T183&lt;_xlfn.NORM.S.INV($B$6),1,0)</x:f>
        <x:v>0</x:v>
      </x:c>
      <x:c r="AP183" s="34" t="n">
        <x:f>IF(SQRT($B$9)*$B183+SQRT(1-$B$9)*U183&lt;_xlfn.NORM.S.INV($B$6),1,0)</x:f>
        <x:v>0</x:v>
      </x:c>
      <x:c r="AQ183" s="34" t="n">
        <x:f>IF(SQRT($B$9)*$B183+SQRT(1-$B$9)*V183&lt;_xlfn.NORM.S.INV($B$6),1,0)</x:f>
        <x:v>0</x:v>
      </x:c>
      <x:c r="AR183" s="34" t="n">
        <x:f>IF(SQRT($B$9)*$B183+SQRT(1-$B$9)*W183&lt;_xlfn.NORM.S.INV($B$6),1,0)</x:f>
        <x:v>0</x:v>
      </x:c>
      <x:c r="AS183" s="34" t="n">
        <x:f>IF(SQRT($B$9)*$B183+SQRT(1-$B$9)*X183&lt;_xlfn.NORM.S.INV($B$6),1,0)</x:f>
        <x:v>0</x:v>
      </x:c>
      <x:c r="AT183" s="34" t="n">
        <x:f>IF(SQRT($B$9)*$B183+SQRT(1-$B$9)*Y183&lt;_xlfn.NORM.S.INV($B$6),1,0)</x:f>
        <x:v>0</x:v>
      </x:c>
      <x:c r="AU183" s="34" t="n">
        <x:f>IF(SQRT($B$9)*$B183+SQRT(1-$B$9)*Z183&lt;_xlfn.NORM.S.INV($B$6),1,0)</x:f>
        <x:v>0</x:v>
      </x:c>
      <x:c r="AV183" s="34" t="n">
        <x:f>IF(SQRT($B$9)*$B183+SQRT(1-$B$9)*AA183&lt;_xlfn.NORM.S.INV($B$6),1,0)</x:f>
        <x:v>0</x:v>
      </x:c>
      <x:c r="AW183" s="34" t="n">
        <x:f>IF(SQRT($C$9)*$B183+SQRT(1-$C$9)*AB183&lt;_xlfn.NORM.S.INV($C$6),1,0)</x:f>
        <x:v>0</x:v>
      </x:c>
      <x:c r="AX183" s="34" t="n">
        <x:f>IF(SQRT($C$9)*$B183+SQRT(1-$C$9)*AC183&lt;_xlfn.NORM.S.INV($C$6),1,0)</x:f>
        <x:v>0</x:v>
      </x:c>
      <x:c r="AY183" s="34" t="n">
        <x:f>IF(SQRT($C$9)*$B183+SQRT(1-$C$9)*AD183&lt;_xlfn.NORM.S.INV($C$6),1,0)</x:f>
        <x:v>0</x:v>
      </x:c>
      <x:c r="AZ183" s="34" t="n">
        <x:f>IF(SQRT($C$9)*$B183+SQRT(1-$C$9)*AE183&lt;_xlfn.NORM.S.INV($C$6),1,0)</x:f>
        <x:v>0</x:v>
      </x:c>
      <x:c r="BA183" s="34" t="n">
        <x:f>IF(SQRT($C$9)*$B183+SQRT(1-$C$9)*AF183&lt;_xlfn.NORM.S.INV($C$6),1,0)</x:f>
        <x:v>0</x:v>
      </x:c>
      <x:c r="BB183" s="34" t="n">
        <x:f>IF(SQRT($C$9)*$B183+SQRT(1-$C$9)*AG183&lt;_xlfn.NORM.S.INV($C$6),1,0)</x:f>
        <x:v>0</x:v>
      </x:c>
      <x:c r="BC183" s="34" t="n">
        <x:f>IF(SQRT($C$9)*$B183+SQRT(1-$C$9)*AH183&lt;_xlfn.NORM.S.INV($C$6),1,0)</x:f>
        <x:v>0</x:v>
      </x:c>
      <x:c r="BD183" s="34" t="n">
        <x:f>IF(SQRT($C$9)*$B183+SQRT(1-$C$9)*AI183&lt;_xlfn.NORM.S.INV($C$6),1,0)</x:f>
        <x:v>0</x:v>
      </x:c>
      <x:c r="BE183" s="34" t="n">
        <x:f>IF(SQRT($C$9)*$B183+SQRT(1-$C$9)*AJ183&lt;_xlfn.NORM.S.INV($C$6),1,0)</x:f>
        <x:v>0</x:v>
      </x:c>
      <x:c r="BF183" s="34" t="n">
        <x:f>IF(SQRT($C$9)*$B183+SQRT(1-$C$9)*AK183&lt;_xlfn.NORM.S.INV($C$6),1,0)</x:f>
        <x:v>0</x:v>
      </x:c>
      <x:c r="BG183" s="34"/>
      <x:c r="BH183" s="34"/>
      <x:c r="BI183" s="34" t="n">
        <x:f>$B$11*(($A$1061)*$C183/$B$12*$B$7+(1-$A$1061)*$D183/$B$12*$C$7)</x:f>
        <x:v>0</x:v>
      </x:c>
      <x:c r="BJ183" s="34" t="n">
        <x:f>$B$11*(($A$1062)*$C183/$B$12*$B$7+(1-$A$1062)*$D183/$B$12*$C$7)</x:f>
        <x:v>0</x:v>
      </x:c>
      <x:c r="BK183" s="34" t="n">
        <x:f>$B$11*(($A$1063)*$C183/$B$12*$B$7+(1-$A$1063)*$D183/$B$12*$C$7)</x:f>
        <x:v>0</x:v>
      </x:c>
      <x:c r="BL183" s="34" t="n">
        <x:f>$B$11*(($A$1064)*$C183/$B$12*$B$7+(1-$A$1064)*$D183/$B$12*$C$7)</x:f>
        <x:v>0</x:v>
      </x:c>
      <x:c r="BM183" s="34" t="n">
        <x:f>$B$11*(($A$1065)*$C183/$B$12*$B$7+(1-$A$1065)*$D183/$B$12*$C$7)</x:f>
        <x:v>0</x:v>
      </x:c>
      <x:c r="BN183" s="34" t="n">
        <x:f>$B$11*(($A$1066)*$C183/$B$12*$B$7+(1-$A$1066)*$D183/$B$12*$C$7)</x:f>
        <x:v>0</x:v>
      </x:c>
      <x:c r="BO183" s="34" t="n">
        <x:f>$B$11*(($A$1067)*$C183/$B$12*$B$7+(1-$A$1067)*$D183/$B$12*$C$7)</x:f>
        <x:v>0</x:v>
      </x:c>
      <x:c r="BP183" s="34" t="n">
        <x:f>$B$11*(($A$1068)*$C183/$B$12*$B$7+(1-$A$1068)*$D183/$B$12*$C$7)</x:f>
        <x:v>0</x:v>
      </x:c>
      <x:c r="BQ183" s="34" t="n">
        <x:f>$B$11*(($A$1069)*$C183/$B$12*$B$7+(1-$A$1069)*$D183/$B$12*$C$7)</x:f>
        <x:v>0</x:v>
      </x:c>
      <x:c r="BR183" s="34" t="n">
        <x:f>$B$11*(($A$1070)*$C183/$B$12*$B$7+(1-$A$1070)*$D183/$B$12*$C$7)</x:f>
        <x:v>0</x:v>
      </x:c>
      <x:c r="BS183" s="34" t="n">
        <x:f>$B$11*(($A$1071)*$C183/$B$12*$B$7+(1-$A$1071)*$D183/$B$12*$C$7)</x:f>
        <x:v>0</x:v>
      </x:c>
      <x:c r="BT183" s="34" t="n">
        <x:f>$B$11*(($A$1072)*$C183/$B$12*$B$7+(1-$A$1072)*$D183/$B$12*$C$7)</x:f>
        <x:v>0</x:v>
      </x:c>
      <x:c r="BU183" s="34" t="n">
        <x:f>$B$11*(($A$1073)*$C183/$B$12*$B$7+(1-$A$1073)*$D183/$B$12*$C$7)</x:f>
        <x:v>0</x:v>
      </x:c>
      <x:c r="BV183" s="34" t="n">
        <x:f>$B$11*(($A$1074)*$C183/$B$12*$B$7+(1-$A$1074)*$D183/$B$12*$C$7)</x:f>
        <x:v>0</x:v>
      </x:c>
      <x:c r="BW183" s="34" t="n">
        <x:f>$B$11*(($A$1075)*$C183/$B$12*$B$7+(1-$A$1075)*$D183/$B$12*$C$7)</x:f>
        <x:v>0</x:v>
      </x:c>
      <x:c r="BX183" s="34" t="n">
        <x:f>$B$11*(($A$1076)*$C183/$B$12*$B$7+(1-$A$1076)*$D183/$B$12*$C$7)</x:f>
        <x:v>0</x:v>
      </x:c>
      <x:c r="BY183" s="34" t="n">
        <x:f>$B$11*(($A$1077)*$C183/$B$12*$B$7+(1-$A$1077)*$D183/$B$12*$C$7)</x:f>
        <x:v>0</x:v>
      </x:c>
      <x:c r="BZ183" s="34" t="n">
        <x:f>$B$11*(($A$1078)*$C183/$B$12*$B$7+(1-$A$1078)*$D183/$B$12*$C$7)</x:f>
        <x:v>0</x:v>
      </x:c>
      <x:c r="CA183" s="34" t="n">
        <x:f>$B$11*(($A$1079)*$C183/$B$12*$B$7+(1-$A$1079)*$D183/$B$12*$C$7)</x:f>
        <x:v>0</x:v>
      </x:c>
      <x:c r="CB183" s="34" t="n">
        <x:f>$B$11*(($A$1080)*$C183/$B$12*$B$7+(1-$A$1080)*$D183/$B$12*$C$7)</x:f>
        <x:v>0</x:v>
      </x:c>
      <x:c r="CC183" s="34" t="n">
        <x:f>$B$11*(($A$1081)*$C183/$B$12*$B$7+(1-$A$1081)*$D183/$B$12*$C$7)</x:f>
        <x:v>0</x:v>
      </x:c>
    </x:row>
    <x:row r="184">
      <x:c r="A184" s="34" t="n">
        <x:v>160</x:v>
      </x:c>
      <x:c r="B184" s="39" t="n">
        <x:v>1.2898694953561565</x:v>
      </x:c>
      <x:c r="C184" s="1" t="n">
        <x:f>SUM(AM184:AV184)</x:f>
        <x:v>0</x:v>
      </x:c>
      <x:c r="D184" s="1" t="n">
        <x:f>SUM(AW184:BF184)</x:f>
        <x:v>0</x:v>
      </x:c>
      <x:c r="E184" s="17" t="n">
        <x:f>(1-C184/$B$12)*$B$8-C184/$B$12*$B$7</x:f>
        <x:v>0.05</x:v>
      </x:c>
      <x:c r="F184" s="17" t="n">
        <x:f>(1-D184/$B$12)*$C$8-D184/$B$12*$C$7</x:f>
        <x:v>0.09</x:v>
      </x:c>
      <x:c r="G184" s="32" t="n">
        <x:f>$B$11*($B$10*C184/$B$12*$B$7+(1-$B$10)*D184/$B$12*$C$7)</x:f>
        <x:v>0</x:v>
      </x:c>
      <x:c r="H184" s="17" t="n">
        <x:f>$B$10*E184+(1-$B$10)*F184</x:f>
        <x:v>0.07</x:v>
      </x:c>
      <x:c r="I184" s="34"/>
      <x:c r="J184" s="34"/>
      <x:c r="K184" s="34"/>
      <x:c r="L184" s="34"/>
      <x:c r="M184" s="34"/>
      <x:c r="N184" s="34"/>
      <x:c r="O184" s="34"/>
      <x:c r="P184" s="34"/>
      <x:c r="Q184" s="34"/>
      <x:c r="R184" s="39" t="n">
        <x:v>0.6008789467672951</x:v>
      </x:c>
      <x:c r="S184" s="39" t="n">
        <x:v>-0.6326248284501833</x:v>
      </x:c>
      <x:c r="T184" s="39" t="n">
        <x:v>-1.1068683996937798</x:v>
      </x:c>
      <x:c r="U184" s="39" t="n">
        <x:v>-0.6688229429764505</x:v>
      </x:c>
      <x:c r="V184" s="39" t="n">
        <x:v>-0.7308815774963825</x:v>
      </x:c>
      <x:c r="W184" s="39" t="n">
        <x:v>1.2239461409600165</x:v>
      </x:c>
      <x:c r="X184" s="39" t="n">
        <x:v>-1.4569726095472655</x:v>
      </x:c>
      <x:c r="Y184" s="39" t="n">
        <x:v>-1.5138306282209788</x:v>
      </x:c>
      <x:c r="Z184" s="39" t="n">
        <x:v>0.6443189526397184</x:v>
      </x:c>
      <x:c r="AA184" s="39" t="n">
        <x:v>-1.0560204760228824</x:v>
      </x:c>
      <x:c r="AB184" s="39" t="n">
        <x:v>-1.8812902571237724</x:v>
      </x:c>
      <x:c r="AC184" s="39" t="n">
        <x:v>1.2835529664703935</x:v>
      </x:c>
      <x:c r="AD184" s="39" t="n">
        <x:v>-0.31830021146239357</x:v>
      </x:c>
      <x:c r="AE184" s="39" t="n">
        <x:v>-1.769144676428227</x:v>
      </x:c>
      <x:c r="AF184" s="39" t="n">
        <x:v>-0.3221238438115497</x:v>
      </x:c>
      <x:c r="AG184" s="39" t="n">
        <x:v>-1.3728770003348263</x:v>
      </x:c>
      <x:c r="AH184" s="39" t="n">
        <x:v>0.24186351541355225</x:v>
      </x:c>
      <x:c r="AI184" s="39" t="n">
        <x:v>-0.41324959543762674</x:v>
      </x:c>
      <x:c r="AJ184" s="39" t="n">
        <x:v>1.9990596592897574</x:v>
      </x:c>
      <x:c r="AK184" s="39" t="n">
        <x:v>-1.7569655142939526</x:v>
      </x:c>
      <x:c r="AL184" s="34"/>
      <x:c r="AM184" s="34" t="n">
        <x:f>IF(SQRT($B$9)*$B184+SQRT(1-$B$9)*R184&lt;_xlfn.NORM.S.INV($B$6),1,0)</x:f>
        <x:v>0</x:v>
      </x:c>
      <x:c r="AN184" s="34" t="n">
        <x:f>IF(SQRT($B$9)*$B184+SQRT(1-$B$9)*S184&lt;_xlfn.NORM.S.INV($B$6),1,0)</x:f>
        <x:v>0</x:v>
      </x:c>
      <x:c r="AO184" s="34" t="n">
        <x:f>IF(SQRT($B$9)*$B184+SQRT(1-$B$9)*T184&lt;_xlfn.NORM.S.INV($B$6),1,0)</x:f>
        <x:v>0</x:v>
      </x:c>
      <x:c r="AP184" s="34" t="n">
        <x:f>IF(SQRT($B$9)*$B184+SQRT(1-$B$9)*U184&lt;_xlfn.NORM.S.INV($B$6),1,0)</x:f>
        <x:v>0</x:v>
      </x:c>
      <x:c r="AQ184" s="34" t="n">
        <x:f>IF(SQRT($B$9)*$B184+SQRT(1-$B$9)*V184&lt;_xlfn.NORM.S.INV($B$6),1,0)</x:f>
        <x:v>0</x:v>
      </x:c>
      <x:c r="AR184" s="34" t="n">
        <x:f>IF(SQRT($B$9)*$B184+SQRT(1-$B$9)*W184&lt;_xlfn.NORM.S.INV($B$6),1,0)</x:f>
        <x:v>0</x:v>
      </x:c>
      <x:c r="AS184" s="34" t="n">
        <x:f>IF(SQRT($B$9)*$B184+SQRT(1-$B$9)*X184&lt;_xlfn.NORM.S.INV($B$6),1,0)</x:f>
        <x:v>0</x:v>
      </x:c>
      <x:c r="AT184" s="34" t="n">
        <x:f>IF(SQRT($B$9)*$B184+SQRT(1-$B$9)*Y184&lt;_xlfn.NORM.S.INV($B$6),1,0)</x:f>
        <x:v>0</x:v>
      </x:c>
      <x:c r="AU184" s="34" t="n">
        <x:f>IF(SQRT($B$9)*$B184+SQRT(1-$B$9)*Z184&lt;_xlfn.NORM.S.INV($B$6),1,0)</x:f>
        <x:v>0</x:v>
      </x:c>
      <x:c r="AV184" s="34" t="n">
        <x:f>IF(SQRT($B$9)*$B184+SQRT(1-$B$9)*AA184&lt;_xlfn.NORM.S.INV($B$6),1,0)</x:f>
        <x:v>0</x:v>
      </x:c>
      <x:c r="AW184" s="34" t="n">
        <x:f>IF(SQRT($C$9)*$B184+SQRT(1-$C$9)*AB184&lt;_xlfn.NORM.S.INV($C$6),1,0)</x:f>
        <x:v>0</x:v>
      </x:c>
      <x:c r="AX184" s="34" t="n">
        <x:f>IF(SQRT($C$9)*$B184+SQRT(1-$C$9)*AC184&lt;_xlfn.NORM.S.INV($C$6),1,0)</x:f>
        <x:v>0</x:v>
      </x:c>
      <x:c r="AY184" s="34" t="n">
        <x:f>IF(SQRT($C$9)*$B184+SQRT(1-$C$9)*AD184&lt;_xlfn.NORM.S.INV($C$6),1,0)</x:f>
        <x:v>0</x:v>
      </x:c>
      <x:c r="AZ184" s="34" t="n">
        <x:f>IF(SQRT($C$9)*$B184+SQRT(1-$C$9)*AE184&lt;_xlfn.NORM.S.INV($C$6),1,0)</x:f>
        <x:v>0</x:v>
      </x:c>
      <x:c r="BA184" s="34" t="n">
        <x:f>IF(SQRT($C$9)*$B184+SQRT(1-$C$9)*AF184&lt;_xlfn.NORM.S.INV($C$6),1,0)</x:f>
        <x:v>0</x:v>
      </x:c>
      <x:c r="BB184" s="34" t="n">
        <x:f>IF(SQRT($C$9)*$B184+SQRT(1-$C$9)*AG184&lt;_xlfn.NORM.S.INV($C$6),1,0)</x:f>
        <x:v>0</x:v>
      </x:c>
      <x:c r="BC184" s="34" t="n">
        <x:f>IF(SQRT($C$9)*$B184+SQRT(1-$C$9)*AH184&lt;_xlfn.NORM.S.INV($C$6),1,0)</x:f>
        <x:v>0</x:v>
      </x:c>
      <x:c r="BD184" s="34" t="n">
        <x:f>IF(SQRT($C$9)*$B184+SQRT(1-$C$9)*AI184&lt;_xlfn.NORM.S.INV($C$6),1,0)</x:f>
        <x:v>0</x:v>
      </x:c>
      <x:c r="BE184" s="34" t="n">
        <x:f>IF(SQRT($C$9)*$B184+SQRT(1-$C$9)*AJ184&lt;_xlfn.NORM.S.INV($C$6),1,0)</x:f>
        <x:v>0</x:v>
      </x:c>
      <x:c r="BF184" s="34" t="n">
        <x:f>IF(SQRT($C$9)*$B184+SQRT(1-$C$9)*AK184&lt;_xlfn.NORM.S.INV($C$6),1,0)</x:f>
        <x:v>0</x:v>
      </x:c>
      <x:c r="BG184" s="34"/>
      <x:c r="BH184" s="34"/>
      <x:c r="BI184" s="34" t="n">
        <x:f>$B$11*(($A$1061)*$C184/$B$12*$B$7+(1-$A$1061)*$D184/$B$12*$C$7)</x:f>
        <x:v>0</x:v>
      </x:c>
      <x:c r="BJ184" s="34" t="n">
        <x:f>$B$11*(($A$1062)*$C184/$B$12*$B$7+(1-$A$1062)*$D184/$B$12*$C$7)</x:f>
        <x:v>0</x:v>
      </x:c>
      <x:c r="BK184" s="34" t="n">
        <x:f>$B$11*(($A$1063)*$C184/$B$12*$B$7+(1-$A$1063)*$D184/$B$12*$C$7)</x:f>
        <x:v>0</x:v>
      </x:c>
      <x:c r="BL184" s="34" t="n">
        <x:f>$B$11*(($A$1064)*$C184/$B$12*$B$7+(1-$A$1064)*$D184/$B$12*$C$7)</x:f>
        <x:v>0</x:v>
      </x:c>
      <x:c r="BM184" s="34" t="n">
        <x:f>$B$11*(($A$1065)*$C184/$B$12*$B$7+(1-$A$1065)*$D184/$B$12*$C$7)</x:f>
        <x:v>0</x:v>
      </x:c>
      <x:c r="BN184" s="34" t="n">
        <x:f>$B$11*(($A$1066)*$C184/$B$12*$B$7+(1-$A$1066)*$D184/$B$12*$C$7)</x:f>
        <x:v>0</x:v>
      </x:c>
      <x:c r="BO184" s="34" t="n">
        <x:f>$B$11*(($A$1067)*$C184/$B$12*$B$7+(1-$A$1067)*$D184/$B$12*$C$7)</x:f>
        <x:v>0</x:v>
      </x:c>
      <x:c r="BP184" s="34" t="n">
        <x:f>$B$11*(($A$1068)*$C184/$B$12*$B$7+(1-$A$1068)*$D184/$B$12*$C$7)</x:f>
        <x:v>0</x:v>
      </x:c>
      <x:c r="BQ184" s="34" t="n">
        <x:f>$B$11*(($A$1069)*$C184/$B$12*$B$7+(1-$A$1069)*$D184/$B$12*$C$7)</x:f>
        <x:v>0</x:v>
      </x:c>
      <x:c r="BR184" s="34" t="n">
        <x:f>$B$11*(($A$1070)*$C184/$B$12*$B$7+(1-$A$1070)*$D184/$B$12*$C$7)</x:f>
        <x:v>0</x:v>
      </x:c>
      <x:c r="BS184" s="34" t="n">
        <x:f>$B$11*(($A$1071)*$C184/$B$12*$B$7+(1-$A$1071)*$D184/$B$12*$C$7)</x:f>
        <x:v>0</x:v>
      </x:c>
      <x:c r="BT184" s="34" t="n">
        <x:f>$B$11*(($A$1072)*$C184/$B$12*$B$7+(1-$A$1072)*$D184/$B$12*$C$7)</x:f>
        <x:v>0</x:v>
      </x:c>
      <x:c r="BU184" s="34" t="n">
        <x:f>$B$11*(($A$1073)*$C184/$B$12*$B$7+(1-$A$1073)*$D184/$B$12*$C$7)</x:f>
        <x:v>0</x:v>
      </x:c>
      <x:c r="BV184" s="34" t="n">
        <x:f>$B$11*(($A$1074)*$C184/$B$12*$B$7+(1-$A$1074)*$D184/$B$12*$C$7)</x:f>
        <x:v>0</x:v>
      </x:c>
      <x:c r="BW184" s="34" t="n">
        <x:f>$B$11*(($A$1075)*$C184/$B$12*$B$7+(1-$A$1075)*$D184/$B$12*$C$7)</x:f>
        <x:v>0</x:v>
      </x:c>
      <x:c r="BX184" s="34" t="n">
        <x:f>$B$11*(($A$1076)*$C184/$B$12*$B$7+(1-$A$1076)*$D184/$B$12*$C$7)</x:f>
        <x:v>0</x:v>
      </x:c>
      <x:c r="BY184" s="34" t="n">
        <x:f>$B$11*(($A$1077)*$C184/$B$12*$B$7+(1-$A$1077)*$D184/$B$12*$C$7)</x:f>
        <x:v>0</x:v>
      </x:c>
      <x:c r="BZ184" s="34" t="n">
        <x:f>$B$11*(($A$1078)*$C184/$B$12*$B$7+(1-$A$1078)*$D184/$B$12*$C$7)</x:f>
        <x:v>0</x:v>
      </x:c>
      <x:c r="CA184" s="34" t="n">
        <x:f>$B$11*(($A$1079)*$C184/$B$12*$B$7+(1-$A$1079)*$D184/$B$12*$C$7)</x:f>
        <x:v>0</x:v>
      </x:c>
      <x:c r="CB184" s="34" t="n">
        <x:f>$B$11*(($A$1080)*$C184/$B$12*$B$7+(1-$A$1080)*$D184/$B$12*$C$7)</x:f>
        <x:v>0</x:v>
      </x:c>
      <x:c r="CC184" s="34" t="n">
        <x:f>$B$11*(($A$1081)*$C184/$B$12*$B$7+(1-$A$1081)*$D184/$B$12*$C$7)</x:f>
        <x:v>0</x:v>
      </x:c>
    </x:row>
    <x:row r="185">
      <x:c r="A185" s="34" t="n">
        <x:v>161</x:v>
      </x:c>
      <x:c r="B185" s="39" t="n">
        <x:v>1.5028018192374784</x:v>
      </x:c>
      <x:c r="C185" s="1" t="n">
        <x:f>SUM(AM185:AV185)</x:f>
        <x:v>0</x:v>
      </x:c>
      <x:c r="D185" s="1" t="n">
        <x:f>SUM(AW185:BF185)</x:f>
        <x:v>0</x:v>
      </x:c>
      <x:c r="E185" s="17" t="n">
        <x:f>(1-C185/$B$12)*$B$8-C185/$B$12*$B$7</x:f>
        <x:v>0.05</x:v>
      </x:c>
      <x:c r="F185" s="17" t="n">
        <x:f>(1-D185/$B$12)*$C$8-D185/$B$12*$C$7</x:f>
        <x:v>0.09</x:v>
      </x:c>
      <x:c r="G185" s="32" t="n">
        <x:f>$B$11*($B$10*C185/$B$12*$B$7+(1-$B$10)*D185/$B$12*$C$7)</x:f>
        <x:v>0</x:v>
      </x:c>
      <x:c r="H185" s="17" t="n">
        <x:f>$B$10*E185+(1-$B$10)*F185</x:f>
        <x:v>0.07</x:v>
      </x:c>
      <x:c r="I185" s="34"/>
      <x:c r="J185" s="34"/>
      <x:c r="K185" s="34"/>
      <x:c r="L185" s="34"/>
      <x:c r="M185" s="34"/>
      <x:c r="N185" s="34"/>
      <x:c r="O185" s="34"/>
      <x:c r="P185" s="34"/>
      <x:c r="Q185" s="34"/>
      <x:c r="R185" s="39" t="n">
        <x:v>0.6114276101864684</x:v>
      </x:c>
      <x:c r="S185" s="39" t="n">
        <x:v>-1.131061746797078</x:v>
      </x:c>
      <x:c r="T185" s="39" t="n">
        <x:v>0.9294881770225605</x:v>
      </x:c>
      <x:c r="U185" s="39" t="n">
        <x:v>0.20863362471468225</x:v>
      </x:c>
      <x:c r="V185" s="39" t="n">
        <x:v>-1.4063688573218323</x:v>
      </x:c>
      <x:c r="W185" s="39" t="n">
        <x:v>0.3910078577025539</x:v>
      </x:c>
      <x:c r="X185" s="39" t="n">
        <x:v>-0.9508282031116655</x:v>
      </x:c>
      <x:c r="Y185" s="39" t="n">
        <x:v>-1.5012494227817352</x:v>
      </x:c>
      <x:c r="Z185" s="39" t="n">
        <x:v>-1.4077848801617454</x:v>
      </x:c>
      <x:c r="AA185" s="39" t="n">
        <x:v>-0.15832094521956125</x:v>
      </x:c>
      <x:c r="AB185" s="39" t="n">
        <x:v>2.8291335177222203</x:v>
      </x:c>
      <x:c r="AC185" s="39" t="n">
        <x:v>0.1856056173406094</x:v>
      </x:c>
      <x:c r="AD185" s="39" t="n">
        <x:v>-0.05805519184136532</x:v>
      </x:c>
      <x:c r="AE185" s="39" t="n">
        <x:v>0.6226415445208136</x:v>
      </x:c>
      <x:c r="AF185" s="39" t="n">
        <x:v>-1.4304548621630653</x:v>
      </x:c>
      <x:c r="AG185" s="39" t="n">
        <x:v>1.8962039375134594</x:v>
      </x:c>
      <x:c r="AH185" s="39" t="n">
        <x:v>-1.9623164086387805</x:v>
      </x:c>
      <x:c r="AI185" s="39" t="n">
        <x:v>0.5722904908066508</x:v>
      </x:c>
      <x:c r="AJ185" s="39" t="n">
        <x:v>-2.462400954634237</x:v>
      </x:c>
      <x:c r="AK185" s="39" t="n">
        <x:v>-0.4587137381283451</x:v>
      </x:c>
      <x:c r="AL185" s="34"/>
      <x:c r="AM185" s="34" t="n">
        <x:f>IF(SQRT($B$9)*$B185+SQRT(1-$B$9)*R185&lt;_xlfn.NORM.S.INV($B$6),1,0)</x:f>
        <x:v>0</x:v>
      </x:c>
      <x:c r="AN185" s="34" t="n">
        <x:f>IF(SQRT($B$9)*$B185+SQRT(1-$B$9)*S185&lt;_xlfn.NORM.S.INV($B$6),1,0)</x:f>
        <x:v>0</x:v>
      </x:c>
      <x:c r="AO185" s="34" t="n">
        <x:f>IF(SQRT($B$9)*$B185+SQRT(1-$B$9)*T185&lt;_xlfn.NORM.S.INV($B$6),1,0)</x:f>
        <x:v>0</x:v>
      </x:c>
      <x:c r="AP185" s="34" t="n">
        <x:f>IF(SQRT($B$9)*$B185+SQRT(1-$B$9)*U185&lt;_xlfn.NORM.S.INV($B$6),1,0)</x:f>
        <x:v>0</x:v>
      </x:c>
      <x:c r="AQ185" s="34" t="n">
        <x:f>IF(SQRT($B$9)*$B185+SQRT(1-$B$9)*V185&lt;_xlfn.NORM.S.INV($B$6),1,0)</x:f>
        <x:v>0</x:v>
      </x:c>
      <x:c r="AR185" s="34" t="n">
        <x:f>IF(SQRT($B$9)*$B185+SQRT(1-$B$9)*W185&lt;_xlfn.NORM.S.INV($B$6),1,0)</x:f>
        <x:v>0</x:v>
      </x:c>
      <x:c r="AS185" s="34" t="n">
        <x:f>IF(SQRT($B$9)*$B185+SQRT(1-$B$9)*X185&lt;_xlfn.NORM.S.INV($B$6),1,0)</x:f>
        <x:v>0</x:v>
      </x:c>
      <x:c r="AT185" s="34" t="n">
        <x:f>IF(SQRT($B$9)*$B185+SQRT(1-$B$9)*Y185&lt;_xlfn.NORM.S.INV($B$6),1,0)</x:f>
        <x:v>0</x:v>
      </x:c>
      <x:c r="AU185" s="34" t="n">
        <x:f>IF(SQRT($B$9)*$B185+SQRT(1-$B$9)*Z185&lt;_xlfn.NORM.S.INV($B$6),1,0)</x:f>
        <x:v>0</x:v>
      </x:c>
      <x:c r="AV185" s="34" t="n">
        <x:f>IF(SQRT($B$9)*$B185+SQRT(1-$B$9)*AA185&lt;_xlfn.NORM.S.INV($B$6),1,0)</x:f>
        <x:v>0</x:v>
      </x:c>
      <x:c r="AW185" s="34" t="n">
        <x:f>IF(SQRT($C$9)*$B185+SQRT(1-$C$9)*AB185&lt;_xlfn.NORM.S.INV($C$6),1,0)</x:f>
        <x:v>0</x:v>
      </x:c>
      <x:c r="AX185" s="34" t="n">
        <x:f>IF(SQRT($C$9)*$B185+SQRT(1-$C$9)*AC185&lt;_xlfn.NORM.S.INV($C$6),1,0)</x:f>
        <x:v>0</x:v>
      </x:c>
      <x:c r="AY185" s="34" t="n">
        <x:f>IF(SQRT($C$9)*$B185+SQRT(1-$C$9)*AD185&lt;_xlfn.NORM.S.INV($C$6),1,0)</x:f>
        <x:v>0</x:v>
      </x:c>
      <x:c r="AZ185" s="34" t="n">
        <x:f>IF(SQRT($C$9)*$B185+SQRT(1-$C$9)*AE185&lt;_xlfn.NORM.S.INV($C$6),1,0)</x:f>
        <x:v>0</x:v>
      </x:c>
      <x:c r="BA185" s="34" t="n">
        <x:f>IF(SQRT($C$9)*$B185+SQRT(1-$C$9)*AF185&lt;_xlfn.NORM.S.INV($C$6),1,0)</x:f>
        <x:v>0</x:v>
      </x:c>
      <x:c r="BB185" s="34" t="n">
        <x:f>IF(SQRT($C$9)*$B185+SQRT(1-$C$9)*AG185&lt;_xlfn.NORM.S.INV($C$6),1,0)</x:f>
        <x:v>0</x:v>
      </x:c>
      <x:c r="BC185" s="34" t="n">
        <x:f>IF(SQRT($C$9)*$B185+SQRT(1-$C$9)*AH185&lt;_xlfn.NORM.S.INV($C$6),1,0)</x:f>
        <x:v>0</x:v>
      </x:c>
      <x:c r="BD185" s="34" t="n">
        <x:f>IF(SQRT($C$9)*$B185+SQRT(1-$C$9)*AI185&lt;_xlfn.NORM.S.INV($C$6),1,0)</x:f>
        <x:v>0</x:v>
      </x:c>
      <x:c r="BE185" s="34" t="n">
        <x:f>IF(SQRT($C$9)*$B185+SQRT(1-$C$9)*AJ185&lt;_xlfn.NORM.S.INV($C$6),1,0)</x:f>
        <x:v>0</x:v>
      </x:c>
      <x:c r="BF185" s="34" t="n">
        <x:f>IF(SQRT($C$9)*$B185+SQRT(1-$C$9)*AK185&lt;_xlfn.NORM.S.INV($C$6),1,0)</x:f>
        <x:v>0</x:v>
      </x:c>
      <x:c r="BG185" s="34"/>
      <x:c r="BH185" s="34"/>
      <x:c r="BI185" s="34" t="n">
        <x:f>$B$11*(($A$1061)*$C185/$B$12*$B$7+(1-$A$1061)*$D185/$B$12*$C$7)</x:f>
        <x:v>0</x:v>
      </x:c>
      <x:c r="BJ185" s="34" t="n">
        <x:f>$B$11*(($A$1062)*$C185/$B$12*$B$7+(1-$A$1062)*$D185/$B$12*$C$7)</x:f>
        <x:v>0</x:v>
      </x:c>
      <x:c r="BK185" s="34" t="n">
        <x:f>$B$11*(($A$1063)*$C185/$B$12*$B$7+(1-$A$1063)*$D185/$B$12*$C$7)</x:f>
        <x:v>0</x:v>
      </x:c>
      <x:c r="BL185" s="34" t="n">
        <x:f>$B$11*(($A$1064)*$C185/$B$12*$B$7+(1-$A$1064)*$D185/$B$12*$C$7)</x:f>
        <x:v>0</x:v>
      </x:c>
      <x:c r="BM185" s="34" t="n">
        <x:f>$B$11*(($A$1065)*$C185/$B$12*$B$7+(1-$A$1065)*$D185/$B$12*$C$7)</x:f>
        <x:v>0</x:v>
      </x:c>
      <x:c r="BN185" s="34" t="n">
        <x:f>$B$11*(($A$1066)*$C185/$B$12*$B$7+(1-$A$1066)*$D185/$B$12*$C$7)</x:f>
        <x:v>0</x:v>
      </x:c>
      <x:c r="BO185" s="34" t="n">
        <x:f>$B$11*(($A$1067)*$C185/$B$12*$B$7+(1-$A$1067)*$D185/$B$12*$C$7)</x:f>
        <x:v>0</x:v>
      </x:c>
      <x:c r="BP185" s="34" t="n">
        <x:f>$B$11*(($A$1068)*$C185/$B$12*$B$7+(1-$A$1068)*$D185/$B$12*$C$7)</x:f>
        <x:v>0</x:v>
      </x:c>
      <x:c r="BQ185" s="34" t="n">
        <x:f>$B$11*(($A$1069)*$C185/$B$12*$B$7+(1-$A$1069)*$D185/$B$12*$C$7)</x:f>
        <x:v>0</x:v>
      </x:c>
      <x:c r="BR185" s="34" t="n">
        <x:f>$B$11*(($A$1070)*$C185/$B$12*$B$7+(1-$A$1070)*$D185/$B$12*$C$7)</x:f>
        <x:v>0</x:v>
      </x:c>
      <x:c r="BS185" s="34" t="n">
        <x:f>$B$11*(($A$1071)*$C185/$B$12*$B$7+(1-$A$1071)*$D185/$B$12*$C$7)</x:f>
        <x:v>0</x:v>
      </x:c>
      <x:c r="BT185" s="34" t="n">
        <x:f>$B$11*(($A$1072)*$C185/$B$12*$B$7+(1-$A$1072)*$D185/$B$12*$C$7)</x:f>
        <x:v>0</x:v>
      </x:c>
      <x:c r="BU185" s="34" t="n">
        <x:f>$B$11*(($A$1073)*$C185/$B$12*$B$7+(1-$A$1073)*$D185/$B$12*$C$7)</x:f>
        <x:v>0</x:v>
      </x:c>
      <x:c r="BV185" s="34" t="n">
        <x:f>$B$11*(($A$1074)*$C185/$B$12*$B$7+(1-$A$1074)*$D185/$B$12*$C$7)</x:f>
        <x:v>0</x:v>
      </x:c>
      <x:c r="BW185" s="34" t="n">
        <x:f>$B$11*(($A$1075)*$C185/$B$12*$B$7+(1-$A$1075)*$D185/$B$12*$C$7)</x:f>
        <x:v>0</x:v>
      </x:c>
      <x:c r="BX185" s="34" t="n">
        <x:f>$B$11*(($A$1076)*$C185/$B$12*$B$7+(1-$A$1076)*$D185/$B$12*$C$7)</x:f>
        <x:v>0</x:v>
      </x:c>
      <x:c r="BY185" s="34" t="n">
        <x:f>$B$11*(($A$1077)*$C185/$B$12*$B$7+(1-$A$1077)*$D185/$B$12*$C$7)</x:f>
        <x:v>0</x:v>
      </x:c>
      <x:c r="BZ185" s="34" t="n">
        <x:f>$B$11*(($A$1078)*$C185/$B$12*$B$7+(1-$A$1078)*$D185/$B$12*$C$7)</x:f>
        <x:v>0</x:v>
      </x:c>
      <x:c r="CA185" s="34" t="n">
        <x:f>$B$11*(($A$1079)*$C185/$B$12*$B$7+(1-$A$1079)*$D185/$B$12*$C$7)</x:f>
        <x:v>0</x:v>
      </x:c>
      <x:c r="CB185" s="34" t="n">
        <x:f>$B$11*(($A$1080)*$C185/$B$12*$B$7+(1-$A$1080)*$D185/$B$12*$C$7)</x:f>
        <x:v>0</x:v>
      </x:c>
      <x:c r="CC185" s="34" t="n">
        <x:f>$B$11*(($A$1081)*$C185/$B$12*$B$7+(1-$A$1081)*$D185/$B$12*$C$7)</x:f>
        <x:v>0</x:v>
      </x:c>
    </x:row>
    <x:row r="186">
      <x:c r="A186" s="34" t="n">
        <x:v>162</x:v>
      </x:c>
      <x:c r="B186" s="39" t="n">
        <x:v>1.052314656079927</x:v>
      </x:c>
      <x:c r="C186" s="1" t="n">
        <x:f>SUM(AM186:AV186)</x:f>
        <x:v>0</x:v>
      </x:c>
      <x:c r="D186" s="1" t="n">
        <x:f>SUM(AW186:BF186)</x:f>
        <x:v>0</x:v>
      </x:c>
      <x:c r="E186" s="17" t="n">
        <x:f>(1-C186/$B$12)*$B$8-C186/$B$12*$B$7</x:f>
        <x:v>0.05</x:v>
      </x:c>
      <x:c r="F186" s="17" t="n">
        <x:f>(1-D186/$B$12)*$C$8-D186/$B$12*$C$7</x:f>
        <x:v>0.09</x:v>
      </x:c>
      <x:c r="G186" s="32" t="n">
        <x:f>$B$11*($B$10*C186/$B$12*$B$7+(1-$B$10)*D186/$B$12*$C$7)</x:f>
        <x:v>0</x:v>
      </x:c>
      <x:c r="H186" s="17" t="n">
        <x:f>$B$10*E186+(1-$B$10)*F186</x:f>
        <x:v>0.07</x:v>
      </x:c>
      <x:c r="I186" s="34"/>
      <x:c r="J186" s="34"/>
      <x:c r="K186" s="34"/>
      <x:c r="L186" s="34"/>
      <x:c r="M186" s="34"/>
      <x:c r="N186" s="34"/>
      <x:c r="O186" s="34"/>
      <x:c r="P186" s="34"/>
      <x:c r="Q186" s="34"/>
      <x:c r="R186" s="39" t="n">
        <x:v>-0.5451944895075896</x:v>
      </x:c>
      <x:c r="S186" s="39" t="n">
        <x:v>-0.5190277521785464</x:v>
      </x:c>
      <x:c r="T186" s="39" t="n">
        <x:v>-0.9502561529834791</x:v>
      </x:c>
      <x:c r="U186" s="39" t="n">
        <x:v>0.6485562724508823</x:v>
      </x:c>
      <x:c r="V186" s="39" t="n">
        <x:v>-1.2106306512329803</x:v>
      </x:c>
      <x:c r="W186" s="39" t="n">
        <x:v>-1.1807278426329841</x:v>
      </x:c>
      <x:c r="X186" s="39" t="n">
        <x:v>-0.11950291402256484</x:v>
      </x:c>
      <x:c r="Y186" s="39" t="n">
        <x:v>0.454311850553484</x:v>
      </x:c>
      <x:c r="Z186" s="39" t="n">
        <x:v>0.41938480081600255</x:v>
      </x:c>
      <x:c r="AA186" s="39" t="n">
        <x:v>1.2085028663322694</x:v>
      </x:c>
      <x:c r="AB186" s="39" t="n">
        <x:v>-0.4861728958049686</x:v>
      </x:c>
      <x:c r="AC186" s="39" t="n">
        <x:v>-1.1281566318793441</x:v>
      </x:c>
      <x:c r="AD186" s="39" t="n">
        <x:v>0.6258819080392066</x:v>
      </x:c>
      <x:c r="AE186" s="39" t="n">
        <x:v>-1.7586171416371525</x:v>
      </x:c>
      <x:c r="AF186" s="39" t="n">
        <x:v>0.026069387861558192</x:v>
      </x:c>
      <x:c r="AG186" s="39" t="n">
        <x:v>-0.25938981792556004</x:v>
      </x:c>
      <x:c r="AH186" s="39" t="n">
        <x:v>1.0220910751918422</x:v>
      </x:c>
      <x:c r="AI186" s="39" t="n">
        <x:v>-1.2059986978335362</x:v>
      </x:c>
      <x:c r="AJ186" s="39" t="n">
        <x:v>0.5324239849908489</x:v>
      </x:c>
      <x:c r="AK186" s="39" t="n">
        <x:v>-1.521174530289502</x:v>
      </x:c>
      <x:c r="AL186" s="34"/>
      <x:c r="AM186" s="34" t="n">
        <x:f>IF(SQRT($B$9)*$B186+SQRT(1-$B$9)*R186&lt;_xlfn.NORM.S.INV($B$6),1,0)</x:f>
        <x:v>0</x:v>
      </x:c>
      <x:c r="AN186" s="34" t="n">
        <x:f>IF(SQRT($B$9)*$B186+SQRT(1-$B$9)*S186&lt;_xlfn.NORM.S.INV($B$6),1,0)</x:f>
        <x:v>0</x:v>
      </x:c>
      <x:c r="AO186" s="34" t="n">
        <x:f>IF(SQRT($B$9)*$B186+SQRT(1-$B$9)*T186&lt;_xlfn.NORM.S.INV($B$6),1,0)</x:f>
        <x:v>0</x:v>
      </x:c>
      <x:c r="AP186" s="34" t="n">
        <x:f>IF(SQRT($B$9)*$B186+SQRT(1-$B$9)*U186&lt;_xlfn.NORM.S.INV($B$6),1,0)</x:f>
        <x:v>0</x:v>
      </x:c>
      <x:c r="AQ186" s="34" t="n">
        <x:f>IF(SQRT($B$9)*$B186+SQRT(1-$B$9)*V186&lt;_xlfn.NORM.S.INV($B$6),1,0)</x:f>
        <x:v>0</x:v>
      </x:c>
      <x:c r="AR186" s="34" t="n">
        <x:f>IF(SQRT($B$9)*$B186+SQRT(1-$B$9)*W186&lt;_xlfn.NORM.S.INV($B$6),1,0)</x:f>
        <x:v>0</x:v>
      </x:c>
      <x:c r="AS186" s="34" t="n">
        <x:f>IF(SQRT($B$9)*$B186+SQRT(1-$B$9)*X186&lt;_xlfn.NORM.S.INV($B$6),1,0)</x:f>
        <x:v>0</x:v>
      </x:c>
      <x:c r="AT186" s="34" t="n">
        <x:f>IF(SQRT($B$9)*$B186+SQRT(1-$B$9)*Y186&lt;_xlfn.NORM.S.INV($B$6),1,0)</x:f>
        <x:v>0</x:v>
      </x:c>
      <x:c r="AU186" s="34" t="n">
        <x:f>IF(SQRT($B$9)*$B186+SQRT(1-$B$9)*Z186&lt;_xlfn.NORM.S.INV($B$6),1,0)</x:f>
        <x:v>0</x:v>
      </x:c>
      <x:c r="AV186" s="34" t="n">
        <x:f>IF(SQRT($B$9)*$B186+SQRT(1-$B$9)*AA186&lt;_xlfn.NORM.S.INV($B$6),1,0)</x:f>
        <x:v>0</x:v>
      </x:c>
      <x:c r="AW186" s="34" t="n">
        <x:f>IF(SQRT($C$9)*$B186+SQRT(1-$C$9)*AB186&lt;_xlfn.NORM.S.INV($C$6),1,0)</x:f>
        <x:v>0</x:v>
      </x:c>
      <x:c r="AX186" s="34" t="n">
        <x:f>IF(SQRT($C$9)*$B186+SQRT(1-$C$9)*AC186&lt;_xlfn.NORM.S.INV($C$6),1,0)</x:f>
        <x:v>0</x:v>
      </x:c>
      <x:c r="AY186" s="34" t="n">
        <x:f>IF(SQRT($C$9)*$B186+SQRT(1-$C$9)*AD186&lt;_xlfn.NORM.S.INV($C$6),1,0)</x:f>
        <x:v>0</x:v>
      </x:c>
      <x:c r="AZ186" s="34" t="n">
        <x:f>IF(SQRT($C$9)*$B186+SQRT(1-$C$9)*AE186&lt;_xlfn.NORM.S.INV($C$6),1,0)</x:f>
        <x:v>0</x:v>
      </x:c>
      <x:c r="BA186" s="34" t="n">
        <x:f>IF(SQRT($C$9)*$B186+SQRT(1-$C$9)*AF186&lt;_xlfn.NORM.S.INV($C$6),1,0)</x:f>
        <x:v>0</x:v>
      </x:c>
      <x:c r="BB186" s="34" t="n">
        <x:f>IF(SQRT($C$9)*$B186+SQRT(1-$C$9)*AG186&lt;_xlfn.NORM.S.INV($C$6),1,0)</x:f>
        <x:v>0</x:v>
      </x:c>
      <x:c r="BC186" s="34" t="n">
        <x:f>IF(SQRT($C$9)*$B186+SQRT(1-$C$9)*AH186&lt;_xlfn.NORM.S.INV($C$6),1,0)</x:f>
        <x:v>0</x:v>
      </x:c>
      <x:c r="BD186" s="34" t="n">
        <x:f>IF(SQRT($C$9)*$B186+SQRT(1-$C$9)*AI186&lt;_xlfn.NORM.S.INV($C$6),1,0)</x:f>
        <x:v>0</x:v>
      </x:c>
      <x:c r="BE186" s="34" t="n">
        <x:f>IF(SQRT($C$9)*$B186+SQRT(1-$C$9)*AJ186&lt;_xlfn.NORM.S.INV($C$6),1,0)</x:f>
        <x:v>0</x:v>
      </x:c>
      <x:c r="BF186" s="34" t="n">
        <x:f>IF(SQRT($C$9)*$B186+SQRT(1-$C$9)*AK186&lt;_xlfn.NORM.S.INV($C$6),1,0)</x:f>
        <x:v>0</x:v>
      </x:c>
      <x:c r="BG186" s="34"/>
      <x:c r="BH186" s="34"/>
      <x:c r="BI186" s="34" t="n">
        <x:f>$B$11*(($A$1061)*$C186/$B$12*$B$7+(1-$A$1061)*$D186/$B$12*$C$7)</x:f>
        <x:v>0</x:v>
      </x:c>
      <x:c r="BJ186" s="34" t="n">
        <x:f>$B$11*(($A$1062)*$C186/$B$12*$B$7+(1-$A$1062)*$D186/$B$12*$C$7)</x:f>
        <x:v>0</x:v>
      </x:c>
      <x:c r="BK186" s="34" t="n">
        <x:f>$B$11*(($A$1063)*$C186/$B$12*$B$7+(1-$A$1063)*$D186/$B$12*$C$7)</x:f>
        <x:v>0</x:v>
      </x:c>
      <x:c r="BL186" s="34" t="n">
        <x:f>$B$11*(($A$1064)*$C186/$B$12*$B$7+(1-$A$1064)*$D186/$B$12*$C$7)</x:f>
        <x:v>0</x:v>
      </x:c>
      <x:c r="BM186" s="34" t="n">
        <x:f>$B$11*(($A$1065)*$C186/$B$12*$B$7+(1-$A$1065)*$D186/$B$12*$C$7)</x:f>
        <x:v>0</x:v>
      </x:c>
      <x:c r="BN186" s="34" t="n">
        <x:f>$B$11*(($A$1066)*$C186/$B$12*$B$7+(1-$A$1066)*$D186/$B$12*$C$7)</x:f>
        <x:v>0</x:v>
      </x:c>
      <x:c r="BO186" s="34" t="n">
        <x:f>$B$11*(($A$1067)*$C186/$B$12*$B$7+(1-$A$1067)*$D186/$B$12*$C$7)</x:f>
        <x:v>0</x:v>
      </x:c>
      <x:c r="BP186" s="34" t="n">
        <x:f>$B$11*(($A$1068)*$C186/$B$12*$B$7+(1-$A$1068)*$D186/$B$12*$C$7)</x:f>
        <x:v>0</x:v>
      </x:c>
      <x:c r="BQ186" s="34" t="n">
        <x:f>$B$11*(($A$1069)*$C186/$B$12*$B$7+(1-$A$1069)*$D186/$B$12*$C$7)</x:f>
        <x:v>0</x:v>
      </x:c>
      <x:c r="BR186" s="34" t="n">
        <x:f>$B$11*(($A$1070)*$C186/$B$12*$B$7+(1-$A$1070)*$D186/$B$12*$C$7)</x:f>
        <x:v>0</x:v>
      </x:c>
      <x:c r="BS186" s="34" t="n">
        <x:f>$B$11*(($A$1071)*$C186/$B$12*$B$7+(1-$A$1071)*$D186/$B$12*$C$7)</x:f>
        <x:v>0</x:v>
      </x:c>
      <x:c r="BT186" s="34" t="n">
        <x:f>$B$11*(($A$1072)*$C186/$B$12*$B$7+(1-$A$1072)*$D186/$B$12*$C$7)</x:f>
        <x:v>0</x:v>
      </x:c>
      <x:c r="BU186" s="34" t="n">
        <x:f>$B$11*(($A$1073)*$C186/$B$12*$B$7+(1-$A$1073)*$D186/$B$12*$C$7)</x:f>
        <x:v>0</x:v>
      </x:c>
      <x:c r="BV186" s="34" t="n">
        <x:f>$B$11*(($A$1074)*$C186/$B$12*$B$7+(1-$A$1074)*$D186/$B$12*$C$7)</x:f>
        <x:v>0</x:v>
      </x:c>
      <x:c r="BW186" s="34" t="n">
        <x:f>$B$11*(($A$1075)*$C186/$B$12*$B$7+(1-$A$1075)*$D186/$B$12*$C$7)</x:f>
        <x:v>0</x:v>
      </x:c>
      <x:c r="BX186" s="34" t="n">
        <x:f>$B$11*(($A$1076)*$C186/$B$12*$B$7+(1-$A$1076)*$D186/$B$12*$C$7)</x:f>
        <x:v>0</x:v>
      </x:c>
      <x:c r="BY186" s="34" t="n">
        <x:f>$B$11*(($A$1077)*$C186/$B$12*$B$7+(1-$A$1077)*$D186/$B$12*$C$7)</x:f>
        <x:v>0</x:v>
      </x:c>
      <x:c r="BZ186" s="34" t="n">
        <x:f>$B$11*(($A$1078)*$C186/$B$12*$B$7+(1-$A$1078)*$D186/$B$12*$C$7)</x:f>
        <x:v>0</x:v>
      </x:c>
      <x:c r="CA186" s="34" t="n">
        <x:f>$B$11*(($A$1079)*$C186/$B$12*$B$7+(1-$A$1079)*$D186/$B$12*$C$7)</x:f>
        <x:v>0</x:v>
      </x:c>
      <x:c r="CB186" s="34" t="n">
        <x:f>$B$11*(($A$1080)*$C186/$B$12*$B$7+(1-$A$1080)*$D186/$B$12*$C$7)</x:f>
        <x:v>0</x:v>
      </x:c>
      <x:c r="CC186" s="34" t="n">
        <x:f>$B$11*(($A$1081)*$C186/$B$12*$B$7+(1-$A$1081)*$D186/$B$12*$C$7)</x:f>
        <x:v>0</x:v>
      </x:c>
    </x:row>
    <x:row r="187">
      <x:c r="A187" s="34" t="n">
        <x:v>163</x:v>
      </x:c>
      <x:c r="B187" s="39" t="n">
        <x:v>1.3993556388201622</x:v>
      </x:c>
      <x:c r="C187" s="1" t="n">
        <x:f>SUM(AM187:AV187)</x:f>
        <x:v>0</x:v>
      </x:c>
      <x:c r="D187" s="1" t="n">
        <x:f>SUM(AW187:BF187)</x:f>
        <x:v>0</x:v>
      </x:c>
      <x:c r="E187" s="17" t="n">
        <x:f>(1-C187/$B$12)*$B$8-C187/$B$12*$B$7</x:f>
        <x:v>0.05</x:v>
      </x:c>
      <x:c r="F187" s="17" t="n">
        <x:f>(1-D187/$B$12)*$C$8-D187/$B$12*$C$7</x:f>
        <x:v>0.09</x:v>
      </x:c>
      <x:c r="G187" s="32" t="n">
        <x:f>$B$11*($B$10*C187/$B$12*$B$7+(1-$B$10)*D187/$B$12*$C$7)</x:f>
        <x:v>0</x:v>
      </x:c>
      <x:c r="H187" s="17" t="n">
        <x:f>$B$10*E187+(1-$B$10)*F187</x:f>
        <x:v>0.07</x:v>
      </x:c>
      <x:c r="I187" s="34"/>
      <x:c r="J187" s="34"/>
      <x:c r="K187" s="34"/>
      <x:c r="L187" s="34"/>
      <x:c r="M187" s="34"/>
      <x:c r="N187" s="34"/>
      <x:c r="O187" s="34"/>
      <x:c r="P187" s="34"/>
      <x:c r="Q187" s="34"/>
      <x:c r="R187" s="39" t="n">
        <x:v>1.0476274088028035</x:v>
      </x:c>
      <x:c r="S187" s="39" t="n">
        <x:v>-1.4779866632198848</x:v>
      </x:c>
      <x:c r="T187" s="39" t="n">
        <x:v>-0.5137184051154432</x:v>
      </x:c>
      <x:c r="U187" s="39" t="n">
        <x:v>-1.4861740360358415</x:v>
      </x:c>
      <x:c r="V187" s="39" t="n">
        <x:v>-0.41970062497982447</x:v>
      </x:c>
      <x:c r="W187" s="39" t="n">
        <x:v>0.9439603564602495</x:v>
      </x:c>
      <x:c r="X187" s="39" t="n">
        <x:v>-0.4978238602945941</x:v>
      </x:c>
      <x:c r="Y187" s="39" t="n">
        <x:v>-1.0490574734653282</x:v>
      </x:c>
      <x:c r="Z187" s="39" t="n">
        <x:v>-0.337057595786488</x:v>
      </x:c>
      <x:c r="AA187" s="39" t="n">
        <x:v>0.9995988704935892</x:v>
      </x:c>
      <x:c r="AB187" s="39" t="n">
        <x:v>0.14558223643818818</x:v>
      </x:c>
      <x:c r="AC187" s="39" t="n">
        <x:v>0.43349965555752146</x:v>
      </x:c>
      <x:c r="AD187" s="39" t="n">
        <x:v>0.093435787467141</x:v>
      </x:c>
      <x:c r="AE187" s="39" t="n">
        <x:v>1.1759879356110772</x:v>
      </x:c>
      <x:c r="AF187" s="39" t="n">
        <x:v>-0.7217612881146341</x:v>
      </x:c>
      <x:c r="AG187" s="39" t="n">
        <x:v>0.1520194185907543</x:v>
      </x:c>
      <x:c r="AH187" s="39" t="n">
        <x:v>0.042368564639222644</x:v>
      </x:c>
      <x:c r="AI187" s="39" t="n">
        <x:v>0.0039554951699785805</x:v>
      </x:c>
      <x:c r="AJ187" s="39" t="n">
        <x:v>1.759352046427061</x:v>
      </x:c>
      <x:c r="AK187" s="39" t="n">
        <x:v>-0.36183921786408796</x:v>
      </x:c>
      <x:c r="AL187" s="34"/>
      <x:c r="AM187" s="34" t="n">
        <x:f>IF(SQRT($B$9)*$B187+SQRT(1-$B$9)*R187&lt;_xlfn.NORM.S.INV($B$6),1,0)</x:f>
        <x:v>0</x:v>
      </x:c>
      <x:c r="AN187" s="34" t="n">
        <x:f>IF(SQRT($B$9)*$B187+SQRT(1-$B$9)*S187&lt;_xlfn.NORM.S.INV($B$6),1,0)</x:f>
        <x:v>0</x:v>
      </x:c>
      <x:c r="AO187" s="34" t="n">
        <x:f>IF(SQRT($B$9)*$B187+SQRT(1-$B$9)*T187&lt;_xlfn.NORM.S.INV($B$6),1,0)</x:f>
        <x:v>0</x:v>
      </x:c>
      <x:c r="AP187" s="34" t="n">
        <x:f>IF(SQRT($B$9)*$B187+SQRT(1-$B$9)*U187&lt;_xlfn.NORM.S.INV($B$6),1,0)</x:f>
        <x:v>0</x:v>
      </x:c>
      <x:c r="AQ187" s="34" t="n">
        <x:f>IF(SQRT($B$9)*$B187+SQRT(1-$B$9)*V187&lt;_xlfn.NORM.S.INV($B$6),1,0)</x:f>
        <x:v>0</x:v>
      </x:c>
      <x:c r="AR187" s="34" t="n">
        <x:f>IF(SQRT($B$9)*$B187+SQRT(1-$B$9)*W187&lt;_xlfn.NORM.S.INV($B$6),1,0)</x:f>
        <x:v>0</x:v>
      </x:c>
      <x:c r="AS187" s="34" t="n">
        <x:f>IF(SQRT($B$9)*$B187+SQRT(1-$B$9)*X187&lt;_xlfn.NORM.S.INV($B$6),1,0)</x:f>
        <x:v>0</x:v>
      </x:c>
      <x:c r="AT187" s="34" t="n">
        <x:f>IF(SQRT($B$9)*$B187+SQRT(1-$B$9)*Y187&lt;_xlfn.NORM.S.INV($B$6),1,0)</x:f>
        <x:v>0</x:v>
      </x:c>
      <x:c r="AU187" s="34" t="n">
        <x:f>IF(SQRT($B$9)*$B187+SQRT(1-$B$9)*Z187&lt;_xlfn.NORM.S.INV($B$6),1,0)</x:f>
        <x:v>0</x:v>
      </x:c>
      <x:c r="AV187" s="34" t="n">
        <x:f>IF(SQRT($B$9)*$B187+SQRT(1-$B$9)*AA187&lt;_xlfn.NORM.S.INV($B$6),1,0)</x:f>
        <x:v>0</x:v>
      </x:c>
      <x:c r="AW187" s="34" t="n">
        <x:f>IF(SQRT($C$9)*$B187+SQRT(1-$C$9)*AB187&lt;_xlfn.NORM.S.INV($C$6),1,0)</x:f>
        <x:v>0</x:v>
      </x:c>
      <x:c r="AX187" s="34" t="n">
        <x:f>IF(SQRT($C$9)*$B187+SQRT(1-$C$9)*AC187&lt;_xlfn.NORM.S.INV($C$6),1,0)</x:f>
        <x:v>0</x:v>
      </x:c>
      <x:c r="AY187" s="34" t="n">
        <x:f>IF(SQRT($C$9)*$B187+SQRT(1-$C$9)*AD187&lt;_xlfn.NORM.S.INV($C$6),1,0)</x:f>
        <x:v>0</x:v>
      </x:c>
      <x:c r="AZ187" s="34" t="n">
        <x:f>IF(SQRT($C$9)*$B187+SQRT(1-$C$9)*AE187&lt;_xlfn.NORM.S.INV($C$6),1,0)</x:f>
        <x:v>0</x:v>
      </x:c>
      <x:c r="BA187" s="34" t="n">
        <x:f>IF(SQRT($C$9)*$B187+SQRT(1-$C$9)*AF187&lt;_xlfn.NORM.S.INV($C$6),1,0)</x:f>
        <x:v>0</x:v>
      </x:c>
      <x:c r="BB187" s="34" t="n">
        <x:f>IF(SQRT($C$9)*$B187+SQRT(1-$C$9)*AG187&lt;_xlfn.NORM.S.INV($C$6),1,0)</x:f>
        <x:v>0</x:v>
      </x:c>
      <x:c r="BC187" s="34" t="n">
        <x:f>IF(SQRT($C$9)*$B187+SQRT(1-$C$9)*AH187&lt;_xlfn.NORM.S.INV($C$6),1,0)</x:f>
        <x:v>0</x:v>
      </x:c>
      <x:c r="BD187" s="34" t="n">
        <x:f>IF(SQRT($C$9)*$B187+SQRT(1-$C$9)*AI187&lt;_xlfn.NORM.S.INV($C$6),1,0)</x:f>
        <x:v>0</x:v>
      </x:c>
      <x:c r="BE187" s="34" t="n">
        <x:f>IF(SQRT($C$9)*$B187+SQRT(1-$C$9)*AJ187&lt;_xlfn.NORM.S.INV($C$6),1,0)</x:f>
        <x:v>0</x:v>
      </x:c>
      <x:c r="BF187" s="34" t="n">
        <x:f>IF(SQRT($C$9)*$B187+SQRT(1-$C$9)*AK187&lt;_xlfn.NORM.S.INV($C$6),1,0)</x:f>
        <x:v>0</x:v>
      </x:c>
      <x:c r="BG187" s="34"/>
      <x:c r="BH187" s="34"/>
      <x:c r="BI187" s="34" t="n">
        <x:f>$B$11*(($A$1061)*$C187/$B$12*$B$7+(1-$A$1061)*$D187/$B$12*$C$7)</x:f>
        <x:v>0</x:v>
      </x:c>
      <x:c r="BJ187" s="34" t="n">
        <x:f>$B$11*(($A$1062)*$C187/$B$12*$B$7+(1-$A$1062)*$D187/$B$12*$C$7)</x:f>
        <x:v>0</x:v>
      </x:c>
      <x:c r="BK187" s="34" t="n">
        <x:f>$B$11*(($A$1063)*$C187/$B$12*$B$7+(1-$A$1063)*$D187/$B$12*$C$7)</x:f>
        <x:v>0</x:v>
      </x:c>
      <x:c r="BL187" s="34" t="n">
        <x:f>$B$11*(($A$1064)*$C187/$B$12*$B$7+(1-$A$1064)*$D187/$B$12*$C$7)</x:f>
        <x:v>0</x:v>
      </x:c>
      <x:c r="BM187" s="34" t="n">
        <x:f>$B$11*(($A$1065)*$C187/$B$12*$B$7+(1-$A$1065)*$D187/$B$12*$C$7)</x:f>
        <x:v>0</x:v>
      </x:c>
      <x:c r="BN187" s="34" t="n">
        <x:f>$B$11*(($A$1066)*$C187/$B$12*$B$7+(1-$A$1066)*$D187/$B$12*$C$7)</x:f>
        <x:v>0</x:v>
      </x:c>
      <x:c r="BO187" s="34" t="n">
        <x:f>$B$11*(($A$1067)*$C187/$B$12*$B$7+(1-$A$1067)*$D187/$B$12*$C$7)</x:f>
        <x:v>0</x:v>
      </x:c>
      <x:c r="BP187" s="34" t="n">
        <x:f>$B$11*(($A$1068)*$C187/$B$12*$B$7+(1-$A$1068)*$D187/$B$12*$C$7)</x:f>
        <x:v>0</x:v>
      </x:c>
      <x:c r="BQ187" s="34" t="n">
        <x:f>$B$11*(($A$1069)*$C187/$B$12*$B$7+(1-$A$1069)*$D187/$B$12*$C$7)</x:f>
        <x:v>0</x:v>
      </x:c>
      <x:c r="BR187" s="34" t="n">
        <x:f>$B$11*(($A$1070)*$C187/$B$12*$B$7+(1-$A$1070)*$D187/$B$12*$C$7)</x:f>
        <x:v>0</x:v>
      </x:c>
      <x:c r="BS187" s="34" t="n">
        <x:f>$B$11*(($A$1071)*$C187/$B$12*$B$7+(1-$A$1071)*$D187/$B$12*$C$7)</x:f>
        <x:v>0</x:v>
      </x:c>
      <x:c r="BT187" s="34" t="n">
        <x:f>$B$11*(($A$1072)*$C187/$B$12*$B$7+(1-$A$1072)*$D187/$B$12*$C$7)</x:f>
        <x:v>0</x:v>
      </x:c>
      <x:c r="BU187" s="34" t="n">
        <x:f>$B$11*(($A$1073)*$C187/$B$12*$B$7+(1-$A$1073)*$D187/$B$12*$C$7)</x:f>
        <x:v>0</x:v>
      </x:c>
      <x:c r="BV187" s="34" t="n">
        <x:f>$B$11*(($A$1074)*$C187/$B$12*$B$7+(1-$A$1074)*$D187/$B$12*$C$7)</x:f>
        <x:v>0</x:v>
      </x:c>
      <x:c r="BW187" s="34" t="n">
        <x:f>$B$11*(($A$1075)*$C187/$B$12*$B$7+(1-$A$1075)*$D187/$B$12*$C$7)</x:f>
        <x:v>0</x:v>
      </x:c>
      <x:c r="BX187" s="34" t="n">
        <x:f>$B$11*(($A$1076)*$C187/$B$12*$B$7+(1-$A$1076)*$D187/$B$12*$C$7)</x:f>
        <x:v>0</x:v>
      </x:c>
      <x:c r="BY187" s="34" t="n">
        <x:f>$B$11*(($A$1077)*$C187/$B$12*$B$7+(1-$A$1077)*$D187/$B$12*$C$7)</x:f>
        <x:v>0</x:v>
      </x:c>
      <x:c r="BZ187" s="34" t="n">
        <x:f>$B$11*(($A$1078)*$C187/$B$12*$B$7+(1-$A$1078)*$D187/$B$12*$C$7)</x:f>
        <x:v>0</x:v>
      </x:c>
      <x:c r="CA187" s="34" t="n">
        <x:f>$B$11*(($A$1079)*$C187/$B$12*$B$7+(1-$A$1079)*$D187/$B$12*$C$7)</x:f>
        <x:v>0</x:v>
      </x:c>
      <x:c r="CB187" s="34" t="n">
        <x:f>$B$11*(($A$1080)*$C187/$B$12*$B$7+(1-$A$1080)*$D187/$B$12*$C$7)</x:f>
        <x:v>0</x:v>
      </x:c>
      <x:c r="CC187" s="34" t="n">
        <x:f>$B$11*(($A$1081)*$C187/$B$12*$B$7+(1-$A$1081)*$D187/$B$12*$C$7)</x:f>
        <x:v>0</x:v>
      </x:c>
    </x:row>
    <x:row r="188">
      <x:c r="A188" s="34" t="n">
        <x:v>164</x:v>
      </x:c>
      <x:c r="B188" s="39" t="n">
        <x:v>-0.6970624899984356</x:v>
      </x:c>
      <x:c r="C188" s="1" t="n">
        <x:f>SUM(AM188:AV188)</x:f>
        <x:v>0</x:v>
      </x:c>
      <x:c r="D188" s="1" t="n">
        <x:f>SUM(AW188:BF188)</x:f>
        <x:v>0</x:v>
      </x:c>
      <x:c r="E188" s="17" t="n">
        <x:f>(1-C188/$B$12)*$B$8-C188/$B$12*$B$7</x:f>
        <x:v>0.05</x:v>
      </x:c>
      <x:c r="F188" s="17" t="n">
        <x:f>(1-D188/$B$12)*$C$8-D188/$B$12*$C$7</x:f>
        <x:v>0.09</x:v>
      </x:c>
      <x:c r="G188" s="32" t="n">
        <x:f>$B$11*($B$10*C188/$B$12*$B$7+(1-$B$10)*D188/$B$12*$C$7)</x:f>
        <x:v>0</x:v>
      </x:c>
      <x:c r="H188" s="17" t="n">
        <x:f>$B$10*E188+(1-$B$10)*F188</x:f>
        <x:v>0.07</x:v>
      </x:c>
      <x:c r="I188" s="34"/>
      <x:c r="J188" s="34"/>
      <x:c r="K188" s="34"/>
      <x:c r="L188" s="34"/>
      <x:c r="M188" s="34"/>
      <x:c r="N188" s="34"/>
      <x:c r="O188" s="34"/>
      <x:c r="P188" s="34"/>
      <x:c r="Q188" s="34"/>
      <x:c r="R188" s="39" t="n">
        <x:v>-0.5937375423932993</x:v>
      </x:c>
      <x:c r="S188" s="39" t="n">
        <x:v>0.023519854175989747</x:v>
      </x:c>
      <x:c r="T188" s="39" t="n">
        <x:v>0.2518689401522003</x:v>
      </x:c>
      <x:c r="U188" s="39" t="n">
        <x:v>0.5202056142100394</x:v>
      </x:c>
      <x:c r="V188" s="39" t="n">
        <x:v>0.576716465214225</x:v>
      </x:c>
      <x:c r="W188" s="39" t="n">
        <x:v>-0.029152745118740643</x:v>
      </x:c>
      <x:c r="X188" s="39" t="n">
        <x:v>-0.38671994574678076</x:v>
      </x:c>
      <x:c r="Y188" s="39" t="n">
        <x:v>0.013923643892270975</x:v>
      </x:c>
      <x:c r="Z188" s="39" t="n">
        <x:v>0.2486401131764801</x:v>
      </x:c>
      <x:c r="AA188" s="39" t="n">
        <x:v>1.709473853109898</x:v>
      </x:c>
      <x:c r="AB188" s="39" t="n">
        <x:v>0.7678476148621187</x:v>
      </x:c>
      <x:c r="AC188" s="39" t="n">
        <x:v>-0.28905296845038164</x:v>
      </x:c>
      <x:c r="AD188" s="39" t="n">
        <x:v>2.110273863624007</x:v>
      </x:c>
      <x:c r="AE188" s="39" t="n">
        <x:v>0.6599686451199307</x:v>
      </x:c>
      <x:c r="AF188" s="39" t="n">
        <x:v>-1.3242659496638143</x:v>
      </x:c>
      <x:c r="AG188" s="39" t="n">
        <x:v>-0.3392251002805985</x:v>
      </x:c>
      <x:c r="AH188" s="39" t="n">
        <x:v>-0.25327669663114816</x:v>
      </x:c>
      <x:c r="AI188" s="39" t="n">
        <x:v>2.4614682344482546</x:v>
      </x:c>
      <x:c r="AJ188" s="39" t="n">
        <x:v>0.6319675545824538</x:v>
      </x:c>
      <x:c r="AK188" s="39" t="n">
        <x:v>1.1935258647393914</x:v>
      </x:c>
      <x:c r="AL188" s="34"/>
      <x:c r="AM188" s="34" t="n">
        <x:f>IF(SQRT($B$9)*$B188+SQRT(1-$B$9)*R188&lt;_xlfn.NORM.S.INV($B$6),1,0)</x:f>
        <x:v>0</x:v>
      </x:c>
      <x:c r="AN188" s="34" t="n">
        <x:f>IF(SQRT($B$9)*$B188+SQRT(1-$B$9)*S188&lt;_xlfn.NORM.S.INV($B$6),1,0)</x:f>
        <x:v>0</x:v>
      </x:c>
      <x:c r="AO188" s="34" t="n">
        <x:f>IF(SQRT($B$9)*$B188+SQRT(1-$B$9)*T188&lt;_xlfn.NORM.S.INV($B$6),1,0)</x:f>
        <x:v>0</x:v>
      </x:c>
      <x:c r="AP188" s="34" t="n">
        <x:f>IF(SQRT($B$9)*$B188+SQRT(1-$B$9)*U188&lt;_xlfn.NORM.S.INV($B$6),1,0)</x:f>
        <x:v>0</x:v>
      </x:c>
      <x:c r="AQ188" s="34" t="n">
        <x:f>IF(SQRT($B$9)*$B188+SQRT(1-$B$9)*V188&lt;_xlfn.NORM.S.INV($B$6),1,0)</x:f>
        <x:v>0</x:v>
      </x:c>
      <x:c r="AR188" s="34" t="n">
        <x:f>IF(SQRT($B$9)*$B188+SQRT(1-$B$9)*W188&lt;_xlfn.NORM.S.INV($B$6),1,0)</x:f>
        <x:v>0</x:v>
      </x:c>
      <x:c r="AS188" s="34" t="n">
        <x:f>IF(SQRT($B$9)*$B188+SQRT(1-$B$9)*X188&lt;_xlfn.NORM.S.INV($B$6),1,0)</x:f>
        <x:v>0</x:v>
      </x:c>
      <x:c r="AT188" s="34" t="n">
        <x:f>IF(SQRT($B$9)*$B188+SQRT(1-$B$9)*Y188&lt;_xlfn.NORM.S.INV($B$6),1,0)</x:f>
        <x:v>0</x:v>
      </x:c>
      <x:c r="AU188" s="34" t="n">
        <x:f>IF(SQRT($B$9)*$B188+SQRT(1-$B$9)*Z188&lt;_xlfn.NORM.S.INV($B$6),1,0)</x:f>
        <x:v>0</x:v>
      </x:c>
      <x:c r="AV188" s="34" t="n">
        <x:f>IF(SQRT($B$9)*$B188+SQRT(1-$B$9)*AA188&lt;_xlfn.NORM.S.INV($B$6),1,0)</x:f>
        <x:v>0</x:v>
      </x:c>
      <x:c r="AW188" s="34" t="n">
        <x:f>IF(SQRT($C$9)*$B188+SQRT(1-$C$9)*AB188&lt;_xlfn.NORM.S.INV($C$6),1,0)</x:f>
        <x:v>0</x:v>
      </x:c>
      <x:c r="AX188" s="34" t="n">
        <x:f>IF(SQRT($C$9)*$B188+SQRT(1-$C$9)*AC188&lt;_xlfn.NORM.S.INV($C$6),1,0)</x:f>
        <x:v>0</x:v>
      </x:c>
      <x:c r="AY188" s="34" t="n">
        <x:f>IF(SQRT($C$9)*$B188+SQRT(1-$C$9)*AD188&lt;_xlfn.NORM.S.INV($C$6),1,0)</x:f>
        <x:v>0</x:v>
      </x:c>
      <x:c r="AZ188" s="34" t="n">
        <x:f>IF(SQRT($C$9)*$B188+SQRT(1-$C$9)*AE188&lt;_xlfn.NORM.S.INV($C$6),1,0)</x:f>
        <x:v>0</x:v>
      </x:c>
      <x:c r="BA188" s="34" t="n">
        <x:f>IF(SQRT($C$9)*$B188+SQRT(1-$C$9)*AF188&lt;_xlfn.NORM.S.INV($C$6),1,0)</x:f>
        <x:v>0</x:v>
      </x:c>
      <x:c r="BB188" s="34" t="n">
        <x:f>IF(SQRT($C$9)*$B188+SQRT(1-$C$9)*AG188&lt;_xlfn.NORM.S.INV($C$6),1,0)</x:f>
        <x:v>0</x:v>
      </x:c>
      <x:c r="BC188" s="34" t="n">
        <x:f>IF(SQRT($C$9)*$B188+SQRT(1-$C$9)*AH188&lt;_xlfn.NORM.S.INV($C$6),1,0)</x:f>
        <x:v>0</x:v>
      </x:c>
      <x:c r="BD188" s="34" t="n">
        <x:f>IF(SQRT($C$9)*$B188+SQRT(1-$C$9)*AI188&lt;_xlfn.NORM.S.INV($C$6),1,0)</x:f>
        <x:v>0</x:v>
      </x:c>
      <x:c r="BE188" s="34" t="n">
        <x:f>IF(SQRT($C$9)*$B188+SQRT(1-$C$9)*AJ188&lt;_xlfn.NORM.S.INV($C$6),1,0)</x:f>
        <x:v>0</x:v>
      </x:c>
      <x:c r="BF188" s="34" t="n">
        <x:f>IF(SQRT($C$9)*$B188+SQRT(1-$C$9)*AK188&lt;_xlfn.NORM.S.INV($C$6),1,0)</x:f>
        <x:v>0</x:v>
      </x:c>
      <x:c r="BG188" s="34"/>
      <x:c r="BH188" s="34"/>
      <x:c r="BI188" s="34" t="n">
        <x:f>$B$11*(($A$1061)*$C188/$B$12*$B$7+(1-$A$1061)*$D188/$B$12*$C$7)</x:f>
        <x:v>0</x:v>
      </x:c>
      <x:c r="BJ188" s="34" t="n">
        <x:f>$B$11*(($A$1062)*$C188/$B$12*$B$7+(1-$A$1062)*$D188/$B$12*$C$7)</x:f>
        <x:v>0</x:v>
      </x:c>
      <x:c r="BK188" s="34" t="n">
        <x:f>$B$11*(($A$1063)*$C188/$B$12*$B$7+(1-$A$1063)*$D188/$B$12*$C$7)</x:f>
        <x:v>0</x:v>
      </x:c>
      <x:c r="BL188" s="34" t="n">
        <x:f>$B$11*(($A$1064)*$C188/$B$12*$B$7+(1-$A$1064)*$D188/$B$12*$C$7)</x:f>
        <x:v>0</x:v>
      </x:c>
      <x:c r="BM188" s="34" t="n">
        <x:f>$B$11*(($A$1065)*$C188/$B$12*$B$7+(1-$A$1065)*$D188/$B$12*$C$7)</x:f>
        <x:v>0</x:v>
      </x:c>
      <x:c r="BN188" s="34" t="n">
        <x:f>$B$11*(($A$1066)*$C188/$B$12*$B$7+(1-$A$1066)*$D188/$B$12*$C$7)</x:f>
        <x:v>0</x:v>
      </x:c>
      <x:c r="BO188" s="34" t="n">
        <x:f>$B$11*(($A$1067)*$C188/$B$12*$B$7+(1-$A$1067)*$D188/$B$12*$C$7)</x:f>
        <x:v>0</x:v>
      </x:c>
      <x:c r="BP188" s="34" t="n">
        <x:f>$B$11*(($A$1068)*$C188/$B$12*$B$7+(1-$A$1068)*$D188/$B$12*$C$7)</x:f>
        <x:v>0</x:v>
      </x:c>
      <x:c r="BQ188" s="34" t="n">
        <x:f>$B$11*(($A$1069)*$C188/$B$12*$B$7+(1-$A$1069)*$D188/$B$12*$C$7)</x:f>
        <x:v>0</x:v>
      </x:c>
      <x:c r="BR188" s="34" t="n">
        <x:f>$B$11*(($A$1070)*$C188/$B$12*$B$7+(1-$A$1070)*$D188/$B$12*$C$7)</x:f>
        <x:v>0</x:v>
      </x:c>
      <x:c r="BS188" s="34" t="n">
        <x:f>$B$11*(($A$1071)*$C188/$B$12*$B$7+(1-$A$1071)*$D188/$B$12*$C$7)</x:f>
        <x:v>0</x:v>
      </x:c>
      <x:c r="BT188" s="34" t="n">
        <x:f>$B$11*(($A$1072)*$C188/$B$12*$B$7+(1-$A$1072)*$D188/$B$12*$C$7)</x:f>
        <x:v>0</x:v>
      </x:c>
      <x:c r="BU188" s="34" t="n">
        <x:f>$B$11*(($A$1073)*$C188/$B$12*$B$7+(1-$A$1073)*$D188/$B$12*$C$7)</x:f>
        <x:v>0</x:v>
      </x:c>
      <x:c r="BV188" s="34" t="n">
        <x:f>$B$11*(($A$1074)*$C188/$B$12*$B$7+(1-$A$1074)*$D188/$B$12*$C$7)</x:f>
        <x:v>0</x:v>
      </x:c>
      <x:c r="BW188" s="34" t="n">
        <x:f>$B$11*(($A$1075)*$C188/$B$12*$B$7+(1-$A$1075)*$D188/$B$12*$C$7)</x:f>
        <x:v>0</x:v>
      </x:c>
      <x:c r="BX188" s="34" t="n">
        <x:f>$B$11*(($A$1076)*$C188/$B$12*$B$7+(1-$A$1076)*$D188/$B$12*$C$7)</x:f>
        <x:v>0</x:v>
      </x:c>
      <x:c r="BY188" s="34" t="n">
        <x:f>$B$11*(($A$1077)*$C188/$B$12*$B$7+(1-$A$1077)*$D188/$B$12*$C$7)</x:f>
        <x:v>0</x:v>
      </x:c>
      <x:c r="BZ188" s="34" t="n">
        <x:f>$B$11*(($A$1078)*$C188/$B$12*$B$7+(1-$A$1078)*$D188/$B$12*$C$7)</x:f>
        <x:v>0</x:v>
      </x:c>
      <x:c r="CA188" s="34" t="n">
        <x:f>$B$11*(($A$1079)*$C188/$B$12*$B$7+(1-$A$1079)*$D188/$B$12*$C$7)</x:f>
        <x:v>0</x:v>
      </x:c>
      <x:c r="CB188" s="34" t="n">
        <x:f>$B$11*(($A$1080)*$C188/$B$12*$B$7+(1-$A$1080)*$D188/$B$12*$C$7)</x:f>
        <x:v>0</x:v>
      </x:c>
      <x:c r="CC188" s="34" t="n">
        <x:f>$B$11*(($A$1081)*$C188/$B$12*$B$7+(1-$A$1081)*$D188/$B$12*$C$7)</x:f>
        <x:v>0</x:v>
      </x:c>
    </x:row>
    <x:row r="189">
      <x:c r="A189" s="34" t="n">
        <x:v>165</x:v>
      </x:c>
      <x:c r="B189" s="39" t="n">
        <x:v>-1.2689538778577554</x:v>
      </x:c>
      <x:c r="C189" s="1" t="n">
        <x:f>SUM(AM189:AV189)</x:f>
        <x:v>0</x:v>
      </x:c>
      <x:c r="D189" s="1" t="n">
        <x:f>SUM(AW189:BF189)</x:f>
        <x:v>4</x:v>
      </x:c>
      <x:c r="E189" s="17" t="n">
        <x:f>(1-C189/$B$12)*$B$8-C189/$B$12*$B$7</x:f>
        <x:v>0.05</x:v>
      </x:c>
      <x:c r="F189" s="17" t="n">
        <x:f>(1-D189/$B$12)*$C$8-D189/$B$12*$C$7</x:f>
        <x:v>-0.186</x:v>
      </x:c>
      <x:c r="G189" s="32" t="n">
        <x:f>$B$11*($B$10*C189/$B$12*$B$7+(1-$B$10)*D189/$B$12*$C$7)</x:f>
        <x:v>1200</x:v>
      </x:c>
      <x:c r="H189" s="17" t="n">
        <x:f>$B$10*E189+(1-$B$10)*F189</x:f>
        <x:v>-0.068</x:v>
      </x:c>
      <x:c r="I189" s="34"/>
      <x:c r="J189" s="34"/>
      <x:c r="K189" s="34"/>
      <x:c r="L189" s="34"/>
      <x:c r="M189" s="34"/>
      <x:c r="N189" s="34"/>
      <x:c r="O189" s="34"/>
      <x:c r="P189" s="34"/>
      <x:c r="Q189" s="34"/>
      <x:c r="R189" s="39" t="n">
        <x:v>0.926475468122869</x:v>
      </x:c>
      <x:c r="S189" s="39" t="n">
        <x:v>0.23539533042425112</x:v>
      </x:c>
      <x:c r="T189" s="39" t="n">
        <x:v>0.6229212973554279</x:v>
      </x:c>
      <x:c r="U189" s="39" t="n">
        <x:v>-0.5182736622360737</x:v>
      </x:c>
      <x:c r="V189" s="39" t="n">
        <x:v>0.5950520918525135</x:v>
      </x:c>
      <x:c r="W189" s="39" t="n">
        <x:v>-0.08962571422106473</x:v>
      </x:c>
      <x:c r="X189" s="39" t="n">
        <x:v>-0.39889468422108487</x:v>
      </x:c>
      <x:c r="Y189" s="39" t="n">
        <x:v>1.084676697103559</x:v>
      </x:c>
      <x:c r="Z189" s="39" t="n">
        <x:v>-1.3618065642054058</x:v>
      </x:c>
      <x:c r="AA189" s="39" t="n">
        <x:v>0.5031558366023271</x:v>
      </x:c>
      <x:c r="AB189" s="39" t="n">
        <x:v>-2.103318499597335</x:v>
      </x:c>
      <x:c r="AC189" s="39" t="n">
        <x:v>0.4872245444698595</x:v>
      </x:c>
      <x:c r="AD189" s="39" t="n">
        <x:v>2.173026491200297</x:v>
      </x:c>
      <x:c r="AE189" s="39" t="n">
        <x:v>-1.6234111809927168</x:v>
      </x:c>
      <x:c r="AF189" s="39" t="n">
        <x:v>-2.03986414750782</x:v>
      </x:c>
      <x:c r="AG189" s="39" t="n">
        <x:v>-0.9699827678991702</x:v>
      </x:c>
      <x:c r="AH189" s="39" t="n">
        <x:v>1.4441400857825812</x:v>
      </x:c>
      <x:c r="AI189" s="39" t="n">
        <x:v>-1.254633303715541</x:v>
      </x:c>
      <x:c r="AJ189" s="39" t="n">
        <x:v>-0.4512446565751204</x:v>
      </x:c>
      <x:c r="AK189" s="39" t="n">
        <x:v>-0.47554056539603884</x:v>
      </x:c>
      <x:c r="AL189" s="34"/>
      <x:c r="AM189" s="34" t="n">
        <x:f>IF(SQRT($B$9)*$B189+SQRT(1-$B$9)*R189&lt;_xlfn.NORM.S.INV($B$6),1,0)</x:f>
        <x:v>0</x:v>
      </x:c>
      <x:c r="AN189" s="34" t="n">
        <x:f>IF(SQRT($B$9)*$B189+SQRT(1-$B$9)*S189&lt;_xlfn.NORM.S.INV($B$6),1,0)</x:f>
        <x:v>0</x:v>
      </x:c>
      <x:c r="AO189" s="34" t="n">
        <x:f>IF(SQRT($B$9)*$B189+SQRT(1-$B$9)*T189&lt;_xlfn.NORM.S.INV($B$6),1,0)</x:f>
        <x:v>0</x:v>
      </x:c>
      <x:c r="AP189" s="34" t="n">
        <x:f>IF(SQRT($B$9)*$B189+SQRT(1-$B$9)*U189&lt;_xlfn.NORM.S.INV($B$6),1,0)</x:f>
        <x:v>0</x:v>
      </x:c>
      <x:c r="AQ189" s="34" t="n">
        <x:f>IF(SQRT($B$9)*$B189+SQRT(1-$B$9)*V189&lt;_xlfn.NORM.S.INV($B$6),1,0)</x:f>
        <x:v>0</x:v>
      </x:c>
      <x:c r="AR189" s="34" t="n">
        <x:f>IF(SQRT($B$9)*$B189+SQRT(1-$B$9)*W189&lt;_xlfn.NORM.S.INV($B$6),1,0)</x:f>
        <x:v>0</x:v>
      </x:c>
      <x:c r="AS189" s="34" t="n">
        <x:f>IF(SQRT($B$9)*$B189+SQRT(1-$B$9)*X189&lt;_xlfn.NORM.S.INV($B$6),1,0)</x:f>
        <x:v>0</x:v>
      </x:c>
      <x:c r="AT189" s="34" t="n">
        <x:f>IF(SQRT($B$9)*$B189+SQRT(1-$B$9)*Y189&lt;_xlfn.NORM.S.INV($B$6),1,0)</x:f>
        <x:v>0</x:v>
      </x:c>
      <x:c r="AU189" s="34" t="n">
        <x:f>IF(SQRT($B$9)*$B189+SQRT(1-$B$9)*Z189&lt;_xlfn.NORM.S.INV($B$6),1,0)</x:f>
        <x:v>0</x:v>
      </x:c>
      <x:c r="AV189" s="34" t="n">
        <x:f>IF(SQRT($B$9)*$B189+SQRT(1-$B$9)*AA189&lt;_xlfn.NORM.S.INV($B$6),1,0)</x:f>
        <x:v>0</x:v>
      </x:c>
      <x:c r="AW189" s="34" t="n">
        <x:f>IF(SQRT($C$9)*$B189+SQRT(1-$C$9)*AB189&lt;_xlfn.NORM.S.INV($C$6),1,0)</x:f>
        <x:v>1</x:v>
      </x:c>
      <x:c r="AX189" s="34" t="n">
        <x:f>IF(SQRT($C$9)*$B189+SQRT(1-$C$9)*AC189&lt;_xlfn.NORM.S.INV($C$6),1,0)</x:f>
        <x:v>0</x:v>
      </x:c>
      <x:c r="AY189" s="34" t="n">
        <x:f>IF(SQRT($C$9)*$B189+SQRT(1-$C$9)*AD189&lt;_xlfn.NORM.S.INV($C$6),1,0)</x:f>
        <x:v>0</x:v>
      </x:c>
      <x:c r="AZ189" s="34" t="n">
        <x:f>IF(SQRT($C$9)*$B189+SQRT(1-$C$9)*AE189&lt;_xlfn.NORM.S.INV($C$6),1,0)</x:f>
        <x:v>1</x:v>
      </x:c>
      <x:c r="BA189" s="34" t="n">
        <x:f>IF(SQRT($C$9)*$B189+SQRT(1-$C$9)*AF189&lt;_xlfn.NORM.S.INV($C$6),1,0)</x:f>
        <x:v>1</x:v>
      </x:c>
      <x:c r="BB189" s="34" t="n">
        <x:f>IF(SQRT($C$9)*$B189+SQRT(1-$C$9)*AG189&lt;_xlfn.NORM.S.INV($C$6),1,0)</x:f>
        <x:v>0</x:v>
      </x:c>
      <x:c r="BC189" s="34" t="n">
        <x:f>IF(SQRT($C$9)*$B189+SQRT(1-$C$9)*AH189&lt;_xlfn.NORM.S.INV($C$6),1,0)</x:f>
        <x:v>0</x:v>
      </x:c>
      <x:c r="BD189" s="34" t="n">
        <x:f>IF(SQRT($C$9)*$B189+SQRT(1-$C$9)*AI189&lt;_xlfn.NORM.S.INV($C$6),1,0)</x:f>
        <x:v>1</x:v>
      </x:c>
      <x:c r="BE189" s="34" t="n">
        <x:f>IF(SQRT($C$9)*$B189+SQRT(1-$C$9)*AJ189&lt;_xlfn.NORM.S.INV($C$6),1,0)</x:f>
        <x:v>0</x:v>
      </x:c>
      <x:c r="BF189" s="34" t="n">
        <x:f>IF(SQRT($C$9)*$B189+SQRT(1-$C$9)*AK189&lt;_xlfn.NORM.S.INV($C$6),1,0)</x:f>
        <x:v>0</x:v>
      </x:c>
      <x:c r="BG189" s="34"/>
      <x:c r="BH189" s="34"/>
      <x:c r="BI189" s="34" t="n">
        <x:f>$B$11*(($A$1061)*$C189/$B$12*$B$7+(1-$A$1061)*$D189/$B$12*$C$7)</x:f>
        <x:v>2400</x:v>
      </x:c>
      <x:c r="BJ189" s="34" t="n">
        <x:f>$B$11*(($A$1062)*$C189/$B$12*$B$7+(1-$A$1062)*$D189/$B$12*$C$7)</x:f>
        <x:v>2280</x:v>
      </x:c>
      <x:c r="BK189" s="34" t="n">
        <x:f>$B$11*(($A$1063)*$C189/$B$12*$B$7+(1-$A$1063)*$D189/$B$12*$C$7)</x:f>
        <x:v>2160</x:v>
      </x:c>
      <x:c r="BL189" s="34" t="n">
        <x:f>$B$11*(($A$1064)*$C189/$B$12*$B$7+(1-$A$1064)*$D189/$B$12*$C$7)</x:f>
        <x:v>2039.9999999999998</x:v>
      </x:c>
      <x:c r="BM189" s="34" t="n">
        <x:f>$B$11*(($A$1065)*$C189/$B$12*$B$7+(1-$A$1065)*$D189/$B$12*$C$7)</x:f>
        <x:v>1920</x:v>
      </x:c>
      <x:c r="BN189" s="34" t="n">
        <x:f>$B$11*(($A$1066)*$C189/$B$12*$B$7+(1-$A$1066)*$D189/$B$12*$C$7)</x:f>
        <x:v>1800</x:v>
      </x:c>
      <x:c r="BO189" s="34" t="n">
        <x:f>$B$11*(($A$1067)*$C189/$B$12*$B$7+(1-$A$1067)*$D189/$B$12*$C$7)</x:f>
        <x:v>1679.9999999999998</x:v>
      </x:c>
      <x:c r="BP189" s="34" t="n">
        <x:f>$B$11*(($A$1068)*$C189/$B$12*$B$7+(1-$A$1068)*$D189/$B$12*$C$7)</x:f>
        <x:v>1560</x:v>
      </x:c>
      <x:c r="BQ189" s="34" t="n">
        <x:f>$B$11*(($A$1069)*$C189/$B$12*$B$7+(1-$A$1069)*$D189/$B$12*$C$7)</x:f>
        <x:v>1440</x:v>
      </x:c>
      <x:c r="BR189" s="34" t="n">
        <x:f>$B$11*(($A$1070)*$C189/$B$12*$B$7+(1-$A$1070)*$D189/$B$12*$C$7)</x:f>
        <x:v>1320</x:v>
      </x:c>
      <x:c r="BS189" s="34" t="n">
        <x:f>$B$11*(($A$1071)*$C189/$B$12*$B$7+(1-$A$1071)*$D189/$B$12*$C$7)</x:f>
        <x:v>1200</x:v>
      </x:c>
      <x:c r="BT189" s="34" t="n">
        <x:f>$B$11*(($A$1072)*$C189/$B$12*$B$7+(1-$A$1072)*$D189/$B$12*$C$7)</x:f>
        <x:v>1080</x:v>
      </x:c>
      <x:c r="BU189" s="34" t="n">
        <x:f>$B$11*(($A$1073)*$C189/$B$12*$B$7+(1-$A$1073)*$D189/$B$12*$C$7)</x:f>
        <x:v>960</x:v>
      </x:c>
      <x:c r="BV189" s="34" t="n">
        <x:f>$B$11*(($A$1074)*$C189/$B$12*$B$7+(1-$A$1074)*$D189/$B$12*$C$7)</x:f>
        <x:v>839.9999999999999</x:v>
      </x:c>
      <x:c r="BW189" s="34" t="n">
        <x:f>$B$11*(($A$1075)*$C189/$B$12*$B$7+(1-$A$1075)*$D189/$B$12*$C$7)</x:f>
        <x:v>720.0000000000001</x:v>
      </x:c>
      <x:c r="BX189" s="34" t="n">
        <x:f>$B$11*(($A$1076)*$C189/$B$12*$B$7+(1-$A$1076)*$D189/$B$12*$C$7)</x:f>
        <x:v>600</x:v>
      </x:c>
      <x:c r="BY189" s="34" t="n">
        <x:f>$B$11*(($A$1077)*$C189/$B$12*$B$7+(1-$A$1077)*$D189/$B$12*$C$7)</x:f>
        <x:v>479.99999999999994</x:v>
      </x:c>
      <x:c r="BZ189" s="34" t="n">
        <x:f>$B$11*(($A$1078)*$C189/$B$12*$B$7+(1-$A$1078)*$D189/$B$12*$C$7)</x:f>
        <x:v>360.00000000000006</x:v>
      </x:c>
      <x:c r="CA189" s="34" t="n">
        <x:f>$B$11*(($A$1079)*$C189/$B$12*$B$7+(1-$A$1079)*$D189/$B$12*$C$7)</x:f>
        <x:v>239.99999999999997</x:v>
      </x:c>
      <x:c r="CB189" s="34" t="n">
        <x:f>$B$11*(($A$1080)*$C189/$B$12*$B$7+(1-$A$1080)*$D189/$B$12*$C$7)</x:f>
        <x:v>120.00000000000011</x:v>
      </x:c>
      <x:c r="CC189" s="34" t="n">
        <x:f>$B$11*(($A$1081)*$C189/$B$12*$B$7+(1-$A$1081)*$D189/$B$12*$C$7)</x:f>
        <x:v>0</x:v>
      </x:c>
    </x:row>
    <x:row r="190">
      <x:c r="A190" s="34" t="n">
        <x:v>166</x:v>
      </x:c>
      <x:c r="B190" s="39" t="n">
        <x:v>-0.1940935943519537</x:v>
      </x:c>
      <x:c r="C190" s="1" t="n">
        <x:f>SUM(AM190:AV190)</x:f>
        <x:v>0</x:v>
      </x:c>
      <x:c r="D190" s="1" t="n">
        <x:f>SUM(AW190:BF190)</x:f>
        <x:v>1</x:v>
      </x:c>
      <x:c r="E190" s="17" t="n">
        <x:f>(1-C190/$B$12)*$B$8-C190/$B$12*$B$7</x:f>
        <x:v>0.05</x:v>
      </x:c>
      <x:c r="F190" s="17" t="n">
        <x:f>(1-D190/$B$12)*$C$8-D190/$B$12*$C$7</x:f>
        <x:v>0.021000000000000005</x:v>
      </x:c>
      <x:c r="G190" s="32" t="n">
        <x:f>$B$11*($B$10*C190/$B$12*$B$7+(1-$B$10)*D190/$B$12*$C$7)</x:f>
        <x:v>300</x:v>
      </x:c>
      <x:c r="H190" s="17" t="n">
        <x:f>$B$10*E190+(1-$B$10)*F190</x:f>
        <x:v>0.035500000000000004</x:v>
      </x:c>
      <x:c r="I190" s="34"/>
      <x:c r="J190" s="34"/>
      <x:c r="K190" s="34"/>
      <x:c r="L190" s="34"/>
      <x:c r="M190" s="34"/>
      <x:c r="N190" s="34"/>
      <x:c r="O190" s="34"/>
      <x:c r="P190" s="34"/>
      <x:c r="Q190" s="34"/>
      <x:c r="R190" s="39" t="n">
        <x:v>-0.33364652528142025</x:v>
      </x:c>
      <x:c r="S190" s="39" t="n">
        <x:v>-0.3413869877742304</x:v>
      </x:c>
      <x:c r="T190" s="39" t="n">
        <x:v>1.347405113037698</x:v>
      </x:c>
      <x:c r="U190" s="39" t="n">
        <x:v>-1.9269935811853565</x:v>
      </x:c>
      <x:c r="V190" s="39" t="n">
        <x:v>0.5624416835124703</x:v>
      </x:c>
      <x:c r="W190" s="39" t="n">
        <x:v>0.5997668551929316</x:v>
      </x:c>
      <x:c r="X190" s="39" t="n">
        <x:v>-1.29993279948589</x:v>
      </x:c>
      <x:c r="Y190" s="39" t="n">
        <x:v>0.6858584898863054</x:v>
      </x:c>
      <x:c r="Z190" s="39" t="n">
        <x:v>-1.1095212084350181</x:v>
      </x:c>
      <x:c r="AA190" s="39" t="n">
        <x:v>0.46680034850423235</x:v>
      </x:c>
      <x:c r="AB190" s="39" t="n">
        <x:v>-2.0546893046197496</x:v>
      </x:c>
      <x:c r="AC190" s="39" t="n">
        <x:v>0.37340185899582384</x:v>
      </x:c>
      <x:c r="AD190" s="39" t="n">
        <x:v>0.23019919968689398</x:v>
      </x:c>
      <x:c r="AE190" s="39" t="n">
        <x:v>0.5956868632442819</x:v>
      </x:c>
      <x:c r="AF190" s="39" t="n">
        <x:v>-0.2603623911949583</x:v>
      </x:c>
      <x:c r="AG190" s="39" t="n">
        <x:v>-0.385859913328307</x:v>
      </x:c>
      <x:c r="AH190" s="39" t="n">
        <x:v>1.1780437853438561</x:v>
      </x:c>
      <x:c r="AI190" s="39" t="n">
        <x:v>0.9679595339779948</x:v>
      </x:c>
      <x:c r="AJ190" s="39" t="n">
        <x:v>-0.5263107017935459</x:v>
      </x:c>
      <x:c r="AK190" s="39" t="n">
        <x:v>0.38847493169428</x:v>
      </x:c>
      <x:c r="AL190" s="34"/>
      <x:c r="AM190" s="34" t="n">
        <x:f>IF(SQRT($B$9)*$B190+SQRT(1-$B$9)*R190&lt;_xlfn.NORM.S.INV($B$6),1,0)</x:f>
        <x:v>0</x:v>
      </x:c>
      <x:c r="AN190" s="34" t="n">
        <x:f>IF(SQRT($B$9)*$B190+SQRT(1-$B$9)*S190&lt;_xlfn.NORM.S.INV($B$6),1,0)</x:f>
        <x:v>0</x:v>
      </x:c>
      <x:c r="AO190" s="34" t="n">
        <x:f>IF(SQRT($B$9)*$B190+SQRT(1-$B$9)*T190&lt;_xlfn.NORM.S.INV($B$6),1,0)</x:f>
        <x:v>0</x:v>
      </x:c>
      <x:c r="AP190" s="34" t="n">
        <x:f>IF(SQRT($B$9)*$B190+SQRT(1-$B$9)*U190&lt;_xlfn.NORM.S.INV($B$6),1,0)</x:f>
        <x:v>0</x:v>
      </x:c>
      <x:c r="AQ190" s="34" t="n">
        <x:f>IF(SQRT($B$9)*$B190+SQRT(1-$B$9)*V190&lt;_xlfn.NORM.S.INV($B$6),1,0)</x:f>
        <x:v>0</x:v>
      </x:c>
      <x:c r="AR190" s="34" t="n">
        <x:f>IF(SQRT($B$9)*$B190+SQRT(1-$B$9)*W190&lt;_xlfn.NORM.S.INV($B$6),1,0)</x:f>
        <x:v>0</x:v>
      </x:c>
      <x:c r="AS190" s="34" t="n">
        <x:f>IF(SQRT($B$9)*$B190+SQRT(1-$B$9)*X190&lt;_xlfn.NORM.S.INV($B$6),1,0)</x:f>
        <x:v>0</x:v>
      </x:c>
      <x:c r="AT190" s="34" t="n">
        <x:f>IF(SQRT($B$9)*$B190+SQRT(1-$B$9)*Y190&lt;_xlfn.NORM.S.INV($B$6),1,0)</x:f>
        <x:v>0</x:v>
      </x:c>
      <x:c r="AU190" s="34" t="n">
        <x:f>IF(SQRT($B$9)*$B190+SQRT(1-$B$9)*Z190&lt;_xlfn.NORM.S.INV($B$6),1,0)</x:f>
        <x:v>0</x:v>
      </x:c>
      <x:c r="AV190" s="34" t="n">
        <x:f>IF(SQRT($B$9)*$B190+SQRT(1-$B$9)*AA190&lt;_xlfn.NORM.S.INV($B$6),1,0)</x:f>
        <x:v>0</x:v>
      </x:c>
      <x:c r="AW190" s="34" t="n">
        <x:f>IF(SQRT($C$9)*$B190+SQRT(1-$C$9)*AB190&lt;_xlfn.NORM.S.INV($C$6),1,0)</x:f>
        <x:v>1</x:v>
      </x:c>
      <x:c r="AX190" s="34" t="n">
        <x:f>IF(SQRT($C$9)*$B190+SQRT(1-$C$9)*AC190&lt;_xlfn.NORM.S.INV($C$6),1,0)</x:f>
        <x:v>0</x:v>
      </x:c>
      <x:c r="AY190" s="34" t="n">
        <x:f>IF(SQRT($C$9)*$B190+SQRT(1-$C$9)*AD190&lt;_xlfn.NORM.S.INV($C$6),1,0)</x:f>
        <x:v>0</x:v>
      </x:c>
      <x:c r="AZ190" s="34" t="n">
        <x:f>IF(SQRT($C$9)*$B190+SQRT(1-$C$9)*AE190&lt;_xlfn.NORM.S.INV($C$6),1,0)</x:f>
        <x:v>0</x:v>
      </x:c>
      <x:c r="BA190" s="34" t="n">
        <x:f>IF(SQRT($C$9)*$B190+SQRT(1-$C$9)*AF190&lt;_xlfn.NORM.S.INV($C$6),1,0)</x:f>
        <x:v>0</x:v>
      </x:c>
      <x:c r="BB190" s="34" t="n">
        <x:f>IF(SQRT($C$9)*$B190+SQRT(1-$C$9)*AG190&lt;_xlfn.NORM.S.INV($C$6),1,0)</x:f>
        <x:v>0</x:v>
      </x:c>
      <x:c r="BC190" s="34" t="n">
        <x:f>IF(SQRT($C$9)*$B190+SQRT(1-$C$9)*AH190&lt;_xlfn.NORM.S.INV($C$6),1,0)</x:f>
        <x:v>0</x:v>
      </x:c>
      <x:c r="BD190" s="34" t="n">
        <x:f>IF(SQRT($C$9)*$B190+SQRT(1-$C$9)*AI190&lt;_xlfn.NORM.S.INV($C$6),1,0)</x:f>
        <x:v>0</x:v>
      </x:c>
      <x:c r="BE190" s="34" t="n">
        <x:f>IF(SQRT($C$9)*$B190+SQRT(1-$C$9)*AJ190&lt;_xlfn.NORM.S.INV($C$6),1,0)</x:f>
        <x:v>0</x:v>
      </x:c>
      <x:c r="BF190" s="34" t="n">
        <x:f>IF(SQRT($C$9)*$B190+SQRT(1-$C$9)*AK190&lt;_xlfn.NORM.S.INV($C$6),1,0)</x:f>
        <x:v>0</x:v>
      </x:c>
      <x:c r="BG190" s="34"/>
      <x:c r="BH190" s="34"/>
      <x:c r="BI190" s="34" t="n">
        <x:f>$B$11*(($A$1061)*$C190/$B$12*$B$7+(1-$A$1061)*$D190/$B$12*$C$7)</x:f>
        <x:v>600</x:v>
      </x:c>
      <x:c r="BJ190" s="34" t="n">
        <x:f>$B$11*(($A$1062)*$C190/$B$12*$B$7+(1-$A$1062)*$D190/$B$12*$C$7)</x:f>
        <x:v>570</x:v>
      </x:c>
      <x:c r="BK190" s="34" t="n">
        <x:f>$B$11*(($A$1063)*$C190/$B$12*$B$7+(1-$A$1063)*$D190/$B$12*$C$7)</x:f>
        <x:v>540</x:v>
      </x:c>
      <x:c r="BL190" s="34" t="n">
        <x:f>$B$11*(($A$1064)*$C190/$B$12*$B$7+(1-$A$1064)*$D190/$B$12*$C$7)</x:f>
        <x:v>509.99999999999994</x:v>
      </x:c>
      <x:c r="BM190" s="34" t="n">
        <x:f>$B$11*(($A$1065)*$C190/$B$12*$B$7+(1-$A$1065)*$D190/$B$12*$C$7)</x:f>
        <x:v>480</x:v>
      </x:c>
      <x:c r="BN190" s="34" t="n">
        <x:f>$B$11*(($A$1066)*$C190/$B$12*$B$7+(1-$A$1066)*$D190/$B$12*$C$7)</x:f>
        <x:v>450</x:v>
      </x:c>
      <x:c r="BO190" s="34" t="n">
        <x:f>$B$11*(($A$1067)*$C190/$B$12*$B$7+(1-$A$1067)*$D190/$B$12*$C$7)</x:f>
        <x:v>419.99999999999994</x:v>
      </x:c>
      <x:c r="BP190" s="34" t="n">
        <x:f>$B$11*(($A$1068)*$C190/$B$12*$B$7+(1-$A$1068)*$D190/$B$12*$C$7)</x:f>
        <x:v>390</x:v>
      </x:c>
      <x:c r="BQ190" s="34" t="n">
        <x:f>$B$11*(($A$1069)*$C190/$B$12*$B$7+(1-$A$1069)*$D190/$B$12*$C$7)</x:f>
        <x:v>360</x:v>
      </x:c>
      <x:c r="BR190" s="34" t="n">
        <x:f>$B$11*(($A$1070)*$C190/$B$12*$B$7+(1-$A$1070)*$D190/$B$12*$C$7)</x:f>
        <x:v>330</x:v>
      </x:c>
      <x:c r="BS190" s="34" t="n">
        <x:f>$B$11*(($A$1071)*$C190/$B$12*$B$7+(1-$A$1071)*$D190/$B$12*$C$7)</x:f>
        <x:v>300</x:v>
      </x:c>
      <x:c r="BT190" s="34" t="n">
        <x:f>$B$11*(($A$1072)*$C190/$B$12*$B$7+(1-$A$1072)*$D190/$B$12*$C$7)</x:f>
        <x:v>270</x:v>
      </x:c>
      <x:c r="BU190" s="34" t="n">
        <x:f>$B$11*(($A$1073)*$C190/$B$12*$B$7+(1-$A$1073)*$D190/$B$12*$C$7)</x:f>
        <x:v>240</x:v>
      </x:c>
      <x:c r="BV190" s="34" t="n">
        <x:f>$B$11*(($A$1074)*$C190/$B$12*$B$7+(1-$A$1074)*$D190/$B$12*$C$7)</x:f>
        <x:v>209.99999999999997</x:v>
      </x:c>
      <x:c r="BW190" s="34" t="n">
        <x:f>$B$11*(($A$1075)*$C190/$B$12*$B$7+(1-$A$1075)*$D190/$B$12*$C$7)</x:f>
        <x:v>180.00000000000003</x:v>
      </x:c>
      <x:c r="BX190" s="34" t="n">
        <x:f>$B$11*(($A$1076)*$C190/$B$12*$B$7+(1-$A$1076)*$D190/$B$12*$C$7)</x:f>
        <x:v>150</x:v>
      </x:c>
      <x:c r="BY190" s="34" t="n">
        <x:f>$B$11*(($A$1077)*$C190/$B$12*$B$7+(1-$A$1077)*$D190/$B$12*$C$7)</x:f>
        <x:v>119.99999999999999</x:v>
      </x:c>
      <x:c r="BZ190" s="34" t="n">
        <x:f>$B$11*(($A$1078)*$C190/$B$12*$B$7+(1-$A$1078)*$D190/$B$12*$C$7)</x:f>
        <x:v>90.00000000000001</x:v>
      </x:c>
      <x:c r="CA190" s="34" t="n">
        <x:f>$B$11*(($A$1079)*$C190/$B$12*$B$7+(1-$A$1079)*$D190/$B$12*$C$7)</x:f>
        <x:v>59.99999999999999</x:v>
      </x:c>
      <x:c r="CB190" s="34" t="n">
        <x:f>$B$11*(($A$1080)*$C190/$B$12*$B$7+(1-$A$1080)*$D190/$B$12*$C$7)</x:f>
        <x:v>30.00000000000003</x:v>
      </x:c>
      <x:c r="CC190" s="34" t="n">
        <x:f>$B$11*(($A$1081)*$C190/$B$12*$B$7+(1-$A$1081)*$D190/$B$12*$C$7)</x:f>
        <x:v>0</x:v>
      </x:c>
    </x:row>
    <x:row r="191">
      <x:c r="A191" s="34" t="n">
        <x:v>167</x:v>
      </x:c>
      <x:c r="B191" s="39" t="n">
        <x:v>0.7511827846611538</x:v>
      </x:c>
      <x:c r="C191" s="1" t="n">
        <x:f>SUM(AM191:AV191)</x:f>
        <x:v>0</x:v>
      </x:c>
      <x:c r="D191" s="1" t="n">
        <x:f>SUM(AW191:BF191)</x:f>
        <x:v>0</x:v>
      </x:c>
      <x:c r="E191" s="17" t="n">
        <x:f>(1-C191/$B$12)*$B$8-C191/$B$12*$B$7</x:f>
        <x:v>0.05</x:v>
      </x:c>
      <x:c r="F191" s="17" t="n">
        <x:f>(1-D191/$B$12)*$C$8-D191/$B$12*$C$7</x:f>
        <x:v>0.09</x:v>
      </x:c>
      <x:c r="G191" s="32" t="n">
        <x:f>$B$11*($B$10*C191/$B$12*$B$7+(1-$B$10)*D191/$B$12*$C$7)</x:f>
        <x:v>0</x:v>
      </x:c>
      <x:c r="H191" s="17" t="n">
        <x:f>$B$10*E191+(1-$B$10)*F191</x:f>
        <x:v>0.07</x:v>
      </x:c>
      <x:c r="I191" s="34"/>
      <x:c r="J191" s="34"/>
      <x:c r="K191" s="34"/>
      <x:c r="L191" s="34"/>
      <x:c r="M191" s="34"/>
      <x:c r="N191" s="34"/>
      <x:c r="O191" s="34"/>
      <x:c r="P191" s="34"/>
      <x:c r="Q191" s="34"/>
      <x:c r="R191" s="39" t="n">
        <x:v>0.016395957418684423</x:v>
      </x:c>
      <x:c r="S191" s="39" t="n">
        <x:v>0.4969640931223434</x:v>
      </x:c>
      <x:c r="T191" s="39" t="n">
        <x:v>-0.17501813803601424</x:v>
      </x:c>
      <x:c r="U191" s="39" t="n">
        <x:v>-0.5326055009903635</x:v>
      </x:c>
      <x:c r="V191" s="39" t="n">
        <x:v>-1.3232700993415076</x:v>
      </x:c>
      <x:c r="W191" s="39" t="n">
        <x:v>-0.01747503064410749</x:v>
      </x:c>
      <x:c r="X191" s="39" t="n">
        <x:v>-1.5312172978624323</x:v>
      </x:c>
      <x:c r="Y191" s="39" t="n">
        <x:v>0.7972836001162723</x:v>
      </x:c>
      <x:c r="Z191" s="39" t="n">
        <x:v>-0.4947147478136671</x:v>
      </x:c>
      <x:c r="AA191" s="39" t="n">
        <x:v>0.14870333279958184</x:v>
      </x:c>
      <x:c r="AB191" s="39" t="n">
        <x:v>1.181537839866044</x:v>
      </x:c>
      <x:c r="AC191" s="39" t="n">
        <x:v>0.40972414494243153</x:v>
      </x:c>
      <x:c r="AD191" s="39" t="n">
        <x:v>-0.556259259930372</x:v>
      </x:c>
      <x:c r="AE191" s="39" t="n">
        <x:v>-0.3836150845700322</x:v>
      </x:c>
      <x:c r="AF191" s="39" t="n">
        <x:v>-0.2822800688698853</x:v>
      </x:c>
      <x:c r="AG191" s="39" t="n">
        <x:v>-2.149673426277044</x:v>
      </x:c>
      <x:c r="AH191" s="39" t="n">
        <x:v>0.8266586061214941</x:v>
      </x:c>
      <x:c r="AI191" s="39" t="n">
        <x:v>-0.49679524115040463</x:v>
      </x:c>
      <x:c r="AJ191" s="39" t="n">
        <x:v>-1.1391973141565719</x:v>
      </x:c>
      <x:c r="AK191" s="39" t="n">
        <x:v>-0.15451966913395013</x:v>
      </x:c>
      <x:c r="AL191" s="34"/>
      <x:c r="AM191" s="34" t="n">
        <x:f>IF(SQRT($B$9)*$B191+SQRT(1-$B$9)*R191&lt;_xlfn.NORM.S.INV($B$6),1,0)</x:f>
        <x:v>0</x:v>
      </x:c>
      <x:c r="AN191" s="34" t="n">
        <x:f>IF(SQRT($B$9)*$B191+SQRT(1-$B$9)*S191&lt;_xlfn.NORM.S.INV($B$6),1,0)</x:f>
        <x:v>0</x:v>
      </x:c>
      <x:c r="AO191" s="34" t="n">
        <x:f>IF(SQRT($B$9)*$B191+SQRT(1-$B$9)*T191&lt;_xlfn.NORM.S.INV($B$6),1,0)</x:f>
        <x:v>0</x:v>
      </x:c>
      <x:c r="AP191" s="34" t="n">
        <x:f>IF(SQRT($B$9)*$B191+SQRT(1-$B$9)*U191&lt;_xlfn.NORM.S.INV($B$6),1,0)</x:f>
        <x:v>0</x:v>
      </x:c>
      <x:c r="AQ191" s="34" t="n">
        <x:f>IF(SQRT($B$9)*$B191+SQRT(1-$B$9)*V191&lt;_xlfn.NORM.S.INV($B$6),1,0)</x:f>
        <x:v>0</x:v>
      </x:c>
      <x:c r="AR191" s="34" t="n">
        <x:f>IF(SQRT($B$9)*$B191+SQRT(1-$B$9)*W191&lt;_xlfn.NORM.S.INV($B$6),1,0)</x:f>
        <x:v>0</x:v>
      </x:c>
      <x:c r="AS191" s="34" t="n">
        <x:f>IF(SQRT($B$9)*$B191+SQRT(1-$B$9)*X191&lt;_xlfn.NORM.S.INV($B$6),1,0)</x:f>
        <x:v>0</x:v>
      </x:c>
      <x:c r="AT191" s="34" t="n">
        <x:f>IF(SQRT($B$9)*$B191+SQRT(1-$B$9)*Y191&lt;_xlfn.NORM.S.INV($B$6),1,0)</x:f>
        <x:v>0</x:v>
      </x:c>
      <x:c r="AU191" s="34" t="n">
        <x:f>IF(SQRT($B$9)*$B191+SQRT(1-$B$9)*Z191&lt;_xlfn.NORM.S.INV($B$6),1,0)</x:f>
        <x:v>0</x:v>
      </x:c>
      <x:c r="AV191" s="34" t="n">
        <x:f>IF(SQRT($B$9)*$B191+SQRT(1-$B$9)*AA191&lt;_xlfn.NORM.S.INV($B$6),1,0)</x:f>
        <x:v>0</x:v>
      </x:c>
      <x:c r="AW191" s="34" t="n">
        <x:f>IF(SQRT($C$9)*$B191+SQRT(1-$C$9)*AB191&lt;_xlfn.NORM.S.INV($C$6),1,0)</x:f>
        <x:v>0</x:v>
      </x:c>
      <x:c r="AX191" s="34" t="n">
        <x:f>IF(SQRT($C$9)*$B191+SQRT(1-$C$9)*AC191&lt;_xlfn.NORM.S.INV($C$6),1,0)</x:f>
        <x:v>0</x:v>
      </x:c>
      <x:c r="AY191" s="34" t="n">
        <x:f>IF(SQRT($C$9)*$B191+SQRT(1-$C$9)*AD191&lt;_xlfn.NORM.S.INV($C$6),1,0)</x:f>
        <x:v>0</x:v>
      </x:c>
      <x:c r="AZ191" s="34" t="n">
        <x:f>IF(SQRT($C$9)*$B191+SQRT(1-$C$9)*AE191&lt;_xlfn.NORM.S.INV($C$6),1,0)</x:f>
        <x:v>0</x:v>
      </x:c>
      <x:c r="BA191" s="34" t="n">
        <x:f>IF(SQRT($C$9)*$B191+SQRT(1-$C$9)*AF191&lt;_xlfn.NORM.S.INV($C$6),1,0)</x:f>
        <x:v>0</x:v>
      </x:c>
      <x:c r="BB191" s="34" t="n">
        <x:f>IF(SQRT($C$9)*$B191+SQRT(1-$C$9)*AG191&lt;_xlfn.NORM.S.INV($C$6),1,0)</x:f>
        <x:v>0</x:v>
      </x:c>
      <x:c r="BC191" s="34" t="n">
        <x:f>IF(SQRT($C$9)*$B191+SQRT(1-$C$9)*AH191&lt;_xlfn.NORM.S.INV($C$6),1,0)</x:f>
        <x:v>0</x:v>
      </x:c>
      <x:c r="BD191" s="34" t="n">
        <x:f>IF(SQRT($C$9)*$B191+SQRT(1-$C$9)*AI191&lt;_xlfn.NORM.S.INV($C$6),1,0)</x:f>
        <x:v>0</x:v>
      </x:c>
      <x:c r="BE191" s="34" t="n">
        <x:f>IF(SQRT($C$9)*$B191+SQRT(1-$C$9)*AJ191&lt;_xlfn.NORM.S.INV($C$6),1,0)</x:f>
        <x:v>0</x:v>
      </x:c>
      <x:c r="BF191" s="34" t="n">
        <x:f>IF(SQRT($C$9)*$B191+SQRT(1-$C$9)*AK191&lt;_xlfn.NORM.S.INV($C$6),1,0)</x:f>
        <x:v>0</x:v>
      </x:c>
      <x:c r="BG191" s="34"/>
      <x:c r="BH191" s="34"/>
      <x:c r="BI191" s="34" t="n">
        <x:f>$B$11*(($A$1061)*$C191/$B$12*$B$7+(1-$A$1061)*$D191/$B$12*$C$7)</x:f>
        <x:v>0</x:v>
      </x:c>
      <x:c r="BJ191" s="34" t="n">
        <x:f>$B$11*(($A$1062)*$C191/$B$12*$B$7+(1-$A$1062)*$D191/$B$12*$C$7)</x:f>
        <x:v>0</x:v>
      </x:c>
      <x:c r="BK191" s="34" t="n">
        <x:f>$B$11*(($A$1063)*$C191/$B$12*$B$7+(1-$A$1063)*$D191/$B$12*$C$7)</x:f>
        <x:v>0</x:v>
      </x:c>
      <x:c r="BL191" s="34" t="n">
        <x:f>$B$11*(($A$1064)*$C191/$B$12*$B$7+(1-$A$1064)*$D191/$B$12*$C$7)</x:f>
        <x:v>0</x:v>
      </x:c>
      <x:c r="BM191" s="34" t="n">
        <x:f>$B$11*(($A$1065)*$C191/$B$12*$B$7+(1-$A$1065)*$D191/$B$12*$C$7)</x:f>
        <x:v>0</x:v>
      </x:c>
      <x:c r="BN191" s="34" t="n">
        <x:f>$B$11*(($A$1066)*$C191/$B$12*$B$7+(1-$A$1066)*$D191/$B$12*$C$7)</x:f>
        <x:v>0</x:v>
      </x:c>
      <x:c r="BO191" s="34" t="n">
        <x:f>$B$11*(($A$1067)*$C191/$B$12*$B$7+(1-$A$1067)*$D191/$B$12*$C$7)</x:f>
        <x:v>0</x:v>
      </x:c>
      <x:c r="BP191" s="34" t="n">
        <x:f>$B$11*(($A$1068)*$C191/$B$12*$B$7+(1-$A$1068)*$D191/$B$12*$C$7)</x:f>
        <x:v>0</x:v>
      </x:c>
      <x:c r="BQ191" s="34" t="n">
        <x:f>$B$11*(($A$1069)*$C191/$B$12*$B$7+(1-$A$1069)*$D191/$B$12*$C$7)</x:f>
        <x:v>0</x:v>
      </x:c>
      <x:c r="BR191" s="34" t="n">
        <x:f>$B$11*(($A$1070)*$C191/$B$12*$B$7+(1-$A$1070)*$D191/$B$12*$C$7)</x:f>
        <x:v>0</x:v>
      </x:c>
      <x:c r="BS191" s="34" t="n">
        <x:f>$B$11*(($A$1071)*$C191/$B$12*$B$7+(1-$A$1071)*$D191/$B$12*$C$7)</x:f>
        <x:v>0</x:v>
      </x:c>
      <x:c r="BT191" s="34" t="n">
        <x:f>$B$11*(($A$1072)*$C191/$B$12*$B$7+(1-$A$1072)*$D191/$B$12*$C$7)</x:f>
        <x:v>0</x:v>
      </x:c>
      <x:c r="BU191" s="34" t="n">
        <x:f>$B$11*(($A$1073)*$C191/$B$12*$B$7+(1-$A$1073)*$D191/$B$12*$C$7)</x:f>
        <x:v>0</x:v>
      </x:c>
      <x:c r="BV191" s="34" t="n">
        <x:f>$B$11*(($A$1074)*$C191/$B$12*$B$7+(1-$A$1074)*$D191/$B$12*$C$7)</x:f>
        <x:v>0</x:v>
      </x:c>
      <x:c r="BW191" s="34" t="n">
        <x:f>$B$11*(($A$1075)*$C191/$B$12*$B$7+(1-$A$1075)*$D191/$B$12*$C$7)</x:f>
        <x:v>0</x:v>
      </x:c>
      <x:c r="BX191" s="34" t="n">
        <x:f>$B$11*(($A$1076)*$C191/$B$12*$B$7+(1-$A$1076)*$D191/$B$12*$C$7)</x:f>
        <x:v>0</x:v>
      </x:c>
      <x:c r="BY191" s="34" t="n">
        <x:f>$B$11*(($A$1077)*$C191/$B$12*$B$7+(1-$A$1077)*$D191/$B$12*$C$7)</x:f>
        <x:v>0</x:v>
      </x:c>
      <x:c r="BZ191" s="34" t="n">
        <x:f>$B$11*(($A$1078)*$C191/$B$12*$B$7+(1-$A$1078)*$D191/$B$12*$C$7)</x:f>
        <x:v>0</x:v>
      </x:c>
      <x:c r="CA191" s="34" t="n">
        <x:f>$B$11*(($A$1079)*$C191/$B$12*$B$7+(1-$A$1079)*$D191/$B$12*$C$7)</x:f>
        <x:v>0</x:v>
      </x:c>
      <x:c r="CB191" s="34" t="n">
        <x:f>$B$11*(($A$1080)*$C191/$B$12*$B$7+(1-$A$1080)*$D191/$B$12*$C$7)</x:f>
        <x:v>0</x:v>
      </x:c>
      <x:c r="CC191" s="34" t="n">
        <x:f>$B$11*(($A$1081)*$C191/$B$12*$B$7+(1-$A$1081)*$D191/$B$12*$C$7)</x:f>
        <x:v>0</x:v>
      </x:c>
    </x:row>
    <x:row r="192">
      <x:c r="A192" s="34" t="n">
        <x:v>168</x:v>
      </x:c>
      <x:c r="B192" s="39" t="n">
        <x:v>1.3153190841195204</x:v>
      </x:c>
      <x:c r="C192" s="1" t="n">
        <x:f>SUM(AM192:AV192)</x:f>
        <x:v>0</x:v>
      </x:c>
      <x:c r="D192" s="1" t="n">
        <x:f>SUM(AW192:BF192)</x:f>
        <x:v>0</x:v>
      </x:c>
      <x:c r="E192" s="17" t="n">
        <x:f>(1-C192/$B$12)*$B$8-C192/$B$12*$B$7</x:f>
        <x:v>0.05</x:v>
      </x:c>
      <x:c r="F192" s="17" t="n">
        <x:f>(1-D192/$B$12)*$C$8-D192/$B$12*$C$7</x:f>
        <x:v>0.09</x:v>
      </x:c>
      <x:c r="G192" s="32" t="n">
        <x:f>$B$11*($B$10*C192/$B$12*$B$7+(1-$B$10)*D192/$B$12*$C$7)</x:f>
        <x:v>0</x:v>
      </x:c>
      <x:c r="H192" s="17" t="n">
        <x:f>$B$10*E192+(1-$B$10)*F192</x:f>
        <x:v>0.07</x:v>
      </x:c>
      <x:c r="I192" s="34"/>
      <x:c r="J192" s="34"/>
      <x:c r="K192" s="34"/>
      <x:c r="L192" s="34"/>
      <x:c r="M192" s="34"/>
      <x:c r="N192" s="34"/>
      <x:c r="O192" s="34"/>
      <x:c r="P192" s="34"/>
      <x:c r="Q192" s="34"/>
      <x:c r="R192" s="39" t="n">
        <x:v>1.6570887493605742</x:v>
      </x:c>
      <x:c r="S192" s="39" t="n">
        <x:v>1.0677378455078919</x:v>
      </x:c>
      <x:c r="T192" s="39" t="n">
        <x:v>0.21256237591508295</x:v>
      </x:c>
      <x:c r="U192" s="39" t="n">
        <x:v>0.5216833656284231</x:v>
      </x:c>
      <x:c r="V192" s="39" t="n">
        <x:v>0.7654461727787026</x:v>
      </x:c>
      <x:c r="W192" s="39" t="n">
        <x:v>0.537183299725324</x:v>
      </x:c>
      <x:c r="X192" s="39" t="n">
        <x:v>1.4616370827277088</x:v>
      </x:c>
      <x:c r="Y192" s="39" t="n">
        <x:v>-0.3457588410634058</x:v>
      </x:c>
      <x:c r="Z192" s="39" t="n">
        <x:v>1.575606672379325</x:v>
      </x:c>
      <x:c r="AA192" s="39" t="n">
        <x:v>0.0793306674100755</x:v>
      </x:c>
      <x:c r="AB192" s="39" t="n">
        <x:v>2.1876776216332825</x:v>
      </x:c>
      <x:c r="AC192" s="39" t="n">
        <x:v>-0.4027371584419353</x:v>
      </x:c>
      <x:c r="AD192" s="39" t="n">
        <x:v>0.18936985106133522</x:v>
      </x:c>
      <x:c r="AE192" s="39" t="n">
        <x:v>1.0752772901467482</x:v>
      </x:c>
      <x:c r="AF192" s="39" t="n">
        <x:v>-0.5664848419579444</x:v>
      </x:c>
      <x:c r="AG192" s="39" t="n">
        <x:v>0.9431359232511534</x:v>
      </x:c>
      <x:c r="AH192" s="39" t="n">
        <x:v>-0.7463716860359738</x:v>
      </x:c>
      <x:c r="AI192" s="39" t="n">
        <x:v>2.0956738620299515</x:v>
      </x:c>
      <x:c r="AJ192" s="39" t="n">
        <x:v>-0.046914788514752157</x:v>
      </x:c>
      <x:c r="AK192" s="39" t="n">
        <x:v>-0.8922948812133341</x:v>
      </x:c>
      <x:c r="AL192" s="34"/>
      <x:c r="AM192" s="34" t="n">
        <x:f>IF(SQRT($B$9)*$B192+SQRT(1-$B$9)*R192&lt;_xlfn.NORM.S.INV($B$6),1,0)</x:f>
        <x:v>0</x:v>
      </x:c>
      <x:c r="AN192" s="34" t="n">
        <x:f>IF(SQRT($B$9)*$B192+SQRT(1-$B$9)*S192&lt;_xlfn.NORM.S.INV($B$6),1,0)</x:f>
        <x:v>0</x:v>
      </x:c>
      <x:c r="AO192" s="34" t="n">
        <x:f>IF(SQRT($B$9)*$B192+SQRT(1-$B$9)*T192&lt;_xlfn.NORM.S.INV($B$6),1,0)</x:f>
        <x:v>0</x:v>
      </x:c>
      <x:c r="AP192" s="34" t="n">
        <x:f>IF(SQRT($B$9)*$B192+SQRT(1-$B$9)*U192&lt;_xlfn.NORM.S.INV($B$6),1,0)</x:f>
        <x:v>0</x:v>
      </x:c>
      <x:c r="AQ192" s="34" t="n">
        <x:f>IF(SQRT($B$9)*$B192+SQRT(1-$B$9)*V192&lt;_xlfn.NORM.S.INV($B$6),1,0)</x:f>
        <x:v>0</x:v>
      </x:c>
      <x:c r="AR192" s="34" t="n">
        <x:f>IF(SQRT($B$9)*$B192+SQRT(1-$B$9)*W192&lt;_xlfn.NORM.S.INV($B$6),1,0)</x:f>
        <x:v>0</x:v>
      </x:c>
      <x:c r="AS192" s="34" t="n">
        <x:f>IF(SQRT($B$9)*$B192+SQRT(1-$B$9)*X192&lt;_xlfn.NORM.S.INV($B$6),1,0)</x:f>
        <x:v>0</x:v>
      </x:c>
      <x:c r="AT192" s="34" t="n">
        <x:f>IF(SQRT($B$9)*$B192+SQRT(1-$B$9)*Y192&lt;_xlfn.NORM.S.INV($B$6),1,0)</x:f>
        <x:v>0</x:v>
      </x:c>
      <x:c r="AU192" s="34" t="n">
        <x:f>IF(SQRT($B$9)*$B192+SQRT(1-$B$9)*Z192&lt;_xlfn.NORM.S.INV($B$6),1,0)</x:f>
        <x:v>0</x:v>
      </x:c>
      <x:c r="AV192" s="34" t="n">
        <x:f>IF(SQRT($B$9)*$B192+SQRT(1-$B$9)*AA192&lt;_xlfn.NORM.S.INV($B$6),1,0)</x:f>
        <x:v>0</x:v>
      </x:c>
      <x:c r="AW192" s="34" t="n">
        <x:f>IF(SQRT($C$9)*$B192+SQRT(1-$C$9)*AB192&lt;_xlfn.NORM.S.INV($C$6),1,0)</x:f>
        <x:v>0</x:v>
      </x:c>
      <x:c r="AX192" s="34" t="n">
        <x:f>IF(SQRT($C$9)*$B192+SQRT(1-$C$9)*AC192&lt;_xlfn.NORM.S.INV($C$6),1,0)</x:f>
        <x:v>0</x:v>
      </x:c>
      <x:c r="AY192" s="34" t="n">
        <x:f>IF(SQRT($C$9)*$B192+SQRT(1-$C$9)*AD192&lt;_xlfn.NORM.S.INV($C$6),1,0)</x:f>
        <x:v>0</x:v>
      </x:c>
      <x:c r="AZ192" s="34" t="n">
        <x:f>IF(SQRT($C$9)*$B192+SQRT(1-$C$9)*AE192&lt;_xlfn.NORM.S.INV($C$6),1,0)</x:f>
        <x:v>0</x:v>
      </x:c>
      <x:c r="BA192" s="34" t="n">
        <x:f>IF(SQRT($C$9)*$B192+SQRT(1-$C$9)*AF192&lt;_xlfn.NORM.S.INV($C$6),1,0)</x:f>
        <x:v>0</x:v>
      </x:c>
      <x:c r="BB192" s="34" t="n">
        <x:f>IF(SQRT($C$9)*$B192+SQRT(1-$C$9)*AG192&lt;_xlfn.NORM.S.INV($C$6),1,0)</x:f>
        <x:v>0</x:v>
      </x:c>
      <x:c r="BC192" s="34" t="n">
        <x:f>IF(SQRT($C$9)*$B192+SQRT(1-$C$9)*AH192&lt;_xlfn.NORM.S.INV($C$6),1,0)</x:f>
        <x:v>0</x:v>
      </x:c>
      <x:c r="BD192" s="34" t="n">
        <x:f>IF(SQRT($C$9)*$B192+SQRT(1-$C$9)*AI192&lt;_xlfn.NORM.S.INV($C$6),1,0)</x:f>
        <x:v>0</x:v>
      </x:c>
      <x:c r="BE192" s="34" t="n">
        <x:f>IF(SQRT($C$9)*$B192+SQRT(1-$C$9)*AJ192&lt;_xlfn.NORM.S.INV($C$6),1,0)</x:f>
        <x:v>0</x:v>
      </x:c>
      <x:c r="BF192" s="34" t="n">
        <x:f>IF(SQRT($C$9)*$B192+SQRT(1-$C$9)*AK192&lt;_xlfn.NORM.S.INV($C$6),1,0)</x:f>
        <x:v>0</x:v>
      </x:c>
      <x:c r="BG192" s="34"/>
      <x:c r="BH192" s="34"/>
      <x:c r="BI192" s="34" t="n">
        <x:f>$B$11*(($A$1061)*$C192/$B$12*$B$7+(1-$A$1061)*$D192/$B$12*$C$7)</x:f>
        <x:v>0</x:v>
      </x:c>
      <x:c r="BJ192" s="34" t="n">
        <x:f>$B$11*(($A$1062)*$C192/$B$12*$B$7+(1-$A$1062)*$D192/$B$12*$C$7)</x:f>
        <x:v>0</x:v>
      </x:c>
      <x:c r="BK192" s="34" t="n">
        <x:f>$B$11*(($A$1063)*$C192/$B$12*$B$7+(1-$A$1063)*$D192/$B$12*$C$7)</x:f>
        <x:v>0</x:v>
      </x:c>
      <x:c r="BL192" s="34" t="n">
        <x:f>$B$11*(($A$1064)*$C192/$B$12*$B$7+(1-$A$1064)*$D192/$B$12*$C$7)</x:f>
        <x:v>0</x:v>
      </x:c>
      <x:c r="BM192" s="34" t="n">
        <x:f>$B$11*(($A$1065)*$C192/$B$12*$B$7+(1-$A$1065)*$D192/$B$12*$C$7)</x:f>
        <x:v>0</x:v>
      </x:c>
      <x:c r="BN192" s="34" t="n">
        <x:f>$B$11*(($A$1066)*$C192/$B$12*$B$7+(1-$A$1066)*$D192/$B$12*$C$7)</x:f>
        <x:v>0</x:v>
      </x:c>
      <x:c r="BO192" s="34" t="n">
        <x:f>$B$11*(($A$1067)*$C192/$B$12*$B$7+(1-$A$1067)*$D192/$B$12*$C$7)</x:f>
        <x:v>0</x:v>
      </x:c>
      <x:c r="BP192" s="34" t="n">
        <x:f>$B$11*(($A$1068)*$C192/$B$12*$B$7+(1-$A$1068)*$D192/$B$12*$C$7)</x:f>
        <x:v>0</x:v>
      </x:c>
      <x:c r="BQ192" s="34" t="n">
        <x:f>$B$11*(($A$1069)*$C192/$B$12*$B$7+(1-$A$1069)*$D192/$B$12*$C$7)</x:f>
        <x:v>0</x:v>
      </x:c>
      <x:c r="BR192" s="34" t="n">
        <x:f>$B$11*(($A$1070)*$C192/$B$12*$B$7+(1-$A$1070)*$D192/$B$12*$C$7)</x:f>
        <x:v>0</x:v>
      </x:c>
      <x:c r="BS192" s="34" t="n">
        <x:f>$B$11*(($A$1071)*$C192/$B$12*$B$7+(1-$A$1071)*$D192/$B$12*$C$7)</x:f>
        <x:v>0</x:v>
      </x:c>
      <x:c r="BT192" s="34" t="n">
        <x:f>$B$11*(($A$1072)*$C192/$B$12*$B$7+(1-$A$1072)*$D192/$B$12*$C$7)</x:f>
        <x:v>0</x:v>
      </x:c>
      <x:c r="BU192" s="34" t="n">
        <x:f>$B$11*(($A$1073)*$C192/$B$12*$B$7+(1-$A$1073)*$D192/$B$12*$C$7)</x:f>
        <x:v>0</x:v>
      </x:c>
      <x:c r="BV192" s="34" t="n">
        <x:f>$B$11*(($A$1074)*$C192/$B$12*$B$7+(1-$A$1074)*$D192/$B$12*$C$7)</x:f>
        <x:v>0</x:v>
      </x:c>
      <x:c r="BW192" s="34" t="n">
        <x:f>$B$11*(($A$1075)*$C192/$B$12*$B$7+(1-$A$1075)*$D192/$B$12*$C$7)</x:f>
        <x:v>0</x:v>
      </x:c>
      <x:c r="BX192" s="34" t="n">
        <x:f>$B$11*(($A$1076)*$C192/$B$12*$B$7+(1-$A$1076)*$D192/$B$12*$C$7)</x:f>
        <x:v>0</x:v>
      </x:c>
      <x:c r="BY192" s="34" t="n">
        <x:f>$B$11*(($A$1077)*$C192/$B$12*$B$7+(1-$A$1077)*$D192/$B$12*$C$7)</x:f>
        <x:v>0</x:v>
      </x:c>
      <x:c r="BZ192" s="34" t="n">
        <x:f>$B$11*(($A$1078)*$C192/$B$12*$B$7+(1-$A$1078)*$D192/$B$12*$C$7)</x:f>
        <x:v>0</x:v>
      </x:c>
      <x:c r="CA192" s="34" t="n">
        <x:f>$B$11*(($A$1079)*$C192/$B$12*$B$7+(1-$A$1079)*$D192/$B$12*$C$7)</x:f>
        <x:v>0</x:v>
      </x:c>
      <x:c r="CB192" s="34" t="n">
        <x:f>$B$11*(($A$1080)*$C192/$B$12*$B$7+(1-$A$1080)*$D192/$B$12*$C$7)</x:f>
        <x:v>0</x:v>
      </x:c>
      <x:c r="CC192" s="34" t="n">
        <x:f>$B$11*(($A$1081)*$C192/$B$12*$B$7+(1-$A$1081)*$D192/$B$12*$C$7)</x:f>
        <x:v>0</x:v>
      </x:c>
    </x:row>
    <x:row r="193">
      <x:c r="A193" s="34" t="n">
        <x:v>169</x:v>
      </x:c>
      <x:c r="B193" s="39" t="n">
        <x:v>0.3808026261800441</x:v>
      </x:c>
      <x:c r="C193" s="1" t="n">
        <x:f>SUM(AM193:AV193)</x:f>
        <x:v>0</x:v>
      </x:c>
      <x:c r="D193" s="1" t="n">
        <x:f>SUM(AW193:BF193)</x:f>
        <x:v>0</x:v>
      </x:c>
      <x:c r="E193" s="17" t="n">
        <x:f>(1-C193/$B$12)*$B$8-C193/$B$12*$B$7</x:f>
        <x:v>0.05</x:v>
      </x:c>
      <x:c r="F193" s="17" t="n">
        <x:f>(1-D193/$B$12)*$C$8-D193/$B$12*$C$7</x:f>
        <x:v>0.09</x:v>
      </x:c>
      <x:c r="G193" s="32" t="n">
        <x:f>$B$11*($B$10*C193/$B$12*$B$7+(1-$B$10)*D193/$B$12*$C$7)</x:f>
        <x:v>0</x:v>
      </x:c>
      <x:c r="H193" s="17" t="n">
        <x:f>$B$10*E193+(1-$B$10)*F193</x:f>
        <x:v>0.07</x:v>
      </x:c>
      <x:c r="I193" s="34"/>
      <x:c r="J193" s="34"/>
      <x:c r="K193" s="34"/>
      <x:c r="L193" s="34"/>
      <x:c r="M193" s="34"/>
      <x:c r="N193" s="34"/>
      <x:c r="O193" s="34"/>
      <x:c r="P193" s="34"/>
      <x:c r="Q193" s="34"/>
      <x:c r="R193" s="39" t="n">
        <x:v>1.5712617201587902</x:v>
      </x:c>
      <x:c r="S193" s="39" t="n">
        <x:v>0.6106500285546448</x:v>
      </x:c>
      <x:c r="T193" s="39" t="n">
        <x:v>-1.4658042901995119</x:v>
      </x:c>
      <x:c r="U193" s="39" t="n">
        <x:v>-0.8882865308118061</x:v>
      </x:c>
      <x:c r="V193" s="39" t="n">
        <x:v>-0.6641165315978713</x:v>
      </x:c>
      <x:c r="W193" s="39" t="n">
        <x:v>0.9948207504164411</x:v>
      </x:c>
      <x:c r="X193" s="39" t="n">
        <x:v>0.7023895024053014</x:v>
      </x:c>
      <x:c r="Y193" s="39" t="n">
        <x:v>1.8581654269838386</x:v>
      </x:c>
      <x:c r="Z193" s="39" t="n">
        <x:v>-1.769183627164072</x:v>
      </x:c>
      <x:c r="AA193" s="39" t="n">
        <x:v>-0.46097598664118833</x:v>
      </x:c>
      <x:c r="AB193" s="39" t="n">
        <x:v>0.6094670933990125</x:v>
      </x:c>
      <x:c r="AC193" s="39" t="n">
        <x:v>0.5117602963008037</x:v>
      </x:c>
      <x:c r="AD193" s="39" t="n">
        <x:v>-0.7497904267948907</x:v>
      </x:c>
      <x:c r="AE193" s="39" t="n">
        <x:v>1.4690383069076074</x:v>
      </x:c>
      <x:c r="AF193" s="39" t="n">
        <x:v>-0.07327760054953747</x:v>
      </x:c>
      <x:c r="AG193" s="39" t="n">
        <x:v>0.3670163561526248</x:v>
      </x:c>
      <x:c r="AH193" s="39" t="n">
        <x:v>-1.2386646193564963</x:v>
      </x:c>
      <x:c r="AI193" s="39" t="n">
        <x:v>-1.6063792843807985</x:v>
      </x:c>
      <x:c r="AJ193" s="39" t="n">
        <x:v>1.4454737657901349</x:v>
      </x:c>
      <x:c r="AK193" s="39" t="n">
        <x:v>1.1416827430805692</x:v>
      </x:c>
      <x:c r="AL193" s="34"/>
      <x:c r="AM193" s="34" t="n">
        <x:f>IF(SQRT($B$9)*$B193+SQRT(1-$B$9)*R193&lt;_xlfn.NORM.S.INV($B$6),1,0)</x:f>
        <x:v>0</x:v>
      </x:c>
      <x:c r="AN193" s="34" t="n">
        <x:f>IF(SQRT($B$9)*$B193+SQRT(1-$B$9)*S193&lt;_xlfn.NORM.S.INV($B$6),1,0)</x:f>
        <x:v>0</x:v>
      </x:c>
      <x:c r="AO193" s="34" t="n">
        <x:f>IF(SQRT($B$9)*$B193+SQRT(1-$B$9)*T193&lt;_xlfn.NORM.S.INV($B$6),1,0)</x:f>
        <x:v>0</x:v>
      </x:c>
      <x:c r="AP193" s="34" t="n">
        <x:f>IF(SQRT($B$9)*$B193+SQRT(1-$B$9)*U193&lt;_xlfn.NORM.S.INV($B$6),1,0)</x:f>
        <x:v>0</x:v>
      </x:c>
      <x:c r="AQ193" s="34" t="n">
        <x:f>IF(SQRT($B$9)*$B193+SQRT(1-$B$9)*V193&lt;_xlfn.NORM.S.INV($B$6),1,0)</x:f>
        <x:v>0</x:v>
      </x:c>
      <x:c r="AR193" s="34" t="n">
        <x:f>IF(SQRT($B$9)*$B193+SQRT(1-$B$9)*W193&lt;_xlfn.NORM.S.INV($B$6),1,0)</x:f>
        <x:v>0</x:v>
      </x:c>
      <x:c r="AS193" s="34" t="n">
        <x:f>IF(SQRT($B$9)*$B193+SQRT(1-$B$9)*X193&lt;_xlfn.NORM.S.INV($B$6),1,0)</x:f>
        <x:v>0</x:v>
      </x:c>
      <x:c r="AT193" s="34" t="n">
        <x:f>IF(SQRT($B$9)*$B193+SQRT(1-$B$9)*Y193&lt;_xlfn.NORM.S.INV($B$6),1,0)</x:f>
        <x:v>0</x:v>
      </x:c>
      <x:c r="AU193" s="34" t="n">
        <x:f>IF(SQRT($B$9)*$B193+SQRT(1-$B$9)*Z193&lt;_xlfn.NORM.S.INV($B$6),1,0)</x:f>
        <x:v>0</x:v>
      </x:c>
      <x:c r="AV193" s="34" t="n">
        <x:f>IF(SQRT($B$9)*$B193+SQRT(1-$B$9)*AA193&lt;_xlfn.NORM.S.INV($B$6),1,0)</x:f>
        <x:v>0</x:v>
      </x:c>
      <x:c r="AW193" s="34" t="n">
        <x:f>IF(SQRT($C$9)*$B193+SQRT(1-$C$9)*AB193&lt;_xlfn.NORM.S.INV($C$6),1,0)</x:f>
        <x:v>0</x:v>
      </x:c>
      <x:c r="AX193" s="34" t="n">
        <x:f>IF(SQRT($C$9)*$B193+SQRT(1-$C$9)*AC193&lt;_xlfn.NORM.S.INV($C$6),1,0)</x:f>
        <x:v>0</x:v>
      </x:c>
      <x:c r="AY193" s="34" t="n">
        <x:f>IF(SQRT($C$9)*$B193+SQRT(1-$C$9)*AD193&lt;_xlfn.NORM.S.INV($C$6),1,0)</x:f>
        <x:v>0</x:v>
      </x:c>
      <x:c r="AZ193" s="34" t="n">
        <x:f>IF(SQRT($C$9)*$B193+SQRT(1-$C$9)*AE193&lt;_xlfn.NORM.S.INV($C$6),1,0)</x:f>
        <x:v>0</x:v>
      </x:c>
      <x:c r="BA193" s="34" t="n">
        <x:f>IF(SQRT($C$9)*$B193+SQRT(1-$C$9)*AF193&lt;_xlfn.NORM.S.INV($C$6),1,0)</x:f>
        <x:v>0</x:v>
      </x:c>
      <x:c r="BB193" s="34" t="n">
        <x:f>IF(SQRT($C$9)*$B193+SQRT(1-$C$9)*AG193&lt;_xlfn.NORM.S.INV($C$6),1,0)</x:f>
        <x:v>0</x:v>
      </x:c>
      <x:c r="BC193" s="34" t="n">
        <x:f>IF(SQRT($C$9)*$B193+SQRT(1-$C$9)*AH193&lt;_xlfn.NORM.S.INV($C$6),1,0)</x:f>
        <x:v>0</x:v>
      </x:c>
      <x:c r="BD193" s="34" t="n">
        <x:f>IF(SQRT($C$9)*$B193+SQRT(1-$C$9)*AI193&lt;_xlfn.NORM.S.INV($C$6),1,0)</x:f>
        <x:v>0</x:v>
      </x:c>
      <x:c r="BE193" s="34" t="n">
        <x:f>IF(SQRT($C$9)*$B193+SQRT(1-$C$9)*AJ193&lt;_xlfn.NORM.S.INV($C$6),1,0)</x:f>
        <x:v>0</x:v>
      </x:c>
      <x:c r="BF193" s="34" t="n">
        <x:f>IF(SQRT($C$9)*$B193+SQRT(1-$C$9)*AK193&lt;_xlfn.NORM.S.INV($C$6),1,0)</x:f>
        <x:v>0</x:v>
      </x:c>
      <x:c r="BG193" s="34"/>
      <x:c r="BH193" s="34"/>
      <x:c r="BI193" s="34" t="n">
        <x:f>$B$11*(($A$1061)*$C193/$B$12*$B$7+(1-$A$1061)*$D193/$B$12*$C$7)</x:f>
        <x:v>0</x:v>
      </x:c>
      <x:c r="BJ193" s="34" t="n">
        <x:f>$B$11*(($A$1062)*$C193/$B$12*$B$7+(1-$A$1062)*$D193/$B$12*$C$7)</x:f>
        <x:v>0</x:v>
      </x:c>
      <x:c r="BK193" s="34" t="n">
        <x:f>$B$11*(($A$1063)*$C193/$B$12*$B$7+(1-$A$1063)*$D193/$B$12*$C$7)</x:f>
        <x:v>0</x:v>
      </x:c>
      <x:c r="BL193" s="34" t="n">
        <x:f>$B$11*(($A$1064)*$C193/$B$12*$B$7+(1-$A$1064)*$D193/$B$12*$C$7)</x:f>
        <x:v>0</x:v>
      </x:c>
      <x:c r="BM193" s="34" t="n">
        <x:f>$B$11*(($A$1065)*$C193/$B$12*$B$7+(1-$A$1065)*$D193/$B$12*$C$7)</x:f>
        <x:v>0</x:v>
      </x:c>
      <x:c r="BN193" s="34" t="n">
        <x:f>$B$11*(($A$1066)*$C193/$B$12*$B$7+(1-$A$1066)*$D193/$B$12*$C$7)</x:f>
        <x:v>0</x:v>
      </x:c>
      <x:c r="BO193" s="34" t="n">
        <x:f>$B$11*(($A$1067)*$C193/$B$12*$B$7+(1-$A$1067)*$D193/$B$12*$C$7)</x:f>
        <x:v>0</x:v>
      </x:c>
      <x:c r="BP193" s="34" t="n">
        <x:f>$B$11*(($A$1068)*$C193/$B$12*$B$7+(1-$A$1068)*$D193/$B$12*$C$7)</x:f>
        <x:v>0</x:v>
      </x:c>
      <x:c r="BQ193" s="34" t="n">
        <x:f>$B$11*(($A$1069)*$C193/$B$12*$B$7+(1-$A$1069)*$D193/$B$12*$C$7)</x:f>
        <x:v>0</x:v>
      </x:c>
      <x:c r="BR193" s="34" t="n">
        <x:f>$B$11*(($A$1070)*$C193/$B$12*$B$7+(1-$A$1070)*$D193/$B$12*$C$7)</x:f>
        <x:v>0</x:v>
      </x:c>
      <x:c r="BS193" s="34" t="n">
        <x:f>$B$11*(($A$1071)*$C193/$B$12*$B$7+(1-$A$1071)*$D193/$B$12*$C$7)</x:f>
        <x:v>0</x:v>
      </x:c>
      <x:c r="BT193" s="34" t="n">
        <x:f>$B$11*(($A$1072)*$C193/$B$12*$B$7+(1-$A$1072)*$D193/$B$12*$C$7)</x:f>
        <x:v>0</x:v>
      </x:c>
      <x:c r="BU193" s="34" t="n">
        <x:f>$B$11*(($A$1073)*$C193/$B$12*$B$7+(1-$A$1073)*$D193/$B$12*$C$7)</x:f>
        <x:v>0</x:v>
      </x:c>
      <x:c r="BV193" s="34" t="n">
        <x:f>$B$11*(($A$1074)*$C193/$B$12*$B$7+(1-$A$1074)*$D193/$B$12*$C$7)</x:f>
        <x:v>0</x:v>
      </x:c>
      <x:c r="BW193" s="34" t="n">
        <x:f>$B$11*(($A$1075)*$C193/$B$12*$B$7+(1-$A$1075)*$D193/$B$12*$C$7)</x:f>
        <x:v>0</x:v>
      </x:c>
      <x:c r="BX193" s="34" t="n">
        <x:f>$B$11*(($A$1076)*$C193/$B$12*$B$7+(1-$A$1076)*$D193/$B$12*$C$7)</x:f>
        <x:v>0</x:v>
      </x:c>
      <x:c r="BY193" s="34" t="n">
        <x:f>$B$11*(($A$1077)*$C193/$B$12*$B$7+(1-$A$1077)*$D193/$B$12*$C$7)</x:f>
        <x:v>0</x:v>
      </x:c>
      <x:c r="BZ193" s="34" t="n">
        <x:f>$B$11*(($A$1078)*$C193/$B$12*$B$7+(1-$A$1078)*$D193/$B$12*$C$7)</x:f>
        <x:v>0</x:v>
      </x:c>
      <x:c r="CA193" s="34" t="n">
        <x:f>$B$11*(($A$1079)*$C193/$B$12*$B$7+(1-$A$1079)*$D193/$B$12*$C$7)</x:f>
        <x:v>0</x:v>
      </x:c>
      <x:c r="CB193" s="34" t="n">
        <x:f>$B$11*(($A$1080)*$C193/$B$12*$B$7+(1-$A$1080)*$D193/$B$12*$C$7)</x:f>
        <x:v>0</x:v>
      </x:c>
      <x:c r="CC193" s="34" t="n">
        <x:f>$B$11*(($A$1081)*$C193/$B$12*$B$7+(1-$A$1081)*$D193/$B$12*$C$7)</x:f>
        <x:v>0</x:v>
      </x:c>
    </x:row>
    <x:row r="194">
      <x:c r="A194" s="34" t="n">
        <x:v>170</x:v>
      </x:c>
      <x:c r="B194" s="39" t="n">
        <x:v>-0.5799145740505656</x:v>
      </x:c>
      <x:c r="C194" s="1" t="n">
        <x:f>SUM(AM194:AV194)</x:f>
        <x:v>0</x:v>
      </x:c>
      <x:c r="D194" s="1" t="n">
        <x:f>SUM(AW194:BF194)</x:f>
        <x:v>0</x:v>
      </x:c>
      <x:c r="E194" s="17" t="n">
        <x:f>(1-C194/$B$12)*$B$8-C194/$B$12*$B$7</x:f>
        <x:v>0.05</x:v>
      </x:c>
      <x:c r="F194" s="17" t="n">
        <x:f>(1-D194/$B$12)*$C$8-D194/$B$12*$C$7</x:f>
        <x:v>0.09</x:v>
      </x:c>
      <x:c r="G194" s="32" t="n">
        <x:f>$B$11*($B$10*C194/$B$12*$B$7+(1-$B$10)*D194/$B$12*$C$7)</x:f>
        <x:v>0</x:v>
      </x:c>
      <x:c r="H194" s="17" t="n">
        <x:f>$B$10*E194+(1-$B$10)*F194</x:f>
        <x:v>0.07</x:v>
      </x:c>
      <x:c r="I194" s="34"/>
      <x:c r="J194" s="34"/>
      <x:c r="K194" s="34"/>
      <x:c r="L194" s="34"/>
      <x:c r="M194" s="34"/>
      <x:c r="N194" s="34"/>
      <x:c r="O194" s="34"/>
      <x:c r="P194" s="34"/>
      <x:c r="Q194" s="34"/>
      <x:c r="R194" s="39" t="n">
        <x:v>-0.887964873613588</x:v>
      </x:c>
      <x:c r="S194" s="39" t="n">
        <x:v>0.6158258338078396</x:v>
      </x:c>
      <x:c r="T194" s="39" t="n">
        <x:v>1.2678481647243505</x:v>
      </x:c>
      <x:c r="U194" s="39" t="n">
        <x:v>0.49368006728358843</x:v>
      </x:c>
      <x:c r="V194" s="39" t="n">
        <x:v>-1.8508719856059914</x:v>
      </x:c>
      <x:c r="W194" s="39" t="n">
        <x:v>-1.197956622355636</x:v>
      </x:c>
      <x:c r="X194" s="39" t="n">
        <x:v>-0.5621278985493708</x:v>
      </x:c>
      <x:c r="Y194" s="39" t="n">
        <x:v>-0.9686022769061559</x:v>
      </x:c>
      <x:c r="Z194" s="39" t="n">
        <x:v>0.6897050791794295</x:v>
      </x:c>
      <x:c r="AA194" s="39" t="n">
        <x:v>-0.23003041880335387</x:v>
      </x:c>
      <x:c r="AB194" s="39" t="n">
        <x:v>0.8845036922726969</x:v>
      </x:c>
      <x:c r="AC194" s="39" t="n">
        <x:v>-0.7176178248561114</x:v>
      </x:c>
      <x:c r="AD194" s="39" t="n">
        <x:v>1.3140746021830862</x:v>
      </x:c>
      <x:c r="AE194" s="39" t="n">
        <x:v>0.8770438204653701</x:v>
      </x:c>
      <x:c r="AF194" s="39" t="n">
        <x:v>0.5143152175813082</x:v>
      </x:c>
      <x:c r="AG194" s="39" t="n">
        <x:v>-1.179293999721566</x:v>
      </x:c>
      <x:c r="AH194" s="39" t="n">
        <x:v>-0.9243631117322783</x:v>
      </x:c>
      <x:c r="AI194" s="39" t="n">
        <x:v>0.14519229015814278</x:v>
      </x:c>
      <x:c r="AJ194" s="39" t="n">
        <x:v>-0.7985301108761268</x:v>
      </x:c>
      <x:c r="AK194" s="39" t="n">
        <x:v>-0.28571417004894656</x:v>
      </x:c>
      <x:c r="AL194" s="34"/>
      <x:c r="AM194" s="34" t="n">
        <x:f>IF(SQRT($B$9)*$B194+SQRT(1-$B$9)*R194&lt;_xlfn.NORM.S.INV($B$6),1,0)</x:f>
        <x:v>0</x:v>
      </x:c>
      <x:c r="AN194" s="34" t="n">
        <x:f>IF(SQRT($B$9)*$B194+SQRT(1-$B$9)*S194&lt;_xlfn.NORM.S.INV($B$6),1,0)</x:f>
        <x:v>0</x:v>
      </x:c>
      <x:c r="AO194" s="34" t="n">
        <x:f>IF(SQRT($B$9)*$B194+SQRT(1-$B$9)*T194&lt;_xlfn.NORM.S.INV($B$6),1,0)</x:f>
        <x:v>0</x:v>
      </x:c>
      <x:c r="AP194" s="34" t="n">
        <x:f>IF(SQRT($B$9)*$B194+SQRT(1-$B$9)*U194&lt;_xlfn.NORM.S.INV($B$6),1,0)</x:f>
        <x:v>0</x:v>
      </x:c>
      <x:c r="AQ194" s="34" t="n">
        <x:f>IF(SQRT($B$9)*$B194+SQRT(1-$B$9)*V194&lt;_xlfn.NORM.S.INV($B$6),1,0)</x:f>
        <x:v>0</x:v>
      </x:c>
      <x:c r="AR194" s="34" t="n">
        <x:f>IF(SQRT($B$9)*$B194+SQRT(1-$B$9)*W194&lt;_xlfn.NORM.S.INV($B$6),1,0)</x:f>
        <x:v>0</x:v>
      </x:c>
      <x:c r="AS194" s="34" t="n">
        <x:f>IF(SQRT($B$9)*$B194+SQRT(1-$B$9)*X194&lt;_xlfn.NORM.S.INV($B$6),1,0)</x:f>
        <x:v>0</x:v>
      </x:c>
      <x:c r="AT194" s="34" t="n">
        <x:f>IF(SQRT($B$9)*$B194+SQRT(1-$B$9)*Y194&lt;_xlfn.NORM.S.INV($B$6),1,0)</x:f>
        <x:v>0</x:v>
      </x:c>
      <x:c r="AU194" s="34" t="n">
        <x:f>IF(SQRT($B$9)*$B194+SQRT(1-$B$9)*Z194&lt;_xlfn.NORM.S.INV($B$6),1,0)</x:f>
        <x:v>0</x:v>
      </x:c>
      <x:c r="AV194" s="34" t="n">
        <x:f>IF(SQRT($B$9)*$B194+SQRT(1-$B$9)*AA194&lt;_xlfn.NORM.S.INV($B$6),1,0)</x:f>
        <x:v>0</x:v>
      </x:c>
      <x:c r="AW194" s="34" t="n">
        <x:f>IF(SQRT($C$9)*$B194+SQRT(1-$C$9)*AB194&lt;_xlfn.NORM.S.INV($C$6),1,0)</x:f>
        <x:v>0</x:v>
      </x:c>
      <x:c r="AX194" s="34" t="n">
        <x:f>IF(SQRT($C$9)*$B194+SQRT(1-$C$9)*AC194&lt;_xlfn.NORM.S.INV($C$6),1,0)</x:f>
        <x:v>0</x:v>
      </x:c>
      <x:c r="AY194" s="34" t="n">
        <x:f>IF(SQRT($C$9)*$B194+SQRT(1-$C$9)*AD194&lt;_xlfn.NORM.S.INV($C$6),1,0)</x:f>
        <x:v>0</x:v>
      </x:c>
      <x:c r="AZ194" s="34" t="n">
        <x:f>IF(SQRT($C$9)*$B194+SQRT(1-$C$9)*AE194&lt;_xlfn.NORM.S.INV($C$6),1,0)</x:f>
        <x:v>0</x:v>
      </x:c>
      <x:c r="BA194" s="34" t="n">
        <x:f>IF(SQRT($C$9)*$B194+SQRT(1-$C$9)*AF194&lt;_xlfn.NORM.S.INV($C$6),1,0)</x:f>
        <x:v>0</x:v>
      </x:c>
      <x:c r="BB194" s="34" t="n">
        <x:f>IF(SQRT($C$9)*$B194+SQRT(1-$C$9)*AG194&lt;_xlfn.NORM.S.INV($C$6),1,0)</x:f>
        <x:v>0</x:v>
      </x:c>
      <x:c r="BC194" s="34" t="n">
        <x:f>IF(SQRT($C$9)*$B194+SQRT(1-$C$9)*AH194&lt;_xlfn.NORM.S.INV($C$6),1,0)</x:f>
        <x:v>0</x:v>
      </x:c>
      <x:c r="BD194" s="34" t="n">
        <x:f>IF(SQRT($C$9)*$B194+SQRT(1-$C$9)*AI194&lt;_xlfn.NORM.S.INV($C$6),1,0)</x:f>
        <x:v>0</x:v>
      </x:c>
      <x:c r="BE194" s="34" t="n">
        <x:f>IF(SQRT($C$9)*$B194+SQRT(1-$C$9)*AJ194&lt;_xlfn.NORM.S.INV($C$6),1,0)</x:f>
        <x:v>0</x:v>
      </x:c>
      <x:c r="BF194" s="34" t="n">
        <x:f>IF(SQRT($C$9)*$B194+SQRT(1-$C$9)*AK194&lt;_xlfn.NORM.S.INV($C$6),1,0)</x:f>
        <x:v>0</x:v>
      </x:c>
      <x:c r="BG194" s="34"/>
      <x:c r="BH194" s="34"/>
      <x:c r="BI194" s="34" t="n">
        <x:f>$B$11*(($A$1061)*$C194/$B$12*$B$7+(1-$A$1061)*$D194/$B$12*$C$7)</x:f>
        <x:v>0</x:v>
      </x:c>
      <x:c r="BJ194" s="34" t="n">
        <x:f>$B$11*(($A$1062)*$C194/$B$12*$B$7+(1-$A$1062)*$D194/$B$12*$C$7)</x:f>
        <x:v>0</x:v>
      </x:c>
      <x:c r="BK194" s="34" t="n">
        <x:f>$B$11*(($A$1063)*$C194/$B$12*$B$7+(1-$A$1063)*$D194/$B$12*$C$7)</x:f>
        <x:v>0</x:v>
      </x:c>
      <x:c r="BL194" s="34" t="n">
        <x:f>$B$11*(($A$1064)*$C194/$B$12*$B$7+(1-$A$1064)*$D194/$B$12*$C$7)</x:f>
        <x:v>0</x:v>
      </x:c>
      <x:c r="BM194" s="34" t="n">
        <x:f>$B$11*(($A$1065)*$C194/$B$12*$B$7+(1-$A$1065)*$D194/$B$12*$C$7)</x:f>
        <x:v>0</x:v>
      </x:c>
      <x:c r="BN194" s="34" t="n">
        <x:f>$B$11*(($A$1066)*$C194/$B$12*$B$7+(1-$A$1066)*$D194/$B$12*$C$7)</x:f>
        <x:v>0</x:v>
      </x:c>
      <x:c r="BO194" s="34" t="n">
        <x:f>$B$11*(($A$1067)*$C194/$B$12*$B$7+(1-$A$1067)*$D194/$B$12*$C$7)</x:f>
        <x:v>0</x:v>
      </x:c>
      <x:c r="BP194" s="34" t="n">
        <x:f>$B$11*(($A$1068)*$C194/$B$12*$B$7+(1-$A$1068)*$D194/$B$12*$C$7)</x:f>
        <x:v>0</x:v>
      </x:c>
      <x:c r="BQ194" s="34" t="n">
        <x:f>$B$11*(($A$1069)*$C194/$B$12*$B$7+(1-$A$1069)*$D194/$B$12*$C$7)</x:f>
        <x:v>0</x:v>
      </x:c>
      <x:c r="BR194" s="34" t="n">
        <x:f>$B$11*(($A$1070)*$C194/$B$12*$B$7+(1-$A$1070)*$D194/$B$12*$C$7)</x:f>
        <x:v>0</x:v>
      </x:c>
      <x:c r="BS194" s="34" t="n">
        <x:f>$B$11*(($A$1071)*$C194/$B$12*$B$7+(1-$A$1071)*$D194/$B$12*$C$7)</x:f>
        <x:v>0</x:v>
      </x:c>
      <x:c r="BT194" s="34" t="n">
        <x:f>$B$11*(($A$1072)*$C194/$B$12*$B$7+(1-$A$1072)*$D194/$B$12*$C$7)</x:f>
        <x:v>0</x:v>
      </x:c>
      <x:c r="BU194" s="34" t="n">
        <x:f>$B$11*(($A$1073)*$C194/$B$12*$B$7+(1-$A$1073)*$D194/$B$12*$C$7)</x:f>
        <x:v>0</x:v>
      </x:c>
      <x:c r="BV194" s="34" t="n">
        <x:f>$B$11*(($A$1074)*$C194/$B$12*$B$7+(1-$A$1074)*$D194/$B$12*$C$7)</x:f>
        <x:v>0</x:v>
      </x:c>
      <x:c r="BW194" s="34" t="n">
        <x:f>$B$11*(($A$1075)*$C194/$B$12*$B$7+(1-$A$1075)*$D194/$B$12*$C$7)</x:f>
        <x:v>0</x:v>
      </x:c>
      <x:c r="BX194" s="34" t="n">
        <x:f>$B$11*(($A$1076)*$C194/$B$12*$B$7+(1-$A$1076)*$D194/$B$12*$C$7)</x:f>
        <x:v>0</x:v>
      </x:c>
      <x:c r="BY194" s="34" t="n">
        <x:f>$B$11*(($A$1077)*$C194/$B$12*$B$7+(1-$A$1077)*$D194/$B$12*$C$7)</x:f>
        <x:v>0</x:v>
      </x:c>
      <x:c r="BZ194" s="34" t="n">
        <x:f>$B$11*(($A$1078)*$C194/$B$12*$B$7+(1-$A$1078)*$D194/$B$12*$C$7)</x:f>
        <x:v>0</x:v>
      </x:c>
      <x:c r="CA194" s="34" t="n">
        <x:f>$B$11*(($A$1079)*$C194/$B$12*$B$7+(1-$A$1079)*$D194/$B$12*$C$7)</x:f>
        <x:v>0</x:v>
      </x:c>
      <x:c r="CB194" s="34" t="n">
        <x:f>$B$11*(($A$1080)*$C194/$B$12*$B$7+(1-$A$1080)*$D194/$B$12*$C$7)</x:f>
        <x:v>0</x:v>
      </x:c>
      <x:c r="CC194" s="34" t="n">
        <x:f>$B$11*(($A$1081)*$C194/$B$12*$B$7+(1-$A$1081)*$D194/$B$12*$C$7)</x:f>
        <x:v>0</x:v>
      </x:c>
    </x:row>
    <x:row r="195">
      <x:c r="A195" s="34" t="n">
        <x:v>171</x:v>
      </x:c>
      <x:c r="B195" s="39" t="n">
        <x:v>-0.4053802993804793</x:v>
      </x:c>
      <x:c r="C195" s="1" t="n">
        <x:f>SUM(AM195:AV195)</x:f>
        <x:v>0</x:v>
      </x:c>
      <x:c r="D195" s="1" t="n">
        <x:f>SUM(AW195:BF195)</x:f>
        <x:v>0</x:v>
      </x:c>
      <x:c r="E195" s="17" t="n">
        <x:f>(1-C195/$B$12)*$B$8-C195/$B$12*$B$7</x:f>
        <x:v>0.05</x:v>
      </x:c>
      <x:c r="F195" s="17" t="n">
        <x:f>(1-D195/$B$12)*$C$8-D195/$B$12*$C$7</x:f>
        <x:v>0.09</x:v>
      </x:c>
      <x:c r="G195" s="32" t="n">
        <x:f>$B$11*($B$10*C195/$B$12*$B$7+(1-$B$10)*D195/$B$12*$C$7)</x:f>
        <x:v>0</x:v>
      </x:c>
      <x:c r="H195" s="17" t="n">
        <x:f>$B$10*E195+(1-$B$10)*F195</x:f>
        <x:v>0.07</x:v>
      </x:c>
      <x:c r="I195" s="34"/>
      <x:c r="J195" s="34"/>
      <x:c r="K195" s="34"/>
      <x:c r="L195" s="34"/>
      <x:c r="M195" s="34"/>
      <x:c r="N195" s="34"/>
      <x:c r="O195" s="34"/>
      <x:c r="P195" s="34"/>
      <x:c r="Q195" s="34"/>
      <x:c r="R195" s="39" t="n">
        <x:v>-0.14862520256835227</x:v>
      </x:c>
      <x:c r="S195" s="39" t="n">
        <x:v>0.46832643696605475</x:v>
      </x:c>
      <x:c r="T195" s="39" t="n">
        <x:v>-1.1527731983342155</x:v>
      </x:c>
      <x:c r="U195" s="39" t="n">
        <x:v>-0.5567310848947324</x:v>
      </x:c>
      <x:c r="V195" s="39" t="n">
        <x:v>-1.423153602966781</x:v>
      </x:c>
      <x:c r="W195" s="39" t="n">
        <x:v>1.2127948813117673</x:v>
      </x:c>
      <x:c r="X195" s="39" t="n">
        <x:v>-0.6044653832566523</x:v>
      </x:c>
      <x:c r="Y195" s="39" t="n">
        <x:v>0.33196705122193043</x:v>
      </x:c>
      <x:c r="Z195" s="39" t="n">
        <x:v>-0.12080578328802205</x:v>
      </x:c>
      <x:c r="AA195" s="39" t="n">
        <x:v>-0.3295113254752496</x:v>
      </x:c>
      <x:c r="AB195" s="39" t="n">
        <x:v>0.3281632725675707</x:v>
      </x:c>
      <x:c r="AC195" s="39" t="n">
        <x:v>0.021963933298816074</x:v>
      </x:c>
      <x:c r="AD195" s="39" t="n">
        <x:v>0.2537855377831877</x:v>
      </x:c>
      <x:c r="AE195" s="39" t="n">
        <x:v>-1.2716839242168065</x:v>
      </x:c>
      <x:c r="AF195" s="39" t="n">
        <x:v>0.3585278009721476</x:v>
      </x:c>
      <x:c r="AG195" s="39" t="n">
        <x:v>-1.624962319621308</x:v>
      </x:c>
      <x:c r="AH195" s="39" t="n">
        <x:v>1.835048386572021</x:v>
      </x:c>
      <x:c r="AI195" s="39" t="n">
        <x:v>0.1631297631130435</x:v>
      </x:c>
      <x:c r="AJ195" s="39" t="n">
        <x:v>-0.38079494884138987</x:v>
      </x:c>
      <x:c r="AK195" s="39" t="n">
        <x:v>1.7698210301734691</x:v>
      </x:c>
      <x:c r="AL195" s="34"/>
      <x:c r="AM195" s="34" t="n">
        <x:f>IF(SQRT($B$9)*$B195+SQRT(1-$B$9)*R195&lt;_xlfn.NORM.S.INV($B$6),1,0)</x:f>
        <x:v>0</x:v>
      </x:c>
      <x:c r="AN195" s="34" t="n">
        <x:f>IF(SQRT($B$9)*$B195+SQRT(1-$B$9)*S195&lt;_xlfn.NORM.S.INV($B$6),1,0)</x:f>
        <x:v>0</x:v>
      </x:c>
      <x:c r="AO195" s="34" t="n">
        <x:f>IF(SQRT($B$9)*$B195+SQRT(1-$B$9)*T195&lt;_xlfn.NORM.S.INV($B$6),1,0)</x:f>
        <x:v>0</x:v>
      </x:c>
      <x:c r="AP195" s="34" t="n">
        <x:f>IF(SQRT($B$9)*$B195+SQRT(1-$B$9)*U195&lt;_xlfn.NORM.S.INV($B$6),1,0)</x:f>
        <x:v>0</x:v>
      </x:c>
      <x:c r="AQ195" s="34" t="n">
        <x:f>IF(SQRT($B$9)*$B195+SQRT(1-$B$9)*V195&lt;_xlfn.NORM.S.INV($B$6),1,0)</x:f>
        <x:v>0</x:v>
      </x:c>
      <x:c r="AR195" s="34" t="n">
        <x:f>IF(SQRT($B$9)*$B195+SQRT(1-$B$9)*W195&lt;_xlfn.NORM.S.INV($B$6),1,0)</x:f>
        <x:v>0</x:v>
      </x:c>
      <x:c r="AS195" s="34" t="n">
        <x:f>IF(SQRT($B$9)*$B195+SQRT(1-$B$9)*X195&lt;_xlfn.NORM.S.INV($B$6),1,0)</x:f>
        <x:v>0</x:v>
      </x:c>
      <x:c r="AT195" s="34" t="n">
        <x:f>IF(SQRT($B$9)*$B195+SQRT(1-$B$9)*Y195&lt;_xlfn.NORM.S.INV($B$6),1,0)</x:f>
        <x:v>0</x:v>
      </x:c>
      <x:c r="AU195" s="34" t="n">
        <x:f>IF(SQRT($B$9)*$B195+SQRT(1-$B$9)*Z195&lt;_xlfn.NORM.S.INV($B$6),1,0)</x:f>
        <x:v>0</x:v>
      </x:c>
      <x:c r="AV195" s="34" t="n">
        <x:f>IF(SQRT($B$9)*$B195+SQRT(1-$B$9)*AA195&lt;_xlfn.NORM.S.INV($B$6),1,0)</x:f>
        <x:v>0</x:v>
      </x:c>
      <x:c r="AW195" s="34" t="n">
        <x:f>IF(SQRT($C$9)*$B195+SQRT(1-$C$9)*AB195&lt;_xlfn.NORM.S.INV($C$6),1,0)</x:f>
        <x:v>0</x:v>
      </x:c>
      <x:c r="AX195" s="34" t="n">
        <x:f>IF(SQRT($C$9)*$B195+SQRT(1-$C$9)*AC195&lt;_xlfn.NORM.S.INV($C$6),1,0)</x:f>
        <x:v>0</x:v>
      </x:c>
      <x:c r="AY195" s="34" t="n">
        <x:f>IF(SQRT($C$9)*$B195+SQRT(1-$C$9)*AD195&lt;_xlfn.NORM.S.INV($C$6),1,0)</x:f>
        <x:v>0</x:v>
      </x:c>
      <x:c r="AZ195" s="34" t="n">
        <x:f>IF(SQRT($C$9)*$B195+SQRT(1-$C$9)*AE195&lt;_xlfn.NORM.S.INV($C$6),1,0)</x:f>
        <x:v>0</x:v>
      </x:c>
      <x:c r="BA195" s="34" t="n">
        <x:f>IF(SQRT($C$9)*$B195+SQRT(1-$C$9)*AF195&lt;_xlfn.NORM.S.INV($C$6),1,0)</x:f>
        <x:v>0</x:v>
      </x:c>
      <x:c r="BB195" s="34" t="n">
        <x:f>IF(SQRT($C$9)*$B195+SQRT(1-$C$9)*AG195&lt;_xlfn.NORM.S.INV($C$6),1,0)</x:f>
        <x:v>0</x:v>
      </x:c>
      <x:c r="BC195" s="34" t="n">
        <x:f>IF(SQRT($C$9)*$B195+SQRT(1-$C$9)*AH195&lt;_xlfn.NORM.S.INV($C$6),1,0)</x:f>
        <x:v>0</x:v>
      </x:c>
      <x:c r="BD195" s="34" t="n">
        <x:f>IF(SQRT($C$9)*$B195+SQRT(1-$C$9)*AI195&lt;_xlfn.NORM.S.INV($C$6),1,0)</x:f>
        <x:v>0</x:v>
      </x:c>
      <x:c r="BE195" s="34" t="n">
        <x:f>IF(SQRT($C$9)*$B195+SQRT(1-$C$9)*AJ195&lt;_xlfn.NORM.S.INV($C$6),1,0)</x:f>
        <x:v>0</x:v>
      </x:c>
      <x:c r="BF195" s="34" t="n">
        <x:f>IF(SQRT($C$9)*$B195+SQRT(1-$C$9)*AK195&lt;_xlfn.NORM.S.INV($C$6),1,0)</x:f>
        <x:v>0</x:v>
      </x:c>
      <x:c r="BG195" s="34"/>
      <x:c r="BH195" s="34"/>
      <x:c r="BI195" s="34" t="n">
        <x:f>$B$11*(($A$1061)*$C195/$B$12*$B$7+(1-$A$1061)*$D195/$B$12*$C$7)</x:f>
        <x:v>0</x:v>
      </x:c>
      <x:c r="BJ195" s="34" t="n">
        <x:f>$B$11*(($A$1062)*$C195/$B$12*$B$7+(1-$A$1062)*$D195/$B$12*$C$7)</x:f>
        <x:v>0</x:v>
      </x:c>
      <x:c r="BK195" s="34" t="n">
        <x:f>$B$11*(($A$1063)*$C195/$B$12*$B$7+(1-$A$1063)*$D195/$B$12*$C$7)</x:f>
        <x:v>0</x:v>
      </x:c>
      <x:c r="BL195" s="34" t="n">
        <x:f>$B$11*(($A$1064)*$C195/$B$12*$B$7+(1-$A$1064)*$D195/$B$12*$C$7)</x:f>
        <x:v>0</x:v>
      </x:c>
      <x:c r="BM195" s="34" t="n">
        <x:f>$B$11*(($A$1065)*$C195/$B$12*$B$7+(1-$A$1065)*$D195/$B$12*$C$7)</x:f>
        <x:v>0</x:v>
      </x:c>
      <x:c r="BN195" s="34" t="n">
        <x:f>$B$11*(($A$1066)*$C195/$B$12*$B$7+(1-$A$1066)*$D195/$B$12*$C$7)</x:f>
        <x:v>0</x:v>
      </x:c>
      <x:c r="BO195" s="34" t="n">
        <x:f>$B$11*(($A$1067)*$C195/$B$12*$B$7+(1-$A$1067)*$D195/$B$12*$C$7)</x:f>
        <x:v>0</x:v>
      </x:c>
      <x:c r="BP195" s="34" t="n">
        <x:f>$B$11*(($A$1068)*$C195/$B$12*$B$7+(1-$A$1068)*$D195/$B$12*$C$7)</x:f>
        <x:v>0</x:v>
      </x:c>
      <x:c r="BQ195" s="34" t="n">
        <x:f>$B$11*(($A$1069)*$C195/$B$12*$B$7+(1-$A$1069)*$D195/$B$12*$C$7)</x:f>
        <x:v>0</x:v>
      </x:c>
      <x:c r="BR195" s="34" t="n">
        <x:f>$B$11*(($A$1070)*$C195/$B$12*$B$7+(1-$A$1070)*$D195/$B$12*$C$7)</x:f>
        <x:v>0</x:v>
      </x:c>
      <x:c r="BS195" s="34" t="n">
        <x:f>$B$11*(($A$1071)*$C195/$B$12*$B$7+(1-$A$1071)*$D195/$B$12*$C$7)</x:f>
        <x:v>0</x:v>
      </x:c>
      <x:c r="BT195" s="34" t="n">
        <x:f>$B$11*(($A$1072)*$C195/$B$12*$B$7+(1-$A$1072)*$D195/$B$12*$C$7)</x:f>
        <x:v>0</x:v>
      </x:c>
      <x:c r="BU195" s="34" t="n">
        <x:f>$B$11*(($A$1073)*$C195/$B$12*$B$7+(1-$A$1073)*$D195/$B$12*$C$7)</x:f>
        <x:v>0</x:v>
      </x:c>
      <x:c r="BV195" s="34" t="n">
        <x:f>$B$11*(($A$1074)*$C195/$B$12*$B$7+(1-$A$1074)*$D195/$B$12*$C$7)</x:f>
        <x:v>0</x:v>
      </x:c>
      <x:c r="BW195" s="34" t="n">
        <x:f>$B$11*(($A$1075)*$C195/$B$12*$B$7+(1-$A$1075)*$D195/$B$12*$C$7)</x:f>
        <x:v>0</x:v>
      </x:c>
      <x:c r="BX195" s="34" t="n">
        <x:f>$B$11*(($A$1076)*$C195/$B$12*$B$7+(1-$A$1076)*$D195/$B$12*$C$7)</x:f>
        <x:v>0</x:v>
      </x:c>
      <x:c r="BY195" s="34" t="n">
        <x:f>$B$11*(($A$1077)*$C195/$B$12*$B$7+(1-$A$1077)*$D195/$B$12*$C$7)</x:f>
        <x:v>0</x:v>
      </x:c>
      <x:c r="BZ195" s="34" t="n">
        <x:f>$B$11*(($A$1078)*$C195/$B$12*$B$7+(1-$A$1078)*$D195/$B$12*$C$7)</x:f>
        <x:v>0</x:v>
      </x:c>
      <x:c r="CA195" s="34" t="n">
        <x:f>$B$11*(($A$1079)*$C195/$B$12*$B$7+(1-$A$1079)*$D195/$B$12*$C$7)</x:f>
        <x:v>0</x:v>
      </x:c>
      <x:c r="CB195" s="34" t="n">
        <x:f>$B$11*(($A$1080)*$C195/$B$12*$B$7+(1-$A$1080)*$D195/$B$12*$C$7)</x:f>
        <x:v>0</x:v>
      </x:c>
      <x:c r="CC195" s="34" t="n">
        <x:f>$B$11*(($A$1081)*$C195/$B$12*$B$7+(1-$A$1081)*$D195/$B$12*$C$7)</x:f>
        <x:v>0</x:v>
      </x:c>
    </x:row>
    <x:row r="196">
      <x:c r="A196" s="34" t="n">
        <x:v>172</x:v>
      </x:c>
      <x:c r="B196" s="39" t="n">
        <x:v>1.185410902660323</x:v>
      </x:c>
      <x:c r="C196" s="1" t="n">
        <x:f>SUM(AM196:AV196)</x:f>
        <x:v>0</x:v>
      </x:c>
      <x:c r="D196" s="1" t="n">
        <x:f>SUM(AW196:BF196)</x:f>
        <x:v>0</x:v>
      </x:c>
      <x:c r="E196" s="17" t="n">
        <x:f>(1-C196/$B$12)*$B$8-C196/$B$12*$B$7</x:f>
        <x:v>0.05</x:v>
      </x:c>
      <x:c r="F196" s="17" t="n">
        <x:f>(1-D196/$B$12)*$C$8-D196/$B$12*$C$7</x:f>
        <x:v>0.09</x:v>
      </x:c>
      <x:c r="G196" s="32" t="n">
        <x:f>$B$11*($B$10*C196/$B$12*$B$7+(1-$B$10)*D196/$B$12*$C$7)</x:f>
        <x:v>0</x:v>
      </x:c>
      <x:c r="H196" s="17" t="n">
        <x:f>$B$10*E196+(1-$B$10)*F196</x:f>
        <x:v>0.07</x:v>
      </x:c>
      <x:c r="I196" s="34"/>
      <x:c r="J196" s="34"/>
      <x:c r="K196" s="34"/>
      <x:c r="L196" s="34"/>
      <x:c r="M196" s="34"/>
      <x:c r="N196" s="34"/>
      <x:c r="O196" s="34"/>
      <x:c r="P196" s="34"/>
      <x:c r="Q196" s="34"/>
      <x:c r="R196" s="39" t="n">
        <x:v>2.25076977166525</x:v>
      </x:c>
      <x:c r="S196" s="39" t="n">
        <x:v>0.10560874654957762</x:v>
      </x:c>
      <x:c r="T196" s="39" t="n">
        <x:v>-0.22710737347613785</x:v>
      </x:c>
      <x:c r="U196" s="39" t="n">
        <x:v>-0.9307047569716965</x:v>
      </x:c>
      <x:c r="V196" s="39" t="n">
        <x:v>-0.16342072488549314</x:v>
      </x:c>
      <x:c r="W196" s="39" t="n">
        <x:v>-0.9558819479675472</x:v>
      </x:c>
      <x:c r="X196" s="39" t="n">
        <x:v>-0.24866510084005664</x:v>
      </x:c>
      <x:c r="Y196" s="39" t="n">
        <x:v>1.1824009052690168</x:v>
      </x:c>
      <x:c r="Z196" s="39" t="n">
        <x:v>-0.6390233616688229</x:v>
      </x:c>
      <x:c r="AA196" s="39" t="n">
        <x:v>-0.473675169042854</x:v>
      </x:c>
      <x:c r="AB196" s="39" t="n">
        <x:v>-0.5654542385559984</x:v>
      </x:c>
      <x:c r="AC196" s="39" t="n">
        <x:v>-0.710347042423303</x:v>
      </x:c>
      <x:c r="AD196" s="39" t="n">
        <x:v>-0.357763253191546</x:v>
      </x:c>
      <x:c r="AE196" s="39" t="n">
        <x:v>0.80270230990416</x:v>
      </x:c>
      <x:c r="AF196" s="39" t="n">
        <x:v>-0.5638104966051636</x:v>
      </x:c>
      <x:c r="AG196" s="39" t="n">
        <x:v>1.0955726552331793</x:v>
      </x:c>
      <x:c r="AH196" s="39" t="n">
        <x:v>0.7866341970916525</x:v>
      </x:c>
      <x:c r="AI196" s="39" t="n">
        <x:v>0.21962010266261892</x:v>
      </x:c>
      <x:c r="AJ196" s="39" t="n">
        <x:v>0.781242249743096</x:v>
      </x:c>
      <x:c r="AK196" s="39" t="n">
        <x:v>-0.9526941199233541</x:v>
      </x:c>
      <x:c r="AL196" s="34"/>
      <x:c r="AM196" s="34" t="n">
        <x:f>IF(SQRT($B$9)*$B196+SQRT(1-$B$9)*R196&lt;_xlfn.NORM.S.INV($B$6),1,0)</x:f>
        <x:v>0</x:v>
      </x:c>
      <x:c r="AN196" s="34" t="n">
        <x:f>IF(SQRT($B$9)*$B196+SQRT(1-$B$9)*S196&lt;_xlfn.NORM.S.INV($B$6),1,0)</x:f>
        <x:v>0</x:v>
      </x:c>
      <x:c r="AO196" s="34" t="n">
        <x:f>IF(SQRT($B$9)*$B196+SQRT(1-$B$9)*T196&lt;_xlfn.NORM.S.INV($B$6),1,0)</x:f>
        <x:v>0</x:v>
      </x:c>
      <x:c r="AP196" s="34" t="n">
        <x:f>IF(SQRT($B$9)*$B196+SQRT(1-$B$9)*U196&lt;_xlfn.NORM.S.INV($B$6),1,0)</x:f>
        <x:v>0</x:v>
      </x:c>
      <x:c r="AQ196" s="34" t="n">
        <x:f>IF(SQRT($B$9)*$B196+SQRT(1-$B$9)*V196&lt;_xlfn.NORM.S.INV($B$6),1,0)</x:f>
        <x:v>0</x:v>
      </x:c>
      <x:c r="AR196" s="34" t="n">
        <x:f>IF(SQRT($B$9)*$B196+SQRT(1-$B$9)*W196&lt;_xlfn.NORM.S.INV($B$6),1,0)</x:f>
        <x:v>0</x:v>
      </x:c>
      <x:c r="AS196" s="34" t="n">
        <x:f>IF(SQRT($B$9)*$B196+SQRT(1-$B$9)*X196&lt;_xlfn.NORM.S.INV($B$6),1,0)</x:f>
        <x:v>0</x:v>
      </x:c>
      <x:c r="AT196" s="34" t="n">
        <x:f>IF(SQRT($B$9)*$B196+SQRT(1-$B$9)*Y196&lt;_xlfn.NORM.S.INV($B$6),1,0)</x:f>
        <x:v>0</x:v>
      </x:c>
      <x:c r="AU196" s="34" t="n">
        <x:f>IF(SQRT($B$9)*$B196+SQRT(1-$B$9)*Z196&lt;_xlfn.NORM.S.INV($B$6),1,0)</x:f>
        <x:v>0</x:v>
      </x:c>
      <x:c r="AV196" s="34" t="n">
        <x:f>IF(SQRT($B$9)*$B196+SQRT(1-$B$9)*AA196&lt;_xlfn.NORM.S.INV($B$6),1,0)</x:f>
        <x:v>0</x:v>
      </x:c>
      <x:c r="AW196" s="34" t="n">
        <x:f>IF(SQRT($C$9)*$B196+SQRT(1-$C$9)*AB196&lt;_xlfn.NORM.S.INV($C$6),1,0)</x:f>
        <x:v>0</x:v>
      </x:c>
      <x:c r="AX196" s="34" t="n">
        <x:f>IF(SQRT($C$9)*$B196+SQRT(1-$C$9)*AC196&lt;_xlfn.NORM.S.INV($C$6),1,0)</x:f>
        <x:v>0</x:v>
      </x:c>
      <x:c r="AY196" s="34" t="n">
        <x:f>IF(SQRT($C$9)*$B196+SQRT(1-$C$9)*AD196&lt;_xlfn.NORM.S.INV($C$6),1,0)</x:f>
        <x:v>0</x:v>
      </x:c>
      <x:c r="AZ196" s="34" t="n">
        <x:f>IF(SQRT($C$9)*$B196+SQRT(1-$C$9)*AE196&lt;_xlfn.NORM.S.INV($C$6),1,0)</x:f>
        <x:v>0</x:v>
      </x:c>
      <x:c r="BA196" s="34" t="n">
        <x:f>IF(SQRT($C$9)*$B196+SQRT(1-$C$9)*AF196&lt;_xlfn.NORM.S.INV($C$6),1,0)</x:f>
        <x:v>0</x:v>
      </x:c>
      <x:c r="BB196" s="34" t="n">
        <x:f>IF(SQRT($C$9)*$B196+SQRT(1-$C$9)*AG196&lt;_xlfn.NORM.S.INV($C$6),1,0)</x:f>
        <x:v>0</x:v>
      </x:c>
      <x:c r="BC196" s="34" t="n">
        <x:f>IF(SQRT($C$9)*$B196+SQRT(1-$C$9)*AH196&lt;_xlfn.NORM.S.INV($C$6),1,0)</x:f>
        <x:v>0</x:v>
      </x:c>
      <x:c r="BD196" s="34" t="n">
        <x:f>IF(SQRT($C$9)*$B196+SQRT(1-$C$9)*AI196&lt;_xlfn.NORM.S.INV($C$6),1,0)</x:f>
        <x:v>0</x:v>
      </x:c>
      <x:c r="BE196" s="34" t="n">
        <x:f>IF(SQRT($C$9)*$B196+SQRT(1-$C$9)*AJ196&lt;_xlfn.NORM.S.INV($C$6),1,0)</x:f>
        <x:v>0</x:v>
      </x:c>
      <x:c r="BF196" s="34" t="n">
        <x:f>IF(SQRT($C$9)*$B196+SQRT(1-$C$9)*AK196&lt;_xlfn.NORM.S.INV($C$6),1,0)</x:f>
        <x:v>0</x:v>
      </x:c>
      <x:c r="BG196" s="34"/>
      <x:c r="BH196" s="34"/>
      <x:c r="BI196" s="34" t="n">
        <x:f>$B$11*(($A$1061)*$C196/$B$12*$B$7+(1-$A$1061)*$D196/$B$12*$C$7)</x:f>
        <x:v>0</x:v>
      </x:c>
      <x:c r="BJ196" s="34" t="n">
        <x:f>$B$11*(($A$1062)*$C196/$B$12*$B$7+(1-$A$1062)*$D196/$B$12*$C$7)</x:f>
        <x:v>0</x:v>
      </x:c>
      <x:c r="BK196" s="34" t="n">
        <x:f>$B$11*(($A$1063)*$C196/$B$12*$B$7+(1-$A$1063)*$D196/$B$12*$C$7)</x:f>
        <x:v>0</x:v>
      </x:c>
      <x:c r="BL196" s="34" t="n">
        <x:f>$B$11*(($A$1064)*$C196/$B$12*$B$7+(1-$A$1064)*$D196/$B$12*$C$7)</x:f>
        <x:v>0</x:v>
      </x:c>
      <x:c r="BM196" s="34" t="n">
        <x:f>$B$11*(($A$1065)*$C196/$B$12*$B$7+(1-$A$1065)*$D196/$B$12*$C$7)</x:f>
        <x:v>0</x:v>
      </x:c>
      <x:c r="BN196" s="34" t="n">
        <x:f>$B$11*(($A$1066)*$C196/$B$12*$B$7+(1-$A$1066)*$D196/$B$12*$C$7)</x:f>
        <x:v>0</x:v>
      </x:c>
      <x:c r="BO196" s="34" t="n">
        <x:f>$B$11*(($A$1067)*$C196/$B$12*$B$7+(1-$A$1067)*$D196/$B$12*$C$7)</x:f>
        <x:v>0</x:v>
      </x:c>
      <x:c r="BP196" s="34" t="n">
        <x:f>$B$11*(($A$1068)*$C196/$B$12*$B$7+(1-$A$1068)*$D196/$B$12*$C$7)</x:f>
        <x:v>0</x:v>
      </x:c>
      <x:c r="BQ196" s="34" t="n">
        <x:f>$B$11*(($A$1069)*$C196/$B$12*$B$7+(1-$A$1069)*$D196/$B$12*$C$7)</x:f>
        <x:v>0</x:v>
      </x:c>
      <x:c r="BR196" s="34" t="n">
        <x:f>$B$11*(($A$1070)*$C196/$B$12*$B$7+(1-$A$1070)*$D196/$B$12*$C$7)</x:f>
        <x:v>0</x:v>
      </x:c>
      <x:c r="BS196" s="34" t="n">
        <x:f>$B$11*(($A$1071)*$C196/$B$12*$B$7+(1-$A$1071)*$D196/$B$12*$C$7)</x:f>
        <x:v>0</x:v>
      </x:c>
      <x:c r="BT196" s="34" t="n">
        <x:f>$B$11*(($A$1072)*$C196/$B$12*$B$7+(1-$A$1072)*$D196/$B$12*$C$7)</x:f>
        <x:v>0</x:v>
      </x:c>
      <x:c r="BU196" s="34" t="n">
        <x:f>$B$11*(($A$1073)*$C196/$B$12*$B$7+(1-$A$1073)*$D196/$B$12*$C$7)</x:f>
        <x:v>0</x:v>
      </x:c>
      <x:c r="BV196" s="34" t="n">
        <x:f>$B$11*(($A$1074)*$C196/$B$12*$B$7+(1-$A$1074)*$D196/$B$12*$C$7)</x:f>
        <x:v>0</x:v>
      </x:c>
      <x:c r="BW196" s="34" t="n">
        <x:f>$B$11*(($A$1075)*$C196/$B$12*$B$7+(1-$A$1075)*$D196/$B$12*$C$7)</x:f>
        <x:v>0</x:v>
      </x:c>
      <x:c r="BX196" s="34" t="n">
        <x:f>$B$11*(($A$1076)*$C196/$B$12*$B$7+(1-$A$1076)*$D196/$B$12*$C$7)</x:f>
        <x:v>0</x:v>
      </x:c>
      <x:c r="BY196" s="34" t="n">
        <x:f>$B$11*(($A$1077)*$C196/$B$12*$B$7+(1-$A$1077)*$D196/$B$12*$C$7)</x:f>
        <x:v>0</x:v>
      </x:c>
      <x:c r="BZ196" s="34" t="n">
        <x:f>$B$11*(($A$1078)*$C196/$B$12*$B$7+(1-$A$1078)*$D196/$B$12*$C$7)</x:f>
        <x:v>0</x:v>
      </x:c>
      <x:c r="CA196" s="34" t="n">
        <x:f>$B$11*(($A$1079)*$C196/$B$12*$B$7+(1-$A$1079)*$D196/$B$12*$C$7)</x:f>
        <x:v>0</x:v>
      </x:c>
      <x:c r="CB196" s="34" t="n">
        <x:f>$B$11*(($A$1080)*$C196/$B$12*$B$7+(1-$A$1080)*$D196/$B$12*$C$7)</x:f>
        <x:v>0</x:v>
      </x:c>
      <x:c r="CC196" s="34" t="n">
        <x:f>$B$11*(($A$1081)*$C196/$B$12*$B$7+(1-$A$1081)*$D196/$B$12*$C$7)</x:f>
        <x:v>0</x:v>
      </x:c>
    </x:row>
    <x:row r="197">
      <x:c r="A197" s="34" t="n">
        <x:v>173</x:v>
      </x:c>
      <x:c r="B197" s="39" t="n">
        <x:v>-1.0582627197132901</x:v>
      </x:c>
      <x:c r="C197" s="1" t="n">
        <x:f>SUM(AM197:AV197)</x:f>
        <x:v>0</x:v>
      </x:c>
      <x:c r="D197" s="1" t="n">
        <x:f>SUM(AW197:BF197)</x:f>
        <x:v>2</x:v>
      </x:c>
      <x:c r="E197" s="17" t="n">
        <x:f>(1-C197/$B$12)*$B$8-C197/$B$12*$B$7</x:f>
        <x:v>0.05</x:v>
      </x:c>
      <x:c r="F197" s="17" t="n">
        <x:f>(1-D197/$B$12)*$C$8-D197/$B$12*$C$7</x:f>
        <x:v>-0.048</x:v>
      </x:c>
      <x:c r="G197" s="32" t="n">
        <x:f>$B$11*($B$10*C197/$B$12*$B$7+(1-$B$10)*D197/$B$12*$C$7)</x:f>
        <x:v>600</x:v>
      </x:c>
      <x:c r="H197" s="17" t="n">
        <x:f>$B$10*E197+(1-$B$10)*F197</x:f>
        <x:v>0.0010000000000000009</x:v>
      </x:c>
      <x:c r="I197" s="34"/>
      <x:c r="J197" s="34"/>
      <x:c r="K197" s="34"/>
      <x:c r="L197" s="34"/>
      <x:c r="M197" s="34"/>
      <x:c r="N197" s="34"/>
      <x:c r="O197" s="34"/>
      <x:c r="P197" s="34"/>
      <x:c r="Q197" s="34"/>
      <x:c r="R197" s="39" t="n">
        <x:v>0.46540746952814926</x:v>
      </x:c>
      <x:c r="S197" s="39" t="n">
        <x:v>0.03106731520699048</x:v>
      </x:c>
      <x:c r="T197" s="39" t="n">
        <x:v>1.0447899149564621</x:v>
      </x:c>
      <x:c r="U197" s="39" t="n">
        <x:v>-0.5435554756992913</x:v>
      </x:c>
      <x:c r="V197" s="39" t="n">
        <x:v>0.2979892412236742</x:v>
      </x:c>
      <x:c r="W197" s="39" t="n">
        <x:v>0.758764189264833</x:v>
      </x:c>
      <x:c r="X197" s="39" t="n">
        <x:v>0.2295162163869806</x:v>
      </x:c>
      <x:c r="Y197" s="39" t="n">
        <x:v>1.3207573215675281</x:v>
      </x:c>
      <x:c r="Z197" s="39" t="n">
        <x:v>0.11736922993139647</x:v>
      </x:c>
      <x:c r="AA197" s="39" t="n">
        <x:v>0.5396318317283548</x:v>
      </x:c>
      <x:c r="AB197" s="39" t="n">
        <x:v>0.018703907807358474</x:v>
      </x:c>
      <x:c r="AC197" s="39" t="n">
        <x:v>-1.5971428191407062</x:v>
      </x:c>
      <x:c r="AD197" s="39" t="n">
        <x:v>-0.6474713730464892</x:v>
      </x:c>
      <x:c r="AE197" s="39" t="n">
        <x:v>0.33830457739307607</x:v>
      </x:c>
      <x:c r="AF197" s="39" t="n">
        <x:v>0.20847684554998536</x:v>
      </x:c>
      <x:c r="AG197" s="39" t="n">
        <x:v>0.3677761488767436</x:v>
      </x:c>
      <x:c r="AH197" s="39" t="n">
        <x:v>1.0094348921764849</x:v>
      </x:c>
      <x:c r="AI197" s="39" t="n">
        <x:v>0.27025293038606196</x:v>
      </x:c>
      <x:c r="AJ197" s="39" t="n">
        <x:v>-1.6007515103597394</x:v>
      </x:c>
      <x:c r="AK197" s="39" t="n">
        <x:v>0.6291262469048646</x:v>
      </x:c>
      <x:c r="AL197" s="34"/>
      <x:c r="AM197" s="34" t="n">
        <x:f>IF(SQRT($B$9)*$B197+SQRT(1-$B$9)*R197&lt;_xlfn.NORM.S.INV($B$6),1,0)</x:f>
        <x:v>0</x:v>
      </x:c>
      <x:c r="AN197" s="34" t="n">
        <x:f>IF(SQRT($B$9)*$B197+SQRT(1-$B$9)*S197&lt;_xlfn.NORM.S.INV($B$6),1,0)</x:f>
        <x:v>0</x:v>
      </x:c>
      <x:c r="AO197" s="34" t="n">
        <x:f>IF(SQRT($B$9)*$B197+SQRT(1-$B$9)*T197&lt;_xlfn.NORM.S.INV($B$6),1,0)</x:f>
        <x:v>0</x:v>
      </x:c>
      <x:c r="AP197" s="34" t="n">
        <x:f>IF(SQRT($B$9)*$B197+SQRT(1-$B$9)*U197&lt;_xlfn.NORM.S.INV($B$6),1,0)</x:f>
        <x:v>0</x:v>
      </x:c>
      <x:c r="AQ197" s="34" t="n">
        <x:f>IF(SQRT($B$9)*$B197+SQRT(1-$B$9)*V197&lt;_xlfn.NORM.S.INV($B$6),1,0)</x:f>
        <x:v>0</x:v>
      </x:c>
      <x:c r="AR197" s="34" t="n">
        <x:f>IF(SQRT($B$9)*$B197+SQRT(1-$B$9)*W197&lt;_xlfn.NORM.S.INV($B$6),1,0)</x:f>
        <x:v>0</x:v>
      </x:c>
      <x:c r="AS197" s="34" t="n">
        <x:f>IF(SQRT($B$9)*$B197+SQRT(1-$B$9)*X197&lt;_xlfn.NORM.S.INV($B$6),1,0)</x:f>
        <x:v>0</x:v>
      </x:c>
      <x:c r="AT197" s="34" t="n">
        <x:f>IF(SQRT($B$9)*$B197+SQRT(1-$B$9)*Y197&lt;_xlfn.NORM.S.INV($B$6),1,0)</x:f>
        <x:v>0</x:v>
      </x:c>
      <x:c r="AU197" s="34" t="n">
        <x:f>IF(SQRT($B$9)*$B197+SQRT(1-$B$9)*Z197&lt;_xlfn.NORM.S.INV($B$6),1,0)</x:f>
        <x:v>0</x:v>
      </x:c>
      <x:c r="AV197" s="34" t="n">
        <x:f>IF(SQRT($B$9)*$B197+SQRT(1-$B$9)*AA197&lt;_xlfn.NORM.S.INV($B$6),1,0)</x:f>
        <x:v>0</x:v>
      </x:c>
      <x:c r="AW197" s="34" t="n">
        <x:f>IF(SQRT($C$9)*$B197+SQRT(1-$C$9)*AB197&lt;_xlfn.NORM.S.INV($C$6),1,0)</x:f>
        <x:v>0</x:v>
      </x:c>
      <x:c r="AX197" s="34" t="n">
        <x:f>IF(SQRT($C$9)*$B197+SQRT(1-$C$9)*AC197&lt;_xlfn.NORM.S.INV($C$6),1,0)</x:f>
        <x:v>1</x:v>
      </x:c>
      <x:c r="AY197" s="34" t="n">
        <x:f>IF(SQRT($C$9)*$B197+SQRT(1-$C$9)*AD197&lt;_xlfn.NORM.S.INV($C$6),1,0)</x:f>
        <x:v>0</x:v>
      </x:c>
      <x:c r="AZ197" s="34" t="n">
        <x:f>IF(SQRT($C$9)*$B197+SQRT(1-$C$9)*AE197&lt;_xlfn.NORM.S.INV($C$6),1,0)</x:f>
        <x:v>0</x:v>
      </x:c>
      <x:c r="BA197" s="34" t="n">
        <x:f>IF(SQRT($C$9)*$B197+SQRT(1-$C$9)*AF197&lt;_xlfn.NORM.S.INV($C$6),1,0)</x:f>
        <x:v>0</x:v>
      </x:c>
      <x:c r="BB197" s="34" t="n">
        <x:f>IF(SQRT($C$9)*$B197+SQRT(1-$C$9)*AG197&lt;_xlfn.NORM.S.INV($C$6),1,0)</x:f>
        <x:v>0</x:v>
      </x:c>
      <x:c r="BC197" s="34" t="n">
        <x:f>IF(SQRT($C$9)*$B197+SQRT(1-$C$9)*AH197&lt;_xlfn.NORM.S.INV($C$6),1,0)</x:f>
        <x:v>0</x:v>
      </x:c>
      <x:c r="BD197" s="34" t="n">
        <x:f>IF(SQRT($C$9)*$B197+SQRT(1-$C$9)*AI197&lt;_xlfn.NORM.S.INV($C$6),1,0)</x:f>
        <x:v>0</x:v>
      </x:c>
      <x:c r="BE197" s="34" t="n">
        <x:f>IF(SQRT($C$9)*$B197+SQRT(1-$C$9)*AJ197&lt;_xlfn.NORM.S.INV($C$6),1,0)</x:f>
        <x:v>1</x:v>
      </x:c>
      <x:c r="BF197" s="34" t="n">
        <x:f>IF(SQRT($C$9)*$B197+SQRT(1-$C$9)*AK197&lt;_xlfn.NORM.S.INV($C$6),1,0)</x:f>
        <x:v>0</x:v>
      </x:c>
      <x:c r="BG197" s="34"/>
      <x:c r="BH197" s="34"/>
      <x:c r="BI197" s="34" t="n">
        <x:f>$B$11*(($A$1061)*$C197/$B$12*$B$7+(1-$A$1061)*$D197/$B$12*$C$7)</x:f>
        <x:v>1200</x:v>
      </x:c>
      <x:c r="BJ197" s="34" t="n">
        <x:f>$B$11*(($A$1062)*$C197/$B$12*$B$7+(1-$A$1062)*$D197/$B$12*$C$7)</x:f>
        <x:v>1140</x:v>
      </x:c>
      <x:c r="BK197" s="34" t="n">
        <x:f>$B$11*(($A$1063)*$C197/$B$12*$B$7+(1-$A$1063)*$D197/$B$12*$C$7)</x:f>
        <x:v>1080</x:v>
      </x:c>
      <x:c r="BL197" s="34" t="n">
        <x:f>$B$11*(($A$1064)*$C197/$B$12*$B$7+(1-$A$1064)*$D197/$B$12*$C$7)</x:f>
        <x:v>1019.9999999999999</x:v>
      </x:c>
      <x:c r="BM197" s="34" t="n">
        <x:f>$B$11*(($A$1065)*$C197/$B$12*$B$7+(1-$A$1065)*$D197/$B$12*$C$7)</x:f>
        <x:v>960</x:v>
      </x:c>
      <x:c r="BN197" s="34" t="n">
        <x:f>$B$11*(($A$1066)*$C197/$B$12*$B$7+(1-$A$1066)*$D197/$B$12*$C$7)</x:f>
        <x:v>900</x:v>
      </x:c>
      <x:c r="BO197" s="34" t="n">
        <x:f>$B$11*(($A$1067)*$C197/$B$12*$B$7+(1-$A$1067)*$D197/$B$12*$C$7)</x:f>
        <x:v>839.9999999999999</x:v>
      </x:c>
      <x:c r="BP197" s="34" t="n">
        <x:f>$B$11*(($A$1068)*$C197/$B$12*$B$7+(1-$A$1068)*$D197/$B$12*$C$7)</x:f>
        <x:v>780</x:v>
      </x:c>
      <x:c r="BQ197" s="34" t="n">
        <x:f>$B$11*(($A$1069)*$C197/$B$12*$B$7+(1-$A$1069)*$D197/$B$12*$C$7)</x:f>
        <x:v>720</x:v>
      </x:c>
      <x:c r="BR197" s="34" t="n">
        <x:f>$B$11*(($A$1070)*$C197/$B$12*$B$7+(1-$A$1070)*$D197/$B$12*$C$7)</x:f>
        <x:v>660</x:v>
      </x:c>
      <x:c r="BS197" s="34" t="n">
        <x:f>$B$11*(($A$1071)*$C197/$B$12*$B$7+(1-$A$1071)*$D197/$B$12*$C$7)</x:f>
        <x:v>600</x:v>
      </x:c>
      <x:c r="BT197" s="34" t="n">
        <x:f>$B$11*(($A$1072)*$C197/$B$12*$B$7+(1-$A$1072)*$D197/$B$12*$C$7)</x:f>
        <x:v>540</x:v>
      </x:c>
      <x:c r="BU197" s="34" t="n">
        <x:f>$B$11*(($A$1073)*$C197/$B$12*$B$7+(1-$A$1073)*$D197/$B$12*$C$7)</x:f>
        <x:v>480</x:v>
      </x:c>
      <x:c r="BV197" s="34" t="n">
        <x:f>$B$11*(($A$1074)*$C197/$B$12*$B$7+(1-$A$1074)*$D197/$B$12*$C$7)</x:f>
        <x:v>419.99999999999994</x:v>
      </x:c>
      <x:c r="BW197" s="34" t="n">
        <x:f>$B$11*(($A$1075)*$C197/$B$12*$B$7+(1-$A$1075)*$D197/$B$12*$C$7)</x:f>
        <x:v>360.00000000000006</x:v>
      </x:c>
      <x:c r="BX197" s="34" t="n">
        <x:f>$B$11*(($A$1076)*$C197/$B$12*$B$7+(1-$A$1076)*$D197/$B$12*$C$7)</x:f>
        <x:v>300</x:v>
      </x:c>
      <x:c r="BY197" s="34" t="n">
        <x:f>$B$11*(($A$1077)*$C197/$B$12*$B$7+(1-$A$1077)*$D197/$B$12*$C$7)</x:f>
        <x:v>239.99999999999997</x:v>
      </x:c>
      <x:c r="BZ197" s="34" t="n">
        <x:f>$B$11*(($A$1078)*$C197/$B$12*$B$7+(1-$A$1078)*$D197/$B$12*$C$7)</x:f>
        <x:v>180.00000000000003</x:v>
      </x:c>
      <x:c r="CA197" s="34" t="n">
        <x:f>$B$11*(($A$1079)*$C197/$B$12*$B$7+(1-$A$1079)*$D197/$B$12*$C$7)</x:f>
        <x:v>119.99999999999999</x:v>
      </x:c>
      <x:c r="CB197" s="34" t="n">
        <x:f>$B$11*(($A$1080)*$C197/$B$12*$B$7+(1-$A$1080)*$D197/$B$12*$C$7)</x:f>
        <x:v>60.00000000000006</x:v>
      </x:c>
      <x:c r="CC197" s="34" t="n">
        <x:f>$B$11*(($A$1081)*$C197/$B$12*$B$7+(1-$A$1081)*$D197/$B$12*$C$7)</x:f>
        <x:v>0</x:v>
      </x:c>
    </x:row>
    <x:row r="198">
      <x:c r="A198" s="34" t="n">
        <x:v>174</x:v>
      </x:c>
      <x:c r="B198" s="39" t="n">
        <x:v>2.294465484123188</x:v>
      </x:c>
      <x:c r="C198" s="1" t="n">
        <x:f>SUM(AM198:AV198)</x:f>
        <x:v>0</x:v>
      </x:c>
      <x:c r="D198" s="1" t="n">
        <x:f>SUM(AW198:BF198)</x:f>
        <x:v>0</x:v>
      </x:c>
      <x:c r="E198" s="17" t="n">
        <x:f>(1-C198/$B$12)*$B$8-C198/$B$12*$B$7</x:f>
        <x:v>0.05</x:v>
      </x:c>
      <x:c r="F198" s="17" t="n">
        <x:f>(1-D198/$B$12)*$C$8-D198/$B$12*$C$7</x:f>
        <x:v>0.09</x:v>
      </x:c>
      <x:c r="G198" s="32" t="n">
        <x:f>$B$11*($B$10*C198/$B$12*$B$7+(1-$B$10)*D198/$B$12*$C$7)</x:f>
        <x:v>0</x:v>
      </x:c>
      <x:c r="H198" s="17" t="n">
        <x:f>$B$10*E198+(1-$B$10)*F198</x:f>
        <x:v>0.07</x:v>
      </x:c>
      <x:c r="I198" s="34"/>
      <x:c r="J198" s="34"/>
      <x:c r="K198" s="34"/>
      <x:c r="L198" s="34"/>
      <x:c r="M198" s="34"/>
      <x:c r="N198" s="34"/>
      <x:c r="O198" s="34"/>
      <x:c r="P198" s="34"/>
      <x:c r="Q198" s="34"/>
      <x:c r="R198" s="39" t="n">
        <x:v>-0.23255683669173435</x:v>
      </x:c>
      <x:c r="S198" s="39" t="n">
        <x:v>0.21614895338683807</x:v>
      </x:c>
      <x:c r="T198" s="39" t="n">
        <x:v>-1.1400023354443252</x:v>
      </x:c>
      <x:c r="U198" s="39" t="n">
        <x:v>-0.049396018754083705</x:v>
      </x:c>
      <x:c r="V198" s="39" t="n">
        <x:v>-0.016190739021228938</x:v>
      </x:c>
      <x:c r="W198" s="39" t="n">
        <x:v>-0.2269959004552984</x:v>
      </x:c>
      <x:c r="X198" s="39" t="n">
        <x:v>2.772050177069194</x:v>
      </x:c>
      <x:c r="Y198" s="39" t="n">
        <x:v>1.1734288818708998</x:v>
      </x:c>
      <x:c r="Z198" s="39" t="n">
        <x:v>-1.9624229628410075</x:v>
      </x:c>
      <x:c r="AA198" s="39" t="n">
        <x:v>-0.1697217342141779</x:v>
      </x:c>
      <x:c r="AB198" s="39" t="n">
        <x:v>-0.6987018459724288</x:v>
      </x:c>
      <x:c r="AC198" s="39" t="n">
        <x:v>0.07261310596312388</x:v>
      </x:c>
      <x:c r="AD198" s="39" t="n">
        <x:v>1.25911172332691</x:v>
      </x:c>
      <x:c r="AE198" s="39" t="n">
        <x:v>1.3556704477691672</x:v>
      </x:c>
      <x:c r="AF198" s="39" t="n">
        <x:v>0.7668688001905021</x:v>
      </x:c>
      <x:c r="AG198" s="39" t="n">
        <x:v>-0.07131472664455973</x:v>
      </x:c>
      <x:c r="AH198" s="39" t="n">
        <x:v>-1.044576703232381</x:v>
      </x:c>
      <x:c r="AI198" s="39" t="n">
        <x:v>0.06870406203661633</x:v>
      </x:c>
      <x:c r="AJ198" s="39" t="n">
        <x:v>-0.1061137159360463</x:v>
      </x:c>
      <x:c r="AK198" s="39" t="n">
        <x:v>-0.10564218505656553</x:v>
      </x:c>
      <x:c r="AL198" s="34"/>
      <x:c r="AM198" s="34" t="n">
        <x:f>IF(SQRT($B$9)*$B198+SQRT(1-$B$9)*R198&lt;_xlfn.NORM.S.INV($B$6),1,0)</x:f>
        <x:v>0</x:v>
      </x:c>
      <x:c r="AN198" s="34" t="n">
        <x:f>IF(SQRT($B$9)*$B198+SQRT(1-$B$9)*S198&lt;_xlfn.NORM.S.INV($B$6),1,0)</x:f>
        <x:v>0</x:v>
      </x:c>
      <x:c r="AO198" s="34" t="n">
        <x:f>IF(SQRT($B$9)*$B198+SQRT(1-$B$9)*T198&lt;_xlfn.NORM.S.INV($B$6),1,0)</x:f>
        <x:v>0</x:v>
      </x:c>
      <x:c r="AP198" s="34" t="n">
        <x:f>IF(SQRT($B$9)*$B198+SQRT(1-$B$9)*U198&lt;_xlfn.NORM.S.INV($B$6),1,0)</x:f>
        <x:v>0</x:v>
      </x:c>
      <x:c r="AQ198" s="34" t="n">
        <x:f>IF(SQRT($B$9)*$B198+SQRT(1-$B$9)*V198&lt;_xlfn.NORM.S.INV($B$6),1,0)</x:f>
        <x:v>0</x:v>
      </x:c>
      <x:c r="AR198" s="34" t="n">
        <x:f>IF(SQRT($B$9)*$B198+SQRT(1-$B$9)*W198&lt;_xlfn.NORM.S.INV($B$6),1,0)</x:f>
        <x:v>0</x:v>
      </x:c>
      <x:c r="AS198" s="34" t="n">
        <x:f>IF(SQRT($B$9)*$B198+SQRT(1-$B$9)*X198&lt;_xlfn.NORM.S.INV($B$6),1,0)</x:f>
        <x:v>0</x:v>
      </x:c>
      <x:c r="AT198" s="34" t="n">
        <x:f>IF(SQRT($B$9)*$B198+SQRT(1-$B$9)*Y198&lt;_xlfn.NORM.S.INV($B$6),1,0)</x:f>
        <x:v>0</x:v>
      </x:c>
      <x:c r="AU198" s="34" t="n">
        <x:f>IF(SQRT($B$9)*$B198+SQRT(1-$B$9)*Z198&lt;_xlfn.NORM.S.INV($B$6),1,0)</x:f>
        <x:v>0</x:v>
      </x:c>
      <x:c r="AV198" s="34" t="n">
        <x:f>IF(SQRT($B$9)*$B198+SQRT(1-$B$9)*AA198&lt;_xlfn.NORM.S.INV($B$6),1,0)</x:f>
        <x:v>0</x:v>
      </x:c>
      <x:c r="AW198" s="34" t="n">
        <x:f>IF(SQRT($C$9)*$B198+SQRT(1-$C$9)*AB198&lt;_xlfn.NORM.S.INV($C$6),1,0)</x:f>
        <x:v>0</x:v>
      </x:c>
      <x:c r="AX198" s="34" t="n">
        <x:f>IF(SQRT($C$9)*$B198+SQRT(1-$C$9)*AC198&lt;_xlfn.NORM.S.INV($C$6),1,0)</x:f>
        <x:v>0</x:v>
      </x:c>
      <x:c r="AY198" s="34" t="n">
        <x:f>IF(SQRT($C$9)*$B198+SQRT(1-$C$9)*AD198&lt;_xlfn.NORM.S.INV($C$6),1,0)</x:f>
        <x:v>0</x:v>
      </x:c>
      <x:c r="AZ198" s="34" t="n">
        <x:f>IF(SQRT($C$9)*$B198+SQRT(1-$C$9)*AE198&lt;_xlfn.NORM.S.INV($C$6),1,0)</x:f>
        <x:v>0</x:v>
      </x:c>
      <x:c r="BA198" s="34" t="n">
        <x:f>IF(SQRT($C$9)*$B198+SQRT(1-$C$9)*AF198&lt;_xlfn.NORM.S.INV($C$6),1,0)</x:f>
        <x:v>0</x:v>
      </x:c>
      <x:c r="BB198" s="34" t="n">
        <x:f>IF(SQRT($C$9)*$B198+SQRT(1-$C$9)*AG198&lt;_xlfn.NORM.S.INV($C$6),1,0)</x:f>
        <x:v>0</x:v>
      </x:c>
      <x:c r="BC198" s="34" t="n">
        <x:f>IF(SQRT($C$9)*$B198+SQRT(1-$C$9)*AH198&lt;_xlfn.NORM.S.INV($C$6),1,0)</x:f>
        <x:v>0</x:v>
      </x:c>
      <x:c r="BD198" s="34" t="n">
        <x:f>IF(SQRT($C$9)*$B198+SQRT(1-$C$9)*AI198&lt;_xlfn.NORM.S.INV($C$6),1,0)</x:f>
        <x:v>0</x:v>
      </x:c>
      <x:c r="BE198" s="34" t="n">
        <x:f>IF(SQRT($C$9)*$B198+SQRT(1-$C$9)*AJ198&lt;_xlfn.NORM.S.INV($C$6),1,0)</x:f>
        <x:v>0</x:v>
      </x:c>
      <x:c r="BF198" s="34" t="n">
        <x:f>IF(SQRT($C$9)*$B198+SQRT(1-$C$9)*AK198&lt;_xlfn.NORM.S.INV($C$6),1,0)</x:f>
        <x:v>0</x:v>
      </x:c>
      <x:c r="BG198" s="34"/>
      <x:c r="BH198" s="34"/>
      <x:c r="BI198" s="34" t="n">
        <x:f>$B$11*(($A$1061)*$C198/$B$12*$B$7+(1-$A$1061)*$D198/$B$12*$C$7)</x:f>
        <x:v>0</x:v>
      </x:c>
      <x:c r="BJ198" s="34" t="n">
        <x:f>$B$11*(($A$1062)*$C198/$B$12*$B$7+(1-$A$1062)*$D198/$B$12*$C$7)</x:f>
        <x:v>0</x:v>
      </x:c>
      <x:c r="BK198" s="34" t="n">
        <x:f>$B$11*(($A$1063)*$C198/$B$12*$B$7+(1-$A$1063)*$D198/$B$12*$C$7)</x:f>
        <x:v>0</x:v>
      </x:c>
      <x:c r="BL198" s="34" t="n">
        <x:f>$B$11*(($A$1064)*$C198/$B$12*$B$7+(1-$A$1064)*$D198/$B$12*$C$7)</x:f>
        <x:v>0</x:v>
      </x:c>
      <x:c r="BM198" s="34" t="n">
        <x:f>$B$11*(($A$1065)*$C198/$B$12*$B$7+(1-$A$1065)*$D198/$B$12*$C$7)</x:f>
        <x:v>0</x:v>
      </x:c>
      <x:c r="BN198" s="34" t="n">
        <x:f>$B$11*(($A$1066)*$C198/$B$12*$B$7+(1-$A$1066)*$D198/$B$12*$C$7)</x:f>
        <x:v>0</x:v>
      </x:c>
      <x:c r="BO198" s="34" t="n">
        <x:f>$B$11*(($A$1067)*$C198/$B$12*$B$7+(1-$A$1067)*$D198/$B$12*$C$7)</x:f>
        <x:v>0</x:v>
      </x:c>
      <x:c r="BP198" s="34" t="n">
        <x:f>$B$11*(($A$1068)*$C198/$B$12*$B$7+(1-$A$1068)*$D198/$B$12*$C$7)</x:f>
        <x:v>0</x:v>
      </x:c>
      <x:c r="BQ198" s="34" t="n">
        <x:f>$B$11*(($A$1069)*$C198/$B$12*$B$7+(1-$A$1069)*$D198/$B$12*$C$7)</x:f>
        <x:v>0</x:v>
      </x:c>
      <x:c r="BR198" s="34" t="n">
        <x:f>$B$11*(($A$1070)*$C198/$B$12*$B$7+(1-$A$1070)*$D198/$B$12*$C$7)</x:f>
        <x:v>0</x:v>
      </x:c>
      <x:c r="BS198" s="34" t="n">
        <x:f>$B$11*(($A$1071)*$C198/$B$12*$B$7+(1-$A$1071)*$D198/$B$12*$C$7)</x:f>
        <x:v>0</x:v>
      </x:c>
      <x:c r="BT198" s="34" t="n">
        <x:f>$B$11*(($A$1072)*$C198/$B$12*$B$7+(1-$A$1072)*$D198/$B$12*$C$7)</x:f>
        <x:v>0</x:v>
      </x:c>
      <x:c r="BU198" s="34" t="n">
        <x:f>$B$11*(($A$1073)*$C198/$B$12*$B$7+(1-$A$1073)*$D198/$B$12*$C$7)</x:f>
        <x:v>0</x:v>
      </x:c>
      <x:c r="BV198" s="34" t="n">
        <x:f>$B$11*(($A$1074)*$C198/$B$12*$B$7+(1-$A$1074)*$D198/$B$12*$C$7)</x:f>
        <x:v>0</x:v>
      </x:c>
      <x:c r="BW198" s="34" t="n">
        <x:f>$B$11*(($A$1075)*$C198/$B$12*$B$7+(1-$A$1075)*$D198/$B$12*$C$7)</x:f>
        <x:v>0</x:v>
      </x:c>
      <x:c r="BX198" s="34" t="n">
        <x:f>$B$11*(($A$1076)*$C198/$B$12*$B$7+(1-$A$1076)*$D198/$B$12*$C$7)</x:f>
        <x:v>0</x:v>
      </x:c>
      <x:c r="BY198" s="34" t="n">
        <x:f>$B$11*(($A$1077)*$C198/$B$12*$B$7+(1-$A$1077)*$D198/$B$12*$C$7)</x:f>
        <x:v>0</x:v>
      </x:c>
      <x:c r="BZ198" s="34" t="n">
        <x:f>$B$11*(($A$1078)*$C198/$B$12*$B$7+(1-$A$1078)*$D198/$B$12*$C$7)</x:f>
        <x:v>0</x:v>
      </x:c>
      <x:c r="CA198" s="34" t="n">
        <x:f>$B$11*(($A$1079)*$C198/$B$12*$B$7+(1-$A$1079)*$D198/$B$12*$C$7)</x:f>
        <x:v>0</x:v>
      </x:c>
      <x:c r="CB198" s="34" t="n">
        <x:f>$B$11*(($A$1080)*$C198/$B$12*$B$7+(1-$A$1080)*$D198/$B$12*$C$7)</x:f>
        <x:v>0</x:v>
      </x:c>
      <x:c r="CC198" s="34" t="n">
        <x:f>$B$11*(($A$1081)*$C198/$B$12*$B$7+(1-$A$1081)*$D198/$B$12*$C$7)</x:f>
        <x:v>0</x:v>
      </x:c>
    </x:row>
    <x:row r="199">
      <x:c r="A199" s="34" t="n">
        <x:v>175</x:v>
      </x:c>
      <x:c r="B199" s="39" t="n">
        <x:v>-1.4121901172789524</x:v>
      </x:c>
      <x:c r="C199" s="1" t="n">
        <x:f>SUM(AM199:AV199)</x:f>
        <x:v>1</x:v>
      </x:c>
      <x:c r="D199" s="1" t="n">
        <x:f>SUM(AW199:BF199)</x:f>
        <x:v>3</x:v>
      </x:c>
      <x:c r="E199" s="17" t="n">
        <x:f>(1-C199/$B$12)*$B$8-C199/$B$12*$B$7</x:f>
        <x:v>0.0049999999999999975</x:v>
      </x:c>
      <x:c r="F199" s="17" t="n">
        <x:f>(1-D199/$B$12)*$C$8-D199/$B$12*$C$7</x:f>
        <x:v>-0.11699999999999999</x:v>
      </x:c>
      <x:c r="G199" s="32" t="n">
        <x:f>$B$11*($B$10*C199/$B$12*$B$7+(1-$B$10)*D199/$B$12*$C$7)</x:f>
        <x:v>1100</x:v>
      </x:c>
      <x:c r="H199" s="17" t="n">
        <x:f>$B$10*E199+(1-$B$10)*F199</x:f>
        <x:v>-0.055999999999999994</x:v>
      </x:c>
      <x:c r="I199" s="34"/>
      <x:c r="J199" s="34"/>
      <x:c r="K199" s="34"/>
      <x:c r="L199" s="34"/>
      <x:c r="M199" s="34"/>
      <x:c r="N199" s="34"/>
      <x:c r="O199" s="34"/>
      <x:c r="P199" s="34"/>
      <x:c r="Q199" s="34"/>
      <x:c r="R199" s="39" t="n">
        <x:v>-2.1661280332406205</x:v>
      </x:c>
      <x:c r="S199" s="39" t="n">
        <x:v>-0.8219525721194653</x:v>
      </x:c>
      <x:c r="T199" s="39" t="n">
        <x:v>-0.7500161257706928</x:v>
      </x:c>
      <x:c r="U199" s="39" t="n">
        <x:v>-0.21444097075435095</x:v>
      </x:c>
      <x:c r="V199" s="39" t="n">
        <x:v>-0.5790116455058085</x:v>
      </x:c>
      <x:c r="W199" s="39" t="n">
        <x:v>-0.32702735923388193</x:v>
      </x:c>
      <x:c r="X199" s="39" t="n">
        <x:v>0.41755820197023696</x:v>
      </x:c>
      <x:c r="Y199" s="39" t="n">
        <x:v>-1.2500317068368163</x:v>
      </x:c>
      <x:c r="Z199" s="39" t="n">
        <x:v>1.2899709969759283</x:v>
      </x:c>
      <x:c r="AA199" s="39" t="n">
        <x:v>0.055213654087533814</x:v>
      </x:c>
      <x:c r="AB199" s="39" t="n">
        <x:v>-1.3683069809734665</x:v>
      </x:c>
      <x:c r="AC199" s="39" t="n">
        <x:v>-0.41378986778070376</x:v>
      </x:c>
      <x:c r="AD199" s="39" t="n">
        <x:v>1.0833238163219157</x:v>
      </x:c>
      <x:c r="AE199" s="39" t="n">
        <x:v>0.3086066205356595</x:v>
      </x:c>
      <x:c r="AF199" s="39" t="n">
        <x:v>-0.012045303125325701</x:v>
      </x:c>
      <x:c r="AG199" s="39" t="n">
        <x:v>-0.9226896471235518</x:v>
      </x:c>
      <x:c r="AH199" s="39" t="n">
        <x:v>-1.3504888716904848</x:v>
      </x:c>
      <x:c r="AI199" s="39" t="n">
        <x:v>-1.1555446935766656</x:v>
      </x:c>
      <x:c r="AJ199" s="39" t="n">
        <x:v>0.5126359091502319</x:v>
      </x:c>
      <x:c r="AK199" s="39" t="n">
        <x:v>0.02643966436843007</x:v>
      </x:c>
      <x:c r="AL199" s="34"/>
      <x:c r="AM199" s="34" t="n">
        <x:f>IF(SQRT($B$9)*$B199+SQRT(1-$B$9)*R199&lt;_xlfn.NORM.S.INV($B$6),1,0)</x:f>
        <x:v>1</x:v>
      </x:c>
      <x:c r="AN199" s="34" t="n">
        <x:f>IF(SQRT($B$9)*$B199+SQRT(1-$B$9)*S199&lt;_xlfn.NORM.S.INV($B$6),1,0)</x:f>
        <x:v>0</x:v>
      </x:c>
      <x:c r="AO199" s="34" t="n">
        <x:f>IF(SQRT($B$9)*$B199+SQRT(1-$B$9)*T199&lt;_xlfn.NORM.S.INV($B$6),1,0)</x:f>
        <x:v>0</x:v>
      </x:c>
      <x:c r="AP199" s="34" t="n">
        <x:f>IF(SQRT($B$9)*$B199+SQRT(1-$B$9)*U199&lt;_xlfn.NORM.S.INV($B$6),1,0)</x:f>
        <x:v>0</x:v>
      </x:c>
      <x:c r="AQ199" s="34" t="n">
        <x:f>IF(SQRT($B$9)*$B199+SQRT(1-$B$9)*V199&lt;_xlfn.NORM.S.INV($B$6),1,0)</x:f>
        <x:v>0</x:v>
      </x:c>
      <x:c r="AR199" s="34" t="n">
        <x:f>IF(SQRT($B$9)*$B199+SQRT(1-$B$9)*W199&lt;_xlfn.NORM.S.INV($B$6),1,0)</x:f>
        <x:v>0</x:v>
      </x:c>
      <x:c r="AS199" s="34" t="n">
        <x:f>IF(SQRT($B$9)*$B199+SQRT(1-$B$9)*X199&lt;_xlfn.NORM.S.INV($B$6),1,0)</x:f>
        <x:v>0</x:v>
      </x:c>
      <x:c r="AT199" s="34" t="n">
        <x:f>IF(SQRT($B$9)*$B199+SQRT(1-$B$9)*Y199&lt;_xlfn.NORM.S.INV($B$6),1,0)</x:f>
        <x:v>0</x:v>
      </x:c>
      <x:c r="AU199" s="34" t="n">
        <x:f>IF(SQRT($B$9)*$B199+SQRT(1-$B$9)*Z199&lt;_xlfn.NORM.S.INV($B$6),1,0)</x:f>
        <x:v>0</x:v>
      </x:c>
      <x:c r="AV199" s="34" t="n">
        <x:f>IF(SQRT($B$9)*$B199+SQRT(1-$B$9)*AA199&lt;_xlfn.NORM.S.INV($B$6),1,0)</x:f>
        <x:v>0</x:v>
      </x:c>
      <x:c r="AW199" s="34" t="n">
        <x:f>IF(SQRT($C$9)*$B199+SQRT(1-$C$9)*AB199&lt;_xlfn.NORM.S.INV($C$6),1,0)</x:f>
        <x:v>1</x:v>
      </x:c>
      <x:c r="AX199" s="34" t="n">
        <x:f>IF(SQRT($C$9)*$B199+SQRT(1-$C$9)*AC199&lt;_xlfn.NORM.S.INV($C$6),1,0)</x:f>
        <x:v>0</x:v>
      </x:c>
      <x:c r="AY199" s="34" t="n">
        <x:f>IF(SQRT($C$9)*$B199+SQRT(1-$C$9)*AD199&lt;_xlfn.NORM.S.INV($C$6),1,0)</x:f>
        <x:v>0</x:v>
      </x:c>
      <x:c r="AZ199" s="34" t="n">
        <x:f>IF(SQRT($C$9)*$B199+SQRT(1-$C$9)*AE199&lt;_xlfn.NORM.S.INV($C$6),1,0)</x:f>
        <x:v>0</x:v>
      </x:c>
      <x:c r="BA199" s="34" t="n">
        <x:f>IF(SQRT($C$9)*$B199+SQRT(1-$C$9)*AF199&lt;_xlfn.NORM.S.INV($C$6),1,0)</x:f>
        <x:v>0</x:v>
      </x:c>
      <x:c r="BB199" s="34" t="n">
        <x:f>IF(SQRT($C$9)*$B199+SQRT(1-$C$9)*AG199&lt;_xlfn.NORM.S.INV($C$6),1,0)</x:f>
        <x:v>0</x:v>
      </x:c>
      <x:c r="BC199" s="34" t="n">
        <x:f>IF(SQRT($C$9)*$B199+SQRT(1-$C$9)*AH199&lt;_xlfn.NORM.S.INV($C$6),1,0)</x:f>
        <x:v>1</x:v>
      </x:c>
      <x:c r="BD199" s="34" t="n">
        <x:f>IF(SQRT($C$9)*$B199+SQRT(1-$C$9)*AI199&lt;_xlfn.NORM.S.INV($C$6),1,0)</x:f>
        <x:v>1</x:v>
      </x:c>
      <x:c r="BE199" s="34" t="n">
        <x:f>IF(SQRT($C$9)*$B199+SQRT(1-$C$9)*AJ199&lt;_xlfn.NORM.S.INV($C$6),1,0)</x:f>
        <x:v>0</x:v>
      </x:c>
      <x:c r="BF199" s="34" t="n">
        <x:f>IF(SQRT($C$9)*$B199+SQRT(1-$C$9)*AK199&lt;_xlfn.NORM.S.INV($C$6),1,0)</x:f>
        <x:v>0</x:v>
      </x:c>
      <x:c r="BG199" s="34"/>
      <x:c r="BH199" s="34"/>
      <x:c r="BI199" s="34" t="n">
        <x:f>$B$11*(($A$1061)*$C199/$B$12*$B$7+(1-$A$1061)*$D199/$B$12*$C$7)</x:f>
        <x:v>1800</x:v>
      </x:c>
      <x:c r="BJ199" s="34" t="n">
        <x:f>$B$11*(($A$1062)*$C199/$B$12*$B$7+(1-$A$1062)*$D199/$B$12*$C$7)</x:f>
        <x:v>1729.9999999999998</x:v>
      </x:c>
      <x:c r="BK199" s="34" t="n">
        <x:f>$B$11*(($A$1063)*$C199/$B$12*$B$7+(1-$A$1063)*$D199/$B$12*$C$7)</x:f>
        <x:v>1660</x:v>
      </x:c>
      <x:c r="BL199" s="34" t="n">
        <x:f>$B$11*(($A$1064)*$C199/$B$12*$B$7+(1-$A$1064)*$D199/$B$12*$C$7)</x:f>
        <x:v>1590</x:v>
      </x:c>
      <x:c r="BM199" s="34" t="n">
        <x:f>$B$11*(($A$1065)*$C199/$B$12*$B$7+(1-$A$1065)*$D199/$B$12*$C$7)</x:f>
        <x:v>1520.0000000000002</x:v>
      </x:c>
      <x:c r="BN199" s="34" t="n">
        <x:f>$B$11*(($A$1066)*$C199/$B$12*$B$7+(1-$A$1066)*$D199/$B$12*$C$7)</x:f>
        <x:v>1450.0000000000002</x:v>
      </x:c>
      <x:c r="BO199" s="34" t="n">
        <x:f>$B$11*(($A$1067)*$C199/$B$12*$B$7+(1-$A$1067)*$D199/$B$12*$C$7)</x:f>
        <x:v>1379.9999999999998</x:v>
      </x:c>
      <x:c r="BP199" s="34" t="n">
        <x:f>$B$11*(($A$1068)*$C199/$B$12*$B$7+(1-$A$1068)*$D199/$B$12*$C$7)</x:f>
        <x:v>1310</x:v>
      </x:c>
      <x:c r="BQ199" s="34" t="n">
        <x:f>$B$11*(($A$1069)*$C199/$B$12*$B$7+(1-$A$1069)*$D199/$B$12*$C$7)</x:f>
        <x:v>1240</x:v>
      </x:c>
      <x:c r="BR199" s="34" t="n">
        <x:f>$B$11*(($A$1070)*$C199/$B$12*$B$7+(1-$A$1070)*$D199/$B$12*$C$7)</x:f>
        <x:v>1170</x:v>
      </x:c>
      <x:c r="BS199" s="34" t="n">
        <x:f>$B$11*(($A$1071)*$C199/$B$12*$B$7+(1-$A$1071)*$D199/$B$12*$C$7)</x:f>
        <x:v>1100</x:v>
      </x:c>
      <x:c r="BT199" s="34" t="n">
        <x:f>$B$11*(($A$1072)*$C199/$B$12*$B$7+(1-$A$1072)*$D199/$B$12*$C$7)</x:f>
        <x:v>1030</x:v>
      </x:c>
      <x:c r="BU199" s="34" t="n">
        <x:f>$B$11*(($A$1073)*$C199/$B$12*$B$7+(1-$A$1073)*$D199/$B$12*$C$7)</x:f>
        <x:v>960</x:v>
      </x:c>
      <x:c r="BV199" s="34" t="n">
        <x:f>$B$11*(($A$1074)*$C199/$B$12*$B$7+(1-$A$1074)*$D199/$B$12*$C$7)</x:f>
        <x:v>890</x:v>
      </x:c>
      <x:c r="BW199" s="34" t="n">
        <x:f>$B$11*(($A$1075)*$C199/$B$12*$B$7+(1-$A$1075)*$D199/$B$12*$C$7)</x:f>
        <x:v>820</x:v>
      </x:c>
      <x:c r="BX199" s="34" t="n">
        <x:f>$B$11*(($A$1076)*$C199/$B$12*$B$7+(1-$A$1076)*$D199/$B$12*$C$7)</x:f>
        <x:v>750</x:v>
      </x:c>
      <x:c r="BY199" s="34" t="n">
        <x:f>$B$11*(($A$1077)*$C199/$B$12*$B$7+(1-$A$1077)*$D199/$B$12*$C$7)</x:f>
        <x:v>679.9999999999999</x:v>
      </x:c>
      <x:c r="BZ199" s="34" t="n">
        <x:f>$B$11*(($A$1078)*$C199/$B$12*$B$7+(1-$A$1078)*$D199/$B$12*$C$7)</x:f>
        <x:v>610</x:v>
      </x:c>
      <x:c r="CA199" s="34" t="n">
        <x:f>$B$11*(($A$1079)*$C199/$B$12*$B$7+(1-$A$1079)*$D199/$B$12*$C$7)</x:f>
        <x:v>539.9999999999999</x:v>
      </x:c>
      <x:c r="CB199" s="34" t="n">
        <x:f>$B$11*(($A$1080)*$C199/$B$12*$B$7+(1-$A$1080)*$D199/$B$12*$C$7)</x:f>
        <x:v>470.0000000000001</x:v>
      </x:c>
      <x:c r="CC199" s="34" t="n">
        <x:f>$B$11*(($A$1081)*$C199/$B$12*$B$7+(1-$A$1081)*$D199/$B$12*$C$7)</x:f>
        <x:v>400.00000000000006</x:v>
      </x:c>
    </x:row>
    <x:row r="200">
      <x:c r="A200" s="34" t="n">
        <x:v>176</x:v>
      </x:c>
      <x:c r="B200" s="39" t="n">
        <x:v>-0.742707311297523</x:v>
      </x:c>
      <x:c r="C200" s="1" t="n">
        <x:f>SUM(AM200:AV200)</x:f>
        <x:v>0</x:v>
      </x:c>
      <x:c r="D200" s="1" t="n">
        <x:f>SUM(AW200:BF200)</x:f>
        <x:v>1</x:v>
      </x:c>
      <x:c r="E200" s="17" t="n">
        <x:f>(1-C200/$B$12)*$B$8-C200/$B$12*$B$7</x:f>
        <x:v>0.05</x:v>
      </x:c>
      <x:c r="F200" s="17" t="n">
        <x:f>(1-D200/$B$12)*$C$8-D200/$B$12*$C$7</x:f>
        <x:v>0.021000000000000005</x:v>
      </x:c>
      <x:c r="G200" s="32" t="n">
        <x:f>$B$11*($B$10*C200/$B$12*$B$7+(1-$B$10)*D200/$B$12*$C$7)</x:f>
        <x:v>300</x:v>
      </x:c>
      <x:c r="H200" s="17" t="n">
        <x:f>$B$10*E200+(1-$B$10)*F200</x:f>
        <x:v>0.035500000000000004</x:v>
      </x:c>
      <x:c r="I200" s="34"/>
      <x:c r="J200" s="34"/>
      <x:c r="K200" s="34"/>
      <x:c r="L200" s="34"/>
      <x:c r="M200" s="34"/>
      <x:c r="N200" s="34"/>
      <x:c r="O200" s="34"/>
      <x:c r="P200" s="34"/>
      <x:c r="Q200" s="34"/>
      <x:c r="R200" s="39" t="n">
        <x:v>0.24117621145392576</x:v>
      </x:c>
      <x:c r="S200" s="39" t="n">
        <x:v>-0.3950365773450862</x:v>
      </x:c>
      <x:c r="T200" s="39" t="n">
        <x:v>-1.4068209678361268</x:v>
      </x:c>
      <x:c r="U200" s="39" t="n">
        <x:v>-0.5638466075929611</x:v>
      </x:c>
      <x:c r="V200" s="39" t="n">
        <x:v>1.8991381096544797</x:v>
      </x:c>
      <x:c r="W200" s="39" t="n">
        <x:v>0.4963550012737345</x:v>
      </x:c>
      <x:c r="X200" s="39" t="n">
        <x:v>-0.0697884074859017</x:v>
      </x:c>
      <x:c r="Y200" s="39" t="n">
        <x:v>1.721642918539291</x:v>
      </x:c>
      <x:c r="Z200" s="39" t="n">
        <x:v>-0.10217775124704781</x:v>
      </x:c>
      <x:c r="AA200" s="39" t="n">
        <x:v>0.5146013655882256</x:v>
      </x:c>
      <x:c r="AB200" s="39" t="n">
        <x:v>0.5896118362591504</x:v>
      </x:c>
      <x:c r="AC200" s="39" t="n">
        <x:v>-0.29421145786220615</x:v>
      </x:c>
      <x:c r="AD200" s="39" t="n">
        <x:v>-0.21308358259425594</x:v>
      </x:c>
      <x:c r="AE200" s="39" t="n">
        <x:v>1.5193395815526545</x:v>
      </x:c>
      <x:c r="AF200" s="39" t="n">
        <x:v>0.35127392496378834</x:v>
      </x:c>
      <x:c r="AG200" s="39" t="n">
        <x:v>0.8379820897203274</x:v>
      </x:c>
      <x:c r="AH200" s="39" t="n">
        <x:v>-1.0465243570988891</x:v>
      </x:c>
      <x:c r="AI200" s="39" t="n">
        <x:v>-0.010894496901097287</x:v>
      </x:c>
      <x:c r="AJ200" s="39" t="n">
        <x:v>-0.38026274506581687</x:v>
      </x:c>
      <x:c r="AK200" s="39" t="n">
        <x:v>-2.146183404879237</x:v>
      </x:c>
      <x:c r="AL200" s="34"/>
      <x:c r="AM200" s="34" t="n">
        <x:f>IF(SQRT($B$9)*$B200+SQRT(1-$B$9)*R200&lt;_xlfn.NORM.S.INV($B$6),1,0)</x:f>
        <x:v>0</x:v>
      </x:c>
      <x:c r="AN200" s="34" t="n">
        <x:f>IF(SQRT($B$9)*$B200+SQRT(1-$B$9)*S200&lt;_xlfn.NORM.S.INV($B$6),1,0)</x:f>
        <x:v>0</x:v>
      </x:c>
      <x:c r="AO200" s="34" t="n">
        <x:f>IF(SQRT($B$9)*$B200+SQRT(1-$B$9)*T200&lt;_xlfn.NORM.S.INV($B$6),1,0)</x:f>
        <x:v>0</x:v>
      </x:c>
      <x:c r="AP200" s="34" t="n">
        <x:f>IF(SQRT($B$9)*$B200+SQRT(1-$B$9)*U200&lt;_xlfn.NORM.S.INV($B$6),1,0)</x:f>
        <x:v>0</x:v>
      </x:c>
      <x:c r="AQ200" s="34" t="n">
        <x:f>IF(SQRT($B$9)*$B200+SQRT(1-$B$9)*V200&lt;_xlfn.NORM.S.INV($B$6),1,0)</x:f>
        <x:v>0</x:v>
      </x:c>
      <x:c r="AR200" s="34" t="n">
        <x:f>IF(SQRT($B$9)*$B200+SQRT(1-$B$9)*W200&lt;_xlfn.NORM.S.INV($B$6),1,0)</x:f>
        <x:v>0</x:v>
      </x:c>
      <x:c r="AS200" s="34" t="n">
        <x:f>IF(SQRT($B$9)*$B200+SQRT(1-$B$9)*X200&lt;_xlfn.NORM.S.INV($B$6),1,0)</x:f>
        <x:v>0</x:v>
      </x:c>
      <x:c r="AT200" s="34" t="n">
        <x:f>IF(SQRT($B$9)*$B200+SQRT(1-$B$9)*Y200&lt;_xlfn.NORM.S.INV($B$6),1,0)</x:f>
        <x:v>0</x:v>
      </x:c>
      <x:c r="AU200" s="34" t="n">
        <x:f>IF(SQRT($B$9)*$B200+SQRT(1-$B$9)*Z200&lt;_xlfn.NORM.S.INV($B$6),1,0)</x:f>
        <x:v>0</x:v>
      </x:c>
      <x:c r="AV200" s="34" t="n">
        <x:f>IF(SQRT($B$9)*$B200+SQRT(1-$B$9)*AA200&lt;_xlfn.NORM.S.INV($B$6),1,0)</x:f>
        <x:v>0</x:v>
      </x:c>
      <x:c r="AW200" s="34" t="n">
        <x:f>IF(SQRT($C$9)*$B200+SQRT(1-$C$9)*AB200&lt;_xlfn.NORM.S.INV($C$6),1,0)</x:f>
        <x:v>0</x:v>
      </x:c>
      <x:c r="AX200" s="34" t="n">
        <x:f>IF(SQRT($C$9)*$B200+SQRT(1-$C$9)*AC200&lt;_xlfn.NORM.S.INV($C$6),1,0)</x:f>
        <x:v>0</x:v>
      </x:c>
      <x:c r="AY200" s="34" t="n">
        <x:f>IF(SQRT($C$9)*$B200+SQRT(1-$C$9)*AD200&lt;_xlfn.NORM.S.INV($C$6),1,0)</x:f>
        <x:v>0</x:v>
      </x:c>
      <x:c r="AZ200" s="34" t="n">
        <x:f>IF(SQRT($C$9)*$B200+SQRT(1-$C$9)*AE200&lt;_xlfn.NORM.S.INV($C$6),1,0)</x:f>
        <x:v>0</x:v>
      </x:c>
      <x:c r="BA200" s="34" t="n">
        <x:f>IF(SQRT($C$9)*$B200+SQRT(1-$C$9)*AF200&lt;_xlfn.NORM.S.INV($C$6),1,0)</x:f>
        <x:v>0</x:v>
      </x:c>
      <x:c r="BB200" s="34" t="n">
        <x:f>IF(SQRT($C$9)*$B200+SQRT(1-$C$9)*AG200&lt;_xlfn.NORM.S.INV($C$6),1,0)</x:f>
        <x:v>0</x:v>
      </x:c>
      <x:c r="BC200" s="34" t="n">
        <x:f>IF(SQRT($C$9)*$B200+SQRT(1-$C$9)*AH200&lt;_xlfn.NORM.S.INV($C$6),1,0)</x:f>
        <x:v>0</x:v>
      </x:c>
      <x:c r="BD200" s="34" t="n">
        <x:f>IF(SQRT($C$9)*$B200+SQRT(1-$C$9)*AI200&lt;_xlfn.NORM.S.INV($C$6),1,0)</x:f>
        <x:v>0</x:v>
      </x:c>
      <x:c r="BE200" s="34" t="n">
        <x:f>IF(SQRT($C$9)*$B200+SQRT(1-$C$9)*AJ200&lt;_xlfn.NORM.S.INV($C$6),1,0)</x:f>
        <x:v>0</x:v>
      </x:c>
      <x:c r="BF200" s="34" t="n">
        <x:f>IF(SQRT($C$9)*$B200+SQRT(1-$C$9)*AK200&lt;_xlfn.NORM.S.INV($C$6),1,0)</x:f>
        <x:v>1</x:v>
      </x:c>
      <x:c r="BG200" s="34"/>
      <x:c r="BH200" s="34"/>
      <x:c r="BI200" s="34" t="n">
        <x:f>$B$11*(($A$1061)*$C200/$B$12*$B$7+(1-$A$1061)*$D200/$B$12*$C$7)</x:f>
        <x:v>600</x:v>
      </x:c>
      <x:c r="BJ200" s="34" t="n">
        <x:f>$B$11*(($A$1062)*$C200/$B$12*$B$7+(1-$A$1062)*$D200/$B$12*$C$7)</x:f>
        <x:v>570</x:v>
      </x:c>
      <x:c r="BK200" s="34" t="n">
        <x:f>$B$11*(($A$1063)*$C200/$B$12*$B$7+(1-$A$1063)*$D200/$B$12*$C$7)</x:f>
        <x:v>540</x:v>
      </x:c>
      <x:c r="BL200" s="34" t="n">
        <x:f>$B$11*(($A$1064)*$C200/$B$12*$B$7+(1-$A$1064)*$D200/$B$12*$C$7)</x:f>
        <x:v>509.99999999999994</x:v>
      </x:c>
      <x:c r="BM200" s="34" t="n">
        <x:f>$B$11*(($A$1065)*$C200/$B$12*$B$7+(1-$A$1065)*$D200/$B$12*$C$7)</x:f>
        <x:v>480</x:v>
      </x:c>
      <x:c r="BN200" s="34" t="n">
        <x:f>$B$11*(($A$1066)*$C200/$B$12*$B$7+(1-$A$1066)*$D200/$B$12*$C$7)</x:f>
        <x:v>450</x:v>
      </x:c>
      <x:c r="BO200" s="34" t="n">
        <x:f>$B$11*(($A$1067)*$C200/$B$12*$B$7+(1-$A$1067)*$D200/$B$12*$C$7)</x:f>
        <x:v>419.99999999999994</x:v>
      </x:c>
      <x:c r="BP200" s="34" t="n">
        <x:f>$B$11*(($A$1068)*$C200/$B$12*$B$7+(1-$A$1068)*$D200/$B$12*$C$7)</x:f>
        <x:v>390</x:v>
      </x:c>
      <x:c r="BQ200" s="34" t="n">
        <x:f>$B$11*(($A$1069)*$C200/$B$12*$B$7+(1-$A$1069)*$D200/$B$12*$C$7)</x:f>
        <x:v>360</x:v>
      </x:c>
      <x:c r="BR200" s="34" t="n">
        <x:f>$B$11*(($A$1070)*$C200/$B$12*$B$7+(1-$A$1070)*$D200/$B$12*$C$7)</x:f>
        <x:v>330</x:v>
      </x:c>
      <x:c r="BS200" s="34" t="n">
        <x:f>$B$11*(($A$1071)*$C200/$B$12*$B$7+(1-$A$1071)*$D200/$B$12*$C$7)</x:f>
        <x:v>300</x:v>
      </x:c>
      <x:c r="BT200" s="34" t="n">
        <x:f>$B$11*(($A$1072)*$C200/$B$12*$B$7+(1-$A$1072)*$D200/$B$12*$C$7)</x:f>
        <x:v>270</x:v>
      </x:c>
      <x:c r="BU200" s="34" t="n">
        <x:f>$B$11*(($A$1073)*$C200/$B$12*$B$7+(1-$A$1073)*$D200/$B$12*$C$7)</x:f>
        <x:v>240</x:v>
      </x:c>
      <x:c r="BV200" s="34" t="n">
        <x:f>$B$11*(($A$1074)*$C200/$B$12*$B$7+(1-$A$1074)*$D200/$B$12*$C$7)</x:f>
        <x:v>209.99999999999997</x:v>
      </x:c>
      <x:c r="BW200" s="34" t="n">
        <x:f>$B$11*(($A$1075)*$C200/$B$12*$B$7+(1-$A$1075)*$D200/$B$12*$C$7)</x:f>
        <x:v>180.00000000000003</x:v>
      </x:c>
      <x:c r="BX200" s="34" t="n">
        <x:f>$B$11*(($A$1076)*$C200/$B$12*$B$7+(1-$A$1076)*$D200/$B$12*$C$7)</x:f>
        <x:v>150</x:v>
      </x:c>
      <x:c r="BY200" s="34" t="n">
        <x:f>$B$11*(($A$1077)*$C200/$B$12*$B$7+(1-$A$1077)*$D200/$B$12*$C$7)</x:f>
        <x:v>119.99999999999999</x:v>
      </x:c>
      <x:c r="BZ200" s="34" t="n">
        <x:f>$B$11*(($A$1078)*$C200/$B$12*$B$7+(1-$A$1078)*$D200/$B$12*$C$7)</x:f>
        <x:v>90.00000000000001</x:v>
      </x:c>
      <x:c r="CA200" s="34" t="n">
        <x:f>$B$11*(($A$1079)*$C200/$B$12*$B$7+(1-$A$1079)*$D200/$B$12*$C$7)</x:f>
        <x:v>59.99999999999999</x:v>
      </x:c>
      <x:c r="CB200" s="34" t="n">
        <x:f>$B$11*(($A$1080)*$C200/$B$12*$B$7+(1-$A$1080)*$D200/$B$12*$C$7)</x:f>
        <x:v>30.00000000000003</x:v>
      </x:c>
      <x:c r="CC200" s="34" t="n">
        <x:f>$B$11*(($A$1081)*$C200/$B$12*$B$7+(1-$A$1081)*$D200/$B$12*$C$7)</x:f>
        <x:v>0</x:v>
      </x:c>
    </x:row>
    <x:row r="201">
      <x:c r="A201" s="34" t="n">
        <x:v>177</x:v>
      </x:c>
      <x:c r="B201" s="39" t="n">
        <x:v>-0.2234726848003766</x:v>
      </x:c>
      <x:c r="C201" s="1" t="n">
        <x:f>SUM(AM201:AV201)</x:f>
        <x:v>0</x:v>
      </x:c>
      <x:c r="D201" s="1" t="n">
        <x:f>SUM(AW201:BF201)</x:f>
        <x:v>0</x:v>
      </x:c>
      <x:c r="E201" s="17" t="n">
        <x:f>(1-C201/$B$12)*$B$8-C201/$B$12*$B$7</x:f>
        <x:v>0.05</x:v>
      </x:c>
      <x:c r="F201" s="17" t="n">
        <x:f>(1-D201/$B$12)*$C$8-D201/$B$12*$C$7</x:f>
        <x:v>0.09</x:v>
      </x:c>
      <x:c r="G201" s="32" t="n">
        <x:f>$B$11*($B$10*C201/$B$12*$B$7+(1-$B$10)*D201/$B$12*$C$7)</x:f>
        <x:v>0</x:v>
      </x:c>
      <x:c r="H201" s="17" t="n">
        <x:f>$B$10*E201+(1-$B$10)*F201</x:f>
        <x:v>0.07</x:v>
      </x:c>
      <x:c r="I201" s="34"/>
      <x:c r="J201" s="34"/>
      <x:c r="K201" s="34"/>
      <x:c r="L201" s="34"/>
      <x:c r="M201" s="34"/>
      <x:c r="N201" s="34"/>
      <x:c r="O201" s="34"/>
      <x:c r="P201" s="34"/>
      <x:c r="Q201" s="34"/>
      <x:c r="R201" s="39" t="n">
        <x:v>1.0287823574677664</x:v>
      </x:c>
      <x:c r="S201" s="39" t="n">
        <x:v>0.7089337360765842</x:v>
      </x:c>
      <x:c r="T201" s="39" t="n">
        <x:v>-0.022643938233141255</x:v>
      </x:c>
      <x:c r="U201" s="39" t="n">
        <x:v>2.709393729001828</x:v>
      </x:c>
      <x:c r="V201" s="39" t="n">
        <x:v>0.7130705000456377</x:v>
      </x:c>
      <x:c r="W201" s="39" t="n">
        <x:v>1.4919098028709656</x:v>
      </x:c>
      <x:c r="X201" s="39" t="n">
        <x:v>0.7060317344992533</x:v>
      </x:c>
      <x:c r="Y201" s="39" t="n">
        <x:v>-0.1974096730527337</x:v>
      </x:c>
      <x:c r="Z201" s="39" t="n">
        <x:v>-0.1753757141305848</x:v>
      </x:c>
      <x:c r="AA201" s="39" t="n">
        <x:v>0.7891076084155405</x:v>
      </x:c>
      <x:c r="AB201" s="39" t="n">
        <x:v>0.05980829960491033</x:v>
      </x:c>
      <x:c r="AC201" s="39" t="n">
        <x:v>0.5750649994605831</x:v>
      </x:c>
      <x:c r="AD201" s="39" t="n">
        <x:v>-0.002470435632590654</x:v>
      </x:c>
      <x:c r="AE201" s="39" t="n">
        <x:v>0.9823283536320557</x:v>
      </x:c>
      <x:c r="AF201" s="39" t="n">
        <x:v>-0.04709857886896132</x:v>
      </x:c>
      <x:c r="AG201" s="39" t="n">
        <x:v>-1.4162076557269352</x:v>
      </x:c>
      <x:c r="AH201" s="39" t="n">
        <x:v>-1.2511899138870541</x:v>
      </x:c>
      <x:c r="AI201" s="39" t="n">
        <x:v>0.5553214869406737</x:v>
      </x:c>
      <x:c r="AJ201" s="39" t="n">
        <x:v>-0.906063623416794</x:v>
      </x:c>
      <x:c r="AK201" s="39" t="n">
        <x:v>-0.5342775514382749</x:v>
      </x:c>
      <x:c r="AL201" s="34"/>
      <x:c r="AM201" s="34" t="n">
        <x:f>IF(SQRT($B$9)*$B201+SQRT(1-$B$9)*R201&lt;_xlfn.NORM.S.INV($B$6),1,0)</x:f>
        <x:v>0</x:v>
      </x:c>
      <x:c r="AN201" s="34" t="n">
        <x:f>IF(SQRT($B$9)*$B201+SQRT(1-$B$9)*S201&lt;_xlfn.NORM.S.INV($B$6),1,0)</x:f>
        <x:v>0</x:v>
      </x:c>
      <x:c r="AO201" s="34" t="n">
        <x:f>IF(SQRT($B$9)*$B201+SQRT(1-$B$9)*T201&lt;_xlfn.NORM.S.INV($B$6),1,0)</x:f>
        <x:v>0</x:v>
      </x:c>
      <x:c r="AP201" s="34" t="n">
        <x:f>IF(SQRT($B$9)*$B201+SQRT(1-$B$9)*U201&lt;_xlfn.NORM.S.INV($B$6),1,0)</x:f>
        <x:v>0</x:v>
      </x:c>
      <x:c r="AQ201" s="34" t="n">
        <x:f>IF(SQRT($B$9)*$B201+SQRT(1-$B$9)*V201&lt;_xlfn.NORM.S.INV($B$6),1,0)</x:f>
        <x:v>0</x:v>
      </x:c>
      <x:c r="AR201" s="34" t="n">
        <x:f>IF(SQRT($B$9)*$B201+SQRT(1-$B$9)*W201&lt;_xlfn.NORM.S.INV($B$6),1,0)</x:f>
        <x:v>0</x:v>
      </x:c>
      <x:c r="AS201" s="34" t="n">
        <x:f>IF(SQRT($B$9)*$B201+SQRT(1-$B$9)*X201&lt;_xlfn.NORM.S.INV($B$6),1,0)</x:f>
        <x:v>0</x:v>
      </x:c>
      <x:c r="AT201" s="34" t="n">
        <x:f>IF(SQRT($B$9)*$B201+SQRT(1-$B$9)*Y201&lt;_xlfn.NORM.S.INV($B$6),1,0)</x:f>
        <x:v>0</x:v>
      </x:c>
      <x:c r="AU201" s="34" t="n">
        <x:f>IF(SQRT($B$9)*$B201+SQRT(1-$B$9)*Z201&lt;_xlfn.NORM.S.INV($B$6),1,0)</x:f>
        <x:v>0</x:v>
      </x:c>
      <x:c r="AV201" s="34" t="n">
        <x:f>IF(SQRT($B$9)*$B201+SQRT(1-$B$9)*AA201&lt;_xlfn.NORM.S.INV($B$6),1,0)</x:f>
        <x:v>0</x:v>
      </x:c>
      <x:c r="AW201" s="34" t="n">
        <x:f>IF(SQRT($C$9)*$B201+SQRT(1-$C$9)*AB201&lt;_xlfn.NORM.S.INV($C$6),1,0)</x:f>
        <x:v>0</x:v>
      </x:c>
      <x:c r="AX201" s="34" t="n">
        <x:f>IF(SQRT($C$9)*$B201+SQRT(1-$C$9)*AC201&lt;_xlfn.NORM.S.INV($C$6),1,0)</x:f>
        <x:v>0</x:v>
      </x:c>
      <x:c r="AY201" s="34" t="n">
        <x:f>IF(SQRT($C$9)*$B201+SQRT(1-$C$9)*AD201&lt;_xlfn.NORM.S.INV($C$6),1,0)</x:f>
        <x:v>0</x:v>
      </x:c>
      <x:c r="AZ201" s="34" t="n">
        <x:f>IF(SQRT($C$9)*$B201+SQRT(1-$C$9)*AE201&lt;_xlfn.NORM.S.INV($C$6),1,0)</x:f>
        <x:v>0</x:v>
      </x:c>
      <x:c r="BA201" s="34" t="n">
        <x:f>IF(SQRT($C$9)*$B201+SQRT(1-$C$9)*AF201&lt;_xlfn.NORM.S.INV($C$6),1,0)</x:f>
        <x:v>0</x:v>
      </x:c>
      <x:c r="BB201" s="34" t="n">
        <x:f>IF(SQRT($C$9)*$B201+SQRT(1-$C$9)*AG201&lt;_xlfn.NORM.S.INV($C$6),1,0)</x:f>
        <x:v>0</x:v>
      </x:c>
      <x:c r="BC201" s="34" t="n">
        <x:f>IF(SQRT($C$9)*$B201+SQRT(1-$C$9)*AH201&lt;_xlfn.NORM.S.INV($C$6),1,0)</x:f>
        <x:v>0</x:v>
      </x:c>
      <x:c r="BD201" s="34" t="n">
        <x:f>IF(SQRT($C$9)*$B201+SQRT(1-$C$9)*AI201&lt;_xlfn.NORM.S.INV($C$6),1,0)</x:f>
        <x:v>0</x:v>
      </x:c>
      <x:c r="BE201" s="34" t="n">
        <x:f>IF(SQRT($C$9)*$B201+SQRT(1-$C$9)*AJ201&lt;_xlfn.NORM.S.INV($C$6),1,0)</x:f>
        <x:v>0</x:v>
      </x:c>
      <x:c r="BF201" s="34" t="n">
        <x:f>IF(SQRT($C$9)*$B201+SQRT(1-$C$9)*AK201&lt;_xlfn.NORM.S.INV($C$6),1,0)</x:f>
        <x:v>0</x:v>
      </x:c>
      <x:c r="BG201" s="34"/>
      <x:c r="BH201" s="34"/>
      <x:c r="BI201" s="34" t="n">
        <x:f>$B$11*(($A$1061)*$C201/$B$12*$B$7+(1-$A$1061)*$D201/$B$12*$C$7)</x:f>
        <x:v>0</x:v>
      </x:c>
      <x:c r="BJ201" s="34" t="n">
        <x:f>$B$11*(($A$1062)*$C201/$B$12*$B$7+(1-$A$1062)*$D201/$B$12*$C$7)</x:f>
        <x:v>0</x:v>
      </x:c>
      <x:c r="BK201" s="34" t="n">
        <x:f>$B$11*(($A$1063)*$C201/$B$12*$B$7+(1-$A$1063)*$D201/$B$12*$C$7)</x:f>
        <x:v>0</x:v>
      </x:c>
      <x:c r="BL201" s="34" t="n">
        <x:f>$B$11*(($A$1064)*$C201/$B$12*$B$7+(1-$A$1064)*$D201/$B$12*$C$7)</x:f>
        <x:v>0</x:v>
      </x:c>
      <x:c r="BM201" s="34" t="n">
        <x:f>$B$11*(($A$1065)*$C201/$B$12*$B$7+(1-$A$1065)*$D201/$B$12*$C$7)</x:f>
        <x:v>0</x:v>
      </x:c>
      <x:c r="BN201" s="34" t="n">
        <x:f>$B$11*(($A$1066)*$C201/$B$12*$B$7+(1-$A$1066)*$D201/$B$12*$C$7)</x:f>
        <x:v>0</x:v>
      </x:c>
      <x:c r="BO201" s="34" t="n">
        <x:f>$B$11*(($A$1067)*$C201/$B$12*$B$7+(1-$A$1067)*$D201/$B$12*$C$7)</x:f>
        <x:v>0</x:v>
      </x:c>
      <x:c r="BP201" s="34" t="n">
        <x:f>$B$11*(($A$1068)*$C201/$B$12*$B$7+(1-$A$1068)*$D201/$B$12*$C$7)</x:f>
        <x:v>0</x:v>
      </x:c>
      <x:c r="BQ201" s="34" t="n">
        <x:f>$B$11*(($A$1069)*$C201/$B$12*$B$7+(1-$A$1069)*$D201/$B$12*$C$7)</x:f>
        <x:v>0</x:v>
      </x:c>
      <x:c r="BR201" s="34" t="n">
        <x:f>$B$11*(($A$1070)*$C201/$B$12*$B$7+(1-$A$1070)*$D201/$B$12*$C$7)</x:f>
        <x:v>0</x:v>
      </x:c>
      <x:c r="BS201" s="34" t="n">
        <x:f>$B$11*(($A$1071)*$C201/$B$12*$B$7+(1-$A$1071)*$D201/$B$12*$C$7)</x:f>
        <x:v>0</x:v>
      </x:c>
      <x:c r="BT201" s="34" t="n">
        <x:f>$B$11*(($A$1072)*$C201/$B$12*$B$7+(1-$A$1072)*$D201/$B$12*$C$7)</x:f>
        <x:v>0</x:v>
      </x:c>
      <x:c r="BU201" s="34" t="n">
        <x:f>$B$11*(($A$1073)*$C201/$B$12*$B$7+(1-$A$1073)*$D201/$B$12*$C$7)</x:f>
        <x:v>0</x:v>
      </x:c>
      <x:c r="BV201" s="34" t="n">
        <x:f>$B$11*(($A$1074)*$C201/$B$12*$B$7+(1-$A$1074)*$D201/$B$12*$C$7)</x:f>
        <x:v>0</x:v>
      </x:c>
      <x:c r="BW201" s="34" t="n">
        <x:f>$B$11*(($A$1075)*$C201/$B$12*$B$7+(1-$A$1075)*$D201/$B$12*$C$7)</x:f>
        <x:v>0</x:v>
      </x:c>
      <x:c r="BX201" s="34" t="n">
        <x:f>$B$11*(($A$1076)*$C201/$B$12*$B$7+(1-$A$1076)*$D201/$B$12*$C$7)</x:f>
        <x:v>0</x:v>
      </x:c>
      <x:c r="BY201" s="34" t="n">
        <x:f>$B$11*(($A$1077)*$C201/$B$12*$B$7+(1-$A$1077)*$D201/$B$12*$C$7)</x:f>
        <x:v>0</x:v>
      </x:c>
      <x:c r="BZ201" s="34" t="n">
        <x:f>$B$11*(($A$1078)*$C201/$B$12*$B$7+(1-$A$1078)*$D201/$B$12*$C$7)</x:f>
        <x:v>0</x:v>
      </x:c>
      <x:c r="CA201" s="34" t="n">
        <x:f>$B$11*(($A$1079)*$C201/$B$12*$B$7+(1-$A$1079)*$D201/$B$12*$C$7)</x:f>
        <x:v>0</x:v>
      </x:c>
      <x:c r="CB201" s="34" t="n">
        <x:f>$B$11*(($A$1080)*$C201/$B$12*$B$7+(1-$A$1080)*$D201/$B$12*$C$7)</x:f>
        <x:v>0</x:v>
      </x:c>
      <x:c r="CC201" s="34" t="n">
        <x:f>$B$11*(($A$1081)*$C201/$B$12*$B$7+(1-$A$1081)*$D201/$B$12*$C$7)</x:f>
        <x:v>0</x:v>
      </x:c>
    </x:row>
    <x:row r="202">
      <x:c r="A202" s="34" t="n">
        <x:v>178</x:v>
      </x:c>
      <x:c r="B202" s="39" t="n">
        <x:v>1.2577488960207013</x:v>
      </x:c>
      <x:c r="C202" s="1" t="n">
        <x:f>SUM(AM202:AV202)</x:f>
        <x:v>0</x:v>
      </x:c>
      <x:c r="D202" s="1" t="n">
        <x:f>SUM(AW202:BF202)</x:f>
        <x:v>2</x:v>
      </x:c>
      <x:c r="E202" s="17" t="n">
        <x:f>(1-C202/$B$12)*$B$8-C202/$B$12*$B$7</x:f>
        <x:v>0.05</x:v>
      </x:c>
      <x:c r="F202" s="17" t="n">
        <x:f>(1-D202/$B$12)*$C$8-D202/$B$12*$C$7</x:f>
        <x:v>-0.048</x:v>
      </x:c>
      <x:c r="G202" s="32" t="n">
        <x:f>$B$11*($B$10*C202/$B$12*$B$7+(1-$B$10)*D202/$B$12*$C$7)</x:f>
        <x:v>600</x:v>
      </x:c>
      <x:c r="H202" s="17" t="n">
        <x:f>$B$10*E202+(1-$B$10)*F202</x:f>
        <x:v>0.0010000000000000009</x:v>
      </x:c>
      <x:c r="I202" s="34"/>
      <x:c r="J202" s="34"/>
      <x:c r="K202" s="34"/>
      <x:c r="L202" s="34"/>
      <x:c r="M202" s="34"/>
      <x:c r="N202" s="34"/>
      <x:c r="O202" s="34"/>
      <x:c r="P202" s="34"/>
      <x:c r="Q202" s="34"/>
      <x:c r="R202" s="39" t="n">
        <x:v>0.8730905125435238</x:v>
      </x:c>
      <x:c r="S202" s="39" t="n">
        <x:v>0.5600113476737114</x:v>
      </x:c>
      <x:c r="T202" s="39" t="n">
        <x:v>-0.8604915530594169</x:v>
      </x:c>
      <x:c r="U202" s="39" t="n">
        <x:v>-1.0034704938129153</x:v>
      </x:c>
      <x:c r="V202" s="39" t="n">
        <x:v>0.22854845527410278</x:v>
      </x:c>
      <x:c r="W202" s="39" t="n">
        <x:v>-0.18470028735685015</x:v>
      </x:c>
      <x:c r="X202" s="39" t="n">
        <x:v>0.39696031386269715</x:v>
      </x:c>
      <x:c r="Y202" s="39" t="n">
        <x:v>-1.9439760641778419</x:v>
      </x:c>
      <x:c r="Z202" s="39" t="n">
        <x:v>-0.5491609974327286</x:v>
      </x:c>
      <x:c r="AA202" s="39" t="n">
        <x:v>-0.7914305838033787</x:v>
      </x:c>
      <x:c r="AB202" s="39" t="n">
        <x:v>-0.6833575146561103</x:v>
      </x:c>
      <x:c r="AC202" s="39" t="n">
        <x:v>0.0049019553249349986</x:v>
      </x:c>
      <x:c r="AD202" s="39" t="n">
        <x:v>-2.6319606278568535</x:v>
      </x:c>
      <x:c r="AE202" s="39" t="n">
        <x:v>-0.1739783955896163</x:v>
      </x:c>
      <x:c r="AF202" s="39" t="n">
        <x:v>-2.7995704427179486</x:v>
      </x:c>
      <x:c r="AG202" s="39" t="n">
        <x:v>0.03285154118007321</x:v>
      </x:c>
      <x:c r="AH202" s="39" t="n">
        <x:v>-1.7806006631461837</x:v>
      </x:c>
      <x:c r="AI202" s="39" t="n">
        <x:v>0.1885462530140063</x:v>
      </x:c>
      <x:c r="AJ202" s="39" t="n">
        <x:v>-1.1011118190697902</x:v>
      </x:c>
      <x:c r="AK202" s="39" t="n">
        <x:v>-0.7768343485774704</x:v>
      </x:c>
      <x:c r="AL202" s="34"/>
      <x:c r="AM202" s="34" t="n">
        <x:f>IF(SQRT($B$9)*$B202+SQRT(1-$B$9)*R202&lt;_xlfn.NORM.S.INV($B$6),1,0)</x:f>
        <x:v>0</x:v>
      </x:c>
      <x:c r="AN202" s="34" t="n">
        <x:f>IF(SQRT($B$9)*$B202+SQRT(1-$B$9)*S202&lt;_xlfn.NORM.S.INV($B$6),1,0)</x:f>
        <x:v>0</x:v>
      </x:c>
      <x:c r="AO202" s="34" t="n">
        <x:f>IF(SQRT($B$9)*$B202+SQRT(1-$B$9)*T202&lt;_xlfn.NORM.S.INV($B$6),1,0)</x:f>
        <x:v>0</x:v>
      </x:c>
      <x:c r="AP202" s="34" t="n">
        <x:f>IF(SQRT($B$9)*$B202+SQRT(1-$B$9)*U202&lt;_xlfn.NORM.S.INV($B$6),1,0)</x:f>
        <x:v>0</x:v>
      </x:c>
      <x:c r="AQ202" s="34" t="n">
        <x:f>IF(SQRT($B$9)*$B202+SQRT(1-$B$9)*V202&lt;_xlfn.NORM.S.INV($B$6),1,0)</x:f>
        <x:v>0</x:v>
      </x:c>
      <x:c r="AR202" s="34" t="n">
        <x:f>IF(SQRT($B$9)*$B202+SQRT(1-$B$9)*W202&lt;_xlfn.NORM.S.INV($B$6),1,0)</x:f>
        <x:v>0</x:v>
      </x:c>
      <x:c r="AS202" s="34" t="n">
        <x:f>IF(SQRT($B$9)*$B202+SQRT(1-$B$9)*X202&lt;_xlfn.NORM.S.INV($B$6),1,0)</x:f>
        <x:v>0</x:v>
      </x:c>
      <x:c r="AT202" s="34" t="n">
        <x:f>IF(SQRT($B$9)*$B202+SQRT(1-$B$9)*Y202&lt;_xlfn.NORM.S.INV($B$6),1,0)</x:f>
        <x:v>0</x:v>
      </x:c>
      <x:c r="AU202" s="34" t="n">
        <x:f>IF(SQRT($B$9)*$B202+SQRT(1-$B$9)*Z202&lt;_xlfn.NORM.S.INV($B$6),1,0)</x:f>
        <x:v>0</x:v>
      </x:c>
      <x:c r="AV202" s="34" t="n">
        <x:f>IF(SQRT($B$9)*$B202+SQRT(1-$B$9)*AA202&lt;_xlfn.NORM.S.INV($B$6),1,0)</x:f>
        <x:v>0</x:v>
      </x:c>
      <x:c r="AW202" s="34" t="n">
        <x:f>IF(SQRT($C$9)*$B202+SQRT(1-$C$9)*AB202&lt;_xlfn.NORM.S.INV($C$6),1,0)</x:f>
        <x:v>0</x:v>
      </x:c>
      <x:c r="AX202" s="34" t="n">
        <x:f>IF(SQRT($C$9)*$B202+SQRT(1-$C$9)*AC202&lt;_xlfn.NORM.S.INV($C$6),1,0)</x:f>
        <x:v>0</x:v>
      </x:c>
      <x:c r="AY202" s="34" t="n">
        <x:f>IF(SQRT($C$9)*$B202+SQRT(1-$C$9)*AD202&lt;_xlfn.NORM.S.INV($C$6),1,0)</x:f>
        <x:v>1</x:v>
      </x:c>
      <x:c r="AZ202" s="34" t="n">
        <x:f>IF(SQRT($C$9)*$B202+SQRT(1-$C$9)*AE202&lt;_xlfn.NORM.S.INV($C$6),1,0)</x:f>
        <x:v>0</x:v>
      </x:c>
      <x:c r="BA202" s="34" t="n">
        <x:f>IF(SQRT($C$9)*$B202+SQRT(1-$C$9)*AF202&lt;_xlfn.NORM.S.INV($C$6),1,0)</x:f>
        <x:v>1</x:v>
      </x:c>
      <x:c r="BB202" s="34" t="n">
        <x:f>IF(SQRT($C$9)*$B202+SQRT(1-$C$9)*AG202&lt;_xlfn.NORM.S.INV($C$6),1,0)</x:f>
        <x:v>0</x:v>
      </x:c>
      <x:c r="BC202" s="34" t="n">
        <x:f>IF(SQRT($C$9)*$B202+SQRT(1-$C$9)*AH202&lt;_xlfn.NORM.S.INV($C$6),1,0)</x:f>
        <x:v>0</x:v>
      </x:c>
      <x:c r="BD202" s="34" t="n">
        <x:f>IF(SQRT($C$9)*$B202+SQRT(1-$C$9)*AI202&lt;_xlfn.NORM.S.INV($C$6),1,0)</x:f>
        <x:v>0</x:v>
      </x:c>
      <x:c r="BE202" s="34" t="n">
        <x:f>IF(SQRT($C$9)*$B202+SQRT(1-$C$9)*AJ202&lt;_xlfn.NORM.S.INV($C$6),1,0)</x:f>
        <x:v>0</x:v>
      </x:c>
      <x:c r="BF202" s="34" t="n">
        <x:f>IF(SQRT($C$9)*$B202+SQRT(1-$C$9)*AK202&lt;_xlfn.NORM.S.INV($C$6),1,0)</x:f>
        <x:v>0</x:v>
      </x:c>
      <x:c r="BG202" s="34"/>
      <x:c r="BH202" s="34"/>
      <x:c r="BI202" s="34" t="n">
        <x:f>$B$11*(($A$1061)*$C202/$B$12*$B$7+(1-$A$1061)*$D202/$B$12*$C$7)</x:f>
        <x:v>1200</x:v>
      </x:c>
      <x:c r="BJ202" s="34" t="n">
        <x:f>$B$11*(($A$1062)*$C202/$B$12*$B$7+(1-$A$1062)*$D202/$B$12*$C$7)</x:f>
        <x:v>1140</x:v>
      </x:c>
      <x:c r="BK202" s="34" t="n">
        <x:f>$B$11*(($A$1063)*$C202/$B$12*$B$7+(1-$A$1063)*$D202/$B$12*$C$7)</x:f>
        <x:v>1080</x:v>
      </x:c>
      <x:c r="BL202" s="34" t="n">
        <x:f>$B$11*(($A$1064)*$C202/$B$12*$B$7+(1-$A$1064)*$D202/$B$12*$C$7)</x:f>
        <x:v>1019.9999999999999</x:v>
      </x:c>
      <x:c r="BM202" s="34" t="n">
        <x:f>$B$11*(($A$1065)*$C202/$B$12*$B$7+(1-$A$1065)*$D202/$B$12*$C$7)</x:f>
        <x:v>960</x:v>
      </x:c>
      <x:c r="BN202" s="34" t="n">
        <x:f>$B$11*(($A$1066)*$C202/$B$12*$B$7+(1-$A$1066)*$D202/$B$12*$C$7)</x:f>
        <x:v>900</x:v>
      </x:c>
      <x:c r="BO202" s="34" t="n">
        <x:f>$B$11*(($A$1067)*$C202/$B$12*$B$7+(1-$A$1067)*$D202/$B$12*$C$7)</x:f>
        <x:v>839.9999999999999</x:v>
      </x:c>
      <x:c r="BP202" s="34" t="n">
        <x:f>$B$11*(($A$1068)*$C202/$B$12*$B$7+(1-$A$1068)*$D202/$B$12*$C$7)</x:f>
        <x:v>780</x:v>
      </x:c>
      <x:c r="BQ202" s="34" t="n">
        <x:f>$B$11*(($A$1069)*$C202/$B$12*$B$7+(1-$A$1069)*$D202/$B$12*$C$7)</x:f>
        <x:v>720</x:v>
      </x:c>
      <x:c r="BR202" s="34" t="n">
        <x:f>$B$11*(($A$1070)*$C202/$B$12*$B$7+(1-$A$1070)*$D202/$B$12*$C$7)</x:f>
        <x:v>660</x:v>
      </x:c>
      <x:c r="BS202" s="34" t="n">
        <x:f>$B$11*(($A$1071)*$C202/$B$12*$B$7+(1-$A$1071)*$D202/$B$12*$C$7)</x:f>
        <x:v>600</x:v>
      </x:c>
      <x:c r="BT202" s="34" t="n">
        <x:f>$B$11*(($A$1072)*$C202/$B$12*$B$7+(1-$A$1072)*$D202/$B$12*$C$7)</x:f>
        <x:v>540</x:v>
      </x:c>
      <x:c r="BU202" s="34" t="n">
        <x:f>$B$11*(($A$1073)*$C202/$B$12*$B$7+(1-$A$1073)*$D202/$B$12*$C$7)</x:f>
        <x:v>480</x:v>
      </x:c>
      <x:c r="BV202" s="34" t="n">
        <x:f>$B$11*(($A$1074)*$C202/$B$12*$B$7+(1-$A$1074)*$D202/$B$12*$C$7)</x:f>
        <x:v>419.99999999999994</x:v>
      </x:c>
      <x:c r="BW202" s="34" t="n">
        <x:f>$B$11*(($A$1075)*$C202/$B$12*$B$7+(1-$A$1075)*$D202/$B$12*$C$7)</x:f>
        <x:v>360.00000000000006</x:v>
      </x:c>
      <x:c r="BX202" s="34" t="n">
        <x:f>$B$11*(($A$1076)*$C202/$B$12*$B$7+(1-$A$1076)*$D202/$B$12*$C$7)</x:f>
        <x:v>300</x:v>
      </x:c>
      <x:c r="BY202" s="34" t="n">
        <x:f>$B$11*(($A$1077)*$C202/$B$12*$B$7+(1-$A$1077)*$D202/$B$12*$C$7)</x:f>
        <x:v>239.99999999999997</x:v>
      </x:c>
      <x:c r="BZ202" s="34" t="n">
        <x:f>$B$11*(($A$1078)*$C202/$B$12*$B$7+(1-$A$1078)*$D202/$B$12*$C$7)</x:f>
        <x:v>180.00000000000003</x:v>
      </x:c>
      <x:c r="CA202" s="34" t="n">
        <x:f>$B$11*(($A$1079)*$C202/$B$12*$B$7+(1-$A$1079)*$D202/$B$12*$C$7)</x:f>
        <x:v>119.99999999999999</x:v>
      </x:c>
      <x:c r="CB202" s="34" t="n">
        <x:f>$B$11*(($A$1080)*$C202/$B$12*$B$7+(1-$A$1080)*$D202/$B$12*$C$7)</x:f>
        <x:v>60.00000000000006</x:v>
      </x:c>
      <x:c r="CC202" s="34" t="n">
        <x:f>$B$11*(($A$1081)*$C202/$B$12*$B$7+(1-$A$1081)*$D202/$B$12*$C$7)</x:f>
        <x:v>0</x:v>
      </x:c>
    </x:row>
    <x:row r="203">
      <x:c r="A203" s="34" t="n">
        <x:v>179</x:v>
      </x:c>
      <x:c r="B203" s="39" t="n">
        <x:v>0.05405197880842214</x:v>
      </x:c>
      <x:c r="C203" s="1" t="n">
        <x:f>SUM(AM203:AV203)</x:f>
        <x:v>0</x:v>
      </x:c>
      <x:c r="D203" s="1" t="n">
        <x:f>SUM(AW203:BF203)</x:f>
        <x:v>1</x:v>
      </x:c>
      <x:c r="E203" s="17" t="n">
        <x:f>(1-C203/$B$12)*$B$8-C203/$B$12*$B$7</x:f>
        <x:v>0.05</x:v>
      </x:c>
      <x:c r="F203" s="17" t="n">
        <x:f>(1-D203/$B$12)*$C$8-D203/$B$12*$C$7</x:f>
        <x:v>0.021000000000000005</x:v>
      </x:c>
      <x:c r="G203" s="32" t="n">
        <x:f>$B$11*($B$10*C203/$B$12*$B$7+(1-$B$10)*D203/$B$12*$C$7)</x:f>
        <x:v>300</x:v>
      </x:c>
      <x:c r="H203" s="17" t="n">
        <x:f>$B$10*E203+(1-$B$10)*F203</x:f>
        <x:v>0.035500000000000004</x:v>
      </x:c>
      <x:c r="I203" s="34"/>
      <x:c r="J203" s="34"/>
      <x:c r="K203" s="34"/>
      <x:c r="L203" s="34"/>
      <x:c r="M203" s="34"/>
      <x:c r="N203" s="34"/>
      <x:c r="O203" s="34"/>
      <x:c r="P203" s="34"/>
      <x:c r="Q203" s="34"/>
      <x:c r="R203" s="39" t="n">
        <x:v>-0.32175366297624464</x:v>
      </x:c>
      <x:c r="S203" s="39" t="n">
        <x:v>-0.08485508008910471</x:v>
      </x:c>
      <x:c r="T203" s="39" t="n">
        <x:v>1.559604810016147</x:v>
      </x:c>
      <x:c r="U203" s="39" t="n">
        <x:v>-0.2943666164608642</x:v>
      </x:c>
      <x:c r="V203" s="39" t="n">
        <x:v>2.1502715863449082</x:v>
      </x:c>
      <x:c r="W203" s="39" t="n">
        <x:v>0.38986996976580873</x:v>
      </x:c>
      <x:c r="X203" s="39" t="n">
        <x:v>-0.1013955161106638</x:v>
      </x:c>
      <x:c r="Y203" s="39" t="n">
        <x:v>1.070611900797049</x:v>
      </x:c>
      <x:c r="Z203" s="39" t="n">
        <x:v>-1.5221972037457379</x:v>
      </x:c>
      <x:c r="AA203" s="39" t="n">
        <x:v>-1.18829803330473</x:v>
      </x:c>
      <x:c r="AB203" s="39" t="n">
        <x:v>0.7593355648911907</x:v>
      </x:c>
      <x:c r="AC203" s="39" t="n">
        <x:v>-0.37024810096621263</x:v>
      </x:c>
      <x:c r="AD203" s="39" t="n">
        <x:v>-2.005329508743413</x:v>
      </x:c>
      <x:c r="AE203" s="39" t="n">
        <x:v>-0.3653989411054345</x:v>
      </x:c>
      <x:c r="AF203" s="39" t="n">
        <x:v>0.25059803680315346</x:v>
      </x:c>
      <x:c r="AG203" s="39" t="n">
        <x:v>-0.5073647605761058</x:v>
      </x:c>
      <x:c r="AH203" s="39" t="n">
        <x:v>-0.7568348791537076</x:v>
      </x:c>
      <x:c r="AI203" s="39" t="n">
        <x:v>0.37547001879402</x:v>
      </x:c>
      <x:c r="AJ203" s="39" t="n">
        <x:v>-0.32094887537766864</x:v>
      </x:c>
      <x:c r="AK203" s="39" t="n">
        <x:v>-0.5375569231829821</x:v>
      </x:c>
      <x:c r="AL203" s="34"/>
      <x:c r="AM203" s="34" t="n">
        <x:f>IF(SQRT($B$9)*$B203+SQRT(1-$B$9)*R203&lt;_xlfn.NORM.S.INV($B$6),1,0)</x:f>
        <x:v>0</x:v>
      </x:c>
      <x:c r="AN203" s="34" t="n">
        <x:f>IF(SQRT($B$9)*$B203+SQRT(1-$B$9)*S203&lt;_xlfn.NORM.S.INV($B$6),1,0)</x:f>
        <x:v>0</x:v>
      </x:c>
      <x:c r="AO203" s="34" t="n">
        <x:f>IF(SQRT($B$9)*$B203+SQRT(1-$B$9)*T203&lt;_xlfn.NORM.S.INV($B$6),1,0)</x:f>
        <x:v>0</x:v>
      </x:c>
      <x:c r="AP203" s="34" t="n">
        <x:f>IF(SQRT($B$9)*$B203+SQRT(1-$B$9)*U203&lt;_xlfn.NORM.S.INV($B$6),1,0)</x:f>
        <x:v>0</x:v>
      </x:c>
      <x:c r="AQ203" s="34" t="n">
        <x:f>IF(SQRT($B$9)*$B203+SQRT(1-$B$9)*V203&lt;_xlfn.NORM.S.INV($B$6),1,0)</x:f>
        <x:v>0</x:v>
      </x:c>
      <x:c r="AR203" s="34" t="n">
        <x:f>IF(SQRT($B$9)*$B203+SQRT(1-$B$9)*W203&lt;_xlfn.NORM.S.INV($B$6),1,0)</x:f>
        <x:v>0</x:v>
      </x:c>
      <x:c r="AS203" s="34" t="n">
        <x:f>IF(SQRT($B$9)*$B203+SQRT(1-$B$9)*X203&lt;_xlfn.NORM.S.INV($B$6),1,0)</x:f>
        <x:v>0</x:v>
      </x:c>
      <x:c r="AT203" s="34" t="n">
        <x:f>IF(SQRT($B$9)*$B203+SQRT(1-$B$9)*Y203&lt;_xlfn.NORM.S.INV($B$6),1,0)</x:f>
        <x:v>0</x:v>
      </x:c>
      <x:c r="AU203" s="34" t="n">
        <x:f>IF(SQRT($B$9)*$B203+SQRT(1-$B$9)*Z203&lt;_xlfn.NORM.S.INV($B$6),1,0)</x:f>
        <x:v>0</x:v>
      </x:c>
      <x:c r="AV203" s="34" t="n">
        <x:f>IF(SQRT($B$9)*$B203+SQRT(1-$B$9)*AA203&lt;_xlfn.NORM.S.INV($B$6),1,0)</x:f>
        <x:v>0</x:v>
      </x:c>
      <x:c r="AW203" s="34" t="n">
        <x:f>IF(SQRT($C$9)*$B203+SQRT(1-$C$9)*AB203&lt;_xlfn.NORM.S.INV($C$6),1,0)</x:f>
        <x:v>0</x:v>
      </x:c>
      <x:c r="AX203" s="34" t="n">
        <x:f>IF(SQRT($C$9)*$B203+SQRT(1-$C$9)*AC203&lt;_xlfn.NORM.S.INV($C$6),1,0)</x:f>
        <x:v>0</x:v>
      </x:c>
      <x:c r="AY203" s="34" t="n">
        <x:f>IF(SQRT($C$9)*$B203+SQRT(1-$C$9)*AD203&lt;_xlfn.NORM.S.INV($C$6),1,0)</x:f>
        <x:v>1</x:v>
      </x:c>
      <x:c r="AZ203" s="34" t="n">
        <x:f>IF(SQRT($C$9)*$B203+SQRT(1-$C$9)*AE203&lt;_xlfn.NORM.S.INV($C$6),1,0)</x:f>
        <x:v>0</x:v>
      </x:c>
      <x:c r="BA203" s="34" t="n">
        <x:f>IF(SQRT($C$9)*$B203+SQRT(1-$C$9)*AF203&lt;_xlfn.NORM.S.INV($C$6),1,0)</x:f>
        <x:v>0</x:v>
      </x:c>
      <x:c r="BB203" s="34" t="n">
        <x:f>IF(SQRT($C$9)*$B203+SQRT(1-$C$9)*AG203&lt;_xlfn.NORM.S.INV($C$6),1,0)</x:f>
        <x:v>0</x:v>
      </x:c>
      <x:c r="BC203" s="34" t="n">
        <x:f>IF(SQRT($C$9)*$B203+SQRT(1-$C$9)*AH203&lt;_xlfn.NORM.S.INV($C$6),1,0)</x:f>
        <x:v>0</x:v>
      </x:c>
      <x:c r="BD203" s="34" t="n">
        <x:f>IF(SQRT($C$9)*$B203+SQRT(1-$C$9)*AI203&lt;_xlfn.NORM.S.INV($C$6),1,0)</x:f>
        <x:v>0</x:v>
      </x:c>
      <x:c r="BE203" s="34" t="n">
        <x:f>IF(SQRT($C$9)*$B203+SQRT(1-$C$9)*AJ203&lt;_xlfn.NORM.S.INV($C$6),1,0)</x:f>
        <x:v>0</x:v>
      </x:c>
      <x:c r="BF203" s="34" t="n">
        <x:f>IF(SQRT($C$9)*$B203+SQRT(1-$C$9)*AK203&lt;_xlfn.NORM.S.INV($C$6),1,0)</x:f>
        <x:v>0</x:v>
      </x:c>
      <x:c r="BG203" s="34"/>
      <x:c r="BH203" s="34"/>
      <x:c r="BI203" s="34" t="n">
        <x:f>$B$11*(($A$1061)*$C203/$B$12*$B$7+(1-$A$1061)*$D203/$B$12*$C$7)</x:f>
        <x:v>600</x:v>
      </x:c>
      <x:c r="BJ203" s="34" t="n">
        <x:f>$B$11*(($A$1062)*$C203/$B$12*$B$7+(1-$A$1062)*$D203/$B$12*$C$7)</x:f>
        <x:v>570</x:v>
      </x:c>
      <x:c r="BK203" s="34" t="n">
        <x:f>$B$11*(($A$1063)*$C203/$B$12*$B$7+(1-$A$1063)*$D203/$B$12*$C$7)</x:f>
        <x:v>540</x:v>
      </x:c>
      <x:c r="BL203" s="34" t="n">
        <x:f>$B$11*(($A$1064)*$C203/$B$12*$B$7+(1-$A$1064)*$D203/$B$12*$C$7)</x:f>
        <x:v>509.99999999999994</x:v>
      </x:c>
      <x:c r="BM203" s="34" t="n">
        <x:f>$B$11*(($A$1065)*$C203/$B$12*$B$7+(1-$A$1065)*$D203/$B$12*$C$7)</x:f>
        <x:v>480</x:v>
      </x:c>
      <x:c r="BN203" s="34" t="n">
        <x:f>$B$11*(($A$1066)*$C203/$B$12*$B$7+(1-$A$1066)*$D203/$B$12*$C$7)</x:f>
        <x:v>450</x:v>
      </x:c>
      <x:c r="BO203" s="34" t="n">
        <x:f>$B$11*(($A$1067)*$C203/$B$12*$B$7+(1-$A$1067)*$D203/$B$12*$C$7)</x:f>
        <x:v>419.99999999999994</x:v>
      </x:c>
      <x:c r="BP203" s="34" t="n">
        <x:f>$B$11*(($A$1068)*$C203/$B$12*$B$7+(1-$A$1068)*$D203/$B$12*$C$7)</x:f>
        <x:v>390</x:v>
      </x:c>
      <x:c r="BQ203" s="34" t="n">
        <x:f>$B$11*(($A$1069)*$C203/$B$12*$B$7+(1-$A$1069)*$D203/$B$12*$C$7)</x:f>
        <x:v>360</x:v>
      </x:c>
      <x:c r="BR203" s="34" t="n">
        <x:f>$B$11*(($A$1070)*$C203/$B$12*$B$7+(1-$A$1070)*$D203/$B$12*$C$7)</x:f>
        <x:v>330</x:v>
      </x:c>
      <x:c r="BS203" s="34" t="n">
        <x:f>$B$11*(($A$1071)*$C203/$B$12*$B$7+(1-$A$1071)*$D203/$B$12*$C$7)</x:f>
        <x:v>300</x:v>
      </x:c>
      <x:c r="BT203" s="34" t="n">
        <x:f>$B$11*(($A$1072)*$C203/$B$12*$B$7+(1-$A$1072)*$D203/$B$12*$C$7)</x:f>
        <x:v>270</x:v>
      </x:c>
      <x:c r="BU203" s="34" t="n">
        <x:f>$B$11*(($A$1073)*$C203/$B$12*$B$7+(1-$A$1073)*$D203/$B$12*$C$7)</x:f>
        <x:v>240</x:v>
      </x:c>
      <x:c r="BV203" s="34" t="n">
        <x:f>$B$11*(($A$1074)*$C203/$B$12*$B$7+(1-$A$1074)*$D203/$B$12*$C$7)</x:f>
        <x:v>209.99999999999997</x:v>
      </x:c>
      <x:c r="BW203" s="34" t="n">
        <x:f>$B$11*(($A$1075)*$C203/$B$12*$B$7+(1-$A$1075)*$D203/$B$12*$C$7)</x:f>
        <x:v>180.00000000000003</x:v>
      </x:c>
      <x:c r="BX203" s="34" t="n">
        <x:f>$B$11*(($A$1076)*$C203/$B$12*$B$7+(1-$A$1076)*$D203/$B$12*$C$7)</x:f>
        <x:v>150</x:v>
      </x:c>
      <x:c r="BY203" s="34" t="n">
        <x:f>$B$11*(($A$1077)*$C203/$B$12*$B$7+(1-$A$1077)*$D203/$B$12*$C$7)</x:f>
        <x:v>119.99999999999999</x:v>
      </x:c>
      <x:c r="BZ203" s="34" t="n">
        <x:f>$B$11*(($A$1078)*$C203/$B$12*$B$7+(1-$A$1078)*$D203/$B$12*$C$7)</x:f>
        <x:v>90.00000000000001</x:v>
      </x:c>
      <x:c r="CA203" s="34" t="n">
        <x:f>$B$11*(($A$1079)*$C203/$B$12*$B$7+(1-$A$1079)*$D203/$B$12*$C$7)</x:f>
        <x:v>59.99999999999999</x:v>
      </x:c>
      <x:c r="CB203" s="34" t="n">
        <x:f>$B$11*(($A$1080)*$C203/$B$12*$B$7+(1-$A$1080)*$D203/$B$12*$C$7)</x:f>
        <x:v>30.00000000000003</x:v>
      </x:c>
      <x:c r="CC203" s="34" t="n">
        <x:f>$B$11*(($A$1081)*$C203/$B$12*$B$7+(1-$A$1081)*$D203/$B$12*$C$7)</x:f>
        <x:v>0</x:v>
      </x:c>
    </x:row>
    <x:row r="204">
      <x:c r="A204" s="34" t="n">
        <x:v>180</x:v>
      </x:c>
      <x:c r="B204" s="39" t="n">
        <x:v>0.49399248319490274</x:v>
      </x:c>
      <x:c r="C204" s="1" t="n">
        <x:f>SUM(AM204:AV204)</x:f>
        <x:v>0</x:v>
      </x:c>
      <x:c r="D204" s="1" t="n">
        <x:f>SUM(AW204:BF204)</x:f>
        <x:v>1</x:v>
      </x:c>
      <x:c r="E204" s="17" t="n">
        <x:f>(1-C204/$B$12)*$B$8-C204/$B$12*$B$7</x:f>
        <x:v>0.05</x:v>
      </x:c>
      <x:c r="F204" s="17" t="n">
        <x:f>(1-D204/$B$12)*$C$8-D204/$B$12*$C$7</x:f>
        <x:v>0.021000000000000005</x:v>
      </x:c>
      <x:c r="G204" s="32" t="n">
        <x:f>$B$11*($B$10*C204/$B$12*$B$7+(1-$B$10)*D204/$B$12*$C$7)</x:f>
        <x:v>300</x:v>
      </x:c>
      <x:c r="H204" s="17" t="n">
        <x:f>$B$10*E204+(1-$B$10)*F204</x:f>
        <x:v>0.035500000000000004</x:v>
      </x:c>
      <x:c r="I204" s="34"/>
      <x:c r="J204" s="34"/>
      <x:c r="K204" s="34"/>
      <x:c r="L204" s="34"/>
      <x:c r="M204" s="34"/>
      <x:c r="N204" s="34"/>
      <x:c r="O204" s="34"/>
      <x:c r="P204" s="34"/>
      <x:c r="Q204" s="34"/>
      <x:c r="R204" s="39" t="n">
        <x:v>-0.09403346945517035</x:v>
      </x:c>
      <x:c r="S204" s="39" t="n">
        <x:v>-0.991040749688966</x:v>
      </x:c>
      <x:c r="T204" s="39" t="n">
        <x:v>-2.0561103611449956</x:v>
      </x:c>
      <x:c r="U204" s="39" t="n">
        <x:v>0.2939855308498609</x:v>
      </x:c>
      <x:c r="V204" s="39" t="n">
        <x:v>0.5120307801591555</x:v>
      </x:c>
      <x:c r="W204" s="39" t="n">
        <x:v>-0.7562595968856966</x:v>
      </x:c>
      <x:c r="X204" s="39" t="n">
        <x:v>1.0318119745441832</x:v>
      </x:c>
      <x:c r="Y204" s="39" t="n">
        <x:v>0.6691208628579128</x:v>
      </x:c>
      <x:c r="Z204" s="39" t="n">
        <x:v>-0.011977365395428671</x:v>
      </x:c>
      <x:c r="AA204" s="39" t="n">
        <x:v>0.01883419622289774</x:v>
      </x:c>
      <x:c r="AB204" s="39" t="n">
        <x:v>-1.013303610131587</x:v>
      </x:c>
      <x:c r="AC204" s="39" t="n">
        <x:v>-0.24939326515345467</x:v>
      </x:c>
      <x:c r="AD204" s="39" t="n">
        <x:v>0.132238369040112</x:v>
      </x:c>
      <x:c r="AE204" s="39" t="n">
        <x:v>0.35227713391624116</x:v>
      </x:c>
      <x:c r="AF204" s="39" t="n">
        <x:v>0.7009746809126427</x:v>
      </x:c>
      <x:c r="AG204" s="39" t="n">
        <x:v>-2.163005657334104</x:v>
      </x:c>
      <x:c r="AH204" s="39" t="n">
        <x:v>-0.7433041639970304</x:v>
      </x:c>
      <x:c r="AI204" s="39" t="n">
        <x:v>-0.18274656717157337</x:v>
      </x:c>
      <x:c r="AJ204" s="39" t="n">
        <x:v>0.4928661887222065</x:v>
      </x:c>
      <x:c r="AK204" s="39" t="n">
        <x:v>0.2561082008764308</x:v>
      </x:c>
      <x:c r="AL204" s="34"/>
      <x:c r="AM204" s="34" t="n">
        <x:f>IF(SQRT($B$9)*$B204+SQRT(1-$B$9)*R204&lt;_xlfn.NORM.S.INV($B$6),1,0)</x:f>
        <x:v>0</x:v>
      </x:c>
      <x:c r="AN204" s="34" t="n">
        <x:f>IF(SQRT($B$9)*$B204+SQRT(1-$B$9)*S204&lt;_xlfn.NORM.S.INV($B$6),1,0)</x:f>
        <x:v>0</x:v>
      </x:c>
      <x:c r="AO204" s="34" t="n">
        <x:f>IF(SQRT($B$9)*$B204+SQRT(1-$B$9)*T204&lt;_xlfn.NORM.S.INV($B$6),1,0)</x:f>
        <x:v>0</x:v>
      </x:c>
      <x:c r="AP204" s="34" t="n">
        <x:f>IF(SQRT($B$9)*$B204+SQRT(1-$B$9)*U204&lt;_xlfn.NORM.S.INV($B$6),1,0)</x:f>
        <x:v>0</x:v>
      </x:c>
      <x:c r="AQ204" s="34" t="n">
        <x:f>IF(SQRT($B$9)*$B204+SQRT(1-$B$9)*V204&lt;_xlfn.NORM.S.INV($B$6),1,0)</x:f>
        <x:v>0</x:v>
      </x:c>
      <x:c r="AR204" s="34" t="n">
        <x:f>IF(SQRT($B$9)*$B204+SQRT(1-$B$9)*W204&lt;_xlfn.NORM.S.INV($B$6),1,0)</x:f>
        <x:v>0</x:v>
      </x:c>
      <x:c r="AS204" s="34" t="n">
        <x:f>IF(SQRT($B$9)*$B204+SQRT(1-$B$9)*X204&lt;_xlfn.NORM.S.INV($B$6),1,0)</x:f>
        <x:v>0</x:v>
      </x:c>
      <x:c r="AT204" s="34" t="n">
        <x:f>IF(SQRT($B$9)*$B204+SQRT(1-$B$9)*Y204&lt;_xlfn.NORM.S.INV($B$6),1,0)</x:f>
        <x:v>0</x:v>
      </x:c>
      <x:c r="AU204" s="34" t="n">
        <x:f>IF(SQRT($B$9)*$B204+SQRT(1-$B$9)*Z204&lt;_xlfn.NORM.S.INV($B$6),1,0)</x:f>
        <x:v>0</x:v>
      </x:c>
      <x:c r="AV204" s="34" t="n">
        <x:f>IF(SQRT($B$9)*$B204+SQRT(1-$B$9)*AA204&lt;_xlfn.NORM.S.INV($B$6),1,0)</x:f>
        <x:v>0</x:v>
      </x:c>
      <x:c r="AW204" s="34" t="n">
        <x:f>IF(SQRT($C$9)*$B204+SQRT(1-$C$9)*AB204&lt;_xlfn.NORM.S.INV($C$6),1,0)</x:f>
        <x:v>0</x:v>
      </x:c>
      <x:c r="AX204" s="34" t="n">
        <x:f>IF(SQRT($C$9)*$B204+SQRT(1-$C$9)*AC204&lt;_xlfn.NORM.S.INV($C$6),1,0)</x:f>
        <x:v>0</x:v>
      </x:c>
      <x:c r="AY204" s="34" t="n">
        <x:f>IF(SQRT($C$9)*$B204+SQRT(1-$C$9)*AD204&lt;_xlfn.NORM.S.INV($C$6),1,0)</x:f>
        <x:v>0</x:v>
      </x:c>
      <x:c r="AZ204" s="34" t="n">
        <x:f>IF(SQRT($C$9)*$B204+SQRT(1-$C$9)*AE204&lt;_xlfn.NORM.S.INV($C$6),1,0)</x:f>
        <x:v>0</x:v>
      </x:c>
      <x:c r="BA204" s="34" t="n">
        <x:f>IF(SQRT($C$9)*$B204+SQRT(1-$C$9)*AF204&lt;_xlfn.NORM.S.INV($C$6),1,0)</x:f>
        <x:v>0</x:v>
      </x:c>
      <x:c r="BB204" s="34" t="n">
        <x:f>IF(SQRT($C$9)*$B204+SQRT(1-$C$9)*AG204&lt;_xlfn.NORM.S.INV($C$6),1,0)</x:f>
        <x:v>1</x:v>
      </x:c>
      <x:c r="BC204" s="34" t="n">
        <x:f>IF(SQRT($C$9)*$B204+SQRT(1-$C$9)*AH204&lt;_xlfn.NORM.S.INV($C$6),1,0)</x:f>
        <x:v>0</x:v>
      </x:c>
      <x:c r="BD204" s="34" t="n">
        <x:f>IF(SQRT($C$9)*$B204+SQRT(1-$C$9)*AI204&lt;_xlfn.NORM.S.INV($C$6),1,0)</x:f>
        <x:v>0</x:v>
      </x:c>
      <x:c r="BE204" s="34" t="n">
        <x:f>IF(SQRT($C$9)*$B204+SQRT(1-$C$9)*AJ204&lt;_xlfn.NORM.S.INV($C$6),1,0)</x:f>
        <x:v>0</x:v>
      </x:c>
      <x:c r="BF204" s="34" t="n">
        <x:f>IF(SQRT($C$9)*$B204+SQRT(1-$C$9)*AK204&lt;_xlfn.NORM.S.INV($C$6),1,0)</x:f>
        <x:v>0</x:v>
      </x:c>
      <x:c r="BG204" s="34"/>
      <x:c r="BH204" s="34"/>
      <x:c r="BI204" s="34" t="n">
        <x:f>$B$11*(($A$1061)*$C204/$B$12*$B$7+(1-$A$1061)*$D204/$B$12*$C$7)</x:f>
        <x:v>600</x:v>
      </x:c>
      <x:c r="BJ204" s="34" t="n">
        <x:f>$B$11*(($A$1062)*$C204/$B$12*$B$7+(1-$A$1062)*$D204/$B$12*$C$7)</x:f>
        <x:v>570</x:v>
      </x:c>
      <x:c r="BK204" s="34" t="n">
        <x:f>$B$11*(($A$1063)*$C204/$B$12*$B$7+(1-$A$1063)*$D204/$B$12*$C$7)</x:f>
        <x:v>540</x:v>
      </x:c>
      <x:c r="BL204" s="34" t="n">
        <x:f>$B$11*(($A$1064)*$C204/$B$12*$B$7+(1-$A$1064)*$D204/$B$12*$C$7)</x:f>
        <x:v>509.99999999999994</x:v>
      </x:c>
      <x:c r="BM204" s="34" t="n">
        <x:f>$B$11*(($A$1065)*$C204/$B$12*$B$7+(1-$A$1065)*$D204/$B$12*$C$7)</x:f>
        <x:v>480</x:v>
      </x:c>
      <x:c r="BN204" s="34" t="n">
        <x:f>$B$11*(($A$1066)*$C204/$B$12*$B$7+(1-$A$1066)*$D204/$B$12*$C$7)</x:f>
        <x:v>450</x:v>
      </x:c>
      <x:c r="BO204" s="34" t="n">
        <x:f>$B$11*(($A$1067)*$C204/$B$12*$B$7+(1-$A$1067)*$D204/$B$12*$C$7)</x:f>
        <x:v>419.99999999999994</x:v>
      </x:c>
      <x:c r="BP204" s="34" t="n">
        <x:f>$B$11*(($A$1068)*$C204/$B$12*$B$7+(1-$A$1068)*$D204/$B$12*$C$7)</x:f>
        <x:v>390</x:v>
      </x:c>
      <x:c r="BQ204" s="34" t="n">
        <x:f>$B$11*(($A$1069)*$C204/$B$12*$B$7+(1-$A$1069)*$D204/$B$12*$C$7)</x:f>
        <x:v>360</x:v>
      </x:c>
      <x:c r="BR204" s="34" t="n">
        <x:f>$B$11*(($A$1070)*$C204/$B$12*$B$7+(1-$A$1070)*$D204/$B$12*$C$7)</x:f>
        <x:v>330</x:v>
      </x:c>
      <x:c r="BS204" s="34" t="n">
        <x:f>$B$11*(($A$1071)*$C204/$B$12*$B$7+(1-$A$1071)*$D204/$B$12*$C$7)</x:f>
        <x:v>300</x:v>
      </x:c>
      <x:c r="BT204" s="34" t="n">
        <x:f>$B$11*(($A$1072)*$C204/$B$12*$B$7+(1-$A$1072)*$D204/$B$12*$C$7)</x:f>
        <x:v>270</x:v>
      </x:c>
      <x:c r="BU204" s="34" t="n">
        <x:f>$B$11*(($A$1073)*$C204/$B$12*$B$7+(1-$A$1073)*$D204/$B$12*$C$7)</x:f>
        <x:v>240</x:v>
      </x:c>
      <x:c r="BV204" s="34" t="n">
        <x:f>$B$11*(($A$1074)*$C204/$B$12*$B$7+(1-$A$1074)*$D204/$B$12*$C$7)</x:f>
        <x:v>209.99999999999997</x:v>
      </x:c>
      <x:c r="BW204" s="34" t="n">
        <x:f>$B$11*(($A$1075)*$C204/$B$12*$B$7+(1-$A$1075)*$D204/$B$12*$C$7)</x:f>
        <x:v>180.00000000000003</x:v>
      </x:c>
      <x:c r="BX204" s="34" t="n">
        <x:f>$B$11*(($A$1076)*$C204/$B$12*$B$7+(1-$A$1076)*$D204/$B$12*$C$7)</x:f>
        <x:v>150</x:v>
      </x:c>
      <x:c r="BY204" s="34" t="n">
        <x:f>$B$11*(($A$1077)*$C204/$B$12*$B$7+(1-$A$1077)*$D204/$B$12*$C$7)</x:f>
        <x:v>119.99999999999999</x:v>
      </x:c>
      <x:c r="BZ204" s="34" t="n">
        <x:f>$B$11*(($A$1078)*$C204/$B$12*$B$7+(1-$A$1078)*$D204/$B$12*$C$7)</x:f>
        <x:v>90.00000000000001</x:v>
      </x:c>
      <x:c r="CA204" s="34" t="n">
        <x:f>$B$11*(($A$1079)*$C204/$B$12*$B$7+(1-$A$1079)*$D204/$B$12*$C$7)</x:f>
        <x:v>59.99999999999999</x:v>
      </x:c>
      <x:c r="CB204" s="34" t="n">
        <x:f>$B$11*(($A$1080)*$C204/$B$12*$B$7+(1-$A$1080)*$D204/$B$12*$C$7)</x:f>
        <x:v>30.00000000000003</x:v>
      </x:c>
      <x:c r="CC204" s="34" t="n">
        <x:f>$B$11*(($A$1081)*$C204/$B$12*$B$7+(1-$A$1081)*$D204/$B$12*$C$7)</x:f>
        <x:v>0</x:v>
      </x:c>
    </x:row>
    <x:row r="205">
      <x:c r="A205" s="34" t="n">
        <x:v>181</x:v>
      </x:c>
      <x:c r="B205" s="39" t="n">
        <x:v>0.08370466742496492</x:v>
      </x:c>
      <x:c r="C205" s="1" t="n">
        <x:f>SUM(AM205:AV205)</x:f>
        <x:v>0</x:v>
      </x:c>
      <x:c r="D205" s="1" t="n">
        <x:f>SUM(AW205:BF205)</x:f>
        <x:v>0</x:v>
      </x:c>
      <x:c r="E205" s="17" t="n">
        <x:f>(1-C205/$B$12)*$B$8-C205/$B$12*$B$7</x:f>
        <x:v>0.05</x:v>
      </x:c>
      <x:c r="F205" s="17" t="n">
        <x:f>(1-D205/$B$12)*$C$8-D205/$B$12*$C$7</x:f>
        <x:v>0.09</x:v>
      </x:c>
      <x:c r="G205" s="32" t="n">
        <x:f>$B$11*($B$10*C205/$B$12*$B$7+(1-$B$10)*D205/$B$12*$C$7)</x:f>
        <x:v>0</x:v>
      </x:c>
      <x:c r="H205" s="17" t="n">
        <x:f>$B$10*E205+(1-$B$10)*F205</x:f>
        <x:v>0.07</x:v>
      </x:c>
      <x:c r="I205" s="34"/>
      <x:c r="J205" s="34"/>
      <x:c r="K205" s="34"/>
      <x:c r="L205" s="34"/>
      <x:c r="M205" s="34"/>
      <x:c r="N205" s="34"/>
      <x:c r="O205" s="34"/>
      <x:c r="P205" s="34"/>
      <x:c r="Q205" s="34"/>
      <x:c r="R205" s="39" t="n">
        <x:v>0.8651053586709891</x:v>
      </x:c>
      <x:c r="S205" s="39" t="n">
        <x:v>-1.2708636271360005</x:v>
      </x:c>
      <x:c r="T205" s="39" t="n">
        <x:v>-0.10918177642475739</x:v>
      </x:c>
      <x:c r="U205" s="39" t="n">
        <x:v>-0.7985066837001936</x:v>
      </x:c>
      <x:c r="V205" s="39" t="n">
        <x:v>-0.3028885328637513</x:v>
      </x:c>
      <x:c r="W205" s="39" t="n">
        <x:v>0.2387082414338363</x:v>
      </x:c>
      <x:c r="X205" s="39" t="n">
        <x:v>-0.8841272207485348</x:v>
      </x:c>
      <x:c r="Y205" s="39" t="n">
        <x:v>0.04830018028304229</x:v>
      </x:c>
      <x:c r="Z205" s="39" t="n">
        <x:v>-1.0584582598717562</x:v>
      </x:c>
      <x:c r="AA205" s="39" t="n">
        <x:v>-0.19875244534128594</x:v>
      </x:c>
      <x:c r="AB205" s="39" t="n">
        <x:v>-1.1327253404343722</x:v>
      </x:c>
      <x:c r="AC205" s="39" t="n">
        <x:v>-0.7854215720878778</x:v>
      </x:c>
      <x:c r="AD205" s="39" t="n">
        <x:v>0.95581217888301</x:v>
      </x:c>
      <x:c r="AE205" s="39" t="n">
        <x:v>-1.0772506523656926</x:v>
      </x:c>
      <x:c r="AF205" s="39" t="n">
        <x:v>2.4039083840749513</x:v>
      </x:c>
      <x:c r="AG205" s="39" t="n">
        <x:v>0.6107220949142991</x:v>
      </x:c>
      <x:c r="AH205" s="39" t="n">
        <x:v>-0.9820800273317295</x:v>
      </x:c>
      <x:c r="AI205" s="39" t="n">
        <x:v>-1.0615539649588746</x:v>
      </x:c>
      <x:c r="AJ205" s="39" t="n">
        <x:v>-0.6969020385214667</x:v>
      </x:c>
      <x:c r="AK205" s="39" t="n">
        <x:v>-0.35655145238082564</x:v>
      </x:c>
      <x:c r="AL205" s="34"/>
      <x:c r="AM205" s="34" t="n">
        <x:f>IF(SQRT($B$9)*$B205+SQRT(1-$B$9)*R205&lt;_xlfn.NORM.S.INV($B$6),1,0)</x:f>
        <x:v>0</x:v>
      </x:c>
      <x:c r="AN205" s="34" t="n">
        <x:f>IF(SQRT($B$9)*$B205+SQRT(1-$B$9)*S205&lt;_xlfn.NORM.S.INV($B$6),1,0)</x:f>
        <x:v>0</x:v>
      </x:c>
      <x:c r="AO205" s="34" t="n">
        <x:f>IF(SQRT($B$9)*$B205+SQRT(1-$B$9)*T205&lt;_xlfn.NORM.S.INV($B$6),1,0)</x:f>
        <x:v>0</x:v>
      </x:c>
      <x:c r="AP205" s="34" t="n">
        <x:f>IF(SQRT($B$9)*$B205+SQRT(1-$B$9)*U205&lt;_xlfn.NORM.S.INV($B$6),1,0)</x:f>
        <x:v>0</x:v>
      </x:c>
      <x:c r="AQ205" s="34" t="n">
        <x:f>IF(SQRT($B$9)*$B205+SQRT(1-$B$9)*V205&lt;_xlfn.NORM.S.INV($B$6),1,0)</x:f>
        <x:v>0</x:v>
      </x:c>
      <x:c r="AR205" s="34" t="n">
        <x:f>IF(SQRT($B$9)*$B205+SQRT(1-$B$9)*W205&lt;_xlfn.NORM.S.INV($B$6),1,0)</x:f>
        <x:v>0</x:v>
      </x:c>
      <x:c r="AS205" s="34" t="n">
        <x:f>IF(SQRT($B$9)*$B205+SQRT(1-$B$9)*X205&lt;_xlfn.NORM.S.INV($B$6),1,0)</x:f>
        <x:v>0</x:v>
      </x:c>
      <x:c r="AT205" s="34" t="n">
        <x:f>IF(SQRT($B$9)*$B205+SQRT(1-$B$9)*Y205&lt;_xlfn.NORM.S.INV($B$6),1,0)</x:f>
        <x:v>0</x:v>
      </x:c>
      <x:c r="AU205" s="34" t="n">
        <x:f>IF(SQRT($B$9)*$B205+SQRT(1-$B$9)*Z205&lt;_xlfn.NORM.S.INV($B$6),1,0)</x:f>
        <x:v>0</x:v>
      </x:c>
      <x:c r="AV205" s="34" t="n">
        <x:f>IF(SQRT($B$9)*$B205+SQRT(1-$B$9)*AA205&lt;_xlfn.NORM.S.INV($B$6),1,0)</x:f>
        <x:v>0</x:v>
      </x:c>
      <x:c r="AW205" s="34" t="n">
        <x:f>IF(SQRT($C$9)*$B205+SQRT(1-$C$9)*AB205&lt;_xlfn.NORM.S.INV($C$6),1,0)</x:f>
        <x:v>0</x:v>
      </x:c>
      <x:c r="AX205" s="34" t="n">
        <x:f>IF(SQRT($C$9)*$B205+SQRT(1-$C$9)*AC205&lt;_xlfn.NORM.S.INV($C$6),1,0)</x:f>
        <x:v>0</x:v>
      </x:c>
      <x:c r="AY205" s="34" t="n">
        <x:f>IF(SQRT($C$9)*$B205+SQRT(1-$C$9)*AD205&lt;_xlfn.NORM.S.INV($C$6),1,0)</x:f>
        <x:v>0</x:v>
      </x:c>
      <x:c r="AZ205" s="34" t="n">
        <x:f>IF(SQRT($C$9)*$B205+SQRT(1-$C$9)*AE205&lt;_xlfn.NORM.S.INV($C$6),1,0)</x:f>
        <x:v>0</x:v>
      </x:c>
      <x:c r="BA205" s="34" t="n">
        <x:f>IF(SQRT($C$9)*$B205+SQRT(1-$C$9)*AF205&lt;_xlfn.NORM.S.INV($C$6),1,0)</x:f>
        <x:v>0</x:v>
      </x:c>
      <x:c r="BB205" s="34" t="n">
        <x:f>IF(SQRT($C$9)*$B205+SQRT(1-$C$9)*AG205&lt;_xlfn.NORM.S.INV($C$6),1,0)</x:f>
        <x:v>0</x:v>
      </x:c>
      <x:c r="BC205" s="34" t="n">
        <x:f>IF(SQRT($C$9)*$B205+SQRT(1-$C$9)*AH205&lt;_xlfn.NORM.S.INV($C$6),1,0)</x:f>
        <x:v>0</x:v>
      </x:c>
      <x:c r="BD205" s="34" t="n">
        <x:f>IF(SQRT($C$9)*$B205+SQRT(1-$C$9)*AI205&lt;_xlfn.NORM.S.INV($C$6),1,0)</x:f>
        <x:v>0</x:v>
      </x:c>
      <x:c r="BE205" s="34" t="n">
        <x:f>IF(SQRT($C$9)*$B205+SQRT(1-$C$9)*AJ205&lt;_xlfn.NORM.S.INV($C$6),1,0)</x:f>
        <x:v>0</x:v>
      </x:c>
      <x:c r="BF205" s="34" t="n">
        <x:f>IF(SQRT($C$9)*$B205+SQRT(1-$C$9)*AK205&lt;_xlfn.NORM.S.INV($C$6),1,0)</x:f>
        <x:v>0</x:v>
      </x:c>
      <x:c r="BG205" s="34"/>
      <x:c r="BH205" s="34"/>
      <x:c r="BI205" s="34" t="n">
        <x:f>$B$11*(($A$1061)*$C205/$B$12*$B$7+(1-$A$1061)*$D205/$B$12*$C$7)</x:f>
        <x:v>0</x:v>
      </x:c>
      <x:c r="BJ205" s="34" t="n">
        <x:f>$B$11*(($A$1062)*$C205/$B$12*$B$7+(1-$A$1062)*$D205/$B$12*$C$7)</x:f>
        <x:v>0</x:v>
      </x:c>
      <x:c r="BK205" s="34" t="n">
        <x:f>$B$11*(($A$1063)*$C205/$B$12*$B$7+(1-$A$1063)*$D205/$B$12*$C$7)</x:f>
        <x:v>0</x:v>
      </x:c>
      <x:c r="BL205" s="34" t="n">
        <x:f>$B$11*(($A$1064)*$C205/$B$12*$B$7+(1-$A$1064)*$D205/$B$12*$C$7)</x:f>
        <x:v>0</x:v>
      </x:c>
      <x:c r="BM205" s="34" t="n">
        <x:f>$B$11*(($A$1065)*$C205/$B$12*$B$7+(1-$A$1065)*$D205/$B$12*$C$7)</x:f>
        <x:v>0</x:v>
      </x:c>
      <x:c r="BN205" s="34" t="n">
        <x:f>$B$11*(($A$1066)*$C205/$B$12*$B$7+(1-$A$1066)*$D205/$B$12*$C$7)</x:f>
        <x:v>0</x:v>
      </x:c>
      <x:c r="BO205" s="34" t="n">
        <x:f>$B$11*(($A$1067)*$C205/$B$12*$B$7+(1-$A$1067)*$D205/$B$12*$C$7)</x:f>
        <x:v>0</x:v>
      </x:c>
      <x:c r="BP205" s="34" t="n">
        <x:f>$B$11*(($A$1068)*$C205/$B$12*$B$7+(1-$A$1068)*$D205/$B$12*$C$7)</x:f>
        <x:v>0</x:v>
      </x:c>
      <x:c r="BQ205" s="34" t="n">
        <x:f>$B$11*(($A$1069)*$C205/$B$12*$B$7+(1-$A$1069)*$D205/$B$12*$C$7)</x:f>
        <x:v>0</x:v>
      </x:c>
      <x:c r="BR205" s="34" t="n">
        <x:f>$B$11*(($A$1070)*$C205/$B$12*$B$7+(1-$A$1070)*$D205/$B$12*$C$7)</x:f>
        <x:v>0</x:v>
      </x:c>
      <x:c r="BS205" s="34" t="n">
        <x:f>$B$11*(($A$1071)*$C205/$B$12*$B$7+(1-$A$1071)*$D205/$B$12*$C$7)</x:f>
        <x:v>0</x:v>
      </x:c>
      <x:c r="BT205" s="34" t="n">
        <x:f>$B$11*(($A$1072)*$C205/$B$12*$B$7+(1-$A$1072)*$D205/$B$12*$C$7)</x:f>
        <x:v>0</x:v>
      </x:c>
      <x:c r="BU205" s="34" t="n">
        <x:f>$B$11*(($A$1073)*$C205/$B$12*$B$7+(1-$A$1073)*$D205/$B$12*$C$7)</x:f>
        <x:v>0</x:v>
      </x:c>
      <x:c r="BV205" s="34" t="n">
        <x:f>$B$11*(($A$1074)*$C205/$B$12*$B$7+(1-$A$1074)*$D205/$B$12*$C$7)</x:f>
        <x:v>0</x:v>
      </x:c>
      <x:c r="BW205" s="34" t="n">
        <x:f>$B$11*(($A$1075)*$C205/$B$12*$B$7+(1-$A$1075)*$D205/$B$12*$C$7)</x:f>
        <x:v>0</x:v>
      </x:c>
      <x:c r="BX205" s="34" t="n">
        <x:f>$B$11*(($A$1076)*$C205/$B$12*$B$7+(1-$A$1076)*$D205/$B$12*$C$7)</x:f>
        <x:v>0</x:v>
      </x:c>
      <x:c r="BY205" s="34" t="n">
        <x:f>$B$11*(($A$1077)*$C205/$B$12*$B$7+(1-$A$1077)*$D205/$B$12*$C$7)</x:f>
        <x:v>0</x:v>
      </x:c>
      <x:c r="BZ205" s="34" t="n">
        <x:f>$B$11*(($A$1078)*$C205/$B$12*$B$7+(1-$A$1078)*$D205/$B$12*$C$7)</x:f>
        <x:v>0</x:v>
      </x:c>
      <x:c r="CA205" s="34" t="n">
        <x:f>$B$11*(($A$1079)*$C205/$B$12*$B$7+(1-$A$1079)*$D205/$B$12*$C$7)</x:f>
        <x:v>0</x:v>
      </x:c>
      <x:c r="CB205" s="34" t="n">
        <x:f>$B$11*(($A$1080)*$C205/$B$12*$B$7+(1-$A$1080)*$D205/$B$12*$C$7)</x:f>
        <x:v>0</x:v>
      </x:c>
      <x:c r="CC205" s="34" t="n">
        <x:f>$B$11*(($A$1081)*$C205/$B$12*$B$7+(1-$A$1081)*$D205/$B$12*$C$7)</x:f>
        <x:v>0</x:v>
      </x:c>
    </x:row>
    <x:row r="206">
      <x:c r="A206" s="34" t="n">
        <x:v>182</x:v>
      </x:c>
      <x:c r="B206" s="39" t="n">
        <x:v>-1.4036593549336702</x:v>
      </x:c>
      <x:c r="C206" s="1" t="n">
        <x:f>SUM(AM206:AV206)</x:f>
        <x:v>0</x:v>
      </x:c>
      <x:c r="D206" s="1" t="n">
        <x:f>SUM(AW206:BF206)</x:f>
        <x:v>2</x:v>
      </x:c>
      <x:c r="E206" s="17" t="n">
        <x:f>(1-C206/$B$12)*$B$8-C206/$B$12*$B$7</x:f>
        <x:v>0.05</x:v>
      </x:c>
      <x:c r="F206" s="17" t="n">
        <x:f>(1-D206/$B$12)*$C$8-D206/$B$12*$C$7</x:f>
        <x:v>-0.048</x:v>
      </x:c>
      <x:c r="G206" s="32" t="n">
        <x:f>$B$11*($B$10*C206/$B$12*$B$7+(1-$B$10)*D206/$B$12*$C$7)</x:f>
        <x:v>600</x:v>
      </x:c>
      <x:c r="H206" s="17" t="n">
        <x:f>$B$10*E206+(1-$B$10)*F206</x:f>
        <x:v>0.0010000000000000009</x:v>
      </x:c>
      <x:c r="I206" s="34"/>
      <x:c r="J206" s="34"/>
      <x:c r="K206" s="34"/>
      <x:c r="L206" s="34"/>
      <x:c r="M206" s="34"/>
      <x:c r="N206" s="34"/>
      <x:c r="O206" s="34"/>
      <x:c r="P206" s="34"/>
      <x:c r="Q206" s="34"/>
      <x:c r="R206" s="39" t="n">
        <x:v>-0.7523687011946902</x:v>
      </x:c>
      <x:c r="S206" s="39" t="n">
        <x:v>0.6153111024869413</x:v>
      </x:c>
      <x:c r="T206" s="39" t="n">
        <x:v>-0.5692720720180293</x:v>
      </x:c>
      <x:c r="U206" s="39" t="n">
        <x:v>1.314084394604177</x:v>
      </x:c>
      <x:c r="V206" s="39" t="n">
        <x:v>0.6796261029345515</x:v>
      </x:c>
      <x:c r="W206" s="39" t="n">
        <x:v>0.654549817394434</x:v>
      </x:c>
      <x:c r="X206" s="39" t="n">
        <x:v>1.8028458854917742</x:v>
      </x:c>
      <x:c r="Y206" s="39" t="n">
        <x:v>0.9975316498619303</x:v>
      </x:c>
      <x:c r="Z206" s="39" t="n">
        <x:v>-0.5276196149283513</x:v>
      </x:c>
      <x:c r="AA206" s="39" t="n">
        <x:v>0.5481003055769</x:v>
      </x:c>
      <x:c r="AB206" s="39" t="n">
        <x:v>-0.33294733557658196</x:v>
      </x:c>
      <x:c r="AC206" s="39" t="n">
        <x:v>-2.4560685290616546</x:v>
      </x:c>
      <x:c r="AD206" s="39" t="n">
        <x:v>0.15825672834772708</x:v>
      </x:c>
      <x:c r="AE206" s="39" t="n">
        <x:v>1.0742571136542651</x:v>
      </x:c>
      <x:c r="AF206" s="39" t="n">
        <x:v>-0.6019000612577345</x:v>
      </x:c>
      <x:c r="AG206" s="39" t="n">
        <x:v>1.1110501159343336</x:v>
      </x:c>
      <x:c r="AH206" s="39" t="n">
        <x:v>0.43270992702219596</x:v>
      </x:c>
      <x:c r="AI206" s="39" t="n">
        <x:v>-1.4295082191209576</x:v>
      </x:c>
      <x:c r="AJ206" s="39" t="n">
        <x:v>1.2439651240088418</x:v>
      </x:c>
      <x:c r="AK206" s="39" t="n">
        <x:v>1.623628312025553</x:v>
      </x:c>
      <x:c r="AL206" s="34"/>
      <x:c r="AM206" s="34" t="n">
        <x:f>IF(SQRT($B$9)*$B206+SQRT(1-$B$9)*R206&lt;_xlfn.NORM.S.INV($B$6),1,0)</x:f>
        <x:v>0</x:v>
      </x:c>
      <x:c r="AN206" s="34" t="n">
        <x:f>IF(SQRT($B$9)*$B206+SQRT(1-$B$9)*S206&lt;_xlfn.NORM.S.INV($B$6),1,0)</x:f>
        <x:v>0</x:v>
      </x:c>
      <x:c r="AO206" s="34" t="n">
        <x:f>IF(SQRT($B$9)*$B206+SQRT(1-$B$9)*T206&lt;_xlfn.NORM.S.INV($B$6),1,0)</x:f>
        <x:v>0</x:v>
      </x:c>
      <x:c r="AP206" s="34" t="n">
        <x:f>IF(SQRT($B$9)*$B206+SQRT(1-$B$9)*U206&lt;_xlfn.NORM.S.INV($B$6),1,0)</x:f>
        <x:v>0</x:v>
      </x:c>
      <x:c r="AQ206" s="34" t="n">
        <x:f>IF(SQRT($B$9)*$B206+SQRT(1-$B$9)*V206&lt;_xlfn.NORM.S.INV($B$6),1,0)</x:f>
        <x:v>0</x:v>
      </x:c>
      <x:c r="AR206" s="34" t="n">
        <x:f>IF(SQRT($B$9)*$B206+SQRT(1-$B$9)*W206&lt;_xlfn.NORM.S.INV($B$6),1,0)</x:f>
        <x:v>0</x:v>
      </x:c>
      <x:c r="AS206" s="34" t="n">
        <x:f>IF(SQRT($B$9)*$B206+SQRT(1-$B$9)*X206&lt;_xlfn.NORM.S.INV($B$6),1,0)</x:f>
        <x:v>0</x:v>
      </x:c>
      <x:c r="AT206" s="34" t="n">
        <x:f>IF(SQRT($B$9)*$B206+SQRT(1-$B$9)*Y206&lt;_xlfn.NORM.S.INV($B$6),1,0)</x:f>
        <x:v>0</x:v>
      </x:c>
      <x:c r="AU206" s="34" t="n">
        <x:f>IF(SQRT($B$9)*$B206+SQRT(1-$B$9)*Z206&lt;_xlfn.NORM.S.INV($B$6),1,0)</x:f>
        <x:v>0</x:v>
      </x:c>
      <x:c r="AV206" s="34" t="n">
        <x:f>IF(SQRT($B$9)*$B206+SQRT(1-$B$9)*AA206&lt;_xlfn.NORM.S.INV($B$6),1,0)</x:f>
        <x:v>0</x:v>
      </x:c>
      <x:c r="AW206" s="34" t="n">
        <x:f>IF(SQRT($C$9)*$B206+SQRT(1-$C$9)*AB206&lt;_xlfn.NORM.S.INV($C$6),1,0)</x:f>
        <x:v>0</x:v>
      </x:c>
      <x:c r="AX206" s="34" t="n">
        <x:f>IF(SQRT($C$9)*$B206+SQRT(1-$C$9)*AC206&lt;_xlfn.NORM.S.INV($C$6),1,0)</x:f>
        <x:v>1</x:v>
      </x:c>
      <x:c r="AY206" s="34" t="n">
        <x:f>IF(SQRT($C$9)*$B206+SQRT(1-$C$9)*AD206&lt;_xlfn.NORM.S.INV($C$6),1,0)</x:f>
        <x:v>0</x:v>
      </x:c>
      <x:c r="AZ206" s="34" t="n">
        <x:f>IF(SQRT($C$9)*$B206+SQRT(1-$C$9)*AE206&lt;_xlfn.NORM.S.INV($C$6),1,0)</x:f>
        <x:v>0</x:v>
      </x:c>
      <x:c r="BA206" s="34" t="n">
        <x:f>IF(SQRT($C$9)*$B206+SQRT(1-$C$9)*AF206&lt;_xlfn.NORM.S.INV($C$6),1,0)</x:f>
        <x:v>0</x:v>
      </x:c>
      <x:c r="BB206" s="34" t="n">
        <x:f>IF(SQRT($C$9)*$B206+SQRT(1-$C$9)*AG206&lt;_xlfn.NORM.S.INV($C$6),1,0)</x:f>
        <x:v>0</x:v>
      </x:c>
      <x:c r="BC206" s="34" t="n">
        <x:f>IF(SQRT($C$9)*$B206+SQRT(1-$C$9)*AH206&lt;_xlfn.NORM.S.INV($C$6),1,0)</x:f>
        <x:v>0</x:v>
      </x:c>
      <x:c r="BD206" s="34" t="n">
        <x:f>IF(SQRT($C$9)*$B206+SQRT(1-$C$9)*AI206&lt;_xlfn.NORM.S.INV($C$6),1,0)</x:f>
        <x:v>1</x:v>
      </x:c>
      <x:c r="BE206" s="34" t="n">
        <x:f>IF(SQRT($C$9)*$B206+SQRT(1-$C$9)*AJ206&lt;_xlfn.NORM.S.INV($C$6),1,0)</x:f>
        <x:v>0</x:v>
      </x:c>
      <x:c r="BF206" s="34" t="n">
        <x:f>IF(SQRT($C$9)*$B206+SQRT(1-$C$9)*AK206&lt;_xlfn.NORM.S.INV($C$6),1,0)</x:f>
        <x:v>0</x:v>
      </x:c>
      <x:c r="BG206" s="34"/>
      <x:c r="BH206" s="34"/>
      <x:c r="BI206" s="34" t="n">
        <x:f>$B$11*(($A$1061)*$C206/$B$12*$B$7+(1-$A$1061)*$D206/$B$12*$C$7)</x:f>
        <x:v>1200</x:v>
      </x:c>
      <x:c r="BJ206" s="34" t="n">
        <x:f>$B$11*(($A$1062)*$C206/$B$12*$B$7+(1-$A$1062)*$D206/$B$12*$C$7)</x:f>
        <x:v>1140</x:v>
      </x:c>
      <x:c r="BK206" s="34" t="n">
        <x:f>$B$11*(($A$1063)*$C206/$B$12*$B$7+(1-$A$1063)*$D206/$B$12*$C$7)</x:f>
        <x:v>1080</x:v>
      </x:c>
      <x:c r="BL206" s="34" t="n">
        <x:f>$B$11*(($A$1064)*$C206/$B$12*$B$7+(1-$A$1064)*$D206/$B$12*$C$7)</x:f>
        <x:v>1019.9999999999999</x:v>
      </x:c>
      <x:c r="BM206" s="34" t="n">
        <x:f>$B$11*(($A$1065)*$C206/$B$12*$B$7+(1-$A$1065)*$D206/$B$12*$C$7)</x:f>
        <x:v>960</x:v>
      </x:c>
      <x:c r="BN206" s="34" t="n">
        <x:f>$B$11*(($A$1066)*$C206/$B$12*$B$7+(1-$A$1066)*$D206/$B$12*$C$7)</x:f>
        <x:v>900</x:v>
      </x:c>
      <x:c r="BO206" s="34" t="n">
        <x:f>$B$11*(($A$1067)*$C206/$B$12*$B$7+(1-$A$1067)*$D206/$B$12*$C$7)</x:f>
        <x:v>839.9999999999999</x:v>
      </x:c>
      <x:c r="BP206" s="34" t="n">
        <x:f>$B$11*(($A$1068)*$C206/$B$12*$B$7+(1-$A$1068)*$D206/$B$12*$C$7)</x:f>
        <x:v>780</x:v>
      </x:c>
      <x:c r="BQ206" s="34" t="n">
        <x:f>$B$11*(($A$1069)*$C206/$B$12*$B$7+(1-$A$1069)*$D206/$B$12*$C$7)</x:f>
        <x:v>720</x:v>
      </x:c>
      <x:c r="BR206" s="34" t="n">
        <x:f>$B$11*(($A$1070)*$C206/$B$12*$B$7+(1-$A$1070)*$D206/$B$12*$C$7)</x:f>
        <x:v>660</x:v>
      </x:c>
      <x:c r="BS206" s="34" t="n">
        <x:f>$B$11*(($A$1071)*$C206/$B$12*$B$7+(1-$A$1071)*$D206/$B$12*$C$7)</x:f>
        <x:v>600</x:v>
      </x:c>
      <x:c r="BT206" s="34" t="n">
        <x:f>$B$11*(($A$1072)*$C206/$B$12*$B$7+(1-$A$1072)*$D206/$B$12*$C$7)</x:f>
        <x:v>540</x:v>
      </x:c>
      <x:c r="BU206" s="34" t="n">
        <x:f>$B$11*(($A$1073)*$C206/$B$12*$B$7+(1-$A$1073)*$D206/$B$12*$C$7)</x:f>
        <x:v>480</x:v>
      </x:c>
      <x:c r="BV206" s="34" t="n">
        <x:f>$B$11*(($A$1074)*$C206/$B$12*$B$7+(1-$A$1074)*$D206/$B$12*$C$7)</x:f>
        <x:v>419.99999999999994</x:v>
      </x:c>
      <x:c r="BW206" s="34" t="n">
        <x:f>$B$11*(($A$1075)*$C206/$B$12*$B$7+(1-$A$1075)*$D206/$B$12*$C$7)</x:f>
        <x:v>360.00000000000006</x:v>
      </x:c>
      <x:c r="BX206" s="34" t="n">
        <x:f>$B$11*(($A$1076)*$C206/$B$12*$B$7+(1-$A$1076)*$D206/$B$12*$C$7)</x:f>
        <x:v>300</x:v>
      </x:c>
      <x:c r="BY206" s="34" t="n">
        <x:f>$B$11*(($A$1077)*$C206/$B$12*$B$7+(1-$A$1077)*$D206/$B$12*$C$7)</x:f>
        <x:v>239.99999999999997</x:v>
      </x:c>
      <x:c r="BZ206" s="34" t="n">
        <x:f>$B$11*(($A$1078)*$C206/$B$12*$B$7+(1-$A$1078)*$D206/$B$12*$C$7)</x:f>
        <x:v>180.00000000000003</x:v>
      </x:c>
      <x:c r="CA206" s="34" t="n">
        <x:f>$B$11*(($A$1079)*$C206/$B$12*$B$7+(1-$A$1079)*$D206/$B$12*$C$7)</x:f>
        <x:v>119.99999999999999</x:v>
      </x:c>
      <x:c r="CB206" s="34" t="n">
        <x:f>$B$11*(($A$1080)*$C206/$B$12*$B$7+(1-$A$1080)*$D206/$B$12*$C$7)</x:f>
        <x:v>60.00000000000006</x:v>
      </x:c>
      <x:c r="CC206" s="34" t="n">
        <x:f>$B$11*(($A$1081)*$C206/$B$12*$B$7+(1-$A$1081)*$D206/$B$12*$C$7)</x:f>
        <x:v>0</x:v>
      </x:c>
    </x:row>
    <x:row r="207">
      <x:c r="A207" s="34" t="n">
        <x:v>183</x:v>
      </x:c>
      <x:c r="B207" s="39" t="n">
        <x:v>0.37875806639967735</x:v>
      </x:c>
      <x:c r="C207" s="1" t="n">
        <x:f>SUM(AM207:AV207)</x:f>
        <x:v>0</x:v>
      </x:c>
      <x:c r="D207" s="1" t="n">
        <x:f>SUM(AW207:BF207)</x:f>
        <x:v>0</x:v>
      </x:c>
      <x:c r="E207" s="17" t="n">
        <x:f>(1-C207/$B$12)*$B$8-C207/$B$12*$B$7</x:f>
        <x:v>0.05</x:v>
      </x:c>
      <x:c r="F207" s="17" t="n">
        <x:f>(1-D207/$B$12)*$C$8-D207/$B$12*$C$7</x:f>
        <x:v>0.09</x:v>
      </x:c>
      <x:c r="G207" s="32" t="n">
        <x:f>$B$11*($B$10*C207/$B$12*$B$7+(1-$B$10)*D207/$B$12*$C$7)</x:f>
        <x:v>0</x:v>
      </x:c>
      <x:c r="H207" s="17" t="n">
        <x:f>$B$10*E207+(1-$B$10)*F207</x:f>
        <x:v>0.07</x:v>
      </x:c>
      <x:c r="I207" s="34"/>
      <x:c r="J207" s="34"/>
      <x:c r="K207" s="34"/>
      <x:c r="L207" s="34"/>
      <x:c r="M207" s="34"/>
      <x:c r="N207" s="34"/>
      <x:c r="O207" s="34"/>
      <x:c r="P207" s="34"/>
      <x:c r="Q207" s="34"/>
      <x:c r="R207" s="39" t="n">
        <x:v>-0.9797120924348579</x:v>
      </x:c>
      <x:c r="S207" s="39" t="n">
        <x:v>0.08566080634100529</x:v>
      </x:c>
      <x:c r="T207" s="39" t="n">
        <x:v>-0.7309844788882652</x:v>
      </x:c>
      <x:c r="U207" s="39" t="n">
        <x:v>0.023455671691668185</x:v>
      </x:c>
      <x:c r="V207" s="39" t="n">
        <x:v>0.04889819545945249</x:v>
      </x:c>
      <x:c r="W207" s="39" t="n">
        <x:v>0.40141933153981535</x:v>
      </x:c>
      <x:c r="X207" s="39" t="n">
        <x:v>1.297379903548042</x:v>
      </x:c>
      <x:c r="Y207" s="39" t="n">
        <x:v>1.1995852954965491</x:v>
      </x:c>
      <x:c r="Z207" s="39" t="n">
        <x:v>0.9362818529142657</x:v>
      </x:c>
      <x:c r="AA207" s="39" t="n">
        <x:v>-0.9727564561999975</x:v>
      </x:c>
      <x:c r="AB207" s="39" t="n">
        <x:v>-0.10545642986759722</x:v>
      </x:c>
      <x:c r="AC207" s="39" t="n">
        <x:v>0.16772388081844325</x:v>
      </x:c>
      <x:c r="AD207" s="39" t="n">
        <x:v>-1.1977127375380552</x:v>
      </x:c>
      <x:c r="AE207" s="39" t="n">
        <x:v>0.9235271449076154</x:v>
      </x:c>
      <x:c r="AF207" s="39" t="n">
        <x:v>1.884328060899664</x:v>
      </x:c>
      <x:c r="AG207" s="39" t="n">
        <x:v>-0.7349176107777972</x:v>
      </x:c>
      <x:c r="AH207" s="39" t="n">
        <x:v>2.0765608807125195</x:v>
      </x:c>
      <x:c r="AI207" s="39" t="n">
        <x:v>0.11616205860673316</x:v>
      </x:c>
      <x:c r="AJ207" s="39" t="n">
        <x:v>1.1597163805619495</x:v>
      </x:c>
      <x:c r="AK207" s="39" t="n">
        <x:v>0.17214497130398804</x:v>
      </x:c>
      <x:c r="AL207" s="34"/>
      <x:c r="AM207" s="34" t="n">
        <x:f>IF(SQRT($B$9)*$B207+SQRT(1-$B$9)*R207&lt;_xlfn.NORM.S.INV($B$6),1,0)</x:f>
        <x:v>0</x:v>
      </x:c>
      <x:c r="AN207" s="34" t="n">
        <x:f>IF(SQRT($B$9)*$B207+SQRT(1-$B$9)*S207&lt;_xlfn.NORM.S.INV($B$6),1,0)</x:f>
        <x:v>0</x:v>
      </x:c>
      <x:c r="AO207" s="34" t="n">
        <x:f>IF(SQRT($B$9)*$B207+SQRT(1-$B$9)*T207&lt;_xlfn.NORM.S.INV($B$6),1,0)</x:f>
        <x:v>0</x:v>
      </x:c>
      <x:c r="AP207" s="34" t="n">
        <x:f>IF(SQRT($B$9)*$B207+SQRT(1-$B$9)*U207&lt;_xlfn.NORM.S.INV($B$6),1,0)</x:f>
        <x:v>0</x:v>
      </x:c>
      <x:c r="AQ207" s="34" t="n">
        <x:f>IF(SQRT($B$9)*$B207+SQRT(1-$B$9)*V207&lt;_xlfn.NORM.S.INV($B$6),1,0)</x:f>
        <x:v>0</x:v>
      </x:c>
      <x:c r="AR207" s="34" t="n">
        <x:f>IF(SQRT($B$9)*$B207+SQRT(1-$B$9)*W207&lt;_xlfn.NORM.S.INV($B$6),1,0)</x:f>
        <x:v>0</x:v>
      </x:c>
      <x:c r="AS207" s="34" t="n">
        <x:f>IF(SQRT($B$9)*$B207+SQRT(1-$B$9)*X207&lt;_xlfn.NORM.S.INV($B$6),1,0)</x:f>
        <x:v>0</x:v>
      </x:c>
      <x:c r="AT207" s="34" t="n">
        <x:f>IF(SQRT($B$9)*$B207+SQRT(1-$B$9)*Y207&lt;_xlfn.NORM.S.INV($B$6),1,0)</x:f>
        <x:v>0</x:v>
      </x:c>
      <x:c r="AU207" s="34" t="n">
        <x:f>IF(SQRT($B$9)*$B207+SQRT(1-$B$9)*Z207&lt;_xlfn.NORM.S.INV($B$6),1,0)</x:f>
        <x:v>0</x:v>
      </x:c>
      <x:c r="AV207" s="34" t="n">
        <x:f>IF(SQRT($B$9)*$B207+SQRT(1-$B$9)*AA207&lt;_xlfn.NORM.S.INV($B$6),1,0)</x:f>
        <x:v>0</x:v>
      </x:c>
      <x:c r="AW207" s="34" t="n">
        <x:f>IF(SQRT($C$9)*$B207+SQRT(1-$C$9)*AB207&lt;_xlfn.NORM.S.INV($C$6),1,0)</x:f>
        <x:v>0</x:v>
      </x:c>
      <x:c r="AX207" s="34" t="n">
        <x:f>IF(SQRT($C$9)*$B207+SQRT(1-$C$9)*AC207&lt;_xlfn.NORM.S.INV($C$6),1,0)</x:f>
        <x:v>0</x:v>
      </x:c>
      <x:c r="AY207" s="34" t="n">
        <x:f>IF(SQRT($C$9)*$B207+SQRT(1-$C$9)*AD207&lt;_xlfn.NORM.S.INV($C$6),1,0)</x:f>
        <x:v>0</x:v>
      </x:c>
      <x:c r="AZ207" s="34" t="n">
        <x:f>IF(SQRT($C$9)*$B207+SQRT(1-$C$9)*AE207&lt;_xlfn.NORM.S.INV($C$6),1,0)</x:f>
        <x:v>0</x:v>
      </x:c>
      <x:c r="BA207" s="34" t="n">
        <x:f>IF(SQRT($C$9)*$B207+SQRT(1-$C$9)*AF207&lt;_xlfn.NORM.S.INV($C$6),1,0)</x:f>
        <x:v>0</x:v>
      </x:c>
      <x:c r="BB207" s="34" t="n">
        <x:f>IF(SQRT($C$9)*$B207+SQRT(1-$C$9)*AG207&lt;_xlfn.NORM.S.INV($C$6),1,0)</x:f>
        <x:v>0</x:v>
      </x:c>
      <x:c r="BC207" s="34" t="n">
        <x:f>IF(SQRT($C$9)*$B207+SQRT(1-$C$9)*AH207&lt;_xlfn.NORM.S.INV($C$6),1,0)</x:f>
        <x:v>0</x:v>
      </x:c>
      <x:c r="BD207" s="34" t="n">
        <x:f>IF(SQRT($C$9)*$B207+SQRT(1-$C$9)*AI207&lt;_xlfn.NORM.S.INV($C$6),1,0)</x:f>
        <x:v>0</x:v>
      </x:c>
      <x:c r="BE207" s="34" t="n">
        <x:f>IF(SQRT($C$9)*$B207+SQRT(1-$C$9)*AJ207&lt;_xlfn.NORM.S.INV($C$6),1,0)</x:f>
        <x:v>0</x:v>
      </x:c>
      <x:c r="BF207" s="34" t="n">
        <x:f>IF(SQRT($C$9)*$B207+SQRT(1-$C$9)*AK207&lt;_xlfn.NORM.S.INV($C$6),1,0)</x:f>
        <x:v>0</x:v>
      </x:c>
      <x:c r="BG207" s="34"/>
      <x:c r="BH207" s="34"/>
      <x:c r="BI207" s="34" t="n">
        <x:f>$B$11*(($A$1061)*$C207/$B$12*$B$7+(1-$A$1061)*$D207/$B$12*$C$7)</x:f>
        <x:v>0</x:v>
      </x:c>
      <x:c r="BJ207" s="34" t="n">
        <x:f>$B$11*(($A$1062)*$C207/$B$12*$B$7+(1-$A$1062)*$D207/$B$12*$C$7)</x:f>
        <x:v>0</x:v>
      </x:c>
      <x:c r="BK207" s="34" t="n">
        <x:f>$B$11*(($A$1063)*$C207/$B$12*$B$7+(1-$A$1063)*$D207/$B$12*$C$7)</x:f>
        <x:v>0</x:v>
      </x:c>
      <x:c r="BL207" s="34" t="n">
        <x:f>$B$11*(($A$1064)*$C207/$B$12*$B$7+(1-$A$1064)*$D207/$B$12*$C$7)</x:f>
        <x:v>0</x:v>
      </x:c>
      <x:c r="BM207" s="34" t="n">
        <x:f>$B$11*(($A$1065)*$C207/$B$12*$B$7+(1-$A$1065)*$D207/$B$12*$C$7)</x:f>
        <x:v>0</x:v>
      </x:c>
      <x:c r="BN207" s="34" t="n">
        <x:f>$B$11*(($A$1066)*$C207/$B$12*$B$7+(1-$A$1066)*$D207/$B$12*$C$7)</x:f>
        <x:v>0</x:v>
      </x:c>
      <x:c r="BO207" s="34" t="n">
        <x:f>$B$11*(($A$1067)*$C207/$B$12*$B$7+(1-$A$1067)*$D207/$B$12*$C$7)</x:f>
        <x:v>0</x:v>
      </x:c>
      <x:c r="BP207" s="34" t="n">
        <x:f>$B$11*(($A$1068)*$C207/$B$12*$B$7+(1-$A$1068)*$D207/$B$12*$C$7)</x:f>
        <x:v>0</x:v>
      </x:c>
      <x:c r="BQ207" s="34" t="n">
        <x:f>$B$11*(($A$1069)*$C207/$B$12*$B$7+(1-$A$1069)*$D207/$B$12*$C$7)</x:f>
        <x:v>0</x:v>
      </x:c>
      <x:c r="BR207" s="34" t="n">
        <x:f>$B$11*(($A$1070)*$C207/$B$12*$B$7+(1-$A$1070)*$D207/$B$12*$C$7)</x:f>
        <x:v>0</x:v>
      </x:c>
      <x:c r="BS207" s="34" t="n">
        <x:f>$B$11*(($A$1071)*$C207/$B$12*$B$7+(1-$A$1071)*$D207/$B$12*$C$7)</x:f>
        <x:v>0</x:v>
      </x:c>
      <x:c r="BT207" s="34" t="n">
        <x:f>$B$11*(($A$1072)*$C207/$B$12*$B$7+(1-$A$1072)*$D207/$B$12*$C$7)</x:f>
        <x:v>0</x:v>
      </x:c>
      <x:c r="BU207" s="34" t="n">
        <x:f>$B$11*(($A$1073)*$C207/$B$12*$B$7+(1-$A$1073)*$D207/$B$12*$C$7)</x:f>
        <x:v>0</x:v>
      </x:c>
      <x:c r="BV207" s="34" t="n">
        <x:f>$B$11*(($A$1074)*$C207/$B$12*$B$7+(1-$A$1074)*$D207/$B$12*$C$7)</x:f>
        <x:v>0</x:v>
      </x:c>
      <x:c r="BW207" s="34" t="n">
        <x:f>$B$11*(($A$1075)*$C207/$B$12*$B$7+(1-$A$1075)*$D207/$B$12*$C$7)</x:f>
        <x:v>0</x:v>
      </x:c>
      <x:c r="BX207" s="34" t="n">
        <x:f>$B$11*(($A$1076)*$C207/$B$12*$B$7+(1-$A$1076)*$D207/$B$12*$C$7)</x:f>
        <x:v>0</x:v>
      </x:c>
      <x:c r="BY207" s="34" t="n">
        <x:f>$B$11*(($A$1077)*$C207/$B$12*$B$7+(1-$A$1077)*$D207/$B$12*$C$7)</x:f>
        <x:v>0</x:v>
      </x:c>
      <x:c r="BZ207" s="34" t="n">
        <x:f>$B$11*(($A$1078)*$C207/$B$12*$B$7+(1-$A$1078)*$D207/$B$12*$C$7)</x:f>
        <x:v>0</x:v>
      </x:c>
      <x:c r="CA207" s="34" t="n">
        <x:f>$B$11*(($A$1079)*$C207/$B$12*$B$7+(1-$A$1079)*$D207/$B$12*$C$7)</x:f>
        <x:v>0</x:v>
      </x:c>
      <x:c r="CB207" s="34" t="n">
        <x:f>$B$11*(($A$1080)*$C207/$B$12*$B$7+(1-$A$1080)*$D207/$B$12*$C$7)</x:f>
        <x:v>0</x:v>
      </x:c>
      <x:c r="CC207" s="34" t="n">
        <x:f>$B$11*(($A$1081)*$C207/$B$12*$B$7+(1-$A$1081)*$D207/$B$12*$C$7)</x:f>
        <x:v>0</x:v>
      </x:c>
    </x:row>
    <x:row r="208">
      <x:c r="A208" s="34" t="n">
        <x:v>184</x:v>
      </x:c>
      <x:c r="B208" s="39" t="n">
        <x:v>0.9064004246116063</x:v>
      </x:c>
      <x:c r="C208" s="1" t="n">
        <x:f>SUM(AM208:AV208)</x:f>
        <x:v>0</x:v>
      </x:c>
      <x:c r="D208" s="1" t="n">
        <x:f>SUM(AW208:BF208)</x:f>
        <x:v>0</x:v>
      </x:c>
      <x:c r="E208" s="17" t="n">
        <x:f>(1-C208/$B$12)*$B$8-C208/$B$12*$B$7</x:f>
        <x:v>0.05</x:v>
      </x:c>
      <x:c r="F208" s="17" t="n">
        <x:f>(1-D208/$B$12)*$C$8-D208/$B$12*$C$7</x:f>
        <x:v>0.09</x:v>
      </x:c>
      <x:c r="G208" s="32" t="n">
        <x:f>$B$11*($B$10*C208/$B$12*$B$7+(1-$B$10)*D208/$B$12*$C$7)</x:f>
        <x:v>0</x:v>
      </x:c>
      <x:c r="H208" s="17" t="n">
        <x:f>$B$10*E208+(1-$B$10)*F208</x:f>
        <x:v>0.07</x:v>
      </x:c>
      <x:c r="I208" s="34"/>
      <x:c r="J208" s="34"/>
      <x:c r="K208" s="34"/>
      <x:c r="L208" s="34"/>
      <x:c r="M208" s="34"/>
      <x:c r="N208" s="34"/>
      <x:c r="O208" s="34"/>
      <x:c r="P208" s="34"/>
      <x:c r="Q208" s="34"/>
      <x:c r="R208" s="39" t="n">
        <x:v>-2.1219735224914693</x:v>
      </x:c>
      <x:c r="S208" s="39" t="n">
        <x:v>0.24028816578232215</x:v>
      </x:c>
      <x:c r="T208" s="39" t="n">
        <x:v>-0.4876428235852988</x:v>
      </x:c>
      <x:c r="U208" s="39" t="n">
        <x:v>0.45136854911923685</x:v>
      </x:c>
      <x:c r="V208" s="39" t="n">
        <x:v>-0.645928371852094</x:v>
      </x:c>
      <x:c r="W208" s="39" t="n">
        <x:v>-0.5451762391935746</x:v>
      </x:c>
      <x:c r="X208" s="39" t="n">
        <x:v>0.8323688943494906</x:v>
      </x:c>
      <x:c r="Y208" s="39" t="n">
        <x:v>-0.620208479423335</x:v>
      </x:c>
      <x:c r="Z208" s="39" t="n">
        <x:v>0.7647186281674757</x:v>
      </x:c>
      <x:c r="AA208" s="39" t="n">
        <x:v>0.6560208229996771</x:v>
      </x:c>
      <x:c r="AB208" s="39" t="n">
        <x:v>-0.3429712890083937</x:v>
      </x:c>
      <x:c r="AC208" s="39" t="n">
        <x:v>-0.6640314855886547</x:v>
      </x:c>
      <x:c r="AD208" s="39" t="n">
        <x:v>-0.960055988926775</x:v>
      </x:c>
      <x:c r="AE208" s="39" t="n">
        <x:v>0.8414617172251007</x:v>
      </x:c>
      <x:c r="AF208" s="39" t="n">
        <x:v>0.8993457973436164</x:v>
      </x:c>
      <x:c r="AG208" s="39" t="n">
        <x:v>0.6186874331025407</x:v>
      </x:c>
      <x:c r="AH208" s="39" t="n">
        <x:v>-0.5392858207305665</x:v>
      </x:c>
      <x:c r="AI208" s="39" t="n">
        <x:v>-0.4474215857976996</x:v>
      </x:c>
      <x:c r="AJ208" s="39" t="n">
        <x:v>0.0004366589806619585</x:v>
      </x:c>
      <x:c r="AK208" s="39" t="n">
        <x:v>-0.4040192758161603</x:v>
      </x:c>
      <x:c r="AL208" s="34"/>
      <x:c r="AM208" s="34" t="n">
        <x:f>IF(SQRT($B$9)*$B208+SQRT(1-$B$9)*R208&lt;_xlfn.NORM.S.INV($B$6),1,0)</x:f>
        <x:v>0</x:v>
      </x:c>
      <x:c r="AN208" s="34" t="n">
        <x:f>IF(SQRT($B$9)*$B208+SQRT(1-$B$9)*S208&lt;_xlfn.NORM.S.INV($B$6),1,0)</x:f>
        <x:v>0</x:v>
      </x:c>
      <x:c r="AO208" s="34" t="n">
        <x:f>IF(SQRT($B$9)*$B208+SQRT(1-$B$9)*T208&lt;_xlfn.NORM.S.INV($B$6),1,0)</x:f>
        <x:v>0</x:v>
      </x:c>
      <x:c r="AP208" s="34" t="n">
        <x:f>IF(SQRT($B$9)*$B208+SQRT(1-$B$9)*U208&lt;_xlfn.NORM.S.INV($B$6),1,0)</x:f>
        <x:v>0</x:v>
      </x:c>
      <x:c r="AQ208" s="34" t="n">
        <x:f>IF(SQRT($B$9)*$B208+SQRT(1-$B$9)*V208&lt;_xlfn.NORM.S.INV($B$6),1,0)</x:f>
        <x:v>0</x:v>
      </x:c>
      <x:c r="AR208" s="34" t="n">
        <x:f>IF(SQRT($B$9)*$B208+SQRT(1-$B$9)*W208&lt;_xlfn.NORM.S.INV($B$6),1,0)</x:f>
        <x:v>0</x:v>
      </x:c>
      <x:c r="AS208" s="34" t="n">
        <x:f>IF(SQRT($B$9)*$B208+SQRT(1-$B$9)*X208&lt;_xlfn.NORM.S.INV($B$6),1,0)</x:f>
        <x:v>0</x:v>
      </x:c>
      <x:c r="AT208" s="34" t="n">
        <x:f>IF(SQRT($B$9)*$B208+SQRT(1-$B$9)*Y208&lt;_xlfn.NORM.S.INV($B$6),1,0)</x:f>
        <x:v>0</x:v>
      </x:c>
      <x:c r="AU208" s="34" t="n">
        <x:f>IF(SQRT($B$9)*$B208+SQRT(1-$B$9)*Z208&lt;_xlfn.NORM.S.INV($B$6),1,0)</x:f>
        <x:v>0</x:v>
      </x:c>
      <x:c r="AV208" s="34" t="n">
        <x:f>IF(SQRT($B$9)*$B208+SQRT(1-$B$9)*AA208&lt;_xlfn.NORM.S.INV($B$6),1,0)</x:f>
        <x:v>0</x:v>
      </x:c>
      <x:c r="AW208" s="34" t="n">
        <x:f>IF(SQRT($C$9)*$B208+SQRT(1-$C$9)*AB208&lt;_xlfn.NORM.S.INV($C$6),1,0)</x:f>
        <x:v>0</x:v>
      </x:c>
      <x:c r="AX208" s="34" t="n">
        <x:f>IF(SQRT($C$9)*$B208+SQRT(1-$C$9)*AC208&lt;_xlfn.NORM.S.INV($C$6),1,0)</x:f>
        <x:v>0</x:v>
      </x:c>
      <x:c r="AY208" s="34" t="n">
        <x:f>IF(SQRT($C$9)*$B208+SQRT(1-$C$9)*AD208&lt;_xlfn.NORM.S.INV($C$6),1,0)</x:f>
        <x:v>0</x:v>
      </x:c>
      <x:c r="AZ208" s="34" t="n">
        <x:f>IF(SQRT($C$9)*$B208+SQRT(1-$C$9)*AE208&lt;_xlfn.NORM.S.INV($C$6),1,0)</x:f>
        <x:v>0</x:v>
      </x:c>
      <x:c r="BA208" s="34" t="n">
        <x:f>IF(SQRT($C$9)*$B208+SQRT(1-$C$9)*AF208&lt;_xlfn.NORM.S.INV($C$6),1,0)</x:f>
        <x:v>0</x:v>
      </x:c>
      <x:c r="BB208" s="34" t="n">
        <x:f>IF(SQRT($C$9)*$B208+SQRT(1-$C$9)*AG208&lt;_xlfn.NORM.S.INV($C$6),1,0)</x:f>
        <x:v>0</x:v>
      </x:c>
      <x:c r="BC208" s="34" t="n">
        <x:f>IF(SQRT($C$9)*$B208+SQRT(1-$C$9)*AH208&lt;_xlfn.NORM.S.INV($C$6),1,0)</x:f>
        <x:v>0</x:v>
      </x:c>
      <x:c r="BD208" s="34" t="n">
        <x:f>IF(SQRT($C$9)*$B208+SQRT(1-$C$9)*AI208&lt;_xlfn.NORM.S.INV($C$6),1,0)</x:f>
        <x:v>0</x:v>
      </x:c>
      <x:c r="BE208" s="34" t="n">
        <x:f>IF(SQRT($C$9)*$B208+SQRT(1-$C$9)*AJ208&lt;_xlfn.NORM.S.INV($C$6),1,0)</x:f>
        <x:v>0</x:v>
      </x:c>
      <x:c r="BF208" s="34" t="n">
        <x:f>IF(SQRT($C$9)*$B208+SQRT(1-$C$9)*AK208&lt;_xlfn.NORM.S.INV($C$6),1,0)</x:f>
        <x:v>0</x:v>
      </x:c>
      <x:c r="BG208" s="34"/>
      <x:c r="BH208" s="34"/>
      <x:c r="BI208" s="34" t="n">
        <x:f>$B$11*(($A$1061)*$C208/$B$12*$B$7+(1-$A$1061)*$D208/$B$12*$C$7)</x:f>
        <x:v>0</x:v>
      </x:c>
      <x:c r="BJ208" s="34" t="n">
        <x:f>$B$11*(($A$1062)*$C208/$B$12*$B$7+(1-$A$1062)*$D208/$B$12*$C$7)</x:f>
        <x:v>0</x:v>
      </x:c>
      <x:c r="BK208" s="34" t="n">
        <x:f>$B$11*(($A$1063)*$C208/$B$12*$B$7+(1-$A$1063)*$D208/$B$12*$C$7)</x:f>
        <x:v>0</x:v>
      </x:c>
      <x:c r="BL208" s="34" t="n">
        <x:f>$B$11*(($A$1064)*$C208/$B$12*$B$7+(1-$A$1064)*$D208/$B$12*$C$7)</x:f>
        <x:v>0</x:v>
      </x:c>
      <x:c r="BM208" s="34" t="n">
        <x:f>$B$11*(($A$1065)*$C208/$B$12*$B$7+(1-$A$1065)*$D208/$B$12*$C$7)</x:f>
        <x:v>0</x:v>
      </x:c>
      <x:c r="BN208" s="34" t="n">
        <x:f>$B$11*(($A$1066)*$C208/$B$12*$B$7+(1-$A$1066)*$D208/$B$12*$C$7)</x:f>
        <x:v>0</x:v>
      </x:c>
      <x:c r="BO208" s="34" t="n">
        <x:f>$B$11*(($A$1067)*$C208/$B$12*$B$7+(1-$A$1067)*$D208/$B$12*$C$7)</x:f>
        <x:v>0</x:v>
      </x:c>
      <x:c r="BP208" s="34" t="n">
        <x:f>$B$11*(($A$1068)*$C208/$B$12*$B$7+(1-$A$1068)*$D208/$B$12*$C$7)</x:f>
        <x:v>0</x:v>
      </x:c>
      <x:c r="BQ208" s="34" t="n">
        <x:f>$B$11*(($A$1069)*$C208/$B$12*$B$7+(1-$A$1069)*$D208/$B$12*$C$7)</x:f>
        <x:v>0</x:v>
      </x:c>
      <x:c r="BR208" s="34" t="n">
        <x:f>$B$11*(($A$1070)*$C208/$B$12*$B$7+(1-$A$1070)*$D208/$B$12*$C$7)</x:f>
        <x:v>0</x:v>
      </x:c>
      <x:c r="BS208" s="34" t="n">
        <x:f>$B$11*(($A$1071)*$C208/$B$12*$B$7+(1-$A$1071)*$D208/$B$12*$C$7)</x:f>
        <x:v>0</x:v>
      </x:c>
      <x:c r="BT208" s="34" t="n">
        <x:f>$B$11*(($A$1072)*$C208/$B$12*$B$7+(1-$A$1072)*$D208/$B$12*$C$7)</x:f>
        <x:v>0</x:v>
      </x:c>
      <x:c r="BU208" s="34" t="n">
        <x:f>$B$11*(($A$1073)*$C208/$B$12*$B$7+(1-$A$1073)*$D208/$B$12*$C$7)</x:f>
        <x:v>0</x:v>
      </x:c>
      <x:c r="BV208" s="34" t="n">
        <x:f>$B$11*(($A$1074)*$C208/$B$12*$B$7+(1-$A$1074)*$D208/$B$12*$C$7)</x:f>
        <x:v>0</x:v>
      </x:c>
      <x:c r="BW208" s="34" t="n">
        <x:f>$B$11*(($A$1075)*$C208/$B$12*$B$7+(1-$A$1075)*$D208/$B$12*$C$7)</x:f>
        <x:v>0</x:v>
      </x:c>
      <x:c r="BX208" s="34" t="n">
        <x:f>$B$11*(($A$1076)*$C208/$B$12*$B$7+(1-$A$1076)*$D208/$B$12*$C$7)</x:f>
        <x:v>0</x:v>
      </x:c>
      <x:c r="BY208" s="34" t="n">
        <x:f>$B$11*(($A$1077)*$C208/$B$12*$B$7+(1-$A$1077)*$D208/$B$12*$C$7)</x:f>
        <x:v>0</x:v>
      </x:c>
      <x:c r="BZ208" s="34" t="n">
        <x:f>$B$11*(($A$1078)*$C208/$B$12*$B$7+(1-$A$1078)*$D208/$B$12*$C$7)</x:f>
        <x:v>0</x:v>
      </x:c>
      <x:c r="CA208" s="34" t="n">
        <x:f>$B$11*(($A$1079)*$C208/$B$12*$B$7+(1-$A$1079)*$D208/$B$12*$C$7)</x:f>
        <x:v>0</x:v>
      </x:c>
      <x:c r="CB208" s="34" t="n">
        <x:f>$B$11*(($A$1080)*$C208/$B$12*$B$7+(1-$A$1080)*$D208/$B$12*$C$7)</x:f>
        <x:v>0</x:v>
      </x:c>
      <x:c r="CC208" s="34" t="n">
        <x:f>$B$11*(($A$1081)*$C208/$B$12*$B$7+(1-$A$1081)*$D208/$B$12*$C$7)</x:f>
        <x:v>0</x:v>
      </x:c>
    </x:row>
    <x:row r="209">
      <x:c r="A209" s="34" t="n">
        <x:v>185</x:v>
      </x:c>
      <x:c r="B209" s="39" t="n">
        <x:v>-0.8898937418961667</x:v>
      </x:c>
      <x:c r="C209" s="1" t="n">
        <x:f>SUM(AM209:AV209)</x:f>
        <x:v>0</x:v>
      </x:c>
      <x:c r="D209" s="1" t="n">
        <x:f>SUM(AW209:BF209)</x:f>
        <x:v>0</x:v>
      </x:c>
      <x:c r="E209" s="17" t="n">
        <x:f>(1-C209/$B$12)*$B$8-C209/$B$12*$B$7</x:f>
        <x:v>0.05</x:v>
      </x:c>
      <x:c r="F209" s="17" t="n">
        <x:f>(1-D209/$B$12)*$C$8-D209/$B$12*$C$7</x:f>
        <x:v>0.09</x:v>
      </x:c>
      <x:c r="G209" s="32" t="n">
        <x:f>$B$11*($B$10*C209/$B$12*$B$7+(1-$B$10)*D209/$B$12*$C$7)</x:f>
        <x:v>0</x:v>
      </x:c>
      <x:c r="H209" s="17" t="n">
        <x:f>$B$10*E209+(1-$B$10)*F209</x:f>
        <x:v>0.07</x:v>
      </x:c>
      <x:c r="I209" s="34"/>
      <x:c r="J209" s="34"/>
      <x:c r="K209" s="34"/>
      <x:c r="L209" s="34"/>
      <x:c r="M209" s="34"/>
      <x:c r="N209" s="34"/>
      <x:c r="O209" s="34"/>
      <x:c r="P209" s="34"/>
      <x:c r="Q209" s="34"/>
      <x:c r="R209" s="39" t="n">
        <x:v>-1.1123196623476523</x:v>
      </x:c>
      <x:c r="S209" s="39" t="n">
        <x:v>-0.7451448942032582</x:v>
      </x:c>
      <x:c r="T209" s="39" t="n">
        <x:v>0.5306984608565527</x:v>
      </x:c>
      <x:c r="U209" s="39" t="n">
        <x:v>-0.532672173011372</x:v>
      </x:c>
      <x:c r="V209" s="39" t="n">
        <x:v>-0.3289988870029908</x:v>
      </x:c>
      <x:c r="W209" s="39" t="n">
        <x:v>0.17211857482282208</x:v>
      </x:c>
      <x:c r="X209" s="39" t="n">
        <x:v>0.16294996032768772</x:v>
      </x:c>
      <x:c r="Y209" s="39" t="n">
        <x:v>-0.38231004017750086</x:v>
      </x:c>
      <x:c r="Z209" s="39" t="n">
        <x:v>0.2084298001757505</x:v>
      </x:c>
      <x:c r="AA209" s="39" t="n">
        <x:v>1.4984502361830172</x:v>
      </x:c>
      <x:c r="AB209" s="39" t="n">
        <x:v>-0.5280151143798985</x:v>
      </x:c>
      <x:c r="AC209" s="39" t="n">
        <x:v>-0.733100318739425</x:v>
      </x:c>
      <x:c r="AD209" s="39" t="n">
        <x:v>-0.7251497496267858</x:v>
      </x:c>
      <x:c r="AE209" s="39" t="n">
        <x:v>-1.1335725482936274</x:v>
      </x:c>
      <x:c r="AF209" s="39" t="n">
        <x:v>0.08718151595882721</x:v>
      </x:c>
      <x:c r="AG209" s="39" t="n">
        <x:v>-0.257719736524265</x:v>
      </x:c>
      <x:c r="AH209" s="39" t="n">
        <x:v>-0.3447880727749684</x:v>
      </x:c>
      <x:c r="AI209" s="39" t="n">
        <x:v>1.473103687091249</x:v>
      </x:c>
      <x:c r="AJ209" s="39" t="n">
        <x:v>-0.18728672930288484</x:v>
      </x:c>
      <x:c r="AK209" s="39" t="n">
        <x:v>1.69728156730313</x:v>
      </x:c>
      <x:c r="AL209" s="34"/>
      <x:c r="AM209" s="34" t="n">
        <x:f>IF(SQRT($B$9)*$B209+SQRT(1-$B$9)*R209&lt;_xlfn.NORM.S.INV($B$6),1,0)</x:f>
        <x:v>0</x:v>
      </x:c>
      <x:c r="AN209" s="34" t="n">
        <x:f>IF(SQRT($B$9)*$B209+SQRT(1-$B$9)*S209&lt;_xlfn.NORM.S.INV($B$6),1,0)</x:f>
        <x:v>0</x:v>
      </x:c>
      <x:c r="AO209" s="34" t="n">
        <x:f>IF(SQRT($B$9)*$B209+SQRT(1-$B$9)*T209&lt;_xlfn.NORM.S.INV($B$6),1,0)</x:f>
        <x:v>0</x:v>
      </x:c>
      <x:c r="AP209" s="34" t="n">
        <x:f>IF(SQRT($B$9)*$B209+SQRT(1-$B$9)*U209&lt;_xlfn.NORM.S.INV($B$6),1,0)</x:f>
        <x:v>0</x:v>
      </x:c>
      <x:c r="AQ209" s="34" t="n">
        <x:f>IF(SQRT($B$9)*$B209+SQRT(1-$B$9)*V209&lt;_xlfn.NORM.S.INV($B$6),1,0)</x:f>
        <x:v>0</x:v>
      </x:c>
      <x:c r="AR209" s="34" t="n">
        <x:f>IF(SQRT($B$9)*$B209+SQRT(1-$B$9)*W209&lt;_xlfn.NORM.S.INV($B$6),1,0)</x:f>
        <x:v>0</x:v>
      </x:c>
      <x:c r="AS209" s="34" t="n">
        <x:f>IF(SQRT($B$9)*$B209+SQRT(1-$B$9)*X209&lt;_xlfn.NORM.S.INV($B$6),1,0)</x:f>
        <x:v>0</x:v>
      </x:c>
      <x:c r="AT209" s="34" t="n">
        <x:f>IF(SQRT($B$9)*$B209+SQRT(1-$B$9)*Y209&lt;_xlfn.NORM.S.INV($B$6),1,0)</x:f>
        <x:v>0</x:v>
      </x:c>
      <x:c r="AU209" s="34" t="n">
        <x:f>IF(SQRT($B$9)*$B209+SQRT(1-$B$9)*Z209&lt;_xlfn.NORM.S.INV($B$6),1,0)</x:f>
        <x:v>0</x:v>
      </x:c>
      <x:c r="AV209" s="34" t="n">
        <x:f>IF(SQRT($B$9)*$B209+SQRT(1-$B$9)*AA209&lt;_xlfn.NORM.S.INV($B$6),1,0)</x:f>
        <x:v>0</x:v>
      </x:c>
      <x:c r="AW209" s="34" t="n">
        <x:f>IF(SQRT($C$9)*$B209+SQRT(1-$C$9)*AB209&lt;_xlfn.NORM.S.INV($C$6),1,0)</x:f>
        <x:v>0</x:v>
      </x:c>
      <x:c r="AX209" s="34" t="n">
        <x:f>IF(SQRT($C$9)*$B209+SQRT(1-$C$9)*AC209&lt;_xlfn.NORM.S.INV($C$6),1,0)</x:f>
        <x:v>0</x:v>
      </x:c>
      <x:c r="AY209" s="34" t="n">
        <x:f>IF(SQRT($C$9)*$B209+SQRT(1-$C$9)*AD209&lt;_xlfn.NORM.S.INV($C$6),1,0)</x:f>
        <x:v>0</x:v>
      </x:c>
      <x:c r="AZ209" s="34" t="n">
        <x:f>IF(SQRT($C$9)*$B209+SQRT(1-$C$9)*AE209&lt;_xlfn.NORM.S.INV($C$6),1,0)</x:f>
        <x:v>0</x:v>
      </x:c>
      <x:c r="BA209" s="34" t="n">
        <x:f>IF(SQRT($C$9)*$B209+SQRT(1-$C$9)*AF209&lt;_xlfn.NORM.S.INV($C$6),1,0)</x:f>
        <x:v>0</x:v>
      </x:c>
      <x:c r="BB209" s="34" t="n">
        <x:f>IF(SQRT($C$9)*$B209+SQRT(1-$C$9)*AG209&lt;_xlfn.NORM.S.INV($C$6),1,0)</x:f>
        <x:v>0</x:v>
      </x:c>
      <x:c r="BC209" s="34" t="n">
        <x:f>IF(SQRT($C$9)*$B209+SQRT(1-$C$9)*AH209&lt;_xlfn.NORM.S.INV($C$6),1,0)</x:f>
        <x:v>0</x:v>
      </x:c>
      <x:c r="BD209" s="34" t="n">
        <x:f>IF(SQRT($C$9)*$B209+SQRT(1-$C$9)*AI209&lt;_xlfn.NORM.S.INV($C$6),1,0)</x:f>
        <x:v>0</x:v>
      </x:c>
      <x:c r="BE209" s="34" t="n">
        <x:f>IF(SQRT($C$9)*$B209+SQRT(1-$C$9)*AJ209&lt;_xlfn.NORM.S.INV($C$6),1,0)</x:f>
        <x:v>0</x:v>
      </x:c>
      <x:c r="BF209" s="34" t="n">
        <x:f>IF(SQRT($C$9)*$B209+SQRT(1-$C$9)*AK209&lt;_xlfn.NORM.S.INV($C$6),1,0)</x:f>
        <x:v>0</x:v>
      </x:c>
      <x:c r="BG209" s="34"/>
      <x:c r="BH209" s="34"/>
      <x:c r="BI209" s="34" t="n">
        <x:f>$B$11*(($A$1061)*$C209/$B$12*$B$7+(1-$A$1061)*$D209/$B$12*$C$7)</x:f>
        <x:v>0</x:v>
      </x:c>
      <x:c r="BJ209" s="34" t="n">
        <x:f>$B$11*(($A$1062)*$C209/$B$12*$B$7+(1-$A$1062)*$D209/$B$12*$C$7)</x:f>
        <x:v>0</x:v>
      </x:c>
      <x:c r="BK209" s="34" t="n">
        <x:f>$B$11*(($A$1063)*$C209/$B$12*$B$7+(1-$A$1063)*$D209/$B$12*$C$7)</x:f>
        <x:v>0</x:v>
      </x:c>
      <x:c r="BL209" s="34" t="n">
        <x:f>$B$11*(($A$1064)*$C209/$B$12*$B$7+(1-$A$1064)*$D209/$B$12*$C$7)</x:f>
        <x:v>0</x:v>
      </x:c>
      <x:c r="BM209" s="34" t="n">
        <x:f>$B$11*(($A$1065)*$C209/$B$12*$B$7+(1-$A$1065)*$D209/$B$12*$C$7)</x:f>
        <x:v>0</x:v>
      </x:c>
      <x:c r="BN209" s="34" t="n">
        <x:f>$B$11*(($A$1066)*$C209/$B$12*$B$7+(1-$A$1066)*$D209/$B$12*$C$7)</x:f>
        <x:v>0</x:v>
      </x:c>
      <x:c r="BO209" s="34" t="n">
        <x:f>$B$11*(($A$1067)*$C209/$B$12*$B$7+(1-$A$1067)*$D209/$B$12*$C$7)</x:f>
        <x:v>0</x:v>
      </x:c>
      <x:c r="BP209" s="34" t="n">
        <x:f>$B$11*(($A$1068)*$C209/$B$12*$B$7+(1-$A$1068)*$D209/$B$12*$C$7)</x:f>
        <x:v>0</x:v>
      </x:c>
      <x:c r="BQ209" s="34" t="n">
        <x:f>$B$11*(($A$1069)*$C209/$B$12*$B$7+(1-$A$1069)*$D209/$B$12*$C$7)</x:f>
        <x:v>0</x:v>
      </x:c>
      <x:c r="BR209" s="34" t="n">
        <x:f>$B$11*(($A$1070)*$C209/$B$12*$B$7+(1-$A$1070)*$D209/$B$12*$C$7)</x:f>
        <x:v>0</x:v>
      </x:c>
      <x:c r="BS209" s="34" t="n">
        <x:f>$B$11*(($A$1071)*$C209/$B$12*$B$7+(1-$A$1071)*$D209/$B$12*$C$7)</x:f>
        <x:v>0</x:v>
      </x:c>
      <x:c r="BT209" s="34" t="n">
        <x:f>$B$11*(($A$1072)*$C209/$B$12*$B$7+(1-$A$1072)*$D209/$B$12*$C$7)</x:f>
        <x:v>0</x:v>
      </x:c>
      <x:c r="BU209" s="34" t="n">
        <x:f>$B$11*(($A$1073)*$C209/$B$12*$B$7+(1-$A$1073)*$D209/$B$12*$C$7)</x:f>
        <x:v>0</x:v>
      </x:c>
      <x:c r="BV209" s="34" t="n">
        <x:f>$B$11*(($A$1074)*$C209/$B$12*$B$7+(1-$A$1074)*$D209/$B$12*$C$7)</x:f>
        <x:v>0</x:v>
      </x:c>
      <x:c r="BW209" s="34" t="n">
        <x:f>$B$11*(($A$1075)*$C209/$B$12*$B$7+(1-$A$1075)*$D209/$B$12*$C$7)</x:f>
        <x:v>0</x:v>
      </x:c>
      <x:c r="BX209" s="34" t="n">
        <x:f>$B$11*(($A$1076)*$C209/$B$12*$B$7+(1-$A$1076)*$D209/$B$12*$C$7)</x:f>
        <x:v>0</x:v>
      </x:c>
      <x:c r="BY209" s="34" t="n">
        <x:f>$B$11*(($A$1077)*$C209/$B$12*$B$7+(1-$A$1077)*$D209/$B$12*$C$7)</x:f>
        <x:v>0</x:v>
      </x:c>
      <x:c r="BZ209" s="34" t="n">
        <x:f>$B$11*(($A$1078)*$C209/$B$12*$B$7+(1-$A$1078)*$D209/$B$12*$C$7)</x:f>
        <x:v>0</x:v>
      </x:c>
      <x:c r="CA209" s="34" t="n">
        <x:f>$B$11*(($A$1079)*$C209/$B$12*$B$7+(1-$A$1079)*$D209/$B$12*$C$7)</x:f>
        <x:v>0</x:v>
      </x:c>
      <x:c r="CB209" s="34" t="n">
        <x:f>$B$11*(($A$1080)*$C209/$B$12*$B$7+(1-$A$1080)*$D209/$B$12*$C$7)</x:f>
        <x:v>0</x:v>
      </x:c>
      <x:c r="CC209" s="34" t="n">
        <x:f>$B$11*(($A$1081)*$C209/$B$12*$B$7+(1-$A$1081)*$D209/$B$12*$C$7)</x:f>
        <x:v>0</x:v>
      </x:c>
    </x:row>
    <x:row r="210">
      <x:c r="A210" s="34" t="n">
        <x:v>186</x:v>
      </x:c>
      <x:c r="B210" s="39" t="n">
        <x:v>-0.21877526442559297</x:v>
      </x:c>
      <x:c r="C210" s="1" t="n">
        <x:f>SUM(AM210:AV210)</x:f>
        <x:v>0</x:v>
      </x:c>
      <x:c r="D210" s="1" t="n">
        <x:f>SUM(AW210:BF210)</x:f>
        <x:v>0</x:v>
      </x:c>
      <x:c r="E210" s="17" t="n">
        <x:f>(1-C210/$B$12)*$B$8-C210/$B$12*$B$7</x:f>
        <x:v>0.05</x:v>
      </x:c>
      <x:c r="F210" s="17" t="n">
        <x:f>(1-D210/$B$12)*$C$8-D210/$B$12*$C$7</x:f>
        <x:v>0.09</x:v>
      </x:c>
      <x:c r="G210" s="32" t="n">
        <x:f>$B$11*($B$10*C210/$B$12*$B$7+(1-$B$10)*D210/$B$12*$C$7)</x:f>
        <x:v>0</x:v>
      </x:c>
      <x:c r="H210" s="17" t="n">
        <x:f>$B$10*E210+(1-$B$10)*F210</x:f>
        <x:v>0.07</x:v>
      </x:c>
      <x:c r="I210" s="34"/>
      <x:c r="J210" s="34"/>
      <x:c r="K210" s="34"/>
      <x:c r="L210" s="34"/>
      <x:c r="M210" s="34"/>
      <x:c r="N210" s="34"/>
      <x:c r="O210" s="34"/>
      <x:c r="P210" s="34"/>
      <x:c r="Q210" s="34"/>
      <x:c r="R210" s="39" t="n">
        <x:v>1.1098163959301715</x:v>
      </x:c>
      <x:c r="S210" s="39" t="n">
        <x:v>0.68492753961654</x:v>
      </x:c>
      <x:c r="T210" s="39" t="n">
        <x:v>-1.3514092942062546</x:v>
      </x:c>
      <x:c r="U210" s="39" t="n">
        <x:v>0.25135356126741654</x:v>
      </x:c>
      <x:c r="V210" s="39" t="n">
        <x:v>-0.39574112208557755</x:v>
      </x:c>
      <x:c r="W210" s="39" t="n">
        <x:v>-0.9585353203601891</x:v>
      </x:c>
      <x:c r="X210" s="39" t="n">
        <x:v>-0.48924044749166823</x:v>
      </x:c>
      <x:c r="Y210" s="39" t="n">
        <x:v>0.8534040236227012</x:v>
      </x:c>
      <x:c r="Z210" s="39" t="n">
        <x:v>0.42058351685189493</x:v>
      </x:c>
      <x:c r="AA210" s="39" t="n">
        <x:v>0.3653821027671147</x:v>
      </x:c>
      <x:c r="AB210" s="39" t="n">
        <x:v>0.7091148486340387</x:v>
      </x:c>
      <x:c r="AC210" s="39" t="n">
        <x:v>-0.992101675728261</x:v>
      </x:c>
      <x:c r="AD210" s="39" t="n">
        <x:v>-0.07505365804019007</x:v>
      </x:c>
      <x:c r="AE210" s="39" t="n">
        <x:v>-1.1610475562472198</x:v>
      </x:c>
      <x:c r="AF210" s="39" t="n">
        <x:v>-1.5733305497840362</x:v>
      </x:c>
      <x:c r="AG210" s="39" t="n">
        <x:v>1.934353473996596</x:v>
      </x:c>
      <x:c r="AH210" s="39" t="n">
        <x:v>0.5790260631097481</x:v>
      </x:c>
      <x:c r="AI210" s="39" t="n">
        <x:v>0.49145721203110965</x:v>
      </x:c>
      <x:c r="AJ210" s="39" t="n">
        <x:v>0.04175569711934438</x:v>
      </x:c>
      <x:c r="AK210" s="39" t="n">
        <x:v>-1.414891530650235</x:v>
      </x:c>
      <x:c r="AL210" s="34"/>
      <x:c r="AM210" s="34" t="n">
        <x:f>IF(SQRT($B$9)*$B210+SQRT(1-$B$9)*R210&lt;_xlfn.NORM.S.INV($B$6),1,0)</x:f>
        <x:v>0</x:v>
      </x:c>
      <x:c r="AN210" s="34" t="n">
        <x:f>IF(SQRT($B$9)*$B210+SQRT(1-$B$9)*S210&lt;_xlfn.NORM.S.INV($B$6),1,0)</x:f>
        <x:v>0</x:v>
      </x:c>
      <x:c r="AO210" s="34" t="n">
        <x:f>IF(SQRT($B$9)*$B210+SQRT(1-$B$9)*T210&lt;_xlfn.NORM.S.INV($B$6),1,0)</x:f>
        <x:v>0</x:v>
      </x:c>
      <x:c r="AP210" s="34" t="n">
        <x:f>IF(SQRT($B$9)*$B210+SQRT(1-$B$9)*U210&lt;_xlfn.NORM.S.INV($B$6),1,0)</x:f>
        <x:v>0</x:v>
      </x:c>
      <x:c r="AQ210" s="34" t="n">
        <x:f>IF(SQRT($B$9)*$B210+SQRT(1-$B$9)*V210&lt;_xlfn.NORM.S.INV($B$6),1,0)</x:f>
        <x:v>0</x:v>
      </x:c>
      <x:c r="AR210" s="34" t="n">
        <x:f>IF(SQRT($B$9)*$B210+SQRT(1-$B$9)*W210&lt;_xlfn.NORM.S.INV($B$6),1,0)</x:f>
        <x:v>0</x:v>
      </x:c>
      <x:c r="AS210" s="34" t="n">
        <x:f>IF(SQRT($B$9)*$B210+SQRT(1-$B$9)*X210&lt;_xlfn.NORM.S.INV($B$6),1,0)</x:f>
        <x:v>0</x:v>
      </x:c>
      <x:c r="AT210" s="34" t="n">
        <x:f>IF(SQRT($B$9)*$B210+SQRT(1-$B$9)*Y210&lt;_xlfn.NORM.S.INV($B$6),1,0)</x:f>
        <x:v>0</x:v>
      </x:c>
      <x:c r="AU210" s="34" t="n">
        <x:f>IF(SQRT($B$9)*$B210+SQRT(1-$B$9)*Z210&lt;_xlfn.NORM.S.INV($B$6),1,0)</x:f>
        <x:v>0</x:v>
      </x:c>
      <x:c r="AV210" s="34" t="n">
        <x:f>IF(SQRT($B$9)*$B210+SQRT(1-$B$9)*AA210&lt;_xlfn.NORM.S.INV($B$6),1,0)</x:f>
        <x:v>0</x:v>
      </x:c>
      <x:c r="AW210" s="34" t="n">
        <x:f>IF(SQRT($C$9)*$B210+SQRT(1-$C$9)*AB210&lt;_xlfn.NORM.S.INV($C$6),1,0)</x:f>
        <x:v>0</x:v>
      </x:c>
      <x:c r="AX210" s="34" t="n">
        <x:f>IF(SQRT($C$9)*$B210+SQRT(1-$C$9)*AC210&lt;_xlfn.NORM.S.INV($C$6),1,0)</x:f>
        <x:v>0</x:v>
      </x:c>
      <x:c r="AY210" s="34" t="n">
        <x:f>IF(SQRT($C$9)*$B210+SQRT(1-$C$9)*AD210&lt;_xlfn.NORM.S.INV($C$6),1,0)</x:f>
        <x:v>0</x:v>
      </x:c>
      <x:c r="AZ210" s="34" t="n">
        <x:f>IF(SQRT($C$9)*$B210+SQRT(1-$C$9)*AE210&lt;_xlfn.NORM.S.INV($C$6),1,0)</x:f>
        <x:v>0</x:v>
      </x:c>
      <x:c r="BA210" s="34" t="n">
        <x:f>IF(SQRT($C$9)*$B210+SQRT(1-$C$9)*AF210&lt;_xlfn.NORM.S.INV($C$6),1,0)</x:f>
        <x:v>0</x:v>
      </x:c>
      <x:c r="BB210" s="34" t="n">
        <x:f>IF(SQRT($C$9)*$B210+SQRT(1-$C$9)*AG210&lt;_xlfn.NORM.S.INV($C$6),1,0)</x:f>
        <x:v>0</x:v>
      </x:c>
      <x:c r="BC210" s="34" t="n">
        <x:f>IF(SQRT($C$9)*$B210+SQRT(1-$C$9)*AH210&lt;_xlfn.NORM.S.INV($C$6),1,0)</x:f>
        <x:v>0</x:v>
      </x:c>
      <x:c r="BD210" s="34" t="n">
        <x:f>IF(SQRT($C$9)*$B210+SQRT(1-$C$9)*AI210&lt;_xlfn.NORM.S.INV($C$6),1,0)</x:f>
        <x:v>0</x:v>
      </x:c>
      <x:c r="BE210" s="34" t="n">
        <x:f>IF(SQRT($C$9)*$B210+SQRT(1-$C$9)*AJ210&lt;_xlfn.NORM.S.INV($C$6),1,0)</x:f>
        <x:v>0</x:v>
      </x:c>
      <x:c r="BF210" s="34" t="n">
        <x:f>IF(SQRT($C$9)*$B210+SQRT(1-$C$9)*AK210&lt;_xlfn.NORM.S.INV($C$6),1,0)</x:f>
        <x:v>0</x:v>
      </x:c>
      <x:c r="BG210" s="34"/>
      <x:c r="BH210" s="34"/>
      <x:c r="BI210" s="34" t="n">
        <x:f>$B$11*(($A$1061)*$C210/$B$12*$B$7+(1-$A$1061)*$D210/$B$12*$C$7)</x:f>
        <x:v>0</x:v>
      </x:c>
      <x:c r="BJ210" s="34" t="n">
        <x:f>$B$11*(($A$1062)*$C210/$B$12*$B$7+(1-$A$1062)*$D210/$B$12*$C$7)</x:f>
        <x:v>0</x:v>
      </x:c>
      <x:c r="BK210" s="34" t="n">
        <x:f>$B$11*(($A$1063)*$C210/$B$12*$B$7+(1-$A$1063)*$D210/$B$12*$C$7)</x:f>
        <x:v>0</x:v>
      </x:c>
      <x:c r="BL210" s="34" t="n">
        <x:f>$B$11*(($A$1064)*$C210/$B$12*$B$7+(1-$A$1064)*$D210/$B$12*$C$7)</x:f>
        <x:v>0</x:v>
      </x:c>
      <x:c r="BM210" s="34" t="n">
        <x:f>$B$11*(($A$1065)*$C210/$B$12*$B$7+(1-$A$1065)*$D210/$B$12*$C$7)</x:f>
        <x:v>0</x:v>
      </x:c>
      <x:c r="BN210" s="34" t="n">
        <x:f>$B$11*(($A$1066)*$C210/$B$12*$B$7+(1-$A$1066)*$D210/$B$12*$C$7)</x:f>
        <x:v>0</x:v>
      </x:c>
      <x:c r="BO210" s="34" t="n">
        <x:f>$B$11*(($A$1067)*$C210/$B$12*$B$7+(1-$A$1067)*$D210/$B$12*$C$7)</x:f>
        <x:v>0</x:v>
      </x:c>
      <x:c r="BP210" s="34" t="n">
        <x:f>$B$11*(($A$1068)*$C210/$B$12*$B$7+(1-$A$1068)*$D210/$B$12*$C$7)</x:f>
        <x:v>0</x:v>
      </x:c>
      <x:c r="BQ210" s="34" t="n">
        <x:f>$B$11*(($A$1069)*$C210/$B$12*$B$7+(1-$A$1069)*$D210/$B$12*$C$7)</x:f>
        <x:v>0</x:v>
      </x:c>
      <x:c r="BR210" s="34" t="n">
        <x:f>$B$11*(($A$1070)*$C210/$B$12*$B$7+(1-$A$1070)*$D210/$B$12*$C$7)</x:f>
        <x:v>0</x:v>
      </x:c>
      <x:c r="BS210" s="34" t="n">
        <x:f>$B$11*(($A$1071)*$C210/$B$12*$B$7+(1-$A$1071)*$D210/$B$12*$C$7)</x:f>
        <x:v>0</x:v>
      </x:c>
      <x:c r="BT210" s="34" t="n">
        <x:f>$B$11*(($A$1072)*$C210/$B$12*$B$7+(1-$A$1072)*$D210/$B$12*$C$7)</x:f>
        <x:v>0</x:v>
      </x:c>
      <x:c r="BU210" s="34" t="n">
        <x:f>$B$11*(($A$1073)*$C210/$B$12*$B$7+(1-$A$1073)*$D210/$B$12*$C$7)</x:f>
        <x:v>0</x:v>
      </x:c>
      <x:c r="BV210" s="34" t="n">
        <x:f>$B$11*(($A$1074)*$C210/$B$12*$B$7+(1-$A$1074)*$D210/$B$12*$C$7)</x:f>
        <x:v>0</x:v>
      </x:c>
      <x:c r="BW210" s="34" t="n">
        <x:f>$B$11*(($A$1075)*$C210/$B$12*$B$7+(1-$A$1075)*$D210/$B$12*$C$7)</x:f>
        <x:v>0</x:v>
      </x:c>
      <x:c r="BX210" s="34" t="n">
        <x:f>$B$11*(($A$1076)*$C210/$B$12*$B$7+(1-$A$1076)*$D210/$B$12*$C$7)</x:f>
        <x:v>0</x:v>
      </x:c>
      <x:c r="BY210" s="34" t="n">
        <x:f>$B$11*(($A$1077)*$C210/$B$12*$B$7+(1-$A$1077)*$D210/$B$12*$C$7)</x:f>
        <x:v>0</x:v>
      </x:c>
      <x:c r="BZ210" s="34" t="n">
        <x:f>$B$11*(($A$1078)*$C210/$B$12*$B$7+(1-$A$1078)*$D210/$B$12*$C$7)</x:f>
        <x:v>0</x:v>
      </x:c>
      <x:c r="CA210" s="34" t="n">
        <x:f>$B$11*(($A$1079)*$C210/$B$12*$B$7+(1-$A$1079)*$D210/$B$12*$C$7)</x:f>
        <x:v>0</x:v>
      </x:c>
      <x:c r="CB210" s="34" t="n">
        <x:f>$B$11*(($A$1080)*$C210/$B$12*$B$7+(1-$A$1080)*$D210/$B$12*$C$7)</x:f>
        <x:v>0</x:v>
      </x:c>
      <x:c r="CC210" s="34" t="n">
        <x:f>$B$11*(($A$1081)*$C210/$B$12*$B$7+(1-$A$1081)*$D210/$B$12*$C$7)</x:f>
        <x:v>0</x:v>
      </x:c>
    </x:row>
    <x:row r="211">
      <x:c r="A211" s="34" t="n">
        <x:v>187</x:v>
      </x:c>
      <x:c r="B211" s="39" t="n">
        <x:v>0.0525890081159133</x:v>
      </x:c>
      <x:c r="C211" s="1" t="n">
        <x:f>SUM(AM211:AV211)</x:f>
        <x:v>0</x:v>
      </x:c>
      <x:c r="D211" s="1" t="n">
        <x:f>SUM(AW211:BF211)</x:f>
        <x:v>0</x:v>
      </x:c>
      <x:c r="E211" s="17" t="n">
        <x:f>(1-C211/$B$12)*$B$8-C211/$B$12*$B$7</x:f>
        <x:v>0.05</x:v>
      </x:c>
      <x:c r="F211" s="17" t="n">
        <x:f>(1-D211/$B$12)*$C$8-D211/$B$12*$C$7</x:f>
        <x:v>0.09</x:v>
      </x:c>
      <x:c r="G211" s="32" t="n">
        <x:f>$B$11*($B$10*C211/$B$12*$B$7+(1-$B$10)*D211/$B$12*$C$7)</x:f>
        <x:v>0</x:v>
      </x:c>
      <x:c r="H211" s="17" t="n">
        <x:f>$B$10*E211+(1-$B$10)*F211</x:f>
        <x:v>0.07</x:v>
      </x:c>
      <x:c r="I211" s="34"/>
      <x:c r="J211" s="34"/>
      <x:c r="K211" s="34"/>
      <x:c r="L211" s="34"/>
      <x:c r="M211" s="34"/>
      <x:c r="N211" s="34"/>
      <x:c r="O211" s="34"/>
      <x:c r="P211" s="34"/>
      <x:c r="Q211" s="34"/>
      <x:c r="R211" s="39" t="n">
        <x:v>-0.18693448451437247</x:v>
      </x:c>
      <x:c r="S211" s="39" t="n">
        <x:v>-0.5815534955832434</x:v>
      </x:c>
      <x:c r="T211" s="39" t="n">
        <x:v>-0.4150248641259066</x:v>
      </x:c>
      <x:c r="U211" s="39" t="n">
        <x:v>0.1834552245065039</x:v>
      </x:c>
      <x:c r="V211" s="39" t="n">
        <x:v>0.9589070653740208</x:v>
      </x:c>
      <x:c r="W211" s="39" t="n">
        <x:v>-1.5727543344872987</x:v>
      </x:c>
      <x:c r="X211" s="39" t="n">
        <x:v>-0.6368671481173637</x:v>
      </x:c>
      <x:c r="Y211" s="39" t="n">
        <x:v>0.8028654676965216</x:v>
      </x:c>
      <x:c r="Z211" s="39" t="n">
        <x:v>-1.1202240253090807</x:v>
      </x:c>
      <x:c r="AA211" s="39" t="n">
        <x:v>0.37341148053224577</x:v>
      </x:c>
      <x:c r="AB211" s="39" t="n">
        <x:v>0.008617641058419574</x:v>
      </x:c>
      <x:c r="AC211" s="39" t="n">
        <x:v>1.4570153547121487</x:v>
      </x:c>
      <x:c r="AD211" s="39" t="n">
        <x:v>-0.44220130178523503</x:v>
      </x:c>
      <x:c r="AE211" s="39" t="n">
        <x:v>1.0715125818120754</x:v>
      </x:c>
      <x:c r="AF211" s="39" t="n">
        <x:v>1.4415463449184351</x:v>
      </x:c>
      <x:c r="AG211" s="39" t="n">
        <x:v>0.8871134211318339</x:v>
      </x:c>
      <x:c r="AH211" s="39" t="n">
        <x:v>-1.1954708990819418</x:v>
      </x:c>
      <x:c r="AI211" s="39" t="n">
        <x:v>-0.46191724048859445</x:v>
      </x:c>
      <x:c r="AJ211" s="39" t="n">
        <x:v>0.6446693742020647</x:v>
      </x:c>
      <x:c r="AK211" s="39" t="n">
        <x:v>1.0010491596064808</x:v>
      </x:c>
      <x:c r="AL211" s="34"/>
      <x:c r="AM211" s="34" t="n">
        <x:f>IF(SQRT($B$9)*$B211+SQRT(1-$B$9)*R211&lt;_xlfn.NORM.S.INV($B$6),1,0)</x:f>
        <x:v>0</x:v>
      </x:c>
      <x:c r="AN211" s="34" t="n">
        <x:f>IF(SQRT($B$9)*$B211+SQRT(1-$B$9)*S211&lt;_xlfn.NORM.S.INV($B$6),1,0)</x:f>
        <x:v>0</x:v>
      </x:c>
      <x:c r="AO211" s="34" t="n">
        <x:f>IF(SQRT($B$9)*$B211+SQRT(1-$B$9)*T211&lt;_xlfn.NORM.S.INV($B$6),1,0)</x:f>
        <x:v>0</x:v>
      </x:c>
      <x:c r="AP211" s="34" t="n">
        <x:f>IF(SQRT($B$9)*$B211+SQRT(1-$B$9)*U211&lt;_xlfn.NORM.S.INV($B$6),1,0)</x:f>
        <x:v>0</x:v>
      </x:c>
      <x:c r="AQ211" s="34" t="n">
        <x:f>IF(SQRT($B$9)*$B211+SQRT(1-$B$9)*V211&lt;_xlfn.NORM.S.INV($B$6),1,0)</x:f>
        <x:v>0</x:v>
      </x:c>
      <x:c r="AR211" s="34" t="n">
        <x:f>IF(SQRT($B$9)*$B211+SQRT(1-$B$9)*W211&lt;_xlfn.NORM.S.INV($B$6),1,0)</x:f>
        <x:v>0</x:v>
      </x:c>
      <x:c r="AS211" s="34" t="n">
        <x:f>IF(SQRT($B$9)*$B211+SQRT(1-$B$9)*X211&lt;_xlfn.NORM.S.INV($B$6),1,0)</x:f>
        <x:v>0</x:v>
      </x:c>
      <x:c r="AT211" s="34" t="n">
        <x:f>IF(SQRT($B$9)*$B211+SQRT(1-$B$9)*Y211&lt;_xlfn.NORM.S.INV($B$6),1,0)</x:f>
        <x:v>0</x:v>
      </x:c>
      <x:c r="AU211" s="34" t="n">
        <x:f>IF(SQRT($B$9)*$B211+SQRT(1-$B$9)*Z211&lt;_xlfn.NORM.S.INV($B$6),1,0)</x:f>
        <x:v>0</x:v>
      </x:c>
      <x:c r="AV211" s="34" t="n">
        <x:f>IF(SQRT($B$9)*$B211+SQRT(1-$B$9)*AA211&lt;_xlfn.NORM.S.INV($B$6),1,0)</x:f>
        <x:v>0</x:v>
      </x:c>
      <x:c r="AW211" s="34" t="n">
        <x:f>IF(SQRT($C$9)*$B211+SQRT(1-$C$9)*AB211&lt;_xlfn.NORM.S.INV($C$6),1,0)</x:f>
        <x:v>0</x:v>
      </x:c>
      <x:c r="AX211" s="34" t="n">
        <x:f>IF(SQRT($C$9)*$B211+SQRT(1-$C$9)*AC211&lt;_xlfn.NORM.S.INV($C$6),1,0)</x:f>
        <x:v>0</x:v>
      </x:c>
      <x:c r="AY211" s="34" t="n">
        <x:f>IF(SQRT($C$9)*$B211+SQRT(1-$C$9)*AD211&lt;_xlfn.NORM.S.INV($C$6),1,0)</x:f>
        <x:v>0</x:v>
      </x:c>
      <x:c r="AZ211" s="34" t="n">
        <x:f>IF(SQRT($C$9)*$B211+SQRT(1-$C$9)*AE211&lt;_xlfn.NORM.S.INV($C$6),1,0)</x:f>
        <x:v>0</x:v>
      </x:c>
      <x:c r="BA211" s="34" t="n">
        <x:f>IF(SQRT($C$9)*$B211+SQRT(1-$C$9)*AF211&lt;_xlfn.NORM.S.INV($C$6),1,0)</x:f>
        <x:v>0</x:v>
      </x:c>
      <x:c r="BB211" s="34" t="n">
        <x:f>IF(SQRT($C$9)*$B211+SQRT(1-$C$9)*AG211&lt;_xlfn.NORM.S.INV($C$6),1,0)</x:f>
        <x:v>0</x:v>
      </x:c>
      <x:c r="BC211" s="34" t="n">
        <x:f>IF(SQRT($C$9)*$B211+SQRT(1-$C$9)*AH211&lt;_xlfn.NORM.S.INV($C$6),1,0)</x:f>
        <x:v>0</x:v>
      </x:c>
      <x:c r="BD211" s="34" t="n">
        <x:f>IF(SQRT($C$9)*$B211+SQRT(1-$C$9)*AI211&lt;_xlfn.NORM.S.INV($C$6),1,0)</x:f>
        <x:v>0</x:v>
      </x:c>
      <x:c r="BE211" s="34" t="n">
        <x:f>IF(SQRT($C$9)*$B211+SQRT(1-$C$9)*AJ211&lt;_xlfn.NORM.S.INV($C$6),1,0)</x:f>
        <x:v>0</x:v>
      </x:c>
      <x:c r="BF211" s="34" t="n">
        <x:f>IF(SQRT($C$9)*$B211+SQRT(1-$C$9)*AK211&lt;_xlfn.NORM.S.INV($C$6),1,0)</x:f>
        <x:v>0</x:v>
      </x:c>
      <x:c r="BG211" s="34"/>
      <x:c r="BH211" s="34"/>
      <x:c r="BI211" s="34" t="n">
        <x:f>$B$11*(($A$1061)*$C211/$B$12*$B$7+(1-$A$1061)*$D211/$B$12*$C$7)</x:f>
        <x:v>0</x:v>
      </x:c>
      <x:c r="BJ211" s="34" t="n">
        <x:f>$B$11*(($A$1062)*$C211/$B$12*$B$7+(1-$A$1062)*$D211/$B$12*$C$7)</x:f>
        <x:v>0</x:v>
      </x:c>
      <x:c r="BK211" s="34" t="n">
        <x:f>$B$11*(($A$1063)*$C211/$B$12*$B$7+(1-$A$1063)*$D211/$B$12*$C$7)</x:f>
        <x:v>0</x:v>
      </x:c>
      <x:c r="BL211" s="34" t="n">
        <x:f>$B$11*(($A$1064)*$C211/$B$12*$B$7+(1-$A$1064)*$D211/$B$12*$C$7)</x:f>
        <x:v>0</x:v>
      </x:c>
      <x:c r="BM211" s="34" t="n">
        <x:f>$B$11*(($A$1065)*$C211/$B$12*$B$7+(1-$A$1065)*$D211/$B$12*$C$7)</x:f>
        <x:v>0</x:v>
      </x:c>
      <x:c r="BN211" s="34" t="n">
        <x:f>$B$11*(($A$1066)*$C211/$B$12*$B$7+(1-$A$1066)*$D211/$B$12*$C$7)</x:f>
        <x:v>0</x:v>
      </x:c>
      <x:c r="BO211" s="34" t="n">
        <x:f>$B$11*(($A$1067)*$C211/$B$12*$B$7+(1-$A$1067)*$D211/$B$12*$C$7)</x:f>
        <x:v>0</x:v>
      </x:c>
      <x:c r="BP211" s="34" t="n">
        <x:f>$B$11*(($A$1068)*$C211/$B$12*$B$7+(1-$A$1068)*$D211/$B$12*$C$7)</x:f>
        <x:v>0</x:v>
      </x:c>
      <x:c r="BQ211" s="34" t="n">
        <x:f>$B$11*(($A$1069)*$C211/$B$12*$B$7+(1-$A$1069)*$D211/$B$12*$C$7)</x:f>
        <x:v>0</x:v>
      </x:c>
      <x:c r="BR211" s="34" t="n">
        <x:f>$B$11*(($A$1070)*$C211/$B$12*$B$7+(1-$A$1070)*$D211/$B$12*$C$7)</x:f>
        <x:v>0</x:v>
      </x:c>
      <x:c r="BS211" s="34" t="n">
        <x:f>$B$11*(($A$1071)*$C211/$B$12*$B$7+(1-$A$1071)*$D211/$B$12*$C$7)</x:f>
        <x:v>0</x:v>
      </x:c>
      <x:c r="BT211" s="34" t="n">
        <x:f>$B$11*(($A$1072)*$C211/$B$12*$B$7+(1-$A$1072)*$D211/$B$12*$C$7)</x:f>
        <x:v>0</x:v>
      </x:c>
      <x:c r="BU211" s="34" t="n">
        <x:f>$B$11*(($A$1073)*$C211/$B$12*$B$7+(1-$A$1073)*$D211/$B$12*$C$7)</x:f>
        <x:v>0</x:v>
      </x:c>
      <x:c r="BV211" s="34" t="n">
        <x:f>$B$11*(($A$1074)*$C211/$B$12*$B$7+(1-$A$1074)*$D211/$B$12*$C$7)</x:f>
        <x:v>0</x:v>
      </x:c>
      <x:c r="BW211" s="34" t="n">
        <x:f>$B$11*(($A$1075)*$C211/$B$12*$B$7+(1-$A$1075)*$D211/$B$12*$C$7)</x:f>
        <x:v>0</x:v>
      </x:c>
      <x:c r="BX211" s="34" t="n">
        <x:f>$B$11*(($A$1076)*$C211/$B$12*$B$7+(1-$A$1076)*$D211/$B$12*$C$7)</x:f>
        <x:v>0</x:v>
      </x:c>
      <x:c r="BY211" s="34" t="n">
        <x:f>$B$11*(($A$1077)*$C211/$B$12*$B$7+(1-$A$1077)*$D211/$B$12*$C$7)</x:f>
        <x:v>0</x:v>
      </x:c>
      <x:c r="BZ211" s="34" t="n">
        <x:f>$B$11*(($A$1078)*$C211/$B$12*$B$7+(1-$A$1078)*$D211/$B$12*$C$7)</x:f>
        <x:v>0</x:v>
      </x:c>
      <x:c r="CA211" s="34" t="n">
        <x:f>$B$11*(($A$1079)*$C211/$B$12*$B$7+(1-$A$1079)*$D211/$B$12*$C$7)</x:f>
        <x:v>0</x:v>
      </x:c>
      <x:c r="CB211" s="34" t="n">
        <x:f>$B$11*(($A$1080)*$C211/$B$12*$B$7+(1-$A$1080)*$D211/$B$12*$C$7)</x:f>
        <x:v>0</x:v>
      </x:c>
      <x:c r="CC211" s="34" t="n">
        <x:f>$B$11*(($A$1081)*$C211/$B$12*$B$7+(1-$A$1081)*$D211/$B$12*$C$7)</x:f>
        <x:v>0</x:v>
      </x:c>
    </x:row>
    <x:row r="212">
      <x:c r="A212" s="34" t="n">
        <x:v>188</x:v>
      </x:c>
      <x:c r="B212" s="39" t="n">
        <x:v>-0.47347637670159753</x:v>
      </x:c>
      <x:c r="C212" s="1" t="n">
        <x:f>SUM(AM212:AV212)</x:f>
        <x:v>0</x:v>
      </x:c>
      <x:c r="D212" s="1" t="n">
        <x:f>SUM(AW212:BF212)</x:f>
        <x:v>0</x:v>
      </x:c>
      <x:c r="E212" s="17" t="n">
        <x:f>(1-C212/$B$12)*$B$8-C212/$B$12*$B$7</x:f>
        <x:v>0.05</x:v>
      </x:c>
      <x:c r="F212" s="17" t="n">
        <x:f>(1-D212/$B$12)*$C$8-D212/$B$12*$C$7</x:f>
        <x:v>0.09</x:v>
      </x:c>
      <x:c r="G212" s="32" t="n">
        <x:f>$B$11*($B$10*C212/$B$12*$B$7+(1-$B$10)*D212/$B$12*$C$7)</x:f>
        <x:v>0</x:v>
      </x:c>
      <x:c r="H212" s="17" t="n">
        <x:f>$B$10*E212+(1-$B$10)*F212</x:f>
        <x:v>0.07</x:v>
      </x:c>
      <x:c r="I212" s="34"/>
      <x:c r="J212" s="34"/>
      <x:c r="K212" s="34"/>
      <x:c r="L212" s="34"/>
      <x:c r="M212" s="34"/>
      <x:c r="N212" s="34"/>
      <x:c r="O212" s="34"/>
      <x:c r="P212" s="34"/>
      <x:c r="Q212" s="34"/>
      <x:c r="R212" s="39" t="n">
        <x:v>-1.077116127818903</x:v>
      </x:c>
      <x:c r="S212" s="39" t="n">
        <x:v>0.24881720659157472</x:v>
      </x:c>
      <x:c r="T212" s="39" t="n">
        <x:v>-0.6217285502310824</x:v>
      </x:c>
      <x:c r="U212" s="39" t="n">
        <x:v>-1.619792641607555</x:v>
      </x:c>
      <x:c r="V212" s="39" t="n">
        <x:v>0.3166907567275671</x:v>
      </x:c>
      <x:c r="W212" s="39" t="n">
        <x:v>0.7121257727189865</x:v>
      </x:c>
      <x:c r="X212" s="39" t="n">
        <x:v>-0.614256214445822</x:v>
      </x:c>
      <x:c r="Y212" s="39" t="n">
        <x:v>0.853463190939879</x:v>
      </x:c>
      <x:c r="Z212" s="39" t="n">
        <x:v>-0.8116528549008909</x:v>
      </x:c>
      <x:c r="AA212" s="39" t="n">
        <x:v>-0.35032605545422874</x:v>
      </x:c>
      <x:c r="AB212" s="39" t="n">
        <x:v>1.2620155296078777</x:v>
      </x:c>
      <x:c r="AC212" s="39" t="n">
        <x:v>-0.15900281380628484</x:v>
      </x:c>
      <x:c r="AD212" s="39" t="n">
        <x:v>0.5318837135634314</x:v>
      </x:c>
      <x:c r="AE212" s="39" t="n">
        <x:v>0.0014648657688122028</x:v>
      </x:c>
      <x:c r="AF212" s="39" t="n">
        <x:v>0.4533699669322496</x:v>
      </x:c>
      <x:c r="AG212" s="39" t="n">
        <x:v>0.9779222271151511</x:v>
      </x:c>
      <x:c r="AH212" s="39" t="n">
        <x:v>-0.8982736165511352</x:v>
      </x:c>
      <x:c r="AI212" s="39" t="n">
        <x:v>-0.8633646346546147</x:v>
      </x:c>
      <x:c r="AJ212" s="39" t="n">
        <x:v>1.2307711870652494</x:v>
      </x:c>
      <x:c r="AK212" s="39" t="n">
        <x:v>-0.2653771977789414</x:v>
      </x:c>
      <x:c r="AL212" s="34"/>
      <x:c r="AM212" s="34" t="n">
        <x:f>IF(SQRT($B$9)*$B212+SQRT(1-$B$9)*R212&lt;_xlfn.NORM.S.INV($B$6),1,0)</x:f>
        <x:v>0</x:v>
      </x:c>
      <x:c r="AN212" s="34" t="n">
        <x:f>IF(SQRT($B$9)*$B212+SQRT(1-$B$9)*S212&lt;_xlfn.NORM.S.INV($B$6),1,0)</x:f>
        <x:v>0</x:v>
      </x:c>
      <x:c r="AO212" s="34" t="n">
        <x:f>IF(SQRT($B$9)*$B212+SQRT(1-$B$9)*T212&lt;_xlfn.NORM.S.INV($B$6),1,0)</x:f>
        <x:v>0</x:v>
      </x:c>
      <x:c r="AP212" s="34" t="n">
        <x:f>IF(SQRT($B$9)*$B212+SQRT(1-$B$9)*U212&lt;_xlfn.NORM.S.INV($B$6),1,0)</x:f>
        <x:v>0</x:v>
      </x:c>
      <x:c r="AQ212" s="34" t="n">
        <x:f>IF(SQRT($B$9)*$B212+SQRT(1-$B$9)*V212&lt;_xlfn.NORM.S.INV($B$6),1,0)</x:f>
        <x:v>0</x:v>
      </x:c>
      <x:c r="AR212" s="34" t="n">
        <x:f>IF(SQRT($B$9)*$B212+SQRT(1-$B$9)*W212&lt;_xlfn.NORM.S.INV($B$6),1,0)</x:f>
        <x:v>0</x:v>
      </x:c>
      <x:c r="AS212" s="34" t="n">
        <x:f>IF(SQRT($B$9)*$B212+SQRT(1-$B$9)*X212&lt;_xlfn.NORM.S.INV($B$6),1,0)</x:f>
        <x:v>0</x:v>
      </x:c>
      <x:c r="AT212" s="34" t="n">
        <x:f>IF(SQRT($B$9)*$B212+SQRT(1-$B$9)*Y212&lt;_xlfn.NORM.S.INV($B$6),1,0)</x:f>
        <x:v>0</x:v>
      </x:c>
      <x:c r="AU212" s="34" t="n">
        <x:f>IF(SQRT($B$9)*$B212+SQRT(1-$B$9)*Z212&lt;_xlfn.NORM.S.INV($B$6),1,0)</x:f>
        <x:v>0</x:v>
      </x:c>
      <x:c r="AV212" s="34" t="n">
        <x:f>IF(SQRT($B$9)*$B212+SQRT(1-$B$9)*AA212&lt;_xlfn.NORM.S.INV($B$6),1,0)</x:f>
        <x:v>0</x:v>
      </x:c>
      <x:c r="AW212" s="34" t="n">
        <x:f>IF(SQRT($C$9)*$B212+SQRT(1-$C$9)*AB212&lt;_xlfn.NORM.S.INV($C$6),1,0)</x:f>
        <x:v>0</x:v>
      </x:c>
      <x:c r="AX212" s="34" t="n">
        <x:f>IF(SQRT($C$9)*$B212+SQRT(1-$C$9)*AC212&lt;_xlfn.NORM.S.INV($C$6),1,0)</x:f>
        <x:v>0</x:v>
      </x:c>
      <x:c r="AY212" s="34" t="n">
        <x:f>IF(SQRT($C$9)*$B212+SQRT(1-$C$9)*AD212&lt;_xlfn.NORM.S.INV($C$6),1,0)</x:f>
        <x:v>0</x:v>
      </x:c>
      <x:c r="AZ212" s="34" t="n">
        <x:f>IF(SQRT($C$9)*$B212+SQRT(1-$C$9)*AE212&lt;_xlfn.NORM.S.INV($C$6),1,0)</x:f>
        <x:v>0</x:v>
      </x:c>
      <x:c r="BA212" s="34" t="n">
        <x:f>IF(SQRT($C$9)*$B212+SQRT(1-$C$9)*AF212&lt;_xlfn.NORM.S.INV($C$6),1,0)</x:f>
        <x:v>0</x:v>
      </x:c>
      <x:c r="BB212" s="34" t="n">
        <x:f>IF(SQRT($C$9)*$B212+SQRT(1-$C$9)*AG212&lt;_xlfn.NORM.S.INV($C$6),1,0)</x:f>
        <x:v>0</x:v>
      </x:c>
      <x:c r="BC212" s="34" t="n">
        <x:f>IF(SQRT($C$9)*$B212+SQRT(1-$C$9)*AH212&lt;_xlfn.NORM.S.INV($C$6),1,0)</x:f>
        <x:v>0</x:v>
      </x:c>
      <x:c r="BD212" s="34" t="n">
        <x:f>IF(SQRT($C$9)*$B212+SQRT(1-$C$9)*AI212&lt;_xlfn.NORM.S.INV($C$6),1,0)</x:f>
        <x:v>0</x:v>
      </x:c>
      <x:c r="BE212" s="34" t="n">
        <x:f>IF(SQRT($C$9)*$B212+SQRT(1-$C$9)*AJ212&lt;_xlfn.NORM.S.INV($C$6),1,0)</x:f>
        <x:v>0</x:v>
      </x:c>
      <x:c r="BF212" s="34" t="n">
        <x:f>IF(SQRT($C$9)*$B212+SQRT(1-$C$9)*AK212&lt;_xlfn.NORM.S.INV($C$6),1,0)</x:f>
        <x:v>0</x:v>
      </x:c>
      <x:c r="BG212" s="34"/>
      <x:c r="BH212" s="34"/>
      <x:c r="BI212" s="34" t="n">
        <x:f>$B$11*(($A$1061)*$C212/$B$12*$B$7+(1-$A$1061)*$D212/$B$12*$C$7)</x:f>
        <x:v>0</x:v>
      </x:c>
      <x:c r="BJ212" s="34" t="n">
        <x:f>$B$11*(($A$1062)*$C212/$B$12*$B$7+(1-$A$1062)*$D212/$B$12*$C$7)</x:f>
        <x:v>0</x:v>
      </x:c>
      <x:c r="BK212" s="34" t="n">
        <x:f>$B$11*(($A$1063)*$C212/$B$12*$B$7+(1-$A$1063)*$D212/$B$12*$C$7)</x:f>
        <x:v>0</x:v>
      </x:c>
      <x:c r="BL212" s="34" t="n">
        <x:f>$B$11*(($A$1064)*$C212/$B$12*$B$7+(1-$A$1064)*$D212/$B$12*$C$7)</x:f>
        <x:v>0</x:v>
      </x:c>
      <x:c r="BM212" s="34" t="n">
        <x:f>$B$11*(($A$1065)*$C212/$B$12*$B$7+(1-$A$1065)*$D212/$B$12*$C$7)</x:f>
        <x:v>0</x:v>
      </x:c>
      <x:c r="BN212" s="34" t="n">
        <x:f>$B$11*(($A$1066)*$C212/$B$12*$B$7+(1-$A$1066)*$D212/$B$12*$C$7)</x:f>
        <x:v>0</x:v>
      </x:c>
      <x:c r="BO212" s="34" t="n">
        <x:f>$B$11*(($A$1067)*$C212/$B$12*$B$7+(1-$A$1067)*$D212/$B$12*$C$7)</x:f>
        <x:v>0</x:v>
      </x:c>
      <x:c r="BP212" s="34" t="n">
        <x:f>$B$11*(($A$1068)*$C212/$B$12*$B$7+(1-$A$1068)*$D212/$B$12*$C$7)</x:f>
        <x:v>0</x:v>
      </x:c>
      <x:c r="BQ212" s="34" t="n">
        <x:f>$B$11*(($A$1069)*$C212/$B$12*$B$7+(1-$A$1069)*$D212/$B$12*$C$7)</x:f>
        <x:v>0</x:v>
      </x:c>
      <x:c r="BR212" s="34" t="n">
        <x:f>$B$11*(($A$1070)*$C212/$B$12*$B$7+(1-$A$1070)*$D212/$B$12*$C$7)</x:f>
        <x:v>0</x:v>
      </x:c>
      <x:c r="BS212" s="34" t="n">
        <x:f>$B$11*(($A$1071)*$C212/$B$12*$B$7+(1-$A$1071)*$D212/$B$12*$C$7)</x:f>
        <x:v>0</x:v>
      </x:c>
      <x:c r="BT212" s="34" t="n">
        <x:f>$B$11*(($A$1072)*$C212/$B$12*$B$7+(1-$A$1072)*$D212/$B$12*$C$7)</x:f>
        <x:v>0</x:v>
      </x:c>
      <x:c r="BU212" s="34" t="n">
        <x:f>$B$11*(($A$1073)*$C212/$B$12*$B$7+(1-$A$1073)*$D212/$B$12*$C$7)</x:f>
        <x:v>0</x:v>
      </x:c>
      <x:c r="BV212" s="34" t="n">
        <x:f>$B$11*(($A$1074)*$C212/$B$12*$B$7+(1-$A$1074)*$D212/$B$12*$C$7)</x:f>
        <x:v>0</x:v>
      </x:c>
      <x:c r="BW212" s="34" t="n">
        <x:f>$B$11*(($A$1075)*$C212/$B$12*$B$7+(1-$A$1075)*$D212/$B$12*$C$7)</x:f>
        <x:v>0</x:v>
      </x:c>
      <x:c r="BX212" s="34" t="n">
        <x:f>$B$11*(($A$1076)*$C212/$B$12*$B$7+(1-$A$1076)*$D212/$B$12*$C$7)</x:f>
        <x:v>0</x:v>
      </x:c>
      <x:c r="BY212" s="34" t="n">
        <x:f>$B$11*(($A$1077)*$C212/$B$12*$B$7+(1-$A$1077)*$D212/$B$12*$C$7)</x:f>
        <x:v>0</x:v>
      </x:c>
      <x:c r="BZ212" s="34" t="n">
        <x:f>$B$11*(($A$1078)*$C212/$B$12*$B$7+(1-$A$1078)*$D212/$B$12*$C$7)</x:f>
        <x:v>0</x:v>
      </x:c>
      <x:c r="CA212" s="34" t="n">
        <x:f>$B$11*(($A$1079)*$C212/$B$12*$B$7+(1-$A$1079)*$D212/$B$12*$C$7)</x:f>
        <x:v>0</x:v>
      </x:c>
      <x:c r="CB212" s="34" t="n">
        <x:f>$B$11*(($A$1080)*$C212/$B$12*$B$7+(1-$A$1080)*$D212/$B$12*$C$7)</x:f>
        <x:v>0</x:v>
      </x:c>
      <x:c r="CC212" s="34" t="n">
        <x:f>$B$11*(($A$1081)*$C212/$B$12*$B$7+(1-$A$1081)*$D212/$B$12*$C$7)</x:f>
        <x:v>0</x:v>
      </x:c>
    </x:row>
    <x:row r="213">
      <x:c r="A213" s="34" t="n">
        <x:v>189</x:v>
      </x:c>
      <x:c r="B213" s="39" t="n">
        <x:v>0.03406873114329562</x:v>
      </x:c>
      <x:c r="C213" s="1" t="n">
        <x:f>SUM(AM213:AV213)</x:f>
        <x:v>0</x:v>
      </x:c>
      <x:c r="D213" s="1" t="n">
        <x:f>SUM(AW213:BF213)</x:f>
        <x:v>0</x:v>
      </x:c>
      <x:c r="E213" s="17" t="n">
        <x:f>(1-C213/$B$12)*$B$8-C213/$B$12*$B$7</x:f>
        <x:v>0.05</x:v>
      </x:c>
      <x:c r="F213" s="17" t="n">
        <x:f>(1-D213/$B$12)*$C$8-D213/$B$12*$C$7</x:f>
        <x:v>0.09</x:v>
      </x:c>
      <x:c r="G213" s="32" t="n">
        <x:f>$B$11*($B$10*C213/$B$12*$B$7+(1-$B$10)*D213/$B$12*$C$7)</x:f>
        <x:v>0</x:v>
      </x:c>
      <x:c r="H213" s="17" t="n">
        <x:f>$B$10*E213+(1-$B$10)*F213</x:f>
        <x:v>0.07</x:v>
      </x:c>
      <x:c r="I213" s="34"/>
      <x:c r="J213" s="34"/>
      <x:c r="K213" s="34"/>
      <x:c r="L213" s="34"/>
      <x:c r="M213" s="34"/>
      <x:c r="N213" s="34"/>
      <x:c r="O213" s="34"/>
      <x:c r="P213" s="34"/>
      <x:c r="Q213" s="34"/>
      <x:c r="R213" s="39" t="n">
        <x:v>-0.2548611551919006</x:v>
      </x:c>
      <x:c r="S213" s="39" t="n">
        <x:v>1.4661132920778346</x:v>
      </x:c>
      <x:c r="T213" s="39" t="n">
        <x:v>-0.913631004742328</x:v>
      </x:c>
      <x:c r="U213" s="39" t="n">
        <x:v>0.22340452307144693</x:v>
      </x:c>
      <x:c r="V213" s="39" t="n">
        <x:v>1.9809713315101718</x:v>
      </x:c>
      <x:c r="W213" s="39" t="n">
        <x:v>1.0613771537838341</x:v>
      </x:c>
      <x:c r="X213" s="39" t="n">
        <x:v>-0.3824782570379674</x:v>
      </x:c>
      <x:c r="Y213" s="39" t="n">
        <x:v>-0.13464743558750014</x:v>
      </x:c>
      <x:c r="Z213" s="39" t="n">
        <x:v>-0.6270080748169371</x:v>
      </x:c>
      <x:c r="AA213" s="39" t="n">
        <x:v>0.10371548676081735</x:v>
      </x:c>
      <x:c r="AB213" s="39" t="n">
        <x:v>-0.9657209813849378</x:v>
      </x:c>
      <x:c r="AC213" s="39" t="n">
        <x:v>0.3822495326172619</x:v>
      </x:c>
      <x:c r="AD213" s="39" t="n">
        <x:v>-0.9642562948363652</x:v>
      </x:c>
      <x:c r="AE213" s="39" t="n">
        <x:v>1.378508264083342</x:v>
      </x:c>
      <x:c r="AF213" s="39" t="n">
        <x:v>-0.4640266466014655</x:v>
      </x:c>
      <x:c r="AG213" s="39" t="n">
        <x:v>1.6652820776275283</x:v>
      </x:c>
      <x:c r="AH213" s="39" t="n">
        <x:v>2.1076412665583457</x:v>
      </x:c>
      <x:c r="AI213" s="39" t="n">
        <x:v>-1.4045862730589256</x:v>
      </x:c>
      <x:c r="AJ213" s="39" t="n">
        <x:v>-1.6743839483852039</x:v>
      </x:c>
      <x:c r="AK213" s="39" t="n">
        <x:v>-0.7071861424517852</x:v>
      </x:c>
      <x:c r="AL213" s="34"/>
      <x:c r="AM213" s="34" t="n">
        <x:f>IF(SQRT($B$9)*$B213+SQRT(1-$B$9)*R213&lt;_xlfn.NORM.S.INV($B$6),1,0)</x:f>
        <x:v>0</x:v>
      </x:c>
      <x:c r="AN213" s="34" t="n">
        <x:f>IF(SQRT($B$9)*$B213+SQRT(1-$B$9)*S213&lt;_xlfn.NORM.S.INV($B$6),1,0)</x:f>
        <x:v>0</x:v>
      </x:c>
      <x:c r="AO213" s="34" t="n">
        <x:f>IF(SQRT($B$9)*$B213+SQRT(1-$B$9)*T213&lt;_xlfn.NORM.S.INV($B$6),1,0)</x:f>
        <x:v>0</x:v>
      </x:c>
      <x:c r="AP213" s="34" t="n">
        <x:f>IF(SQRT($B$9)*$B213+SQRT(1-$B$9)*U213&lt;_xlfn.NORM.S.INV($B$6),1,0)</x:f>
        <x:v>0</x:v>
      </x:c>
      <x:c r="AQ213" s="34" t="n">
        <x:f>IF(SQRT($B$9)*$B213+SQRT(1-$B$9)*V213&lt;_xlfn.NORM.S.INV($B$6),1,0)</x:f>
        <x:v>0</x:v>
      </x:c>
      <x:c r="AR213" s="34" t="n">
        <x:f>IF(SQRT($B$9)*$B213+SQRT(1-$B$9)*W213&lt;_xlfn.NORM.S.INV($B$6),1,0)</x:f>
        <x:v>0</x:v>
      </x:c>
      <x:c r="AS213" s="34" t="n">
        <x:f>IF(SQRT($B$9)*$B213+SQRT(1-$B$9)*X213&lt;_xlfn.NORM.S.INV($B$6),1,0)</x:f>
        <x:v>0</x:v>
      </x:c>
      <x:c r="AT213" s="34" t="n">
        <x:f>IF(SQRT($B$9)*$B213+SQRT(1-$B$9)*Y213&lt;_xlfn.NORM.S.INV($B$6),1,0)</x:f>
        <x:v>0</x:v>
      </x:c>
      <x:c r="AU213" s="34" t="n">
        <x:f>IF(SQRT($B$9)*$B213+SQRT(1-$B$9)*Z213&lt;_xlfn.NORM.S.INV($B$6),1,0)</x:f>
        <x:v>0</x:v>
      </x:c>
      <x:c r="AV213" s="34" t="n">
        <x:f>IF(SQRT($B$9)*$B213+SQRT(1-$B$9)*AA213&lt;_xlfn.NORM.S.INV($B$6),1,0)</x:f>
        <x:v>0</x:v>
      </x:c>
      <x:c r="AW213" s="34" t="n">
        <x:f>IF(SQRT($C$9)*$B213+SQRT(1-$C$9)*AB213&lt;_xlfn.NORM.S.INV($C$6),1,0)</x:f>
        <x:v>0</x:v>
      </x:c>
      <x:c r="AX213" s="34" t="n">
        <x:f>IF(SQRT($C$9)*$B213+SQRT(1-$C$9)*AC213&lt;_xlfn.NORM.S.INV($C$6),1,0)</x:f>
        <x:v>0</x:v>
      </x:c>
      <x:c r="AY213" s="34" t="n">
        <x:f>IF(SQRT($C$9)*$B213+SQRT(1-$C$9)*AD213&lt;_xlfn.NORM.S.INV($C$6),1,0)</x:f>
        <x:v>0</x:v>
      </x:c>
      <x:c r="AZ213" s="34" t="n">
        <x:f>IF(SQRT($C$9)*$B213+SQRT(1-$C$9)*AE213&lt;_xlfn.NORM.S.INV($C$6),1,0)</x:f>
        <x:v>0</x:v>
      </x:c>
      <x:c r="BA213" s="34" t="n">
        <x:f>IF(SQRT($C$9)*$B213+SQRT(1-$C$9)*AF213&lt;_xlfn.NORM.S.INV($C$6),1,0)</x:f>
        <x:v>0</x:v>
      </x:c>
      <x:c r="BB213" s="34" t="n">
        <x:f>IF(SQRT($C$9)*$B213+SQRT(1-$C$9)*AG213&lt;_xlfn.NORM.S.INV($C$6),1,0)</x:f>
        <x:v>0</x:v>
      </x:c>
      <x:c r="BC213" s="34" t="n">
        <x:f>IF(SQRT($C$9)*$B213+SQRT(1-$C$9)*AH213&lt;_xlfn.NORM.S.INV($C$6),1,0)</x:f>
        <x:v>0</x:v>
      </x:c>
      <x:c r="BD213" s="34" t="n">
        <x:f>IF(SQRT($C$9)*$B213+SQRT(1-$C$9)*AI213&lt;_xlfn.NORM.S.INV($C$6),1,0)</x:f>
        <x:v>0</x:v>
      </x:c>
      <x:c r="BE213" s="34" t="n">
        <x:f>IF(SQRT($C$9)*$B213+SQRT(1-$C$9)*AJ213&lt;_xlfn.NORM.S.INV($C$6),1,0)</x:f>
        <x:v>0</x:v>
      </x:c>
      <x:c r="BF213" s="34" t="n">
        <x:f>IF(SQRT($C$9)*$B213+SQRT(1-$C$9)*AK213&lt;_xlfn.NORM.S.INV($C$6),1,0)</x:f>
        <x:v>0</x:v>
      </x:c>
      <x:c r="BG213" s="34"/>
      <x:c r="BH213" s="34"/>
      <x:c r="BI213" s="34" t="n">
        <x:f>$B$11*(($A$1061)*$C213/$B$12*$B$7+(1-$A$1061)*$D213/$B$12*$C$7)</x:f>
        <x:v>0</x:v>
      </x:c>
      <x:c r="BJ213" s="34" t="n">
        <x:f>$B$11*(($A$1062)*$C213/$B$12*$B$7+(1-$A$1062)*$D213/$B$12*$C$7)</x:f>
        <x:v>0</x:v>
      </x:c>
      <x:c r="BK213" s="34" t="n">
        <x:f>$B$11*(($A$1063)*$C213/$B$12*$B$7+(1-$A$1063)*$D213/$B$12*$C$7)</x:f>
        <x:v>0</x:v>
      </x:c>
      <x:c r="BL213" s="34" t="n">
        <x:f>$B$11*(($A$1064)*$C213/$B$12*$B$7+(1-$A$1064)*$D213/$B$12*$C$7)</x:f>
        <x:v>0</x:v>
      </x:c>
      <x:c r="BM213" s="34" t="n">
        <x:f>$B$11*(($A$1065)*$C213/$B$12*$B$7+(1-$A$1065)*$D213/$B$12*$C$7)</x:f>
        <x:v>0</x:v>
      </x:c>
      <x:c r="BN213" s="34" t="n">
        <x:f>$B$11*(($A$1066)*$C213/$B$12*$B$7+(1-$A$1066)*$D213/$B$12*$C$7)</x:f>
        <x:v>0</x:v>
      </x:c>
      <x:c r="BO213" s="34" t="n">
        <x:f>$B$11*(($A$1067)*$C213/$B$12*$B$7+(1-$A$1067)*$D213/$B$12*$C$7)</x:f>
        <x:v>0</x:v>
      </x:c>
      <x:c r="BP213" s="34" t="n">
        <x:f>$B$11*(($A$1068)*$C213/$B$12*$B$7+(1-$A$1068)*$D213/$B$12*$C$7)</x:f>
        <x:v>0</x:v>
      </x:c>
      <x:c r="BQ213" s="34" t="n">
        <x:f>$B$11*(($A$1069)*$C213/$B$12*$B$7+(1-$A$1069)*$D213/$B$12*$C$7)</x:f>
        <x:v>0</x:v>
      </x:c>
      <x:c r="BR213" s="34" t="n">
        <x:f>$B$11*(($A$1070)*$C213/$B$12*$B$7+(1-$A$1070)*$D213/$B$12*$C$7)</x:f>
        <x:v>0</x:v>
      </x:c>
      <x:c r="BS213" s="34" t="n">
        <x:f>$B$11*(($A$1071)*$C213/$B$12*$B$7+(1-$A$1071)*$D213/$B$12*$C$7)</x:f>
        <x:v>0</x:v>
      </x:c>
      <x:c r="BT213" s="34" t="n">
        <x:f>$B$11*(($A$1072)*$C213/$B$12*$B$7+(1-$A$1072)*$D213/$B$12*$C$7)</x:f>
        <x:v>0</x:v>
      </x:c>
      <x:c r="BU213" s="34" t="n">
        <x:f>$B$11*(($A$1073)*$C213/$B$12*$B$7+(1-$A$1073)*$D213/$B$12*$C$7)</x:f>
        <x:v>0</x:v>
      </x:c>
      <x:c r="BV213" s="34" t="n">
        <x:f>$B$11*(($A$1074)*$C213/$B$12*$B$7+(1-$A$1074)*$D213/$B$12*$C$7)</x:f>
        <x:v>0</x:v>
      </x:c>
      <x:c r="BW213" s="34" t="n">
        <x:f>$B$11*(($A$1075)*$C213/$B$12*$B$7+(1-$A$1075)*$D213/$B$12*$C$7)</x:f>
        <x:v>0</x:v>
      </x:c>
      <x:c r="BX213" s="34" t="n">
        <x:f>$B$11*(($A$1076)*$C213/$B$12*$B$7+(1-$A$1076)*$D213/$B$12*$C$7)</x:f>
        <x:v>0</x:v>
      </x:c>
      <x:c r="BY213" s="34" t="n">
        <x:f>$B$11*(($A$1077)*$C213/$B$12*$B$7+(1-$A$1077)*$D213/$B$12*$C$7)</x:f>
        <x:v>0</x:v>
      </x:c>
      <x:c r="BZ213" s="34" t="n">
        <x:f>$B$11*(($A$1078)*$C213/$B$12*$B$7+(1-$A$1078)*$D213/$B$12*$C$7)</x:f>
        <x:v>0</x:v>
      </x:c>
      <x:c r="CA213" s="34" t="n">
        <x:f>$B$11*(($A$1079)*$C213/$B$12*$B$7+(1-$A$1079)*$D213/$B$12*$C$7)</x:f>
        <x:v>0</x:v>
      </x:c>
      <x:c r="CB213" s="34" t="n">
        <x:f>$B$11*(($A$1080)*$C213/$B$12*$B$7+(1-$A$1080)*$D213/$B$12*$C$7)</x:f>
        <x:v>0</x:v>
      </x:c>
      <x:c r="CC213" s="34" t="n">
        <x:f>$B$11*(($A$1081)*$C213/$B$12*$B$7+(1-$A$1081)*$D213/$B$12*$C$7)</x:f>
        <x:v>0</x:v>
      </x:c>
    </x:row>
    <x:row r="214">
      <x:c r="A214" s="34" t="n">
        <x:v>190</x:v>
      </x:c>
      <x:c r="B214" s="39" t="n">
        <x:v>0.8217184362488864</x:v>
      </x:c>
      <x:c r="C214" s="1" t="n">
        <x:f>SUM(AM214:AV214)</x:f>
        <x:v>0</x:v>
      </x:c>
      <x:c r="D214" s="1" t="n">
        <x:f>SUM(AW214:BF214)</x:f>
        <x:v>0</x:v>
      </x:c>
      <x:c r="E214" s="17" t="n">
        <x:f>(1-C214/$B$12)*$B$8-C214/$B$12*$B$7</x:f>
        <x:v>0.05</x:v>
      </x:c>
      <x:c r="F214" s="17" t="n">
        <x:f>(1-D214/$B$12)*$C$8-D214/$B$12*$C$7</x:f>
        <x:v>0.09</x:v>
      </x:c>
      <x:c r="G214" s="32" t="n">
        <x:f>$B$11*($B$10*C214/$B$12*$B$7+(1-$B$10)*D214/$B$12*$C$7)</x:f>
        <x:v>0</x:v>
      </x:c>
      <x:c r="H214" s="17" t="n">
        <x:f>$B$10*E214+(1-$B$10)*F214</x:f>
        <x:v>0.07</x:v>
      </x:c>
      <x:c r="I214" s="34"/>
      <x:c r="J214" s="34"/>
      <x:c r="K214" s="34"/>
      <x:c r="L214" s="34"/>
      <x:c r="M214" s="34"/>
      <x:c r="N214" s="34"/>
      <x:c r="O214" s="34"/>
      <x:c r="P214" s="34"/>
      <x:c r="Q214" s="34"/>
      <x:c r="R214" s="39" t="n">
        <x:v>-0.12168410897483807</x:v>
      </x:c>
      <x:c r="S214" s="39" t="n">
        <x:v>0.3498347887698278</x:v>
      </x:c>
      <x:c r="T214" s="39" t="n">
        <x:v>0.865862120120619</x:v>
      </x:c>
      <x:c r="U214" s="39" t="n">
        <x:v>0.13896376078449735</x:v>
      </x:c>
      <x:c r="V214" s="39" t="n">
        <x:v>0.14662996798558986</x:v>
      </x:c>
      <x:c r="W214" s="39" t="n">
        <x:v>0.4300438222662802</x:v>
      </x:c>
      <x:c r="X214" s="39" t="n">
        <x:v>-1.0982695101741304</x:v>
      </x:c>
      <x:c r="Y214" s="39" t="n">
        <x:v>1.2135245517300899</x:v>
      </x:c>
      <x:c r="Z214" s="39" t="n">
        <x:v>0.4107307615327885</x:v>
      </x:c>
      <x:c r="AA214" s="39" t="n">
        <x:v>0.5316701580979588</x:v>
      </x:c>
      <x:c r="AB214" s="39" t="n">
        <x:v>-2.1404476702512216</x:v>
      </x:c>
      <x:c r="AC214" s="39" t="n">
        <x:v>-0.5447950697522971</x:v>
      </x:c>
      <x:c r="AD214" s="39" t="n">
        <x:v>-0.12606761466877506</x:v>
      </x:c>
      <x:c r="AE214" s="39" t="n">
        <x:v>-0.5194108664862529</x:v>
      </x:c>
      <x:c r="AF214" s="39" t="n">
        <x:v>-0.09170114315180675</x:v>
      </x:c>
      <x:c r="AG214" s="39" t="n">
        <x:v>-0.3646576370795931</x:v>
      </x:c>
      <x:c r="AH214" s="39" t="n">
        <x:v>1.1536718404620883</x:v>
      </x:c>
      <x:c r="AI214" s="39" t="n">
        <x:v>0.5280483797154463</x:v>
      </x:c>
      <x:c r="AJ214" s="39" t="n">
        <x:v>1.6808973750227671</x:v>
      </x:c>
      <x:c r="AK214" s="39" t="n">
        <x:v>-0.981829237575337</x:v>
      </x:c>
      <x:c r="AL214" s="34"/>
      <x:c r="AM214" s="34" t="n">
        <x:f>IF(SQRT($B$9)*$B214+SQRT(1-$B$9)*R214&lt;_xlfn.NORM.S.INV($B$6),1,0)</x:f>
        <x:v>0</x:v>
      </x:c>
      <x:c r="AN214" s="34" t="n">
        <x:f>IF(SQRT($B$9)*$B214+SQRT(1-$B$9)*S214&lt;_xlfn.NORM.S.INV($B$6),1,0)</x:f>
        <x:v>0</x:v>
      </x:c>
      <x:c r="AO214" s="34" t="n">
        <x:f>IF(SQRT($B$9)*$B214+SQRT(1-$B$9)*T214&lt;_xlfn.NORM.S.INV($B$6),1,0)</x:f>
        <x:v>0</x:v>
      </x:c>
      <x:c r="AP214" s="34" t="n">
        <x:f>IF(SQRT($B$9)*$B214+SQRT(1-$B$9)*U214&lt;_xlfn.NORM.S.INV($B$6),1,0)</x:f>
        <x:v>0</x:v>
      </x:c>
      <x:c r="AQ214" s="34" t="n">
        <x:f>IF(SQRT($B$9)*$B214+SQRT(1-$B$9)*V214&lt;_xlfn.NORM.S.INV($B$6),1,0)</x:f>
        <x:v>0</x:v>
      </x:c>
      <x:c r="AR214" s="34" t="n">
        <x:f>IF(SQRT($B$9)*$B214+SQRT(1-$B$9)*W214&lt;_xlfn.NORM.S.INV($B$6),1,0)</x:f>
        <x:v>0</x:v>
      </x:c>
      <x:c r="AS214" s="34" t="n">
        <x:f>IF(SQRT($B$9)*$B214+SQRT(1-$B$9)*X214&lt;_xlfn.NORM.S.INV($B$6),1,0)</x:f>
        <x:v>0</x:v>
      </x:c>
      <x:c r="AT214" s="34" t="n">
        <x:f>IF(SQRT($B$9)*$B214+SQRT(1-$B$9)*Y214&lt;_xlfn.NORM.S.INV($B$6),1,0)</x:f>
        <x:v>0</x:v>
      </x:c>
      <x:c r="AU214" s="34" t="n">
        <x:f>IF(SQRT($B$9)*$B214+SQRT(1-$B$9)*Z214&lt;_xlfn.NORM.S.INV($B$6),1,0)</x:f>
        <x:v>0</x:v>
      </x:c>
      <x:c r="AV214" s="34" t="n">
        <x:f>IF(SQRT($B$9)*$B214+SQRT(1-$B$9)*AA214&lt;_xlfn.NORM.S.INV($B$6),1,0)</x:f>
        <x:v>0</x:v>
      </x:c>
      <x:c r="AW214" s="34" t="n">
        <x:f>IF(SQRT($C$9)*$B214+SQRT(1-$C$9)*AB214&lt;_xlfn.NORM.S.INV($C$6),1,0)</x:f>
        <x:v>0</x:v>
      </x:c>
      <x:c r="AX214" s="34" t="n">
        <x:f>IF(SQRT($C$9)*$B214+SQRT(1-$C$9)*AC214&lt;_xlfn.NORM.S.INV($C$6),1,0)</x:f>
        <x:v>0</x:v>
      </x:c>
      <x:c r="AY214" s="34" t="n">
        <x:f>IF(SQRT($C$9)*$B214+SQRT(1-$C$9)*AD214&lt;_xlfn.NORM.S.INV($C$6),1,0)</x:f>
        <x:v>0</x:v>
      </x:c>
      <x:c r="AZ214" s="34" t="n">
        <x:f>IF(SQRT($C$9)*$B214+SQRT(1-$C$9)*AE214&lt;_xlfn.NORM.S.INV($C$6),1,0)</x:f>
        <x:v>0</x:v>
      </x:c>
      <x:c r="BA214" s="34" t="n">
        <x:f>IF(SQRT($C$9)*$B214+SQRT(1-$C$9)*AF214&lt;_xlfn.NORM.S.INV($C$6),1,0)</x:f>
        <x:v>0</x:v>
      </x:c>
      <x:c r="BB214" s="34" t="n">
        <x:f>IF(SQRT($C$9)*$B214+SQRT(1-$C$9)*AG214&lt;_xlfn.NORM.S.INV($C$6),1,0)</x:f>
        <x:v>0</x:v>
      </x:c>
      <x:c r="BC214" s="34" t="n">
        <x:f>IF(SQRT($C$9)*$B214+SQRT(1-$C$9)*AH214&lt;_xlfn.NORM.S.INV($C$6),1,0)</x:f>
        <x:v>0</x:v>
      </x:c>
      <x:c r="BD214" s="34" t="n">
        <x:f>IF(SQRT($C$9)*$B214+SQRT(1-$C$9)*AI214&lt;_xlfn.NORM.S.INV($C$6),1,0)</x:f>
        <x:v>0</x:v>
      </x:c>
      <x:c r="BE214" s="34" t="n">
        <x:f>IF(SQRT($C$9)*$B214+SQRT(1-$C$9)*AJ214&lt;_xlfn.NORM.S.INV($C$6),1,0)</x:f>
        <x:v>0</x:v>
      </x:c>
      <x:c r="BF214" s="34" t="n">
        <x:f>IF(SQRT($C$9)*$B214+SQRT(1-$C$9)*AK214&lt;_xlfn.NORM.S.INV($C$6),1,0)</x:f>
        <x:v>0</x:v>
      </x:c>
      <x:c r="BG214" s="34"/>
      <x:c r="BH214" s="34"/>
      <x:c r="BI214" s="34" t="n">
        <x:f>$B$11*(($A$1061)*$C214/$B$12*$B$7+(1-$A$1061)*$D214/$B$12*$C$7)</x:f>
        <x:v>0</x:v>
      </x:c>
      <x:c r="BJ214" s="34" t="n">
        <x:f>$B$11*(($A$1062)*$C214/$B$12*$B$7+(1-$A$1062)*$D214/$B$12*$C$7)</x:f>
        <x:v>0</x:v>
      </x:c>
      <x:c r="BK214" s="34" t="n">
        <x:f>$B$11*(($A$1063)*$C214/$B$12*$B$7+(1-$A$1063)*$D214/$B$12*$C$7)</x:f>
        <x:v>0</x:v>
      </x:c>
      <x:c r="BL214" s="34" t="n">
        <x:f>$B$11*(($A$1064)*$C214/$B$12*$B$7+(1-$A$1064)*$D214/$B$12*$C$7)</x:f>
        <x:v>0</x:v>
      </x:c>
      <x:c r="BM214" s="34" t="n">
        <x:f>$B$11*(($A$1065)*$C214/$B$12*$B$7+(1-$A$1065)*$D214/$B$12*$C$7)</x:f>
        <x:v>0</x:v>
      </x:c>
      <x:c r="BN214" s="34" t="n">
        <x:f>$B$11*(($A$1066)*$C214/$B$12*$B$7+(1-$A$1066)*$D214/$B$12*$C$7)</x:f>
        <x:v>0</x:v>
      </x:c>
      <x:c r="BO214" s="34" t="n">
        <x:f>$B$11*(($A$1067)*$C214/$B$12*$B$7+(1-$A$1067)*$D214/$B$12*$C$7)</x:f>
        <x:v>0</x:v>
      </x:c>
      <x:c r="BP214" s="34" t="n">
        <x:f>$B$11*(($A$1068)*$C214/$B$12*$B$7+(1-$A$1068)*$D214/$B$12*$C$7)</x:f>
        <x:v>0</x:v>
      </x:c>
      <x:c r="BQ214" s="34" t="n">
        <x:f>$B$11*(($A$1069)*$C214/$B$12*$B$7+(1-$A$1069)*$D214/$B$12*$C$7)</x:f>
        <x:v>0</x:v>
      </x:c>
      <x:c r="BR214" s="34" t="n">
        <x:f>$B$11*(($A$1070)*$C214/$B$12*$B$7+(1-$A$1070)*$D214/$B$12*$C$7)</x:f>
        <x:v>0</x:v>
      </x:c>
      <x:c r="BS214" s="34" t="n">
        <x:f>$B$11*(($A$1071)*$C214/$B$12*$B$7+(1-$A$1071)*$D214/$B$12*$C$7)</x:f>
        <x:v>0</x:v>
      </x:c>
      <x:c r="BT214" s="34" t="n">
        <x:f>$B$11*(($A$1072)*$C214/$B$12*$B$7+(1-$A$1072)*$D214/$B$12*$C$7)</x:f>
        <x:v>0</x:v>
      </x:c>
      <x:c r="BU214" s="34" t="n">
        <x:f>$B$11*(($A$1073)*$C214/$B$12*$B$7+(1-$A$1073)*$D214/$B$12*$C$7)</x:f>
        <x:v>0</x:v>
      </x:c>
      <x:c r="BV214" s="34" t="n">
        <x:f>$B$11*(($A$1074)*$C214/$B$12*$B$7+(1-$A$1074)*$D214/$B$12*$C$7)</x:f>
        <x:v>0</x:v>
      </x:c>
      <x:c r="BW214" s="34" t="n">
        <x:f>$B$11*(($A$1075)*$C214/$B$12*$B$7+(1-$A$1075)*$D214/$B$12*$C$7)</x:f>
        <x:v>0</x:v>
      </x:c>
      <x:c r="BX214" s="34" t="n">
        <x:f>$B$11*(($A$1076)*$C214/$B$12*$B$7+(1-$A$1076)*$D214/$B$12*$C$7)</x:f>
        <x:v>0</x:v>
      </x:c>
      <x:c r="BY214" s="34" t="n">
        <x:f>$B$11*(($A$1077)*$C214/$B$12*$B$7+(1-$A$1077)*$D214/$B$12*$C$7)</x:f>
        <x:v>0</x:v>
      </x:c>
      <x:c r="BZ214" s="34" t="n">
        <x:f>$B$11*(($A$1078)*$C214/$B$12*$B$7+(1-$A$1078)*$D214/$B$12*$C$7)</x:f>
        <x:v>0</x:v>
      </x:c>
      <x:c r="CA214" s="34" t="n">
        <x:f>$B$11*(($A$1079)*$C214/$B$12*$B$7+(1-$A$1079)*$D214/$B$12*$C$7)</x:f>
        <x:v>0</x:v>
      </x:c>
      <x:c r="CB214" s="34" t="n">
        <x:f>$B$11*(($A$1080)*$C214/$B$12*$B$7+(1-$A$1080)*$D214/$B$12*$C$7)</x:f>
        <x:v>0</x:v>
      </x:c>
      <x:c r="CC214" s="34" t="n">
        <x:f>$B$11*(($A$1081)*$C214/$B$12*$B$7+(1-$A$1081)*$D214/$B$12*$C$7)</x:f>
        <x:v>0</x:v>
      </x:c>
    </x:row>
    <x:row r="215">
      <x:c r="A215" s="34" t="n">
        <x:v>191</x:v>
      </x:c>
      <x:c r="B215" s="39" t="n">
        <x:v>0.7650473825594917</x:v>
      </x:c>
      <x:c r="C215" s="1" t="n">
        <x:f>SUM(AM215:AV215)</x:f>
        <x:v>0</x:v>
      </x:c>
      <x:c r="D215" s="1" t="n">
        <x:f>SUM(AW215:BF215)</x:f>
        <x:v>0</x:v>
      </x:c>
      <x:c r="E215" s="17" t="n">
        <x:f>(1-C215/$B$12)*$B$8-C215/$B$12*$B$7</x:f>
        <x:v>0.05</x:v>
      </x:c>
      <x:c r="F215" s="17" t="n">
        <x:f>(1-D215/$B$12)*$C$8-D215/$B$12*$C$7</x:f>
        <x:v>0.09</x:v>
      </x:c>
      <x:c r="G215" s="32" t="n">
        <x:f>$B$11*($B$10*C215/$B$12*$B$7+(1-$B$10)*D215/$B$12*$C$7)</x:f>
        <x:v>0</x:v>
      </x:c>
      <x:c r="H215" s="17" t="n">
        <x:f>$B$10*E215+(1-$B$10)*F215</x:f>
        <x:v>0.07</x:v>
      </x:c>
      <x:c r="I215" s="34"/>
      <x:c r="J215" s="34"/>
      <x:c r="K215" s="34"/>
      <x:c r="L215" s="34"/>
      <x:c r="M215" s="34"/>
      <x:c r="N215" s="34"/>
      <x:c r="O215" s="34"/>
      <x:c r="P215" s="34"/>
      <x:c r="Q215" s="34"/>
      <x:c r="R215" s="39" t="n">
        <x:v>0.3591267629832699</x:v>
      </x:c>
      <x:c r="S215" s="39" t="n">
        <x:v>1.677628080112555</x:v>
      </x:c>
      <x:c r="T215" s="39" t="n">
        <x:v>-0.2879756290814619</x:v>
      </x:c>
      <x:c r="U215" s="39" t="n">
        <x:v>0.8442631862288121</x:v>
      </x:c>
      <x:c r="V215" s="39" t="n">
        <x:v>1.8922063667118145</x:v>
      </x:c>
      <x:c r="W215" s="39" t="n">
        <x:v>-0.9455322842510517</x:v>
      </x:c>
      <x:c r="X215" s="39" t="n">
        <x:v>-0.574882790125818</x:v>
      </x:c>
      <x:c r="Y215" s="39" t="n">
        <x:v>0.18820499606252847</x:v>
      </x:c>
      <x:c r="Z215" s="39" t="n">
        <x:v>0.1660288574232308</x:v>
      </x:c>
      <x:c r="AA215" s="39" t="n">
        <x:v>-0.1701989186058398</x:v>
      </x:c>
      <x:c r="AB215" s="39" t="n">
        <x:v>0.06379372342600172</x:v>
      </x:c>
      <x:c r="AC215" s="39" t="n">
        <x:v>-0.24902582270114912</x:v>
      </x:c>
      <x:c r="AD215" s="39" t="n">
        <x:v>-0.9002918740761219</x:v>
      </x:c>
      <x:c r="AE215" s="39" t="n">
        <x:v>0.20688909863733357</x:v>
      </x:c>
      <x:c r="AF215" s="39" t="n">
        <x:v>0.365760818332271</x:v>
      </x:c>
      <x:c r="AG215" s="39" t="n">
        <x:v>-0.10489085890419905</x:v>
      </x:c>
      <x:c r="AH215" s="39" t="n">
        <x:v>-0.31565200948034083</x:v>
      </x:c>
      <x:c r="AI215" s="39" t="n">
        <x:v>-0.6743129729966114</x:v>
      </x:c>
      <x:c r="AJ215" s="39" t="n">
        <x:v>0.17301012098133964</x:v>
      </x:c>
      <x:c r="AK215" s="39" t="n">
        <x:v>0.06843890650766402</x:v>
      </x:c>
      <x:c r="AL215" s="34"/>
      <x:c r="AM215" s="34" t="n">
        <x:f>IF(SQRT($B$9)*$B215+SQRT(1-$B$9)*R215&lt;_xlfn.NORM.S.INV($B$6),1,0)</x:f>
        <x:v>0</x:v>
      </x:c>
      <x:c r="AN215" s="34" t="n">
        <x:f>IF(SQRT($B$9)*$B215+SQRT(1-$B$9)*S215&lt;_xlfn.NORM.S.INV($B$6),1,0)</x:f>
        <x:v>0</x:v>
      </x:c>
      <x:c r="AO215" s="34" t="n">
        <x:f>IF(SQRT($B$9)*$B215+SQRT(1-$B$9)*T215&lt;_xlfn.NORM.S.INV($B$6),1,0)</x:f>
        <x:v>0</x:v>
      </x:c>
      <x:c r="AP215" s="34" t="n">
        <x:f>IF(SQRT($B$9)*$B215+SQRT(1-$B$9)*U215&lt;_xlfn.NORM.S.INV($B$6),1,0)</x:f>
        <x:v>0</x:v>
      </x:c>
      <x:c r="AQ215" s="34" t="n">
        <x:f>IF(SQRT($B$9)*$B215+SQRT(1-$B$9)*V215&lt;_xlfn.NORM.S.INV($B$6),1,0)</x:f>
        <x:v>0</x:v>
      </x:c>
      <x:c r="AR215" s="34" t="n">
        <x:f>IF(SQRT($B$9)*$B215+SQRT(1-$B$9)*W215&lt;_xlfn.NORM.S.INV($B$6),1,0)</x:f>
        <x:v>0</x:v>
      </x:c>
      <x:c r="AS215" s="34" t="n">
        <x:f>IF(SQRT($B$9)*$B215+SQRT(1-$B$9)*X215&lt;_xlfn.NORM.S.INV($B$6),1,0)</x:f>
        <x:v>0</x:v>
      </x:c>
      <x:c r="AT215" s="34" t="n">
        <x:f>IF(SQRT($B$9)*$B215+SQRT(1-$B$9)*Y215&lt;_xlfn.NORM.S.INV($B$6),1,0)</x:f>
        <x:v>0</x:v>
      </x:c>
      <x:c r="AU215" s="34" t="n">
        <x:f>IF(SQRT($B$9)*$B215+SQRT(1-$B$9)*Z215&lt;_xlfn.NORM.S.INV($B$6),1,0)</x:f>
        <x:v>0</x:v>
      </x:c>
      <x:c r="AV215" s="34" t="n">
        <x:f>IF(SQRT($B$9)*$B215+SQRT(1-$B$9)*AA215&lt;_xlfn.NORM.S.INV($B$6),1,0)</x:f>
        <x:v>0</x:v>
      </x:c>
      <x:c r="AW215" s="34" t="n">
        <x:f>IF(SQRT($C$9)*$B215+SQRT(1-$C$9)*AB215&lt;_xlfn.NORM.S.INV($C$6),1,0)</x:f>
        <x:v>0</x:v>
      </x:c>
      <x:c r="AX215" s="34" t="n">
        <x:f>IF(SQRT($C$9)*$B215+SQRT(1-$C$9)*AC215&lt;_xlfn.NORM.S.INV($C$6),1,0)</x:f>
        <x:v>0</x:v>
      </x:c>
      <x:c r="AY215" s="34" t="n">
        <x:f>IF(SQRT($C$9)*$B215+SQRT(1-$C$9)*AD215&lt;_xlfn.NORM.S.INV($C$6),1,0)</x:f>
        <x:v>0</x:v>
      </x:c>
      <x:c r="AZ215" s="34" t="n">
        <x:f>IF(SQRT($C$9)*$B215+SQRT(1-$C$9)*AE215&lt;_xlfn.NORM.S.INV($C$6),1,0)</x:f>
        <x:v>0</x:v>
      </x:c>
      <x:c r="BA215" s="34" t="n">
        <x:f>IF(SQRT($C$9)*$B215+SQRT(1-$C$9)*AF215&lt;_xlfn.NORM.S.INV($C$6),1,0)</x:f>
        <x:v>0</x:v>
      </x:c>
      <x:c r="BB215" s="34" t="n">
        <x:f>IF(SQRT($C$9)*$B215+SQRT(1-$C$9)*AG215&lt;_xlfn.NORM.S.INV($C$6),1,0)</x:f>
        <x:v>0</x:v>
      </x:c>
      <x:c r="BC215" s="34" t="n">
        <x:f>IF(SQRT($C$9)*$B215+SQRT(1-$C$9)*AH215&lt;_xlfn.NORM.S.INV($C$6),1,0)</x:f>
        <x:v>0</x:v>
      </x:c>
      <x:c r="BD215" s="34" t="n">
        <x:f>IF(SQRT($C$9)*$B215+SQRT(1-$C$9)*AI215&lt;_xlfn.NORM.S.INV($C$6),1,0)</x:f>
        <x:v>0</x:v>
      </x:c>
      <x:c r="BE215" s="34" t="n">
        <x:f>IF(SQRT($C$9)*$B215+SQRT(1-$C$9)*AJ215&lt;_xlfn.NORM.S.INV($C$6),1,0)</x:f>
        <x:v>0</x:v>
      </x:c>
      <x:c r="BF215" s="34" t="n">
        <x:f>IF(SQRT($C$9)*$B215+SQRT(1-$C$9)*AK215&lt;_xlfn.NORM.S.INV($C$6),1,0)</x:f>
        <x:v>0</x:v>
      </x:c>
      <x:c r="BG215" s="34"/>
      <x:c r="BH215" s="34"/>
      <x:c r="BI215" s="34" t="n">
        <x:f>$B$11*(($A$1061)*$C215/$B$12*$B$7+(1-$A$1061)*$D215/$B$12*$C$7)</x:f>
        <x:v>0</x:v>
      </x:c>
      <x:c r="BJ215" s="34" t="n">
        <x:f>$B$11*(($A$1062)*$C215/$B$12*$B$7+(1-$A$1062)*$D215/$B$12*$C$7)</x:f>
        <x:v>0</x:v>
      </x:c>
      <x:c r="BK215" s="34" t="n">
        <x:f>$B$11*(($A$1063)*$C215/$B$12*$B$7+(1-$A$1063)*$D215/$B$12*$C$7)</x:f>
        <x:v>0</x:v>
      </x:c>
      <x:c r="BL215" s="34" t="n">
        <x:f>$B$11*(($A$1064)*$C215/$B$12*$B$7+(1-$A$1064)*$D215/$B$12*$C$7)</x:f>
        <x:v>0</x:v>
      </x:c>
      <x:c r="BM215" s="34" t="n">
        <x:f>$B$11*(($A$1065)*$C215/$B$12*$B$7+(1-$A$1065)*$D215/$B$12*$C$7)</x:f>
        <x:v>0</x:v>
      </x:c>
      <x:c r="BN215" s="34" t="n">
        <x:f>$B$11*(($A$1066)*$C215/$B$12*$B$7+(1-$A$1066)*$D215/$B$12*$C$7)</x:f>
        <x:v>0</x:v>
      </x:c>
      <x:c r="BO215" s="34" t="n">
        <x:f>$B$11*(($A$1067)*$C215/$B$12*$B$7+(1-$A$1067)*$D215/$B$12*$C$7)</x:f>
        <x:v>0</x:v>
      </x:c>
      <x:c r="BP215" s="34" t="n">
        <x:f>$B$11*(($A$1068)*$C215/$B$12*$B$7+(1-$A$1068)*$D215/$B$12*$C$7)</x:f>
        <x:v>0</x:v>
      </x:c>
      <x:c r="BQ215" s="34" t="n">
        <x:f>$B$11*(($A$1069)*$C215/$B$12*$B$7+(1-$A$1069)*$D215/$B$12*$C$7)</x:f>
        <x:v>0</x:v>
      </x:c>
      <x:c r="BR215" s="34" t="n">
        <x:f>$B$11*(($A$1070)*$C215/$B$12*$B$7+(1-$A$1070)*$D215/$B$12*$C$7)</x:f>
        <x:v>0</x:v>
      </x:c>
      <x:c r="BS215" s="34" t="n">
        <x:f>$B$11*(($A$1071)*$C215/$B$12*$B$7+(1-$A$1071)*$D215/$B$12*$C$7)</x:f>
        <x:v>0</x:v>
      </x:c>
      <x:c r="BT215" s="34" t="n">
        <x:f>$B$11*(($A$1072)*$C215/$B$12*$B$7+(1-$A$1072)*$D215/$B$12*$C$7)</x:f>
        <x:v>0</x:v>
      </x:c>
      <x:c r="BU215" s="34" t="n">
        <x:f>$B$11*(($A$1073)*$C215/$B$12*$B$7+(1-$A$1073)*$D215/$B$12*$C$7)</x:f>
        <x:v>0</x:v>
      </x:c>
      <x:c r="BV215" s="34" t="n">
        <x:f>$B$11*(($A$1074)*$C215/$B$12*$B$7+(1-$A$1074)*$D215/$B$12*$C$7)</x:f>
        <x:v>0</x:v>
      </x:c>
      <x:c r="BW215" s="34" t="n">
        <x:f>$B$11*(($A$1075)*$C215/$B$12*$B$7+(1-$A$1075)*$D215/$B$12*$C$7)</x:f>
        <x:v>0</x:v>
      </x:c>
      <x:c r="BX215" s="34" t="n">
        <x:f>$B$11*(($A$1076)*$C215/$B$12*$B$7+(1-$A$1076)*$D215/$B$12*$C$7)</x:f>
        <x:v>0</x:v>
      </x:c>
      <x:c r="BY215" s="34" t="n">
        <x:f>$B$11*(($A$1077)*$C215/$B$12*$B$7+(1-$A$1077)*$D215/$B$12*$C$7)</x:f>
        <x:v>0</x:v>
      </x:c>
      <x:c r="BZ215" s="34" t="n">
        <x:f>$B$11*(($A$1078)*$C215/$B$12*$B$7+(1-$A$1078)*$D215/$B$12*$C$7)</x:f>
        <x:v>0</x:v>
      </x:c>
      <x:c r="CA215" s="34" t="n">
        <x:f>$B$11*(($A$1079)*$C215/$B$12*$B$7+(1-$A$1079)*$D215/$B$12*$C$7)</x:f>
        <x:v>0</x:v>
      </x:c>
      <x:c r="CB215" s="34" t="n">
        <x:f>$B$11*(($A$1080)*$C215/$B$12*$B$7+(1-$A$1080)*$D215/$B$12*$C$7)</x:f>
        <x:v>0</x:v>
      </x:c>
      <x:c r="CC215" s="34" t="n">
        <x:f>$B$11*(($A$1081)*$C215/$B$12*$B$7+(1-$A$1081)*$D215/$B$12*$C$7)</x:f>
        <x:v>0</x:v>
      </x:c>
    </x:row>
    <x:row r="216">
      <x:c r="A216" s="34" t="n">
        <x:v>192</x:v>
      </x:c>
      <x:c r="B216" s="39" t="n">
        <x:v>-0.14487407859183746</x:v>
      </x:c>
      <x:c r="C216" s="1" t="n">
        <x:f>SUM(AM216:AV216)</x:f>
        <x:v>0</x:v>
      </x:c>
      <x:c r="D216" s="1" t="n">
        <x:f>SUM(AW216:BF216)</x:f>
        <x:v>0</x:v>
      </x:c>
      <x:c r="E216" s="17" t="n">
        <x:f>(1-C216/$B$12)*$B$8-C216/$B$12*$B$7</x:f>
        <x:v>0.05</x:v>
      </x:c>
      <x:c r="F216" s="17" t="n">
        <x:f>(1-D216/$B$12)*$C$8-D216/$B$12*$C$7</x:f>
        <x:v>0.09</x:v>
      </x:c>
      <x:c r="G216" s="32" t="n">
        <x:f>$B$11*($B$10*C216/$B$12*$B$7+(1-$B$10)*D216/$B$12*$C$7)</x:f>
        <x:v>0</x:v>
      </x:c>
      <x:c r="H216" s="17" t="n">
        <x:f>$B$10*E216+(1-$B$10)*F216</x:f>
        <x:v>0.07</x:v>
      </x:c>
      <x:c r="I216" s="34"/>
      <x:c r="J216" s="34"/>
      <x:c r="K216" s="34"/>
      <x:c r="L216" s="34"/>
      <x:c r="M216" s="34"/>
      <x:c r="N216" s="34"/>
      <x:c r="O216" s="34"/>
      <x:c r="P216" s="34"/>
      <x:c r="Q216" s="34"/>
      <x:c r="R216" s="39" t="n">
        <x:v>-0.30049978967542657</x:v>
      </x:c>
      <x:c r="S216" s="39" t="n">
        <x:v>-0.37840416897200896</x:v>
      </x:c>
      <x:c r="T216" s="39" t="n">
        <x:v>-0.7153267333398551</x:v>
      </x:c>
      <x:c r="U216" s="39" t="n">
        <x:v>-0.08889945092936562</x:v>
      </x:c>
      <x:c r="V216" s="39" t="n">
        <x:v>-1.7884830292257752</x:v>
      </x:c>
      <x:c r="W216" s="39" t="n">
        <x:v>0.203746121170014</x:v>
      </x:c>
      <x:c r="X216" s="39" t="n">
        <x:v>0.7294948342231128</x:v>
      </x:c>
      <x:c r="Y216" s="39" t="n">
        <x:v>-0.3676039839579283</x:v>
      </x:c>
      <x:c r="Z216" s="39" t="n">
        <x:v>-0.9781781451819327</x:v>
      </x:c>
      <x:c r="AA216" s="39" t="n">
        <x:v>2.336784531746027</x:v>
      </x:c>
      <x:c r="AB216" s="39" t="n">
        <x:v>-0.5260367952198276</x:v>
      </x:c>
      <x:c r="AC216" s="39" t="n">
        <x:v>-0.7405072842246816</x:v>
      </x:c>
      <x:c r="AD216" s="39" t="n">
        <x:v>1.2674348305575036</x:v>
      </x:c>
      <x:c r="AE216" s="39" t="n">
        <x:v>-0.5315707470919511</x:v>
      </x:c>
      <x:c r="AF216" s="39" t="n">
        <x:v>0.43800611454637134</x:v>
      </x:c>
      <x:c r="AG216" s="39" t="n">
        <x:v>-0.7506415032608846</x:v>
      </x:c>
      <x:c r="AH216" s="39" t="n">
        <x:v>0.7246084433868457</x:v>
      </x:c>
      <x:c r="AI216" s="39" t="n">
        <x:v>-0.4933634571041949</x:v>
      </x:c>
      <x:c r="AJ216" s="39" t="n">
        <x:v>-0.9119918311869131</x:v>
      </x:c>
      <x:c r="AK216" s="39" t="n">
        <x:v>-1.0176494980632527</x:v>
      </x:c>
      <x:c r="AL216" s="34"/>
      <x:c r="AM216" s="34" t="n">
        <x:f>IF(SQRT($B$9)*$B216+SQRT(1-$B$9)*R216&lt;_xlfn.NORM.S.INV($B$6),1,0)</x:f>
        <x:v>0</x:v>
      </x:c>
      <x:c r="AN216" s="34" t="n">
        <x:f>IF(SQRT($B$9)*$B216+SQRT(1-$B$9)*S216&lt;_xlfn.NORM.S.INV($B$6),1,0)</x:f>
        <x:v>0</x:v>
      </x:c>
      <x:c r="AO216" s="34" t="n">
        <x:f>IF(SQRT($B$9)*$B216+SQRT(1-$B$9)*T216&lt;_xlfn.NORM.S.INV($B$6),1,0)</x:f>
        <x:v>0</x:v>
      </x:c>
      <x:c r="AP216" s="34" t="n">
        <x:f>IF(SQRT($B$9)*$B216+SQRT(1-$B$9)*U216&lt;_xlfn.NORM.S.INV($B$6),1,0)</x:f>
        <x:v>0</x:v>
      </x:c>
      <x:c r="AQ216" s="34" t="n">
        <x:f>IF(SQRT($B$9)*$B216+SQRT(1-$B$9)*V216&lt;_xlfn.NORM.S.INV($B$6),1,0)</x:f>
        <x:v>0</x:v>
      </x:c>
      <x:c r="AR216" s="34" t="n">
        <x:f>IF(SQRT($B$9)*$B216+SQRT(1-$B$9)*W216&lt;_xlfn.NORM.S.INV($B$6),1,0)</x:f>
        <x:v>0</x:v>
      </x:c>
      <x:c r="AS216" s="34" t="n">
        <x:f>IF(SQRT($B$9)*$B216+SQRT(1-$B$9)*X216&lt;_xlfn.NORM.S.INV($B$6),1,0)</x:f>
        <x:v>0</x:v>
      </x:c>
      <x:c r="AT216" s="34" t="n">
        <x:f>IF(SQRT($B$9)*$B216+SQRT(1-$B$9)*Y216&lt;_xlfn.NORM.S.INV($B$6),1,0)</x:f>
        <x:v>0</x:v>
      </x:c>
      <x:c r="AU216" s="34" t="n">
        <x:f>IF(SQRT($B$9)*$B216+SQRT(1-$B$9)*Z216&lt;_xlfn.NORM.S.INV($B$6),1,0)</x:f>
        <x:v>0</x:v>
      </x:c>
      <x:c r="AV216" s="34" t="n">
        <x:f>IF(SQRT($B$9)*$B216+SQRT(1-$B$9)*AA216&lt;_xlfn.NORM.S.INV($B$6),1,0)</x:f>
        <x:v>0</x:v>
      </x:c>
      <x:c r="AW216" s="34" t="n">
        <x:f>IF(SQRT($C$9)*$B216+SQRT(1-$C$9)*AB216&lt;_xlfn.NORM.S.INV($C$6),1,0)</x:f>
        <x:v>0</x:v>
      </x:c>
      <x:c r="AX216" s="34" t="n">
        <x:f>IF(SQRT($C$9)*$B216+SQRT(1-$C$9)*AC216&lt;_xlfn.NORM.S.INV($C$6),1,0)</x:f>
        <x:v>0</x:v>
      </x:c>
      <x:c r="AY216" s="34" t="n">
        <x:f>IF(SQRT($C$9)*$B216+SQRT(1-$C$9)*AD216&lt;_xlfn.NORM.S.INV($C$6),1,0)</x:f>
        <x:v>0</x:v>
      </x:c>
      <x:c r="AZ216" s="34" t="n">
        <x:f>IF(SQRT($C$9)*$B216+SQRT(1-$C$9)*AE216&lt;_xlfn.NORM.S.INV($C$6),1,0)</x:f>
        <x:v>0</x:v>
      </x:c>
      <x:c r="BA216" s="34" t="n">
        <x:f>IF(SQRT($C$9)*$B216+SQRT(1-$C$9)*AF216&lt;_xlfn.NORM.S.INV($C$6),1,0)</x:f>
        <x:v>0</x:v>
      </x:c>
      <x:c r="BB216" s="34" t="n">
        <x:f>IF(SQRT($C$9)*$B216+SQRT(1-$C$9)*AG216&lt;_xlfn.NORM.S.INV($C$6),1,0)</x:f>
        <x:v>0</x:v>
      </x:c>
      <x:c r="BC216" s="34" t="n">
        <x:f>IF(SQRT($C$9)*$B216+SQRT(1-$C$9)*AH216&lt;_xlfn.NORM.S.INV($C$6),1,0)</x:f>
        <x:v>0</x:v>
      </x:c>
      <x:c r="BD216" s="34" t="n">
        <x:f>IF(SQRT($C$9)*$B216+SQRT(1-$C$9)*AI216&lt;_xlfn.NORM.S.INV($C$6),1,0)</x:f>
        <x:v>0</x:v>
      </x:c>
      <x:c r="BE216" s="34" t="n">
        <x:f>IF(SQRT($C$9)*$B216+SQRT(1-$C$9)*AJ216&lt;_xlfn.NORM.S.INV($C$6),1,0)</x:f>
        <x:v>0</x:v>
      </x:c>
      <x:c r="BF216" s="34" t="n">
        <x:f>IF(SQRT($C$9)*$B216+SQRT(1-$C$9)*AK216&lt;_xlfn.NORM.S.INV($C$6),1,0)</x:f>
        <x:v>0</x:v>
      </x:c>
      <x:c r="BG216" s="34"/>
      <x:c r="BH216" s="34"/>
      <x:c r="BI216" s="34" t="n">
        <x:f>$B$11*(($A$1061)*$C216/$B$12*$B$7+(1-$A$1061)*$D216/$B$12*$C$7)</x:f>
        <x:v>0</x:v>
      </x:c>
      <x:c r="BJ216" s="34" t="n">
        <x:f>$B$11*(($A$1062)*$C216/$B$12*$B$7+(1-$A$1062)*$D216/$B$12*$C$7)</x:f>
        <x:v>0</x:v>
      </x:c>
      <x:c r="BK216" s="34" t="n">
        <x:f>$B$11*(($A$1063)*$C216/$B$12*$B$7+(1-$A$1063)*$D216/$B$12*$C$7)</x:f>
        <x:v>0</x:v>
      </x:c>
      <x:c r="BL216" s="34" t="n">
        <x:f>$B$11*(($A$1064)*$C216/$B$12*$B$7+(1-$A$1064)*$D216/$B$12*$C$7)</x:f>
        <x:v>0</x:v>
      </x:c>
      <x:c r="BM216" s="34" t="n">
        <x:f>$B$11*(($A$1065)*$C216/$B$12*$B$7+(1-$A$1065)*$D216/$B$12*$C$7)</x:f>
        <x:v>0</x:v>
      </x:c>
      <x:c r="BN216" s="34" t="n">
        <x:f>$B$11*(($A$1066)*$C216/$B$12*$B$7+(1-$A$1066)*$D216/$B$12*$C$7)</x:f>
        <x:v>0</x:v>
      </x:c>
      <x:c r="BO216" s="34" t="n">
        <x:f>$B$11*(($A$1067)*$C216/$B$12*$B$7+(1-$A$1067)*$D216/$B$12*$C$7)</x:f>
        <x:v>0</x:v>
      </x:c>
      <x:c r="BP216" s="34" t="n">
        <x:f>$B$11*(($A$1068)*$C216/$B$12*$B$7+(1-$A$1068)*$D216/$B$12*$C$7)</x:f>
        <x:v>0</x:v>
      </x:c>
      <x:c r="BQ216" s="34" t="n">
        <x:f>$B$11*(($A$1069)*$C216/$B$12*$B$7+(1-$A$1069)*$D216/$B$12*$C$7)</x:f>
        <x:v>0</x:v>
      </x:c>
      <x:c r="BR216" s="34" t="n">
        <x:f>$B$11*(($A$1070)*$C216/$B$12*$B$7+(1-$A$1070)*$D216/$B$12*$C$7)</x:f>
        <x:v>0</x:v>
      </x:c>
      <x:c r="BS216" s="34" t="n">
        <x:f>$B$11*(($A$1071)*$C216/$B$12*$B$7+(1-$A$1071)*$D216/$B$12*$C$7)</x:f>
        <x:v>0</x:v>
      </x:c>
      <x:c r="BT216" s="34" t="n">
        <x:f>$B$11*(($A$1072)*$C216/$B$12*$B$7+(1-$A$1072)*$D216/$B$12*$C$7)</x:f>
        <x:v>0</x:v>
      </x:c>
      <x:c r="BU216" s="34" t="n">
        <x:f>$B$11*(($A$1073)*$C216/$B$12*$B$7+(1-$A$1073)*$D216/$B$12*$C$7)</x:f>
        <x:v>0</x:v>
      </x:c>
      <x:c r="BV216" s="34" t="n">
        <x:f>$B$11*(($A$1074)*$C216/$B$12*$B$7+(1-$A$1074)*$D216/$B$12*$C$7)</x:f>
        <x:v>0</x:v>
      </x:c>
      <x:c r="BW216" s="34" t="n">
        <x:f>$B$11*(($A$1075)*$C216/$B$12*$B$7+(1-$A$1075)*$D216/$B$12*$C$7)</x:f>
        <x:v>0</x:v>
      </x:c>
      <x:c r="BX216" s="34" t="n">
        <x:f>$B$11*(($A$1076)*$C216/$B$12*$B$7+(1-$A$1076)*$D216/$B$12*$C$7)</x:f>
        <x:v>0</x:v>
      </x:c>
      <x:c r="BY216" s="34" t="n">
        <x:f>$B$11*(($A$1077)*$C216/$B$12*$B$7+(1-$A$1077)*$D216/$B$12*$C$7)</x:f>
        <x:v>0</x:v>
      </x:c>
      <x:c r="BZ216" s="34" t="n">
        <x:f>$B$11*(($A$1078)*$C216/$B$12*$B$7+(1-$A$1078)*$D216/$B$12*$C$7)</x:f>
        <x:v>0</x:v>
      </x:c>
      <x:c r="CA216" s="34" t="n">
        <x:f>$B$11*(($A$1079)*$C216/$B$12*$B$7+(1-$A$1079)*$D216/$B$12*$C$7)</x:f>
        <x:v>0</x:v>
      </x:c>
      <x:c r="CB216" s="34" t="n">
        <x:f>$B$11*(($A$1080)*$C216/$B$12*$B$7+(1-$A$1080)*$D216/$B$12*$C$7)</x:f>
        <x:v>0</x:v>
      </x:c>
      <x:c r="CC216" s="34" t="n">
        <x:f>$B$11*(($A$1081)*$C216/$B$12*$B$7+(1-$A$1081)*$D216/$B$12*$C$7)</x:f>
        <x:v>0</x:v>
      </x:c>
    </x:row>
    <x:row r="217">
      <x:c r="A217" s="34" t="n">
        <x:v>193</x:v>
      </x:c>
      <x:c r="B217" s="39" t="n">
        <x:v>-0.6713269767469625</x:v>
      </x:c>
      <x:c r="C217" s="1" t="n">
        <x:f>SUM(AM217:AV217)</x:f>
        <x:v>0</x:v>
      </x:c>
      <x:c r="D217" s="1" t="n">
        <x:f>SUM(AW217:BF217)</x:f>
        <x:v>0</x:v>
      </x:c>
      <x:c r="E217" s="17" t="n">
        <x:f>(1-C217/$B$12)*$B$8-C217/$B$12*$B$7</x:f>
        <x:v>0.05</x:v>
      </x:c>
      <x:c r="F217" s="17" t="n">
        <x:f>(1-D217/$B$12)*$C$8-D217/$B$12*$C$7</x:f>
        <x:v>0.09</x:v>
      </x:c>
      <x:c r="G217" s="32" t="n">
        <x:f>$B$11*($B$10*C217/$B$12*$B$7+(1-$B$10)*D217/$B$12*$C$7)</x:f>
        <x:v>0</x:v>
      </x:c>
      <x:c r="H217" s="17" t="n">
        <x:f>$B$10*E217+(1-$B$10)*F217</x:f>
        <x:v>0.07</x:v>
      </x:c>
      <x:c r="I217" s="34"/>
      <x:c r="J217" s="34"/>
      <x:c r="K217" s="34"/>
      <x:c r="L217" s="34"/>
      <x:c r="M217" s="34"/>
      <x:c r="N217" s="34"/>
      <x:c r="O217" s="34"/>
      <x:c r="P217" s="34"/>
      <x:c r="Q217" s="34"/>
      <x:c r="R217" s="39" t="n">
        <x:v>-0.30572143182620143</x:v>
      </x:c>
      <x:c r="S217" s="39" t="n">
        <x:v>-0.3947285181567305</x:v>
      </x:c>
      <x:c r="T217" s="39" t="n">
        <x:v>0.39813856593107183</x:v>
      </x:c>
      <x:c r="U217" s="39" t="n">
        <x:v>0.18823233865808883</x:v>
      </x:c>
      <x:c r="V217" s="39" t="n">
        <x:v>-0.5237374554089785</x:v>
      </x:c>
      <x:c r="W217" s="39" t="n">
        <x:v>-0.10675458714972551</x:v>
      </x:c>
      <x:c r="X217" s="39" t="n">
        <x:v>-0.10003577782225559</x:v>
      </x:c>
      <x:c r="Y217" s="39" t="n">
        <x:v>-0.2746441639690064</x:v>
      </x:c>
      <x:c r="Z217" s="39" t="n">
        <x:v>0.2027002837941711</x:v>
      </x:c>
      <x:c r="AA217" s="39" t="n">
        <x:v>1.020201404756623</x:v>
      </x:c>
      <x:c r="AB217" s="39" t="n">
        <x:v>-0.06752406560676015</x:v>
      </x:c>
      <x:c r="AC217" s="39" t="n">
        <x:v>-0.14077684161524306</x:v>
      </x:c>
      <x:c r="AD217" s="39" t="n">
        <x:v>1.7840661503208113</x:v>
      </x:c>
      <x:c r="AE217" s="39" t="n">
        <x:v>-0.7472981203924361</x:v>
      </x:c>
      <x:c r="AF217" s="39" t="n">
        <x:v>-0.6068170662401272</x:v>
      </x:c>
      <x:c r="AG217" s="39" t="n">
        <x:v>-1.1516739014901862</x:v>
      </x:c>
      <x:c r="AH217" s="39" t="n">
        <x:v>-1.2814668573117267</x:v>
      </x:c>
      <x:c r="AI217" s="39" t="n">
        <x:v>-0.9548172008097637</x:v>
      </x:c>
      <x:c r="AJ217" s="39" t="n">
        <x:v>1.3895278323962783</x:v>
      </x:c>
      <x:c r="AK217" s="39" t="n">
        <x:v>-0.1386047478343401</x:v>
      </x:c>
      <x:c r="AL217" s="34"/>
      <x:c r="AM217" s="34" t="n">
        <x:f>IF(SQRT($B$9)*$B217+SQRT(1-$B$9)*R217&lt;_xlfn.NORM.S.INV($B$6),1,0)</x:f>
        <x:v>0</x:v>
      </x:c>
      <x:c r="AN217" s="34" t="n">
        <x:f>IF(SQRT($B$9)*$B217+SQRT(1-$B$9)*S217&lt;_xlfn.NORM.S.INV($B$6),1,0)</x:f>
        <x:v>0</x:v>
      </x:c>
      <x:c r="AO217" s="34" t="n">
        <x:f>IF(SQRT($B$9)*$B217+SQRT(1-$B$9)*T217&lt;_xlfn.NORM.S.INV($B$6),1,0)</x:f>
        <x:v>0</x:v>
      </x:c>
      <x:c r="AP217" s="34" t="n">
        <x:f>IF(SQRT($B$9)*$B217+SQRT(1-$B$9)*U217&lt;_xlfn.NORM.S.INV($B$6),1,0)</x:f>
        <x:v>0</x:v>
      </x:c>
      <x:c r="AQ217" s="34" t="n">
        <x:f>IF(SQRT($B$9)*$B217+SQRT(1-$B$9)*V217&lt;_xlfn.NORM.S.INV($B$6),1,0)</x:f>
        <x:v>0</x:v>
      </x:c>
      <x:c r="AR217" s="34" t="n">
        <x:f>IF(SQRT($B$9)*$B217+SQRT(1-$B$9)*W217&lt;_xlfn.NORM.S.INV($B$6),1,0)</x:f>
        <x:v>0</x:v>
      </x:c>
      <x:c r="AS217" s="34" t="n">
        <x:f>IF(SQRT($B$9)*$B217+SQRT(1-$B$9)*X217&lt;_xlfn.NORM.S.INV($B$6),1,0)</x:f>
        <x:v>0</x:v>
      </x:c>
      <x:c r="AT217" s="34" t="n">
        <x:f>IF(SQRT($B$9)*$B217+SQRT(1-$B$9)*Y217&lt;_xlfn.NORM.S.INV($B$6),1,0)</x:f>
        <x:v>0</x:v>
      </x:c>
      <x:c r="AU217" s="34" t="n">
        <x:f>IF(SQRT($B$9)*$B217+SQRT(1-$B$9)*Z217&lt;_xlfn.NORM.S.INV($B$6),1,0)</x:f>
        <x:v>0</x:v>
      </x:c>
      <x:c r="AV217" s="34" t="n">
        <x:f>IF(SQRT($B$9)*$B217+SQRT(1-$B$9)*AA217&lt;_xlfn.NORM.S.INV($B$6),1,0)</x:f>
        <x:v>0</x:v>
      </x:c>
      <x:c r="AW217" s="34" t="n">
        <x:f>IF(SQRT($C$9)*$B217+SQRT(1-$C$9)*AB217&lt;_xlfn.NORM.S.INV($C$6),1,0)</x:f>
        <x:v>0</x:v>
      </x:c>
      <x:c r="AX217" s="34" t="n">
        <x:f>IF(SQRT($C$9)*$B217+SQRT(1-$C$9)*AC217&lt;_xlfn.NORM.S.INV($C$6),1,0)</x:f>
        <x:v>0</x:v>
      </x:c>
      <x:c r="AY217" s="34" t="n">
        <x:f>IF(SQRT($C$9)*$B217+SQRT(1-$C$9)*AD217&lt;_xlfn.NORM.S.INV($C$6),1,0)</x:f>
        <x:v>0</x:v>
      </x:c>
      <x:c r="AZ217" s="34" t="n">
        <x:f>IF(SQRT($C$9)*$B217+SQRT(1-$C$9)*AE217&lt;_xlfn.NORM.S.INV($C$6),1,0)</x:f>
        <x:v>0</x:v>
      </x:c>
      <x:c r="BA217" s="34" t="n">
        <x:f>IF(SQRT($C$9)*$B217+SQRT(1-$C$9)*AF217&lt;_xlfn.NORM.S.INV($C$6),1,0)</x:f>
        <x:v>0</x:v>
      </x:c>
      <x:c r="BB217" s="34" t="n">
        <x:f>IF(SQRT($C$9)*$B217+SQRT(1-$C$9)*AG217&lt;_xlfn.NORM.S.INV($C$6),1,0)</x:f>
        <x:v>0</x:v>
      </x:c>
      <x:c r="BC217" s="34" t="n">
        <x:f>IF(SQRT($C$9)*$B217+SQRT(1-$C$9)*AH217&lt;_xlfn.NORM.S.INV($C$6),1,0)</x:f>
        <x:v>0</x:v>
      </x:c>
      <x:c r="BD217" s="34" t="n">
        <x:f>IF(SQRT($C$9)*$B217+SQRT(1-$C$9)*AI217&lt;_xlfn.NORM.S.INV($C$6),1,0)</x:f>
        <x:v>0</x:v>
      </x:c>
      <x:c r="BE217" s="34" t="n">
        <x:f>IF(SQRT($C$9)*$B217+SQRT(1-$C$9)*AJ217&lt;_xlfn.NORM.S.INV($C$6),1,0)</x:f>
        <x:v>0</x:v>
      </x:c>
      <x:c r="BF217" s="34" t="n">
        <x:f>IF(SQRT($C$9)*$B217+SQRT(1-$C$9)*AK217&lt;_xlfn.NORM.S.INV($C$6),1,0)</x:f>
        <x:v>0</x:v>
      </x:c>
      <x:c r="BG217" s="34"/>
      <x:c r="BH217" s="34"/>
      <x:c r="BI217" s="34" t="n">
        <x:f>$B$11*(($A$1061)*$C217/$B$12*$B$7+(1-$A$1061)*$D217/$B$12*$C$7)</x:f>
        <x:v>0</x:v>
      </x:c>
      <x:c r="BJ217" s="34" t="n">
        <x:f>$B$11*(($A$1062)*$C217/$B$12*$B$7+(1-$A$1062)*$D217/$B$12*$C$7)</x:f>
        <x:v>0</x:v>
      </x:c>
      <x:c r="BK217" s="34" t="n">
        <x:f>$B$11*(($A$1063)*$C217/$B$12*$B$7+(1-$A$1063)*$D217/$B$12*$C$7)</x:f>
        <x:v>0</x:v>
      </x:c>
      <x:c r="BL217" s="34" t="n">
        <x:f>$B$11*(($A$1064)*$C217/$B$12*$B$7+(1-$A$1064)*$D217/$B$12*$C$7)</x:f>
        <x:v>0</x:v>
      </x:c>
      <x:c r="BM217" s="34" t="n">
        <x:f>$B$11*(($A$1065)*$C217/$B$12*$B$7+(1-$A$1065)*$D217/$B$12*$C$7)</x:f>
        <x:v>0</x:v>
      </x:c>
      <x:c r="BN217" s="34" t="n">
        <x:f>$B$11*(($A$1066)*$C217/$B$12*$B$7+(1-$A$1066)*$D217/$B$12*$C$7)</x:f>
        <x:v>0</x:v>
      </x:c>
      <x:c r="BO217" s="34" t="n">
        <x:f>$B$11*(($A$1067)*$C217/$B$12*$B$7+(1-$A$1067)*$D217/$B$12*$C$7)</x:f>
        <x:v>0</x:v>
      </x:c>
      <x:c r="BP217" s="34" t="n">
        <x:f>$B$11*(($A$1068)*$C217/$B$12*$B$7+(1-$A$1068)*$D217/$B$12*$C$7)</x:f>
        <x:v>0</x:v>
      </x:c>
      <x:c r="BQ217" s="34" t="n">
        <x:f>$B$11*(($A$1069)*$C217/$B$12*$B$7+(1-$A$1069)*$D217/$B$12*$C$7)</x:f>
        <x:v>0</x:v>
      </x:c>
      <x:c r="BR217" s="34" t="n">
        <x:f>$B$11*(($A$1070)*$C217/$B$12*$B$7+(1-$A$1070)*$D217/$B$12*$C$7)</x:f>
        <x:v>0</x:v>
      </x:c>
      <x:c r="BS217" s="34" t="n">
        <x:f>$B$11*(($A$1071)*$C217/$B$12*$B$7+(1-$A$1071)*$D217/$B$12*$C$7)</x:f>
        <x:v>0</x:v>
      </x:c>
      <x:c r="BT217" s="34" t="n">
        <x:f>$B$11*(($A$1072)*$C217/$B$12*$B$7+(1-$A$1072)*$D217/$B$12*$C$7)</x:f>
        <x:v>0</x:v>
      </x:c>
      <x:c r="BU217" s="34" t="n">
        <x:f>$B$11*(($A$1073)*$C217/$B$12*$B$7+(1-$A$1073)*$D217/$B$12*$C$7)</x:f>
        <x:v>0</x:v>
      </x:c>
      <x:c r="BV217" s="34" t="n">
        <x:f>$B$11*(($A$1074)*$C217/$B$12*$B$7+(1-$A$1074)*$D217/$B$12*$C$7)</x:f>
        <x:v>0</x:v>
      </x:c>
      <x:c r="BW217" s="34" t="n">
        <x:f>$B$11*(($A$1075)*$C217/$B$12*$B$7+(1-$A$1075)*$D217/$B$12*$C$7)</x:f>
        <x:v>0</x:v>
      </x:c>
      <x:c r="BX217" s="34" t="n">
        <x:f>$B$11*(($A$1076)*$C217/$B$12*$B$7+(1-$A$1076)*$D217/$B$12*$C$7)</x:f>
        <x:v>0</x:v>
      </x:c>
      <x:c r="BY217" s="34" t="n">
        <x:f>$B$11*(($A$1077)*$C217/$B$12*$B$7+(1-$A$1077)*$D217/$B$12*$C$7)</x:f>
        <x:v>0</x:v>
      </x:c>
      <x:c r="BZ217" s="34" t="n">
        <x:f>$B$11*(($A$1078)*$C217/$B$12*$B$7+(1-$A$1078)*$D217/$B$12*$C$7)</x:f>
        <x:v>0</x:v>
      </x:c>
      <x:c r="CA217" s="34" t="n">
        <x:f>$B$11*(($A$1079)*$C217/$B$12*$B$7+(1-$A$1079)*$D217/$B$12*$C$7)</x:f>
        <x:v>0</x:v>
      </x:c>
      <x:c r="CB217" s="34" t="n">
        <x:f>$B$11*(($A$1080)*$C217/$B$12*$B$7+(1-$A$1080)*$D217/$B$12*$C$7)</x:f>
        <x:v>0</x:v>
      </x:c>
      <x:c r="CC217" s="34" t="n">
        <x:f>$B$11*(($A$1081)*$C217/$B$12*$B$7+(1-$A$1081)*$D217/$B$12*$C$7)</x:f>
        <x:v>0</x:v>
      </x:c>
    </x:row>
    <x:row r="218">
      <x:c r="A218" s="34" t="n">
        <x:v>194</x:v>
      </x:c>
      <x:c r="B218" s="39" t="n">
        <x:v>0.9077512895480969</x:v>
      </x:c>
      <x:c r="C218" s="1" t="n">
        <x:f>SUM(AM218:AV218)</x:f>
        <x:v>0</x:v>
      </x:c>
      <x:c r="D218" s="1" t="n">
        <x:f>SUM(AW218:BF218)</x:f>
        <x:v>0</x:v>
      </x:c>
      <x:c r="E218" s="17" t="n">
        <x:f>(1-C218/$B$12)*$B$8-C218/$B$12*$B$7</x:f>
        <x:v>0.05</x:v>
      </x:c>
      <x:c r="F218" s="17" t="n">
        <x:f>(1-D218/$B$12)*$C$8-D218/$B$12*$C$7</x:f>
        <x:v>0.09</x:v>
      </x:c>
      <x:c r="G218" s="32" t="n">
        <x:f>$B$11*($B$10*C218/$B$12*$B$7+(1-$B$10)*D218/$B$12*$C$7)</x:f>
        <x:v>0</x:v>
      </x:c>
      <x:c r="H218" s="17" t="n">
        <x:f>$B$10*E218+(1-$B$10)*F218</x:f>
        <x:v>0.07</x:v>
      </x:c>
      <x:c r="I218" s="34"/>
      <x:c r="J218" s="34"/>
      <x:c r="K218" s="34"/>
      <x:c r="L218" s="34"/>
      <x:c r="M218" s="34"/>
      <x:c r="N218" s="34"/>
      <x:c r="O218" s="34"/>
      <x:c r="P218" s="34"/>
      <x:c r="Q218" s="34"/>
      <x:c r="R218" s="39" t="n">
        <x:v>0.44467847946331873</x:v>
      </x:c>
      <x:c r="S218" s="39" t="n">
        <x:v>-0.19504399836583441</x:v>
      </x:c>
      <x:c r="T218" s="39" t="n">
        <x:v>-0.48349225529224427</x:v>
      </x:c>
      <x:c r="U218" s="39" t="n">
        <x:v>1.4341501941846952</x:v>
      </x:c>
      <x:c r="V218" s="39" t="n">
        <x:v>-0.6423614853113268</x:v>
      </x:c>
      <x:c r="W218" s="39" t="n">
        <x:v>3.353918595621827</x:v>
      </x:c>
      <x:c r="X218" s="39" t="n">
        <x:v>-0.9375747910122935</x:v>
      </x:c>
      <x:c r="Y218" s="39" t="n">
        <x:v>0.3000999187463304</x:v>
      </x:c>
      <x:c r="Z218" s="39" t="n">
        <x:v>1.386890427210296</x:v>
      </x:c>
      <x:c r="AA218" s="39" t="n">
        <x:v>0.6217667334379444</x:v>
      </x:c>
      <x:c r="AB218" s="39" t="n">
        <x:v>0.46744560212520064</x:v>
      </x:c>
      <x:c r="AC218" s="39" t="n">
        <x:v>0.7901504683059302</x:v>
      </x:c>
      <x:c r="AD218" s="39" t="n">
        <x:v>-0.32917534776815555</x:v>
      </x:c>
      <x:c r="AE218" s="39" t="n">
        <x:v>0.3266706238072948</x:v>
      </x:c>
      <x:c r="AF218" s="39" t="n">
        <x:v>0.9159802988547102</x:v>
      </x:c>
      <x:c r="AG218" s="39" t="n">
        <x:v>-1.1455999038461822</x:v>
      </x:c>
      <x:c r="AH218" s="39" t="n">
        <x:v>1.2484806291515134</x:v>
      </x:c>
      <x:c r="AI218" s="39" t="n">
        <x:v>0.4115870030224503</x:v>
      </x:c>
      <x:c r="AJ218" s="39" t="n">
        <x:v>-1.6625781454147102</x:v>
      </x:c>
      <x:c r="AK218" s="39" t="n">
        <x:v>0.7705973908346238</x:v>
      </x:c>
      <x:c r="AL218" s="34"/>
      <x:c r="AM218" s="34" t="n">
        <x:f>IF(SQRT($B$9)*$B218+SQRT(1-$B$9)*R218&lt;_xlfn.NORM.S.INV($B$6),1,0)</x:f>
        <x:v>0</x:v>
      </x:c>
      <x:c r="AN218" s="34" t="n">
        <x:f>IF(SQRT($B$9)*$B218+SQRT(1-$B$9)*S218&lt;_xlfn.NORM.S.INV($B$6),1,0)</x:f>
        <x:v>0</x:v>
      </x:c>
      <x:c r="AO218" s="34" t="n">
        <x:f>IF(SQRT($B$9)*$B218+SQRT(1-$B$9)*T218&lt;_xlfn.NORM.S.INV($B$6),1,0)</x:f>
        <x:v>0</x:v>
      </x:c>
      <x:c r="AP218" s="34" t="n">
        <x:f>IF(SQRT($B$9)*$B218+SQRT(1-$B$9)*U218&lt;_xlfn.NORM.S.INV($B$6),1,0)</x:f>
        <x:v>0</x:v>
      </x:c>
      <x:c r="AQ218" s="34" t="n">
        <x:f>IF(SQRT($B$9)*$B218+SQRT(1-$B$9)*V218&lt;_xlfn.NORM.S.INV($B$6),1,0)</x:f>
        <x:v>0</x:v>
      </x:c>
      <x:c r="AR218" s="34" t="n">
        <x:f>IF(SQRT($B$9)*$B218+SQRT(1-$B$9)*W218&lt;_xlfn.NORM.S.INV($B$6),1,0)</x:f>
        <x:v>0</x:v>
      </x:c>
      <x:c r="AS218" s="34" t="n">
        <x:f>IF(SQRT($B$9)*$B218+SQRT(1-$B$9)*X218&lt;_xlfn.NORM.S.INV($B$6),1,0)</x:f>
        <x:v>0</x:v>
      </x:c>
      <x:c r="AT218" s="34" t="n">
        <x:f>IF(SQRT($B$9)*$B218+SQRT(1-$B$9)*Y218&lt;_xlfn.NORM.S.INV($B$6),1,0)</x:f>
        <x:v>0</x:v>
      </x:c>
      <x:c r="AU218" s="34" t="n">
        <x:f>IF(SQRT($B$9)*$B218+SQRT(1-$B$9)*Z218&lt;_xlfn.NORM.S.INV($B$6),1,0)</x:f>
        <x:v>0</x:v>
      </x:c>
      <x:c r="AV218" s="34" t="n">
        <x:f>IF(SQRT($B$9)*$B218+SQRT(1-$B$9)*AA218&lt;_xlfn.NORM.S.INV($B$6),1,0)</x:f>
        <x:v>0</x:v>
      </x:c>
      <x:c r="AW218" s="34" t="n">
        <x:f>IF(SQRT($C$9)*$B218+SQRT(1-$C$9)*AB218&lt;_xlfn.NORM.S.INV($C$6),1,0)</x:f>
        <x:v>0</x:v>
      </x:c>
      <x:c r="AX218" s="34" t="n">
        <x:f>IF(SQRT($C$9)*$B218+SQRT(1-$C$9)*AC218&lt;_xlfn.NORM.S.INV($C$6),1,0)</x:f>
        <x:v>0</x:v>
      </x:c>
      <x:c r="AY218" s="34" t="n">
        <x:f>IF(SQRT($C$9)*$B218+SQRT(1-$C$9)*AD218&lt;_xlfn.NORM.S.INV($C$6),1,0)</x:f>
        <x:v>0</x:v>
      </x:c>
      <x:c r="AZ218" s="34" t="n">
        <x:f>IF(SQRT($C$9)*$B218+SQRT(1-$C$9)*AE218&lt;_xlfn.NORM.S.INV($C$6),1,0)</x:f>
        <x:v>0</x:v>
      </x:c>
      <x:c r="BA218" s="34" t="n">
        <x:f>IF(SQRT($C$9)*$B218+SQRT(1-$C$9)*AF218&lt;_xlfn.NORM.S.INV($C$6),1,0)</x:f>
        <x:v>0</x:v>
      </x:c>
      <x:c r="BB218" s="34" t="n">
        <x:f>IF(SQRT($C$9)*$B218+SQRT(1-$C$9)*AG218&lt;_xlfn.NORM.S.INV($C$6),1,0)</x:f>
        <x:v>0</x:v>
      </x:c>
      <x:c r="BC218" s="34" t="n">
        <x:f>IF(SQRT($C$9)*$B218+SQRT(1-$C$9)*AH218&lt;_xlfn.NORM.S.INV($C$6),1,0)</x:f>
        <x:v>0</x:v>
      </x:c>
      <x:c r="BD218" s="34" t="n">
        <x:f>IF(SQRT($C$9)*$B218+SQRT(1-$C$9)*AI218&lt;_xlfn.NORM.S.INV($C$6),1,0)</x:f>
        <x:v>0</x:v>
      </x:c>
      <x:c r="BE218" s="34" t="n">
        <x:f>IF(SQRT($C$9)*$B218+SQRT(1-$C$9)*AJ218&lt;_xlfn.NORM.S.INV($C$6),1,0)</x:f>
        <x:v>0</x:v>
      </x:c>
      <x:c r="BF218" s="34" t="n">
        <x:f>IF(SQRT($C$9)*$B218+SQRT(1-$C$9)*AK218&lt;_xlfn.NORM.S.INV($C$6),1,0)</x:f>
        <x:v>0</x:v>
      </x:c>
      <x:c r="BG218" s="34"/>
      <x:c r="BH218" s="34"/>
      <x:c r="BI218" s="34" t="n">
        <x:f>$B$11*(($A$1061)*$C218/$B$12*$B$7+(1-$A$1061)*$D218/$B$12*$C$7)</x:f>
        <x:v>0</x:v>
      </x:c>
      <x:c r="BJ218" s="34" t="n">
        <x:f>$B$11*(($A$1062)*$C218/$B$12*$B$7+(1-$A$1062)*$D218/$B$12*$C$7)</x:f>
        <x:v>0</x:v>
      </x:c>
      <x:c r="BK218" s="34" t="n">
        <x:f>$B$11*(($A$1063)*$C218/$B$12*$B$7+(1-$A$1063)*$D218/$B$12*$C$7)</x:f>
        <x:v>0</x:v>
      </x:c>
      <x:c r="BL218" s="34" t="n">
        <x:f>$B$11*(($A$1064)*$C218/$B$12*$B$7+(1-$A$1064)*$D218/$B$12*$C$7)</x:f>
        <x:v>0</x:v>
      </x:c>
      <x:c r="BM218" s="34" t="n">
        <x:f>$B$11*(($A$1065)*$C218/$B$12*$B$7+(1-$A$1065)*$D218/$B$12*$C$7)</x:f>
        <x:v>0</x:v>
      </x:c>
      <x:c r="BN218" s="34" t="n">
        <x:f>$B$11*(($A$1066)*$C218/$B$12*$B$7+(1-$A$1066)*$D218/$B$12*$C$7)</x:f>
        <x:v>0</x:v>
      </x:c>
      <x:c r="BO218" s="34" t="n">
        <x:f>$B$11*(($A$1067)*$C218/$B$12*$B$7+(1-$A$1067)*$D218/$B$12*$C$7)</x:f>
        <x:v>0</x:v>
      </x:c>
      <x:c r="BP218" s="34" t="n">
        <x:f>$B$11*(($A$1068)*$C218/$B$12*$B$7+(1-$A$1068)*$D218/$B$12*$C$7)</x:f>
        <x:v>0</x:v>
      </x:c>
      <x:c r="BQ218" s="34" t="n">
        <x:f>$B$11*(($A$1069)*$C218/$B$12*$B$7+(1-$A$1069)*$D218/$B$12*$C$7)</x:f>
        <x:v>0</x:v>
      </x:c>
      <x:c r="BR218" s="34" t="n">
        <x:f>$B$11*(($A$1070)*$C218/$B$12*$B$7+(1-$A$1070)*$D218/$B$12*$C$7)</x:f>
        <x:v>0</x:v>
      </x:c>
      <x:c r="BS218" s="34" t="n">
        <x:f>$B$11*(($A$1071)*$C218/$B$12*$B$7+(1-$A$1071)*$D218/$B$12*$C$7)</x:f>
        <x:v>0</x:v>
      </x:c>
      <x:c r="BT218" s="34" t="n">
        <x:f>$B$11*(($A$1072)*$C218/$B$12*$B$7+(1-$A$1072)*$D218/$B$12*$C$7)</x:f>
        <x:v>0</x:v>
      </x:c>
      <x:c r="BU218" s="34" t="n">
        <x:f>$B$11*(($A$1073)*$C218/$B$12*$B$7+(1-$A$1073)*$D218/$B$12*$C$7)</x:f>
        <x:v>0</x:v>
      </x:c>
      <x:c r="BV218" s="34" t="n">
        <x:f>$B$11*(($A$1074)*$C218/$B$12*$B$7+(1-$A$1074)*$D218/$B$12*$C$7)</x:f>
        <x:v>0</x:v>
      </x:c>
      <x:c r="BW218" s="34" t="n">
        <x:f>$B$11*(($A$1075)*$C218/$B$12*$B$7+(1-$A$1075)*$D218/$B$12*$C$7)</x:f>
        <x:v>0</x:v>
      </x:c>
      <x:c r="BX218" s="34" t="n">
        <x:f>$B$11*(($A$1076)*$C218/$B$12*$B$7+(1-$A$1076)*$D218/$B$12*$C$7)</x:f>
        <x:v>0</x:v>
      </x:c>
      <x:c r="BY218" s="34" t="n">
        <x:f>$B$11*(($A$1077)*$C218/$B$12*$B$7+(1-$A$1077)*$D218/$B$12*$C$7)</x:f>
        <x:v>0</x:v>
      </x:c>
      <x:c r="BZ218" s="34" t="n">
        <x:f>$B$11*(($A$1078)*$C218/$B$12*$B$7+(1-$A$1078)*$D218/$B$12*$C$7)</x:f>
        <x:v>0</x:v>
      </x:c>
      <x:c r="CA218" s="34" t="n">
        <x:f>$B$11*(($A$1079)*$C218/$B$12*$B$7+(1-$A$1079)*$D218/$B$12*$C$7)</x:f>
        <x:v>0</x:v>
      </x:c>
      <x:c r="CB218" s="34" t="n">
        <x:f>$B$11*(($A$1080)*$C218/$B$12*$B$7+(1-$A$1080)*$D218/$B$12*$C$7)</x:f>
        <x:v>0</x:v>
      </x:c>
      <x:c r="CC218" s="34" t="n">
        <x:f>$B$11*(($A$1081)*$C218/$B$12*$B$7+(1-$A$1081)*$D218/$B$12*$C$7)</x:f>
        <x:v>0</x:v>
      </x:c>
    </x:row>
    <x:row r="219">
      <x:c r="A219" s="34" t="n">
        <x:v>195</x:v>
      </x:c>
      <x:c r="B219" s="39" t="n">
        <x:v>-0.35365677904481035</x:v>
      </x:c>
      <x:c r="C219" s="1" t="n">
        <x:f>SUM(AM219:AV219)</x:f>
        <x:v>0</x:v>
      </x:c>
      <x:c r="D219" s="1" t="n">
        <x:f>SUM(AW219:BF219)</x:f>
        <x:v>0</x:v>
      </x:c>
      <x:c r="E219" s="17" t="n">
        <x:f>(1-C219/$B$12)*$B$8-C219/$B$12*$B$7</x:f>
        <x:v>0.05</x:v>
      </x:c>
      <x:c r="F219" s="17" t="n">
        <x:f>(1-D219/$B$12)*$C$8-D219/$B$12*$C$7</x:f>
        <x:v>0.09</x:v>
      </x:c>
      <x:c r="G219" s="32" t="n">
        <x:f>$B$11*($B$10*C219/$B$12*$B$7+(1-$B$10)*D219/$B$12*$C$7)</x:f>
        <x:v>0</x:v>
      </x:c>
      <x:c r="H219" s="17" t="n">
        <x:f>$B$10*E219+(1-$B$10)*F219</x:f>
        <x:v>0.07</x:v>
      </x:c>
      <x:c r="I219" s="34"/>
      <x:c r="J219" s="34"/>
      <x:c r="K219" s="34"/>
      <x:c r="L219" s="34"/>
      <x:c r="M219" s="34"/>
      <x:c r="N219" s="34"/>
      <x:c r="O219" s="34"/>
      <x:c r="P219" s="34"/>
      <x:c r="Q219" s="34"/>
      <x:c r="R219" s="39" t="n">
        <x:v>1.1683647430629014</x:v>
      </x:c>
      <x:c r="S219" s="39" t="n">
        <x:v>0.9208120291960288</x:v>
      </x:c>
      <x:c r="T219" s="39" t="n">
        <x:v>1.6037026478193557</x:v>
      </x:c>
      <x:c r="U219" s="39" t="n">
        <x:v>1.1669724552044973</x:v>
      </x:c>
      <x:c r="V219" s="39" t="n">
        <x:v>0.1309820382270985</x:v>
      </x:c>
      <x:c r="W219" s="39" t="n">
        <x:v>1.4119081246978824</x:v>
      </x:c>
      <x:c r="X219" s="39" t="n">
        <x:v>-0.1712521397857877</x:v>
      </x:c>
      <x:c r="Y219" s="39" t="n">
        <x:v>1.5564161740471039</x:v>
      </x:c>
      <x:c r="Z219" s="39" t="n">
        <x:v>0.949092742623268</x:v>
      </x:c>
      <x:c r="AA219" s="39" t="n">
        <x:v>-0.9750679123795282</x:v>
      </x:c>
      <x:c r="AB219" s="39" t="n">
        <x:v>-0.5368516473694147</x:v>
      </x:c>
      <x:c r="AC219" s="39" t="n">
        <x:v>0.047668882070680714</x:v>
      </x:c>
      <x:c r="AD219" s="39" t="n">
        <x:v>-0.7990116134522773</x:v>
      </x:c>
      <x:c r="AE219" s="39" t="n">
        <x:v>1.167026636297182</x:v>
      </x:c>
      <x:c r="AF219" s="39" t="n">
        <x:v>1.2277171040805006</x:v>
      </x:c>
      <x:c r="AG219" s="39" t="n">
        <x:v>0.888445392277755</x:v>
      </x:c>
      <x:c r="AH219" s="39" t="n">
        <x:v>0.7457837185482009</x:v>
      </x:c>
      <x:c r="AI219" s="39" t="n">
        <x:v>0.5227908762696775</x:v>
      </x:c>
      <x:c r="AJ219" s="39" t="n">
        <x:v>-1.2039161845086395</x:v>
      </x:c>
      <x:c r="AK219" s="39" t="n">
        <x:v>-0.14871091757799437</x:v>
      </x:c>
      <x:c r="AL219" s="34"/>
      <x:c r="AM219" s="34" t="n">
        <x:f>IF(SQRT($B$9)*$B219+SQRT(1-$B$9)*R219&lt;_xlfn.NORM.S.INV($B$6),1,0)</x:f>
        <x:v>0</x:v>
      </x:c>
      <x:c r="AN219" s="34" t="n">
        <x:f>IF(SQRT($B$9)*$B219+SQRT(1-$B$9)*S219&lt;_xlfn.NORM.S.INV($B$6),1,0)</x:f>
        <x:v>0</x:v>
      </x:c>
      <x:c r="AO219" s="34" t="n">
        <x:f>IF(SQRT($B$9)*$B219+SQRT(1-$B$9)*T219&lt;_xlfn.NORM.S.INV($B$6),1,0)</x:f>
        <x:v>0</x:v>
      </x:c>
      <x:c r="AP219" s="34" t="n">
        <x:f>IF(SQRT($B$9)*$B219+SQRT(1-$B$9)*U219&lt;_xlfn.NORM.S.INV($B$6),1,0)</x:f>
        <x:v>0</x:v>
      </x:c>
      <x:c r="AQ219" s="34" t="n">
        <x:f>IF(SQRT($B$9)*$B219+SQRT(1-$B$9)*V219&lt;_xlfn.NORM.S.INV($B$6),1,0)</x:f>
        <x:v>0</x:v>
      </x:c>
      <x:c r="AR219" s="34" t="n">
        <x:f>IF(SQRT($B$9)*$B219+SQRT(1-$B$9)*W219&lt;_xlfn.NORM.S.INV($B$6),1,0)</x:f>
        <x:v>0</x:v>
      </x:c>
      <x:c r="AS219" s="34" t="n">
        <x:f>IF(SQRT($B$9)*$B219+SQRT(1-$B$9)*X219&lt;_xlfn.NORM.S.INV($B$6),1,0)</x:f>
        <x:v>0</x:v>
      </x:c>
      <x:c r="AT219" s="34" t="n">
        <x:f>IF(SQRT($B$9)*$B219+SQRT(1-$B$9)*Y219&lt;_xlfn.NORM.S.INV($B$6),1,0)</x:f>
        <x:v>0</x:v>
      </x:c>
      <x:c r="AU219" s="34" t="n">
        <x:f>IF(SQRT($B$9)*$B219+SQRT(1-$B$9)*Z219&lt;_xlfn.NORM.S.INV($B$6),1,0)</x:f>
        <x:v>0</x:v>
      </x:c>
      <x:c r="AV219" s="34" t="n">
        <x:f>IF(SQRT($B$9)*$B219+SQRT(1-$B$9)*AA219&lt;_xlfn.NORM.S.INV($B$6),1,0)</x:f>
        <x:v>0</x:v>
      </x:c>
      <x:c r="AW219" s="34" t="n">
        <x:f>IF(SQRT($C$9)*$B219+SQRT(1-$C$9)*AB219&lt;_xlfn.NORM.S.INV($C$6),1,0)</x:f>
        <x:v>0</x:v>
      </x:c>
      <x:c r="AX219" s="34" t="n">
        <x:f>IF(SQRT($C$9)*$B219+SQRT(1-$C$9)*AC219&lt;_xlfn.NORM.S.INV($C$6),1,0)</x:f>
        <x:v>0</x:v>
      </x:c>
      <x:c r="AY219" s="34" t="n">
        <x:f>IF(SQRT($C$9)*$B219+SQRT(1-$C$9)*AD219&lt;_xlfn.NORM.S.INV($C$6),1,0)</x:f>
        <x:v>0</x:v>
      </x:c>
      <x:c r="AZ219" s="34" t="n">
        <x:f>IF(SQRT($C$9)*$B219+SQRT(1-$C$9)*AE219&lt;_xlfn.NORM.S.INV($C$6),1,0)</x:f>
        <x:v>0</x:v>
      </x:c>
      <x:c r="BA219" s="34" t="n">
        <x:f>IF(SQRT($C$9)*$B219+SQRT(1-$C$9)*AF219&lt;_xlfn.NORM.S.INV($C$6),1,0)</x:f>
        <x:v>0</x:v>
      </x:c>
      <x:c r="BB219" s="34" t="n">
        <x:f>IF(SQRT($C$9)*$B219+SQRT(1-$C$9)*AG219&lt;_xlfn.NORM.S.INV($C$6),1,0)</x:f>
        <x:v>0</x:v>
      </x:c>
      <x:c r="BC219" s="34" t="n">
        <x:f>IF(SQRT($C$9)*$B219+SQRT(1-$C$9)*AH219&lt;_xlfn.NORM.S.INV($C$6),1,0)</x:f>
        <x:v>0</x:v>
      </x:c>
      <x:c r="BD219" s="34" t="n">
        <x:f>IF(SQRT($C$9)*$B219+SQRT(1-$C$9)*AI219&lt;_xlfn.NORM.S.INV($C$6),1,0)</x:f>
        <x:v>0</x:v>
      </x:c>
      <x:c r="BE219" s="34" t="n">
        <x:f>IF(SQRT($C$9)*$B219+SQRT(1-$C$9)*AJ219&lt;_xlfn.NORM.S.INV($C$6),1,0)</x:f>
        <x:v>0</x:v>
      </x:c>
      <x:c r="BF219" s="34" t="n">
        <x:f>IF(SQRT($C$9)*$B219+SQRT(1-$C$9)*AK219&lt;_xlfn.NORM.S.INV($C$6),1,0)</x:f>
        <x:v>0</x:v>
      </x:c>
      <x:c r="BG219" s="34"/>
      <x:c r="BH219" s="34"/>
      <x:c r="BI219" s="34" t="n">
        <x:f>$B$11*(($A$1061)*$C219/$B$12*$B$7+(1-$A$1061)*$D219/$B$12*$C$7)</x:f>
        <x:v>0</x:v>
      </x:c>
      <x:c r="BJ219" s="34" t="n">
        <x:f>$B$11*(($A$1062)*$C219/$B$12*$B$7+(1-$A$1062)*$D219/$B$12*$C$7)</x:f>
        <x:v>0</x:v>
      </x:c>
      <x:c r="BK219" s="34" t="n">
        <x:f>$B$11*(($A$1063)*$C219/$B$12*$B$7+(1-$A$1063)*$D219/$B$12*$C$7)</x:f>
        <x:v>0</x:v>
      </x:c>
      <x:c r="BL219" s="34" t="n">
        <x:f>$B$11*(($A$1064)*$C219/$B$12*$B$7+(1-$A$1064)*$D219/$B$12*$C$7)</x:f>
        <x:v>0</x:v>
      </x:c>
      <x:c r="BM219" s="34" t="n">
        <x:f>$B$11*(($A$1065)*$C219/$B$12*$B$7+(1-$A$1065)*$D219/$B$12*$C$7)</x:f>
        <x:v>0</x:v>
      </x:c>
      <x:c r="BN219" s="34" t="n">
        <x:f>$B$11*(($A$1066)*$C219/$B$12*$B$7+(1-$A$1066)*$D219/$B$12*$C$7)</x:f>
        <x:v>0</x:v>
      </x:c>
      <x:c r="BO219" s="34" t="n">
        <x:f>$B$11*(($A$1067)*$C219/$B$12*$B$7+(1-$A$1067)*$D219/$B$12*$C$7)</x:f>
        <x:v>0</x:v>
      </x:c>
      <x:c r="BP219" s="34" t="n">
        <x:f>$B$11*(($A$1068)*$C219/$B$12*$B$7+(1-$A$1068)*$D219/$B$12*$C$7)</x:f>
        <x:v>0</x:v>
      </x:c>
      <x:c r="BQ219" s="34" t="n">
        <x:f>$B$11*(($A$1069)*$C219/$B$12*$B$7+(1-$A$1069)*$D219/$B$12*$C$7)</x:f>
        <x:v>0</x:v>
      </x:c>
      <x:c r="BR219" s="34" t="n">
        <x:f>$B$11*(($A$1070)*$C219/$B$12*$B$7+(1-$A$1070)*$D219/$B$12*$C$7)</x:f>
        <x:v>0</x:v>
      </x:c>
      <x:c r="BS219" s="34" t="n">
        <x:f>$B$11*(($A$1071)*$C219/$B$12*$B$7+(1-$A$1071)*$D219/$B$12*$C$7)</x:f>
        <x:v>0</x:v>
      </x:c>
      <x:c r="BT219" s="34" t="n">
        <x:f>$B$11*(($A$1072)*$C219/$B$12*$B$7+(1-$A$1072)*$D219/$B$12*$C$7)</x:f>
        <x:v>0</x:v>
      </x:c>
      <x:c r="BU219" s="34" t="n">
        <x:f>$B$11*(($A$1073)*$C219/$B$12*$B$7+(1-$A$1073)*$D219/$B$12*$C$7)</x:f>
        <x:v>0</x:v>
      </x:c>
      <x:c r="BV219" s="34" t="n">
        <x:f>$B$11*(($A$1074)*$C219/$B$12*$B$7+(1-$A$1074)*$D219/$B$12*$C$7)</x:f>
        <x:v>0</x:v>
      </x:c>
      <x:c r="BW219" s="34" t="n">
        <x:f>$B$11*(($A$1075)*$C219/$B$12*$B$7+(1-$A$1075)*$D219/$B$12*$C$7)</x:f>
        <x:v>0</x:v>
      </x:c>
      <x:c r="BX219" s="34" t="n">
        <x:f>$B$11*(($A$1076)*$C219/$B$12*$B$7+(1-$A$1076)*$D219/$B$12*$C$7)</x:f>
        <x:v>0</x:v>
      </x:c>
      <x:c r="BY219" s="34" t="n">
        <x:f>$B$11*(($A$1077)*$C219/$B$12*$B$7+(1-$A$1077)*$D219/$B$12*$C$7)</x:f>
        <x:v>0</x:v>
      </x:c>
      <x:c r="BZ219" s="34" t="n">
        <x:f>$B$11*(($A$1078)*$C219/$B$12*$B$7+(1-$A$1078)*$D219/$B$12*$C$7)</x:f>
        <x:v>0</x:v>
      </x:c>
      <x:c r="CA219" s="34" t="n">
        <x:f>$B$11*(($A$1079)*$C219/$B$12*$B$7+(1-$A$1079)*$D219/$B$12*$C$7)</x:f>
        <x:v>0</x:v>
      </x:c>
      <x:c r="CB219" s="34" t="n">
        <x:f>$B$11*(($A$1080)*$C219/$B$12*$B$7+(1-$A$1080)*$D219/$B$12*$C$7)</x:f>
        <x:v>0</x:v>
      </x:c>
      <x:c r="CC219" s="34" t="n">
        <x:f>$B$11*(($A$1081)*$C219/$B$12*$B$7+(1-$A$1081)*$D219/$B$12*$C$7)</x:f>
        <x:v>0</x:v>
      </x:c>
    </x:row>
    <x:row r="220">
      <x:c r="A220" s="34" t="n">
        <x:v>196</x:v>
      </x:c>
      <x:c r="B220" s="39" t="n">
        <x:v>0.06014830888140855</x:v>
      </x:c>
      <x:c r="C220" s="1" t="n">
        <x:f>SUM(AM220:AV220)</x:f>
        <x:v>0</x:v>
      </x:c>
      <x:c r="D220" s="1" t="n">
        <x:f>SUM(AW220:BF220)</x:f>
        <x:v>0</x:v>
      </x:c>
      <x:c r="E220" s="17" t="n">
        <x:f>(1-C220/$B$12)*$B$8-C220/$B$12*$B$7</x:f>
        <x:v>0.05</x:v>
      </x:c>
      <x:c r="F220" s="17" t="n">
        <x:f>(1-D220/$B$12)*$C$8-D220/$B$12*$C$7</x:f>
        <x:v>0.09</x:v>
      </x:c>
      <x:c r="G220" s="32" t="n">
        <x:f>$B$11*($B$10*C220/$B$12*$B$7+(1-$B$10)*D220/$B$12*$C$7)</x:f>
        <x:v>0</x:v>
      </x:c>
      <x:c r="H220" s="17" t="n">
        <x:f>$B$10*E220+(1-$B$10)*F220</x:f>
        <x:v>0.07</x:v>
      </x:c>
      <x:c r="I220" s="34"/>
      <x:c r="J220" s="34"/>
      <x:c r="K220" s="34"/>
      <x:c r="L220" s="34"/>
      <x:c r="M220" s="34"/>
      <x:c r="N220" s="34"/>
      <x:c r="O220" s="34"/>
      <x:c r="P220" s="34"/>
      <x:c r="Q220" s="34"/>
      <x:c r="R220" s="39" t="n">
        <x:v>-0.8810592403275395</x:v>
      </x:c>
      <x:c r="S220" s="39" t="n">
        <x:v>-0.6173113426410906</x:v>
      </x:c>
      <x:c r="T220" s="39" t="n">
        <x:v>0.42661363593501206</x:v>
      </x:c>
      <x:c r="U220" s="39" t="n">
        <x:v>-0.24669659704432922</x:v>
      </x:c>
      <x:c r="V220" s="39" t="n">
        <x:v>1.1565245025770565</x:v>
      </x:c>
      <x:c r="W220" s="39" t="n">
        <x:v>-1.274644989191056</x:v>
      </x:c>
      <x:c r="X220" s="39" t="n">
        <x:v>0.7203064940882845</x:v>
      </x:c>
      <x:c r="Y220" s="39" t="n">
        <x:v>-1.290869617033418</x:v>
      </x:c>
      <x:c r="Z220" s="39" t="n">
        <x:v>-0.2502847272506915</x:v>
      </x:c>
      <x:c r="AA220" s="39" t="n">
        <x:v>0.4189344036639964</x:v>
      </x:c>
      <x:c r="AB220" s="39" t="n">
        <x:v>1.7540800364467715</x:v>
      </x:c>
      <x:c r="AC220" s="39" t="n">
        <x:v>-1.0204316850981074</x:v>
      </x:c>
      <x:c r="AD220" s="39" t="n">
        <x:v>1.3614605402955002</x:v>
      </x:c>
      <x:c r="AE220" s="39" t="n">
        <x:v>-1.8173468404541044</x:v>
      </x:c>
      <x:c r="AF220" s="39" t="n">
        <x:v>1.3976373368644597</x:v>
      </x:c>
      <x:c r="AG220" s="39" t="n">
        <x:v>0.6376186700968325</x:v>
      </x:c>
      <x:c r="AH220" s="39" t="n">
        <x:v>-0.884898654507837</x:v>
      </x:c>
      <x:c r="AI220" s="39" t="n">
        <x:v>1.440983624484074</x:v>
      </x:c>
      <x:c r="AJ220" s="39" t="n">
        <x:v>-0.8981737110016218</x:v>
      </x:c>
      <x:c r="AK220" s="39" t="n">
        <x:v>0.3284871307536521</x:v>
      </x:c>
      <x:c r="AL220" s="34"/>
      <x:c r="AM220" s="34" t="n">
        <x:f>IF(SQRT($B$9)*$B220+SQRT(1-$B$9)*R220&lt;_xlfn.NORM.S.INV($B$6),1,0)</x:f>
        <x:v>0</x:v>
      </x:c>
      <x:c r="AN220" s="34" t="n">
        <x:f>IF(SQRT($B$9)*$B220+SQRT(1-$B$9)*S220&lt;_xlfn.NORM.S.INV($B$6),1,0)</x:f>
        <x:v>0</x:v>
      </x:c>
      <x:c r="AO220" s="34" t="n">
        <x:f>IF(SQRT($B$9)*$B220+SQRT(1-$B$9)*T220&lt;_xlfn.NORM.S.INV($B$6),1,0)</x:f>
        <x:v>0</x:v>
      </x:c>
      <x:c r="AP220" s="34" t="n">
        <x:f>IF(SQRT($B$9)*$B220+SQRT(1-$B$9)*U220&lt;_xlfn.NORM.S.INV($B$6),1,0)</x:f>
        <x:v>0</x:v>
      </x:c>
      <x:c r="AQ220" s="34" t="n">
        <x:f>IF(SQRT($B$9)*$B220+SQRT(1-$B$9)*V220&lt;_xlfn.NORM.S.INV($B$6),1,0)</x:f>
        <x:v>0</x:v>
      </x:c>
      <x:c r="AR220" s="34" t="n">
        <x:f>IF(SQRT($B$9)*$B220+SQRT(1-$B$9)*W220&lt;_xlfn.NORM.S.INV($B$6),1,0)</x:f>
        <x:v>0</x:v>
      </x:c>
      <x:c r="AS220" s="34" t="n">
        <x:f>IF(SQRT($B$9)*$B220+SQRT(1-$B$9)*X220&lt;_xlfn.NORM.S.INV($B$6),1,0)</x:f>
        <x:v>0</x:v>
      </x:c>
      <x:c r="AT220" s="34" t="n">
        <x:f>IF(SQRT($B$9)*$B220+SQRT(1-$B$9)*Y220&lt;_xlfn.NORM.S.INV($B$6),1,0)</x:f>
        <x:v>0</x:v>
      </x:c>
      <x:c r="AU220" s="34" t="n">
        <x:f>IF(SQRT($B$9)*$B220+SQRT(1-$B$9)*Z220&lt;_xlfn.NORM.S.INV($B$6),1,0)</x:f>
        <x:v>0</x:v>
      </x:c>
      <x:c r="AV220" s="34" t="n">
        <x:f>IF(SQRT($B$9)*$B220+SQRT(1-$B$9)*AA220&lt;_xlfn.NORM.S.INV($B$6),1,0)</x:f>
        <x:v>0</x:v>
      </x:c>
      <x:c r="AW220" s="34" t="n">
        <x:f>IF(SQRT($C$9)*$B220+SQRT(1-$C$9)*AB220&lt;_xlfn.NORM.S.INV($C$6),1,0)</x:f>
        <x:v>0</x:v>
      </x:c>
      <x:c r="AX220" s="34" t="n">
        <x:f>IF(SQRT($C$9)*$B220+SQRT(1-$C$9)*AC220&lt;_xlfn.NORM.S.INV($C$6),1,0)</x:f>
        <x:v>0</x:v>
      </x:c>
      <x:c r="AY220" s="34" t="n">
        <x:f>IF(SQRT($C$9)*$B220+SQRT(1-$C$9)*AD220&lt;_xlfn.NORM.S.INV($C$6),1,0)</x:f>
        <x:v>0</x:v>
      </x:c>
      <x:c r="AZ220" s="34" t="n">
        <x:f>IF(SQRT($C$9)*$B220+SQRT(1-$C$9)*AE220&lt;_xlfn.NORM.S.INV($C$6),1,0)</x:f>
        <x:v>0</x:v>
      </x:c>
      <x:c r="BA220" s="34" t="n">
        <x:f>IF(SQRT($C$9)*$B220+SQRT(1-$C$9)*AF220&lt;_xlfn.NORM.S.INV($C$6),1,0)</x:f>
        <x:v>0</x:v>
      </x:c>
      <x:c r="BB220" s="34" t="n">
        <x:f>IF(SQRT($C$9)*$B220+SQRT(1-$C$9)*AG220&lt;_xlfn.NORM.S.INV($C$6),1,0)</x:f>
        <x:v>0</x:v>
      </x:c>
      <x:c r="BC220" s="34" t="n">
        <x:f>IF(SQRT($C$9)*$B220+SQRT(1-$C$9)*AH220&lt;_xlfn.NORM.S.INV($C$6),1,0)</x:f>
        <x:v>0</x:v>
      </x:c>
      <x:c r="BD220" s="34" t="n">
        <x:f>IF(SQRT($C$9)*$B220+SQRT(1-$C$9)*AI220&lt;_xlfn.NORM.S.INV($C$6),1,0)</x:f>
        <x:v>0</x:v>
      </x:c>
      <x:c r="BE220" s="34" t="n">
        <x:f>IF(SQRT($C$9)*$B220+SQRT(1-$C$9)*AJ220&lt;_xlfn.NORM.S.INV($C$6),1,0)</x:f>
        <x:v>0</x:v>
      </x:c>
      <x:c r="BF220" s="34" t="n">
        <x:f>IF(SQRT($C$9)*$B220+SQRT(1-$C$9)*AK220&lt;_xlfn.NORM.S.INV($C$6),1,0)</x:f>
        <x:v>0</x:v>
      </x:c>
      <x:c r="BG220" s="34"/>
      <x:c r="BH220" s="34"/>
      <x:c r="BI220" s="34" t="n">
        <x:f>$B$11*(($A$1061)*$C220/$B$12*$B$7+(1-$A$1061)*$D220/$B$12*$C$7)</x:f>
        <x:v>0</x:v>
      </x:c>
      <x:c r="BJ220" s="34" t="n">
        <x:f>$B$11*(($A$1062)*$C220/$B$12*$B$7+(1-$A$1062)*$D220/$B$12*$C$7)</x:f>
        <x:v>0</x:v>
      </x:c>
      <x:c r="BK220" s="34" t="n">
        <x:f>$B$11*(($A$1063)*$C220/$B$12*$B$7+(1-$A$1063)*$D220/$B$12*$C$7)</x:f>
        <x:v>0</x:v>
      </x:c>
      <x:c r="BL220" s="34" t="n">
        <x:f>$B$11*(($A$1064)*$C220/$B$12*$B$7+(1-$A$1064)*$D220/$B$12*$C$7)</x:f>
        <x:v>0</x:v>
      </x:c>
      <x:c r="BM220" s="34" t="n">
        <x:f>$B$11*(($A$1065)*$C220/$B$12*$B$7+(1-$A$1065)*$D220/$B$12*$C$7)</x:f>
        <x:v>0</x:v>
      </x:c>
      <x:c r="BN220" s="34" t="n">
        <x:f>$B$11*(($A$1066)*$C220/$B$12*$B$7+(1-$A$1066)*$D220/$B$12*$C$7)</x:f>
        <x:v>0</x:v>
      </x:c>
      <x:c r="BO220" s="34" t="n">
        <x:f>$B$11*(($A$1067)*$C220/$B$12*$B$7+(1-$A$1067)*$D220/$B$12*$C$7)</x:f>
        <x:v>0</x:v>
      </x:c>
      <x:c r="BP220" s="34" t="n">
        <x:f>$B$11*(($A$1068)*$C220/$B$12*$B$7+(1-$A$1068)*$D220/$B$12*$C$7)</x:f>
        <x:v>0</x:v>
      </x:c>
      <x:c r="BQ220" s="34" t="n">
        <x:f>$B$11*(($A$1069)*$C220/$B$12*$B$7+(1-$A$1069)*$D220/$B$12*$C$7)</x:f>
        <x:v>0</x:v>
      </x:c>
      <x:c r="BR220" s="34" t="n">
        <x:f>$B$11*(($A$1070)*$C220/$B$12*$B$7+(1-$A$1070)*$D220/$B$12*$C$7)</x:f>
        <x:v>0</x:v>
      </x:c>
      <x:c r="BS220" s="34" t="n">
        <x:f>$B$11*(($A$1071)*$C220/$B$12*$B$7+(1-$A$1071)*$D220/$B$12*$C$7)</x:f>
        <x:v>0</x:v>
      </x:c>
      <x:c r="BT220" s="34" t="n">
        <x:f>$B$11*(($A$1072)*$C220/$B$12*$B$7+(1-$A$1072)*$D220/$B$12*$C$7)</x:f>
        <x:v>0</x:v>
      </x:c>
      <x:c r="BU220" s="34" t="n">
        <x:f>$B$11*(($A$1073)*$C220/$B$12*$B$7+(1-$A$1073)*$D220/$B$12*$C$7)</x:f>
        <x:v>0</x:v>
      </x:c>
      <x:c r="BV220" s="34" t="n">
        <x:f>$B$11*(($A$1074)*$C220/$B$12*$B$7+(1-$A$1074)*$D220/$B$12*$C$7)</x:f>
        <x:v>0</x:v>
      </x:c>
      <x:c r="BW220" s="34" t="n">
        <x:f>$B$11*(($A$1075)*$C220/$B$12*$B$7+(1-$A$1075)*$D220/$B$12*$C$7)</x:f>
        <x:v>0</x:v>
      </x:c>
      <x:c r="BX220" s="34" t="n">
        <x:f>$B$11*(($A$1076)*$C220/$B$12*$B$7+(1-$A$1076)*$D220/$B$12*$C$7)</x:f>
        <x:v>0</x:v>
      </x:c>
      <x:c r="BY220" s="34" t="n">
        <x:f>$B$11*(($A$1077)*$C220/$B$12*$B$7+(1-$A$1077)*$D220/$B$12*$C$7)</x:f>
        <x:v>0</x:v>
      </x:c>
      <x:c r="BZ220" s="34" t="n">
        <x:f>$B$11*(($A$1078)*$C220/$B$12*$B$7+(1-$A$1078)*$D220/$B$12*$C$7)</x:f>
        <x:v>0</x:v>
      </x:c>
      <x:c r="CA220" s="34" t="n">
        <x:f>$B$11*(($A$1079)*$C220/$B$12*$B$7+(1-$A$1079)*$D220/$B$12*$C$7)</x:f>
        <x:v>0</x:v>
      </x:c>
      <x:c r="CB220" s="34" t="n">
        <x:f>$B$11*(($A$1080)*$C220/$B$12*$B$7+(1-$A$1080)*$D220/$B$12*$C$7)</x:f>
        <x:v>0</x:v>
      </x:c>
      <x:c r="CC220" s="34" t="n">
        <x:f>$B$11*(($A$1081)*$C220/$B$12*$B$7+(1-$A$1081)*$D220/$B$12*$C$7)</x:f>
        <x:v>0</x:v>
      </x:c>
    </x:row>
    <x:row r="221">
      <x:c r="A221" s="34" t="n">
        <x:v>197</x:v>
      </x:c>
      <x:c r="B221" s="39" t="n">
        <x:v>-0.4776924309615024</x:v>
      </x:c>
      <x:c r="C221" s="1" t="n">
        <x:f>SUM(AM221:AV221)</x:f>
        <x:v>0</x:v>
      </x:c>
      <x:c r="D221" s="1" t="n">
        <x:f>SUM(AW221:BF221)</x:f>
        <x:v>2</x:v>
      </x:c>
      <x:c r="E221" s="17" t="n">
        <x:f>(1-C221/$B$12)*$B$8-C221/$B$12*$B$7</x:f>
        <x:v>0.05</x:v>
      </x:c>
      <x:c r="F221" s="17" t="n">
        <x:f>(1-D221/$B$12)*$C$8-D221/$B$12*$C$7</x:f>
        <x:v>-0.048</x:v>
      </x:c>
      <x:c r="G221" s="32" t="n">
        <x:f>$B$11*($B$10*C221/$B$12*$B$7+(1-$B$10)*D221/$B$12*$C$7)</x:f>
        <x:v>600</x:v>
      </x:c>
      <x:c r="H221" s="17" t="n">
        <x:f>$B$10*E221+(1-$B$10)*F221</x:f>
        <x:v>0.0010000000000000009</x:v>
      </x:c>
      <x:c r="I221" s="34"/>
      <x:c r="J221" s="34"/>
      <x:c r="K221" s="34"/>
      <x:c r="L221" s="34"/>
      <x:c r="M221" s="34"/>
      <x:c r="N221" s="34"/>
      <x:c r="O221" s="34"/>
      <x:c r="P221" s="34"/>
      <x:c r="Q221" s="34"/>
      <x:c r="R221" s="39" t="n">
        <x:v>-1.9054145729754262</x:v>
      </x:c>
      <x:c r="S221" s="39" t="n">
        <x:v>-1.0665794879220722</x:v>
      </x:c>
      <x:c r="T221" s="39" t="n">
        <x:v>-0.40603270552773135</x:v>
      </x:c>
      <x:c r="U221" s="39" t="n">
        <x:v>0.877428990455394</x:v>
      </x:c>
      <x:c r="V221" s="39" t="n">
        <x:v>-0.1937903103382805</x:v>
      </x:c>
      <x:c r="W221" s="39" t="n">
        <x:v>-0.7017680171496816</x:v>
      </x:c>
      <x:c r="X221" s="39" t="n">
        <x:v>-0.07655891961579442</x:v>
      </x:c>
      <x:c r="Y221" s="39" t="n">
        <x:v>-0.3145489646724841</x:v>
      </x:c>
      <x:c r="Z221" s="39" t="n">
        <x:v>-2.070106399755194</x:v>
      </x:c>
      <x:c r="AA221" s="39" t="n">
        <x:v>-1.9123596515698913</x:v>
      </x:c>
      <x:c r="AB221" s="39" t="n">
        <x:v>-0.1111659290435558</x:v>
      </x:c>
      <x:c r="AC221" s="39" t="n">
        <x:v>-0.23650095731248597</x:v>
      </x:c>
      <x:c r="AD221" s="39" t="n">
        <x:v>-1.8363832724787024</x:v>
      </x:c>
      <x:c r="AE221" s="39" t="n">
        <x:v>-1.8834594982395574</x:v>
      </x:c>
      <x:c r="AF221" s="39" t="n">
        <x:v>0.16984973320039226</x:v>
      </x:c>
      <x:c r="AG221" s="39" t="n">
        <x:v>-0.7118187963728564</x:v>
      </x:c>
      <x:c r="AH221" s="39" t="n">
        <x:v>-1.0199024462655712</x:v>
      </x:c>
      <x:c r="AI221" s="39" t="n">
        <x:v>0.8707923865504847</x:v>
      </x:c>
      <x:c r="AJ221" s="39" t="n">
        <x:v>-0.019067286703612546</x:v>
      </x:c>
      <x:c r="AK221" s="39" t="n">
        <x:v>0.06079360746097228</x:v>
      </x:c>
      <x:c r="AL221" s="34"/>
      <x:c r="AM221" s="34" t="n">
        <x:f>IF(SQRT($B$9)*$B221+SQRT(1-$B$9)*R221&lt;_xlfn.NORM.S.INV($B$6),1,0)</x:f>
        <x:v>0</x:v>
      </x:c>
      <x:c r="AN221" s="34" t="n">
        <x:f>IF(SQRT($B$9)*$B221+SQRT(1-$B$9)*S221&lt;_xlfn.NORM.S.INV($B$6),1,0)</x:f>
        <x:v>0</x:v>
      </x:c>
      <x:c r="AO221" s="34" t="n">
        <x:f>IF(SQRT($B$9)*$B221+SQRT(1-$B$9)*T221&lt;_xlfn.NORM.S.INV($B$6),1,0)</x:f>
        <x:v>0</x:v>
      </x:c>
      <x:c r="AP221" s="34" t="n">
        <x:f>IF(SQRT($B$9)*$B221+SQRT(1-$B$9)*U221&lt;_xlfn.NORM.S.INV($B$6),1,0)</x:f>
        <x:v>0</x:v>
      </x:c>
      <x:c r="AQ221" s="34" t="n">
        <x:f>IF(SQRT($B$9)*$B221+SQRT(1-$B$9)*V221&lt;_xlfn.NORM.S.INV($B$6),1,0)</x:f>
        <x:v>0</x:v>
      </x:c>
      <x:c r="AR221" s="34" t="n">
        <x:f>IF(SQRT($B$9)*$B221+SQRT(1-$B$9)*W221&lt;_xlfn.NORM.S.INV($B$6),1,0)</x:f>
        <x:v>0</x:v>
      </x:c>
      <x:c r="AS221" s="34" t="n">
        <x:f>IF(SQRT($B$9)*$B221+SQRT(1-$B$9)*X221&lt;_xlfn.NORM.S.INV($B$6),1,0)</x:f>
        <x:v>0</x:v>
      </x:c>
      <x:c r="AT221" s="34" t="n">
        <x:f>IF(SQRT($B$9)*$B221+SQRT(1-$B$9)*Y221&lt;_xlfn.NORM.S.INV($B$6),1,0)</x:f>
        <x:v>0</x:v>
      </x:c>
      <x:c r="AU221" s="34" t="n">
        <x:f>IF(SQRT($B$9)*$B221+SQRT(1-$B$9)*Z221&lt;_xlfn.NORM.S.INV($B$6),1,0)</x:f>
        <x:v>0</x:v>
      </x:c>
      <x:c r="AV221" s="34" t="n">
        <x:f>IF(SQRT($B$9)*$B221+SQRT(1-$B$9)*AA221&lt;_xlfn.NORM.S.INV($B$6),1,0)</x:f>
        <x:v>0</x:v>
      </x:c>
      <x:c r="AW221" s="34" t="n">
        <x:f>IF(SQRT($C$9)*$B221+SQRT(1-$C$9)*AB221&lt;_xlfn.NORM.S.INV($C$6),1,0)</x:f>
        <x:v>0</x:v>
      </x:c>
      <x:c r="AX221" s="34" t="n">
        <x:f>IF(SQRT($C$9)*$B221+SQRT(1-$C$9)*AC221&lt;_xlfn.NORM.S.INV($C$6),1,0)</x:f>
        <x:v>0</x:v>
      </x:c>
      <x:c r="AY221" s="34" t="n">
        <x:f>IF(SQRT($C$9)*$B221+SQRT(1-$C$9)*AD221&lt;_xlfn.NORM.S.INV($C$6),1,0)</x:f>
        <x:v>1</x:v>
      </x:c>
      <x:c r="AZ221" s="34" t="n">
        <x:f>IF(SQRT($C$9)*$B221+SQRT(1-$C$9)*AE221&lt;_xlfn.NORM.S.INV($C$6),1,0)</x:f>
        <x:v>1</x:v>
      </x:c>
      <x:c r="BA221" s="34" t="n">
        <x:f>IF(SQRT($C$9)*$B221+SQRT(1-$C$9)*AF221&lt;_xlfn.NORM.S.INV($C$6),1,0)</x:f>
        <x:v>0</x:v>
      </x:c>
      <x:c r="BB221" s="34" t="n">
        <x:f>IF(SQRT($C$9)*$B221+SQRT(1-$C$9)*AG221&lt;_xlfn.NORM.S.INV($C$6),1,0)</x:f>
        <x:v>0</x:v>
      </x:c>
      <x:c r="BC221" s="34" t="n">
        <x:f>IF(SQRT($C$9)*$B221+SQRT(1-$C$9)*AH221&lt;_xlfn.NORM.S.INV($C$6),1,0)</x:f>
        <x:v>0</x:v>
      </x:c>
      <x:c r="BD221" s="34" t="n">
        <x:f>IF(SQRT($C$9)*$B221+SQRT(1-$C$9)*AI221&lt;_xlfn.NORM.S.INV($C$6),1,0)</x:f>
        <x:v>0</x:v>
      </x:c>
      <x:c r="BE221" s="34" t="n">
        <x:f>IF(SQRT($C$9)*$B221+SQRT(1-$C$9)*AJ221&lt;_xlfn.NORM.S.INV($C$6),1,0)</x:f>
        <x:v>0</x:v>
      </x:c>
      <x:c r="BF221" s="34" t="n">
        <x:f>IF(SQRT($C$9)*$B221+SQRT(1-$C$9)*AK221&lt;_xlfn.NORM.S.INV($C$6),1,0)</x:f>
        <x:v>0</x:v>
      </x:c>
      <x:c r="BG221" s="34"/>
      <x:c r="BH221" s="34"/>
      <x:c r="BI221" s="34" t="n">
        <x:f>$B$11*(($A$1061)*$C221/$B$12*$B$7+(1-$A$1061)*$D221/$B$12*$C$7)</x:f>
        <x:v>1200</x:v>
      </x:c>
      <x:c r="BJ221" s="34" t="n">
        <x:f>$B$11*(($A$1062)*$C221/$B$12*$B$7+(1-$A$1062)*$D221/$B$12*$C$7)</x:f>
        <x:v>1140</x:v>
      </x:c>
      <x:c r="BK221" s="34" t="n">
        <x:f>$B$11*(($A$1063)*$C221/$B$12*$B$7+(1-$A$1063)*$D221/$B$12*$C$7)</x:f>
        <x:v>1080</x:v>
      </x:c>
      <x:c r="BL221" s="34" t="n">
        <x:f>$B$11*(($A$1064)*$C221/$B$12*$B$7+(1-$A$1064)*$D221/$B$12*$C$7)</x:f>
        <x:v>1019.9999999999999</x:v>
      </x:c>
      <x:c r="BM221" s="34" t="n">
        <x:f>$B$11*(($A$1065)*$C221/$B$12*$B$7+(1-$A$1065)*$D221/$B$12*$C$7)</x:f>
        <x:v>960</x:v>
      </x:c>
      <x:c r="BN221" s="34" t="n">
        <x:f>$B$11*(($A$1066)*$C221/$B$12*$B$7+(1-$A$1066)*$D221/$B$12*$C$7)</x:f>
        <x:v>900</x:v>
      </x:c>
      <x:c r="BO221" s="34" t="n">
        <x:f>$B$11*(($A$1067)*$C221/$B$12*$B$7+(1-$A$1067)*$D221/$B$12*$C$7)</x:f>
        <x:v>839.9999999999999</x:v>
      </x:c>
      <x:c r="BP221" s="34" t="n">
        <x:f>$B$11*(($A$1068)*$C221/$B$12*$B$7+(1-$A$1068)*$D221/$B$12*$C$7)</x:f>
        <x:v>780</x:v>
      </x:c>
      <x:c r="BQ221" s="34" t="n">
        <x:f>$B$11*(($A$1069)*$C221/$B$12*$B$7+(1-$A$1069)*$D221/$B$12*$C$7)</x:f>
        <x:v>720</x:v>
      </x:c>
      <x:c r="BR221" s="34" t="n">
        <x:f>$B$11*(($A$1070)*$C221/$B$12*$B$7+(1-$A$1070)*$D221/$B$12*$C$7)</x:f>
        <x:v>660</x:v>
      </x:c>
      <x:c r="BS221" s="34" t="n">
        <x:f>$B$11*(($A$1071)*$C221/$B$12*$B$7+(1-$A$1071)*$D221/$B$12*$C$7)</x:f>
        <x:v>600</x:v>
      </x:c>
      <x:c r="BT221" s="34" t="n">
        <x:f>$B$11*(($A$1072)*$C221/$B$12*$B$7+(1-$A$1072)*$D221/$B$12*$C$7)</x:f>
        <x:v>540</x:v>
      </x:c>
      <x:c r="BU221" s="34" t="n">
        <x:f>$B$11*(($A$1073)*$C221/$B$12*$B$7+(1-$A$1073)*$D221/$B$12*$C$7)</x:f>
        <x:v>480</x:v>
      </x:c>
      <x:c r="BV221" s="34" t="n">
        <x:f>$B$11*(($A$1074)*$C221/$B$12*$B$7+(1-$A$1074)*$D221/$B$12*$C$7)</x:f>
        <x:v>419.99999999999994</x:v>
      </x:c>
      <x:c r="BW221" s="34" t="n">
        <x:f>$B$11*(($A$1075)*$C221/$B$12*$B$7+(1-$A$1075)*$D221/$B$12*$C$7)</x:f>
        <x:v>360.00000000000006</x:v>
      </x:c>
      <x:c r="BX221" s="34" t="n">
        <x:f>$B$11*(($A$1076)*$C221/$B$12*$B$7+(1-$A$1076)*$D221/$B$12*$C$7)</x:f>
        <x:v>300</x:v>
      </x:c>
      <x:c r="BY221" s="34" t="n">
        <x:f>$B$11*(($A$1077)*$C221/$B$12*$B$7+(1-$A$1077)*$D221/$B$12*$C$7)</x:f>
        <x:v>239.99999999999997</x:v>
      </x:c>
      <x:c r="BZ221" s="34" t="n">
        <x:f>$B$11*(($A$1078)*$C221/$B$12*$B$7+(1-$A$1078)*$D221/$B$12*$C$7)</x:f>
        <x:v>180.00000000000003</x:v>
      </x:c>
      <x:c r="CA221" s="34" t="n">
        <x:f>$B$11*(($A$1079)*$C221/$B$12*$B$7+(1-$A$1079)*$D221/$B$12*$C$7)</x:f>
        <x:v>119.99999999999999</x:v>
      </x:c>
      <x:c r="CB221" s="34" t="n">
        <x:f>$B$11*(($A$1080)*$C221/$B$12*$B$7+(1-$A$1080)*$D221/$B$12*$C$7)</x:f>
        <x:v>60.00000000000006</x:v>
      </x:c>
      <x:c r="CC221" s="34" t="n">
        <x:f>$B$11*(($A$1081)*$C221/$B$12*$B$7+(1-$A$1081)*$D221/$B$12*$C$7)</x:f>
        <x:v>0</x:v>
      </x:c>
    </x:row>
    <x:row r="222">
      <x:c r="A222" s="34" t="n">
        <x:v>198</x:v>
      </x:c>
      <x:c r="B222" s="39" t="n">
        <x:v>-0.18885451597218572</x:v>
      </x:c>
      <x:c r="C222" s="1" t="n">
        <x:f>SUM(AM222:AV222)</x:f>
        <x:v>0</x:v>
      </x:c>
      <x:c r="D222" s="1" t="n">
        <x:f>SUM(AW222:BF222)</x:f>
        <x:v>0</x:v>
      </x:c>
      <x:c r="E222" s="17" t="n">
        <x:f>(1-C222/$B$12)*$B$8-C222/$B$12*$B$7</x:f>
        <x:v>0.05</x:v>
      </x:c>
      <x:c r="F222" s="17" t="n">
        <x:f>(1-D222/$B$12)*$C$8-D222/$B$12*$C$7</x:f>
        <x:v>0.09</x:v>
      </x:c>
      <x:c r="G222" s="32" t="n">
        <x:f>$B$11*($B$10*C222/$B$12*$B$7+(1-$B$10)*D222/$B$12*$C$7)</x:f>
        <x:v>0</x:v>
      </x:c>
      <x:c r="H222" s="17" t="n">
        <x:f>$B$10*E222+(1-$B$10)*F222</x:f>
        <x:v>0.07</x:v>
      </x:c>
      <x:c r="I222" s="34"/>
      <x:c r="J222" s="34"/>
      <x:c r="K222" s="34"/>
      <x:c r="L222" s="34"/>
      <x:c r="M222" s="34"/>
      <x:c r="N222" s="34"/>
      <x:c r="O222" s="34"/>
      <x:c r="P222" s="34"/>
      <x:c r="Q222" s="34"/>
      <x:c r="R222" s="39" t="n">
        <x:v>1.260164552528341</x:v>
      </x:c>
      <x:c r="S222" s="39" t="n">
        <x:v>-0.14334277362333814</x:v>
      </x:c>
      <x:c r="T222" s="39" t="n">
        <x:v>0.5939260527180655</x:v>
      </x:c>
      <x:c r="U222" s="39" t="n">
        <x:v>-0.7674519170170022</x:v>
      </x:c>
      <x:c r="V222" s="39" t="n">
        <x:v>-1.9726823018023947</x:v>
      </x:c>
      <x:c r="W222" s="39" t="n">
        <x:v>1.0923245275202922</x:v>
      </x:c>
      <x:c r="X222" s="39" t="n">
        <x:v>0.4520164646858566</x:v>
      </x:c>
      <x:c r="Y222" s="39" t="n">
        <x:v>-1.8296763742583568</x:v>
      </x:c>
      <x:c r="Z222" s="39" t="n">
        <x:v>0.4437390592230127</x:v>
      </x:c>
      <x:c r="AA222" s="39" t="n">
        <x:v>0.6568772429443667</x:v>
      </x:c>
      <x:c r="AB222" s="39" t="n">
        <x:v>0.1221331001165183</x:v>
      </x:c>
      <x:c r="AC222" s="39" t="n">
        <x:v>0.8075383960633327</x:v>
      </x:c>
      <x:c r="AD222" s="39" t="n">
        <x:v>-0.5987394090981711</x:v>
      </x:c>
      <x:c r="AE222" s="39" t="n">
        <x:v>-0.14553434851148833</x:v>
      </x:c>
      <x:c r="AF222" s="39" t="n">
        <x:v>-0.13724349127070473</x:v>
      </x:c>
      <x:c r="AG222" s="39" t="n">
        <x:v>0.09982353199345194</x:v>
      </x:c>
      <x:c r="AH222" s="39" t="n">
        <x:v>-0.7768735166997086</x:v>
      </x:c>
      <x:c r="AI222" s="39" t="n">
        <x:v>-0.9807226390273668</x:v>
      </x:c>
      <x:c r="AJ222" s="39" t="n">
        <x:v>0.6966452627301031</x:v>
      </x:c>
      <x:c r="AK222" s="39" t="n">
        <x:v>-0.58068194019194</x:v>
      </x:c>
      <x:c r="AL222" s="34"/>
      <x:c r="AM222" s="34" t="n">
        <x:f>IF(SQRT($B$9)*$B222+SQRT(1-$B$9)*R222&lt;_xlfn.NORM.S.INV($B$6),1,0)</x:f>
        <x:v>0</x:v>
      </x:c>
      <x:c r="AN222" s="34" t="n">
        <x:f>IF(SQRT($B$9)*$B222+SQRT(1-$B$9)*S222&lt;_xlfn.NORM.S.INV($B$6),1,0)</x:f>
        <x:v>0</x:v>
      </x:c>
      <x:c r="AO222" s="34" t="n">
        <x:f>IF(SQRT($B$9)*$B222+SQRT(1-$B$9)*T222&lt;_xlfn.NORM.S.INV($B$6),1,0)</x:f>
        <x:v>0</x:v>
      </x:c>
      <x:c r="AP222" s="34" t="n">
        <x:f>IF(SQRT($B$9)*$B222+SQRT(1-$B$9)*U222&lt;_xlfn.NORM.S.INV($B$6),1,0)</x:f>
        <x:v>0</x:v>
      </x:c>
      <x:c r="AQ222" s="34" t="n">
        <x:f>IF(SQRT($B$9)*$B222+SQRT(1-$B$9)*V222&lt;_xlfn.NORM.S.INV($B$6),1,0)</x:f>
        <x:v>0</x:v>
      </x:c>
      <x:c r="AR222" s="34" t="n">
        <x:f>IF(SQRT($B$9)*$B222+SQRT(1-$B$9)*W222&lt;_xlfn.NORM.S.INV($B$6),1,0)</x:f>
        <x:v>0</x:v>
      </x:c>
      <x:c r="AS222" s="34" t="n">
        <x:f>IF(SQRT($B$9)*$B222+SQRT(1-$B$9)*X222&lt;_xlfn.NORM.S.INV($B$6),1,0)</x:f>
        <x:v>0</x:v>
      </x:c>
      <x:c r="AT222" s="34" t="n">
        <x:f>IF(SQRT($B$9)*$B222+SQRT(1-$B$9)*Y222&lt;_xlfn.NORM.S.INV($B$6),1,0)</x:f>
        <x:v>0</x:v>
      </x:c>
      <x:c r="AU222" s="34" t="n">
        <x:f>IF(SQRT($B$9)*$B222+SQRT(1-$B$9)*Z222&lt;_xlfn.NORM.S.INV($B$6),1,0)</x:f>
        <x:v>0</x:v>
      </x:c>
      <x:c r="AV222" s="34" t="n">
        <x:f>IF(SQRT($B$9)*$B222+SQRT(1-$B$9)*AA222&lt;_xlfn.NORM.S.INV($B$6),1,0)</x:f>
        <x:v>0</x:v>
      </x:c>
      <x:c r="AW222" s="34" t="n">
        <x:f>IF(SQRT($C$9)*$B222+SQRT(1-$C$9)*AB222&lt;_xlfn.NORM.S.INV($C$6),1,0)</x:f>
        <x:v>0</x:v>
      </x:c>
      <x:c r="AX222" s="34" t="n">
        <x:f>IF(SQRT($C$9)*$B222+SQRT(1-$C$9)*AC222&lt;_xlfn.NORM.S.INV($C$6),1,0)</x:f>
        <x:v>0</x:v>
      </x:c>
      <x:c r="AY222" s="34" t="n">
        <x:f>IF(SQRT($C$9)*$B222+SQRT(1-$C$9)*AD222&lt;_xlfn.NORM.S.INV($C$6),1,0)</x:f>
        <x:v>0</x:v>
      </x:c>
      <x:c r="AZ222" s="34" t="n">
        <x:f>IF(SQRT($C$9)*$B222+SQRT(1-$C$9)*AE222&lt;_xlfn.NORM.S.INV($C$6),1,0)</x:f>
        <x:v>0</x:v>
      </x:c>
      <x:c r="BA222" s="34" t="n">
        <x:f>IF(SQRT($C$9)*$B222+SQRT(1-$C$9)*AF222&lt;_xlfn.NORM.S.INV($C$6),1,0)</x:f>
        <x:v>0</x:v>
      </x:c>
      <x:c r="BB222" s="34" t="n">
        <x:f>IF(SQRT($C$9)*$B222+SQRT(1-$C$9)*AG222&lt;_xlfn.NORM.S.INV($C$6),1,0)</x:f>
        <x:v>0</x:v>
      </x:c>
      <x:c r="BC222" s="34" t="n">
        <x:f>IF(SQRT($C$9)*$B222+SQRT(1-$C$9)*AH222&lt;_xlfn.NORM.S.INV($C$6),1,0)</x:f>
        <x:v>0</x:v>
      </x:c>
      <x:c r="BD222" s="34" t="n">
        <x:f>IF(SQRT($C$9)*$B222+SQRT(1-$C$9)*AI222&lt;_xlfn.NORM.S.INV($C$6),1,0)</x:f>
        <x:v>0</x:v>
      </x:c>
      <x:c r="BE222" s="34" t="n">
        <x:f>IF(SQRT($C$9)*$B222+SQRT(1-$C$9)*AJ222&lt;_xlfn.NORM.S.INV($C$6),1,0)</x:f>
        <x:v>0</x:v>
      </x:c>
      <x:c r="BF222" s="34" t="n">
        <x:f>IF(SQRT($C$9)*$B222+SQRT(1-$C$9)*AK222&lt;_xlfn.NORM.S.INV($C$6),1,0)</x:f>
        <x:v>0</x:v>
      </x:c>
      <x:c r="BG222" s="34"/>
      <x:c r="BH222" s="34"/>
      <x:c r="BI222" s="34" t="n">
        <x:f>$B$11*(($A$1061)*$C222/$B$12*$B$7+(1-$A$1061)*$D222/$B$12*$C$7)</x:f>
        <x:v>0</x:v>
      </x:c>
      <x:c r="BJ222" s="34" t="n">
        <x:f>$B$11*(($A$1062)*$C222/$B$12*$B$7+(1-$A$1062)*$D222/$B$12*$C$7)</x:f>
        <x:v>0</x:v>
      </x:c>
      <x:c r="BK222" s="34" t="n">
        <x:f>$B$11*(($A$1063)*$C222/$B$12*$B$7+(1-$A$1063)*$D222/$B$12*$C$7)</x:f>
        <x:v>0</x:v>
      </x:c>
      <x:c r="BL222" s="34" t="n">
        <x:f>$B$11*(($A$1064)*$C222/$B$12*$B$7+(1-$A$1064)*$D222/$B$12*$C$7)</x:f>
        <x:v>0</x:v>
      </x:c>
      <x:c r="BM222" s="34" t="n">
        <x:f>$B$11*(($A$1065)*$C222/$B$12*$B$7+(1-$A$1065)*$D222/$B$12*$C$7)</x:f>
        <x:v>0</x:v>
      </x:c>
      <x:c r="BN222" s="34" t="n">
        <x:f>$B$11*(($A$1066)*$C222/$B$12*$B$7+(1-$A$1066)*$D222/$B$12*$C$7)</x:f>
        <x:v>0</x:v>
      </x:c>
      <x:c r="BO222" s="34" t="n">
        <x:f>$B$11*(($A$1067)*$C222/$B$12*$B$7+(1-$A$1067)*$D222/$B$12*$C$7)</x:f>
        <x:v>0</x:v>
      </x:c>
      <x:c r="BP222" s="34" t="n">
        <x:f>$B$11*(($A$1068)*$C222/$B$12*$B$7+(1-$A$1068)*$D222/$B$12*$C$7)</x:f>
        <x:v>0</x:v>
      </x:c>
      <x:c r="BQ222" s="34" t="n">
        <x:f>$B$11*(($A$1069)*$C222/$B$12*$B$7+(1-$A$1069)*$D222/$B$12*$C$7)</x:f>
        <x:v>0</x:v>
      </x:c>
      <x:c r="BR222" s="34" t="n">
        <x:f>$B$11*(($A$1070)*$C222/$B$12*$B$7+(1-$A$1070)*$D222/$B$12*$C$7)</x:f>
        <x:v>0</x:v>
      </x:c>
      <x:c r="BS222" s="34" t="n">
        <x:f>$B$11*(($A$1071)*$C222/$B$12*$B$7+(1-$A$1071)*$D222/$B$12*$C$7)</x:f>
        <x:v>0</x:v>
      </x:c>
      <x:c r="BT222" s="34" t="n">
        <x:f>$B$11*(($A$1072)*$C222/$B$12*$B$7+(1-$A$1072)*$D222/$B$12*$C$7)</x:f>
        <x:v>0</x:v>
      </x:c>
      <x:c r="BU222" s="34" t="n">
        <x:f>$B$11*(($A$1073)*$C222/$B$12*$B$7+(1-$A$1073)*$D222/$B$12*$C$7)</x:f>
        <x:v>0</x:v>
      </x:c>
      <x:c r="BV222" s="34" t="n">
        <x:f>$B$11*(($A$1074)*$C222/$B$12*$B$7+(1-$A$1074)*$D222/$B$12*$C$7)</x:f>
        <x:v>0</x:v>
      </x:c>
      <x:c r="BW222" s="34" t="n">
        <x:f>$B$11*(($A$1075)*$C222/$B$12*$B$7+(1-$A$1075)*$D222/$B$12*$C$7)</x:f>
        <x:v>0</x:v>
      </x:c>
      <x:c r="BX222" s="34" t="n">
        <x:f>$B$11*(($A$1076)*$C222/$B$12*$B$7+(1-$A$1076)*$D222/$B$12*$C$7)</x:f>
        <x:v>0</x:v>
      </x:c>
      <x:c r="BY222" s="34" t="n">
        <x:f>$B$11*(($A$1077)*$C222/$B$12*$B$7+(1-$A$1077)*$D222/$B$12*$C$7)</x:f>
        <x:v>0</x:v>
      </x:c>
      <x:c r="BZ222" s="34" t="n">
        <x:f>$B$11*(($A$1078)*$C222/$B$12*$B$7+(1-$A$1078)*$D222/$B$12*$C$7)</x:f>
        <x:v>0</x:v>
      </x:c>
      <x:c r="CA222" s="34" t="n">
        <x:f>$B$11*(($A$1079)*$C222/$B$12*$B$7+(1-$A$1079)*$D222/$B$12*$C$7)</x:f>
        <x:v>0</x:v>
      </x:c>
      <x:c r="CB222" s="34" t="n">
        <x:f>$B$11*(($A$1080)*$C222/$B$12*$B$7+(1-$A$1080)*$D222/$B$12*$C$7)</x:f>
        <x:v>0</x:v>
      </x:c>
      <x:c r="CC222" s="34" t="n">
        <x:f>$B$11*(($A$1081)*$C222/$B$12*$B$7+(1-$A$1081)*$D222/$B$12*$C$7)</x:f>
        <x:v>0</x:v>
      </x:c>
    </x:row>
    <x:row r="223">
      <x:c r="A223" s="34" t="n">
        <x:v>199</x:v>
      </x:c>
      <x:c r="B223" s="39" t="n">
        <x:v>-0.4894309303574502</x:v>
      </x:c>
      <x:c r="C223" s="1" t="n">
        <x:f>SUM(AM223:AV223)</x:f>
        <x:v>0</x:v>
      </x:c>
      <x:c r="D223" s="1" t="n">
        <x:f>SUM(AW223:BF223)</x:f>
        <x:v>2</x:v>
      </x:c>
      <x:c r="E223" s="17" t="n">
        <x:f>(1-C223/$B$12)*$B$8-C223/$B$12*$B$7</x:f>
        <x:v>0.05</x:v>
      </x:c>
      <x:c r="F223" s="17" t="n">
        <x:f>(1-D223/$B$12)*$C$8-D223/$B$12*$C$7</x:f>
        <x:v>-0.048</x:v>
      </x:c>
      <x:c r="G223" s="32" t="n">
        <x:f>$B$11*($B$10*C223/$B$12*$B$7+(1-$B$10)*D223/$B$12*$C$7)</x:f>
        <x:v>600</x:v>
      </x:c>
      <x:c r="H223" s="17" t="n">
        <x:f>$B$10*E223+(1-$B$10)*F223</x:f>
        <x:v>0.0010000000000000009</x:v>
      </x:c>
      <x:c r="I223" s="34"/>
      <x:c r="J223" s="34"/>
      <x:c r="K223" s="34"/>
      <x:c r="L223" s="34"/>
      <x:c r="M223" s="34"/>
      <x:c r="N223" s="34"/>
      <x:c r="O223" s="34"/>
      <x:c r="P223" s="34"/>
      <x:c r="Q223" s="34"/>
      <x:c r="R223" s="39" t="n">
        <x:v>-0.9668246006770727</x:v>
      </x:c>
      <x:c r="S223" s="39" t="n">
        <x:v>1.537677963478422</x:v>
      </x:c>
      <x:c r="T223" s="39" t="n">
        <x:v>0.4608025129445946</x:v>
      </x:c>
      <x:c r="U223" s="39" t="n">
        <x:v>0.8625533518904541</x:v>
      </x:c>
      <x:c r="V223" s="39" t="n">
        <x:v>0.464864026431043</x:v>
      </x:c>
      <x:c r="W223" s="39" t="n">
        <x:v>1.0017564441604918</x:v>
      </x:c>
      <x:c r="X223" s="39" t="n">
        <x:v>0.020209295832944642</x:v>
      </x:c>
      <x:c r="Y223" s="39" t="n">
        <x:v>-0.4759875406299412</x:v>
      </x:c>
      <x:c r="Z223" s="39" t="n">
        <x:v>0.4084326176516854</x:v>
      </x:c>
      <x:c r="AA223" s="39" t="n">
        <x:v>0.3012520626933571</x:v>
      </x:c>
      <x:c r="AB223" s="39" t="n">
        <x:v>0.3196968326454123</x:v>
      </x:c>
      <x:c r="AC223" s="39" t="n">
        <x:v>-2.233650394262054</x:v>
      </x:c>
      <x:c r="AD223" s="39" t="n">
        <x:v>0.8034829605724783</x:v>
      </x:c>
      <x:c r="AE223" s="39" t="n">
        <x:v>-1.7416143058005147</x:v>
      </x:c>
      <x:c r="AF223" s="39" t="n">
        <x:v>0.41093258532096855</x:v>
      </x:c>
      <x:c r="AG223" s="39" t="n">
        <x:v>-0.9260752348146303</x:v>
      </x:c>
      <x:c r="AH223" s="39" t="n">
        <x:v>-0.4967002938641662</x:v>
      </x:c>
      <x:c r="AI223" s="39" t="n">
        <x:v>-0.4138928156312718</x:v>
      </x:c>
      <x:c r="AJ223" s="39" t="n">
        <x:v>0.5465455723774807</x:v>
      </x:c>
      <x:c r="AK223" s="39" t="n">
        <x:v>0.006302931033843261</x:v>
      </x:c>
      <x:c r="AL223" s="34"/>
      <x:c r="AM223" s="34" t="n">
        <x:f>IF(SQRT($B$9)*$B223+SQRT(1-$B$9)*R223&lt;_xlfn.NORM.S.INV($B$6),1,0)</x:f>
        <x:v>0</x:v>
      </x:c>
      <x:c r="AN223" s="34" t="n">
        <x:f>IF(SQRT($B$9)*$B223+SQRT(1-$B$9)*S223&lt;_xlfn.NORM.S.INV($B$6),1,0)</x:f>
        <x:v>0</x:v>
      </x:c>
      <x:c r="AO223" s="34" t="n">
        <x:f>IF(SQRT($B$9)*$B223+SQRT(1-$B$9)*T223&lt;_xlfn.NORM.S.INV($B$6),1,0)</x:f>
        <x:v>0</x:v>
      </x:c>
      <x:c r="AP223" s="34" t="n">
        <x:f>IF(SQRT($B$9)*$B223+SQRT(1-$B$9)*U223&lt;_xlfn.NORM.S.INV($B$6),1,0)</x:f>
        <x:v>0</x:v>
      </x:c>
      <x:c r="AQ223" s="34" t="n">
        <x:f>IF(SQRT($B$9)*$B223+SQRT(1-$B$9)*V223&lt;_xlfn.NORM.S.INV($B$6),1,0)</x:f>
        <x:v>0</x:v>
      </x:c>
      <x:c r="AR223" s="34" t="n">
        <x:f>IF(SQRT($B$9)*$B223+SQRT(1-$B$9)*W223&lt;_xlfn.NORM.S.INV($B$6),1,0)</x:f>
        <x:v>0</x:v>
      </x:c>
      <x:c r="AS223" s="34" t="n">
        <x:f>IF(SQRT($B$9)*$B223+SQRT(1-$B$9)*X223&lt;_xlfn.NORM.S.INV($B$6),1,0)</x:f>
        <x:v>0</x:v>
      </x:c>
      <x:c r="AT223" s="34" t="n">
        <x:f>IF(SQRT($B$9)*$B223+SQRT(1-$B$9)*Y223&lt;_xlfn.NORM.S.INV($B$6),1,0)</x:f>
        <x:v>0</x:v>
      </x:c>
      <x:c r="AU223" s="34" t="n">
        <x:f>IF(SQRT($B$9)*$B223+SQRT(1-$B$9)*Z223&lt;_xlfn.NORM.S.INV($B$6),1,0)</x:f>
        <x:v>0</x:v>
      </x:c>
      <x:c r="AV223" s="34" t="n">
        <x:f>IF(SQRT($B$9)*$B223+SQRT(1-$B$9)*AA223&lt;_xlfn.NORM.S.INV($B$6),1,0)</x:f>
        <x:v>0</x:v>
      </x:c>
      <x:c r="AW223" s="34" t="n">
        <x:f>IF(SQRT($C$9)*$B223+SQRT(1-$C$9)*AB223&lt;_xlfn.NORM.S.INV($C$6),1,0)</x:f>
        <x:v>0</x:v>
      </x:c>
      <x:c r="AX223" s="34" t="n">
        <x:f>IF(SQRT($C$9)*$B223+SQRT(1-$C$9)*AC223&lt;_xlfn.NORM.S.INV($C$6),1,0)</x:f>
        <x:v>1</x:v>
      </x:c>
      <x:c r="AY223" s="34" t="n">
        <x:f>IF(SQRT($C$9)*$B223+SQRT(1-$C$9)*AD223&lt;_xlfn.NORM.S.INV($C$6),1,0)</x:f>
        <x:v>0</x:v>
      </x:c>
      <x:c r="AZ223" s="34" t="n">
        <x:f>IF(SQRT($C$9)*$B223+SQRT(1-$C$9)*AE223&lt;_xlfn.NORM.S.INV($C$6),1,0)</x:f>
        <x:v>1</x:v>
      </x:c>
      <x:c r="BA223" s="34" t="n">
        <x:f>IF(SQRT($C$9)*$B223+SQRT(1-$C$9)*AF223&lt;_xlfn.NORM.S.INV($C$6),1,0)</x:f>
        <x:v>0</x:v>
      </x:c>
      <x:c r="BB223" s="34" t="n">
        <x:f>IF(SQRT($C$9)*$B223+SQRT(1-$C$9)*AG223&lt;_xlfn.NORM.S.INV($C$6),1,0)</x:f>
        <x:v>0</x:v>
      </x:c>
      <x:c r="BC223" s="34" t="n">
        <x:f>IF(SQRT($C$9)*$B223+SQRT(1-$C$9)*AH223&lt;_xlfn.NORM.S.INV($C$6),1,0)</x:f>
        <x:v>0</x:v>
      </x:c>
      <x:c r="BD223" s="34" t="n">
        <x:f>IF(SQRT($C$9)*$B223+SQRT(1-$C$9)*AI223&lt;_xlfn.NORM.S.INV($C$6),1,0)</x:f>
        <x:v>0</x:v>
      </x:c>
      <x:c r="BE223" s="34" t="n">
        <x:f>IF(SQRT($C$9)*$B223+SQRT(1-$C$9)*AJ223&lt;_xlfn.NORM.S.INV($C$6),1,0)</x:f>
        <x:v>0</x:v>
      </x:c>
      <x:c r="BF223" s="34" t="n">
        <x:f>IF(SQRT($C$9)*$B223+SQRT(1-$C$9)*AK223&lt;_xlfn.NORM.S.INV($C$6),1,0)</x:f>
        <x:v>0</x:v>
      </x:c>
      <x:c r="BG223" s="34"/>
      <x:c r="BH223" s="34"/>
      <x:c r="BI223" s="34" t="n">
        <x:f>$B$11*(($A$1061)*$C223/$B$12*$B$7+(1-$A$1061)*$D223/$B$12*$C$7)</x:f>
        <x:v>1200</x:v>
      </x:c>
      <x:c r="BJ223" s="34" t="n">
        <x:f>$B$11*(($A$1062)*$C223/$B$12*$B$7+(1-$A$1062)*$D223/$B$12*$C$7)</x:f>
        <x:v>1140</x:v>
      </x:c>
      <x:c r="BK223" s="34" t="n">
        <x:f>$B$11*(($A$1063)*$C223/$B$12*$B$7+(1-$A$1063)*$D223/$B$12*$C$7)</x:f>
        <x:v>1080</x:v>
      </x:c>
      <x:c r="BL223" s="34" t="n">
        <x:f>$B$11*(($A$1064)*$C223/$B$12*$B$7+(1-$A$1064)*$D223/$B$12*$C$7)</x:f>
        <x:v>1019.9999999999999</x:v>
      </x:c>
      <x:c r="BM223" s="34" t="n">
        <x:f>$B$11*(($A$1065)*$C223/$B$12*$B$7+(1-$A$1065)*$D223/$B$12*$C$7)</x:f>
        <x:v>960</x:v>
      </x:c>
      <x:c r="BN223" s="34" t="n">
        <x:f>$B$11*(($A$1066)*$C223/$B$12*$B$7+(1-$A$1066)*$D223/$B$12*$C$7)</x:f>
        <x:v>900</x:v>
      </x:c>
      <x:c r="BO223" s="34" t="n">
        <x:f>$B$11*(($A$1067)*$C223/$B$12*$B$7+(1-$A$1067)*$D223/$B$12*$C$7)</x:f>
        <x:v>839.9999999999999</x:v>
      </x:c>
      <x:c r="BP223" s="34" t="n">
        <x:f>$B$11*(($A$1068)*$C223/$B$12*$B$7+(1-$A$1068)*$D223/$B$12*$C$7)</x:f>
        <x:v>780</x:v>
      </x:c>
      <x:c r="BQ223" s="34" t="n">
        <x:f>$B$11*(($A$1069)*$C223/$B$12*$B$7+(1-$A$1069)*$D223/$B$12*$C$7)</x:f>
        <x:v>720</x:v>
      </x:c>
      <x:c r="BR223" s="34" t="n">
        <x:f>$B$11*(($A$1070)*$C223/$B$12*$B$7+(1-$A$1070)*$D223/$B$12*$C$7)</x:f>
        <x:v>660</x:v>
      </x:c>
      <x:c r="BS223" s="34" t="n">
        <x:f>$B$11*(($A$1071)*$C223/$B$12*$B$7+(1-$A$1071)*$D223/$B$12*$C$7)</x:f>
        <x:v>600</x:v>
      </x:c>
      <x:c r="BT223" s="34" t="n">
        <x:f>$B$11*(($A$1072)*$C223/$B$12*$B$7+(1-$A$1072)*$D223/$B$12*$C$7)</x:f>
        <x:v>540</x:v>
      </x:c>
      <x:c r="BU223" s="34" t="n">
        <x:f>$B$11*(($A$1073)*$C223/$B$12*$B$7+(1-$A$1073)*$D223/$B$12*$C$7)</x:f>
        <x:v>480</x:v>
      </x:c>
      <x:c r="BV223" s="34" t="n">
        <x:f>$B$11*(($A$1074)*$C223/$B$12*$B$7+(1-$A$1074)*$D223/$B$12*$C$7)</x:f>
        <x:v>419.99999999999994</x:v>
      </x:c>
      <x:c r="BW223" s="34" t="n">
        <x:f>$B$11*(($A$1075)*$C223/$B$12*$B$7+(1-$A$1075)*$D223/$B$12*$C$7)</x:f>
        <x:v>360.00000000000006</x:v>
      </x:c>
      <x:c r="BX223" s="34" t="n">
        <x:f>$B$11*(($A$1076)*$C223/$B$12*$B$7+(1-$A$1076)*$D223/$B$12*$C$7)</x:f>
        <x:v>300</x:v>
      </x:c>
      <x:c r="BY223" s="34" t="n">
        <x:f>$B$11*(($A$1077)*$C223/$B$12*$B$7+(1-$A$1077)*$D223/$B$12*$C$7)</x:f>
        <x:v>239.99999999999997</x:v>
      </x:c>
      <x:c r="BZ223" s="34" t="n">
        <x:f>$B$11*(($A$1078)*$C223/$B$12*$B$7+(1-$A$1078)*$D223/$B$12*$C$7)</x:f>
        <x:v>180.00000000000003</x:v>
      </x:c>
      <x:c r="CA223" s="34" t="n">
        <x:f>$B$11*(($A$1079)*$C223/$B$12*$B$7+(1-$A$1079)*$D223/$B$12*$C$7)</x:f>
        <x:v>119.99999999999999</x:v>
      </x:c>
      <x:c r="CB223" s="34" t="n">
        <x:f>$B$11*(($A$1080)*$C223/$B$12*$B$7+(1-$A$1080)*$D223/$B$12*$C$7)</x:f>
        <x:v>60.00000000000006</x:v>
      </x:c>
      <x:c r="CC223" s="34" t="n">
        <x:f>$B$11*(($A$1081)*$C223/$B$12*$B$7+(1-$A$1081)*$D223/$B$12*$C$7)</x:f>
        <x:v>0</x:v>
      </x:c>
    </x:row>
    <x:row r="224">
      <x:c r="A224" s="34" t="n">
        <x:v>200</x:v>
      </x:c>
      <x:c r="B224" s="39" t="n">
        <x:v>-0.9547100682773013</x:v>
      </x:c>
      <x:c r="C224" s="1" t="n">
        <x:f>SUM(AM224:AV224)</x:f>
        <x:v>0</x:v>
      </x:c>
      <x:c r="D224" s="1" t="n">
        <x:f>SUM(AW224:BF224)</x:f>
        <x:v>1</x:v>
      </x:c>
      <x:c r="E224" s="17" t="n">
        <x:f>(1-C224/$B$12)*$B$8-C224/$B$12*$B$7</x:f>
        <x:v>0.05</x:v>
      </x:c>
      <x:c r="F224" s="17" t="n">
        <x:f>(1-D224/$B$12)*$C$8-D224/$B$12*$C$7</x:f>
        <x:v>0.021000000000000005</x:v>
      </x:c>
      <x:c r="G224" s="32" t="n">
        <x:f>$B$11*($B$10*C224/$B$12*$B$7+(1-$B$10)*D224/$B$12*$C$7)</x:f>
        <x:v>300</x:v>
      </x:c>
      <x:c r="H224" s="17" t="n">
        <x:f>$B$10*E224+(1-$B$10)*F224</x:f>
        <x:v>0.035500000000000004</x:v>
      </x:c>
      <x:c r="I224" s="34"/>
      <x:c r="J224" s="34"/>
      <x:c r="K224" s="34"/>
      <x:c r="L224" s="34"/>
      <x:c r="M224" s="34"/>
      <x:c r="N224" s="34"/>
      <x:c r="O224" s="34"/>
      <x:c r="P224" s="34"/>
      <x:c r="Q224" s="34"/>
      <x:c r="R224" s="39" t="n">
        <x:v>0.39885977841681575</x:v>
      </x:c>
      <x:c r="S224" s="39" t="n">
        <x:v>0.03534692018795969</x:v>
      </x:c>
      <x:c r="T224" s="39" t="n">
        <x:v>0.0026093951332544366</x:v>
      </x:c>
      <x:c r="U224" s="39" t="n">
        <x:v>0.9693611837890211</x:v>
      </x:c>
      <x:c r="V224" s="39" t="n">
        <x:v>-1.0311806157512664</x:v>
      </x:c>
      <x:c r="W224" s="39" t="n">
        <x:v>-1.9589502121039768</x:v>
      </x:c>
      <x:c r="X224" s="39" t="n">
        <x:v>0.33479731570886445</x:v>
      </x:c>
      <x:c r="Y224" s="39" t="n">
        <x:v>0.915861126861015</x:v>
      </x:c>
      <x:c r="Z224" s="39" t="n">
        <x:v>0.9487084373214592</x:v>
      </x:c>
      <x:c r="AA224" s="39" t="n">
        <x:v>-0.07611998852763921</x:v>
      </x:c>
      <x:c r="AB224" s="39" t="n">
        <x:v>-1.5884230344243422</x:v>
      </x:c>
      <x:c r="AC224" s="39" t="n">
        <x:v>-0.6969302981183207</x:v>
      </x:c>
      <x:c r="AD224" s="39" t="n">
        <x:v>-0.8906511965462263</x:v>
      </x:c>
      <x:c r="AE224" s="39" t="n">
        <x:v>-0.34629662005090567</x:v>
      </x:c>
      <x:c r="AF224" s="39" t="n">
        <x:v>-0.21669492399161722</x:v>
      </x:c>
      <x:c r="AG224" s="39" t="n">
        <x:v>-1.216171296874514</x:v>
      </x:c>
      <x:c r="AH224" s="39" t="n">
        <x:v>0.6568479385430421</x:v>
      </x:c>
      <x:c r="AI224" s="39" t="n">
        <x:v>0.7599727510985819</x:v>
      </x:c>
      <x:c r="AJ224" s="39" t="n">
        <x:v>2.429104299796882</x:v>
      </x:c>
      <x:c r="AK224" s="39" t="n">
        <x:v>-0.7801581239511892</x:v>
      </x:c>
      <x:c r="AL224" s="34"/>
      <x:c r="AM224" s="34" t="n">
        <x:f>IF(SQRT($B$9)*$B224+SQRT(1-$B$9)*R224&lt;_xlfn.NORM.S.INV($B$6),1,0)</x:f>
        <x:v>0</x:v>
      </x:c>
      <x:c r="AN224" s="34" t="n">
        <x:f>IF(SQRT($B$9)*$B224+SQRT(1-$B$9)*S224&lt;_xlfn.NORM.S.INV($B$6),1,0)</x:f>
        <x:v>0</x:v>
      </x:c>
      <x:c r="AO224" s="34" t="n">
        <x:f>IF(SQRT($B$9)*$B224+SQRT(1-$B$9)*T224&lt;_xlfn.NORM.S.INV($B$6),1,0)</x:f>
        <x:v>0</x:v>
      </x:c>
      <x:c r="AP224" s="34" t="n">
        <x:f>IF(SQRT($B$9)*$B224+SQRT(1-$B$9)*U224&lt;_xlfn.NORM.S.INV($B$6),1,0)</x:f>
        <x:v>0</x:v>
      </x:c>
      <x:c r="AQ224" s="34" t="n">
        <x:f>IF(SQRT($B$9)*$B224+SQRT(1-$B$9)*V224&lt;_xlfn.NORM.S.INV($B$6),1,0)</x:f>
        <x:v>0</x:v>
      </x:c>
      <x:c r="AR224" s="34" t="n">
        <x:f>IF(SQRT($B$9)*$B224+SQRT(1-$B$9)*W224&lt;_xlfn.NORM.S.INV($B$6),1,0)</x:f>
        <x:v>0</x:v>
      </x:c>
      <x:c r="AS224" s="34" t="n">
        <x:f>IF(SQRT($B$9)*$B224+SQRT(1-$B$9)*X224&lt;_xlfn.NORM.S.INV($B$6),1,0)</x:f>
        <x:v>0</x:v>
      </x:c>
      <x:c r="AT224" s="34" t="n">
        <x:f>IF(SQRT($B$9)*$B224+SQRT(1-$B$9)*Y224&lt;_xlfn.NORM.S.INV($B$6),1,0)</x:f>
        <x:v>0</x:v>
      </x:c>
      <x:c r="AU224" s="34" t="n">
        <x:f>IF(SQRT($B$9)*$B224+SQRT(1-$B$9)*Z224&lt;_xlfn.NORM.S.INV($B$6),1,0)</x:f>
        <x:v>0</x:v>
      </x:c>
      <x:c r="AV224" s="34" t="n">
        <x:f>IF(SQRT($B$9)*$B224+SQRT(1-$B$9)*AA224&lt;_xlfn.NORM.S.INV($B$6),1,0)</x:f>
        <x:v>0</x:v>
      </x:c>
      <x:c r="AW224" s="34" t="n">
        <x:f>IF(SQRT($C$9)*$B224+SQRT(1-$C$9)*AB224&lt;_xlfn.NORM.S.INV($C$6),1,0)</x:f>
        <x:v>1</x:v>
      </x:c>
      <x:c r="AX224" s="34" t="n">
        <x:f>IF(SQRT($C$9)*$B224+SQRT(1-$C$9)*AC224&lt;_xlfn.NORM.S.INV($C$6),1,0)</x:f>
        <x:v>0</x:v>
      </x:c>
      <x:c r="AY224" s="34" t="n">
        <x:f>IF(SQRT($C$9)*$B224+SQRT(1-$C$9)*AD224&lt;_xlfn.NORM.S.INV($C$6),1,0)</x:f>
        <x:v>0</x:v>
      </x:c>
      <x:c r="AZ224" s="34" t="n">
        <x:f>IF(SQRT($C$9)*$B224+SQRT(1-$C$9)*AE224&lt;_xlfn.NORM.S.INV($C$6),1,0)</x:f>
        <x:v>0</x:v>
      </x:c>
      <x:c r="BA224" s="34" t="n">
        <x:f>IF(SQRT($C$9)*$B224+SQRT(1-$C$9)*AF224&lt;_xlfn.NORM.S.INV($C$6),1,0)</x:f>
        <x:v>0</x:v>
      </x:c>
      <x:c r="BB224" s="34" t="n">
        <x:f>IF(SQRT($C$9)*$B224+SQRT(1-$C$9)*AG224&lt;_xlfn.NORM.S.INV($C$6),1,0)</x:f>
        <x:v>0</x:v>
      </x:c>
      <x:c r="BC224" s="34" t="n">
        <x:f>IF(SQRT($C$9)*$B224+SQRT(1-$C$9)*AH224&lt;_xlfn.NORM.S.INV($C$6),1,0)</x:f>
        <x:v>0</x:v>
      </x:c>
      <x:c r="BD224" s="34" t="n">
        <x:f>IF(SQRT($C$9)*$B224+SQRT(1-$C$9)*AI224&lt;_xlfn.NORM.S.INV($C$6),1,0)</x:f>
        <x:v>0</x:v>
      </x:c>
      <x:c r="BE224" s="34" t="n">
        <x:f>IF(SQRT($C$9)*$B224+SQRT(1-$C$9)*AJ224&lt;_xlfn.NORM.S.INV($C$6),1,0)</x:f>
        <x:v>0</x:v>
      </x:c>
      <x:c r="BF224" s="34" t="n">
        <x:f>IF(SQRT($C$9)*$B224+SQRT(1-$C$9)*AK224&lt;_xlfn.NORM.S.INV($C$6),1,0)</x:f>
        <x:v>0</x:v>
      </x:c>
      <x:c r="BG224" s="34"/>
      <x:c r="BH224" s="34"/>
      <x:c r="BI224" s="34" t="n">
        <x:f>$B$11*(($A$1061)*$C224/$B$12*$B$7+(1-$A$1061)*$D224/$B$12*$C$7)</x:f>
        <x:v>600</x:v>
      </x:c>
      <x:c r="BJ224" s="34" t="n">
        <x:f>$B$11*(($A$1062)*$C224/$B$12*$B$7+(1-$A$1062)*$D224/$B$12*$C$7)</x:f>
        <x:v>570</x:v>
      </x:c>
      <x:c r="BK224" s="34" t="n">
        <x:f>$B$11*(($A$1063)*$C224/$B$12*$B$7+(1-$A$1063)*$D224/$B$12*$C$7)</x:f>
        <x:v>540</x:v>
      </x:c>
      <x:c r="BL224" s="34" t="n">
        <x:f>$B$11*(($A$1064)*$C224/$B$12*$B$7+(1-$A$1064)*$D224/$B$12*$C$7)</x:f>
        <x:v>509.99999999999994</x:v>
      </x:c>
      <x:c r="BM224" s="34" t="n">
        <x:f>$B$11*(($A$1065)*$C224/$B$12*$B$7+(1-$A$1065)*$D224/$B$12*$C$7)</x:f>
        <x:v>480</x:v>
      </x:c>
      <x:c r="BN224" s="34" t="n">
        <x:f>$B$11*(($A$1066)*$C224/$B$12*$B$7+(1-$A$1066)*$D224/$B$12*$C$7)</x:f>
        <x:v>450</x:v>
      </x:c>
      <x:c r="BO224" s="34" t="n">
        <x:f>$B$11*(($A$1067)*$C224/$B$12*$B$7+(1-$A$1067)*$D224/$B$12*$C$7)</x:f>
        <x:v>419.99999999999994</x:v>
      </x:c>
      <x:c r="BP224" s="34" t="n">
        <x:f>$B$11*(($A$1068)*$C224/$B$12*$B$7+(1-$A$1068)*$D224/$B$12*$C$7)</x:f>
        <x:v>390</x:v>
      </x:c>
      <x:c r="BQ224" s="34" t="n">
        <x:f>$B$11*(($A$1069)*$C224/$B$12*$B$7+(1-$A$1069)*$D224/$B$12*$C$7)</x:f>
        <x:v>360</x:v>
      </x:c>
      <x:c r="BR224" s="34" t="n">
        <x:f>$B$11*(($A$1070)*$C224/$B$12*$B$7+(1-$A$1070)*$D224/$B$12*$C$7)</x:f>
        <x:v>330</x:v>
      </x:c>
      <x:c r="BS224" s="34" t="n">
        <x:f>$B$11*(($A$1071)*$C224/$B$12*$B$7+(1-$A$1071)*$D224/$B$12*$C$7)</x:f>
        <x:v>300</x:v>
      </x:c>
      <x:c r="BT224" s="34" t="n">
        <x:f>$B$11*(($A$1072)*$C224/$B$12*$B$7+(1-$A$1072)*$D224/$B$12*$C$7)</x:f>
        <x:v>270</x:v>
      </x:c>
      <x:c r="BU224" s="34" t="n">
        <x:f>$B$11*(($A$1073)*$C224/$B$12*$B$7+(1-$A$1073)*$D224/$B$12*$C$7)</x:f>
        <x:v>240</x:v>
      </x:c>
      <x:c r="BV224" s="34" t="n">
        <x:f>$B$11*(($A$1074)*$C224/$B$12*$B$7+(1-$A$1074)*$D224/$B$12*$C$7)</x:f>
        <x:v>209.99999999999997</x:v>
      </x:c>
      <x:c r="BW224" s="34" t="n">
        <x:f>$B$11*(($A$1075)*$C224/$B$12*$B$7+(1-$A$1075)*$D224/$B$12*$C$7)</x:f>
        <x:v>180.00000000000003</x:v>
      </x:c>
      <x:c r="BX224" s="34" t="n">
        <x:f>$B$11*(($A$1076)*$C224/$B$12*$B$7+(1-$A$1076)*$D224/$B$12*$C$7)</x:f>
        <x:v>150</x:v>
      </x:c>
      <x:c r="BY224" s="34" t="n">
        <x:f>$B$11*(($A$1077)*$C224/$B$12*$B$7+(1-$A$1077)*$D224/$B$12*$C$7)</x:f>
        <x:v>119.99999999999999</x:v>
      </x:c>
      <x:c r="BZ224" s="34" t="n">
        <x:f>$B$11*(($A$1078)*$C224/$B$12*$B$7+(1-$A$1078)*$D224/$B$12*$C$7)</x:f>
        <x:v>90.00000000000001</x:v>
      </x:c>
      <x:c r="CA224" s="34" t="n">
        <x:f>$B$11*(($A$1079)*$C224/$B$12*$B$7+(1-$A$1079)*$D224/$B$12*$C$7)</x:f>
        <x:v>59.99999999999999</x:v>
      </x:c>
      <x:c r="CB224" s="34" t="n">
        <x:f>$B$11*(($A$1080)*$C224/$B$12*$B$7+(1-$A$1080)*$D224/$B$12*$C$7)</x:f>
        <x:v>30.00000000000003</x:v>
      </x:c>
      <x:c r="CC224" s="34" t="n">
        <x:f>$B$11*(($A$1081)*$C224/$B$12*$B$7+(1-$A$1081)*$D224/$B$12*$C$7)</x:f>
        <x:v>0</x:v>
      </x:c>
    </x:row>
    <x:row r="225">
      <x:c r="A225" s="34" t="n">
        <x:v>201</x:v>
      </x:c>
      <x:c r="B225" s="39" t="n">
        <x:v>0.3351253515084042</x:v>
      </x:c>
      <x:c r="C225" s="1" t="n">
        <x:f>SUM(AM225:AV225)</x:f>
        <x:v>0</x:v>
      </x:c>
      <x:c r="D225" s="1" t="n">
        <x:f>SUM(AW225:BF225)</x:f>
        <x:v>0</x:v>
      </x:c>
      <x:c r="E225" s="17" t="n">
        <x:f>(1-C225/$B$12)*$B$8-C225/$B$12*$B$7</x:f>
        <x:v>0.05</x:v>
      </x:c>
      <x:c r="F225" s="17" t="n">
        <x:f>(1-D225/$B$12)*$C$8-D225/$B$12*$C$7</x:f>
        <x:v>0.09</x:v>
      </x:c>
      <x:c r="G225" s="32" t="n">
        <x:f>$B$11*($B$10*C225/$B$12*$B$7+(1-$B$10)*D225/$B$12*$C$7)</x:f>
        <x:v>0</x:v>
      </x:c>
      <x:c r="H225" s="17" t="n">
        <x:f>$B$10*E225+(1-$B$10)*F225</x:f>
        <x:v>0.07</x:v>
      </x:c>
      <x:c r="I225" s="34"/>
      <x:c r="J225" s="34"/>
      <x:c r="K225" s="34"/>
      <x:c r="L225" s="34"/>
      <x:c r="M225" s="34"/>
      <x:c r="N225" s="34"/>
      <x:c r="O225" s="34"/>
      <x:c r="P225" s="34"/>
      <x:c r="Q225" s="34"/>
      <x:c r="R225" s="39" t="n">
        <x:v>-1.2774176439521376</x:v>
      </x:c>
      <x:c r="S225" s="39" t="n">
        <x:v>-1.340668123754564</x:v>
      </x:c>
      <x:c r="T225" s="39" t="n">
        <x:v>-1.4890030985657117</x:v>
      </x:c>
      <x:c r="U225" s="39" t="n">
        <x:v>-0.21984439190156022</x:v>
      </x:c>
      <x:c r="V225" s="39" t="n">
        <x:v>1.446281491572223</x:v>
      </x:c>
      <x:c r="W225" s="39" t="n">
        <x:v>-0.525464744017109</x:v>
      </x:c>
      <x:c r="X225" s="39" t="n">
        <x:v>0.7583206265294515</x:v>
      </x:c>
      <x:c r="Y225" s="39" t="n">
        <x:v>-0.9283086419561509</x:v>
      </x:c>
      <x:c r="Z225" s="39" t="n">
        <x:v>-2.0111816710643664</x:v>
      </x:c>
      <x:c r="AA225" s="39" t="n">
        <x:v>1.211462854344478</x:v>
      </x:c>
      <x:c r="AB225" s="39" t="n">
        <x:v>-1.1750172383228705</x:v>
      </x:c>
      <x:c r="AC225" s="39" t="n">
        <x:v>0.3283078052969293</x:v>
      </x:c>
      <x:c r="AD225" s="39" t="n">
        <x:v>0.046036461893623676</x:v>
      </x:c>
      <x:c r="AE225" s="39" t="n">
        <x:v>-0.05203971037399337</x:v>
      </x:c>
      <x:c r="AF225" s="39" t="n">
        <x:v>0.14974736854260376</x:v>
      </x:c>
      <x:c r="AG225" s="39" t="n">
        <x:v>-1.5601480847579696</x:v>
      </x:c>
      <x:c r="AH225" s="39" t="n">
        <x:v>0.3683785591359239</x:v>
      </x:c>
      <x:c r="AI225" s="39" t="n">
        <x:v>0.5666940915475621</x:v>
      </x:c>
      <x:c r="AJ225" s="39" t="n">
        <x:v>1.191036122325667</x:v>
      </x:c>
      <x:c r="AK225" s="39" t="n">
        <x:v>1.4061075775145988</x:v>
      </x:c>
      <x:c r="AL225" s="34"/>
      <x:c r="AM225" s="34" t="n">
        <x:f>IF(SQRT($B$9)*$B225+SQRT(1-$B$9)*R225&lt;_xlfn.NORM.S.INV($B$6),1,0)</x:f>
        <x:v>0</x:v>
      </x:c>
      <x:c r="AN225" s="34" t="n">
        <x:f>IF(SQRT($B$9)*$B225+SQRT(1-$B$9)*S225&lt;_xlfn.NORM.S.INV($B$6),1,0)</x:f>
        <x:v>0</x:v>
      </x:c>
      <x:c r="AO225" s="34" t="n">
        <x:f>IF(SQRT($B$9)*$B225+SQRT(1-$B$9)*T225&lt;_xlfn.NORM.S.INV($B$6),1,0)</x:f>
        <x:v>0</x:v>
      </x:c>
      <x:c r="AP225" s="34" t="n">
        <x:f>IF(SQRT($B$9)*$B225+SQRT(1-$B$9)*U225&lt;_xlfn.NORM.S.INV($B$6),1,0)</x:f>
        <x:v>0</x:v>
      </x:c>
      <x:c r="AQ225" s="34" t="n">
        <x:f>IF(SQRT($B$9)*$B225+SQRT(1-$B$9)*V225&lt;_xlfn.NORM.S.INV($B$6),1,0)</x:f>
        <x:v>0</x:v>
      </x:c>
      <x:c r="AR225" s="34" t="n">
        <x:f>IF(SQRT($B$9)*$B225+SQRT(1-$B$9)*W225&lt;_xlfn.NORM.S.INV($B$6),1,0)</x:f>
        <x:v>0</x:v>
      </x:c>
      <x:c r="AS225" s="34" t="n">
        <x:f>IF(SQRT($B$9)*$B225+SQRT(1-$B$9)*X225&lt;_xlfn.NORM.S.INV($B$6),1,0)</x:f>
        <x:v>0</x:v>
      </x:c>
      <x:c r="AT225" s="34" t="n">
        <x:f>IF(SQRT($B$9)*$B225+SQRT(1-$B$9)*Y225&lt;_xlfn.NORM.S.INV($B$6),1,0)</x:f>
        <x:v>0</x:v>
      </x:c>
      <x:c r="AU225" s="34" t="n">
        <x:f>IF(SQRT($B$9)*$B225+SQRT(1-$B$9)*Z225&lt;_xlfn.NORM.S.INV($B$6),1,0)</x:f>
        <x:v>0</x:v>
      </x:c>
      <x:c r="AV225" s="34" t="n">
        <x:f>IF(SQRT($B$9)*$B225+SQRT(1-$B$9)*AA225&lt;_xlfn.NORM.S.INV($B$6),1,0)</x:f>
        <x:v>0</x:v>
      </x:c>
      <x:c r="AW225" s="34" t="n">
        <x:f>IF(SQRT($C$9)*$B225+SQRT(1-$C$9)*AB225&lt;_xlfn.NORM.S.INV($C$6),1,0)</x:f>
        <x:v>0</x:v>
      </x:c>
      <x:c r="AX225" s="34" t="n">
        <x:f>IF(SQRT($C$9)*$B225+SQRT(1-$C$9)*AC225&lt;_xlfn.NORM.S.INV($C$6),1,0)</x:f>
        <x:v>0</x:v>
      </x:c>
      <x:c r="AY225" s="34" t="n">
        <x:f>IF(SQRT($C$9)*$B225+SQRT(1-$C$9)*AD225&lt;_xlfn.NORM.S.INV($C$6),1,0)</x:f>
        <x:v>0</x:v>
      </x:c>
      <x:c r="AZ225" s="34" t="n">
        <x:f>IF(SQRT($C$9)*$B225+SQRT(1-$C$9)*AE225&lt;_xlfn.NORM.S.INV($C$6),1,0)</x:f>
        <x:v>0</x:v>
      </x:c>
      <x:c r="BA225" s="34" t="n">
        <x:f>IF(SQRT($C$9)*$B225+SQRT(1-$C$9)*AF225&lt;_xlfn.NORM.S.INV($C$6),1,0)</x:f>
        <x:v>0</x:v>
      </x:c>
      <x:c r="BB225" s="34" t="n">
        <x:f>IF(SQRT($C$9)*$B225+SQRT(1-$C$9)*AG225&lt;_xlfn.NORM.S.INV($C$6),1,0)</x:f>
        <x:v>0</x:v>
      </x:c>
      <x:c r="BC225" s="34" t="n">
        <x:f>IF(SQRT($C$9)*$B225+SQRT(1-$C$9)*AH225&lt;_xlfn.NORM.S.INV($C$6),1,0)</x:f>
        <x:v>0</x:v>
      </x:c>
      <x:c r="BD225" s="34" t="n">
        <x:f>IF(SQRT($C$9)*$B225+SQRT(1-$C$9)*AI225&lt;_xlfn.NORM.S.INV($C$6),1,0)</x:f>
        <x:v>0</x:v>
      </x:c>
      <x:c r="BE225" s="34" t="n">
        <x:f>IF(SQRT($C$9)*$B225+SQRT(1-$C$9)*AJ225&lt;_xlfn.NORM.S.INV($C$6),1,0)</x:f>
        <x:v>0</x:v>
      </x:c>
      <x:c r="BF225" s="34" t="n">
        <x:f>IF(SQRT($C$9)*$B225+SQRT(1-$C$9)*AK225&lt;_xlfn.NORM.S.INV($C$6),1,0)</x:f>
        <x:v>0</x:v>
      </x:c>
      <x:c r="BG225" s="34"/>
      <x:c r="BH225" s="34"/>
      <x:c r="BI225" s="34" t="n">
        <x:f>$B$11*(($A$1061)*$C225/$B$12*$B$7+(1-$A$1061)*$D225/$B$12*$C$7)</x:f>
        <x:v>0</x:v>
      </x:c>
      <x:c r="BJ225" s="34" t="n">
        <x:f>$B$11*(($A$1062)*$C225/$B$12*$B$7+(1-$A$1062)*$D225/$B$12*$C$7)</x:f>
        <x:v>0</x:v>
      </x:c>
      <x:c r="BK225" s="34" t="n">
        <x:f>$B$11*(($A$1063)*$C225/$B$12*$B$7+(1-$A$1063)*$D225/$B$12*$C$7)</x:f>
        <x:v>0</x:v>
      </x:c>
      <x:c r="BL225" s="34" t="n">
        <x:f>$B$11*(($A$1064)*$C225/$B$12*$B$7+(1-$A$1064)*$D225/$B$12*$C$7)</x:f>
        <x:v>0</x:v>
      </x:c>
      <x:c r="BM225" s="34" t="n">
        <x:f>$B$11*(($A$1065)*$C225/$B$12*$B$7+(1-$A$1065)*$D225/$B$12*$C$7)</x:f>
        <x:v>0</x:v>
      </x:c>
      <x:c r="BN225" s="34" t="n">
        <x:f>$B$11*(($A$1066)*$C225/$B$12*$B$7+(1-$A$1066)*$D225/$B$12*$C$7)</x:f>
        <x:v>0</x:v>
      </x:c>
      <x:c r="BO225" s="34" t="n">
        <x:f>$B$11*(($A$1067)*$C225/$B$12*$B$7+(1-$A$1067)*$D225/$B$12*$C$7)</x:f>
        <x:v>0</x:v>
      </x:c>
      <x:c r="BP225" s="34" t="n">
        <x:f>$B$11*(($A$1068)*$C225/$B$12*$B$7+(1-$A$1068)*$D225/$B$12*$C$7)</x:f>
        <x:v>0</x:v>
      </x:c>
      <x:c r="BQ225" s="34" t="n">
        <x:f>$B$11*(($A$1069)*$C225/$B$12*$B$7+(1-$A$1069)*$D225/$B$12*$C$7)</x:f>
        <x:v>0</x:v>
      </x:c>
      <x:c r="BR225" s="34" t="n">
        <x:f>$B$11*(($A$1070)*$C225/$B$12*$B$7+(1-$A$1070)*$D225/$B$12*$C$7)</x:f>
        <x:v>0</x:v>
      </x:c>
      <x:c r="BS225" s="34" t="n">
        <x:f>$B$11*(($A$1071)*$C225/$B$12*$B$7+(1-$A$1071)*$D225/$B$12*$C$7)</x:f>
        <x:v>0</x:v>
      </x:c>
      <x:c r="BT225" s="34" t="n">
        <x:f>$B$11*(($A$1072)*$C225/$B$12*$B$7+(1-$A$1072)*$D225/$B$12*$C$7)</x:f>
        <x:v>0</x:v>
      </x:c>
      <x:c r="BU225" s="34" t="n">
        <x:f>$B$11*(($A$1073)*$C225/$B$12*$B$7+(1-$A$1073)*$D225/$B$12*$C$7)</x:f>
        <x:v>0</x:v>
      </x:c>
      <x:c r="BV225" s="34" t="n">
        <x:f>$B$11*(($A$1074)*$C225/$B$12*$B$7+(1-$A$1074)*$D225/$B$12*$C$7)</x:f>
        <x:v>0</x:v>
      </x:c>
      <x:c r="BW225" s="34" t="n">
        <x:f>$B$11*(($A$1075)*$C225/$B$12*$B$7+(1-$A$1075)*$D225/$B$12*$C$7)</x:f>
        <x:v>0</x:v>
      </x:c>
      <x:c r="BX225" s="34" t="n">
        <x:f>$B$11*(($A$1076)*$C225/$B$12*$B$7+(1-$A$1076)*$D225/$B$12*$C$7)</x:f>
        <x:v>0</x:v>
      </x:c>
      <x:c r="BY225" s="34" t="n">
        <x:f>$B$11*(($A$1077)*$C225/$B$12*$B$7+(1-$A$1077)*$D225/$B$12*$C$7)</x:f>
        <x:v>0</x:v>
      </x:c>
      <x:c r="BZ225" s="34" t="n">
        <x:f>$B$11*(($A$1078)*$C225/$B$12*$B$7+(1-$A$1078)*$D225/$B$12*$C$7)</x:f>
        <x:v>0</x:v>
      </x:c>
      <x:c r="CA225" s="34" t="n">
        <x:f>$B$11*(($A$1079)*$C225/$B$12*$B$7+(1-$A$1079)*$D225/$B$12*$C$7)</x:f>
        <x:v>0</x:v>
      </x:c>
      <x:c r="CB225" s="34" t="n">
        <x:f>$B$11*(($A$1080)*$C225/$B$12*$B$7+(1-$A$1080)*$D225/$B$12*$C$7)</x:f>
        <x:v>0</x:v>
      </x:c>
      <x:c r="CC225" s="34" t="n">
        <x:f>$B$11*(($A$1081)*$C225/$B$12*$B$7+(1-$A$1081)*$D225/$B$12*$C$7)</x:f>
        <x:v>0</x:v>
      </x:c>
    </x:row>
    <x:row r="226">
      <x:c r="A226" s="34" t="n">
        <x:v>202</x:v>
      </x:c>
      <x:c r="B226" s="39" t="n">
        <x:v>-0.9764705411155488</x:v>
      </x:c>
      <x:c r="C226" s="1" t="n">
        <x:f>SUM(AM226:AV226)</x:f>
        <x:v>0</x:v>
      </x:c>
      <x:c r="D226" s="1" t="n">
        <x:f>SUM(AW226:BF226)</x:f>
        <x:v>0</x:v>
      </x:c>
      <x:c r="E226" s="17" t="n">
        <x:f>(1-C226/$B$12)*$B$8-C226/$B$12*$B$7</x:f>
        <x:v>0.05</x:v>
      </x:c>
      <x:c r="F226" s="17" t="n">
        <x:f>(1-D226/$B$12)*$C$8-D226/$B$12*$C$7</x:f>
        <x:v>0.09</x:v>
      </x:c>
      <x:c r="G226" s="32" t="n">
        <x:f>$B$11*($B$10*C226/$B$12*$B$7+(1-$B$10)*D226/$B$12*$C$7)</x:f>
        <x:v>0</x:v>
      </x:c>
      <x:c r="H226" s="17" t="n">
        <x:f>$B$10*E226+(1-$B$10)*F226</x:f>
        <x:v>0.07</x:v>
      </x:c>
      <x:c r="I226" s="34"/>
      <x:c r="J226" s="34"/>
      <x:c r="K226" s="34"/>
      <x:c r="L226" s="34"/>
      <x:c r="M226" s="34"/>
      <x:c r="N226" s="34"/>
      <x:c r="O226" s="34"/>
      <x:c r="P226" s="34"/>
      <x:c r="Q226" s="34"/>
      <x:c r="R226" s="39" t="n">
        <x:v>0.07931435253776009</x:v>
      </x:c>
      <x:c r="S226" s="39" t="n">
        <x:v>-0.6085414189888897</x:v>
      </x:c>
      <x:c r="T226" s="39" t="n">
        <x:v>-0.43950507303452113</x:v>
      </x:c>
      <x:c r="U226" s="39" t="n">
        <x:v>0.5357243619273403</x:v>
      </x:c>
      <x:c r="V226" s="39" t="n">
        <x:v>-1.1600541578577948</x:v>
      </x:c>
      <x:c r="W226" s="39" t="n">
        <x:v>-1.1593010807574893</x:v>
      </x:c>
      <x:c r="X226" s="39" t="n">
        <x:v>-0.6230666709529069</x:v>
      </x:c>
      <x:c r="Y226" s="39" t="n">
        <x:v>0.258026678392858</x:v>
      </x:c>
      <x:c r="Z226" s="39" t="n">
        <x:v>0.8562765683874318</x:v>
      </x:c>
      <x:c r="AA226" s="39" t="n">
        <x:v>1.9732268777684245</x:v>
      </x:c>
      <x:c r="AB226" s="39" t="n">
        <x:v>0.1468287574253355</x:v>
      </x:c>
      <x:c r="AC226" s="39" t="n">
        <x:v>0.5345660930622823</x:v>
      </x:c>
      <x:c r="AD226" s="39" t="n">
        <x:v>0.3126279855705381</x:v>
      </x:c>
      <x:c r="AE226" s="39" t="n">
        <x:v>-0.9469160331248705</x:v>
      </x:c>
      <x:c r="AF226" s="39" t="n">
        <x:v>-0.35071089019990637</x:v>
      </x:c>
      <x:c r="AG226" s="39" t="n">
        <x:v>-0.4277491447204116</x:v>
      </x:c>
      <x:c r="AH226" s="39" t="n">
        <x:v>-0.32582623489073337</x:v>
      </x:c>
      <x:c r="AI226" s="39" t="n">
        <x:v>0.15544202132637724</x:v>
      </x:c>
      <x:c r="AJ226" s="39" t="n">
        <x:v>0.23020696135590318</x:v>
      </x:c>
      <x:c r="AK226" s="39" t="n">
        <x:v>-0.5273300353041015</x:v>
      </x:c>
      <x:c r="AL226" s="34"/>
      <x:c r="AM226" s="34" t="n">
        <x:f>IF(SQRT($B$9)*$B226+SQRT(1-$B$9)*R226&lt;_xlfn.NORM.S.INV($B$6),1,0)</x:f>
        <x:v>0</x:v>
      </x:c>
      <x:c r="AN226" s="34" t="n">
        <x:f>IF(SQRT($B$9)*$B226+SQRT(1-$B$9)*S226&lt;_xlfn.NORM.S.INV($B$6),1,0)</x:f>
        <x:v>0</x:v>
      </x:c>
      <x:c r="AO226" s="34" t="n">
        <x:f>IF(SQRT($B$9)*$B226+SQRT(1-$B$9)*T226&lt;_xlfn.NORM.S.INV($B$6),1,0)</x:f>
        <x:v>0</x:v>
      </x:c>
      <x:c r="AP226" s="34" t="n">
        <x:f>IF(SQRT($B$9)*$B226+SQRT(1-$B$9)*U226&lt;_xlfn.NORM.S.INV($B$6),1,0)</x:f>
        <x:v>0</x:v>
      </x:c>
      <x:c r="AQ226" s="34" t="n">
        <x:f>IF(SQRT($B$9)*$B226+SQRT(1-$B$9)*V226&lt;_xlfn.NORM.S.INV($B$6),1,0)</x:f>
        <x:v>0</x:v>
      </x:c>
      <x:c r="AR226" s="34" t="n">
        <x:f>IF(SQRT($B$9)*$B226+SQRT(1-$B$9)*W226&lt;_xlfn.NORM.S.INV($B$6),1,0)</x:f>
        <x:v>0</x:v>
      </x:c>
      <x:c r="AS226" s="34" t="n">
        <x:f>IF(SQRT($B$9)*$B226+SQRT(1-$B$9)*X226&lt;_xlfn.NORM.S.INV($B$6),1,0)</x:f>
        <x:v>0</x:v>
      </x:c>
      <x:c r="AT226" s="34" t="n">
        <x:f>IF(SQRT($B$9)*$B226+SQRT(1-$B$9)*Y226&lt;_xlfn.NORM.S.INV($B$6),1,0)</x:f>
        <x:v>0</x:v>
      </x:c>
      <x:c r="AU226" s="34" t="n">
        <x:f>IF(SQRT($B$9)*$B226+SQRT(1-$B$9)*Z226&lt;_xlfn.NORM.S.INV($B$6),1,0)</x:f>
        <x:v>0</x:v>
      </x:c>
      <x:c r="AV226" s="34" t="n">
        <x:f>IF(SQRT($B$9)*$B226+SQRT(1-$B$9)*AA226&lt;_xlfn.NORM.S.INV($B$6),1,0)</x:f>
        <x:v>0</x:v>
      </x:c>
      <x:c r="AW226" s="34" t="n">
        <x:f>IF(SQRT($C$9)*$B226+SQRT(1-$C$9)*AB226&lt;_xlfn.NORM.S.INV($C$6),1,0)</x:f>
        <x:v>0</x:v>
      </x:c>
      <x:c r="AX226" s="34" t="n">
        <x:f>IF(SQRT($C$9)*$B226+SQRT(1-$C$9)*AC226&lt;_xlfn.NORM.S.INV($C$6),1,0)</x:f>
        <x:v>0</x:v>
      </x:c>
      <x:c r="AY226" s="34" t="n">
        <x:f>IF(SQRT($C$9)*$B226+SQRT(1-$C$9)*AD226&lt;_xlfn.NORM.S.INV($C$6),1,0)</x:f>
        <x:v>0</x:v>
      </x:c>
      <x:c r="AZ226" s="34" t="n">
        <x:f>IF(SQRT($C$9)*$B226+SQRT(1-$C$9)*AE226&lt;_xlfn.NORM.S.INV($C$6),1,0)</x:f>
        <x:v>0</x:v>
      </x:c>
      <x:c r="BA226" s="34" t="n">
        <x:f>IF(SQRT($C$9)*$B226+SQRT(1-$C$9)*AF226&lt;_xlfn.NORM.S.INV($C$6),1,0)</x:f>
        <x:v>0</x:v>
      </x:c>
      <x:c r="BB226" s="34" t="n">
        <x:f>IF(SQRT($C$9)*$B226+SQRT(1-$C$9)*AG226&lt;_xlfn.NORM.S.INV($C$6),1,0)</x:f>
        <x:v>0</x:v>
      </x:c>
      <x:c r="BC226" s="34" t="n">
        <x:f>IF(SQRT($C$9)*$B226+SQRT(1-$C$9)*AH226&lt;_xlfn.NORM.S.INV($C$6),1,0)</x:f>
        <x:v>0</x:v>
      </x:c>
      <x:c r="BD226" s="34" t="n">
        <x:f>IF(SQRT($C$9)*$B226+SQRT(1-$C$9)*AI226&lt;_xlfn.NORM.S.INV($C$6),1,0)</x:f>
        <x:v>0</x:v>
      </x:c>
      <x:c r="BE226" s="34" t="n">
        <x:f>IF(SQRT($C$9)*$B226+SQRT(1-$C$9)*AJ226&lt;_xlfn.NORM.S.INV($C$6),1,0)</x:f>
        <x:v>0</x:v>
      </x:c>
      <x:c r="BF226" s="34" t="n">
        <x:f>IF(SQRT($C$9)*$B226+SQRT(1-$C$9)*AK226&lt;_xlfn.NORM.S.INV($C$6),1,0)</x:f>
        <x:v>0</x:v>
      </x:c>
      <x:c r="BG226" s="34"/>
      <x:c r="BH226" s="34"/>
      <x:c r="BI226" s="34" t="n">
        <x:f>$B$11*(($A$1061)*$C226/$B$12*$B$7+(1-$A$1061)*$D226/$B$12*$C$7)</x:f>
        <x:v>0</x:v>
      </x:c>
      <x:c r="BJ226" s="34" t="n">
        <x:f>$B$11*(($A$1062)*$C226/$B$12*$B$7+(1-$A$1062)*$D226/$B$12*$C$7)</x:f>
        <x:v>0</x:v>
      </x:c>
      <x:c r="BK226" s="34" t="n">
        <x:f>$B$11*(($A$1063)*$C226/$B$12*$B$7+(1-$A$1063)*$D226/$B$12*$C$7)</x:f>
        <x:v>0</x:v>
      </x:c>
      <x:c r="BL226" s="34" t="n">
        <x:f>$B$11*(($A$1064)*$C226/$B$12*$B$7+(1-$A$1064)*$D226/$B$12*$C$7)</x:f>
        <x:v>0</x:v>
      </x:c>
      <x:c r="BM226" s="34" t="n">
        <x:f>$B$11*(($A$1065)*$C226/$B$12*$B$7+(1-$A$1065)*$D226/$B$12*$C$7)</x:f>
        <x:v>0</x:v>
      </x:c>
      <x:c r="BN226" s="34" t="n">
        <x:f>$B$11*(($A$1066)*$C226/$B$12*$B$7+(1-$A$1066)*$D226/$B$12*$C$7)</x:f>
        <x:v>0</x:v>
      </x:c>
      <x:c r="BO226" s="34" t="n">
        <x:f>$B$11*(($A$1067)*$C226/$B$12*$B$7+(1-$A$1067)*$D226/$B$12*$C$7)</x:f>
        <x:v>0</x:v>
      </x:c>
      <x:c r="BP226" s="34" t="n">
        <x:f>$B$11*(($A$1068)*$C226/$B$12*$B$7+(1-$A$1068)*$D226/$B$12*$C$7)</x:f>
        <x:v>0</x:v>
      </x:c>
      <x:c r="BQ226" s="34" t="n">
        <x:f>$B$11*(($A$1069)*$C226/$B$12*$B$7+(1-$A$1069)*$D226/$B$12*$C$7)</x:f>
        <x:v>0</x:v>
      </x:c>
      <x:c r="BR226" s="34" t="n">
        <x:f>$B$11*(($A$1070)*$C226/$B$12*$B$7+(1-$A$1070)*$D226/$B$12*$C$7)</x:f>
        <x:v>0</x:v>
      </x:c>
      <x:c r="BS226" s="34" t="n">
        <x:f>$B$11*(($A$1071)*$C226/$B$12*$B$7+(1-$A$1071)*$D226/$B$12*$C$7)</x:f>
        <x:v>0</x:v>
      </x:c>
      <x:c r="BT226" s="34" t="n">
        <x:f>$B$11*(($A$1072)*$C226/$B$12*$B$7+(1-$A$1072)*$D226/$B$12*$C$7)</x:f>
        <x:v>0</x:v>
      </x:c>
      <x:c r="BU226" s="34" t="n">
        <x:f>$B$11*(($A$1073)*$C226/$B$12*$B$7+(1-$A$1073)*$D226/$B$12*$C$7)</x:f>
        <x:v>0</x:v>
      </x:c>
      <x:c r="BV226" s="34" t="n">
        <x:f>$B$11*(($A$1074)*$C226/$B$12*$B$7+(1-$A$1074)*$D226/$B$12*$C$7)</x:f>
        <x:v>0</x:v>
      </x:c>
      <x:c r="BW226" s="34" t="n">
        <x:f>$B$11*(($A$1075)*$C226/$B$12*$B$7+(1-$A$1075)*$D226/$B$12*$C$7)</x:f>
        <x:v>0</x:v>
      </x:c>
      <x:c r="BX226" s="34" t="n">
        <x:f>$B$11*(($A$1076)*$C226/$B$12*$B$7+(1-$A$1076)*$D226/$B$12*$C$7)</x:f>
        <x:v>0</x:v>
      </x:c>
      <x:c r="BY226" s="34" t="n">
        <x:f>$B$11*(($A$1077)*$C226/$B$12*$B$7+(1-$A$1077)*$D226/$B$12*$C$7)</x:f>
        <x:v>0</x:v>
      </x:c>
      <x:c r="BZ226" s="34" t="n">
        <x:f>$B$11*(($A$1078)*$C226/$B$12*$B$7+(1-$A$1078)*$D226/$B$12*$C$7)</x:f>
        <x:v>0</x:v>
      </x:c>
      <x:c r="CA226" s="34" t="n">
        <x:f>$B$11*(($A$1079)*$C226/$B$12*$B$7+(1-$A$1079)*$D226/$B$12*$C$7)</x:f>
        <x:v>0</x:v>
      </x:c>
      <x:c r="CB226" s="34" t="n">
        <x:f>$B$11*(($A$1080)*$C226/$B$12*$B$7+(1-$A$1080)*$D226/$B$12*$C$7)</x:f>
        <x:v>0</x:v>
      </x:c>
      <x:c r="CC226" s="34" t="n">
        <x:f>$B$11*(($A$1081)*$C226/$B$12*$B$7+(1-$A$1081)*$D226/$B$12*$C$7)</x:f>
        <x:v>0</x:v>
      </x:c>
    </x:row>
    <x:row r="227">
      <x:c r="A227" s="34" t="n">
        <x:v>203</x:v>
      </x:c>
      <x:c r="B227" s="39" t="n">
        <x:v>-0.0056672030545452815</x:v>
      </x:c>
      <x:c r="C227" s="1" t="n">
        <x:f>SUM(AM227:AV227)</x:f>
        <x:v>0</x:v>
      </x:c>
      <x:c r="D227" s="1" t="n">
        <x:f>SUM(AW227:BF227)</x:f>
        <x:v>0</x:v>
      </x:c>
      <x:c r="E227" s="17" t="n">
        <x:f>(1-C227/$B$12)*$B$8-C227/$B$12*$B$7</x:f>
        <x:v>0.05</x:v>
      </x:c>
      <x:c r="F227" s="17" t="n">
        <x:f>(1-D227/$B$12)*$C$8-D227/$B$12*$C$7</x:f>
        <x:v>0.09</x:v>
      </x:c>
      <x:c r="G227" s="32" t="n">
        <x:f>$B$11*($B$10*C227/$B$12*$B$7+(1-$B$10)*D227/$B$12*$C$7)</x:f>
        <x:v>0</x:v>
      </x:c>
      <x:c r="H227" s="17" t="n">
        <x:f>$B$10*E227+(1-$B$10)*F227</x:f>
        <x:v>0.07</x:v>
      </x:c>
      <x:c r="I227" s="34"/>
      <x:c r="J227" s="34"/>
      <x:c r="K227" s="34"/>
      <x:c r="L227" s="34"/>
      <x:c r="M227" s="34"/>
      <x:c r="N227" s="34"/>
      <x:c r="O227" s="34"/>
      <x:c r="P227" s="34"/>
      <x:c r="Q227" s="34"/>
      <x:c r="R227" s="39" t="n">
        <x:v>0.28516566172155067</x:v>
      </x:c>
      <x:c r="S227" s="39" t="n">
        <x:v>-1.5091558089931805</x:v>
      </x:c>
      <x:c r="T227" s="39" t="n">
        <x:v>0.936249678456406</x:v>
      </x:c>
      <x:c r="U227" s="39" t="n">
        <x:v>-1.4912387692185574</x:v>
      </x:c>
      <x:c r="V227" s="39" t="n">
        <x:v>-0.3616673146767583</x:v>
      </x:c>
      <x:c r="W227" s="39" t="n">
        <x:v>1.743595200332902</x:v>
      </x:c>
      <x:c r="X227" s="39" t="n">
        <x:v>1.8928863623529681</x:v>
      </x:c>
      <x:c r="Y227" s="39" t="n">
        <x:v>-1.1826490707050465</x:v>
      </x:c>
      <x:c r="Z227" s="39" t="n">
        <x:v>1.2161403786993061</x:v>
      </x:c>
      <x:c r="AA227" s="39" t="n">
        <x:v>0.31530154745643235</x:v>
      </x:c>
      <x:c r="AB227" s="39" t="n">
        <x:v>1.171156245273852</x:v>
      </x:c>
      <x:c r="AC227" s="39" t="n">
        <x:v>1.5469162073101037</x:v>
      </x:c>
      <x:c r="AD227" s="39" t="n">
        <x:v>-0.8628756976694266</x:v>
      </x:c>
      <x:c r="AE227" s="39" t="n">
        <x:v>-0.7272349989430222</x:v>
      </x:c>
      <x:c r="AF227" s="39" t="n">
        <x:v>-1.0282378969844528</x:v>
      </x:c>
      <x:c r="AG227" s="39" t="n">
        <x:v>0.22636248460933112</x:v>
      </x:c>
      <x:c r="AH227" s="39" t="n">
        <x:v>-1.3338688743530516</x:v>
      </x:c>
      <x:c r="AI227" s="39" t="n">
        <x:v>0.5351871031186339</x:v>
      </x:c>
      <x:c r="AJ227" s="39" t="n">
        <x:v>0.3982057992574606</x:v>
      </x:c>
      <x:c r="AK227" s="39" t="n">
        <x:v>1.096144889502651</x:v>
      </x:c>
      <x:c r="AL227" s="34"/>
      <x:c r="AM227" s="34" t="n">
        <x:f>IF(SQRT($B$9)*$B227+SQRT(1-$B$9)*R227&lt;_xlfn.NORM.S.INV($B$6),1,0)</x:f>
        <x:v>0</x:v>
      </x:c>
      <x:c r="AN227" s="34" t="n">
        <x:f>IF(SQRT($B$9)*$B227+SQRT(1-$B$9)*S227&lt;_xlfn.NORM.S.INV($B$6),1,0)</x:f>
        <x:v>0</x:v>
      </x:c>
      <x:c r="AO227" s="34" t="n">
        <x:f>IF(SQRT($B$9)*$B227+SQRT(1-$B$9)*T227&lt;_xlfn.NORM.S.INV($B$6),1,0)</x:f>
        <x:v>0</x:v>
      </x:c>
      <x:c r="AP227" s="34" t="n">
        <x:f>IF(SQRT($B$9)*$B227+SQRT(1-$B$9)*U227&lt;_xlfn.NORM.S.INV($B$6),1,0)</x:f>
        <x:v>0</x:v>
      </x:c>
      <x:c r="AQ227" s="34" t="n">
        <x:f>IF(SQRT($B$9)*$B227+SQRT(1-$B$9)*V227&lt;_xlfn.NORM.S.INV($B$6),1,0)</x:f>
        <x:v>0</x:v>
      </x:c>
      <x:c r="AR227" s="34" t="n">
        <x:f>IF(SQRT($B$9)*$B227+SQRT(1-$B$9)*W227&lt;_xlfn.NORM.S.INV($B$6),1,0)</x:f>
        <x:v>0</x:v>
      </x:c>
      <x:c r="AS227" s="34" t="n">
        <x:f>IF(SQRT($B$9)*$B227+SQRT(1-$B$9)*X227&lt;_xlfn.NORM.S.INV($B$6),1,0)</x:f>
        <x:v>0</x:v>
      </x:c>
      <x:c r="AT227" s="34" t="n">
        <x:f>IF(SQRT($B$9)*$B227+SQRT(1-$B$9)*Y227&lt;_xlfn.NORM.S.INV($B$6),1,0)</x:f>
        <x:v>0</x:v>
      </x:c>
      <x:c r="AU227" s="34" t="n">
        <x:f>IF(SQRT($B$9)*$B227+SQRT(1-$B$9)*Z227&lt;_xlfn.NORM.S.INV($B$6),1,0)</x:f>
        <x:v>0</x:v>
      </x:c>
      <x:c r="AV227" s="34" t="n">
        <x:f>IF(SQRT($B$9)*$B227+SQRT(1-$B$9)*AA227&lt;_xlfn.NORM.S.INV($B$6),1,0)</x:f>
        <x:v>0</x:v>
      </x:c>
      <x:c r="AW227" s="34" t="n">
        <x:f>IF(SQRT($C$9)*$B227+SQRT(1-$C$9)*AB227&lt;_xlfn.NORM.S.INV($C$6),1,0)</x:f>
        <x:v>0</x:v>
      </x:c>
      <x:c r="AX227" s="34" t="n">
        <x:f>IF(SQRT($C$9)*$B227+SQRT(1-$C$9)*AC227&lt;_xlfn.NORM.S.INV($C$6),1,0)</x:f>
        <x:v>0</x:v>
      </x:c>
      <x:c r="AY227" s="34" t="n">
        <x:f>IF(SQRT($C$9)*$B227+SQRT(1-$C$9)*AD227&lt;_xlfn.NORM.S.INV($C$6),1,0)</x:f>
        <x:v>0</x:v>
      </x:c>
      <x:c r="AZ227" s="34" t="n">
        <x:f>IF(SQRT($C$9)*$B227+SQRT(1-$C$9)*AE227&lt;_xlfn.NORM.S.INV($C$6),1,0)</x:f>
        <x:v>0</x:v>
      </x:c>
      <x:c r="BA227" s="34" t="n">
        <x:f>IF(SQRT($C$9)*$B227+SQRT(1-$C$9)*AF227&lt;_xlfn.NORM.S.INV($C$6),1,0)</x:f>
        <x:v>0</x:v>
      </x:c>
      <x:c r="BB227" s="34" t="n">
        <x:f>IF(SQRT($C$9)*$B227+SQRT(1-$C$9)*AG227&lt;_xlfn.NORM.S.INV($C$6),1,0)</x:f>
        <x:v>0</x:v>
      </x:c>
      <x:c r="BC227" s="34" t="n">
        <x:f>IF(SQRT($C$9)*$B227+SQRT(1-$C$9)*AH227&lt;_xlfn.NORM.S.INV($C$6),1,0)</x:f>
        <x:v>0</x:v>
      </x:c>
      <x:c r="BD227" s="34" t="n">
        <x:f>IF(SQRT($C$9)*$B227+SQRT(1-$C$9)*AI227&lt;_xlfn.NORM.S.INV($C$6),1,0)</x:f>
        <x:v>0</x:v>
      </x:c>
      <x:c r="BE227" s="34" t="n">
        <x:f>IF(SQRT($C$9)*$B227+SQRT(1-$C$9)*AJ227&lt;_xlfn.NORM.S.INV($C$6),1,0)</x:f>
        <x:v>0</x:v>
      </x:c>
      <x:c r="BF227" s="34" t="n">
        <x:f>IF(SQRT($C$9)*$B227+SQRT(1-$C$9)*AK227&lt;_xlfn.NORM.S.INV($C$6),1,0)</x:f>
        <x:v>0</x:v>
      </x:c>
      <x:c r="BG227" s="34"/>
      <x:c r="BH227" s="34"/>
      <x:c r="BI227" s="34" t="n">
        <x:f>$B$11*(($A$1061)*$C227/$B$12*$B$7+(1-$A$1061)*$D227/$B$12*$C$7)</x:f>
        <x:v>0</x:v>
      </x:c>
      <x:c r="BJ227" s="34" t="n">
        <x:f>$B$11*(($A$1062)*$C227/$B$12*$B$7+(1-$A$1062)*$D227/$B$12*$C$7)</x:f>
        <x:v>0</x:v>
      </x:c>
      <x:c r="BK227" s="34" t="n">
        <x:f>$B$11*(($A$1063)*$C227/$B$12*$B$7+(1-$A$1063)*$D227/$B$12*$C$7)</x:f>
        <x:v>0</x:v>
      </x:c>
      <x:c r="BL227" s="34" t="n">
        <x:f>$B$11*(($A$1064)*$C227/$B$12*$B$7+(1-$A$1064)*$D227/$B$12*$C$7)</x:f>
        <x:v>0</x:v>
      </x:c>
      <x:c r="BM227" s="34" t="n">
        <x:f>$B$11*(($A$1065)*$C227/$B$12*$B$7+(1-$A$1065)*$D227/$B$12*$C$7)</x:f>
        <x:v>0</x:v>
      </x:c>
      <x:c r="BN227" s="34" t="n">
        <x:f>$B$11*(($A$1066)*$C227/$B$12*$B$7+(1-$A$1066)*$D227/$B$12*$C$7)</x:f>
        <x:v>0</x:v>
      </x:c>
      <x:c r="BO227" s="34" t="n">
        <x:f>$B$11*(($A$1067)*$C227/$B$12*$B$7+(1-$A$1067)*$D227/$B$12*$C$7)</x:f>
        <x:v>0</x:v>
      </x:c>
      <x:c r="BP227" s="34" t="n">
        <x:f>$B$11*(($A$1068)*$C227/$B$12*$B$7+(1-$A$1068)*$D227/$B$12*$C$7)</x:f>
        <x:v>0</x:v>
      </x:c>
      <x:c r="BQ227" s="34" t="n">
        <x:f>$B$11*(($A$1069)*$C227/$B$12*$B$7+(1-$A$1069)*$D227/$B$12*$C$7)</x:f>
        <x:v>0</x:v>
      </x:c>
      <x:c r="BR227" s="34" t="n">
        <x:f>$B$11*(($A$1070)*$C227/$B$12*$B$7+(1-$A$1070)*$D227/$B$12*$C$7)</x:f>
        <x:v>0</x:v>
      </x:c>
      <x:c r="BS227" s="34" t="n">
        <x:f>$B$11*(($A$1071)*$C227/$B$12*$B$7+(1-$A$1071)*$D227/$B$12*$C$7)</x:f>
        <x:v>0</x:v>
      </x:c>
      <x:c r="BT227" s="34" t="n">
        <x:f>$B$11*(($A$1072)*$C227/$B$12*$B$7+(1-$A$1072)*$D227/$B$12*$C$7)</x:f>
        <x:v>0</x:v>
      </x:c>
      <x:c r="BU227" s="34" t="n">
        <x:f>$B$11*(($A$1073)*$C227/$B$12*$B$7+(1-$A$1073)*$D227/$B$12*$C$7)</x:f>
        <x:v>0</x:v>
      </x:c>
      <x:c r="BV227" s="34" t="n">
        <x:f>$B$11*(($A$1074)*$C227/$B$12*$B$7+(1-$A$1074)*$D227/$B$12*$C$7)</x:f>
        <x:v>0</x:v>
      </x:c>
      <x:c r="BW227" s="34" t="n">
        <x:f>$B$11*(($A$1075)*$C227/$B$12*$B$7+(1-$A$1075)*$D227/$B$12*$C$7)</x:f>
        <x:v>0</x:v>
      </x:c>
      <x:c r="BX227" s="34" t="n">
        <x:f>$B$11*(($A$1076)*$C227/$B$12*$B$7+(1-$A$1076)*$D227/$B$12*$C$7)</x:f>
        <x:v>0</x:v>
      </x:c>
      <x:c r="BY227" s="34" t="n">
        <x:f>$B$11*(($A$1077)*$C227/$B$12*$B$7+(1-$A$1077)*$D227/$B$12*$C$7)</x:f>
        <x:v>0</x:v>
      </x:c>
      <x:c r="BZ227" s="34" t="n">
        <x:f>$B$11*(($A$1078)*$C227/$B$12*$B$7+(1-$A$1078)*$D227/$B$12*$C$7)</x:f>
        <x:v>0</x:v>
      </x:c>
      <x:c r="CA227" s="34" t="n">
        <x:f>$B$11*(($A$1079)*$C227/$B$12*$B$7+(1-$A$1079)*$D227/$B$12*$C$7)</x:f>
        <x:v>0</x:v>
      </x:c>
      <x:c r="CB227" s="34" t="n">
        <x:f>$B$11*(($A$1080)*$C227/$B$12*$B$7+(1-$A$1080)*$D227/$B$12*$C$7)</x:f>
        <x:v>0</x:v>
      </x:c>
      <x:c r="CC227" s="34" t="n">
        <x:f>$B$11*(($A$1081)*$C227/$B$12*$B$7+(1-$A$1081)*$D227/$B$12*$C$7)</x:f>
        <x:v>0</x:v>
      </x:c>
    </x:row>
    <x:row r="228">
      <x:c r="A228" s="34" t="n">
        <x:v>204</x:v>
      </x:c>
      <x:c r="B228" s="39" t="n">
        <x:v>1.2150448882316272</x:v>
      </x:c>
      <x:c r="C228" s="1" t="n">
        <x:f>SUM(AM228:AV228)</x:f>
        <x:v>0</x:v>
      </x:c>
      <x:c r="D228" s="1" t="n">
        <x:f>SUM(AW228:BF228)</x:f>
        <x:v>0</x:v>
      </x:c>
      <x:c r="E228" s="17" t="n">
        <x:f>(1-C228/$B$12)*$B$8-C228/$B$12*$B$7</x:f>
        <x:v>0.05</x:v>
      </x:c>
      <x:c r="F228" s="17" t="n">
        <x:f>(1-D228/$B$12)*$C$8-D228/$B$12*$C$7</x:f>
        <x:v>0.09</x:v>
      </x:c>
      <x:c r="G228" s="32" t="n">
        <x:f>$B$11*($B$10*C228/$B$12*$B$7+(1-$B$10)*D228/$B$12*$C$7)</x:f>
        <x:v>0</x:v>
      </x:c>
      <x:c r="H228" s="17" t="n">
        <x:f>$B$10*E228+(1-$B$10)*F228</x:f>
        <x:v>0.07</x:v>
      </x:c>
      <x:c r="I228" s="34"/>
      <x:c r="J228" s="34"/>
      <x:c r="K228" s="34"/>
      <x:c r="L228" s="34"/>
      <x:c r="M228" s="34"/>
      <x:c r="N228" s="34"/>
      <x:c r="O228" s="34"/>
      <x:c r="P228" s="34"/>
      <x:c r="Q228" s="34"/>
      <x:c r="R228" s="39" t="n">
        <x:v>-1.6208263069931295</x:v>
      </x:c>
      <x:c r="S228" s="39" t="n">
        <x:v>-0.03153229312725628</x:v>
      </x:c>
      <x:c r="T228" s="39" t="n">
        <x:v>0.3299962947627911</x:v>
      </x:c>
      <x:c r="U228" s="39" t="n">
        <x:v>0.6006941327987061</x:v>
      </x:c>
      <x:c r="V228" s="39" t="n">
        <x:v>-0.53169930288066</x:v>
      </x:c>
      <x:c r="W228" s="39" t="n">
        <x:v>-0.9595503702133943</x:v>
      </x:c>
      <x:c r="X228" s="39" t="n">
        <x:v>0.16773965090053314</x:v>
      </x:c>
      <x:c r="Y228" s="39" t="n">
        <x:v>-1.1245092591622632</x:v>
      </x:c>
      <x:c r="Z228" s="39" t="n">
        <x:v>-0.8849643549817366</x:v>
      </x:c>
      <x:c r="AA228" s="39" t="n">
        <x:v>0.04885193638043009</x:v>
      </x:c>
      <x:c r="AB228" s="39" t="n">
        <x:v>1.335713032970589</x:v>
      </x:c>
      <x:c r="AC228" s="39" t="n">
        <x:v>1.655981287355343</x:v>
      </x:c>
      <x:c r="AD228" s="39" t="n">
        <x:v>0.3918614456409809</x:v>
      </x:c>
      <x:c r="AE228" s="39" t="n">
        <x:v>-0.5012395910193562</x:v>
      </x:c>
      <x:c r="AF228" s="39" t="n">
        <x:v>-0.9112409453593372</x:v>
      </x:c>
      <x:c r="AG228" s="39" t="n">
        <x:v>-0.6573681799380947</x:v>
      </x:c>
      <x:c r="AH228" s="39" t="n">
        <x:v>-1.337731475059322</x:v>
      </x:c>
      <x:c r="AI228" s="39" t="n">
        <x:v>1.4098397263989968</x:v>
      </x:c>
      <x:c r="AJ228" s="39" t="n">
        <x:v>-0.5313285085059709</x:v>
      </x:c>
      <x:c r="AK228" s="39" t="n">
        <x:v>2.1301006792183528</x:v>
      </x:c>
      <x:c r="AL228" s="34"/>
      <x:c r="AM228" s="34" t="n">
        <x:f>IF(SQRT($B$9)*$B228+SQRT(1-$B$9)*R228&lt;_xlfn.NORM.S.INV($B$6),1,0)</x:f>
        <x:v>0</x:v>
      </x:c>
      <x:c r="AN228" s="34" t="n">
        <x:f>IF(SQRT($B$9)*$B228+SQRT(1-$B$9)*S228&lt;_xlfn.NORM.S.INV($B$6),1,0)</x:f>
        <x:v>0</x:v>
      </x:c>
      <x:c r="AO228" s="34" t="n">
        <x:f>IF(SQRT($B$9)*$B228+SQRT(1-$B$9)*T228&lt;_xlfn.NORM.S.INV($B$6),1,0)</x:f>
        <x:v>0</x:v>
      </x:c>
      <x:c r="AP228" s="34" t="n">
        <x:f>IF(SQRT($B$9)*$B228+SQRT(1-$B$9)*U228&lt;_xlfn.NORM.S.INV($B$6),1,0)</x:f>
        <x:v>0</x:v>
      </x:c>
      <x:c r="AQ228" s="34" t="n">
        <x:f>IF(SQRT($B$9)*$B228+SQRT(1-$B$9)*V228&lt;_xlfn.NORM.S.INV($B$6),1,0)</x:f>
        <x:v>0</x:v>
      </x:c>
      <x:c r="AR228" s="34" t="n">
        <x:f>IF(SQRT($B$9)*$B228+SQRT(1-$B$9)*W228&lt;_xlfn.NORM.S.INV($B$6),1,0)</x:f>
        <x:v>0</x:v>
      </x:c>
      <x:c r="AS228" s="34" t="n">
        <x:f>IF(SQRT($B$9)*$B228+SQRT(1-$B$9)*X228&lt;_xlfn.NORM.S.INV($B$6),1,0)</x:f>
        <x:v>0</x:v>
      </x:c>
      <x:c r="AT228" s="34" t="n">
        <x:f>IF(SQRT($B$9)*$B228+SQRT(1-$B$9)*Y228&lt;_xlfn.NORM.S.INV($B$6),1,0)</x:f>
        <x:v>0</x:v>
      </x:c>
      <x:c r="AU228" s="34" t="n">
        <x:f>IF(SQRT($B$9)*$B228+SQRT(1-$B$9)*Z228&lt;_xlfn.NORM.S.INV($B$6),1,0)</x:f>
        <x:v>0</x:v>
      </x:c>
      <x:c r="AV228" s="34" t="n">
        <x:f>IF(SQRT($B$9)*$B228+SQRT(1-$B$9)*AA228&lt;_xlfn.NORM.S.INV($B$6),1,0)</x:f>
        <x:v>0</x:v>
      </x:c>
      <x:c r="AW228" s="34" t="n">
        <x:f>IF(SQRT($C$9)*$B228+SQRT(1-$C$9)*AB228&lt;_xlfn.NORM.S.INV($C$6),1,0)</x:f>
        <x:v>0</x:v>
      </x:c>
      <x:c r="AX228" s="34" t="n">
        <x:f>IF(SQRT($C$9)*$B228+SQRT(1-$C$9)*AC228&lt;_xlfn.NORM.S.INV($C$6),1,0)</x:f>
        <x:v>0</x:v>
      </x:c>
      <x:c r="AY228" s="34" t="n">
        <x:f>IF(SQRT($C$9)*$B228+SQRT(1-$C$9)*AD228&lt;_xlfn.NORM.S.INV($C$6),1,0)</x:f>
        <x:v>0</x:v>
      </x:c>
      <x:c r="AZ228" s="34" t="n">
        <x:f>IF(SQRT($C$9)*$B228+SQRT(1-$C$9)*AE228&lt;_xlfn.NORM.S.INV($C$6),1,0)</x:f>
        <x:v>0</x:v>
      </x:c>
      <x:c r="BA228" s="34" t="n">
        <x:f>IF(SQRT($C$9)*$B228+SQRT(1-$C$9)*AF228&lt;_xlfn.NORM.S.INV($C$6),1,0)</x:f>
        <x:v>0</x:v>
      </x:c>
      <x:c r="BB228" s="34" t="n">
        <x:f>IF(SQRT($C$9)*$B228+SQRT(1-$C$9)*AG228&lt;_xlfn.NORM.S.INV($C$6),1,0)</x:f>
        <x:v>0</x:v>
      </x:c>
      <x:c r="BC228" s="34" t="n">
        <x:f>IF(SQRT($C$9)*$B228+SQRT(1-$C$9)*AH228&lt;_xlfn.NORM.S.INV($C$6),1,0)</x:f>
        <x:v>0</x:v>
      </x:c>
      <x:c r="BD228" s="34" t="n">
        <x:f>IF(SQRT($C$9)*$B228+SQRT(1-$C$9)*AI228&lt;_xlfn.NORM.S.INV($C$6),1,0)</x:f>
        <x:v>0</x:v>
      </x:c>
      <x:c r="BE228" s="34" t="n">
        <x:f>IF(SQRT($C$9)*$B228+SQRT(1-$C$9)*AJ228&lt;_xlfn.NORM.S.INV($C$6),1,0)</x:f>
        <x:v>0</x:v>
      </x:c>
      <x:c r="BF228" s="34" t="n">
        <x:f>IF(SQRT($C$9)*$B228+SQRT(1-$C$9)*AK228&lt;_xlfn.NORM.S.INV($C$6),1,0)</x:f>
        <x:v>0</x:v>
      </x:c>
      <x:c r="BG228" s="34"/>
      <x:c r="BH228" s="34"/>
      <x:c r="BI228" s="34" t="n">
        <x:f>$B$11*(($A$1061)*$C228/$B$12*$B$7+(1-$A$1061)*$D228/$B$12*$C$7)</x:f>
        <x:v>0</x:v>
      </x:c>
      <x:c r="BJ228" s="34" t="n">
        <x:f>$B$11*(($A$1062)*$C228/$B$12*$B$7+(1-$A$1062)*$D228/$B$12*$C$7)</x:f>
        <x:v>0</x:v>
      </x:c>
      <x:c r="BK228" s="34" t="n">
        <x:f>$B$11*(($A$1063)*$C228/$B$12*$B$7+(1-$A$1063)*$D228/$B$12*$C$7)</x:f>
        <x:v>0</x:v>
      </x:c>
      <x:c r="BL228" s="34" t="n">
        <x:f>$B$11*(($A$1064)*$C228/$B$12*$B$7+(1-$A$1064)*$D228/$B$12*$C$7)</x:f>
        <x:v>0</x:v>
      </x:c>
      <x:c r="BM228" s="34" t="n">
        <x:f>$B$11*(($A$1065)*$C228/$B$12*$B$7+(1-$A$1065)*$D228/$B$12*$C$7)</x:f>
        <x:v>0</x:v>
      </x:c>
      <x:c r="BN228" s="34" t="n">
        <x:f>$B$11*(($A$1066)*$C228/$B$12*$B$7+(1-$A$1066)*$D228/$B$12*$C$7)</x:f>
        <x:v>0</x:v>
      </x:c>
      <x:c r="BO228" s="34" t="n">
        <x:f>$B$11*(($A$1067)*$C228/$B$12*$B$7+(1-$A$1067)*$D228/$B$12*$C$7)</x:f>
        <x:v>0</x:v>
      </x:c>
      <x:c r="BP228" s="34" t="n">
        <x:f>$B$11*(($A$1068)*$C228/$B$12*$B$7+(1-$A$1068)*$D228/$B$12*$C$7)</x:f>
        <x:v>0</x:v>
      </x:c>
      <x:c r="BQ228" s="34" t="n">
        <x:f>$B$11*(($A$1069)*$C228/$B$12*$B$7+(1-$A$1069)*$D228/$B$12*$C$7)</x:f>
        <x:v>0</x:v>
      </x:c>
      <x:c r="BR228" s="34" t="n">
        <x:f>$B$11*(($A$1070)*$C228/$B$12*$B$7+(1-$A$1070)*$D228/$B$12*$C$7)</x:f>
        <x:v>0</x:v>
      </x:c>
      <x:c r="BS228" s="34" t="n">
        <x:f>$B$11*(($A$1071)*$C228/$B$12*$B$7+(1-$A$1071)*$D228/$B$12*$C$7)</x:f>
        <x:v>0</x:v>
      </x:c>
      <x:c r="BT228" s="34" t="n">
        <x:f>$B$11*(($A$1072)*$C228/$B$12*$B$7+(1-$A$1072)*$D228/$B$12*$C$7)</x:f>
        <x:v>0</x:v>
      </x:c>
      <x:c r="BU228" s="34" t="n">
        <x:f>$B$11*(($A$1073)*$C228/$B$12*$B$7+(1-$A$1073)*$D228/$B$12*$C$7)</x:f>
        <x:v>0</x:v>
      </x:c>
      <x:c r="BV228" s="34" t="n">
        <x:f>$B$11*(($A$1074)*$C228/$B$12*$B$7+(1-$A$1074)*$D228/$B$12*$C$7)</x:f>
        <x:v>0</x:v>
      </x:c>
      <x:c r="BW228" s="34" t="n">
        <x:f>$B$11*(($A$1075)*$C228/$B$12*$B$7+(1-$A$1075)*$D228/$B$12*$C$7)</x:f>
        <x:v>0</x:v>
      </x:c>
      <x:c r="BX228" s="34" t="n">
        <x:f>$B$11*(($A$1076)*$C228/$B$12*$B$7+(1-$A$1076)*$D228/$B$12*$C$7)</x:f>
        <x:v>0</x:v>
      </x:c>
      <x:c r="BY228" s="34" t="n">
        <x:f>$B$11*(($A$1077)*$C228/$B$12*$B$7+(1-$A$1077)*$D228/$B$12*$C$7)</x:f>
        <x:v>0</x:v>
      </x:c>
      <x:c r="BZ228" s="34" t="n">
        <x:f>$B$11*(($A$1078)*$C228/$B$12*$B$7+(1-$A$1078)*$D228/$B$12*$C$7)</x:f>
        <x:v>0</x:v>
      </x:c>
      <x:c r="CA228" s="34" t="n">
        <x:f>$B$11*(($A$1079)*$C228/$B$12*$B$7+(1-$A$1079)*$D228/$B$12*$C$7)</x:f>
        <x:v>0</x:v>
      </x:c>
      <x:c r="CB228" s="34" t="n">
        <x:f>$B$11*(($A$1080)*$C228/$B$12*$B$7+(1-$A$1080)*$D228/$B$12*$C$7)</x:f>
        <x:v>0</x:v>
      </x:c>
      <x:c r="CC228" s="34" t="n">
        <x:f>$B$11*(($A$1081)*$C228/$B$12*$B$7+(1-$A$1081)*$D228/$B$12*$C$7)</x:f>
        <x:v>0</x:v>
      </x:c>
    </x:row>
    <x:row r="229">
      <x:c r="A229" s="34" t="n">
        <x:v>205</x:v>
      </x:c>
      <x:c r="B229" s="39" t="n">
        <x:v>0.28300861343326855</x:v>
      </x:c>
      <x:c r="C229" s="1" t="n">
        <x:f>SUM(AM229:AV229)</x:f>
        <x:v>0</x:v>
      </x:c>
      <x:c r="D229" s="1" t="n">
        <x:f>SUM(AW229:BF229)</x:f>
        <x:v>0</x:v>
      </x:c>
      <x:c r="E229" s="17" t="n">
        <x:f>(1-C229/$B$12)*$B$8-C229/$B$12*$B$7</x:f>
        <x:v>0.05</x:v>
      </x:c>
      <x:c r="F229" s="17" t="n">
        <x:f>(1-D229/$B$12)*$C$8-D229/$B$12*$C$7</x:f>
        <x:v>0.09</x:v>
      </x:c>
      <x:c r="G229" s="32" t="n">
        <x:f>$B$11*($B$10*C229/$B$12*$B$7+(1-$B$10)*D229/$B$12*$C$7)</x:f>
        <x:v>0</x:v>
      </x:c>
      <x:c r="H229" s="17" t="n">
        <x:f>$B$10*E229+(1-$B$10)*F229</x:f>
        <x:v>0.07</x:v>
      </x:c>
      <x:c r="I229" s="34"/>
      <x:c r="J229" s="34"/>
      <x:c r="K229" s="34"/>
      <x:c r="L229" s="34"/>
      <x:c r="M229" s="34"/>
      <x:c r="N229" s="34"/>
      <x:c r="O229" s="34"/>
      <x:c r="P229" s="34"/>
      <x:c r="Q229" s="34"/>
      <x:c r="R229" s="39" t="n">
        <x:v>0.7135183776952628</x:v>
      </x:c>
      <x:c r="S229" s="39" t="n">
        <x:v>0.7385809665786671</x:v>
      </x:c>
      <x:c r="T229" s="39" t="n">
        <x:v>0.7898631181354604</x:v>
      </x:c>
      <x:c r="U229" s="39" t="n">
        <x:v>0.7284425613880275</x:v>
      </x:c>
      <x:c r="V229" s="39" t="n">
        <x:v>-2.136591968411551</x:v>
      </x:c>
      <x:c r="W229" s="39" t="n">
        <x:v>-1.3478707451670342</x:v>
      </x:c>
      <x:c r="X229" s="39" t="n">
        <x:v>-1.46993441061176</x:v>
      </x:c>
      <x:c r="Y229" s="39" t="n">
        <x:v>1.117750975842082</x:v>
      </x:c>
      <x:c r="Z229" s="39" t="n">
        <x:v>-1.5417887565746966</x:v>
      </x:c>
      <x:c r="AA229" s="39" t="n">
        <x:v>0.3112859326807783</x:v>
      </x:c>
      <x:c r="AB229" s="39" t="n">
        <x:v>0.5053952868372262</x:v>
      </x:c>
      <x:c r="AC229" s="39" t="n">
        <x:v>-0.5437725824886086</x:v>
      </x:c>
      <x:c r="AD229" s="39" t="n">
        <x:v>0.7773575489780669</x:v>
      </x:c>
      <x:c r="AE229" s="39" t="n">
        <x:v>-0.5080154647536296</x:v>
      </x:c>
      <x:c r="AF229" s="39" t="n">
        <x:v>2.4405382839353695</x:v>
      </x:c>
      <x:c r="AG229" s="39" t="n">
        <x:v>1.8862958475561633</x:v>
      </x:c>
      <x:c r="AH229" s="39" t="n">
        <x:v>-0.144658279846262</x:v>
      </x:c>
      <x:c r="AI229" s="39" t="n">
        <x:v>0.8560594977779133</x:v>
      </x:c>
      <x:c r="AJ229" s="39" t="n">
        <x:v>-1.1793562558487158</x:v>
      </x:c>
      <x:c r="AK229" s="39" t="n">
        <x:v>-0.21616697522941417</x:v>
      </x:c>
      <x:c r="AL229" s="34"/>
      <x:c r="AM229" s="34" t="n">
        <x:f>IF(SQRT($B$9)*$B229+SQRT(1-$B$9)*R229&lt;_xlfn.NORM.S.INV($B$6),1,0)</x:f>
        <x:v>0</x:v>
      </x:c>
      <x:c r="AN229" s="34" t="n">
        <x:f>IF(SQRT($B$9)*$B229+SQRT(1-$B$9)*S229&lt;_xlfn.NORM.S.INV($B$6),1,0)</x:f>
        <x:v>0</x:v>
      </x:c>
      <x:c r="AO229" s="34" t="n">
        <x:f>IF(SQRT($B$9)*$B229+SQRT(1-$B$9)*T229&lt;_xlfn.NORM.S.INV($B$6),1,0)</x:f>
        <x:v>0</x:v>
      </x:c>
      <x:c r="AP229" s="34" t="n">
        <x:f>IF(SQRT($B$9)*$B229+SQRT(1-$B$9)*U229&lt;_xlfn.NORM.S.INV($B$6),1,0)</x:f>
        <x:v>0</x:v>
      </x:c>
      <x:c r="AQ229" s="34" t="n">
        <x:f>IF(SQRT($B$9)*$B229+SQRT(1-$B$9)*V229&lt;_xlfn.NORM.S.INV($B$6),1,0)</x:f>
        <x:v>0</x:v>
      </x:c>
      <x:c r="AR229" s="34" t="n">
        <x:f>IF(SQRT($B$9)*$B229+SQRT(1-$B$9)*W229&lt;_xlfn.NORM.S.INV($B$6),1,0)</x:f>
        <x:v>0</x:v>
      </x:c>
      <x:c r="AS229" s="34" t="n">
        <x:f>IF(SQRT($B$9)*$B229+SQRT(1-$B$9)*X229&lt;_xlfn.NORM.S.INV($B$6),1,0)</x:f>
        <x:v>0</x:v>
      </x:c>
      <x:c r="AT229" s="34" t="n">
        <x:f>IF(SQRT($B$9)*$B229+SQRT(1-$B$9)*Y229&lt;_xlfn.NORM.S.INV($B$6),1,0)</x:f>
        <x:v>0</x:v>
      </x:c>
      <x:c r="AU229" s="34" t="n">
        <x:f>IF(SQRT($B$9)*$B229+SQRT(1-$B$9)*Z229&lt;_xlfn.NORM.S.INV($B$6),1,0)</x:f>
        <x:v>0</x:v>
      </x:c>
      <x:c r="AV229" s="34" t="n">
        <x:f>IF(SQRT($B$9)*$B229+SQRT(1-$B$9)*AA229&lt;_xlfn.NORM.S.INV($B$6),1,0)</x:f>
        <x:v>0</x:v>
      </x:c>
      <x:c r="AW229" s="34" t="n">
        <x:f>IF(SQRT($C$9)*$B229+SQRT(1-$C$9)*AB229&lt;_xlfn.NORM.S.INV($C$6),1,0)</x:f>
        <x:v>0</x:v>
      </x:c>
      <x:c r="AX229" s="34" t="n">
        <x:f>IF(SQRT($C$9)*$B229+SQRT(1-$C$9)*AC229&lt;_xlfn.NORM.S.INV($C$6),1,0)</x:f>
        <x:v>0</x:v>
      </x:c>
      <x:c r="AY229" s="34" t="n">
        <x:f>IF(SQRT($C$9)*$B229+SQRT(1-$C$9)*AD229&lt;_xlfn.NORM.S.INV($C$6),1,0)</x:f>
        <x:v>0</x:v>
      </x:c>
      <x:c r="AZ229" s="34" t="n">
        <x:f>IF(SQRT($C$9)*$B229+SQRT(1-$C$9)*AE229&lt;_xlfn.NORM.S.INV($C$6),1,0)</x:f>
        <x:v>0</x:v>
      </x:c>
      <x:c r="BA229" s="34" t="n">
        <x:f>IF(SQRT($C$9)*$B229+SQRT(1-$C$9)*AF229&lt;_xlfn.NORM.S.INV($C$6),1,0)</x:f>
        <x:v>0</x:v>
      </x:c>
      <x:c r="BB229" s="34" t="n">
        <x:f>IF(SQRT($C$9)*$B229+SQRT(1-$C$9)*AG229&lt;_xlfn.NORM.S.INV($C$6),1,0)</x:f>
        <x:v>0</x:v>
      </x:c>
      <x:c r="BC229" s="34" t="n">
        <x:f>IF(SQRT($C$9)*$B229+SQRT(1-$C$9)*AH229&lt;_xlfn.NORM.S.INV($C$6),1,0)</x:f>
        <x:v>0</x:v>
      </x:c>
      <x:c r="BD229" s="34" t="n">
        <x:f>IF(SQRT($C$9)*$B229+SQRT(1-$C$9)*AI229&lt;_xlfn.NORM.S.INV($C$6),1,0)</x:f>
        <x:v>0</x:v>
      </x:c>
      <x:c r="BE229" s="34" t="n">
        <x:f>IF(SQRT($C$9)*$B229+SQRT(1-$C$9)*AJ229&lt;_xlfn.NORM.S.INV($C$6),1,0)</x:f>
        <x:v>0</x:v>
      </x:c>
      <x:c r="BF229" s="34" t="n">
        <x:f>IF(SQRT($C$9)*$B229+SQRT(1-$C$9)*AK229&lt;_xlfn.NORM.S.INV($C$6),1,0)</x:f>
        <x:v>0</x:v>
      </x:c>
      <x:c r="BG229" s="34"/>
      <x:c r="BH229" s="34"/>
      <x:c r="BI229" s="34" t="n">
        <x:f>$B$11*(($A$1061)*$C229/$B$12*$B$7+(1-$A$1061)*$D229/$B$12*$C$7)</x:f>
        <x:v>0</x:v>
      </x:c>
      <x:c r="BJ229" s="34" t="n">
        <x:f>$B$11*(($A$1062)*$C229/$B$12*$B$7+(1-$A$1062)*$D229/$B$12*$C$7)</x:f>
        <x:v>0</x:v>
      </x:c>
      <x:c r="BK229" s="34" t="n">
        <x:f>$B$11*(($A$1063)*$C229/$B$12*$B$7+(1-$A$1063)*$D229/$B$12*$C$7)</x:f>
        <x:v>0</x:v>
      </x:c>
      <x:c r="BL229" s="34" t="n">
        <x:f>$B$11*(($A$1064)*$C229/$B$12*$B$7+(1-$A$1064)*$D229/$B$12*$C$7)</x:f>
        <x:v>0</x:v>
      </x:c>
      <x:c r="BM229" s="34" t="n">
        <x:f>$B$11*(($A$1065)*$C229/$B$12*$B$7+(1-$A$1065)*$D229/$B$12*$C$7)</x:f>
        <x:v>0</x:v>
      </x:c>
      <x:c r="BN229" s="34" t="n">
        <x:f>$B$11*(($A$1066)*$C229/$B$12*$B$7+(1-$A$1066)*$D229/$B$12*$C$7)</x:f>
        <x:v>0</x:v>
      </x:c>
      <x:c r="BO229" s="34" t="n">
        <x:f>$B$11*(($A$1067)*$C229/$B$12*$B$7+(1-$A$1067)*$D229/$B$12*$C$7)</x:f>
        <x:v>0</x:v>
      </x:c>
      <x:c r="BP229" s="34" t="n">
        <x:f>$B$11*(($A$1068)*$C229/$B$12*$B$7+(1-$A$1068)*$D229/$B$12*$C$7)</x:f>
        <x:v>0</x:v>
      </x:c>
      <x:c r="BQ229" s="34" t="n">
        <x:f>$B$11*(($A$1069)*$C229/$B$12*$B$7+(1-$A$1069)*$D229/$B$12*$C$7)</x:f>
        <x:v>0</x:v>
      </x:c>
      <x:c r="BR229" s="34" t="n">
        <x:f>$B$11*(($A$1070)*$C229/$B$12*$B$7+(1-$A$1070)*$D229/$B$12*$C$7)</x:f>
        <x:v>0</x:v>
      </x:c>
      <x:c r="BS229" s="34" t="n">
        <x:f>$B$11*(($A$1071)*$C229/$B$12*$B$7+(1-$A$1071)*$D229/$B$12*$C$7)</x:f>
        <x:v>0</x:v>
      </x:c>
      <x:c r="BT229" s="34" t="n">
        <x:f>$B$11*(($A$1072)*$C229/$B$12*$B$7+(1-$A$1072)*$D229/$B$12*$C$7)</x:f>
        <x:v>0</x:v>
      </x:c>
      <x:c r="BU229" s="34" t="n">
        <x:f>$B$11*(($A$1073)*$C229/$B$12*$B$7+(1-$A$1073)*$D229/$B$12*$C$7)</x:f>
        <x:v>0</x:v>
      </x:c>
      <x:c r="BV229" s="34" t="n">
        <x:f>$B$11*(($A$1074)*$C229/$B$12*$B$7+(1-$A$1074)*$D229/$B$12*$C$7)</x:f>
        <x:v>0</x:v>
      </x:c>
      <x:c r="BW229" s="34" t="n">
        <x:f>$B$11*(($A$1075)*$C229/$B$12*$B$7+(1-$A$1075)*$D229/$B$12*$C$7)</x:f>
        <x:v>0</x:v>
      </x:c>
      <x:c r="BX229" s="34" t="n">
        <x:f>$B$11*(($A$1076)*$C229/$B$12*$B$7+(1-$A$1076)*$D229/$B$12*$C$7)</x:f>
        <x:v>0</x:v>
      </x:c>
      <x:c r="BY229" s="34" t="n">
        <x:f>$B$11*(($A$1077)*$C229/$B$12*$B$7+(1-$A$1077)*$D229/$B$12*$C$7)</x:f>
        <x:v>0</x:v>
      </x:c>
      <x:c r="BZ229" s="34" t="n">
        <x:f>$B$11*(($A$1078)*$C229/$B$12*$B$7+(1-$A$1078)*$D229/$B$12*$C$7)</x:f>
        <x:v>0</x:v>
      </x:c>
      <x:c r="CA229" s="34" t="n">
        <x:f>$B$11*(($A$1079)*$C229/$B$12*$B$7+(1-$A$1079)*$D229/$B$12*$C$7)</x:f>
        <x:v>0</x:v>
      </x:c>
      <x:c r="CB229" s="34" t="n">
        <x:f>$B$11*(($A$1080)*$C229/$B$12*$B$7+(1-$A$1080)*$D229/$B$12*$C$7)</x:f>
        <x:v>0</x:v>
      </x:c>
      <x:c r="CC229" s="34" t="n">
        <x:f>$B$11*(($A$1081)*$C229/$B$12*$B$7+(1-$A$1081)*$D229/$B$12*$C$7)</x:f>
        <x:v>0</x:v>
      </x:c>
    </x:row>
    <x:row r="230">
      <x:c r="A230" s="34" t="n">
        <x:v>206</x:v>
      </x:c>
      <x:c r="B230" s="39" t="n">
        <x:v>-0.06074430183587094</x:v>
      </x:c>
      <x:c r="C230" s="1" t="n">
        <x:f>SUM(AM230:AV230)</x:f>
        <x:v>0</x:v>
      </x:c>
      <x:c r="D230" s="1" t="n">
        <x:f>SUM(AW230:BF230)</x:f>
        <x:v>0</x:v>
      </x:c>
      <x:c r="E230" s="17" t="n">
        <x:f>(1-C230/$B$12)*$B$8-C230/$B$12*$B$7</x:f>
        <x:v>0.05</x:v>
      </x:c>
      <x:c r="F230" s="17" t="n">
        <x:f>(1-D230/$B$12)*$C$8-D230/$B$12*$C$7</x:f>
        <x:v>0.09</x:v>
      </x:c>
      <x:c r="G230" s="32" t="n">
        <x:f>$B$11*($B$10*C230/$B$12*$B$7+(1-$B$10)*D230/$B$12*$C$7)</x:f>
        <x:v>0</x:v>
      </x:c>
      <x:c r="H230" s="17" t="n">
        <x:f>$B$10*E230+(1-$B$10)*F230</x:f>
        <x:v>0.07</x:v>
      </x:c>
      <x:c r="I230" s="34"/>
      <x:c r="J230" s="34"/>
      <x:c r="K230" s="34"/>
      <x:c r="L230" s="34"/>
      <x:c r="M230" s="34"/>
      <x:c r="N230" s="34"/>
      <x:c r="O230" s="34"/>
      <x:c r="P230" s="34"/>
      <x:c r="Q230" s="34"/>
      <x:c r="R230" s="39" t="n">
        <x:v>-0.9193226219774661</x:v>
      </x:c>
      <x:c r="S230" s="39" t="n">
        <x:v>0.20423417132866437</x:v>
      </x:c>
      <x:c r="T230" s="39" t="n">
        <x:v>1.0300542555086614</x:v>
      </x:c>
      <x:c r="U230" s="39" t="n">
        <x:v>-1.4640029006004596</x:v>
      </x:c>
      <x:c r="V230" s="39" t="n">
        <x:v>0.1785874895810359</x:v>
      </x:c>
      <x:c r="W230" s="39" t="n">
        <x:v>-0.7042652717838248</x:v>
      </x:c>
      <x:c r="X230" s="39" t="n">
        <x:v>-2.252398583378675</x:v>
      </x:c>
      <x:c r="Y230" s="39" t="n">
        <x:v>0.5173876045389944</x:v>
      </x:c>
      <x:c r="Z230" s="39" t="n">
        <x:v>-0.40149059506611595</x:v>
      </x:c>
      <x:c r="AA230" s="39" t="n">
        <x:v>-1.1505544391618272</x:v>
      </x:c>
      <x:c r="AB230" s="39" t="n">
        <x:v>0.03343707192958487</x:v>
      </x:c>
      <x:c r="AC230" s="39" t="n">
        <x:v>0.5303720344996824</x:v>
      </x:c>
      <x:c r="AD230" s="39" t="n">
        <x:v>-0.01645075279821786</x:v>
      </x:c>
      <x:c r="AE230" s="39" t="n">
        <x:v>-1.7227463611113047</x:v>
      </x:c>
      <x:c r="AF230" s="39" t="n">
        <x:v>0.6477008866785121</x:v>
      </x:c>
      <x:c r="AG230" s="39" t="n">
        <x:v>-0.41689455676053694</x:v>
      </x:c>
      <x:c r="AH230" s="39" t="n">
        <x:v>0.073871639771666</x:v>
      </x:c>
      <x:c r="AI230" s="39" t="n">
        <x:v>0.4186891049213773</x:v>
      </x:c>
      <x:c r="AJ230" s="39" t="n">
        <x:v>0.04802142144199387</x:v>
      </x:c>
      <x:c r="AK230" s="39" t="n">
        <x:v>-0.18861394587188318</x:v>
      </x:c>
      <x:c r="AL230" s="34"/>
      <x:c r="AM230" s="34" t="n">
        <x:f>IF(SQRT($B$9)*$B230+SQRT(1-$B$9)*R230&lt;_xlfn.NORM.S.INV($B$6),1,0)</x:f>
        <x:v>0</x:v>
      </x:c>
      <x:c r="AN230" s="34" t="n">
        <x:f>IF(SQRT($B$9)*$B230+SQRT(1-$B$9)*S230&lt;_xlfn.NORM.S.INV($B$6),1,0)</x:f>
        <x:v>0</x:v>
      </x:c>
      <x:c r="AO230" s="34" t="n">
        <x:f>IF(SQRT($B$9)*$B230+SQRT(1-$B$9)*T230&lt;_xlfn.NORM.S.INV($B$6),1,0)</x:f>
        <x:v>0</x:v>
      </x:c>
      <x:c r="AP230" s="34" t="n">
        <x:f>IF(SQRT($B$9)*$B230+SQRT(1-$B$9)*U230&lt;_xlfn.NORM.S.INV($B$6),1,0)</x:f>
        <x:v>0</x:v>
      </x:c>
      <x:c r="AQ230" s="34" t="n">
        <x:f>IF(SQRT($B$9)*$B230+SQRT(1-$B$9)*V230&lt;_xlfn.NORM.S.INV($B$6),1,0)</x:f>
        <x:v>0</x:v>
      </x:c>
      <x:c r="AR230" s="34" t="n">
        <x:f>IF(SQRT($B$9)*$B230+SQRT(1-$B$9)*W230&lt;_xlfn.NORM.S.INV($B$6),1,0)</x:f>
        <x:v>0</x:v>
      </x:c>
      <x:c r="AS230" s="34" t="n">
        <x:f>IF(SQRT($B$9)*$B230+SQRT(1-$B$9)*X230&lt;_xlfn.NORM.S.INV($B$6),1,0)</x:f>
        <x:v>0</x:v>
      </x:c>
      <x:c r="AT230" s="34" t="n">
        <x:f>IF(SQRT($B$9)*$B230+SQRT(1-$B$9)*Y230&lt;_xlfn.NORM.S.INV($B$6),1,0)</x:f>
        <x:v>0</x:v>
      </x:c>
      <x:c r="AU230" s="34" t="n">
        <x:f>IF(SQRT($B$9)*$B230+SQRT(1-$B$9)*Z230&lt;_xlfn.NORM.S.INV($B$6),1,0)</x:f>
        <x:v>0</x:v>
      </x:c>
      <x:c r="AV230" s="34" t="n">
        <x:f>IF(SQRT($B$9)*$B230+SQRT(1-$B$9)*AA230&lt;_xlfn.NORM.S.INV($B$6),1,0)</x:f>
        <x:v>0</x:v>
      </x:c>
      <x:c r="AW230" s="34" t="n">
        <x:f>IF(SQRT($C$9)*$B230+SQRT(1-$C$9)*AB230&lt;_xlfn.NORM.S.INV($C$6),1,0)</x:f>
        <x:v>0</x:v>
      </x:c>
      <x:c r="AX230" s="34" t="n">
        <x:f>IF(SQRT($C$9)*$B230+SQRT(1-$C$9)*AC230&lt;_xlfn.NORM.S.INV($C$6),1,0)</x:f>
        <x:v>0</x:v>
      </x:c>
      <x:c r="AY230" s="34" t="n">
        <x:f>IF(SQRT($C$9)*$B230+SQRT(1-$C$9)*AD230&lt;_xlfn.NORM.S.INV($C$6),1,0)</x:f>
        <x:v>0</x:v>
      </x:c>
      <x:c r="AZ230" s="34" t="n">
        <x:f>IF(SQRT($C$9)*$B230+SQRT(1-$C$9)*AE230&lt;_xlfn.NORM.S.INV($C$6),1,0)</x:f>
        <x:v>0</x:v>
      </x:c>
      <x:c r="BA230" s="34" t="n">
        <x:f>IF(SQRT($C$9)*$B230+SQRT(1-$C$9)*AF230&lt;_xlfn.NORM.S.INV($C$6),1,0)</x:f>
        <x:v>0</x:v>
      </x:c>
      <x:c r="BB230" s="34" t="n">
        <x:f>IF(SQRT($C$9)*$B230+SQRT(1-$C$9)*AG230&lt;_xlfn.NORM.S.INV($C$6),1,0)</x:f>
        <x:v>0</x:v>
      </x:c>
      <x:c r="BC230" s="34" t="n">
        <x:f>IF(SQRT($C$9)*$B230+SQRT(1-$C$9)*AH230&lt;_xlfn.NORM.S.INV($C$6),1,0)</x:f>
        <x:v>0</x:v>
      </x:c>
      <x:c r="BD230" s="34" t="n">
        <x:f>IF(SQRT($C$9)*$B230+SQRT(1-$C$9)*AI230&lt;_xlfn.NORM.S.INV($C$6),1,0)</x:f>
        <x:v>0</x:v>
      </x:c>
      <x:c r="BE230" s="34" t="n">
        <x:f>IF(SQRT($C$9)*$B230+SQRT(1-$C$9)*AJ230&lt;_xlfn.NORM.S.INV($C$6),1,0)</x:f>
        <x:v>0</x:v>
      </x:c>
      <x:c r="BF230" s="34" t="n">
        <x:f>IF(SQRT($C$9)*$B230+SQRT(1-$C$9)*AK230&lt;_xlfn.NORM.S.INV($C$6),1,0)</x:f>
        <x:v>0</x:v>
      </x:c>
      <x:c r="BG230" s="34"/>
      <x:c r="BH230" s="34"/>
      <x:c r="BI230" s="34" t="n">
        <x:f>$B$11*(($A$1061)*$C230/$B$12*$B$7+(1-$A$1061)*$D230/$B$12*$C$7)</x:f>
        <x:v>0</x:v>
      </x:c>
      <x:c r="BJ230" s="34" t="n">
        <x:f>$B$11*(($A$1062)*$C230/$B$12*$B$7+(1-$A$1062)*$D230/$B$12*$C$7)</x:f>
        <x:v>0</x:v>
      </x:c>
      <x:c r="BK230" s="34" t="n">
        <x:f>$B$11*(($A$1063)*$C230/$B$12*$B$7+(1-$A$1063)*$D230/$B$12*$C$7)</x:f>
        <x:v>0</x:v>
      </x:c>
      <x:c r="BL230" s="34" t="n">
        <x:f>$B$11*(($A$1064)*$C230/$B$12*$B$7+(1-$A$1064)*$D230/$B$12*$C$7)</x:f>
        <x:v>0</x:v>
      </x:c>
      <x:c r="BM230" s="34" t="n">
        <x:f>$B$11*(($A$1065)*$C230/$B$12*$B$7+(1-$A$1065)*$D230/$B$12*$C$7)</x:f>
        <x:v>0</x:v>
      </x:c>
      <x:c r="BN230" s="34" t="n">
        <x:f>$B$11*(($A$1066)*$C230/$B$12*$B$7+(1-$A$1066)*$D230/$B$12*$C$7)</x:f>
        <x:v>0</x:v>
      </x:c>
      <x:c r="BO230" s="34" t="n">
        <x:f>$B$11*(($A$1067)*$C230/$B$12*$B$7+(1-$A$1067)*$D230/$B$12*$C$7)</x:f>
        <x:v>0</x:v>
      </x:c>
      <x:c r="BP230" s="34" t="n">
        <x:f>$B$11*(($A$1068)*$C230/$B$12*$B$7+(1-$A$1068)*$D230/$B$12*$C$7)</x:f>
        <x:v>0</x:v>
      </x:c>
      <x:c r="BQ230" s="34" t="n">
        <x:f>$B$11*(($A$1069)*$C230/$B$12*$B$7+(1-$A$1069)*$D230/$B$12*$C$7)</x:f>
        <x:v>0</x:v>
      </x:c>
      <x:c r="BR230" s="34" t="n">
        <x:f>$B$11*(($A$1070)*$C230/$B$12*$B$7+(1-$A$1070)*$D230/$B$12*$C$7)</x:f>
        <x:v>0</x:v>
      </x:c>
      <x:c r="BS230" s="34" t="n">
        <x:f>$B$11*(($A$1071)*$C230/$B$12*$B$7+(1-$A$1071)*$D230/$B$12*$C$7)</x:f>
        <x:v>0</x:v>
      </x:c>
      <x:c r="BT230" s="34" t="n">
        <x:f>$B$11*(($A$1072)*$C230/$B$12*$B$7+(1-$A$1072)*$D230/$B$12*$C$7)</x:f>
        <x:v>0</x:v>
      </x:c>
      <x:c r="BU230" s="34" t="n">
        <x:f>$B$11*(($A$1073)*$C230/$B$12*$B$7+(1-$A$1073)*$D230/$B$12*$C$7)</x:f>
        <x:v>0</x:v>
      </x:c>
      <x:c r="BV230" s="34" t="n">
        <x:f>$B$11*(($A$1074)*$C230/$B$12*$B$7+(1-$A$1074)*$D230/$B$12*$C$7)</x:f>
        <x:v>0</x:v>
      </x:c>
      <x:c r="BW230" s="34" t="n">
        <x:f>$B$11*(($A$1075)*$C230/$B$12*$B$7+(1-$A$1075)*$D230/$B$12*$C$7)</x:f>
        <x:v>0</x:v>
      </x:c>
      <x:c r="BX230" s="34" t="n">
        <x:f>$B$11*(($A$1076)*$C230/$B$12*$B$7+(1-$A$1076)*$D230/$B$12*$C$7)</x:f>
        <x:v>0</x:v>
      </x:c>
      <x:c r="BY230" s="34" t="n">
        <x:f>$B$11*(($A$1077)*$C230/$B$12*$B$7+(1-$A$1077)*$D230/$B$12*$C$7)</x:f>
        <x:v>0</x:v>
      </x:c>
      <x:c r="BZ230" s="34" t="n">
        <x:f>$B$11*(($A$1078)*$C230/$B$12*$B$7+(1-$A$1078)*$D230/$B$12*$C$7)</x:f>
        <x:v>0</x:v>
      </x:c>
      <x:c r="CA230" s="34" t="n">
        <x:f>$B$11*(($A$1079)*$C230/$B$12*$B$7+(1-$A$1079)*$D230/$B$12*$C$7)</x:f>
        <x:v>0</x:v>
      </x:c>
      <x:c r="CB230" s="34" t="n">
        <x:f>$B$11*(($A$1080)*$C230/$B$12*$B$7+(1-$A$1080)*$D230/$B$12*$C$7)</x:f>
        <x:v>0</x:v>
      </x:c>
      <x:c r="CC230" s="34" t="n">
        <x:f>$B$11*(($A$1081)*$C230/$B$12*$B$7+(1-$A$1081)*$D230/$B$12*$C$7)</x:f>
        <x:v>0</x:v>
      </x:c>
    </x:row>
    <x:row r="231">
      <x:c r="A231" s="34" t="n">
        <x:v>207</x:v>
      </x:c>
      <x:c r="B231" s="39" t="n">
        <x:v>1.2674209981374334</x:v>
      </x:c>
      <x:c r="C231" s="1" t="n">
        <x:f>SUM(AM231:AV231)</x:f>
        <x:v>0</x:v>
      </x:c>
      <x:c r="D231" s="1" t="n">
        <x:f>SUM(AW231:BF231)</x:f>
        <x:v>0</x:v>
      </x:c>
      <x:c r="E231" s="17" t="n">
        <x:f>(1-C231/$B$12)*$B$8-C231/$B$12*$B$7</x:f>
        <x:v>0.05</x:v>
      </x:c>
      <x:c r="F231" s="17" t="n">
        <x:f>(1-D231/$B$12)*$C$8-D231/$B$12*$C$7</x:f>
        <x:v>0.09</x:v>
      </x:c>
      <x:c r="G231" s="32" t="n">
        <x:f>$B$11*($B$10*C231/$B$12*$B$7+(1-$B$10)*D231/$B$12*$C$7)</x:f>
        <x:v>0</x:v>
      </x:c>
      <x:c r="H231" s="17" t="n">
        <x:f>$B$10*E231+(1-$B$10)*F231</x:f>
        <x:v>0.07</x:v>
      </x:c>
      <x:c r="I231" s="34"/>
      <x:c r="J231" s="34"/>
      <x:c r="K231" s="34"/>
      <x:c r="L231" s="34"/>
      <x:c r="M231" s="34"/>
      <x:c r="N231" s="34"/>
      <x:c r="O231" s="34"/>
      <x:c r="P231" s="34"/>
      <x:c r="Q231" s="34"/>
      <x:c r="R231" s="39" t="n">
        <x:v>-1.284680829361398</x:v>
      </x:c>
      <x:c r="S231" s="39" t="n">
        <x:v>-0.6383203687797344</x:v>
      </x:c>
      <x:c r="T231" s="39" t="n">
        <x:v>1.1751013363643634</x:v>
      </x:c>
      <x:c r="U231" s="39" t="n">
        <x:v>1.1444861047013983</x:v>
      </x:c>
      <x:c r="V231" s="39" t="n">
        <x:v>-0.967911329776293</x:v>
      </x:c>
      <x:c r="W231" s="39" t="n">
        <x:v>-1.5127028067636399</x:v>
      </x:c>
      <x:c r="X231" s="39" t="n">
        <x:v>-0.24050534114641728</x:v>
      </x:c>
      <x:c r="Y231" s="39" t="n">
        <x:v>1.2016033084269284</x:v>
      </x:c>
      <x:c r="Z231" s="39" t="n">
        <x:v>-0.1857088213505286</x:v>
      </x:c>
      <x:c r="AA231" s="39" t="n">
        <x:v>0.7240016065365894</x:v>
      </x:c>
      <x:c r="AB231" s="39" t="n">
        <x:v>0.12051497979509414</x:v>
      </x:c>
      <x:c r="AC231" s="39" t="n">
        <x:v>0.03382689509123835</x:v>
      </x:c>
      <x:c r="AD231" s="39" t="n">
        <x:v>2.319585413173515</x:v>
      </x:c>
      <x:c r="AE231" s="39" t="n">
        <x:v>-1.0562735464187398</x:v>
      </x:c>
      <x:c r="AF231" s="39" t="n">
        <x:v>-0.12530762008529403</x:v>
      </x:c>
      <x:c r="AG231" s="39" t="n">
        <x:v>1.4197408270197933</x:v>
      </x:c>
      <x:c r="AH231" s="39" t="n">
        <x:v>-0.9844555944270378</x:v>
      </x:c>
      <x:c r="AI231" s="39" t="n">
        <x:v>-0.14122121830022888</x:v>
      </x:c>
      <x:c r="AJ231" s="39" t="n">
        <x:v>-1.4396565176635765</x:v>
      </x:c>
      <x:c r="AK231" s="39" t="n">
        <x:v>1.2177979807268007</x:v>
      </x:c>
      <x:c r="AL231" s="34"/>
      <x:c r="AM231" s="34" t="n">
        <x:f>IF(SQRT($B$9)*$B231+SQRT(1-$B$9)*R231&lt;_xlfn.NORM.S.INV($B$6),1,0)</x:f>
        <x:v>0</x:v>
      </x:c>
      <x:c r="AN231" s="34" t="n">
        <x:f>IF(SQRT($B$9)*$B231+SQRT(1-$B$9)*S231&lt;_xlfn.NORM.S.INV($B$6),1,0)</x:f>
        <x:v>0</x:v>
      </x:c>
      <x:c r="AO231" s="34" t="n">
        <x:f>IF(SQRT($B$9)*$B231+SQRT(1-$B$9)*T231&lt;_xlfn.NORM.S.INV($B$6),1,0)</x:f>
        <x:v>0</x:v>
      </x:c>
      <x:c r="AP231" s="34" t="n">
        <x:f>IF(SQRT($B$9)*$B231+SQRT(1-$B$9)*U231&lt;_xlfn.NORM.S.INV($B$6),1,0)</x:f>
        <x:v>0</x:v>
      </x:c>
      <x:c r="AQ231" s="34" t="n">
        <x:f>IF(SQRT($B$9)*$B231+SQRT(1-$B$9)*V231&lt;_xlfn.NORM.S.INV($B$6),1,0)</x:f>
        <x:v>0</x:v>
      </x:c>
      <x:c r="AR231" s="34" t="n">
        <x:f>IF(SQRT($B$9)*$B231+SQRT(1-$B$9)*W231&lt;_xlfn.NORM.S.INV($B$6),1,0)</x:f>
        <x:v>0</x:v>
      </x:c>
      <x:c r="AS231" s="34" t="n">
        <x:f>IF(SQRT($B$9)*$B231+SQRT(1-$B$9)*X231&lt;_xlfn.NORM.S.INV($B$6),1,0)</x:f>
        <x:v>0</x:v>
      </x:c>
      <x:c r="AT231" s="34" t="n">
        <x:f>IF(SQRT($B$9)*$B231+SQRT(1-$B$9)*Y231&lt;_xlfn.NORM.S.INV($B$6),1,0)</x:f>
        <x:v>0</x:v>
      </x:c>
      <x:c r="AU231" s="34" t="n">
        <x:f>IF(SQRT($B$9)*$B231+SQRT(1-$B$9)*Z231&lt;_xlfn.NORM.S.INV($B$6),1,0)</x:f>
        <x:v>0</x:v>
      </x:c>
      <x:c r="AV231" s="34" t="n">
        <x:f>IF(SQRT($B$9)*$B231+SQRT(1-$B$9)*AA231&lt;_xlfn.NORM.S.INV($B$6),1,0)</x:f>
        <x:v>0</x:v>
      </x:c>
      <x:c r="AW231" s="34" t="n">
        <x:f>IF(SQRT($C$9)*$B231+SQRT(1-$C$9)*AB231&lt;_xlfn.NORM.S.INV($C$6),1,0)</x:f>
        <x:v>0</x:v>
      </x:c>
      <x:c r="AX231" s="34" t="n">
        <x:f>IF(SQRT($C$9)*$B231+SQRT(1-$C$9)*AC231&lt;_xlfn.NORM.S.INV($C$6),1,0)</x:f>
        <x:v>0</x:v>
      </x:c>
      <x:c r="AY231" s="34" t="n">
        <x:f>IF(SQRT($C$9)*$B231+SQRT(1-$C$9)*AD231&lt;_xlfn.NORM.S.INV($C$6),1,0)</x:f>
        <x:v>0</x:v>
      </x:c>
      <x:c r="AZ231" s="34" t="n">
        <x:f>IF(SQRT($C$9)*$B231+SQRT(1-$C$9)*AE231&lt;_xlfn.NORM.S.INV($C$6),1,0)</x:f>
        <x:v>0</x:v>
      </x:c>
      <x:c r="BA231" s="34" t="n">
        <x:f>IF(SQRT($C$9)*$B231+SQRT(1-$C$9)*AF231&lt;_xlfn.NORM.S.INV($C$6),1,0)</x:f>
        <x:v>0</x:v>
      </x:c>
      <x:c r="BB231" s="34" t="n">
        <x:f>IF(SQRT($C$9)*$B231+SQRT(1-$C$9)*AG231&lt;_xlfn.NORM.S.INV($C$6),1,0)</x:f>
        <x:v>0</x:v>
      </x:c>
      <x:c r="BC231" s="34" t="n">
        <x:f>IF(SQRT($C$9)*$B231+SQRT(1-$C$9)*AH231&lt;_xlfn.NORM.S.INV($C$6),1,0)</x:f>
        <x:v>0</x:v>
      </x:c>
      <x:c r="BD231" s="34" t="n">
        <x:f>IF(SQRT($C$9)*$B231+SQRT(1-$C$9)*AI231&lt;_xlfn.NORM.S.INV($C$6),1,0)</x:f>
        <x:v>0</x:v>
      </x:c>
      <x:c r="BE231" s="34" t="n">
        <x:f>IF(SQRT($C$9)*$B231+SQRT(1-$C$9)*AJ231&lt;_xlfn.NORM.S.INV($C$6),1,0)</x:f>
        <x:v>0</x:v>
      </x:c>
      <x:c r="BF231" s="34" t="n">
        <x:f>IF(SQRT($C$9)*$B231+SQRT(1-$C$9)*AK231&lt;_xlfn.NORM.S.INV($C$6),1,0)</x:f>
        <x:v>0</x:v>
      </x:c>
      <x:c r="BG231" s="34"/>
      <x:c r="BH231" s="34"/>
      <x:c r="BI231" s="34" t="n">
        <x:f>$B$11*(($A$1061)*$C231/$B$12*$B$7+(1-$A$1061)*$D231/$B$12*$C$7)</x:f>
        <x:v>0</x:v>
      </x:c>
      <x:c r="BJ231" s="34" t="n">
        <x:f>$B$11*(($A$1062)*$C231/$B$12*$B$7+(1-$A$1062)*$D231/$B$12*$C$7)</x:f>
        <x:v>0</x:v>
      </x:c>
      <x:c r="BK231" s="34" t="n">
        <x:f>$B$11*(($A$1063)*$C231/$B$12*$B$7+(1-$A$1063)*$D231/$B$12*$C$7)</x:f>
        <x:v>0</x:v>
      </x:c>
      <x:c r="BL231" s="34" t="n">
        <x:f>$B$11*(($A$1064)*$C231/$B$12*$B$7+(1-$A$1064)*$D231/$B$12*$C$7)</x:f>
        <x:v>0</x:v>
      </x:c>
      <x:c r="BM231" s="34" t="n">
        <x:f>$B$11*(($A$1065)*$C231/$B$12*$B$7+(1-$A$1065)*$D231/$B$12*$C$7)</x:f>
        <x:v>0</x:v>
      </x:c>
      <x:c r="BN231" s="34" t="n">
        <x:f>$B$11*(($A$1066)*$C231/$B$12*$B$7+(1-$A$1066)*$D231/$B$12*$C$7)</x:f>
        <x:v>0</x:v>
      </x:c>
      <x:c r="BO231" s="34" t="n">
        <x:f>$B$11*(($A$1067)*$C231/$B$12*$B$7+(1-$A$1067)*$D231/$B$12*$C$7)</x:f>
        <x:v>0</x:v>
      </x:c>
      <x:c r="BP231" s="34" t="n">
        <x:f>$B$11*(($A$1068)*$C231/$B$12*$B$7+(1-$A$1068)*$D231/$B$12*$C$7)</x:f>
        <x:v>0</x:v>
      </x:c>
      <x:c r="BQ231" s="34" t="n">
        <x:f>$B$11*(($A$1069)*$C231/$B$12*$B$7+(1-$A$1069)*$D231/$B$12*$C$7)</x:f>
        <x:v>0</x:v>
      </x:c>
      <x:c r="BR231" s="34" t="n">
        <x:f>$B$11*(($A$1070)*$C231/$B$12*$B$7+(1-$A$1070)*$D231/$B$12*$C$7)</x:f>
        <x:v>0</x:v>
      </x:c>
      <x:c r="BS231" s="34" t="n">
        <x:f>$B$11*(($A$1071)*$C231/$B$12*$B$7+(1-$A$1071)*$D231/$B$12*$C$7)</x:f>
        <x:v>0</x:v>
      </x:c>
      <x:c r="BT231" s="34" t="n">
        <x:f>$B$11*(($A$1072)*$C231/$B$12*$B$7+(1-$A$1072)*$D231/$B$12*$C$7)</x:f>
        <x:v>0</x:v>
      </x:c>
      <x:c r="BU231" s="34" t="n">
        <x:f>$B$11*(($A$1073)*$C231/$B$12*$B$7+(1-$A$1073)*$D231/$B$12*$C$7)</x:f>
        <x:v>0</x:v>
      </x:c>
      <x:c r="BV231" s="34" t="n">
        <x:f>$B$11*(($A$1074)*$C231/$B$12*$B$7+(1-$A$1074)*$D231/$B$12*$C$7)</x:f>
        <x:v>0</x:v>
      </x:c>
      <x:c r="BW231" s="34" t="n">
        <x:f>$B$11*(($A$1075)*$C231/$B$12*$B$7+(1-$A$1075)*$D231/$B$12*$C$7)</x:f>
        <x:v>0</x:v>
      </x:c>
      <x:c r="BX231" s="34" t="n">
        <x:f>$B$11*(($A$1076)*$C231/$B$12*$B$7+(1-$A$1076)*$D231/$B$12*$C$7)</x:f>
        <x:v>0</x:v>
      </x:c>
      <x:c r="BY231" s="34" t="n">
        <x:f>$B$11*(($A$1077)*$C231/$B$12*$B$7+(1-$A$1077)*$D231/$B$12*$C$7)</x:f>
        <x:v>0</x:v>
      </x:c>
      <x:c r="BZ231" s="34" t="n">
        <x:f>$B$11*(($A$1078)*$C231/$B$12*$B$7+(1-$A$1078)*$D231/$B$12*$C$7)</x:f>
        <x:v>0</x:v>
      </x:c>
      <x:c r="CA231" s="34" t="n">
        <x:f>$B$11*(($A$1079)*$C231/$B$12*$B$7+(1-$A$1079)*$D231/$B$12*$C$7)</x:f>
        <x:v>0</x:v>
      </x:c>
      <x:c r="CB231" s="34" t="n">
        <x:f>$B$11*(($A$1080)*$C231/$B$12*$B$7+(1-$A$1080)*$D231/$B$12*$C$7)</x:f>
        <x:v>0</x:v>
      </x:c>
      <x:c r="CC231" s="34" t="n">
        <x:f>$B$11*(($A$1081)*$C231/$B$12*$B$7+(1-$A$1081)*$D231/$B$12*$C$7)</x:f>
        <x:v>0</x:v>
      </x:c>
    </x:row>
    <x:row r="232">
      <x:c r="A232" s="34" t="n">
        <x:v>208</x:v>
      </x:c>
      <x:c r="B232" s="39" t="n">
        <x:v>-0.48910302200538214</x:v>
      </x:c>
      <x:c r="C232" s="1" t="n">
        <x:f>SUM(AM232:AV232)</x:f>
        <x:v>0</x:v>
      </x:c>
      <x:c r="D232" s="1" t="n">
        <x:f>SUM(AW232:BF232)</x:f>
        <x:v>0</x:v>
      </x:c>
      <x:c r="E232" s="17" t="n">
        <x:f>(1-C232/$B$12)*$B$8-C232/$B$12*$B$7</x:f>
        <x:v>0.05</x:v>
      </x:c>
      <x:c r="F232" s="17" t="n">
        <x:f>(1-D232/$B$12)*$C$8-D232/$B$12*$C$7</x:f>
        <x:v>0.09</x:v>
      </x:c>
      <x:c r="G232" s="32" t="n">
        <x:f>$B$11*($B$10*C232/$B$12*$B$7+(1-$B$10)*D232/$B$12*$C$7)</x:f>
        <x:v>0</x:v>
      </x:c>
      <x:c r="H232" s="17" t="n">
        <x:f>$B$10*E232+(1-$B$10)*F232</x:f>
        <x:v>0.07</x:v>
      </x:c>
      <x:c r="I232" s="34"/>
      <x:c r="J232" s="34"/>
      <x:c r="K232" s="34"/>
      <x:c r="L232" s="34"/>
      <x:c r="M232" s="34"/>
      <x:c r="N232" s="34"/>
      <x:c r="O232" s="34"/>
      <x:c r="P232" s="34"/>
      <x:c r="Q232" s="34"/>
      <x:c r="R232" s="39" t="n">
        <x:v>-0.0788434432317206</x:v>
      </x:c>
      <x:c r="S232" s="39" t="n">
        <x:v>-0.9239659219273295</x:v>
      </x:c>
      <x:c r="T232" s="39" t="n">
        <x:v>-0.021833976324722677</x:v>
      </x:c>
      <x:c r="U232" s="39" t="n">
        <x:v>0.5556144986332024</x:v>
      </x:c>
      <x:c r="V232" s="39" t="n">
        <x:v>0.6209969255981883</x:v>
      </x:c>
      <x:c r="W232" s="39" t="n">
        <x:v>1.5584538852255072</x:v>
      </x:c>
      <x:c r="X232" s="39" t="n">
        <x:v>1.916315471878057</x:v>
      </x:c>
      <x:c r="Y232" s="39" t="n">
        <x:v>-0.32320718944995613</x:v>
      </x:c>
      <x:c r="Z232" s="39" t="n">
        <x:v>-0.7554760898972404</x:v>
      </x:c>
      <x:c r="AA232" s="39" t="n">
        <x:v>0.018640193075590714</x:v>
      </x:c>
      <x:c r="AB232" s="39" t="n">
        <x:v>-1.3841181241882172</x:v>
      </x:c>
      <x:c r="AC232" s="39" t="n">
        <x:v>-0.20771526401187965</x:v>
      </x:c>
      <x:c r="AD232" s="39" t="n">
        <x:v>0.604026332081156</x:v>
      </x:c>
      <x:c r="AE232" s="39" t="n">
        <x:v>-0.8594116212149776</x:v>
      </x:c>
      <x:c r="AF232" s="39" t="n">
        <x:v>-0.9145301256062335</x:v>
      </x:c>
      <x:c r="AG232" s="39" t="n">
        <x:v>0.7035975343735973</x:v>
      </x:c>
      <x:c r="AH232" s="39" t="n">
        <x:v>0.5290151992304987</x:v>
      </x:c>
      <x:c r="AI232" s="39" t="n">
        <x:v>0.29050834139984666</x:v>
      </x:c>
      <x:c r="AJ232" s="39" t="n">
        <x:v>0.3757509513723068</x:v>
      </x:c>
      <x:c r="AK232" s="39" t="n">
        <x:v>-0.11112141909288176</x:v>
      </x:c>
      <x:c r="AL232" s="34"/>
      <x:c r="AM232" s="34" t="n">
        <x:f>IF(SQRT($B$9)*$B232+SQRT(1-$B$9)*R232&lt;_xlfn.NORM.S.INV($B$6),1,0)</x:f>
        <x:v>0</x:v>
      </x:c>
      <x:c r="AN232" s="34" t="n">
        <x:f>IF(SQRT($B$9)*$B232+SQRT(1-$B$9)*S232&lt;_xlfn.NORM.S.INV($B$6),1,0)</x:f>
        <x:v>0</x:v>
      </x:c>
      <x:c r="AO232" s="34" t="n">
        <x:f>IF(SQRT($B$9)*$B232+SQRT(1-$B$9)*T232&lt;_xlfn.NORM.S.INV($B$6),1,0)</x:f>
        <x:v>0</x:v>
      </x:c>
      <x:c r="AP232" s="34" t="n">
        <x:f>IF(SQRT($B$9)*$B232+SQRT(1-$B$9)*U232&lt;_xlfn.NORM.S.INV($B$6),1,0)</x:f>
        <x:v>0</x:v>
      </x:c>
      <x:c r="AQ232" s="34" t="n">
        <x:f>IF(SQRT($B$9)*$B232+SQRT(1-$B$9)*V232&lt;_xlfn.NORM.S.INV($B$6),1,0)</x:f>
        <x:v>0</x:v>
      </x:c>
      <x:c r="AR232" s="34" t="n">
        <x:f>IF(SQRT($B$9)*$B232+SQRT(1-$B$9)*W232&lt;_xlfn.NORM.S.INV($B$6),1,0)</x:f>
        <x:v>0</x:v>
      </x:c>
      <x:c r="AS232" s="34" t="n">
        <x:f>IF(SQRT($B$9)*$B232+SQRT(1-$B$9)*X232&lt;_xlfn.NORM.S.INV($B$6),1,0)</x:f>
        <x:v>0</x:v>
      </x:c>
      <x:c r="AT232" s="34" t="n">
        <x:f>IF(SQRT($B$9)*$B232+SQRT(1-$B$9)*Y232&lt;_xlfn.NORM.S.INV($B$6),1,0)</x:f>
        <x:v>0</x:v>
      </x:c>
      <x:c r="AU232" s="34" t="n">
        <x:f>IF(SQRT($B$9)*$B232+SQRT(1-$B$9)*Z232&lt;_xlfn.NORM.S.INV($B$6),1,0)</x:f>
        <x:v>0</x:v>
      </x:c>
      <x:c r="AV232" s="34" t="n">
        <x:f>IF(SQRT($B$9)*$B232+SQRT(1-$B$9)*AA232&lt;_xlfn.NORM.S.INV($B$6),1,0)</x:f>
        <x:v>0</x:v>
      </x:c>
      <x:c r="AW232" s="34" t="n">
        <x:f>IF(SQRT($C$9)*$B232+SQRT(1-$C$9)*AB232&lt;_xlfn.NORM.S.INV($C$6),1,0)</x:f>
        <x:v>0</x:v>
      </x:c>
      <x:c r="AX232" s="34" t="n">
        <x:f>IF(SQRT($C$9)*$B232+SQRT(1-$C$9)*AC232&lt;_xlfn.NORM.S.INV($C$6),1,0)</x:f>
        <x:v>0</x:v>
      </x:c>
      <x:c r="AY232" s="34" t="n">
        <x:f>IF(SQRT($C$9)*$B232+SQRT(1-$C$9)*AD232&lt;_xlfn.NORM.S.INV($C$6),1,0)</x:f>
        <x:v>0</x:v>
      </x:c>
      <x:c r="AZ232" s="34" t="n">
        <x:f>IF(SQRT($C$9)*$B232+SQRT(1-$C$9)*AE232&lt;_xlfn.NORM.S.INV($C$6),1,0)</x:f>
        <x:v>0</x:v>
      </x:c>
      <x:c r="BA232" s="34" t="n">
        <x:f>IF(SQRT($C$9)*$B232+SQRT(1-$C$9)*AF232&lt;_xlfn.NORM.S.INV($C$6),1,0)</x:f>
        <x:v>0</x:v>
      </x:c>
      <x:c r="BB232" s="34" t="n">
        <x:f>IF(SQRT($C$9)*$B232+SQRT(1-$C$9)*AG232&lt;_xlfn.NORM.S.INV($C$6),1,0)</x:f>
        <x:v>0</x:v>
      </x:c>
      <x:c r="BC232" s="34" t="n">
        <x:f>IF(SQRT($C$9)*$B232+SQRT(1-$C$9)*AH232&lt;_xlfn.NORM.S.INV($C$6),1,0)</x:f>
        <x:v>0</x:v>
      </x:c>
      <x:c r="BD232" s="34" t="n">
        <x:f>IF(SQRT($C$9)*$B232+SQRT(1-$C$9)*AI232&lt;_xlfn.NORM.S.INV($C$6),1,0)</x:f>
        <x:v>0</x:v>
      </x:c>
      <x:c r="BE232" s="34" t="n">
        <x:f>IF(SQRT($C$9)*$B232+SQRT(1-$C$9)*AJ232&lt;_xlfn.NORM.S.INV($C$6),1,0)</x:f>
        <x:v>0</x:v>
      </x:c>
      <x:c r="BF232" s="34" t="n">
        <x:f>IF(SQRT($C$9)*$B232+SQRT(1-$C$9)*AK232&lt;_xlfn.NORM.S.INV($C$6),1,0)</x:f>
        <x:v>0</x:v>
      </x:c>
      <x:c r="BG232" s="34"/>
      <x:c r="BH232" s="34"/>
      <x:c r="BI232" s="34" t="n">
        <x:f>$B$11*(($A$1061)*$C232/$B$12*$B$7+(1-$A$1061)*$D232/$B$12*$C$7)</x:f>
        <x:v>0</x:v>
      </x:c>
      <x:c r="BJ232" s="34" t="n">
        <x:f>$B$11*(($A$1062)*$C232/$B$12*$B$7+(1-$A$1062)*$D232/$B$12*$C$7)</x:f>
        <x:v>0</x:v>
      </x:c>
      <x:c r="BK232" s="34" t="n">
        <x:f>$B$11*(($A$1063)*$C232/$B$12*$B$7+(1-$A$1063)*$D232/$B$12*$C$7)</x:f>
        <x:v>0</x:v>
      </x:c>
      <x:c r="BL232" s="34" t="n">
        <x:f>$B$11*(($A$1064)*$C232/$B$12*$B$7+(1-$A$1064)*$D232/$B$12*$C$7)</x:f>
        <x:v>0</x:v>
      </x:c>
      <x:c r="BM232" s="34" t="n">
        <x:f>$B$11*(($A$1065)*$C232/$B$12*$B$7+(1-$A$1065)*$D232/$B$12*$C$7)</x:f>
        <x:v>0</x:v>
      </x:c>
      <x:c r="BN232" s="34" t="n">
        <x:f>$B$11*(($A$1066)*$C232/$B$12*$B$7+(1-$A$1066)*$D232/$B$12*$C$7)</x:f>
        <x:v>0</x:v>
      </x:c>
      <x:c r="BO232" s="34" t="n">
        <x:f>$B$11*(($A$1067)*$C232/$B$12*$B$7+(1-$A$1067)*$D232/$B$12*$C$7)</x:f>
        <x:v>0</x:v>
      </x:c>
      <x:c r="BP232" s="34" t="n">
        <x:f>$B$11*(($A$1068)*$C232/$B$12*$B$7+(1-$A$1068)*$D232/$B$12*$C$7)</x:f>
        <x:v>0</x:v>
      </x:c>
      <x:c r="BQ232" s="34" t="n">
        <x:f>$B$11*(($A$1069)*$C232/$B$12*$B$7+(1-$A$1069)*$D232/$B$12*$C$7)</x:f>
        <x:v>0</x:v>
      </x:c>
      <x:c r="BR232" s="34" t="n">
        <x:f>$B$11*(($A$1070)*$C232/$B$12*$B$7+(1-$A$1070)*$D232/$B$12*$C$7)</x:f>
        <x:v>0</x:v>
      </x:c>
      <x:c r="BS232" s="34" t="n">
        <x:f>$B$11*(($A$1071)*$C232/$B$12*$B$7+(1-$A$1071)*$D232/$B$12*$C$7)</x:f>
        <x:v>0</x:v>
      </x:c>
      <x:c r="BT232" s="34" t="n">
        <x:f>$B$11*(($A$1072)*$C232/$B$12*$B$7+(1-$A$1072)*$D232/$B$12*$C$7)</x:f>
        <x:v>0</x:v>
      </x:c>
      <x:c r="BU232" s="34" t="n">
        <x:f>$B$11*(($A$1073)*$C232/$B$12*$B$7+(1-$A$1073)*$D232/$B$12*$C$7)</x:f>
        <x:v>0</x:v>
      </x:c>
      <x:c r="BV232" s="34" t="n">
        <x:f>$B$11*(($A$1074)*$C232/$B$12*$B$7+(1-$A$1074)*$D232/$B$12*$C$7)</x:f>
        <x:v>0</x:v>
      </x:c>
      <x:c r="BW232" s="34" t="n">
        <x:f>$B$11*(($A$1075)*$C232/$B$12*$B$7+(1-$A$1075)*$D232/$B$12*$C$7)</x:f>
        <x:v>0</x:v>
      </x:c>
      <x:c r="BX232" s="34" t="n">
        <x:f>$B$11*(($A$1076)*$C232/$B$12*$B$7+(1-$A$1076)*$D232/$B$12*$C$7)</x:f>
        <x:v>0</x:v>
      </x:c>
      <x:c r="BY232" s="34" t="n">
        <x:f>$B$11*(($A$1077)*$C232/$B$12*$B$7+(1-$A$1077)*$D232/$B$12*$C$7)</x:f>
        <x:v>0</x:v>
      </x:c>
      <x:c r="BZ232" s="34" t="n">
        <x:f>$B$11*(($A$1078)*$C232/$B$12*$B$7+(1-$A$1078)*$D232/$B$12*$C$7)</x:f>
        <x:v>0</x:v>
      </x:c>
      <x:c r="CA232" s="34" t="n">
        <x:f>$B$11*(($A$1079)*$C232/$B$12*$B$7+(1-$A$1079)*$D232/$B$12*$C$7)</x:f>
        <x:v>0</x:v>
      </x:c>
      <x:c r="CB232" s="34" t="n">
        <x:f>$B$11*(($A$1080)*$C232/$B$12*$B$7+(1-$A$1080)*$D232/$B$12*$C$7)</x:f>
        <x:v>0</x:v>
      </x:c>
      <x:c r="CC232" s="34" t="n">
        <x:f>$B$11*(($A$1081)*$C232/$B$12*$B$7+(1-$A$1081)*$D232/$B$12*$C$7)</x:f>
        <x:v>0</x:v>
      </x:c>
    </x:row>
    <x:row r="233">
      <x:c r="A233" s="34" t="n">
        <x:v>209</x:v>
      </x:c>
      <x:c r="B233" s="39" t="n">
        <x:v>-0.4442616447624834</x:v>
      </x:c>
      <x:c r="C233" s="1" t="n">
        <x:f>SUM(AM233:AV233)</x:f>
        <x:v>0</x:v>
      </x:c>
      <x:c r="D233" s="1" t="n">
        <x:f>SUM(AW233:BF233)</x:f>
        <x:v>1</x:v>
      </x:c>
      <x:c r="E233" s="17" t="n">
        <x:f>(1-C233/$B$12)*$B$8-C233/$B$12*$B$7</x:f>
        <x:v>0.05</x:v>
      </x:c>
      <x:c r="F233" s="17" t="n">
        <x:f>(1-D233/$B$12)*$C$8-D233/$B$12*$C$7</x:f>
        <x:v>0.021000000000000005</x:v>
      </x:c>
      <x:c r="G233" s="32" t="n">
        <x:f>$B$11*($B$10*C233/$B$12*$B$7+(1-$B$10)*D233/$B$12*$C$7)</x:f>
        <x:v>300</x:v>
      </x:c>
      <x:c r="H233" s="17" t="n">
        <x:f>$B$10*E233+(1-$B$10)*F233</x:f>
        <x:v>0.035500000000000004</x:v>
      </x:c>
      <x:c r="I233" s="34"/>
      <x:c r="J233" s="34"/>
      <x:c r="K233" s="34"/>
      <x:c r="L233" s="34"/>
      <x:c r="M233" s="34"/>
      <x:c r="N233" s="34"/>
      <x:c r="O233" s="34"/>
      <x:c r="P233" s="34"/>
      <x:c r="Q233" s="34"/>
      <x:c r="R233" s="39" t="n">
        <x:v>1.4847308342346701</x:v>
      </x:c>
      <x:c r="S233" s="39" t="n">
        <x:v>0.39785102333532085</x:v>
      </x:c>
      <x:c r="T233" s="39" t="n">
        <x:v>-0.1037140580380823</x:v>
      </x:c>
      <x:c r="U233" s="39" t="n">
        <x:v>-0.3152403807715701</x:v>
      </x:c>
      <x:c r="V233" s="39" t="n">
        <x:v>-0.9869947429777524</x:v>
      </x:c>
      <x:c r="W233" s="39" t="n">
        <x:v>-0.0034414843051691585</x:v>
      </x:c>
      <x:c r="X233" s="39" t="n">
        <x:v>-2.2056561821139913</x:v>
      </x:c>
      <x:c r="Y233" s="39" t="n">
        <x:v>1.0780327170200732</x:v>
      </x:c>
      <x:c r="Z233" s="39" t="n">
        <x:v>0.23264397784916194</x:v>
      </x:c>
      <x:c r="AA233" s="39" t="n">
        <x:v>0.5198511839694792</x:v>
      </x:c>
      <x:c r="AB233" s="39" t="n">
        <x:v>0.527400371074739</x:v>
      </x:c>
      <x:c r="AC233" s="39" t="n">
        <x:v>-1.6394310549792792</x:v>
      </x:c>
      <x:c r="AD233" s="39" t="n">
        <x:v>0.632846184790956</x:v>
      </x:c>
      <x:c r="AE233" s="39" t="n">
        <x:v>-1.0181523571555064</x:v>
      </x:c>
      <x:c r="AF233" s="39" t="n">
        <x:v>0.6780386599196971</x:v>
      </x:c>
      <x:c r="AG233" s="39" t="n">
        <x:v>0.865060804014288</x:v>
      </x:c>
      <x:c r="AH233" s="39" t="n">
        <x:v>0.515819178483991</x:v>
      </x:c>
      <x:c r="AI233" s="39" t="n">
        <x:v>-1.4053245553344957</x:v>
      </x:c>
      <x:c r="AJ233" s="39" t="n">
        <x:v>0.7369418444365178</x:v>
      </x:c>
      <x:c r="AK233" s="39" t="n">
        <x:v>-0.4860379072991602</x:v>
      </x:c>
      <x:c r="AL233" s="34"/>
      <x:c r="AM233" s="34" t="n">
        <x:f>IF(SQRT($B$9)*$B233+SQRT(1-$B$9)*R233&lt;_xlfn.NORM.S.INV($B$6),1,0)</x:f>
        <x:v>0</x:v>
      </x:c>
      <x:c r="AN233" s="34" t="n">
        <x:f>IF(SQRT($B$9)*$B233+SQRT(1-$B$9)*S233&lt;_xlfn.NORM.S.INV($B$6),1,0)</x:f>
        <x:v>0</x:v>
      </x:c>
      <x:c r="AO233" s="34" t="n">
        <x:f>IF(SQRT($B$9)*$B233+SQRT(1-$B$9)*T233&lt;_xlfn.NORM.S.INV($B$6),1,0)</x:f>
        <x:v>0</x:v>
      </x:c>
      <x:c r="AP233" s="34" t="n">
        <x:f>IF(SQRT($B$9)*$B233+SQRT(1-$B$9)*U233&lt;_xlfn.NORM.S.INV($B$6),1,0)</x:f>
        <x:v>0</x:v>
      </x:c>
      <x:c r="AQ233" s="34" t="n">
        <x:f>IF(SQRT($B$9)*$B233+SQRT(1-$B$9)*V233&lt;_xlfn.NORM.S.INV($B$6),1,0)</x:f>
        <x:v>0</x:v>
      </x:c>
      <x:c r="AR233" s="34" t="n">
        <x:f>IF(SQRT($B$9)*$B233+SQRT(1-$B$9)*W233&lt;_xlfn.NORM.S.INV($B$6),1,0)</x:f>
        <x:v>0</x:v>
      </x:c>
      <x:c r="AS233" s="34" t="n">
        <x:f>IF(SQRT($B$9)*$B233+SQRT(1-$B$9)*X233&lt;_xlfn.NORM.S.INV($B$6),1,0)</x:f>
        <x:v>0</x:v>
      </x:c>
      <x:c r="AT233" s="34" t="n">
        <x:f>IF(SQRT($B$9)*$B233+SQRT(1-$B$9)*Y233&lt;_xlfn.NORM.S.INV($B$6),1,0)</x:f>
        <x:v>0</x:v>
      </x:c>
      <x:c r="AU233" s="34" t="n">
        <x:f>IF(SQRT($B$9)*$B233+SQRT(1-$B$9)*Z233&lt;_xlfn.NORM.S.INV($B$6),1,0)</x:f>
        <x:v>0</x:v>
      </x:c>
      <x:c r="AV233" s="34" t="n">
        <x:f>IF(SQRT($B$9)*$B233+SQRT(1-$B$9)*AA233&lt;_xlfn.NORM.S.INV($B$6),1,0)</x:f>
        <x:v>0</x:v>
      </x:c>
      <x:c r="AW233" s="34" t="n">
        <x:f>IF(SQRT($C$9)*$B233+SQRT(1-$C$9)*AB233&lt;_xlfn.NORM.S.INV($C$6),1,0)</x:f>
        <x:v>0</x:v>
      </x:c>
      <x:c r="AX233" s="34" t="n">
        <x:f>IF(SQRT($C$9)*$B233+SQRT(1-$C$9)*AC233&lt;_xlfn.NORM.S.INV($C$6),1,0)</x:f>
        <x:v>1</x:v>
      </x:c>
      <x:c r="AY233" s="34" t="n">
        <x:f>IF(SQRT($C$9)*$B233+SQRT(1-$C$9)*AD233&lt;_xlfn.NORM.S.INV($C$6),1,0)</x:f>
        <x:v>0</x:v>
      </x:c>
      <x:c r="AZ233" s="34" t="n">
        <x:f>IF(SQRT($C$9)*$B233+SQRT(1-$C$9)*AE233&lt;_xlfn.NORM.S.INV($C$6),1,0)</x:f>
        <x:v>0</x:v>
      </x:c>
      <x:c r="BA233" s="34" t="n">
        <x:f>IF(SQRT($C$9)*$B233+SQRT(1-$C$9)*AF233&lt;_xlfn.NORM.S.INV($C$6),1,0)</x:f>
        <x:v>0</x:v>
      </x:c>
      <x:c r="BB233" s="34" t="n">
        <x:f>IF(SQRT($C$9)*$B233+SQRT(1-$C$9)*AG233&lt;_xlfn.NORM.S.INV($C$6),1,0)</x:f>
        <x:v>0</x:v>
      </x:c>
      <x:c r="BC233" s="34" t="n">
        <x:f>IF(SQRT($C$9)*$B233+SQRT(1-$C$9)*AH233&lt;_xlfn.NORM.S.INV($C$6),1,0)</x:f>
        <x:v>0</x:v>
      </x:c>
      <x:c r="BD233" s="34" t="n">
        <x:f>IF(SQRT($C$9)*$B233+SQRT(1-$C$9)*AI233&lt;_xlfn.NORM.S.INV($C$6),1,0)</x:f>
        <x:v>0</x:v>
      </x:c>
      <x:c r="BE233" s="34" t="n">
        <x:f>IF(SQRT($C$9)*$B233+SQRT(1-$C$9)*AJ233&lt;_xlfn.NORM.S.INV($C$6),1,0)</x:f>
        <x:v>0</x:v>
      </x:c>
      <x:c r="BF233" s="34" t="n">
        <x:f>IF(SQRT($C$9)*$B233+SQRT(1-$C$9)*AK233&lt;_xlfn.NORM.S.INV($C$6),1,0)</x:f>
        <x:v>0</x:v>
      </x:c>
      <x:c r="BG233" s="34"/>
      <x:c r="BH233" s="34"/>
      <x:c r="BI233" s="34" t="n">
        <x:f>$B$11*(($A$1061)*$C233/$B$12*$B$7+(1-$A$1061)*$D233/$B$12*$C$7)</x:f>
        <x:v>600</x:v>
      </x:c>
      <x:c r="BJ233" s="34" t="n">
        <x:f>$B$11*(($A$1062)*$C233/$B$12*$B$7+(1-$A$1062)*$D233/$B$12*$C$7)</x:f>
        <x:v>570</x:v>
      </x:c>
      <x:c r="BK233" s="34" t="n">
        <x:f>$B$11*(($A$1063)*$C233/$B$12*$B$7+(1-$A$1063)*$D233/$B$12*$C$7)</x:f>
        <x:v>540</x:v>
      </x:c>
      <x:c r="BL233" s="34" t="n">
        <x:f>$B$11*(($A$1064)*$C233/$B$12*$B$7+(1-$A$1064)*$D233/$B$12*$C$7)</x:f>
        <x:v>509.99999999999994</x:v>
      </x:c>
      <x:c r="BM233" s="34" t="n">
        <x:f>$B$11*(($A$1065)*$C233/$B$12*$B$7+(1-$A$1065)*$D233/$B$12*$C$7)</x:f>
        <x:v>480</x:v>
      </x:c>
      <x:c r="BN233" s="34" t="n">
        <x:f>$B$11*(($A$1066)*$C233/$B$12*$B$7+(1-$A$1066)*$D233/$B$12*$C$7)</x:f>
        <x:v>450</x:v>
      </x:c>
      <x:c r="BO233" s="34" t="n">
        <x:f>$B$11*(($A$1067)*$C233/$B$12*$B$7+(1-$A$1067)*$D233/$B$12*$C$7)</x:f>
        <x:v>419.99999999999994</x:v>
      </x:c>
      <x:c r="BP233" s="34" t="n">
        <x:f>$B$11*(($A$1068)*$C233/$B$12*$B$7+(1-$A$1068)*$D233/$B$12*$C$7)</x:f>
        <x:v>390</x:v>
      </x:c>
      <x:c r="BQ233" s="34" t="n">
        <x:f>$B$11*(($A$1069)*$C233/$B$12*$B$7+(1-$A$1069)*$D233/$B$12*$C$7)</x:f>
        <x:v>360</x:v>
      </x:c>
      <x:c r="BR233" s="34" t="n">
        <x:f>$B$11*(($A$1070)*$C233/$B$12*$B$7+(1-$A$1070)*$D233/$B$12*$C$7)</x:f>
        <x:v>330</x:v>
      </x:c>
      <x:c r="BS233" s="34" t="n">
        <x:f>$B$11*(($A$1071)*$C233/$B$12*$B$7+(1-$A$1071)*$D233/$B$12*$C$7)</x:f>
        <x:v>300</x:v>
      </x:c>
      <x:c r="BT233" s="34" t="n">
        <x:f>$B$11*(($A$1072)*$C233/$B$12*$B$7+(1-$A$1072)*$D233/$B$12*$C$7)</x:f>
        <x:v>270</x:v>
      </x:c>
      <x:c r="BU233" s="34" t="n">
        <x:f>$B$11*(($A$1073)*$C233/$B$12*$B$7+(1-$A$1073)*$D233/$B$12*$C$7)</x:f>
        <x:v>240</x:v>
      </x:c>
      <x:c r="BV233" s="34" t="n">
        <x:f>$B$11*(($A$1074)*$C233/$B$12*$B$7+(1-$A$1074)*$D233/$B$12*$C$7)</x:f>
        <x:v>209.99999999999997</x:v>
      </x:c>
      <x:c r="BW233" s="34" t="n">
        <x:f>$B$11*(($A$1075)*$C233/$B$12*$B$7+(1-$A$1075)*$D233/$B$12*$C$7)</x:f>
        <x:v>180.00000000000003</x:v>
      </x:c>
      <x:c r="BX233" s="34" t="n">
        <x:f>$B$11*(($A$1076)*$C233/$B$12*$B$7+(1-$A$1076)*$D233/$B$12*$C$7)</x:f>
        <x:v>150</x:v>
      </x:c>
      <x:c r="BY233" s="34" t="n">
        <x:f>$B$11*(($A$1077)*$C233/$B$12*$B$7+(1-$A$1077)*$D233/$B$12*$C$7)</x:f>
        <x:v>119.99999999999999</x:v>
      </x:c>
      <x:c r="BZ233" s="34" t="n">
        <x:f>$B$11*(($A$1078)*$C233/$B$12*$B$7+(1-$A$1078)*$D233/$B$12*$C$7)</x:f>
        <x:v>90.00000000000001</x:v>
      </x:c>
      <x:c r="CA233" s="34" t="n">
        <x:f>$B$11*(($A$1079)*$C233/$B$12*$B$7+(1-$A$1079)*$D233/$B$12*$C$7)</x:f>
        <x:v>59.99999999999999</x:v>
      </x:c>
      <x:c r="CB233" s="34" t="n">
        <x:f>$B$11*(($A$1080)*$C233/$B$12*$B$7+(1-$A$1080)*$D233/$B$12*$C$7)</x:f>
        <x:v>30.00000000000003</x:v>
      </x:c>
      <x:c r="CC233" s="34" t="n">
        <x:f>$B$11*(($A$1081)*$C233/$B$12*$B$7+(1-$A$1081)*$D233/$B$12*$C$7)</x:f>
        <x:v>0</x:v>
      </x:c>
    </x:row>
    <x:row r="234">
      <x:c r="A234" s="34" t="n">
        <x:v>210</x:v>
      </x:c>
      <x:c r="B234" s="39" t="n">
        <x:v>0.7550283296902969</x:v>
      </x:c>
      <x:c r="C234" s="1" t="n">
        <x:f>SUM(AM234:AV234)</x:f>
        <x:v>0</x:v>
      </x:c>
      <x:c r="D234" s="1" t="n">
        <x:f>SUM(AW234:BF234)</x:f>
        <x:v>0</x:v>
      </x:c>
      <x:c r="E234" s="17" t="n">
        <x:f>(1-C234/$B$12)*$B$8-C234/$B$12*$B$7</x:f>
        <x:v>0.05</x:v>
      </x:c>
      <x:c r="F234" s="17" t="n">
        <x:f>(1-D234/$B$12)*$C$8-D234/$B$12*$C$7</x:f>
        <x:v>0.09</x:v>
      </x:c>
      <x:c r="G234" s="32" t="n">
        <x:f>$B$11*($B$10*C234/$B$12*$B$7+(1-$B$10)*D234/$B$12*$C$7)</x:f>
        <x:v>0</x:v>
      </x:c>
      <x:c r="H234" s="17" t="n">
        <x:f>$B$10*E234+(1-$B$10)*F234</x:f>
        <x:v>0.07</x:v>
      </x:c>
      <x:c r="I234" s="34"/>
      <x:c r="J234" s="34"/>
      <x:c r="K234" s="34"/>
      <x:c r="L234" s="34"/>
      <x:c r="M234" s="34"/>
      <x:c r="N234" s="34"/>
      <x:c r="O234" s="34"/>
      <x:c r="P234" s="34"/>
      <x:c r="Q234" s="34"/>
      <x:c r="R234" s="39" t="n">
        <x:v>-0.7208756081452965</x:v>
      </x:c>
      <x:c r="S234" s="39" t="n">
        <x:v>-1.8915979834855061</x:v>
      </x:c>
      <x:c r="T234" s="39" t="n">
        <x:v>-0.23880751582319262</x:v>
      </x:c>
      <x:c r="U234" s="39" t="n">
        <x:v>1.2740673313008661</x:v>
      </x:c>
      <x:c r="V234" s="39" t="n">
        <x:v>0.2256612037515664</x:v>
      </x:c>
      <x:c r="W234" s="39" t="n">
        <x:v>2.612395695006513</x:v>
      </x:c>
      <x:c r="X234" s="39" t="n">
        <x:v>0.8160949369710437</x:v>
      </x:c>
      <x:c r="Y234" s="39" t="n">
        <x:v>1.0208754051521378</x:v>
      </x:c>
      <x:c r="Z234" s="39" t="n">
        <x:v>-1.0105159891755986</x:v>
      </x:c>
      <x:c r="AA234" s="39" t="n">
        <x:v>-0.12790279031752083</x:v>
      </x:c>
      <x:c r="AB234" s="39" t="n">
        <x:v>1.9772708749854095</x:v>
      </x:c>
      <x:c r="AC234" s="39" t="n">
        <x:v>-0.8792104851415959</x:v>
      </x:c>
      <x:c r="AD234" s="39" t="n">
        <x:v>-1.4406801470199582</x:v>
      </x:c>
      <x:c r="AE234" s="39" t="n">
        <x:v>-1.3627874577081656</x:v>
      </x:c>
      <x:c r="AF234" s="39" t="n">
        <x:v>1.0726301682148354</x:v>
      </x:c>
      <x:c r="AG234" s="39" t="n">
        <x:v>0.3014286897964388</x:v>
      </x:c>
      <x:c r="AH234" s="39" t="n">
        <x:v>-0.7201877437169105</x:v>
      </x:c>
      <x:c r="AI234" s="39" t="n">
        <x:v>-0.16503776072237616</x:v>
      </x:c>
      <x:c r="AJ234" s="39" t="n">
        <x:v>0.8290699276272542</x:v>
      </x:c>
      <x:c r="AK234" s="39" t="n">
        <x:v>0.42575545466689707</x:v>
      </x:c>
      <x:c r="AL234" s="34"/>
      <x:c r="AM234" s="34" t="n">
        <x:f>IF(SQRT($B$9)*$B234+SQRT(1-$B$9)*R234&lt;_xlfn.NORM.S.INV($B$6),1,0)</x:f>
        <x:v>0</x:v>
      </x:c>
      <x:c r="AN234" s="34" t="n">
        <x:f>IF(SQRT($B$9)*$B234+SQRT(1-$B$9)*S234&lt;_xlfn.NORM.S.INV($B$6),1,0)</x:f>
        <x:v>0</x:v>
      </x:c>
      <x:c r="AO234" s="34" t="n">
        <x:f>IF(SQRT($B$9)*$B234+SQRT(1-$B$9)*T234&lt;_xlfn.NORM.S.INV($B$6),1,0)</x:f>
        <x:v>0</x:v>
      </x:c>
      <x:c r="AP234" s="34" t="n">
        <x:f>IF(SQRT($B$9)*$B234+SQRT(1-$B$9)*U234&lt;_xlfn.NORM.S.INV($B$6),1,0)</x:f>
        <x:v>0</x:v>
      </x:c>
      <x:c r="AQ234" s="34" t="n">
        <x:f>IF(SQRT($B$9)*$B234+SQRT(1-$B$9)*V234&lt;_xlfn.NORM.S.INV($B$6),1,0)</x:f>
        <x:v>0</x:v>
      </x:c>
      <x:c r="AR234" s="34" t="n">
        <x:f>IF(SQRT($B$9)*$B234+SQRT(1-$B$9)*W234&lt;_xlfn.NORM.S.INV($B$6),1,0)</x:f>
        <x:v>0</x:v>
      </x:c>
      <x:c r="AS234" s="34" t="n">
        <x:f>IF(SQRT($B$9)*$B234+SQRT(1-$B$9)*X234&lt;_xlfn.NORM.S.INV($B$6),1,0)</x:f>
        <x:v>0</x:v>
      </x:c>
      <x:c r="AT234" s="34" t="n">
        <x:f>IF(SQRT($B$9)*$B234+SQRT(1-$B$9)*Y234&lt;_xlfn.NORM.S.INV($B$6),1,0)</x:f>
        <x:v>0</x:v>
      </x:c>
      <x:c r="AU234" s="34" t="n">
        <x:f>IF(SQRT($B$9)*$B234+SQRT(1-$B$9)*Z234&lt;_xlfn.NORM.S.INV($B$6),1,0)</x:f>
        <x:v>0</x:v>
      </x:c>
      <x:c r="AV234" s="34" t="n">
        <x:f>IF(SQRT($B$9)*$B234+SQRT(1-$B$9)*AA234&lt;_xlfn.NORM.S.INV($B$6),1,0)</x:f>
        <x:v>0</x:v>
      </x:c>
      <x:c r="AW234" s="34" t="n">
        <x:f>IF(SQRT($C$9)*$B234+SQRT(1-$C$9)*AB234&lt;_xlfn.NORM.S.INV($C$6),1,0)</x:f>
        <x:v>0</x:v>
      </x:c>
      <x:c r="AX234" s="34" t="n">
        <x:f>IF(SQRT($C$9)*$B234+SQRT(1-$C$9)*AC234&lt;_xlfn.NORM.S.INV($C$6),1,0)</x:f>
        <x:v>0</x:v>
      </x:c>
      <x:c r="AY234" s="34" t="n">
        <x:f>IF(SQRT($C$9)*$B234+SQRT(1-$C$9)*AD234&lt;_xlfn.NORM.S.INV($C$6),1,0)</x:f>
        <x:v>0</x:v>
      </x:c>
      <x:c r="AZ234" s="34" t="n">
        <x:f>IF(SQRT($C$9)*$B234+SQRT(1-$C$9)*AE234&lt;_xlfn.NORM.S.INV($C$6),1,0)</x:f>
        <x:v>0</x:v>
      </x:c>
      <x:c r="BA234" s="34" t="n">
        <x:f>IF(SQRT($C$9)*$B234+SQRT(1-$C$9)*AF234&lt;_xlfn.NORM.S.INV($C$6),1,0)</x:f>
        <x:v>0</x:v>
      </x:c>
      <x:c r="BB234" s="34" t="n">
        <x:f>IF(SQRT($C$9)*$B234+SQRT(1-$C$9)*AG234&lt;_xlfn.NORM.S.INV($C$6),1,0)</x:f>
        <x:v>0</x:v>
      </x:c>
      <x:c r="BC234" s="34" t="n">
        <x:f>IF(SQRT($C$9)*$B234+SQRT(1-$C$9)*AH234&lt;_xlfn.NORM.S.INV($C$6),1,0)</x:f>
        <x:v>0</x:v>
      </x:c>
      <x:c r="BD234" s="34" t="n">
        <x:f>IF(SQRT($C$9)*$B234+SQRT(1-$C$9)*AI234&lt;_xlfn.NORM.S.INV($C$6),1,0)</x:f>
        <x:v>0</x:v>
      </x:c>
      <x:c r="BE234" s="34" t="n">
        <x:f>IF(SQRT($C$9)*$B234+SQRT(1-$C$9)*AJ234&lt;_xlfn.NORM.S.INV($C$6),1,0)</x:f>
        <x:v>0</x:v>
      </x:c>
      <x:c r="BF234" s="34" t="n">
        <x:f>IF(SQRT($C$9)*$B234+SQRT(1-$C$9)*AK234&lt;_xlfn.NORM.S.INV($C$6),1,0)</x:f>
        <x:v>0</x:v>
      </x:c>
      <x:c r="BG234" s="34"/>
      <x:c r="BH234" s="34"/>
      <x:c r="BI234" s="34" t="n">
        <x:f>$B$11*(($A$1061)*$C234/$B$12*$B$7+(1-$A$1061)*$D234/$B$12*$C$7)</x:f>
        <x:v>0</x:v>
      </x:c>
      <x:c r="BJ234" s="34" t="n">
        <x:f>$B$11*(($A$1062)*$C234/$B$12*$B$7+(1-$A$1062)*$D234/$B$12*$C$7)</x:f>
        <x:v>0</x:v>
      </x:c>
      <x:c r="BK234" s="34" t="n">
        <x:f>$B$11*(($A$1063)*$C234/$B$12*$B$7+(1-$A$1063)*$D234/$B$12*$C$7)</x:f>
        <x:v>0</x:v>
      </x:c>
      <x:c r="BL234" s="34" t="n">
        <x:f>$B$11*(($A$1064)*$C234/$B$12*$B$7+(1-$A$1064)*$D234/$B$12*$C$7)</x:f>
        <x:v>0</x:v>
      </x:c>
      <x:c r="BM234" s="34" t="n">
        <x:f>$B$11*(($A$1065)*$C234/$B$12*$B$7+(1-$A$1065)*$D234/$B$12*$C$7)</x:f>
        <x:v>0</x:v>
      </x:c>
      <x:c r="BN234" s="34" t="n">
        <x:f>$B$11*(($A$1066)*$C234/$B$12*$B$7+(1-$A$1066)*$D234/$B$12*$C$7)</x:f>
        <x:v>0</x:v>
      </x:c>
      <x:c r="BO234" s="34" t="n">
        <x:f>$B$11*(($A$1067)*$C234/$B$12*$B$7+(1-$A$1067)*$D234/$B$12*$C$7)</x:f>
        <x:v>0</x:v>
      </x:c>
      <x:c r="BP234" s="34" t="n">
        <x:f>$B$11*(($A$1068)*$C234/$B$12*$B$7+(1-$A$1068)*$D234/$B$12*$C$7)</x:f>
        <x:v>0</x:v>
      </x:c>
      <x:c r="BQ234" s="34" t="n">
        <x:f>$B$11*(($A$1069)*$C234/$B$12*$B$7+(1-$A$1069)*$D234/$B$12*$C$7)</x:f>
        <x:v>0</x:v>
      </x:c>
      <x:c r="BR234" s="34" t="n">
        <x:f>$B$11*(($A$1070)*$C234/$B$12*$B$7+(1-$A$1070)*$D234/$B$12*$C$7)</x:f>
        <x:v>0</x:v>
      </x:c>
      <x:c r="BS234" s="34" t="n">
        <x:f>$B$11*(($A$1071)*$C234/$B$12*$B$7+(1-$A$1071)*$D234/$B$12*$C$7)</x:f>
        <x:v>0</x:v>
      </x:c>
      <x:c r="BT234" s="34" t="n">
        <x:f>$B$11*(($A$1072)*$C234/$B$12*$B$7+(1-$A$1072)*$D234/$B$12*$C$7)</x:f>
        <x:v>0</x:v>
      </x:c>
      <x:c r="BU234" s="34" t="n">
        <x:f>$B$11*(($A$1073)*$C234/$B$12*$B$7+(1-$A$1073)*$D234/$B$12*$C$7)</x:f>
        <x:v>0</x:v>
      </x:c>
      <x:c r="BV234" s="34" t="n">
        <x:f>$B$11*(($A$1074)*$C234/$B$12*$B$7+(1-$A$1074)*$D234/$B$12*$C$7)</x:f>
        <x:v>0</x:v>
      </x:c>
      <x:c r="BW234" s="34" t="n">
        <x:f>$B$11*(($A$1075)*$C234/$B$12*$B$7+(1-$A$1075)*$D234/$B$12*$C$7)</x:f>
        <x:v>0</x:v>
      </x:c>
      <x:c r="BX234" s="34" t="n">
        <x:f>$B$11*(($A$1076)*$C234/$B$12*$B$7+(1-$A$1076)*$D234/$B$12*$C$7)</x:f>
        <x:v>0</x:v>
      </x:c>
      <x:c r="BY234" s="34" t="n">
        <x:f>$B$11*(($A$1077)*$C234/$B$12*$B$7+(1-$A$1077)*$D234/$B$12*$C$7)</x:f>
        <x:v>0</x:v>
      </x:c>
      <x:c r="BZ234" s="34" t="n">
        <x:f>$B$11*(($A$1078)*$C234/$B$12*$B$7+(1-$A$1078)*$D234/$B$12*$C$7)</x:f>
        <x:v>0</x:v>
      </x:c>
      <x:c r="CA234" s="34" t="n">
        <x:f>$B$11*(($A$1079)*$C234/$B$12*$B$7+(1-$A$1079)*$D234/$B$12*$C$7)</x:f>
        <x:v>0</x:v>
      </x:c>
      <x:c r="CB234" s="34" t="n">
        <x:f>$B$11*(($A$1080)*$C234/$B$12*$B$7+(1-$A$1080)*$D234/$B$12*$C$7)</x:f>
        <x:v>0</x:v>
      </x:c>
      <x:c r="CC234" s="34" t="n">
        <x:f>$B$11*(($A$1081)*$C234/$B$12*$B$7+(1-$A$1081)*$D234/$B$12*$C$7)</x:f>
        <x:v>0</x:v>
      </x:c>
    </x:row>
    <x:row r="235">
      <x:c r="A235" s="34" t="n">
        <x:v>211</x:v>
      </x:c>
      <x:c r="B235" s="39" t="n">
        <x:v>-0.9770347931817133</x:v>
      </x:c>
      <x:c r="C235" s="1" t="n">
        <x:f>SUM(AM235:AV235)</x:f>
        <x:v>2</x:v>
      </x:c>
      <x:c r="D235" s="1" t="n">
        <x:f>SUM(AW235:BF235)</x:f>
        <x:v>1</x:v>
      </x:c>
      <x:c r="E235" s="17" t="n">
        <x:f>(1-C235/$B$12)*$B$8-C235/$B$12*$B$7</x:f>
        <x:v>-0.04000000000000001</x:v>
      </x:c>
      <x:c r="F235" s="17" t="n">
        <x:f>(1-D235/$B$12)*$C$8-D235/$B$12*$C$7</x:f>
        <x:v>0.021000000000000005</x:v>
      </x:c>
      <x:c r="G235" s="32" t="n">
        <x:f>$B$11*($B$10*C235/$B$12*$B$7+(1-$B$10)*D235/$B$12*$C$7)</x:f>
        <x:v>700.0000000000001</x:v>
      </x:c>
      <x:c r="H235" s="17" t="n">
        <x:f>$B$10*E235+(1-$B$10)*F235</x:f>
        <x:v>-0.009500000000000001</x:v>
      </x:c>
      <x:c r="I235" s="34"/>
      <x:c r="J235" s="34"/>
      <x:c r="K235" s="34"/>
      <x:c r="L235" s="34"/>
      <x:c r="M235" s="34"/>
      <x:c r="N235" s="34"/>
      <x:c r="O235" s="34"/>
      <x:c r="P235" s="34"/>
      <x:c r="Q235" s="34"/>
      <x:c r="R235" s="39" t="n">
        <x:v>0.6441289432064159</x:v>
      </x:c>
      <x:c r="S235" s="39" t="n">
        <x:v>0.47552445199543775</x:v>
      </x:c>
      <x:c r="T235" s="39" t="n">
        <x:v>0.1425767746602111</x:v>
      </x:c>
      <x:c r="U235" s="39" t="n">
        <x:v>-0.0390826105125964</x:v>
      </x:c>
      <x:c r="V235" s="39" t="n">
        <x:v>1.0113180794028338</x:v>
      </x:c>
      <x:c r="W235" s="39" t="n">
        <x:v>-0.20255495892592995</x:v>
      </x:c>
      <x:c r="X235" s="39" t="n">
        <x:v>-2.5886332537636068</x:v>
      </x:c>
      <x:c r="Y235" s="39" t="n">
        <x:v>-0.3586966729216476</x:v>
      </x:c>
      <x:c r="Z235" s="39" t="n">
        <x:v>-2.451976019215185</x:v>
      </x:c>
      <x:c r="AA235" s="39" t="n">
        <x:v>-0.4199845867784598</x:v>
      </x:c>
      <x:c r="AB235" s="39" t="n">
        <x:v>-1.5858792624863787</x:v>
      </x:c>
      <x:c r="AC235" s="39" t="n">
        <x:v>-1.1330539536543387</x:v>
      </x:c>
      <x:c r="AD235" s="39" t="n">
        <x:v>1.405521093073429</x:v>
      </x:c>
      <x:c r="AE235" s="39" t="n">
        <x:v>0.3033575202293685</x:v>
      </x:c>
      <x:c r="AF235" s="39" t="n">
        <x:v>-0.11951135379239274</x:v>
      </x:c>
      <x:c r="AG235" s="39" t="n">
        <x:v>0.6265101079732623</x:v>
      </x:c>
      <x:c r="AH235" s="39" t="n">
        <x:v>-0.6528674611816528</x:v>
      </x:c>
      <x:c r="AI235" s="39" t="n">
        <x:v>0.4146424760048211</x:v>
      </x:c>
      <x:c r="AJ235" s="39" t="n">
        <x:v>-0.7041399540250889</x:v>
      </x:c>
      <x:c r="AK235" s="39" t="n">
        <x:v>-0.5273000879237644</x:v>
      </x:c>
      <x:c r="AL235" s="34"/>
      <x:c r="AM235" s="34" t="n">
        <x:f>IF(SQRT($B$9)*$B235+SQRT(1-$B$9)*R235&lt;_xlfn.NORM.S.INV($B$6),1,0)</x:f>
        <x:v>0</x:v>
      </x:c>
      <x:c r="AN235" s="34" t="n">
        <x:f>IF(SQRT($B$9)*$B235+SQRT(1-$B$9)*S235&lt;_xlfn.NORM.S.INV($B$6),1,0)</x:f>
        <x:v>0</x:v>
      </x:c>
      <x:c r="AO235" s="34" t="n">
        <x:f>IF(SQRT($B$9)*$B235+SQRT(1-$B$9)*T235&lt;_xlfn.NORM.S.INV($B$6),1,0)</x:f>
        <x:v>0</x:v>
      </x:c>
      <x:c r="AP235" s="34" t="n">
        <x:f>IF(SQRT($B$9)*$B235+SQRT(1-$B$9)*U235&lt;_xlfn.NORM.S.INV($B$6),1,0)</x:f>
        <x:v>0</x:v>
      </x:c>
      <x:c r="AQ235" s="34" t="n">
        <x:f>IF(SQRT($B$9)*$B235+SQRT(1-$B$9)*V235&lt;_xlfn.NORM.S.INV($B$6),1,0)</x:f>
        <x:v>0</x:v>
      </x:c>
      <x:c r="AR235" s="34" t="n">
        <x:f>IF(SQRT($B$9)*$B235+SQRT(1-$B$9)*W235&lt;_xlfn.NORM.S.INV($B$6),1,0)</x:f>
        <x:v>0</x:v>
      </x:c>
      <x:c r="AS235" s="34" t="n">
        <x:f>IF(SQRT($B$9)*$B235+SQRT(1-$B$9)*X235&lt;_xlfn.NORM.S.INV($B$6),1,0)</x:f>
        <x:v>1</x:v>
      </x:c>
      <x:c r="AT235" s="34" t="n">
        <x:f>IF(SQRT($B$9)*$B235+SQRT(1-$B$9)*Y235&lt;_xlfn.NORM.S.INV($B$6),1,0)</x:f>
        <x:v>0</x:v>
      </x:c>
      <x:c r="AU235" s="34" t="n">
        <x:f>IF(SQRT($B$9)*$B235+SQRT(1-$B$9)*Z235&lt;_xlfn.NORM.S.INV($B$6),1,0)</x:f>
        <x:v>1</x:v>
      </x:c>
      <x:c r="AV235" s="34" t="n">
        <x:f>IF(SQRT($B$9)*$B235+SQRT(1-$B$9)*AA235&lt;_xlfn.NORM.S.INV($B$6),1,0)</x:f>
        <x:v>0</x:v>
      </x:c>
      <x:c r="AW235" s="34" t="n">
        <x:f>IF(SQRT($C$9)*$B235+SQRT(1-$C$9)*AB235&lt;_xlfn.NORM.S.INV($C$6),1,0)</x:f>
        <x:v>1</x:v>
      </x:c>
      <x:c r="AX235" s="34" t="n">
        <x:f>IF(SQRT($C$9)*$B235+SQRT(1-$C$9)*AC235&lt;_xlfn.NORM.S.INV($C$6),1,0)</x:f>
        <x:v>0</x:v>
      </x:c>
      <x:c r="AY235" s="34" t="n">
        <x:f>IF(SQRT($C$9)*$B235+SQRT(1-$C$9)*AD235&lt;_xlfn.NORM.S.INV($C$6),1,0)</x:f>
        <x:v>0</x:v>
      </x:c>
      <x:c r="AZ235" s="34" t="n">
        <x:f>IF(SQRT($C$9)*$B235+SQRT(1-$C$9)*AE235&lt;_xlfn.NORM.S.INV($C$6),1,0)</x:f>
        <x:v>0</x:v>
      </x:c>
      <x:c r="BA235" s="34" t="n">
        <x:f>IF(SQRT($C$9)*$B235+SQRT(1-$C$9)*AF235&lt;_xlfn.NORM.S.INV($C$6),1,0)</x:f>
        <x:v>0</x:v>
      </x:c>
      <x:c r="BB235" s="34" t="n">
        <x:f>IF(SQRT($C$9)*$B235+SQRT(1-$C$9)*AG235&lt;_xlfn.NORM.S.INV($C$6),1,0)</x:f>
        <x:v>0</x:v>
      </x:c>
      <x:c r="BC235" s="34" t="n">
        <x:f>IF(SQRT($C$9)*$B235+SQRT(1-$C$9)*AH235&lt;_xlfn.NORM.S.INV($C$6),1,0)</x:f>
        <x:v>0</x:v>
      </x:c>
      <x:c r="BD235" s="34" t="n">
        <x:f>IF(SQRT($C$9)*$B235+SQRT(1-$C$9)*AI235&lt;_xlfn.NORM.S.INV($C$6),1,0)</x:f>
        <x:v>0</x:v>
      </x:c>
      <x:c r="BE235" s="34" t="n">
        <x:f>IF(SQRT($C$9)*$B235+SQRT(1-$C$9)*AJ235&lt;_xlfn.NORM.S.INV($C$6),1,0)</x:f>
        <x:v>0</x:v>
      </x:c>
      <x:c r="BF235" s="34" t="n">
        <x:f>IF(SQRT($C$9)*$B235+SQRT(1-$C$9)*AK235&lt;_xlfn.NORM.S.INV($C$6),1,0)</x:f>
        <x:v>0</x:v>
      </x:c>
      <x:c r="BG235" s="34"/>
      <x:c r="BH235" s="34"/>
      <x:c r="BI235" s="34" t="n">
        <x:f>$B$11*(($A$1061)*$C235/$B$12*$B$7+(1-$A$1061)*$D235/$B$12*$C$7)</x:f>
        <x:v>600</x:v>
      </x:c>
      <x:c r="BJ235" s="34" t="n">
        <x:f>$B$11*(($A$1062)*$C235/$B$12*$B$7+(1-$A$1062)*$D235/$B$12*$C$7)</x:f>
        <x:v>610</x:v>
      </x:c>
      <x:c r="BK235" s="34" t="n">
        <x:f>$B$11*(($A$1063)*$C235/$B$12*$B$7+(1-$A$1063)*$D235/$B$12*$C$7)</x:f>
        <x:v>620</x:v>
      </x:c>
      <x:c r="BL235" s="34" t="n">
        <x:f>$B$11*(($A$1064)*$C235/$B$12*$B$7+(1-$A$1064)*$D235/$B$12*$C$7)</x:f>
        <x:v>630</x:v>
      </x:c>
      <x:c r="BM235" s="34" t="n">
        <x:f>$B$11*(($A$1065)*$C235/$B$12*$B$7+(1-$A$1065)*$D235/$B$12*$C$7)</x:f>
        <x:v>640</x:v>
      </x:c>
      <x:c r="BN235" s="34" t="n">
        <x:f>$B$11*(($A$1066)*$C235/$B$12*$B$7+(1-$A$1066)*$D235/$B$12*$C$7)</x:f>
        <x:v>650</x:v>
      </x:c>
      <x:c r="BO235" s="34" t="n">
        <x:f>$B$11*(($A$1067)*$C235/$B$12*$B$7+(1-$A$1067)*$D235/$B$12*$C$7)</x:f>
        <x:v>660</x:v>
      </x:c>
      <x:c r="BP235" s="34" t="n">
        <x:f>$B$11*(($A$1068)*$C235/$B$12*$B$7+(1-$A$1068)*$D235/$B$12*$C$7)</x:f>
        <x:v>670</x:v>
      </x:c>
      <x:c r="BQ235" s="34" t="n">
        <x:f>$B$11*(($A$1069)*$C235/$B$12*$B$7+(1-$A$1069)*$D235/$B$12*$C$7)</x:f>
        <x:v>680</x:v>
      </x:c>
      <x:c r="BR235" s="34" t="n">
        <x:f>$B$11*(($A$1070)*$C235/$B$12*$B$7+(1-$A$1070)*$D235/$B$12*$C$7)</x:f>
        <x:v>690.0000000000001</x:v>
      </x:c>
      <x:c r="BS235" s="34" t="n">
        <x:f>$B$11*(($A$1071)*$C235/$B$12*$B$7+(1-$A$1071)*$D235/$B$12*$C$7)</x:f>
        <x:v>700.0000000000001</x:v>
      </x:c>
      <x:c r="BT235" s="34" t="n">
        <x:f>$B$11*(($A$1072)*$C235/$B$12*$B$7+(1-$A$1072)*$D235/$B$12*$C$7)</x:f>
        <x:v>710.0000000000001</x:v>
      </x:c>
      <x:c r="BU235" s="34" t="n">
        <x:f>$B$11*(($A$1073)*$C235/$B$12*$B$7+(1-$A$1073)*$D235/$B$12*$C$7)</x:f>
        <x:v>720.0000000000001</x:v>
      </x:c>
      <x:c r="BV235" s="34" t="n">
        <x:f>$B$11*(($A$1074)*$C235/$B$12*$B$7+(1-$A$1074)*$D235/$B$12*$C$7)</x:f>
        <x:v>730.0000000000001</x:v>
      </x:c>
      <x:c r="BW235" s="34" t="n">
        <x:f>$B$11*(($A$1075)*$C235/$B$12*$B$7+(1-$A$1075)*$D235/$B$12*$C$7)</x:f>
        <x:v>740</x:v>
      </x:c>
      <x:c r="BX235" s="34" t="n">
        <x:f>$B$11*(($A$1076)*$C235/$B$12*$B$7+(1-$A$1076)*$D235/$B$12*$C$7)</x:f>
        <x:v>750</x:v>
      </x:c>
      <x:c r="BY235" s="34" t="n">
        <x:f>$B$11*(($A$1077)*$C235/$B$12*$B$7+(1-$A$1077)*$D235/$B$12*$C$7)</x:f>
        <x:v>760</x:v>
      </x:c>
      <x:c r="BZ235" s="34" t="n">
        <x:f>$B$11*(($A$1078)*$C235/$B$12*$B$7+(1-$A$1078)*$D235/$B$12*$C$7)</x:f>
        <x:v>769.9999999999999</x:v>
      </x:c>
      <x:c r="CA235" s="34" t="n">
        <x:f>$B$11*(($A$1079)*$C235/$B$12*$B$7+(1-$A$1079)*$D235/$B$12*$C$7)</x:f>
        <x:v>780</x:v>
      </x:c>
      <x:c r="CB235" s="34" t="n">
        <x:f>$B$11*(($A$1080)*$C235/$B$12*$B$7+(1-$A$1080)*$D235/$B$12*$C$7)</x:f>
        <x:v>790.0000000000001</x:v>
      </x:c>
      <x:c r="CC235" s="34" t="n">
        <x:f>$B$11*(($A$1081)*$C235/$B$12*$B$7+(1-$A$1081)*$D235/$B$12*$C$7)</x:f>
        <x:v>800.0000000000001</x:v>
      </x:c>
    </x:row>
    <x:row r="236">
      <x:c r="A236" s="34" t="n">
        <x:v>212</x:v>
      </x:c>
      <x:c r="B236" s="39" t="n">
        <x:v>-1.6558699125325569</x:v>
      </x:c>
      <x:c r="C236" s="1" t="n">
        <x:f>SUM(AM236:AV236)</x:f>
        <x:v>0</x:v>
      </x:c>
      <x:c r="D236" s="1" t="n">
        <x:f>SUM(AW236:BF236)</x:f>
        <x:v>3</x:v>
      </x:c>
      <x:c r="E236" s="17" t="n">
        <x:f>(1-C236/$B$12)*$B$8-C236/$B$12*$B$7</x:f>
        <x:v>0.05</x:v>
      </x:c>
      <x:c r="F236" s="17" t="n">
        <x:f>(1-D236/$B$12)*$C$8-D236/$B$12*$C$7</x:f>
        <x:v>-0.11699999999999999</x:v>
      </x:c>
      <x:c r="G236" s="32" t="n">
        <x:f>$B$11*($B$10*C236/$B$12*$B$7+(1-$B$10)*D236/$B$12*$C$7)</x:f>
        <x:v>900</x:v>
      </x:c>
      <x:c r="H236" s="17" t="n">
        <x:f>$B$10*E236+(1-$B$10)*F236</x:f>
        <x:v>-0.033499999999999995</x:v>
      </x:c>
      <x:c r="I236" s="34"/>
      <x:c r="J236" s="34"/>
      <x:c r="K236" s="34"/>
      <x:c r="L236" s="34"/>
      <x:c r="M236" s="34"/>
      <x:c r="N236" s="34"/>
      <x:c r="O236" s="34"/>
      <x:c r="P236" s="34"/>
      <x:c r="Q236" s="34"/>
      <x:c r="R236" s="39" t="n">
        <x:v>-0.9578004637150683</x:v>
      </x:c>
      <x:c r="S236" s="39" t="n">
        <x:v>0.20536553682128103</x:v>
      </x:c>
      <x:c r="T236" s="39" t="n">
        <x:v>-0.5951203805676919</x:v>
      </x:c>
      <x:c r="U236" s="39" t="n">
        <x:v>0.238901656138296</x:v>
      </x:c>
      <x:c r="V236" s="39" t="n">
        <x:v>1.4703139850111153</x:v>
      </x:c>
      <x:c r="W236" s="39" t="n">
        <x:v>0.6888728468183699</x:v>
      </x:c>
      <x:c r="X236" s="39" t="n">
        <x:v>-0.5660874662572613</x:v>
      </x:c>
      <x:c r="Y236" s="39" t="n">
        <x:v>-1.289469996081407</x:v>
      </x:c>
      <x:c r="Z236" s="39" t="n">
        <x:v>-0.3227165575533429</x:v>
      </x:c>
      <x:c r="AA236" s="39" t="n">
        <x:v>0.6937005147503377</x:v>
      </x:c>
      <x:c r="AB236" s="39" t="n">
        <x:v>-0.5466149443641046</x:v>
      </x:c>
      <x:c r="AC236" s="39" t="n">
        <x:v>-2.416574709337459</x:v>
      </x:c>
      <x:c r="AD236" s="39" t="n">
        <x:v>-1.1217392434321867</x:v>
      </x:c>
      <x:c r="AE236" s="39" t="n">
        <x:v>-0.9733024090381249</x:v>
      </x:c>
      <x:c r="AF236" s="39" t="n">
        <x:v>-0.31059654990122687</x:v>
      </x:c>
      <x:c r="AG236" s="39" t="n">
        <x:v>-1.1046289543529344</x:v>
      </x:c>
      <x:c r="AH236" s="39" t="n">
        <x:v>0.2505666371729564</x:v>
      </x:c>
      <x:c r="AI236" s="39" t="n">
        <x:v>1.349862860025633</x:v>
      </x:c>
      <x:c r="AJ236" s="39" t="n">
        <x:v>0.28280165156495674</x:v>
      </x:c>
      <x:c r="AK236" s="39" t="n">
        <x:v>1.4369842510161315</x:v>
      </x:c>
      <x:c r="AL236" s="34"/>
      <x:c r="AM236" s="34" t="n">
        <x:f>IF(SQRT($B$9)*$B236+SQRT(1-$B$9)*R236&lt;_xlfn.NORM.S.INV($B$6),1,0)</x:f>
        <x:v>0</x:v>
      </x:c>
      <x:c r="AN236" s="34" t="n">
        <x:f>IF(SQRT($B$9)*$B236+SQRT(1-$B$9)*S236&lt;_xlfn.NORM.S.INV($B$6),1,0)</x:f>
        <x:v>0</x:v>
      </x:c>
      <x:c r="AO236" s="34" t="n">
        <x:f>IF(SQRT($B$9)*$B236+SQRT(1-$B$9)*T236&lt;_xlfn.NORM.S.INV($B$6),1,0)</x:f>
        <x:v>0</x:v>
      </x:c>
      <x:c r="AP236" s="34" t="n">
        <x:f>IF(SQRT($B$9)*$B236+SQRT(1-$B$9)*U236&lt;_xlfn.NORM.S.INV($B$6),1,0)</x:f>
        <x:v>0</x:v>
      </x:c>
      <x:c r="AQ236" s="34" t="n">
        <x:f>IF(SQRT($B$9)*$B236+SQRT(1-$B$9)*V236&lt;_xlfn.NORM.S.INV($B$6),1,0)</x:f>
        <x:v>0</x:v>
      </x:c>
      <x:c r="AR236" s="34" t="n">
        <x:f>IF(SQRT($B$9)*$B236+SQRT(1-$B$9)*W236&lt;_xlfn.NORM.S.INV($B$6),1,0)</x:f>
        <x:v>0</x:v>
      </x:c>
      <x:c r="AS236" s="34" t="n">
        <x:f>IF(SQRT($B$9)*$B236+SQRT(1-$B$9)*X236&lt;_xlfn.NORM.S.INV($B$6),1,0)</x:f>
        <x:v>0</x:v>
      </x:c>
      <x:c r="AT236" s="34" t="n">
        <x:f>IF(SQRT($B$9)*$B236+SQRT(1-$B$9)*Y236&lt;_xlfn.NORM.S.INV($B$6),1,0)</x:f>
        <x:v>0</x:v>
      </x:c>
      <x:c r="AU236" s="34" t="n">
        <x:f>IF(SQRT($B$9)*$B236+SQRT(1-$B$9)*Z236&lt;_xlfn.NORM.S.INV($B$6),1,0)</x:f>
        <x:v>0</x:v>
      </x:c>
      <x:c r="AV236" s="34" t="n">
        <x:f>IF(SQRT($B$9)*$B236+SQRT(1-$B$9)*AA236&lt;_xlfn.NORM.S.INV($B$6),1,0)</x:f>
        <x:v>0</x:v>
      </x:c>
      <x:c r="AW236" s="34" t="n">
        <x:f>IF(SQRT($C$9)*$B236+SQRT(1-$C$9)*AB236&lt;_xlfn.NORM.S.INV($C$6),1,0)</x:f>
        <x:v>0</x:v>
      </x:c>
      <x:c r="AX236" s="34" t="n">
        <x:f>IF(SQRT($C$9)*$B236+SQRT(1-$C$9)*AC236&lt;_xlfn.NORM.S.INV($C$6),1,0)</x:f>
        <x:v>1</x:v>
      </x:c>
      <x:c r="AY236" s="34" t="n">
        <x:f>IF(SQRT($C$9)*$B236+SQRT(1-$C$9)*AD236&lt;_xlfn.NORM.S.INV($C$6),1,0)</x:f>
        <x:v>1</x:v>
      </x:c>
      <x:c r="AZ236" s="34" t="n">
        <x:f>IF(SQRT($C$9)*$B236+SQRT(1-$C$9)*AE236&lt;_xlfn.NORM.S.INV($C$6),1,0)</x:f>
        <x:v>0</x:v>
      </x:c>
      <x:c r="BA236" s="34" t="n">
        <x:f>IF(SQRT($C$9)*$B236+SQRT(1-$C$9)*AF236&lt;_xlfn.NORM.S.INV($C$6),1,0)</x:f>
        <x:v>0</x:v>
      </x:c>
      <x:c r="BB236" s="34" t="n">
        <x:f>IF(SQRT($C$9)*$B236+SQRT(1-$C$9)*AG236&lt;_xlfn.NORM.S.INV($C$6),1,0)</x:f>
        <x:v>1</x:v>
      </x:c>
      <x:c r="BC236" s="34" t="n">
        <x:f>IF(SQRT($C$9)*$B236+SQRT(1-$C$9)*AH236&lt;_xlfn.NORM.S.INV($C$6),1,0)</x:f>
        <x:v>0</x:v>
      </x:c>
      <x:c r="BD236" s="34" t="n">
        <x:f>IF(SQRT($C$9)*$B236+SQRT(1-$C$9)*AI236&lt;_xlfn.NORM.S.INV($C$6),1,0)</x:f>
        <x:v>0</x:v>
      </x:c>
      <x:c r="BE236" s="34" t="n">
        <x:f>IF(SQRT($C$9)*$B236+SQRT(1-$C$9)*AJ236&lt;_xlfn.NORM.S.INV($C$6),1,0)</x:f>
        <x:v>0</x:v>
      </x:c>
      <x:c r="BF236" s="34" t="n">
        <x:f>IF(SQRT($C$9)*$B236+SQRT(1-$C$9)*AK236&lt;_xlfn.NORM.S.INV($C$6),1,0)</x:f>
        <x:v>0</x:v>
      </x:c>
      <x:c r="BG236" s="34"/>
      <x:c r="BH236" s="34"/>
      <x:c r="BI236" s="34" t="n">
        <x:f>$B$11*(($A$1061)*$C236/$B$12*$B$7+(1-$A$1061)*$D236/$B$12*$C$7)</x:f>
        <x:v>1800</x:v>
      </x:c>
      <x:c r="BJ236" s="34" t="n">
        <x:f>$B$11*(($A$1062)*$C236/$B$12*$B$7+(1-$A$1062)*$D236/$B$12*$C$7)</x:f>
        <x:v>1709.9999999999998</x:v>
      </x:c>
      <x:c r="BK236" s="34" t="n">
        <x:f>$B$11*(($A$1063)*$C236/$B$12*$B$7+(1-$A$1063)*$D236/$B$12*$C$7)</x:f>
        <x:v>1620</x:v>
      </x:c>
      <x:c r="BL236" s="34" t="n">
        <x:f>$B$11*(($A$1064)*$C236/$B$12*$B$7+(1-$A$1064)*$D236/$B$12*$C$7)</x:f>
        <x:v>1530</x:v>
      </x:c>
      <x:c r="BM236" s="34" t="n">
        <x:f>$B$11*(($A$1065)*$C236/$B$12*$B$7+(1-$A$1065)*$D236/$B$12*$C$7)</x:f>
        <x:v>1440.0000000000002</x:v>
      </x:c>
      <x:c r="BN236" s="34" t="n">
        <x:f>$B$11*(($A$1066)*$C236/$B$12*$B$7+(1-$A$1066)*$D236/$B$12*$C$7)</x:f>
        <x:v>1350</x:v>
      </x:c>
      <x:c r="BO236" s="34" t="n">
        <x:f>$B$11*(($A$1067)*$C236/$B$12*$B$7+(1-$A$1067)*$D236/$B$12*$C$7)</x:f>
        <x:v>1259.9999999999998</x:v>
      </x:c>
      <x:c r="BP236" s="34" t="n">
        <x:f>$B$11*(($A$1068)*$C236/$B$12*$B$7+(1-$A$1068)*$D236/$B$12*$C$7)</x:f>
        <x:v>1170</x:v>
      </x:c>
      <x:c r="BQ236" s="34" t="n">
        <x:f>$B$11*(($A$1069)*$C236/$B$12*$B$7+(1-$A$1069)*$D236/$B$12*$C$7)</x:f>
        <x:v>1080</x:v>
      </x:c>
      <x:c r="BR236" s="34" t="n">
        <x:f>$B$11*(($A$1070)*$C236/$B$12*$B$7+(1-$A$1070)*$D236/$B$12*$C$7)</x:f>
        <x:v>990</x:v>
      </x:c>
      <x:c r="BS236" s="34" t="n">
        <x:f>$B$11*(($A$1071)*$C236/$B$12*$B$7+(1-$A$1071)*$D236/$B$12*$C$7)</x:f>
        <x:v>900</x:v>
      </x:c>
      <x:c r="BT236" s="34" t="n">
        <x:f>$B$11*(($A$1072)*$C236/$B$12*$B$7+(1-$A$1072)*$D236/$B$12*$C$7)</x:f>
        <x:v>809.9999999999999</x:v>
      </x:c>
      <x:c r="BU236" s="34" t="n">
        <x:f>$B$11*(($A$1073)*$C236/$B$12*$B$7+(1-$A$1073)*$D236/$B$12*$C$7)</x:f>
        <x:v>720.0000000000001</x:v>
      </x:c>
      <x:c r="BV236" s="34" t="n">
        <x:f>$B$11*(($A$1074)*$C236/$B$12*$B$7+(1-$A$1074)*$D236/$B$12*$C$7)</x:f>
        <x:v>629.9999999999999</x:v>
      </x:c>
      <x:c r="BW236" s="34" t="n">
        <x:f>$B$11*(($A$1075)*$C236/$B$12*$B$7+(1-$A$1075)*$D236/$B$12*$C$7)</x:f>
        <x:v>540.0000000000001</x:v>
      </x:c>
      <x:c r="BX236" s="34" t="n">
        <x:f>$B$11*(($A$1076)*$C236/$B$12*$B$7+(1-$A$1076)*$D236/$B$12*$C$7)</x:f>
        <x:v>450</x:v>
      </x:c>
      <x:c r="BY236" s="34" t="n">
        <x:f>$B$11*(($A$1077)*$C236/$B$12*$B$7+(1-$A$1077)*$D236/$B$12*$C$7)</x:f>
        <x:v>359.9999999999999</x:v>
      </x:c>
      <x:c r="BZ236" s="34" t="n">
        <x:f>$B$11*(($A$1078)*$C236/$B$12*$B$7+(1-$A$1078)*$D236/$B$12*$C$7)</x:f>
        <x:v>270.00000000000006</x:v>
      </x:c>
      <x:c r="CA236" s="34" t="n">
        <x:f>$B$11*(($A$1079)*$C236/$B$12*$B$7+(1-$A$1079)*$D236/$B$12*$C$7)</x:f>
        <x:v>179.99999999999994</x:v>
      </x:c>
      <x:c r="CB236" s="34" t="n">
        <x:f>$B$11*(($A$1080)*$C236/$B$12*$B$7+(1-$A$1080)*$D236/$B$12*$C$7)</x:f>
        <x:v>90.00000000000009</x:v>
      </x:c>
      <x:c r="CC236" s="34" t="n">
        <x:f>$B$11*(($A$1081)*$C236/$B$12*$B$7+(1-$A$1081)*$D236/$B$12*$C$7)</x:f>
        <x:v>0</x:v>
      </x:c>
    </x:row>
    <x:row r="237">
      <x:c r="A237" s="34" t="n">
        <x:v>213</x:v>
      </x:c>
      <x:c r="B237" s="39" t="n">
        <x:v>-1.1579088044550168</x:v>
      </x:c>
      <x:c r="C237" s="1" t="n">
        <x:f>SUM(AM237:AV237)</x:f>
        <x:v>1</x:v>
      </x:c>
      <x:c r="D237" s="1" t="n">
        <x:f>SUM(AW237:BF237)</x:f>
        <x:v>0</x:v>
      </x:c>
      <x:c r="E237" s="17" t="n">
        <x:f>(1-C237/$B$12)*$B$8-C237/$B$12*$B$7</x:f>
        <x:v>0.0049999999999999975</x:v>
      </x:c>
      <x:c r="F237" s="17" t="n">
        <x:f>(1-D237/$B$12)*$C$8-D237/$B$12*$C$7</x:f>
        <x:v>0.09</x:v>
      </x:c>
      <x:c r="G237" s="32" t="n">
        <x:f>$B$11*($B$10*C237/$B$12*$B$7+(1-$B$10)*D237/$B$12*$C$7)</x:f>
        <x:v>200.00000000000003</x:v>
      </x:c>
      <x:c r="H237" s="17" t="n">
        <x:f>$B$10*E237+(1-$B$10)*F237</x:f>
        <x:v>0.0475</x:v>
      </x:c>
      <x:c r="I237" s="34"/>
      <x:c r="J237" s="34"/>
      <x:c r="K237" s="34"/>
      <x:c r="L237" s="34"/>
      <x:c r="M237" s="34"/>
      <x:c r="N237" s="34"/>
      <x:c r="O237" s="34"/>
      <x:c r="P237" s="34"/>
      <x:c r="Q237" s="34"/>
      <x:c r="R237" s="39" t="n">
        <x:v>-2.143758269968202</x:v>
      </x:c>
      <x:c r="S237" s="39" t="n">
        <x:v>0.8983021441383714</x:v>
      </x:c>
      <x:c r="T237" s="39" t="n">
        <x:v>-1.4595532618702987</x:v>
      </x:c>
      <x:c r="U237" s="39" t="n">
        <x:v>1.5036681385262742</x:v>
      </x:c>
      <x:c r="V237" s="39" t="n">
        <x:v>1.2022199162945975</x:v>
      </x:c>
      <x:c r="W237" s="39" t="n">
        <x:v>0.47379217741901863</x:v>
      </x:c>
      <x:c r="X237" s="39" t="n">
        <x:v>0.32491683348417666</x:v>
      </x:c>
      <x:c r="Y237" s="39" t="n">
        <x:v>-0.1999358798592173</x:v>
      </x:c>
      <x:c r="Z237" s="39" t="n">
        <x:v>-1.245558348574863</x:v>
      </x:c>
      <x:c r="AA237" s="39" t="n">
        <x:v>0.44688977930321666</x:v>
      </x:c>
      <x:c r="AB237" s="39" t="n">
        <x:v>0.12775492936491292</x:v>
      </x:c>
      <x:c r="AC237" s="39" t="n">
        <x:v>-0.2581434770060644</x:v>
      </x:c>
      <x:c r="AD237" s="39" t="n">
        <x:v>1.519086965530241</x:v>
      </x:c>
      <x:c r="AE237" s="39" t="n">
        <x:v>2.380743527147271</x:v>
      </x:c>
      <x:c r="AF237" s="39" t="n">
        <x:v>-0.9484970733172214</x:v>
      </x:c>
      <x:c r="AG237" s="39" t="n">
        <x:v>1.4699011161738587</x:v>
      </x:c>
      <x:c r="AH237" s="39" t="n">
        <x:v>0.929312455840324</x:v>
      </x:c>
      <x:c r="AI237" s="39" t="n">
        <x:v>0.3073001447070887</x:v>
      </x:c>
      <x:c r="AJ237" s="39" t="n">
        <x:v>-0.016022466804744787</x:v>
      </x:c>
      <x:c r="AK237" s="39" t="n">
        <x:v>1.7220860705880519</x:v>
      </x:c>
      <x:c r="AL237" s="34"/>
      <x:c r="AM237" s="34" t="n">
        <x:f>IF(SQRT($B$9)*$B237+SQRT(1-$B$9)*R237&lt;_xlfn.NORM.S.INV($B$6),1,0)</x:f>
        <x:v>1</x:v>
      </x:c>
      <x:c r="AN237" s="34" t="n">
        <x:f>IF(SQRT($B$9)*$B237+SQRT(1-$B$9)*S237&lt;_xlfn.NORM.S.INV($B$6),1,0)</x:f>
        <x:v>0</x:v>
      </x:c>
      <x:c r="AO237" s="34" t="n">
        <x:f>IF(SQRT($B$9)*$B237+SQRT(1-$B$9)*T237&lt;_xlfn.NORM.S.INV($B$6),1,0)</x:f>
        <x:v>0</x:v>
      </x:c>
      <x:c r="AP237" s="34" t="n">
        <x:f>IF(SQRT($B$9)*$B237+SQRT(1-$B$9)*U237&lt;_xlfn.NORM.S.INV($B$6),1,0)</x:f>
        <x:v>0</x:v>
      </x:c>
      <x:c r="AQ237" s="34" t="n">
        <x:f>IF(SQRT($B$9)*$B237+SQRT(1-$B$9)*V237&lt;_xlfn.NORM.S.INV($B$6),1,0)</x:f>
        <x:v>0</x:v>
      </x:c>
      <x:c r="AR237" s="34" t="n">
        <x:f>IF(SQRT($B$9)*$B237+SQRT(1-$B$9)*W237&lt;_xlfn.NORM.S.INV($B$6),1,0)</x:f>
        <x:v>0</x:v>
      </x:c>
      <x:c r="AS237" s="34" t="n">
        <x:f>IF(SQRT($B$9)*$B237+SQRT(1-$B$9)*X237&lt;_xlfn.NORM.S.INV($B$6),1,0)</x:f>
        <x:v>0</x:v>
      </x:c>
      <x:c r="AT237" s="34" t="n">
        <x:f>IF(SQRT($B$9)*$B237+SQRT(1-$B$9)*Y237&lt;_xlfn.NORM.S.INV($B$6),1,0)</x:f>
        <x:v>0</x:v>
      </x:c>
      <x:c r="AU237" s="34" t="n">
        <x:f>IF(SQRT($B$9)*$B237+SQRT(1-$B$9)*Z237&lt;_xlfn.NORM.S.INV($B$6),1,0)</x:f>
        <x:v>0</x:v>
      </x:c>
      <x:c r="AV237" s="34" t="n">
        <x:f>IF(SQRT($B$9)*$B237+SQRT(1-$B$9)*AA237&lt;_xlfn.NORM.S.INV($B$6),1,0)</x:f>
        <x:v>0</x:v>
      </x:c>
      <x:c r="AW237" s="34" t="n">
        <x:f>IF(SQRT($C$9)*$B237+SQRT(1-$C$9)*AB237&lt;_xlfn.NORM.S.INV($C$6),1,0)</x:f>
        <x:v>0</x:v>
      </x:c>
      <x:c r="AX237" s="34" t="n">
        <x:f>IF(SQRT($C$9)*$B237+SQRT(1-$C$9)*AC237&lt;_xlfn.NORM.S.INV($C$6),1,0)</x:f>
        <x:v>0</x:v>
      </x:c>
      <x:c r="AY237" s="34" t="n">
        <x:f>IF(SQRT($C$9)*$B237+SQRT(1-$C$9)*AD237&lt;_xlfn.NORM.S.INV($C$6),1,0)</x:f>
        <x:v>0</x:v>
      </x:c>
      <x:c r="AZ237" s="34" t="n">
        <x:f>IF(SQRT($C$9)*$B237+SQRT(1-$C$9)*AE237&lt;_xlfn.NORM.S.INV($C$6),1,0)</x:f>
        <x:v>0</x:v>
      </x:c>
      <x:c r="BA237" s="34" t="n">
        <x:f>IF(SQRT($C$9)*$B237+SQRT(1-$C$9)*AF237&lt;_xlfn.NORM.S.INV($C$6),1,0)</x:f>
        <x:v>0</x:v>
      </x:c>
      <x:c r="BB237" s="34" t="n">
        <x:f>IF(SQRT($C$9)*$B237+SQRT(1-$C$9)*AG237&lt;_xlfn.NORM.S.INV($C$6),1,0)</x:f>
        <x:v>0</x:v>
      </x:c>
      <x:c r="BC237" s="34" t="n">
        <x:f>IF(SQRT($C$9)*$B237+SQRT(1-$C$9)*AH237&lt;_xlfn.NORM.S.INV($C$6),1,0)</x:f>
        <x:v>0</x:v>
      </x:c>
      <x:c r="BD237" s="34" t="n">
        <x:f>IF(SQRT($C$9)*$B237+SQRT(1-$C$9)*AI237&lt;_xlfn.NORM.S.INV($C$6),1,0)</x:f>
        <x:v>0</x:v>
      </x:c>
      <x:c r="BE237" s="34" t="n">
        <x:f>IF(SQRT($C$9)*$B237+SQRT(1-$C$9)*AJ237&lt;_xlfn.NORM.S.INV($C$6),1,0)</x:f>
        <x:v>0</x:v>
      </x:c>
      <x:c r="BF237" s="34" t="n">
        <x:f>IF(SQRT($C$9)*$B237+SQRT(1-$C$9)*AK237&lt;_xlfn.NORM.S.INV($C$6),1,0)</x:f>
        <x:v>0</x:v>
      </x:c>
      <x:c r="BG237" s="34"/>
      <x:c r="BH237" s="34"/>
      <x:c r="BI237" s="34" t="n">
        <x:f>$B$11*(($A$1061)*$C237/$B$12*$B$7+(1-$A$1061)*$D237/$B$12*$C$7)</x:f>
        <x:v>0</x:v>
      </x:c>
      <x:c r="BJ237" s="34" t="n">
        <x:f>$B$11*(($A$1062)*$C237/$B$12*$B$7+(1-$A$1062)*$D237/$B$12*$C$7)</x:f>
        <x:v>20</x:v>
      </x:c>
      <x:c r="BK237" s="34" t="n">
        <x:f>$B$11*(($A$1063)*$C237/$B$12*$B$7+(1-$A$1063)*$D237/$B$12*$C$7)</x:f>
        <x:v>40</x:v>
      </x:c>
      <x:c r="BL237" s="34" t="n">
        <x:f>$B$11*(($A$1064)*$C237/$B$12*$B$7+(1-$A$1064)*$D237/$B$12*$C$7)</x:f>
        <x:v>60</x:v>
      </x:c>
      <x:c r="BM237" s="34" t="n">
        <x:f>$B$11*(($A$1065)*$C237/$B$12*$B$7+(1-$A$1065)*$D237/$B$12*$C$7)</x:f>
        <x:v>80</x:v>
      </x:c>
      <x:c r="BN237" s="34" t="n">
        <x:f>$B$11*(($A$1066)*$C237/$B$12*$B$7+(1-$A$1066)*$D237/$B$12*$C$7)</x:f>
        <x:v>100.00000000000001</x:v>
      </x:c>
      <x:c r="BO237" s="34" t="n">
        <x:f>$B$11*(($A$1067)*$C237/$B$12*$B$7+(1-$A$1067)*$D237/$B$12*$C$7)</x:f>
        <x:v>120</x:v>
      </x:c>
      <x:c r="BP237" s="34" t="n">
        <x:f>$B$11*(($A$1068)*$C237/$B$12*$B$7+(1-$A$1068)*$D237/$B$12*$C$7)</x:f>
        <x:v>139.99999999999997</x:v>
      </x:c>
      <x:c r="BQ237" s="34" t="n">
        <x:f>$B$11*(($A$1069)*$C237/$B$12*$B$7+(1-$A$1069)*$D237/$B$12*$C$7)</x:f>
        <x:v>160</x:v>
      </x:c>
      <x:c r="BR237" s="34" t="n">
        <x:f>$B$11*(($A$1070)*$C237/$B$12*$B$7+(1-$A$1070)*$D237/$B$12*$C$7)</x:f>
        <x:v>180</x:v>
      </x:c>
      <x:c r="BS237" s="34" t="n">
        <x:f>$B$11*(($A$1071)*$C237/$B$12*$B$7+(1-$A$1071)*$D237/$B$12*$C$7)</x:f>
        <x:v>200.00000000000003</x:v>
      </x:c>
      <x:c r="BT237" s="34" t="n">
        <x:f>$B$11*(($A$1072)*$C237/$B$12*$B$7+(1-$A$1072)*$D237/$B$12*$C$7)</x:f>
        <x:v>220.00000000000006</x:v>
      </x:c>
      <x:c r="BU237" s="34" t="n">
        <x:f>$B$11*(($A$1073)*$C237/$B$12*$B$7+(1-$A$1073)*$D237/$B$12*$C$7)</x:f>
        <x:v>240</x:v>
      </x:c>
      <x:c r="BV237" s="34" t="n">
        <x:f>$B$11*(($A$1074)*$C237/$B$12*$B$7+(1-$A$1074)*$D237/$B$12*$C$7)</x:f>
        <x:v>260</x:v>
      </x:c>
      <x:c r="BW237" s="34" t="n">
        <x:f>$B$11*(($A$1075)*$C237/$B$12*$B$7+(1-$A$1075)*$D237/$B$12*$C$7)</x:f>
        <x:v>279.99999999999994</x:v>
      </x:c>
      <x:c r="BX237" s="34" t="n">
        <x:f>$B$11*(($A$1076)*$C237/$B$12*$B$7+(1-$A$1076)*$D237/$B$12*$C$7)</x:f>
        <x:v>300</x:v>
      </x:c>
      <x:c r="BY237" s="34" t="n">
        <x:f>$B$11*(($A$1077)*$C237/$B$12*$B$7+(1-$A$1077)*$D237/$B$12*$C$7)</x:f>
        <x:v>320</x:v>
      </x:c>
      <x:c r="BZ237" s="34" t="n">
        <x:f>$B$11*(($A$1078)*$C237/$B$12*$B$7+(1-$A$1078)*$D237/$B$12*$C$7)</x:f>
        <x:v>339.99999999999994</x:v>
      </x:c>
      <x:c r="CA237" s="34" t="n">
        <x:f>$B$11*(($A$1079)*$C237/$B$12*$B$7+(1-$A$1079)*$D237/$B$12*$C$7)</x:f>
        <x:v>360</x:v>
      </x:c>
      <x:c r="CB237" s="34" t="n">
        <x:f>$B$11*(($A$1080)*$C237/$B$12*$B$7+(1-$A$1080)*$D237/$B$12*$C$7)</x:f>
        <x:v>380.00000000000006</x:v>
      </x:c>
      <x:c r="CC237" s="34" t="n">
        <x:f>$B$11*(($A$1081)*$C237/$B$12*$B$7+(1-$A$1081)*$D237/$B$12*$C$7)</x:f>
        <x:v>400.00000000000006</x:v>
      </x:c>
    </x:row>
    <x:row r="238">
      <x:c r="A238" s="34" t="n">
        <x:v>214</x:v>
      </x:c>
      <x:c r="B238" s="39" t="n">
        <x:v>-2.484555554395464</x:v>
      </x:c>
      <x:c r="C238" s="1" t="n">
        <x:f>SUM(AM238:AV238)</x:f>
        <x:v>0</x:v>
      </x:c>
      <x:c r="D238" s="1" t="n">
        <x:f>SUM(AW238:BF238)</x:f>
        <x:v>2</x:v>
      </x:c>
      <x:c r="E238" s="17" t="n">
        <x:f>(1-C238/$B$12)*$B$8-C238/$B$12*$B$7</x:f>
        <x:v>0.05</x:v>
      </x:c>
      <x:c r="F238" s="17" t="n">
        <x:f>(1-D238/$B$12)*$C$8-D238/$B$12*$C$7</x:f>
        <x:v>-0.048</x:v>
      </x:c>
      <x:c r="G238" s="32" t="n">
        <x:f>$B$11*($B$10*C238/$B$12*$B$7+(1-$B$10)*D238/$B$12*$C$7)</x:f>
        <x:v>600</x:v>
      </x:c>
      <x:c r="H238" s="17" t="n">
        <x:f>$B$10*E238+(1-$B$10)*F238</x:f>
        <x:v>0.0010000000000000009</x:v>
      </x:c>
      <x:c r="I238" s="34"/>
      <x:c r="J238" s="34"/>
      <x:c r="K238" s="34"/>
      <x:c r="L238" s="34"/>
      <x:c r="M238" s="34"/>
      <x:c r="N238" s="34"/>
      <x:c r="O238" s="34"/>
      <x:c r="P238" s="34"/>
      <x:c r="Q238" s="34"/>
      <x:c r="R238" s="39" t="n">
        <x:v>-0.9265145420605028</x:v>
      </x:c>
      <x:c r="S238" s="39" t="n">
        <x:v>0.9258793623500837</x:v>
      </x:c>
      <x:c r="T238" s="39" t="n">
        <x:v>1.0420660661689742</x:v>
      </x:c>
      <x:c r="U238" s="39" t="n">
        <x:v>0.2879525337779325</x:v>
      </x:c>
      <x:c r="V238" s="39" t="n">
        <x:v>-0.5203627771616957</x:v>
      </x:c>
      <x:c r="W238" s="39" t="n">
        <x:v>0.5111063479154953</x:v>
      </x:c>
      <x:c r="X238" s="39" t="n">
        <x:v>-1.1006593916756113</x:v>
      </x:c>
      <x:c r="Y238" s="39" t="n">
        <x:v>-0.9537479323212701</x:v>
      </x:c>
      <x:c r="Z238" s="39" t="n">
        <x:v>0.09504767811659669</x:v>
      </x:c>
      <x:c r="AA238" s="39" t="n">
        <x:v>1.6376417532439091</x:v>
      </x:c>
      <x:c r="AB238" s="39" t="n">
        <x:v>0.6743938847405347</x:v>
      </x:c>
      <x:c r="AC238" s="39" t="n">
        <x:v>-0.7855446270192933</x:v>
      </x:c>
      <x:c r="AD238" s="39" t="n">
        <x:v>-0.2948132320188775</x:v>
      </x:c>
      <x:c r="AE238" s="39" t="n">
        <x:v>0.26079265179646066</x:v>
      </x:c>
      <x:c r="AF238" s="39" t="n">
        <x:v>-0.39229322233080943</x:v>
      </x:c>
      <x:c r="AG238" s="39" t="n">
        <x:v>-0.4069364560016046</x:v>
      </x:c>
      <x:c r="AH238" s="39" t="n">
        <x:v>-1.155133483355979</x:v>
      </x:c>
      <x:c r="AI238" s="39" t="n">
        <x:v>0.4016794232357685</x:v>
      </x:c>
      <x:c r="AJ238" s="39" t="n">
        <x:v>-0.1725996065313963</x:v>
      </x:c>
      <x:c r="AK238" s="39" t="n">
        <x:v>1.8890901650366922</x:v>
      </x:c>
      <x:c r="AL238" s="34"/>
      <x:c r="AM238" s="34" t="n">
        <x:f>IF(SQRT($B$9)*$B238+SQRT(1-$B$9)*R238&lt;_xlfn.NORM.S.INV($B$6),1,0)</x:f>
        <x:v>0</x:v>
      </x:c>
      <x:c r="AN238" s="34" t="n">
        <x:f>IF(SQRT($B$9)*$B238+SQRT(1-$B$9)*S238&lt;_xlfn.NORM.S.INV($B$6),1,0)</x:f>
        <x:v>0</x:v>
      </x:c>
      <x:c r="AO238" s="34" t="n">
        <x:f>IF(SQRT($B$9)*$B238+SQRT(1-$B$9)*T238&lt;_xlfn.NORM.S.INV($B$6),1,0)</x:f>
        <x:v>0</x:v>
      </x:c>
      <x:c r="AP238" s="34" t="n">
        <x:f>IF(SQRT($B$9)*$B238+SQRT(1-$B$9)*U238&lt;_xlfn.NORM.S.INV($B$6),1,0)</x:f>
        <x:v>0</x:v>
      </x:c>
      <x:c r="AQ238" s="34" t="n">
        <x:f>IF(SQRT($B$9)*$B238+SQRT(1-$B$9)*V238&lt;_xlfn.NORM.S.INV($B$6),1,0)</x:f>
        <x:v>0</x:v>
      </x:c>
      <x:c r="AR238" s="34" t="n">
        <x:f>IF(SQRT($B$9)*$B238+SQRT(1-$B$9)*W238&lt;_xlfn.NORM.S.INV($B$6),1,0)</x:f>
        <x:v>0</x:v>
      </x:c>
      <x:c r="AS238" s="34" t="n">
        <x:f>IF(SQRT($B$9)*$B238+SQRT(1-$B$9)*X238&lt;_xlfn.NORM.S.INV($B$6),1,0)</x:f>
        <x:v>0</x:v>
      </x:c>
      <x:c r="AT238" s="34" t="n">
        <x:f>IF(SQRT($B$9)*$B238+SQRT(1-$B$9)*Y238&lt;_xlfn.NORM.S.INV($B$6),1,0)</x:f>
        <x:v>0</x:v>
      </x:c>
      <x:c r="AU238" s="34" t="n">
        <x:f>IF(SQRT($B$9)*$B238+SQRT(1-$B$9)*Z238&lt;_xlfn.NORM.S.INV($B$6),1,0)</x:f>
        <x:v>0</x:v>
      </x:c>
      <x:c r="AV238" s="34" t="n">
        <x:f>IF(SQRT($B$9)*$B238+SQRT(1-$B$9)*AA238&lt;_xlfn.NORM.S.INV($B$6),1,0)</x:f>
        <x:v>0</x:v>
      </x:c>
      <x:c r="AW238" s="34" t="n">
        <x:f>IF(SQRT($C$9)*$B238+SQRT(1-$C$9)*AB238&lt;_xlfn.NORM.S.INV($C$6),1,0)</x:f>
        <x:v>0</x:v>
      </x:c>
      <x:c r="AX238" s="34" t="n">
        <x:f>IF(SQRT($C$9)*$B238+SQRT(1-$C$9)*AC238&lt;_xlfn.NORM.S.INV($C$6),1,0)</x:f>
        <x:v>1</x:v>
      </x:c>
      <x:c r="AY238" s="34" t="n">
        <x:f>IF(SQRT($C$9)*$B238+SQRT(1-$C$9)*AD238&lt;_xlfn.NORM.S.INV($C$6),1,0)</x:f>
        <x:v>0</x:v>
      </x:c>
      <x:c r="AZ238" s="34" t="n">
        <x:f>IF(SQRT($C$9)*$B238+SQRT(1-$C$9)*AE238&lt;_xlfn.NORM.S.INV($C$6),1,0)</x:f>
        <x:v>0</x:v>
      </x:c>
      <x:c r="BA238" s="34" t="n">
        <x:f>IF(SQRT($C$9)*$B238+SQRT(1-$C$9)*AF238&lt;_xlfn.NORM.S.INV($C$6),1,0)</x:f>
        <x:v>0</x:v>
      </x:c>
      <x:c r="BB238" s="34" t="n">
        <x:f>IF(SQRT($C$9)*$B238+SQRT(1-$C$9)*AG238&lt;_xlfn.NORM.S.INV($C$6),1,0)</x:f>
        <x:v>0</x:v>
      </x:c>
      <x:c r="BC238" s="34" t="n">
        <x:f>IF(SQRT($C$9)*$B238+SQRT(1-$C$9)*AH238&lt;_xlfn.NORM.S.INV($C$6),1,0)</x:f>
        <x:v>1</x:v>
      </x:c>
      <x:c r="BD238" s="34" t="n">
        <x:f>IF(SQRT($C$9)*$B238+SQRT(1-$C$9)*AI238&lt;_xlfn.NORM.S.INV($C$6),1,0)</x:f>
        <x:v>0</x:v>
      </x:c>
      <x:c r="BE238" s="34" t="n">
        <x:f>IF(SQRT($C$9)*$B238+SQRT(1-$C$9)*AJ238&lt;_xlfn.NORM.S.INV($C$6),1,0)</x:f>
        <x:v>0</x:v>
      </x:c>
      <x:c r="BF238" s="34" t="n">
        <x:f>IF(SQRT($C$9)*$B238+SQRT(1-$C$9)*AK238&lt;_xlfn.NORM.S.INV($C$6),1,0)</x:f>
        <x:v>0</x:v>
      </x:c>
      <x:c r="BG238" s="34"/>
      <x:c r="BH238" s="34"/>
      <x:c r="BI238" s="34" t="n">
        <x:f>$B$11*(($A$1061)*$C238/$B$12*$B$7+(1-$A$1061)*$D238/$B$12*$C$7)</x:f>
        <x:v>1200</x:v>
      </x:c>
      <x:c r="BJ238" s="34" t="n">
        <x:f>$B$11*(($A$1062)*$C238/$B$12*$B$7+(1-$A$1062)*$D238/$B$12*$C$7)</x:f>
        <x:v>1140</x:v>
      </x:c>
      <x:c r="BK238" s="34" t="n">
        <x:f>$B$11*(($A$1063)*$C238/$B$12*$B$7+(1-$A$1063)*$D238/$B$12*$C$7)</x:f>
        <x:v>1080</x:v>
      </x:c>
      <x:c r="BL238" s="34" t="n">
        <x:f>$B$11*(($A$1064)*$C238/$B$12*$B$7+(1-$A$1064)*$D238/$B$12*$C$7)</x:f>
        <x:v>1019.9999999999999</x:v>
      </x:c>
      <x:c r="BM238" s="34" t="n">
        <x:f>$B$11*(($A$1065)*$C238/$B$12*$B$7+(1-$A$1065)*$D238/$B$12*$C$7)</x:f>
        <x:v>960</x:v>
      </x:c>
      <x:c r="BN238" s="34" t="n">
        <x:f>$B$11*(($A$1066)*$C238/$B$12*$B$7+(1-$A$1066)*$D238/$B$12*$C$7)</x:f>
        <x:v>900</x:v>
      </x:c>
      <x:c r="BO238" s="34" t="n">
        <x:f>$B$11*(($A$1067)*$C238/$B$12*$B$7+(1-$A$1067)*$D238/$B$12*$C$7)</x:f>
        <x:v>839.9999999999999</x:v>
      </x:c>
      <x:c r="BP238" s="34" t="n">
        <x:f>$B$11*(($A$1068)*$C238/$B$12*$B$7+(1-$A$1068)*$D238/$B$12*$C$7)</x:f>
        <x:v>780</x:v>
      </x:c>
      <x:c r="BQ238" s="34" t="n">
        <x:f>$B$11*(($A$1069)*$C238/$B$12*$B$7+(1-$A$1069)*$D238/$B$12*$C$7)</x:f>
        <x:v>720</x:v>
      </x:c>
      <x:c r="BR238" s="34" t="n">
        <x:f>$B$11*(($A$1070)*$C238/$B$12*$B$7+(1-$A$1070)*$D238/$B$12*$C$7)</x:f>
        <x:v>660</x:v>
      </x:c>
      <x:c r="BS238" s="34" t="n">
        <x:f>$B$11*(($A$1071)*$C238/$B$12*$B$7+(1-$A$1071)*$D238/$B$12*$C$7)</x:f>
        <x:v>600</x:v>
      </x:c>
      <x:c r="BT238" s="34" t="n">
        <x:f>$B$11*(($A$1072)*$C238/$B$12*$B$7+(1-$A$1072)*$D238/$B$12*$C$7)</x:f>
        <x:v>540</x:v>
      </x:c>
      <x:c r="BU238" s="34" t="n">
        <x:f>$B$11*(($A$1073)*$C238/$B$12*$B$7+(1-$A$1073)*$D238/$B$12*$C$7)</x:f>
        <x:v>480</x:v>
      </x:c>
      <x:c r="BV238" s="34" t="n">
        <x:f>$B$11*(($A$1074)*$C238/$B$12*$B$7+(1-$A$1074)*$D238/$B$12*$C$7)</x:f>
        <x:v>419.99999999999994</x:v>
      </x:c>
      <x:c r="BW238" s="34" t="n">
        <x:f>$B$11*(($A$1075)*$C238/$B$12*$B$7+(1-$A$1075)*$D238/$B$12*$C$7)</x:f>
        <x:v>360.00000000000006</x:v>
      </x:c>
      <x:c r="BX238" s="34" t="n">
        <x:f>$B$11*(($A$1076)*$C238/$B$12*$B$7+(1-$A$1076)*$D238/$B$12*$C$7)</x:f>
        <x:v>300</x:v>
      </x:c>
      <x:c r="BY238" s="34" t="n">
        <x:f>$B$11*(($A$1077)*$C238/$B$12*$B$7+(1-$A$1077)*$D238/$B$12*$C$7)</x:f>
        <x:v>239.99999999999997</x:v>
      </x:c>
      <x:c r="BZ238" s="34" t="n">
        <x:f>$B$11*(($A$1078)*$C238/$B$12*$B$7+(1-$A$1078)*$D238/$B$12*$C$7)</x:f>
        <x:v>180.00000000000003</x:v>
      </x:c>
      <x:c r="CA238" s="34" t="n">
        <x:f>$B$11*(($A$1079)*$C238/$B$12*$B$7+(1-$A$1079)*$D238/$B$12*$C$7)</x:f>
        <x:v>119.99999999999999</x:v>
      </x:c>
      <x:c r="CB238" s="34" t="n">
        <x:f>$B$11*(($A$1080)*$C238/$B$12*$B$7+(1-$A$1080)*$D238/$B$12*$C$7)</x:f>
        <x:v>60.00000000000006</x:v>
      </x:c>
      <x:c r="CC238" s="34" t="n">
        <x:f>$B$11*(($A$1081)*$C238/$B$12*$B$7+(1-$A$1081)*$D238/$B$12*$C$7)</x:f>
        <x:v>0</x:v>
      </x:c>
    </x:row>
    <x:row r="239">
      <x:c r="A239" s="34" t="n">
        <x:v>215</x:v>
      </x:c>
      <x:c r="B239" s="39" t="n">
        <x:v>-0.514595421758351</x:v>
      </x:c>
      <x:c r="C239" s="1" t="n">
        <x:f>SUM(AM239:AV239)</x:f>
        <x:v>0</x:v>
      </x:c>
      <x:c r="D239" s="1" t="n">
        <x:f>SUM(AW239:BF239)</x:f>
        <x:v>0</x:v>
      </x:c>
      <x:c r="E239" s="17" t="n">
        <x:f>(1-C239/$B$12)*$B$8-C239/$B$12*$B$7</x:f>
        <x:v>0.05</x:v>
      </x:c>
      <x:c r="F239" s="17" t="n">
        <x:f>(1-D239/$B$12)*$C$8-D239/$B$12*$C$7</x:f>
        <x:v>0.09</x:v>
      </x:c>
      <x:c r="G239" s="32" t="n">
        <x:f>$B$11*($B$10*C239/$B$12*$B$7+(1-$B$10)*D239/$B$12*$C$7)</x:f>
        <x:v>0</x:v>
      </x:c>
      <x:c r="H239" s="17" t="n">
        <x:f>$B$10*E239+(1-$B$10)*F239</x:f>
        <x:v>0.07</x:v>
      </x:c>
      <x:c r="I239" s="34"/>
      <x:c r="J239" s="34"/>
      <x:c r="K239" s="34"/>
      <x:c r="L239" s="34"/>
      <x:c r="M239" s="34"/>
      <x:c r="N239" s="34"/>
      <x:c r="O239" s="34"/>
      <x:c r="P239" s="34"/>
      <x:c r="Q239" s="34"/>
      <x:c r="R239" s="39" t="n">
        <x:v>-0.0989047399945041</x:v>
      </x:c>
      <x:c r="S239" s="39" t="n">
        <x:v>0.5044594822142798</x:v>
      </x:c>
      <x:c r="T239" s="39" t="n">
        <x:v>-0.13184096630032835</x:v>
      </x:c>
      <x:c r="U239" s="39" t="n">
        <x:v>1.3745806261899591</x:v>
      </x:c>
      <x:c r="V239" s="39" t="n">
        <x:v>0.48671244087827303</x:v>
      </x:c>
      <x:c r="W239" s="39" t="n">
        <x:v>-0.5883577669070524</x:v>
      </x:c>
      <x:c r="X239" s="39" t="n">
        <x:v>-0.19415604453217886</x:v>
      </x:c>
      <x:c r="Y239" s="39" t="n">
        <x:v>-0.18907756353806435</x:v>
      </x:c>
      <x:c r="Z239" s="39" t="n">
        <x:v>0.21395119596598478</x:v>
      </x:c>
      <x:c r="AA239" s="39" t="n">
        <x:v>0.1250398331203175</x:v>
      </x:c>
      <x:c r="AB239" s="39" t="n">
        <x:v>1.3470536998215208</x:v>
      </x:c>
      <x:c r="AC239" s="39" t="n">
        <x:v>1.1039337831939062</x:v>
      </x:c>
      <x:c r="AD239" s="39" t="n">
        <x:v>1.9966612462772089</x:v>
      </x:c>
      <x:c r="AE239" s="39" t="n">
        <x:v>0.5388110186885938</x:v>
      </x:c>
      <x:c r="AF239" s="39" t="n">
        <x:v>0.05943826917898347</x:v>
      </x:c>
      <x:c r="AG239" s="39" t="n">
        <x:v>-1.1942682186743738</x:v>
      </x:c>
      <x:c r="AH239" s="39" t="n">
        <x:v>-0.01811124239147029</x:v>
      </x:c>
      <x:c r="AI239" s="39" t="n">
        <x:v>-0.026800867508710108</x:v>
      </x:c>
      <x:c r="AJ239" s="39" t="n">
        <x:v>-0.6587629663153579</x:v>
      </x:c>
      <x:c r="AK239" s="39" t="n">
        <x:v>1.9917907283182847</x:v>
      </x:c>
      <x:c r="AL239" s="34"/>
      <x:c r="AM239" s="34" t="n">
        <x:f>IF(SQRT($B$9)*$B239+SQRT(1-$B$9)*R239&lt;_xlfn.NORM.S.INV($B$6),1,0)</x:f>
        <x:v>0</x:v>
      </x:c>
      <x:c r="AN239" s="34" t="n">
        <x:f>IF(SQRT($B$9)*$B239+SQRT(1-$B$9)*S239&lt;_xlfn.NORM.S.INV($B$6),1,0)</x:f>
        <x:v>0</x:v>
      </x:c>
      <x:c r="AO239" s="34" t="n">
        <x:f>IF(SQRT($B$9)*$B239+SQRT(1-$B$9)*T239&lt;_xlfn.NORM.S.INV($B$6),1,0)</x:f>
        <x:v>0</x:v>
      </x:c>
      <x:c r="AP239" s="34" t="n">
        <x:f>IF(SQRT($B$9)*$B239+SQRT(1-$B$9)*U239&lt;_xlfn.NORM.S.INV($B$6),1,0)</x:f>
        <x:v>0</x:v>
      </x:c>
      <x:c r="AQ239" s="34" t="n">
        <x:f>IF(SQRT($B$9)*$B239+SQRT(1-$B$9)*V239&lt;_xlfn.NORM.S.INV($B$6),1,0)</x:f>
        <x:v>0</x:v>
      </x:c>
      <x:c r="AR239" s="34" t="n">
        <x:f>IF(SQRT($B$9)*$B239+SQRT(1-$B$9)*W239&lt;_xlfn.NORM.S.INV($B$6),1,0)</x:f>
        <x:v>0</x:v>
      </x:c>
      <x:c r="AS239" s="34" t="n">
        <x:f>IF(SQRT($B$9)*$B239+SQRT(1-$B$9)*X239&lt;_xlfn.NORM.S.INV($B$6),1,0)</x:f>
        <x:v>0</x:v>
      </x:c>
      <x:c r="AT239" s="34" t="n">
        <x:f>IF(SQRT($B$9)*$B239+SQRT(1-$B$9)*Y239&lt;_xlfn.NORM.S.INV($B$6),1,0)</x:f>
        <x:v>0</x:v>
      </x:c>
      <x:c r="AU239" s="34" t="n">
        <x:f>IF(SQRT($B$9)*$B239+SQRT(1-$B$9)*Z239&lt;_xlfn.NORM.S.INV($B$6),1,0)</x:f>
        <x:v>0</x:v>
      </x:c>
      <x:c r="AV239" s="34" t="n">
        <x:f>IF(SQRT($B$9)*$B239+SQRT(1-$B$9)*AA239&lt;_xlfn.NORM.S.INV($B$6),1,0)</x:f>
        <x:v>0</x:v>
      </x:c>
      <x:c r="AW239" s="34" t="n">
        <x:f>IF(SQRT($C$9)*$B239+SQRT(1-$C$9)*AB239&lt;_xlfn.NORM.S.INV($C$6),1,0)</x:f>
        <x:v>0</x:v>
      </x:c>
      <x:c r="AX239" s="34" t="n">
        <x:f>IF(SQRT($C$9)*$B239+SQRT(1-$C$9)*AC239&lt;_xlfn.NORM.S.INV($C$6),1,0)</x:f>
        <x:v>0</x:v>
      </x:c>
      <x:c r="AY239" s="34" t="n">
        <x:f>IF(SQRT($C$9)*$B239+SQRT(1-$C$9)*AD239&lt;_xlfn.NORM.S.INV($C$6),1,0)</x:f>
        <x:v>0</x:v>
      </x:c>
      <x:c r="AZ239" s="34" t="n">
        <x:f>IF(SQRT($C$9)*$B239+SQRT(1-$C$9)*AE239&lt;_xlfn.NORM.S.INV($C$6),1,0)</x:f>
        <x:v>0</x:v>
      </x:c>
      <x:c r="BA239" s="34" t="n">
        <x:f>IF(SQRT($C$9)*$B239+SQRT(1-$C$9)*AF239&lt;_xlfn.NORM.S.INV($C$6),1,0)</x:f>
        <x:v>0</x:v>
      </x:c>
      <x:c r="BB239" s="34" t="n">
        <x:f>IF(SQRT($C$9)*$B239+SQRT(1-$C$9)*AG239&lt;_xlfn.NORM.S.INV($C$6),1,0)</x:f>
        <x:v>0</x:v>
      </x:c>
      <x:c r="BC239" s="34" t="n">
        <x:f>IF(SQRT($C$9)*$B239+SQRT(1-$C$9)*AH239&lt;_xlfn.NORM.S.INV($C$6),1,0)</x:f>
        <x:v>0</x:v>
      </x:c>
      <x:c r="BD239" s="34" t="n">
        <x:f>IF(SQRT($C$9)*$B239+SQRT(1-$C$9)*AI239&lt;_xlfn.NORM.S.INV($C$6),1,0)</x:f>
        <x:v>0</x:v>
      </x:c>
      <x:c r="BE239" s="34" t="n">
        <x:f>IF(SQRT($C$9)*$B239+SQRT(1-$C$9)*AJ239&lt;_xlfn.NORM.S.INV($C$6),1,0)</x:f>
        <x:v>0</x:v>
      </x:c>
      <x:c r="BF239" s="34" t="n">
        <x:f>IF(SQRT($C$9)*$B239+SQRT(1-$C$9)*AK239&lt;_xlfn.NORM.S.INV($C$6),1,0)</x:f>
        <x:v>0</x:v>
      </x:c>
      <x:c r="BG239" s="34"/>
      <x:c r="BH239" s="34"/>
      <x:c r="BI239" s="34" t="n">
        <x:f>$B$11*(($A$1061)*$C239/$B$12*$B$7+(1-$A$1061)*$D239/$B$12*$C$7)</x:f>
        <x:v>0</x:v>
      </x:c>
      <x:c r="BJ239" s="34" t="n">
        <x:f>$B$11*(($A$1062)*$C239/$B$12*$B$7+(1-$A$1062)*$D239/$B$12*$C$7)</x:f>
        <x:v>0</x:v>
      </x:c>
      <x:c r="BK239" s="34" t="n">
        <x:f>$B$11*(($A$1063)*$C239/$B$12*$B$7+(1-$A$1063)*$D239/$B$12*$C$7)</x:f>
        <x:v>0</x:v>
      </x:c>
      <x:c r="BL239" s="34" t="n">
        <x:f>$B$11*(($A$1064)*$C239/$B$12*$B$7+(1-$A$1064)*$D239/$B$12*$C$7)</x:f>
        <x:v>0</x:v>
      </x:c>
      <x:c r="BM239" s="34" t="n">
        <x:f>$B$11*(($A$1065)*$C239/$B$12*$B$7+(1-$A$1065)*$D239/$B$12*$C$7)</x:f>
        <x:v>0</x:v>
      </x:c>
      <x:c r="BN239" s="34" t="n">
        <x:f>$B$11*(($A$1066)*$C239/$B$12*$B$7+(1-$A$1066)*$D239/$B$12*$C$7)</x:f>
        <x:v>0</x:v>
      </x:c>
      <x:c r="BO239" s="34" t="n">
        <x:f>$B$11*(($A$1067)*$C239/$B$12*$B$7+(1-$A$1067)*$D239/$B$12*$C$7)</x:f>
        <x:v>0</x:v>
      </x:c>
      <x:c r="BP239" s="34" t="n">
        <x:f>$B$11*(($A$1068)*$C239/$B$12*$B$7+(1-$A$1068)*$D239/$B$12*$C$7)</x:f>
        <x:v>0</x:v>
      </x:c>
      <x:c r="BQ239" s="34" t="n">
        <x:f>$B$11*(($A$1069)*$C239/$B$12*$B$7+(1-$A$1069)*$D239/$B$12*$C$7)</x:f>
        <x:v>0</x:v>
      </x:c>
      <x:c r="BR239" s="34" t="n">
        <x:f>$B$11*(($A$1070)*$C239/$B$12*$B$7+(1-$A$1070)*$D239/$B$12*$C$7)</x:f>
        <x:v>0</x:v>
      </x:c>
      <x:c r="BS239" s="34" t="n">
        <x:f>$B$11*(($A$1071)*$C239/$B$12*$B$7+(1-$A$1071)*$D239/$B$12*$C$7)</x:f>
        <x:v>0</x:v>
      </x:c>
      <x:c r="BT239" s="34" t="n">
        <x:f>$B$11*(($A$1072)*$C239/$B$12*$B$7+(1-$A$1072)*$D239/$B$12*$C$7)</x:f>
        <x:v>0</x:v>
      </x:c>
      <x:c r="BU239" s="34" t="n">
        <x:f>$B$11*(($A$1073)*$C239/$B$12*$B$7+(1-$A$1073)*$D239/$B$12*$C$7)</x:f>
        <x:v>0</x:v>
      </x:c>
      <x:c r="BV239" s="34" t="n">
        <x:f>$B$11*(($A$1074)*$C239/$B$12*$B$7+(1-$A$1074)*$D239/$B$12*$C$7)</x:f>
        <x:v>0</x:v>
      </x:c>
      <x:c r="BW239" s="34" t="n">
        <x:f>$B$11*(($A$1075)*$C239/$B$12*$B$7+(1-$A$1075)*$D239/$B$12*$C$7)</x:f>
        <x:v>0</x:v>
      </x:c>
      <x:c r="BX239" s="34" t="n">
        <x:f>$B$11*(($A$1076)*$C239/$B$12*$B$7+(1-$A$1076)*$D239/$B$12*$C$7)</x:f>
        <x:v>0</x:v>
      </x:c>
      <x:c r="BY239" s="34" t="n">
        <x:f>$B$11*(($A$1077)*$C239/$B$12*$B$7+(1-$A$1077)*$D239/$B$12*$C$7)</x:f>
        <x:v>0</x:v>
      </x:c>
      <x:c r="BZ239" s="34" t="n">
        <x:f>$B$11*(($A$1078)*$C239/$B$12*$B$7+(1-$A$1078)*$D239/$B$12*$C$7)</x:f>
        <x:v>0</x:v>
      </x:c>
      <x:c r="CA239" s="34" t="n">
        <x:f>$B$11*(($A$1079)*$C239/$B$12*$B$7+(1-$A$1079)*$D239/$B$12*$C$7)</x:f>
        <x:v>0</x:v>
      </x:c>
      <x:c r="CB239" s="34" t="n">
        <x:f>$B$11*(($A$1080)*$C239/$B$12*$B$7+(1-$A$1080)*$D239/$B$12*$C$7)</x:f>
        <x:v>0</x:v>
      </x:c>
      <x:c r="CC239" s="34" t="n">
        <x:f>$B$11*(($A$1081)*$C239/$B$12*$B$7+(1-$A$1081)*$D239/$B$12*$C$7)</x:f>
        <x:v>0</x:v>
      </x:c>
    </x:row>
    <x:row r="240">
      <x:c r="A240" s="34" t="n">
        <x:v>216</x:v>
      </x:c>
      <x:c r="B240" s="39" t="n">
        <x:v>0.38967839388235187</x:v>
      </x:c>
      <x:c r="C240" s="1" t="n">
        <x:f>SUM(AM240:AV240)</x:f>
        <x:v>0</x:v>
      </x:c>
      <x:c r="D240" s="1" t="n">
        <x:f>SUM(AW240:BF240)</x:f>
        <x:v>0</x:v>
      </x:c>
      <x:c r="E240" s="17" t="n">
        <x:f>(1-C240/$B$12)*$B$8-C240/$B$12*$B$7</x:f>
        <x:v>0.05</x:v>
      </x:c>
      <x:c r="F240" s="17" t="n">
        <x:f>(1-D240/$B$12)*$C$8-D240/$B$12*$C$7</x:f>
        <x:v>0.09</x:v>
      </x:c>
      <x:c r="G240" s="32" t="n">
        <x:f>$B$11*($B$10*C240/$B$12*$B$7+(1-$B$10)*D240/$B$12*$C$7)</x:f>
        <x:v>0</x:v>
      </x:c>
      <x:c r="H240" s="17" t="n">
        <x:f>$B$10*E240+(1-$B$10)*F240</x:f>
        <x:v>0.07</x:v>
      </x:c>
      <x:c r="I240" s="34"/>
      <x:c r="J240" s="34"/>
      <x:c r="K240" s="34"/>
      <x:c r="L240" s="34"/>
      <x:c r="M240" s="34"/>
      <x:c r="N240" s="34"/>
      <x:c r="O240" s="34"/>
      <x:c r="P240" s="34"/>
      <x:c r="Q240" s="34"/>
      <x:c r="R240" s="39" t="n">
        <x:v>2.052537299092242</x:v>
      </x:c>
      <x:c r="S240" s="39" t="n">
        <x:v>1.041379360839751</x:v>
      </x:c>
      <x:c r="T240" s="39" t="n">
        <x:v>-1.7924081879874774</x:v>
      </x:c>
      <x:c r="U240" s="39" t="n">
        <x:v>-1.25559981912483</x:v>
      </x:c>
      <x:c r="V240" s="39" t="n">
        <x:v>-1.214283724199404</x:v>
      </x:c>
      <x:c r="W240" s="39" t="n">
        <x:v>0.05948540988161753</x:v>
      </x:c>
      <x:c r="X240" s="39" t="n">
        <x:v>-1.2207055334557242</x:v>
      </x:c>
      <x:c r="Y240" s="39" t="n">
        <x:v>-1.1609749246870436</x:v>
      </x:c>
      <x:c r="Z240" s="39" t="n">
        <x:v>1.1064557344193342</x:v>
      </x:c>
      <x:c r="AA240" s="39" t="n">
        <x:v>1.5715660221743415</x:v>
      </x:c>
      <x:c r="AB240" s="39" t="n">
        <x:v>-0.5904907836131933</x:v>
      </x:c>
      <x:c r="AC240" s="39" t="n">
        <x:v>-0.6650431616447963</x:v>
      </x:c>
      <x:c r="AD240" s="39" t="n">
        <x:v>-1.698729102332525</x:v>
      </x:c>
      <x:c r="AE240" s="39" t="n">
        <x:v>0.25578035600147125</x:v>
      </x:c>
      <x:c r="AF240" s="39" t="n">
        <x:v>-0.502292239865031</x:v>
      </x:c>
      <x:c r="AG240" s="39" t="n">
        <x:v>-0.5868419560037322</x:v>
      </x:c>
      <x:c r="AH240" s="39" t="n">
        <x:v>-0.2384857150152827</x:v>
      </x:c>
      <x:c r="AI240" s="39" t="n">
        <x:v>1.0628706556858476</x:v>
      </x:c>
      <x:c r="AJ240" s="39" t="n">
        <x:v>-1.8713912222285403</x:v>
      </x:c>
      <x:c r="AK240" s="39" t="n">
        <x:v>-0.5605382049238748</x:v>
      </x:c>
      <x:c r="AL240" s="34"/>
      <x:c r="AM240" s="34" t="n">
        <x:f>IF(SQRT($B$9)*$B240+SQRT(1-$B$9)*R240&lt;_xlfn.NORM.S.INV($B$6),1,0)</x:f>
        <x:v>0</x:v>
      </x:c>
      <x:c r="AN240" s="34" t="n">
        <x:f>IF(SQRT($B$9)*$B240+SQRT(1-$B$9)*S240&lt;_xlfn.NORM.S.INV($B$6),1,0)</x:f>
        <x:v>0</x:v>
      </x:c>
      <x:c r="AO240" s="34" t="n">
        <x:f>IF(SQRT($B$9)*$B240+SQRT(1-$B$9)*T240&lt;_xlfn.NORM.S.INV($B$6),1,0)</x:f>
        <x:v>0</x:v>
      </x:c>
      <x:c r="AP240" s="34" t="n">
        <x:f>IF(SQRT($B$9)*$B240+SQRT(1-$B$9)*U240&lt;_xlfn.NORM.S.INV($B$6),1,0)</x:f>
        <x:v>0</x:v>
      </x:c>
      <x:c r="AQ240" s="34" t="n">
        <x:f>IF(SQRT($B$9)*$B240+SQRT(1-$B$9)*V240&lt;_xlfn.NORM.S.INV($B$6),1,0)</x:f>
        <x:v>0</x:v>
      </x:c>
      <x:c r="AR240" s="34" t="n">
        <x:f>IF(SQRT($B$9)*$B240+SQRT(1-$B$9)*W240&lt;_xlfn.NORM.S.INV($B$6),1,0)</x:f>
        <x:v>0</x:v>
      </x:c>
      <x:c r="AS240" s="34" t="n">
        <x:f>IF(SQRT($B$9)*$B240+SQRT(1-$B$9)*X240&lt;_xlfn.NORM.S.INV($B$6),1,0)</x:f>
        <x:v>0</x:v>
      </x:c>
      <x:c r="AT240" s="34" t="n">
        <x:f>IF(SQRT($B$9)*$B240+SQRT(1-$B$9)*Y240&lt;_xlfn.NORM.S.INV($B$6),1,0)</x:f>
        <x:v>0</x:v>
      </x:c>
      <x:c r="AU240" s="34" t="n">
        <x:f>IF(SQRT($B$9)*$B240+SQRT(1-$B$9)*Z240&lt;_xlfn.NORM.S.INV($B$6),1,0)</x:f>
        <x:v>0</x:v>
      </x:c>
      <x:c r="AV240" s="34" t="n">
        <x:f>IF(SQRT($B$9)*$B240+SQRT(1-$B$9)*AA240&lt;_xlfn.NORM.S.INV($B$6),1,0)</x:f>
        <x:v>0</x:v>
      </x:c>
      <x:c r="AW240" s="34" t="n">
        <x:f>IF(SQRT($C$9)*$B240+SQRT(1-$C$9)*AB240&lt;_xlfn.NORM.S.INV($C$6),1,0)</x:f>
        <x:v>0</x:v>
      </x:c>
      <x:c r="AX240" s="34" t="n">
        <x:f>IF(SQRT($C$9)*$B240+SQRT(1-$C$9)*AC240&lt;_xlfn.NORM.S.INV($C$6),1,0)</x:f>
        <x:v>0</x:v>
      </x:c>
      <x:c r="AY240" s="34" t="n">
        <x:f>IF(SQRT($C$9)*$B240+SQRT(1-$C$9)*AD240&lt;_xlfn.NORM.S.INV($C$6),1,0)</x:f>
        <x:v>0</x:v>
      </x:c>
      <x:c r="AZ240" s="34" t="n">
        <x:f>IF(SQRT($C$9)*$B240+SQRT(1-$C$9)*AE240&lt;_xlfn.NORM.S.INV($C$6),1,0)</x:f>
        <x:v>0</x:v>
      </x:c>
      <x:c r="BA240" s="34" t="n">
        <x:f>IF(SQRT($C$9)*$B240+SQRT(1-$C$9)*AF240&lt;_xlfn.NORM.S.INV($C$6),1,0)</x:f>
        <x:v>0</x:v>
      </x:c>
      <x:c r="BB240" s="34" t="n">
        <x:f>IF(SQRT($C$9)*$B240+SQRT(1-$C$9)*AG240&lt;_xlfn.NORM.S.INV($C$6),1,0)</x:f>
        <x:v>0</x:v>
      </x:c>
      <x:c r="BC240" s="34" t="n">
        <x:f>IF(SQRT($C$9)*$B240+SQRT(1-$C$9)*AH240&lt;_xlfn.NORM.S.INV($C$6),1,0)</x:f>
        <x:v>0</x:v>
      </x:c>
      <x:c r="BD240" s="34" t="n">
        <x:f>IF(SQRT($C$9)*$B240+SQRT(1-$C$9)*AI240&lt;_xlfn.NORM.S.INV($C$6),1,0)</x:f>
        <x:v>0</x:v>
      </x:c>
      <x:c r="BE240" s="34" t="n">
        <x:f>IF(SQRT($C$9)*$B240+SQRT(1-$C$9)*AJ240&lt;_xlfn.NORM.S.INV($C$6),1,0)</x:f>
        <x:v>0</x:v>
      </x:c>
      <x:c r="BF240" s="34" t="n">
        <x:f>IF(SQRT($C$9)*$B240+SQRT(1-$C$9)*AK240&lt;_xlfn.NORM.S.INV($C$6),1,0)</x:f>
        <x:v>0</x:v>
      </x:c>
      <x:c r="BG240" s="34"/>
      <x:c r="BH240" s="34"/>
      <x:c r="BI240" s="34" t="n">
        <x:f>$B$11*(($A$1061)*$C240/$B$12*$B$7+(1-$A$1061)*$D240/$B$12*$C$7)</x:f>
        <x:v>0</x:v>
      </x:c>
      <x:c r="BJ240" s="34" t="n">
        <x:f>$B$11*(($A$1062)*$C240/$B$12*$B$7+(1-$A$1062)*$D240/$B$12*$C$7)</x:f>
        <x:v>0</x:v>
      </x:c>
      <x:c r="BK240" s="34" t="n">
        <x:f>$B$11*(($A$1063)*$C240/$B$12*$B$7+(1-$A$1063)*$D240/$B$12*$C$7)</x:f>
        <x:v>0</x:v>
      </x:c>
      <x:c r="BL240" s="34" t="n">
        <x:f>$B$11*(($A$1064)*$C240/$B$12*$B$7+(1-$A$1064)*$D240/$B$12*$C$7)</x:f>
        <x:v>0</x:v>
      </x:c>
      <x:c r="BM240" s="34" t="n">
        <x:f>$B$11*(($A$1065)*$C240/$B$12*$B$7+(1-$A$1065)*$D240/$B$12*$C$7)</x:f>
        <x:v>0</x:v>
      </x:c>
      <x:c r="BN240" s="34" t="n">
        <x:f>$B$11*(($A$1066)*$C240/$B$12*$B$7+(1-$A$1066)*$D240/$B$12*$C$7)</x:f>
        <x:v>0</x:v>
      </x:c>
      <x:c r="BO240" s="34" t="n">
        <x:f>$B$11*(($A$1067)*$C240/$B$12*$B$7+(1-$A$1067)*$D240/$B$12*$C$7)</x:f>
        <x:v>0</x:v>
      </x:c>
      <x:c r="BP240" s="34" t="n">
        <x:f>$B$11*(($A$1068)*$C240/$B$12*$B$7+(1-$A$1068)*$D240/$B$12*$C$7)</x:f>
        <x:v>0</x:v>
      </x:c>
      <x:c r="BQ240" s="34" t="n">
        <x:f>$B$11*(($A$1069)*$C240/$B$12*$B$7+(1-$A$1069)*$D240/$B$12*$C$7)</x:f>
        <x:v>0</x:v>
      </x:c>
      <x:c r="BR240" s="34" t="n">
        <x:f>$B$11*(($A$1070)*$C240/$B$12*$B$7+(1-$A$1070)*$D240/$B$12*$C$7)</x:f>
        <x:v>0</x:v>
      </x:c>
      <x:c r="BS240" s="34" t="n">
        <x:f>$B$11*(($A$1071)*$C240/$B$12*$B$7+(1-$A$1071)*$D240/$B$12*$C$7)</x:f>
        <x:v>0</x:v>
      </x:c>
      <x:c r="BT240" s="34" t="n">
        <x:f>$B$11*(($A$1072)*$C240/$B$12*$B$7+(1-$A$1072)*$D240/$B$12*$C$7)</x:f>
        <x:v>0</x:v>
      </x:c>
      <x:c r="BU240" s="34" t="n">
        <x:f>$B$11*(($A$1073)*$C240/$B$12*$B$7+(1-$A$1073)*$D240/$B$12*$C$7)</x:f>
        <x:v>0</x:v>
      </x:c>
      <x:c r="BV240" s="34" t="n">
        <x:f>$B$11*(($A$1074)*$C240/$B$12*$B$7+(1-$A$1074)*$D240/$B$12*$C$7)</x:f>
        <x:v>0</x:v>
      </x:c>
      <x:c r="BW240" s="34" t="n">
        <x:f>$B$11*(($A$1075)*$C240/$B$12*$B$7+(1-$A$1075)*$D240/$B$12*$C$7)</x:f>
        <x:v>0</x:v>
      </x:c>
      <x:c r="BX240" s="34" t="n">
        <x:f>$B$11*(($A$1076)*$C240/$B$12*$B$7+(1-$A$1076)*$D240/$B$12*$C$7)</x:f>
        <x:v>0</x:v>
      </x:c>
      <x:c r="BY240" s="34" t="n">
        <x:f>$B$11*(($A$1077)*$C240/$B$12*$B$7+(1-$A$1077)*$D240/$B$12*$C$7)</x:f>
        <x:v>0</x:v>
      </x:c>
      <x:c r="BZ240" s="34" t="n">
        <x:f>$B$11*(($A$1078)*$C240/$B$12*$B$7+(1-$A$1078)*$D240/$B$12*$C$7)</x:f>
        <x:v>0</x:v>
      </x:c>
      <x:c r="CA240" s="34" t="n">
        <x:f>$B$11*(($A$1079)*$C240/$B$12*$B$7+(1-$A$1079)*$D240/$B$12*$C$7)</x:f>
        <x:v>0</x:v>
      </x:c>
      <x:c r="CB240" s="34" t="n">
        <x:f>$B$11*(($A$1080)*$C240/$B$12*$B$7+(1-$A$1080)*$D240/$B$12*$C$7)</x:f>
        <x:v>0</x:v>
      </x:c>
      <x:c r="CC240" s="34" t="n">
        <x:f>$B$11*(($A$1081)*$C240/$B$12*$B$7+(1-$A$1081)*$D240/$B$12*$C$7)</x:f>
        <x:v>0</x:v>
      </x:c>
    </x:row>
    <x:row r="241">
      <x:c r="A241" s="34" t="n">
        <x:v>217</x:v>
      </x:c>
      <x:c r="B241" s="39" t="n">
        <x:v>0.29963463463272516</x:v>
      </x:c>
      <x:c r="C241" s="1" t="n">
        <x:f>SUM(AM241:AV241)</x:f>
        <x:v>1</x:v>
      </x:c>
      <x:c r="D241" s="1" t="n">
        <x:f>SUM(AW241:BF241)</x:f>
        <x:v>0</x:v>
      </x:c>
      <x:c r="E241" s="17" t="n">
        <x:f>(1-C241/$B$12)*$B$8-C241/$B$12*$B$7</x:f>
        <x:v>0.0049999999999999975</x:v>
      </x:c>
      <x:c r="F241" s="17" t="n">
        <x:f>(1-D241/$B$12)*$C$8-D241/$B$12*$C$7</x:f>
        <x:v>0.09</x:v>
      </x:c>
      <x:c r="G241" s="32" t="n">
        <x:f>$B$11*($B$10*C241/$B$12*$B$7+(1-$B$10)*D241/$B$12*$C$7)</x:f>
        <x:v>200.00000000000003</x:v>
      </x:c>
      <x:c r="H241" s="17" t="n">
        <x:f>$B$10*E241+(1-$B$10)*F241</x:f>
        <x:v>0.0475</x:v>
      </x:c>
      <x:c r="I241" s="34"/>
      <x:c r="J241" s="34"/>
      <x:c r="K241" s="34"/>
      <x:c r="L241" s="34"/>
      <x:c r="M241" s="34"/>
      <x:c r="N241" s="34"/>
      <x:c r="O241" s="34"/>
      <x:c r="P241" s="34"/>
      <x:c r="Q241" s="34"/>
      <x:c r="R241" s="39" t="n">
        <x:v>1.2200233131368872</x:v>
      </x:c>
      <x:c r="S241" s="39" t="n">
        <x:v>0.5133858648908564</x:v>
      </x:c>
      <x:c r="T241" s="39" t="n">
        <x:v>0.9552345383275646</x:v>
      </x:c>
      <x:c r="U241" s="39" t="n">
        <x:v>0.6334300090655854</x:v>
      </x:c>
      <x:c r="V241" s="39" t="n">
        <x:v>-0.14340788879348665</x:v>
      </x:c>
      <x:c r="W241" s="39" t="n">
        <x:v>-1.2841155723685052</x:v>
      </x:c>
      <x:c r="X241" s="39" t="n">
        <x:v>-2.7638526077834507</x:v>
      </x:c>
      <x:c r="Y241" s="39" t="n">
        <x:v>-1.823602341454583</x:v>
      </x:c>
      <x:c r="Z241" s="39" t="n">
        <x:v>-0.09507628117048184</x:v>
      </x:c>
      <x:c r="AA241" s="39" t="n">
        <x:v>0.9707966371526981</x:v>
      </x:c>
      <x:c r="AB241" s="39" t="n">
        <x:v>0.47745987111641786</x:v>
      </x:c>
      <x:c r="AC241" s="39" t="n">
        <x:v>1.5766536143262562</x:v>
      </x:c>
      <x:c r="AD241" s="39" t="n">
        <x:v>-0.8739934398769439</x:v>
      </x:c>
      <x:c r="AE241" s="39" t="n">
        <x:v>0.046330467248443655</x:v>
      </x:c>
      <x:c r="AF241" s="39" t="n">
        <x:v>-0.8932927902317815</x:v>
      </x:c>
      <x:c r="AG241" s="39" t="n">
        <x:v>0.18698877496248015</x:v>
      </x:c>
      <x:c r="AH241" s="39" t="n">
        <x:v>-0.4076857657922959</x:v>
      </x:c>
      <x:c r="AI241" s="39" t="n">
        <x:v>0.6674346514114039</x:v>
      </x:c>
      <x:c r="AJ241" s="39" t="n">
        <x:v>-0.18801543067650348</x:v>
      </x:c>
      <x:c r="AK241" s="39" t="n">
        <x:v>1.3816537304428202</x:v>
      </x:c>
      <x:c r="AL241" s="34"/>
      <x:c r="AM241" s="34" t="n">
        <x:f>IF(SQRT($B$9)*$B241+SQRT(1-$B$9)*R241&lt;_xlfn.NORM.S.INV($B$6),1,0)</x:f>
        <x:v>0</x:v>
      </x:c>
      <x:c r="AN241" s="34" t="n">
        <x:f>IF(SQRT($B$9)*$B241+SQRT(1-$B$9)*S241&lt;_xlfn.NORM.S.INV($B$6),1,0)</x:f>
        <x:v>0</x:v>
      </x:c>
      <x:c r="AO241" s="34" t="n">
        <x:f>IF(SQRT($B$9)*$B241+SQRT(1-$B$9)*T241&lt;_xlfn.NORM.S.INV($B$6),1,0)</x:f>
        <x:v>0</x:v>
      </x:c>
      <x:c r="AP241" s="34" t="n">
        <x:f>IF(SQRT($B$9)*$B241+SQRT(1-$B$9)*U241&lt;_xlfn.NORM.S.INV($B$6),1,0)</x:f>
        <x:v>0</x:v>
      </x:c>
      <x:c r="AQ241" s="34" t="n">
        <x:f>IF(SQRT($B$9)*$B241+SQRT(1-$B$9)*V241&lt;_xlfn.NORM.S.INV($B$6),1,0)</x:f>
        <x:v>0</x:v>
      </x:c>
      <x:c r="AR241" s="34" t="n">
        <x:f>IF(SQRT($B$9)*$B241+SQRT(1-$B$9)*W241&lt;_xlfn.NORM.S.INV($B$6),1,0)</x:f>
        <x:v>0</x:v>
      </x:c>
      <x:c r="AS241" s="34" t="n">
        <x:f>IF(SQRT($B$9)*$B241+SQRT(1-$B$9)*X241&lt;_xlfn.NORM.S.INV($B$6),1,0)</x:f>
        <x:v>1</x:v>
      </x:c>
      <x:c r="AT241" s="34" t="n">
        <x:f>IF(SQRT($B$9)*$B241+SQRT(1-$B$9)*Y241&lt;_xlfn.NORM.S.INV($B$6),1,0)</x:f>
        <x:v>0</x:v>
      </x:c>
      <x:c r="AU241" s="34" t="n">
        <x:f>IF(SQRT($B$9)*$B241+SQRT(1-$B$9)*Z241&lt;_xlfn.NORM.S.INV($B$6),1,0)</x:f>
        <x:v>0</x:v>
      </x:c>
      <x:c r="AV241" s="34" t="n">
        <x:f>IF(SQRT($B$9)*$B241+SQRT(1-$B$9)*AA241&lt;_xlfn.NORM.S.INV($B$6),1,0)</x:f>
        <x:v>0</x:v>
      </x:c>
      <x:c r="AW241" s="34" t="n">
        <x:f>IF(SQRT($C$9)*$B241+SQRT(1-$C$9)*AB241&lt;_xlfn.NORM.S.INV($C$6),1,0)</x:f>
        <x:v>0</x:v>
      </x:c>
      <x:c r="AX241" s="34" t="n">
        <x:f>IF(SQRT($C$9)*$B241+SQRT(1-$C$9)*AC241&lt;_xlfn.NORM.S.INV($C$6),1,0)</x:f>
        <x:v>0</x:v>
      </x:c>
      <x:c r="AY241" s="34" t="n">
        <x:f>IF(SQRT($C$9)*$B241+SQRT(1-$C$9)*AD241&lt;_xlfn.NORM.S.INV($C$6),1,0)</x:f>
        <x:v>0</x:v>
      </x:c>
      <x:c r="AZ241" s="34" t="n">
        <x:f>IF(SQRT($C$9)*$B241+SQRT(1-$C$9)*AE241&lt;_xlfn.NORM.S.INV($C$6),1,0)</x:f>
        <x:v>0</x:v>
      </x:c>
      <x:c r="BA241" s="34" t="n">
        <x:f>IF(SQRT($C$9)*$B241+SQRT(1-$C$9)*AF241&lt;_xlfn.NORM.S.INV($C$6),1,0)</x:f>
        <x:v>0</x:v>
      </x:c>
      <x:c r="BB241" s="34" t="n">
        <x:f>IF(SQRT($C$9)*$B241+SQRT(1-$C$9)*AG241&lt;_xlfn.NORM.S.INV($C$6),1,0)</x:f>
        <x:v>0</x:v>
      </x:c>
      <x:c r="BC241" s="34" t="n">
        <x:f>IF(SQRT($C$9)*$B241+SQRT(1-$C$9)*AH241&lt;_xlfn.NORM.S.INV($C$6),1,0)</x:f>
        <x:v>0</x:v>
      </x:c>
      <x:c r="BD241" s="34" t="n">
        <x:f>IF(SQRT($C$9)*$B241+SQRT(1-$C$9)*AI241&lt;_xlfn.NORM.S.INV($C$6),1,0)</x:f>
        <x:v>0</x:v>
      </x:c>
      <x:c r="BE241" s="34" t="n">
        <x:f>IF(SQRT($C$9)*$B241+SQRT(1-$C$9)*AJ241&lt;_xlfn.NORM.S.INV($C$6),1,0)</x:f>
        <x:v>0</x:v>
      </x:c>
      <x:c r="BF241" s="34" t="n">
        <x:f>IF(SQRT($C$9)*$B241+SQRT(1-$C$9)*AK241&lt;_xlfn.NORM.S.INV($C$6),1,0)</x:f>
        <x:v>0</x:v>
      </x:c>
      <x:c r="BG241" s="34"/>
      <x:c r="BH241" s="34"/>
      <x:c r="BI241" s="34" t="n">
        <x:f>$B$11*(($A$1061)*$C241/$B$12*$B$7+(1-$A$1061)*$D241/$B$12*$C$7)</x:f>
        <x:v>0</x:v>
      </x:c>
      <x:c r="BJ241" s="34" t="n">
        <x:f>$B$11*(($A$1062)*$C241/$B$12*$B$7+(1-$A$1062)*$D241/$B$12*$C$7)</x:f>
        <x:v>20</x:v>
      </x:c>
      <x:c r="BK241" s="34" t="n">
        <x:f>$B$11*(($A$1063)*$C241/$B$12*$B$7+(1-$A$1063)*$D241/$B$12*$C$7)</x:f>
        <x:v>40</x:v>
      </x:c>
      <x:c r="BL241" s="34" t="n">
        <x:f>$B$11*(($A$1064)*$C241/$B$12*$B$7+(1-$A$1064)*$D241/$B$12*$C$7)</x:f>
        <x:v>60</x:v>
      </x:c>
      <x:c r="BM241" s="34" t="n">
        <x:f>$B$11*(($A$1065)*$C241/$B$12*$B$7+(1-$A$1065)*$D241/$B$12*$C$7)</x:f>
        <x:v>80</x:v>
      </x:c>
      <x:c r="BN241" s="34" t="n">
        <x:f>$B$11*(($A$1066)*$C241/$B$12*$B$7+(1-$A$1066)*$D241/$B$12*$C$7)</x:f>
        <x:v>100.00000000000001</x:v>
      </x:c>
      <x:c r="BO241" s="34" t="n">
        <x:f>$B$11*(($A$1067)*$C241/$B$12*$B$7+(1-$A$1067)*$D241/$B$12*$C$7)</x:f>
        <x:v>120</x:v>
      </x:c>
      <x:c r="BP241" s="34" t="n">
        <x:f>$B$11*(($A$1068)*$C241/$B$12*$B$7+(1-$A$1068)*$D241/$B$12*$C$7)</x:f>
        <x:v>139.99999999999997</x:v>
      </x:c>
      <x:c r="BQ241" s="34" t="n">
        <x:f>$B$11*(($A$1069)*$C241/$B$12*$B$7+(1-$A$1069)*$D241/$B$12*$C$7)</x:f>
        <x:v>160</x:v>
      </x:c>
      <x:c r="BR241" s="34" t="n">
        <x:f>$B$11*(($A$1070)*$C241/$B$12*$B$7+(1-$A$1070)*$D241/$B$12*$C$7)</x:f>
        <x:v>180</x:v>
      </x:c>
      <x:c r="BS241" s="34" t="n">
        <x:f>$B$11*(($A$1071)*$C241/$B$12*$B$7+(1-$A$1071)*$D241/$B$12*$C$7)</x:f>
        <x:v>200.00000000000003</x:v>
      </x:c>
      <x:c r="BT241" s="34" t="n">
        <x:f>$B$11*(($A$1072)*$C241/$B$12*$B$7+(1-$A$1072)*$D241/$B$12*$C$7)</x:f>
        <x:v>220.00000000000006</x:v>
      </x:c>
      <x:c r="BU241" s="34" t="n">
        <x:f>$B$11*(($A$1073)*$C241/$B$12*$B$7+(1-$A$1073)*$D241/$B$12*$C$7)</x:f>
        <x:v>240</x:v>
      </x:c>
      <x:c r="BV241" s="34" t="n">
        <x:f>$B$11*(($A$1074)*$C241/$B$12*$B$7+(1-$A$1074)*$D241/$B$12*$C$7)</x:f>
        <x:v>260</x:v>
      </x:c>
      <x:c r="BW241" s="34" t="n">
        <x:f>$B$11*(($A$1075)*$C241/$B$12*$B$7+(1-$A$1075)*$D241/$B$12*$C$7)</x:f>
        <x:v>279.99999999999994</x:v>
      </x:c>
      <x:c r="BX241" s="34" t="n">
        <x:f>$B$11*(($A$1076)*$C241/$B$12*$B$7+(1-$A$1076)*$D241/$B$12*$C$7)</x:f>
        <x:v>300</x:v>
      </x:c>
      <x:c r="BY241" s="34" t="n">
        <x:f>$B$11*(($A$1077)*$C241/$B$12*$B$7+(1-$A$1077)*$D241/$B$12*$C$7)</x:f>
        <x:v>320</x:v>
      </x:c>
      <x:c r="BZ241" s="34" t="n">
        <x:f>$B$11*(($A$1078)*$C241/$B$12*$B$7+(1-$A$1078)*$D241/$B$12*$C$7)</x:f>
        <x:v>339.99999999999994</x:v>
      </x:c>
      <x:c r="CA241" s="34" t="n">
        <x:f>$B$11*(($A$1079)*$C241/$B$12*$B$7+(1-$A$1079)*$D241/$B$12*$C$7)</x:f>
        <x:v>360</x:v>
      </x:c>
      <x:c r="CB241" s="34" t="n">
        <x:f>$B$11*(($A$1080)*$C241/$B$12*$B$7+(1-$A$1080)*$D241/$B$12*$C$7)</x:f>
        <x:v>380.00000000000006</x:v>
      </x:c>
      <x:c r="CC241" s="34" t="n">
        <x:f>$B$11*(($A$1081)*$C241/$B$12*$B$7+(1-$A$1081)*$D241/$B$12*$C$7)</x:f>
        <x:v>400.00000000000006</x:v>
      </x:c>
    </x:row>
    <x:row r="242">
      <x:c r="A242" s="34" t="n">
        <x:v>218</x:v>
      </x:c>
      <x:c r="B242" s="39" t="n">
        <x:v>-1.3638150589831266</x:v>
      </x:c>
      <x:c r="C242" s="1" t="n">
        <x:f>SUM(AM242:AV242)</x:f>
        <x:v>0</x:v>
      </x:c>
      <x:c r="D242" s="1" t="n">
        <x:f>SUM(AW242:BF242)</x:f>
        <x:v>2</x:v>
      </x:c>
      <x:c r="E242" s="17" t="n">
        <x:f>(1-C242/$B$12)*$B$8-C242/$B$12*$B$7</x:f>
        <x:v>0.05</x:v>
      </x:c>
      <x:c r="F242" s="17" t="n">
        <x:f>(1-D242/$B$12)*$C$8-D242/$B$12*$C$7</x:f>
        <x:v>-0.048</x:v>
      </x:c>
      <x:c r="G242" s="32" t="n">
        <x:f>$B$11*($B$10*C242/$B$12*$B$7+(1-$B$10)*D242/$B$12*$C$7)</x:f>
        <x:v>600</x:v>
      </x:c>
      <x:c r="H242" s="17" t="n">
        <x:f>$B$10*E242+(1-$B$10)*F242</x:f>
        <x:v>0.0010000000000000009</x:v>
      </x:c>
      <x:c r="I242" s="34"/>
      <x:c r="J242" s="34"/>
      <x:c r="K242" s="34"/>
      <x:c r="L242" s="34"/>
      <x:c r="M242" s="34"/>
      <x:c r="N242" s="34"/>
      <x:c r="O242" s="34"/>
      <x:c r="P242" s="34"/>
      <x:c r="Q242" s="34"/>
      <x:c r="R242" s="39" t="n">
        <x:v>0.13731526568417143</x:v>
      </x:c>
      <x:c r="S242" s="39" t="n">
        <x:v>-0.16660480340488548</x:v>
      </x:c>
      <x:c r="T242" s="39" t="n">
        <x:v>0.2876893746639935</x:v>
      </x:c>
      <x:c r="U242" s="39" t="n">
        <x:v>0.5759884754970999</x:v>
      </x:c>
      <x:c r="V242" s="39" t="n">
        <x:v>-0.8388746358287569</x:v>
      </x:c>
      <x:c r="W242" s="39" t="n">
        <x:v>0.3962832168065357</x:v>
      </x:c>
      <x:c r="X242" s="39" t="n">
        <x:v>1.6799065971531968</x:v>
      </x:c>
      <x:c r="Y242" s="39" t="n">
        <x:v>-0.18797192837883506</x:v>
      </x:c>
      <x:c r="Z242" s="39" t="n">
        <x:v>-0.5625294727681761</x:v>
      </x:c>
      <x:c r="AA242" s="39" t="n">
        <x:v>1.860316729003721</x:v>
      </x:c>
      <x:c r="AB242" s="39" t="n">
        <x:v>2.6397211381289183</x:v>
      </x:c>
      <x:c r="AC242" s="39" t="n">
        <x:v>0.5350365224430086</x:v>
      </x:c>
      <x:c r="AD242" s="39" t="n">
        <x:v>0.6964981206050636</x:v>
      </x:c>
      <x:c r="AE242" s="39" t="n">
        <x:v>-0.20630805019920254</x:v>
      </x:c>
      <x:c r="AF242" s="39" t="n">
        <x:v>-0.2744980389451428</x:v>
      </x:c>
      <x:c r="AG242" s="39" t="n">
        <x:v>-1.4619725494232496</x:v>
      </x:c>
      <x:c r="AH242" s="39" t="n">
        <x:v>0.04649649588152557</x:v>
      </x:c>
      <x:c r="AI242" s="39" t="n">
        <x:v>-1.1966289171142694</x:v>
      </x:c>
      <x:c r="AJ242" s="39" t="n">
        <x:v>-0.8081273291071175</x:v>
      </x:c>
      <x:c r="AK242" s="39" t="n">
        <x:v>0.9138050310040227</x:v>
      </x:c>
      <x:c r="AL242" s="34"/>
      <x:c r="AM242" s="34" t="n">
        <x:f>IF(SQRT($B$9)*$B242+SQRT(1-$B$9)*R242&lt;_xlfn.NORM.S.INV($B$6),1,0)</x:f>
        <x:v>0</x:v>
      </x:c>
      <x:c r="AN242" s="34" t="n">
        <x:f>IF(SQRT($B$9)*$B242+SQRT(1-$B$9)*S242&lt;_xlfn.NORM.S.INV($B$6),1,0)</x:f>
        <x:v>0</x:v>
      </x:c>
      <x:c r="AO242" s="34" t="n">
        <x:f>IF(SQRT($B$9)*$B242+SQRT(1-$B$9)*T242&lt;_xlfn.NORM.S.INV($B$6),1,0)</x:f>
        <x:v>0</x:v>
      </x:c>
      <x:c r="AP242" s="34" t="n">
        <x:f>IF(SQRT($B$9)*$B242+SQRT(1-$B$9)*U242&lt;_xlfn.NORM.S.INV($B$6),1,0)</x:f>
        <x:v>0</x:v>
      </x:c>
      <x:c r="AQ242" s="34" t="n">
        <x:f>IF(SQRT($B$9)*$B242+SQRT(1-$B$9)*V242&lt;_xlfn.NORM.S.INV($B$6),1,0)</x:f>
        <x:v>0</x:v>
      </x:c>
      <x:c r="AR242" s="34" t="n">
        <x:f>IF(SQRT($B$9)*$B242+SQRT(1-$B$9)*W242&lt;_xlfn.NORM.S.INV($B$6),1,0)</x:f>
        <x:v>0</x:v>
      </x:c>
      <x:c r="AS242" s="34" t="n">
        <x:f>IF(SQRT($B$9)*$B242+SQRT(1-$B$9)*X242&lt;_xlfn.NORM.S.INV($B$6),1,0)</x:f>
        <x:v>0</x:v>
      </x:c>
      <x:c r="AT242" s="34" t="n">
        <x:f>IF(SQRT($B$9)*$B242+SQRT(1-$B$9)*Y242&lt;_xlfn.NORM.S.INV($B$6),1,0)</x:f>
        <x:v>0</x:v>
      </x:c>
      <x:c r="AU242" s="34" t="n">
        <x:f>IF(SQRT($B$9)*$B242+SQRT(1-$B$9)*Z242&lt;_xlfn.NORM.S.INV($B$6),1,0)</x:f>
        <x:v>0</x:v>
      </x:c>
      <x:c r="AV242" s="34" t="n">
        <x:f>IF(SQRT($B$9)*$B242+SQRT(1-$B$9)*AA242&lt;_xlfn.NORM.S.INV($B$6),1,0)</x:f>
        <x:v>0</x:v>
      </x:c>
      <x:c r="AW242" s="34" t="n">
        <x:f>IF(SQRT($C$9)*$B242+SQRT(1-$C$9)*AB242&lt;_xlfn.NORM.S.INV($C$6),1,0)</x:f>
        <x:v>0</x:v>
      </x:c>
      <x:c r="AX242" s="34" t="n">
        <x:f>IF(SQRT($C$9)*$B242+SQRT(1-$C$9)*AC242&lt;_xlfn.NORM.S.INV($C$6),1,0)</x:f>
        <x:v>0</x:v>
      </x:c>
      <x:c r="AY242" s="34" t="n">
        <x:f>IF(SQRT($C$9)*$B242+SQRT(1-$C$9)*AD242&lt;_xlfn.NORM.S.INV($C$6),1,0)</x:f>
        <x:v>0</x:v>
      </x:c>
      <x:c r="AZ242" s="34" t="n">
        <x:f>IF(SQRT($C$9)*$B242+SQRT(1-$C$9)*AE242&lt;_xlfn.NORM.S.INV($C$6),1,0)</x:f>
        <x:v>0</x:v>
      </x:c>
      <x:c r="BA242" s="34" t="n">
        <x:f>IF(SQRT($C$9)*$B242+SQRT(1-$C$9)*AF242&lt;_xlfn.NORM.S.INV($C$6),1,0)</x:f>
        <x:v>0</x:v>
      </x:c>
      <x:c r="BB242" s="34" t="n">
        <x:f>IF(SQRT($C$9)*$B242+SQRT(1-$C$9)*AG242&lt;_xlfn.NORM.S.INV($C$6),1,0)</x:f>
        <x:v>1</x:v>
      </x:c>
      <x:c r="BC242" s="34" t="n">
        <x:f>IF(SQRT($C$9)*$B242+SQRT(1-$C$9)*AH242&lt;_xlfn.NORM.S.INV($C$6),1,0)</x:f>
        <x:v>0</x:v>
      </x:c>
      <x:c r="BD242" s="34" t="n">
        <x:f>IF(SQRT($C$9)*$B242+SQRT(1-$C$9)*AI242&lt;_xlfn.NORM.S.INV($C$6),1,0)</x:f>
        <x:v>1</x:v>
      </x:c>
      <x:c r="BE242" s="34" t="n">
        <x:f>IF(SQRT($C$9)*$B242+SQRT(1-$C$9)*AJ242&lt;_xlfn.NORM.S.INV($C$6),1,0)</x:f>
        <x:v>0</x:v>
      </x:c>
      <x:c r="BF242" s="34" t="n">
        <x:f>IF(SQRT($C$9)*$B242+SQRT(1-$C$9)*AK242&lt;_xlfn.NORM.S.INV($C$6),1,0)</x:f>
        <x:v>0</x:v>
      </x:c>
      <x:c r="BG242" s="34"/>
      <x:c r="BH242" s="34"/>
      <x:c r="BI242" s="34" t="n">
        <x:f>$B$11*(($A$1061)*$C242/$B$12*$B$7+(1-$A$1061)*$D242/$B$12*$C$7)</x:f>
        <x:v>1200</x:v>
      </x:c>
      <x:c r="BJ242" s="34" t="n">
        <x:f>$B$11*(($A$1062)*$C242/$B$12*$B$7+(1-$A$1062)*$D242/$B$12*$C$7)</x:f>
        <x:v>1140</x:v>
      </x:c>
      <x:c r="BK242" s="34" t="n">
        <x:f>$B$11*(($A$1063)*$C242/$B$12*$B$7+(1-$A$1063)*$D242/$B$12*$C$7)</x:f>
        <x:v>1080</x:v>
      </x:c>
      <x:c r="BL242" s="34" t="n">
        <x:f>$B$11*(($A$1064)*$C242/$B$12*$B$7+(1-$A$1064)*$D242/$B$12*$C$7)</x:f>
        <x:v>1019.9999999999999</x:v>
      </x:c>
      <x:c r="BM242" s="34" t="n">
        <x:f>$B$11*(($A$1065)*$C242/$B$12*$B$7+(1-$A$1065)*$D242/$B$12*$C$7)</x:f>
        <x:v>960</x:v>
      </x:c>
      <x:c r="BN242" s="34" t="n">
        <x:f>$B$11*(($A$1066)*$C242/$B$12*$B$7+(1-$A$1066)*$D242/$B$12*$C$7)</x:f>
        <x:v>900</x:v>
      </x:c>
      <x:c r="BO242" s="34" t="n">
        <x:f>$B$11*(($A$1067)*$C242/$B$12*$B$7+(1-$A$1067)*$D242/$B$12*$C$7)</x:f>
        <x:v>839.9999999999999</x:v>
      </x:c>
      <x:c r="BP242" s="34" t="n">
        <x:f>$B$11*(($A$1068)*$C242/$B$12*$B$7+(1-$A$1068)*$D242/$B$12*$C$7)</x:f>
        <x:v>780</x:v>
      </x:c>
      <x:c r="BQ242" s="34" t="n">
        <x:f>$B$11*(($A$1069)*$C242/$B$12*$B$7+(1-$A$1069)*$D242/$B$12*$C$7)</x:f>
        <x:v>720</x:v>
      </x:c>
      <x:c r="BR242" s="34" t="n">
        <x:f>$B$11*(($A$1070)*$C242/$B$12*$B$7+(1-$A$1070)*$D242/$B$12*$C$7)</x:f>
        <x:v>660</x:v>
      </x:c>
      <x:c r="BS242" s="34" t="n">
        <x:f>$B$11*(($A$1071)*$C242/$B$12*$B$7+(1-$A$1071)*$D242/$B$12*$C$7)</x:f>
        <x:v>600</x:v>
      </x:c>
      <x:c r="BT242" s="34" t="n">
        <x:f>$B$11*(($A$1072)*$C242/$B$12*$B$7+(1-$A$1072)*$D242/$B$12*$C$7)</x:f>
        <x:v>540</x:v>
      </x:c>
      <x:c r="BU242" s="34" t="n">
        <x:f>$B$11*(($A$1073)*$C242/$B$12*$B$7+(1-$A$1073)*$D242/$B$12*$C$7)</x:f>
        <x:v>480</x:v>
      </x:c>
      <x:c r="BV242" s="34" t="n">
        <x:f>$B$11*(($A$1074)*$C242/$B$12*$B$7+(1-$A$1074)*$D242/$B$12*$C$7)</x:f>
        <x:v>419.99999999999994</x:v>
      </x:c>
      <x:c r="BW242" s="34" t="n">
        <x:f>$B$11*(($A$1075)*$C242/$B$12*$B$7+(1-$A$1075)*$D242/$B$12*$C$7)</x:f>
        <x:v>360.00000000000006</x:v>
      </x:c>
      <x:c r="BX242" s="34" t="n">
        <x:f>$B$11*(($A$1076)*$C242/$B$12*$B$7+(1-$A$1076)*$D242/$B$12*$C$7)</x:f>
        <x:v>300</x:v>
      </x:c>
      <x:c r="BY242" s="34" t="n">
        <x:f>$B$11*(($A$1077)*$C242/$B$12*$B$7+(1-$A$1077)*$D242/$B$12*$C$7)</x:f>
        <x:v>239.99999999999997</x:v>
      </x:c>
      <x:c r="BZ242" s="34" t="n">
        <x:f>$B$11*(($A$1078)*$C242/$B$12*$B$7+(1-$A$1078)*$D242/$B$12*$C$7)</x:f>
        <x:v>180.00000000000003</x:v>
      </x:c>
      <x:c r="CA242" s="34" t="n">
        <x:f>$B$11*(($A$1079)*$C242/$B$12*$B$7+(1-$A$1079)*$D242/$B$12*$C$7)</x:f>
        <x:v>119.99999999999999</x:v>
      </x:c>
      <x:c r="CB242" s="34" t="n">
        <x:f>$B$11*(($A$1080)*$C242/$B$12*$B$7+(1-$A$1080)*$D242/$B$12*$C$7)</x:f>
        <x:v>60.00000000000006</x:v>
      </x:c>
      <x:c r="CC242" s="34" t="n">
        <x:f>$B$11*(($A$1081)*$C242/$B$12*$B$7+(1-$A$1081)*$D242/$B$12*$C$7)</x:f>
        <x:v>0</x:v>
      </x:c>
    </x:row>
    <x:row r="243">
      <x:c r="A243" s="34" t="n">
        <x:v>219</x:v>
      </x:c>
      <x:c r="B243" s="39" t="n">
        <x:v>-0.43947648355678776</x:v>
      </x:c>
      <x:c r="C243" s="1" t="n">
        <x:f>SUM(AM243:AV243)</x:f>
        <x:v>0</x:v>
      </x:c>
      <x:c r="D243" s="1" t="n">
        <x:f>SUM(AW243:BF243)</x:f>
        <x:v>1</x:v>
      </x:c>
      <x:c r="E243" s="17" t="n">
        <x:f>(1-C243/$B$12)*$B$8-C243/$B$12*$B$7</x:f>
        <x:v>0.05</x:v>
      </x:c>
      <x:c r="F243" s="17" t="n">
        <x:f>(1-D243/$B$12)*$C$8-D243/$B$12*$C$7</x:f>
        <x:v>0.021000000000000005</x:v>
      </x:c>
      <x:c r="G243" s="32" t="n">
        <x:f>$B$11*($B$10*C243/$B$12*$B$7+(1-$B$10)*D243/$B$12*$C$7)</x:f>
        <x:v>300</x:v>
      </x:c>
      <x:c r="H243" s="17" t="n">
        <x:f>$B$10*E243+(1-$B$10)*F243</x:f>
        <x:v>0.035500000000000004</x:v>
      </x:c>
      <x:c r="I243" s="34"/>
      <x:c r="J243" s="34"/>
      <x:c r="K243" s="34"/>
      <x:c r="L243" s="34"/>
      <x:c r="M243" s="34"/>
      <x:c r="N243" s="34"/>
      <x:c r="O243" s="34"/>
      <x:c r="P243" s="34"/>
      <x:c r="Q243" s="34"/>
      <x:c r="R243" s="39" t="n">
        <x:v>0.6078628271484964</x:v>
      </x:c>
      <x:c r="S243" s="39" t="n">
        <x:v>-0.21889720743923788</x:v>
      </x:c>
      <x:c r="T243" s="39" t="n">
        <x:v>-0.6463101805576085</x:v>
      </x:c>
      <x:c r="U243" s="39" t="n">
        <x:v>-0.5384646946804592</x:v>
      </x:c>
      <x:c r="V243" s="39" t="n">
        <x:v>-0.8248607135531603</x:v>
      </x:c>
      <x:c r="W243" s="39" t="n">
        <x:v>-0.36350701780433997</x:v>
      </x:c>
      <x:c r="X243" s="39" t="n">
        <x:v>-1.1548349321077178</x:v>
      </x:c>
      <x:c r="Y243" s="39" t="n">
        <x:v>-1.0664439853808598</x:v>
      </x:c>
      <x:c r="Z243" s="39" t="n">
        <x:v>1.8122874380232992</x:v>
      </x:c>
      <x:c r="AA243" s="39" t="n">
        <x:v>0.37457397289299826</x:v>
      </x:c>
      <x:c r="AB243" s="39" t="n">
        <x:v>-0.38219687812284037</x:v>
      </x:c>
      <x:c r="AC243" s="39" t="n">
        <x:v>-0.6215565037143407</x:v>
      </x:c>
      <x:c r="AD243" s="39" t="n">
        <x:v>-0.17669485957082665</x:v>
      </x:c>
      <x:c r="AE243" s="39" t="n">
        <x:v>0.8600245186195956</x:v>
      </x:c>
      <x:c r="AF243" s="39" t="n">
        <x:v>-0.3355483832845859</x:v>
      </x:c>
      <x:c r="AG243" s="39" t="n">
        <x:v>-0.8480541617361859</x:v>
      </x:c>
      <x:c r="AH243" s="39" t="n">
        <x:v>-0.3850179301306909</x:v>
      </x:c>
      <x:c r="AI243" s="39" t="n">
        <x:v>-1.8754660666711127</x:v>
      </x:c>
      <x:c r="AJ243" s="39" t="n">
        <x:v>1.1971700099917253</x:v>
      </x:c>
      <x:c r="AK243" s="39" t="n">
        <x:v>0.39705321985852365</x:v>
      </x:c>
      <x:c r="AL243" s="34"/>
      <x:c r="AM243" s="34" t="n">
        <x:f>IF(SQRT($B$9)*$B243+SQRT(1-$B$9)*R243&lt;_xlfn.NORM.S.INV($B$6),1,0)</x:f>
        <x:v>0</x:v>
      </x:c>
      <x:c r="AN243" s="34" t="n">
        <x:f>IF(SQRT($B$9)*$B243+SQRT(1-$B$9)*S243&lt;_xlfn.NORM.S.INV($B$6),1,0)</x:f>
        <x:v>0</x:v>
      </x:c>
      <x:c r="AO243" s="34" t="n">
        <x:f>IF(SQRT($B$9)*$B243+SQRT(1-$B$9)*T243&lt;_xlfn.NORM.S.INV($B$6),1,0)</x:f>
        <x:v>0</x:v>
      </x:c>
      <x:c r="AP243" s="34" t="n">
        <x:f>IF(SQRT($B$9)*$B243+SQRT(1-$B$9)*U243&lt;_xlfn.NORM.S.INV($B$6),1,0)</x:f>
        <x:v>0</x:v>
      </x:c>
      <x:c r="AQ243" s="34" t="n">
        <x:f>IF(SQRT($B$9)*$B243+SQRT(1-$B$9)*V243&lt;_xlfn.NORM.S.INV($B$6),1,0)</x:f>
        <x:v>0</x:v>
      </x:c>
      <x:c r="AR243" s="34" t="n">
        <x:f>IF(SQRT($B$9)*$B243+SQRT(1-$B$9)*W243&lt;_xlfn.NORM.S.INV($B$6),1,0)</x:f>
        <x:v>0</x:v>
      </x:c>
      <x:c r="AS243" s="34" t="n">
        <x:f>IF(SQRT($B$9)*$B243+SQRT(1-$B$9)*X243&lt;_xlfn.NORM.S.INV($B$6),1,0)</x:f>
        <x:v>0</x:v>
      </x:c>
      <x:c r="AT243" s="34" t="n">
        <x:f>IF(SQRT($B$9)*$B243+SQRT(1-$B$9)*Y243&lt;_xlfn.NORM.S.INV($B$6),1,0)</x:f>
        <x:v>0</x:v>
      </x:c>
      <x:c r="AU243" s="34" t="n">
        <x:f>IF(SQRT($B$9)*$B243+SQRT(1-$B$9)*Z243&lt;_xlfn.NORM.S.INV($B$6),1,0)</x:f>
        <x:v>0</x:v>
      </x:c>
      <x:c r="AV243" s="34" t="n">
        <x:f>IF(SQRT($B$9)*$B243+SQRT(1-$B$9)*AA243&lt;_xlfn.NORM.S.INV($B$6),1,0)</x:f>
        <x:v>0</x:v>
      </x:c>
      <x:c r="AW243" s="34" t="n">
        <x:f>IF(SQRT($C$9)*$B243+SQRT(1-$C$9)*AB243&lt;_xlfn.NORM.S.INV($C$6),1,0)</x:f>
        <x:v>0</x:v>
      </x:c>
      <x:c r="AX243" s="34" t="n">
        <x:f>IF(SQRT($C$9)*$B243+SQRT(1-$C$9)*AC243&lt;_xlfn.NORM.S.INV($C$6),1,0)</x:f>
        <x:v>0</x:v>
      </x:c>
      <x:c r="AY243" s="34" t="n">
        <x:f>IF(SQRT($C$9)*$B243+SQRT(1-$C$9)*AD243&lt;_xlfn.NORM.S.INV($C$6),1,0)</x:f>
        <x:v>0</x:v>
      </x:c>
      <x:c r="AZ243" s="34" t="n">
        <x:f>IF(SQRT($C$9)*$B243+SQRT(1-$C$9)*AE243&lt;_xlfn.NORM.S.INV($C$6),1,0)</x:f>
        <x:v>0</x:v>
      </x:c>
      <x:c r="BA243" s="34" t="n">
        <x:f>IF(SQRT($C$9)*$B243+SQRT(1-$C$9)*AF243&lt;_xlfn.NORM.S.INV($C$6),1,0)</x:f>
        <x:v>0</x:v>
      </x:c>
      <x:c r="BB243" s="34" t="n">
        <x:f>IF(SQRT($C$9)*$B243+SQRT(1-$C$9)*AG243&lt;_xlfn.NORM.S.INV($C$6),1,0)</x:f>
        <x:v>0</x:v>
      </x:c>
      <x:c r="BC243" s="34" t="n">
        <x:f>IF(SQRT($C$9)*$B243+SQRT(1-$C$9)*AH243&lt;_xlfn.NORM.S.INV($C$6),1,0)</x:f>
        <x:v>0</x:v>
      </x:c>
      <x:c r="BD243" s="34" t="n">
        <x:f>IF(SQRT($C$9)*$B243+SQRT(1-$C$9)*AI243&lt;_xlfn.NORM.S.INV($C$6),1,0)</x:f>
        <x:v>1</x:v>
      </x:c>
      <x:c r="BE243" s="34" t="n">
        <x:f>IF(SQRT($C$9)*$B243+SQRT(1-$C$9)*AJ243&lt;_xlfn.NORM.S.INV($C$6),1,0)</x:f>
        <x:v>0</x:v>
      </x:c>
      <x:c r="BF243" s="34" t="n">
        <x:f>IF(SQRT($C$9)*$B243+SQRT(1-$C$9)*AK243&lt;_xlfn.NORM.S.INV($C$6),1,0)</x:f>
        <x:v>0</x:v>
      </x:c>
      <x:c r="BG243" s="34"/>
      <x:c r="BH243" s="34"/>
      <x:c r="BI243" s="34" t="n">
        <x:f>$B$11*(($A$1061)*$C243/$B$12*$B$7+(1-$A$1061)*$D243/$B$12*$C$7)</x:f>
        <x:v>600</x:v>
      </x:c>
      <x:c r="BJ243" s="34" t="n">
        <x:f>$B$11*(($A$1062)*$C243/$B$12*$B$7+(1-$A$1062)*$D243/$B$12*$C$7)</x:f>
        <x:v>570</x:v>
      </x:c>
      <x:c r="BK243" s="34" t="n">
        <x:f>$B$11*(($A$1063)*$C243/$B$12*$B$7+(1-$A$1063)*$D243/$B$12*$C$7)</x:f>
        <x:v>540</x:v>
      </x:c>
      <x:c r="BL243" s="34" t="n">
        <x:f>$B$11*(($A$1064)*$C243/$B$12*$B$7+(1-$A$1064)*$D243/$B$12*$C$7)</x:f>
        <x:v>509.99999999999994</x:v>
      </x:c>
      <x:c r="BM243" s="34" t="n">
        <x:f>$B$11*(($A$1065)*$C243/$B$12*$B$7+(1-$A$1065)*$D243/$B$12*$C$7)</x:f>
        <x:v>480</x:v>
      </x:c>
      <x:c r="BN243" s="34" t="n">
        <x:f>$B$11*(($A$1066)*$C243/$B$12*$B$7+(1-$A$1066)*$D243/$B$12*$C$7)</x:f>
        <x:v>450</x:v>
      </x:c>
      <x:c r="BO243" s="34" t="n">
        <x:f>$B$11*(($A$1067)*$C243/$B$12*$B$7+(1-$A$1067)*$D243/$B$12*$C$7)</x:f>
        <x:v>419.99999999999994</x:v>
      </x:c>
      <x:c r="BP243" s="34" t="n">
        <x:f>$B$11*(($A$1068)*$C243/$B$12*$B$7+(1-$A$1068)*$D243/$B$12*$C$7)</x:f>
        <x:v>390</x:v>
      </x:c>
      <x:c r="BQ243" s="34" t="n">
        <x:f>$B$11*(($A$1069)*$C243/$B$12*$B$7+(1-$A$1069)*$D243/$B$12*$C$7)</x:f>
        <x:v>360</x:v>
      </x:c>
      <x:c r="BR243" s="34" t="n">
        <x:f>$B$11*(($A$1070)*$C243/$B$12*$B$7+(1-$A$1070)*$D243/$B$12*$C$7)</x:f>
        <x:v>330</x:v>
      </x:c>
      <x:c r="BS243" s="34" t="n">
        <x:f>$B$11*(($A$1071)*$C243/$B$12*$B$7+(1-$A$1071)*$D243/$B$12*$C$7)</x:f>
        <x:v>300</x:v>
      </x:c>
      <x:c r="BT243" s="34" t="n">
        <x:f>$B$11*(($A$1072)*$C243/$B$12*$B$7+(1-$A$1072)*$D243/$B$12*$C$7)</x:f>
        <x:v>270</x:v>
      </x:c>
      <x:c r="BU243" s="34" t="n">
        <x:f>$B$11*(($A$1073)*$C243/$B$12*$B$7+(1-$A$1073)*$D243/$B$12*$C$7)</x:f>
        <x:v>240</x:v>
      </x:c>
      <x:c r="BV243" s="34" t="n">
        <x:f>$B$11*(($A$1074)*$C243/$B$12*$B$7+(1-$A$1074)*$D243/$B$12*$C$7)</x:f>
        <x:v>209.99999999999997</x:v>
      </x:c>
      <x:c r="BW243" s="34" t="n">
        <x:f>$B$11*(($A$1075)*$C243/$B$12*$B$7+(1-$A$1075)*$D243/$B$12*$C$7)</x:f>
        <x:v>180.00000000000003</x:v>
      </x:c>
      <x:c r="BX243" s="34" t="n">
        <x:f>$B$11*(($A$1076)*$C243/$B$12*$B$7+(1-$A$1076)*$D243/$B$12*$C$7)</x:f>
        <x:v>150</x:v>
      </x:c>
      <x:c r="BY243" s="34" t="n">
        <x:f>$B$11*(($A$1077)*$C243/$B$12*$B$7+(1-$A$1077)*$D243/$B$12*$C$7)</x:f>
        <x:v>119.99999999999999</x:v>
      </x:c>
      <x:c r="BZ243" s="34" t="n">
        <x:f>$B$11*(($A$1078)*$C243/$B$12*$B$7+(1-$A$1078)*$D243/$B$12*$C$7)</x:f>
        <x:v>90.00000000000001</x:v>
      </x:c>
      <x:c r="CA243" s="34" t="n">
        <x:f>$B$11*(($A$1079)*$C243/$B$12*$B$7+(1-$A$1079)*$D243/$B$12*$C$7)</x:f>
        <x:v>59.99999999999999</x:v>
      </x:c>
      <x:c r="CB243" s="34" t="n">
        <x:f>$B$11*(($A$1080)*$C243/$B$12*$B$7+(1-$A$1080)*$D243/$B$12*$C$7)</x:f>
        <x:v>30.00000000000003</x:v>
      </x:c>
      <x:c r="CC243" s="34" t="n">
        <x:f>$B$11*(($A$1081)*$C243/$B$12*$B$7+(1-$A$1081)*$D243/$B$12*$C$7)</x:f>
        <x:v>0</x:v>
      </x:c>
    </x:row>
    <x:row r="244">
      <x:c r="A244" s="34" t="n">
        <x:v>220</x:v>
      </x:c>
      <x:c r="B244" s="39" t="n">
        <x:v>-0.6483690983884781</x:v>
      </x:c>
      <x:c r="C244" s="1" t="n">
        <x:f>SUM(AM244:AV244)</x:f>
        <x:v>1</x:v>
      </x:c>
      <x:c r="D244" s="1" t="n">
        <x:f>SUM(AW244:BF244)</x:f>
        <x:v>0</x:v>
      </x:c>
      <x:c r="E244" s="17" t="n">
        <x:f>(1-C244/$B$12)*$B$8-C244/$B$12*$B$7</x:f>
        <x:v>0.0049999999999999975</x:v>
      </x:c>
      <x:c r="F244" s="17" t="n">
        <x:f>(1-D244/$B$12)*$C$8-D244/$B$12*$C$7</x:f>
        <x:v>0.09</x:v>
      </x:c>
      <x:c r="G244" s="32" t="n">
        <x:f>$B$11*($B$10*C244/$B$12*$B$7+(1-$B$10)*D244/$B$12*$C$7)</x:f>
        <x:v>200.00000000000003</x:v>
      </x:c>
      <x:c r="H244" s="17" t="n">
        <x:f>$B$10*E244+(1-$B$10)*F244</x:f>
        <x:v>0.0475</x:v>
      </x:c>
      <x:c r="I244" s="34"/>
      <x:c r="J244" s="34"/>
      <x:c r="K244" s="34"/>
      <x:c r="L244" s="34"/>
      <x:c r="M244" s="34"/>
      <x:c r="N244" s="34"/>
      <x:c r="O244" s="34"/>
      <x:c r="P244" s="34"/>
      <x:c r="Q244" s="34"/>
      <x:c r="R244" s="39" t="n">
        <x:v>-0.17508475893142936</x:v>
      </x:c>
      <x:c r="S244" s="39" t="n">
        <x:v>0.578803041027692</x:v>
      </x:c>
      <x:c r="T244" s="39" t="n">
        <x:v>-1.5444754686337292</x:v>
      </x:c>
      <x:c r="U244" s="39" t="n">
        <x:v>-0.6531678706866012</x:v>
      </x:c>
      <x:c r="V244" s="39" t="n">
        <x:v>-0.07069095959011291</x:v>
      </x:c>
      <x:c r="W244" s="39" t="n">
        <x:v>-0.4591157981552969</x:v>
      </x:c>
      <x:c r="X244" s="39" t="n">
        <x:v>1.8888660291121162</x:v>
      </x:c>
      <x:c r="Y244" s="39" t="n">
        <x:v>1.0266712050202118</x:v>
      </x:c>
      <x:c r="Z244" s="39" t="n">
        <x:v>-2.659062496518169</x:v>
      </x:c>
      <x:c r="AA244" s="39" t="n">
        <x:v>-0.8625789825091733</x:v>
      </x:c>
      <x:c r="AB244" s="39" t="n">
        <x:v>-1.0109502448494034</x:v>
      </x:c>
      <x:c r="AC244" s="39" t="n">
        <x:v>-0.6938925723941071</x:v>
      </x:c>
      <x:c r="AD244" s="39" t="n">
        <x:v>0.22075945081566622</x:v>
      </x:c>
      <x:c r="AE244" s="39" t="n">
        <x:v>-0.8974268465890676</x:v>
      </x:c>
      <x:c r="AF244" s="39" t="n">
        <x:v>0.37861632290185926</x:v>
      </x:c>
      <x:c r="AG244" s="39" t="n">
        <x:v>1.159575073525332</x:v>
      </x:c>
      <x:c r="AH244" s="39" t="n">
        <x:v>0.5412163476375386</x:v>
      </x:c>
      <x:c r="AI244" s="39" t="n">
        <x:v>-0.806922363378175</x:v>
      </x:c>
      <x:c r="AJ244" s="39" t="n">
        <x:v>1.1198684261415957</x:v>
      </x:c>
      <x:c r="AK244" s="39" t="n">
        <x:v>0.053922887805539006</x:v>
      </x:c>
      <x:c r="AL244" s="34"/>
      <x:c r="AM244" s="34" t="n">
        <x:f>IF(SQRT($B$9)*$B244+SQRT(1-$B$9)*R244&lt;_xlfn.NORM.S.INV($B$6),1,0)</x:f>
        <x:v>0</x:v>
      </x:c>
      <x:c r="AN244" s="34" t="n">
        <x:f>IF(SQRT($B$9)*$B244+SQRT(1-$B$9)*S244&lt;_xlfn.NORM.S.INV($B$6),1,0)</x:f>
        <x:v>0</x:v>
      </x:c>
      <x:c r="AO244" s="34" t="n">
        <x:f>IF(SQRT($B$9)*$B244+SQRT(1-$B$9)*T244&lt;_xlfn.NORM.S.INV($B$6),1,0)</x:f>
        <x:v>0</x:v>
      </x:c>
      <x:c r="AP244" s="34" t="n">
        <x:f>IF(SQRT($B$9)*$B244+SQRT(1-$B$9)*U244&lt;_xlfn.NORM.S.INV($B$6),1,0)</x:f>
        <x:v>0</x:v>
      </x:c>
      <x:c r="AQ244" s="34" t="n">
        <x:f>IF(SQRT($B$9)*$B244+SQRT(1-$B$9)*V244&lt;_xlfn.NORM.S.INV($B$6),1,0)</x:f>
        <x:v>0</x:v>
      </x:c>
      <x:c r="AR244" s="34" t="n">
        <x:f>IF(SQRT($B$9)*$B244+SQRT(1-$B$9)*W244&lt;_xlfn.NORM.S.INV($B$6),1,0)</x:f>
        <x:v>0</x:v>
      </x:c>
      <x:c r="AS244" s="34" t="n">
        <x:f>IF(SQRT($B$9)*$B244+SQRT(1-$B$9)*X244&lt;_xlfn.NORM.S.INV($B$6),1,0)</x:f>
        <x:v>0</x:v>
      </x:c>
      <x:c r="AT244" s="34" t="n">
        <x:f>IF(SQRT($B$9)*$B244+SQRT(1-$B$9)*Y244&lt;_xlfn.NORM.S.INV($B$6),1,0)</x:f>
        <x:v>0</x:v>
      </x:c>
      <x:c r="AU244" s="34" t="n">
        <x:f>IF(SQRT($B$9)*$B244+SQRT(1-$B$9)*Z244&lt;_xlfn.NORM.S.INV($B$6),1,0)</x:f>
        <x:v>1</x:v>
      </x:c>
      <x:c r="AV244" s="34" t="n">
        <x:f>IF(SQRT($B$9)*$B244+SQRT(1-$B$9)*AA244&lt;_xlfn.NORM.S.INV($B$6),1,0)</x:f>
        <x:v>0</x:v>
      </x:c>
      <x:c r="AW244" s="34" t="n">
        <x:f>IF(SQRT($C$9)*$B244+SQRT(1-$C$9)*AB244&lt;_xlfn.NORM.S.INV($C$6),1,0)</x:f>
        <x:v>0</x:v>
      </x:c>
      <x:c r="AX244" s="34" t="n">
        <x:f>IF(SQRT($C$9)*$B244+SQRT(1-$C$9)*AC244&lt;_xlfn.NORM.S.INV($C$6),1,0)</x:f>
        <x:v>0</x:v>
      </x:c>
      <x:c r="AY244" s="34" t="n">
        <x:f>IF(SQRT($C$9)*$B244+SQRT(1-$C$9)*AD244&lt;_xlfn.NORM.S.INV($C$6),1,0)</x:f>
        <x:v>0</x:v>
      </x:c>
      <x:c r="AZ244" s="34" t="n">
        <x:f>IF(SQRT($C$9)*$B244+SQRT(1-$C$9)*AE244&lt;_xlfn.NORM.S.INV($C$6),1,0)</x:f>
        <x:v>0</x:v>
      </x:c>
      <x:c r="BA244" s="34" t="n">
        <x:f>IF(SQRT($C$9)*$B244+SQRT(1-$C$9)*AF244&lt;_xlfn.NORM.S.INV($C$6),1,0)</x:f>
        <x:v>0</x:v>
      </x:c>
      <x:c r="BB244" s="34" t="n">
        <x:f>IF(SQRT($C$9)*$B244+SQRT(1-$C$9)*AG244&lt;_xlfn.NORM.S.INV($C$6),1,0)</x:f>
        <x:v>0</x:v>
      </x:c>
      <x:c r="BC244" s="34" t="n">
        <x:f>IF(SQRT($C$9)*$B244+SQRT(1-$C$9)*AH244&lt;_xlfn.NORM.S.INV($C$6),1,0)</x:f>
        <x:v>0</x:v>
      </x:c>
      <x:c r="BD244" s="34" t="n">
        <x:f>IF(SQRT($C$9)*$B244+SQRT(1-$C$9)*AI244&lt;_xlfn.NORM.S.INV($C$6),1,0)</x:f>
        <x:v>0</x:v>
      </x:c>
      <x:c r="BE244" s="34" t="n">
        <x:f>IF(SQRT($C$9)*$B244+SQRT(1-$C$9)*AJ244&lt;_xlfn.NORM.S.INV($C$6),1,0)</x:f>
        <x:v>0</x:v>
      </x:c>
      <x:c r="BF244" s="34" t="n">
        <x:f>IF(SQRT($C$9)*$B244+SQRT(1-$C$9)*AK244&lt;_xlfn.NORM.S.INV($C$6),1,0)</x:f>
        <x:v>0</x:v>
      </x:c>
      <x:c r="BG244" s="34"/>
      <x:c r="BH244" s="34"/>
      <x:c r="BI244" s="34" t="n">
        <x:f>$B$11*(($A$1061)*$C244/$B$12*$B$7+(1-$A$1061)*$D244/$B$12*$C$7)</x:f>
        <x:v>0</x:v>
      </x:c>
      <x:c r="BJ244" s="34" t="n">
        <x:f>$B$11*(($A$1062)*$C244/$B$12*$B$7+(1-$A$1062)*$D244/$B$12*$C$7)</x:f>
        <x:v>20</x:v>
      </x:c>
      <x:c r="BK244" s="34" t="n">
        <x:f>$B$11*(($A$1063)*$C244/$B$12*$B$7+(1-$A$1063)*$D244/$B$12*$C$7)</x:f>
        <x:v>40</x:v>
      </x:c>
      <x:c r="BL244" s="34" t="n">
        <x:f>$B$11*(($A$1064)*$C244/$B$12*$B$7+(1-$A$1064)*$D244/$B$12*$C$7)</x:f>
        <x:v>60</x:v>
      </x:c>
      <x:c r="BM244" s="34" t="n">
        <x:f>$B$11*(($A$1065)*$C244/$B$12*$B$7+(1-$A$1065)*$D244/$B$12*$C$7)</x:f>
        <x:v>80</x:v>
      </x:c>
      <x:c r="BN244" s="34" t="n">
        <x:f>$B$11*(($A$1066)*$C244/$B$12*$B$7+(1-$A$1066)*$D244/$B$12*$C$7)</x:f>
        <x:v>100.00000000000001</x:v>
      </x:c>
      <x:c r="BO244" s="34" t="n">
        <x:f>$B$11*(($A$1067)*$C244/$B$12*$B$7+(1-$A$1067)*$D244/$B$12*$C$7)</x:f>
        <x:v>120</x:v>
      </x:c>
      <x:c r="BP244" s="34" t="n">
        <x:f>$B$11*(($A$1068)*$C244/$B$12*$B$7+(1-$A$1068)*$D244/$B$12*$C$7)</x:f>
        <x:v>139.99999999999997</x:v>
      </x:c>
      <x:c r="BQ244" s="34" t="n">
        <x:f>$B$11*(($A$1069)*$C244/$B$12*$B$7+(1-$A$1069)*$D244/$B$12*$C$7)</x:f>
        <x:v>160</x:v>
      </x:c>
      <x:c r="BR244" s="34" t="n">
        <x:f>$B$11*(($A$1070)*$C244/$B$12*$B$7+(1-$A$1070)*$D244/$B$12*$C$7)</x:f>
        <x:v>180</x:v>
      </x:c>
      <x:c r="BS244" s="34" t="n">
        <x:f>$B$11*(($A$1071)*$C244/$B$12*$B$7+(1-$A$1071)*$D244/$B$12*$C$7)</x:f>
        <x:v>200.00000000000003</x:v>
      </x:c>
      <x:c r="BT244" s="34" t="n">
        <x:f>$B$11*(($A$1072)*$C244/$B$12*$B$7+(1-$A$1072)*$D244/$B$12*$C$7)</x:f>
        <x:v>220.00000000000006</x:v>
      </x:c>
      <x:c r="BU244" s="34" t="n">
        <x:f>$B$11*(($A$1073)*$C244/$B$12*$B$7+(1-$A$1073)*$D244/$B$12*$C$7)</x:f>
        <x:v>240</x:v>
      </x:c>
      <x:c r="BV244" s="34" t="n">
        <x:f>$B$11*(($A$1074)*$C244/$B$12*$B$7+(1-$A$1074)*$D244/$B$12*$C$7)</x:f>
        <x:v>260</x:v>
      </x:c>
      <x:c r="BW244" s="34" t="n">
        <x:f>$B$11*(($A$1075)*$C244/$B$12*$B$7+(1-$A$1075)*$D244/$B$12*$C$7)</x:f>
        <x:v>279.99999999999994</x:v>
      </x:c>
      <x:c r="BX244" s="34" t="n">
        <x:f>$B$11*(($A$1076)*$C244/$B$12*$B$7+(1-$A$1076)*$D244/$B$12*$C$7)</x:f>
        <x:v>300</x:v>
      </x:c>
      <x:c r="BY244" s="34" t="n">
        <x:f>$B$11*(($A$1077)*$C244/$B$12*$B$7+(1-$A$1077)*$D244/$B$12*$C$7)</x:f>
        <x:v>320</x:v>
      </x:c>
      <x:c r="BZ244" s="34" t="n">
        <x:f>$B$11*(($A$1078)*$C244/$B$12*$B$7+(1-$A$1078)*$D244/$B$12*$C$7)</x:f>
        <x:v>339.99999999999994</x:v>
      </x:c>
      <x:c r="CA244" s="34" t="n">
        <x:f>$B$11*(($A$1079)*$C244/$B$12*$B$7+(1-$A$1079)*$D244/$B$12*$C$7)</x:f>
        <x:v>360</x:v>
      </x:c>
      <x:c r="CB244" s="34" t="n">
        <x:f>$B$11*(($A$1080)*$C244/$B$12*$B$7+(1-$A$1080)*$D244/$B$12*$C$7)</x:f>
        <x:v>380.00000000000006</x:v>
      </x:c>
      <x:c r="CC244" s="34" t="n">
        <x:f>$B$11*(($A$1081)*$C244/$B$12*$B$7+(1-$A$1081)*$D244/$B$12*$C$7)</x:f>
        <x:v>400.00000000000006</x:v>
      </x:c>
    </x:row>
    <x:row r="245">
      <x:c r="A245" s="34" t="n">
        <x:v>221</x:v>
      </x:c>
      <x:c r="B245" s="39" t="n">
        <x:v>-0.4849468968331107</x:v>
      </x:c>
      <x:c r="C245" s="1" t="n">
        <x:f>SUM(AM245:AV245)</x:f>
        <x:v>0</x:v>
      </x:c>
      <x:c r="D245" s="1" t="n">
        <x:f>SUM(AW245:BF245)</x:f>
        <x:v>1</x:v>
      </x:c>
      <x:c r="E245" s="17" t="n">
        <x:f>(1-C245/$B$12)*$B$8-C245/$B$12*$B$7</x:f>
        <x:v>0.05</x:v>
      </x:c>
      <x:c r="F245" s="17" t="n">
        <x:f>(1-D245/$B$12)*$C$8-D245/$B$12*$C$7</x:f>
        <x:v>0.021000000000000005</x:v>
      </x:c>
      <x:c r="G245" s="32" t="n">
        <x:f>$B$11*($B$10*C245/$B$12*$B$7+(1-$B$10)*D245/$B$12*$C$7)</x:f>
        <x:v>300</x:v>
      </x:c>
      <x:c r="H245" s="17" t="n">
        <x:f>$B$10*E245+(1-$B$10)*F245</x:f>
        <x:v>0.035500000000000004</x:v>
      </x:c>
      <x:c r="I245" s="34"/>
      <x:c r="J245" s="34"/>
      <x:c r="K245" s="34"/>
      <x:c r="L245" s="34"/>
      <x:c r="M245" s="34"/>
      <x:c r="N245" s="34"/>
      <x:c r="O245" s="34"/>
      <x:c r="P245" s="34"/>
      <x:c r="Q245" s="34"/>
      <x:c r="R245" s="39" t="n">
        <x:v>0.3827884392802838</x:v>
      </x:c>
      <x:c r="S245" s="39" t="n">
        <x:v>-0.4891605678173374</x:v>
      </x:c>
      <x:c r="T245" s="39" t="n">
        <x:v>-0.08274297861770309</x:v>
      </x:c>
      <x:c r="U245" s="39" t="n">
        <x:v>1.160209046041013</x:v>
      </x:c>
      <x:c r="V245" s="39" t="n">
        <x:v>-1.7874797964588</x:v>
      </x:c>
      <x:c r="W245" s="39" t="n">
        <x:v>-1.3092685024638866</x:v>
      </x:c>
      <x:c r="X245" s="39" t="n">
        <x:v>-0.5745011808650586</x:v>
      </x:c>
      <x:c r="Y245" s="39" t="n">
        <x:v>0.47179506102173957</x:v>
      </x:c>
      <x:c r="Z245" s="39" t="n">
        <x:v>-1.571798925420213</x:v>
      </x:c>
      <x:c r="AA245" s="39" t="n">
        <x:v>-0.14700446922261784</x:v>
      </x:c>
      <x:c r="AB245" s="39" t="n">
        <x:v>-0.057939253530913386</x:v>
      </x:c>
      <x:c r="AC245" s="39" t="n">
        <x:v>0.4523700412330761</x:v>
      </x:c>
      <x:c r="AD245" s="39" t="n">
        <x:v>0.13655997080039334</x:v>
      </x:c>
      <x:c r="AE245" s="39" t="n">
        <x:v>-0.3370341372827669</x:v>
      </x:c>
      <x:c r="AF245" s="39" t="n">
        <x:v>0.14983648047110906</x:v>
      </x:c>
      <x:c r="AG245" s="39" t="n">
        <x:v>-0.420396780821378</x:v>
      </x:c>
      <x:c r="AH245" s="39" t="n">
        <x:v>0.7250681120278323</x:v>
      </x:c>
      <x:c r="AI245" s="39" t="n">
        <x:v>-1.710502001624897</x:v>
      </x:c>
      <x:c r="AJ245" s="39" t="n">
        <x:v>-0.48070764039957997</x:v>
      </x:c>
      <x:c r="AK245" s="39" t="n">
        <x:v>1.0989686519804636</x:v>
      </x:c>
      <x:c r="AL245" s="34"/>
      <x:c r="AM245" s="34" t="n">
        <x:f>IF(SQRT($B$9)*$B245+SQRT(1-$B$9)*R245&lt;_xlfn.NORM.S.INV($B$6),1,0)</x:f>
        <x:v>0</x:v>
      </x:c>
      <x:c r="AN245" s="34" t="n">
        <x:f>IF(SQRT($B$9)*$B245+SQRT(1-$B$9)*S245&lt;_xlfn.NORM.S.INV($B$6),1,0)</x:f>
        <x:v>0</x:v>
      </x:c>
      <x:c r="AO245" s="34" t="n">
        <x:f>IF(SQRT($B$9)*$B245+SQRT(1-$B$9)*T245&lt;_xlfn.NORM.S.INV($B$6),1,0)</x:f>
        <x:v>0</x:v>
      </x:c>
      <x:c r="AP245" s="34" t="n">
        <x:f>IF(SQRT($B$9)*$B245+SQRT(1-$B$9)*U245&lt;_xlfn.NORM.S.INV($B$6),1,0)</x:f>
        <x:v>0</x:v>
      </x:c>
      <x:c r="AQ245" s="34" t="n">
        <x:f>IF(SQRT($B$9)*$B245+SQRT(1-$B$9)*V245&lt;_xlfn.NORM.S.INV($B$6),1,0)</x:f>
        <x:v>0</x:v>
      </x:c>
      <x:c r="AR245" s="34" t="n">
        <x:f>IF(SQRT($B$9)*$B245+SQRT(1-$B$9)*W245&lt;_xlfn.NORM.S.INV($B$6),1,0)</x:f>
        <x:v>0</x:v>
      </x:c>
      <x:c r="AS245" s="34" t="n">
        <x:f>IF(SQRT($B$9)*$B245+SQRT(1-$B$9)*X245&lt;_xlfn.NORM.S.INV($B$6),1,0)</x:f>
        <x:v>0</x:v>
      </x:c>
      <x:c r="AT245" s="34" t="n">
        <x:f>IF(SQRT($B$9)*$B245+SQRT(1-$B$9)*Y245&lt;_xlfn.NORM.S.INV($B$6),1,0)</x:f>
        <x:v>0</x:v>
      </x:c>
      <x:c r="AU245" s="34" t="n">
        <x:f>IF(SQRT($B$9)*$B245+SQRT(1-$B$9)*Z245&lt;_xlfn.NORM.S.INV($B$6),1,0)</x:f>
        <x:v>0</x:v>
      </x:c>
      <x:c r="AV245" s="34" t="n">
        <x:f>IF(SQRT($B$9)*$B245+SQRT(1-$B$9)*AA245&lt;_xlfn.NORM.S.INV($B$6),1,0)</x:f>
        <x:v>0</x:v>
      </x:c>
      <x:c r="AW245" s="34" t="n">
        <x:f>IF(SQRT($C$9)*$B245+SQRT(1-$C$9)*AB245&lt;_xlfn.NORM.S.INV($C$6),1,0)</x:f>
        <x:v>0</x:v>
      </x:c>
      <x:c r="AX245" s="34" t="n">
        <x:f>IF(SQRT($C$9)*$B245+SQRT(1-$C$9)*AC245&lt;_xlfn.NORM.S.INV($C$6),1,0)</x:f>
        <x:v>0</x:v>
      </x:c>
      <x:c r="AY245" s="34" t="n">
        <x:f>IF(SQRT($C$9)*$B245+SQRT(1-$C$9)*AD245&lt;_xlfn.NORM.S.INV($C$6),1,0)</x:f>
        <x:v>0</x:v>
      </x:c>
      <x:c r="AZ245" s="34" t="n">
        <x:f>IF(SQRT($C$9)*$B245+SQRT(1-$C$9)*AE245&lt;_xlfn.NORM.S.INV($C$6),1,0)</x:f>
        <x:v>0</x:v>
      </x:c>
      <x:c r="BA245" s="34" t="n">
        <x:f>IF(SQRT($C$9)*$B245+SQRT(1-$C$9)*AF245&lt;_xlfn.NORM.S.INV($C$6),1,0)</x:f>
        <x:v>0</x:v>
      </x:c>
      <x:c r="BB245" s="34" t="n">
        <x:f>IF(SQRT($C$9)*$B245+SQRT(1-$C$9)*AG245&lt;_xlfn.NORM.S.INV($C$6),1,0)</x:f>
        <x:v>0</x:v>
      </x:c>
      <x:c r="BC245" s="34" t="n">
        <x:f>IF(SQRT($C$9)*$B245+SQRT(1-$C$9)*AH245&lt;_xlfn.NORM.S.INV($C$6),1,0)</x:f>
        <x:v>0</x:v>
      </x:c>
      <x:c r="BD245" s="34" t="n">
        <x:f>IF(SQRT($C$9)*$B245+SQRT(1-$C$9)*AI245&lt;_xlfn.NORM.S.INV($C$6),1,0)</x:f>
        <x:v>1</x:v>
      </x:c>
      <x:c r="BE245" s="34" t="n">
        <x:f>IF(SQRT($C$9)*$B245+SQRT(1-$C$9)*AJ245&lt;_xlfn.NORM.S.INV($C$6),1,0)</x:f>
        <x:v>0</x:v>
      </x:c>
      <x:c r="BF245" s="34" t="n">
        <x:f>IF(SQRT($C$9)*$B245+SQRT(1-$C$9)*AK245&lt;_xlfn.NORM.S.INV($C$6),1,0)</x:f>
        <x:v>0</x:v>
      </x:c>
      <x:c r="BG245" s="34"/>
      <x:c r="BH245" s="34"/>
      <x:c r="BI245" s="34" t="n">
        <x:f>$B$11*(($A$1061)*$C245/$B$12*$B$7+(1-$A$1061)*$D245/$B$12*$C$7)</x:f>
        <x:v>600</x:v>
      </x:c>
      <x:c r="BJ245" s="34" t="n">
        <x:f>$B$11*(($A$1062)*$C245/$B$12*$B$7+(1-$A$1062)*$D245/$B$12*$C$7)</x:f>
        <x:v>570</x:v>
      </x:c>
      <x:c r="BK245" s="34" t="n">
        <x:f>$B$11*(($A$1063)*$C245/$B$12*$B$7+(1-$A$1063)*$D245/$B$12*$C$7)</x:f>
        <x:v>540</x:v>
      </x:c>
      <x:c r="BL245" s="34" t="n">
        <x:f>$B$11*(($A$1064)*$C245/$B$12*$B$7+(1-$A$1064)*$D245/$B$12*$C$7)</x:f>
        <x:v>509.99999999999994</x:v>
      </x:c>
      <x:c r="BM245" s="34" t="n">
        <x:f>$B$11*(($A$1065)*$C245/$B$12*$B$7+(1-$A$1065)*$D245/$B$12*$C$7)</x:f>
        <x:v>480</x:v>
      </x:c>
      <x:c r="BN245" s="34" t="n">
        <x:f>$B$11*(($A$1066)*$C245/$B$12*$B$7+(1-$A$1066)*$D245/$B$12*$C$7)</x:f>
        <x:v>450</x:v>
      </x:c>
      <x:c r="BO245" s="34" t="n">
        <x:f>$B$11*(($A$1067)*$C245/$B$12*$B$7+(1-$A$1067)*$D245/$B$12*$C$7)</x:f>
        <x:v>419.99999999999994</x:v>
      </x:c>
      <x:c r="BP245" s="34" t="n">
        <x:f>$B$11*(($A$1068)*$C245/$B$12*$B$7+(1-$A$1068)*$D245/$B$12*$C$7)</x:f>
        <x:v>390</x:v>
      </x:c>
      <x:c r="BQ245" s="34" t="n">
        <x:f>$B$11*(($A$1069)*$C245/$B$12*$B$7+(1-$A$1069)*$D245/$B$12*$C$7)</x:f>
        <x:v>360</x:v>
      </x:c>
      <x:c r="BR245" s="34" t="n">
        <x:f>$B$11*(($A$1070)*$C245/$B$12*$B$7+(1-$A$1070)*$D245/$B$12*$C$7)</x:f>
        <x:v>330</x:v>
      </x:c>
      <x:c r="BS245" s="34" t="n">
        <x:f>$B$11*(($A$1071)*$C245/$B$12*$B$7+(1-$A$1071)*$D245/$B$12*$C$7)</x:f>
        <x:v>300</x:v>
      </x:c>
      <x:c r="BT245" s="34" t="n">
        <x:f>$B$11*(($A$1072)*$C245/$B$12*$B$7+(1-$A$1072)*$D245/$B$12*$C$7)</x:f>
        <x:v>270</x:v>
      </x:c>
      <x:c r="BU245" s="34" t="n">
        <x:f>$B$11*(($A$1073)*$C245/$B$12*$B$7+(1-$A$1073)*$D245/$B$12*$C$7)</x:f>
        <x:v>240</x:v>
      </x:c>
      <x:c r="BV245" s="34" t="n">
        <x:f>$B$11*(($A$1074)*$C245/$B$12*$B$7+(1-$A$1074)*$D245/$B$12*$C$7)</x:f>
        <x:v>209.99999999999997</x:v>
      </x:c>
      <x:c r="BW245" s="34" t="n">
        <x:f>$B$11*(($A$1075)*$C245/$B$12*$B$7+(1-$A$1075)*$D245/$B$12*$C$7)</x:f>
        <x:v>180.00000000000003</x:v>
      </x:c>
      <x:c r="BX245" s="34" t="n">
        <x:f>$B$11*(($A$1076)*$C245/$B$12*$B$7+(1-$A$1076)*$D245/$B$12*$C$7)</x:f>
        <x:v>150</x:v>
      </x:c>
      <x:c r="BY245" s="34" t="n">
        <x:f>$B$11*(($A$1077)*$C245/$B$12*$B$7+(1-$A$1077)*$D245/$B$12*$C$7)</x:f>
        <x:v>119.99999999999999</x:v>
      </x:c>
      <x:c r="BZ245" s="34" t="n">
        <x:f>$B$11*(($A$1078)*$C245/$B$12*$B$7+(1-$A$1078)*$D245/$B$12*$C$7)</x:f>
        <x:v>90.00000000000001</x:v>
      </x:c>
      <x:c r="CA245" s="34" t="n">
        <x:f>$B$11*(($A$1079)*$C245/$B$12*$B$7+(1-$A$1079)*$D245/$B$12*$C$7)</x:f>
        <x:v>59.99999999999999</x:v>
      </x:c>
      <x:c r="CB245" s="34" t="n">
        <x:f>$B$11*(($A$1080)*$C245/$B$12*$B$7+(1-$A$1080)*$D245/$B$12*$C$7)</x:f>
        <x:v>30.00000000000003</x:v>
      </x:c>
      <x:c r="CC245" s="34" t="n">
        <x:f>$B$11*(($A$1081)*$C245/$B$12*$B$7+(1-$A$1081)*$D245/$B$12*$C$7)</x:f>
        <x:v>0</x:v>
      </x:c>
    </x:row>
    <x:row r="246">
      <x:c r="A246" s="34" t="n">
        <x:v>222</x:v>
      </x:c>
      <x:c r="B246" s="39" t="n">
        <x:v>-2.323143513451803</x:v>
      </x:c>
      <x:c r="C246" s="1" t="n">
        <x:f>SUM(AM246:AV246)</x:f>
        <x:v>0</x:v>
      </x:c>
      <x:c r="D246" s="1" t="n">
        <x:f>SUM(AW246:BF246)</x:f>
        <x:v>2</x:v>
      </x:c>
      <x:c r="E246" s="17" t="n">
        <x:f>(1-C246/$B$12)*$B$8-C246/$B$12*$B$7</x:f>
        <x:v>0.05</x:v>
      </x:c>
      <x:c r="F246" s="17" t="n">
        <x:f>(1-D246/$B$12)*$C$8-D246/$B$12*$C$7</x:f>
        <x:v>-0.048</x:v>
      </x:c>
      <x:c r="G246" s="32" t="n">
        <x:f>$B$11*($B$10*C246/$B$12*$B$7+(1-$B$10)*D246/$B$12*$C$7)</x:f>
        <x:v>600</x:v>
      </x:c>
      <x:c r="H246" s="17" t="n">
        <x:f>$B$10*E246+(1-$B$10)*F246</x:f>
        <x:v>0.0010000000000000009</x:v>
      </x:c>
      <x:c r="I246" s="34"/>
      <x:c r="J246" s="34"/>
      <x:c r="K246" s="34"/>
      <x:c r="L246" s="34"/>
      <x:c r="M246" s="34"/>
      <x:c r="N246" s="34"/>
      <x:c r="O246" s="34"/>
      <x:c r="P246" s="34"/>
      <x:c r="Q246" s="34"/>
      <x:c r="R246" s="39" t="n">
        <x:v>0.48641452609489383</x:v>
      </x:c>
      <x:c r="S246" s="39" t="n">
        <x:v>2.4617514174789883</x:v>
      </x:c>
      <x:c r="T246" s="39" t="n">
        <x:v>-0.8468159585881921</x:v>
      </x:c>
      <x:c r="U246" s="39" t="n">
        <x:v>-0.757664576215039</x:v>
      </x:c>
      <x:c r="V246" s="39" t="n">
        <x:v>-0.640511011731158</x:v>
      </x:c>
      <x:c r="W246" s="39" t="n">
        <x:v>-1.2481812816952023</x:v>
      </x:c>
      <x:c r="X246" s="39" t="n">
        <x:v>0.7721636231788687</x:v>
      </x:c>
      <x:c r="Y246" s="39" t="n">
        <x:v>1.914013034808976</x:v>
      </x:c>
      <x:c r="Z246" s="39" t="n">
        <x:v>-1.2529275210982609</x:v>
      </x:c>
      <x:c r="AA246" s="39" t="n">
        <x:v>0.14986222642278013</x:v>
      </x:c>
      <x:c r="AB246" s="39" t="n">
        <x:v>-2.1539896802888827</x:v>
      </x:c>
      <x:c r="AC246" s="39" t="n">
        <x:v>0.6926993788490837</x:v>
      </x:c>
      <x:c r="AD246" s="39" t="n">
        <x:v>1.9307007552546627</x:v>
      </x:c>
      <x:c r="AE246" s="39" t="n">
        <x:v>0.5278343474774826</x:v>
      </x:c>
      <x:c r="AF246" s="39" t="n">
        <x:v>0.19623369825983672</x:v>
      </x:c>
      <x:c r="AG246" s="39" t="n">
        <x:v>0.3863579505727658</x:v>
      </x:c>
      <x:c r="AH246" s="39" t="n">
        <x:v>-0.5703053024526773</x:v>
      </x:c>
      <x:c r="AI246" s="39" t="n">
        <x:v>1.2887624332638226</x:v>
      </x:c>
      <x:c r="AJ246" s="39" t="n">
        <x:v>1.2491539124538342</x:v>
      </x:c>
      <x:c r="AK246" s="39" t="n">
        <x:v>-1.4940434190125587</x:v>
      </x:c>
      <x:c r="AL246" s="34"/>
      <x:c r="AM246" s="34" t="n">
        <x:f>IF(SQRT($B$9)*$B246+SQRT(1-$B$9)*R246&lt;_xlfn.NORM.S.INV($B$6),1,0)</x:f>
        <x:v>0</x:v>
      </x:c>
      <x:c r="AN246" s="34" t="n">
        <x:f>IF(SQRT($B$9)*$B246+SQRT(1-$B$9)*S246&lt;_xlfn.NORM.S.INV($B$6),1,0)</x:f>
        <x:v>0</x:v>
      </x:c>
      <x:c r="AO246" s="34" t="n">
        <x:f>IF(SQRT($B$9)*$B246+SQRT(1-$B$9)*T246&lt;_xlfn.NORM.S.INV($B$6),1,0)</x:f>
        <x:v>0</x:v>
      </x:c>
      <x:c r="AP246" s="34" t="n">
        <x:f>IF(SQRT($B$9)*$B246+SQRT(1-$B$9)*U246&lt;_xlfn.NORM.S.INV($B$6),1,0)</x:f>
        <x:v>0</x:v>
      </x:c>
      <x:c r="AQ246" s="34" t="n">
        <x:f>IF(SQRT($B$9)*$B246+SQRT(1-$B$9)*V246&lt;_xlfn.NORM.S.INV($B$6),1,0)</x:f>
        <x:v>0</x:v>
      </x:c>
      <x:c r="AR246" s="34" t="n">
        <x:f>IF(SQRT($B$9)*$B246+SQRT(1-$B$9)*W246&lt;_xlfn.NORM.S.INV($B$6),1,0)</x:f>
        <x:v>0</x:v>
      </x:c>
      <x:c r="AS246" s="34" t="n">
        <x:f>IF(SQRT($B$9)*$B246+SQRT(1-$B$9)*X246&lt;_xlfn.NORM.S.INV($B$6),1,0)</x:f>
        <x:v>0</x:v>
      </x:c>
      <x:c r="AT246" s="34" t="n">
        <x:f>IF(SQRT($B$9)*$B246+SQRT(1-$B$9)*Y246&lt;_xlfn.NORM.S.INV($B$6),1,0)</x:f>
        <x:v>0</x:v>
      </x:c>
      <x:c r="AU246" s="34" t="n">
        <x:f>IF(SQRT($B$9)*$B246+SQRT(1-$B$9)*Z246&lt;_xlfn.NORM.S.INV($B$6),1,0)</x:f>
        <x:v>0</x:v>
      </x:c>
      <x:c r="AV246" s="34" t="n">
        <x:f>IF(SQRT($B$9)*$B246+SQRT(1-$B$9)*AA246&lt;_xlfn.NORM.S.INV($B$6),1,0)</x:f>
        <x:v>0</x:v>
      </x:c>
      <x:c r="AW246" s="34" t="n">
        <x:f>IF(SQRT($C$9)*$B246+SQRT(1-$C$9)*AB246&lt;_xlfn.NORM.S.INV($C$6),1,0)</x:f>
        <x:v>1</x:v>
      </x:c>
      <x:c r="AX246" s="34" t="n">
        <x:f>IF(SQRT($C$9)*$B246+SQRT(1-$C$9)*AC246&lt;_xlfn.NORM.S.INV($C$6),1,0)</x:f>
        <x:v>0</x:v>
      </x:c>
      <x:c r="AY246" s="34" t="n">
        <x:f>IF(SQRT($C$9)*$B246+SQRT(1-$C$9)*AD246&lt;_xlfn.NORM.S.INV($C$6),1,0)</x:f>
        <x:v>0</x:v>
      </x:c>
      <x:c r="AZ246" s="34" t="n">
        <x:f>IF(SQRT($C$9)*$B246+SQRT(1-$C$9)*AE246&lt;_xlfn.NORM.S.INV($C$6),1,0)</x:f>
        <x:v>0</x:v>
      </x:c>
      <x:c r="BA246" s="34" t="n">
        <x:f>IF(SQRT($C$9)*$B246+SQRT(1-$C$9)*AF246&lt;_xlfn.NORM.S.INV($C$6),1,0)</x:f>
        <x:v>0</x:v>
      </x:c>
      <x:c r="BB246" s="34" t="n">
        <x:f>IF(SQRT($C$9)*$B246+SQRT(1-$C$9)*AG246&lt;_xlfn.NORM.S.INV($C$6),1,0)</x:f>
        <x:v>0</x:v>
      </x:c>
      <x:c r="BC246" s="34" t="n">
        <x:f>IF(SQRT($C$9)*$B246+SQRT(1-$C$9)*AH246&lt;_xlfn.NORM.S.INV($C$6),1,0)</x:f>
        <x:v>0</x:v>
      </x:c>
      <x:c r="BD246" s="34" t="n">
        <x:f>IF(SQRT($C$9)*$B246+SQRT(1-$C$9)*AI246&lt;_xlfn.NORM.S.INV($C$6),1,0)</x:f>
        <x:v>0</x:v>
      </x:c>
      <x:c r="BE246" s="34" t="n">
        <x:f>IF(SQRT($C$9)*$B246+SQRT(1-$C$9)*AJ246&lt;_xlfn.NORM.S.INV($C$6),1,0)</x:f>
        <x:v>0</x:v>
      </x:c>
      <x:c r="BF246" s="34" t="n">
        <x:f>IF(SQRT($C$9)*$B246+SQRT(1-$C$9)*AK246&lt;_xlfn.NORM.S.INV($C$6),1,0)</x:f>
        <x:v>1</x:v>
      </x:c>
      <x:c r="BG246" s="34"/>
      <x:c r="BH246" s="34"/>
      <x:c r="BI246" s="34" t="n">
        <x:f>$B$11*(($A$1061)*$C246/$B$12*$B$7+(1-$A$1061)*$D246/$B$12*$C$7)</x:f>
        <x:v>1200</x:v>
      </x:c>
      <x:c r="BJ246" s="34" t="n">
        <x:f>$B$11*(($A$1062)*$C246/$B$12*$B$7+(1-$A$1062)*$D246/$B$12*$C$7)</x:f>
        <x:v>1140</x:v>
      </x:c>
      <x:c r="BK246" s="34" t="n">
        <x:f>$B$11*(($A$1063)*$C246/$B$12*$B$7+(1-$A$1063)*$D246/$B$12*$C$7)</x:f>
        <x:v>1080</x:v>
      </x:c>
      <x:c r="BL246" s="34" t="n">
        <x:f>$B$11*(($A$1064)*$C246/$B$12*$B$7+(1-$A$1064)*$D246/$B$12*$C$7)</x:f>
        <x:v>1019.9999999999999</x:v>
      </x:c>
      <x:c r="BM246" s="34" t="n">
        <x:f>$B$11*(($A$1065)*$C246/$B$12*$B$7+(1-$A$1065)*$D246/$B$12*$C$7)</x:f>
        <x:v>960</x:v>
      </x:c>
      <x:c r="BN246" s="34" t="n">
        <x:f>$B$11*(($A$1066)*$C246/$B$12*$B$7+(1-$A$1066)*$D246/$B$12*$C$7)</x:f>
        <x:v>900</x:v>
      </x:c>
      <x:c r="BO246" s="34" t="n">
        <x:f>$B$11*(($A$1067)*$C246/$B$12*$B$7+(1-$A$1067)*$D246/$B$12*$C$7)</x:f>
        <x:v>839.9999999999999</x:v>
      </x:c>
      <x:c r="BP246" s="34" t="n">
        <x:f>$B$11*(($A$1068)*$C246/$B$12*$B$7+(1-$A$1068)*$D246/$B$12*$C$7)</x:f>
        <x:v>780</x:v>
      </x:c>
      <x:c r="BQ246" s="34" t="n">
        <x:f>$B$11*(($A$1069)*$C246/$B$12*$B$7+(1-$A$1069)*$D246/$B$12*$C$7)</x:f>
        <x:v>720</x:v>
      </x:c>
      <x:c r="BR246" s="34" t="n">
        <x:f>$B$11*(($A$1070)*$C246/$B$12*$B$7+(1-$A$1070)*$D246/$B$12*$C$7)</x:f>
        <x:v>660</x:v>
      </x:c>
      <x:c r="BS246" s="34" t="n">
        <x:f>$B$11*(($A$1071)*$C246/$B$12*$B$7+(1-$A$1071)*$D246/$B$12*$C$7)</x:f>
        <x:v>600</x:v>
      </x:c>
      <x:c r="BT246" s="34" t="n">
        <x:f>$B$11*(($A$1072)*$C246/$B$12*$B$7+(1-$A$1072)*$D246/$B$12*$C$7)</x:f>
        <x:v>540</x:v>
      </x:c>
      <x:c r="BU246" s="34" t="n">
        <x:f>$B$11*(($A$1073)*$C246/$B$12*$B$7+(1-$A$1073)*$D246/$B$12*$C$7)</x:f>
        <x:v>480</x:v>
      </x:c>
      <x:c r="BV246" s="34" t="n">
        <x:f>$B$11*(($A$1074)*$C246/$B$12*$B$7+(1-$A$1074)*$D246/$B$12*$C$7)</x:f>
        <x:v>419.99999999999994</x:v>
      </x:c>
      <x:c r="BW246" s="34" t="n">
        <x:f>$B$11*(($A$1075)*$C246/$B$12*$B$7+(1-$A$1075)*$D246/$B$12*$C$7)</x:f>
        <x:v>360.00000000000006</x:v>
      </x:c>
      <x:c r="BX246" s="34" t="n">
        <x:f>$B$11*(($A$1076)*$C246/$B$12*$B$7+(1-$A$1076)*$D246/$B$12*$C$7)</x:f>
        <x:v>300</x:v>
      </x:c>
      <x:c r="BY246" s="34" t="n">
        <x:f>$B$11*(($A$1077)*$C246/$B$12*$B$7+(1-$A$1077)*$D246/$B$12*$C$7)</x:f>
        <x:v>239.99999999999997</x:v>
      </x:c>
      <x:c r="BZ246" s="34" t="n">
        <x:f>$B$11*(($A$1078)*$C246/$B$12*$B$7+(1-$A$1078)*$D246/$B$12*$C$7)</x:f>
        <x:v>180.00000000000003</x:v>
      </x:c>
      <x:c r="CA246" s="34" t="n">
        <x:f>$B$11*(($A$1079)*$C246/$B$12*$B$7+(1-$A$1079)*$D246/$B$12*$C$7)</x:f>
        <x:v>119.99999999999999</x:v>
      </x:c>
      <x:c r="CB246" s="34" t="n">
        <x:f>$B$11*(($A$1080)*$C246/$B$12*$B$7+(1-$A$1080)*$D246/$B$12*$C$7)</x:f>
        <x:v>60.00000000000006</x:v>
      </x:c>
      <x:c r="CC246" s="34" t="n">
        <x:f>$B$11*(($A$1081)*$C246/$B$12*$B$7+(1-$A$1081)*$D246/$B$12*$C$7)</x:f>
        <x:v>0</x:v>
      </x:c>
    </x:row>
    <x:row r="247">
      <x:c r="A247" s="34" t="n">
        <x:v>223</x:v>
      </x:c>
      <x:c r="B247" s="39" t="n">
        <x:v>-2.559746251193699</x:v>
      </x:c>
      <x:c r="C247" s="1" t="n">
        <x:f>SUM(AM247:AV247)</x:f>
        <x:v>0</x:v>
      </x:c>
      <x:c r="D247" s="1" t="n">
        <x:f>SUM(AW247:BF247)</x:f>
        <x:v>4</x:v>
      </x:c>
      <x:c r="E247" s="17" t="n">
        <x:f>(1-C247/$B$12)*$B$8-C247/$B$12*$B$7</x:f>
        <x:v>0.05</x:v>
      </x:c>
      <x:c r="F247" s="17" t="n">
        <x:f>(1-D247/$B$12)*$C$8-D247/$B$12*$C$7</x:f>
        <x:v>-0.186</x:v>
      </x:c>
      <x:c r="G247" s="32" t="n">
        <x:f>$B$11*($B$10*C247/$B$12*$B$7+(1-$B$10)*D247/$B$12*$C$7)</x:f>
        <x:v>1200</x:v>
      </x:c>
      <x:c r="H247" s="17" t="n">
        <x:f>$B$10*E247+(1-$B$10)*F247</x:f>
        <x:v>-0.068</x:v>
      </x:c>
      <x:c r="I247" s="34"/>
      <x:c r="J247" s="34"/>
      <x:c r="K247" s="34"/>
      <x:c r="L247" s="34"/>
      <x:c r="M247" s="34"/>
      <x:c r="N247" s="34"/>
      <x:c r="O247" s="34"/>
      <x:c r="P247" s="34"/>
      <x:c r="Q247" s="34"/>
      <x:c r="R247" s="39" t="n">
        <x:v>-0.01937460235099066</x:v>
      </x:c>
      <x:c r="S247" s="39" t="n">
        <x:v>-0.37512262568143934</x:v>
      </x:c>
      <x:c r="T247" s="39" t="n">
        <x:v>0.4610813758548207</x:v>
      </x:c>
      <x:c r="U247" s="39" t="n">
        <x:v>1.061750065709307</x:v>
      </x:c>
      <x:c r="V247" s="39" t="n">
        <x:v>-0.17895286794358614</x:v>
      </x:c>
      <x:c r="W247" s="39" t="n">
        <x:v>0.6309524166984296</x:v>
      </x:c>
      <x:c r="X247" s="39" t="n">
        <x:v>1.6560023370013963</x:v>
      </x:c>
      <x:c r="Y247" s="39" t="n">
        <x:v>-0.7272154979057731</x:v>
      </x:c>
      <x:c r="Z247" s="39" t="n">
        <x:v>-0.25848467085263943</x:v>
      </x:c>
      <x:c r="AA247" s="39" t="n">
        <x:v>0.39276087239250496</x:v>
      </x:c>
      <x:c r="AB247" s="39" t="n">
        <x:v>0.2735988205792724</x:v>
      </x:c>
      <x:c r="AC247" s="39" t="n">
        <x:v>1.3358581441476467</x:v>
      </x:c>
      <x:c r="AD247" s="39" t="n">
        <x:v>-1.0271433826394232</x:v>
      </x:c>
      <x:c r="AE247" s="39" t="n">
        <x:v>-0.7263122819321551</x:v>
      </x:c>
      <x:c r="AF247" s="39" t="n">
        <x:v>0.5598343380144923</x:v>
      </x:c>
      <x:c r="AG247" s="39" t="n">
        <x:v>0.8295059583757558</x:v>
      </x:c>
      <x:c r="AH247" s="39" t="n">
        <x:v>-0.879976863704102</x:v>
      </x:c>
      <x:c r="AI247" s="39" t="n">
        <x:v>1.568539841552812</x:v>
      </x:c>
      <x:c r="AJ247" s="39" t="n">
        <x:v>0.7459332462973776</x:v>
      </x:c>
      <x:c r="AK247" s="39" t="n">
        <x:v>-0.6499475896676289</x:v>
      </x:c>
      <x:c r="AL247" s="34"/>
      <x:c r="AM247" s="34" t="n">
        <x:f>IF(SQRT($B$9)*$B247+SQRT(1-$B$9)*R247&lt;_xlfn.NORM.S.INV($B$6),1,0)</x:f>
        <x:v>0</x:v>
      </x:c>
      <x:c r="AN247" s="34" t="n">
        <x:f>IF(SQRT($B$9)*$B247+SQRT(1-$B$9)*S247&lt;_xlfn.NORM.S.INV($B$6),1,0)</x:f>
        <x:v>0</x:v>
      </x:c>
      <x:c r="AO247" s="34" t="n">
        <x:f>IF(SQRT($B$9)*$B247+SQRT(1-$B$9)*T247&lt;_xlfn.NORM.S.INV($B$6),1,0)</x:f>
        <x:v>0</x:v>
      </x:c>
      <x:c r="AP247" s="34" t="n">
        <x:f>IF(SQRT($B$9)*$B247+SQRT(1-$B$9)*U247&lt;_xlfn.NORM.S.INV($B$6),1,0)</x:f>
        <x:v>0</x:v>
      </x:c>
      <x:c r="AQ247" s="34" t="n">
        <x:f>IF(SQRT($B$9)*$B247+SQRT(1-$B$9)*V247&lt;_xlfn.NORM.S.INV($B$6),1,0)</x:f>
        <x:v>0</x:v>
      </x:c>
      <x:c r="AR247" s="34" t="n">
        <x:f>IF(SQRT($B$9)*$B247+SQRT(1-$B$9)*W247&lt;_xlfn.NORM.S.INV($B$6),1,0)</x:f>
        <x:v>0</x:v>
      </x:c>
      <x:c r="AS247" s="34" t="n">
        <x:f>IF(SQRT($B$9)*$B247+SQRT(1-$B$9)*X247&lt;_xlfn.NORM.S.INV($B$6),1,0)</x:f>
        <x:v>0</x:v>
      </x:c>
      <x:c r="AT247" s="34" t="n">
        <x:f>IF(SQRT($B$9)*$B247+SQRT(1-$B$9)*Y247&lt;_xlfn.NORM.S.INV($B$6),1,0)</x:f>
        <x:v>0</x:v>
      </x:c>
      <x:c r="AU247" s="34" t="n">
        <x:f>IF(SQRT($B$9)*$B247+SQRT(1-$B$9)*Z247&lt;_xlfn.NORM.S.INV($B$6),1,0)</x:f>
        <x:v>0</x:v>
      </x:c>
      <x:c r="AV247" s="34" t="n">
        <x:f>IF(SQRT($B$9)*$B247+SQRT(1-$B$9)*AA247&lt;_xlfn.NORM.S.INV($B$6),1,0)</x:f>
        <x:v>0</x:v>
      </x:c>
      <x:c r="AW247" s="34" t="n">
        <x:f>IF(SQRT($C$9)*$B247+SQRT(1-$C$9)*AB247&lt;_xlfn.NORM.S.INV($C$6),1,0)</x:f>
        <x:v>0</x:v>
      </x:c>
      <x:c r="AX247" s="34" t="n">
        <x:f>IF(SQRT($C$9)*$B247+SQRT(1-$C$9)*AC247&lt;_xlfn.NORM.S.INV($C$6),1,0)</x:f>
        <x:v>0</x:v>
      </x:c>
      <x:c r="AY247" s="34" t="n">
        <x:f>IF(SQRT($C$9)*$B247+SQRT(1-$C$9)*AD247&lt;_xlfn.NORM.S.INV($C$6),1,0)</x:f>
        <x:v>1</x:v>
      </x:c>
      <x:c r="AZ247" s="34" t="n">
        <x:f>IF(SQRT($C$9)*$B247+SQRT(1-$C$9)*AE247&lt;_xlfn.NORM.S.INV($C$6),1,0)</x:f>
        <x:v>1</x:v>
      </x:c>
      <x:c r="BA247" s="34" t="n">
        <x:f>IF(SQRT($C$9)*$B247+SQRT(1-$C$9)*AF247&lt;_xlfn.NORM.S.INV($C$6),1,0)</x:f>
        <x:v>0</x:v>
      </x:c>
      <x:c r="BB247" s="34" t="n">
        <x:f>IF(SQRT($C$9)*$B247+SQRT(1-$C$9)*AG247&lt;_xlfn.NORM.S.INV($C$6),1,0)</x:f>
        <x:v>0</x:v>
      </x:c>
      <x:c r="BC247" s="34" t="n">
        <x:f>IF(SQRT($C$9)*$B247+SQRT(1-$C$9)*AH247&lt;_xlfn.NORM.S.INV($C$6),1,0)</x:f>
        <x:v>1</x:v>
      </x:c>
      <x:c r="BD247" s="34" t="n">
        <x:f>IF(SQRT($C$9)*$B247+SQRT(1-$C$9)*AI247&lt;_xlfn.NORM.S.INV($C$6),1,0)</x:f>
        <x:v>0</x:v>
      </x:c>
      <x:c r="BE247" s="34" t="n">
        <x:f>IF(SQRT($C$9)*$B247+SQRT(1-$C$9)*AJ247&lt;_xlfn.NORM.S.INV($C$6),1,0)</x:f>
        <x:v>0</x:v>
      </x:c>
      <x:c r="BF247" s="34" t="n">
        <x:f>IF(SQRT($C$9)*$B247+SQRT(1-$C$9)*AK247&lt;_xlfn.NORM.S.INV($C$6),1,0)</x:f>
        <x:v>1</x:v>
      </x:c>
      <x:c r="BG247" s="34"/>
      <x:c r="BH247" s="34"/>
      <x:c r="BI247" s="34" t="n">
        <x:f>$B$11*(($A$1061)*$C247/$B$12*$B$7+(1-$A$1061)*$D247/$B$12*$C$7)</x:f>
        <x:v>2400</x:v>
      </x:c>
      <x:c r="BJ247" s="34" t="n">
        <x:f>$B$11*(($A$1062)*$C247/$B$12*$B$7+(1-$A$1062)*$D247/$B$12*$C$7)</x:f>
        <x:v>2280</x:v>
      </x:c>
      <x:c r="BK247" s="34" t="n">
        <x:f>$B$11*(($A$1063)*$C247/$B$12*$B$7+(1-$A$1063)*$D247/$B$12*$C$7)</x:f>
        <x:v>2160</x:v>
      </x:c>
      <x:c r="BL247" s="34" t="n">
        <x:f>$B$11*(($A$1064)*$C247/$B$12*$B$7+(1-$A$1064)*$D247/$B$12*$C$7)</x:f>
        <x:v>2039.9999999999998</x:v>
      </x:c>
      <x:c r="BM247" s="34" t="n">
        <x:f>$B$11*(($A$1065)*$C247/$B$12*$B$7+(1-$A$1065)*$D247/$B$12*$C$7)</x:f>
        <x:v>1920</x:v>
      </x:c>
      <x:c r="BN247" s="34" t="n">
        <x:f>$B$11*(($A$1066)*$C247/$B$12*$B$7+(1-$A$1066)*$D247/$B$12*$C$7)</x:f>
        <x:v>1800</x:v>
      </x:c>
      <x:c r="BO247" s="34" t="n">
        <x:f>$B$11*(($A$1067)*$C247/$B$12*$B$7+(1-$A$1067)*$D247/$B$12*$C$7)</x:f>
        <x:v>1679.9999999999998</x:v>
      </x:c>
      <x:c r="BP247" s="34" t="n">
        <x:f>$B$11*(($A$1068)*$C247/$B$12*$B$7+(1-$A$1068)*$D247/$B$12*$C$7)</x:f>
        <x:v>1560</x:v>
      </x:c>
      <x:c r="BQ247" s="34" t="n">
        <x:f>$B$11*(($A$1069)*$C247/$B$12*$B$7+(1-$A$1069)*$D247/$B$12*$C$7)</x:f>
        <x:v>1440</x:v>
      </x:c>
      <x:c r="BR247" s="34" t="n">
        <x:f>$B$11*(($A$1070)*$C247/$B$12*$B$7+(1-$A$1070)*$D247/$B$12*$C$7)</x:f>
        <x:v>1320</x:v>
      </x:c>
      <x:c r="BS247" s="34" t="n">
        <x:f>$B$11*(($A$1071)*$C247/$B$12*$B$7+(1-$A$1071)*$D247/$B$12*$C$7)</x:f>
        <x:v>1200</x:v>
      </x:c>
      <x:c r="BT247" s="34" t="n">
        <x:f>$B$11*(($A$1072)*$C247/$B$12*$B$7+(1-$A$1072)*$D247/$B$12*$C$7)</x:f>
        <x:v>1080</x:v>
      </x:c>
      <x:c r="BU247" s="34" t="n">
        <x:f>$B$11*(($A$1073)*$C247/$B$12*$B$7+(1-$A$1073)*$D247/$B$12*$C$7)</x:f>
        <x:v>960</x:v>
      </x:c>
      <x:c r="BV247" s="34" t="n">
        <x:f>$B$11*(($A$1074)*$C247/$B$12*$B$7+(1-$A$1074)*$D247/$B$12*$C$7)</x:f>
        <x:v>839.9999999999999</x:v>
      </x:c>
      <x:c r="BW247" s="34" t="n">
        <x:f>$B$11*(($A$1075)*$C247/$B$12*$B$7+(1-$A$1075)*$D247/$B$12*$C$7)</x:f>
        <x:v>720.0000000000001</x:v>
      </x:c>
      <x:c r="BX247" s="34" t="n">
        <x:f>$B$11*(($A$1076)*$C247/$B$12*$B$7+(1-$A$1076)*$D247/$B$12*$C$7)</x:f>
        <x:v>600</x:v>
      </x:c>
      <x:c r="BY247" s="34" t="n">
        <x:f>$B$11*(($A$1077)*$C247/$B$12*$B$7+(1-$A$1077)*$D247/$B$12*$C$7)</x:f>
        <x:v>479.99999999999994</x:v>
      </x:c>
      <x:c r="BZ247" s="34" t="n">
        <x:f>$B$11*(($A$1078)*$C247/$B$12*$B$7+(1-$A$1078)*$D247/$B$12*$C$7)</x:f>
        <x:v>360.00000000000006</x:v>
      </x:c>
      <x:c r="CA247" s="34" t="n">
        <x:f>$B$11*(($A$1079)*$C247/$B$12*$B$7+(1-$A$1079)*$D247/$B$12*$C$7)</x:f>
        <x:v>239.99999999999997</x:v>
      </x:c>
      <x:c r="CB247" s="34" t="n">
        <x:f>$B$11*(($A$1080)*$C247/$B$12*$B$7+(1-$A$1080)*$D247/$B$12*$C$7)</x:f>
        <x:v>120.00000000000011</x:v>
      </x:c>
      <x:c r="CC247" s="34" t="n">
        <x:f>$B$11*(($A$1081)*$C247/$B$12*$B$7+(1-$A$1081)*$D247/$B$12*$C$7)</x:f>
        <x:v>0</x:v>
      </x:c>
    </x:row>
    <x:row r="248">
      <x:c r="A248" s="34" t="n">
        <x:v>224</x:v>
      </x:c>
      <x:c r="B248" s="39" t="n">
        <x:v>0.4013182154062549</x:v>
      </x:c>
      <x:c r="C248" s="1" t="n">
        <x:f>SUM(AM248:AV248)</x:f>
        <x:v>0</x:v>
      </x:c>
      <x:c r="D248" s="1" t="n">
        <x:f>SUM(AW248:BF248)</x:f>
        <x:v>1</x:v>
      </x:c>
      <x:c r="E248" s="17" t="n">
        <x:f>(1-C248/$B$12)*$B$8-C248/$B$12*$B$7</x:f>
        <x:v>0.05</x:v>
      </x:c>
      <x:c r="F248" s="17" t="n">
        <x:f>(1-D248/$B$12)*$C$8-D248/$B$12*$C$7</x:f>
        <x:v>0.021000000000000005</x:v>
      </x:c>
      <x:c r="G248" s="32" t="n">
        <x:f>$B$11*($B$10*C248/$B$12*$B$7+(1-$B$10)*D248/$B$12*$C$7)</x:f>
        <x:v>300</x:v>
      </x:c>
      <x:c r="H248" s="17" t="n">
        <x:f>$B$10*E248+(1-$B$10)*F248</x:f>
        <x:v>0.035500000000000004</x:v>
      </x:c>
      <x:c r="I248" s="34"/>
      <x:c r="J248" s="34"/>
      <x:c r="K248" s="34"/>
      <x:c r="L248" s="34"/>
      <x:c r="M248" s="34"/>
      <x:c r="N248" s="34"/>
      <x:c r="O248" s="34"/>
      <x:c r="P248" s="34"/>
      <x:c r="Q248" s="34"/>
      <x:c r="R248" s="39" t="n">
        <x:v>0.8738917058138461</x:v>
      </x:c>
      <x:c r="S248" s="39" t="n">
        <x:v>-0.44533772020370843</x:v>
      </x:c>
      <x:c r="T248" s="39" t="n">
        <x:v>0.011686816514603763</x:v>
      </x:c>
      <x:c r="U248" s="39" t="n">
        <x:v>0.3529886601202504</x:v>
      </x:c>
      <x:c r="V248" s="39" t="n">
        <x:v>-0.5398115589379042</x:v>
      </x:c>
      <x:c r="W248" s="39" t="n">
        <x:v>-0.9070008558876185</x:v>
      </x:c>
      <x:c r="X248" s="39" t="n">
        <x:v>-0.23591532615384933</x:v>
      </x:c>
      <x:c r="Y248" s="39" t="n">
        <x:v>-1.0471295952156712</x:v>
      </x:c>
      <x:c r="Z248" s="39" t="n">
        <x:v>-1.1634004165066625</x:v>
      </x:c>
      <x:c r="AA248" s="39" t="n">
        <x:v>-0.15146331518177844</x:v>
      </x:c>
      <x:c r="AB248" s="39" t="n">
        <x:v>-0.14469030183911072</x:v>
      </x:c>
      <x:c r="AC248" s="39" t="n">
        <x:v>1.8327687036914053</x:v>
      </x:c>
      <x:c r="AD248" s="39" t="n">
        <x:v>0.5044673105341672</x:v>
      </x:c>
      <x:c r="AE248" s="39" t="n">
        <x:v>-2.496285480675286</x:v>
      </x:c>
      <x:c r="AF248" s="39" t="n">
        <x:v>-0.5670024845173277</x:v>
      </x:c>
      <x:c r="AG248" s="39" t="n">
        <x:v>0.13727010948674206</x:v>
      </x:c>
      <x:c r="AH248" s="39" t="n">
        <x:v>-0.7082681511652551</x:v>
      </x:c>
      <x:c r="AI248" s="39" t="n">
        <x:v>-0.02173215066832506</x:v>
      </x:c>
      <x:c r="AJ248" s="39" t="n">
        <x:v>0.4041347714522216</x:v>
      </x:c>
      <x:c r="AK248" s="39" t="n">
        <x:v>0.27687944223798666</x:v>
      </x:c>
      <x:c r="AL248" s="34"/>
      <x:c r="AM248" s="34" t="n">
        <x:f>IF(SQRT($B$9)*$B248+SQRT(1-$B$9)*R248&lt;_xlfn.NORM.S.INV($B$6),1,0)</x:f>
        <x:v>0</x:v>
      </x:c>
      <x:c r="AN248" s="34" t="n">
        <x:f>IF(SQRT($B$9)*$B248+SQRT(1-$B$9)*S248&lt;_xlfn.NORM.S.INV($B$6),1,0)</x:f>
        <x:v>0</x:v>
      </x:c>
      <x:c r="AO248" s="34" t="n">
        <x:f>IF(SQRT($B$9)*$B248+SQRT(1-$B$9)*T248&lt;_xlfn.NORM.S.INV($B$6),1,0)</x:f>
        <x:v>0</x:v>
      </x:c>
      <x:c r="AP248" s="34" t="n">
        <x:f>IF(SQRT($B$9)*$B248+SQRT(1-$B$9)*U248&lt;_xlfn.NORM.S.INV($B$6),1,0)</x:f>
        <x:v>0</x:v>
      </x:c>
      <x:c r="AQ248" s="34" t="n">
        <x:f>IF(SQRT($B$9)*$B248+SQRT(1-$B$9)*V248&lt;_xlfn.NORM.S.INV($B$6),1,0)</x:f>
        <x:v>0</x:v>
      </x:c>
      <x:c r="AR248" s="34" t="n">
        <x:f>IF(SQRT($B$9)*$B248+SQRT(1-$B$9)*W248&lt;_xlfn.NORM.S.INV($B$6),1,0)</x:f>
        <x:v>0</x:v>
      </x:c>
      <x:c r="AS248" s="34" t="n">
        <x:f>IF(SQRT($B$9)*$B248+SQRT(1-$B$9)*X248&lt;_xlfn.NORM.S.INV($B$6),1,0)</x:f>
        <x:v>0</x:v>
      </x:c>
      <x:c r="AT248" s="34" t="n">
        <x:f>IF(SQRT($B$9)*$B248+SQRT(1-$B$9)*Y248&lt;_xlfn.NORM.S.INV($B$6),1,0)</x:f>
        <x:v>0</x:v>
      </x:c>
      <x:c r="AU248" s="34" t="n">
        <x:f>IF(SQRT($B$9)*$B248+SQRT(1-$B$9)*Z248&lt;_xlfn.NORM.S.INV($B$6),1,0)</x:f>
        <x:v>0</x:v>
      </x:c>
      <x:c r="AV248" s="34" t="n">
        <x:f>IF(SQRT($B$9)*$B248+SQRT(1-$B$9)*AA248&lt;_xlfn.NORM.S.INV($B$6),1,0)</x:f>
        <x:v>0</x:v>
      </x:c>
      <x:c r="AW248" s="34" t="n">
        <x:f>IF(SQRT($C$9)*$B248+SQRT(1-$C$9)*AB248&lt;_xlfn.NORM.S.INV($C$6),1,0)</x:f>
        <x:v>0</x:v>
      </x:c>
      <x:c r="AX248" s="34" t="n">
        <x:f>IF(SQRT($C$9)*$B248+SQRT(1-$C$9)*AC248&lt;_xlfn.NORM.S.INV($C$6),1,0)</x:f>
        <x:v>0</x:v>
      </x:c>
      <x:c r="AY248" s="34" t="n">
        <x:f>IF(SQRT($C$9)*$B248+SQRT(1-$C$9)*AD248&lt;_xlfn.NORM.S.INV($C$6),1,0)</x:f>
        <x:v>0</x:v>
      </x:c>
      <x:c r="AZ248" s="34" t="n">
        <x:f>IF(SQRT($C$9)*$B248+SQRT(1-$C$9)*AE248&lt;_xlfn.NORM.S.INV($C$6),1,0)</x:f>
        <x:v>1</x:v>
      </x:c>
      <x:c r="BA248" s="34" t="n">
        <x:f>IF(SQRT($C$9)*$B248+SQRT(1-$C$9)*AF248&lt;_xlfn.NORM.S.INV($C$6),1,0)</x:f>
        <x:v>0</x:v>
      </x:c>
      <x:c r="BB248" s="34" t="n">
        <x:f>IF(SQRT($C$9)*$B248+SQRT(1-$C$9)*AG248&lt;_xlfn.NORM.S.INV($C$6),1,0)</x:f>
        <x:v>0</x:v>
      </x:c>
      <x:c r="BC248" s="34" t="n">
        <x:f>IF(SQRT($C$9)*$B248+SQRT(1-$C$9)*AH248&lt;_xlfn.NORM.S.INV($C$6),1,0)</x:f>
        <x:v>0</x:v>
      </x:c>
      <x:c r="BD248" s="34" t="n">
        <x:f>IF(SQRT($C$9)*$B248+SQRT(1-$C$9)*AI248&lt;_xlfn.NORM.S.INV($C$6),1,0)</x:f>
        <x:v>0</x:v>
      </x:c>
      <x:c r="BE248" s="34" t="n">
        <x:f>IF(SQRT($C$9)*$B248+SQRT(1-$C$9)*AJ248&lt;_xlfn.NORM.S.INV($C$6),1,0)</x:f>
        <x:v>0</x:v>
      </x:c>
      <x:c r="BF248" s="34" t="n">
        <x:f>IF(SQRT($C$9)*$B248+SQRT(1-$C$9)*AK248&lt;_xlfn.NORM.S.INV($C$6),1,0)</x:f>
        <x:v>0</x:v>
      </x:c>
      <x:c r="BG248" s="34"/>
      <x:c r="BH248" s="34"/>
      <x:c r="BI248" s="34" t="n">
        <x:f>$B$11*(($A$1061)*$C248/$B$12*$B$7+(1-$A$1061)*$D248/$B$12*$C$7)</x:f>
        <x:v>600</x:v>
      </x:c>
      <x:c r="BJ248" s="34" t="n">
        <x:f>$B$11*(($A$1062)*$C248/$B$12*$B$7+(1-$A$1062)*$D248/$B$12*$C$7)</x:f>
        <x:v>570</x:v>
      </x:c>
      <x:c r="BK248" s="34" t="n">
        <x:f>$B$11*(($A$1063)*$C248/$B$12*$B$7+(1-$A$1063)*$D248/$B$12*$C$7)</x:f>
        <x:v>540</x:v>
      </x:c>
      <x:c r="BL248" s="34" t="n">
        <x:f>$B$11*(($A$1064)*$C248/$B$12*$B$7+(1-$A$1064)*$D248/$B$12*$C$7)</x:f>
        <x:v>509.99999999999994</x:v>
      </x:c>
      <x:c r="BM248" s="34" t="n">
        <x:f>$B$11*(($A$1065)*$C248/$B$12*$B$7+(1-$A$1065)*$D248/$B$12*$C$7)</x:f>
        <x:v>480</x:v>
      </x:c>
      <x:c r="BN248" s="34" t="n">
        <x:f>$B$11*(($A$1066)*$C248/$B$12*$B$7+(1-$A$1066)*$D248/$B$12*$C$7)</x:f>
        <x:v>450</x:v>
      </x:c>
      <x:c r="BO248" s="34" t="n">
        <x:f>$B$11*(($A$1067)*$C248/$B$12*$B$7+(1-$A$1067)*$D248/$B$12*$C$7)</x:f>
        <x:v>419.99999999999994</x:v>
      </x:c>
      <x:c r="BP248" s="34" t="n">
        <x:f>$B$11*(($A$1068)*$C248/$B$12*$B$7+(1-$A$1068)*$D248/$B$12*$C$7)</x:f>
        <x:v>390</x:v>
      </x:c>
      <x:c r="BQ248" s="34" t="n">
        <x:f>$B$11*(($A$1069)*$C248/$B$12*$B$7+(1-$A$1069)*$D248/$B$12*$C$7)</x:f>
        <x:v>360</x:v>
      </x:c>
      <x:c r="BR248" s="34" t="n">
        <x:f>$B$11*(($A$1070)*$C248/$B$12*$B$7+(1-$A$1070)*$D248/$B$12*$C$7)</x:f>
        <x:v>330</x:v>
      </x:c>
      <x:c r="BS248" s="34" t="n">
        <x:f>$B$11*(($A$1071)*$C248/$B$12*$B$7+(1-$A$1071)*$D248/$B$12*$C$7)</x:f>
        <x:v>300</x:v>
      </x:c>
      <x:c r="BT248" s="34" t="n">
        <x:f>$B$11*(($A$1072)*$C248/$B$12*$B$7+(1-$A$1072)*$D248/$B$12*$C$7)</x:f>
        <x:v>270</x:v>
      </x:c>
      <x:c r="BU248" s="34" t="n">
        <x:f>$B$11*(($A$1073)*$C248/$B$12*$B$7+(1-$A$1073)*$D248/$B$12*$C$7)</x:f>
        <x:v>240</x:v>
      </x:c>
      <x:c r="BV248" s="34" t="n">
        <x:f>$B$11*(($A$1074)*$C248/$B$12*$B$7+(1-$A$1074)*$D248/$B$12*$C$7)</x:f>
        <x:v>209.99999999999997</x:v>
      </x:c>
      <x:c r="BW248" s="34" t="n">
        <x:f>$B$11*(($A$1075)*$C248/$B$12*$B$7+(1-$A$1075)*$D248/$B$12*$C$7)</x:f>
        <x:v>180.00000000000003</x:v>
      </x:c>
      <x:c r="BX248" s="34" t="n">
        <x:f>$B$11*(($A$1076)*$C248/$B$12*$B$7+(1-$A$1076)*$D248/$B$12*$C$7)</x:f>
        <x:v>150</x:v>
      </x:c>
      <x:c r="BY248" s="34" t="n">
        <x:f>$B$11*(($A$1077)*$C248/$B$12*$B$7+(1-$A$1077)*$D248/$B$12*$C$7)</x:f>
        <x:v>119.99999999999999</x:v>
      </x:c>
      <x:c r="BZ248" s="34" t="n">
        <x:f>$B$11*(($A$1078)*$C248/$B$12*$B$7+(1-$A$1078)*$D248/$B$12*$C$7)</x:f>
        <x:v>90.00000000000001</x:v>
      </x:c>
      <x:c r="CA248" s="34" t="n">
        <x:f>$B$11*(($A$1079)*$C248/$B$12*$B$7+(1-$A$1079)*$D248/$B$12*$C$7)</x:f>
        <x:v>59.99999999999999</x:v>
      </x:c>
      <x:c r="CB248" s="34" t="n">
        <x:f>$B$11*(($A$1080)*$C248/$B$12*$B$7+(1-$A$1080)*$D248/$B$12*$C$7)</x:f>
        <x:v>30.00000000000003</x:v>
      </x:c>
      <x:c r="CC248" s="34" t="n">
        <x:f>$B$11*(($A$1081)*$C248/$B$12*$B$7+(1-$A$1081)*$D248/$B$12*$C$7)</x:f>
        <x:v>0</x:v>
      </x:c>
    </x:row>
    <x:row r="249">
      <x:c r="A249" s="34" t="n">
        <x:v>225</x:v>
      </x:c>
      <x:c r="B249" s="39" t="n">
        <x:v>-1.3543847264576077</x:v>
      </x:c>
      <x:c r="C249" s="1" t="n">
        <x:f>SUM(AM249:AV249)</x:f>
        <x:v>0</x:v>
      </x:c>
      <x:c r="D249" s="1" t="n">
        <x:f>SUM(AW249:BF249)</x:f>
        <x:v>1</x:v>
      </x:c>
      <x:c r="E249" s="17" t="n">
        <x:f>(1-C249/$B$12)*$B$8-C249/$B$12*$B$7</x:f>
        <x:v>0.05</x:v>
      </x:c>
      <x:c r="F249" s="17" t="n">
        <x:f>(1-D249/$B$12)*$C$8-D249/$B$12*$C$7</x:f>
        <x:v>0.021000000000000005</x:v>
      </x:c>
      <x:c r="G249" s="32" t="n">
        <x:f>$B$11*($B$10*C249/$B$12*$B$7+(1-$B$10)*D249/$B$12*$C$7)</x:f>
        <x:v>300</x:v>
      </x:c>
      <x:c r="H249" s="17" t="n">
        <x:f>$B$10*E249+(1-$B$10)*F249</x:f>
        <x:v>0.035500000000000004</x:v>
      </x:c>
      <x:c r="I249" s="34"/>
      <x:c r="J249" s="34"/>
      <x:c r="K249" s="34"/>
      <x:c r="L249" s="34"/>
      <x:c r="M249" s="34"/>
      <x:c r="N249" s="34"/>
      <x:c r="O249" s="34"/>
      <x:c r="P249" s="34"/>
      <x:c r="Q249" s="34"/>
      <x:c r="R249" s="39" t="n">
        <x:v>-0.16917673712259462</x:v>
      </x:c>
      <x:c r="S249" s="39" t="n">
        <x:v>0.2461654984882074</x:v>
      </x:c>
      <x:c r="T249" s="39" t="n">
        <x:v>-0.4064283803034756</x:v>
      </x:c>
      <x:c r="U249" s="39" t="n">
        <x:v>-0.8039381117045225</x:v>
      </x:c>
      <x:c r="V249" s="39" t="n">
        <x:v>-0.7935334302260614</x:v>
      </x:c>
      <x:c r="W249" s="39" t="n">
        <x:v>-0.7190719636798272</x:v>
      </x:c>
      <x:c r="X249" s="39" t="n">
        <x:v>-0.03735566075877919</x:v>
      </x:c>
      <x:c r="Y249" s="39" t="n">
        <x:v>-0.13497201111264</x:v>
      </x:c>
      <x:c r="Z249" s="39" t="n">
        <x:v>-1.9167846721276935</x:v>
      </x:c>
      <x:c r="AA249" s="39" t="n">
        <x:v>-0.5371310200328053</x:v>
      </x:c>
      <x:c r="AB249" s="39" t="n">
        <x:v>1.2052046334062894</x:v>
      </x:c>
      <x:c r="AC249" s="39" t="n">
        <x:v>0.6899338181627579</x:v>
      </x:c>
      <x:c r="AD249" s="39" t="n">
        <x:v>-1.9854614722310644</x:v>
      </x:c>
      <x:c r="AE249" s="39" t="n">
        <x:v>0.45894870348551847</x:v>
      </x:c>
      <x:c r="AF249" s="39" t="n">
        <x:v>-0.7446764728295607</x:v>
      </x:c>
      <x:c r="AG249" s="39" t="n">
        <x:v>1.0264343475700102</x:v>
      </x:c>
      <x:c r="AH249" s="39" t="n">
        <x:v>-0.23348317956450718</x:v>
      </x:c>
      <x:c r="AI249" s="39" t="n">
        <x:v>0.12083899747869041</x:v>
      </x:c>
      <x:c r="AJ249" s="39" t="n">
        <x:v>-0.6175585017407359</x:v>
      </x:c>
      <x:c r="AK249" s="39" t="n">
        <x:v>-0.3241423611945432</x:v>
      </x:c>
      <x:c r="AL249" s="34"/>
      <x:c r="AM249" s="34" t="n">
        <x:f>IF(SQRT($B$9)*$B249+SQRT(1-$B$9)*R249&lt;_xlfn.NORM.S.INV($B$6),1,0)</x:f>
        <x:v>0</x:v>
      </x:c>
      <x:c r="AN249" s="34" t="n">
        <x:f>IF(SQRT($B$9)*$B249+SQRT(1-$B$9)*S249&lt;_xlfn.NORM.S.INV($B$6),1,0)</x:f>
        <x:v>0</x:v>
      </x:c>
      <x:c r="AO249" s="34" t="n">
        <x:f>IF(SQRT($B$9)*$B249+SQRT(1-$B$9)*T249&lt;_xlfn.NORM.S.INV($B$6),1,0)</x:f>
        <x:v>0</x:v>
      </x:c>
      <x:c r="AP249" s="34" t="n">
        <x:f>IF(SQRT($B$9)*$B249+SQRT(1-$B$9)*U249&lt;_xlfn.NORM.S.INV($B$6),1,0)</x:f>
        <x:v>0</x:v>
      </x:c>
      <x:c r="AQ249" s="34" t="n">
        <x:f>IF(SQRT($B$9)*$B249+SQRT(1-$B$9)*V249&lt;_xlfn.NORM.S.INV($B$6),1,0)</x:f>
        <x:v>0</x:v>
      </x:c>
      <x:c r="AR249" s="34" t="n">
        <x:f>IF(SQRT($B$9)*$B249+SQRT(1-$B$9)*W249&lt;_xlfn.NORM.S.INV($B$6),1,0)</x:f>
        <x:v>0</x:v>
      </x:c>
      <x:c r="AS249" s="34" t="n">
        <x:f>IF(SQRT($B$9)*$B249+SQRT(1-$B$9)*X249&lt;_xlfn.NORM.S.INV($B$6),1,0)</x:f>
        <x:v>0</x:v>
      </x:c>
      <x:c r="AT249" s="34" t="n">
        <x:f>IF(SQRT($B$9)*$B249+SQRT(1-$B$9)*Y249&lt;_xlfn.NORM.S.INV($B$6),1,0)</x:f>
        <x:v>0</x:v>
      </x:c>
      <x:c r="AU249" s="34" t="n">
        <x:f>IF(SQRT($B$9)*$B249+SQRT(1-$B$9)*Z249&lt;_xlfn.NORM.S.INV($B$6),1,0)</x:f>
        <x:v>0</x:v>
      </x:c>
      <x:c r="AV249" s="34" t="n">
        <x:f>IF(SQRT($B$9)*$B249+SQRT(1-$B$9)*AA249&lt;_xlfn.NORM.S.INV($B$6),1,0)</x:f>
        <x:v>0</x:v>
      </x:c>
      <x:c r="AW249" s="34" t="n">
        <x:f>IF(SQRT($C$9)*$B249+SQRT(1-$C$9)*AB249&lt;_xlfn.NORM.S.INV($C$6),1,0)</x:f>
        <x:v>0</x:v>
      </x:c>
      <x:c r="AX249" s="34" t="n">
        <x:f>IF(SQRT($C$9)*$B249+SQRT(1-$C$9)*AC249&lt;_xlfn.NORM.S.INV($C$6),1,0)</x:f>
        <x:v>0</x:v>
      </x:c>
      <x:c r="AY249" s="34" t="n">
        <x:f>IF(SQRT($C$9)*$B249+SQRT(1-$C$9)*AD249&lt;_xlfn.NORM.S.INV($C$6),1,0)</x:f>
        <x:v>1</x:v>
      </x:c>
      <x:c r="AZ249" s="34" t="n">
        <x:f>IF(SQRT($C$9)*$B249+SQRT(1-$C$9)*AE249&lt;_xlfn.NORM.S.INV($C$6),1,0)</x:f>
        <x:v>0</x:v>
      </x:c>
      <x:c r="BA249" s="34" t="n">
        <x:f>IF(SQRT($C$9)*$B249+SQRT(1-$C$9)*AF249&lt;_xlfn.NORM.S.INV($C$6),1,0)</x:f>
        <x:v>0</x:v>
      </x:c>
      <x:c r="BB249" s="34" t="n">
        <x:f>IF(SQRT($C$9)*$B249+SQRT(1-$C$9)*AG249&lt;_xlfn.NORM.S.INV($C$6),1,0)</x:f>
        <x:v>0</x:v>
      </x:c>
      <x:c r="BC249" s="34" t="n">
        <x:f>IF(SQRT($C$9)*$B249+SQRT(1-$C$9)*AH249&lt;_xlfn.NORM.S.INV($C$6),1,0)</x:f>
        <x:v>0</x:v>
      </x:c>
      <x:c r="BD249" s="34" t="n">
        <x:f>IF(SQRT($C$9)*$B249+SQRT(1-$C$9)*AI249&lt;_xlfn.NORM.S.INV($C$6),1,0)</x:f>
        <x:v>0</x:v>
      </x:c>
      <x:c r="BE249" s="34" t="n">
        <x:f>IF(SQRT($C$9)*$B249+SQRT(1-$C$9)*AJ249&lt;_xlfn.NORM.S.INV($C$6),1,0)</x:f>
        <x:v>0</x:v>
      </x:c>
      <x:c r="BF249" s="34" t="n">
        <x:f>IF(SQRT($C$9)*$B249+SQRT(1-$C$9)*AK249&lt;_xlfn.NORM.S.INV($C$6),1,0)</x:f>
        <x:v>0</x:v>
      </x:c>
      <x:c r="BG249" s="34"/>
      <x:c r="BH249" s="34"/>
      <x:c r="BI249" s="34" t="n">
        <x:f>$B$11*(($A$1061)*$C249/$B$12*$B$7+(1-$A$1061)*$D249/$B$12*$C$7)</x:f>
        <x:v>600</x:v>
      </x:c>
      <x:c r="BJ249" s="34" t="n">
        <x:f>$B$11*(($A$1062)*$C249/$B$12*$B$7+(1-$A$1062)*$D249/$B$12*$C$7)</x:f>
        <x:v>570</x:v>
      </x:c>
      <x:c r="BK249" s="34" t="n">
        <x:f>$B$11*(($A$1063)*$C249/$B$12*$B$7+(1-$A$1063)*$D249/$B$12*$C$7)</x:f>
        <x:v>540</x:v>
      </x:c>
      <x:c r="BL249" s="34" t="n">
        <x:f>$B$11*(($A$1064)*$C249/$B$12*$B$7+(1-$A$1064)*$D249/$B$12*$C$7)</x:f>
        <x:v>509.99999999999994</x:v>
      </x:c>
      <x:c r="BM249" s="34" t="n">
        <x:f>$B$11*(($A$1065)*$C249/$B$12*$B$7+(1-$A$1065)*$D249/$B$12*$C$7)</x:f>
        <x:v>480</x:v>
      </x:c>
      <x:c r="BN249" s="34" t="n">
        <x:f>$B$11*(($A$1066)*$C249/$B$12*$B$7+(1-$A$1066)*$D249/$B$12*$C$7)</x:f>
        <x:v>450</x:v>
      </x:c>
      <x:c r="BO249" s="34" t="n">
        <x:f>$B$11*(($A$1067)*$C249/$B$12*$B$7+(1-$A$1067)*$D249/$B$12*$C$7)</x:f>
        <x:v>419.99999999999994</x:v>
      </x:c>
      <x:c r="BP249" s="34" t="n">
        <x:f>$B$11*(($A$1068)*$C249/$B$12*$B$7+(1-$A$1068)*$D249/$B$12*$C$7)</x:f>
        <x:v>390</x:v>
      </x:c>
      <x:c r="BQ249" s="34" t="n">
        <x:f>$B$11*(($A$1069)*$C249/$B$12*$B$7+(1-$A$1069)*$D249/$B$12*$C$7)</x:f>
        <x:v>360</x:v>
      </x:c>
      <x:c r="BR249" s="34" t="n">
        <x:f>$B$11*(($A$1070)*$C249/$B$12*$B$7+(1-$A$1070)*$D249/$B$12*$C$7)</x:f>
        <x:v>330</x:v>
      </x:c>
      <x:c r="BS249" s="34" t="n">
        <x:f>$B$11*(($A$1071)*$C249/$B$12*$B$7+(1-$A$1071)*$D249/$B$12*$C$7)</x:f>
        <x:v>300</x:v>
      </x:c>
      <x:c r="BT249" s="34" t="n">
        <x:f>$B$11*(($A$1072)*$C249/$B$12*$B$7+(1-$A$1072)*$D249/$B$12*$C$7)</x:f>
        <x:v>270</x:v>
      </x:c>
      <x:c r="BU249" s="34" t="n">
        <x:f>$B$11*(($A$1073)*$C249/$B$12*$B$7+(1-$A$1073)*$D249/$B$12*$C$7)</x:f>
        <x:v>240</x:v>
      </x:c>
      <x:c r="BV249" s="34" t="n">
        <x:f>$B$11*(($A$1074)*$C249/$B$12*$B$7+(1-$A$1074)*$D249/$B$12*$C$7)</x:f>
        <x:v>209.99999999999997</x:v>
      </x:c>
      <x:c r="BW249" s="34" t="n">
        <x:f>$B$11*(($A$1075)*$C249/$B$12*$B$7+(1-$A$1075)*$D249/$B$12*$C$7)</x:f>
        <x:v>180.00000000000003</x:v>
      </x:c>
      <x:c r="BX249" s="34" t="n">
        <x:f>$B$11*(($A$1076)*$C249/$B$12*$B$7+(1-$A$1076)*$D249/$B$12*$C$7)</x:f>
        <x:v>150</x:v>
      </x:c>
      <x:c r="BY249" s="34" t="n">
        <x:f>$B$11*(($A$1077)*$C249/$B$12*$B$7+(1-$A$1077)*$D249/$B$12*$C$7)</x:f>
        <x:v>119.99999999999999</x:v>
      </x:c>
      <x:c r="BZ249" s="34" t="n">
        <x:f>$B$11*(($A$1078)*$C249/$B$12*$B$7+(1-$A$1078)*$D249/$B$12*$C$7)</x:f>
        <x:v>90.00000000000001</x:v>
      </x:c>
      <x:c r="CA249" s="34" t="n">
        <x:f>$B$11*(($A$1079)*$C249/$B$12*$B$7+(1-$A$1079)*$D249/$B$12*$C$7)</x:f>
        <x:v>59.99999999999999</x:v>
      </x:c>
      <x:c r="CB249" s="34" t="n">
        <x:f>$B$11*(($A$1080)*$C249/$B$12*$B$7+(1-$A$1080)*$D249/$B$12*$C$7)</x:f>
        <x:v>30.00000000000003</x:v>
      </x:c>
      <x:c r="CC249" s="34" t="n">
        <x:f>$B$11*(($A$1081)*$C249/$B$12*$B$7+(1-$A$1081)*$D249/$B$12*$C$7)</x:f>
        <x:v>0</x:v>
      </x:c>
    </x:row>
    <x:row r="250">
      <x:c r="A250" s="34" t="n">
        <x:v>226</x:v>
      </x:c>
      <x:c r="B250" s="39" t="n">
        <x:v>-0.6527534826077006</x:v>
      </x:c>
      <x:c r="C250" s="1" t="n">
        <x:f>SUM(AM250:AV250)</x:f>
        <x:v>0</x:v>
      </x:c>
      <x:c r="D250" s="1" t="n">
        <x:f>SUM(AW250:BF250)</x:f>
        <x:v>0</x:v>
      </x:c>
      <x:c r="E250" s="17" t="n">
        <x:f>(1-C250/$B$12)*$B$8-C250/$B$12*$B$7</x:f>
        <x:v>0.05</x:v>
      </x:c>
      <x:c r="F250" s="17" t="n">
        <x:f>(1-D250/$B$12)*$C$8-D250/$B$12*$C$7</x:f>
        <x:v>0.09</x:v>
      </x:c>
      <x:c r="G250" s="32" t="n">
        <x:f>$B$11*($B$10*C250/$B$12*$B$7+(1-$B$10)*D250/$B$12*$C$7)</x:f>
        <x:v>0</x:v>
      </x:c>
      <x:c r="H250" s="17" t="n">
        <x:f>$B$10*E250+(1-$B$10)*F250</x:f>
        <x:v>0.07</x:v>
      </x:c>
      <x:c r="I250" s="34"/>
      <x:c r="J250" s="34"/>
      <x:c r="K250" s="34"/>
      <x:c r="L250" s="34"/>
      <x:c r="M250" s="34"/>
      <x:c r="N250" s="34"/>
      <x:c r="O250" s="34"/>
      <x:c r="P250" s="34"/>
      <x:c r="Q250" s="34"/>
      <x:c r="R250" s="39" t="n">
        <x:v>1.4272098680144742</x:v>
      </x:c>
      <x:c r="S250" s="39" t="n">
        <x:v>1.0987994049786896</x:v>
      </x:c>
      <x:c r="T250" s="39" t="n">
        <x:v>0.3790596617785416</x:v>
      </x:c>
      <x:c r="U250" s="39" t="n">
        <x:v>0.367395855707632</x:v>
      </x:c>
      <x:c r="V250" s="39" t="n">
        <x:v>1.7792754715192491</x:v>
      </x:c>
      <x:c r="W250" s="39" t="n">
        <x:v>-0.23972650713742796</x:v>
      </x:c>
      <x:c r="X250" s="39" t="n">
        <x:v>0.2507011059367125</x:v>
      </x:c>
      <x:c r="Y250" s="39" t="n">
        <x:v>-1.0625602843825053</x:v>
      </x:c>
      <x:c r="Z250" s="39" t="n">
        <x:v>-0.18865876764796446</x:v>
      </x:c>
      <x:c r="AA250" s="39" t="n">
        <x:v>-0.0037909103874251985</x:v>
      </x:c>
      <x:c r="AB250" s="39" t="n">
        <x:v>1.6011041085101312</x:v>
      </x:c>
      <x:c r="AC250" s="39" t="n">
        <x:v>1.2410343248012412</x:v>
      </x:c>
      <x:c r="AD250" s="39" t="n">
        <x:v>0.14560526009221741</x:v>
      </x:c>
      <x:c r="AE250" s="39" t="n">
        <x:v>-0.8854276457757002</x:v>
      </x:c>
      <x:c r="AF250" s="39" t="n">
        <x:v>-0.08958234763928803</x:v>
      </x:c>
      <x:c r="AG250" s="39" t="n">
        <x:v>-0.968855844554714</x:v>
      </x:c>
      <x:c r="AH250" s="39" t="n">
        <x:v>-0.5407518051940942</x:v>
      </x:c>
      <x:c r="AI250" s="39" t="n">
        <x:v>-0.581092589840557</x:v>
      </x:c>
      <x:c r="AJ250" s="39" t="n">
        <x:v>0.4250711197426541</x:v>
      </x:c>
      <x:c r="AK250" s="39" t="n">
        <x:v>2.24399578930327</x:v>
      </x:c>
      <x:c r="AL250" s="34"/>
      <x:c r="AM250" s="34" t="n">
        <x:f>IF(SQRT($B$9)*$B250+SQRT(1-$B$9)*R250&lt;_xlfn.NORM.S.INV($B$6),1,0)</x:f>
        <x:v>0</x:v>
      </x:c>
      <x:c r="AN250" s="34" t="n">
        <x:f>IF(SQRT($B$9)*$B250+SQRT(1-$B$9)*S250&lt;_xlfn.NORM.S.INV($B$6),1,0)</x:f>
        <x:v>0</x:v>
      </x:c>
      <x:c r="AO250" s="34" t="n">
        <x:f>IF(SQRT($B$9)*$B250+SQRT(1-$B$9)*T250&lt;_xlfn.NORM.S.INV($B$6),1,0)</x:f>
        <x:v>0</x:v>
      </x:c>
      <x:c r="AP250" s="34" t="n">
        <x:f>IF(SQRT($B$9)*$B250+SQRT(1-$B$9)*U250&lt;_xlfn.NORM.S.INV($B$6),1,0)</x:f>
        <x:v>0</x:v>
      </x:c>
      <x:c r="AQ250" s="34" t="n">
        <x:f>IF(SQRT($B$9)*$B250+SQRT(1-$B$9)*V250&lt;_xlfn.NORM.S.INV($B$6),1,0)</x:f>
        <x:v>0</x:v>
      </x:c>
      <x:c r="AR250" s="34" t="n">
        <x:f>IF(SQRT($B$9)*$B250+SQRT(1-$B$9)*W250&lt;_xlfn.NORM.S.INV($B$6),1,0)</x:f>
        <x:v>0</x:v>
      </x:c>
      <x:c r="AS250" s="34" t="n">
        <x:f>IF(SQRT($B$9)*$B250+SQRT(1-$B$9)*X250&lt;_xlfn.NORM.S.INV($B$6),1,0)</x:f>
        <x:v>0</x:v>
      </x:c>
      <x:c r="AT250" s="34" t="n">
        <x:f>IF(SQRT($B$9)*$B250+SQRT(1-$B$9)*Y250&lt;_xlfn.NORM.S.INV($B$6),1,0)</x:f>
        <x:v>0</x:v>
      </x:c>
      <x:c r="AU250" s="34" t="n">
        <x:f>IF(SQRT($B$9)*$B250+SQRT(1-$B$9)*Z250&lt;_xlfn.NORM.S.INV($B$6),1,0)</x:f>
        <x:v>0</x:v>
      </x:c>
      <x:c r="AV250" s="34" t="n">
        <x:f>IF(SQRT($B$9)*$B250+SQRT(1-$B$9)*AA250&lt;_xlfn.NORM.S.INV($B$6),1,0)</x:f>
        <x:v>0</x:v>
      </x:c>
      <x:c r="AW250" s="34" t="n">
        <x:f>IF(SQRT($C$9)*$B250+SQRT(1-$C$9)*AB250&lt;_xlfn.NORM.S.INV($C$6),1,0)</x:f>
        <x:v>0</x:v>
      </x:c>
      <x:c r="AX250" s="34" t="n">
        <x:f>IF(SQRT($C$9)*$B250+SQRT(1-$C$9)*AC250&lt;_xlfn.NORM.S.INV($C$6),1,0)</x:f>
        <x:v>0</x:v>
      </x:c>
      <x:c r="AY250" s="34" t="n">
        <x:f>IF(SQRT($C$9)*$B250+SQRT(1-$C$9)*AD250&lt;_xlfn.NORM.S.INV($C$6),1,0)</x:f>
        <x:v>0</x:v>
      </x:c>
      <x:c r="AZ250" s="34" t="n">
        <x:f>IF(SQRT($C$9)*$B250+SQRT(1-$C$9)*AE250&lt;_xlfn.NORM.S.INV($C$6),1,0)</x:f>
        <x:v>0</x:v>
      </x:c>
      <x:c r="BA250" s="34" t="n">
        <x:f>IF(SQRT($C$9)*$B250+SQRT(1-$C$9)*AF250&lt;_xlfn.NORM.S.INV($C$6),1,0)</x:f>
        <x:v>0</x:v>
      </x:c>
      <x:c r="BB250" s="34" t="n">
        <x:f>IF(SQRT($C$9)*$B250+SQRT(1-$C$9)*AG250&lt;_xlfn.NORM.S.INV($C$6),1,0)</x:f>
        <x:v>0</x:v>
      </x:c>
      <x:c r="BC250" s="34" t="n">
        <x:f>IF(SQRT($C$9)*$B250+SQRT(1-$C$9)*AH250&lt;_xlfn.NORM.S.INV($C$6),1,0)</x:f>
        <x:v>0</x:v>
      </x:c>
      <x:c r="BD250" s="34" t="n">
        <x:f>IF(SQRT($C$9)*$B250+SQRT(1-$C$9)*AI250&lt;_xlfn.NORM.S.INV($C$6),1,0)</x:f>
        <x:v>0</x:v>
      </x:c>
      <x:c r="BE250" s="34" t="n">
        <x:f>IF(SQRT($C$9)*$B250+SQRT(1-$C$9)*AJ250&lt;_xlfn.NORM.S.INV($C$6),1,0)</x:f>
        <x:v>0</x:v>
      </x:c>
      <x:c r="BF250" s="34" t="n">
        <x:f>IF(SQRT($C$9)*$B250+SQRT(1-$C$9)*AK250&lt;_xlfn.NORM.S.INV($C$6),1,0)</x:f>
        <x:v>0</x:v>
      </x:c>
      <x:c r="BG250" s="34"/>
      <x:c r="BH250" s="34"/>
      <x:c r="BI250" s="34" t="n">
        <x:f>$B$11*(($A$1061)*$C250/$B$12*$B$7+(1-$A$1061)*$D250/$B$12*$C$7)</x:f>
        <x:v>0</x:v>
      </x:c>
      <x:c r="BJ250" s="34" t="n">
        <x:f>$B$11*(($A$1062)*$C250/$B$12*$B$7+(1-$A$1062)*$D250/$B$12*$C$7)</x:f>
        <x:v>0</x:v>
      </x:c>
      <x:c r="BK250" s="34" t="n">
        <x:f>$B$11*(($A$1063)*$C250/$B$12*$B$7+(1-$A$1063)*$D250/$B$12*$C$7)</x:f>
        <x:v>0</x:v>
      </x:c>
      <x:c r="BL250" s="34" t="n">
        <x:f>$B$11*(($A$1064)*$C250/$B$12*$B$7+(1-$A$1064)*$D250/$B$12*$C$7)</x:f>
        <x:v>0</x:v>
      </x:c>
      <x:c r="BM250" s="34" t="n">
        <x:f>$B$11*(($A$1065)*$C250/$B$12*$B$7+(1-$A$1065)*$D250/$B$12*$C$7)</x:f>
        <x:v>0</x:v>
      </x:c>
      <x:c r="BN250" s="34" t="n">
        <x:f>$B$11*(($A$1066)*$C250/$B$12*$B$7+(1-$A$1066)*$D250/$B$12*$C$7)</x:f>
        <x:v>0</x:v>
      </x:c>
      <x:c r="BO250" s="34" t="n">
        <x:f>$B$11*(($A$1067)*$C250/$B$12*$B$7+(1-$A$1067)*$D250/$B$12*$C$7)</x:f>
        <x:v>0</x:v>
      </x:c>
      <x:c r="BP250" s="34" t="n">
        <x:f>$B$11*(($A$1068)*$C250/$B$12*$B$7+(1-$A$1068)*$D250/$B$12*$C$7)</x:f>
        <x:v>0</x:v>
      </x:c>
      <x:c r="BQ250" s="34" t="n">
        <x:f>$B$11*(($A$1069)*$C250/$B$12*$B$7+(1-$A$1069)*$D250/$B$12*$C$7)</x:f>
        <x:v>0</x:v>
      </x:c>
      <x:c r="BR250" s="34" t="n">
        <x:f>$B$11*(($A$1070)*$C250/$B$12*$B$7+(1-$A$1070)*$D250/$B$12*$C$7)</x:f>
        <x:v>0</x:v>
      </x:c>
      <x:c r="BS250" s="34" t="n">
        <x:f>$B$11*(($A$1071)*$C250/$B$12*$B$7+(1-$A$1071)*$D250/$B$12*$C$7)</x:f>
        <x:v>0</x:v>
      </x:c>
      <x:c r="BT250" s="34" t="n">
        <x:f>$B$11*(($A$1072)*$C250/$B$12*$B$7+(1-$A$1072)*$D250/$B$12*$C$7)</x:f>
        <x:v>0</x:v>
      </x:c>
      <x:c r="BU250" s="34" t="n">
        <x:f>$B$11*(($A$1073)*$C250/$B$12*$B$7+(1-$A$1073)*$D250/$B$12*$C$7)</x:f>
        <x:v>0</x:v>
      </x:c>
      <x:c r="BV250" s="34" t="n">
        <x:f>$B$11*(($A$1074)*$C250/$B$12*$B$7+(1-$A$1074)*$D250/$B$12*$C$7)</x:f>
        <x:v>0</x:v>
      </x:c>
      <x:c r="BW250" s="34" t="n">
        <x:f>$B$11*(($A$1075)*$C250/$B$12*$B$7+(1-$A$1075)*$D250/$B$12*$C$7)</x:f>
        <x:v>0</x:v>
      </x:c>
      <x:c r="BX250" s="34" t="n">
        <x:f>$B$11*(($A$1076)*$C250/$B$12*$B$7+(1-$A$1076)*$D250/$B$12*$C$7)</x:f>
        <x:v>0</x:v>
      </x:c>
      <x:c r="BY250" s="34" t="n">
        <x:f>$B$11*(($A$1077)*$C250/$B$12*$B$7+(1-$A$1077)*$D250/$B$12*$C$7)</x:f>
        <x:v>0</x:v>
      </x:c>
      <x:c r="BZ250" s="34" t="n">
        <x:f>$B$11*(($A$1078)*$C250/$B$12*$B$7+(1-$A$1078)*$D250/$B$12*$C$7)</x:f>
        <x:v>0</x:v>
      </x:c>
      <x:c r="CA250" s="34" t="n">
        <x:f>$B$11*(($A$1079)*$C250/$B$12*$B$7+(1-$A$1079)*$D250/$B$12*$C$7)</x:f>
        <x:v>0</x:v>
      </x:c>
      <x:c r="CB250" s="34" t="n">
        <x:f>$B$11*(($A$1080)*$C250/$B$12*$B$7+(1-$A$1080)*$D250/$B$12*$C$7)</x:f>
        <x:v>0</x:v>
      </x:c>
      <x:c r="CC250" s="34" t="n">
        <x:f>$B$11*(($A$1081)*$C250/$B$12*$B$7+(1-$A$1081)*$D250/$B$12*$C$7)</x:f>
        <x:v>0</x:v>
      </x:c>
    </x:row>
    <x:row r="251">
      <x:c r="A251" s="34" t="n">
        <x:v>227</x:v>
      </x:c>
      <x:c r="B251" s="39" t="n">
        <x:v>0.5399725687708848</x:v>
      </x:c>
      <x:c r="C251" s="1" t="n">
        <x:f>SUM(AM251:AV251)</x:f>
        <x:v>0</x:v>
      </x:c>
      <x:c r="D251" s="1" t="n">
        <x:f>SUM(AW251:BF251)</x:f>
        <x:v>0</x:v>
      </x:c>
      <x:c r="E251" s="17" t="n">
        <x:f>(1-C251/$B$12)*$B$8-C251/$B$12*$B$7</x:f>
        <x:v>0.05</x:v>
      </x:c>
      <x:c r="F251" s="17" t="n">
        <x:f>(1-D251/$B$12)*$C$8-D251/$B$12*$C$7</x:f>
        <x:v>0.09</x:v>
      </x:c>
      <x:c r="G251" s="32" t="n">
        <x:f>$B$11*($B$10*C251/$B$12*$B$7+(1-$B$10)*D251/$B$12*$C$7)</x:f>
        <x:v>0</x:v>
      </x:c>
      <x:c r="H251" s="17" t="n">
        <x:f>$B$10*E251+(1-$B$10)*F251</x:f>
        <x:v>0.07</x:v>
      </x:c>
      <x:c r="I251" s="34"/>
      <x:c r="J251" s="34"/>
      <x:c r="K251" s="34"/>
      <x:c r="L251" s="34"/>
      <x:c r="M251" s="34"/>
      <x:c r="N251" s="34"/>
      <x:c r="O251" s="34"/>
      <x:c r="P251" s="34"/>
      <x:c r="Q251" s="34"/>
      <x:c r="R251" s="39" t="n">
        <x:v>-0.7402429412647363</x:v>
      </x:c>
      <x:c r="S251" s="39" t="n">
        <x:v>0.6863268808046871</x:v>
      </x:c>
      <x:c r="T251" s="39" t="n">
        <x:v>-0.14056864786126927</x:v>
      </x:c>
      <x:c r="U251" s="39" t="n">
        <x:v>-0.17077432022794273</x:v>
      </x:c>
      <x:c r="V251" s="39" t="n">
        <x:v>-0.3359669555687627</x:v>
      </x:c>
      <x:c r="W251" s="39" t="n">
        <x:v>-0.16175373330686837</x:v>
      </x:c>
      <x:c r="X251" s="39" t="n">
        <x:v>0.8088990617381258</x:v>
      </x:c>
      <x:c r="Y251" s="39" t="n">
        <x:v>-0.5856376096787838</x:v>
      </x:c>
      <x:c r="Z251" s="39" t="n">
        <x:v>-0.6802253472542306</x:v>
      </x:c>
      <x:c r="AA251" s="39" t="n">
        <x:v>0.09329958487040307</x:v>
      </x:c>
      <x:c r="AB251" s="39" t="n">
        <x:v>-1.2072518499901994</x:v>
      </x:c>
      <x:c r="AC251" s="39" t="n">
        <x:v>0.15379876585273577</x:v>
      </x:c>
      <x:c r="AD251" s="39" t="n">
        <x:v>0.5658935540526197</x:v>
      </x:c>
      <x:c r="AE251" s="39" t="n">
        <x:v>1.7964183450264566</x:v>
      </x:c>
      <x:c r="AF251" s="39" t="n">
        <x:v>-1.5550359019974005</x:v>
      </x:c>
      <x:c r="AG251" s="39" t="n">
        <x:v>0.46218415038306604</x:v>
      </x:c>
      <x:c r="AH251" s="39" t="n">
        <x:v>-0.36164807870223614</x:v>
      </x:c>
      <x:c r="AI251" s="39" t="n">
        <x:v>0.43083750745499233</x:v>
      </x:c>
      <x:c r="AJ251" s="39" t="n">
        <x:v>-0.2925899443244286</x:v>
      </x:c>
      <x:c r="AK251" s="39" t="n">
        <x:v>1.2287327058839292</x:v>
      </x:c>
      <x:c r="AL251" s="34"/>
      <x:c r="AM251" s="34" t="n">
        <x:f>IF(SQRT($B$9)*$B251+SQRT(1-$B$9)*R251&lt;_xlfn.NORM.S.INV($B$6),1,0)</x:f>
        <x:v>0</x:v>
      </x:c>
      <x:c r="AN251" s="34" t="n">
        <x:f>IF(SQRT($B$9)*$B251+SQRT(1-$B$9)*S251&lt;_xlfn.NORM.S.INV($B$6),1,0)</x:f>
        <x:v>0</x:v>
      </x:c>
      <x:c r="AO251" s="34" t="n">
        <x:f>IF(SQRT($B$9)*$B251+SQRT(1-$B$9)*T251&lt;_xlfn.NORM.S.INV($B$6),1,0)</x:f>
        <x:v>0</x:v>
      </x:c>
      <x:c r="AP251" s="34" t="n">
        <x:f>IF(SQRT($B$9)*$B251+SQRT(1-$B$9)*U251&lt;_xlfn.NORM.S.INV($B$6),1,0)</x:f>
        <x:v>0</x:v>
      </x:c>
      <x:c r="AQ251" s="34" t="n">
        <x:f>IF(SQRT($B$9)*$B251+SQRT(1-$B$9)*V251&lt;_xlfn.NORM.S.INV($B$6),1,0)</x:f>
        <x:v>0</x:v>
      </x:c>
      <x:c r="AR251" s="34" t="n">
        <x:f>IF(SQRT($B$9)*$B251+SQRT(1-$B$9)*W251&lt;_xlfn.NORM.S.INV($B$6),1,0)</x:f>
        <x:v>0</x:v>
      </x:c>
      <x:c r="AS251" s="34" t="n">
        <x:f>IF(SQRT($B$9)*$B251+SQRT(1-$B$9)*X251&lt;_xlfn.NORM.S.INV($B$6),1,0)</x:f>
        <x:v>0</x:v>
      </x:c>
      <x:c r="AT251" s="34" t="n">
        <x:f>IF(SQRT($B$9)*$B251+SQRT(1-$B$9)*Y251&lt;_xlfn.NORM.S.INV($B$6),1,0)</x:f>
        <x:v>0</x:v>
      </x:c>
      <x:c r="AU251" s="34" t="n">
        <x:f>IF(SQRT($B$9)*$B251+SQRT(1-$B$9)*Z251&lt;_xlfn.NORM.S.INV($B$6),1,0)</x:f>
        <x:v>0</x:v>
      </x:c>
      <x:c r="AV251" s="34" t="n">
        <x:f>IF(SQRT($B$9)*$B251+SQRT(1-$B$9)*AA251&lt;_xlfn.NORM.S.INV($B$6),1,0)</x:f>
        <x:v>0</x:v>
      </x:c>
      <x:c r="AW251" s="34" t="n">
        <x:f>IF(SQRT($C$9)*$B251+SQRT(1-$C$9)*AB251&lt;_xlfn.NORM.S.INV($C$6),1,0)</x:f>
        <x:v>0</x:v>
      </x:c>
      <x:c r="AX251" s="34" t="n">
        <x:f>IF(SQRT($C$9)*$B251+SQRT(1-$C$9)*AC251&lt;_xlfn.NORM.S.INV($C$6),1,0)</x:f>
        <x:v>0</x:v>
      </x:c>
      <x:c r="AY251" s="34" t="n">
        <x:f>IF(SQRT($C$9)*$B251+SQRT(1-$C$9)*AD251&lt;_xlfn.NORM.S.INV($C$6),1,0)</x:f>
        <x:v>0</x:v>
      </x:c>
      <x:c r="AZ251" s="34" t="n">
        <x:f>IF(SQRT($C$9)*$B251+SQRT(1-$C$9)*AE251&lt;_xlfn.NORM.S.INV($C$6),1,0)</x:f>
        <x:v>0</x:v>
      </x:c>
      <x:c r="BA251" s="34" t="n">
        <x:f>IF(SQRT($C$9)*$B251+SQRT(1-$C$9)*AF251&lt;_xlfn.NORM.S.INV($C$6),1,0)</x:f>
        <x:v>0</x:v>
      </x:c>
      <x:c r="BB251" s="34" t="n">
        <x:f>IF(SQRT($C$9)*$B251+SQRT(1-$C$9)*AG251&lt;_xlfn.NORM.S.INV($C$6),1,0)</x:f>
        <x:v>0</x:v>
      </x:c>
      <x:c r="BC251" s="34" t="n">
        <x:f>IF(SQRT($C$9)*$B251+SQRT(1-$C$9)*AH251&lt;_xlfn.NORM.S.INV($C$6),1,0)</x:f>
        <x:v>0</x:v>
      </x:c>
      <x:c r="BD251" s="34" t="n">
        <x:f>IF(SQRT($C$9)*$B251+SQRT(1-$C$9)*AI251&lt;_xlfn.NORM.S.INV($C$6),1,0)</x:f>
        <x:v>0</x:v>
      </x:c>
      <x:c r="BE251" s="34" t="n">
        <x:f>IF(SQRT($C$9)*$B251+SQRT(1-$C$9)*AJ251&lt;_xlfn.NORM.S.INV($C$6),1,0)</x:f>
        <x:v>0</x:v>
      </x:c>
      <x:c r="BF251" s="34" t="n">
        <x:f>IF(SQRT($C$9)*$B251+SQRT(1-$C$9)*AK251&lt;_xlfn.NORM.S.INV($C$6),1,0)</x:f>
        <x:v>0</x:v>
      </x:c>
      <x:c r="BG251" s="34"/>
      <x:c r="BH251" s="34"/>
      <x:c r="BI251" s="34" t="n">
        <x:f>$B$11*(($A$1061)*$C251/$B$12*$B$7+(1-$A$1061)*$D251/$B$12*$C$7)</x:f>
        <x:v>0</x:v>
      </x:c>
      <x:c r="BJ251" s="34" t="n">
        <x:f>$B$11*(($A$1062)*$C251/$B$12*$B$7+(1-$A$1062)*$D251/$B$12*$C$7)</x:f>
        <x:v>0</x:v>
      </x:c>
      <x:c r="BK251" s="34" t="n">
        <x:f>$B$11*(($A$1063)*$C251/$B$12*$B$7+(1-$A$1063)*$D251/$B$12*$C$7)</x:f>
        <x:v>0</x:v>
      </x:c>
      <x:c r="BL251" s="34" t="n">
        <x:f>$B$11*(($A$1064)*$C251/$B$12*$B$7+(1-$A$1064)*$D251/$B$12*$C$7)</x:f>
        <x:v>0</x:v>
      </x:c>
      <x:c r="BM251" s="34" t="n">
        <x:f>$B$11*(($A$1065)*$C251/$B$12*$B$7+(1-$A$1065)*$D251/$B$12*$C$7)</x:f>
        <x:v>0</x:v>
      </x:c>
      <x:c r="BN251" s="34" t="n">
        <x:f>$B$11*(($A$1066)*$C251/$B$12*$B$7+(1-$A$1066)*$D251/$B$12*$C$7)</x:f>
        <x:v>0</x:v>
      </x:c>
      <x:c r="BO251" s="34" t="n">
        <x:f>$B$11*(($A$1067)*$C251/$B$12*$B$7+(1-$A$1067)*$D251/$B$12*$C$7)</x:f>
        <x:v>0</x:v>
      </x:c>
      <x:c r="BP251" s="34" t="n">
        <x:f>$B$11*(($A$1068)*$C251/$B$12*$B$7+(1-$A$1068)*$D251/$B$12*$C$7)</x:f>
        <x:v>0</x:v>
      </x:c>
      <x:c r="BQ251" s="34" t="n">
        <x:f>$B$11*(($A$1069)*$C251/$B$12*$B$7+(1-$A$1069)*$D251/$B$12*$C$7)</x:f>
        <x:v>0</x:v>
      </x:c>
      <x:c r="BR251" s="34" t="n">
        <x:f>$B$11*(($A$1070)*$C251/$B$12*$B$7+(1-$A$1070)*$D251/$B$12*$C$7)</x:f>
        <x:v>0</x:v>
      </x:c>
      <x:c r="BS251" s="34" t="n">
        <x:f>$B$11*(($A$1071)*$C251/$B$12*$B$7+(1-$A$1071)*$D251/$B$12*$C$7)</x:f>
        <x:v>0</x:v>
      </x:c>
      <x:c r="BT251" s="34" t="n">
        <x:f>$B$11*(($A$1072)*$C251/$B$12*$B$7+(1-$A$1072)*$D251/$B$12*$C$7)</x:f>
        <x:v>0</x:v>
      </x:c>
      <x:c r="BU251" s="34" t="n">
        <x:f>$B$11*(($A$1073)*$C251/$B$12*$B$7+(1-$A$1073)*$D251/$B$12*$C$7)</x:f>
        <x:v>0</x:v>
      </x:c>
      <x:c r="BV251" s="34" t="n">
        <x:f>$B$11*(($A$1074)*$C251/$B$12*$B$7+(1-$A$1074)*$D251/$B$12*$C$7)</x:f>
        <x:v>0</x:v>
      </x:c>
      <x:c r="BW251" s="34" t="n">
        <x:f>$B$11*(($A$1075)*$C251/$B$12*$B$7+(1-$A$1075)*$D251/$B$12*$C$7)</x:f>
        <x:v>0</x:v>
      </x:c>
      <x:c r="BX251" s="34" t="n">
        <x:f>$B$11*(($A$1076)*$C251/$B$12*$B$7+(1-$A$1076)*$D251/$B$12*$C$7)</x:f>
        <x:v>0</x:v>
      </x:c>
      <x:c r="BY251" s="34" t="n">
        <x:f>$B$11*(($A$1077)*$C251/$B$12*$B$7+(1-$A$1077)*$D251/$B$12*$C$7)</x:f>
        <x:v>0</x:v>
      </x:c>
      <x:c r="BZ251" s="34" t="n">
        <x:f>$B$11*(($A$1078)*$C251/$B$12*$B$7+(1-$A$1078)*$D251/$B$12*$C$7)</x:f>
        <x:v>0</x:v>
      </x:c>
      <x:c r="CA251" s="34" t="n">
        <x:f>$B$11*(($A$1079)*$C251/$B$12*$B$7+(1-$A$1079)*$D251/$B$12*$C$7)</x:f>
        <x:v>0</x:v>
      </x:c>
      <x:c r="CB251" s="34" t="n">
        <x:f>$B$11*(($A$1080)*$C251/$B$12*$B$7+(1-$A$1080)*$D251/$B$12*$C$7)</x:f>
        <x:v>0</x:v>
      </x:c>
      <x:c r="CC251" s="34" t="n">
        <x:f>$B$11*(($A$1081)*$C251/$B$12*$B$7+(1-$A$1081)*$D251/$B$12*$C$7)</x:f>
        <x:v>0</x:v>
      </x:c>
    </x:row>
    <x:row r="252">
      <x:c r="A252" s="34" t="n">
        <x:v>228</x:v>
      </x:c>
      <x:c r="B252" s="39" t="n">
        <x:v>0.7644034754061383</x:v>
      </x:c>
      <x:c r="C252" s="1" t="n">
        <x:f>SUM(AM252:AV252)</x:f>
        <x:v>0</x:v>
      </x:c>
      <x:c r="D252" s="1" t="n">
        <x:f>SUM(AW252:BF252)</x:f>
        <x:v>0</x:v>
      </x:c>
      <x:c r="E252" s="17" t="n">
        <x:f>(1-C252/$B$12)*$B$8-C252/$B$12*$B$7</x:f>
        <x:v>0.05</x:v>
      </x:c>
      <x:c r="F252" s="17" t="n">
        <x:f>(1-D252/$B$12)*$C$8-D252/$B$12*$C$7</x:f>
        <x:v>0.09</x:v>
      </x:c>
      <x:c r="G252" s="32" t="n">
        <x:f>$B$11*($B$10*C252/$B$12*$B$7+(1-$B$10)*D252/$B$12*$C$7)</x:f>
        <x:v>0</x:v>
      </x:c>
      <x:c r="H252" s="17" t="n">
        <x:f>$B$10*E252+(1-$B$10)*F252</x:f>
        <x:v>0.07</x:v>
      </x:c>
      <x:c r="I252" s="34"/>
      <x:c r="J252" s="34"/>
      <x:c r="K252" s="34"/>
      <x:c r="L252" s="34"/>
      <x:c r="M252" s="34"/>
      <x:c r="N252" s="34"/>
      <x:c r="O252" s="34"/>
      <x:c r="P252" s="34"/>
      <x:c r="Q252" s="34"/>
      <x:c r="R252" s="39" t="n">
        <x:v>2.667262126785457</x:v>
      </x:c>
      <x:c r="S252" s="39" t="n">
        <x:v>1.6141004310096572</x:v>
      </x:c>
      <x:c r="T252" s="39" t="n">
        <x:v>-0.9556835817965037</x:v>
      </x:c>
      <x:c r="U252" s="39" t="n">
        <x:v>0.9757924158164137</x:v>
      </x:c>
      <x:c r="V252" s="39" t="n">
        <x:v>-0.45553916591078913</x:v>
      </x:c>
      <x:c r="W252" s="39" t="n">
        <x:v>-0.7773576280660092</x:v>
      </x:c>
      <x:c r="X252" s="39" t="n">
        <x:v>-0.8055712212887763</x:v>
      </x:c>
      <x:c r="Y252" s="39" t="n">
        <x:v>0.5143079260951231</x:v>
      </x:c>
      <x:c r="Z252" s="39" t="n">
        <x:v>2.9367645645147715</x:v>
      </x:c>
      <x:c r="AA252" s="39" t="n">
        <x:v>0.6095786746267043</x:v>
      </x:c>
      <x:c r="AB252" s="39" t="n">
        <x:v>0.7751066896986377</x:v>
      </x:c>
      <x:c r="AC252" s="39" t="n">
        <x:v>0.9525686273988554</x:v>
      </x:c>
      <x:c r="AD252" s="39" t="n">
        <x:v>-1.025676311848586</x:v>
      </x:c>
      <x:c r="AE252" s="39" t="n">
        <x:v>-0.2625095710303452</x:v>
      </x:c>
      <x:c r="AF252" s="39" t="n">
        <x:v>-1.256432478451674</x:v>
      </x:c>
      <x:c r="AG252" s="39" t="n">
        <x:v>1.4167999779020897</x:v>
      </x:c>
      <x:c r="AH252" s="39" t="n">
        <x:v>-0.7713464574741951</x:v>
      </x:c>
      <x:c r="AI252" s="39" t="n">
        <x:v>0.48602553205330484</x:v>
      </x:c>
      <x:c r="AJ252" s="39" t="n">
        <x:v>0.6356729855769555</x:v>
      </x:c>
      <x:c r="AK252" s="39" t="n">
        <x:v>-0.2040081985534092</x:v>
      </x:c>
      <x:c r="AL252" s="34"/>
      <x:c r="AM252" s="34" t="n">
        <x:f>IF(SQRT($B$9)*$B252+SQRT(1-$B$9)*R252&lt;_xlfn.NORM.S.INV($B$6),1,0)</x:f>
        <x:v>0</x:v>
      </x:c>
      <x:c r="AN252" s="34" t="n">
        <x:f>IF(SQRT($B$9)*$B252+SQRT(1-$B$9)*S252&lt;_xlfn.NORM.S.INV($B$6),1,0)</x:f>
        <x:v>0</x:v>
      </x:c>
      <x:c r="AO252" s="34" t="n">
        <x:f>IF(SQRT($B$9)*$B252+SQRT(1-$B$9)*T252&lt;_xlfn.NORM.S.INV($B$6),1,0)</x:f>
        <x:v>0</x:v>
      </x:c>
      <x:c r="AP252" s="34" t="n">
        <x:f>IF(SQRT($B$9)*$B252+SQRT(1-$B$9)*U252&lt;_xlfn.NORM.S.INV($B$6),1,0)</x:f>
        <x:v>0</x:v>
      </x:c>
      <x:c r="AQ252" s="34" t="n">
        <x:f>IF(SQRT($B$9)*$B252+SQRT(1-$B$9)*V252&lt;_xlfn.NORM.S.INV($B$6),1,0)</x:f>
        <x:v>0</x:v>
      </x:c>
      <x:c r="AR252" s="34" t="n">
        <x:f>IF(SQRT($B$9)*$B252+SQRT(1-$B$9)*W252&lt;_xlfn.NORM.S.INV($B$6),1,0)</x:f>
        <x:v>0</x:v>
      </x:c>
      <x:c r="AS252" s="34" t="n">
        <x:f>IF(SQRT($B$9)*$B252+SQRT(1-$B$9)*X252&lt;_xlfn.NORM.S.INV($B$6),1,0)</x:f>
        <x:v>0</x:v>
      </x:c>
      <x:c r="AT252" s="34" t="n">
        <x:f>IF(SQRT($B$9)*$B252+SQRT(1-$B$9)*Y252&lt;_xlfn.NORM.S.INV($B$6),1,0)</x:f>
        <x:v>0</x:v>
      </x:c>
      <x:c r="AU252" s="34" t="n">
        <x:f>IF(SQRT($B$9)*$B252+SQRT(1-$B$9)*Z252&lt;_xlfn.NORM.S.INV($B$6),1,0)</x:f>
        <x:v>0</x:v>
      </x:c>
      <x:c r="AV252" s="34" t="n">
        <x:f>IF(SQRT($B$9)*$B252+SQRT(1-$B$9)*AA252&lt;_xlfn.NORM.S.INV($B$6),1,0)</x:f>
        <x:v>0</x:v>
      </x:c>
      <x:c r="AW252" s="34" t="n">
        <x:f>IF(SQRT($C$9)*$B252+SQRT(1-$C$9)*AB252&lt;_xlfn.NORM.S.INV($C$6),1,0)</x:f>
        <x:v>0</x:v>
      </x:c>
      <x:c r="AX252" s="34" t="n">
        <x:f>IF(SQRT($C$9)*$B252+SQRT(1-$C$9)*AC252&lt;_xlfn.NORM.S.INV($C$6),1,0)</x:f>
        <x:v>0</x:v>
      </x:c>
      <x:c r="AY252" s="34" t="n">
        <x:f>IF(SQRT($C$9)*$B252+SQRT(1-$C$9)*AD252&lt;_xlfn.NORM.S.INV($C$6),1,0)</x:f>
        <x:v>0</x:v>
      </x:c>
      <x:c r="AZ252" s="34" t="n">
        <x:f>IF(SQRT($C$9)*$B252+SQRT(1-$C$9)*AE252&lt;_xlfn.NORM.S.INV($C$6),1,0)</x:f>
        <x:v>0</x:v>
      </x:c>
      <x:c r="BA252" s="34" t="n">
        <x:f>IF(SQRT($C$9)*$B252+SQRT(1-$C$9)*AF252&lt;_xlfn.NORM.S.INV($C$6),1,0)</x:f>
        <x:v>0</x:v>
      </x:c>
      <x:c r="BB252" s="34" t="n">
        <x:f>IF(SQRT($C$9)*$B252+SQRT(1-$C$9)*AG252&lt;_xlfn.NORM.S.INV($C$6),1,0)</x:f>
        <x:v>0</x:v>
      </x:c>
      <x:c r="BC252" s="34" t="n">
        <x:f>IF(SQRT($C$9)*$B252+SQRT(1-$C$9)*AH252&lt;_xlfn.NORM.S.INV($C$6),1,0)</x:f>
        <x:v>0</x:v>
      </x:c>
      <x:c r="BD252" s="34" t="n">
        <x:f>IF(SQRT($C$9)*$B252+SQRT(1-$C$9)*AI252&lt;_xlfn.NORM.S.INV($C$6),1,0)</x:f>
        <x:v>0</x:v>
      </x:c>
      <x:c r="BE252" s="34" t="n">
        <x:f>IF(SQRT($C$9)*$B252+SQRT(1-$C$9)*AJ252&lt;_xlfn.NORM.S.INV($C$6),1,0)</x:f>
        <x:v>0</x:v>
      </x:c>
      <x:c r="BF252" s="34" t="n">
        <x:f>IF(SQRT($C$9)*$B252+SQRT(1-$C$9)*AK252&lt;_xlfn.NORM.S.INV($C$6),1,0)</x:f>
        <x:v>0</x:v>
      </x:c>
      <x:c r="BG252" s="34"/>
      <x:c r="BH252" s="34"/>
      <x:c r="BI252" s="34" t="n">
        <x:f>$B$11*(($A$1061)*$C252/$B$12*$B$7+(1-$A$1061)*$D252/$B$12*$C$7)</x:f>
        <x:v>0</x:v>
      </x:c>
      <x:c r="BJ252" s="34" t="n">
        <x:f>$B$11*(($A$1062)*$C252/$B$12*$B$7+(1-$A$1062)*$D252/$B$12*$C$7)</x:f>
        <x:v>0</x:v>
      </x:c>
      <x:c r="BK252" s="34" t="n">
        <x:f>$B$11*(($A$1063)*$C252/$B$12*$B$7+(1-$A$1063)*$D252/$B$12*$C$7)</x:f>
        <x:v>0</x:v>
      </x:c>
      <x:c r="BL252" s="34" t="n">
        <x:f>$B$11*(($A$1064)*$C252/$B$12*$B$7+(1-$A$1064)*$D252/$B$12*$C$7)</x:f>
        <x:v>0</x:v>
      </x:c>
      <x:c r="BM252" s="34" t="n">
        <x:f>$B$11*(($A$1065)*$C252/$B$12*$B$7+(1-$A$1065)*$D252/$B$12*$C$7)</x:f>
        <x:v>0</x:v>
      </x:c>
      <x:c r="BN252" s="34" t="n">
        <x:f>$B$11*(($A$1066)*$C252/$B$12*$B$7+(1-$A$1066)*$D252/$B$12*$C$7)</x:f>
        <x:v>0</x:v>
      </x:c>
      <x:c r="BO252" s="34" t="n">
        <x:f>$B$11*(($A$1067)*$C252/$B$12*$B$7+(1-$A$1067)*$D252/$B$12*$C$7)</x:f>
        <x:v>0</x:v>
      </x:c>
      <x:c r="BP252" s="34" t="n">
        <x:f>$B$11*(($A$1068)*$C252/$B$12*$B$7+(1-$A$1068)*$D252/$B$12*$C$7)</x:f>
        <x:v>0</x:v>
      </x:c>
      <x:c r="BQ252" s="34" t="n">
        <x:f>$B$11*(($A$1069)*$C252/$B$12*$B$7+(1-$A$1069)*$D252/$B$12*$C$7)</x:f>
        <x:v>0</x:v>
      </x:c>
      <x:c r="BR252" s="34" t="n">
        <x:f>$B$11*(($A$1070)*$C252/$B$12*$B$7+(1-$A$1070)*$D252/$B$12*$C$7)</x:f>
        <x:v>0</x:v>
      </x:c>
      <x:c r="BS252" s="34" t="n">
        <x:f>$B$11*(($A$1071)*$C252/$B$12*$B$7+(1-$A$1071)*$D252/$B$12*$C$7)</x:f>
        <x:v>0</x:v>
      </x:c>
      <x:c r="BT252" s="34" t="n">
        <x:f>$B$11*(($A$1072)*$C252/$B$12*$B$7+(1-$A$1072)*$D252/$B$12*$C$7)</x:f>
        <x:v>0</x:v>
      </x:c>
      <x:c r="BU252" s="34" t="n">
        <x:f>$B$11*(($A$1073)*$C252/$B$12*$B$7+(1-$A$1073)*$D252/$B$12*$C$7)</x:f>
        <x:v>0</x:v>
      </x:c>
      <x:c r="BV252" s="34" t="n">
        <x:f>$B$11*(($A$1074)*$C252/$B$12*$B$7+(1-$A$1074)*$D252/$B$12*$C$7)</x:f>
        <x:v>0</x:v>
      </x:c>
      <x:c r="BW252" s="34" t="n">
        <x:f>$B$11*(($A$1075)*$C252/$B$12*$B$7+(1-$A$1075)*$D252/$B$12*$C$7)</x:f>
        <x:v>0</x:v>
      </x:c>
      <x:c r="BX252" s="34" t="n">
        <x:f>$B$11*(($A$1076)*$C252/$B$12*$B$7+(1-$A$1076)*$D252/$B$12*$C$7)</x:f>
        <x:v>0</x:v>
      </x:c>
      <x:c r="BY252" s="34" t="n">
        <x:f>$B$11*(($A$1077)*$C252/$B$12*$B$7+(1-$A$1077)*$D252/$B$12*$C$7)</x:f>
        <x:v>0</x:v>
      </x:c>
      <x:c r="BZ252" s="34" t="n">
        <x:f>$B$11*(($A$1078)*$C252/$B$12*$B$7+(1-$A$1078)*$D252/$B$12*$C$7)</x:f>
        <x:v>0</x:v>
      </x:c>
      <x:c r="CA252" s="34" t="n">
        <x:f>$B$11*(($A$1079)*$C252/$B$12*$B$7+(1-$A$1079)*$D252/$B$12*$C$7)</x:f>
        <x:v>0</x:v>
      </x:c>
      <x:c r="CB252" s="34" t="n">
        <x:f>$B$11*(($A$1080)*$C252/$B$12*$B$7+(1-$A$1080)*$D252/$B$12*$C$7)</x:f>
        <x:v>0</x:v>
      </x:c>
      <x:c r="CC252" s="34" t="n">
        <x:f>$B$11*(($A$1081)*$C252/$B$12*$B$7+(1-$A$1081)*$D252/$B$12*$C$7)</x:f>
        <x:v>0</x:v>
      </x:c>
    </x:row>
    <x:row r="253">
      <x:c r="A253" s="34" t="n">
        <x:v>229</x:v>
      </x:c>
      <x:c r="B253" s="39" t="n">
        <x:v>0.2709833765401446</x:v>
      </x:c>
      <x:c r="C253" s="1" t="n">
        <x:f>SUM(AM253:AV253)</x:f>
        <x:v>1</x:v>
      </x:c>
      <x:c r="D253" s="1" t="n">
        <x:f>SUM(AW253:BF253)</x:f>
        <x:v>0</x:v>
      </x:c>
      <x:c r="E253" s="17" t="n">
        <x:f>(1-C253/$B$12)*$B$8-C253/$B$12*$B$7</x:f>
        <x:v>0.0049999999999999975</x:v>
      </x:c>
      <x:c r="F253" s="17" t="n">
        <x:f>(1-D253/$B$12)*$C$8-D253/$B$12*$C$7</x:f>
        <x:v>0.09</x:v>
      </x:c>
      <x:c r="G253" s="32" t="n">
        <x:f>$B$11*($B$10*C253/$B$12*$B$7+(1-$B$10)*D253/$B$12*$C$7)</x:f>
        <x:v>200.00000000000003</x:v>
      </x:c>
      <x:c r="H253" s="17" t="n">
        <x:f>$B$10*E253+(1-$B$10)*F253</x:f>
        <x:v>0.0475</x:v>
      </x:c>
      <x:c r="I253" s="34"/>
      <x:c r="J253" s="34"/>
      <x:c r="K253" s="34"/>
      <x:c r="L253" s="34"/>
      <x:c r="M253" s="34"/>
      <x:c r="N253" s="34"/>
      <x:c r="O253" s="34"/>
      <x:c r="P253" s="34"/>
      <x:c r="Q253" s="34"/>
      <x:c r="R253" s="39" t="n">
        <x:v>-1.07783645478311</x:v>
      </x:c>
      <x:c r="S253" s="39" t="n">
        <x:v>-0.04502822516446504</x:v>
      </x:c>
      <x:c r="T253" s="39" t="n">
        <x:v>-0.2917399458555072</x:v>
      </x:c>
      <x:c r="U253" s="39" t="n">
        <x:v>-0.1114433420203579</x:v>
      </x:c>
      <x:c r="V253" s="39" t="n">
        <x:v>-1.3297892862781207</x:v>
      </x:c>
      <x:c r="W253" s="39" t="n">
        <x:v>0.7563158246699344</x:v>
      </x:c>
      <x:c r="X253" s="39" t="n">
        <x:v>-2.9537202927418864</x:v>
      </x:c>
      <x:c r="Y253" s="39" t="n">
        <x:v>-0.6549372495936258</x:v>
      </x:c>
      <x:c r="Z253" s="39" t="n">
        <x:v>-0.4288523741685965</x:v>
      </x:c>
      <x:c r="AA253" s="39" t="n">
        <x:v>1.3773511917342458</x:v>
      </x:c>
      <x:c r="AB253" s="39" t="n">
        <x:v>0.13816958089938527</x:v>
      </x:c>
      <x:c r="AC253" s="39" t="n">
        <x:v>-0.5951528226432581</x:v>
      </x:c>
      <x:c r="AD253" s="39" t="n">
        <x:v>-0.030937405782079284</x:v>
      </x:c>
      <x:c r="AE253" s="39" t="n">
        <x:v>1.5909540495437153</x:v>
      </x:c>
      <x:c r="AF253" s="39" t="n">
        <x:v>-0.6148703703209708</x:v>
      </x:c>
      <x:c r="AG253" s="39" t="n">
        <x:v>-0.373626130471146</x:v>
      </x:c>
      <x:c r="AH253" s="39" t="n">
        <x:v>0.047025059896800676</x:v>
      </x:c>
      <x:c r="AI253" s="39" t="n">
        <x:v>-0.6863929934709428</x:v>
      </x:c>
      <x:c r="AJ253" s="39" t="n">
        <x:v>2.0783217697917746</x:v>
      </x:c>
      <x:c r="AK253" s="39" t="n">
        <x:v>0.8028770188674758</x:v>
      </x:c>
      <x:c r="AL253" s="34"/>
      <x:c r="AM253" s="34" t="n">
        <x:f>IF(SQRT($B$9)*$B253+SQRT(1-$B$9)*R253&lt;_xlfn.NORM.S.INV($B$6),1,0)</x:f>
        <x:v>0</x:v>
      </x:c>
      <x:c r="AN253" s="34" t="n">
        <x:f>IF(SQRT($B$9)*$B253+SQRT(1-$B$9)*S253&lt;_xlfn.NORM.S.INV($B$6),1,0)</x:f>
        <x:v>0</x:v>
      </x:c>
      <x:c r="AO253" s="34" t="n">
        <x:f>IF(SQRT($B$9)*$B253+SQRT(1-$B$9)*T253&lt;_xlfn.NORM.S.INV($B$6),1,0)</x:f>
        <x:v>0</x:v>
      </x:c>
      <x:c r="AP253" s="34" t="n">
        <x:f>IF(SQRT($B$9)*$B253+SQRT(1-$B$9)*U253&lt;_xlfn.NORM.S.INV($B$6),1,0)</x:f>
        <x:v>0</x:v>
      </x:c>
      <x:c r="AQ253" s="34" t="n">
        <x:f>IF(SQRT($B$9)*$B253+SQRT(1-$B$9)*V253&lt;_xlfn.NORM.S.INV($B$6),1,0)</x:f>
        <x:v>0</x:v>
      </x:c>
      <x:c r="AR253" s="34" t="n">
        <x:f>IF(SQRT($B$9)*$B253+SQRT(1-$B$9)*W253&lt;_xlfn.NORM.S.INV($B$6),1,0)</x:f>
        <x:v>0</x:v>
      </x:c>
      <x:c r="AS253" s="34" t="n">
        <x:f>IF(SQRT($B$9)*$B253+SQRT(1-$B$9)*X253&lt;_xlfn.NORM.S.INV($B$6),1,0)</x:f>
        <x:v>1</x:v>
      </x:c>
      <x:c r="AT253" s="34" t="n">
        <x:f>IF(SQRT($B$9)*$B253+SQRT(1-$B$9)*Y253&lt;_xlfn.NORM.S.INV($B$6),1,0)</x:f>
        <x:v>0</x:v>
      </x:c>
      <x:c r="AU253" s="34" t="n">
        <x:f>IF(SQRT($B$9)*$B253+SQRT(1-$B$9)*Z253&lt;_xlfn.NORM.S.INV($B$6),1,0)</x:f>
        <x:v>0</x:v>
      </x:c>
      <x:c r="AV253" s="34" t="n">
        <x:f>IF(SQRT($B$9)*$B253+SQRT(1-$B$9)*AA253&lt;_xlfn.NORM.S.INV($B$6),1,0)</x:f>
        <x:v>0</x:v>
      </x:c>
      <x:c r="AW253" s="34" t="n">
        <x:f>IF(SQRT($C$9)*$B253+SQRT(1-$C$9)*AB253&lt;_xlfn.NORM.S.INV($C$6),1,0)</x:f>
        <x:v>0</x:v>
      </x:c>
      <x:c r="AX253" s="34" t="n">
        <x:f>IF(SQRT($C$9)*$B253+SQRT(1-$C$9)*AC253&lt;_xlfn.NORM.S.INV($C$6),1,0)</x:f>
        <x:v>0</x:v>
      </x:c>
      <x:c r="AY253" s="34" t="n">
        <x:f>IF(SQRT($C$9)*$B253+SQRT(1-$C$9)*AD253&lt;_xlfn.NORM.S.INV($C$6),1,0)</x:f>
        <x:v>0</x:v>
      </x:c>
      <x:c r="AZ253" s="34" t="n">
        <x:f>IF(SQRT($C$9)*$B253+SQRT(1-$C$9)*AE253&lt;_xlfn.NORM.S.INV($C$6),1,0)</x:f>
        <x:v>0</x:v>
      </x:c>
      <x:c r="BA253" s="34" t="n">
        <x:f>IF(SQRT($C$9)*$B253+SQRT(1-$C$9)*AF253&lt;_xlfn.NORM.S.INV($C$6),1,0)</x:f>
        <x:v>0</x:v>
      </x:c>
      <x:c r="BB253" s="34" t="n">
        <x:f>IF(SQRT($C$9)*$B253+SQRT(1-$C$9)*AG253&lt;_xlfn.NORM.S.INV($C$6),1,0)</x:f>
        <x:v>0</x:v>
      </x:c>
      <x:c r="BC253" s="34" t="n">
        <x:f>IF(SQRT($C$9)*$B253+SQRT(1-$C$9)*AH253&lt;_xlfn.NORM.S.INV($C$6),1,0)</x:f>
        <x:v>0</x:v>
      </x:c>
      <x:c r="BD253" s="34" t="n">
        <x:f>IF(SQRT($C$9)*$B253+SQRT(1-$C$9)*AI253&lt;_xlfn.NORM.S.INV($C$6),1,0)</x:f>
        <x:v>0</x:v>
      </x:c>
      <x:c r="BE253" s="34" t="n">
        <x:f>IF(SQRT($C$9)*$B253+SQRT(1-$C$9)*AJ253&lt;_xlfn.NORM.S.INV($C$6),1,0)</x:f>
        <x:v>0</x:v>
      </x:c>
      <x:c r="BF253" s="34" t="n">
        <x:f>IF(SQRT($C$9)*$B253+SQRT(1-$C$9)*AK253&lt;_xlfn.NORM.S.INV($C$6),1,0)</x:f>
        <x:v>0</x:v>
      </x:c>
      <x:c r="BG253" s="34"/>
      <x:c r="BH253" s="34"/>
      <x:c r="BI253" s="34" t="n">
        <x:f>$B$11*(($A$1061)*$C253/$B$12*$B$7+(1-$A$1061)*$D253/$B$12*$C$7)</x:f>
        <x:v>0</x:v>
      </x:c>
      <x:c r="BJ253" s="34" t="n">
        <x:f>$B$11*(($A$1062)*$C253/$B$12*$B$7+(1-$A$1062)*$D253/$B$12*$C$7)</x:f>
        <x:v>20</x:v>
      </x:c>
      <x:c r="BK253" s="34" t="n">
        <x:f>$B$11*(($A$1063)*$C253/$B$12*$B$7+(1-$A$1063)*$D253/$B$12*$C$7)</x:f>
        <x:v>40</x:v>
      </x:c>
      <x:c r="BL253" s="34" t="n">
        <x:f>$B$11*(($A$1064)*$C253/$B$12*$B$7+(1-$A$1064)*$D253/$B$12*$C$7)</x:f>
        <x:v>60</x:v>
      </x:c>
      <x:c r="BM253" s="34" t="n">
        <x:f>$B$11*(($A$1065)*$C253/$B$12*$B$7+(1-$A$1065)*$D253/$B$12*$C$7)</x:f>
        <x:v>80</x:v>
      </x:c>
      <x:c r="BN253" s="34" t="n">
        <x:f>$B$11*(($A$1066)*$C253/$B$12*$B$7+(1-$A$1066)*$D253/$B$12*$C$7)</x:f>
        <x:v>100.00000000000001</x:v>
      </x:c>
      <x:c r="BO253" s="34" t="n">
        <x:f>$B$11*(($A$1067)*$C253/$B$12*$B$7+(1-$A$1067)*$D253/$B$12*$C$7)</x:f>
        <x:v>120</x:v>
      </x:c>
      <x:c r="BP253" s="34" t="n">
        <x:f>$B$11*(($A$1068)*$C253/$B$12*$B$7+(1-$A$1068)*$D253/$B$12*$C$7)</x:f>
        <x:v>139.99999999999997</x:v>
      </x:c>
      <x:c r="BQ253" s="34" t="n">
        <x:f>$B$11*(($A$1069)*$C253/$B$12*$B$7+(1-$A$1069)*$D253/$B$12*$C$7)</x:f>
        <x:v>160</x:v>
      </x:c>
      <x:c r="BR253" s="34" t="n">
        <x:f>$B$11*(($A$1070)*$C253/$B$12*$B$7+(1-$A$1070)*$D253/$B$12*$C$7)</x:f>
        <x:v>180</x:v>
      </x:c>
      <x:c r="BS253" s="34" t="n">
        <x:f>$B$11*(($A$1071)*$C253/$B$12*$B$7+(1-$A$1071)*$D253/$B$12*$C$7)</x:f>
        <x:v>200.00000000000003</x:v>
      </x:c>
      <x:c r="BT253" s="34" t="n">
        <x:f>$B$11*(($A$1072)*$C253/$B$12*$B$7+(1-$A$1072)*$D253/$B$12*$C$7)</x:f>
        <x:v>220.00000000000006</x:v>
      </x:c>
      <x:c r="BU253" s="34" t="n">
        <x:f>$B$11*(($A$1073)*$C253/$B$12*$B$7+(1-$A$1073)*$D253/$B$12*$C$7)</x:f>
        <x:v>240</x:v>
      </x:c>
      <x:c r="BV253" s="34" t="n">
        <x:f>$B$11*(($A$1074)*$C253/$B$12*$B$7+(1-$A$1074)*$D253/$B$12*$C$7)</x:f>
        <x:v>260</x:v>
      </x:c>
      <x:c r="BW253" s="34" t="n">
        <x:f>$B$11*(($A$1075)*$C253/$B$12*$B$7+(1-$A$1075)*$D253/$B$12*$C$7)</x:f>
        <x:v>279.99999999999994</x:v>
      </x:c>
      <x:c r="BX253" s="34" t="n">
        <x:f>$B$11*(($A$1076)*$C253/$B$12*$B$7+(1-$A$1076)*$D253/$B$12*$C$7)</x:f>
        <x:v>300</x:v>
      </x:c>
      <x:c r="BY253" s="34" t="n">
        <x:f>$B$11*(($A$1077)*$C253/$B$12*$B$7+(1-$A$1077)*$D253/$B$12*$C$7)</x:f>
        <x:v>320</x:v>
      </x:c>
      <x:c r="BZ253" s="34" t="n">
        <x:f>$B$11*(($A$1078)*$C253/$B$12*$B$7+(1-$A$1078)*$D253/$B$12*$C$7)</x:f>
        <x:v>339.99999999999994</x:v>
      </x:c>
      <x:c r="CA253" s="34" t="n">
        <x:f>$B$11*(($A$1079)*$C253/$B$12*$B$7+(1-$A$1079)*$D253/$B$12*$C$7)</x:f>
        <x:v>360</x:v>
      </x:c>
      <x:c r="CB253" s="34" t="n">
        <x:f>$B$11*(($A$1080)*$C253/$B$12*$B$7+(1-$A$1080)*$D253/$B$12*$C$7)</x:f>
        <x:v>380.00000000000006</x:v>
      </x:c>
      <x:c r="CC253" s="34" t="n">
        <x:f>$B$11*(($A$1081)*$C253/$B$12*$B$7+(1-$A$1081)*$D253/$B$12*$C$7)</x:f>
        <x:v>400.00000000000006</x:v>
      </x:c>
    </x:row>
    <x:row r="254">
      <x:c r="A254" s="34" t="n">
        <x:v>230</x:v>
      </x:c>
      <x:c r="B254" s="39" t="n">
        <x:v>0.8539129633930056</x:v>
      </x:c>
      <x:c r="C254" s="1" t="n">
        <x:f>SUM(AM254:AV254)</x:f>
        <x:v>0</x:v>
      </x:c>
      <x:c r="D254" s="1" t="n">
        <x:f>SUM(AW254:BF254)</x:f>
        <x:v>0</x:v>
      </x:c>
      <x:c r="E254" s="17" t="n">
        <x:f>(1-C254/$B$12)*$B$8-C254/$B$12*$B$7</x:f>
        <x:v>0.05</x:v>
      </x:c>
      <x:c r="F254" s="17" t="n">
        <x:f>(1-D254/$B$12)*$C$8-D254/$B$12*$C$7</x:f>
        <x:v>0.09</x:v>
      </x:c>
      <x:c r="G254" s="32" t="n">
        <x:f>$B$11*($B$10*C254/$B$12*$B$7+(1-$B$10)*D254/$B$12*$C$7)</x:f>
        <x:v>0</x:v>
      </x:c>
      <x:c r="H254" s="17" t="n">
        <x:f>$B$10*E254+(1-$B$10)*F254</x:f>
        <x:v>0.07</x:v>
      </x:c>
      <x:c r="I254" s="34"/>
      <x:c r="J254" s="34"/>
      <x:c r="K254" s="34"/>
      <x:c r="L254" s="34"/>
      <x:c r="M254" s="34"/>
      <x:c r="N254" s="34"/>
      <x:c r="O254" s="34"/>
      <x:c r="P254" s="34"/>
      <x:c r="Q254" s="34"/>
      <x:c r="R254" s="39" t="n">
        <x:v>1.314899072175578</x:v>
      </x:c>
      <x:c r="S254" s="39" t="n">
        <x:v>-1.1242026547004698</x:v>
      </x:c>
      <x:c r="T254" s="39" t="n">
        <x:v>-0.4543962604416752</x:v>
      </x:c>
      <x:c r="U254" s="39" t="n">
        <x:v>0.691797656964387</x:v>
      </x:c>
      <x:c r="V254" s="39" t="n">
        <x:v>-0.38533856574299835</x:v>
      </x:c>
      <x:c r="W254" s="39" t="n">
        <x:v>-1.068655773114966</x:v>
      </x:c>
      <x:c r="X254" s="39" t="n">
        <x:v>-0.856561049347024</x:v>
      </x:c>
      <x:c r="Y254" s="39" t="n">
        <x:v>0.17568042464560937</x:v>
      </x:c>
      <x:c r="Z254" s="39" t="n">
        <x:v>-0.42428812314116443</x:v>
      </x:c>
      <x:c r="AA254" s="39" t="n">
        <x:v>0.0923861056769737</x:v>
      </x:c>
      <x:c r="AB254" s="39" t="n">
        <x:v>0.21134993333536528</x:v>
      </x:c>
      <x:c r="AC254" s="39" t="n">
        <x:v>-0.7992725393211533</x:v>
      </x:c>
      <x:c r="AD254" s="39" t="n">
        <x:v>1.4879442051110452</x:v>
      </x:c>
      <x:c r="AE254" s="39" t="n">
        <x:v>0.2799031524087693</x:v>
      </x:c>
      <x:c r="AF254" s="39" t="n">
        <x:v>-1.0704747528607643</x:v>
      </x:c>
      <x:c r="AG254" s="39" t="n">
        <x:v>-0.7115794712097763</x:v>
      </x:c>
      <x:c r="AH254" s="39" t="n">
        <x:v>-0.31522292077059955</x:v>
      </x:c>
      <x:c r="AI254" s="39" t="n">
        <x:v>-1.661557077450507</x:v>
      </x:c>
      <x:c r="AJ254" s="39" t="n">
        <x:v>-1.3492480221407568</x:v>
      </x:c>
      <x:c r="AK254" s="39" t="n">
        <x:v>-0.589472744264239</x:v>
      </x:c>
      <x:c r="AL254" s="34"/>
      <x:c r="AM254" s="34" t="n">
        <x:f>IF(SQRT($B$9)*$B254+SQRT(1-$B$9)*R254&lt;_xlfn.NORM.S.INV($B$6),1,0)</x:f>
        <x:v>0</x:v>
      </x:c>
      <x:c r="AN254" s="34" t="n">
        <x:f>IF(SQRT($B$9)*$B254+SQRT(1-$B$9)*S254&lt;_xlfn.NORM.S.INV($B$6),1,0)</x:f>
        <x:v>0</x:v>
      </x:c>
      <x:c r="AO254" s="34" t="n">
        <x:f>IF(SQRT($B$9)*$B254+SQRT(1-$B$9)*T254&lt;_xlfn.NORM.S.INV($B$6),1,0)</x:f>
        <x:v>0</x:v>
      </x:c>
      <x:c r="AP254" s="34" t="n">
        <x:f>IF(SQRT($B$9)*$B254+SQRT(1-$B$9)*U254&lt;_xlfn.NORM.S.INV($B$6),1,0)</x:f>
        <x:v>0</x:v>
      </x:c>
      <x:c r="AQ254" s="34" t="n">
        <x:f>IF(SQRT($B$9)*$B254+SQRT(1-$B$9)*V254&lt;_xlfn.NORM.S.INV($B$6),1,0)</x:f>
        <x:v>0</x:v>
      </x:c>
      <x:c r="AR254" s="34" t="n">
        <x:f>IF(SQRT($B$9)*$B254+SQRT(1-$B$9)*W254&lt;_xlfn.NORM.S.INV($B$6),1,0)</x:f>
        <x:v>0</x:v>
      </x:c>
      <x:c r="AS254" s="34" t="n">
        <x:f>IF(SQRT($B$9)*$B254+SQRT(1-$B$9)*X254&lt;_xlfn.NORM.S.INV($B$6),1,0)</x:f>
        <x:v>0</x:v>
      </x:c>
      <x:c r="AT254" s="34" t="n">
        <x:f>IF(SQRT($B$9)*$B254+SQRT(1-$B$9)*Y254&lt;_xlfn.NORM.S.INV($B$6),1,0)</x:f>
        <x:v>0</x:v>
      </x:c>
      <x:c r="AU254" s="34" t="n">
        <x:f>IF(SQRT($B$9)*$B254+SQRT(1-$B$9)*Z254&lt;_xlfn.NORM.S.INV($B$6),1,0)</x:f>
        <x:v>0</x:v>
      </x:c>
      <x:c r="AV254" s="34" t="n">
        <x:f>IF(SQRT($B$9)*$B254+SQRT(1-$B$9)*AA254&lt;_xlfn.NORM.S.INV($B$6),1,0)</x:f>
        <x:v>0</x:v>
      </x:c>
      <x:c r="AW254" s="34" t="n">
        <x:f>IF(SQRT($C$9)*$B254+SQRT(1-$C$9)*AB254&lt;_xlfn.NORM.S.INV($C$6),1,0)</x:f>
        <x:v>0</x:v>
      </x:c>
      <x:c r="AX254" s="34" t="n">
        <x:f>IF(SQRT($C$9)*$B254+SQRT(1-$C$9)*AC254&lt;_xlfn.NORM.S.INV($C$6),1,0)</x:f>
        <x:v>0</x:v>
      </x:c>
      <x:c r="AY254" s="34" t="n">
        <x:f>IF(SQRT($C$9)*$B254+SQRT(1-$C$9)*AD254&lt;_xlfn.NORM.S.INV($C$6),1,0)</x:f>
        <x:v>0</x:v>
      </x:c>
      <x:c r="AZ254" s="34" t="n">
        <x:f>IF(SQRT($C$9)*$B254+SQRT(1-$C$9)*AE254&lt;_xlfn.NORM.S.INV($C$6),1,0)</x:f>
        <x:v>0</x:v>
      </x:c>
      <x:c r="BA254" s="34" t="n">
        <x:f>IF(SQRT($C$9)*$B254+SQRT(1-$C$9)*AF254&lt;_xlfn.NORM.S.INV($C$6),1,0)</x:f>
        <x:v>0</x:v>
      </x:c>
      <x:c r="BB254" s="34" t="n">
        <x:f>IF(SQRT($C$9)*$B254+SQRT(1-$C$9)*AG254&lt;_xlfn.NORM.S.INV($C$6),1,0)</x:f>
        <x:v>0</x:v>
      </x:c>
      <x:c r="BC254" s="34" t="n">
        <x:f>IF(SQRT($C$9)*$B254+SQRT(1-$C$9)*AH254&lt;_xlfn.NORM.S.INV($C$6),1,0)</x:f>
        <x:v>0</x:v>
      </x:c>
      <x:c r="BD254" s="34" t="n">
        <x:f>IF(SQRT($C$9)*$B254+SQRT(1-$C$9)*AI254&lt;_xlfn.NORM.S.INV($C$6),1,0)</x:f>
        <x:v>0</x:v>
      </x:c>
      <x:c r="BE254" s="34" t="n">
        <x:f>IF(SQRT($C$9)*$B254+SQRT(1-$C$9)*AJ254&lt;_xlfn.NORM.S.INV($C$6),1,0)</x:f>
        <x:v>0</x:v>
      </x:c>
      <x:c r="BF254" s="34" t="n">
        <x:f>IF(SQRT($C$9)*$B254+SQRT(1-$C$9)*AK254&lt;_xlfn.NORM.S.INV($C$6),1,0)</x:f>
        <x:v>0</x:v>
      </x:c>
      <x:c r="BG254" s="34"/>
      <x:c r="BH254" s="34"/>
      <x:c r="BI254" s="34" t="n">
        <x:f>$B$11*(($A$1061)*$C254/$B$12*$B$7+(1-$A$1061)*$D254/$B$12*$C$7)</x:f>
        <x:v>0</x:v>
      </x:c>
      <x:c r="BJ254" s="34" t="n">
        <x:f>$B$11*(($A$1062)*$C254/$B$12*$B$7+(1-$A$1062)*$D254/$B$12*$C$7)</x:f>
        <x:v>0</x:v>
      </x:c>
      <x:c r="BK254" s="34" t="n">
        <x:f>$B$11*(($A$1063)*$C254/$B$12*$B$7+(1-$A$1063)*$D254/$B$12*$C$7)</x:f>
        <x:v>0</x:v>
      </x:c>
      <x:c r="BL254" s="34" t="n">
        <x:f>$B$11*(($A$1064)*$C254/$B$12*$B$7+(1-$A$1064)*$D254/$B$12*$C$7)</x:f>
        <x:v>0</x:v>
      </x:c>
      <x:c r="BM254" s="34" t="n">
        <x:f>$B$11*(($A$1065)*$C254/$B$12*$B$7+(1-$A$1065)*$D254/$B$12*$C$7)</x:f>
        <x:v>0</x:v>
      </x:c>
      <x:c r="BN254" s="34" t="n">
        <x:f>$B$11*(($A$1066)*$C254/$B$12*$B$7+(1-$A$1066)*$D254/$B$12*$C$7)</x:f>
        <x:v>0</x:v>
      </x:c>
      <x:c r="BO254" s="34" t="n">
        <x:f>$B$11*(($A$1067)*$C254/$B$12*$B$7+(1-$A$1067)*$D254/$B$12*$C$7)</x:f>
        <x:v>0</x:v>
      </x:c>
      <x:c r="BP254" s="34" t="n">
        <x:f>$B$11*(($A$1068)*$C254/$B$12*$B$7+(1-$A$1068)*$D254/$B$12*$C$7)</x:f>
        <x:v>0</x:v>
      </x:c>
      <x:c r="BQ254" s="34" t="n">
        <x:f>$B$11*(($A$1069)*$C254/$B$12*$B$7+(1-$A$1069)*$D254/$B$12*$C$7)</x:f>
        <x:v>0</x:v>
      </x:c>
      <x:c r="BR254" s="34" t="n">
        <x:f>$B$11*(($A$1070)*$C254/$B$12*$B$7+(1-$A$1070)*$D254/$B$12*$C$7)</x:f>
        <x:v>0</x:v>
      </x:c>
      <x:c r="BS254" s="34" t="n">
        <x:f>$B$11*(($A$1071)*$C254/$B$12*$B$7+(1-$A$1071)*$D254/$B$12*$C$7)</x:f>
        <x:v>0</x:v>
      </x:c>
      <x:c r="BT254" s="34" t="n">
        <x:f>$B$11*(($A$1072)*$C254/$B$12*$B$7+(1-$A$1072)*$D254/$B$12*$C$7)</x:f>
        <x:v>0</x:v>
      </x:c>
      <x:c r="BU254" s="34" t="n">
        <x:f>$B$11*(($A$1073)*$C254/$B$12*$B$7+(1-$A$1073)*$D254/$B$12*$C$7)</x:f>
        <x:v>0</x:v>
      </x:c>
      <x:c r="BV254" s="34" t="n">
        <x:f>$B$11*(($A$1074)*$C254/$B$12*$B$7+(1-$A$1074)*$D254/$B$12*$C$7)</x:f>
        <x:v>0</x:v>
      </x:c>
      <x:c r="BW254" s="34" t="n">
        <x:f>$B$11*(($A$1075)*$C254/$B$12*$B$7+(1-$A$1075)*$D254/$B$12*$C$7)</x:f>
        <x:v>0</x:v>
      </x:c>
      <x:c r="BX254" s="34" t="n">
        <x:f>$B$11*(($A$1076)*$C254/$B$12*$B$7+(1-$A$1076)*$D254/$B$12*$C$7)</x:f>
        <x:v>0</x:v>
      </x:c>
      <x:c r="BY254" s="34" t="n">
        <x:f>$B$11*(($A$1077)*$C254/$B$12*$B$7+(1-$A$1077)*$D254/$B$12*$C$7)</x:f>
        <x:v>0</x:v>
      </x:c>
      <x:c r="BZ254" s="34" t="n">
        <x:f>$B$11*(($A$1078)*$C254/$B$12*$B$7+(1-$A$1078)*$D254/$B$12*$C$7)</x:f>
        <x:v>0</x:v>
      </x:c>
      <x:c r="CA254" s="34" t="n">
        <x:f>$B$11*(($A$1079)*$C254/$B$12*$B$7+(1-$A$1079)*$D254/$B$12*$C$7)</x:f>
        <x:v>0</x:v>
      </x:c>
      <x:c r="CB254" s="34" t="n">
        <x:f>$B$11*(($A$1080)*$C254/$B$12*$B$7+(1-$A$1080)*$D254/$B$12*$C$7)</x:f>
        <x:v>0</x:v>
      </x:c>
      <x:c r="CC254" s="34" t="n">
        <x:f>$B$11*(($A$1081)*$C254/$B$12*$B$7+(1-$A$1081)*$D254/$B$12*$C$7)</x:f>
        <x:v>0</x:v>
      </x:c>
    </x:row>
    <x:row r="255">
      <x:c r="A255" s="34" t="n">
        <x:v>231</x:v>
      </x:c>
      <x:c r="B255" s="39" t="n">
        <x:v>1.7221679160916188</x:v>
      </x:c>
      <x:c r="C255" s="1" t="n">
        <x:f>SUM(AM255:AV255)</x:f>
        <x:v>0</x:v>
      </x:c>
      <x:c r="D255" s="1" t="n">
        <x:f>SUM(AW255:BF255)</x:f>
        <x:v>1</x:v>
      </x:c>
      <x:c r="E255" s="17" t="n">
        <x:f>(1-C255/$B$12)*$B$8-C255/$B$12*$B$7</x:f>
        <x:v>0.05</x:v>
      </x:c>
      <x:c r="F255" s="17" t="n">
        <x:f>(1-D255/$B$12)*$C$8-D255/$B$12*$C$7</x:f>
        <x:v>0.021000000000000005</x:v>
      </x:c>
      <x:c r="G255" s="32" t="n">
        <x:f>$B$11*($B$10*C255/$B$12*$B$7+(1-$B$10)*D255/$B$12*$C$7)</x:f>
        <x:v>300</x:v>
      </x:c>
      <x:c r="H255" s="17" t="n">
        <x:f>$B$10*E255+(1-$B$10)*F255</x:f>
        <x:v>0.035500000000000004</x:v>
      </x:c>
      <x:c r="I255" s="34"/>
      <x:c r="J255" s="34"/>
      <x:c r="K255" s="34"/>
      <x:c r="L255" s="34"/>
      <x:c r="M255" s="34"/>
      <x:c r="N255" s="34"/>
      <x:c r="O255" s="34"/>
      <x:c r="P255" s="34"/>
      <x:c r="Q255" s="34"/>
      <x:c r="R255" s="39" t="n">
        <x:v>-0.20015417759126294</x:v>
      </x:c>
      <x:c r="S255" s="39" t="n">
        <x:v>1.6487570054474323</x:v>
      </x:c>
      <x:c r="T255" s="39" t="n">
        <x:v>1.3474525973041918</x:v>
      </x:c>
      <x:c r="U255" s="39" t="n">
        <x:v>0.21571801864407417</x:v>
      </x:c>
      <x:c r="V255" s="39" t="n">
        <x:v>2.1773089970735935</x:v>
      </x:c>
      <x:c r="W255" s="39" t="n">
        <x:v>0.3316293895672399</x:v>
      </x:c>
      <x:c r="X255" s="39" t="n">
        <x:v>1.6758369064392349</x:v>
      </x:c>
      <x:c r="Y255" s="39" t="n">
        <x:v>2.4140430361911616</x:v>
      </x:c>
      <x:c r="Z255" s="39" t="n">
        <x:v>0.31375649985414833</x:v>
      </x:c>
      <x:c r="AA255" s="39" t="n">
        <x:v>0.43332026567832127</x:v>
      </x:c>
      <x:c r="AB255" s="39" t="n">
        <x:v>0.35901465229249246</x:v>
      </x:c>
      <x:c r="AC255" s="39" t="n">
        <x:v>0.6238405156908775</x:v>
      </x:c>
      <x:c r="AD255" s="39" t="n">
        <x:v>-2.978191784518003</x:v>
      </x:c>
      <x:c r="AE255" s="39" t="n">
        <x:v>-0.796727308474324</x:v>
      </x:c>
      <x:c r="AF255" s="39" t="n">
        <x:v>0.9178571015746123</x:v>
      </x:c>
      <x:c r="AG255" s="39" t="n">
        <x:v>-0.38038491090412574</x:v>
      </x:c>
      <x:c r="AH255" s="39" t="n">
        <x:v>-0.43247066352251007</x:v>
      </x:c>
      <x:c r="AI255" s="39" t="n">
        <x:v>-1.311441181194935</x:v>
      </x:c>
      <x:c r="AJ255" s="39" t="n">
        <x:v>0.9307431854785109</x:v>
      </x:c>
      <x:c r="AK255" s="39" t="n">
        <x:v>0.18207772238129652</x:v>
      </x:c>
      <x:c r="AL255" s="34"/>
      <x:c r="AM255" s="34" t="n">
        <x:f>IF(SQRT($B$9)*$B255+SQRT(1-$B$9)*R255&lt;_xlfn.NORM.S.INV($B$6),1,0)</x:f>
        <x:v>0</x:v>
      </x:c>
      <x:c r="AN255" s="34" t="n">
        <x:f>IF(SQRT($B$9)*$B255+SQRT(1-$B$9)*S255&lt;_xlfn.NORM.S.INV($B$6),1,0)</x:f>
        <x:v>0</x:v>
      </x:c>
      <x:c r="AO255" s="34" t="n">
        <x:f>IF(SQRT($B$9)*$B255+SQRT(1-$B$9)*T255&lt;_xlfn.NORM.S.INV($B$6),1,0)</x:f>
        <x:v>0</x:v>
      </x:c>
      <x:c r="AP255" s="34" t="n">
        <x:f>IF(SQRT($B$9)*$B255+SQRT(1-$B$9)*U255&lt;_xlfn.NORM.S.INV($B$6),1,0)</x:f>
        <x:v>0</x:v>
      </x:c>
      <x:c r="AQ255" s="34" t="n">
        <x:f>IF(SQRT($B$9)*$B255+SQRT(1-$B$9)*V255&lt;_xlfn.NORM.S.INV($B$6),1,0)</x:f>
        <x:v>0</x:v>
      </x:c>
      <x:c r="AR255" s="34" t="n">
        <x:f>IF(SQRT($B$9)*$B255+SQRT(1-$B$9)*W255&lt;_xlfn.NORM.S.INV($B$6),1,0)</x:f>
        <x:v>0</x:v>
      </x:c>
      <x:c r="AS255" s="34" t="n">
        <x:f>IF(SQRT($B$9)*$B255+SQRT(1-$B$9)*X255&lt;_xlfn.NORM.S.INV($B$6),1,0)</x:f>
        <x:v>0</x:v>
      </x:c>
      <x:c r="AT255" s="34" t="n">
        <x:f>IF(SQRT($B$9)*$B255+SQRT(1-$B$9)*Y255&lt;_xlfn.NORM.S.INV($B$6),1,0)</x:f>
        <x:v>0</x:v>
      </x:c>
      <x:c r="AU255" s="34" t="n">
        <x:f>IF(SQRT($B$9)*$B255+SQRT(1-$B$9)*Z255&lt;_xlfn.NORM.S.INV($B$6),1,0)</x:f>
        <x:v>0</x:v>
      </x:c>
      <x:c r="AV255" s="34" t="n">
        <x:f>IF(SQRT($B$9)*$B255+SQRT(1-$B$9)*AA255&lt;_xlfn.NORM.S.INV($B$6),1,0)</x:f>
        <x:v>0</x:v>
      </x:c>
      <x:c r="AW255" s="34" t="n">
        <x:f>IF(SQRT($C$9)*$B255+SQRT(1-$C$9)*AB255&lt;_xlfn.NORM.S.INV($C$6),1,0)</x:f>
        <x:v>0</x:v>
      </x:c>
      <x:c r="AX255" s="34" t="n">
        <x:f>IF(SQRT($C$9)*$B255+SQRT(1-$C$9)*AC255&lt;_xlfn.NORM.S.INV($C$6),1,0)</x:f>
        <x:v>0</x:v>
      </x:c>
      <x:c r="AY255" s="34" t="n">
        <x:f>IF(SQRT($C$9)*$B255+SQRT(1-$C$9)*AD255&lt;_xlfn.NORM.S.INV($C$6),1,0)</x:f>
        <x:v>1</x:v>
      </x:c>
      <x:c r="AZ255" s="34" t="n">
        <x:f>IF(SQRT($C$9)*$B255+SQRT(1-$C$9)*AE255&lt;_xlfn.NORM.S.INV($C$6),1,0)</x:f>
        <x:v>0</x:v>
      </x:c>
      <x:c r="BA255" s="34" t="n">
        <x:f>IF(SQRT($C$9)*$B255+SQRT(1-$C$9)*AF255&lt;_xlfn.NORM.S.INV($C$6),1,0)</x:f>
        <x:v>0</x:v>
      </x:c>
      <x:c r="BB255" s="34" t="n">
        <x:f>IF(SQRT($C$9)*$B255+SQRT(1-$C$9)*AG255&lt;_xlfn.NORM.S.INV($C$6),1,0)</x:f>
        <x:v>0</x:v>
      </x:c>
      <x:c r="BC255" s="34" t="n">
        <x:f>IF(SQRT($C$9)*$B255+SQRT(1-$C$9)*AH255&lt;_xlfn.NORM.S.INV($C$6),1,0)</x:f>
        <x:v>0</x:v>
      </x:c>
      <x:c r="BD255" s="34" t="n">
        <x:f>IF(SQRT($C$9)*$B255+SQRT(1-$C$9)*AI255&lt;_xlfn.NORM.S.INV($C$6),1,0)</x:f>
        <x:v>0</x:v>
      </x:c>
      <x:c r="BE255" s="34" t="n">
        <x:f>IF(SQRT($C$9)*$B255+SQRT(1-$C$9)*AJ255&lt;_xlfn.NORM.S.INV($C$6),1,0)</x:f>
        <x:v>0</x:v>
      </x:c>
      <x:c r="BF255" s="34" t="n">
        <x:f>IF(SQRT($C$9)*$B255+SQRT(1-$C$9)*AK255&lt;_xlfn.NORM.S.INV($C$6),1,0)</x:f>
        <x:v>0</x:v>
      </x:c>
      <x:c r="BG255" s="34"/>
      <x:c r="BH255" s="34"/>
      <x:c r="BI255" s="34" t="n">
        <x:f>$B$11*(($A$1061)*$C255/$B$12*$B$7+(1-$A$1061)*$D255/$B$12*$C$7)</x:f>
        <x:v>600</x:v>
      </x:c>
      <x:c r="BJ255" s="34" t="n">
        <x:f>$B$11*(($A$1062)*$C255/$B$12*$B$7+(1-$A$1062)*$D255/$B$12*$C$7)</x:f>
        <x:v>570</x:v>
      </x:c>
      <x:c r="BK255" s="34" t="n">
        <x:f>$B$11*(($A$1063)*$C255/$B$12*$B$7+(1-$A$1063)*$D255/$B$12*$C$7)</x:f>
        <x:v>540</x:v>
      </x:c>
      <x:c r="BL255" s="34" t="n">
        <x:f>$B$11*(($A$1064)*$C255/$B$12*$B$7+(1-$A$1064)*$D255/$B$12*$C$7)</x:f>
        <x:v>509.99999999999994</x:v>
      </x:c>
      <x:c r="BM255" s="34" t="n">
        <x:f>$B$11*(($A$1065)*$C255/$B$12*$B$7+(1-$A$1065)*$D255/$B$12*$C$7)</x:f>
        <x:v>480</x:v>
      </x:c>
      <x:c r="BN255" s="34" t="n">
        <x:f>$B$11*(($A$1066)*$C255/$B$12*$B$7+(1-$A$1066)*$D255/$B$12*$C$7)</x:f>
        <x:v>450</x:v>
      </x:c>
      <x:c r="BO255" s="34" t="n">
        <x:f>$B$11*(($A$1067)*$C255/$B$12*$B$7+(1-$A$1067)*$D255/$B$12*$C$7)</x:f>
        <x:v>419.99999999999994</x:v>
      </x:c>
      <x:c r="BP255" s="34" t="n">
        <x:f>$B$11*(($A$1068)*$C255/$B$12*$B$7+(1-$A$1068)*$D255/$B$12*$C$7)</x:f>
        <x:v>390</x:v>
      </x:c>
      <x:c r="BQ255" s="34" t="n">
        <x:f>$B$11*(($A$1069)*$C255/$B$12*$B$7+(1-$A$1069)*$D255/$B$12*$C$7)</x:f>
        <x:v>360</x:v>
      </x:c>
      <x:c r="BR255" s="34" t="n">
        <x:f>$B$11*(($A$1070)*$C255/$B$12*$B$7+(1-$A$1070)*$D255/$B$12*$C$7)</x:f>
        <x:v>330</x:v>
      </x:c>
      <x:c r="BS255" s="34" t="n">
        <x:f>$B$11*(($A$1071)*$C255/$B$12*$B$7+(1-$A$1071)*$D255/$B$12*$C$7)</x:f>
        <x:v>300</x:v>
      </x:c>
      <x:c r="BT255" s="34" t="n">
        <x:f>$B$11*(($A$1072)*$C255/$B$12*$B$7+(1-$A$1072)*$D255/$B$12*$C$7)</x:f>
        <x:v>270</x:v>
      </x:c>
      <x:c r="BU255" s="34" t="n">
        <x:f>$B$11*(($A$1073)*$C255/$B$12*$B$7+(1-$A$1073)*$D255/$B$12*$C$7)</x:f>
        <x:v>240</x:v>
      </x:c>
      <x:c r="BV255" s="34" t="n">
        <x:f>$B$11*(($A$1074)*$C255/$B$12*$B$7+(1-$A$1074)*$D255/$B$12*$C$7)</x:f>
        <x:v>209.99999999999997</x:v>
      </x:c>
      <x:c r="BW255" s="34" t="n">
        <x:f>$B$11*(($A$1075)*$C255/$B$12*$B$7+(1-$A$1075)*$D255/$B$12*$C$7)</x:f>
        <x:v>180.00000000000003</x:v>
      </x:c>
      <x:c r="BX255" s="34" t="n">
        <x:f>$B$11*(($A$1076)*$C255/$B$12*$B$7+(1-$A$1076)*$D255/$B$12*$C$7)</x:f>
        <x:v>150</x:v>
      </x:c>
      <x:c r="BY255" s="34" t="n">
        <x:f>$B$11*(($A$1077)*$C255/$B$12*$B$7+(1-$A$1077)*$D255/$B$12*$C$7)</x:f>
        <x:v>119.99999999999999</x:v>
      </x:c>
      <x:c r="BZ255" s="34" t="n">
        <x:f>$B$11*(($A$1078)*$C255/$B$12*$B$7+(1-$A$1078)*$D255/$B$12*$C$7)</x:f>
        <x:v>90.00000000000001</x:v>
      </x:c>
      <x:c r="CA255" s="34" t="n">
        <x:f>$B$11*(($A$1079)*$C255/$B$12*$B$7+(1-$A$1079)*$D255/$B$12*$C$7)</x:f>
        <x:v>59.99999999999999</x:v>
      </x:c>
      <x:c r="CB255" s="34" t="n">
        <x:f>$B$11*(($A$1080)*$C255/$B$12*$B$7+(1-$A$1080)*$D255/$B$12*$C$7)</x:f>
        <x:v>30.00000000000003</x:v>
      </x:c>
      <x:c r="CC255" s="34" t="n">
        <x:f>$B$11*(($A$1081)*$C255/$B$12*$B$7+(1-$A$1081)*$D255/$B$12*$C$7)</x:f>
        <x:v>0</x:v>
      </x:c>
    </x:row>
    <x:row r="256">
      <x:c r="A256" s="34" t="n">
        <x:v>232</x:v>
      </x:c>
      <x:c r="B256" s="39" t="n">
        <x:v>-0.4920292506731221</x:v>
      </x:c>
      <x:c r="C256" s="1" t="n">
        <x:f>SUM(AM256:AV256)</x:f>
        <x:v>0</x:v>
      </x:c>
      <x:c r="D256" s="1" t="n">
        <x:f>SUM(AW256:BF256)</x:f>
        <x:v>1</x:v>
      </x:c>
      <x:c r="E256" s="17" t="n">
        <x:f>(1-C256/$B$12)*$B$8-C256/$B$12*$B$7</x:f>
        <x:v>0.05</x:v>
      </x:c>
      <x:c r="F256" s="17" t="n">
        <x:f>(1-D256/$B$12)*$C$8-D256/$B$12*$C$7</x:f>
        <x:v>0.021000000000000005</x:v>
      </x:c>
      <x:c r="G256" s="32" t="n">
        <x:f>$B$11*($B$10*C256/$B$12*$B$7+(1-$B$10)*D256/$B$12*$C$7)</x:f>
        <x:v>300</x:v>
      </x:c>
      <x:c r="H256" s="17" t="n">
        <x:f>$B$10*E256+(1-$B$10)*F256</x:f>
        <x:v>0.035500000000000004</x:v>
      </x:c>
      <x:c r="I256" s="34"/>
      <x:c r="J256" s="34"/>
      <x:c r="K256" s="34"/>
      <x:c r="L256" s="34"/>
      <x:c r="M256" s="34"/>
      <x:c r="N256" s="34"/>
      <x:c r="O256" s="34"/>
      <x:c r="P256" s="34"/>
      <x:c r="Q256" s="34"/>
      <x:c r="R256" s="39" t="n">
        <x:v>0.6045931299735864</x:v>
      </x:c>
      <x:c r="S256" s="39" t="n">
        <x:v>0.7911535017256005</x:v>
      </x:c>
      <x:c r="T256" s="39" t="n">
        <x:v>0.43057693292199983</x:v>
      </x:c>
      <x:c r="U256" s="39" t="n">
        <x:v>-0.1447881585273563</x:v>
      </x:c>
      <x:c r="V256" s="39" t="n">
        <x:v>-0.15300790353002586</x:v>
      </x:c>
      <x:c r="W256" s="39" t="n">
        <x:v>0.4131134569643802</x:v>
      </x:c>
      <x:c r="X256" s="39" t="n">
        <x:v>-1.3714591941287708</x:v>
      </x:c>
      <x:c r="Y256" s="39" t="n">
        <x:v>-1.4397878900153973</x:v>
      </x:c>
      <x:c r="Z256" s="39" t="n">
        <x:v>-0.033111244839186704</x:v>
      </x:c>
      <x:c r="AA256" s="39" t="n">
        <x:v>0.51890711071403</x:v>
      </x:c>
      <x:c r="AB256" s="39" t="n">
        <x:v>-0.38456198291618</x:v>
      </x:c>
      <x:c r="AC256" s="39" t="n">
        <x:v>-1.0814204132761125</x:v>
      </x:c>
      <x:c r="AD256" s="39" t="n">
        <x:v>0.5375714512405873</x:v>
      </x:c>
      <x:c r="AE256" s="39" t="n">
        <x:v>0.4984232586804665</x:v>
      </x:c>
      <x:c r="AF256" s="39" t="n">
        <x:v>-0.7141209847662461</x:v>
      </x:c>
      <x:c r="AG256" s="39" t="n">
        <x:v>-2.400172803425176</x:v>
      </x:c>
      <x:c r="AH256" s="39" t="n">
        <x:v>0.8384055789117638</x:v>
      </x:c>
      <x:c r="AI256" s="39" t="n">
        <x:v>-0.22514150362626362</x:v>
      </x:c>
      <x:c r="AJ256" s="39" t="n">
        <x:v>2.291661174739408</x:v>
      </x:c>
      <x:c r="AK256" s="39" t="n">
        <x:v>-1.2528267402140247</x:v>
      </x:c>
      <x:c r="AL256" s="34"/>
      <x:c r="AM256" s="34" t="n">
        <x:f>IF(SQRT($B$9)*$B256+SQRT(1-$B$9)*R256&lt;_xlfn.NORM.S.INV($B$6),1,0)</x:f>
        <x:v>0</x:v>
      </x:c>
      <x:c r="AN256" s="34" t="n">
        <x:f>IF(SQRT($B$9)*$B256+SQRT(1-$B$9)*S256&lt;_xlfn.NORM.S.INV($B$6),1,0)</x:f>
        <x:v>0</x:v>
      </x:c>
      <x:c r="AO256" s="34" t="n">
        <x:f>IF(SQRT($B$9)*$B256+SQRT(1-$B$9)*T256&lt;_xlfn.NORM.S.INV($B$6),1,0)</x:f>
        <x:v>0</x:v>
      </x:c>
      <x:c r="AP256" s="34" t="n">
        <x:f>IF(SQRT($B$9)*$B256+SQRT(1-$B$9)*U256&lt;_xlfn.NORM.S.INV($B$6),1,0)</x:f>
        <x:v>0</x:v>
      </x:c>
      <x:c r="AQ256" s="34" t="n">
        <x:f>IF(SQRT($B$9)*$B256+SQRT(1-$B$9)*V256&lt;_xlfn.NORM.S.INV($B$6),1,0)</x:f>
        <x:v>0</x:v>
      </x:c>
      <x:c r="AR256" s="34" t="n">
        <x:f>IF(SQRT($B$9)*$B256+SQRT(1-$B$9)*W256&lt;_xlfn.NORM.S.INV($B$6),1,0)</x:f>
        <x:v>0</x:v>
      </x:c>
      <x:c r="AS256" s="34" t="n">
        <x:f>IF(SQRT($B$9)*$B256+SQRT(1-$B$9)*X256&lt;_xlfn.NORM.S.INV($B$6),1,0)</x:f>
        <x:v>0</x:v>
      </x:c>
      <x:c r="AT256" s="34" t="n">
        <x:f>IF(SQRT($B$9)*$B256+SQRT(1-$B$9)*Y256&lt;_xlfn.NORM.S.INV($B$6),1,0)</x:f>
        <x:v>0</x:v>
      </x:c>
      <x:c r="AU256" s="34" t="n">
        <x:f>IF(SQRT($B$9)*$B256+SQRT(1-$B$9)*Z256&lt;_xlfn.NORM.S.INV($B$6),1,0)</x:f>
        <x:v>0</x:v>
      </x:c>
      <x:c r="AV256" s="34" t="n">
        <x:f>IF(SQRT($B$9)*$B256+SQRT(1-$B$9)*AA256&lt;_xlfn.NORM.S.INV($B$6),1,0)</x:f>
        <x:v>0</x:v>
      </x:c>
      <x:c r="AW256" s="34" t="n">
        <x:f>IF(SQRT($C$9)*$B256+SQRT(1-$C$9)*AB256&lt;_xlfn.NORM.S.INV($C$6),1,0)</x:f>
        <x:v>0</x:v>
      </x:c>
      <x:c r="AX256" s="34" t="n">
        <x:f>IF(SQRT($C$9)*$B256+SQRT(1-$C$9)*AC256&lt;_xlfn.NORM.S.INV($C$6),1,0)</x:f>
        <x:v>0</x:v>
      </x:c>
      <x:c r="AY256" s="34" t="n">
        <x:f>IF(SQRT($C$9)*$B256+SQRT(1-$C$9)*AD256&lt;_xlfn.NORM.S.INV($C$6),1,0)</x:f>
        <x:v>0</x:v>
      </x:c>
      <x:c r="AZ256" s="34" t="n">
        <x:f>IF(SQRT($C$9)*$B256+SQRT(1-$C$9)*AE256&lt;_xlfn.NORM.S.INV($C$6),1,0)</x:f>
        <x:v>0</x:v>
      </x:c>
      <x:c r="BA256" s="34" t="n">
        <x:f>IF(SQRT($C$9)*$B256+SQRT(1-$C$9)*AF256&lt;_xlfn.NORM.S.INV($C$6),1,0)</x:f>
        <x:v>0</x:v>
      </x:c>
      <x:c r="BB256" s="34" t="n">
        <x:f>IF(SQRT($C$9)*$B256+SQRT(1-$C$9)*AG256&lt;_xlfn.NORM.S.INV($C$6),1,0)</x:f>
        <x:v>1</x:v>
      </x:c>
      <x:c r="BC256" s="34" t="n">
        <x:f>IF(SQRT($C$9)*$B256+SQRT(1-$C$9)*AH256&lt;_xlfn.NORM.S.INV($C$6),1,0)</x:f>
        <x:v>0</x:v>
      </x:c>
      <x:c r="BD256" s="34" t="n">
        <x:f>IF(SQRT($C$9)*$B256+SQRT(1-$C$9)*AI256&lt;_xlfn.NORM.S.INV($C$6),1,0)</x:f>
        <x:v>0</x:v>
      </x:c>
      <x:c r="BE256" s="34" t="n">
        <x:f>IF(SQRT($C$9)*$B256+SQRT(1-$C$9)*AJ256&lt;_xlfn.NORM.S.INV($C$6),1,0)</x:f>
        <x:v>0</x:v>
      </x:c>
      <x:c r="BF256" s="34" t="n">
        <x:f>IF(SQRT($C$9)*$B256+SQRT(1-$C$9)*AK256&lt;_xlfn.NORM.S.INV($C$6),1,0)</x:f>
        <x:v>0</x:v>
      </x:c>
      <x:c r="BG256" s="34"/>
      <x:c r="BH256" s="34"/>
      <x:c r="BI256" s="34" t="n">
        <x:f>$B$11*(($A$1061)*$C256/$B$12*$B$7+(1-$A$1061)*$D256/$B$12*$C$7)</x:f>
        <x:v>600</x:v>
      </x:c>
      <x:c r="BJ256" s="34" t="n">
        <x:f>$B$11*(($A$1062)*$C256/$B$12*$B$7+(1-$A$1062)*$D256/$B$12*$C$7)</x:f>
        <x:v>570</x:v>
      </x:c>
      <x:c r="BK256" s="34" t="n">
        <x:f>$B$11*(($A$1063)*$C256/$B$12*$B$7+(1-$A$1063)*$D256/$B$12*$C$7)</x:f>
        <x:v>540</x:v>
      </x:c>
      <x:c r="BL256" s="34" t="n">
        <x:f>$B$11*(($A$1064)*$C256/$B$12*$B$7+(1-$A$1064)*$D256/$B$12*$C$7)</x:f>
        <x:v>509.99999999999994</x:v>
      </x:c>
      <x:c r="BM256" s="34" t="n">
        <x:f>$B$11*(($A$1065)*$C256/$B$12*$B$7+(1-$A$1065)*$D256/$B$12*$C$7)</x:f>
        <x:v>480</x:v>
      </x:c>
      <x:c r="BN256" s="34" t="n">
        <x:f>$B$11*(($A$1066)*$C256/$B$12*$B$7+(1-$A$1066)*$D256/$B$12*$C$7)</x:f>
        <x:v>450</x:v>
      </x:c>
      <x:c r="BO256" s="34" t="n">
        <x:f>$B$11*(($A$1067)*$C256/$B$12*$B$7+(1-$A$1067)*$D256/$B$12*$C$7)</x:f>
        <x:v>419.99999999999994</x:v>
      </x:c>
      <x:c r="BP256" s="34" t="n">
        <x:f>$B$11*(($A$1068)*$C256/$B$12*$B$7+(1-$A$1068)*$D256/$B$12*$C$7)</x:f>
        <x:v>390</x:v>
      </x:c>
      <x:c r="BQ256" s="34" t="n">
        <x:f>$B$11*(($A$1069)*$C256/$B$12*$B$7+(1-$A$1069)*$D256/$B$12*$C$7)</x:f>
        <x:v>360</x:v>
      </x:c>
      <x:c r="BR256" s="34" t="n">
        <x:f>$B$11*(($A$1070)*$C256/$B$12*$B$7+(1-$A$1070)*$D256/$B$12*$C$7)</x:f>
        <x:v>330</x:v>
      </x:c>
      <x:c r="BS256" s="34" t="n">
        <x:f>$B$11*(($A$1071)*$C256/$B$12*$B$7+(1-$A$1071)*$D256/$B$12*$C$7)</x:f>
        <x:v>300</x:v>
      </x:c>
      <x:c r="BT256" s="34" t="n">
        <x:f>$B$11*(($A$1072)*$C256/$B$12*$B$7+(1-$A$1072)*$D256/$B$12*$C$7)</x:f>
        <x:v>270</x:v>
      </x:c>
      <x:c r="BU256" s="34" t="n">
        <x:f>$B$11*(($A$1073)*$C256/$B$12*$B$7+(1-$A$1073)*$D256/$B$12*$C$7)</x:f>
        <x:v>240</x:v>
      </x:c>
      <x:c r="BV256" s="34" t="n">
        <x:f>$B$11*(($A$1074)*$C256/$B$12*$B$7+(1-$A$1074)*$D256/$B$12*$C$7)</x:f>
        <x:v>209.99999999999997</x:v>
      </x:c>
      <x:c r="BW256" s="34" t="n">
        <x:f>$B$11*(($A$1075)*$C256/$B$12*$B$7+(1-$A$1075)*$D256/$B$12*$C$7)</x:f>
        <x:v>180.00000000000003</x:v>
      </x:c>
      <x:c r="BX256" s="34" t="n">
        <x:f>$B$11*(($A$1076)*$C256/$B$12*$B$7+(1-$A$1076)*$D256/$B$12*$C$7)</x:f>
        <x:v>150</x:v>
      </x:c>
      <x:c r="BY256" s="34" t="n">
        <x:f>$B$11*(($A$1077)*$C256/$B$12*$B$7+(1-$A$1077)*$D256/$B$12*$C$7)</x:f>
        <x:v>119.99999999999999</x:v>
      </x:c>
      <x:c r="BZ256" s="34" t="n">
        <x:f>$B$11*(($A$1078)*$C256/$B$12*$B$7+(1-$A$1078)*$D256/$B$12*$C$7)</x:f>
        <x:v>90.00000000000001</x:v>
      </x:c>
      <x:c r="CA256" s="34" t="n">
        <x:f>$B$11*(($A$1079)*$C256/$B$12*$B$7+(1-$A$1079)*$D256/$B$12*$C$7)</x:f>
        <x:v>59.99999999999999</x:v>
      </x:c>
      <x:c r="CB256" s="34" t="n">
        <x:f>$B$11*(($A$1080)*$C256/$B$12*$B$7+(1-$A$1080)*$D256/$B$12*$C$7)</x:f>
        <x:v>30.00000000000003</x:v>
      </x:c>
      <x:c r="CC256" s="34" t="n">
        <x:f>$B$11*(($A$1081)*$C256/$B$12*$B$7+(1-$A$1081)*$D256/$B$12*$C$7)</x:f>
        <x:v>0</x:v>
      </x:c>
    </x:row>
    <x:row r="257">
      <x:c r="A257" s="34" t="n">
        <x:v>233</x:v>
      </x:c>
      <x:c r="B257" s="39" t="n">
        <x:v>-1.8611581797574215</x:v>
      </x:c>
      <x:c r="C257" s="1" t="n">
        <x:f>SUM(AM257:AV257)</x:f>
        <x:v>1</x:v>
      </x:c>
      <x:c r="D257" s="1" t="n">
        <x:f>SUM(AW257:BF257)</x:f>
        <x:v>2</x:v>
      </x:c>
      <x:c r="E257" s="17" t="n">
        <x:f>(1-C257/$B$12)*$B$8-C257/$B$12*$B$7</x:f>
        <x:v>0.0049999999999999975</x:v>
      </x:c>
      <x:c r="F257" s="17" t="n">
        <x:f>(1-D257/$B$12)*$C$8-D257/$B$12*$C$7</x:f>
        <x:v>-0.048</x:v>
      </x:c>
      <x:c r="G257" s="32" t="n">
        <x:f>$B$11*($B$10*C257/$B$12*$B$7+(1-$B$10)*D257/$B$12*$C$7)</x:f>
        <x:v>800</x:v>
      </x:c>
      <x:c r="H257" s="17" t="n">
        <x:f>$B$10*E257+(1-$B$10)*F257</x:f>
        <x:v>-0.021500000000000002</x:v>
      </x:c>
      <x:c r="I257" s="34"/>
      <x:c r="J257" s="34"/>
      <x:c r="K257" s="34"/>
      <x:c r="L257" s="34"/>
      <x:c r="M257" s="34"/>
      <x:c r="N257" s="34"/>
      <x:c r="O257" s="34"/>
      <x:c r="P257" s="34"/>
      <x:c r="Q257" s="34"/>
      <x:c r="R257" s="39" t="n">
        <x:v>-2.305412621376973</x:v>
      </x:c>
      <x:c r="S257" s="39" t="n">
        <x:v>-0.4046805452507875</x:v>
      </x:c>
      <x:c r="T257" s="39" t="n">
        <x:v>0.5502567507973393</x:v>
      </x:c>
      <x:c r="U257" s="39" t="n">
        <x:v>0.3619702501486014</x:v>
      </x:c>
      <x:c r="V257" s="39" t="n">
        <x:v>0.766046642708018</x:v>
      </x:c>
      <x:c r="W257" s="39" t="n">
        <x:v>1.1679477549961137</x:v>
      </x:c>
      <x:c r="X257" s="39" t="n">
        <x:v>-1.1084501600470555</x:v>
      </x:c>
      <x:c r="Y257" s="39" t="n">
        <x:v>0.6643396633244192</x:v>
      </x:c>
      <x:c r="Z257" s="39" t="n">
        <x:v>1.0085482632121714</x:v>
      </x:c>
      <x:c r="AA257" s="39" t="n">
        <x:v>-0.09458037348790271</x:v>
      </x:c>
      <x:c r="AB257" s="39" t="n">
        <x:v>0.11833552694902702</x:v>
      </x:c>
      <x:c r="AC257" s="39" t="n">
        <x:v>-0.12577223266175544</x:v>
      </x:c>
      <x:c r="AD257" s="39" t="n">
        <x:v>-2.064611301684589</x:v>
      </x:c>
      <x:c r="AE257" s="39" t="n">
        <x:v>0.3136206842795773</x:v>
      </x:c>
      <x:c r="AF257" s="39" t="n">
        <x:v>-0.017638643770154627</x:v>
      </x:c>
      <x:c r="AG257" s="39" t="n">
        <x:v>0.6250922549562024</x:v>
      </x:c>
      <x:c r="AH257" s="39" t="n">
        <x:v>0.024550887811020196</x:v>
      </x:c>
      <x:c r="AI257" s="39" t="n">
        <x:v>-0.5709925085503365</x:v>
      </x:c>
      <x:c r="AJ257" s="39" t="n">
        <x:v>0.448612018616728</x:v>
      </x:c>
      <x:c r="AK257" s="39" t="n">
        <x:v>-1.4492933533762238</x:v>
      </x:c>
      <x:c r="AL257" s="34"/>
      <x:c r="AM257" s="34" t="n">
        <x:f>IF(SQRT($B$9)*$B257+SQRT(1-$B$9)*R257&lt;_xlfn.NORM.S.INV($B$6),1,0)</x:f>
        <x:v>1</x:v>
      </x:c>
      <x:c r="AN257" s="34" t="n">
        <x:f>IF(SQRT($B$9)*$B257+SQRT(1-$B$9)*S257&lt;_xlfn.NORM.S.INV($B$6),1,0)</x:f>
        <x:v>0</x:v>
      </x:c>
      <x:c r="AO257" s="34" t="n">
        <x:f>IF(SQRT($B$9)*$B257+SQRT(1-$B$9)*T257&lt;_xlfn.NORM.S.INV($B$6),1,0)</x:f>
        <x:v>0</x:v>
      </x:c>
      <x:c r="AP257" s="34" t="n">
        <x:f>IF(SQRT($B$9)*$B257+SQRT(1-$B$9)*U257&lt;_xlfn.NORM.S.INV($B$6),1,0)</x:f>
        <x:v>0</x:v>
      </x:c>
      <x:c r="AQ257" s="34" t="n">
        <x:f>IF(SQRT($B$9)*$B257+SQRT(1-$B$9)*V257&lt;_xlfn.NORM.S.INV($B$6),1,0)</x:f>
        <x:v>0</x:v>
      </x:c>
      <x:c r="AR257" s="34" t="n">
        <x:f>IF(SQRT($B$9)*$B257+SQRT(1-$B$9)*W257&lt;_xlfn.NORM.S.INV($B$6),1,0)</x:f>
        <x:v>0</x:v>
      </x:c>
      <x:c r="AS257" s="34" t="n">
        <x:f>IF(SQRT($B$9)*$B257+SQRT(1-$B$9)*X257&lt;_xlfn.NORM.S.INV($B$6),1,0)</x:f>
        <x:v>0</x:v>
      </x:c>
      <x:c r="AT257" s="34" t="n">
        <x:f>IF(SQRT($B$9)*$B257+SQRT(1-$B$9)*Y257&lt;_xlfn.NORM.S.INV($B$6),1,0)</x:f>
        <x:v>0</x:v>
      </x:c>
      <x:c r="AU257" s="34" t="n">
        <x:f>IF(SQRT($B$9)*$B257+SQRT(1-$B$9)*Z257&lt;_xlfn.NORM.S.INV($B$6),1,0)</x:f>
        <x:v>0</x:v>
      </x:c>
      <x:c r="AV257" s="34" t="n">
        <x:f>IF(SQRT($B$9)*$B257+SQRT(1-$B$9)*AA257&lt;_xlfn.NORM.S.INV($B$6),1,0)</x:f>
        <x:v>0</x:v>
      </x:c>
      <x:c r="AW257" s="34" t="n">
        <x:f>IF(SQRT($C$9)*$B257+SQRT(1-$C$9)*AB257&lt;_xlfn.NORM.S.INV($C$6),1,0)</x:f>
        <x:v>0</x:v>
      </x:c>
      <x:c r="AX257" s="34" t="n">
        <x:f>IF(SQRT($C$9)*$B257+SQRT(1-$C$9)*AC257&lt;_xlfn.NORM.S.INV($C$6),1,0)</x:f>
        <x:v>0</x:v>
      </x:c>
      <x:c r="AY257" s="34" t="n">
        <x:f>IF(SQRT($C$9)*$B257+SQRT(1-$C$9)*AD257&lt;_xlfn.NORM.S.INV($C$6),1,0)</x:f>
        <x:v>1</x:v>
      </x:c>
      <x:c r="AZ257" s="34" t="n">
        <x:f>IF(SQRT($C$9)*$B257+SQRT(1-$C$9)*AE257&lt;_xlfn.NORM.S.INV($C$6),1,0)</x:f>
        <x:v>0</x:v>
      </x:c>
      <x:c r="BA257" s="34" t="n">
        <x:f>IF(SQRT($C$9)*$B257+SQRT(1-$C$9)*AF257&lt;_xlfn.NORM.S.INV($C$6),1,0)</x:f>
        <x:v>0</x:v>
      </x:c>
      <x:c r="BB257" s="34" t="n">
        <x:f>IF(SQRT($C$9)*$B257+SQRT(1-$C$9)*AG257&lt;_xlfn.NORM.S.INV($C$6),1,0)</x:f>
        <x:v>0</x:v>
      </x:c>
      <x:c r="BC257" s="34" t="n">
        <x:f>IF(SQRT($C$9)*$B257+SQRT(1-$C$9)*AH257&lt;_xlfn.NORM.S.INV($C$6),1,0)</x:f>
        <x:v>0</x:v>
      </x:c>
      <x:c r="BD257" s="34" t="n">
        <x:f>IF(SQRT($C$9)*$B257+SQRT(1-$C$9)*AI257&lt;_xlfn.NORM.S.INV($C$6),1,0)</x:f>
        <x:v>0</x:v>
      </x:c>
      <x:c r="BE257" s="34" t="n">
        <x:f>IF(SQRT($C$9)*$B257+SQRT(1-$C$9)*AJ257&lt;_xlfn.NORM.S.INV($C$6),1,0)</x:f>
        <x:v>0</x:v>
      </x:c>
      <x:c r="BF257" s="34" t="n">
        <x:f>IF(SQRT($C$9)*$B257+SQRT(1-$C$9)*AK257&lt;_xlfn.NORM.S.INV($C$6),1,0)</x:f>
        <x:v>1</x:v>
      </x:c>
      <x:c r="BG257" s="34"/>
      <x:c r="BH257" s="34"/>
      <x:c r="BI257" s="34" t="n">
        <x:f>$B$11*(($A$1061)*$C257/$B$12*$B$7+(1-$A$1061)*$D257/$B$12*$C$7)</x:f>
        <x:v>1200</x:v>
      </x:c>
      <x:c r="BJ257" s="34" t="n">
        <x:f>$B$11*(($A$1062)*$C257/$B$12*$B$7+(1-$A$1062)*$D257/$B$12*$C$7)</x:f>
        <x:v>1160</x:v>
      </x:c>
      <x:c r="BK257" s="34" t="n">
        <x:f>$B$11*(($A$1063)*$C257/$B$12*$B$7+(1-$A$1063)*$D257/$B$12*$C$7)</x:f>
        <x:v>1120</x:v>
      </x:c>
      <x:c r="BL257" s="34" t="n">
        <x:f>$B$11*(($A$1064)*$C257/$B$12*$B$7+(1-$A$1064)*$D257/$B$12*$C$7)</x:f>
        <x:v>1080</x:v>
      </x:c>
      <x:c r="BM257" s="34" t="n">
        <x:f>$B$11*(($A$1065)*$C257/$B$12*$B$7+(1-$A$1065)*$D257/$B$12*$C$7)</x:f>
        <x:v>1040</x:v>
      </x:c>
      <x:c r="BN257" s="34" t="n">
        <x:f>$B$11*(($A$1066)*$C257/$B$12*$B$7+(1-$A$1066)*$D257/$B$12*$C$7)</x:f>
        <x:v>1000</x:v>
      </x:c>
      <x:c r="BO257" s="34" t="n">
        <x:f>$B$11*(($A$1067)*$C257/$B$12*$B$7+(1-$A$1067)*$D257/$B$12*$C$7)</x:f>
        <x:v>959.9999999999999</x:v>
      </x:c>
      <x:c r="BP257" s="34" t="n">
        <x:f>$B$11*(($A$1068)*$C257/$B$12*$B$7+(1-$A$1068)*$D257/$B$12*$C$7)</x:f>
        <x:v>920</x:v>
      </x:c>
      <x:c r="BQ257" s="34" t="n">
        <x:f>$B$11*(($A$1069)*$C257/$B$12*$B$7+(1-$A$1069)*$D257/$B$12*$C$7)</x:f>
        <x:v>880</x:v>
      </x:c>
      <x:c r="BR257" s="34" t="n">
        <x:f>$B$11*(($A$1070)*$C257/$B$12*$B$7+(1-$A$1070)*$D257/$B$12*$C$7)</x:f>
        <x:v>840</x:v>
      </x:c>
      <x:c r="BS257" s="34" t="n">
        <x:f>$B$11*(($A$1071)*$C257/$B$12*$B$7+(1-$A$1071)*$D257/$B$12*$C$7)</x:f>
        <x:v>800</x:v>
      </x:c>
      <x:c r="BT257" s="34" t="n">
        <x:f>$B$11*(($A$1072)*$C257/$B$12*$B$7+(1-$A$1072)*$D257/$B$12*$C$7)</x:f>
        <x:v>760.0000000000001</x:v>
      </x:c>
      <x:c r="BU257" s="34" t="n">
        <x:f>$B$11*(($A$1073)*$C257/$B$12*$B$7+(1-$A$1073)*$D257/$B$12*$C$7)</x:f>
        <x:v>720.0000000000001</x:v>
      </x:c>
      <x:c r="BV257" s="34" t="n">
        <x:f>$B$11*(($A$1074)*$C257/$B$12*$B$7+(1-$A$1074)*$D257/$B$12*$C$7)</x:f>
        <x:v>680</x:v>
      </x:c>
      <x:c r="BW257" s="34" t="n">
        <x:f>$B$11*(($A$1075)*$C257/$B$12*$B$7+(1-$A$1075)*$D257/$B$12*$C$7)</x:f>
        <x:v>640</x:v>
      </x:c>
      <x:c r="BX257" s="34" t="n">
        <x:f>$B$11*(($A$1076)*$C257/$B$12*$B$7+(1-$A$1076)*$D257/$B$12*$C$7)</x:f>
        <x:v>600</x:v>
      </x:c>
      <x:c r="BY257" s="34" t="n">
        <x:f>$B$11*(($A$1077)*$C257/$B$12*$B$7+(1-$A$1077)*$D257/$B$12*$C$7)</x:f>
        <x:v>559.9999999999999</x:v>
      </x:c>
      <x:c r="BZ257" s="34" t="n">
        <x:f>$B$11*(($A$1078)*$C257/$B$12*$B$7+(1-$A$1078)*$D257/$B$12*$C$7)</x:f>
        <x:v>520</x:v>
      </x:c>
      <x:c r="CA257" s="34" t="n">
        <x:f>$B$11*(($A$1079)*$C257/$B$12*$B$7+(1-$A$1079)*$D257/$B$12*$C$7)</x:f>
        <x:v>479.99999999999994</x:v>
      </x:c>
      <x:c r="CB257" s="34" t="n">
        <x:f>$B$11*(($A$1080)*$C257/$B$12*$B$7+(1-$A$1080)*$D257/$B$12*$C$7)</x:f>
        <x:v>440.0000000000001</x:v>
      </x:c>
      <x:c r="CC257" s="34" t="n">
        <x:f>$B$11*(($A$1081)*$C257/$B$12*$B$7+(1-$A$1081)*$D257/$B$12*$C$7)</x:f>
        <x:v>400.00000000000006</x:v>
      </x:c>
    </x:row>
    <x:row r="258">
      <x:c r="A258" s="34" t="n">
        <x:v>234</x:v>
      </x:c>
      <x:c r="B258" s="39" t="n">
        <x:v>-0.11242066761668427</x:v>
      </x:c>
      <x:c r="C258" s="1" t="n">
        <x:f>SUM(AM258:AV258)</x:f>
        <x:v>0</x:v>
      </x:c>
      <x:c r="D258" s="1" t="n">
        <x:f>SUM(AW258:BF258)</x:f>
        <x:v>0</x:v>
      </x:c>
      <x:c r="E258" s="17" t="n">
        <x:f>(1-C258/$B$12)*$B$8-C258/$B$12*$B$7</x:f>
        <x:v>0.05</x:v>
      </x:c>
      <x:c r="F258" s="17" t="n">
        <x:f>(1-D258/$B$12)*$C$8-D258/$B$12*$C$7</x:f>
        <x:v>0.09</x:v>
      </x:c>
      <x:c r="G258" s="32" t="n">
        <x:f>$B$11*($B$10*C258/$B$12*$B$7+(1-$B$10)*D258/$B$12*$C$7)</x:f>
        <x:v>0</x:v>
      </x:c>
      <x:c r="H258" s="17" t="n">
        <x:f>$B$10*E258+(1-$B$10)*F258</x:f>
        <x:v>0.07</x:v>
      </x:c>
      <x:c r="I258" s="34"/>
      <x:c r="J258" s="34"/>
      <x:c r="K258" s="34"/>
      <x:c r="L258" s="34"/>
      <x:c r="M258" s="34"/>
      <x:c r="N258" s="34"/>
      <x:c r="O258" s="34"/>
      <x:c r="P258" s="34"/>
      <x:c r="Q258" s="34"/>
      <x:c r="R258" s="39" t="n">
        <x:v>-1.4581018078781067</x:v>
      </x:c>
      <x:c r="S258" s="39" t="n">
        <x:v>-0.9475879892773538</x:v>
      </x:c>
      <x:c r="T258" s="39" t="n">
        <x:v>0.18970540987752962</x:v>
      </x:c>
      <x:c r="U258" s="39" t="n">
        <x:v>1.1364931343984488</x:v>
      </x:c>
      <x:c r="V258" s="39" t="n">
        <x:v>0.8204236191684375</x:v>
      </x:c>
      <x:c r="W258" s="39" t="n">
        <x:v>2.0236064497496518</x:v>
      </x:c>
      <x:c r="X258" s="39" t="n">
        <x:v>0.09585256817994499</x:v>
      </x:c>
      <x:c r="Y258" s="39" t="n">
        <x:v>-0.001645339183903162</x:v>
      </x:c>
      <x:c r="Z258" s="39" t="n">
        <x:v>0.5025049603275583</x:v>
      </x:c>
      <x:c r="AA258" s="39" t="n">
        <x:v>-1.569944618513778</x:v>
      </x:c>
      <x:c r="AB258" s="39" t="n">
        <x:v>0.11382175227981793</x:v>
      </x:c>
      <x:c r="AC258" s="39" t="n">
        <x:v>-0.9481309516296733</x:v>
      </x:c>
      <x:c r="AD258" s="39" t="n">
        <x:v>1.1217530520215901</x:v>
      </x:c>
      <x:c r="AE258" s="39" t="n">
        <x:v>-0.8593915651576335</x:v>
      </x:c>
      <x:c r="AF258" s="39" t="n">
        <x:v>-0.7888849563804783</x:v>
      </x:c>
      <x:c r="AG258" s="39" t="n">
        <x:v>1.9625320284610357</x:v>
      </x:c>
      <x:c r="AH258" s="39" t="n">
        <x:v>0.7763945710503968</x:v>
      </x:c>
      <x:c r="AI258" s="39" t="n">
        <x:v>-0.2877359477497839</x:v>
      </x:c>
      <x:c r="AJ258" s="39" t="n">
        <x:v>-1.3380127295489288</x:v>
      </x:c>
      <x:c r="AK258" s="39" t="n">
        <x:v>1.2993417710739488</x:v>
      </x:c>
      <x:c r="AL258" s="34"/>
      <x:c r="AM258" s="34" t="n">
        <x:f>IF(SQRT($B$9)*$B258+SQRT(1-$B$9)*R258&lt;_xlfn.NORM.S.INV($B$6),1,0)</x:f>
        <x:v>0</x:v>
      </x:c>
      <x:c r="AN258" s="34" t="n">
        <x:f>IF(SQRT($B$9)*$B258+SQRT(1-$B$9)*S258&lt;_xlfn.NORM.S.INV($B$6),1,0)</x:f>
        <x:v>0</x:v>
      </x:c>
      <x:c r="AO258" s="34" t="n">
        <x:f>IF(SQRT($B$9)*$B258+SQRT(1-$B$9)*T258&lt;_xlfn.NORM.S.INV($B$6),1,0)</x:f>
        <x:v>0</x:v>
      </x:c>
      <x:c r="AP258" s="34" t="n">
        <x:f>IF(SQRT($B$9)*$B258+SQRT(1-$B$9)*U258&lt;_xlfn.NORM.S.INV($B$6),1,0)</x:f>
        <x:v>0</x:v>
      </x:c>
      <x:c r="AQ258" s="34" t="n">
        <x:f>IF(SQRT($B$9)*$B258+SQRT(1-$B$9)*V258&lt;_xlfn.NORM.S.INV($B$6),1,0)</x:f>
        <x:v>0</x:v>
      </x:c>
      <x:c r="AR258" s="34" t="n">
        <x:f>IF(SQRT($B$9)*$B258+SQRT(1-$B$9)*W258&lt;_xlfn.NORM.S.INV($B$6),1,0)</x:f>
        <x:v>0</x:v>
      </x:c>
      <x:c r="AS258" s="34" t="n">
        <x:f>IF(SQRT($B$9)*$B258+SQRT(1-$B$9)*X258&lt;_xlfn.NORM.S.INV($B$6),1,0)</x:f>
        <x:v>0</x:v>
      </x:c>
      <x:c r="AT258" s="34" t="n">
        <x:f>IF(SQRT($B$9)*$B258+SQRT(1-$B$9)*Y258&lt;_xlfn.NORM.S.INV($B$6),1,0)</x:f>
        <x:v>0</x:v>
      </x:c>
      <x:c r="AU258" s="34" t="n">
        <x:f>IF(SQRT($B$9)*$B258+SQRT(1-$B$9)*Z258&lt;_xlfn.NORM.S.INV($B$6),1,0)</x:f>
        <x:v>0</x:v>
      </x:c>
      <x:c r="AV258" s="34" t="n">
        <x:f>IF(SQRT($B$9)*$B258+SQRT(1-$B$9)*AA258&lt;_xlfn.NORM.S.INV($B$6),1,0)</x:f>
        <x:v>0</x:v>
      </x:c>
      <x:c r="AW258" s="34" t="n">
        <x:f>IF(SQRT($C$9)*$B258+SQRT(1-$C$9)*AB258&lt;_xlfn.NORM.S.INV($C$6),1,0)</x:f>
        <x:v>0</x:v>
      </x:c>
      <x:c r="AX258" s="34" t="n">
        <x:f>IF(SQRT($C$9)*$B258+SQRT(1-$C$9)*AC258&lt;_xlfn.NORM.S.INV($C$6),1,0)</x:f>
        <x:v>0</x:v>
      </x:c>
      <x:c r="AY258" s="34" t="n">
        <x:f>IF(SQRT($C$9)*$B258+SQRT(1-$C$9)*AD258&lt;_xlfn.NORM.S.INV($C$6),1,0)</x:f>
        <x:v>0</x:v>
      </x:c>
      <x:c r="AZ258" s="34" t="n">
        <x:f>IF(SQRT($C$9)*$B258+SQRT(1-$C$9)*AE258&lt;_xlfn.NORM.S.INV($C$6),1,0)</x:f>
        <x:v>0</x:v>
      </x:c>
      <x:c r="BA258" s="34" t="n">
        <x:f>IF(SQRT($C$9)*$B258+SQRT(1-$C$9)*AF258&lt;_xlfn.NORM.S.INV($C$6),1,0)</x:f>
        <x:v>0</x:v>
      </x:c>
      <x:c r="BB258" s="34" t="n">
        <x:f>IF(SQRT($C$9)*$B258+SQRT(1-$C$9)*AG258&lt;_xlfn.NORM.S.INV($C$6),1,0)</x:f>
        <x:v>0</x:v>
      </x:c>
      <x:c r="BC258" s="34" t="n">
        <x:f>IF(SQRT($C$9)*$B258+SQRT(1-$C$9)*AH258&lt;_xlfn.NORM.S.INV($C$6),1,0)</x:f>
        <x:v>0</x:v>
      </x:c>
      <x:c r="BD258" s="34" t="n">
        <x:f>IF(SQRT($C$9)*$B258+SQRT(1-$C$9)*AI258&lt;_xlfn.NORM.S.INV($C$6),1,0)</x:f>
        <x:v>0</x:v>
      </x:c>
      <x:c r="BE258" s="34" t="n">
        <x:f>IF(SQRT($C$9)*$B258+SQRT(1-$C$9)*AJ258&lt;_xlfn.NORM.S.INV($C$6),1,0)</x:f>
        <x:v>0</x:v>
      </x:c>
      <x:c r="BF258" s="34" t="n">
        <x:f>IF(SQRT($C$9)*$B258+SQRT(1-$C$9)*AK258&lt;_xlfn.NORM.S.INV($C$6),1,0)</x:f>
        <x:v>0</x:v>
      </x:c>
      <x:c r="BG258" s="34"/>
      <x:c r="BH258" s="34"/>
      <x:c r="BI258" s="34" t="n">
        <x:f>$B$11*(($A$1061)*$C258/$B$12*$B$7+(1-$A$1061)*$D258/$B$12*$C$7)</x:f>
        <x:v>0</x:v>
      </x:c>
      <x:c r="BJ258" s="34" t="n">
        <x:f>$B$11*(($A$1062)*$C258/$B$12*$B$7+(1-$A$1062)*$D258/$B$12*$C$7)</x:f>
        <x:v>0</x:v>
      </x:c>
      <x:c r="BK258" s="34" t="n">
        <x:f>$B$11*(($A$1063)*$C258/$B$12*$B$7+(1-$A$1063)*$D258/$B$12*$C$7)</x:f>
        <x:v>0</x:v>
      </x:c>
      <x:c r="BL258" s="34" t="n">
        <x:f>$B$11*(($A$1064)*$C258/$B$12*$B$7+(1-$A$1064)*$D258/$B$12*$C$7)</x:f>
        <x:v>0</x:v>
      </x:c>
      <x:c r="BM258" s="34" t="n">
        <x:f>$B$11*(($A$1065)*$C258/$B$12*$B$7+(1-$A$1065)*$D258/$B$12*$C$7)</x:f>
        <x:v>0</x:v>
      </x:c>
      <x:c r="BN258" s="34" t="n">
        <x:f>$B$11*(($A$1066)*$C258/$B$12*$B$7+(1-$A$1066)*$D258/$B$12*$C$7)</x:f>
        <x:v>0</x:v>
      </x:c>
      <x:c r="BO258" s="34" t="n">
        <x:f>$B$11*(($A$1067)*$C258/$B$12*$B$7+(1-$A$1067)*$D258/$B$12*$C$7)</x:f>
        <x:v>0</x:v>
      </x:c>
      <x:c r="BP258" s="34" t="n">
        <x:f>$B$11*(($A$1068)*$C258/$B$12*$B$7+(1-$A$1068)*$D258/$B$12*$C$7)</x:f>
        <x:v>0</x:v>
      </x:c>
      <x:c r="BQ258" s="34" t="n">
        <x:f>$B$11*(($A$1069)*$C258/$B$12*$B$7+(1-$A$1069)*$D258/$B$12*$C$7)</x:f>
        <x:v>0</x:v>
      </x:c>
      <x:c r="BR258" s="34" t="n">
        <x:f>$B$11*(($A$1070)*$C258/$B$12*$B$7+(1-$A$1070)*$D258/$B$12*$C$7)</x:f>
        <x:v>0</x:v>
      </x:c>
      <x:c r="BS258" s="34" t="n">
        <x:f>$B$11*(($A$1071)*$C258/$B$12*$B$7+(1-$A$1071)*$D258/$B$12*$C$7)</x:f>
        <x:v>0</x:v>
      </x:c>
      <x:c r="BT258" s="34" t="n">
        <x:f>$B$11*(($A$1072)*$C258/$B$12*$B$7+(1-$A$1072)*$D258/$B$12*$C$7)</x:f>
        <x:v>0</x:v>
      </x:c>
      <x:c r="BU258" s="34" t="n">
        <x:f>$B$11*(($A$1073)*$C258/$B$12*$B$7+(1-$A$1073)*$D258/$B$12*$C$7)</x:f>
        <x:v>0</x:v>
      </x:c>
      <x:c r="BV258" s="34" t="n">
        <x:f>$B$11*(($A$1074)*$C258/$B$12*$B$7+(1-$A$1074)*$D258/$B$12*$C$7)</x:f>
        <x:v>0</x:v>
      </x:c>
      <x:c r="BW258" s="34" t="n">
        <x:f>$B$11*(($A$1075)*$C258/$B$12*$B$7+(1-$A$1075)*$D258/$B$12*$C$7)</x:f>
        <x:v>0</x:v>
      </x:c>
      <x:c r="BX258" s="34" t="n">
        <x:f>$B$11*(($A$1076)*$C258/$B$12*$B$7+(1-$A$1076)*$D258/$B$12*$C$7)</x:f>
        <x:v>0</x:v>
      </x:c>
      <x:c r="BY258" s="34" t="n">
        <x:f>$B$11*(($A$1077)*$C258/$B$12*$B$7+(1-$A$1077)*$D258/$B$12*$C$7)</x:f>
        <x:v>0</x:v>
      </x:c>
      <x:c r="BZ258" s="34" t="n">
        <x:f>$B$11*(($A$1078)*$C258/$B$12*$B$7+(1-$A$1078)*$D258/$B$12*$C$7)</x:f>
        <x:v>0</x:v>
      </x:c>
      <x:c r="CA258" s="34" t="n">
        <x:f>$B$11*(($A$1079)*$C258/$B$12*$B$7+(1-$A$1079)*$D258/$B$12*$C$7)</x:f>
        <x:v>0</x:v>
      </x:c>
      <x:c r="CB258" s="34" t="n">
        <x:f>$B$11*(($A$1080)*$C258/$B$12*$B$7+(1-$A$1080)*$D258/$B$12*$C$7)</x:f>
        <x:v>0</x:v>
      </x:c>
      <x:c r="CC258" s="34" t="n">
        <x:f>$B$11*(($A$1081)*$C258/$B$12*$B$7+(1-$A$1081)*$D258/$B$12*$C$7)</x:f>
        <x:v>0</x:v>
      </x:c>
    </x:row>
    <x:row r="259">
      <x:c r="A259" s="34" t="n">
        <x:v>235</x:v>
      </x:c>
      <x:c r="B259" s="39" t="n">
        <x:v>1.2149250763564545</x:v>
      </x:c>
      <x:c r="C259" s="1" t="n">
        <x:f>SUM(AM259:AV259)</x:f>
        <x:v>0</x:v>
      </x:c>
      <x:c r="D259" s="1" t="n">
        <x:f>SUM(AW259:BF259)</x:f>
        <x:v>0</x:v>
      </x:c>
      <x:c r="E259" s="17" t="n">
        <x:f>(1-C259/$B$12)*$B$8-C259/$B$12*$B$7</x:f>
        <x:v>0.05</x:v>
      </x:c>
      <x:c r="F259" s="17" t="n">
        <x:f>(1-D259/$B$12)*$C$8-D259/$B$12*$C$7</x:f>
        <x:v>0.09</x:v>
      </x:c>
      <x:c r="G259" s="32" t="n">
        <x:f>$B$11*($B$10*C259/$B$12*$B$7+(1-$B$10)*D259/$B$12*$C$7)</x:f>
        <x:v>0</x:v>
      </x:c>
      <x:c r="H259" s="17" t="n">
        <x:f>$B$10*E259+(1-$B$10)*F259</x:f>
        <x:v>0.07</x:v>
      </x:c>
      <x:c r="I259" s="34"/>
      <x:c r="J259" s="34"/>
      <x:c r="K259" s="34"/>
      <x:c r="L259" s="34"/>
      <x:c r="M259" s="34"/>
      <x:c r="N259" s="34"/>
      <x:c r="O259" s="34"/>
      <x:c r="P259" s="34"/>
      <x:c r="Q259" s="34"/>
      <x:c r="R259" s="39" t="n">
        <x:v>0.37778821689642955</x:v>
      </x:c>
      <x:c r="S259" s="39" t="n">
        <x:v>-1.9701943603842016</x:v>
      </x:c>
      <x:c r="T259" s="39" t="n">
        <x:v>-0.3057617254787712</x:v>
      </x:c>
      <x:c r="U259" s="39" t="n">
        <x:v>-2.0411270920998406</x:v>
      </x:c>
      <x:c r="V259" s="39" t="n">
        <x:v>-0.12665716839641722</x:v>
      </x:c>
      <x:c r="W259" s="39" t="n">
        <x:v>-0.3855666859032369</x:v>
      </x:c>
      <x:c r="X259" s="39" t="n">
        <x:v>-1.5871370347240408</x:v>
      </x:c>
      <x:c r="Y259" s="39" t="n">
        <x:v>-0.0169909408385018</x:v>
      </x:c>
      <x:c r="Z259" s="39" t="n">
        <x:v>-0.6618647649338164</x:v>
      </x:c>
      <x:c r="AA259" s="39" t="n">
        <x:v>-0.38344974771307333</x:v>
      </x:c>
      <x:c r="AB259" s="39" t="n">
        <x:v>-2.121399581442703</x:v>
      </x:c>
      <x:c r="AC259" s="39" t="n">
        <x:v>1.1742219432553516</x:v>
      </x:c>
      <x:c r="AD259" s="39" t="n">
        <x:v>1.086069205646455</x:v>
      </x:c>
      <x:c r="AE259" s="39" t="n">
        <x:v>0.5102673496829832</x:v>
      </x:c>
      <x:c r="AF259" s="39" t="n">
        <x:v>0.4737883055165305</x:v>
      </x:c>
      <x:c r="AG259" s="39" t="n">
        <x:v>1.2961701437090767</x:v>
      </x:c>
      <x:c r="AH259" s="39" t="n">
        <x:v>-1.1772290272206531</x:v>
      </x:c>
      <x:c r="AI259" s="39" t="n">
        <x:v>-1.5276926211805126</x:v>
      </x:c>
      <x:c r="AJ259" s="39" t="n">
        <x:v>-0.2301908582575807</x:v>
      </x:c>
      <x:c r="AK259" s="39" t="n">
        <x:v>-0.09306708218899074</x:v>
      </x:c>
      <x:c r="AL259" s="34"/>
      <x:c r="AM259" s="34" t="n">
        <x:f>IF(SQRT($B$9)*$B259+SQRT(1-$B$9)*R259&lt;_xlfn.NORM.S.INV($B$6),1,0)</x:f>
        <x:v>0</x:v>
      </x:c>
      <x:c r="AN259" s="34" t="n">
        <x:f>IF(SQRT($B$9)*$B259+SQRT(1-$B$9)*S259&lt;_xlfn.NORM.S.INV($B$6),1,0)</x:f>
        <x:v>0</x:v>
      </x:c>
      <x:c r="AO259" s="34" t="n">
        <x:f>IF(SQRT($B$9)*$B259+SQRT(1-$B$9)*T259&lt;_xlfn.NORM.S.INV($B$6),1,0)</x:f>
        <x:v>0</x:v>
      </x:c>
      <x:c r="AP259" s="34" t="n">
        <x:f>IF(SQRT($B$9)*$B259+SQRT(1-$B$9)*U259&lt;_xlfn.NORM.S.INV($B$6),1,0)</x:f>
        <x:v>0</x:v>
      </x:c>
      <x:c r="AQ259" s="34" t="n">
        <x:f>IF(SQRT($B$9)*$B259+SQRT(1-$B$9)*V259&lt;_xlfn.NORM.S.INV($B$6),1,0)</x:f>
        <x:v>0</x:v>
      </x:c>
      <x:c r="AR259" s="34" t="n">
        <x:f>IF(SQRT($B$9)*$B259+SQRT(1-$B$9)*W259&lt;_xlfn.NORM.S.INV($B$6),1,0)</x:f>
        <x:v>0</x:v>
      </x:c>
      <x:c r="AS259" s="34" t="n">
        <x:f>IF(SQRT($B$9)*$B259+SQRT(1-$B$9)*X259&lt;_xlfn.NORM.S.INV($B$6),1,0)</x:f>
        <x:v>0</x:v>
      </x:c>
      <x:c r="AT259" s="34" t="n">
        <x:f>IF(SQRT($B$9)*$B259+SQRT(1-$B$9)*Y259&lt;_xlfn.NORM.S.INV($B$6),1,0)</x:f>
        <x:v>0</x:v>
      </x:c>
      <x:c r="AU259" s="34" t="n">
        <x:f>IF(SQRT($B$9)*$B259+SQRT(1-$B$9)*Z259&lt;_xlfn.NORM.S.INV($B$6),1,0)</x:f>
        <x:v>0</x:v>
      </x:c>
      <x:c r="AV259" s="34" t="n">
        <x:f>IF(SQRT($B$9)*$B259+SQRT(1-$B$9)*AA259&lt;_xlfn.NORM.S.INV($B$6),1,0)</x:f>
        <x:v>0</x:v>
      </x:c>
      <x:c r="AW259" s="34" t="n">
        <x:f>IF(SQRT($C$9)*$B259+SQRT(1-$C$9)*AB259&lt;_xlfn.NORM.S.INV($C$6),1,0)</x:f>
        <x:v>0</x:v>
      </x:c>
      <x:c r="AX259" s="34" t="n">
        <x:f>IF(SQRT($C$9)*$B259+SQRT(1-$C$9)*AC259&lt;_xlfn.NORM.S.INV($C$6),1,0)</x:f>
        <x:v>0</x:v>
      </x:c>
      <x:c r="AY259" s="34" t="n">
        <x:f>IF(SQRT($C$9)*$B259+SQRT(1-$C$9)*AD259&lt;_xlfn.NORM.S.INV($C$6),1,0)</x:f>
        <x:v>0</x:v>
      </x:c>
      <x:c r="AZ259" s="34" t="n">
        <x:f>IF(SQRT($C$9)*$B259+SQRT(1-$C$9)*AE259&lt;_xlfn.NORM.S.INV($C$6),1,0)</x:f>
        <x:v>0</x:v>
      </x:c>
      <x:c r="BA259" s="34" t="n">
        <x:f>IF(SQRT($C$9)*$B259+SQRT(1-$C$9)*AF259&lt;_xlfn.NORM.S.INV($C$6),1,0)</x:f>
        <x:v>0</x:v>
      </x:c>
      <x:c r="BB259" s="34" t="n">
        <x:f>IF(SQRT($C$9)*$B259+SQRT(1-$C$9)*AG259&lt;_xlfn.NORM.S.INV($C$6),1,0)</x:f>
        <x:v>0</x:v>
      </x:c>
      <x:c r="BC259" s="34" t="n">
        <x:f>IF(SQRT($C$9)*$B259+SQRT(1-$C$9)*AH259&lt;_xlfn.NORM.S.INV($C$6),1,0)</x:f>
        <x:v>0</x:v>
      </x:c>
      <x:c r="BD259" s="34" t="n">
        <x:f>IF(SQRT($C$9)*$B259+SQRT(1-$C$9)*AI259&lt;_xlfn.NORM.S.INV($C$6),1,0)</x:f>
        <x:v>0</x:v>
      </x:c>
      <x:c r="BE259" s="34" t="n">
        <x:f>IF(SQRT($C$9)*$B259+SQRT(1-$C$9)*AJ259&lt;_xlfn.NORM.S.INV($C$6),1,0)</x:f>
        <x:v>0</x:v>
      </x:c>
      <x:c r="BF259" s="34" t="n">
        <x:f>IF(SQRT($C$9)*$B259+SQRT(1-$C$9)*AK259&lt;_xlfn.NORM.S.INV($C$6),1,0)</x:f>
        <x:v>0</x:v>
      </x:c>
      <x:c r="BG259" s="34"/>
      <x:c r="BH259" s="34"/>
      <x:c r="BI259" s="34" t="n">
        <x:f>$B$11*(($A$1061)*$C259/$B$12*$B$7+(1-$A$1061)*$D259/$B$12*$C$7)</x:f>
        <x:v>0</x:v>
      </x:c>
      <x:c r="BJ259" s="34" t="n">
        <x:f>$B$11*(($A$1062)*$C259/$B$12*$B$7+(1-$A$1062)*$D259/$B$12*$C$7)</x:f>
        <x:v>0</x:v>
      </x:c>
      <x:c r="BK259" s="34" t="n">
        <x:f>$B$11*(($A$1063)*$C259/$B$12*$B$7+(1-$A$1063)*$D259/$B$12*$C$7)</x:f>
        <x:v>0</x:v>
      </x:c>
      <x:c r="BL259" s="34" t="n">
        <x:f>$B$11*(($A$1064)*$C259/$B$12*$B$7+(1-$A$1064)*$D259/$B$12*$C$7)</x:f>
        <x:v>0</x:v>
      </x:c>
      <x:c r="BM259" s="34" t="n">
        <x:f>$B$11*(($A$1065)*$C259/$B$12*$B$7+(1-$A$1065)*$D259/$B$12*$C$7)</x:f>
        <x:v>0</x:v>
      </x:c>
      <x:c r="BN259" s="34" t="n">
        <x:f>$B$11*(($A$1066)*$C259/$B$12*$B$7+(1-$A$1066)*$D259/$B$12*$C$7)</x:f>
        <x:v>0</x:v>
      </x:c>
      <x:c r="BO259" s="34" t="n">
        <x:f>$B$11*(($A$1067)*$C259/$B$12*$B$7+(1-$A$1067)*$D259/$B$12*$C$7)</x:f>
        <x:v>0</x:v>
      </x:c>
      <x:c r="BP259" s="34" t="n">
        <x:f>$B$11*(($A$1068)*$C259/$B$12*$B$7+(1-$A$1068)*$D259/$B$12*$C$7)</x:f>
        <x:v>0</x:v>
      </x:c>
      <x:c r="BQ259" s="34" t="n">
        <x:f>$B$11*(($A$1069)*$C259/$B$12*$B$7+(1-$A$1069)*$D259/$B$12*$C$7)</x:f>
        <x:v>0</x:v>
      </x:c>
      <x:c r="BR259" s="34" t="n">
        <x:f>$B$11*(($A$1070)*$C259/$B$12*$B$7+(1-$A$1070)*$D259/$B$12*$C$7)</x:f>
        <x:v>0</x:v>
      </x:c>
      <x:c r="BS259" s="34" t="n">
        <x:f>$B$11*(($A$1071)*$C259/$B$12*$B$7+(1-$A$1071)*$D259/$B$12*$C$7)</x:f>
        <x:v>0</x:v>
      </x:c>
      <x:c r="BT259" s="34" t="n">
        <x:f>$B$11*(($A$1072)*$C259/$B$12*$B$7+(1-$A$1072)*$D259/$B$12*$C$7)</x:f>
        <x:v>0</x:v>
      </x:c>
      <x:c r="BU259" s="34" t="n">
        <x:f>$B$11*(($A$1073)*$C259/$B$12*$B$7+(1-$A$1073)*$D259/$B$12*$C$7)</x:f>
        <x:v>0</x:v>
      </x:c>
      <x:c r="BV259" s="34" t="n">
        <x:f>$B$11*(($A$1074)*$C259/$B$12*$B$7+(1-$A$1074)*$D259/$B$12*$C$7)</x:f>
        <x:v>0</x:v>
      </x:c>
      <x:c r="BW259" s="34" t="n">
        <x:f>$B$11*(($A$1075)*$C259/$B$12*$B$7+(1-$A$1075)*$D259/$B$12*$C$7)</x:f>
        <x:v>0</x:v>
      </x:c>
      <x:c r="BX259" s="34" t="n">
        <x:f>$B$11*(($A$1076)*$C259/$B$12*$B$7+(1-$A$1076)*$D259/$B$12*$C$7)</x:f>
        <x:v>0</x:v>
      </x:c>
      <x:c r="BY259" s="34" t="n">
        <x:f>$B$11*(($A$1077)*$C259/$B$12*$B$7+(1-$A$1077)*$D259/$B$12*$C$7)</x:f>
        <x:v>0</x:v>
      </x:c>
      <x:c r="BZ259" s="34" t="n">
        <x:f>$B$11*(($A$1078)*$C259/$B$12*$B$7+(1-$A$1078)*$D259/$B$12*$C$7)</x:f>
        <x:v>0</x:v>
      </x:c>
      <x:c r="CA259" s="34" t="n">
        <x:f>$B$11*(($A$1079)*$C259/$B$12*$B$7+(1-$A$1079)*$D259/$B$12*$C$7)</x:f>
        <x:v>0</x:v>
      </x:c>
      <x:c r="CB259" s="34" t="n">
        <x:f>$B$11*(($A$1080)*$C259/$B$12*$B$7+(1-$A$1080)*$D259/$B$12*$C$7)</x:f>
        <x:v>0</x:v>
      </x:c>
      <x:c r="CC259" s="34" t="n">
        <x:f>$B$11*(($A$1081)*$C259/$B$12*$B$7+(1-$A$1081)*$D259/$B$12*$C$7)</x:f>
        <x:v>0</x:v>
      </x:c>
    </x:row>
    <x:row r="260">
      <x:c r="A260" s="34" t="n">
        <x:v>236</x:v>
      </x:c>
      <x:c r="B260" s="39" t="n">
        <x:v>-1.0613348446939563</x:v>
      </x:c>
      <x:c r="C260" s="1" t="n">
        <x:f>SUM(AM260:AV260)</x:f>
        <x:v>0</x:v>
      </x:c>
      <x:c r="D260" s="1" t="n">
        <x:f>SUM(AW260:BF260)</x:f>
        <x:v>1</x:v>
      </x:c>
      <x:c r="E260" s="17" t="n">
        <x:f>(1-C260/$B$12)*$B$8-C260/$B$12*$B$7</x:f>
        <x:v>0.05</x:v>
      </x:c>
      <x:c r="F260" s="17" t="n">
        <x:f>(1-D260/$B$12)*$C$8-D260/$B$12*$C$7</x:f>
        <x:v>0.021000000000000005</x:v>
      </x:c>
      <x:c r="G260" s="32" t="n">
        <x:f>$B$11*($B$10*C260/$B$12*$B$7+(1-$B$10)*D260/$B$12*$C$7)</x:f>
        <x:v>300</x:v>
      </x:c>
      <x:c r="H260" s="17" t="n">
        <x:f>$B$10*E260+(1-$B$10)*F260</x:f>
        <x:v>0.035500000000000004</x:v>
      </x:c>
      <x:c r="I260" s="34"/>
      <x:c r="J260" s="34"/>
      <x:c r="K260" s="34"/>
      <x:c r="L260" s="34"/>
      <x:c r="M260" s="34"/>
      <x:c r="N260" s="34"/>
      <x:c r="O260" s="34"/>
      <x:c r="P260" s="34"/>
      <x:c r="Q260" s="34"/>
      <x:c r="R260" s="39" t="n">
        <x:v>-0.4714101046730422</x:v>
      </x:c>
      <x:c r="S260" s="39" t="n">
        <x:v>0.7928570905830882</x:v>
      </x:c>
      <x:c r="T260" s="39" t="n">
        <x:v>-0.18325706255890412</x:v>
      </x:c>
      <x:c r="U260" s="39" t="n">
        <x:v>-1.7562241643620147</x:v>
      </x:c>
      <x:c r="V260" s="39" t="n">
        <x:v>0.5391414819098103</x:v>
      </x:c>
      <x:c r="W260" s="39" t="n">
        <x:v>-0.5985347270266751</x:v>
      </x:c>
      <x:c r="X260" s="39" t="n">
        <x:v>-1.2643526094810678</x:v>
      </x:c>
      <x:c r="Y260" s="39" t="n">
        <x:v>-0.10323049738230734</x:v>
      </x:c>
      <x:c r="Z260" s="39" t="n">
        <x:v>0.20574768623643122</x:v>
      </x:c>
      <x:c r="AA260" s="39" t="n">
        <x:v>-0.5413588205677621</x:v>
      </x:c>
      <x:c r="AB260" s="39" t="n">
        <x:v>0.3254600443982563</x:v>
      </x:c>
      <x:c r="AC260" s="39" t="n">
        <x:v>0.22890215894322125</x:v>
      </x:c>
      <x:c r="AD260" s="39" t="n">
        <x:v>0.4248683027123193</x:v>
      </x:c>
      <x:c r="AE260" s="39" t="n">
        <x:v>0.2737492014060895</x:v>
      </x:c>
      <x:c r="AF260" s="39" t="n">
        <x:v>-1.2621931744762815</x:v>
      </x:c>
      <x:c r="AG260" s="39" t="n">
        <x:v>-1.1492480725424774</x:v>
      </x:c>
      <x:c r="AH260" s="39" t="n">
        <x:v>0.06287375486190191</x:v>
      </x:c>
      <x:c r="AI260" s="39" t="n">
        <x:v>0.6669007472515958</x:v>
      </x:c>
      <x:c r="AJ260" s="39" t="n">
        <x:v>-2.1535360298086537</x:v>
      </x:c>
      <x:c r="AK260" s="39" t="n">
        <x:v>0.384267736543324</x:v>
      </x:c>
      <x:c r="AL260" s="34"/>
      <x:c r="AM260" s="34" t="n">
        <x:f>IF(SQRT($B$9)*$B260+SQRT(1-$B$9)*R260&lt;_xlfn.NORM.S.INV($B$6),1,0)</x:f>
        <x:v>0</x:v>
      </x:c>
      <x:c r="AN260" s="34" t="n">
        <x:f>IF(SQRT($B$9)*$B260+SQRT(1-$B$9)*S260&lt;_xlfn.NORM.S.INV($B$6),1,0)</x:f>
        <x:v>0</x:v>
      </x:c>
      <x:c r="AO260" s="34" t="n">
        <x:f>IF(SQRT($B$9)*$B260+SQRT(1-$B$9)*T260&lt;_xlfn.NORM.S.INV($B$6),1,0)</x:f>
        <x:v>0</x:v>
      </x:c>
      <x:c r="AP260" s="34" t="n">
        <x:f>IF(SQRT($B$9)*$B260+SQRT(1-$B$9)*U260&lt;_xlfn.NORM.S.INV($B$6),1,0)</x:f>
        <x:v>0</x:v>
      </x:c>
      <x:c r="AQ260" s="34" t="n">
        <x:f>IF(SQRT($B$9)*$B260+SQRT(1-$B$9)*V260&lt;_xlfn.NORM.S.INV($B$6),1,0)</x:f>
        <x:v>0</x:v>
      </x:c>
      <x:c r="AR260" s="34" t="n">
        <x:f>IF(SQRT($B$9)*$B260+SQRT(1-$B$9)*W260&lt;_xlfn.NORM.S.INV($B$6),1,0)</x:f>
        <x:v>0</x:v>
      </x:c>
      <x:c r="AS260" s="34" t="n">
        <x:f>IF(SQRT($B$9)*$B260+SQRT(1-$B$9)*X260&lt;_xlfn.NORM.S.INV($B$6),1,0)</x:f>
        <x:v>0</x:v>
      </x:c>
      <x:c r="AT260" s="34" t="n">
        <x:f>IF(SQRT($B$9)*$B260+SQRT(1-$B$9)*Y260&lt;_xlfn.NORM.S.INV($B$6),1,0)</x:f>
        <x:v>0</x:v>
      </x:c>
      <x:c r="AU260" s="34" t="n">
        <x:f>IF(SQRT($B$9)*$B260+SQRT(1-$B$9)*Z260&lt;_xlfn.NORM.S.INV($B$6),1,0)</x:f>
        <x:v>0</x:v>
      </x:c>
      <x:c r="AV260" s="34" t="n">
        <x:f>IF(SQRT($B$9)*$B260+SQRT(1-$B$9)*AA260&lt;_xlfn.NORM.S.INV($B$6),1,0)</x:f>
        <x:v>0</x:v>
      </x:c>
      <x:c r="AW260" s="34" t="n">
        <x:f>IF(SQRT($C$9)*$B260+SQRT(1-$C$9)*AB260&lt;_xlfn.NORM.S.INV($C$6),1,0)</x:f>
        <x:v>0</x:v>
      </x:c>
      <x:c r="AX260" s="34" t="n">
        <x:f>IF(SQRT($C$9)*$B260+SQRT(1-$C$9)*AC260&lt;_xlfn.NORM.S.INV($C$6),1,0)</x:f>
        <x:v>0</x:v>
      </x:c>
      <x:c r="AY260" s="34" t="n">
        <x:f>IF(SQRT($C$9)*$B260+SQRT(1-$C$9)*AD260&lt;_xlfn.NORM.S.INV($C$6),1,0)</x:f>
        <x:v>0</x:v>
      </x:c>
      <x:c r="AZ260" s="34" t="n">
        <x:f>IF(SQRT($C$9)*$B260+SQRT(1-$C$9)*AE260&lt;_xlfn.NORM.S.INV($C$6),1,0)</x:f>
        <x:v>0</x:v>
      </x:c>
      <x:c r="BA260" s="34" t="n">
        <x:f>IF(SQRT($C$9)*$B260+SQRT(1-$C$9)*AF260&lt;_xlfn.NORM.S.INV($C$6),1,0)</x:f>
        <x:v>0</x:v>
      </x:c>
      <x:c r="BB260" s="34" t="n">
        <x:f>IF(SQRT($C$9)*$B260+SQRT(1-$C$9)*AG260&lt;_xlfn.NORM.S.INV($C$6),1,0)</x:f>
        <x:v>0</x:v>
      </x:c>
      <x:c r="BC260" s="34" t="n">
        <x:f>IF(SQRT($C$9)*$B260+SQRT(1-$C$9)*AH260&lt;_xlfn.NORM.S.INV($C$6),1,0)</x:f>
        <x:v>0</x:v>
      </x:c>
      <x:c r="BD260" s="34" t="n">
        <x:f>IF(SQRT($C$9)*$B260+SQRT(1-$C$9)*AI260&lt;_xlfn.NORM.S.INV($C$6),1,0)</x:f>
        <x:v>0</x:v>
      </x:c>
      <x:c r="BE260" s="34" t="n">
        <x:f>IF(SQRT($C$9)*$B260+SQRT(1-$C$9)*AJ260&lt;_xlfn.NORM.S.INV($C$6),1,0)</x:f>
        <x:v>1</x:v>
      </x:c>
      <x:c r="BF260" s="34" t="n">
        <x:f>IF(SQRT($C$9)*$B260+SQRT(1-$C$9)*AK260&lt;_xlfn.NORM.S.INV($C$6),1,0)</x:f>
        <x:v>0</x:v>
      </x:c>
      <x:c r="BG260" s="34"/>
      <x:c r="BH260" s="34"/>
      <x:c r="BI260" s="34" t="n">
        <x:f>$B$11*(($A$1061)*$C260/$B$12*$B$7+(1-$A$1061)*$D260/$B$12*$C$7)</x:f>
        <x:v>600</x:v>
      </x:c>
      <x:c r="BJ260" s="34" t="n">
        <x:f>$B$11*(($A$1062)*$C260/$B$12*$B$7+(1-$A$1062)*$D260/$B$12*$C$7)</x:f>
        <x:v>570</x:v>
      </x:c>
      <x:c r="BK260" s="34" t="n">
        <x:f>$B$11*(($A$1063)*$C260/$B$12*$B$7+(1-$A$1063)*$D260/$B$12*$C$7)</x:f>
        <x:v>540</x:v>
      </x:c>
      <x:c r="BL260" s="34" t="n">
        <x:f>$B$11*(($A$1064)*$C260/$B$12*$B$7+(1-$A$1064)*$D260/$B$12*$C$7)</x:f>
        <x:v>509.99999999999994</x:v>
      </x:c>
      <x:c r="BM260" s="34" t="n">
        <x:f>$B$11*(($A$1065)*$C260/$B$12*$B$7+(1-$A$1065)*$D260/$B$12*$C$7)</x:f>
        <x:v>480</x:v>
      </x:c>
      <x:c r="BN260" s="34" t="n">
        <x:f>$B$11*(($A$1066)*$C260/$B$12*$B$7+(1-$A$1066)*$D260/$B$12*$C$7)</x:f>
        <x:v>450</x:v>
      </x:c>
      <x:c r="BO260" s="34" t="n">
        <x:f>$B$11*(($A$1067)*$C260/$B$12*$B$7+(1-$A$1067)*$D260/$B$12*$C$7)</x:f>
        <x:v>419.99999999999994</x:v>
      </x:c>
      <x:c r="BP260" s="34" t="n">
        <x:f>$B$11*(($A$1068)*$C260/$B$12*$B$7+(1-$A$1068)*$D260/$B$12*$C$7)</x:f>
        <x:v>390</x:v>
      </x:c>
      <x:c r="BQ260" s="34" t="n">
        <x:f>$B$11*(($A$1069)*$C260/$B$12*$B$7+(1-$A$1069)*$D260/$B$12*$C$7)</x:f>
        <x:v>360</x:v>
      </x:c>
      <x:c r="BR260" s="34" t="n">
        <x:f>$B$11*(($A$1070)*$C260/$B$12*$B$7+(1-$A$1070)*$D260/$B$12*$C$7)</x:f>
        <x:v>330</x:v>
      </x:c>
      <x:c r="BS260" s="34" t="n">
        <x:f>$B$11*(($A$1071)*$C260/$B$12*$B$7+(1-$A$1071)*$D260/$B$12*$C$7)</x:f>
        <x:v>300</x:v>
      </x:c>
      <x:c r="BT260" s="34" t="n">
        <x:f>$B$11*(($A$1072)*$C260/$B$12*$B$7+(1-$A$1072)*$D260/$B$12*$C$7)</x:f>
        <x:v>270</x:v>
      </x:c>
      <x:c r="BU260" s="34" t="n">
        <x:f>$B$11*(($A$1073)*$C260/$B$12*$B$7+(1-$A$1073)*$D260/$B$12*$C$7)</x:f>
        <x:v>240</x:v>
      </x:c>
      <x:c r="BV260" s="34" t="n">
        <x:f>$B$11*(($A$1074)*$C260/$B$12*$B$7+(1-$A$1074)*$D260/$B$12*$C$7)</x:f>
        <x:v>209.99999999999997</x:v>
      </x:c>
      <x:c r="BW260" s="34" t="n">
        <x:f>$B$11*(($A$1075)*$C260/$B$12*$B$7+(1-$A$1075)*$D260/$B$12*$C$7)</x:f>
        <x:v>180.00000000000003</x:v>
      </x:c>
      <x:c r="BX260" s="34" t="n">
        <x:f>$B$11*(($A$1076)*$C260/$B$12*$B$7+(1-$A$1076)*$D260/$B$12*$C$7)</x:f>
        <x:v>150</x:v>
      </x:c>
      <x:c r="BY260" s="34" t="n">
        <x:f>$B$11*(($A$1077)*$C260/$B$12*$B$7+(1-$A$1077)*$D260/$B$12*$C$7)</x:f>
        <x:v>119.99999999999999</x:v>
      </x:c>
      <x:c r="BZ260" s="34" t="n">
        <x:f>$B$11*(($A$1078)*$C260/$B$12*$B$7+(1-$A$1078)*$D260/$B$12*$C$7)</x:f>
        <x:v>90.00000000000001</x:v>
      </x:c>
      <x:c r="CA260" s="34" t="n">
        <x:f>$B$11*(($A$1079)*$C260/$B$12*$B$7+(1-$A$1079)*$D260/$B$12*$C$7)</x:f>
        <x:v>59.99999999999999</x:v>
      </x:c>
      <x:c r="CB260" s="34" t="n">
        <x:f>$B$11*(($A$1080)*$C260/$B$12*$B$7+(1-$A$1080)*$D260/$B$12*$C$7)</x:f>
        <x:v>30.00000000000003</x:v>
      </x:c>
      <x:c r="CC260" s="34" t="n">
        <x:f>$B$11*(($A$1081)*$C260/$B$12*$B$7+(1-$A$1081)*$D260/$B$12*$C$7)</x:f>
        <x:v>0</x:v>
      </x:c>
    </x:row>
    <x:row r="261">
      <x:c r="A261" s="34" t="n">
        <x:v>237</x:v>
      </x:c>
      <x:c r="B261" s="39" t="n">
        <x:v>-0.4570990503014042</x:v>
      </x:c>
      <x:c r="C261" s="1" t="n">
        <x:f>SUM(AM261:AV261)</x:f>
        <x:v>0</x:v>
      </x:c>
      <x:c r="D261" s="1" t="n">
        <x:f>SUM(AW261:BF261)</x:f>
        <x:v>0</x:v>
      </x:c>
      <x:c r="E261" s="17" t="n">
        <x:f>(1-C261/$B$12)*$B$8-C261/$B$12*$B$7</x:f>
        <x:v>0.05</x:v>
      </x:c>
      <x:c r="F261" s="17" t="n">
        <x:f>(1-D261/$B$12)*$C$8-D261/$B$12*$C$7</x:f>
        <x:v>0.09</x:v>
      </x:c>
      <x:c r="G261" s="32" t="n">
        <x:f>$B$11*($B$10*C261/$B$12*$B$7+(1-$B$10)*D261/$B$12*$C$7)</x:f>
        <x:v>0</x:v>
      </x:c>
      <x:c r="H261" s="17" t="n">
        <x:f>$B$10*E261+(1-$B$10)*F261</x:f>
        <x:v>0.07</x:v>
      </x:c>
      <x:c r="I261" s="34"/>
      <x:c r="J261" s="34"/>
      <x:c r="K261" s="34"/>
      <x:c r="L261" s="34"/>
      <x:c r="M261" s="34"/>
      <x:c r="N261" s="34"/>
      <x:c r="O261" s="34"/>
      <x:c r="P261" s="34"/>
      <x:c r="Q261" s="34"/>
      <x:c r="R261" s="39" t="n">
        <x:v>1.763373518564333</x:v>
      </x:c>
      <x:c r="S261" s="39" t="n">
        <x:v>-0.6289441632692332</x:v>
      </x:c>
      <x:c r="T261" s="39" t="n">
        <x:v>1.5584649675899203</x:v>
      </x:c>
      <x:c r="U261" s="39" t="n">
        <x:v>0.5178009238493708</x:v>
      </x:c>
      <x:c r="V261" s="39" t="n">
        <x:v>-0.6400731017198527</x:v>
      </x:c>
      <x:c r="W261" s="39" t="n">
        <x:v>0.47602577057480416</x:v>
      </x:c>
      <x:c r="X261" s="39" t="n">
        <x:v>2.4159821965539936</x:v>
      </x:c>
      <x:c r="Y261" s="39" t="n">
        <x:v>1.3908308516541126</x:v>
      </x:c>
      <x:c r="Z261" s="39" t="n">
        <x:v>-0.1813571704919991</x:v>
      </x:c>
      <x:c r="AA261" s="39" t="n">
        <x:v>-0.5056468045714473</x:v>
      </x:c>
      <x:c r="AB261" s="39" t="n">
        <x:v>-1.0589990127030526</x:v>
      </x:c>
      <x:c r="AC261" s="39" t="n">
        <x:v>0.714248166477879</x:v>
      </x:c>
      <x:c r="AD261" s="39" t="n">
        <x:v>0.3662658026376626</x:v>
      </x:c>
      <x:c r="AE261" s="39" t="n">
        <x:v>-1.3298559359608912</x:v>
      </x:c>
      <x:c r="AF261" s="39" t="n">
        <x:v>0.6351861338332967</x:v>
      </x:c>
      <x:c r="AG261" s="39" t="n">
        <x:v>-1.408507207882377</x:v>
      </x:c>
      <x:c r="AH261" s="39" t="n">
        <x:v>-0.5066149312485688</x:v>
      </x:c>
      <x:c r="AI261" s="39" t="n">
        <x:v>0.5394149230007877</x:v>
      </x:c>
      <x:c r="AJ261" s="39" t="n">
        <x:v>1.125616741117379</x:v>
      </x:c>
      <x:c r="AK261" s="39" t="n">
        <x:v>0.8657258385229866</x:v>
      </x:c>
      <x:c r="AL261" s="34"/>
      <x:c r="AM261" s="34" t="n">
        <x:f>IF(SQRT($B$9)*$B261+SQRT(1-$B$9)*R261&lt;_xlfn.NORM.S.INV($B$6),1,0)</x:f>
        <x:v>0</x:v>
      </x:c>
      <x:c r="AN261" s="34" t="n">
        <x:f>IF(SQRT($B$9)*$B261+SQRT(1-$B$9)*S261&lt;_xlfn.NORM.S.INV($B$6),1,0)</x:f>
        <x:v>0</x:v>
      </x:c>
      <x:c r="AO261" s="34" t="n">
        <x:f>IF(SQRT($B$9)*$B261+SQRT(1-$B$9)*T261&lt;_xlfn.NORM.S.INV($B$6),1,0)</x:f>
        <x:v>0</x:v>
      </x:c>
      <x:c r="AP261" s="34" t="n">
        <x:f>IF(SQRT($B$9)*$B261+SQRT(1-$B$9)*U261&lt;_xlfn.NORM.S.INV($B$6),1,0)</x:f>
        <x:v>0</x:v>
      </x:c>
      <x:c r="AQ261" s="34" t="n">
        <x:f>IF(SQRT($B$9)*$B261+SQRT(1-$B$9)*V261&lt;_xlfn.NORM.S.INV($B$6),1,0)</x:f>
        <x:v>0</x:v>
      </x:c>
      <x:c r="AR261" s="34" t="n">
        <x:f>IF(SQRT($B$9)*$B261+SQRT(1-$B$9)*W261&lt;_xlfn.NORM.S.INV($B$6),1,0)</x:f>
        <x:v>0</x:v>
      </x:c>
      <x:c r="AS261" s="34" t="n">
        <x:f>IF(SQRT($B$9)*$B261+SQRT(1-$B$9)*X261&lt;_xlfn.NORM.S.INV($B$6),1,0)</x:f>
        <x:v>0</x:v>
      </x:c>
      <x:c r="AT261" s="34" t="n">
        <x:f>IF(SQRT($B$9)*$B261+SQRT(1-$B$9)*Y261&lt;_xlfn.NORM.S.INV($B$6),1,0)</x:f>
        <x:v>0</x:v>
      </x:c>
      <x:c r="AU261" s="34" t="n">
        <x:f>IF(SQRT($B$9)*$B261+SQRT(1-$B$9)*Z261&lt;_xlfn.NORM.S.INV($B$6),1,0)</x:f>
        <x:v>0</x:v>
      </x:c>
      <x:c r="AV261" s="34" t="n">
        <x:f>IF(SQRT($B$9)*$B261+SQRT(1-$B$9)*AA261&lt;_xlfn.NORM.S.INV($B$6),1,0)</x:f>
        <x:v>0</x:v>
      </x:c>
      <x:c r="AW261" s="34" t="n">
        <x:f>IF(SQRT($C$9)*$B261+SQRT(1-$C$9)*AB261&lt;_xlfn.NORM.S.INV($C$6),1,0)</x:f>
        <x:v>0</x:v>
      </x:c>
      <x:c r="AX261" s="34" t="n">
        <x:f>IF(SQRT($C$9)*$B261+SQRT(1-$C$9)*AC261&lt;_xlfn.NORM.S.INV($C$6),1,0)</x:f>
        <x:v>0</x:v>
      </x:c>
      <x:c r="AY261" s="34" t="n">
        <x:f>IF(SQRT($C$9)*$B261+SQRT(1-$C$9)*AD261&lt;_xlfn.NORM.S.INV($C$6),1,0)</x:f>
        <x:v>0</x:v>
      </x:c>
      <x:c r="AZ261" s="34" t="n">
        <x:f>IF(SQRT($C$9)*$B261+SQRT(1-$C$9)*AE261&lt;_xlfn.NORM.S.INV($C$6),1,0)</x:f>
        <x:v>0</x:v>
      </x:c>
      <x:c r="BA261" s="34" t="n">
        <x:f>IF(SQRT($C$9)*$B261+SQRT(1-$C$9)*AF261&lt;_xlfn.NORM.S.INV($C$6),1,0)</x:f>
        <x:v>0</x:v>
      </x:c>
      <x:c r="BB261" s="34" t="n">
        <x:f>IF(SQRT($C$9)*$B261+SQRT(1-$C$9)*AG261&lt;_xlfn.NORM.S.INV($C$6),1,0)</x:f>
        <x:v>0</x:v>
      </x:c>
      <x:c r="BC261" s="34" t="n">
        <x:f>IF(SQRT($C$9)*$B261+SQRT(1-$C$9)*AH261&lt;_xlfn.NORM.S.INV($C$6),1,0)</x:f>
        <x:v>0</x:v>
      </x:c>
      <x:c r="BD261" s="34" t="n">
        <x:f>IF(SQRT($C$9)*$B261+SQRT(1-$C$9)*AI261&lt;_xlfn.NORM.S.INV($C$6),1,0)</x:f>
        <x:v>0</x:v>
      </x:c>
      <x:c r="BE261" s="34" t="n">
        <x:f>IF(SQRT($C$9)*$B261+SQRT(1-$C$9)*AJ261&lt;_xlfn.NORM.S.INV($C$6),1,0)</x:f>
        <x:v>0</x:v>
      </x:c>
      <x:c r="BF261" s="34" t="n">
        <x:f>IF(SQRT($C$9)*$B261+SQRT(1-$C$9)*AK261&lt;_xlfn.NORM.S.INV($C$6),1,0)</x:f>
        <x:v>0</x:v>
      </x:c>
      <x:c r="BG261" s="34"/>
      <x:c r="BH261" s="34"/>
      <x:c r="BI261" s="34" t="n">
        <x:f>$B$11*(($A$1061)*$C261/$B$12*$B$7+(1-$A$1061)*$D261/$B$12*$C$7)</x:f>
        <x:v>0</x:v>
      </x:c>
      <x:c r="BJ261" s="34" t="n">
        <x:f>$B$11*(($A$1062)*$C261/$B$12*$B$7+(1-$A$1062)*$D261/$B$12*$C$7)</x:f>
        <x:v>0</x:v>
      </x:c>
      <x:c r="BK261" s="34" t="n">
        <x:f>$B$11*(($A$1063)*$C261/$B$12*$B$7+(1-$A$1063)*$D261/$B$12*$C$7)</x:f>
        <x:v>0</x:v>
      </x:c>
      <x:c r="BL261" s="34" t="n">
        <x:f>$B$11*(($A$1064)*$C261/$B$12*$B$7+(1-$A$1064)*$D261/$B$12*$C$7)</x:f>
        <x:v>0</x:v>
      </x:c>
      <x:c r="BM261" s="34" t="n">
        <x:f>$B$11*(($A$1065)*$C261/$B$12*$B$7+(1-$A$1065)*$D261/$B$12*$C$7)</x:f>
        <x:v>0</x:v>
      </x:c>
      <x:c r="BN261" s="34" t="n">
        <x:f>$B$11*(($A$1066)*$C261/$B$12*$B$7+(1-$A$1066)*$D261/$B$12*$C$7)</x:f>
        <x:v>0</x:v>
      </x:c>
      <x:c r="BO261" s="34" t="n">
        <x:f>$B$11*(($A$1067)*$C261/$B$12*$B$7+(1-$A$1067)*$D261/$B$12*$C$7)</x:f>
        <x:v>0</x:v>
      </x:c>
      <x:c r="BP261" s="34" t="n">
        <x:f>$B$11*(($A$1068)*$C261/$B$12*$B$7+(1-$A$1068)*$D261/$B$12*$C$7)</x:f>
        <x:v>0</x:v>
      </x:c>
      <x:c r="BQ261" s="34" t="n">
        <x:f>$B$11*(($A$1069)*$C261/$B$12*$B$7+(1-$A$1069)*$D261/$B$12*$C$7)</x:f>
        <x:v>0</x:v>
      </x:c>
      <x:c r="BR261" s="34" t="n">
        <x:f>$B$11*(($A$1070)*$C261/$B$12*$B$7+(1-$A$1070)*$D261/$B$12*$C$7)</x:f>
        <x:v>0</x:v>
      </x:c>
      <x:c r="BS261" s="34" t="n">
        <x:f>$B$11*(($A$1071)*$C261/$B$12*$B$7+(1-$A$1071)*$D261/$B$12*$C$7)</x:f>
        <x:v>0</x:v>
      </x:c>
      <x:c r="BT261" s="34" t="n">
        <x:f>$B$11*(($A$1072)*$C261/$B$12*$B$7+(1-$A$1072)*$D261/$B$12*$C$7)</x:f>
        <x:v>0</x:v>
      </x:c>
      <x:c r="BU261" s="34" t="n">
        <x:f>$B$11*(($A$1073)*$C261/$B$12*$B$7+(1-$A$1073)*$D261/$B$12*$C$7)</x:f>
        <x:v>0</x:v>
      </x:c>
      <x:c r="BV261" s="34" t="n">
        <x:f>$B$11*(($A$1074)*$C261/$B$12*$B$7+(1-$A$1074)*$D261/$B$12*$C$7)</x:f>
        <x:v>0</x:v>
      </x:c>
      <x:c r="BW261" s="34" t="n">
        <x:f>$B$11*(($A$1075)*$C261/$B$12*$B$7+(1-$A$1075)*$D261/$B$12*$C$7)</x:f>
        <x:v>0</x:v>
      </x:c>
      <x:c r="BX261" s="34" t="n">
        <x:f>$B$11*(($A$1076)*$C261/$B$12*$B$7+(1-$A$1076)*$D261/$B$12*$C$7)</x:f>
        <x:v>0</x:v>
      </x:c>
      <x:c r="BY261" s="34" t="n">
        <x:f>$B$11*(($A$1077)*$C261/$B$12*$B$7+(1-$A$1077)*$D261/$B$12*$C$7)</x:f>
        <x:v>0</x:v>
      </x:c>
      <x:c r="BZ261" s="34" t="n">
        <x:f>$B$11*(($A$1078)*$C261/$B$12*$B$7+(1-$A$1078)*$D261/$B$12*$C$7)</x:f>
        <x:v>0</x:v>
      </x:c>
      <x:c r="CA261" s="34" t="n">
        <x:f>$B$11*(($A$1079)*$C261/$B$12*$B$7+(1-$A$1079)*$D261/$B$12*$C$7)</x:f>
        <x:v>0</x:v>
      </x:c>
      <x:c r="CB261" s="34" t="n">
        <x:f>$B$11*(($A$1080)*$C261/$B$12*$B$7+(1-$A$1080)*$D261/$B$12*$C$7)</x:f>
        <x:v>0</x:v>
      </x:c>
      <x:c r="CC261" s="34" t="n">
        <x:f>$B$11*(($A$1081)*$C261/$B$12*$B$7+(1-$A$1081)*$D261/$B$12*$C$7)</x:f>
        <x:v>0</x:v>
      </x:c>
    </x:row>
    <x:row r="262">
      <x:c r="A262" s="34" t="n">
        <x:v>238</x:v>
      </x:c>
      <x:c r="B262" s="39" t="n">
        <x:v>-0.7240237000102205</x:v>
      </x:c>
      <x:c r="C262" s="1" t="n">
        <x:f>SUM(AM262:AV262)</x:f>
        <x:v>0</x:v>
      </x:c>
      <x:c r="D262" s="1" t="n">
        <x:f>SUM(AW262:BF262)</x:f>
        <x:v>2</x:v>
      </x:c>
      <x:c r="E262" s="17" t="n">
        <x:f>(1-C262/$B$12)*$B$8-C262/$B$12*$B$7</x:f>
        <x:v>0.05</x:v>
      </x:c>
      <x:c r="F262" s="17" t="n">
        <x:f>(1-D262/$B$12)*$C$8-D262/$B$12*$C$7</x:f>
        <x:v>-0.048</x:v>
      </x:c>
      <x:c r="G262" s="32" t="n">
        <x:f>$B$11*($B$10*C262/$B$12*$B$7+(1-$B$10)*D262/$B$12*$C$7)</x:f>
        <x:v>600</x:v>
      </x:c>
      <x:c r="H262" s="17" t="n">
        <x:f>$B$10*E262+(1-$B$10)*F262</x:f>
        <x:v>0.0010000000000000009</x:v>
      </x:c>
      <x:c r="I262" s="34"/>
      <x:c r="J262" s="34"/>
      <x:c r="K262" s="34"/>
      <x:c r="L262" s="34"/>
      <x:c r="M262" s="34"/>
      <x:c r="N262" s="34"/>
      <x:c r="O262" s="34"/>
      <x:c r="P262" s="34"/>
      <x:c r="Q262" s="34"/>
      <x:c r="R262" s="39" t="n">
        <x:v>0.5507159609552349</x:v>
      </x:c>
      <x:c r="S262" s="39" t="n">
        <x:v>2.0663514675017893</x:v>
      </x:c>
      <x:c r="T262" s="39" t="n">
        <x:v>-0.270041201018511</x:v>
      </x:c>
      <x:c r="U262" s="39" t="n">
        <x:v>0.5439074094876535</x:v>
      </x:c>
      <x:c r="V262" s="39" t="n">
        <x:v>1.3906254047670095</x:v>
      </x:c>
      <x:c r="W262" s="39" t="n">
        <x:v>-0.4851547884926907</x:v>
      </x:c>
      <x:c r="X262" s="39" t="n">
        <x:v>1.634023560633723</x:v>
      </x:c>
      <x:c r="Y262" s="39" t="n">
        <x:v>0.016000934826263594</x:v>
      </x:c>
      <x:c r="Z262" s="39" t="n">
        <x:v>0.3033530326817815</x:v>
      </x:c>
      <x:c r="AA262" s="39" t="n">
        <x:v>-1.2186080505219787</x:v>
      </x:c>
      <x:c r="AB262" s="39" t="n">
        <x:v>-1.3201365193399208</x:v>
      </x:c>
      <x:c r="AC262" s="39" t="n">
        <x:v>0.3781172285599762</x:v>
      </x:c>
      <x:c r="AD262" s="39" t="n">
        <x:v>-1.1083364634892123</x:v>
      </x:c>
      <x:c r="AE262" s="39" t="n">
        <x:v>0.07099054169295874</x:v>
      </x:c>
      <x:c r="AF262" s="39" t="n">
        <x:v>-0.3254936497424945</x:v>
      </x:c>
      <x:c r="AG262" s="39" t="n">
        <x:v>0.9724886369802003</x:v>
      </x:c>
      <x:c r="AH262" s="39" t="n">
        <x:v>0.9687685368417572</x:v>
      </x:c>
      <x:c r="AI262" s="39" t="n">
        <x:v>-0.8120046787241535</x:v>
      </x:c>
      <x:c r="AJ262" s="39" t="n">
        <x:v>-2.4613099350959433</x:v>
      </x:c>
      <x:c r="AK262" s="39" t="n">
        <x:v>-1.6739429817955738</x:v>
      </x:c>
      <x:c r="AL262" s="34"/>
      <x:c r="AM262" s="34" t="n">
        <x:f>IF(SQRT($B$9)*$B262+SQRT(1-$B$9)*R262&lt;_xlfn.NORM.S.INV($B$6),1,0)</x:f>
        <x:v>0</x:v>
      </x:c>
      <x:c r="AN262" s="34" t="n">
        <x:f>IF(SQRT($B$9)*$B262+SQRT(1-$B$9)*S262&lt;_xlfn.NORM.S.INV($B$6),1,0)</x:f>
        <x:v>0</x:v>
      </x:c>
      <x:c r="AO262" s="34" t="n">
        <x:f>IF(SQRT($B$9)*$B262+SQRT(1-$B$9)*T262&lt;_xlfn.NORM.S.INV($B$6),1,0)</x:f>
        <x:v>0</x:v>
      </x:c>
      <x:c r="AP262" s="34" t="n">
        <x:f>IF(SQRT($B$9)*$B262+SQRT(1-$B$9)*U262&lt;_xlfn.NORM.S.INV($B$6),1,0)</x:f>
        <x:v>0</x:v>
      </x:c>
      <x:c r="AQ262" s="34" t="n">
        <x:f>IF(SQRT($B$9)*$B262+SQRT(1-$B$9)*V262&lt;_xlfn.NORM.S.INV($B$6),1,0)</x:f>
        <x:v>0</x:v>
      </x:c>
      <x:c r="AR262" s="34" t="n">
        <x:f>IF(SQRT($B$9)*$B262+SQRT(1-$B$9)*W262&lt;_xlfn.NORM.S.INV($B$6),1,0)</x:f>
        <x:v>0</x:v>
      </x:c>
      <x:c r="AS262" s="34" t="n">
        <x:f>IF(SQRT($B$9)*$B262+SQRT(1-$B$9)*X262&lt;_xlfn.NORM.S.INV($B$6),1,0)</x:f>
        <x:v>0</x:v>
      </x:c>
      <x:c r="AT262" s="34" t="n">
        <x:f>IF(SQRT($B$9)*$B262+SQRT(1-$B$9)*Y262&lt;_xlfn.NORM.S.INV($B$6),1,0)</x:f>
        <x:v>0</x:v>
      </x:c>
      <x:c r="AU262" s="34" t="n">
        <x:f>IF(SQRT($B$9)*$B262+SQRT(1-$B$9)*Z262&lt;_xlfn.NORM.S.INV($B$6),1,0)</x:f>
        <x:v>0</x:v>
      </x:c>
      <x:c r="AV262" s="34" t="n">
        <x:f>IF(SQRT($B$9)*$B262+SQRT(1-$B$9)*AA262&lt;_xlfn.NORM.S.INV($B$6),1,0)</x:f>
        <x:v>0</x:v>
      </x:c>
      <x:c r="AW262" s="34" t="n">
        <x:f>IF(SQRT($C$9)*$B262+SQRT(1-$C$9)*AB262&lt;_xlfn.NORM.S.INV($C$6),1,0)</x:f>
        <x:v>0</x:v>
      </x:c>
      <x:c r="AX262" s="34" t="n">
        <x:f>IF(SQRT($C$9)*$B262+SQRT(1-$C$9)*AC262&lt;_xlfn.NORM.S.INV($C$6),1,0)</x:f>
        <x:v>0</x:v>
      </x:c>
      <x:c r="AY262" s="34" t="n">
        <x:f>IF(SQRT($C$9)*$B262+SQRT(1-$C$9)*AD262&lt;_xlfn.NORM.S.INV($C$6),1,0)</x:f>
        <x:v>0</x:v>
      </x:c>
      <x:c r="AZ262" s="34" t="n">
        <x:f>IF(SQRT($C$9)*$B262+SQRT(1-$C$9)*AE262&lt;_xlfn.NORM.S.INV($C$6),1,0)</x:f>
        <x:v>0</x:v>
      </x:c>
      <x:c r="BA262" s="34" t="n">
        <x:f>IF(SQRT($C$9)*$B262+SQRT(1-$C$9)*AF262&lt;_xlfn.NORM.S.INV($C$6),1,0)</x:f>
        <x:v>0</x:v>
      </x:c>
      <x:c r="BB262" s="34" t="n">
        <x:f>IF(SQRT($C$9)*$B262+SQRT(1-$C$9)*AG262&lt;_xlfn.NORM.S.INV($C$6),1,0)</x:f>
        <x:v>0</x:v>
      </x:c>
      <x:c r="BC262" s="34" t="n">
        <x:f>IF(SQRT($C$9)*$B262+SQRT(1-$C$9)*AH262&lt;_xlfn.NORM.S.INV($C$6),1,0)</x:f>
        <x:v>0</x:v>
      </x:c>
      <x:c r="BD262" s="34" t="n">
        <x:f>IF(SQRT($C$9)*$B262+SQRT(1-$C$9)*AI262&lt;_xlfn.NORM.S.INV($C$6),1,0)</x:f>
        <x:v>0</x:v>
      </x:c>
      <x:c r="BE262" s="34" t="n">
        <x:f>IF(SQRT($C$9)*$B262+SQRT(1-$C$9)*AJ262&lt;_xlfn.NORM.S.INV($C$6),1,0)</x:f>
        <x:v>1</x:v>
      </x:c>
      <x:c r="BF262" s="34" t="n">
        <x:f>IF(SQRT($C$9)*$B262+SQRT(1-$C$9)*AK262&lt;_xlfn.NORM.S.INV($C$6),1,0)</x:f>
        <x:v>1</x:v>
      </x:c>
      <x:c r="BG262" s="34"/>
      <x:c r="BH262" s="34"/>
      <x:c r="BI262" s="34" t="n">
        <x:f>$B$11*(($A$1061)*$C262/$B$12*$B$7+(1-$A$1061)*$D262/$B$12*$C$7)</x:f>
        <x:v>1200</x:v>
      </x:c>
      <x:c r="BJ262" s="34" t="n">
        <x:f>$B$11*(($A$1062)*$C262/$B$12*$B$7+(1-$A$1062)*$D262/$B$12*$C$7)</x:f>
        <x:v>1140</x:v>
      </x:c>
      <x:c r="BK262" s="34" t="n">
        <x:f>$B$11*(($A$1063)*$C262/$B$12*$B$7+(1-$A$1063)*$D262/$B$12*$C$7)</x:f>
        <x:v>1080</x:v>
      </x:c>
      <x:c r="BL262" s="34" t="n">
        <x:f>$B$11*(($A$1064)*$C262/$B$12*$B$7+(1-$A$1064)*$D262/$B$12*$C$7)</x:f>
        <x:v>1019.9999999999999</x:v>
      </x:c>
      <x:c r="BM262" s="34" t="n">
        <x:f>$B$11*(($A$1065)*$C262/$B$12*$B$7+(1-$A$1065)*$D262/$B$12*$C$7)</x:f>
        <x:v>960</x:v>
      </x:c>
      <x:c r="BN262" s="34" t="n">
        <x:f>$B$11*(($A$1066)*$C262/$B$12*$B$7+(1-$A$1066)*$D262/$B$12*$C$7)</x:f>
        <x:v>900</x:v>
      </x:c>
      <x:c r="BO262" s="34" t="n">
        <x:f>$B$11*(($A$1067)*$C262/$B$12*$B$7+(1-$A$1067)*$D262/$B$12*$C$7)</x:f>
        <x:v>839.9999999999999</x:v>
      </x:c>
      <x:c r="BP262" s="34" t="n">
        <x:f>$B$11*(($A$1068)*$C262/$B$12*$B$7+(1-$A$1068)*$D262/$B$12*$C$7)</x:f>
        <x:v>780</x:v>
      </x:c>
      <x:c r="BQ262" s="34" t="n">
        <x:f>$B$11*(($A$1069)*$C262/$B$12*$B$7+(1-$A$1069)*$D262/$B$12*$C$7)</x:f>
        <x:v>720</x:v>
      </x:c>
      <x:c r="BR262" s="34" t="n">
        <x:f>$B$11*(($A$1070)*$C262/$B$12*$B$7+(1-$A$1070)*$D262/$B$12*$C$7)</x:f>
        <x:v>660</x:v>
      </x:c>
      <x:c r="BS262" s="34" t="n">
        <x:f>$B$11*(($A$1071)*$C262/$B$12*$B$7+(1-$A$1071)*$D262/$B$12*$C$7)</x:f>
        <x:v>600</x:v>
      </x:c>
      <x:c r="BT262" s="34" t="n">
        <x:f>$B$11*(($A$1072)*$C262/$B$12*$B$7+(1-$A$1072)*$D262/$B$12*$C$7)</x:f>
        <x:v>540</x:v>
      </x:c>
      <x:c r="BU262" s="34" t="n">
        <x:f>$B$11*(($A$1073)*$C262/$B$12*$B$7+(1-$A$1073)*$D262/$B$12*$C$7)</x:f>
        <x:v>480</x:v>
      </x:c>
      <x:c r="BV262" s="34" t="n">
        <x:f>$B$11*(($A$1074)*$C262/$B$12*$B$7+(1-$A$1074)*$D262/$B$12*$C$7)</x:f>
        <x:v>419.99999999999994</x:v>
      </x:c>
      <x:c r="BW262" s="34" t="n">
        <x:f>$B$11*(($A$1075)*$C262/$B$12*$B$7+(1-$A$1075)*$D262/$B$12*$C$7)</x:f>
        <x:v>360.00000000000006</x:v>
      </x:c>
      <x:c r="BX262" s="34" t="n">
        <x:f>$B$11*(($A$1076)*$C262/$B$12*$B$7+(1-$A$1076)*$D262/$B$12*$C$7)</x:f>
        <x:v>300</x:v>
      </x:c>
      <x:c r="BY262" s="34" t="n">
        <x:f>$B$11*(($A$1077)*$C262/$B$12*$B$7+(1-$A$1077)*$D262/$B$12*$C$7)</x:f>
        <x:v>239.99999999999997</x:v>
      </x:c>
      <x:c r="BZ262" s="34" t="n">
        <x:f>$B$11*(($A$1078)*$C262/$B$12*$B$7+(1-$A$1078)*$D262/$B$12*$C$7)</x:f>
        <x:v>180.00000000000003</x:v>
      </x:c>
      <x:c r="CA262" s="34" t="n">
        <x:f>$B$11*(($A$1079)*$C262/$B$12*$B$7+(1-$A$1079)*$D262/$B$12*$C$7)</x:f>
        <x:v>119.99999999999999</x:v>
      </x:c>
      <x:c r="CB262" s="34" t="n">
        <x:f>$B$11*(($A$1080)*$C262/$B$12*$B$7+(1-$A$1080)*$D262/$B$12*$C$7)</x:f>
        <x:v>60.00000000000006</x:v>
      </x:c>
      <x:c r="CC262" s="34" t="n">
        <x:f>$B$11*(($A$1081)*$C262/$B$12*$B$7+(1-$A$1081)*$D262/$B$12*$C$7)</x:f>
        <x:v>0</x:v>
      </x:c>
    </x:row>
    <x:row r="263">
      <x:c r="A263" s="34" t="n">
        <x:v>239</x:v>
      </x:c>
      <x:c r="B263" s="39" t="n">
        <x:v>-0.3243395134036622</x:v>
      </x:c>
      <x:c r="C263" s="1" t="n">
        <x:f>SUM(AM263:AV263)</x:f>
        <x:v>0</x:v>
      </x:c>
      <x:c r="D263" s="1" t="n">
        <x:f>SUM(AW263:BF263)</x:f>
        <x:v>0</x:v>
      </x:c>
      <x:c r="E263" s="17" t="n">
        <x:f>(1-C263/$B$12)*$B$8-C263/$B$12*$B$7</x:f>
        <x:v>0.05</x:v>
      </x:c>
      <x:c r="F263" s="17" t="n">
        <x:f>(1-D263/$B$12)*$C$8-D263/$B$12*$C$7</x:f>
        <x:v>0.09</x:v>
      </x:c>
      <x:c r="G263" s="32" t="n">
        <x:f>$B$11*($B$10*C263/$B$12*$B$7+(1-$B$10)*D263/$B$12*$C$7)</x:f>
        <x:v>0</x:v>
      </x:c>
      <x:c r="H263" s="17" t="n">
        <x:f>$B$10*E263+(1-$B$10)*F263</x:f>
        <x:v>0.07</x:v>
      </x:c>
      <x:c r="I263" s="34"/>
      <x:c r="J263" s="34"/>
      <x:c r="K263" s="34"/>
      <x:c r="L263" s="34"/>
      <x:c r="M263" s="34"/>
      <x:c r="N263" s="34"/>
      <x:c r="O263" s="34"/>
      <x:c r="P263" s="34"/>
      <x:c r="Q263" s="34"/>
      <x:c r="R263" s="39" t="n">
        <x:v>-0.9617736395846599</x:v>
      </x:c>
      <x:c r="S263" s="39" t="n">
        <x:v>0.9450801616908969</x:v>
      </x:c>
      <x:c r="T263" s="39" t="n">
        <x:v>-0.06376729603804838</x:v>
      </x:c>
      <x:c r="U263" s="39" t="n">
        <x:v>-1.000054449036938</x:v>
      </x:c>
      <x:c r="V263" s="39" t="n">
        <x:v>2.1731195790885676</x:v>
      </x:c>
      <x:c r="W263" s="39" t="n">
        <x:v>1.8398264500481356</x:v>
      </x:c>
      <x:c r="X263" s="39" t="n">
        <x:v>-0.01774766580639012</x:v>
      </x:c>
      <x:c r="Y263" s="39" t="n">
        <x:v>1.7292800388123715</x:v>
      </x:c>
      <x:c r="Z263" s="39" t="n">
        <x:v>-1.1231476684060921</x:v>
      </x:c>
      <x:c r="AA263" s="39" t="n">
        <x:v>1.9157369216056894</x:v>
      </x:c>
      <x:c r="AB263" s="39" t="n">
        <x:v>-0.14352976145871169</x:v>
      </x:c>
      <x:c r="AC263" s="39" t="n">
        <x:v>0.3988677554456899</x:v>
      </x:c>
      <x:c r="AD263" s="39" t="n">
        <x:v>-1.1551203295786447</x:v>
      </x:c>
      <x:c r="AE263" s="39" t="n">
        <x:v>-1.3951324108111482</x:v>
      </x:c>
      <x:c r="AF263" s="39" t="n">
        <x:v>-0.17806120538384312</x:v>
      </x:c>
      <x:c r="AG263" s="39" t="n">
        <x:v>0.008177607042483156</x:v>
      </x:c>
      <x:c r="AH263" s="39" t="n">
        <x:v>-0.9002187764621015</x:v>
      </x:c>
      <x:c r="AI263" s="39" t="n">
        <x:v>0.828103674428351</x:v>
      </x:c>
      <x:c r="AJ263" s="39" t="n">
        <x:v>-0.12984023390047358</x:v>
      </x:c>
      <x:c r="AK263" s="39" t="n">
        <x:v>1.70148075760363</x:v>
      </x:c>
      <x:c r="AL263" s="34"/>
      <x:c r="AM263" s="34" t="n">
        <x:f>IF(SQRT($B$9)*$B263+SQRT(1-$B$9)*R263&lt;_xlfn.NORM.S.INV($B$6),1,0)</x:f>
        <x:v>0</x:v>
      </x:c>
      <x:c r="AN263" s="34" t="n">
        <x:f>IF(SQRT($B$9)*$B263+SQRT(1-$B$9)*S263&lt;_xlfn.NORM.S.INV($B$6),1,0)</x:f>
        <x:v>0</x:v>
      </x:c>
      <x:c r="AO263" s="34" t="n">
        <x:f>IF(SQRT($B$9)*$B263+SQRT(1-$B$9)*T263&lt;_xlfn.NORM.S.INV($B$6),1,0)</x:f>
        <x:v>0</x:v>
      </x:c>
      <x:c r="AP263" s="34" t="n">
        <x:f>IF(SQRT($B$9)*$B263+SQRT(1-$B$9)*U263&lt;_xlfn.NORM.S.INV($B$6),1,0)</x:f>
        <x:v>0</x:v>
      </x:c>
      <x:c r="AQ263" s="34" t="n">
        <x:f>IF(SQRT($B$9)*$B263+SQRT(1-$B$9)*V263&lt;_xlfn.NORM.S.INV($B$6),1,0)</x:f>
        <x:v>0</x:v>
      </x:c>
      <x:c r="AR263" s="34" t="n">
        <x:f>IF(SQRT($B$9)*$B263+SQRT(1-$B$9)*W263&lt;_xlfn.NORM.S.INV($B$6),1,0)</x:f>
        <x:v>0</x:v>
      </x:c>
      <x:c r="AS263" s="34" t="n">
        <x:f>IF(SQRT($B$9)*$B263+SQRT(1-$B$9)*X263&lt;_xlfn.NORM.S.INV($B$6),1,0)</x:f>
        <x:v>0</x:v>
      </x:c>
      <x:c r="AT263" s="34" t="n">
        <x:f>IF(SQRT($B$9)*$B263+SQRT(1-$B$9)*Y263&lt;_xlfn.NORM.S.INV($B$6),1,0)</x:f>
        <x:v>0</x:v>
      </x:c>
      <x:c r="AU263" s="34" t="n">
        <x:f>IF(SQRT($B$9)*$B263+SQRT(1-$B$9)*Z263&lt;_xlfn.NORM.S.INV($B$6),1,0)</x:f>
        <x:v>0</x:v>
      </x:c>
      <x:c r="AV263" s="34" t="n">
        <x:f>IF(SQRT($B$9)*$B263+SQRT(1-$B$9)*AA263&lt;_xlfn.NORM.S.INV($B$6),1,0)</x:f>
        <x:v>0</x:v>
      </x:c>
      <x:c r="AW263" s="34" t="n">
        <x:f>IF(SQRT($C$9)*$B263+SQRT(1-$C$9)*AB263&lt;_xlfn.NORM.S.INV($C$6),1,0)</x:f>
        <x:v>0</x:v>
      </x:c>
      <x:c r="AX263" s="34" t="n">
        <x:f>IF(SQRT($C$9)*$B263+SQRT(1-$C$9)*AC263&lt;_xlfn.NORM.S.INV($C$6),1,0)</x:f>
        <x:v>0</x:v>
      </x:c>
      <x:c r="AY263" s="34" t="n">
        <x:f>IF(SQRT($C$9)*$B263+SQRT(1-$C$9)*AD263&lt;_xlfn.NORM.S.INV($C$6),1,0)</x:f>
        <x:v>0</x:v>
      </x:c>
      <x:c r="AZ263" s="34" t="n">
        <x:f>IF(SQRT($C$9)*$B263+SQRT(1-$C$9)*AE263&lt;_xlfn.NORM.S.INV($C$6),1,0)</x:f>
        <x:v>0</x:v>
      </x:c>
      <x:c r="BA263" s="34" t="n">
        <x:f>IF(SQRT($C$9)*$B263+SQRT(1-$C$9)*AF263&lt;_xlfn.NORM.S.INV($C$6),1,0)</x:f>
        <x:v>0</x:v>
      </x:c>
      <x:c r="BB263" s="34" t="n">
        <x:f>IF(SQRT($C$9)*$B263+SQRT(1-$C$9)*AG263&lt;_xlfn.NORM.S.INV($C$6),1,0)</x:f>
        <x:v>0</x:v>
      </x:c>
      <x:c r="BC263" s="34" t="n">
        <x:f>IF(SQRT($C$9)*$B263+SQRT(1-$C$9)*AH263&lt;_xlfn.NORM.S.INV($C$6),1,0)</x:f>
        <x:v>0</x:v>
      </x:c>
      <x:c r="BD263" s="34" t="n">
        <x:f>IF(SQRT($C$9)*$B263+SQRT(1-$C$9)*AI263&lt;_xlfn.NORM.S.INV($C$6),1,0)</x:f>
        <x:v>0</x:v>
      </x:c>
      <x:c r="BE263" s="34" t="n">
        <x:f>IF(SQRT($C$9)*$B263+SQRT(1-$C$9)*AJ263&lt;_xlfn.NORM.S.INV($C$6),1,0)</x:f>
        <x:v>0</x:v>
      </x:c>
      <x:c r="BF263" s="34" t="n">
        <x:f>IF(SQRT($C$9)*$B263+SQRT(1-$C$9)*AK263&lt;_xlfn.NORM.S.INV($C$6),1,0)</x:f>
        <x:v>0</x:v>
      </x:c>
      <x:c r="BG263" s="34"/>
      <x:c r="BH263" s="34"/>
      <x:c r="BI263" s="34" t="n">
        <x:f>$B$11*(($A$1061)*$C263/$B$12*$B$7+(1-$A$1061)*$D263/$B$12*$C$7)</x:f>
        <x:v>0</x:v>
      </x:c>
      <x:c r="BJ263" s="34" t="n">
        <x:f>$B$11*(($A$1062)*$C263/$B$12*$B$7+(1-$A$1062)*$D263/$B$12*$C$7)</x:f>
        <x:v>0</x:v>
      </x:c>
      <x:c r="BK263" s="34" t="n">
        <x:f>$B$11*(($A$1063)*$C263/$B$12*$B$7+(1-$A$1063)*$D263/$B$12*$C$7)</x:f>
        <x:v>0</x:v>
      </x:c>
      <x:c r="BL263" s="34" t="n">
        <x:f>$B$11*(($A$1064)*$C263/$B$12*$B$7+(1-$A$1064)*$D263/$B$12*$C$7)</x:f>
        <x:v>0</x:v>
      </x:c>
      <x:c r="BM263" s="34" t="n">
        <x:f>$B$11*(($A$1065)*$C263/$B$12*$B$7+(1-$A$1065)*$D263/$B$12*$C$7)</x:f>
        <x:v>0</x:v>
      </x:c>
      <x:c r="BN263" s="34" t="n">
        <x:f>$B$11*(($A$1066)*$C263/$B$12*$B$7+(1-$A$1066)*$D263/$B$12*$C$7)</x:f>
        <x:v>0</x:v>
      </x:c>
      <x:c r="BO263" s="34" t="n">
        <x:f>$B$11*(($A$1067)*$C263/$B$12*$B$7+(1-$A$1067)*$D263/$B$12*$C$7)</x:f>
        <x:v>0</x:v>
      </x:c>
      <x:c r="BP263" s="34" t="n">
        <x:f>$B$11*(($A$1068)*$C263/$B$12*$B$7+(1-$A$1068)*$D263/$B$12*$C$7)</x:f>
        <x:v>0</x:v>
      </x:c>
      <x:c r="BQ263" s="34" t="n">
        <x:f>$B$11*(($A$1069)*$C263/$B$12*$B$7+(1-$A$1069)*$D263/$B$12*$C$7)</x:f>
        <x:v>0</x:v>
      </x:c>
      <x:c r="BR263" s="34" t="n">
        <x:f>$B$11*(($A$1070)*$C263/$B$12*$B$7+(1-$A$1070)*$D263/$B$12*$C$7)</x:f>
        <x:v>0</x:v>
      </x:c>
      <x:c r="BS263" s="34" t="n">
        <x:f>$B$11*(($A$1071)*$C263/$B$12*$B$7+(1-$A$1071)*$D263/$B$12*$C$7)</x:f>
        <x:v>0</x:v>
      </x:c>
      <x:c r="BT263" s="34" t="n">
        <x:f>$B$11*(($A$1072)*$C263/$B$12*$B$7+(1-$A$1072)*$D263/$B$12*$C$7)</x:f>
        <x:v>0</x:v>
      </x:c>
      <x:c r="BU263" s="34" t="n">
        <x:f>$B$11*(($A$1073)*$C263/$B$12*$B$7+(1-$A$1073)*$D263/$B$12*$C$7)</x:f>
        <x:v>0</x:v>
      </x:c>
      <x:c r="BV263" s="34" t="n">
        <x:f>$B$11*(($A$1074)*$C263/$B$12*$B$7+(1-$A$1074)*$D263/$B$12*$C$7)</x:f>
        <x:v>0</x:v>
      </x:c>
      <x:c r="BW263" s="34" t="n">
        <x:f>$B$11*(($A$1075)*$C263/$B$12*$B$7+(1-$A$1075)*$D263/$B$12*$C$7)</x:f>
        <x:v>0</x:v>
      </x:c>
      <x:c r="BX263" s="34" t="n">
        <x:f>$B$11*(($A$1076)*$C263/$B$12*$B$7+(1-$A$1076)*$D263/$B$12*$C$7)</x:f>
        <x:v>0</x:v>
      </x:c>
      <x:c r="BY263" s="34" t="n">
        <x:f>$B$11*(($A$1077)*$C263/$B$12*$B$7+(1-$A$1077)*$D263/$B$12*$C$7)</x:f>
        <x:v>0</x:v>
      </x:c>
      <x:c r="BZ263" s="34" t="n">
        <x:f>$B$11*(($A$1078)*$C263/$B$12*$B$7+(1-$A$1078)*$D263/$B$12*$C$7)</x:f>
        <x:v>0</x:v>
      </x:c>
      <x:c r="CA263" s="34" t="n">
        <x:f>$B$11*(($A$1079)*$C263/$B$12*$B$7+(1-$A$1079)*$D263/$B$12*$C$7)</x:f>
        <x:v>0</x:v>
      </x:c>
      <x:c r="CB263" s="34" t="n">
        <x:f>$B$11*(($A$1080)*$C263/$B$12*$B$7+(1-$A$1080)*$D263/$B$12*$C$7)</x:f>
        <x:v>0</x:v>
      </x:c>
      <x:c r="CC263" s="34" t="n">
        <x:f>$B$11*(($A$1081)*$C263/$B$12*$B$7+(1-$A$1081)*$D263/$B$12*$C$7)</x:f>
        <x:v>0</x:v>
      </x:c>
    </x:row>
    <x:row r="264">
      <x:c r="A264" s="34" t="n">
        <x:v>240</x:v>
      </x:c>
      <x:c r="B264" s="39" t="n">
        <x:v>0.9028350123916639</x:v>
      </x:c>
      <x:c r="C264" s="1" t="n">
        <x:f>SUM(AM264:AV264)</x:f>
        <x:v>0</x:v>
      </x:c>
      <x:c r="D264" s="1" t="n">
        <x:f>SUM(AW264:BF264)</x:f>
        <x:v>0</x:v>
      </x:c>
      <x:c r="E264" s="17" t="n">
        <x:f>(1-C264/$B$12)*$B$8-C264/$B$12*$B$7</x:f>
        <x:v>0.05</x:v>
      </x:c>
      <x:c r="F264" s="17" t="n">
        <x:f>(1-D264/$B$12)*$C$8-D264/$B$12*$C$7</x:f>
        <x:v>0.09</x:v>
      </x:c>
      <x:c r="G264" s="32" t="n">
        <x:f>$B$11*($B$10*C264/$B$12*$B$7+(1-$B$10)*D264/$B$12*$C$7)</x:f>
        <x:v>0</x:v>
      </x:c>
      <x:c r="H264" s="17" t="n">
        <x:f>$B$10*E264+(1-$B$10)*F264</x:f>
        <x:v>0.07</x:v>
      </x:c>
      <x:c r="I264" s="34"/>
      <x:c r="J264" s="34"/>
      <x:c r="K264" s="34"/>
      <x:c r="L264" s="34"/>
      <x:c r="M264" s="34"/>
      <x:c r="N264" s="34"/>
      <x:c r="O264" s="34"/>
      <x:c r="P264" s="34"/>
      <x:c r="Q264" s="34"/>
      <x:c r="R264" s="39" t="n">
        <x:v>0.274215885155687</x:v>
      </x:c>
      <x:c r="S264" s="39" t="n">
        <x:v>1.1213138915430763</x:v>
      </x:c>
      <x:c r="T264" s="39" t="n">
        <x:v>0.2034692237591995</x:v>
      </x:c>
      <x:c r="U264" s="39" t="n">
        <x:v>-0.623887271681748</x:v>
      </x:c>
      <x:c r="V264" s="39" t="n">
        <x:v>-0.3816227585032958</x:v>
      </x:c>
      <x:c r="W264" s="39" t="n">
        <x:v>1.2145924547044347</x:v>
      </x:c>
      <x:c r="X264" s="39" t="n">
        <x:v>2.3825371524160484</x:v>
      </x:c>
      <x:c r="Y264" s="39" t="n">
        <x:v>-1.4802242211625274</x:v>
      </x:c>
      <x:c r="Z264" s="39" t="n">
        <x:v>1.071705861762248</x:v>
      </x:c>
      <x:c r="AA264" s="39" t="n">
        <x:v>0.5858858238825376</x:v>
      </x:c>
      <x:c r="AB264" s="39" t="n">
        <x:v>0.2716216393315587</x:v>
      </x:c>
      <x:c r="AC264" s="39" t="n">
        <x:v>0.7729327767077964</x:v>
      </x:c>
      <x:c r="AD264" s="39" t="n">
        <x:v>0.5277144657676965</x:v>
      </x:c>
      <x:c r="AE264" s="39" t="n">
        <x:v>1.531573466684733</x:v>
      </x:c>
      <x:c r="AF264" s="39" t="n">
        <x:v>-1.2674702107299047</x:v>
      </x:c>
      <x:c r="AG264" s="39" t="n">
        <x:v>-0.8116773202165948</x:v>
      </x:c>
      <x:c r="AH264" s="39" t="n">
        <x:v>0.3942061778304622</x:v>
      </x:c>
      <x:c r="AI264" s="39" t="n">
        <x:v>2.523565403632695</x:v>
      </x:c>
      <x:c r="AJ264" s="39" t="n">
        <x:v>1.0151896095138508</x:v>
      </x:c>
      <x:c r="AK264" s="39" t="n">
        <x:v>0.30109013445991833</x:v>
      </x:c>
      <x:c r="AL264" s="34"/>
      <x:c r="AM264" s="34" t="n">
        <x:f>IF(SQRT($B$9)*$B264+SQRT(1-$B$9)*R264&lt;_xlfn.NORM.S.INV($B$6),1,0)</x:f>
        <x:v>0</x:v>
      </x:c>
      <x:c r="AN264" s="34" t="n">
        <x:f>IF(SQRT($B$9)*$B264+SQRT(1-$B$9)*S264&lt;_xlfn.NORM.S.INV($B$6),1,0)</x:f>
        <x:v>0</x:v>
      </x:c>
      <x:c r="AO264" s="34" t="n">
        <x:f>IF(SQRT($B$9)*$B264+SQRT(1-$B$9)*T264&lt;_xlfn.NORM.S.INV($B$6),1,0)</x:f>
        <x:v>0</x:v>
      </x:c>
      <x:c r="AP264" s="34" t="n">
        <x:f>IF(SQRT($B$9)*$B264+SQRT(1-$B$9)*U264&lt;_xlfn.NORM.S.INV($B$6),1,0)</x:f>
        <x:v>0</x:v>
      </x:c>
      <x:c r="AQ264" s="34" t="n">
        <x:f>IF(SQRT($B$9)*$B264+SQRT(1-$B$9)*V264&lt;_xlfn.NORM.S.INV($B$6),1,0)</x:f>
        <x:v>0</x:v>
      </x:c>
      <x:c r="AR264" s="34" t="n">
        <x:f>IF(SQRT($B$9)*$B264+SQRT(1-$B$9)*W264&lt;_xlfn.NORM.S.INV($B$6),1,0)</x:f>
        <x:v>0</x:v>
      </x:c>
      <x:c r="AS264" s="34" t="n">
        <x:f>IF(SQRT($B$9)*$B264+SQRT(1-$B$9)*X264&lt;_xlfn.NORM.S.INV($B$6),1,0)</x:f>
        <x:v>0</x:v>
      </x:c>
      <x:c r="AT264" s="34" t="n">
        <x:f>IF(SQRT($B$9)*$B264+SQRT(1-$B$9)*Y264&lt;_xlfn.NORM.S.INV($B$6),1,0)</x:f>
        <x:v>0</x:v>
      </x:c>
      <x:c r="AU264" s="34" t="n">
        <x:f>IF(SQRT($B$9)*$B264+SQRT(1-$B$9)*Z264&lt;_xlfn.NORM.S.INV($B$6),1,0)</x:f>
        <x:v>0</x:v>
      </x:c>
      <x:c r="AV264" s="34" t="n">
        <x:f>IF(SQRT($B$9)*$B264+SQRT(1-$B$9)*AA264&lt;_xlfn.NORM.S.INV($B$6),1,0)</x:f>
        <x:v>0</x:v>
      </x:c>
      <x:c r="AW264" s="34" t="n">
        <x:f>IF(SQRT($C$9)*$B264+SQRT(1-$C$9)*AB264&lt;_xlfn.NORM.S.INV($C$6),1,0)</x:f>
        <x:v>0</x:v>
      </x:c>
      <x:c r="AX264" s="34" t="n">
        <x:f>IF(SQRT($C$9)*$B264+SQRT(1-$C$9)*AC264&lt;_xlfn.NORM.S.INV($C$6),1,0)</x:f>
        <x:v>0</x:v>
      </x:c>
      <x:c r="AY264" s="34" t="n">
        <x:f>IF(SQRT($C$9)*$B264+SQRT(1-$C$9)*AD264&lt;_xlfn.NORM.S.INV($C$6),1,0)</x:f>
        <x:v>0</x:v>
      </x:c>
      <x:c r="AZ264" s="34" t="n">
        <x:f>IF(SQRT($C$9)*$B264+SQRT(1-$C$9)*AE264&lt;_xlfn.NORM.S.INV($C$6),1,0)</x:f>
        <x:v>0</x:v>
      </x:c>
      <x:c r="BA264" s="34" t="n">
        <x:f>IF(SQRT($C$9)*$B264+SQRT(1-$C$9)*AF264&lt;_xlfn.NORM.S.INV($C$6),1,0)</x:f>
        <x:v>0</x:v>
      </x:c>
      <x:c r="BB264" s="34" t="n">
        <x:f>IF(SQRT($C$9)*$B264+SQRT(1-$C$9)*AG264&lt;_xlfn.NORM.S.INV($C$6),1,0)</x:f>
        <x:v>0</x:v>
      </x:c>
      <x:c r="BC264" s="34" t="n">
        <x:f>IF(SQRT($C$9)*$B264+SQRT(1-$C$9)*AH264&lt;_xlfn.NORM.S.INV($C$6),1,0)</x:f>
        <x:v>0</x:v>
      </x:c>
      <x:c r="BD264" s="34" t="n">
        <x:f>IF(SQRT($C$9)*$B264+SQRT(1-$C$9)*AI264&lt;_xlfn.NORM.S.INV($C$6),1,0)</x:f>
        <x:v>0</x:v>
      </x:c>
      <x:c r="BE264" s="34" t="n">
        <x:f>IF(SQRT($C$9)*$B264+SQRT(1-$C$9)*AJ264&lt;_xlfn.NORM.S.INV($C$6),1,0)</x:f>
        <x:v>0</x:v>
      </x:c>
      <x:c r="BF264" s="34" t="n">
        <x:f>IF(SQRT($C$9)*$B264+SQRT(1-$C$9)*AK264&lt;_xlfn.NORM.S.INV($C$6),1,0)</x:f>
        <x:v>0</x:v>
      </x:c>
      <x:c r="BG264" s="34"/>
      <x:c r="BH264" s="34"/>
      <x:c r="BI264" s="34" t="n">
        <x:f>$B$11*(($A$1061)*$C264/$B$12*$B$7+(1-$A$1061)*$D264/$B$12*$C$7)</x:f>
        <x:v>0</x:v>
      </x:c>
      <x:c r="BJ264" s="34" t="n">
        <x:f>$B$11*(($A$1062)*$C264/$B$12*$B$7+(1-$A$1062)*$D264/$B$12*$C$7)</x:f>
        <x:v>0</x:v>
      </x:c>
      <x:c r="BK264" s="34" t="n">
        <x:f>$B$11*(($A$1063)*$C264/$B$12*$B$7+(1-$A$1063)*$D264/$B$12*$C$7)</x:f>
        <x:v>0</x:v>
      </x:c>
      <x:c r="BL264" s="34" t="n">
        <x:f>$B$11*(($A$1064)*$C264/$B$12*$B$7+(1-$A$1064)*$D264/$B$12*$C$7)</x:f>
        <x:v>0</x:v>
      </x:c>
      <x:c r="BM264" s="34" t="n">
        <x:f>$B$11*(($A$1065)*$C264/$B$12*$B$7+(1-$A$1065)*$D264/$B$12*$C$7)</x:f>
        <x:v>0</x:v>
      </x:c>
      <x:c r="BN264" s="34" t="n">
        <x:f>$B$11*(($A$1066)*$C264/$B$12*$B$7+(1-$A$1066)*$D264/$B$12*$C$7)</x:f>
        <x:v>0</x:v>
      </x:c>
      <x:c r="BO264" s="34" t="n">
        <x:f>$B$11*(($A$1067)*$C264/$B$12*$B$7+(1-$A$1067)*$D264/$B$12*$C$7)</x:f>
        <x:v>0</x:v>
      </x:c>
      <x:c r="BP264" s="34" t="n">
        <x:f>$B$11*(($A$1068)*$C264/$B$12*$B$7+(1-$A$1068)*$D264/$B$12*$C$7)</x:f>
        <x:v>0</x:v>
      </x:c>
      <x:c r="BQ264" s="34" t="n">
        <x:f>$B$11*(($A$1069)*$C264/$B$12*$B$7+(1-$A$1069)*$D264/$B$12*$C$7)</x:f>
        <x:v>0</x:v>
      </x:c>
      <x:c r="BR264" s="34" t="n">
        <x:f>$B$11*(($A$1070)*$C264/$B$12*$B$7+(1-$A$1070)*$D264/$B$12*$C$7)</x:f>
        <x:v>0</x:v>
      </x:c>
      <x:c r="BS264" s="34" t="n">
        <x:f>$B$11*(($A$1071)*$C264/$B$12*$B$7+(1-$A$1071)*$D264/$B$12*$C$7)</x:f>
        <x:v>0</x:v>
      </x:c>
      <x:c r="BT264" s="34" t="n">
        <x:f>$B$11*(($A$1072)*$C264/$B$12*$B$7+(1-$A$1072)*$D264/$B$12*$C$7)</x:f>
        <x:v>0</x:v>
      </x:c>
      <x:c r="BU264" s="34" t="n">
        <x:f>$B$11*(($A$1073)*$C264/$B$12*$B$7+(1-$A$1073)*$D264/$B$12*$C$7)</x:f>
        <x:v>0</x:v>
      </x:c>
      <x:c r="BV264" s="34" t="n">
        <x:f>$B$11*(($A$1074)*$C264/$B$12*$B$7+(1-$A$1074)*$D264/$B$12*$C$7)</x:f>
        <x:v>0</x:v>
      </x:c>
      <x:c r="BW264" s="34" t="n">
        <x:f>$B$11*(($A$1075)*$C264/$B$12*$B$7+(1-$A$1075)*$D264/$B$12*$C$7)</x:f>
        <x:v>0</x:v>
      </x:c>
      <x:c r="BX264" s="34" t="n">
        <x:f>$B$11*(($A$1076)*$C264/$B$12*$B$7+(1-$A$1076)*$D264/$B$12*$C$7)</x:f>
        <x:v>0</x:v>
      </x:c>
      <x:c r="BY264" s="34" t="n">
        <x:f>$B$11*(($A$1077)*$C264/$B$12*$B$7+(1-$A$1077)*$D264/$B$12*$C$7)</x:f>
        <x:v>0</x:v>
      </x:c>
      <x:c r="BZ264" s="34" t="n">
        <x:f>$B$11*(($A$1078)*$C264/$B$12*$B$7+(1-$A$1078)*$D264/$B$12*$C$7)</x:f>
        <x:v>0</x:v>
      </x:c>
      <x:c r="CA264" s="34" t="n">
        <x:f>$B$11*(($A$1079)*$C264/$B$12*$B$7+(1-$A$1079)*$D264/$B$12*$C$7)</x:f>
        <x:v>0</x:v>
      </x:c>
      <x:c r="CB264" s="34" t="n">
        <x:f>$B$11*(($A$1080)*$C264/$B$12*$B$7+(1-$A$1080)*$D264/$B$12*$C$7)</x:f>
        <x:v>0</x:v>
      </x:c>
      <x:c r="CC264" s="34" t="n">
        <x:f>$B$11*(($A$1081)*$C264/$B$12*$B$7+(1-$A$1081)*$D264/$B$12*$C$7)</x:f>
        <x:v>0</x:v>
      </x:c>
    </x:row>
    <x:row r="265">
      <x:c r="A265" s="34" t="n">
        <x:v>241</x:v>
      </x:c>
      <x:c r="B265" s="39" t="n">
        <x:v>-0.27304589632269843</x:v>
      </x:c>
      <x:c r="C265" s="1" t="n">
        <x:f>SUM(AM265:AV265)</x:f>
        <x:v>0</x:v>
      </x:c>
      <x:c r="D265" s="1" t="n">
        <x:f>SUM(AW265:BF265)</x:f>
        <x:v>0</x:v>
      </x:c>
      <x:c r="E265" s="17" t="n">
        <x:f>(1-C265/$B$12)*$B$8-C265/$B$12*$B$7</x:f>
        <x:v>0.05</x:v>
      </x:c>
      <x:c r="F265" s="17" t="n">
        <x:f>(1-D265/$B$12)*$C$8-D265/$B$12*$C$7</x:f>
        <x:v>0.09</x:v>
      </x:c>
      <x:c r="G265" s="32" t="n">
        <x:f>$B$11*($B$10*C265/$B$12*$B$7+(1-$B$10)*D265/$B$12*$C$7)</x:f>
        <x:v>0</x:v>
      </x:c>
      <x:c r="H265" s="17" t="n">
        <x:f>$B$10*E265+(1-$B$10)*F265</x:f>
        <x:v>0.07</x:v>
      </x:c>
      <x:c r="I265" s="34"/>
      <x:c r="J265" s="34"/>
      <x:c r="K265" s="34"/>
      <x:c r="L265" s="34"/>
      <x:c r="M265" s="34"/>
      <x:c r="N265" s="34"/>
      <x:c r="O265" s="34"/>
      <x:c r="P265" s="34"/>
      <x:c r="Q265" s="34"/>
      <x:c r="R265" s="39" t="n">
        <x:v>-0.000798576447510651</x:v>
      </x:c>
      <x:c r="S265" s="39" t="n">
        <x:v>0.8589792882184453</x:v>
      </x:c>
      <x:c r="T265" s="39" t="n">
        <x:v>0.022990548602656688</x:v>
      </x:c>
      <x:c r="U265" s="39" t="n">
        <x:v>2.0283500898997597</x:v>
      </x:c>
      <x:c r="V265" s="39" t="n">
        <x:v>-0.3142085474249489</x:v>
      </x:c>
      <x:c r="W265" s="39" t="n">
        <x:v>0.8750994807941648</x:v>
      </x:c>
      <x:c r="X265" s="39" t="n">
        <x:v>0.6646788468408967</x:v>
      </x:c>
      <x:c r="Y265" s="39" t="n">
        <x:v>-0.5602600339272957</x:v>
      </x:c>
      <x:c r="Z265" s="39" t="n">
        <x:v>1.0039899002918433</x:v>
      </x:c>
      <x:c r="AA265" s="39" t="n">
        <x:v>0.7462364470217833</x:v>
      </x:c>
      <x:c r="AB265" s="39" t="n">
        <x:v>0.049507342337687846</x:v>
      </x:c>
      <x:c r="AC265" s="39" t="n">
        <x:v>-0.01811489030738016</x:v>
      </x:c>
      <x:c r="AD265" s="39" t="n">
        <x:v>0.7879025561359728</x:v>
      </x:c>
      <x:c r="AE265" s="39" t="n">
        <x:v>0.6624250671541243</x:v>
      </x:c>
      <x:c r="AF265" s="39" t="n">
        <x:v>0.3399229665503597</x:v>
      </x:c>
      <x:c r="AG265" s="39" t="n">
        <x:v>1.4749449597421034</x:v>
      </x:c>
      <x:c r="AH265" s="39" t="n">
        <x:v>1.9492640824163918</x:v>
      </x:c>
      <x:c r="AI265" s="39" t="n">
        <x:v>-0.15922591208340528</x:v>
      </x:c>
      <x:c r="AJ265" s="39" t="n">
        <x:v>0.8362287559382635</x:v>
      </x:c>
      <x:c r="AK265" s="39" t="n">
        <x:v>-0.2027563669120463</x:v>
      </x:c>
      <x:c r="AL265" s="34"/>
      <x:c r="AM265" s="34" t="n">
        <x:f>IF(SQRT($B$9)*$B265+SQRT(1-$B$9)*R265&lt;_xlfn.NORM.S.INV($B$6),1,0)</x:f>
        <x:v>0</x:v>
      </x:c>
      <x:c r="AN265" s="34" t="n">
        <x:f>IF(SQRT($B$9)*$B265+SQRT(1-$B$9)*S265&lt;_xlfn.NORM.S.INV($B$6),1,0)</x:f>
        <x:v>0</x:v>
      </x:c>
      <x:c r="AO265" s="34" t="n">
        <x:f>IF(SQRT($B$9)*$B265+SQRT(1-$B$9)*T265&lt;_xlfn.NORM.S.INV($B$6),1,0)</x:f>
        <x:v>0</x:v>
      </x:c>
      <x:c r="AP265" s="34" t="n">
        <x:f>IF(SQRT($B$9)*$B265+SQRT(1-$B$9)*U265&lt;_xlfn.NORM.S.INV($B$6),1,0)</x:f>
        <x:v>0</x:v>
      </x:c>
      <x:c r="AQ265" s="34" t="n">
        <x:f>IF(SQRT($B$9)*$B265+SQRT(1-$B$9)*V265&lt;_xlfn.NORM.S.INV($B$6),1,0)</x:f>
        <x:v>0</x:v>
      </x:c>
      <x:c r="AR265" s="34" t="n">
        <x:f>IF(SQRT($B$9)*$B265+SQRT(1-$B$9)*W265&lt;_xlfn.NORM.S.INV($B$6),1,0)</x:f>
        <x:v>0</x:v>
      </x:c>
      <x:c r="AS265" s="34" t="n">
        <x:f>IF(SQRT($B$9)*$B265+SQRT(1-$B$9)*X265&lt;_xlfn.NORM.S.INV($B$6),1,0)</x:f>
        <x:v>0</x:v>
      </x:c>
      <x:c r="AT265" s="34" t="n">
        <x:f>IF(SQRT($B$9)*$B265+SQRT(1-$B$9)*Y265&lt;_xlfn.NORM.S.INV($B$6),1,0)</x:f>
        <x:v>0</x:v>
      </x:c>
      <x:c r="AU265" s="34" t="n">
        <x:f>IF(SQRT($B$9)*$B265+SQRT(1-$B$9)*Z265&lt;_xlfn.NORM.S.INV($B$6),1,0)</x:f>
        <x:v>0</x:v>
      </x:c>
      <x:c r="AV265" s="34" t="n">
        <x:f>IF(SQRT($B$9)*$B265+SQRT(1-$B$9)*AA265&lt;_xlfn.NORM.S.INV($B$6),1,0)</x:f>
        <x:v>0</x:v>
      </x:c>
      <x:c r="AW265" s="34" t="n">
        <x:f>IF(SQRT($C$9)*$B265+SQRT(1-$C$9)*AB265&lt;_xlfn.NORM.S.INV($C$6),1,0)</x:f>
        <x:v>0</x:v>
      </x:c>
      <x:c r="AX265" s="34" t="n">
        <x:f>IF(SQRT($C$9)*$B265+SQRT(1-$C$9)*AC265&lt;_xlfn.NORM.S.INV($C$6),1,0)</x:f>
        <x:v>0</x:v>
      </x:c>
      <x:c r="AY265" s="34" t="n">
        <x:f>IF(SQRT($C$9)*$B265+SQRT(1-$C$9)*AD265&lt;_xlfn.NORM.S.INV($C$6),1,0)</x:f>
        <x:v>0</x:v>
      </x:c>
      <x:c r="AZ265" s="34" t="n">
        <x:f>IF(SQRT($C$9)*$B265+SQRT(1-$C$9)*AE265&lt;_xlfn.NORM.S.INV($C$6),1,0)</x:f>
        <x:v>0</x:v>
      </x:c>
      <x:c r="BA265" s="34" t="n">
        <x:f>IF(SQRT($C$9)*$B265+SQRT(1-$C$9)*AF265&lt;_xlfn.NORM.S.INV($C$6),1,0)</x:f>
        <x:v>0</x:v>
      </x:c>
      <x:c r="BB265" s="34" t="n">
        <x:f>IF(SQRT($C$9)*$B265+SQRT(1-$C$9)*AG265&lt;_xlfn.NORM.S.INV($C$6),1,0)</x:f>
        <x:v>0</x:v>
      </x:c>
      <x:c r="BC265" s="34" t="n">
        <x:f>IF(SQRT($C$9)*$B265+SQRT(1-$C$9)*AH265&lt;_xlfn.NORM.S.INV($C$6),1,0)</x:f>
        <x:v>0</x:v>
      </x:c>
      <x:c r="BD265" s="34" t="n">
        <x:f>IF(SQRT($C$9)*$B265+SQRT(1-$C$9)*AI265&lt;_xlfn.NORM.S.INV($C$6),1,0)</x:f>
        <x:v>0</x:v>
      </x:c>
      <x:c r="BE265" s="34" t="n">
        <x:f>IF(SQRT($C$9)*$B265+SQRT(1-$C$9)*AJ265&lt;_xlfn.NORM.S.INV($C$6),1,0)</x:f>
        <x:v>0</x:v>
      </x:c>
      <x:c r="BF265" s="34" t="n">
        <x:f>IF(SQRT($C$9)*$B265+SQRT(1-$C$9)*AK265&lt;_xlfn.NORM.S.INV($C$6),1,0)</x:f>
        <x:v>0</x:v>
      </x:c>
      <x:c r="BG265" s="34"/>
      <x:c r="BH265" s="34"/>
      <x:c r="BI265" s="34" t="n">
        <x:f>$B$11*(($A$1061)*$C265/$B$12*$B$7+(1-$A$1061)*$D265/$B$12*$C$7)</x:f>
        <x:v>0</x:v>
      </x:c>
      <x:c r="BJ265" s="34" t="n">
        <x:f>$B$11*(($A$1062)*$C265/$B$12*$B$7+(1-$A$1062)*$D265/$B$12*$C$7)</x:f>
        <x:v>0</x:v>
      </x:c>
      <x:c r="BK265" s="34" t="n">
        <x:f>$B$11*(($A$1063)*$C265/$B$12*$B$7+(1-$A$1063)*$D265/$B$12*$C$7)</x:f>
        <x:v>0</x:v>
      </x:c>
      <x:c r="BL265" s="34" t="n">
        <x:f>$B$11*(($A$1064)*$C265/$B$12*$B$7+(1-$A$1064)*$D265/$B$12*$C$7)</x:f>
        <x:v>0</x:v>
      </x:c>
      <x:c r="BM265" s="34" t="n">
        <x:f>$B$11*(($A$1065)*$C265/$B$12*$B$7+(1-$A$1065)*$D265/$B$12*$C$7)</x:f>
        <x:v>0</x:v>
      </x:c>
      <x:c r="BN265" s="34" t="n">
        <x:f>$B$11*(($A$1066)*$C265/$B$12*$B$7+(1-$A$1066)*$D265/$B$12*$C$7)</x:f>
        <x:v>0</x:v>
      </x:c>
      <x:c r="BO265" s="34" t="n">
        <x:f>$B$11*(($A$1067)*$C265/$B$12*$B$7+(1-$A$1067)*$D265/$B$12*$C$7)</x:f>
        <x:v>0</x:v>
      </x:c>
      <x:c r="BP265" s="34" t="n">
        <x:f>$B$11*(($A$1068)*$C265/$B$12*$B$7+(1-$A$1068)*$D265/$B$12*$C$7)</x:f>
        <x:v>0</x:v>
      </x:c>
      <x:c r="BQ265" s="34" t="n">
        <x:f>$B$11*(($A$1069)*$C265/$B$12*$B$7+(1-$A$1069)*$D265/$B$12*$C$7)</x:f>
        <x:v>0</x:v>
      </x:c>
      <x:c r="BR265" s="34" t="n">
        <x:f>$B$11*(($A$1070)*$C265/$B$12*$B$7+(1-$A$1070)*$D265/$B$12*$C$7)</x:f>
        <x:v>0</x:v>
      </x:c>
      <x:c r="BS265" s="34" t="n">
        <x:f>$B$11*(($A$1071)*$C265/$B$12*$B$7+(1-$A$1071)*$D265/$B$12*$C$7)</x:f>
        <x:v>0</x:v>
      </x:c>
      <x:c r="BT265" s="34" t="n">
        <x:f>$B$11*(($A$1072)*$C265/$B$12*$B$7+(1-$A$1072)*$D265/$B$12*$C$7)</x:f>
        <x:v>0</x:v>
      </x:c>
      <x:c r="BU265" s="34" t="n">
        <x:f>$B$11*(($A$1073)*$C265/$B$12*$B$7+(1-$A$1073)*$D265/$B$12*$C$7)</x:f>
        <x:v>0</x:v>
      </x:c>
      <x:c r="BV265" s="34" t="n">
        <x:f>$B$11*(($A$1074)*$C265/$B$12*$B$7+(1-$A$1074)*$D265/$B$12*$C$7)</x:f>
        <x:v>0</x:v>
      </x:c>
      <x:c r="BW265" s="34" t="n">
        <x:f>$B$11*(($A$1075)*$C265/$B$12*$B$7+(1-$A$1075)*$D265/$B$12*$C$7)</x:f>
        <x:v>0</x:v>
      </x:c>
      <x:c r="BX265" s="34" t="n">
        <x:f>$B$11*(($A$1076)*$C265/$B$12*$B$7+(1-$A$1076)*$D265/$B$12*$C$7)</x:f>
        <x:v>0</x:v>
      </x:c>
      <x:c r="BY265" s="34" t="n">
        <x:f>$B$11*(($A$1077)*$C265/$B$12*$B$7+(1-$A$1077)*$D265/$B$12*$C$7)</x:f>
        <x:v>0</x:v>
      </x:c>
      <x:c r="BZ265" s="34" t="n">
        <x:f>$B$11*(($A$1078)*$C265/$B$12*$B$7+(1-$A$1078)*$D265/$B$12*$C$7)</x:f>
        <x:v>0</x:v>
      </x:c>
      <x:c r="CA265" s="34" t="n">
        <x:f>$B$11*(($A$1079)*$C265/$B$12*$B$7+(1-$A$1079)*$D265/$B$12*$C$7)</x:f>
        <x:v>0</x:v>
      </x:c>
      <x:c r="CB265" s="34" t="n">
        <x:f>$B$11*(($A$1080)*$C265/$B$12*$B$7+(1-$A$1080)*$D265/$B$12*$C$7)</x:f>
        <x:v>0</x:v>
      </x:c>
      <x:c r="CC265" s="34" t="n">
        <x:f>$B$11*(($A$1081)*$C265/$B$12*$B$7+(1-$A$1081)*$D265/$B$12*$C$7)</x:f>
        <x:v>0</x:v>
      </x:c>
    </x:row>
    <x:row r="266">
      <x:c r="A266" s="34" t="n">
        <x:v>242</x:v>
      </x:c>
      <x:c r="B266" s="39" t="n">
        <x:v>0.9494417597589815</x:v>
      </x:c>
      <x:c r="C266" s="1" t="n">
        <x:f>SUM(AM266:AV266)</x:f>
        <x:v>0</x:v>
      </x:c>
      <x:c r="D266" s="1" t="n">
        <x:f>SUM(AW266:BF266)</x:f>
        <x:v>0</x:v>
      </x:c>
      <x:c r="E266" s="17" t="n">
        <x:f>(1-C266/$B$12)*$B$8-C266/$B$12*$B$7</x:f>
        <x:v>0.05</x:v>
      </x:c>
      <x:c r="F266" s="17" t="n">
        <x:f>(1-D266/$B$12)*$C$8-D266/$B$12*$C$7</x:f>
        <x:v>0.09</x:v>
      </x:c>
      <x:c r="G266" s="32" t="n">
        <x:f>$B$11*($B$10*C266/$B$12*$B$7+(1-$B$10)*D266/$B$12*$C$7)</x:f>
        <x:v>0</x:v>
      </x:c>
      <x:c r="H266" s="17" t="n">
        <x:f>$B$10*E266+(1-$B$10)*F266</x:f>
        <x:v>0.07</x:v>
      </x:c>
      <x:c r="I266" s="34"/>
      <x:c r="J266" s="34"/>
      <x:c r="K266" s="34"/>
      <x:c r="L266" s="34"/>
      <x:c r="M266" s="34"/>
      <x:c r="N266" s="34"/>
      <x:c r="O266" s="34"/>
      <x:c r="P266" s="34"/>
      <x:c r="Q266" s="34"/>
      <x:c r="R266" s="39" t="n">
        <x:v>2.1384822715547305</x:v>
      </x:c>
      <x:c r="S266" s="39" t="n">
        <x:v>1.2584756750325878</x:v>
      </x:c>
      <x:c r="T266" s="39" t="n">
        <x:v>-0.46941848636851746</x:v>
      </x:c>
      <x:c r="U266" s="39" t="n">
        <x:v>-0.6503190340582407</x:v>
      </x:c>
      <x:c r="V266" s="39" t="n">
        <x:v>0.9581824788122543</x:v>
      </x:c>
      <x:c r="W266" s="39" t="n">
        <x:v>-0.18348768512756805</x:v>
      </x:c>
      <x:c r="X266" s="39" t="n">
        <x:v>-0.5968104185927192</x:v>
      </x:c>
      <x:c r="Y266" s="39" t="n">
        <x:v>-0.3088649412594507</x:v>
      </x:c>
      <x:c r="Z266" s="39" t="n">
        <x:v>1.2942643617358134</x:v>
      </x:c>
      <x:c r="AA266" s="39" t="n">
        <x:v>-1.7876495739250389</x:v>
      </x:c>
      <x:c r="AB266" s="39" t="n">
        <x:v>0.6187134870852805</x:v>
      </x:c>
      <x:c r="AC266" s="39" t="n">
        <x:v>-0.618341740745816</x:v>
      </x:c>
      <x:c r="AD266" s="39" t="n">
        <x:v>-1.9102984685779403</x:v>
      </x:c>
      <x:c r="AE266" s="39" t="n">
        <x:v>0.5117063908279372</x:v>
      </x:c>
      <x:c r="AF266" s="39" t="n">
        <x:v>-0.28341245794812325</x:v>
      </x:c>
      <x:c r="AG266" s="39" t="n">
        <x:v>-0.2950004967206086</x:v>
      </x:c>
      <x:c r="AH266" s="39" t="n">
        <x:v>0.5146517069583703</x:v>
      </x:c>
      <x:c r="AI266" s="39" t="n">
        <x:v>-1.9835154310753802</x:v>
      </x:c>
      <x:c r="AJ266" s="39" t="n">
        <x:v>0.4118121596598986</x:v>
      </x:c>
      <x:c r="AK266" s="39" t="n">
        <x:v>-0.5580490587269956</x:v>
      </x:c>
      <x:c r="AL266" s="34"/>
      <x:c r="AM266" s="34" t="n">
        <x:f>IF(SQRT($B$9)*$B266+SQRT(1-$B$9)*R266&lt;_xlfn.NORM.S.INV($B$6),1,0)</x:f>
        <x:v>0</x:v>
      </x:c>
      <x:c r="AN266" s="34" t="n">
        <x:f>IF(SQRT($B$9)*$B266+SQRT(1-$B$9)*S266&lt;_xlfn.NORM.S.INV($B$6),1,0)</x:f>
        <x:v>0</x:v>
      </x:c>
      <x:c r="AO266" s="34" t="n">
        <x:f>IF(SQRT($B$9)*$B266+SQRT(1-$B$9)*T266&lt;_xlfn.NORM.S.INV($B$6),1,0)</x:f>
        <x:v>0</x:v>
      </x:c>
      <x:c r="AP266" s="34" t="n">
        <x:f>IF(SQRT($B$9)*$B266+SQRT(1-$B$9)*U266&lt;_xlfn.NORM.S.INV($B$6),1,0)</x:f>
        <x:v>0</x:v>
      </x:c>
      <x:c r="AQ266" s="34" t="n">
        <x:f>IF(SQRT($B$9)*$B266+SQRT(1-$B$9)*V266&lt;_xlfn.NORM.S.INV($B$6),1,0)</x:f>
        <x:v>0</x:v>
      </x:c>
      <x:c r="AR266" s="34" t="n">
        <x:f>IF(SQRT($B$9)*$B266+SQRT(1-$B$9)*W266&lt;_xlfn.NORM.S.INV($B$6),1,0)</x:f>
        <x:v>0</x:v>
      </x:c>
      <x:c r="AS266" s="34" t="n">
        <x:f>IF(SQRT($B$9)*$B266+SQRT(1-$B$9)*X266&lt;_xlfn.NORM.S.INV($B$6),1,0)</x:f>
        <x:v>0</x:v>
      </x:c>
      <x:c r="AT266" s="34" t="n">
        <x:f>IF(SQRT($B$9)*$B266+SQRT(1-$B$9)*Y266&lt;_xlfn.NORM.S.INV($B$6),1,0)</x:f>
        <x:v>0</x:v>
      </x:c>
      <x:c r="AU266" s="34" t="n">
        <x:f>IF(SQRT($B$9)*$B266+SQRT(1-$B$9)*Z266&lt;_xlfn.NORM.S.INV($B$6),1,0)</x:f>
        <x:v>0</x:v>
      </x:c>
      <x:c r="AV266" s="34" t="n">
        <x:f>IF(SQRT($B$9)*$B266+SQRT(1-$B$9)*AA266&lt;_xlfn.NORM.S.INV($B$6),1,0)</x:f>
        <x:v>0</x:v>
      </x:c>
      <x:c r="AW266" s="34" t="n">
        <x:f>IF(SQRT($C$9)*$B266+SQRT(1-$C$9)*AB266&lt;_xlfn.NORM.S.INV($C$6),1,0)</x:f>
        <x:v>0</x:v>
      </x:c>
      <x:c r="AX266" s="34" t="n">
        <x:f>IF(SQRT($C$9)*$B266+SQRT(1-$C$9)*AC266&lt;_xlfn.NORM.S.INV($C$6),1,0)</x:f>
        <x:v>0</x:v>
      </x:c>
      <x:c r="AY266" s="34" t="n">
        <x:f>IF(SQRT($C$9)*$B266+SQRT(1-$C$9)*AD266&lt;_xlfn.NORM.S.INV($C$6),1,0)</x:f>
        <x:v>0</x:v>
      </x:c>
      <x:c r="AZ266" s="34" t="n">
        <x:f>IF(SQRT($C$9)*$B266+SQRT(1-$C$9)*AE266&lt;_xlfn.NORM.S.INV($C$6),1,0)</x:f>
        <x:v>0</x:v>
      </x:c>
      <x:c r="BA266" s="34" t="n">
        <x:f>IF(SQRT($C$9)*$B266+SQRT(1-$C$9)*AF266&lt;_xlfn.NORM.S.INV($C$6),1,0)</x:f>
        <x:v>0</x:v>
      </x:c>
      <x:c r="BB266" s="34" t="n">
        <x:f>IF(SQRT($C$9)*$B266+SQRT(1-$C$9)*AG266&lt;_xlfn.NORM.S.INV($C$6),1,0)</x:f>
        <x:v>0</x:v>
      </x:c>
      <x:c r="BC266" s="34" t="n">
        <x:f>IF(SQRT($C$9)*$B266+SQRT(1-$C$9)*AH266&lt;_xlfn.NORM.S.INV($C$6),1,0)</x:f>
        <x:v>0</x:v>
      </x:c>
      <x:c r="BD266" s="34" t="n">
        <x:f>IF(SQRT($C$9)*$B266+SQRT(1-$C$9)*AI266&lt;_xlfn.NORM.S.INV($C$6),1,0)</x:f>
        <x:v>0</x:v>
      </x:c>
      <x:c r="BE266" s="34" t="n">
        <x:f>IF(SQRT($C$9)*$B266+SQRT(1-$C$9)*AJ266&lt;_xlfn.NORM.S.INV($C$6),1,0)</x:f>
        <x:v>0</x:v>
      </x:c>
      <x:c r="BF266" s="34" t="n">
        <x:f>IF(SQRT($C$9)*$B266+SQRT(1-$C$9)*AK266&lt;_xlfn.NORM.S.INV($C$6),1,0)</x:f>
        <x:v>0</x:v>
      </x:c>
      <x:c r="BG266" s="34"/>
      <x:c r="BH266" s="34"/>
      <x:c r="BI266" s="34" t="n">
        <x:f>$B$11*(($A$1061)*$C266/$B$12*$B$7+(1-$A$1061)*$D266/$B$12*$C$7)</x:f>
        <x:v>0</x:v>
      </x:c>
      <x:c r="BJ266" s="34" t="n">
        <x:f>$B$11*(($A$1062)*$C266/$B$12*$B$7+(1-$A$1062)*$D266/$B$12*$C$7)</x:f>
        <x:v>0</x:v>
      </x:c>
      <x:c r="BK266" s="34" t="n">
        <x:f>$B$11*(($A$1063)*$C266/$B$12*$B$7+(1-$A$1063)*$D266/$B$12*$C$7)</x:f>
        <x:v>0</x:v>
      </x:c>
      <x:c r="BL266" s="34" t="n">
        <x:f>$B$11*(($A$1064)*$C266/$B$12*$B$7+(1-$A$1064)*$D266/$B$12*$C$7)</x:f>
        <x:v>0</x:v>
      </x:c>
      <x:c r="BM266" s="34" t="n">
        <x:f>$B$11*(($A$1065)*$C266/$B$12*$B$7+(1-$A$1065)*$D266/$B$12*$C$7)</x:f>
        <x:v>0</x:v>
      </x:c>
      <x:c r="BN266" s="34" t="n">
        <x:f>$B$11*(($A$1066)*$C266/$B$12*$B$7+(1-$A$1066)*$D266/$B$12*$C$7)</x:f>
        <x:v>0</x:v>
      </x:c>
      <x:c r="BO266" s="34" t="n">
        <x:f>$B$11*(($A$1067)*$C266/$B$12*$B$7+(1-$A$1067)*$D266/$B$12*$C$7)</x:f>
        <x:v>0</x:v>
      </x:c>
      <x:c r="BP266" s="34" t="n">
        <x:f>$B$11*(($A$1068)*$C266/$B$12*$B$7+(1-$A$1068)*$D266/$B$12*$C$7)</x:f>
        <x:v>0</x:v>
      </x:c>
      <x:c r="BQ266" s="34" t="n">
        <x:f>$B$11*(($A$1069)*$C266/$B$12*$B$7+(1-$A$1069)*$D266/$B$12*$C$7)</x:f>
        <x:v>0</x:v>
      </x:c>
      <x:c r="BR266" s="34" t="n">
        <x:f>$B$11*(($A$1070)*$C266/$B$12*$B$7+(1-$A$1070)*$D266/$B$12*$C$7)</x:f>
        <x:v>0</x:v>
      </x:c>
      <x:c r="BS266" s="34" t="n">
        <x:f>$B$11*(($A$1071)*$C266/$B$12*$B$7+(1-$A$1071)*$D266/$B$12*$C$7)</x:f>
        <x:v>0</x:v>
      </x:c>
      <x:c r="BT266" s="34" t="n">
        <x:f>$B$11*(($A$1072)*$C266/$B$12*$B$7+(1-$A$1072)*$D266/$B$12*$C$7)</x:f>
        <x:v>0</x:v>
      </x:c>
      <x:c r="BU266" s="34" t="n">
        <x:f>$B$11*(($A$1073)*$C266/$B$12*$B$7+(1-$A$1073)*$D266/$B$12*$C$7)</x:f>
        <x:v>0</x:v>
      </x:c>
      <x:c r="BV266" s="34" t="n">
        <x:f>$B$11*(($A$1074)*$C266/$B$12*$B$7+(1-$A$1074)*$D266/$B$12*$C$7)</x:f>
        <x:v>0</x:v>
      </x:c>
      <x:c r="BW266" s="34" t="n">
        <x:f>$B$11*(($A$1075)*$C266/$B$12*$B$7+(1-$A$1075)*$D266/$B$12*$C$7)</x:f>
        <x:v>0</x:v>
      </x:c>
      <x:c r="BX266" s="34" t="n">
        <x:f>$B$11*(($A$1076)*$C266/$B$12*$B$7+(1-$A$1076)*$D266/$B$12*$C$7)</x:f>
        <x:v>0</x:v>
      </x:c>
      <x:c r="BY266" s="34" t="n">
        <x:f>$B$11*(($A$1077)*$C266/$B$12*$B$7+(1-$A$1077)*$D266/$B$12*$C$7)</x:f>
        <x:v>0</x:v>
      </x:c>
      <x:c r="BZ266" s="34" t="n">
        <x:f>$B$11*(($A$1078)*$C266/$B$12*$B$7+(1-$A$1078)*$D266/$B$12*$C$7)</x:f>
        <x:v>0</x:v>
      </x:c>
      <x:c r="CA266" s="34" t="n">
        <x:f>$B$11*(($A$1079)*$C266/$B$12*$B$7+(1-$A$1079)*$D266/$B$12*$C$7)</x:f>
        <x:v>0</x:v>
      </x:c>
      <x:c r="CB266" s="34" t="n">
        <x:f>$B$11*(($A$1080)*$C266/$B$12*$B$7+(1-$A$1080)*$D266/$B$12*$C$7)</x:f>
        <x:v>0</x:v>
      </x:c>
      <x:c r="CC266" s="34" t="n">
        <x:f>$B$11*(($A$1081)*$C266/$B$12*$B$7+(1-$A$1081)*$D266/$B$12*$C$7)</x:f>
        <x:v>0</x:v>
      </x:c>
    </x:row>
    <x:row r="267">
      <x:c r="A267" s="34" t="n">
        <x:v>243</x:v>
      </x:c>
      <x:c r="B267" s="39" t="n">
        <x:v>0.6532992699642022</x:v>
      </x:c>
      <x:c r="C267" s="1" t="n">
        <x:f>SUM(AM267:AV267)</x:f>
        <x:v>0</x:v>
      </x:c>
      <x:c r="D267" s="1" t="n">
        <x:f>SUM(AW267:BF267)</x:f>
        <x:v>0</x:v>
      </x:c>
      <x:c r="E267" s="17" t="n">
        <x:f>(1-C267/$B$12)*$B$8-C267/$B$12*$B$7</x:f>
        <x:v>0.05</x:v>
      </x:c>
      <x:c r="F267" s="17" t="n">
        <x:f>(1-D267/$B$12)*$C$8-D267/$B$12*$C$7</x:f>
        <x:v>0.09</x:v>
      </x:c>
      <x:c r="G267" s="32" t="n">
        <x:f>$B$11*($B$10*C267/$B$12*$B$7+(1-$B$10)*D267/$B$12*$C$7)</x:f>
        <x:v>0</x:v>
      </x:c>
      <x:c r="H267" s="17" t="n">
        <x:f>$B$10*E267+(1-$B$10)*F267</x:f>
        <x:v>0.07</x:v>
      </x:c>
      <x:c r="I267" s="34"/>
      <x:c r="J267" s="34"/>
      <x:c r="K267" s="34"/>
      <x:c r="L267" s="34"/>
      <x:c r="M267" s="34"/>
      <x:c r="N267" s="34"/>
      <x:c r="O267" s="34"/>
      <x:c r="P267" s="34"/>
      <x:c r="Q267" s="34"/>
      <x:c r="R267" s="39" t="n">
        <x:v>1.5213805490008152</x:v>
      </x:c>
      <x:c r="S267" s="39" t="n">
        <x:v>-0.49991924448409264</x:v>
      </x:c>
      <x:c r="T267" s="39" t="n">
        <x:v>0.0058188287282535086</x:v>
      </x:c>
      <x:c r="U267" s="39" t="n">
        <x:v>0.8650362669203809</x:v>
      </x:c>
      <x:c r="V267" s="39" t="n">
        <x:v>-0.2287365955864493</x:v>
      </x:c>
      <x:c r="W267" s="39" t="n">
        <x:v>0.0633786641907343</x:v>
      </x:c>
      <x:c r="X267" s="39" t="n">
        <x:v>0.9086374650224888</x:v>
      </x:c>
      <x:c r="Y267" s="39" t="n">
        <x:v>-1.7646392285551984</x:v>
      </x:c>
      <x:c r="Z267" s="39" t="n">
        <x:v>0.45824239609792705</x:v>
      </x:c>
      <x:c r="AA267" s="39" t="n">
        <x:v>0.11146265572208257</x:v>
      </x:c>
      <x:c r="AB267" s="39" t="n">
        <x:v>-0.060394969332104226</x:v>
      </x:c>
      <x:c r="AC267" s="39" t="n">
        <x:v>-1.2516354292055287</x:v>
      </x:c>
      <x:c r="AD267" s="39" t="n">
        <x:v>0.6025281087069305</x:v>
      </x:c>
      <x:c r="AE267" s="39" t="n">
        <x:v>-0.9134104703279129</x:v>
      </x:c>
      <x:c r="AF267" s="39" t="n">
        <x:v>-1.5406299813672244</x:v>
      </x:c>
      <x:c r="AG267" s="39" t="n">
        <x:v>0.609766956870123</x:v>
      </x:c>
      <x:c r="AH267" s="39" t="n">
        <x:v>0.07872060760818289</x:v>
      </x:c>
      <x:c r="AI267" s="39" t="n">
        <x:v>-0.8750634838265418</x:v>
      </x:c>
      <x:c r="AJ267" s="39" t="n">
        <x:v>1.1000698217795761</x:v>
      </x:c>
      <x:c r="AK267" s="39" t="n">
        <x:v>-1.4166201096249016</x:v>
      </x:c>
      <x:c r="AL267" s="34"/>
      <x:c r="AM267" s="34" t="n">
        <x:f>IF(SQRT($B$9)*$B267+SQRT(1-$B$9)*R267&lt;_xlfn.NORM.S.INV($B$6),1,0)</x:f>
        <x:v>0</x:v>
      </x:c>
      <x:c r="AN267" s="34" t="n">
        <x:f>IF(SQRT($B$9)*$B267+SQRT(1-$B$9)*S267&lt;_xlfn.NORM.S.INV($B$6),1,0)</x:f>
        <x:v>0</x:v>
      </x:c>
      <x:c r="AO267" s="34" t="n">
        <x:f>IF(SQRT($B$9)*$B267+SQRT(1-$B$9)*T267&lt;_xlfn.NORM.S.INV($B$6),1,0)</x:f>
        <x:v>0</x:v>
      </x:c>
      <x:c r="AP267" s="34" t="n">
        <x:f>IF(SQRT($B$9)*$B267+SQRT(1-$B$9)*U267&lt;_xlfn.NORM.S.INV($B$6),1,0)</x:f>
        <x:v>0</x:v>
      </x:c>
      <x:c r="AQ267" s="34" t="n">
        <x:f>IF(SQRT($B$9)*$B267+SQRT(1-$B$9)*V267&lt;_xlfn.NORM.S.INV($B$6),1,0)</x:f>
        <x:v>0</x:v>
      </x:c>
      <x:c r="AR267" s="34" t="n">
        <x:f>IF(SQRT($B$9)*$B267+SQRT(1-$B$9)*W267&lt;_xlfn.NORM.S.INV($B$6),1,0)</x:f>
        <x:v>0</x:v>
      </x:c>
      <x:c r="AS267" s="34" t="n">
        <x:f>IF(SQRT($B$9)*$B267+SQRT(1-$B$9)*X267&lt;_xlfn.NORM.S.INV($B$6),1,0)</x:f>
        <x:v>0</x:v>
      </x:c>
      <x:c r="AT267" s="34" t="n">
        <x:f>IF(SQRT($B$9)*$B267+SQRT(1-$B$9)*Y267&lt;_xlfn.NORM.S.INV($B$6),1,0)</x:f>
        <x:v>0</x:v>
      </x:c>
      <x:c r="AU267" s="34" t="n">
        <x:f>IF(SQRT($B$9)*$B267+SQRT(1-$B$9)*Z267&lt;_xlfn.NORM.S.INV($B$6),1,0)</x:f>
        <x:v>0</x:v>
      </x:c>
      <x:c r="AV267" s="34" t="n">
        <x:f>IF(SQRT($B$9)*$B267+SQRT(1-$B$9)*AA267&lt;_xlfn.NORM.S.INV($B$6),1,0)</x:f>
        <x:v>0</x:v>
      </x:c>
      <x:c r="AW267" s="34" t="n">
        <x:f>IF(SQRT($C$9)*$B267+SQRT(1-$C$9)*AB267&lt;_xlfn.NORM.S.INV($C$6),1,0)</x:f>
        <x:v>0</x:v>
      </x:c>
      <x:c r="AX267" s="34" t="n">
        <x:f>IF(SQRT($C$9)*$B267+SQRT(1-$C$9)*AC267&lt;_xlfn.NORM.S.INV($C$6),1,0)</x:f>
        <x:v>0</x:v>
      </x:c>
      <x:c r="AY267" s="34" t="n">
        <x:f>IF(SQRT($C$9)*$B267+SQRT(1-$C$9)*AD267&lt;_xlfn.NORM.S.INV($C$6),1,0)</x:f>
        <x:v>0</x:v>
      </x:c>
      <x:c r="AZ267" s="34" t="n">
        <x:f>IF(SQRT($C$9)*$B267+SQRT(1-$C$9)*AE267&lt;_xlfn.NORM.S.INV($C$6),1,0)</x:f>
        <x:v>0</x:v>
      </x:c>
      <x:c r="BA267" s="34" t="n">
        <x:f>IF(SQRT($C$9)*$B267+SQRT(1-$C$9)*AF267&lt;_xlfn.NORM.S.INV($C$6),1,0)</x:f>
        <x:v>0</x:v>
      </x:c>
      <x:c r="BB267" s="34" t="n">
        <x:f>IF(SQRT($C$9)*$B267+SQRT(1-$C$9)*AG267&lt;_xlfn.NORM.S.INV($C$6),1,0)</x:f>
        <x:v>0</x:v>
      </x:c>
      <x:c r="BC267" s="34" t="n">
        <x:f>IF(SQRT($C$9)*$B267+SQRT(1-$C$9)*AH267&lt;_xlfn.NORM.S.INV($C$6),1,0)</x:f>
        <x:v>0</x:v>
      </x:c>
      <x:c r="BD267" s="34" t="n">
        <x:f>IF(SQRT($C$9)*$B267+SQRT(1-$C$9)*AI267&lt;_xlfn.NORM.S.INV($C$6),1,0)</x:f>
        <x:v>0</x:v>
      </x:c>
      <x:c r="BE267" s="34" t="n">
        <x:f>IF(SQRT($C$9)*$B267+SQRT(1-$C$9)*AJ267&lt;_xlfn.NORM.S.INV($C$6),1,0)</x:f>
        <x:v>0</x:v>
      </x:c>
      <x:c r="BF267" s="34" t="n">
        <x:f>IF(SQRT($C$9)*$B267+SQRT(1-$C$9)*AK267&lt;_xlfn.NORM.S.INV($C$6),1,0)</x:f>
        <x:v>0</x:v>
      </x:c>
      <x:c r="BG267" s="34"/>
      <x:c r="BH267" s="34"/>
      <x:c r="BI267" s="34" t="n">
        <x:f>$B$11*(($A$1061)*$C267/$B$12*$B$7+(1-$A$1061)*$D267/$B$12*$C$7)</x:f>
        <x:v>0</x:v>
      </x:c>
      <x:c r="BJ267" s="34" t="n">
        <x:f>$B$11*(($A$1062)*$C267/$B$12*$B$7+(1-$A$1062)*$D267/$B$12*$C$7)</x:f>
        <x:v>0</x:v>
      </x:c>
      <x:c r="BK267" s="34" t="n">
        <x:f>$B$11*(($A$1063)*$C267/$B$12*$B$7+(1-$A$1063)*$D267/$B$12*$C$7)</x:f>
        <x:v>0</x:v>
      </x:c>
      <x:c r="BL267" s="34" t="n">
        <x:f>$B$11*(($A$1064)*$C267/$B$12*$B$7+(1-$A$1064)*$D267/$B$12*$C$7)</x:f>
        <x:v>0</x:v>
      </x:c>
      <x:c r="BM267" s="34" t="n">
        <x:f>$B$11*(($A$1065)*$C267/$B$12*$B$7+(1-$A$1065)*$D267/$B$12*$C$7)</x:f>
        <x:v>0</x:v>
      </x:c>
      <x:c r="BN267" s="34" t="n">
        <x:f>$B$11*(($A$1066)*$C267/$B$12*$B$7+(1-$A$1066)*$D267/$B$12*$C$7)</x:f>
        <x:v>0</x:v>
      </x:c>
      <x:c r="BO267" s="34" t="n">
        <x:f>$B$11*(($A$1067)*$C267/$B$12*$B$7+(1-$A$1067)*$D267/$B$12*$C$7)</x:f>
        <x:v>0</x:v>
      </x:c>
      <x:c r="BP267" s="34" t="n">
        <x:f>$B$11*(($A$1068)*$C267/$B$12*$B$7+(1-$A$1068)*$D267/$B$12*$C$7)</x:f>
        <x:v>0</x:v>
      </x:c>
      <x:c r="BQ267" s="34" t="n">
        <x:f>$B$11*(($A$1069)*$C267/$B$12*$B$7+(1-$A$1069)*$D267/$B$12*$C$7)</x:f>
        <x:v>0</x:v>
      </x:c>
      <x:c r="BR267" s="34" t="n">
        <x:f>$B$11*(($A$1070)*$C267/$B$12*$B$7+(1-$A$1070)*$D267/$B$12*$C$7)</x:f>
        <x:v>0</x:v>
      </x:c>
      <x:c r="BS267" s="34" t="n">
        <x:f>$B$11*(($A$1071)*$C267/$B$12*$B$7+(1-$A$1071)*$D267/$B$12*$C$7)</x:f>
        <x:v>0</x:v>
      </x:c>
      <x:c r="BT267" s="34" t="n">
        <x:f>$B$11*(($A$1072)*$C267/$B$12*$B$7+(1-$A$1072)*$D267/$B$12*$C$7)</x:f>
        <x:v>0</x:v>
      </x:c>
      <x:c r="BU267" s="34" t="n">
        <x:f>$B$11*(($A$1073)*$C267/$B$12*$B$7+(1-$A$1073)*$D267/$B$12*$C$7)</x:f>
        <x:v>0</x:v>
      </x:c>
      <x:c r="BV267" s="34" t="n">
        <x:f>$B$11*(($A$1074)*$C267/$B$12*$B$7+(1-$A$1074)*$D267/$B$12*$C$7)</x:f>
        <x:v>0</x:v>
      </x:c>
      <x:c r="BW267" s="34" t="n">
        <x:f>$B$11*(($A$1075)*$C267/$B$12*$B$7+(1-$A$1075)*$D267/$B$12*$C$7)</x:f>
        <x:v>0</x:v>
      </x:c>
      <x:c r="BX267" s="34" t="n">
        <x:f>$B$11*(($A$1076)*$C267/$B$12*$B$7+(1-$A$1076)*$D267/$B$12*$C$7)</x:f>
        <x:v>0</x:v>
      </x:c>
      <x:c r="BY267" s="34" t="n">
        <x:f>$B$11*(($A$1077)*$C267/$B$12*$B$7+(1-$A$1077)*$D267/$B$12*$C$7)</x:f>
        <x:v>0</x:v>
      </x:c>
      <x:c r="BZ267" s="34" t="n">
        <x:f>$B$11*(($A$1078)*$C267/$B$12*$B$7+(1-$A$1078)*$D267/$B$12*$C$7)</x:f>
        <x:v>0</x:v>
      </x:c>
      <x:c r="CA267" s="34" t="n">
        <x:f>$B$11*(($A$1079)*$C267/$B$12*$B$7+(1-$A$1079)*$D267/$B$12*$C$7)</x:f>
        <x:v>0</x:v>
      </x:c>
      <x:c r="CB267" s="34" t="n">
        <x:f>$B$11*(($A$1080)*$C267/$B$12*$B$7+(1-$A$1080)*$D267/$B$12*$C$7)</x:f>
        <x:v>0</x:v>
      </x:c>
      <x:c r="CC267" s="34" t="n">
        <x:f>$B$11*(($A$1081)*$C267/$B$12*$B$7+(1-$A$1081)*$D267/$B$12*$C$7)</x:f>
        <x:v>0</x:v>
      </x:c>
    </x:row>
    <x:row r="268">
      <x:c r="A268" s="34" t="n">
        <x:v>244</x:v>
      </x:c>
      <x:c r="B268" s="39" t="n">
        <x:v>0.9938890360802773</x:v>
      </x:c>
      <x:c r="C268" s="1" t="n">
        <x:f>SUM(AM268:AV268)</x:f>
        <x:v>0</x:v>
      </x:c>
      <x:c r="D268" s="1" t="n">
        <x:f>SUM(AW268:BF268)</x:f>
        <x:v>0</x:v>
      </x:c>
      <x:c r="E268" s="17" t="n">
        <x:f>(1-C268/$B$12)*$B$8-C268/$B$12*$B$7</x:f>
        <x:v>0.05</x:v>
      </x:c>
      <x:c r="F268" s="17" t="n">
        <x:f>(1-D268/$B$12)*$C$8-D268/$B$12*$C$7</x:f>
        <x:v>0.09</x:v>
      </x:c>
      <x:c r="G268" s="32" t="n">
        <x:f>$B$11*($B$10*C268/$B$12*$B$7+(1-$B$10)*D268/$B$12*$C$7)</x:f>
        <x:v>0</x:v>
      </x:c>
      <x:c r="H268" s="17" t="n">
        <x:f>$B$10*E268+(1-$B$10)*F268</x:f>
        <x:v>0.07</x:v>
      </x:c>
      <x:c r="I268" s="34"/>
      <x:c r="J268" s="34"/>
      <x:c r="K268" s="34"/>
      <x:c r="L268" s="34"/>
      <x:c r="M268" s="34"/>
      <x:c r="N268" s="34"/>
      <x:c r="O268" s="34"/>
      <x:c r="P268" s="34"/>
      <x:c r="Q268" s="34"/>
      <x:c r="R268" s="39" t="n">
        <x:v>0.07575480771932956</x:v>
      </x:c>
      <x:c r="S268" s="39" t="n">
        <x:v>-0.19914648678737545</x:v>
      </x:c>
      <x:c r="T268" s="39" t="n">
        <x:v>2.42006300963701</x:v>
      </x:c>
      <x:c r="U268" s="39" t="n">
        <x:v>0.6588137490219781</x:v>
      </x:c>
      <x:c r="V268" s="39" t="n">
        <x:v>-2.7610325644371785</x:v>
      </x:c>
      <x:c r="W268" s="39" t="n">
        <x:v>0.8835378388105262</x:v>
      </x:c>
      <x:c r="X268" s="39" t="n">
        <x:v>1.879525258408751</x:v>
      </x:c>
      <x:c r="Y268" s="39" t="n">
        <x:v>-1.3446421336446863</x:v>
      </x:c>
      <x:c r="Z268" s="39" t="n">
        <x:v>-0.686360243532891</x:v>
      </x:c>
      <x:c r="AA268" s="39" t="n">
        <x:v>-0.4967708686836272</x:v>
      </x:c>
      <x:c r="AB268" s="39" t="n">
        <x:v>0.2985754114864695</x:v>
      </x:c>
      <x:c r="AC268" s="39" t="n">
        <x:v>0.707236830160881</x:v>
      </x:c>
      <x:c r="AD268" s="39" t="n">
        <x:v>0.76926386795769</x:v>
      </x:c>
      <x:c r="AE268" s="39" t="n">
        <x:v>0.026755610228170634</x:v>
      </x:c>
      <x:c r="AF268" s="39" t="n">
        <x:v>0.020203700360600835</x:v>
      </x:c>
      <x:c r="AG268" s="39" t="n">
        <x:v>-0.14115165172835176</x:v>
      </x:c>
      <x:c r="AH268" s="39" t="n">
        <x:v>-0.9697765228552475</x:v>
      </x:c>
      <x:c r="AI268" s="39" t="n">
        <x:v>1.3872199809599366</x:v>
      </x:c>
      <x:c r="AJ268" s="39" t="n">
        <x:v>-1.3368300826737995</x:v>
      </x:c>
      <x:c r="AK268" s="39" t="n">
        <x:v>0.05237078676508912</x:v>
      </x:c>
      <x:c r="AL268" s="34"/>
      <x:c r="AM268" s="34" t="n">
        <x:f>IF(SQRT($B$9)*$B268+SQRT(1-$B$9)*R268&lt;_xlfn.NORM.S.INV($B$6),1,0)</x:f>
        <x:v>0</x:v>
      </x:c>
      <x:c r="AN268" s="34" t="n">
        <x:f>IF(SQRT($B$9)*$B268+SQRT(1-$B$9)*S268&lt;_xlfn.NORM.S.INV($B$6),1,0)</x:f>
        <x:v>0</x:v>
      </x:c>
      <x:c r="AO268" s="34" t="n">
        <x:f>IF(SQRT($B$9)*$B268+SQRT(1-$B$9)*T268&lt;_xlfn.NORM.S.INV($B$6),1,0)</x:f>
        <x:v>0</x:v>
      </x:c>
      <x:c r="AP268" s="34" t="n">
        <x:f>IF(SQRT($B$9)*$B268+SQRT(1-$B$9)*U268&lt;_xlfn.NORM.S.INV($B$6),1,0)</x:f>
        <x:v>0</x:v>
      </x:c>
      <x:c r="AQ268" s="34" t="n">
        <x:f>IF(SQRT($B$9)*$B268+SQRT(1-$B$9)*V268&lt;_xlfn.NORM.S.INV($B$6),1,0)</x:f>
        <x:v>0</x:v>
      </x:c>
      <x:c r="AR268" s="34" t="n">
        <x:f>IF(SQRT($B$9)*$B268+SQRT(1-$B$9)*W268&lt;_xlfn.NORM.S.INV($B$6),1,0)</x:f>
        <x:v>0</x:v>
      </x:c>
      <x:c r="AS268" s="34" t="n">
        <x:f>IF(SQRT($B$9)*$B268+SQRT(1-$B$9)*X268&lt;_xlfn.NORM.S.INV($B$6),1,0)</x:f>
        <x:v>0</x:v>
      </x:c>
      <x:c r="AT268" s="34" t="n">
        <x:f>IF(SQRT($B$9)*$B268+SQRT(1-$B$9)*Y268&lt;_xlfn.NORM.S.INV($B$6),1,0)</x:f>
        <x:v>0</x:v>
      </x:c>
      <x:c r="AU268" s="34" t="n">
        <x:f>IF(SQRT($B$9)*$B268+SQRT(1-$B$9)*Z268&lt;_xlfn.NORM.S.INV($B$6),1,0)</x:f>
        <x:v>0</x:v>
      </x:c>
      <x:c r="AV268" s="34" t="n">
        <x:f>IF(SQRT($B$9)*$B268+SQRT(1-$B$9)*AA268&lt;_xlfn.NORM.S.INV($B$6),1,0)</x:f>
        <x:v>0</x:v>
      </x:c>
      <x:c r="AW268" s="34" t="n">
        <x:f>IF(SQRT($C$9)*$B268+SQRT(1-$C$9)*AB268&lt;_xlfn.NORM.S.INV($C$6),1,0)</x:f>
        <x:v>0</x:v>
      </x:c>
      <x:c r="AX268" s="34" t="n">
        <x:f>IF(SQRT($C$9)*$B268+SQRT(1-$C$9)*AC268&lt;_xlfn.NORM.S.INV($C$6),1,0)</x:f>
        <x:v>0</x:v>
      </x:c>
      <x:c r="AY268" s="34" t="n">
        <x:f>IF(SQRT($C$9)*$B268+SQRT(1-$C$9)*AD268&lt;_xlfn.NORM.S.INV($C$6),1,0)</x:f>
        <x:v>0</x:v>
      </x:c>
      <x:c r="AZ268" s="34" t="n">
        <x:f>IF(SQRT($C$9)*$B268+SQRT(1-$C$9)*AE268&lt;_xlfn.NORM.S.INV($C$6),1,0)</x:f>
        <x:v>0</x:v>
      </x:c>
      <x:c r="BA268" s="34" t="n">
        <x:f>IF(SQRT($C$9)*$B268+SQRT(1-$C$9)*AF268&lt;_xlfn.NORM.S.INV($C$6),1,0)</x:f>
        <x:v>0</x:v>
      </x:c>
      <x:c r="BB268" s="34" t="n">
        <x:f>IF(SQRT($C$9)*$B268+SQRT(1-$C$9)*AG268&lt;_xlfn.NORM.S.INV($C$6),1,0)</x:f>
        <x:v>0</x:v>
      </x:c>
      <x:c r="BC268" s="34" t="n">
        <x:f>IF(SQRT($C$9)*$B268+SQRT(1-$C$9)*AH268&lt;_xlfn.NORM.S.INV($C$6),1,0)</x:f>
        <x:v>0</x:v>
      </x:c>
      <x:c r="BD268" s="34" t="n">
        <x:f>IF(SQRT($C$9)*$B268+SQRT(1-$C$9)*AI268&lt;_xlfn.NORM.S.INV($C$6),1,0)</x:f>
        <x:v>0</x:v>
      </x:c>
      <x:c r="BE268" s="34" t="n">
        <x:f>IF(SQRT($C$9)*$B268+SQRT(1-$C$9)*AJ268&lt;_xlfn.NORM.S.INV($C$6),1,0)</x:f>
        <x:v>0</x:v>
      </x:c>
      <x:c r="BF268" s="34" t="n">
        <x:f>IF(SQRT($C$9)*$B268+SQRT(1-$C$9)*AK268&lt;_xlfn.NORM.S.INV($C$6),1,0)</x:f>
        <x:v>0</x:v>
      </x:c>
      <x:c r="BG268" s="34"/>
      <x:c r="BH268" s="34"/>
      <x:c r="BI268" s="34" t="n">
        <x:f>$B$11*(($A$1061)*$C268/$B$12*$B$7+(1-$A$1061)*$D268/$B$12*$C$7)</x:f>
        <x:v>0</x:v>
      </x:c>
      <x:c r="BJ268" s="34" t="n">
        <x:f>$B$11*(($A$1062)*$C268/$B$12*$B$7+(1-$A$1062)*$D268/$B$12*$C$7)</x:f>
        <x:v>0</x:v>
      </x:c>
      <x:c r="BK268" s="34" t="n">
        <x:f>$B$11*(($A$1063)*$C268/$B$12*$B$7+(1-$A$1063)*$D268/$B$12*$C$7)</x:f>
        <x:v>0</x:v>
      </x:c>
      <x:c r="BL268" s="34" t="n">
        <x:f>$B$11*(($A$1064)*$C268/$B$12*$B$7+(1-$A$1064)*$D268/$B$12*$C$7)</x:f>
        <x:v>0</x:v>
      </x:c>
      <x:c r="BM268" s="34" t="n">
        <x:f>$B$11*(($A$1065)*$C268/$B$12*$B$7+(1-$A$1065)*$D268/$B$12*$C$7)</x:f>
        <x:v>0</x:v>
      </x:c>
      <x:c r="BN268" s="34" t="n">
        <x:f>$B$11*(($A$1066)*$C268/$B$12*$B$7+(1-$A$1066)*$D268/$B$12*$C$7)</x:f>
        <x:v>0</x:v>
      </x:c>
      <x:c r="BO268" s="34" t="n">
        <x:f>$B$11*(($A$1067)*$C268/$B$12*$B$7+(1-$A$1067)*$D268/$B$12*$C$7)</x:f>
        <x:v>0</x:v>
      </x:c>
      <x:c r="BP268" s="34" t="n">
        <x:f>$B$11*(($A$1068)*$C268/$B$12*$B$7+(1-$A$1068)*$D268/$B$12*$C$7)</x:f>
        <x:v>0</x:v>
      </x:c>
      <x:c r="BQ268" s="34" t="n">
        <x:f>$B$11*(($A$1069)*$C268/$B$12*$B$7+(1-$A$1069)*$D268/$B$12*$C$7)</x:f>
        <x:v>0</x:v>
      </x:c>
      <x:c r="BR268" s="34" t="n">
        <x:f>$B$11*(($A$1070)*$C268/$B$12*$B$7+(1-$A$1070)*$D268/$B$12*$C$7)</x:f>
        <x:v>0</x:v>
      </x:c>
      <x:c r="BS268" s="34" t="n">
        <x:f>$B$11*(($A$1071)*$C268/$B$12*$B$7+(1-$A$1071)*$D268/$B$12*$C$7)</x:f>
        <x:v>0</x:v>
      </x:c>
      <x:c r="BT268" s="34" t="n">
        <x:f>$B$11*(($A$1072)*$C268/$B$12*$B$7+(1-$A$1072)*$D268/$B$12*$C$7)</x:f>
        <x:v>0</x:v>
      </x:c>
      <x:c r="BU268" s="34" t="n">
        <x:f>$B$11*(($A$1073)*$C268/$B$12*$B$7+(1-$A$1073)*$D268/$B$12*$C$7)</x:f>
        <x:v>0</x:v>
      </x:c>
      <x:c r="BV268" s="34" t="n">
        <x:f>$B$11*(($A$1074)*$C268/$B$12*$B$7+(1-$A$1074)*$D268/$B$12*$C$7)</x:f>
        <x:v>0</x:v>
      </x:c>
      <x:c r="BW268" s="34" t="n">
        <x:f>$B$11*(($A$1075)*$C268/$B$12*$B$7+(1-$A$1075)*$D268/$B$12*$C$7)</x:f>
        <x:v>0</x:v>
      </x:c>
      <x:c r="BX268" s="34" t="n">
        <x:f>$B$11*(($A$1076)*$C268/$B$12*$B$7+(1-$A$1076)*$D268/$B$12*$C$7)</x:f>
        <x:v>0</x:v>
      </x:c>
      <x:c r="BY268" s="34" t="n">
        <x:f>$B$11*(($A$1077)*$C268/$B$12*$B$7+(1-$A$1077)*$D268/$B$12*$C$7)</x:f>
        <x:v>0</x:v>
      </x:c>
      <x:c r="BZ268" s="34" t="n">
        <x:f>$B$11*(($A$1078)*$C268/$B$12*$B$7+(1-$A$1078)*$D268/$B$12*$C$7)</x:f>
        <x:v>0</x:v>
      </x:c>
      <x:c r="CA268" s="34" t="n">
        <x:f>$B$11*(($A$1079)*$C268/$B$12*$B$7+(1-$A$1079)*$D268/$B$12*$C$7)</x:f>
        <x:v>0</x:v>
      </x:c>
      <x:c r="CB268" s="34" t="n">
        <x:f>$B$11*(($A$1080)*$C268/$B$12*$B$7+(1-$A$1080)*$D268/$B$12*$C$7)</x:f>
        <x:v>0</x:v>
      </x:c>
      <x:c r="CC268" s="34" t="n">
        <x:f>$B$11*(($A$1081)*$C268/$B$12*$B$7+(1-$A$1081)*$D268/$B$12*$C$7)</x:f>
        <x:v>0</x:v>
      </x:c>
    </x:row>
    <x:row r="269">
      <x:c r="A269" s="34" t="n">
        <x:v>245</x:v>
      </x:c>
      <x:c r="B269" s="39" t="n">
        <x:v>0.7135828183487553</x:v>
      </x:c>
      <x:c r="C269" s="1" t="n">
        <x:f>SUM(AM269:AV269)</x:f>
        <x:v>0</x:v>
      </x:c>
      <x:c r="D269" s="1" t="n">
        <x:f>SUM(AW269:BF269)</x:f>
        <x:v>0</x:v>
      </x:c>
      <x:c r="E269" s="17" t="n">
        <x:f>(1-C269/$B$12)*$B$8-C269/$B$12*$B$7</x:f>
        <x:v>0.05</x:v>
      </x:c>
      <x:c r="F269" s="17" t="n">
        <x:f>(1-D269/$B$12)*$C$8-D269/$B$12*$C$7</x:f>
        <x:v>0.09</x:v>
      </x:c>
      <x:c r="G269" s="32" t="n">
        <x:f>$B$11*($B$10*C269/$B$12*$B$7+(1-$B$10)*D269/$B$12*$C$7)</x:f>
        <x:v>0</x:v>
      </x:c>
      <x:c r="H269" s="17" t="n">
        <x:f>$B$10*E269+(1-$B$10)*F269</x:f>
        <x:v>0.07</x:v>
      </x:c>
      <x:c r="I269" s="34"/>
      <x:c r="J269" s="34"/>
      <x:c r="K269" s="34"/>
      <x:c r="L269" s="34"/>
      <x:c r="M269" s="34"/>
      <x:c r="N269" s="34"/>
      <x:c r="O269" s="34"/>
      <x:c r="P269" s="34"/>
      <x:c r="Q269" s="34"/>
      <x:c r="R269" s="39" t="n">
        <x:v>-1.2328445446028629</x:v>
      </x:c>
      <x:c r="S269" s="39" t="n">
        <x:v>0.09768322704294945</x:v>
      </x:c>
      <x:c r="T269" s="39" t="n">
        <x:v>1.053638420354966</x:v>
      </x:c>
      <x:c r="U269" s="39" t="n">
        <x:v>0.8532183682346735</x:v>
      </x:c>
      <x:c r="V269" s="39" t="n">
        <x:v>-1.0053672837729124</x:v>
      </x:c>
      <x:c r="W269" s="39" t="n">
        <x:v>-0.04044484324879326</x:v>
      </x:c>
      <x:c r="X269" s="39" t="n">
        <x:v>-0.7187182520605525</x:v>
      </x:c>
      <x:c r="Y269" s="39" t="n">
        <x:v>0.966599994068629</x:v>
      </x:c>
      <x:c r="Z269" s="39" t="n">
        <x:v>-0.6862917998783326</x:v>
      </x:c>
      <x:c r="AA269" s="39" t="n">
        <x:v>0.49743478924001006</x:v>
      </x:c>
      <x:c r="AB269" s="39" t="n">
        <x:v>0.036060580799201956</x:v>
      </x:c>
      <x:c r="AC269" s="39" t="n">
        <x:v>-0.45591820291615626</x:v>
      </x:c>
      <x:c r="AD269" s="39" t="n">
        <x:v>0.20525000626421402</x:v>
      </x:c>
      <x:c r="AE269" s="39" t="n">
        <x:v>0.9393543497137451</x:v>
      </x:c>
      <x:c r="AF269" s="39" t="n">
        <x:v>2.3461491794347116</x:v>
      </x:c>
      <x:c r="AG269" s="39" t="n">
        <x:v>0.44466136491513225</x:v>
      </x:c>
      <x:c r="AH269" s="39" t="n">
        <x:v>1.3323016011809108</x:v>
      </x:c>
      <x:c r="AI269" s="39" t="n">
        <x:v>2.1524415558628607</x:v>
      </x:c>
      <x:c r="AJ269" s="39" t="n">
        <x:v>1.2058987148458116</x:v>
      </x:c>
      <x:c r="AK269" s="39" t="n">
        <x:v>0.35670241548028875</x:v>
      </x:c>
      <x:c r="AL269" s="34"/>
      <x:c r="AM269" s="34" t="n">
        <x:f>IF(SQRT($B$9)*$B269+SQRT(1-$B$9)*R269&lt;_xlfn.NORM.S.INV($B$6),1,0)</x:f>
        <x:v>0</x:v>
      </x:c>
      <x:c r="AN269" s="34" t="n">
        <x:f>IF(SQRT($B$9)*$B269+SQRT(1-$B$9)*S269&lt;_xlfn.NORM.S.INV($B$6),1,0)</x:f>
        <x:v>0</x:v>
      </x:c>
      <x:c r="AO269" s="34" t="n">
        <x:f>IF(SQRT($B$9)*$B269+SQRT(1-$B$9)*T269&lt;_xlfn.NORM.S.INV($B$6),1,0)</x:f>
        <x:v>0</x:v>
      </x:c>
      <x:c r="AP269" s="34" t="n">
        <x:f>IF(SQRT($B$9)*$B269+SQRT(1-$B$9)*U269&lt;_xlfn.NORM.S.INV($B$6),1,0)</x:f>
        <x:v>0</x:v>
      </x:c>
      <x:c r="AQ269" s="34" t="n">
        <x:f>IF(SQRT($B$9)*$B269+SQRT(1-$B$9)*V269&lt;_xlfn.NORM.S.INV($B$6),1,0)</x:f>
        <x:v>0</x:v>
      </x:c>
      <x:c r="AR269" s="34" t="n">
        <x:f>IF(SQRT($B$9)*$B269+SQRT(1-$B$9)*W269&lt;_xlfn.NORM.S.INV($B$6),1,0)</x:f>
        <x:v>0</x:v>
      </x:c>
      <x:c r="AS269" s="34" t="n">
        <x:f>IF(SQRT($B$9)*$B269+SQRT(1-$B$9)*X269&lt;_xlfn.NORM.S.INV($B$6),1,0)</x:f>
        <x:v>0</x:v>
      </x:c>
      <x:c r="AT269" s="34" t="n">
        <x:f>IF(SQRT($B$9)*$B269+SQRT(1-$B$9)*Y269&lt;_xlfn.NORM.S.INV($B$6),1,0)</x:f>
        <x:v>0</x:v>
      </x:c>
      <x:c r="AU269" s="34" t="n">
        <x:f>IF(SQRT($B$9)*$B269+SQRT(1-$B$9)*Z269&lt;_xlfn.NORM.S.INV($B$6),1,0)</x:f>
        <x:v>0</x:v>
      </x:c>
      <x:c r="AV269" s="34" t="n">
        <x:f>IF(SQRT($B$9)*$B269+SQRT(1-$B$9)*AA269&lt;_xlfn.NORM.S.INV($B$6),1,0)</x:f>
        <x:v>0</x:v>
      </x:c>
      <x:c r="AW269" s="34" t="n">
        <x:f>IF(SQRT($C$9)*$B269+SQRT(1-$C$9)*AB269&lt;_xlfn.NORM.S.INV($C$6),1,0)</x:f>
        <x:v>0</x:v>
      </x:c>
      <x:c r="AX269" s="34" t="n">
        <x:f>IF(SQRT($C$9)*$B269+SQRT(1-$C$9)*AC269&lt;_xlfn.NORM.S.INV($C$6),1,0)</x:f>
        <x:v>0</x:v>
      </x:c>
      <x:c r="AY269" s="34" t="n">
        <x:f>IF(SQRT($C$9)*$B269+SQRT(1-$C$9)*AD269&lt;_xlfn.NORM.S.INV($C$6),1,0)</x:f>
        <x:v>0</x:v>
      </x:c>
      <x:c r="AZ269" s="34" t="n">
        <x:f>IF(SQRT($C$9)*$B269+SQRT(1-$C$9)*AE269&lt;_xlfn.NORM.S.INV($C$6),1,0)</x:f>
        <x:v>0</x:v>
      </x:c>
      <x:c r="BA269" s="34" t="n">
        <x:f>IF(SQRT($C$9)*$B269+SQRT(1-$C$9)*AF269&lt;_xlfn.NORM.S.INV($C$6),1,0)</x:f>
        <x:v>0</x:v>
      </x:c>
      <x:c r="BB269" s="34" t="n">
        <x:f>IF(SQRT($C$9)*$B269+SQRT(1-$C$9)*AG269&lt;_xlfn.NORM.S.INV($C$6),1,0)</x:f>
        <x:v>0</x:v>
      </x:c>
      <x:c r="BC269" s="34" t="n">
        <x:f>IF(SQRT($C$9)*$B269+SQRT(1-$C$9)*AH269&lt;_xlfn.NORM.S.INV($C$6),1,0)</x:f>
        <x:v>0</x:v>
      </x:c>
      <x:c r="BD269" s="34" t="n">
        <x:f>IF(SQRT($C$9)*$B269+SQRT(1-$C$9)*AI269&lt;_xlfn.NORM.S.INV($C$6),1,0)</x:f>
        <x:v>0</x:v>
      </x:c>
      <x:c r="BE269" s="34" t="n">
        <x:f>IF(SQRT($C$9)*$B269+SQRT(1-$C$9)*AJ269&lt;_xlfn.NORM.S.INV($C$6),1,0)</x:f>
        <x:v>0</x:v>
      </x:c>
      <x:c r="BF269" s="34" t="n">
        <x:f>IF(SQRT($C$9)*$B269+SQRT(1-$C$9)*AK269&lt;_xlfn.NORM.S.INV($C$6),1,0)</x:f>
        <x:v>0</x:v>
      </x:c>
      <x:c r="BG269" s="34"/>
      <x:c r="BH269" s="34"/>
      <x:c r="BI269" s="34" t="n">
        <x:f>$B$11*(($A$1061)*$C269/$B$12*$B$7+(1-$A$1061)*$D269/$B$12*$C$7)</x:f>
        <x:v>0</x:v>
      </x:c>
      <x:c r="BJ269" s="34" t="n">
        <x:f>$B$11*(($A$1062)*$C269/$B$12*$B$7+(1-$A$1062)*$D269/$B$12*$C$7)</x:f>
        <x:v>0</x:v>
      </x:c>
      <x:c r="BK269" s="34" t="n">
        <x:f>$B$11*(($A$1063)*$C269/$B$12*$B$7+(1-$A$1063)*$D269/$B$12*$C$7)</x:f>
        <x:v>0</x:v>
      </x:c>
      <x:c r="BL269" s="34" t="n">
        <x:f>$B$11*(($A$1064)*$C269/$B$12*$B$7+(1-$A$1064)*$D269/$B$12*$C$7)</x:f>
        <x:v>0</x:v>
      </x:c>
      <x:c r="BM269" s="34" t="n">
        <x:f>$B$11*(($A$1065)*$C269/$B$12*$B$7+(1-$A$1065)*$D269/$B$12*$C$7)</x:f>
        <x:v>0</x:v>
      </x:c>
      <x:c r="BN269" s="34" t="n">
        <x:f>$B$11*(($A$1066)*$C269/$B$12*$B$7+(1-$A$1066)*$D269/$B$12*$C$7)</x:f>
        <x:v>0</x:v>
      </x:c>
      <x:c r="BO269" s="34" t="n">
        <x:f>$B$11*(($A$1067)*$C269/$B$12*$B$7+(1-$A$1067)*$D269/$B$12*$C$7)</x:f>
        <x:v>0</x:v>
      </x:c>
      <x:c r="BP269" s="34" t="n">
        <x:f>$B$11*(($A$1068)*$C269/$B$12*$B$7+(1-$A$1068)*$D269/$B$12*$C$7)</x:f>
        <x:v>0</x:v>
      </x:c>
      <x:c r="BQ269" s="34" t="n">
        <x:f>$B$11*(($A$1069)*$C269/$B$12*$B$7+(1-$A$1069)*$D269/$B$12*$C$7)</x:f>
        <x:v>0</x:v>
      </x:c>
      <x:c r="BR269" s="34" t="n">
        <x:f>$B$11*(($A$1070)*$C269/$B$12*$B$7+(1-$A$1070)*$D269/$B$12*$C$7)</x:f>
        <x:v>0</x:v>
      </x:c>
      <x:c r="BS269" s="34" t="n">
        <x:f>$B$11*(($A$1071)*$C269/$B$12*$B$7+(1-$A$1071)*$D269/$B$12*$C$7)</x:f>
        <x:v>0</x:v>
      </x:c>
      <x:c r="BT269" s="34" t="n">
        <x:f>$B$11*(($A$1072)*$C269/$B$12*$B$7+(1-$A$1072)*$D269/$B$12*$C$7)</x:f>
        <x:v>0</x:v>
      </x:c>
      <x:c r="BU269" s="34" t="n">
        <x:f>$B$11*(($A$1073)*$C269/$B$12*$B$7+(1-$A$1073)*$D269/$B$12*$C$7)</x:f>
        <x:v>0</x:v>
      </x:c>
      <x:c r="BV269" s="34" t="n">
        <x:f>$B$11*(($A$1074)*$C269/$B$12*$B$7+(1-$A$1074)*$D269/$B$12*$C$7)</x:f>
        <x:v>0</x:v>
      </x:c>
      <x:c r="BW269" s="34" t="n">
        <x:f>$B$11*(($A$1075)*$C269/$B$12*$B$7+(1-$A$1075)*$D269/$B$12*$C$7)</x:f>
        <x:v>0</x:v>
      </x:c>
      <x:c r="BX269" s="34" t="n">
        <x:f>$B$11*(($A$1076)*$C269/$B$12*$B$7+(1-$A$1076)*$D269/$B$12*$C$7)</x:f>
        <x:v>0</x:v>
      </x:c>
      <x:c r="BY269" s="34" t="n">
        <x:f>$B$11*(($A$1077)*$C269/$B$12*$B$7+(1-$A$1077)*$D269/$B$12*$C$7)</x:f>
        <x:v>0</x:v>
      </x:c>
      <x:c r="BZ269" s="34" t="n">
        <x:f>$B$11*(($A$1078)*$C269/$B$12*$B$7+(1-$A$1078)*$D269/$B$12*$C$7)</x:f>
        <x:v>0</x:v>
      </x:c>
      <x:c r="CA269" s="34" t="n">
        <x:f>$B$11*(($A$1079)*$C269/$B$12*$B$7+(1-$A$1079)*$D269/$B$12*$C$7)</x:f>
        <x:v>0</x:v>
      </x:c>
      <x:c r="CB269" s="34" t="n">
        <x:f>$B$11*(($A$1080)*$C269/$B$12*$B$7+(1-$A$1080)*$D269/$B$12*$C$7)</x:f>
        <x:v>0</x:v>
      </x:c>
      <x:c r="CC269" s="34" t="n">
        <x:f>$B$11*(($A$1081)*$C269/$B$12*$B$7+(1-$A$1081)*$D269/$B$12*$C$7)</x:f>
        <x:v>0</x:v>
      </x:c>
    </x:row>
    <x:row r="270">
      <x:c r="A270" s="34" t="n">
        <x:v>246</x:v>
      </x:c>
      <x:c r="B270" s="39" t="n">
        <x:v>-0.17047007755748214</x:v>
      </x:c>
      <x:c r="C270" s="1" t="n">
        <x:f>SUM(AM270:AV270)</x:f>
        <x:v>0</x:v>
      </x:c>
      <x:c r="D270" s="1" t="n">
        <x:f>SUM(AW270:BF270)</x:f>
        <x:v>1</x:v>
      </x:c>
      <x:c r="E270" s="17" t="n">
        <x:f>(1-C270/$B$12)*$B$8-C270/$B$12*$B$7</x:f>
        <x:v>0.05</x:v>
      </x:c>
      <x:c r="F270" s="17" t="n">
        <x:f>(1-D270/$B$12)*$C$8-D270/$B$12*$C$7</x:f>
        <x:v>0.021000000000000005</x:v>
      </x:c>
      <x:c r="G270" s="32" t="n">
        <x:f>$B$11*($B$10*C270/$B$12*$B$7+(1-$B$10)*D270/$B$12*$C$7)</x:f>
        <x:v>300</x:v>
      </x:c>
      <x:c r="H270" s="17" t="n">
        <x:f>$B$10*E270+(1-$B$10)*F270</x:f>
        <x:v>0.035500000000000004</x:v>
      </x:c>
      <x:c r="I270" s="34"/>
      <x:c r="J270" s="34"/>
      <x:c r="K270" s="34"/>
      <x:c r="L270" s="34"/>
      <x:c r="M270" s="34"/>
      <x:c r="N270" s="34"/>
      <x:c r="O270" s="34"/>
      <x:c r="P270" s="34"/>
      <x:c r="Q270" s="34"/>
      <x:c r="R270" s="39" t="n">
        <x:v>-0.8179285703621182</x:v>
      </x:c>
      <x:c r="S270" s="39" t="n">
        <x:v>-0.047310688314656964</x:v>
      </x:c>
      <x:c r="T270" s="39" t="n">
        <x:v>0.46514427178706313</x:v>
      </x:c>
      <x:c r="U270" s="39" t="n">
        <x:v>-0.4727848676543511</x:v>
      </x:c>
      <x:c r="V270" s="39" t="n">
        <x:v>-0.13857682048168718</x:v>
      </x:c>
      <x:c r="W270" s="39" t="n">
        <x:v>-0.25140358261723067</x:v>
      </x:c>
      <x:c r="X270" s="39" t="n">
        <x:v>1.2334982313557448</x:v>
      </x:c>
      <x:c r="Y270" s="39" t="n">
        <x:v>0.6328731346645567</x:v>
      </x:c>
      <x:c r="Z270" s="39" t="n">
        <x:v>-0.21290436358834094</x:v>
      </x:c>
      <x:c r="AA270" s="39" t="n">
        <x:v>-1.716110344484805</x:v>
      </x:c>
      <x:c r="AB270" s="39" t="n">
        <x:v>-0.6614410269733351</x:v>
      </x:c>
      <x:c r="AC270" s="39" t="n">
        <x:v>-0.1316205775583966</x:v>
      </x:c>
      <x:c r="AD270" s="39" t="n">
        <x:v>0.01281841067490727</x:v>
      </x:c>
      <x:c r="AE270" s="39" t="n">
        <x:v>0.7381024706278925</x:v>
      </x:c>
      <x:c r="AF270" s="39" t="n">
        <x:v>-0.039048136071295265</x:v>
      </x:c>
      <x:c r="AG270" s="39" t="n">
        <x:v>-0.1831881667869547</x:v>
      </x:c>
      <x:c r="AH270" s="39" t="n">
        <x:v>-0.04229526081978839</x:v>
      </x:c>
      <x:c r="AI270" s="39" t="n">
        <x:v>-0.5708799978407452</x:v>
      </x:c>
      <x:c r="AJ270" s="39" t="n">
        <x:v>0.30700087638650186</x:v>
      </x:c>
      <x:c r="AK270" s="39" t="n">
        <x:v>-1.7613394141731857</x:v>
      </x:c>
      <x:c r="AL270" s="34"/>
      <x:c r="AM270" s="34" t="n">
        <x:f>IF(SQRT($B$9)*$B270+SQRT(1-$B$9)*R270&lt;_xlfn.NORM.S.INV($B$6),1,0)</x:f>
        <x:v>0</x:v>
      </x:c>
      <x:c r="AN270" s="34" t="n">
        <x:f>IF(SQRT($B$9)*$B270+SQRT(1-$B$9)*S270&lt;_xlfn.NORM.S.INV($B$6),1,0)</x:f>
        <x:v>0</x:v>
      </x:c>
      <x:c r="AO270" s="34" t="n">
        <x:f>IF(SQRT($B$9)*$B270+SQRT(1-$B$9)*T270&lt;_xlfn.NORM.S.INV($B$6),1,0)</x:f>
        <x:v>0</x:v>
      </x:c>
      <x:c r="AP270" s="34" t="n">
        <x:f>IF(SQRT($B$9)*$B270+SQRT(1-$B$9)*U270&lt;_xlfn.NORM.S.INV($B$6),1,0)</x:f>
        <x:v>0</x:v>
      </x:c>
      <x:c r="AQ270" s="34" t="n">
        <x:f>IF(SQRT($B$9)*$B270+SQRT(1-$B$9)*V270&lt;_xlfn.NORM.S.INV($B$6),1,0)</x:f>
        <x:v>0</x:v>
      </x:c>
      <x:c r="AR270" s="34" t="n">
        <x:f>IF(SQRT($B$9)*$B270+SQRT(1-$B$9)*W270&lt;_xlfn.NORM.S.INV($B$6),1,0)</x:f>
        <x:v>0</x:v>
      </x:c>
      <x:c r="AS270" s="34" t="n">
        <x:f>IF(SQRT($B$9)*$B270+SQRT(1-$B$9)*X270&lt;_xlfn.NORM.S.INV($B$6),1,0)</x:f>
        <x:v>0</x:v>
      </x:c>
      <x:c r="AT270" s="34" t="n">
        <x:f>IF(SQRT($B$9)*$B270+SQRT(1-$B$9)*Y270&lt;_xlfn.NORM.S.INV($B$6),1,0)</x:f>
        <x:v>0</x:v>
      </x:c>
      <x:c r="AU270" s="34" t="n">
        <x:f>IF(SQRT($B$9)*$B270+SQRT(1-$B$9)*Z270&lt;_xlfn.NORM.S.INV($B$6),1,0)</x:f>
        <x:v>0</x:v>
      </x:c>
      <x:c r="AV270" s="34" t="n">
        <x:f>IF(SQRT($B$9)*$B270+SQRT(1-$B$9)*AA270&lt;_xlfn.NORM.S.INV($B$6),1,0)</x:f>
        <x:v>0</x:v>
      </x:c>
      <x:c r="AW270" s="34" t="n">
        <x:f>IF(SQRT($C$9)*$B270+SQRT(1-$C$9)*AB270&lt;_xlfn.NORM.S.INV($C$6),1,0)</x:f>
        <x:v>0</x:v>
      </x:c>
      <x:c r="AX270" s="34" t="n">
        <x:f>IF(SQRT($C$9)*$B270+SQRT(1-$C$9)*AC270&lt;_xlfn.NORM.S.INV($C$6),1,0)</x:f>
        <x:v>0</x:v>
      </x:c>
      <x:c r="AY270" s="34" t="n">
        <x:f>IF(SQRT($C$9)*$B270+SQRT(1-$C$9)*AD270&lt;_xlfn.NORM.S.INV($C$6),1,0)</x:f>
        <x:v>0</x:v>
      </x:c>
      <x:c r="AZ270" s="34" t="n">
        <x:f>IF(SQRT($C$9)*$B270+SQRT(1-$C$9)*AE270&lt;_xlfn.NORM.S.INV($C$6),1,0)</x:f>
        <x:v>0</x:v>
      </x:c>
      <x:c r="BA270" s="34" t="n">
        <x:f>IF(SQRT($C$9)*$B270+SQRT(1-$C$9)*AF270&lt;_xlfn.NORM.S.INV($C$6),1,0)</x:f>
        <x:v>0</x:v>
      </x:c>
      <x:c r="BB270" s="34" t="n">
        <x:f>IF(SQRT($C$9)*$B270+SQRT(1-$C$9)*AG270&lt;_xlfn.NORM.S.INV($C$6),1,0)</x:f>
        <x:v>0</x:v>
      </x:c>
      <x:c r="BC270" s="34" t="n">
        <x:f>IF(SQRT($C$9)*$B270+SQRT(1-$C$9)*AH270&lt;_xlfn.NORM.S.INV($C$6),1,0)</x:f>
        <x:v>0</x:v>
      </x:c>
      <x:c r="BD270" s="34" t="n">
        <x:f>IF(SQRT($C$9)*$B270+SQRT(1-$C$9)*AI270&lt;_xlfn.NORM.S.INV($C$6),1,0)</x:f>
        <x:v>0</x:v>
      </x:c>
      <x:c r="BE270" s="34" t="n">
        <x:f>IF(SQRT($C$9)*$B270+SQRT(1-$C$9)*AJ270&lt;_xlfn.NORM.S.INV($C$6),1,0)</x:f>
        <x:v>0</x:v>
      </x:c>
      <x:c r="BF270" s="34" t="n">
        <x:f>IF(SQRT($C$9)*$B270+SQRT(1-$C$9)*AK270&lt;_xlfn.NORM.S.INV($C$6),1,0)</x:f>
        <x:v>1</x:v>
      </x:c>
      <x:c r="BG270" s="34"/>
      <x:c r="BH270" s="34"/>
      <x:c r="BI270" s="34" t="n">
        <x:f>$B$11*(($A$1061)*$C270/$B$12*$B$7+(1-$A$1061)*$D270/$B$12*$C$7)</x:f>
        <x:v>600</x:v>
      </x:c>
      <x:c r="BJ270" s="34" t="n">
        <x:f>$B$11*(($A$1062)*$C270/$B$12*$B$7+(1-$A$1062)*$D270/$B$12*$C$7)</x:f>
        <x:v>570</x:v>
      </x:c>
      <x:c r="BK270" s="34" t="n">
        <x:f>$B$11*(($A$1063)*$C270/$B$12*$B$7+(1-$A$1063)*$D270/$B$12*$C$7)</x:f>
        <x:v>540</x:v>
      </x:c>
      <x:c r="BL270" s="34" t="n">
        <x:f>$B$11*(($A$1064)*$C270/$B$12*$B$7+(1-$A$1064)*$D270/$B$12*$C$7)</x:f>
        <x:v>509.99999999999994</x:v>
      </x:c>
      <x:c r="BM270" s="34" t="n">
        <x:f>$B$11*(($A$1065)*$C270/$B$12*$B$7+(1-$A$1065)*$D270/$B$12*$C$7)</x:f>
        <x:v>480</x:v>
      </x:c>
      <x:c r="BN270" s="34" t="n">
        <x:f>$B$11*(($A$1066)*$C270/$B$12*$B$7+(1-$A$1066)*$D270/$B$12*$C$7)</x:f>
        <x:v>450</x:v>
      </x:c>
      <x:c r="BO270" s="34" t="n">
        <x:f>$B$11*(($A$1067)*$C270/$B$12*$B$7+(1-$A$1067)*$D270/$B$12*$C$7)</x:f>
        <x:v>419.99999999999994</x:v>
      </x:c>
      <x:c r="BP270" s="34" t="n">
        <x:f>$B$11*(($A$1068)*$C270/$B$12*$B$7+(1-$A$1068)*$D270/$B$12*$C$7)</x:f>
        <x:v>390</x:v>
      </x:c>
      <x:c r="BQ270" s="34" t="n">
        <x:f>$B$11*(($A$1069)*$C270/$B$12*$B$7+(1-$A$1069)*$D270/$B$12*$C$7)</x:f>
        <x:v>360</x:v>
      </x:c>
      <x:c r="BR270" s="34" t="n">
        <x:f>$B$11*(($A$1070)*$C270/$B$12*$B$7+(1-$A$1070)*$D270/$B$12*$C$7)</x:f>
        <x:v>330</x:v>
      </x:c>
      <x:c r="BS270" s="34" t="n">
        <x:f>$B$11*(($A$1071)*$C270/$B$12*$B$7+(1-$A$1071)*$D270/$B$12*$C$7)</x:f>
        <x:v>300</x:v>
      </x:c>
      <x:c r="BT270" s="34" t="n">
        <x:f>$B$11*(($A$1072)*$C270/$B$12*$B$7+(1-$A$1072)*$D270/$B$12*$C$7)</x:f>
        <x:v>270</x:v>
      </x:c>
      <x:c r="BU270" s="34" t="n">
        <x:f>$B$11*(($A$1073)*$C270/$B$12*$B$7+(1-$A$1073)*$D270/$B$12*$C$7)</x:f>
        <x:v>240</x:v>
      </x:c>
      <x:c r="BV270" s="34" t="n">
        <x:f>$B$11*(($A$1074)*$C270/$B$12*$B$7+(1-$A$1074)*$D270/$B$12*$C$7)</x:f>
        <x:v>209.99999999999997</x:v>
      </x:c>
      <x:c r="BW270" s="34" t="n">
        <x:f>$B$11*(($A$1075)*$C270/$B$12*$B$7+(1-$A$1075)*$D270/$B$12*$C$7)</x:f>
        <x:v>180.00000000000003</x:v>
      </x:c>
      <x:c r="BX270" s="34" t="n">
        <x:f>$B$11*(($A$1076)*$C270/$B$12*$B$7+(1-$A$1076)*$D270/$B$12*$C$7)</x:f>
        <x:v>150</x:v>
      </x:c>
      <x:c r="BY270" s="34" t="n">
        <x:f>$B$11*(($A$1077)*$C270/$B$12*$B$7+(1-$A$1077)*$D270/$B$12*$C$7)</x:f>
        <x:v>119.99999999999999</x:v>
      </x:c>
      <x:c r="BZ270" s="34" t="n">
        <x:f>$B$11*(($A$1078)*$C270/$B$12*$B$7+(1-$A$1078)*$D270/$B$12*$C$7)</x:f>
        <x:v>90.00000000000001</x:v>
      </x:c>
      <x:c r="CA270" s="34" t="n">
        <x:f>$B$11*(($A$1079)*$C270/$B$12*$B$7+(1-$A$1079)*$D270/$B$12*$C$7)</x:f>
        <x:v>59.99999999999999</x:v>
      </x:c>
      <x:c r="CB270" s="34" t="n">
        <x:f>$B$11*(($A$1080)*$C270/$B$12*$B$7+(1-$A$1080)*$D270/$B$12*$C$7)</x:f>
        <x:v>30.00000000000003</x:v>
      </x:c>
      <x:c r="CC270" s="34" t="n">
        <x:f>$B$11*(($A$1081)*$C270/$B$12*$B$7+(1-$A$1081)*$D270/$B$12*$C$7)</x:f>
        <x:v>0</x:v>
      </x:c>
    </x:row>
    <x:row r="271">
      <x:c r="A271" s="34" t="n">
        <x:v>247</x:v>
      </x:c>
      <x:c r="B271" s="39" t="n">
        <x:v>0.6881176207533097</x:v>
      </x:c>
      <x:c r="C271" s="1" t="n">
        <x:f>SUM(AM271:AV271)</x:f>
        <x:v>0</x:v>
      </x:c>
      <x:c r="D271" s="1" t="n">
        <x:f>SUM(AW271:BF271)</x:f>
        <x:v>0</x:v>
      </x:c>
      <x:c r="E271" s="17" t="n">
        <x:f>(1-C271/$B$12)*$B$8-C271/$B$12*$B$7</x:f>
        <x:v>0.05</x:v>
      </x:c>
      <x:c r="F271" s="17" t="n">
        <x:f>(1-D271/$B$12)*$C$8-D271/$B$12*$C$7</x:f>
        <x:v>0.09</x:v>
      </x:c>
      <x:c r="G271" s="32" t="n">
        <x:f>$B$11*($B$10*C271/$B$12*$B$7+(1-$B$10)*D271/$B$12*$C$7)</x:f>
        <x:v>0</x:v>
      </x:c>
      <x:c r="H271" s="17" t="n">
        <x:f>$B$10*E271+(1-$B$10)*F271</x:f>
        <x:v>0.07</x:v>
      </x:c>
      <x:c r="I271" s="34"/>
      <x:c r="J271" s="34"/>
      <x:c r="K271" s="34"/>
      <x:c r="L271" s="34"/>
      <x:c r="M271" s="34"/>
      <x:c r="N271" s="34"/>
      <x:c r="O271" s="34"/>
      <x:c r="P271" s="34"/>
      <x:c r="Q271" s="34"/>
      <x:c r="R271" s="39" t="n">
        <x:v>1.2505869275973933</x:v>
      </x:c>
      <x:c r="S271" s="39" t="n">
        <x:v>0.24349547505590188</x:v>
      </x:c>
      <x:c r="T271" s="39" t="n">
        <x:v>0.05972389201614258</x:v>
      </x:c>
      <x:c r="U271" s="39" t="n">
        <x:v>0.8240384045855634</x:v>
      </x:c>
      <x:c r="V271" s="39" t="n">
        <x:v>-0.6831256895743175</x:v>
      </x:c>
      <x:c r="W271" s="39" t="n">
        <x:v>-0.6898784328133308</x:v>
      </x:c>
      <x:c r="X271" s="39" t="n">
        <x:v>-1.4228766801997164</x:v>
      </x:c>
      <x:c r="Y271" s="39" t="n">
        <x:v>0.970514322363686</x:v>
      </x:c>
      <x:c r="Z271" s="39" t="n">
        <x:v>0.1928699399066888</x:v>
      </x:c>
      <x:c r="AA271" s="39" t="n">
        <x:v>-0.17659968938031376</x:v>
      </x:c>
      <x:c r="AB271" s="39" t="n">
        <x:v>0.5971368483507155</x:v>
      </x:c>
      <x:c r="AC271" s="39" t="n">
        <x:v>0.019019006902590063</x:v>
      </x:c>
      <x:c r="AD271" s="39" t="n">
        <x:v>-0.1928575823173602</x:v>
      </x:c>
      <x:c r="AE271" s="39" t="n">
        <x:v>-0.5470115803883715</x:v>
      </x:c>
      <x:c r="AF271" s="39" t="n">
        <x:v>1.6050564799077682</x:v>
      </x:c>
      <x:c r="AG271" s="39" t="n">
        <x:v>0.0025903763280172246</x:v>
      </x:c>
      <x:c r="AH271" s="39" t="n">
        <x:v>-1.3090257549890854</x:v>
      </x:c>
      <x:c r="AI271" s="39" t="n">
        <x:v>-0.10361291954928613</x:v>
      </x:c>
      <x:c r="AJ271" s="39" t="n">
        <x:v>0.5264551509605464</x:v>
      </x:c>
      <x:c r="AK271" s="39" t="n">
        <x:v>1.0079459136262596</x:v>
      </x:c>
      <x:c r="AL271" s="34"/>
      <x:c r="AM271" s="34" t="n">
        <x:f>IF(SQRT($B$9)*$B271+SQRT(1-$B$9)*R271&lt;_xlfn.NORM.S.INV($B$6),1,0)</x:f>
        <x:v>0</x:v>
      </x:c>
      <x:c r="AN271" s="34" t="n">
        <x:f>IF(SQRT($B$9)*$B271+SQRT(1-$B$9)*S271&lt;_xlfn.NORM.S.INV($B$6),1,0)</x:f>
        <x:v>0</x:v>
      </x:c>
      <x:c r="AO271" s="34" t="n">
        <x:f>IF(SQRT($B$9)*$B271+SQRT(1-$B$9)*T271&lt;_xlfn.NORM.S.INV($B$6),1,0)</x:f>
        <x:v>0</x:v>
      </x:c>
      <x:c r="AP271" s="34" t="n">
        <x:f>IF(SQRT($B$9)*$B271+SQRT(1-$B$9)*U271&lt;_xlfn.NORM.S.INV($B$6),1,0)</x:f>
        <x:v>0</x:v>
      </x:c>
      <x:c r="AQ271" s="34" t="n">
        <x:f>IF(SQRT($B$9)*$B271+SQRT(1-$B$9)*V271&lt;_xlfn.NORM.S.INV($B$6),1,0)</x:f>
        <x:v>0</x:v>
      </x:c>
      <x:c r="AR271" s="34" t="n">
        <x:f>IF(SQRT($B$9)*$B271+SQRT(1-$B$9)*W271&lt;_xlfn.NORM.S.INV($B$6),1,0)</x:f>
        <x:v>0</x:v>
      </x:c>
      <x:c r="AS271" s="34" t="n">
        <x:f>IF(SQRT($B$9)*$B271+SQRT(1-$B$9)*X271&lt;_xlfn.NORM.S.INV($B$6),1,0)</x:f>
        <x:v>0</x:v>
      </x:c>
      <x:c r="AT271" s="34" t="n">
        <x:f>IF(SQRT($B$9)*$B271+SQRT(1-$B$9)*Y271&lt;_xlfn.NORM.S.INV($B$6),1,0)</x:f>
        <x:v>0</x:v>
      </x:c>
      <x:c r="AU271" s="34" t="n">
        <x:f>IF(SQRT($B$9)*$B271+SQRT(1-$B$9)*Z271&lt;_xlfn.NORM.S.INV($B$6),1,0)</x:f>
        <x:v>0</x:v>
      </x:c>
      <x:c r="AV271" s="34" t="n">
        <x:f>IF(SQRT($B$9)*$B271+SQRT(1-$B$9)*AA271&lt;_xlfn.NORM.S.INV($B$6),1,0)</x:f>
        <x:v>0</x:v>
      </x:c>
      <x:c r="AW271" s="34" t="n">
        <x:f>IF(SQRT($C$9)*$B271+SQRT(1-$C$9)*AB271&lt;_xlfn.NORM.S.INV($C$6),1,0)</x:f>
        <x:v>0</x:v>
      </x:c>
      <x:c r="AX271" s="34" t="n">
        <x:f>IF(SQRT($C$9)*$B271+SQRT(1-$C$9)*AC271&lt;_xlfn.NORM.S.INV($C$6),1,0)</x:f>
        <x:v>0</x:v>
      </x:c>
      <x:c r="AY271" s="34" t="n">
        <x:f>IF(SQRT($C$9)*$B271+SQRT(1-$C$9)*AD271&lt;_xlfn.NORM.S.INV($C$6),1,0)</x:f>
        <x:v>0</x:v>
      </x:c>
      <x:c r="AZ271" s="34" t="n">
        <x:f>IF(SQRT($C$9)*$B271+SQRT(1-$C$9)*AE271&lt;_xlfn.NORM.S.INV($C$6),1,0)</x:f>
        <x:v>0</x:v>
      </x:c>
      <x:c r="BA271" s="34" t="n">
        <x:f>IF(SQRT($C$9)*$B271+SQRT(1-$C$9)*AF271&lt;_xlfn.NORM.S.INV($C$6),1,0)</x:f>
        <x:v>0</x:v>
      </x:c>
      <x:c r="BB271" s="34" t="n">
        <x:f>IF(SQRT($C$9)*$B271+SQRT(1-$C$9)*AG271&lt;_xlfn.NORM.S.INV($C$6),1,0)</x:f>
        <x:v>0</x:v>
      </x:c>
      <x:c r="BC271" s="34" t="n">
        <x:f>IF(SQRT($C$9)*$B271+SQRT(1-$C$9)*AH271&lt;_xlfn.NORM.S.INV($C$6),1,0)</x:f>
        <x:v>0</x:v>
      </x:c>
      <x:c r="BD271" s="34" t="n">
        <x:f>IF(SQRT($C$9)*$B271+SQRT(1-$C$9)*AI271&lt;_xlfn.NORM.S.INV($C$6),1,0)</x:f>
        <x:v>0</x:v>
      </x:c>
      <x:c r="BE271" s="34" t="n">
        <x:f>IF(SQRT($C$9)*$B271+SQRT(1-$C$9)*AJ271&lt;_xlfn.NORM.S.INV($C$6),1,0)</x:f>
        <x:v>0</x:v>
      </x:c>
      <x:c r="BF271" s="34" t="n">
        <x:f>IF(SQRT($C$9)*$B271+SQRT(1-$C$9)*AK271&lt;_xlfn.NORM.S.INV($C$6),1,0)</x:f>
        <x:v>0</x:v>
      </x:c>
      <x:c r="BG271" s="34"/>
      <x:c r="BH271" s="34"/>
      <x:c r="BI271" s="34" t="n">
        <x:f>$B$11*(($A$1061)*$C271/$B$12*$B$7+(1-$A$1061)*$D271/$B$12*$C$7)</x:f>
        <x:v>0</x:v>
      </x:c>
      <x:c r="BJ271" s="34" t="n">
        <x:f>$B$11*(($A$1062)*$C271/$B$12*$B$7+(1-$A$1062)*$D271/$B$12*$C$7)</x:f>
        <x:v>0</x:v>
      </x:c>
      <x:c r="BK271" s="34" t="n">
        <x:f>$B$11*(($A$1063)*$C271/$B$12*$B$7+(1-$A$1063)*$D271/$B$12*$C$7)</x:f>
        <x:v>0</x:v>
      </x:c>
      <x:c r="BL271" s="34" t="n">
        <x:f>$B$11*(($A$1064)*$C271/$B$12*$B$7+(1-$A$1064)*$D271/$B$12*$C$7)</x:f>
        <x:v>0</x:v>
      </x:c>
      <x:c r="BM271" s="34" t="n">
        <x:f>$B$11*(($A$1065)*$C271/$B$12*$B$7+(1-$A$1065)*$D271/$B$12*$C$7)</x:f>
        <x:v>0</x:v>
      </x:c>
      <x:c r="BN271" s="34" t="n">
        <x:f>$B$11*(($A$1066)*$C271/$B$12*$B$7+(1-$A$1066)*$D271/$B$12*$C$7)</x:f>
        <x:v>0</x:v>
      </x:c>
      <x:c r="BO271" s="34" t="n">
        <x:f>$B$11*(($A$1067)*$C271/$B$12*$B$7+(1-$A$1067)*$D271/$B$12*$C$7)</x:f>
        <x:v>0</x:v>
      </x:c>
      <x:c r="BP271" s="34" t="n">
        <x:f>$B$11*(($A$1068)*$C271/$B$12*$B$7+(1-$A$1068)*$D271/$B$12*$C$7)</x:f>
        <x:v>0</x:v>
      </x:c>
      <x:c r="BQ271" s="34" t="n">
        <x:f>$B$11*(($A$1069)*$C271/$B$12*$B$7+(1-$A$1069)*$D271/$B$12*$C$7)</x:f>
        <x:v>0</x:v>
      </x:c>
      <x:c r="BR271" s="34" t="n">
        <x:f>$B$11*(($A$1070)*$C271/$B$12*$B$7+(1-$A$1070)*$D271/$B$12*$C$7)</x:f>
        <x:v>0</x:v>
      </x:c>
      <x:c r="BS271" s="34" t="n">
        <x:f>$B$11*(($A$1071)*$C271/$B$12*$B$7+(1-$A$1071)*$D271/$B$12*$C$7)</x:f>
        <x:v>0</x:v>
      </x:c>
      <x:c r="BT271" s="34" t="n">
        <x:f>$B$11*(($A$1072)*$C271/$B$12*$B$7+(1-$A$1072)*$D271/$B$12*$C$7)</x:f>
        <x:v>0</x:v>
      </x:c>
      <x:c r="BU271" s="34" t="n">
        <x:f>$B$11*(($A$1073)*$C271/$B$12*$B$7+(1-$A$1073)*$D271/$B$12*$C$7)</x:f>
        <x:v>0</x:v>
      </x:c>
      <x:c r="BV271" s="34" t="n">
        <x:f>$B$11*(($A$1074)*$C271/$B$12*$B$7+(1-$A$1074)*$D271/$B$12*$C$7)</x:f>
        <x:v>0</x:v>
      </x:c>
      <x:c r="BW271" s="34" t="n">
        <x:f>$B$11*(($A$1075)*$C271/$B$12*$B$7+(1-$A$1075)*$D271/$B$12*$C$7)</x:f>
        <x:v>0</x:v>
      </x:c>
      <x:c r="BX271" s="34" t="n">
        <x:f>$B$11*(($A$1076)*$C271/$B$12*$B$7+(1-$A$1076)*$D271/$B$12*$C$7)</x:f>
        <x:v>0</x:v>
      </x:c>
      <x:c r="BY271" s="34" t="n">
        <x:f>$B$11*(($A$1077)*$C271/$B$12*$B$7+(1-$A$1077)*$D271/$B$12*$C$7)</x:f>
        <x:v>0</x:v>
      </x:c>
      <x:c r="BZ271" s="34" t="n">
        <x:f>$B$11*(($A$1078)*$C271/$B$12*$B$7+(1-$A$1078)*$D271/$B$12*$C$7)</x:f>
        <x:v>0</x:v>
      </x:c>
      <x:c r="CA271" s="34" t="n">
        <x:f>$B$11*(($A$1079)*$C271/$B$12*$B$7+(1-$A$1079)*$D271/$B$12*$C$7)</x:f>
        <x:v>0</x:v>
      </x:c>
      <x:c r="CB271" s="34" t="n">
        <x:f>$B$11*(($A$1080)*$C271/$B$12*$B$7+(1-$A$1080)*$D271/$B$12*$C$7)</x:f>
        <x:v>0</x:v>
      </x:c>
      <x:c r="CC271" s="34" t="n">
        <x:f>$B$11*(($A$1081)*$C271/$B$12*$B$7+(1-$A$1081)*$D271/$B$12*$C$7)</x:f>
        <x:v>0</x:v>
      </x:c>
    </x:row>
    <x:row r="272">
      <x:c r="A272" s="34" t="n">
        <x:v>248</x:v>
      </x:c>
      <x:c r="B272" s="39" t="n">
        <x:v>-1.0260550001771749</x:v>
      </x:c>
      <x:c r="C272" s="1" t="n">
        <x:f>SUM(AM272:AV272)</x:f>
        <x:v>1</x:v>
      </x:c>
      <x:c r="D272" s="1" t="n">
        <x:f>SUM(AW272:BF272)</x:f>
        <x:v>0</x:v>
      </x:c>
      <x:c r="E272" s="17" t="n">
        <x:f>(1-C272/$B$12)*$B$8-C272/$B$12*$B$7</x:f>
        <x:v>0.0049999999999999975</x:v>
      </x:c>
      <x:c r="F272" s="17" t="n">
        <x:f>(1-D272/$B$12)*$C$8-D272/$B$12*$C$7</x:f>
        <x:v>0.09</x:v>
      </x:c>
      <x:c r="G272" s="32" t="n">
        <x:f>$B$11*($B$10*C272/$B$12*$B$7+(1-$B$10)*D272/$B$12*$C$7)</x:f>
        <x:v>200.00000000000003</x:v>
      </x:c>
      <x:c r="H272" s="17" t="n">
        <x:f>$B$10*E272+(1-$B$10)*F272</x:f>
        <x:v>0.0475</x:v>
      </x:c>
      <x:c r="I272" s="34"/>
      <x:c r="J272" s="34"/>
      <x:c r="K272" s="34"/>
      <x:c r="L272" s="34"/>
      <x:c r="M272" s="34"/>
      <x:c r="N272" s="34"/>
      <x:c r="O272" s="34"/>
      <x:c r="P272" s="34"/>
      <x:c r="Q272" s="34"/>
      <x:c r="R272" s="39" t="n">
        <x:v>2.1155752927459845</x:v>
      </x:c>
      <x:c r="S272" s="39" t="n">
        <x:v>1.2008901992089884</x:v>
      </x:c>
      <x:c r="T272" s="39" t="n">
        <x:v>-0.1564989998060589</x:v>
      </x:c>
      <x:c r="U272" s="39" t="n">
        <x:v>0.26009435979985945</x:v>
      </x:c>
      <x:c r="V272" s="39" t="n">
        <x:v>-2.497098886659203</x:v>
      </x:c>
      <x:c r="W272" s="39" t="n">
        <x:v>-1.4944040001427379</x:v>
      </x:c>
      <x:c r="X272" s="39" t="n">
        <x:v>-0.6682941643435744</x:v>
      </x:c>
      <x:c r="Y272" s="39" t="n">
        <x:v>0.13627853260902653</x:v>
      </x:c>
      <x:c r="Z272" s="39" t="n">
        <x:v>-0.2257424957225322</x:v>
      </x:c>
      <x:c r="AA272" s="39" t="n">
        <x:v>0.6405214102746047</x:v>
      </x:c>
      <x:c r="AB272" s="39" t="n">
        <x:v>0.9291844451157825</x:v>
      </x:c>
      <x:c r="AC272" s="39" t="n">
        <x:v>-0.891700643639585</x:v>
      </x:c>
      <x:c r="AD272" s="39" t="n">
        <x:v>-0.6815781238255489</x:v>
      </x:c>
      <x:c r="AE272" s="39" t="n">
        <x:v>0.6853550115518607</x:v>
      </x:c>
      <x:c r="AF272" s="39" t="n">
        <x:v>-0.9543650362289086</x:v>
      </x:c>
      <x:c r="AG272" s="39" t="n">
        <x:v>-1.0255060623571977</x:v>
      </x:c>
      <x:c r="AH272" s="39" t="n">
        <x:v>0.014591948402042311</x:v>
      </x:c>
      <x:c r="AI272" s="39" t="n">
        <x:v>-0.19409221179616554</x:v>
      </x:c>
      <x:c r="AJ272" s="39" t="n">
        <x:v>-1.3069283069595736</x:v>
      </x:c>
      <x:c r="AK272" s="39" t="n">
        <x:v>-0.6944372111539011</x:v>
      </x:c>
      <x:c r="AL272" s="34"/>
      <x:c r="AM272" s="34" t="n">
        <x:f>IF(SQRT($B$9)*$B272+SQRT(1-$B$9)*R272&lt;_xlfn.NORM.S.INV($B$6),1,0)</x:f>
        <x:v>0</x:v>
      </x:c>
      <x:c r="AN272" s="34" t="n">
        <x:f>IF(SQRT($B$9)*$B272+SQRT(1-$B$9)*S272&lt;_xlfn.NORM.S.INV($B$6),1,0)</x:f>
        <x:v>0</x:v>
      </x:c>
      <x:c r="AO272" s="34" t="n">
        <x:f>IF(SQRT($B$9)*$B272+SQRT(1-$B$9)*T272&lt;_xlfn.NORM.S.INV($B$6),1,0)</x:f>
        <x:v>0</x:v>
      </x:c>
      <x:c r="AP272" s="34" t="n">
        <x:f>IF(SQRT($B$9)*$B272+SQRT(1-$B$9)*U272&lt;_xlfn.NORM.S.INV($B$6),1,0)</x:f>
        <x:v>0</x:v>
      </x:c>
      <x:c r="AQ272" s="34" t="n">
        <x:f>IF(SQRT($B$9)*$B272+SQRT(1-$B$9)*V272&lt;_xlfn.NORM.S.INV($B$6),1,0)</x:f>
        <x:v>1</x:v>
      </x:c>
      <x:c r="AR272" s="34" t="n">
        <x:f>IF(SQRT($B$9)*$B272+SQRT(1-$B$9)*W272&lt;_xlfn.NORM.S.INV($B$6),1,0)</x:f>
        <x:v>0</x:v>
      </x:c>
      <x:c r="AS272" s="34" t="n">
        <x:f>IF(SQRT($B$9)*$B272+SQRT(1-$B$9)*X272&lt;_xlfn.NORM.S.INV($B$6),1,0)</x:f>
        <x:v>0</x:v>
      </x:c>
      <x:c r="AT272" s="34" t="n">
        <x:f>IF(SQRT($B$9)*$B272+SQRT(1-$B$9)*Y272&lt;_xlfn.NORM.S.INV($B$6),1,0)</x:f>
        <x:v>0</x:v>
      </x:c>
      <x:c r="AU272" s="34" t="n">
        <x:f>IF(SQRT($B$9)*$B272+SQRT(1-$B$9)*Z272&lt;_xlfn.NORM.S.INV($B$6),1,0)</x:f>
        <x:v>0</x:v>
      </x:c>
      <x:c r="AV272" s="34" t="n">
        <x:f>IF(SQRT($B$9)*$B272+SQRT(1-$B$9)*AA272&lt;_xlfn.NORM.S.INV($B$6),1,0)</x:f>
        <x:v>0</x:v>
      </x:c>
      <x:c r="AW272" s="34" t="n">
        <x:f>IF(SQRT($C$9)*$B272+SQRT(1-$C$9)*AB272&lt;_xlfn.NORM.S.INV($C$6),1,0)</x:f>
        <x:v>0</x:v>
      </x:c>
      <x:c r="AX272" s="34" t="n">
        <x:f>IF(SQRT($C$9)*$B272+SQRT(1-$C$9)*AC272&lt;_xlfn.NORM.S.INV($C$6),1,0)</x:f>
        <x:v>0</x:v>
      </x:c>
      <x:c r="AY272" s="34" t="n">
        <x:f>IF(SQRT($C$9)*$B272+SQRT(1-$C$9)*AD272&lt;_xlfn.NORM.S.INV($C$6),1,0)</x:f>
        <x:v>0</x:v>
      </x:c>
      <x:c r="AZ272" s="34" t="n">
        <x:f>IF(SQRT($C$9)*$B272+SQRT(1-$C$9)*AE272&lt;_xlfn.NORM.S.INV($C$6),1,0)</x:f>
        <x:v>0</x:v>
      </x:c>
      <x:c r="BA272" s="34" t="n">
        <x:f>IF(SQRT($C$9)*$B272+SQRT(1-$C$9)*AF272&lt;_xlfn.NORM.S.INV($C$6),1,0)</x:f>
        <x:v>0</x:v>
      </x:c>
      <x:c r="BB272" s="34" t="n">
        <x:f>IF(SQRT($C$9)*$B272+SQRT(1-$C$9)*AG272&lt;_xlfn.NORM.S.INV($C$6),1,0)</x:f>
        <x:v>0</x:v>
      </x:c>
      <x:c r="BC272" s="34" t="n">
        <x:f>IF(SQRT($C$9)*$B272+SQRT(1-$C$9)*AH272&lt;_xlfn.NORM.S.INV($C$6),1,0)</x:f>
        <x:v>0</x:v>
      </x:c>
      <x:c r="BD272" s="34" t="n">
        <x:f>IF(SQRT($C$9)*$B272+SQRT(1-$C$9)*AI272&lt;_xlfn.NORM.S.INV($C$6),1,0)</x:f>
        <x:v>0</x:v>
      </x:c>
      <x:c r="BE272" s="34" t="n">
        <x:f>IF(SQRT($C$9)*$B272+SQRT(1-$C$9)*AJ272&lt;_xlfn.NORM.S.INV($C$6),1,0)</x:f>
        <x:v>0</x:v>
      </x:c>
      <x:c r="BF272" s="34" t="n">
        <x:f>IF(SQRT($C$9)*$B272+SQRT(1-$C$9)*AK272&lt;_xlfn.NORM.S.INV($C$6),1,0)</x:f>
        <x:v>0</x:v>
      </x:c>
      <x:c r="BG272" s="34"/>
      <x:c r="BH272" s="34"/>
      <x:c r="BI272" s="34" t="n">
        <x:f>$B$11*(($A$1061)*$C272/$B$12*$B$7+(1-$A$1061)*$D272/$B$12*$C$7)</x:f>
        <x:v>0</x:v>
      </x:c>
      <x:c r="BJ272" s="34" t="n">
        <x:f>$B$11*(($A$1062)*$C272/$B$12*$B$7+(1-$A$1062)*$D272/$B$12*$C$7)</x:f>
        <x:v>20</x:v>
      </x:c>
      <x:c r="BK272" s="34" t="n">
        <x:f>$B$11*(($A$1063)*$C272/$B$12*$B$7+(1-$A$1063)*$D272/$B$12*$C$7)</x:f>
        <x:v>40</x:v>
      </x:c>
      <x:c r="BL272" s="34" t="n">
        <x:f>$B$11*(($A$1064)*$C272/$B$12*$B$7+(1-$A$1064)*$D272/$B$12*$C$7)</x:f>
        <x:v>60</x:v>
      </x:c>
      <x:c r="BM272" s="34" t="n">
        <x:f>$B$11*(($A$1065)*$C272/$B$12*$B$7+(1-$A$1065)*$D272/$B$12*$C$7)</x:f>
        <x:v>80</x:v>
      </x:c>
      <x:c r="BN272" s="34" t="n">
        <x:f>$B$11*(($A$1066)*$C272/$B$12*$B$7+(1-$A$1066)*$D272/$B$12*$C$7)</x:f>
        <x:v>100.00000000000001</x:v>
      </x:c>
      <x:c r="BO272" s="34" t="n">
        <x:f>$B$11*(($A$1067)*$C272/$B$12*$B$7+(1-$A$1067)*$D272/$B$12*$C$7)</x:f>
        <x:v>120</x:v>
      </x:c>
      <x:c r="BP272" s="34" t="n">
        <x:f>$B$11*(($A$1068)*$C272/$B$12*$B$7+(1-$A$1068)*$D272/$B$12*$C$7)</x:f>
        <x:v>139.99999999999997</x:v>
      </x:c>
      <x:c r="BQ272" s="34" t="n">
        <x:f>$B$11*(($A$1069)*$C272/$B$12*$B$7+(1-$A$1069)*$D272/$B$12*$C$7)</x:f>
        <x:v>160</x:v>
      </x:c>
      <x:c r="BR272" s="34" t="n">
        <x:f>$B$11*(($A$1070)*$C272/$B$12*$B$7+(1-$A$1070)*$D272/$B$12*$C$7)</x:f>
        <x:v>180</x:v>
      </x:c>
      <x:c r="BS272" s="34" t="n">
        <x:f>$B$11*(($A$1071)*$C272/$B$12*$B$7+(1-$A$1071)*$D272/$B$12*$C$7)</x:f>
        <x:v>200.00000000000003</x:v>
      </x:c>
      <x:c r="BT272" s="34" t="n">
        <x:f>$B$11*(($A$1072)*$C272/$B$12*$B$7+(1-$A$1072)*$D272/$B$12*$C$7)</x:f>
        <x:v>220.00000000000006</x:v>
      </x:c>
      <x:c r="BU272" s="34" t="n">
        <x:f>$B$11*(($A$1073)*$C272/$B$12*$B$7+(1-$A$1073)*$D272/$B$12*$C$7)</x:f>
        <x:v>240</x:v>
      </x:c>
      <x:c r="BV272" s="34" t="n">
        <x:f>$B$11*(($A$1074)*$C272/$B$12*$B$7+(1-$A$1074)*$D272/$B$12*$C$7)</x:f>
        <x:v>260</x:v>
      </x:c>
      <x:c r="BW272" s="34" t="n">
        <x:f>$B$11*(($A$1075)*$C272/$B$12*$B$7+(1-$A$1075)*$D272/$B$12*$C$7)</x:f>
        <x:v>279.99999999999994</x:v>
      </x:c>
      <x:c r="BX272" s="34" t="n">
        <x:f>$B$11*(($A$1076)*$C272/$B$12*$B$7+(1-$A$1076)*$D272/$B$12*$C$7)</x:f>
        <x:v>300</x:v>
      </x:c>
      <x:c r="BY272" s="34" t="n">
        <x:f>$B$11*(($A$1077)*$C272/$B$12*$B$7+(1-$A$1077)*$D272/$B$12*$C$7)</x:f>
        <x:v>320</x:v>
      </x:c>
      <x:c r="BZ272" s="34" t="n">
        <x:f>$B$11*(($A$1078)*$C272/$B$12*$B$7+(1-$A$1078)*$D272/$B$12*$C$7)</x:f>
        <x:v>339.99999999999994</x:v>
      </x:c>
      <x:c r="CA272" s="34" t="n">
        <x:f>$B$11*(($A$1079)*$C272/$B$12*$B$7+(1-$A$1079)*$D272/$B$12*$C$7)</x:f>
        <x:v>360</x:v>
      </x:c>
      <x:c r="CB272" s="34" t="n">
        <x:f>$B$11*(($A$1080)*$C272/$B$12*$B$7+(1-$A$1080)*$D272/$B$12*$C$7)</x:f>
        <x:v>380.00000000000006</x:v>
      </x:c>
      <x:c r="CC272" s="34" t="n">
        <x:f>$B$11*(($A$1081)*$C272/$B$12*$B$7+(1-$A$1081)*$D272/$B$12*$C$7)</x:f>
        <x:v>400.00000000000006</x:v>
      </x:c>
    </x:row>
    <x:row r="273">
      <x:c r="A273" s="34" t="n">
        <x:v>249</x:v>
      </x:c>
      <x:c r="B273" s="39" t="n">
        <x:v>1.4346526272749645</x:v>
      </x:c>
      <x:c r="C273" s="1" t="n">
        <x:f>SUM(AM273:AV273)</x:f>
        <x:v>0</x:v>
      </x:c>
      <x:c r="D273" s="1" t="n">
        <x:f>SUM(AW273:BF273)</x:f>
        <x:v>0</x:v>
      </x:c>
      <x:c r="E273" s="17" t="n">
        <x:f>(1-C273/$B$12)*$B$8-C273/$B$12*$B$7</x:f>
        <x:v>0.05</x:v>
      </x:c>
      <x:c r="F273" s="17" t="n">
        <x:f>(1-D273/$B$12)*$C$8-D273/$B$12*$C$7</x:f>
        <x:v>0.09</x:v>
      </x:c>
      <x:c r="G273" s="32" t="n">
        <x:f>$B$11*($B$10*C273/$B$12*$B$7+(1-$B$10)*D273/$B$12*$C$7)</x:f>
        <x:v>0</x:v>
      </x:c>
      <x:c r="H273" s="17" t="n">
        <x:f>$B$10*E273+(1-$B$10)*F273</x:f>
        <x:v>0.07</x:v>
      </x:c>
      <x:c r="I273" s="34"/>
      <x:c r="J273" s="34"/>
      <x:c r="K273" s="34"/>
      <x:c r="L273" s="34"/>
      <x:c r="M273" s="34"/>
      <x:c r="N273" s="34"/>
      <x:c r="O273" s="34"/>
      <x:c r="P273" s="34"/>
      <x:c r="Q273" s="34"/>
      <x:c r="R273" s="39" t="n">
        <x:v>0.5683710774839767</x:v>
      </x:c>
      <x:c r="S273" s="39" t="n">
        <x:v>1.0351205891424422</x:v>
      </x:c>
      <x:c r="T273" s="39" t="n">
        <x:v>-0.535457686401944</x:v>
      </x:c>
      <x:c r="U273" s="39" t="n">
        <x:v>-0.08117172264885018</x:v>
      </x:c>
      <x:c r="V273" s="39" t="n">
        <x:v>0.7676004246115488</x:v>
      </x:c>
      <x:c r="W273" s="39" t="n">
        <x:v>-0.9260004873922582</x:v>
      </x:c>
      <x:c r="X273" s="39" t="n">
        <x:v>-0.9276001683183095</x:v>
      </x:c>
      <x:c r="Y273" s="39" t="n">
        <x:v>-1.4058694292648126</x:v>
      </x:c>
      <x:c r="Z273" s="39" t="n">
        <x:v>0.9627933366751917</x:v>
      </x:c>
      <x:c r="AA273" s="39" t="n">
        <x:v>-0.030308308823685785</x:v>
      </x:c>
      <x:c r="AB273" s="39" t="n">
        <x:v>-0.4979389646054794</x:v>
      </x:c>
      <x:c r="AC273" s="39" t="n">
        <x:v>1.1422563683207798</x:v>
      </x:c>
      <x:c r="AD273" s="39" t="n">
        <x:v>-0.17824095931351813</x:v>
      </x:c>
      <x:c r="AE273" s="39" t="n">
        <x:v>-1.3412040072497993</x:v>
      </x:c>
      <x:c r="AF273" s="39" t="n">
        <x:v>0.8890741107584367</x:v>
      </x:c>
      <x:c r="AG273" s="39" t="n">
        <x:v>0.3984824030391632</x:v>
      </x:c>
      <x:c r="AH273" s="39" t="n">
        <x:v>-1.1089477177222524</x:v>
      </x:c>
      <x:c r="AI273" s="39" t="n">
        <x:v>-0.2910587139572025</x:v>
      </x:c>
      <x:c r="AJ273" s="39" t="n">
        <x:v>-0.6447694221995379</x:v>
      </x:c>
      <x:c r="AK273" s="39" t="n">
        <x:v>0.9157027545418805</x:v>
      </x:c>
      <x:c r="AL273" s="34"/>
      <x:c r="AM273" s="34" t="n">
        <x:f>IF(SQRT($B$9)*$B273+SQRT(1-$B$9)*R273&lt;_xlfn.NORM.S.INV($B$6),1,0)</x:f>
        <x:v>0</x:v>
      </x:c>
      <x:c r="AN273" s="34" t="n">
        <x:f>IF(SQRT($B$9)*$B273+SQRT(1-$B$9)*S273&lt;_xlfn.NORM.S.INV($B$6),1,0)</x:f>
        <x:v>0</x:v>
      </x:c>
      <x:c r="AO273" s="34" t="n">
        <x:f>IF(SQRT($B$9)*$B273+SQRT(1-$B$9)*T273&lt;_xlfn.NORM.S.INV($B$6),1,0)</x:f>
        <x:v>0</x:v>
      </x:c>
      <x:c r="AP273" s="34" t="n">
        <x:f>IF(SQRT($B$9)*$B273+SQRT(1-$B$9)*U273&lt;_xlfn.NORM.S.INV($B$6),1,0)</x:f>
        <x:v>0</x:v>
      </x:c>
      <x:c r="AQ273" s="34" t="n">
        <x:f>IF(SQRT($B$9)*$B273+SQRT(1-$B$9)*V273&lt;_xlfn.NORM.S.INV($B$6),1,0)</x:f>
        <x:v>0</x:v>
      </x:c>
      <x:c r="AR273" s="34" t="n">
        <x:f>IF(SQRT($B$9)*$B273+SQRT(1-$B$9)*W273&lt;_xlfn.NORM.S.INV($B$6),1,0)</x:f>
        <x:v>0</x:v>
      </x:c>
      <x:c r="AS273" s="34" t="n">
        <x:f>IF(SQRT($B$9)*$B273+SQRT(1-$B$9)*X273&lt;_xlfn.NORM.S.INV($B$6),1,0)</x:f>
        <x:v>0</x:v>
      </x:c>
      <x:c r="AT273" s="34" t="n">
        <x:f>IF(SQRT($B$9)*$B273+SQRT(1-$B$9)*Y273&lt;_xlfn.NORM.S.INV($B$6),1,0)</x:f>
        <x:v>0</x:v>
      </x:c>
      <x:c r="AU273" s="34" t="n">
        <x:f>IF(SQRT($B$9)*$B273+SQRT(1-$B$9)*Z273&lt;_xlfn.NORM.S.INV($B$6),1,0)</x:f>
        <x:v>0</x:v>
      </x:c>
      <x:c r="AV273" s="34" t="n">
        <x:f>IF(SQRT($B$9)*$B273+SQRT(1-$B$9)*AA273&lt;_xlfn.NORM.S.INV($B$6),1,0)</x:f>
        <x:v>0</x:v>
      </x:c>
      <x:c r="AW273" s="34" t="n">
        <x:f>IF(SQRT($C$9)*$B273+SQRT(1-$C$9)*AB273&lt;_xlfn.NORM.S.INV($C$6),1,0)</x:f>
        <x:v>0</x:v>
      </x:c>
      <x:c r="AX273" s="34" t="n">
        <x:f>IF(SQRT($C$9)*$B273+SQRT(1-$C$9)*AC273&lt;_xlfn.NORM.S.INV($C$6),1,0)</x:f>
        <x:v>0</x:v>
      </x:c>
      <x:c r="AY273" s="34" t="n">
        <x:f>IF(SQRT($C$9)*$B273+SQRT(1-$C$9)*AD273&lt;_xlfn.NORM.S.INV($C$6),1,0)</x:f>
        <x:v>0</x:v>
      </x:c>
      <x:c r="AZ273" s="34" t="n">
        <x:f>IF(SQRT($C$9)*$B273+SQRT(1-$C$9)*AE273&lt;_xlfn.NORM.S.INV($C$6),1,0)</x:f>
        <x:v>0</x:v>
      </x:c>
      <x:c r="BA273" s="34" t="n">
        <x:f>IF(SQRT($C$9)*$B273+SQRT(1-$C$9)*AF273&lt;_xlfn.NORM.S.INV($C$6),1,0)</x:f>
        <x:v>0</x:v>
      </x:c>
      <x:c r="BB273" s="34" t="n">
        <x:f>IF(SQRT($C$9)*$B273+SQRT(1-$C$9)*AG273&lt;_xlfn.NORM.S.INV($C$6),1,0)</x:f>
        <x:v>0</x:v>
      </x:c>
      <x:c r="BC273" s="34" t="n">
        <x:f>IF(SQRT($C$9)*$B273+SQRT(1-$C$9)*AH273&lt;_xlfn.NORM.S.INV($C$6),1,0)</x:f>
        <x:v>0</x:v>
      </x:c>
      <x:c r="BD273" s="34" t="n">
        <x:f>IF(SQRT($C$9)*$B273+SQRT(1-$C$9)*AI273&lt;_xlfn.NORM.S.INV($C$6),1,0)</x:f>
        <x:v>0</x:v>
      </x:c>
      <x:c r="BE273" s="34" t="n">
        <x:f>IF(SQRT($C$9)*$B273+SQRT(1-$C$9)*AJ273&lt;_xlfn.NORM.S.INV($C$6),1,0)</x:f>
        <x:v>0</x:v>
      </x:c>
      <x:c r="BF273" s="34" t="n">
        <x:f>IF(SQRT($C$9)*$B273+SQRT(1-$C$9)*AK273&lt;_xlfn.NORM.S.INV($C$6),1,0)</x:f>
        <x:v>0</x:v>
      </x:c>
      <x:c r="BG273" s="34"/>
      <x:c r="BH273" s="34"/>
      <x:c r="BI273" s="34" t="n">
        <x:f>$B$11*(($A$1061)*$C273/$B$12*$B$7+(1-$A$1061)*$D273/$B$12*$C$7)</x:f>
        <x:v>0</x:v>
      </x:c>
      <x:c r="BJ273" s="34" t="n">
        <x:f>$B$11*(($A$1062)*$C273/$B$12*$B$7+(1-$A$1062)*$D273/$B$12*$C$7)</x:f>
        <x:v>0</x:v>
      </x:c>
      <x:c r="BK273" s="34" t="n">
        <x:f>$B$11*(($A$1063)*$C273/$B$12*$B$7+(1-$A$1063)*$D273/$B$12*$C$7)</x:f>
        <x:v>0</x:v>
      </x:c>
      <x:c r="BL273" s="34" t="n">
        <x:f>$B$11*(($A$1064)*$C273/$B$12*$B$7+(1-$A$1064)*$D273/$B$12*$C$7)</x:f>
        <x:v>0</x:v>
      </x:c>
      <x:c r="BM273" s="34" t="n">
        <x:f>$B$11*(($A$1065)*$C273/$B$12*$B$7+(1-$A$1065)*$D273/$B$12*$C$7)</x:f>
        <x:v>0</x:v>
      </x:c>
      <x:c r="BN273" s="34" t="n">
        <x:f>$B$11*(($A$1066)*$C273/$B$12*$B$7+(1-$A$1066)*$D273/$B$12*$C$7)</x:f>
        <x:v>0</x:v>
      </x:c>
      <x:c r="BO273" s="34" t="n">
        <x:f>$B$11*(($A$1067)*$C273/$B$12*$B$7+(1-$A$1067)*$D273/$B$12*$C$7)</x:f>
        <x:v>0</x:v>
      </x:c>
      <x:c r="BP273" s="34" t="n">
        <x:f>$B$11*(($A$1068)*$C273/$B$12*$B$7+(1-$A$1068)*$D273/$B$12*$C$7)</x:f>
        <x:v>0</x:v>
      </x:c>
      <x:c r="BQ273" s="34" t="n">
        <x:f>$B$11*(($A$1069)*$C273/$B$12*$B$7+(1-$A$1069)*$D273/$B$12*$C$7)</x:f>
        <x:v>0</x:v>
      </x:c>
      <x:c r="BR273" s="34" t="n">
        <x:f>$B$11*(($A$1070)*$C273/$B$12*$B$7+(1-$A$1070)*$D273/$B$12*$C$7)</x:f>
        <x:v>0</x:v>
      </x:c>
      <x:c r="BS273" s="34" t="n">
        <x:f>$B$11*(($A$1071)*$C273/$B$12*$B$7+(1-$A$1071)*$D273/$B$12*$C$7)</x:f>
        <x:v>0</x:v>
      </x:c>
      <x:c r="BT273" s="34" t="n">
        <x:f>$B$11*(($A$1072)*$C273/$B$12*$B$7+(1-$A$1072)*$D273/$B$12*$C$7)</x:f>
        <x:v>0</x:v>
      </x:c>
      <x:c r="BU273" s="34" t="n">
        <x:f>$B$11*(($A$1073)*$C273/$B$12*$B$7+(1-$A$1073)*$D273/$B$12*$C$7)</x:f>
        <x:v>0</x:v>
      </x:c>
      <x:c r="BV273" s="34" t="n">
        <x:f>$B$11*(($A$1074)*$C273/$B$12*$B$7+(1-$A$1074)*$D273/$B$12*$C$7)</x:f>
        <x:v>0</x:v>
      </x:c>
      <x:c r="BW273" s="34" t="n">
        <x:f>$B$11*(($A$1075)*$C273/$B$12*$B$7+(1-$A$1075)*$D273/$B$12*$C$7)</x:f>
        <x:v>0</x:v>
      </x:c>
      <x:c r="BX273" s="34" t="n">
        <x:f>$B$11*(($A$1076)*$C273/$B$12*$B$7+(1-$A$1076)*$D273/$B$12*$C$7)</x:f>
        <x:v>0</x:v>
      </x:c>
      <x:c r="BY273" s="34" t="n">
        <x:f>$B$11*(($A$1077)*$C273/$B$12*$B$7+(1-$A$1077)*$D273/$B$12*$C$7)</x:f>
        <x:v>0</x:v>
      </x:c>
      <x:c r="BZ273" s="34" t="n">
        <x:f>$B$11*(($A$1078)*$C273/$B$12*$B$7+(1-$A$1078)*$D273/$B$12*$C$7)</x:f>
        <x:v>0</x:v>
      </x:c>
      <x:c r="CA273" s="34" t="n">
        <x:f>$B$11*(($A$1079)*$C273/$B$12*$B$7+(1-$A$1079)*$D273/$B$12*$C$7)</x:f>
        <x:v>0</x:v>
      </x:c>
      <x:c r="CB273" s="34" t="n">
        <x:f>$B$11*(($A$1080)*$C273/$B$12*$B$7+(1-$A$1080)*$D273/$B$12*$C$7)</x:f>
        <x:v>0</x:v>
      </x:c>
      <x:c r="CC273" s="34" t="n">
        <x:f>$B$11*(($A$1081)*$C273/$B$12*$B$7+(1-$A$1081)*$D273/$B$12*$C$7)</x:f>
        <x:v>0</x:v>
      </x:c>
    </x:row>
    <x:row r="274">
      <x:c r="A274" s="34" t="n">
        <x:v>250</x:v>
      </x:c>
      <x:c r="B274" s="39" t="n">
        <x:v>1.6697011339672239</x:v>
      </x:c>
      <x:c r="C274" s="1" t="n">
        <x:f>SUM(AM274:AV274)</x:f>
        <x:v>0</x:v>
      </x:c>
      <x:c r="D274" s="1" t="n">
        <x:f>SUM(AW274:BF274)</x:f>
        <x:v>0</x:v>
      </x:c>
      <x:c r="E274" s="17" t="n">
        <x:f>(1-C274/$B$12)*$B$8-C274/$B$12*$B$7</x:f>
        <x:v>0.05</x:v>
      </x:c>
      <x:c r="F274" s="17" t="n">
        <x:f>(1-D274/$B$12)*$C$8-D274/$B$12*$C$7</x:f>
        <x:v>0.09</x:v>
      </x:c>
      <x:c r="G274" s="32" t="n">
        <x:f>$B$11*($B$10*C274/$B$12*$B$7+(1-$B$10)*D274/$B$12*$C$7)</x:f>
        <x:v>0</x:v>
      </x:c>
      <x:c r="H274" s="17" t="n">
        <x:f>$B$10*E274+(1-$B$10)*F274</x:f>
        <x:v>0.07</x:v>
      </x:c>
      <x:c r="I274" s="34"/>
      <x:c r="J274" s="34"/>
      <x:c r="K274" s="34"/>
      <x:c r="L274" s="34"/>
      <x:c r="M274" s="34"/>
      <x:c r="N274" s="34"/>
      <x:c r="O274" s="34"/>
      <x:c r="P274" s="34"/>
      <x:c r="Q274" s="34"/>
      <x:c r="R274" s="39" t="n">
        <x:v>0.021283748431982576</x:v>
      </x:c>
      <x:c r="S274" s="39" t="n">
        <x:v>-0.6183864846631294</x:v>
      </x:c>
      <x:c r="T274" s="39" t="n">
        <x:v>-0.13097037837389539</x:v>
      </x:c>
      <x:c r="U274" s="39" t="n">
        <x:v>-0.6983580189872682</x:v>
      </x:c>
      <x:c r="V274" s="39" t="n">
        <x:v>-1.2244164357676484</x:v>
      </x:c>
      <x:c r="W274" s="39" t="n">
        <x:v>0.7989882578798255</x:v>
      </x:c>
      <x:c r="X274" s="39" t="n">
        <x:v>1.0113854173611059</x:v>
      </x:c>
      <x:c r="Y274" s="39" t="n">
        <x:v>-0.2615604315292114</x:v>
      </x:c>
      <x:c r="Z274" s="39" t="n">
        <x:v>-0.4272082787181106</x:v>
      </x:c>
      <x:c r="AA274" s="39" t="n">
        <x:v>0.1027281684455655</x:v>
      </x:c>
      <x:c r="AB274" s="39" t="n">
        <x:v>-0.2679507272447942</x:v>
      </x:c>
      <x:c r="AC274" s="39" t="n">
        <x:v>-0.2289772855225047</x:v>
      </x:c>
      <x:c r="AD274" s="39" t="n">
        <x:v>0.6650563328114699</x:v>
      </x:c>
      <x:c r="AE274" s="39" t="n">
        <x:v>2.311790800970182</x:v>
      </x:c>
      <x:c r="AF274" s="39" t="n">
        <x:v>-0.13262361749695373</x:v>
      </x:c>
      <x:c r="AG274" s="39" t="n">
        <x:v>1.3213088129511281</x:v>
      </x:c>
      <x:c r="AH274" s="39" t="n">
        <x:v>0.23246687034734984</x:v>
      </x:c>
      <x:c r="AI274" s="39" t="n">
        <x:v>-0.3891489316392225</x:v>
      </x:c>
      <x:c r="AJ274" s="39" t="n">
        <x:v>-0.37777415227683475</x:v>
      </x:c>
      <x:c r="AK274" s="39" t="n">
        <x:v>-0.8076068820718686</x:v>
      </x:c>
      <x:c r="AL274" s="34"/>
      <x:c r="AM274" s="34" t="n">
        <x:f>IF(SQRT($B$9)*$B274+SQRT(1-$B$9)*R274&lt;_xlfn.NORM.S.INV($B$6),1,0)</x:f>
        <x:v>0</x:v>
      </x:c>
      <x:c r="AN274" s="34" t="n">
        <x:f>IF(SQRT($B$9)*$B274+SQRT(1-$B$9)*S274&lt;_xlfn.NORM.S.INV($B$6),1,0)</x:f>
        <x:v>0</x:v>
      </x:c>
      <x:c r="AO274" s="34" t="n">
        <x:f>IF(SQRT($B$9)*$B274+SQRT(1-$B$9)*T274&lt;_xlfn.NORM.S.INV($B$6),1,0)</x:f>
        <x:v>0</x:v>
      </x:c>
      <x:c r="AP274" s="34" t="n">
        <x:f>IF(SQRT($B$9)*$B274+SQRT(1-$B$9)*U274&lt;_xlfn.NORM.S.INV($B$6),1,0)</x:f>
        <x:v>0</x:v>
      </x:c>
      <x:c r="AQ274" s="34" t="n">
        <x:f>IF(SQRT($B$9)*$B274+SQRT(1-$B$9)*V274&lt;_xlfn.NORM.S.INV($B$6),1,0)</x:f>
        <x:v>0</x:v>
      </x:c>
      <x:c r="AR274" s="34" t="n">
        <x:f>IF(SQRT($B$9)*$B274+SQRT(1-$B$9)*W274&lt;_xlfn.NORM.S.INV($B$6),1,0)</x:f>
        <x:v>0</x:v>
      </x:c>
      <x:c r="AS274" s="34" t="n">
        <x:f>IF(SQRT($B$9)*$B274+SQRT(1-$B$9)*X274&lt;_xlfn.NORM.S.INV($B$6),1,0)</x:f>
        <x:v>0</x:v>
      </x:c>
      <x:c r="AT274" s="34" t="n">
        <x:f>IF(SQRT($B$9)*$B274+SQRT(1-$B$9)*Y274&lt;_xlfn.NORM.S.INV($B$6),1,0)</x:f>
        <x:v>0</x:v>
      </x:c>
      <x:c r="AU274" s="34" t="n">
        <x:f>IF(SQRT($B$9)*$B274+SQRT(1-$B$9)*Z274&lt;_xlfn.NORM.S.INV($B$6),1,0)</x:f>
        <x:v>0</x:v>
      </x:c>
      <x:c r="AV274" s="34" t="n">
        <x:f>IF(SQRT($B$9)*$B274+SQRT(1-$B$9)*AA274&lt;_xlfn.NORM.S.INV($B$6),1,0)</x:f>
        <x:v>0</x:v>
      </x:c>
      <x:c r="AW274" s="34" t="n">
        <x:f>IF(SQRT($C$9)*$B274+SQRT(1-$C$9)*AB274&lt;_xlfn.NORM.S.INV($C$6),1,0)</x:f>
        <x:v>0</x:v>
      </x:c>
      <x:c r="AX274" s="34" t="n">
        <x:f>IF(SQRT($C$9)*$B274+SQRT(1-$C$9)*AC274&lt;_xlfn.NORM.S.INV($C$6),1,0)</x:f>
        <x:v>0</x:v>
      </x:c>
      <x:c r="AY274" s="34" t="n">
        <x:f>IF(SQRT($C$9)*$B274+SQRT(1-$C$9)*AD274&lt;_xlfn.NORM.S.INV($C$6),1,0)</x:f>
        <x:v>0</x:v>
      </x:c>
      <x:c r="AZ274" s="34" t="n">
        <x:f>IF(SQRT($C$9)*$B274+SQRT(1-$C$9)*AE274&lt;_xlfn.NORM.S.INV($C$6),1,0)</x:f>
        <x:v>0</x:v>
      </x:c>
      <x:c r="BA274" s="34" t="n">
        <x:f>IF(SQRT($C$9)*$B274+SQRT(1-$C$9)*AF274&lt;_xlfn.NORM.S.INV($C$6),1,0)</x:f>
        <x:v>0</x:v>
      </x:c>
      <x:c r="BB274" s="34" t="n">
        <x:f>IF(SQRT($C$9)*$B274+SQRT(1-$C$9)*AG274&lt;_xlfn.NORM.S.INV($C$6),1,0)</x:f>
        <x:v>0</x:v>
      </x:c>
      <x:c r="BC274" s="34" t="n">
        <x:f>IF(SQRT($C$9)*$B274+SQRT(1-$C$9)*AH274&lt;_xlfn.NORM.S.INV($C$6),1,0)</x:f>
        <x:v>0</x:v>
      </x:c>
      <x:c r="BD274" s="34" t="n">
        <x:f>IF(SQRT($C$9)*$B274+SQRT(1-$C$9)*AI274&lt;_xlfn.NORM.S.INV($C$6),1,0)</x:f>
        <x:v>0</x:v>
      </x:c>
      <x:c r="BE274" s="34" t="n">
        <x:f>IF(SQRT($C$9)*$B274+SQRT(1-$C$9)*AJ274&lt;_xlfn.NORM.S.INV($C$6),1,0)</x:f>
        <x:v>0</x:v>
      </x:c>
      <x:c r="BF274" s="34" t="n">
        <x:f>IF(SQRT($C$9)*$B274+SQRT(1-$C$9)*AK274&lt;_xlfn.NORM.S.INV($C$6),1,0)</x:f>
        <x:v>0</x:v>
      </x:c>
      <x:c r="BG274" s="34"/>
      <x:c r="BH274" s="34"/>
      <x:c r="BI274" s="34" t="n">
        <x:f>$B$11*(($A$1061)*$C274/$B$12*$B$7+(1-$A$1061)*$D274/$B$12*$C$7)</x:f>
        <x:v>0</x:v>
      </x:c>
      <x:c r="BJ274" s="34" t="n">
        <x:f>$B$11*(($A$1062)*$C274/$B$12*$B$7+(1-$A$1062)*$D274/$B$12*$C$7)</x:f>
        <x:v>0</x:v>
      </x:c>
      <x:c r="BK274" s="34" t="n">
        <x:f>$B$11*(($A$1063)*$C274/$B$12*$B$7+(1-$A$1063)*$D274/$B$12*$C$7)</x:f>
        <x:v>0</x:v>
      </x:c>
      <x:c r="BL274" s="34" t="n">
        <x:f>$B$11*(($A$1064)*$C274/$B$12*$B$7+(1-$A$1064)*$D274/$B$12*$C$7)</x:f>
        <x:v>0</x:v>
      </x:c>
      <x:c r="BM274" s="34" t="n">
        <x:f>$B$11*(($A$1065)*$C274/$B$12*$B$7+(1-$A$1065)*$D274/$B$12*$C$7)</x:f>
        <x:v>0</x:v>
      </x:c>
      <x:c r="BN274" s="34" t="n">
        <x:f>$B$11*(($A$1066)*$C274/$B$12*$B$7+(1-$A$1066)*$D274/$B$12*$C$7)</x:f>
        <x:v>0</x:v>
      </x:c>
      <x:c r="BO274" s="34" t="n">
        <x:f>$B$11*(($A$1067)*$C274/$B$12*$B$7+(1-$A$1067)*$D274/$B$12*$C$7)</x:f>
        <x:v>0</x:v>
      </x:c>
      <x:c r="BP274" s="34" t="n">
        <x:f>$B$11*(($A$1068)*$C274/$B$12*$B$7+(1-$A$1068)*$D274/$B$12*$C$7)</x:f>
        <x:v>0</x:v>
      </x:c>
      <x:c r="BQ274" s="34" t="n">
        <x:f>$B$11*(($A$1069)*$C274/$B$12*$B$7+(1-$A$1069)*$D274/$B$12*$C$7)</x:f>
        <x:v>0</x:v>
      </x:c>
      <x:c r="BR274" s="34" t="n">
        <x:f>$B$11*(($A$1070)*$C274/$B$12*$B$7+(1-$A$1070)*$D274/$B$12*$C$7)</x:f>
        <x:v>0</x:v>
      </x:c>
      <x:c r="BS274" s="34" t="n">
        <x:f>$B$11*(($A$1071)*$C274/$B$12*$B$7+(1-$A$1071)*$D274/$B$12*$C$7)</x:f>
        <x:v>0</x:v>
      </x:c>
      <x:c r="BT274" s="34" t="n">
        <x:f>$B$11*(($A$1072)*$C274/$B$12*$B$7+(1-$A$1072)*$D274/$B$12*$C$7)</x:f>
        <x:v>0</x:v>
      </x:c>
      <x:c r="BU274" s="34" t="n">
        <x:f>$B$11*(($A$1073)*$C274/$B$12*$B$7+(1-$A$1073)*$D274/$B$12*$C$7)</x:f>
        <x:v>0</x:v>
      </x:c>
      <x:c r="BV274" s="34" t="n">
        <x:f>$B$11*(($A$1074)*$C274/$B$12*$B$7+(1-$A$1074)*$D274/$B$12*$C$7)</x:f>
        <x:v>0</x:v>
      </x:c>
      <x:c r="BW274" s="34" t="n">
        <x:f>$B$11*(($A$1075)*$C274/$B$12*$B$7+(1-$A$1075)*$D274/$B$12*$C$7)</x:f>
        <x:v>0</x:v>
      </x:c>
      <x:c r="BX274" s="34" t="n">
        <x:f>$B$11*(($A$1076)*$C274/$B$12*$B$7+(1-$A$1076)*$D274/$B$12*$C$7)</x:f>
        <x:v>0</x:v>
      </x:c>
      <x:c r="BY274" s="34" t="n">
        <x:f>$B$11*(($A$1077)*$C274/$B$12*$B$7+(1-$A$1077)*$D274/$B$12*$C$7)</x:f>
        <x:v>0</x:v>
      </x:c>
      <x:c r="BZ274" s="34" t="n">
        <x:f>$B$11*(($A$1078)*$C274/$B$12*$B$7+(1-$A$1078)*$D274/$B$12*$C$7)</x:f>
        <x:v>0</x:v>
      </x:c>
      <x:c r="CA274" s="34" t="n">
        <x:f>$B$11*(($A$1079)*$C274/$B$12*$B$7+(1-$A$1079)*$D274/$B$12*$C$7)</x:f>
        <x:v>0</x:v>
      </x:c>
      <x:c r="CB274" s="34" t="n">
        <x:f>$B$11*(($A$1080)*$C274/$B$12*$B$7+(1-$A$1080)*$D274/$B$12*$C$7)</x:f>
        <x:v>0</x:v>
      </x:c>
      <x:c r="CC274" s="34" t="n">
        <x:f>$B$11*(($A$1081)*$C274/$B$12*$B$7+(1-$A$1081)*$D274/$B$12*$C$7)</x:f>
        <x:v>0</x:v>
      </x:c>
    </x:row>
    <x:row r="275">
      <x:c r="A275" s="34" t="n">
        <x:v>251</x:v>
      </x:c>
      <x:c r="B275" s="39" t="n">
        <x:v>0.517453111212741</x:v>
      </x:c>
      <x:c r="C275" s="1" t="n">
        <x:f>SUM(AM275:AV275)</x:f>
        <x:v>0</x:v>
      </x:c>
      <x:c r="D275" s="1" t="n">
        <x:f>SUM(AW275:BF275)</x:f>
        <x:v>0</x:v>
      </x:c>
      <x:c r="E275" s="17" t="n">
        <x:f>(1-C275/$B$12)*$B$8-C275/$B$12*$B$7</x:f>
        <x:v>0.05</x:v>
      </x:c>
      <x:c r="F275" s="17" t="n">
        <x:f>(1-D275/$B$12)*$C$8-D275/$B$12*$C$7</x:f>
        <x:v>0.09</x:v>
      </x:c>
      <x:c r="G275" s="32" t="n">
        <x:f>$B$11*($B$10*C275/$B$12*$B$7+(1-$B$10)*D275/$B$12*$C$7)</x:f>
        <x:v>0</x:v>
      </x:c>
      <x:c r="H275" s="17" t="n">
        <x:f>$B$10*E275+(1-$B$10)*F275</x:f>
        <x:v>0.07</x:v>
      </x:c>
      <x:c r="I275" s="34"/>
      <x:c r="J275" s="34"/>
      <x:c r="K275" s="34"/>
      <x:c r="L275" s="34"/>
      <x:c r="M275" s="34"/>
      <x:c r="N275" s="34"/>
      <x:c r="O275" s="34"/>
      <x:c r="P275" s="34"/>
      <x:c r="Q275" s="34"/>
      <x:c r="R275" s="39" t="n">
        <x:v>0.004170029448639916</x:v>
      </x:c>
      <x:c r="S275" s="39" t="n">
        <x:v>-0.4868590721472061</x:v>
      </x:c>
      <x:c r="T275" s="39" t="n">
        <x:v>-0.8284906906199947</x:v>
      </x:c>
      <x:c r="U275" s="39" t="n">
        <x:v>-0.668629968341432</x:v>
      </x:c>
      <x:c r="V275" s="39" t="n">
        <x:v>1.6392197523345624</x:v>
      </x:c>
      <x:c r="W275" s="39" t="n">
        <x:v>-1.6043166155547395</x:v>
      </x:c>
      <x:c r="X275" s="39" t="n">
        <x:v>-0.8258768515822922</x:v>
      </x:c>
      <x:c r="Y275" s="39" t="n">
        <x:v>-0.25794158792222616</x:v>
      </x:c>
      <x:c r="Z275" s="39" t="n">
        <x:v>1.3013125910413708</x:v>
      </x:c>
      <x:c r="AA275" s="39" t="n">
        <x:v>1.114869664635096</x:v>
      </x:c>
      <x:c r="AB275" s="39" t="n">
        <x:v>1.330600042530726</x:v>
      </x:c>
      <x:c r="AC275" s="39" t="n">
        <x:v>-0.5184253416264918</x:v>
      </x:c>
      <x:c r="AD275" s="39" t="n">
        <x:v>-1.5614950770505014</x:v>
      </x:c>
      <x:c r="AE275" s="39" t="n">
        <x:v>-1.062092030901829</x:v>
      </x:c>
      <x:c r="AF275" s="39" t="n">
        <x:v>-0.2137916659330459</x:v>
      </x:c>
      <x:c r="AG275" s="39" t="n">
        <x:v>0.6863352852233009</x:v>
      </x:c>
      <x:c r="AH275" s="39" t="n">
        <x:v>0.6345781362477123</x:v>
      </x:c>
      <x:c r="AI275" s="39" t="n">
        <x:v>0.421060071474204</x:v>
      </x:c>
      <x:c r="AJ275" s="39" t="n">
        <x:v>0.3159311599094437</x:v>
      </x:c>
      <x:c r="AK275" s="39" t="n">
        <x:v>-1.3022344898215241</x:v>
      </x:c>
      <x:c r="AL275" s="34"/>
      <x:c r="AM275" s="34" t="n">
        <x:f>IF(SQRT($B$9)*$B275+SQRT(1-$B$9)*R275&lt;_xlfn.NORM.S.INV($B$6),1,0)</x:f>
        <x:v>0</x:v>
      </x:c>
      <x:c r="AN275" s="34" t="n">
        <x:f>IF(SQRT($B$9)*$B275+SQRT(1-$B$9)*S275&lt;_xlfn.NORM.S.INV($B$6),1,0)</x:f>
        <x:v>0</x:v>
      </x:c>
      <x:c r="AO275" s="34" t="n">
        <x:f>IF(SQRT($B$9)*$B275+SQRT(1-$B$9)*T275&lt;_xlfn.NORM.S.INV($B$6),1,0)</x:f>
        <x:v>0</x:v>
      </x:c>
      <x:c r="AP275" s="34" t="n">
        <x:f>IF(SQRT($B$9)*$B275+SQRT(1-$B$9)*U275&lt;_xlfn.NORM.S.INV($B$6),1,0)</x:f>
        <x:v>0</x:v>
      </x:c>
      <x:c r="AQ275" s="34" t="n">
        <x:f>IF(SQRT($B$9)*$B275+SQRT(1-$B$9)*V275&lt;_xlfn.NORM.S.INV($B$6),1,0)</x:f>
        <x:v>0</x:v>
      </x:c>
      <x:c r="AR275" s="34" t="n">
        <x:f>IF(SQRT($B$9)*$B275+SQRT(1-$B$9)*W275&lt;_xlfn.NORM.S.INV($B$6),1,0)</x:f>
        <x:v>0</x:v>
      </x:c>
      <x:c r="AS275" s="34" t="n">
        <x:f>IF(SQRT($B$9)*$B275+SQRT(1-$B$9)*X275&lt;_xlfn.NORM.S.INV($B$6),1,0)</x:f>
        <x:v>0</x:v>
      </x:c>
      <x:c r="AT275" s="34" t="n">
        <x:f>IF(SQRT($B$9)*$B275+SQRT(1-$B$9)*Y275&lt;_xlfn.NORM.S.INV($B$6),1,0)</x:f>
        <x:v>0</x:v>
      </x:c>
      <x:c r="AU275" s="34" t="n">
        <x:f>IF(SQRT($B$9)*$B275+SQRT(1-$B$9)*Z275&lt;_xlfn.NORM.S.INV($B$6),1,0)</x:f>
        <x:v>0</x:v>
      </x:c>
      <x:c r="AV275" s="34" t="n">
        <x:f>IF(SQRT($B$9)*$B275+SQRT(1-$B$9)*AA275&lt;_xlfn.NORM.S.INV($B$6),1,0)</x:f>
        <x:v>0</x:v>
      </x:c>
      <x:c r="AW275" s="34" t="n">
        <x:f>IF(SQRT($C$9)*$B275+SQRT(1-$C$9)*AB275&lt;_xlfn.NORM.S.INV($C$6),1,0)</x:f>
        <x:v>0</x:v>
      </x:c>
      <x:c r="AX275" s="34" t="n">
        <x:f>IF(SQRT($C$9)*$B275+SQRT(1-$C$9)*AC275&lt;_xlfn.NORM.S.INV($C$6),1,0)</x:f>
        <x:v>0</x:v>
      </x:c>
      <x:c r="AY275" s="34" t="n">
        <x:f>IF(SQRT($C$9)*$B275+SQRT(1-$C$9)*AD275&lt;_xlfn.NORM.S.INV($C$6),1,0)</x:f>
        <x:v>0</x:v>
      </x:c>
      <x:c r="AZ275" s="34" t="n">
        <x:f>IF(SQRT($C$9)*$B275+SQRT(1-$C$9)*AE275&lt;_xlfn.NORM.S.INV($C$6),1,0)</x:f>
        <x:v>0</x:v>
      </x:c>
      <x:c r="BA275" s="34" t="n">
        <x:f>IF(SQRT($C$9)*$B275+SQRT(1-$C$9)*AF275&lt;_xlfn.NORM.S.INV($C$6),1,0)</x:f>
        <x:v>0</x:v>
      </x:c>
      <x:c r="BB275" s="34" t="n">
        <x:f>IF(SQRT($C$9)*$B275+SQRT(1-$C$9)*AG275&lt;_xlfn.NORM.S.INV($C$6),1,0)</x:f>
        <x:v>0</x:v>
      </x:c>
      <x:c r="BC275" s="34" t="n">
        <x:f>IF(SQRT($C$9)*$B275+SQRT(1-$C$9)*AH275&lt;_xlfn.NORM.S.INV($C$6),1,0)</x:f>
        <x:v>0</x:v>
      </x:c>
      <x:c r="BD275" s="34" t="n">
        <x:f>IF(SQRT($C$9)*$B275+SQRT(1-$C$9)*AI275&lt;_xlfn.NORM.S.INV($C$6),1,0)</x:f>
        <x:v>0</x:v>
      </x:c>
      <x:c r="BE275" s="34" t="n">
        <x:f>IF(SQRT($C$9)*$B275+SQRT(1-$C$9)*AJ275&lt;_xlfn.NORM.S.INV($C$6),1,0)</x:f>
        <x:v>0</x:v>
      </x:c>
      <x:c r="BF275" s="34" t="n">
        <x:f>IF(SQRT($C$9)*$B275+SQRT(1-$C$9)*AK275&lt;_xlfn.NORM.S.INV($C$6),1,0)</x:f>
        <x:v>0</x:v>
      </x:c>
      <x:c r="BG275" s="34"/>
      <x:c r="BH275" s="34"/>
      <x:c r="BI275" s="34" t="n">
        <x:f>$B$11*(($A$1061)*$C275/$B$12*$B$7+(1-$A$1061)*$D275/$B$12*$C$7)</x:f>
        <x:v>0</x:v>
      </x:c>
      <x:c r="BJ275" s="34" t="n">
        <x:f>$B$11*(($A$1062)*$C275/$B$12*$B$7+(1-$A$1062)*$D275/$B$12*$C$7)</x:f>
        <x:v>0</x:v>
      </x:c>
      <x:c r="BK275" s="34" t="n">
        <x:f>$B$11*(($A$1063)*$C275/$B$12*$B$7+(1-$A$1063)*$D275/$B$12*$C$7)</x:f>
        <x:v>0</x:v>
      </x:c>
      <x:c r="BL275" s="34" t="n">
        <x:f>$B$11*(($A$1064)*$C275/$B$12*$B$7+(1-$A$1064)*$D275/$B$12*$C$7)</x:f>
        <x:v>0</x:v>
      </x:c>
      <x:c r="BM275" s="34" t="n">
        <x:f>$B$11*(($A$1065)*$C275/$B$12*$B$7+(1-$A$1065)*$D275/$B$12*$C$7)</x:f>
        <x:v>0</x:v>
      </x:c>
      <x:c r="BN275" s="34" t="n">
        <x:f>$B$11*(($A$1066)*$C275/$B$12*$B$7+(1-$A$1066)*$D275/$B$12*$C$7)</x:f>
        <x:v>0</x:v>
      </x:c>
      <x:c r="BO275" s="34" t="n">
        <x:f>$B$11*(($A$1067)*$C275/$B$12*$B$7+(1-$A$1067)*$D275/$B$12*$C$7)</x:f>
        <x:v>0</x:v>
      </x:c>
      <x:c r="BP275" s="34" t="n">
        <x:f>$B$11*(($A$1068)*$C275/$B$12*$B$7+(1-$A$1068)*$D275/$B$12*$C$7)</x:f>
        <x:v>0</x:v>
      </x:c>
      <x:c r="BQ275" s="34" t="n">
        <x:f>$B$11*(($A$1069)*$C275/$B$12*$B$7+(1-$A$1069)*$D275/$B$12*$C$7)</x:f>
        <x:v>0</x:v>
      </x:c>
      <x:c r="BR275" s="34" t="n">
        <x:f>$B$11*(($A$1070)*$C275/$B$12*$B$7+(1-$A$1070)*$D275/$B$12*$C$7)</x:f>
        <x:v>0</x:v>
      </x:c>
      <x:c r="BS275" s="34" t="n">
        <x:f>$B$11*(($A$1071)*$C275/$B$12*$B$7+(1-$A$1071)*$D275/$B$12*$C$7)</x:f>
        <x:v>0</x:v>
      </x:c>
      <x:c r="BT275" s="34" t="n">
        <x:f>$B$11*(($A$1072)*$C275/$B$12*$B$7+(1-$A$1072)*$D275/$B$12*$C$7)</x:f>
        <x:v>0</x:v>
      </x:c>
      <x:c r="BU275" s="34" t="n">
        <x:f>$B$11*(($A$1073)*$C275/$B$12*$B$7+(1-$A$1073)*$D275/$B$12*$C$7)</x:f>
        <x:v>0</x:v>
      </x:c>
      <x:c r="BV275" s="34" t="n">
        <x:f>$B$11*(($A$1074)*$C275/$B$12*$B$7+(1-$A$1074)*$D275/$B$12*$C$7)</x:f>
        <x:v>0</x:v>
      </x:c>
      <x:c r="BW275" s="34" t="n">
        <x:f>$B$11*(($A$1075)*$C275/$B$12*$B$7+(1-$A$1075)*$D275/$B$12*$C$7)</x:f>
        <x:v>0</x:v>
      </x:c>
      <x:c r="BX275" s="34" t="n">
        <x:f>$B$11*(($A$1076)*$C275/$B$12*$B$7+(1-$A$1076)*$D275/$B$12*$C$7)</x:f>
        <x:v>0</x:v>
      </x:c>
      <x:c r="BY275" s="34" t="n">
        <x:f>$B$11*(($A$1077)*$C275/$B$12*$B$7+(1-$A$1077)*$D275/$B$12*$C$7)</x:f>
        <x:v>0</x:v>
      </x:c>
      <x:c r="BZ275" s="34" t="n">
        <x:f>$B$11*(($A$1078)*$C275/$B$12*$B$7+(1-$A$1078)*$D275/$B$12*$C$7)</x:f>
        <x:v>0</x:v>
      </x:c>
      <x:c r="CA275" s="34" t="n">
        <x:f>$B$11*(($A$1079)*$C275/$B$12*$B$7+(1-$A$1079)*$D275/$B$12*$C$7)</x:f>
        <x:v>0</x:v>
      </x:c>
      <x:c r="CB275" s="34" t="n">
        <x:f>$B$11*(($A$1080)*$C275/$B$12*$B$7+(1-$A$1080)*$D275/$B$12*$C$7)</x:f>
        <x:v>0</x:v>
      </x:c>
      <x:c r="CC275" s="34" t="n">
        <x:f>$B$11*(($A$1081)*$C275/$B$12*$B$7+(1-$A$1081)*$D275/$B$12*$C$7)</x:f>
        <x:v>0</x:v>
      </x:c>
    </x:row>
    <x:row r="276">
      <x:c r="A276" s="34" t="n">
        <x:v>252</x:v>
      </x:c>
      <x:c r="B276" s="39" t="n">
        <x:v>0.4035518999558048</x:v>
      </x:c>
      <x:c r="C276" s="1" t="n">
        <x:f>SUM(AM276:AV276)</x:f>
        <x:v>0</x:v>
      </x:c>
      <x:c r="D276" s="1" t="n">
        <x:f>SUM(AW276:BF276)</x:f>
        <x:v>1</x:v>
      </x:c>
      <x:c r="E276" s="17" t="n">
        <x:f>(1-C276/$B$12)*$B$8-C276/$B$12*$B$7</x:f>
        <x:v>0.05</x:v>
      </x:c>
      <x:c r="F276" s="17" t="n">
        <x:f>(1-D276/$B$12)*$C$8-D276/$B$12*$C$7</x:f>
        <x:v>0.021000000000000005</x:v>
      </x:c>
      <x:c r="G276" s="32" t="n">
        <x:f>$B$11*($B$10*C276/$B$12*$B$7+(1-$B$10)*D276/$B$12*$C$7)</x:f>
        <x:v>300</x:v>
      </x:c>
      <x:c r="H276" s="17" t="n">
        <x:f>$B$10*E276+(1-$B$10)*F276</x:f>
        <x:v>0.035500000000000004</x:v>
      </x:c>
      <x:c r="I276" s="34"/>
      <x:c r="J276" s="34"/>
      <x:c r="K276" s="34"/>
      <x:c r="L276" s="34"/>
      <x:c r="M276" s="34"/>
      <x:c r="N276" s="34"/>
      <x:c r="O276" s="34"/>
      <x:c r="P276" s="34"/>
      <x:c r="Q276" s="34"/>
      <x:c r="R276" s="39" t="n">
        <x:v>-0.41175243704059306</x:v>
      </x:c>
      <x:c r="S276" s="39" t="n">
        <x:v>0.25289437789625946</x:v>
      </x:c>
      <x:c r="T276" s="39" t="n">
        <x:v>1.6623856190231767</x:v>
      </x:c>
      <x:c r="U276" s="39" t="n">
        <x:v>-1.3018117615579508</x:v>
      </x:c>
      <x:c r="V276" s="39" t="n">
        <x:v>-0.2884330713876237</x:v>
      </x:c>
      <x:c r="W276" s="39" t="n">
        <x:v>-1.603306589855497</x:v>
      </x:c>
      <x:c r="X276" s="39" t="n">
        <x:v>-1.1925231118230701</x:v>
      </x:c>
      <x:c r="Y276" s="39" t="n">
        <x:v>0.19587216802269125</x:v>
      </x:c>
      <x:c r="Z276" s="39" t="n">
        <x:v>1.9539569401124834</x:v>
      </x:c>
      <x:c r="AA276" s="39" t="n">
        <x:v>0.6252853145066385</x:v>
      </x:c>
      <x:c r="AB276" s="39" t="n">
        <x:v>0.35350786002932916</x:v>
      </x:c>
      <x:c r="AC276" s="39" t="n">
        <x:v>-0.2829952275390741</x:v>
      </x:c>
      <x:c r="AD276" s="39" t="n">
        <x:v>2.482335750220875</x:v>
      </x:c>
      <x:c r="AE276" s="39" t="n">
        <x:v>0.3448505789321094</x:v>
      </x:c>
      <x:c r="AF276" s="39" t="n">
        <x:v>-0.7902298528053094</x:v>
      </x:c>
      <x:c r="AG276" s="39" t="n">
        <x:v>0.7663284981235982</x:v>
      </x:c>
      <x:c r="AH276" s="39" t="n">
        <x:v>-1.6493138097530842</x:v>
      </x:c>
      <x:c r="AI276" s="39" t="n">
        <x:v>-0.5770668641699614</x:v>
      </x:c>
      <x:c r="AJ276" s="39" t="n">
        <x:v>0.6722821426411031</x:v>
      </x:c>
      <x:c r="AK276" s="39" t="n">
        <x:v>-2.1829867891055352</x:v>
      </x:c>
      <x:c r="AL276" s="34"/>
      <x:c r="AM276" s="34" t="n">
        <x:f>IF(SQRT($B$9)*$B276+SQRT(1-$B$9)*R276&lt;_xlfn.NORM.S.INV($B$6),1,0)</x:f>
        <x:v>0</x:v>
      </x:c>
      <x:c r="AN276" s="34" t="n">
        <x:f>IF(SQRT($B$9)*$B276+SQRT(1-$B$9)*S276&lt;_xlfn.NORM.S.INV($B$6),1,0)</x:f>
        <x:v>0</x:v>
      </x:c>
      <x:c r="AO276" s="34" t="n">
        <x:f>IF(SQRT($B$9)*$B276+SQRT(1-$B$9)*T276&lt;_xlfn.NORM.S.INV($B$6),1,0)</x:f>
        <x:v>0</x:v>
      </x:c>
      <x:c r="AP276" s="34" t="n">
        <x:f>IF(SQRT($B$9)*$B276+SQRT(1-$B$9)*U276&lt;_xlfn.NORM.S.INV($B$6),1,0)</x:f>
        <x:v>0</x:v>
      </x:c>
      <x:c r="AQ276" s="34" t="n">
        <x:f>IF(SQRT($B$9)*$B276+SQRT(1-$B$9)*V276&lt;_xlfn.NORM.S.INV($B$6),1,0)</x:f>
        <x:v>0</x:v>
      </x:c>
      <x:c r="AR276" s="34" t="n">
        <x:f>IF(SQRT($B$9)*$B276+SQRT(1-$B$9)*W276&lt;_xlfn.NORM.S.INV($B$6),1,0)</x:f>
        <x:v>0</x:v>
      </x:c>
      <x:c r="AS276" s="34" t="n">
        <x:f>IF(SQRT($B$9)*$B276+SQRT(1-$B$9)*X276&lt;_xlfn.NORM.S.INV($B$6),1,0)</x:f>
        <x:v>0</x:v>
      </x:c>
      <x:c r="AT276" s="34" t="n">
        <x:f>IF(SQRT($B$9)*$B276+SQRT(1-$B$9)*Y276&lt;_xlfn.NORM.S.INV($B$6),1,0)</x:f>
        <x:v>0</x:v>
      </x:c>
      <x:c r="AU276" s="34" t="n">
        <x:f>IF(SQRT($B$9)*$B276+SQRT(1-$B$9)*Z276&lt;_xlfn.NORM.S.INV($B$6),1,0)</x:f>
        <x:v>0</x:v>
      </x:c>
      <x:c r="AV276" s="34" t="n">
        <x:f>IF(SQRT($B$9)*$B276+SQRT(1-$B$9)*AA276&lt;_xlfn.NORM.S.INV($B$6),1,0)</x:f>
        <x:v>0</x:v>
      </x:c>
      <x:c r="AW276" s="34" t="n">
        <x:f>IF(SQRT($C$9)*$B276+SQRT(1-$C$9)*AB276&lt;_xlfn.NORM.S.INV($C$6),1,0)</x:f>
        <x:v>0</x:v>
      </x:c>
      <x:c r="AX276" s="34" t="n">
        <x:f>IF(SQRT($C$9)*$B276+SQRT(1-$C$9)*AC276&lt;_xlfn.NORM.S.INV($C$6),1,0)</x:f>
        <x:v>0</x:v>
      </x:c>
      <x:c r="AY276" s="34" t="n">
        <x:f>IF(SQRT($C$9)*$B276+SQRT(1-$C$9)*AD276&lt;_xlfn.NORM.S.INV($C$6),1,0)</x:f>
        <x:v>0</x:v>
      </x:c>
      <x:c r="AZ276" s="34" t="n">
        <x:f>IF(SQRT($C$9)*$B276+SQRT(1-$C$9)*AE276&lt;_xlfn.NORM.S.INV($C$6),1,0)</x:f>
        <x:v>0</x:v>
      </x:c>
      <x:c r="BA276" s="34" t="n">
        <x:f>IF(SQRT($C$9)*$B276+SQRT(1-$C$9)*AF276&lt;_xlfn.NORM.S.INV($C$6),1,0)</x:f>
        <x:v>0</x:v>
      </x:c>
      <x:c r="BB276" s="34" t="n">
        <x:f>IF(SQRT($C$9)*$B276+SQRT(1-$C$9)*AG276&lt;_xlfn.NORM.S.INV($C$6),1,0)</x:f>
        <x:v>0</x:v>
      </x:c>
      <x:c r="BC276" s="34" t="n">
        <x:f>IF(SQRT($C$9)*$B276+SQRT(1-$C$9)*AH276&lt;_xlfn.NORM.S.INV($C$6),1,0)</x:f>
        <x:v>0</x:v>
      </x:c>
      <x:c r="BD276" s="34" t="n">
        <x:f>IF(SQRT($C$9)*$B276+SQRT(1-$C$9)*AI276&lt;_xlfn.NORM.S.INV($C$6),1,0)</x:f>
        <x:v>0</x:v>
      </x:c>
      <x:c r="BE276" s="34" t="n">
        <x:f>IF(SQRT($C$9)*$B276+SQRT(1-$C$9)*AJ276&lt;_xlfn.NORM.S.INV($C$6),1,0)</x:f>
        <x:v>0</x:v>
      </x:c>
      <x:c r="BF276" s="34" t="n">
        <x:f>IF(SQRT($C$9)*$B276+SQRT(1-$C$9)*AK276&lt;_xlfn.NORM.S.INV($C$6),1,0)</x:f>
        <x:v>1</x:v>
      </x:c>
      <x:c r="BG276" s="34"/>
      <x:c r="BH276" s="34"/>
      <x:c r="BI276" s="34" t="n">
        <x:f>$B$11*(($A$1061)*$C276/$B$12*$B$7+(1-$A$1061)*$D276/$B$12*$C$7)</x:f>
        <x:v>600</x:v>
      </x:c>
      <x:c r="BJ276" s="34" t="n">
        <x:f>$B$11*(($A$1062)*$C276/$B$12*$B$7+(1-$A$1062)*$D276/$B$12*$C$7)</x:f>
        <x:v>570</x:v>
      </x:c>
      <x:c r="BK276" s="34" t="n">
        <x:f>$B$11*(($A$1063)*$C276/$B$12*$B$7+(1-$A$1063)*$D276/$B$12*$C$7)</x:f>
        <x:v>540</x:v>
      </x:c>
      <x:c r="BL276" s="34" t="n">
        <x:f>$B$11*(($A$1064)*$C276/$B$12*$B$7+(1-$A$1064)*$D276/$B$12*$C$7)</x:f>
        <x:v>509.99999999999994</x:v>
      </x:c>
      <x:c r="BM276" s="34" t="n">
        <x:f>$B$11*(($A$1065)*$C276/$B$12*$B$7+(1-$A$1065)*$D276/$B$12*$C$7)</x:f>
        <x:v>480</x:v>
      </x:c>
      <x:c r="BN276" s="34" t="n">
        <x:f>$B$11*(($A$1066)*$C276/$B$12*$B$7+(1-$A$1066)*$D276/$B$12*$C$7)</x:f>
        <x:v>450</x:v>
      </x:c>
      <x:c r="BO276" s="34" t="n">
        <x:f>$B$11*(($A$1067)*$C276/$B$12*$B$7+(1-$A$1067)*$D276/$B$12*$C$7)</x:f>
        <x:v>419.99999999999994</x:v>
      </x:c>
      <x:c r="BP276" s="34" t="n">
        <x:f>$B$11*(($A$1068)*$C276/$B$12*$B$7+(1-$A$1068)*$D276/$B$12*$C$7)</x:f>
        <x:v>390</x:v>
      </x:c>
      <x:c r="BQ276" s="34" t="n">
        <x:f>$B$11*(($A$1069)*$C276/$B$12*$B$7+(1-$A$1069)*$D276/$B$12*$C$7)</x:f>
        <x:v>360</x:v>
      </x:c>
      <x:c r="BR276" s="34" t="n">
        <x:f>$B$11*(($A$1070)*$C276/$B$12*$B$7+(1-$A$1070)*$D276/$B$12*$C$7)</x:f>
        <x:v>330</x:v>
      </x:c>
      <x:c r="BS276" s="34" t="n">
        <x:f>$B$11*(($A$1071)*$C276/$B$12*$B$7+(1-$A$1071)*$D276/$B$12*$C$7)</x:f>
        <x:v>300</x:v>
      </x:c>
      <x:c r="BT276" s="34" t="n">
        <x:f>$B$11*(($A$1072)*$C276/$B$12*$B$7+(1-$A$1072)*$D276/$B$12*$C$7)</x:f>
        <x:v>270</x:v>
      </x:c>
      <x:c r="BU276" s="34" t="n">
        <x:f>$B$11*(($A$1073)*$C276/$B$12*$B$7+(1-$A$1073)*$D276/$B$12*$C$7)</x:f>
        <x:v>240</x:v>
      </x:c>
      <x:c r="BV276" s="34" t="n">
        <x:f>$B$11*(($A$1074)*$C276/$B$12*$B$7+(1-$A$1074)*$D276/$B$12*$C$7)</x:f>
        <x:v>209.99999999999997</x:v>
      </x:c>
      <x:c r="BW276" s="34" t="n">
        <x:f>$B$11*(($A$1075)*$C276/$B$12*$B$7+(1-$A$1075)*$D276/$B$12*$C$7)</x:f>
        <x:v>180.00000000000003</x:v>
      </x:c>
      <x:c r="BX276" s="34" t="n">
        <x:f>$B$11*(($A$1076)*$C276/$B$12*$B$7+(1-$A$1076)*$D276/$B$12*$C$7)</x:f>
        <x:v>150</x:v>
      </x:c>
      <x:c r="BY276" s="34" t="n">
        <x:f>$B$11*(($A$1077)*$C276/$B$12*$B$7+(1-$A$1077)*$D276/$B$12*$C$7)</x:f>
        <x:v>119.99999999999999</x:v>
      </x:c>
      <x:c r="BZ276" s="34" t="n">
        <x:f>$B$11*(($A$1078)*$C276/$B$12*$B$7+(1-$A$1078)*$D276/$B$12*$C$7)</x:f>
        <x:v>90.00000000000001</x:v>
      </x:c>
      <x:c r="CA276" s="34" t="n">
        <x:f>$B$11*(($A$1079)*$C276/$B$12*$B$7+(1-$A$1079)*$D276/$B$12*$C$7)</x:f>
        <x:v>59.99999999999999</x:v>
      </x:c>
      <x:c r="CB276" s="34" t="n">
        <x:f>$B$11*(($A$1080)*$C276/$B$12*$B$7+(1-$A$1080)*$D276/$B$12*$C$7)</x:f>
        <x:v>30.00000000000003</x:v>
      </x:c>
      <x:c r="CC276" s="34" t="n">
        <x:f>$B$11*(($A$1081)*$C276/$B$12*$B$7+(1-$A$1081)*$D276/$B$12*$C$7)</x:f>
        <x:v>0</x:v>
      </x:c>
    </x:row>
    <x:row r="277">
      <x:c r="A277" s="34" t="n">
        <x:v>253</x:v>
      </x:c>
      <x:c r="B277" s="39" t="n">
        <x:v>1.4374518374876537</x:v>
      </x:c>
      <x:c r="C277" s="1" t="n">
        <x:f>SUM(AM277:AV277)</x:f>
        <x:v>0</x:v>
      </x:c>
      <x:c r="D277" s="1" t="n">
        <x:f>SUM(AW277:BF277)</x:f>
        <x:v>0</x:v>
      </x:c>
      <x:c r="E277" s="17" t="n">
        <x:f>(1-C277/$B$12)*$B$8-C277/$B$12*$B$7</x:f>
        <x:v>0.05</x:v>
      </x:c>
      <x:c r="F277" s="17" t="n">
        <x:f>(1-D277/$B$12)*$C$8-D277/$B$12*$C$7</x:f>
        <x:v>0.09</x:v>
      </x:c>
      <x:c r="G277" s="32" t="n">
        <x:f>$B$11*($B$10*C277/$B$12*$B$7+(1-$B$10)*D277/$B$12*$C$7)</x:f>
        <x:v>0</x:v>
      </x:c>
      <x:c r="H277" s="17" t="n">
        <x:f>$B$10*E277+(1-$B$10)*F277</x:f>
        <x:v>0.07</x:v>
      </x:c>
      <x:c r="I277" s="34"/>
      <x:c r="J277" s="34"/>
      <x:c r="K277" s="34"/>
      <x:c r="L277" s="34"/>
      <x:c r="M277" s="34"/>
      <x:c r="N277" s="34"/>
      <x:c r="O277" s="34"/>
      <x:c r="P277" s="34"/>
      <x:c r="Q277" s="34"/>
      <x:c r="R277" s="39" t="n">
        <x:v>-2.396631313669765</x:v>
      </x:c>
      <x:c r="S277" s="39" t="n">
        <x:v>0.08478264033468065</x:v>
      </x:c>
      <x:c r="T277" s="39" t="n">
        <x:v>0.26897682230198744</x:v>
      </x:c>
      <x:c r="U277" s="39" t="n">
        <x:v>-0.7213842663344375</x:v>
      </x:c>
      <x:c r="V277" s="39" t="n">
        <x:v>-0.8494738294079989</x:v>
      </x:c>
      <x:c r="W277" s="39" t="n">
        <x:v>1.9939248029592838</x:v>
      </x:c>
      <x:c r="X277" s="39" t="n">
        <x:v>0.014227946469968522</x:v>
      </x:c>
      <x:c r="Y277" s="39" t="n">
        <x:v>0.6794972789052814</x:v>
      </x:c>
      <x:c r="Z277" s="39" t="n">
        <x:v>0.6880923929241475</x:v>
      </x:c>
      <x:c r="AA277" s="39" t="n">
        <x:v>-1.6269661258624264</x:v>
      </x:c>
      <x:c r="AB277" s="39" t="n">
        <x:v>1.7616170370435142</x:v>
      </x:c>
      <x:c r="AC277" s="39" t="n">
        <x:v>0.11266622396357728</x:v>
      </x:c>
      <x:c r="AD277" s="39" t="n">
        <x:v>-0.1371270871054655</x:v>
      </x:c>
      <x:c r="AE277" s="39" t="n">
        <x:v>-0.3335108914104836</x:v>
      </x:c>
      <x:c r="AF277" s="39" t="n">
        <x:v>-0.28172879309111515</x:v>
      </x:c>
      <x:c r="AG277" s="39" t="n">
        <x:v>0.6035309067701835</x:v>
      </x:c>
      <x:c r="AH277" s="39" t="n">
        <x:v>1.8867768188034235</x:v>
      </x:c>
      <x:c r="AI277" s="39" t="n">
        <x:v>-0.33174062796301307</x:v>
      </x:c>
      <x:c r="AJ277" s="39" t="n">
        <x:v>0.8449779390592933</x:v>
      </x:c>
      <x:c r="AK277" s="39" t="n">
        <x:v>0.5169276796763665</x:v>
      </x:c>
      <x:c r="AL277" s="34"/>
      <x:c r="AM277" s="34" t="n">
        <x:f>IF(SQRT($B$9)*$B277+SQRT(1-$B$9)*R277&lt;_xlfn.NORM.S.INV($B$6),1,0)</x:f>
        <x:v>0</x:v>
      </x:c>
      <x:c r="AN277" s="34" t="n">
        <x:f>IF(SQRT($B$9)*$B277+SQRT(1-$B$9)*S277&lt;_xlfn.NORM.S.INV($B$6),1,0)</x:f>
        <x:v>0</x:v>
      </x:c>
      <x:c r="AO277" s="34" t="n">
        <x:f>IF(SQRT($B$9)*$B277+SQRT(1-$B$9)*T277&lt;_xlfn.NORM.S.INV($B$6),1,0)</x:f>
        <x:v>0</x:v>
      </x:c>
      <x:c r="AP277" s="34" t="n">
        <x:f>IF(SQRT($B$9)*$B277+SQRT(1-$B$9)*U277&lt;_xlfn.NORM.S.INV($B$6),1,0)</x:f>
        <x:v>0</x:v>
      </x:c>
      <x:c r="AQ277" s="34" t="n">
        <x:f>IF(SQRT($B$9)*$B277+SQRT(1-$B$9)*V277&lt;_xlfn.NORM.S.INV($B$6),1,0)</x:f>
        <x:v>0</x:v>
      </x:c>
      <x:c r="AR277" s="34" t="n">
        <x:f>IF(SQRT($B$9)*$B277+SQRT(1-$B$9)*W277&lt;_xlfn.NORM.S.INV($B$6),1,0)</x:f>
        <x:v>0</x:v>
      </x:c>
      <x:c r="AS277" s="34" t="n">
        <x:f>IF(SQRT($B$9)*$B277+SQRT(1-$B$9)*X277&lt;_xlfn.NORM.S.INV($B$6),1,0)</x:f>
        <x:v>0</x:v>
      </x:c>
      <x:c r="AT277" s="34" t="n">
        <x:f>IF(SQRT($B$9)*$B277+SQRT(1-$B$9)*Y277&lt;_xlfn.NORM.S.INV($B$6),1,0)</x:f>
        <x:v>0</x:v>
      </x:c>
      <x:c r="AU277" s="34" t="n">
        <x:f>IF(SQRT($B$9)*$B277+SQRT(1-$B$9)*Z277&lt;_xlfn.NORM.S.INV($B$6),1,0)</x:f>
        <x:v>0</x:v>
      </x:c>
      <x:c r="AV277" s="34" t="n">
        <x:f>IF(SQRT($B$9)*$B277+SQRT(1-$B$9)*AA277&lt;_xlfn.NORM.S.INV($B$6),1,0)</x:f>
        <x:v>0</x:v>
      </x:c>
      <x:c r="AW277" s="34" t="n">
        <x:f>IF(SQRT($C$9)*$B277+SQRT(1-$C$9)*AB277&lt;_xlfn.NORM.S.INV($C$6),1,0)</x:f>
        <x:v>0</x:v>
      </x:c>
      <x:c r="AX277" s="34" t="n">
        <x:f>IF(SQRT($C$9)*$B277+SQRT(1-$C$9)*AC277&lt;_xlfn.NORM.S.INV($C$6),1,0)</x:f>
        <x:v>0</x:v>
      </x:c>
      <x:c r="AY277" s="34" t="n">
        <x:f>IF(SQRT($C$9)*$B277+SQRT(1-$C$9)*AD277&lt;_xlfn.NORM.S.INV($C$6),1,0)</x:f>
        <x:v>0</x:v>
      </x:c>
      <x:c r="AZ277" s="34" t="n">
        <x:f>IF(SQRT($C$9)*$B277+SQRT(1-$C$9)*AE277&lt;_xlfn.NORM.S.INV($C$6),1,0)</x:f>
        <x:v>0</x:v>
      </x:c>
      <x:c r="BA277" s="34" t="n">
        <x:f>IF(SQRT($C$9)*$B277+SQRT(1-$C$9)*AF277&lt;_xlfn.NORM.S.INV($C$6),1,0)</x:f>
        <x:v>0</x:v>
      </x:c>
      <x:c r="BB277" s="34" t="n">
        <x:f>IF(SQRT($C$9)*$B277+SQRT(1-$C$9)*AG277&lt;_xlfn.NORM.S.INV($C$6),1,0)</x:f>
        <x:v>0</x:v>
      </x:c>
      <x:c r="BC277" s="34" t="n">
        <x:f>IF(SQRT($C$9)*$B277+SQRT(1-$C$9)*AH277&lt;_xlfn.NORM.S.INV($C$6),1,0)</x:f>
        <x:v>0</x:v>
      </x:c>
      <x:c r="BD277" s="34" t="n">
        <x:f>IF(SQRT($C$9)*$B277+SQRT(1-$C$9)*AI277&lt;_xlfn.NORM.S.INV($C$6),1,0)</x:f>
        <x:v>0</x:v>
      </x:c>
      <x:c r="BE277" s="34" t="n">
        <x:f>IF(SQRT($C$9)*$B277+SQRT(1-$C$9)*AJ277&lt;_xlfn.NORM.S.INV($C$6),1,0)</x:f>
        <x:v>0</x:v>
      </x:c>
      <x:c r="BF277" s="34" t="n">
        <x:f>IF(SQRT($C$9)*$B277+SQRT(1-$C$9)*AK277&lt;_xlfn.NORM.S.INV($C$6),1,0)</x:f>
        <x:v>0</x:v>
      </x:c>
      <x:c r="BG277" s="34"/>
      <x:c r="BH277" s="34"/>
      <x:c r="BI277" s="34" t="n">
        <x:f>$B$11*(($A$1061)*$C277/$B$12*$B$7+(1-$A$1061)*$D277/$B$12*$C$7)</x:f>
        <x:v>0</x:v>
      </x:c>
      <x:c r="BJ277" s="34" t="n">
        <x:f>$B$11*(($A$1062)*$C277/$B$12*$B$7+(1-$A$1062)*$D277/$B$12*$C$7)</x:f>
        <x:v>0</x:v>
      </x:c>
      <x:c r="BK277" s="34" t="n">
        <x:f>$B$11*(($A$1063)*$C277/$B$12*$B$7+(1-$A$1063)*$D277/$B$12*$C$7)</x:f>
        <x:v>0</x:v>
      </x:c>
      <x:c r="BL277" s="34" t="n">
        <x:f>$B$11*(($A$1064)*$C277/$B$12*$B$7+(1-$A$1064)*$D277/$B$12*$C$7)</x:f>
        <x:v>0</x:v>
      </x:c>
      <x:c r="BM277" s="34" t="n">
        <x:f>$B$11*(($A$1065)*$C277/$B$12*$B$7+(1-$A$1065)*$D277/$B$12*$C$7)</x:f>
        <x:v>0</x:v>
      </x:c>
      <x:c r="BN277" s="34" t="n">
        <x:f>$B$11*(($A$1066)*$C277/$B$12*$B$7+(1-$A$1066)*$D277/$B$12*$C$7)</x:f>
        <x:v>0</x:v>
      </x:c>
      <x:c r="BO277" s="34" t="n">
        <x:f>$B$11*(($A$1067)*$C277/$B$12*$B$7+(1-$A$1067)*$D277/$B$12*$C$7)</x:f>
        <x:v>0</x:v>
      </x:c>
      <x:c r="BP277" s="34" t="n">
        <x:f>$B$11*(($A$1068)*$C277/$B$12*$B$7+(1-$A$1068)*$D277/$B$12*$C$7)</x:f>
        <x:v>0</x:v>
      </x:c>
      <x:c r="BQ277" s="34" t="n">
        <x:f>$B$11*(($A$1069)*$C277/$B$12*$B$7+(1-$A$1069)*$D277/$B$12*$C$7)</x:f>
        <x:v>0</x:v>
      </x:c>
      <x:c r="BR277" s="34" t="n">
        <x:f>$B$11*(($A$1070)*$C277/$B$12*$B$7+(1-$A$1070)*$D277/$B$12*$C$7)</x:f>
        <x:v>0</x:v>
      </x:c>
      <x:c r="BS277" s="34" t="n">
        <x:f>$B$11*(($A$1071)*$C277/$B$12*$B$7+(1-$A$1071)*$D277/$B$12*$C$7)</x:f>
        <x:v>0</x:v>
      </x:c>
      <x:c r="BT277" s="34" t="n">
        <x:f>$B$11*(($A$1072)*$C277/$B$12*$B$7+(1-$A$1072)*$D277/$B$12*$C$7)</x:f>
        <x:v>0</x:v>
      </x:c>
      <x:c r="BU277" s="34" t="n">
        <x:f>$B$11*(($A$1073)*$C277/$B$12*$B$7+(1-$A$1073)*$D277/$B$12*$C$7)</x:f>
        <x:v>0</x:v>
      </x:c>
      <x:c r="BV277" s="34" t="n">
        <x:f>$B$11*(($A$1074)*$C277/$B$12*$B$7+(1-$A$1074)*$D277/$B$12*$C$7)</x:f>
        <x:v>0</x:v>
      </x:c>
      <x:c r="BW277" s="34" t="n">
        <x:f>$B$11*(($A$1075)*$C277/$B$12*$B$7+(1-$A$1075)*$D277/$B$12*$C$7)</x:f>
        <x:v>0</x:v>
      </x:c>
      <x:c r="BX277" s="34" t="n">
        <x:f>$B$11*(($A$1076)*$C277/$B$12*$B$7+(1-$A$1076)*$D277/$B$12*$C$7)</x:f>
        <x:v>0</x:v>
      </x:c>
      <x:c r="BY277" s="34" t="n">
        <x:f>$B$11*(($A$1077)*$C277/$B$12*$B$7+(1-$A$1077)*$D277/$B$12*$C$7)</x:f>
        <x:v>0</x:v>
      </x:c>
      <x:c r="BZ277" s="34" t="n">
        <x:f>$B$11*(($A$1078)*$C277/$B$12*$B$7+(1-$A$1078)*$D277/$B$12*$C$7)</x:f>
        <x:v>0</x:v>
      </x:c>
      <x:c r="CA277" s="34" t="n">
        <x:f>$B$11*(($A$1079)*$C277/$B$12*$B$7+(1-$A$1079)*$D277/$B$12*$C$7)</x:f>
        <x:v>0</x:v>
      </x:c>
      <x:c r="CB277" s="34" t="n">
        <x:f>$B$11*(($A$1080)*$C277/$B$12*$B$7+(1-$A$1080)*$D277/$B$12*$C$7)</x:f>
        <x:v>0</x:v>
      </x:c>
      <x:c r="CC277" s="34" t="n">
        <x:f>$B$11*(($A$1081)*$C277/$B$12*$B$7+(1-$A$1081)*$D277/$B$12*$C$7)</x:f>
        <x:v>0</x:v>
      </x:c>
    </x:row>
    <x:row r="278">
      <x:c r="A278" s="34" t="n">
        <x:v>254</x:v>
      </x:c>
      <x:c r="B278" s="39" t="n">
        <x:v>0.7801625213173643</x:v>
      </x:c>
      <x:c r="C278" s="1" t="n">
        <x:f>SUM(AM278:AV278)</x:f>
        <x:v>0</x:v>
      </x:c>
      <x:c r="D278" s="1" t="n">
        <x:f>SUM(AW278:BF278)</x:f>
        <x:v>0</x:v>
      </x:c>
      <x:c r="E278" s="17" t="n">
        <x:f>(1-C278/$B$12)*$B$8-C278/$B$12*$B$7</x:f>
        <x:v>0.05</x:v>
      </x:c>
      <x:c r="F278" s="17" t="n">
        <x:f>(1-D278/$B$12)*$C$8-D278/$B$12*$C$7</x:f>
        <x:v>0.09</x:v>
      </x:c>
      <x:c r="G278" s="32" t="n">
        <x:f>$B$11*($B$10*C278/$B$12*$B$7+(1-$B$10)*D278/$B$12*$C$7)</x:f>
        <x:v>0</x:v>
      </x:c>
      <x:c r="H278" s="17" t="n">
        <x:f>$B$10*E278+(1-$B$10)*F278</x:f>
        <x:v>0.07</x:v>
      </x:c>
      <x:c r="I278" s="34"/>
      <x:c r="J278" s="34"/>
      <x:c r="K278" s="34"/>
      <x:c r="L278" s="34"/>
      <x:c r="M278" s="34"/>
      <x:c r="N278" s="34"/>
      <x:c r="O278" s="34"/>
      <x:c r="P278" s="34"/>
      <x:c r="Q278" s="34"/>
      <x:c r="R278" s="39" t="n">
        <x:v>-0.018044684674627078</x:v>
      </x:c>
      <x:c r="S278" s="39" t="n">
        <x:v>0.9744331206121917</x:v>
      </x:c>
      <x:c r="T278" s="39" t="n">
        <x:v>-0.22662169868204105</x:v>
      </x:c>
      <x:c r="U278" s="39" t="n">
        <x:v>-0.36099970215218946</x:v>
      </x:c>
      <x:c r="V278" s="39" t="n">
        <x:v>-1.6614647158016973</x:v>
      </x:c>
      <x:c r="W278" s="39" t="n">
        <x:v>0.07023804302281751</x:v>
      </x:c>
      <x:c r="X278" s="39" t="n">
        <x:v>0.8615503676535998</x:v>
      </x:c>
      <x:c r="Y278" s="39" t="n">
        <x:v>0.20072479225001638</x:v>
      </x:c>
      <x:c r="Z278" s="39" t="n">
        <x:v>-1.1433307473303467</x:v>
      </x:c>
      <x:c r="AA278" s="39" t="n">
        <x:v>-0.9815815210780949</x:v>
      </x:c>
      <x:c r="AB278" s="39" t="n">
        <x:v>1.5568826264052695</x:v>
      </x:c>
      <x:c r="AC278" s="39" t="n">
        <x:v>0.33554162374876856</x:v>
      </x:c>
      <x:c r="AD278" s="39" t="n">
        <x:v>0.48828459240269945</x:v>
      </x:c>
      <x:c r="AE278" s="39" t="n">
        <x:v>-0.24138739859894998</x:v>
      </x:c>
      <x:c r="AF278" s="39" t="n">
        <x:v>0.25223195657446723</x:v>
      </x:c>
      <x:c r="AG278" s="39" t="n">
        <x:v>-0.04989091553928765</x:v>
      </x:c>
      <x:c r="AH278" s="39" t="n">
        <x:v>-0.16496411405229222</x:v>
      </x:c>
      <x:c r="AI278" s="39" t="n">
        <x:v>0.3034777068602788</x:v>
      </x:c>
      <x:c r="AJ278" s="39" t="n">
        <x:v>1.9006695621838197</x:v>
      </x:c>
      <x:c r="AK278" s="39" t="n">
        <x:v>-1.403382390532055</x:v>
      </x:c>
      <x:c r="AL278" s="34"/>
      <x:c r="AM278" s="34" t="n">
        <x:f>IF(SQRT($B$9)*$B278+SQRT(1-$B$9)*R278&lt;_xlfn.NORM.S.INV($B$6),1,0)</x:f>
        <x:v>0</x:v>
      </x:c>
      <x:c r="AN278" s="34" t="n">
        <x:f>IF(SQRT($B$9)*$B278+SQRT(1-$B$9)*S278&lt;_xlfn.NORM.S.INV($B$6),1,0)</x:f>
        <x:v>0</x:v>
      </x:c>
      <x:c r="AO278" s="34" t="n">
        <x:f>IF(SQRT($B$9)*$B278+SQRT(1-$B$9)*T278&lt;_xlfn.NORM.S.INV($B$6),1,0)</x:f>
        <x:v>0</x:v>
      </x:c>
      <x:c r="AP278" s="34" t="n">
        <x:f>IF(SQRT($B$9)*$B278+SQRT(1-$B$9)*U278&lt;_xlfn.NORM.S.INV($B$6),1,0)</x:f>
        <x:v>0</x:v>
      </x:c>
      <x:c r="AQ278" s="34" t="n">
        <x:f>IF(SQRT($B$9)*$B278+SQRT(1-$B$9)*V278&lt;_xlfn.NORM.S.INV($B$6),1,0)</x:f>
        <x:v>0</x:v>
      </x:c>
      <x:c r="AR278" s="34" t="n">
        <x:f>IF(SQRT($B$9)*$B278+SQRT(1-$B$9)*W278&lt;_xlfn.NORM.S.INV($B$6),1,0)</x:f>
        <x:v>0</x:v>
      </x:c>
      <x:c r="AS278" s="34" t="n">
        <x:f>IF(SQRT($B$9)*$B278+SQRT(1-$B$9)*X278&lt;_xlfn.NORM.S.INV($B$6),1,0)</x:f>
        <x:v>0</x:v>
      </x:c>
      <x:c r="AT278" s="34" t="n">
        <x:f>IF(SQRT($B$9)*$B278+SQRT(1-$B$9)*Y278&lt;_xlfn.NORM.S.INV($B$6),1,0)</x:f>
        <x:v>0</x:v>
      </x:c>
      <x:c r="AU278" s="34" t="n">
        <x:f>IF(SQRT($B$9)*$B278+SQRT(1-$B$9)*Z278&lt;_xlfn.NORM.S.INV($B$6),1,0)</x:f>
        <x:v>0</x:v>
      </x:c>
      <x:c r="AV278" s="34" t="n">
        <x:f>IF(SQRT($B$9)*$B278+SQRT(1-$B$9)*AA278&lt;_xlfn.NORM.S.INV($B$6),1,0)</x:f>
        <x:v>0</x:v>
      </x:c>
      <x:c r="AW278" s="34" t="n">
        <x:f>IF(SQRT($C$9)*$B278+SQRT(1-$C$9)*AB278&lt;_xlfn.NORM.S.INV($C$6),1,0)</x:f>
        <x:v>0</x:v>
      </x:c>
      <x:c r="AX278" s="34" t="n">
        <x:f>IF(SQRT($C$9)*$B278+SQRT(1-$C$9)*AC278&lt;_xlfn.NORM.S.INV($C$6),1,0)</x:f>
        <x:v>0</x:v>
      </x:c>
      <x:c r="AY278" s="34" t="n">
        <x:f>IF(SQRT($C$9)*$B278+SQRT(1-$C$9)*AD278&lt;_xlfn.NORM.S.INV($C$6),1,0)</x:f>
        <x:v>0</x:v>
      </x:c>
      <x:c r="AZ278" s="34" t="n">
        <x:f>IF(SQRT($C$9)*$B278+SQRT(1-$C$9)*AE278&lt;_xlfn.NORM.S.INV($C$6),1,0)</x:f>
        <x:v>0</x:v>
      </x:c>
      <x:c r="BA278" s="34" t="n">
        <x:f>IF(SQRT($C$9)*$B278+SQRT(1-$C$9)*AF278&lt;_xlfn.NORM.S.INV($C$6),1,0)</x:f>
        <x:v>0</x:v>
      </x:c>
      <x:c r="BB278" s="34" t="n">
        <x:f>IF(SQRT($C$9)*$B278+SQRT(1-$C$9)*AG278&lt;_xlfn.NORM.S.INV($C$6),1,0)</x:f>
        <x:v>0</x:v>
      </x:c>
      <x:c r="BC278" s="34" t="n">
        <x:f>IF(SQRT($C$9)*$B278+SQRT(1-$C$9)*AH278&lt;_xlfn.NORM.S.INV($C$6),1,0)</x:f>
        <x:v>0</x:v>
      </x:c>
      <x:c r="BD278" s="34" t="n">
        <x:f>IF(SQRT($C$9)*$B278+SQRT(1-$C$9)*AI278&lt;_xlfn.NORM.S.INV($C$6),1,0)</x:f>
        <x:v>0</x:v>
      </x:c>
      <x:c r="BE278" s="34" t="n">
        <x:f>IF(SQRT($C$9)*$B278+SQRT(1-$C$9)*AJ278&lt;_xlfn.NORM.S.INV($C$6),1,0)</x:f>
        <x:v>0</x:v>
      </x:c>
      <x:c r="BF278" s="34" t="n">
        <x:f>IF(SQRT($C$9)*$B278+SQRT(1-$C$9)*AK278&lt;_xlfn.NORM.S.INV($C$6),1,0)</x:f>
        <x:v>0</x:v>
      </x:c>
      <x:c r="BG278" s="34"/>
      <x:c r="BH278" s="34"/>
      <x:c r="BI278" s="34" t="n">
        <x:f>$B$11*(($A$1061)*$C278/$B$12*$B$7+(1-$A$1061)*$D278/$B$12*$C$7)</x:f>
        <x:v>0</x:v>
      </x:c>
      <x:c r="BJ278" s="34" t="n">
        <x:f>$B$11*(($A$1062)*$C278/$B$12*$B$7+(1-$A$1062)*$D278/$B$12*$C$7)</x:f>
        <x:v>0</x:v>
      </x:c>
      <x:c r="BK278" s="34" t="n">
        <x:f>$B$11*(($A$1063)*$C278/$B$12*$B$7+(1-$A$1063)*$D278/$B$12*$C$7)</x:f>
        <x:v>0</x:v>
      </x:c>
      <x:c r="BL278" s="34" t="n">
        <x:f>$B$11*(($A$1064)*$C278/$B$12*$B$7+(1-$A$1064)*$D278/$B$12*$C$7)</x:f>
        <x:v>0</x:v>
      </x:c>
      <x:c r="BM278" s="34" t="n">
        <x:f>$B$11*(($A$1065)*$C278/$B$12*$B$7+(1-$A$1065)*$D278/$B$12*$C$7)</x:f>
        <x:v>0</x:v>
      </x:c>
      <x:c r="BN278" s="34" t="n">
        <x:f>$B$11*(($A$1066)*$C278/$B$12*$B$7+(1-$A$1066)*$D278/$B$12*$C$7)</x:f>
        <x:v>0</x:v>
      </x:c>
      <x:c r="BO278" s="34" t="n">
        <x:f>$B$11*(($A$1067)*$C278/$B$12*$B$7+(1-$A$1067)*$D278/$B$12*$C$7)</x:f>
        <x:v>0</x:v>
      </x:c>
      <x:c r="BP278" s="34" t="n">
        <x:f>$B$11*(($A$1068)*$C278/$B$12*$B$7+(1-$A$1068)*$D278/$B$12*$C$7)</x:f>
        <x:v>0</x:v>
      </x:c>
      <x:c r="BQ278" s="34" t="n">
        <x:f>$B$11*(($A$1069)*$C278/$B$12*$B$7+(1-$A$1069)*$D278/$B$12*$C$7)</x:f>
        <x:v>0</x:v>
      </x:c>
      <x:c r="BR278" s="34" t="n">
        <x:f>$B$11*(($A$1070)*$C278/$B$12*$B$7+(1-$A$1070)*$D278/$B$12*$C$7)</x:f>
        <x:v>0</x:v>
      </x:c>
      <x:c r="BS278" s="34" t="n">
        <x:f>$B$11*(($A$1071)*$C278/$B$12*$B$7+(1-$A$1071)*$D278/$B$12*$C$7)</x:f>
        <x:v>0</x:v>
      </x:c>
      <x:c r="BT278" s="34" t="n">
        <x:f>$B$11*(($A$1072)*$C278/$B$12*$B$7+(1-$A$1072)*$D278/$B$12*$C$7)</x:f>
        <x:v>0</x:v>
      </x:c>
      <x:c r="BU278" s="34" t="n">
        <x:f>$B$11*(($A$1073)*$C278/$B$12*$B$7+(1-$A$1073)*$D278/$B$12*$C$7)</x:f>
        <x:v>0</x:v>
      </x:c>
      <x:c r="BV278" s="34" t="n">
        <x:f>$B$11*(($A$1074)*$C278/$B$12*$B$7+(1-$A$1074)*$D278/$B$12*$C$7)</x:f>
        <x:v>0</x:v>
      </x:c>
      <x:c r="BW278" s="34" t="n">
        <x:f>$B$11*(($A$1075)*$C278/$B$12*$B$7+(1-$A$1075)*$D278/$B$12*$C$7)</x:f>
        <x:v>0</x:v>
      </x:c>
      <x:c r="BX278" s="34" t="n">
        <x:f>$B$11*(($A$1076)*$C278/$B$12*$B$7+(1-$A$1076)*$D278/$B$12*$C$7)</x:f>
        <x:v>0</x:v>
      </x:c>
      <x:c r="BY278" s="34" t="n">
        <x:f>$B$11*(($A$1077)*$C278/$B$12*$B$7+(1-$A$1077)*$D278/$B$12*$C$7)</x:f>
        <x:v>0</x:v>
      </x:c>
      <x:c r="BZ278" s="34" t="n">
        <x:f>$B$11*(($A$1078)*$C278/$B$12*$B$7+(1-$A$1078)*$D278/$B$12*$C$7)</x:f>
        <x:v>0</x:v>
      </x:c>
      <x:c r="CA278" s="34" t="n">
        <x:f>$B$11*(($A$1079)*$C278/$B$12*$B$7+(1-$A$1079)*$D278/$B$12*$C$7)</x:f>
        <x:v>0</x:v>
      </x:c>
      <x:c r="CB278" s="34" t="n">
        <x:f>$B$11*(($A$1080)*$C278/$B$12*$B$7+(1-$A$1080)*$D278/$B$12*$C$7)</x:f>
        <x:v>0</x:v>
      </x:c>
      <x:c r="CC278" s="34" t="n">
        <x:f>$B$11*(($A$1081)*$C278/$B$12*$B$7+(1-$A$1081)*$D278/$B$12*$C$7)</x:f>
        <x:v>0</x:v>
      </x:c>
    </x:row>
    <x:row r="279">
      <x:c r="A279" s="34" t="n">
        <x:v>255</x:v>
      </x:c>
      <x:c r="B279" s="39" t="n">
        <x:v>0.10995893226469115</x:v>
      </x:c>
      <x:c r="C279" s="1" t="n">
        <x:f>SUM(AM279:AV279)</x:f>
        <x:v>0</x:v>
      </x:c>
      <x:c r="D279" s="1" t="n">
        <x:f>SUM(AW279:BF279)</x:f>
        <x:v>0</x:v>
      </x:c>
      <x:c r="E279" s="17" t="n">
        <x:f>(1-C279/$B$12)*$B$8-C279/$B$12*$B$7</x:f>
        <x:v>0.05</x:v>
      </x:c>
      <x:c r="F279" s="17" t="n">
        <x:f>(1-D279/$B$12)*$C$8-D279/$B$12*$C$7</x:f>
        <x:v>0.09</x:v>
      </x:c>
      <x:c r="G279" s="32" t="n">
        <x:f>$B$11*($B$10*C279/$B$12*$B$7+(1-$B$10)*D279/$B$12*$C$7)</x:f>
        <x:v>0</x:v>
      </x:c>
      <x:c r="H279" s="17" t="n">
        <x:f>$B$10*E279+(1-$B$10)*F279</x:f>
        <x:v>0.07</x:v>
      </x:c>
      <x:c r="I279" s="34"/>
      <x:c r="J279" s="34"/>
      <x:c r="K279" s="34"/>
      <x:c r="L279" s="34"/>
      <x:c r="M279" s="34"/>
      <x:c r="N279" s="34"/>
      <x:c r="O279" s="34"/>
      <x:c r="P279" s="34"/>
      <x:c r="Q279" s="34"/>
      <x:c r="R279" s="39" t="n">
        <x:v>-0.9541887353073687</x:v>
      </x:c>
      <x:c r="S279" s="39" t="n">
        <x:v>1.785872423712632</x:v>
      </x:c>
      <x:c r="T279" s="39" t="n">
        <x:v>-1.9709509424330167</x:v>
      </x:c>
      <x:c r="U279" s="39" t="n">
        <x:v>1.5474997904936698</x:v>
      </x:c>
      <x:c r="V279" s="39" t="n">
        <x:v>0.7138959227066114</x:v>
      </x:c>
      <x:c r="W279" s="39" t="n">
        <x:v>-0.7261170121143928</x:v>
      </x:c>
      <x:c r="X279" s="39" t="n">
        <x:v>-1.1642762548326164</x:v>
      </x:c>
      <x:c r="Y279" s="39" t="n">
        <x:v>0.5413085843177599</x:v>
      </x:c>
      <x:c r="Z279" s="39" t="n">
        <x:v>-0.2593646709960106</x:v>
      </x:c>
      <x:c r="AA279" s="39" t="n">
        <x:v>0.9961429784393209</x:v>
      </x:c>
      <x:c r="AB279" s="39" t="n">
        <x:v>-0.37389950334690836</x:v>
      </x:c>
      <x:c r="AC279" s="39" t="n">
        <x:v>-0.8051942862330261</x:v>
      </x:c>
      <x:c r="AD279" s="39" t="n">
        <x:v>-0.18232005749623342</x:v>
      </x:c>
      <x:c r="AE279" s="39" t="n">
        <x:v>1.7023046481309616</x:v>
      </x:c>
      <x:c r="AF279" s="39" t="n">
        <x:v>0.2672821814070391</x:v>
      </x:c>
      <x:c r="AG279" s="39" t="n">
        <x:v>1.4331974668005756</x:v>
      </x:c>
      <x:c r="AH279" s="39" t="n">
        <x:v>1.324022935023423</x:v>
      </x:c>
      <x:c r="AI279" s="39" t="n">
        <x:v>0.8315566453475723</x:v>
      </x:c>
      <x:c r="AJ279" s="39" t="n">
        <x:v>0.3290962143977014</x:v>
      </x:c>
      <x:c r="AK279" s="39" t="n">
        <x:v>-0.8004870116049867</x:v>
      </x:c>
      <x:c r="AL279" s="34"/>
      <x:c r="AM279" s="34" t="n">
        <x:f>IF(SQRT($B$9)*$B279+SQRT(1-$B$9)*R279&lt;_xlfn.NORM.S.INV($B$6),1,0)</x:f>
        <x:v>0</x:v>
      </x:c>
      <x:c r="AN279" s="34" t="n">
        <x:f>IF(SQRT($B$9)*$B279+SQRT(1-$B$9)*S279&lt;_xlfn.NORM.S.INV($B$6),1,0)</x:f>
        <x:v>0</x:v>
      </x:c>
      <x:c r="AO279" s="34" t="n">
        <x:f>IF(SQRT($B$9)*$B279+SQRT(1-$B$9)*T279&lt;_xlfn.NORM.S.INV($B$6),1,0)</x:f>
        <x:v>0</x:v>
      </x:c>
      <x:c r="AP279" s="34" t="n">
        <x:f>IF(SQRT($B$9)*$B279+SQRT(1-$B$9)*U279&lt;_xlfn.NORM.S.INV($B$6),1,0)</x:f>
        <x:v>0</x:v>
      </x:c>
      <x:c r="AQ279" s="34" t="n">
        <x:f>IF(SQRT($B$9)*$B279+SQRT(1-$B$9)*V279&lt;_xlfn.NORM.S.INV($B$6),1,0)</x:f>
        <x:v>0</x:v>
      </x:c>
      <x:c r="AR279" s="34" t="n">
        <x:f>IF(SQRT($B$9)*$B279+SQRT(1-$B$9)*W279&lt;_xlfn.NORM.S.INV($B$6),1,0)</x:f>
        <x:v>0</x:v>
      </x:c>
      <x:c r="AS279" s="34" t="n">
        <x:f>IF(SQRT($B$9)*$B279+SQRT(1-$B$9)*X279&lt;_xlfn.NORM.S.INV($B$6),1,0)</x:f>
        <x:v>0</x:v>
      </x:c>
      <x:c r="AT279" s="34" t="n">
        <x:f>IF(SQRT($B$9)*$B279+SQRT(1-$B$9)*Y279&lt;_xlfn.NORM.S.INV($B$6),1,0)</x:f>
        <x:v>0</x:v>
      </x:c>
      <x:c r="AU279" s="34" t="n">
        <x:f>IF(SQRT($B$9)*$B279+SQRT(1-$B$9)*Z279&lt;_xlfn.NORM.S.INV($B$6),1,0)</x:f>
        <x:v>0</x:v>
      </x:c>
      <x:c r="AV279" s="34" t="n">
        <x:f>IF(SQRT($B$9)*$B279+SQRT(1-$B$9)*AA279&lt;_xlfn.NORM.S.INV($B$6),1,0)</x:f>
        <x:v>0</x:v>
      </x:c>
      <x:c r="AW279" s="34" t="n">
        <x:f>IF(SQRT($C$9)*$B279+SQRT(1-$C$9)*AB279&lt;_xlfn.NORM.S.INV($C$6),1,0)</x:f>
        <x:v>0</x:v>
      </x:c>
      <x:c r="AX279" s="34" t="n">
        <x:f>IF(SQRT($C$9)*$B279+SQRT(1-$C$9)*AC279&lt;_xlfn.NORM.S.INV($C$6),1,0)</x:f>
        <x:v>0</x:v>
      </x:c>
      <x:c r="AY279" s="34" t="n">
        <x:f>IF(SQRT($C$9)*$B279+SQRT(1-$C$9)*AD279&lt;_xlfn.NORM.S.INV($C$6),1,0)</x:f>
        <x:v>0</x:v>
      </x:c>
      <x:c r="AZ279" s="34" t="n">
        <x:f>IF(SQRT($C$9)*$B279+SQRT(1-$C$9)*AE279&lt;_xlfn.NORM.S.INV($C$6),1,0)</x:f>
        <x:v>0</x:v>
      </x:c>
      <x:c r="BA279" s="34" t="n">
        <x:f>IF(SQRT($C$9)*$B279+SQRT(1-$C$9)*AF279&lt;_xlfn.NORM.S.INV($C$6),1,0)</x:f>
        <x:v>0</x:v>
      </x:c>
      <x:c r="BB279" s="34" t="n">
        <x:f>IF(SQRT($C$9)*$B279+SQRT(1-$C$9)*AG279&lt;_xlfn.NORM.S.INV($C$6),1,0)</x:f>
        <x:v>0</x:v>
      </x:c>
      <x:c r="BC279" s="34" t="n">
        <x:f>IF(SQRT($C$9)*$B279+SQRT(1-$C$9)*AH279&lt;_xlfn.NORM.S.INV($C$6),1,0)</x:f>
        <x:v>0</x:v>
      </x:c>
      <x:c r="BD279" s="34" t="n">
        <x:f>IF(SQRT($C$9)*$B279+SQRT(1-$C$9)*AI279&lt;_xlfn.NORM.S.INV($C$6),1,0)</x:f>
        <x:v>0</x:v>
      </x:c>
      <x:c r="BE279" s="34" t="n">
        <x:f>IF(SQRT($C$9)*$B279+SQRT(1-$C$9)*AJ279&lt;_xlfn.NORM.S.INV($C$6),1,0)</x:f>
        <x:v>0</x:v>
      </x:c>
      <x:c r="BF279" s="34" t="n">
        <x:f>IF(SQRT($C$9)*$B279+SQRT(1-$C$9)*AK279&lt;_xlfn.NORM.S.INV($C$6),1,0)</x:f>
        <x:v>0</x:v>
      </x:c>
      <x:c r="BG279" s="34"/>
      <x:c r="BH279" s="34"/>
      <x:c r="BI279" s="34" t="n">
        <x:f>$B$11*(($A$1061)*$C279/$B$12*$B$7+(1-$A$1061)*$D279/$B$12*$C$7)</x:f>
        <x:v>0</x:v>
      </x:c>
      <x:c r="BJ279" s="34" t="n">
        <x:f>$B$11*(($A$1062)*$C279/$B$12*$B$7+(1-$A$1062)*$D279/$B$12*$C$7)</x:f>
        <x:v>0</x:v>
      </x:c>
      <x:c r="BK279" s="34" t="n">
        <x:f>$B$11*(($A$1063)*$C279/$B$12*$B$7+(1-$A$1063)*$D279/$B$12*$C$7)</x:f>
        <x:v>0</x:v>
      </x:c>
      <x:c r="BL279" s="34" t="n">
        <x:f>$B$11*(($A$1064)*$C279/$B$12*$B$7+(1-$A$1064)*$D279/$B$12*$C$7)</x:f>
        <x:v>0</x:v>
      </x:c>
      <x:c r="BM279" s="34" t="n">
        <x:f>$B$11*(($A$1065)*$C279/$B$12*$B$7+(1-$A$1065)*$D279/$B$12*$C$7)</x:f>
        <x:v>0</x:v>
      </x:c>
      <x:c r="BN279" s="34" t="n">
        <x:f>$B$11*(($A$1066)*$C279/$B$12*$B$7+(1-$A$1066)*$D279/$B$12*$C$7)</x:f>
        <x:v>0</x:v>
      </x:c>
      <x:c r="BO279" s="34" t="n">
        <x:f>$B$11*(($A$1067)*$C279/$B$12*$B$7+(1-$A$1067)*$D279/$B$12*$C$7)</x:f>
        <x:v>0</x:v>
      </x:c>
      <x:c r="BP279" s="34" t="n">
        <x:f>$B$11*(($A$1068)*$C279/$B$12*$B$7+(1-$A$1068)*$D279/$B$12*$C$7)</x:f>
        <x:v>0</x:v>
      </x:c>
      <x:c r="BQ279" s="34" t="n">
        <x:f>$B$11*(($A$1069)*$C279/$B$12*$B$7+(1-$A$1069)*$D279/$B$12*$C$7)</x:f>
        <x:v>0</x:v>
      </x:c>
      <x:c r="BR279" s="34" t="n">
        <x:f>$B$11*(($A$1070)*$C279/$B$12*$B$7+(1-$A$1070)*$D279/$B$12*$C$7)</x:f>
        <x:v>0</x:v>
      </x:c>
      <x:c r="BS279" s="34" t="n">
        <x:f>$B$11*(($A$1071)*$C279/$B$12*$B$7+(1-$A$1071)*$D279/$B$12*$C$7)</x:f>
        <x:v>0</x:v>
      </x:c>
      <x:c r="BT279" s="34" t="n">
        <x:f>$B$11*(($A$1072)*$C279/$B$12*$B$7+(1-$A$1072)*$D279/$B$12*$C$7)</x:f>
        <x:v>0</x:v>
      </x:c>
      <x:c r="BU279" s="34" t="n">
        <x:f>$B$11*(($A$1073)*$C279/$B$12*$B$7+(1-$A$1073)*$D279/$B$12*$C$7)</x:f>
        <x:v>0</x:v>
      </x:c>
      <x:c r="BV279" s="34" t="n">
        <x:f>$B$11*(($A$1074)*$C279/$B$12*$B$7+(1-$A$1074)*$D279/$B$12*$C$7)</x:f>
        <x:v>0</x:v>
      </x:c>
      <x:c r="BW279" s="34" t="n">
        <x:f>$B$11*(($A$1075)*$C279/$B$12*$B$7+(1-$A$1075)*$D279/$B$12*$C$7)</x:f>
        <x:v>0</x:v>
      </x:c>
      <x:c r="BX279" s="34" t="n">
        <x:f>$B$11*(($A$1076)*$C279/$B$12*$B$7+(1-$A$1076)*$D279/$B$12*$C$7)</x:f>
        <x:v>0</x:v>
      </x:c>
      <x:c r="BY279" s="34" t="n">
        <x:f>$B$11*(($A$1077)*$C279/$B$12*$B$7+(1-$A$1077)*$D279/$B$12*$C$7)</x:f>
        <x:v>0</x:v>
      </x:c>
      <x:c r="BZ279" s="34" t="n">
        <x:f>$B$11*(($A$1078)*$C279/$B$12*$B$7+(1-$A$1078)*$D279/$B$12*$C$7)</x:f>
        <x:v>0</x:v>
      </x:c>
      <x:c r="CA279" s="34" t="n">
        <x:f>$B$11*(($A$1079)*$C279/$B$12*$B$7+(1-$A$1079)*$D279/$B$12*$C$7)</x:f>
        <x:v>0</x:v>
      </x:c>
      <x:c r="CB279" s="34" t="n">
        <x:f>$B$11*(($A$1080)*$C279/$B$12*$B$7+(1-$A$1080)*$D279/$B$12*$C$7)</x:f>
        <x:v>0</x:v>
      </x:c>
      <x:c r="CC279" s="34" t="n">
        <x:f>$B$11*(($A$1081)*$C279/$B$12*$B$7+(1-$A$1081)*$D279/$B$12*$C$7)</x:f>
        <x:v>0</x:v>
      </x:c>
    </x:row>
    <x:row r="280">
      <x:c r="A280" s="34" t="n">
        <x:v>256</x:v>
      </x:c>
      <x:c r="B280" s="39" t="n">
        <x:v>-0.9329453382471956</x:v>
      </x:c>
      <x:c r="C280" s="1" t="n">
        <x:f>SUM(AM280:AV280)</x:f>
        <x:v>0</x:v>
      </x:c>
      <x:c r="D280" s="1" t="n">
        <x:f>SUM(AW280:BF280)</x:f>
        <x:v>1</x:v>
      </x:c>
      <x:c r="E280" s="17" t="n">
        <x:f>(1-C280/$B$12)*$B$8-C280/$B$12*$B$7</x:f>
        <x:v>0.05</x:v>
      </x:c>
      <x:c r="F280" s="17" t="n">
        <x:f>(1-D280/$B$12)*$C$8-D280/$B$12*$C$7</x:f>
        <x:v>0.021000000000000005</x:v>
      </x:c>
      <x:c r="G280" s="32" t="n">
        <x:f>$B$11*($B$10*C280/$B$12*$B$7+(1-$B$10)*D280/$B$12*$C$7)</x:f>
        <x:v>300</x:v>
      </x:c>
      <x:c r="H280" s="17" t="n">
        <x:f>$B$10*E280+(1-$B$10)*F280</x:f>
        <x:v>0.035500000000000004</x:v>
      </x:c>
      <x:c r="I280" s="34"/>
      <x:c r="J280" s="34"/>
      <x:c r="K280" s="34"/>
      <x:c r="L280" s="34"/>
      <x:c r="M280" s="34"/>
      <x:c r="N280" s="34"/>
      <x:c r="O280" s="34"/>
      <x:c r="P280" s="34"/>
      <x:c r="Q280" s="34"/>
      <x:c r="R280" s="39" t="n">
        <x:v>0.24057818148312587</x:v>
      </x:c>
      <x:c r="S280" s="39" t="n">
        <x:v>-1.942236907126072</x:v>
      </x:c>
      <x:c r="T280" s="39" t="n">
        <x:v>0.16738060005451688</x:v>
      </x:c>
      <x:c r="U280" s="39" t="n">
        <x:v>1.957486555764821</x:v>
      </x:c>
      <x:c r="V280" s="39" t="n">
        <x:v>-1.6877657195012472</x:v>
      </x:c>
      <x:c r="W280" s="39" t="n">
        <x:v>0.1242223976739938</x:v>
      </x:c>
      <x:c r="X280" s="39" t="n">
        <x:v>0.8334026196078957</x:v>
      </x:c>
      <x:c r="Y280" s="39" t="n">
        <x:v>-1.3435997523496708</x:v>
      </x:c>
      <x:c r="Z280" s="39" t="n">
        <x:v>-1.571599102161708</x:v>
      </x:c>
      <x:c r="AA280" s="39" t="n">
        <x:v>0.08780248586989954</x:v>
      </x:c>
      <x:c r="AB280" s="39" t="n">
        <x:v>0.28318748811553685</x:v>
      </x:c>
      <x:c r="AC280" s="39" t="n">
        <x:v>-0.2436172531526882</x:v>
      </x:c>
      <x:c r="AD280" s="39" t="n">
        <x:v>-0.4858022304072803</x:v>
      </x:c>
      <x:c r="AE280" s="39" t="n">
        <x:v>-0.20655487874731576</x:v>
      </x:c>
      <x:c r="AF280" s="39" t="n">
        <x:v>1.1169455682425067</x:v>
      </x:c>
      <x:c r="AG280" s="39" t="n">
        <x:v>0.9286286937839023</x:v>
      </x:c>
      <x:c r="AH280" s="39" t="n">
        <x:v>-1.6537816078476988</x:v>
      </x:c>
      <x:c r="AI280" s="39" t="n">
        <x:v>-0.7054403286025985</x:v>
      </x:c>
      <x:c r="AJ280" s="39" t="n">
        <x:v>-0.7942746577986072</x:v>
      </x:c>
      <x:c r="AK280" s="39" t="n">
        <x:v>0.5108522755167754</x:v>
      </x:c>
      <x:c r="AL280" s="34"/>
      <x:c r="AM280" s="34" t="n">
        <x:f>IF(SQRT($B$9)*$B280+SQRT(1-$B$9)*R280&lt;_xlfn.NORM.S.INV($B$6),1,0)</x:f>
        <x:v>0</x:v>
      </x:c>
      <x:c r="AN280" s="34" t="n">
        <x:f>IF(SQRT($B$9)*$B280+SQRT(1-$B$9)*S280&lt;_xlfn.NORM.S.INV($B$6),1,0)</x:f>
        <x:v>0</x:v>
      </x:c>
      <x:c r="AO280" s="34" t="n">
        <x:f>IF(SQRT($B$9)*$B280+SQRT(1-$B$9)*T280&lt;_xlfn.NORM.S.INV($B$6),1,0)</x:f>
        <x:v>0</x:v>
      </x:c>
      <x:c r="AP280" s="34" t="n">
        <x:f>IF(SQRT($B$9)*$B280+SQRT(1-$B$9)*U280&lt;_xlfn.NORM.S.INV($B$6),1,0)</x:f>
        <x:v>0</x:v>
      </x:c>
      <x:c r="AQ280" s="34" t="n">
        <x:f>IF(SQRT($B$9)*$B280+SQRT(1-$B$9)*V280&lt;_xlfn.NORM.S.INV($B$6),1,0)</x:f>
        <x:v>0</x:v>
      </x:c>
      <x:c r="AR280" s="34" t="n">
        <x:f>IF(SQRT($B$9)*$B280+SQRT(1-$B$9)*W280&lt;_xlfn.NORM.S.INV($B$6),1,0)</x:f>
        <x:v>0</x:v>
      </x:c>
      <x:c r="AS280" s="34" t="n">
        <x:f>IF(SQRT($B$9)*$B280+SQRT(1-$B$9)*X280&lt;_xlfn.NORM.S.INV($B$6),1,0)</x:f>
        <x:v>0</x:v>
      </x:c>
      <x:c r="AT280" s="34" t="n">
        <x:f>IF(SQRT($B$9)*$B280+SQRT(1-$B$9)*Y280&lt;_xlfn.NORM.S.INV($B$6),1,0)</x:f>
        <x:v>0</x:v>
      </x:c>
      <x:c r="AU280" s="34" t="n">
        <x:f>IF(SQRT($B$9)*$B280+SQRT(1-$B$9)*Z280&lt;_xlfn.NORM.S.INV($B$6),1,0)</x:f>
        <x:v>0</x:v>
      </x:c>
      <x:c r="AV280" s="34" t="n">
        <x:f>IF(SQRT($B$9)*$B280+SQRT(1-$B$9)*AA280&lt;_xlfn.NORM.S.INV($B$6),1,0)</x:f>
        <x:v>0</x:v>
      </x:c>
      <x:c r="AW280" s="34" t="n">
        <x:f>IF(SQRT($C$9)*$B280+SQRT(1-$C$9)*AB280&lt;_xlfn.NORM.S.INV($C$6),1,0)</x:f>
        <x:v>0</x:v>
      </x:c>
      <x:c r="AX280" s="34" t="n">
        <x:f>IF(SQRT($C$9)*$B280+SQRT(1-$C$9)*AC280&lt;_xlfn.NORM.S.INV($C$6),1,0)</x:f>
        <x:v>0</x:v>
      </x:c>
      <x:c r="AY280" s="34" t="n">
        <x:f>IF(SQRT($C$9)*$B280+SQRT(1-$C$9)*AD280&lt;_xlfn.NORM.S.INV($C$6),1,0)</x:f>
        <x:v>0</x:v>
      </x:c>
      <x:c r="AZ280" s="34" t="n">
        <x:f>IF(SQRT($C$9)*$B280+SQRT(1-$C$9)*AE280&lt;_xlfn.NORM.S.INV($C$6),1,0)</x:f>
        <x:v>0</x:v>
      </x:c>
      <x:c r="BA280" s="34" t="n">
        <x:f>IF(SQRT($C$9)*$B280+SQRT(1-$C$9)*AF280&lt;_xlfn.NORM.S.INV($C$6),1,0)</x:f>
        <x:v>0</x:v>
      </x:c>
      <x:c r="BB280" s="34" t="n">
        <x:f>IF(SQRT($C$9)*$B280+SQRT(1-$C$9)*AG280&lt;_xlfn.NORM.S.INV($C$6),1,0)</x:f>
        <x:v>0</x:v>
      </x:c>
      <x:c r="BC280" s="34" t="n">
        <x:f>IF(SQRT($C$9)*$B280+SQRT(1-$C$9)*AH280&lt;_xlfn.NORM.S.INV($C$6),1,0)</x:f>
        <x:v>1</x:v>
      </x:c>
      <x:c r="BD280" s="34" t="n">
        <x:f>IF(SQRT($C$9)*$B280+SQRT(1-$C$9)*AI280&lt;_xlfn.NORM.S.INV($C$6),1,0)</x:f>
        <x:v>0</x:v>
      </x:c>
      <x:c r="BE280" s="34" t="n">
        <x:f>IF(SQRT($C$9)*$B280+SQRT(1-$C$9)*AJ280&lt;_xlfn.NORM.S.INV($C$6),1,0)</x:f>
        <x:v>0</x:v>
      </x:c>
      <x:c r="BF280" s="34" t="n">
        <x:f>IF(SQRT($C$9)*$B280+SQRT(1-$C$9)*AK280&lt;_xlfn.NORM.S.INV($C$6),1,0)</x:f>
        <x:v>0</x:v>
      </x:c>
      <x:c r="BG280" s="34"/>
      <x:c r="BH280" s="34"/>
      <x:c r="BI280" s="34" t="n">
        <x:f>$B$11*(($A$1061)*$C280/$B$12*$B$7+(1-$A$1061)*$D280/$B$12*$C$7)</x:f>
        <x:v>600</x:v>
      </x:c>
      <x:c r="BJ280" s="34" t="n">
        <x:f>$B$11*(($A$1062)*$C280/$B$12*$B$7+(1-$A$1062)*$D280/$B$12*$C$7)</x:f>
        <x:v>570</x:v>
      </x:c>
      <x:c r="BK280" s="34" t="n">
        <x:f>$B$11*(($A$1063)*$C280/$B$12*$B$7+(1-$A$1063)*$D280/$B$12*$C$7)</x:f>
        <x:v>540</x:v>
      </x:c>
      <x:c r="BL280" s="34" t="n">
        <x:f>$B$11*(($A$1064)*$C280/$B$12*$B$7+(1-$A$1064)*$D280/$B$12*$C$7)</x:f>
        <x:v>509.99999999999994</x:v>
      </x:c>
      <x:c r="BM280" s="34" t="n">
        <x:f>$B$11*(($A$1065)*$C280/$B$12*$B$7+(1-$A$1065)*$D280/$B$12*$C$7)</x:f>
        <x:v>480</x:v>
      </x:c>
      <x:c r="BN280" s="34" t="n">
        <x:f>$B$11*(($A$1066)*$C280/$B$12*$B$7+(1-$A$1066)*$D280/$B$12*$C$7)</x:f>
        <x:v>450</x:v>
      </x:c>
      <x:c r="BO280" s="34" t="n">
        <x:f>$B$11*(($A$1067)*$C280/$B$12*$B$7+(1-$A$1067)*$D280/$B$12*$C$7)</x:f>
        <x:v>419.99999999999994</x:v>
      </x:c>
      <x:c r="BP280" s="34" t="n">
        <x:f>$B$11*(($A$1068)*$C280/$B$12*$B$7+(1-$A$1068)*$D280/$B$12*$C$7)</x:f>
        <x:v>390</x:v>
      </x:c>
      <x:c r="BQ280" s="34" t="n">
        <x:f>$B$11*(($A$1069)*$C280/$B$12*$B$7+(1-$A$1069)*$D280/$B$12*$C$7)</x:f>
        <x:v>360</x:v>
      </x:c>
      <x:c r="BR280" s="34" t="n">
        <x:f>$B$11*(($A$1070)*$C280/$B$12*$B$7+(1-$A$1070)*$D280/$B$12*$C$7)</x:f>
        <x:v>330</x:v>
      </x:c>
      <x:c r="BS280" s="34" t="n">
        <x:f>$B$11*(($A$1071)*$C280/$B$12*$B$7+(1-$A$1071)*$D280/$B$12*$C$7)</x:f>
        <x:v>300</x:v>
      </x:c>
      <x:c r="BT280" s="34" t="n">
        <x:f>$B$11*(($A$1072)*$C280/$B$12*$B$7+(1-$A$1072)*$D280/$B$12*$C$7)</x:f>
        <x:v>270</x:v>
      </x:c>
      <x:c r="BU280" s="34" t="n">
        <x:f>$B$11*(($A$1073)*$C280/$B$12*$B$7+(1-$A$1073)*$D280/$B$12*$C$7)</x:f>
        <x:v>240</x:v>
      </x:c>
      <x:c r="BV280" s="34" t="n">
        <x:f>$B$11*(($A$1074)*$C280/$B$12*$B$7+(1-$A$1074)*$D280/$B$12*$C$7)</x:f>
        <x:v>209.99999999999997</x:v>
      </x:c>
      <x:c r="BW280" s="34" t="n">
        <x:f>$B$11*(($A$1075)*$C280/$B$12*$B$7+(1-$A$1075)*$D280/$B$12*$C$7)</x:f>
        <x:v>180.00000000000003</x:v>
      </x:c>
      <x:c r="BX280" s="34" t="n">
        <x:f>$B$11*(($A$1076)*$C280/$B$12*$B$7+(1-$A$1076)*$D280/$B$12*$C$7)</x:f>
        <x:v>150</x:v>
      </x:c>
      <x:c r="BY280" s="34" t="n">
        <x:f>$B$11*(($A$1077)*$C280/$B$12*$B$7+(1-$A$1077)*$D280/$B$12*$C$7)</x:f>
        <x:v>119.99999999999999</x:v>
      </x:c>
      <x:c r="BZ280" s="34" t="n">
        <x:f>$B$11*(($A$1078)*$C280/$B$12*$B$7+(1-$A$1078)*$D280/$B$12*$C$7)</x:f>
        <x:v>90.00000000000001</x:v>
      </x:c>
      <x:c r="CA280" s="34" t="n">
        <x:f>$B$11*(($A$1079)*$C280/$B$12*$B$7+(1-$A$1079)*$D280/$B$12*$C$7)</x:f>
        <x:v>59.99999999999999</x:v>
      </x:c>
      <x:c r="CB280" s="34" t="n">
        <x:f>$B$11*(($A$1080)*$C280/$B$12*$B$7+(1-$A$1080)*$D280/$B$12*$C$7)</x:f>
        <x:v>30.00000000000003</x:v>
      </x:c>
      <x:c r="CC280" s="34" t="n">
        <x:f>$B$11*(($A$1081)*$C280/$B$12*$B$7+(1-$A$1081)*$D280/$B$12*$C$7)</x:f>
        <x:v>0</x:v>
      </x:c>
    </x:row>
    <x:row r="281">
      <x:c r="A281" s="34" t="n">
        <x:v>257</x:v>
      </x:c>
      <x:c r="B281" s="39" t="n">
        <x:v>-0.3084856137419598</x:v>
      </x:c>
      <x:c r="C281" s="1" t="n">
        <x:f>SUM(AM281:AV281)</x:f>
        <x:v>0</x:v>
      </x:c>
      <x:c r="D281" s="1" t="n">
        <x:f>SUM(AW281:BF281)</x:f>
        <x:v>1</x:v>
      </x:c>
      <x:c r="E281" s="17" t="n">
        <x:f>(1-C281/$B$12)*$B$8-C281/$B$12*$B$7</x:f>
        <x:v>0.05</x:v>
      </x:c>
      <x:c r="F281" s="17" t="n">
        <x:f>(1-D281/$B$12)*$C$8-D281/$B$12*$C$7</x:f>
        <x:v>0.021000000000000005</x:v>
      </x:c>
      <x:c r="G281" s="32" t="n">
        <x:f>$B$11*($B$10*C281/$B$12*$B$7+(1-$B$10)*D281/$B$12*$C$7)</x:f>
        <x:v>300</x:v>
      </x:c>
      <x:c r="H281" s="17" t="n">
        <x:f>$B$10*E281+(1-$B$10)*F281</x:f>
        <x:v>0.035500000000000004</x:v>
      </x:c>
      <x:c r="I281" s="34"/>
      <x:c r="J281" s="34"/>
      <x:c r="K281" s="34"/>
      <x:c r="L281" s="34"/>
      <x:c r="M281" s="34"/>
      <x:c r="N281" s="34"/>
      <x:c r="O281" s="34"/>
      <x:c r="P281" s="34"/>
      <x:c r="Q281" s="34"/>
      <x:c r="R281" s="39" t="n">
        <x:v>-1.1957864533330247</x:v>
      </x:c>
      <x:c r="S281" s="39" t="n">
        <x:v>1.1520930661484385</x:v>
      </x:c>
      <x:c r="T281" s="39" t="n">
        <x:v>-0.08768402176756007</x:v>
      </x:c>
      <x:c r="U281" s="39" t="n">
        <x:v>-0.03365240972171876</x:v>
      </x:c>
      <x:c r="V281" s="39" t="n">
        <x:v>-0.21496976207531243</x:v>
      </x:c>
      <x:c r="W281" s="39" t="n">
        <x:v>0.6110764147475481</x:v>
      </x:c>
      <x:c r="X281" s="39" t="n">
        <x:v>1.9928378138248213</x:v>
      </x:c>
      <x:c r="Y281" s="39" t="n">
        <x:v>-0.399404677330122</x:v>
      </x:c>
      <x:c r="Z281" s="39" t="n">
        <x:v>1.037445153270811</x:v>
      </x:c>
      <x:c r="AA281" s="39" t="n">
        <x:v>-0.14371811566733564</x:v>
      </x:c>
      <x:c r="AB281" s="39" t="n">
        <x:v>-2.443058969439873</x:v>
      </x:c>
      <x:c r="AC281" s="39" t="n">
        <x:v>1.8433910949715784</x:v>
      </x:c>
      <x:c r="AD281" s="39" t="n">
        <x:v>1.1667945686556258</x:v>
      </x:c>
      <x:c r="AE281" s="39" t="n">
        <x:v>-0.9229119856123411</x:v>
      </x:c>
      <x:c r="AF281" s="39" t="n">
        <x:v>0.7813719436987043</x:v>
      </x:c>
      <x:c r="AG281" s="39" t="n">
        <x:v>1.6235918837161902</x:v>
      </x:c>
      <x:c r="AH281" s="39" t="n">
        <x:v>-0.3321684195129171</x:v>
      </x:c>
      <x:c r="AI281" s="39" t="n">
        <x:v>1.430557118462141</x:v>
      </x:c>
      <x:c r="AJ281" s="39" t="n">
        <x:v>-0.42626323951122874</x:v>
      </x:c>
      <x:c r="AK281" s="39" t="n">
        <x:v>-0.8884447091633815</x:v>
      </x:c>
      <x:c r="AL281" s="34"/>
      <x:c r="AM281" s="34" t="n">
        <x:f>IF(SQRT($B$9)*$B281+SQRT(1-$B$9)*R281&lt;_xlfn.NORM.S.INV($B$6),1,0)</x:f>
        <x:v>0</x:v>
      </x:c>
      <x:c r="AN281" s="34" t="n">
        <x:f>IF(SQRT($B$9)*$B281+SQRT(1-$B$9)*S281&lt;_xlfn.NORM.S.INV($B$6),1,0)</x:f>
        <x:v>0</x:v>
      </x:c>
      <x:c r="AO281" s="34" t="n">
        <x:f>IF(SQRT($B$9)*$B281+SQRT(1-$B$9)*T281&lt;_xlfn.NORM.S.INV($B$6),1,0)</x:f>
        <x:v>0</x:v>
      </x:c>
      <x:c r="AP281" s="34" t="n">
        <x:f>IF(SQRT($B$9)*$B281+SQRT(1-$B$9)*U281&lt;_xlfn.NORM.S.INV($B$6),1,0)</x:f>
        <x:v>0</x:v>
      </x:c>
      <x:c r="AQ281" s="34" t="n">
        <x:f>IF(SQRT($B$9)*$B281+SQRT(1-$B$9)*V281&lt;_xlfn.NORM.S.INV($B$6),1,0)</x:f>
        <x:v>0</x:v>
      </x:c>
      <x:c r="AR281" s="34" t="n">
        <x:f>IF(SQRT($B$9)*$B281+SQRT(1-$B$9)*W281&lt;_xlfn.NORM.S.INV($B$6),1,0)</x:f>
        <x:v>0</x:v>
      </x:c>
      <x:c r="AS281" s="34" t="n">
        <x:f>IF(SQRT($B$9)*$B281+SQRT(1-$B$9)*X281&lt;_xlfn.NORM.S.INV($B$6),1,0)</x:f>
        <x:v>0</x:v>
      </x:c>
      <x:c r="AT281" s="34" t="n">
        <x:f>IF(SQRT($B$9)*$B281+SQRT(1-$B$9)*Y281&lt;_xlfn.NORM.S.INV($B$6),1,0)</x:f>
        <x:v>0</x:v>
      </x:c>
      <x:c r="AU281" s="34" t="n">
        <x:f>IF(SQRT($B$9)*$B281+SQRT(1-$B$9)*Z281&lt;_xlfn.NORM.S.INV($B$6),1,0)</x:f>
        <x:v>0</x:v>
      </x:c>
      <x:c r="AV281" s="34" t="n">
        <x:f>IF(SQRT($B$9)*$B281+SQRT(1-$B$9)*AA281&lt;_xlfn.NORM.S.INV($B$6),1,0)</x:f>
        <x:v>0</x:v>
      </x:c>
      <x:c r="AW281" s="34" t="n">
        <x:f>IF(SQRT($C$9)*$B281+SQRT(1-$C$9)*AB281&lt;_xlfn.NORM.S.INV($C$6),1,0)</x:f>
        <x:v>1</x:v>
      </x:c>
      <x:c r="AX281" s="34" t="n">
        <x:f>IF(SQRT($C$9)*$B281+SQRT(1-$C$9)*AC281&lt;_xlfn.NORM.S.INV($C$6),1,0)</x:f>
        <x:v>0</x:v>
      </x:c>
      <x:c r="AY281" s="34" t="n">
        <x:f>IF(SQRT($C$9)*$B281+SQRT(1-$C$9)*AD281&lt;_xlfn.NORM.S.INV($C$6),1,0)</x:f>
        <x:v>0</x:v>
      </x:c>
      <x:c r="AZ281" s="34" t="n">
        <x:f>IF(SQRT($C$9)*$B281+SQRT(1-$C$9)*AE281&lt;_xlfn.NORM.S.INV($C$6),1,0)</x:f>
        <x:v>0</x:v>
      </x:c>
      <x:c r="BA281" s="34" t="n">
        <x:f>IF(SQRT($C$9)*$B281+SQRT(1-$C$9)*AF281&lt;_xlfn.NORM.S.INV($C$6),1,0)</x:f>
        <x:v>0</x:v>
      </x:c>
      <x:c r="BB281" s="34" t="n">
        <x:f>IF(SQRT($C$9)*$B281+SQRT(1-$C$9)*AG281&lt;_xlfn.NORM.S.INV($C$6),1,0)</x:f>
        <x:v>0</x:v>
      </x:c>
      <x:c r="BC281" s="34" t="n">
        <x:f>IF(SQRT($C$9)*$B281+SQRT(1-$C$9)*AH281&lt;_xlfn.NORM.S.INV($C$6),1,0)</x:f>
        <x:v>0</x:v>
      </x:c>
      <x:c r="BD281" s="34" t="n">
        <x:f>IF(SQRT($C$9)*$B281+SQRT(1-$C$9)*AI281&lt;_xlfn.NORM.S.INV($C$6),1,0)</x:f>
        <x:v>0</x:v>
      </x:c>
      <x:c r="BE281" s="34" t="n">
        <x:f>IF(SQRT($C$9)*$B281+SQRT(1-$C$9)*AJ281&lt;_xlfn.NORM.S.INV($C$6),1,0)</x:f>
        <x:v>0</x:v>
      </x:c>
      <x:c r="BF281" s="34" t="n">
        <x:f>IF(SQRT($C$9)*$B281+SQRT(1-$C$9)*AK281&lt;_xlfn.NORM.S.INV($C$6),1,0)</x:f>
        <x:v>0</x:v>
      </x:c>
      <x:c r="BG281" s="34"/>
      <x:c r="BH281" s="34"/>
      <x:c r="BI281" s="34" t="n">
        <x:f>$B$11*(($A$1061)*$C281/$B$12*$B$7+(1-$A$1061)*$D281/$B$12*$C$7)</x:f>
        <x:v>600</x:v>
      </x:c>
      <x:c r="BJ281" s="34" t="n">
        <x:f>$B$11*(($A$1062)*$C281/$B$12*$B$7+(1-$A$1062)*$D281/$B$12*$C$7)</x:f>
        <x:v>570</x:v>
      </x:c>
      <x:c r="BK281" s="34" t="n">
        <x:f>$B$11*(($A$1063)*$C281/$B$12*$B$7+(1-$A$1063)*$D281/$B$12*$C$7)</x:f>
        <x:v>540</x:v>
      </x:c>
      <x:c r="BL281" s="34" t="n">
        <x:f>$B$11*(($A$1064)*$C281/$B$12*$B$7+(1-$A$1064)*$D281/$B$12*$C$7)</x:f>
        <x:v>509.99999999999994</x:v>
      </x:c>
      <x:c r="BM281" s="34" t="n">
        <x:f>$B$11*(($A$1065)*$C281/$B$12*$B$7+(1-$A$1065)*$D281/$B$12*$C$7)</x:f>
        <x:v>480</x:v>
      </x:c>
      <x:c r="BN281" s="34" t="n">
        <x:f>$B$11*(($A$1066)*$C281/$B$12*$B$7+(1-$A$1066)*$D281/$B$12*$C$7)</x:f>
        <x:v>450</x:v>
      </x:c>
      <x:c r="BO281" s="34" t="n">
        <x:f>$B$11*(($A$1067)*$C281/$B$12*$B$7+(1-$A$1067)*$D281/$B$12*$C$7)</x:f>
        <x:v>419.99999999999994</x:v>
      </x:c>
      <x:c r="BP281" s="34" t="n">
        <x:f>$B$11*(($A$1068)*$C281/$B$12*$B$7+(1-$A$1068)*$D281/$B$12*$C$7)</x:f>
        <x:v>390</x:v>
      </x:c>
      <x:c r="BQ281" s="34" t="n">
        <x:f>$B$11*(($A$1069)*$C281/$B$12*$B$7+(1-$A$1069)*$D281/$B$12*$C$7)</x:f>
        <x:v>360</x:v>
      </x:c>
      <x:c r="BR281" s="34" t="n">
        <x:f>$B$11*(($A$1070)*$C281/$B$12*$B$7+(1-$A$1070)*$D281/$B$12*$C$7)</x:f>
        <x:v>330</x:v>
      </x:c>
      <x:c r="BS281" s="34" t="n">
        <x:f>$B$11*(($A$1071)*$C281/$B$12*$B$7+(1-$A$1071)*$D281/$B$12*$C$7)</x:f>
        <x:v>300</x:v>
      </x:c>
      <x:c r="BT281" s="34" t="n">
        <x:f>$B$11*(($A$1072)*$C281/$B$12*$B$7+(1-$A$1072)*$D281/$B$12*$C$7)</x:f>
        <x:v>270</x:v>
      </x:c>
      <x:c r="BU281" s="34" t="n">
        <x:f>$B$11*(($A$1073)*$C281/$B$12*$B$7+(1-$A$1073)*$D281/$B$12*$C$7)</x:f>
        <x:v>240</x:v>
      </x:c>
      <x:c r="BV281" s="34" t="n">
        <x:f>$B$11*(($A$1074)*$C281/$B$12*$B$7+(1-$A$1074)*$D281/$B$12*$C$7)</x:f>
        <x:v>209.99999999999997</x:v>
      </x:c>
      <x:c r="BW281" s="34" t="n">
        <x:f>$B$11*(($A$1075)*$C281/$B$12*$B$7+(1-$A$1075)*$D281/$B$12*$C$7)</x:f>
        <x:v>180.00000000000003</x:v>
      </x:c>
      <x:c r="BX281" s="34" t="n">
        <x:f>$B$11*(($A$1076)*$C281/$B$12*$B$7+(1-$A$1076)*$D281/$B$12*$C$7)</x:f>
        <x:v>150</x:v>
      </x:c>
      <x:c r="BY281" s="34" t="n">
        <x:f>$B$11*(($A$1077)*$C281/$B$12*$B$7+(1-$A$1077)*$D281/$B$12*$C$7)</x:f>
        <x:v>119.99999999999999</x:v>
      </x:c>
      <x:c r="BZ281" s="34" t="n">
        <x:f>$B$11*(($A$1078)*$C281/$B$12*$B$7+(1-$A$1078)*$D281/$B$12*$C$7)</x:f>
        <x:v>90.00000000000001</x:v>
      </x:c>
      <x:c r="CA281" s="34" t="n">
        <x:f>$B$11*(($A$1079)*$C281/$B$12*$B$7+(1-$A$1079)*$D281/$B$12*$C$7)</x:f>
        <x:v>59.99999999999999</x:v>
      </x:c>
      <x:c r="CB281" s="34" t="n">
        <x:f>$B$11*(($A$1080)*$C281/$B$12*$B$7+(1-$A$1080)*$D281/$B$12*$C$7)</x:f>
        <x:v>30.00000000000003</x:v>
      </x:c>
      <x:c r="CC281" s="34" t="n">
        <x:f>$B$11*(($A$1081)*$C281/$B$12*$B$7+(1-$A$1081)*$D281/$B$12*$C$7)</x:f>
        <x:v>0</x:v>
      </x:c>
    </x:row>
    <x:row r="282">
      <x:c r="A282" s="34" t="n">
        <x:v>258</x:v>
      </x:c>
      <x:c r="B282" s="39" t="n">
        <x:v>0.5354469691413536</x:v>
      </x:c>
      <x:c r="C282" s="1" t="n">
        <x:f>SUM(AM282:AV282)</x:f>
        <x:v>0</x:v>
      </x:c>
      <x:c r="D282" s="1" t="n">
        <x:f>SUM(AW282:BF282)</x:f>
        <x:v>0</x:v>
      </x:c>
      <x:c r="E282" s="17" t="n">
        <x:f>(1-C282/$B$12)*$B$8-C282/$B$12*$B$7</x:f>
        <x:v>0.05</x:v>
      </x:c>
      <x:c r="F282" s="17" t="n">
        <x:f>(1-D282/$B$12)*$C$8-D282/$B$12*$C$7</x:f>
        <x:v>0.09</x:v>
      </x:c>
      <x:c r="G282" s="32" t="n">
        <x:f>$B$11*($B$10*C282/$B$12*$B$7+(1-$B$10)*D282/$B$12*$C$7)</x:f>
        <x:v>0</x:v>
      </x:c>
      <x:c r="H282" s="17" t="n">
        <x:f>$B$10*E282+(1-$B$10)*F282</x:f>
        <x:v>0.07</x:v>
      </x:c>
      <x:c r="I282" s="34"/>
      <x:c r="J282" s="34"/>
      <x:c r="K282" s="34"/>
      <x:c r="L282" s="34"/>
      <x:c r="M282" s="34"/>
      <x:c r="N282" s="34"/>
      <x:c r="O282" s="34"/>
      <x:c r="P282" s="34"/>
      <x:c r="Q282" s="34"/>
      <x:c r="R282" s="39" t="n">
        <x:v>0.4785153111622751</x:v>
      </x:c>
      <x:c r="S282" s="39" t="n">
        <x:v>0.5272011989409225</x:v>
      </x:c>
      <x:c r="T282" s="39" t="n">
        <x:v>0.06105661362390791</x:v>
      </x:c>
      <x:c r="U282" s="39" t="n">
        <x:v>1.1899375264429861</x:v>
      </x:c>
      <x:c r="V282" s="39" t="n">
        <x:v>1.026931654648189</x:v>
      </x:c>
      <x:c r="W282" s="39" t="n">
        <x:v>0.42306990999546507</x:v>
      </x:c>
      <x:c r="X282" s="39" t="n">
        <x:v>-0.10361777499952401</x:v>
      </x:c>
      <x:c r="Y282" s="39" t="n">
        <x:v>-1.008843257862268</x:v>
      </x:c>
      <x:c r="Z282" s="39" t="n">
        <x:v>-0.42428678872747655</x:v>
      </x:c>
      <x:c r="AA282" s="39" t="n">
        <x:v>0.5041011211034374</x:v>
      </x:c>
      <x:c r="AB282" s="39" t="n">
        <x:v>-0.3338500798437191</x:v>
      </x:c>
      <x:c r="AC282" s="39" t="n">
        <x:v>-0.4783875924568164</x:v>
      </x:c>
      <x:c r="AD282" s="39" t="n">
        <x:v>-1.074896038905189</x:v>
      </x:c>
      <x:c r="AE282" s="39" t="n">
        <x:v>0.5633817158204231</x:v>
      </x:c>
      <x:c r="AF282" s="39" t="n">
        <x:v>-0.22995859154544362</x:v>
      </x:c>
      <x:c r="AG282" s="39" t="n">
        <x:v>-1.5954658244335216</x:v>
      </x:c>
      <x:c r="AH282" s="39" t="n">
        <x:v>0.15651377171839162</x:v>
      </x:c>
      <x:c r="AI282" s="39" t="n">
        <x:v>2.448437712954258</x:v>
      </x:c>
      <x:c r="AJ282" s="39" t="n">
        <x:v>-0.23365457829566744</x:v>
      </x:c>
      <x:c r="AK282" s="39" t="n">
        <x:v>0.14583975484305084</x:v>
      </x:c>
      <x:c r="AL282" s="34"/>
      <x:c r="AM282" s="34" t="n">
        <x:f>IF(SQRT($B$9)*$B282+SQRT(1-$B$9)*R282&lt;_xlfn.NORM.S.INV($B$6),1,0)</x:f>
        <x:v>0</x:v>
      </x:c>
      <x:c r="AN282" s="34" t="n">
        <x:f>IF(SQRT($B$9)*$B282+SQRT(1-$B$9)*S282&lt;_xlfn.NORM.S.INV($B$6),1,0)</x:f>
        <x:v>0</x:v>
      </x:c>
      <x:c r="AO282" s="34" t="n">
        <x:f>IF(SQRT($B$9)*$B282+SQRT(1-$B$9)*T282&lt;_xlfn.NORM.S.INV($B$6),1,0)</x:f>
        <x:v>0</x:v>
      </x:c>
      <x:c r="AP282" s="34" t="n">
        <x:f>IF(SQRT($B$9)*$B282+SQRT(1-$B$9)*U282&lt;_xlfn.NORM.S.INV($B$6),1,0)</x:f>
        <x:v>0</x:v>
      </x:c>
      <x:c r="AQ282" s="34" t="n">
        <x:f>IF(SQRT($B$9)*$B282+SQRT(1-$B$9)*V282&lt;_xlfn.NORM.S.INV($B$6),1,0)</x:f>
        <x:v>0</x:v>
      </x:c>
      <x:c r="AR282" s="34" t="n">
        <x:f>IF(SQRT($B$9)*$B282+SQRT(1-$B$9)*W282&lt;_xlfn.NORM.S.INV($B$6),1,0)</x:f>
        <x:v>0</x:v>
      </x:c>
      <x:c r="AS282" s="34" t="n">
        <x:f>IF(SQRT($B$9)*$B282+SQRT(1-$B$9)*X282&lt;_xlfn.NORM.S.INV($B$6),1,0)</x:f>
        <x:v>0</x:v>
      </x:c>
      <x:c r="AT282" s="34" t="n">
        <x:f>IF(SQRT($B$9)*$B282+SQRT(1-$B$9)*Y282&lt;_xlfn.NORM.S.INV($B$6),1,0)</x:f>
        <x:v>0</x:v>
      </x:c>
      <x:c r="AU282" s="34" t="n">
        <x:f>IF(SQRT($B$9)*$B282+SQRT(1-$B$9)*Z282&lt;_xlfn.NORM.S.INV($B$6),1,0)</x:f>
        <x:v>0</x:v>
      </x:c>
      <x:c r="AV282" s="34" t="n">
        <x:f>IF(SQRT($B$9)*$B282+SQRT(1-$B$9)*AA282&lt;_xlfn.NORM.S.INV($B$6),1,0)</x:f>
        <x:v>0</x:v>
      </x:c>
      <x:c r="AW282" s="34" t="n">
        <x:f>IF(SQRT($C$9)*$B282+SQRT(1-$C$9)*AB282&lt;_xlfn.NORM.S.INV($C$6),1,0)</x:f>
        <x:v>0</x:v>
      </x:c>
      <x:c r="AX282" s="34" t="n">
        <x:f>IF(SQRT($C$9)*$B282+SQRT(1-$C$9)*AC282&lt;_xlfn.NORM.S.INV($C$6),1,0)</x:f>
        <x:v>0</x:v>
      </x:c>
      <x:c r="AY282" s="34" t="n">
        <x:f>IF(SQRT($C$9)*$B282+SQRT(1-$C$9)*AD282&lt;_xlfn.NORM.S.INV($C$6),1,0)</x:f>
        <x:v>0</x:v>
      </x:c>
      <x:c r="AZ282" s="34" t="n">
        <x:f>IF(SQRT($C$9)*$B282+SQRT(1-$C$9)*AE282&lt;_xlfn.NORM.S.INV($C$6),1,0)</x:f>
        <x:v>0</x:v>
      </x:c>
      <x:c r="BA282" s="34" t="n">
        <x:f>IF(SQRT($C$9)*$B282+SQRT(1-$C$9)*AF282&lt;_xlfn.NORM.S.INV($C$6),1,0)</x:f>
        <x:v>0</x:v>
      </x:c>
      <x:c r="BB282" s="34" t="n">
        <x:f>IF(SQRT($C$9)*$B282+SQRT(1-$C$9)*AG282&lt;_xlfn.NORM.S.INV($C$6),1,0)</x:f>
        <x:v>0</x:v>
      </x:c>
      <x:c r="BC282" s="34" t="n">
        <x:f>IF(SQRT($C$9)*$B282+SQRT(1-$C$9)*AH282&lt;_xlfn.NORM.S.INV($C$6),1,0)</x:f>
        <x:v>0</x:v>
      </x:c>
      <x:c r="BD282" s="34" t="n">
        <x:f>IF(SQRT($C$9)*$B282+SQRT(1-$C$9)*AI282&lt;_xlfn.NORM.S.INV($C$6),1,0)</x:f>
        <x:v>0</x:v>
      </x:c>
      <x:c r="BE282" s="34" t="n">
        <x:f>IF(SQRT($C$9)*$B282+SQRT(1-$C$9)*AJ282&lt;_xlfn.NORM.S.INV($C$6),1,0)</x:f>
        <x:v>0</x:v>
      </x:c>
      <x:c r="BF282" s="34" t="n">
        <x:f>IF(SQRT($C$9)*$B282+SQRT(1-$C$9)*AK282&lt;_xlfn.NORM.S.INV($C$6),1,0)</x:f>
        <x:v>0</x:v>
      </x:c>
      <x:c r="BG282" s="34"/>
      <x:c r="BH282" s="34"/>
      <x:c r="BI282" s="34" t="n">
        <x:f>$B$11*(($A$1061)*$C282/$B$12*$B$7+(1-$A$1061)*$D282/$B$12*$C$7)</x:f>
        <x:v>0</x:v>
      </x:c>
      <x:c r="BJ282" s="34" t="n">
        <x:f>$B$11*(($A$1062)*$C282/$B$12*$B$7+(1-$A$1062)*$D282/$B$12*$C$7)</x:f>
        <x:v>0</x:v>
      </x:c>
      <x:c r="BK282" s="34" t="n">
        <x:f>$B$11*(($A$1063)*$C282/$B$12*$B$7+(1-$A$1063)*$D282/$B$12*$C$7)</x:f>
        <x:v>0</x:v>
      </x:c>
      <x:c r="BL282" s="34" t="n">
        <x:f>$B$11*(($A$1064)*$C282/$B$12*$B$7+(1-$A$1064)*$D282/$B$12*$C$7)</x:f>
        <x:v>0</x:v>
      </x:c>
      <x:c r="BM282" s="34" t="n">
        <x:f>$B$11*(($A$1065)*$C282/$B$12*$B$7+(1-$A$1065)*$D282/$B$12*$C$7)</x:f>
        <x:v>0</x:v>
      </x:c>
      <x:c r="BN282" s="34" t="n">
        <x:f>$B$11*(($A$1066)*$C282/$B$12*$B$7+(1-$A$1066)*$D282/$B$12*$C$7)</x:f>
        <x:v>0</x:v>
      </x:c>
      <x:c r="BO282" s="34" t="n">
        <x:f>$B$11*(($A$1067)*$C282/$B$12*$B$7+(1-$A$1067)*$D282/$B$12*$C$7)</x:f>
        <x:v>0</x:v>
      </x:c>
      <x:c r="BP282" s="34" t="n">
        <x:f>$B$11*(($A$1068)*$C282/$B$12*$B$7+(1-$A$1068)*$D282/$B$12*$C$7)</x:f>
        <x:v>0</x:v>
      </x:c>
      <x:c r="BQ282" s="34" t="n">
        <x:f>$B$11*(($A$1069)*$C282/$B$12*$B$7+(1-$A$1069)*$D282/$B$12*$C$7)</x:f>
        <x:v>0</x:v>
      </x:c>
      <x:c r="BR282" s="34" t="n">
        <x:f>$B$11*(($A$1070)*$C282/$B$12*$B$7+(1-$A$1070)*$D282/$B$12*$C$7)</x:f>
        <x:v>0</x:v>
      </x:c>
      <x:c r="BS282" s="34" t="n">
        <x:f>$B$11*(($A$1071)*$C282/$B$12*$B$7+(1-$A$1071)*$D282/$B$12*$C$7)</x:f>
        <x:v>0</x:v>
      </x:c>
      <x:c r="BT282" s="34" t="n">
        <x:f>$B$11*(($A$1072)*$C282/$B$12*$B$7+(1-$A$1072)*$D282/$B$12*$C$7)</x:f>
        <x:v>0</x:v>
      </x:c>
      <x:c r="BU282" s="34" t="n">
        <x:f>$B$11*(($A$1073)*$C282/$B$12*$B$7+(1-$A$1073)*$D282/$B$12*$C$7)</x:f>
        <x:v>0</x:v>
      </x:c>
      <x:c r="BV282" s="34" t="n">
        <x:f>$B$11*(($A$1074)*$C282/$B$12*$B$7+(1-$A$1074)*$D282/$B$12*$C$7)</x:f>
        <x:v>0</x:v>
      </x:c>
      <x:c r="BW282" s="34" t="n">
        <x:f>$B$11*(($A$1075)*$C282/$B$12*$B$7+(1-$A$1075)*$D282/$B$12*$C$7)</x:f>
        <x:v>0</x:v>
      </x:c>
      <x:c r="BX282" s="34" t="n">
        <x:f>$B$11*(($A$1076)*$C282/$B$12*$B$7+(1-$A$1076)*$D282/$B$12*$C$7)</x:f>
        <x:v>0</x:v>
      </x:c>
      <x:c r="BY282" s="34" t="n">
        <x:f>$B$11*(($A$1077)*$C282/$B$12*$B$7+(1-$A$1077)*$D282/$B$12*$C$7)</x:f>
        <x:v>0</x:v>
      </x:c>
      <x:c r="BZ282" s="34" t="n">
        <x:f>$B$11*(($A$1078)*$C282/$B$12*$B$7+(1-$A$1078)*$D282/$B$12*$C$7)</x:f>
        <x:v>0</x:v>
      </x:c>
      <x:c r="CA282" s="34" t="n">
        <x:f>$B$11*(($A$1079)*$C282/$B$12*$B$7+(1-$A$1079)*$D282/$B$12*$C$7)</x:f>
        <x:v>0</x:v>
      </x:c>
      <x:c r="CB282" s="34" t="n">
        <x:f>$B$11*(($A$1080)*$C282/$B$12*$B$7+(1-$A$1080)*$D282/$B$12*$C$7)</x:f>
        <x:v>0</x:v>
      </x:c>
      <x:c r="CC282" s="34" t="n">
        <x:f>$B$11*(($A$1081)*$C282/$B$12*$B$7+(1-$A$1081)*$D282/$B$12*$C$7)</x:f>
        <x:v>0</x:v>
      </x:c>
    </x:row>
    <x:row r="283">
      <x:c r="A283" s="34" t="n">
        <x:v>259</x:v>
      </x:c>
      <x:c r="B283" s="39" t="n">
        <x:v>0.5014203624510777</x:v>
      </x:c>
      <x:c r="C283" s="1" t="n">
        <x:f>SUM(AM283:AV283)</x:f>
        <x:v>0</x:v>
      </x:c>
      <x:c r="D283" s="1" t="n">
        <x:f>SUM(AW283:BF283)</x:f>
        <x:v>0</x:v>
      </x:c>
      <x:c r="E283" s="17" t="n">
        <x:f>(1-C283/$B$12)*$B$8-C283/$B$12*$B$7</x:f>
        <x:v>0.05</x:v>
      </x:c>
      <x:c r="F283" s="17" t="n">
        <x:f>(1-D283/$B$12)*$C$8-D283/$B$12*$C$7</x:f>
        <x:v>0.09</x:v>
      </x:c>
      <x:c r="G283" s="32" t="n">
        <x:f>$B$11*($B$10*C283/$B$12*$B$7+(1-$B$10)*D283/$B$12*$C$7)</x:f>
        <x:v>0</x:v>
      </x:c>
      <x:c r="H283" s="17" t="n">
        <x:f>$B$10*E283+(1-$B$10)*F283</x:f>
        <x:v>0.07</x:v>
      </x:c>
      <x:c r="I283" s="34"/>
      <x:c r="J283" s="34"/>
      <x:c r="K283" s="34"/>
      <x:c r="L283" s="34"/>
      <x:c r="M283" s="34"/>
      <x:c r="N283" s="34"/>
      <x:c r="O283" s="34"/>
      <x:c r="P283" s="34"/>
      <x:c r="Q283" s="34"/>
      <x:c r="R283" s="39" t="n">
        <x:v>0.18235808362959724</x:v>
      </x:c>
      <x:c r="S283" s="39" t="n">
        <x:v>-1.1213610297429573</x:v>
      </x:c>
      <x:c r="T283" s="39" t="n">
        <x:v>-1.4909562741822113</x:v>
      </x:c>
      <x:c r="U283" s="39" t="n">
        <x:v>0.00807678557062951</x:v>
      </x:c>
      <x:c r="V283" s="39" t="n">
        <x:v>1.8488052761704965</x:v>
      </x:c>
      <x:c r="W283" s="39" t="n">
        <x:v>1.8475033950332762</x:v>
      </x:c>
      <x:c r="X283" s="39" t="n">
        <x:v>0.5390375514597</x:v>
      </x:c>
      <x:c r="Y283" s="39" t="n">
        <x:v>-0.3372225034557229</x:v>
      </x:c>
      <x:c r="Z283" s="39" t="n">
        <x:v>0.5779901296114905</x:v>
      </x:c>
      <x:c r="AA283" s="39" t="n">
        <x:v>-0.5665063347018632</x:v>
      </x:c>
      <x:c r="AB283" s="39" t="n">
        <x:v>3.111965842025697</x:v>
      </x:c>
      <x:c r="AC283" s="39" t="n">
        <x:v>0.8261624411933468</x:v>
      </x:c>
      <x:c r="AD283" s="39" t="n">
        <x:v>0.5939576672525794</x:v>
      </x:c>
      <x:c r="AE283" s="39" t="n">
        <x:v>-0.3004835160556702</x:v>
      </x:c>
      <x:c r="AF283" s="39" t="n">
        <x:v>-1.3837612234664063</x:v>
      </x:c>
      <x:c r="AG283" s="39" t="n">
        <x:v>-0.3341368977549569</x:v>
      </x:c>
      <x:c r="AH283" s="39" t="n">
        <x:v>0.8660236916693219</x:v>
      </x:c>
      <x:c r="AI283" s="39" t="n">
        <x:v>-0.7819559034585021</x:v>
      </x:c>
      <x:c r="AJ283" s="39" t="n">
        <x:v>0.37971530405990084</x:v>
      </x:c>
      <x:c r="AK283" s="39" t="n">
        <x:v>-0.3064523707033052</x:v>
      </x:c>
      <x:c r="AL283" s="34"/>
      <x:c r="AM283" s="34" t="n">
        <x:f>IF(SQRT($B$9)*$B283+SQRT(1-$B$9)*R283&lt;_xlfn.NORM.S.INV($B$6),1,0)</x:f>
        <x:v>0</x:v>
      </x:c>
      <x:c r="AN283" s="34" t="n">
        <x:f>IF(SQRT($B$9)*$B283+SQRT(1-$B$9)*S283&lt;_xlfn.NORM.S.INV($B$6),1,0)</x:f>
        <x:v>0</x:v>
      </x:c>
      <x:c r="AO283" s="34" t="n">
        <x:f>IF(SQRT($B$9)*$B283+SQRT(1-$B$9)*T283&lt;_xlfn.NORM.S.INV($B$6),1,0)</x:f>
        <x:v>0</x:v>
      </x:c>
      <x:c r="AP283" s="34" t="n">
        <x:f>IF(SQRT($B$9)*$B283+SQRT(1-$B$9)*U283&lt;_xlfn.NORM.S.INV($B$6),1,0)</x:f>
        <x:v>0</x:v>
      </x:c>
      <x:c r="AQ283" s="34" t="n">
        <x:f>IF(SQRT($B$9)*$B283+SQRT(1-$B$9)*V283&lt;_xlfn.NORM.S.INV($B$6),1,0)</x:f>
        <x:v>0</x:v>
      </x:c>
      <x:c r="AR283" s="34" t="n">
        <x:f>IF(SQRT($B$9)*$B283+SQRT(1-$B$9)*W283&lt;_xlfn.NORM.S.INV($B$6),1,0)</x:f>
        <x:v>0</x:v>
      </x:c>
      <x:c r="AS283" s="34" t="n">
        <x:f>IF(SQRT($B$9)*$B283+SQRT(1-$B$9)*X283&lt;_xlfn.NORM.S.INV($B$6),1,0)</x:f>
        <x:v>0</x:v>
      </x:c>
      <x:c r="AT283" s="34" t="n">
        <x:f>IF(SQRT($B$9)*$B283+SQRT(1-$B$9)*Y283&lt;_xlfn.NORM.S.INV($B$6),1,0)</x:f>
        <x:v>0</x:v>
      </x:c>
      <x:c r="AU283" s="34" t="n">
        <x:f>IF(SQRT($B$9)*$B283+SQRT(1-$B$9)*Z283&lt;_xlfn.NORM.S.INV($B$6),1,0)</x:f>
        <x:v>0</x:v>
      </x:c>
      <x:c r="AV283" s="34" t="n">
        <x:f>IF(SQRT($B$9)*$B283+SQRT(1-$B$9)*AA283&lt;_xlfn.NORM.S.INV($B$6),1,0)</x:f>
        <x:v>0</x:v>
      </x:c>
      <x:c r="AW283" s="34" t="n">
        <x:f>IF(SQRT($C$9)*$B283+SQRT(1-$C$9)*AB283&lt;_xlfn.NORM.S.INV($C$6),1,0)</x:f>
        <x:v>0</x:v>
      </x:c>
      <x:c r="AX283" s="34" t="n">
        <x:f>IF(SQRT($C$9)*$B283+SQRT(1-$C$9)*AC283&lt;_xlfn.NORM.S.INV($C$6),1,0)</x:f>
        <x:v>0</x:v>
      </x:c>
      <x:c r="AY283" s="34" t="n">
        <x:f>IF(SQRT($C$9)*$B283+SQRT(1-$C$9)*AD283&lt;_xlfn.NORM.S.INV($C$6),1,0)</x:f>
        <x:v>0</x:v>
      </x:c>
      <x:c r="AZ283" s="34" t="n">
        <x:f>IF(SQRT($C$9)*$B283+SQRT(1-$C$9)*AE283&lt;_xlfn.NORM.S.INV($C$6),1,0)</x:f>
        <x:v>0</x:v>
      </x:c>
      <x:c r="BA283" s="34" t="n">
        <x:f>IF(SQRT($C$9)*$B283+SQRT(1-$C$9)*AF283&lt;_xlfn.NORM.S.INV($C$6),1,0)</x:f>
        <x:v>0</x:v>
      </x:c>
      <x:c r="BB283" s="34" t="n">
        <x:f>IF(SQRT($C$9)*$B283+SQRT(1-$C$9)*AG283&lt;_xlfn.NORM.S.INV($C$6),1,0)</x:f>
        <x:v>0</x:v>
      </x:c>
      <x:c r="BC283" s="34" t="n">
        <x:f>IF(SQRT($C$9)*$B283+SQRT(1-$C$9)*AH283&lt;_xlfn.NORM.S.INV($C$6),1,0)</x:f>
        <x:v>0</x:v>
      </x:c>
      <x:c r="BD283" s="34" t="n">
        <x:f>IF(SQRT($C$9)*$B283+SQRT(1-$C$9)*AI283&lt;_xlfn.NORM.S.INV($C$6),1,0)</x:f>
        <x:v>0</x:v>
      </x:c>
      <x:c r="BE283" s="34" t="n">
        <x:f>IF(SQRT($C$9)*$B283+SQRT(1-$C$9)*AJ283&lt;_xlfn.NORM.S.INV($C$6),1,0)</x:f>
        <x:v>0</x:v>
      </x:c>
      <x:c r="BF283" s="34" t="n">
        <x:f>IF(SQRT($C$9)*$B283+SQRT(1-$C$9)*AK283&lt;_xlfn.NORM.S.INV($C$6),1,0)</x:f>
        <x:v>0</x:v>
      </x:c>
      <x:c r="BG283" s="34"/>
      <x:c r="BH283" s="34"/>
      <x:c r="BI283" s="34" t="n">
        <x:f>$B$11*(($A$1061)*$C283/$B$12*$B$7+(1-$A$1061)*$D283/$B$12*$C$7)</x:f>
        <x:v>0</x:v>
      </x:c>
      <x:c r="BJ283" s="34" t="n">
        <x:f>$B$11*(($A$1062)*$C283/$B$12*$B$7+(1-$A$1062)*$D283/$B$12*$C$7)</x:f>
        <x:v>0</x:v>
      </x:c>
      <x:c r="BK283" s="34" t="n">
        <x:f>$B$11*(($A$1063)*$C283/$B$12*$B$7+(1-$A$1063)*$D283/$B$12*$C$7)</x:f>
        <x:v>0</x:v>
      </x:c>
      <x:c r="BL283" s="34" t="n">
        <x:f>$B$11*(($A$1064)*$C283/$B$12*$B$7+(1-$A$1064)*$D283/$B$12*$C$7)</x:f>
        <x:v>0</x:v>
      </x:c>
      <x:c r="BM283" s="34" t="n">
        <x:f>$B$11*(($A$1065)*$C283/$B$12*$B$7+(1-$A$1065)*$D283/$B$12*$C$7)</x:f>
        <x:v>0</x:v>
      </x:c>
      <x:c r="BN283" s="34" t="n">
        <x:f>$B$11*(($A$1066)*$C283/$B$12*$B$7+(1-$A$1066)*$D283/$B$12*$C$7)</x:f>
        <x:v>0</x:v>
      </x:c>
      <x:c r="BO283" s="34" t="n">
        <x:f>$B$11*(($A$1067)*$C283/$B$12*$B$7+(1-$A$1067)*$D283/$B$12*$C$7)</x:f>
        <x:v>0</x:v>
      </x:c>
      <x:c r="BP283" s="34" t="n">
        <x:f>$B$11*(($A$1068)*$C283/$B$12*$B$7+(1-$A$1068)*$D283/$B$12*$C$7)</x:f>
        <x:v>0</x:v>
      </x:c>
      <x:c r="BQ283" s="34" t="n">
        <x:f>$B$11*(($A$1069)*$C283/$B$12*$B$7+(1-$A$1069)*$D283/$B$12*$C$7)</x:f>
        <x:v>0</x:v>
      </x:c>
      <x:c r="BR283" s="34" t="n">
        <x:f>$B$11*(($A$1070)*$C283/$B$12*$B$7+(1-$A$1070)*$D283/$B$12*$C$7)</x:f>
        <x:v>0</x:v>
      </x:c>
      <x:c r="BS283" s="34" t="n">
        <x:f>$B$11*(($A$1071)*$C283/$B$12*$B$7+(1-$A$1071)*$D283/$B$12*$C$7)</x:f>
        <x:v>0</x:v>
      </x:c>
      <x:c r="BT283" s="34" t="n">
        <x:f>$B$11*(($A$1072)*$C283/$B$12*$B$7+(1-$A$1072)*$D283/$B$12*$C$7)</x:f>
        <x:v>0</x:v>
      </x:c>
      <x:c r="BU283" s="34" t="n">
        <x:f>$B$11*(($A$1073)*$C283/$B$12*$B$7+(1-$A$1073)*$D283/$B$12*$C$7)</x:f>
        <x:v>0</x:v>
      </x:c>
      <x:c r="BV283" s="34" t="n">
        <x:f>$B$11*(($A$1074)*$C283/$B$12*$B$7+(1-$A$1074)*$D283/$B$12*$C$7)</x:f>
        <x:v>0</x:v>
      </x:c>
      <x:c r="BW283" s="34" t="n">
        <x:f>$B$11*(($A$1075)*$C283/$B$12*$B$7+(1-$A$1075)*$D283/$B$12*$C$7)</x:f>
        <x:v>0</x:v>
      </x:c>
      <x:c r="BX283" s="34" t="n">
        <x:f>$B$11*(($A$1076)*$C283/$B$12*$B$7+(1-$A$1076)*$D283/$B$12*$C$7)</x:f>
        <x:v>0</x:v>
      </x:c>
      <x:c r="BY283" s="34" t="n">
        <x:f>$B$11*(($A$1077)*$C283/$B$12*$B$7+(1-$A$1077)*$D283/$B$12*$C$7)</x:f>
        <x:v>0</x:v>
      </x:c>
      <x:c r="BZ283" s="34" t="n">
        <x:f>$B$11*(($A$1078)*$C283/$B$12*$B$7+(1-$A$1078)*$D283/$B$12*$C$7)</x:f>
        <x:v>0</x:v>
      </x:c>
      <x:c r="CA283" s="34" t="n">
        <x:f>$B$11*(($A$1079)*$C283/$B$12*$B$7+(1-$A$1079)*$D283/$B$12*$C$7)</x:f>
        <x:v>0</x:v>
      </x:c>
      <x:c r="CB283" s="34" t="n">
        <x:f>$B$11*(($A$1080)*$C283/$B$12*$B$7+(1-$A$1080)*$D283/$B$12*$C$7)</x:f>
        <x:v>0</x:v>
      </x:c>
      <x:c r="CC283" s="34" t="n">
        <x:f>$B$11*(($A$1081)*$C283/$B$12*$B$7+(1-$A$1081)*$D283/$B$12*$C$7)</x:f>
        <x:v>0</x:v>
      </x:c>
    </x:row>
    <x:row r="284">
      <x:c r="A284" s="34" t="n">
        <x:v>260</x:v>
      </x:c>
      <x:c r="B284" s="39" t="n">
        <x:v>0.1868587124482701</x:v>
      </x:c>
      <x:c r="C284" s="1" t="n">
        <x:f>SUM(AM284:AV284)</x:f>
        <x:v>0</x:v>
      </x:c>
      <x:c r="D284" s="1" t="n">
        <x:f>SUM(AW284:BF284)</x:f>
        <x:v>0</x:v>
      </x:c>
      <x:c r="E284" s="17" t="n">
        <x:f>(1-C284/$B$12)*$B$8-C284/$B$12*$B$7</x:f>
        <x:v>0.05</x:v>
      </x:c>
      <x:c r="F284" s="17" t="n">
        <x:f>(1-D284/$B$12)*$C$8-D284/$B$12*$C$7</x:f>
        <x:v>0.09</x:v>
      </x:c>
      <x:c r="G284" s="32" t="n">
        <x:f>$B$11*($B$10*C284/$B$12*$B$7+(1-$B$10)*D284/$B$12*$C$7)</x:f>
        <x:v>0</x:v>
      </x:c>
      <x:c r="H284" s="17" t="n">
        <x:f>$B$10*E284+(1-$B$10)*F284</x:f>
        <x:v>0.07</x:v>
      </x:c>
      <x:c r="I284" s="34"/>
      <x:c r="J284" s="34"/>
      <x:c r="K284" s="34"/>
      <x:c r="L284" s="34"/>
      <x:c r="M284" s="34"/>
      <x:c r="N284" s="34"/>
      <x:c r="O284" s="34"/>
      <x:c r="P284" s="34"/>
      <x:c r="Q284" s="34"/>
      <x:c r="R284" s="39" t="n">
        <x:v>-0.8513035618888315</x:v>
      </x:c>
      <x:c r="S284" s="39" t="n">
        <x:v>-0.36119651408858294</x:v>
      </x:c>
      <x:c r="T284" s="39" t="n">
        <x:v>-0.7268993707669212</x:v>
      </x:c>
      <x:c r="U284" s="39" t="n">
        <x:v>-1.7271809638492281</x:v>
      </x:c>
      <x:c r="V284" s="39" t="n">
        <x:v>-0.3468830027472203</x:v>
      </x:c>
      <x:c r="W284" s="39" t="n">
        <x:v>0.2551197865903649</x:v>
      </x:c>
      <x:c r="X284" s="39" t="n">
        <x:v>0.18740656022962793</x:v>
      </x:c>
      <x:c r="Y284" s="39" t="n">
        <x:v>1.0668779390218486</x:v>
      </x:c>
      <x:c r="Z284" s="39" t="n">
        <x:v>1.9005691888025351</x:v>
      </x:c>
      <x:c r="AA284" s="39" t="n">
        <x:v>-0.1885595475100975</x:v>
      </x:c>
      <x:c r="AB284" s="39" t="n">
        <x:v>-1.6793547738723704</x:v>
      </x:c>
      <x:c r="AC284" s="39" t="n">
        <x:v>0.1372646259558055</x:v>
      </x:c>
      <x:c r="AD284" s="39" t="n">
        <x:v>-0.19044301490190715</x:v>
      </x:c>
      <x:c r="AE284" s="39" t="n">
        <x:v>-0.14937173337289142</x:v>
      </x:c>
      <x:c r="AF284" s="39" t="n">
        <x:v>0.22544012002086344</x:v>
      </x:c>
      <x:c r="AG284" s="39" t="n">
        <x:v>0.31708562976430593</x:v>
      </x:c>
      <x:c r="AH284" s="39" t="n">
        <x:v>-1.3577535012751492</x:v>
      </x:c>
      <x:c r="AI284" s="39" t="n">
        <x:v>-0.46173860185387705</x:v>
      </x:c>
      <x:c r="AJ284" s="39" t="n">
        <x:v>2.212047563423672</x:v>
      </x:c>
      <x:c r="AK284" s="39" t="n">
        <x:v>-0.5411244669609463</x:v>
      </x:c>
      <x:c r="AL284" s="34"/>
      <x:c r="AM284" s="34" t="n">
        <x:f>IF(SQRT($B$9)*$B284+SQRT(1-$B$9)*R284&lt;_xlfn.NORM.S.INV($B$6),1,0)</x:f>
        <x:v>0</x:v>
      </x:c>
      <x:c r="AN284" s="34" t="n">
        <x:f>IF(SQRT($B$9)*$B284+SQRT(1-$B$9)*S284&lt;_xlfn.NORM.S.INV($B$6),1,0)</x:f>
        <x:v>0</x:v>
      </x:c>
      <x:c r="AO284" s="34" t="n">
        <x:f>IF(SQRT($B$9)*$B284+SQRT(1-$B$9)*T284&lt;_xlfn.NORM.S.INV($B$6),1,0)</x:f>
        <x:v>0</x:v>
      </x:c>
      <x:c r="AP284" s="34" t="n">
        <x:f>IF(SQRT($B$9)*$B284+SQRT(1-$B$9)*U284&lt;_xlfn.NORM.S.INV($B$6),1,0)</x:f>
        <x:v>0</x:v>
      </x:c>
      <x:c r="AQ284" s="34" t="n">
        <x:f>IF(SQRT($B$9)*$B284+SQRT(1-$B$9)*V284&lt;_xlfn.NORM.S.INV($B$6),1,0)</x:f>
        <x:v>0</x:v>
      </x:c>
      <x:c r="AR284" s="34" t="n">
        <x:f>IF(SQRT($B$9)*$B284+SQRT(1-$B$9)*W284&lt;_xlfn.NORM.S.INV($B$6),1,0)</x:f>
        <x:v>0</x:v>
      </x:c>
      <x:c r="AS284" s="34" t="n">
        <x:f>IF(SQRT($B$9)*$B284+SQRT(1-$B$9)*X284&lt;_xlfn.NORM.S.INV($B$6),1,0)</x:f>
        <x:v>0</x:v>
      </x:c>
      <x:c r="AT284" s="34" t="n">
        <x:f>IF(SQRT($B$9)*$B284+SQRT(1-$B$9)*Y284&lt;_xlfn.NORM.S.INV($B$6),1,0)</x:f>
        <x:v>0</x:v>
      </x:c>
      <x:c r="AU284" s="34" t="n">
        <x:f>IF(SQRT($B$9)*$B284+SQRT(1-$B$9)*Z284&lt;_xlfn.NORM.S.INV($B$6),1,0)</x:f>
        <x:v>0</x:v>
      </x:c>
      <x:c r="AV284" s="34" t="n">
        <x:f>IF(SQRT($B$9)*$B284+SQRT(1-$B$9)*AA284&lt;_xlfn.NORM.S.INV($B$6),1,0)</x:f>
        <x:v>0</x:v>
      </x:c>
      <x:c r="AW284" s="34" t="n">
        <x:f>IF(SQRT($C$9)*$B284+SQRT(1-$C$9)*AB284&lt;_xlfn.NORM.S.INV($C$6),1,0)</x:f>
        <x:v>0</x:v>
      </x:c>
      <x:c r="AX284" s="34" t="n">
        <x:f>IF(SQRT($C$9)*$B284+SQRT(1-$C$9)*AC284&lt;_xlfn.NORM.S.INV($C$6),1,0)</x:f>
        <x:v>0</x:v>
      </x:c>
      <x:c r="AY284" s="34" t="n">
        <x:f>IF(SQRT($C$9)*$B284+SQRT(1-$C$9)*AD284&lt;_xlfn.NORM.S.INV($C$6),1,0)</x:f>
        <x:v>0</x:v>
      </x:c>
      <x:c r="AZ284" s="34" t="n">
        <x:f>IF(SQRT($C$9)*$B284+SQRT(1-$C$9)*AE284&lt;_xlfn.NORM.S.INV($C$6),1,0)</x:f>
        <x:v>0</x:v>
      </x:c>
      <x:c r="BA284" s="34" t="n">
        <x:f>IF(SQRT($C$9)*$B284+SQRT(1-$C$9)*AF284&lt;_xlfn.NORM.S.INV($C$6),1,0)</x:f>
        <x:v>0</x:v>
      </x:c>
      <x:c r="BB284" s="34" t="n">
        <x:f>IF(SQRT($C$9)*$B284+SQRT(1-$C$9)*AG284&lt;_xlfn.NORM.S.INV($C$6),1,0)</x:f>
        <x:v>0</x:v>
      </x:c>
      <x:c r="BC284" s="34" t="n">
        <x:f>IF(SQRT($C$9)*$B284+SQRT(1-$C$9)*AH284&lt;_xlfn.NORM.S.INV($C$6),1,0)</x:f>
        <x:v>0</x:v>
      </x:c>
      <x:c r="BD284" s="34" t="n">
        <x:f>IF(SQRT($C$9)*$B284+SQRT(1-$C$9)*AI284&lt;_xlfn.NORM.S.INV($C$6),1,0)</x:f>
        <x:v>0</x:v>
      </x:c>
      <x:c r="BE284" s="34" t="n">
        <x:f>IF(SQRT($C$9)*$B284+SQRT(1-$C$9)*AJ284&lt;_xlfn.NORM.S.INV($C$6),1,0)</x:f>
        <x:v>0</x:v>
      </x:c>
      <x:c r="BF284" s="34" t="n">
        <x:f>IF(SQRT($C$9)*$B284+SQRT(1-$C$9)*AK284&lt;_xlfn.NORM.S.INV($C$6),1,0)</x:f>
        <x:v>0</x:v>
      </x:c>
      <x:c r="BG284" s="34"/>
      <x:c r="BH284" s="34"/>
      <x:c r="BI284" s="34" t="n">
        <x:f>$B$11*(($A$1061)*$C284/$B$12*$B$7+(1-$A$1061)*$D284/$B$12*$C$7)</x:f>
        <x:v>0</x:v>
      </x:c>
      <x:c r="BJ284" s="34" t="n">
        <x:f>$B$11*(($A$1062)*$C284/$B$12*$B$7+(1-$A$1062)*$D284/$B$12*$C$7)</x:f>
        <x:v>0</x:v>
      </x:c>
      <x:c r="BK284" s="34" t="n">
        <x:f>$B$11*(($A$1063)*$C284/$B$12*$B$7+(1-$A$1063)*$D284/$B$12*$C$7)</x:f>
        <x:v>0</x:v>
      </x:c>
      <x:c r="BL284" s="34" t="n">
        <x:f>$B$11*(($A$1064)*$C284/$B$12*$B$7+(1-$A$1064)*$D284/$B$12*$C$7)</x:f>
        <x:v>0</x:v>
      </x:c>
      <x:c r="BM284" s="34" t="n">
        <x:f>$B$11*(($A$1065)*$C284/$B$12*$B$7+(1-$A$1065)*$D284/$B$12*$C$7)</x:f>
        <x:v>0</x:v>
      </x:c>
      <x:c r="BN284" s="34" t="n">
        <x:f>$B$11*(($A$1066)*$C284/$B$12*$B$7+(1-$A$1066)*$D284/$B$12*$C$7)</x:f>
        <x:v>0</x:v>
      </x:c>
      <x:c r="BO284" s="34" t="n">
        <x:f>$B$11*(($A$1067)*$C284/$B$12*$B$7+(1-$A$1067)*$D284/$B$12*$C$7)</x:f>
        <x:v>0</x:v>
      </x:c>
      <x:c r="BP284" s="34" t="n">
        <x:f>$B$11*(($A$1068)*$C284/$B$12*$B$7+(1-$A$1068)*$D284/$B$12*$C$7)</x:f>
        <x:v>0</x:v>
      </x:c>
      <x:c r="BQ284" s="34" t="n">
        <x:f>$B$11*(($A$1069)*$C284/$B$12*$B$7+(1-$A$1069)*$D284/$B$12*$C$7)</x:f>
        <x:v>0</x:v>
      </x:c>
      <x:c r="BR284" s="34" t="n">
        <x:f>$B$11*(($A$1070)*$C284/$B$12*$B$7+(1-$A$1070)*$D284/$B$12*$C$7)</x:f>
        <x:v>0</x:v>
      </x:c>
      <x:c r="BS284" s="34" t="n">
        <x:f>$B$11*(($A$1071)*$C284/$B$12*$B$7+(1-$A$1071)*$D284/$B$12*$C$7)</x:f>
        <x:v>0</x:v>
      </x:c>
      <x:c r="BT284" s="34" t="n">
        <x:f>$B$11*(($A$1072)*$C284/$B$12*$B$7+(1-$A$1072)*$D284/$B$12*$C$7)</x:f>
        <x:v>0</x:v>
      </x:c>
      <x:c r="BU284" s="34" t="n">
        <x:f>$B$11*(($A$1073)*$C284/$B$12*$B$7+(1-$A$1073)*$D284/$B$12*$C$7)</x:f>
        <x:v>0</x:v>
      </x:c>
      <x:c r="BV284" s="34" t="n">
        <x:f>$B$11*(($A$1074)*$C284/$B$12*$B$7+(1-$A$1074)*$D284/$B$12*$C$7)</x:f>
        <x:v>0</x:v>
      </x:c>
      <x:c r="BW284" s="34" t="n">
        <x:f>$B$11*(($A$1075)*$C284/$B$12*$B$7+(1-$A$1075)*$D284/$B$12*$C$7)</x:f>
        <x:v>0</x:v>
      </x:c>
      <x:c r="BX284" s="34" t="n">
        <x:f>$B$11*(($A$1076)*$C284/$B$12*$B$7+(1-$A$1076)*$D284/$B$12*$C$7)</x:f>
        <x:v>0</x:v>
      </x:c>
      <x:c r="BY284" s="34" t="n">
        <x:f>$B$11*(($A$1077)*$C284/$B$12*$B$7+(1-$A$1077)*$D284/$B$12*$C$7)</x:f>
        <x:v>0</x:v>
      </x:c>
      <x:c r="BZ284" s="34" t="n">
        <x:f>$B$11*(($A$1078)*$C284/$B$12*$B$7+(1-$A$1078)*$D284/$B$12*$C$7)</x:f>
        <x:v>0</x:v>
      </x:c>
      <x:c r="CA284" s="34" t="n">
        <x:f>$B$11*(($A$1079)*$C284/$B$12*$B$7+(1-$A$1079)*$D284/$B$12*$C$7)</x:f>
        <x:v>0</x:v>
      </x:c>
      <x:c r="CB284" s="34" t="n">
        <x:f>$B$11*(($A$1080)*$C284/$B$12*$B$7+(1-$A$1080)*$D284/$B$12*$C$7)</x:f>
        <x:v>0</x:v>
      </x:c>
      <x:c r="CC284" s="34" t="n">
        <x:f>$B$11*(($A$1081)*$C284/$B$12*$B$7+(1-$A$1081)*$D284/$B$12*$C$7)</x:f>
        <x:v>0</x:v>
      </x:c>
    </x:row>
    <x:row r="285">
      <x:c r="A285" s="34" t="n">
        <x:v>261</x:v>
      </x:c>
      <x:c r="B285" s="39" t="n">
        <x:v>-1.709261040015263</x:v>
      </x:c>
      <x:c r="C285" s="1" t="n">
        <x:f>SUM(AM285:AV285)</x:f>
        <x:v>1</x:v>
      </x:c>
      <x:c r="D285" s="1" t="n">
        <x:f>SUM(AW285:BF285)</x:f>
        <x:v>2</x:v>
      </x:c>
      <x:c r="E285" s="17" t="n">
        <x:f>(1-C285/$B$12)*$B$8-C285/$B$12*$B$7</x:f>
        <x:v>0.0049999999999999975</x:v>
      </x:c>
      <x:c r="F285" s="17" t="n">
        <x:f>(1-D285/$B$12)*$C$8-D285/$B$12*$C$7</x:f>
        <x:v>-0.048</x:v>
      </x:c>
      <x:c r="G285" s="32" t="n">
        <x:f>$B$11*($B$10*C285/$B$12*$B$7+(1-$B$10)*D285/$B$12*$C$7)</x:f>
        <x:v>800</x:v>
      </x:c>
      <x:c r="H285" s="17" t="n">
        <x:f>$B$10*E285+(1-$B$10)*F285</x:f>
        <x:v>-0.021500000000000002</x:v>
      </x:c>
      <x:c r="I285" s="34"/>
      <x:c r="J285" s="34"/>
      <x:c r="K285" s="34"/>
      <x:c r="L285" s="34"/>
      <x:c r="M285" s="34"/>
      <x:c r="N285" s="34"/>
      <x:c r="O285" s="34"/>
      <x:c r="P285" s="34"/>
      <x:c r="Q285" s="34"/>
      <x:c r="R285" s="39" t="n">
        <x:v>-1.1277408415524883</x:v>
      </x:c>
      <x:c r="S285" s="39" t="n">
        <x:v>-0.6727572097269003</x:v>
      </x:c>
      <x:c r="T285" s="39" t="n">
        <x:v>0.5968869362052633</x:v>
      </x:c>
      <x:c r="U285" s="39" t="n">
        <x:v>0.4911915708790103</x:v>
      </x:c>
      <x:c r="V285" s="39" t="n">
        <x:v>-1.2308278597725668</x:v>
      </x:c>
      <x:c r="W285" s="39" t="n">
        <x:v>0.763444635843359</x:v>
      </x:c>
      <x:c r="X285" s="39" t="n">
        <x:v>-2.122457039553671</x:v>
      </x:c>
      <x:c r="Y285" s="39" t="n">
        <x:v>1.0890447706093225</x:v>
      </x:c>
      <x:c r="Z285" s="39" t="n">
        <x:v>2.0961850474275243</x:v>
      </x:c>
      <x:c r="AA285" s="39" t="n">
        <x:v>1.8372653174390654</x:v>
      </x:c>
      <x:c r="AB285" s="39" t="n">
        <x:v>2.2421768401783257</x:v>
      </x:c>
      <x:c r="AC285" s="39" t="n">
        <x:v>0.47528359745038634</x:v>
      </x:c>
      <x:c r="AD285" s="39" t="n">
        <x:v>1.01378931457962</x:v>
      </x:c>
      <x:c r="AE285" s="39" t="n">
        <x:v>0.19217615902397395</x:v>
      </x:c>
      <x:c r="AF285" s="39" t="n">
        <x:v>0.47951449309604627</x:v>
      </x:c>
      <x:c r="AG285" s="39" t="n">
        <x:v>0.4574585070169956</x:v>
      </x:c>
      <x:c r="AH285" s="39" t="n">
        <x:v>0.3196427349146313</x:v>
      </x:c>
      <x:c r="AI285" s="39" t="n">
        <x:v>1.3836234562251444</x:v>
      </x:c>
      <x:c r="AJ285" s="39" t="n">
        <x:v>-1.6638179949883196</x:v>
      </x:c>
      <x:c r="AK285" s="39" t="n">
        <x:v>-2.350405024691859</x:v>
      </x:c>
      <x:c r="AL285" s="34"/>
      <x:c r="AM285" s="34" t="n">
        <x:f>IF(SQRT($B$9)*$B285+SQRT(1-$B$9)*R285&lt;_xlfn.NORM.S.INV($B$6),1,0)</x:f>
        <x:v>0</x:v>
      </x:c>
      <x:c r="AN285" s="34" t="n">
        <x:f>IF(SQRT($B$9)*$B285+SQRT(1-$B$9)*S285&lt;_xlfn.NORM.S.INV($B$6),1,0)</x:f>
        <x:v>0</x:v>
      </x:c>
      <x:c r="AO285" s="34" t="n">
        <x:f>IF(SQRT($B$9)*$B285+SQRT(1-$B$9)*T285&lt;_xlfn.NORM.S.INV($B$6),1,0)</x:f>
        <x:v>0</x:v>
      </x:c>
      <x:c r="AP285" s="34" t="n">
        <x:f>IF(SQRT($B$9)*$B285+SQRT(1-$B$9)*U285&lt;_xlfn.NORM.S.INV($B$6),1,0)</x:f>
        <x:v>0</x:v>
      </x:c>
      <x:c r="AQ285" s="34" t="n">
        <x:f>IF(SQRT($B$9)*$B285+SQRT(1-$B$9)*V285&lt;_xlfn.NORM.S.INV($B$6),1,0)</x:f>
        <x:v>0</x:v>
      </x:c>
      <x:c r="AR285" s="34" t="n">
        <x:f>IF(SQRT($B$9)*$B285+SQRT(1-$B$9)*W285&lt;_xlfn.NORM.S.INV($B$6),1,0)</x:f>
        <x:v>0</x:v>
      </x:c>
      <x:c r="AS285" s="34" t="n">
        <x:f>IF(SQRT($B$9)*$B285+SQRT(1-$B$9)*X285&lt;_xlfn.NORM.S.INV($B$6),1,0)</x:f>
        <x:v>1</x:v>
      </x:c>
      <x:c r="AT285" s="34" t="n">
        <x:f>IF(SQRT($B$9)*$B285+SQRT(1-$B$9)*Y285&lt;_xlfn.NORM.S.INV($B$6),1,0)</x:f>
        <x:v>0</x:v>
      </x:c>
      <x:c r="AU285" s="34" t="n">
        <x:f>IF(SQRT($B$9)*$B285+SQRT(1-$B$9)*Z285&lt;_xlfn.NORM.S.INV($B$6),1,0)</x:f>
        <x:v>0</x:v>
      </x:c>
      <x:c r="AV285" s="34" t="n">
        <x:f>IF(SQRT($B$9)*$B285+SQRT(1-$B$9)*AA285&lt;_xlfn.NORM.S.INV($B$6),1,0)</x:f>
        <x:v>0</x:v>
      </x:c>
      <x:c r="AW285" s="34" t="n">
        <x:f>IF(SQRT($C$9)*$B285+SQRT(1-$C$9)*AB285&lt;_xlfn.NORM.S.INV($C$6),1,0)</x:f>
        <x:v>0</x:v>
      </x:c>
      <x:c r="AX285" s="34" t="n">
        <x:f>IF(SQRT($C$9)*$B285+SQRT(1-$C$9)*AC285&lt;_xlfn.NORM.S.INV($C$6),1,0)</x:f>
        <x:v>0</x:v>
      </x:c>
      <x:c r="AY285" s="34" t="n">
        <x:f>IF(SQRT($C$9)*$B285+SQRT(1-$C$9)*AD285&lt;_xlfn.NORM.S.INV($C$6),1,0)</x:f>
        <x:v>0</x:v>
      </x:c>
      <x:c r="AZ285" s="34" t="n">
        <x:f>IF(SQRT($C$9)*$B285+SQRT(1-$C$9)*AE285&lt;_xlfn.NORM.S.INV($C$6),1,0)</x:f>
        <x:v>0</x:v>
      </x:c>
      <x:c r="BA285" s="34" t="n">
        <x:f>IF(SQRT($C$9)*$B285+SQRT(1-$C$9)*AF285&lt;_xlfn.NORM.S.INV($C$6),1,0)</x:f>
        <x:v>0</x:v>
      </x:c>
      <x:c r="BB285" s="34" t="n">
        <x:f>IF(SQRT($C$9)*$B285+SQRT(1-$C$9)*AG285&lt;_xlfn.NORM.S.INV($C$6),1,0)</x:f>
        <x:v>0</x:v>
      </x:c>
      <x:c r="BC285" s="34" t="n">
        <x:f>IF(SQRT($C$9)*$B285+SQRT(1-$C$9)*AH285&lt;_xlfn.NORM.S.INV($C$6),1,0)</x:f>
        <x:v>0</x:v>
      </x:c>
      <x:c r="BD285" s="34" t="n">
        <x:f>IF(SQRT($C$9)*$B285+SQRT(1-$C$9)*AI285&lt;_xlfn.NORM.S.INV($C$6),1,0)</x:f>
        <x:v>0</x:v>
      </x:c>
      <x:c r="BE285" s="34" t="n">
        <x:f>IF(SQRT($C$9)*$B285+SQRT(1-$C$9)*AJ285&lt;_xlfn.NORM.S.INV($C$6),1,0)</x:f>
        <x:v>1</x:v>
      </x:c>
      <x:c r="BF285" s="34" t="n">
        <x:f>IF(SQRT($C$9)*$B285+SQRT(1-$C$9)*AK285&lt;_xlfn.NORM.S.INV($C$6),1,0)</x:f>
        <x:v>1</x:v>
      </x:c>
      <x:c r="BG285" s="34"/>
      <x:c r="BH285" s="34"/>
      <x:c r="BI285" s="34" t="n">
        <x:f>$B$11*(($A$1061)*$C285/$B$12*$B$7+(1-$A$1061)*$D285/$B$12*$C$7)</x:f>
        <x:v>1200</x:v>
      </x:c>
      <x:c r="BJ285" s="34" t="n">
        <x:f>$B$11*(($A$1062)*$C285/$B$12*$B$7+(1-$A$1062)*$D285/$B$12*$C$7)</x:f>
        <x:v>1160</x:v>
      </x:c>
      <x:c r="BK285" s="34" t="n">
        <x:f>$B$11*(($A$1063)*$C285/$B$12*$B$7+(1-$A$1063)*$D285/$B$12*$C$7)</x:f>
        <x:v>1120</x:v>
      </x:c>
      <x:c r="BL285" s="34" t="n">
        <x:f>$B$11*(($A$1064)*$C285/$B$12*$B$7+(1-$A$1064)*$D285/$B$12*$C$7)</x:f>
        <x:v>1080</x:v>
      </x:c>
      <x:c r="BM285" s="34" t="n">
        <x:f>$B$11*(($A$1065)*$C285/$B$12*$B$7+(1-$A$1065)*$D285/$B$12*$C$7)</x:f>
        <x:v>1040</x:v>
      </x:c>
      <x:c r="BN285" s="34" t="n">
        <x:f>$B$11*(($A$1066)*$C285/$B$12*$B$7+(1-$A$1066)*$D285/$B$12*$C$7)</x:f>
        <x:v>1000</x:v>
      </x:c>
      <x:c r="BO285" s="34" t="n">
        <x:f>$B$11*(($A$1067)*$C285/$B$12*$B$7+(1-$A$1067)*$D285/$B$12*$C$7)</x:f>
        <x:v>959.9999999999999</x:v>
      </x:c>
      <x:c r="BP285" s="34" t="n">
        <x:f>$B$11*(($A$1068)*$C285/$B$12*$B$7+(1-$A$1068)*$D285/$B$12*$C$7)</x:f>
        <x:v>920</x:v>
      </x:c>
      <x:c r="BQ285" s="34" t="n">
        <x:f>$B$11*(($A$1069)*$C285/$B$12*$B$7+(1-$A$1069)*$D285/$B$12*$C$7)</x:f>
        <x:v>880</x:v>
      </x:c>
      <x:c r="BR285" s="34" t="n">
        <x:f>$B$11*(($A$1070)*$C285/$B$12*$B$7+(1-$A$1070)*$D285/$B$12*$C$7)</x:f>
        <x:v>840</x:v>
      </x:c>
      <x:c r="BS285" s="34" t="n">
        <x:f>$B$11*(($A$1071)*$C285/$B$12*$B$7+(1-$A$1071)*$D285/$B$12*$C$7)</x:f>
        <x:v>800</x:v>
      </x:c>
      <x:c r="BT285" s="34" t="n">
        <x:f>$B$11*(($A$1072)*$C285/$B$12*$B$7+(1-$A$1072)*$D285/$B$12*$C$7)</x:f>
        <x:v>760.0000000000001</x:v>
      </x:c>
      <x:c r="BU285" s="34" t="n">
        <x:f>$B$11*(($A$1073)*$C285/$B$12*$B$7+(1-$A$1073)*$D285/$B$12*$C$7)</x:f>
        <x:v>720.0000000000001</x:v>
      </x:c>
      <x:c r="BV285" s="34" t="n">
        <x:f>$B$11*(($A$1074)*$C285/$B$12*$B$7+(1-$A$1074)*$D285/$B$12*$C$7)</x:f>
        <x:v>680</x:v>
      </x:c>
      <x:c r="BW285" s="34" t="n">
        <x:f>$B$11*(($A$1075)*$C285/$B$12*$B$7+(1-$A$1075)*$D285/$B$12*$C$7)</x:f>
        <x:v>640</x:v>
      </x:c>
      <x:c r="BX285" s="34" t="n">
        <x:f>$B$11*(($A$1076)*$C285/$B$12*$B$7+(1-$A$1076)*$D285/$B$12*$C$7)</x:f>
        <x:v>600</x:v>
      </x:c>
      <x:c r="BY285" s="34" t="n">
        <x:f>$B$11*(($A$1077)*$C285/$B$12*$B$7+(1-$A$1077)*$D285/$B$12*$C$7)</x:f>
        <x:v>559.9999999999999</x:v>
      </x:c>
      <x:c r="BZ285" s="34" t="n">
        <x:f>$B$11*(($A$1078)*$C285/$B$12*$B$7+(1-$A$1078)*$D285/$B$12*$C$7)</x:f>
        <x:v>520</x:v>
      </x:c>
      <x:c r="CA285" s="34" t="n">
        <x:f>$B$11*(($A$1079)*$C285/$B$12*$B$7+(1-$A$1079)*$D285/$B$12*$C$7)</x:f>
        <x:v>479.99999999999994</x:v>
      </x:c>
      <x:c r="CB285" s="34" t="n">
        <x:f>$B$11*(($A$1080)*$C285/$B$12*$B$7+(1-$A$1080)*$D285/$B$12*$C$7)</x:f>
        <x:v>440.0000000000001</x:v>
      </x:c>
      <x:c r="CC285" s="34" t="n">
        <x:f>$B$11*(($A$1081)*$C285/$B$12*$B$7+(1-$A$1081)*$D285/$B$12*$C$7)</x:f>
        <x:v>400.00000000000006</x:v>
      </x:c>
    </x:row>
    <x:row r="286">
      <x:c r="A286" s="34" t="n">
        <x:v>262</x:v>
      </x:c>
      <x:c r="B286" s="39" t="n">
        <x:v>-2.847870953389705</x:v>
      </x:c>
      <x:c r="C286" s="1" t="n">
        <x:f>SUM(AM286:AV286)</x:f>
        <x:v>3</x:v>
      </x:c>
      <x:c r="D286" s="1" t="n">
        <x:f>SUM(AW286:BF286)</x:f>
        <x:v>4</x:v>
      </x:c>
      <x:c r="E286" s="17" t="n">
        <x:f>(1-C286/$B$12)*$B$8-C286/$B$12*$B$7</x:f>
        <x:v>-0.08499999999999999</x:v>
      </x:c>
      <x:c r="F286" s="17" t="n">
        <x:f>(1-D286/$B$12)*$C$8-D286/$B$12*$C$7</x:f>
        <x:v>-0.186</x:v>
      </x:c>
      <x:c r="G286" s="32" t="n">
        <x:f>$B$11*($B$10*C286/$B$12*$B$7+(1-$B$10)*D286/$B$12*$C$7)</x:f>
        <x:v>1800</x:v>
      </x:c>
      <x:c r="H286" s="17" t="n">
        <x:f>$B$10*E286+(1-$B$10)*F286</x:f>
        <x:v>-0.1355</x:v>
      </x:c>
      <x:c r="I286" s="34"/>
      <x:c r="J286" s="34"/>
      <x:c r="K286" s="34"/>
      <x:c r="L286" s="34"/>
      <x:c r="M286" s="34"/>
      <x:c r="N286" s="34"/>
      <x:c r="O286" s="34"/>
      <x:c r="P286" s="34"/>
      <x:c r="Q286" s="34"/>
      <x:c r="R286" s="39" t="n">
        <x:v>-2.1053459908282024</x:v>
      </x:c>
      <x:c r="S286" s="39" t="n">
        <x:v>0.4789164719553495</x:v>
      </x:c>
      <x:c r="T286" s="39" t="n">
        <x:v>-0.7428421943843211</x:v>
      </x:c>
      <x:c r="U286" s="39" t="n">
        <x:v>-0.5631661310843805</x:v>
      </x:c>
      <x:c r="V286" s="39" t="n">
        <x:v>1.2644222629240776</x:v>
      </x:c>
      <x:c r="W286" s="39" t="n">
        <x:v>0.28524304033217</x:v>
      </x:c>
      <x:c r="X286" s="39" t="n">
        <x:v>1.3782850850121775</x:v>
      </x:c>
      <x:c r="Y286" s="39" t="n">
        <x:v>-2.477757827468266</x:v>
      </x:c>
      <x:c r="Z286" s="39" t="n">
        <x:v>-0.4110620385558564</x:v>
      </x:c>
      <x:c r="AA286" s="39" t="n">
        <x:v>-1.5052754399061972</x:v>
      </x:c>
      <x:c r="AB286" s="39" t="n">
        <x:v>-0.005669465445379186</x:v>
      </x:c>
      <x:c r="AC286" s="39" t="n">
        <x:v>-0.7133854439869893</x:v>
      </x:c>
      <x:c r="AD286" s="39" t="n">
        <x:v>0.1731379115552565</x:v>
      </x:c>
      <x:c r="AE286" s="39" t="n">
        <x:v>-1.4815733127333475</x:v>
      </x:c>
      <x:c r="AF286" s="39" t="n">
        <x:v>-1.1183457227919118</x:v>
      </x:c>
      <x:c r="AG286" s="39" t="n">
        <x:v>1.6579869831861174</x:v>
      </x:c>
      <x:c r="AH286" s="39" t="n">
        <x:v>0.014969985828546944</x:v>
      </x:c>
      <x:c r="AI286" s="39" t="n">
        <x:v>-0.8106712435422949</x:v>
      </x:c>
      <x:c r="AJ286" s="39" t="n">
        <x:v>0.1192559644754597</x:v>
      </x:c>
      <x:c r="AK286" s="39" t="n">
        <x:v>0.6631736897917023</x:v>
      </x:c>
      <x:c r="AL286" s="34"/>
      <x:c r="AM286" s="34" t="n">
        <x:f>IF(SQRT($B$9)*$B286+SQRT(1-$B$9)*R286&lt;_xlfn.NORM.S.INV($B$6),1,0)</x:f>
        <x:v>1</x:v>
      </x:c>
      <x:c r="AN286" s="34" t="n">
        <x:f>IF(SQRT($B$9)*$B286+SQRT(1-$B$9)*S286&lt;_xlfn.NORM.S.INV($B$6),1,0)</x:f>
        <x:v>0</x:v>
      </x:c>
      <x:c r="AO286" s="34" t="n">
        <x:f>IF(SQRT($B$9)*$B286+SQRT(1-$B$9)*T286&lt;_xlfn.NORM.S.INV($B$6),1,0)</x:f>
        <x:v>0</x:v>
      </x:c>
      <x:c r="AP286" s="34" t="n">
        <x:f>IF(SQRT($B$9)*$B286+SQRT(1-$B$9)*U286&lt;_xlfn.NORM.S.INV($B$6),1,0)</x:f>
        <x:v>0</x:v>
      </x:c>
      <x:c r="AQ286" s="34" t="n">
        <x:f>IF(SQRT($B$9)*$B286+SQRT(1-$B$9)*V286&lt;_xlfn.NORM.S.INV($B$6),1,0)</x:f>
        <x:v>0</x:v>
      </x:c>
      <x:c r="AR286" s="34" t="n">
        <x:f>IF(SQRT($B$9)*$B286+SQRT(1-$B$9)*W286&lt;_xlfn.NORM.S.INV($B$6),1,0)</x:f>
        <x:v>0</x:v>
      </x:c>
      <x:c r="AS286" s="34" t="n">
        <x:f>IF(SQRT($B$9)*$B286+SQRT(1-$B$9)*X286&lt;_xlfn.NORM.S.INV($B$6),1,0)</x:f>
        <x:v>0</x:v>
      </x:c>
      <x:c r="AT286" s="34" t="n">
        <x:f>IF(SQRT($B$9)*$B286+SQRT(1-$B$9)*Y286&lt;_xlfn.NORM.S.INV($B$6),1,0)</x:f>
        <x:v>1</x:v>
      </x:c>
      <x:c r="AU286" s="34" t="n">
        <x:f>IF(SQRT($B$9)*$B286+SQRT(1-$B$9)*Z286&lt;_xlfn.NORM.S.INV($B$6),1,0)</x:f>
        <x:v>0</x:v>
      </x:c>
      <x:c r="AV286" s="34" t="n">
        <x:f>IF(SQRT($B$9)*$B286+SQRT(1-$B$9)*AA286&lt;_xlfn.NORM.S.INV($B$6),1,0)</x:f>
        <x:v>1</x:v>
      </x:c>
      <x:c r="AW286" s="34" t="n">
        <x:f>IF(SQRT($C$9)*$B286+SQRT(1-$C$9)*AB286&lt;_xlfn.NORM.S.INV($C$6),1,0)</x:f>
        <x:v>0</x:v>
      </x:c>
      <x:c r="AX286" s="34" t="n">
        <x:f>IF(SQRT($C$9)*$B286+SQRT(1-$C$9)*AC286&lt;_xlfn.NORM.S.INV($C$6),1,0)</x:f>
        <x:v>1</x:v>
      </x:c>
      <x:c r="AY286" s="34" t="n">
        <x:f>IF(SQRT($C$9)*$B286+SQRT(1-$C$9)*AD286&lt;_xlfn.NORM.S.INV($C$6),1,0)</x:f>
        <x:v>0</x:v>
      </x:c>
      <x:c r="AZ286" s="34" t="n">
        <x:f>IF(SQRT($C$9)*$B286+SQRT(1-$C$9)*AE286&lt;_xlfn.NORM.S.INV($C$6),1,0)</x:f>
        <x:v>1</x:v>
      </x:c>
      <x:c r="BA286" s="34" t="n">
        <x:f>IF(SQRT($C$9)*$B286+SQRT(1-$C$9)*AF286&lt;_xlfn.NORM.S.INV($C$6),1,0)</x:f>
        <x:v>1</x:v>
      </x:c>
      <x:c r="BB286" s="34" t="n">
        <x:f>IF(SQRT($C$9)*$B286+SQRT(1-$C$9)*AG286&lt;_xlfn.NORM.S.INV($C$6),1,0)</x:f>
        <x:v>0</x:v>
      </x:c>
      <x:c r="BC286" s="34" t="n">
        <x:f>IF(SQRT($C$9)*$B286+SQRT(1-$C$9)*AH286&lt;_xlfn.NORM.S.INV($C$6),1,0)</x:f>
        <x:v>0</x:v>
      </x:c>
      <x:c r="BD286" s="34" t="n">
        <x:f>IF(SQRT($C$9)*$B286+SQRT(1-$C$9)*AI286&lt;_xlfn.NORM.S.INV($C$6),1,0)</x:f>
        <x:v>1</x:v>
      </x:c>
      <x:c r="BE286" s="34" t="n">
        <x:f>IF(SQRT($C$9)*$B286+SQRT(1-$C$9)*AJ286&lt;_xlfn.NORM.S.INV($C$6),1,0)</x:f>
        <x:v>0</x:v>
      </x:c>
      <x:c r="BF286" s="34" t="n">
        <x:f>IF(SQRT($C$9)*$B286+SQRT(1-$C$9)*AK286&lt;_xlfn.NORM.S.INV($C$6),1,0)</x:f>
        <x:v>0</x:v>
      </x:c>
      <x:c r="BG286" s="34"/>
      <x:c r="BH286" s="34"/>
      <x:c r="BI286" s="34" t="n">
        <x:f>$B$11*(($A$1061)*$C286/$B$12*$B$7+(1-$A$1061)*$D286/$B$12*$C$7)</x:f>
        <x:v>2400</x:v>
      </x:c>
      <x:c r="BJ286" s="34" t="n">
        <x:f>$B$11*(($A$1062)*$C286/$B$12*$B$7+(1-$A$1062)*$D286/$B$12*$C$7)</x:f>
        <x:v>2340</x:v>
      </x:c>
      <x:c r="BK286" s="34" t="n">
        <x:f>$B$11*(($A$1063)*$C286/$B$12*$B$7+(1-$A$1063)*$D286/$B$12*$C$7)</x:f>
        <x:v>2280</x:v>
      </x:c>
      <x:c r="BL286" s="34" t="n">
        <x:f>$B$11*(($A$1064)*$C286/$B$12*$B$7+(1-$A$1064)*$D286/$B$12*$C$7)</x:f>
        <x:v>2219.9999999999995</x:v>
      </x:c>
      <x:c r="BM286" s="34" t="n">
        <x:f>$B$11*(($A$1065)*$C286/$B$12*$B$7+(1-$A$1065)*$D286/$B$12*$C$7)</x:f>
        <x:v>2160.0000000000005</x:v>
      </x:c>
      <x:c r="BN286" s="34" t="n">
        <x:f>$B$11*(($A$1066)*$C286/$B$12*$B$7+(1-$A$1066)*$D286/$B$12*$C$7)</x:f>
        <x:v>2100</x:v>
      </x:c>
      <x:c r="BO286" s="34" t="n">
        <x:f>$B$11*(($A$1067)*$C286/$B$12*$B$7+(1-$A$1067)*$D286/$B$12*$C$7)</x:f>
        <x:v>2039.9999999999998</x:v>
      </x:c>
      <x:c r="BP286" s="34" t="n">
        <x:f>$B$11*(($A$1068)*$C286/$B$12*$B$7+(1-$A$1068)*$D286/$B$12*$C$7)</x:f>
        <x:v>1980</x:v>
      </x:c>
      <x:c r="BQ286" s="34" t="n">
        <x:f>$B$11*(($A$1069)*$C286/$B$12*$B$7+(1-$A$1069)*$D286/$B$12*$C$7)</x:f>
        <x:v>1920</x:v>
      </x:c>
      <x:c r="BR286" s="34" t="n">
        <x:f>$B$11*(($A$1070)*$C286/$B$12*$B$7+(1-$A$1070)*$D286/$B$12*$C$7)</x:f>
        <x:v>1860</x:v>
      </x:c>
      <x:c r="BS286" s="34" t="n">
        <x:f>$B$11*(($A$1071)*$C286/$B$12*$B$7+(1-$A$1071)*$D286/$B$12*$C$7)</x:f>
        <x:v>1800</x:v>
      </x:c>
      <x:c r="BT286" s="34" t="n">
        <x:f>$B$11*(($A$1072)*$C286/$B$12*$B$7+(1-$A$1072)*$D286/$B$12*$C$7)</x:f>
        <x:v>1739.9999999999998</x:v>
      </x:c>
      <x:c r="BU286" s="34" t="n">
        <x:f>$B$11*(($A$1073)*$C286/$B$12*$B$7+(1-$A$1073)*$D286/$B$12*$C$7)</x:f>
        <x:v>1679.9999999999998</x:v>
      </x:c>
      <x:c r="BV286" s="34" t="n">
        <x:f>$B$11*(($A$1074)*$C286/$B$12*$B$7+(1-$A$1074)*$D286/$B$12*$C$7)</x:f>
        <x:v>1620</x:v>
      </x:c>
      <x:c r="BW286" s="34" t="n">
        <x:f>$B$11*(($A$1075)*$C286/$B$12*$B$7+(1-$A$1075)*$D286/$B$12*$C$7)</x:f>
        <x:v>1560</x:v>
      </x:c>
      <x:c r="BX286" s="34" t="n">
        <x:f>$B$11*(($A$1076)*$C286/$B$12*$B$7+(1-$A$1076)*$D286/$B$12*$C$7)</x:f>
        <x:v>1500.0000000000002</x:v>
      </x:c>
      <x:c r="BY286" s="34" t="n">
        <x:f>$B$11*(($A$1077)*$C286/$B$12*$B$7+(1-$A$1077)*$D286/$B$12*$C$7)</x:f>
        <x:v>1440.0000000000002</x:v>
      </x:c>
      <x:c r="BZ286" s="34" t="n">
        <x:f>$B$11*(($A$1078)*$C286/$B$12*$B$7+(1-$A$1078)*$D286/$B$12*$C$7)</x:f>
        <x:v>1380.0000000000002</x:v>
      </x:c>
      <x:c r="CA286" s="34" t="n">
        <x:f>$B$11*(($A$1079)*$C286/$B$12*$B$7+(1-$A$1079)*$D286/$B$12*$C$7)</x:f>
        <x:v>1320</x:v>
      </x:c>
      <x:c r="CB286" s="34" t="n">
        <x:f>$B$11*(($A$1080)*$C286/$B$12*$B$7+(1-$A$1080)*$D286/$B$12*$C$7)</x:f>
        <x:v>1260</x:v>
      </x:c>
      <x:c r="CC286" s="34" t="n">
        <x:f>$B$11*(($A$1081)*$C286/$B$12*$B$7+(1-$A$1081)*$D286/$B$12*$C$7)</x:f>
        <x:v>1200</x:v>
      </x:c>
    </x:row>
    <x:row r="287">
      <x:c r="A287" s="34" t="n">
        <x:v>263</x:v>
      </x:c>
      <x:c r="B287" s="39" t="n">
        <x:v>-1.5618581319411209</x:v>
      </x:c>
      <x:c r="C287" s="1" t="n">
        <x:f>SUM(AM287:AV287)</x:f>
        <x:v>0</x:v>
      </x:c>
      <x:c r="D287" s="1" t="n">
        <x:f>SUM(AW287:BF287)</x:f>
        <x:v>0</x:v>
      </x:c>
      <x:c r="E287" s="17" t="n">
        <x:f>(1-C287/$B$12)*$B$8-C287/$B$12*$B$7</x:f>
        <x:v>0.05</x:v>
      </x:c>
      <x:c r="F287" s="17" t="n">
        <x:f>(1-D287/$B$12)*$C$8-D287/$B$12*$C$7</x:f>
        <x:v>0.09</x:v>
      </x:c>
      <x:c r="G287" s="32" t="n">
        <x:f>$B$11*($B$10*C287/$B$12*$B$7+(1-$B$10)*D287/$B$12*$C$7)</x:f>
        <x:v>0</x:v>
      </x:c>
      <x:c r="H287" s="17" t="n">
        <x:f>$B$10*E287+(1-$B$10)*F287</x:f>
        <x:v>0.07</x:v>
      </x:c>
      <x:c r="I287" s="34"/>
      <x:c r="J287" s="34"/>
      <x:c r="K287" s="34"/>
      <x:c r="L287" s="34"/>
      <x:c r="M287" s="34"/>
      <x:c r="N287" s="34"/>
      <x:c r="O287" s="34"/>
      <x:c r="P287" s="34"/>
      <x:c r="Q287" s="34"/>
      <x:c r="R287" s="39" t="n">
        <x:v>0.5790995939676694</x:v>
      </x:c>
      <x:c r="S287" s="39" t="n">
        <x:v>-1.0160809485209272</x:v>
      </x:c>
      <x:c r="T287" s="39" t="n">
        <x:v>0.9395344362491178</x:v>
      </x:c>
      <x:c r="U287" s="39" t="n">
        <x:v>0.5775756520613617</x:v>
      </x:c>
      <x:c r="V287" s="39" t="n">
        <x:v>1.7853486949552722</x:v>
      </x:c>
      <x:c r="W287" s="39" t="n">
        <x:v>-1.085662899196939</x:v>
      </x:c>
      <x:c r="X287" s="39" t="n">
        <x:v>-1.198106211593952</x:v>
      </x:c>
      <x:c r="Y287" s="39" t="n">
        <x:v>0.1414121031261927</x:v>
      </x:c>
      <x:c r="Z287" s="39" t="n">
        <x:v>0.4343574692857121</x:v>
      </x:c>
      <x:c r="AA287" s="39" t="n">
        <x:v>0.10374126845999511</x:v>
      </x:c>
      <x:c r="AB287" s="39" t="n">
        <x:v>-0.2530829387289529</x:v>
      </x:c>
      <x:c r="AC287" s="39" t="n">
        <x:v>-0.07015589004082941</x:v>
      </x:c>
      <x:c r="AD287" s="39" t="n">
        <x:v>-0.7356908522883036</x:v>
      </x:c>
      <x:c r="AE287" s="39" t="n">
        <x:v>-0.7312976524833348</x:v>
      </x:c>
      <x:c r="AF287" s="39" t="n">
        <x:v>-0.6644414686622684</x:v>
      </x:c>
      <x:c r="AG287" s="39" t="n">
        <x:v>1.0435670131985972</x:v>
      </x:c>
      <x:c r="AH287" s="39" t="n">
        <x:v>-0.8390897268413635</x:v>
      </x:c>
      <x:c r="AI287" s="39" t="n">
        <x:v>1.1875021876419374</x:v>
      </x:c>
      <x:c r="AJ287" s="39" t="n">
        <x:v>1.6960390889573707</x:v>
      </x:c>
      <x:c r="AK287" s="39" t="n">
        <x:v>-0.009808692839175872</x:v>
      </x:c>
      <x:c r="AL287" s="34"/>
      <x:c r="AM287" s="34" t="n">
        <x:f>IF(SQRT($B$9)*$B287+SQRT(1-$B$9)*R287&lt;_xlfn.NORM.S.INV($B$6),1,0)</x:f>
        <x:v>0</x:v>
      </x:c>
      <x:c r="AN287" s="34" t="n">
        <x:f>IF(SQRT($B$9)*$B287+SQRT(1-$B$9)*S287&lt;_xlfn.NORM.S.INV($B$6),1,0)</x:f>
        <x:v>0</x:v>
      </x:c>
      <x:c r="AO287" s="34" t="n">
        <x:f>IF(SQRT($B$9)*$B287+SQRT(1-$B$9)*T287&lt;_xlfn.NORM.S.INV($B$6),1,0)</x:f>
        <x:v>0</x:v>
      </x:c>
      <x:c r="AP287" s="34" t="n">
        <x:f>IF(SQRT($B$9)*$B287+SQRT(1-$B$9)*U287&lt;_xlfn.NORM.S.INV($B$6),1,0)</x:f>
        <x:v>0</x:v>
      </x:c>
      <x:c r="AQ287" s="34" t="n">
        <x:f>IF(SQRT($B$9)*$B287+SQRT(1-$B$9)*V287&lt;_xlfn.NORM.S.INV($B$6),1,0)</x:f>
        <x:v>0</x:v>
      </x:c>
      <x:c r="AR287" s="34" t="n">
        <x:f>IF(SQRT($B$9)*$B287+SQRT(1-$B$9)*W287&lt;_xlfn.NORM.S.INV($B$6),1,0)</x:f>
        <x:v>0</x:v>
      </x:c>
      <x:c r="AS287" s="34" t="n">
        <x:f>IF(SQRT($B$9)*$B287+SQRT(1-$B$9)*X287&lt;_xlfn.NORM.S.INV($B$6),1,0)</x:f>
        <x:v>0</x:v>
      </x:c>
      <x:c r="AT287" s="34" t="n">
        <x:f>IF(SQRT($B$9)*$B287+SQRT(1-$B$9)*Y287&lt;_xlfn.NORM.S.INV($B$6),1,0)</x:f>
        <x:v>0</x:v>
      </x:c>
      <x:c r="AU287" s="34" t="n">
        <x:f>IF(SQRT($B$9)*$B287+SQRT(1-$B$9)*Z287&lt;_xlfn.NORM.S.INV($B$6),1,0)</x:f>
        <x:v>0</x:v>
      </x:c>
      <x:c r="AV287" s="34" t="n">
        <x:f>IF(SQRT($B$9)*$B287+SQRT(1-$B$9)*AA287&lt;_xlfn.NORM.S.INV($B$6),1,0)</x:f>
        <x:v>0</x:v>
      </x:c>
      <x:c r="AW287" s="34" t="n">
        <x:f>IF(SQRT($C$9)*$B287+SQRT(1-$C$9)*AB287&lt;_xlfn.NORM.S.INV($C$6),1,0)</x:f>
        <x:v>0</x:v>
      </x:c>
      <x:c r="AX287" s="34" t="n">
        <x:f>IF(SQRT($C$9)*$B287+SQRT(1-$C$9)*AC287&lt;_xlfn.NORM.S.INV($C$6),1,0)</x:f>
        <x:v>0</x:v>
      </x:c>
      <x:c r="AY287" s="34" t="n">
        <x:f>IF(SQRT($C$9)*$B287+SQRT(1-$C$9)*AD287&lt;_xlfn.NORM.S.INV($C$6),1,0)</x:f>
        <x:v>0</x:v>
      </x:c>
      <x:c r="AZ287" s="34" t="n">
        <x:f>IF(SQRT($C$9)*$B287+SQRT(1-$C$9)*AE287&lt;_xlfn.NORM.S.INV($C$6),1,0)</x:f>
        <x:v>0</x:v>
      </x:c>
      <x:c r="BA287" s="34" t="n">
        <x:f>IF(SQRT($C$9)*$B287+SQRT(1-$C$9)*AF287&lt;_xlfn.NORM.S.INV($C$6),1,0)</x:f>
        <x:v>0</x:v>
      </x:c>
      <x:c r="BB287" s="34" t="n">
        <x:f>IF(SQRT($C$9)*$B287+SQRT(1-$C$9)*AG287&lt;_xlfn.NORM.S.INV($C$6),1,0)</x:f>
        <x:v>0</x:v>
      </x:c>
      <x:c r="BC287" s="34" t="n">
        <x:f>IF(SQRT($C$9)*$B287+SQRT(1-$C$9)*AH287&lt;_xlfn.NORM.S.INV($C$6),1,0)</x:f>
        <x:v>0</x:v>
      </x:c>
      <x:c r="BD287" s="34" t="n">
        <x:f>IF(SQRT($C$9)*$B287+SQRT(1-$C$9)*AI287&lt;_xlfn.NORM.S.INV($C$6),1,0)</x:f>
        <x:v>0</x:v>
      </x:c>
      <x:c r="BE287" s="34" t="n">
        <x:f>IF(SQRT($C$9)*$B287+SQRT(1-$C$9)*AJ287&lt;_xlfn.NORM.S.INV($C$6),1,0)</x:f>
        <x:v>0</x:v>
      </x:c>
      <x:c r="BF287" s="34" t="n">
        <x:f>IF(SQRT($C$9)*$B287+SQRT(1-$C$9)*AK287&lt;_xlfn.NORM.S.INV($C$6),1,0)</x:f>
        <x:v>0</x:v>
      </x:c>
      <x:c r="BG287" s="34"/>
      <x:c r="BH287" s="34"/>
      <x:c r="BI287" s="34" t="n">
        <x:f>$B$11*(($A$1061)*$C287/$B$12*$B$7+(1-$A$1061)*$D287/$B$12*$C$7)</x:f>
        <x:v>0</x:v>
      </x:c>
      <x:c r="BJ287" s="34" t="n">
        <x:f>$B$11*(($A$1062)*$C287/$B$12*$B$7+(1-$A$1062)*$D287/$B$12*$C$7)</x:f>
        <x:v>0</x:v>
      </x:c>
      <x:c r="BK287" s="34" t="n">
        <x:f>$B$11*(($A$1063)*$C287/$B$12*$B$7+(1-$A$1063)*$D287/$B$12*$C$7)</x:f>
        <x:v>0</x:v>
      </x:c>
      <x:c r="BL287" s="34" t="n">
        <x:f>$B$11*(($A$1064)*$C287/$B$12*$B$7+(1-$A$1064)*$D287/$B$12*$C$7)</x:f>
        <x:v>0</x:v>
      </x:c>
      <x:c r="BM287" s="34" t="n">
        <x:f>$B$11*(($A$1065)*$C287/$B$12*$B$7+(1-$A$1065)*$D287/$B$12*$C$7)</x:f>
        <x:v>0</x:v>
      </x:c>
      <x:c r="BN287" s="34" t="n">
        <x:f>$B$11*(($A$1066)*$C287/$B$12*$B$7+(1-$A$1066)*$D287/$B$12*$C$7)</x:f>
        <x:v>0</x:v>
      </x:c>
      <x:c r="BO287" s="34" t="n">
        <x:f>$B$11*(($A$1067)*$C287/$B$12*$B$7+(1-$A$1067)*$D287/$B$12*$C$7)</x:f>
        <x:v>0</x:v>
      </x:c>
      <x:c r="BP287" s="34" t="n">
        <x:f>$B$11*(($A$1068)*$C287/$B$12*$B$7+(1-$A$1068)*$D287/$B$12*$C$7)</x:f>
        <x:v>0</x:v>
      </x:c>
      <x:c r="BQ287" s="34" t="n">
        <x:f>$B$11*(($A$1069)*$C287/$B$12*$B$7+(1-$A$1069)*$D287/$B$12*$C$7)</x:f>
        <x:v>0</x:v>
      </x:c>
      <x:c r="BR287" s="34" t="n">
        <x:f>$B$11*(($A$1070)*$C287/$B$12*$B$7+(1-$A$1070)*$D287/$B$12*$C$7)</x:f>
        <x:v>0</x:v>
      </x:c>
      <x:c r="BS287" s="34" t="n">
        <x:f>$B$11*(($A$1071)*$C287/$B$12*$B$7+(1-$A$1071)*$D287/$B$12*$C$7)</x:f>
        <x:v>0</x:v>
      </x:c>
      <x:c r="BT287" s="34" t="n">
        <x:f>$B$11*(($A$1072)*$C287/$B$12*$B$7+(1-$A$1072)*$D287/$B$12*$C$7)</x:f>
        <x:v>0</x:v>
      </x:c>
      <x:c r="BU287" s="34" t="n">
        <x:f>$B$11*(($A$1073)*$C287/$B$12*$B$7+(1-$A$1073)*$D287/$B$12*$C$7)</x:f>
        <x:v>0</x:v>
      </x:c>
      <x:c r="BV287" s="34" t="n">
        <x:f>$B$11*(($A$1074)*$C287/$B$12*$B$7+(1-$A$1074)*$D287/$B$12*$C$7)</x:f>
        <x:v>0</x:v>
      </x:c>
      <x:c r="BW287" s="34" t="n">
        <x:f>$B$11*(($A$1075)*$C287/$B$12*$B$7+(1-$A$1075)*$D287/$B$12*$C$7)</x:f>
        <x:v>0</x:v>
      </x:c>
      <x:c r="BX287" s="34" t="n">
        <x:f>$B$11*(($A$1076)*$C287/$B$12*$B$7+(1-$A$1076)*$D287/$B$12*$C$7)</x:f>
        <x:v>0</x:v>
      </x:c>
      <x:c r="BY287" s="34" t="n">
        <x:f>$B$11*(($A$1077)*$C287/$B$12*$B$7+(1-$A$1077)*$D287/$B$12*$C$7)</x:f>
        <x:v>0</x:v>
      </x:c>
      <x:c r="BZ287" s="34" t="n">
        <x:f>$B$11*(($A$1078)*$C287/$B$12*$B$7+(1-$A$1078)*$D287/$B$12*$C$7)</x:f>
        <x:v>0</x:v>
      </x:c>
      <x:c r="CA287" s="34" t="n">
        <x:f>$B$11*(($A$1079)*$C287/$B$12*$B$7+(1-$A$1079)*$D287/$B$12*$C$7)</x:f>
        <x:v>0</x:v>
      </x:c>
      <x:c r="CB287" s="34" t="n">
        <x:f>$B$11*(($A$1080)*$C287/$B$12*$B$7+(1-$A$1080)*$D287/$B$12*$C$7)</x:f>
        <x:v>0</x:v>
      </x:c>
      <x:c r="CC287" s="34" t="n">
        <x:f>$B$11*(($A$1081)*$C287/$B$12*$B$7+(1-$A$1081)*$D287/$B$12*$C$7)</x:f>
        <x:v>0</x:v>
      </x:c>
    </x:row>
    <x:row r="288">
      <x:c r="A288" s="34" t="n">
        <x:v>264</x:v>
      </x:c>
      <x:c r="B288" s="39" t="n">
        <x:v>0.025139463923339097</x:v>
      </x:c>
      <x:c r="C288" s="1" t="n">
        <x:f>SUM(AM288:AV288)</x:f>
        <x:v>0</x:v>
      </x:c>
      <x:c r="D288" s="1" t="n">
        <x:f>SUM(AW288:BF288)</x:f>
        <x:v>0</x:v>
      </x:c>
      <x:c r="E288" s="17" t="n">
        <x:f>(1-C288/$B$12)*$B$8-C288/$B$12*$B$7</x:f>
        <x:v>0.05</x:v>
      </x:c>
      <x:c r="F288" s="17" t="n">
        <x:f>(1-D288/$B$12)*$C$8-D288/$B$12*$C$7</x:f>
        <x:v>0.09</x:v>
      </x:c>
      <x:c r="G288" s="32" t="n">
        <x:f>$B$11*($B$10*C288/$B$12*$B$7+(1-$B$10)*D288/$B$12*$C$7)</x:f>
        <x:v>0</x:v>
      </x:c>
      <x:c r="H288" s="17" t="n">
        <x:f>$B$10*E288+(1-$B$10)*F288</x:f>
        <x:v>0.07</x:v>
      </x:c>
      <x:c r="I288" s="34"/>
      <x:c r="J288" s="34"/>
      <x:c r="K288" s="34"/>
      <x:c r="L288" s="34"/>
      <x:c r="M288" s="34"/>
      <x:c r="N288" s="34"/>
      <x:c r="O288" s="34"/>
      <x:c r="P288" s="34"/>
      <x:c r="Q288" s="34"/>
      <x:c r="R288" s="39" t="n">
        <x:v>-1.383280322511977</x:v>
      </x:c>
      <x:c r="S288" s="39" t="n">
        <x:v>-1.2965536173947805</x:v>
      </x:c>
      <x:c r="T288" s="39" t="n">
        <x:v>-0.7777739751547055</x:v>
      </x:c>
      <x:c r="U288" s="39" t="n">
        <x:v>1.5861303440303363</x:v>
      </x:c>
      <x:c r="V288" s="39" t="n">
        <x:v>1.0666742150581228</x:v>
      </x:c>
      <x:c r="W288" s="39" t="n">
        <x:v>-1.2393104817116947</x:v>
      </x:c>
      <x:c r="X288" s="39" t="n">
        <x:v>-0.4676208780093637</x:v>
      </x:c>
      <x:c r="Y288" s="39" t="n">
        <x:v>-0.2728665253697864</x:v>
      </x:c>
      <x:c r="Z288" s="39" t="n">
        <x:v>-1.8352398551815146</x:v>
      </x:c>
      <x:c r="AA288" s="39" t="n">
        <x:v>0.4679100663033759</x:v>
      </x:c>
      <x:c r="AB288" s="39" t="n">
        <x:v>1.2415788470344793</x:v>
      </x:c>
      <x:c r="AC288" s="39" t="n">
        <x:v>1.830573037079112</x:v>
      </x:c>
      <x:c r="AD288" s="39" t="n">
        <x:v>0.5714043470969635</x:v>
      </x:c>
      <x:c r="AE288" s="39" t="n">
        <x:v>1.9515269102152735</x:v>
      </x:c>
      <x:c r="AF288" s="39" t="n">
        <x:v>-0.3182896294534526</x:v>
      </x:c>
      <x:c r="AG288" s="39" t="n">
        <x:v>0.8252936430785376</x:v>
      </x:c>
      <x:c r="AH288" s="39" t="n">
        <x:v>-0.6671717971130434</x:v>
      </x:c>
      <x:c r="AI288" s="39" t="n">
        <x:v>0.8128068296270378</x:v>
      </x:c>
      <x:c r="AJ288" s="39" t="n">
        <x:v>1.0033966204345208</x:v>
      </x:c>
      <x:c r="AK288" s="39" t="n">
        <x:v>1.4045890397392666</x:v>
      </x:c>
      <x:c r="AL288" s="34"/>
      <x:c r="AM288" s="34" t="n">
        <x:f>IF(SQRT($B$9)*$B288+SQRT(1-$B$9)*R288&lt;_xlfn.NORM.S.INV($B$6),1,0)</x:f>
        <x:v>0</x:v>
      </x:c>
      <x:c r="AN288" s="34" t="n">
        <x:f>IF(SQRT($B$9)*$B288+SQRT(1-$B$9)*S288&lt;_xlfn.NORM.S.INV($B$6),1,0)</x:f>
        <x:v>0</x:v>
      </x:c>
      <x:c r="AO288" s="34" t="n">
        <x:f>IF(SQRT($B$9)*$B288+SQRT(1-$B$9)*T288&lt;_xlfn.NORM.S.INV($B$6),1,0)</x:f>
        <x:v>0</x:v>
      </x:c>
      <x:c r="AP288" s="34" t="n">
        <x:f>IF(SQRT($B$9)*$B288+SQRT(1-$B$9)*U288&lt;_xlfn.NORM.S.INV($B$6),1,0)</x:f>
        <x:v>0</x:v>
      </x:c>
      <x:c r="AQ288" s="34" t="n">
        <x:f>IF(SQRT($B$9)*$B288+SQRT(1-$B$9)*V288&lt;_xlfn.NORM.S.INV($B$6),1,0)</x:f>
        <x:v>0</x:v>
      </x:c>
      <x:c r="AR288" s="34" t="n">
        <x:f>IF(SQRT($B$9)*$B288+SQRT(1-$B$9)*W288&lt;_xlfn.NORM.S.INV($B$6),1,0)</x:f>
        <x:v>0</x:v>
      </x:c>
      <x:c r="AS288" s="34" t="n">
        <x:f>IF(SQRT($B$9)*$B288+SQRT(1-$B$9)*X288&lt;_xlfn.NORM.S.INV($B$6),1,0)</x:f>
        <x:v>0</x:v>
      </x:c>
      <x:c r="AT288" s="34" t="n">
        <x:f>IF(SQRT($B$9)*$B288+SQRT(1-$B$9)*Y288&lt;_xlfn.NORM.S.INV($B$6),1,0)</x:f>
        <x:v>0</x:v>
      </x:c>
      <x:c r="AU288" s="34" t="n">
        <x:f>IF(SQRT($B$9)*$B288+SQRT(1-$B$9)*Z288&lt;_xlfn.NORM.S.INV($B$6),1,0)</x:f>
        <x:v>0</x:v>
      </x:c>
      <x:c r="AV288" s="34" t="n">
        <x:f>IF(SQRT($B$9)*$B288+SQRT(1-$B$9)*AA288&lt;_xlfn.NORM.S.INV($B$6),1,0)</x:f>
        <x:v>0</x:v>
      </x:c>
      <x:c r="AW288" s="34" t="n">
        <x:f>IF(SQRT($C$9)*$B288+SQRT(1-$C$9)*AB288&lt;_xlfn.NORM.S.INV($C$6),1,0)</x:f>
        <x:v>0</x:v>
      </x:c>
      <x:c r="AX288" s="34" t="n">
        <x:f>IF(SQRT($C$9)*$B288+SQRT(1-$C$9)*AC288&lt;_xlfn.NORM.S.INV($C$6),1,0)</x:f>
        <x:v>0</x:v>
      </x:c>
      <x:c r="AY288" s="34" t="n">
        <x:f>IF(SQRT($C$9)*$B288+SQRT(1-$C$9)*AD288&lt;_xlfn.NORM.S.INV($C$6),1,0)</x:f>
        <x:v>0</x:v>
      </x:c>
      <x:c r="AZ288" s="34" t="n">
        <x:f>IF(SQRT($C$9)*$B288+SQRT(1-$C$9)*AE288&lt;_xlfn.NORM.S.INV($C$6),1,0)</x:f>
        <x:v>0</x:v>
      </x:c>
      <x:c r="BA288" s="34" t="n">
        <x:f>IF(SQRT($C$9)*$B288+SQRT(1-$C$9)*AF288&lt;_xlfn.NORM.S.INV($C$6),1,0)</x:f>
        <x:v>0</x:v>
      </x:c>
      <x:c r="BB288" s="34" t="n">
        <x:f>IF(SQRT($C$9)*$B288+SQRT(1-$C$9)*AG288&lt;_xlfn.NORM.S.INV($C$6),1,0)</x:f>
        <x:v>0</x:v>
      </x:c>
      <x:c r="BC288" s="34" t="n">
        <x:f>IF(SQRT($C$9)*$B288+SQRT(1-$C$9)*AH288&lt;_xlfn.NORM.S.INV($C$6),1,0)</x:f>
        <x:v>0</x:v>
      </x:c>
      <x:c r="BD288" s="34" t="n">
        <x:f>IF(SQRT($C$9)*$B288+SQRT(1-$C$9)*AI288&lt;_xlfn.NORM.S.INV($C$6),1,0)</x:f>
        <x:v>0</x:v>
      </x:c>
      <x:c r="BE288" s="34" t="n">
        <x:f>IF(SQRT($C$9)*$B288+SQRT(1-$C$9)*AJ288&lt;_xlfn.NORM.S.INV($C$6),1,0)</x:f>
        <x:v>0</x:v>
      </x:c>
      <x:c r="BF288" s="34" t="n">
        <x:f>IF(SQRT($C$9)*$B288+SQRT(1-$C$9)*AK288&lt;_xlfn.NORM.S.INV($C$6),1,0)</x:f>
        <x:v>0</x:v>
      </x:c>
      <x:c r="BG288" s="34"/>
      <x:c r="BH288" s="34"/>
      <x:c r="BI288" s="34" t="n">
        <x:f>$B$11*(($A$1061)*$C288/$B$12*$B$7+(1-$A$1061)*$D288/$B$12*$C$7)</x:f>
        <x:v>0</x:v>
      </x:c>
      <x:c r="BJ288" s="34" t="n">
        <x:f>$B$11*(($A$1062)*$C288/$B$12*$B$7+(1-$A$1062)*$D288/$B$12*$C$7)</x:f>
        <x:v>0</x:v>
      </x:c>
      <x:c r="BK288" s="34" t="n">
        <x:f>$B$11*(($A$1063)*$C288/$B$12*$B$7+(1-$A$1063)*$D288/$B$12*$C$7)</x:f>
        <x:v>0</x:v>
      </x:c>
      <x:c r="BL288" s="34" t="n">
        <x:f>$B$11*(($A$1064)*$C288/$B$12*$B$7+(1-$A$1064)*$D288/$B$12*$C$7)</x:f>
        <x:v>0</x:v>
      </x:c>
      <x:c r="BM288" s="34" t="n">
        <x:f>$B$11*(($A$1065)*$C288/$B$12*$B$7+(1-$A$1065)*$D288/$B$12*$C$7)</x:f>
        <x:v>0</x:v>
      </x:c>
      <x:c r="BN288" s="34" t="n">
        <x:f>$B$11*(($A$1066)*$C288/$B$12*$B$7+(1-$A$1066)*$D288/$B$12*$C$7)</x:f>
        <x:v>0</x:v>
      </x:c>
      <x:c r="BO288" s="34" t="n">
        <x:f>$B$11*(($A$1067)*$C288/$B$12*$B$7+(1-$A$1067)*$D288/$B$12*$C$7)</x:f>
        <x:v>0</x:v>
      </x:c>
      <x:c r="BP288" s="34" t="n">
        <x:f>$B$11*(($A$1068)*$C288/$B$12*$B$7+(1-$A$1068)*$D288/$B$12*$C$7)</x:f>
        <x:v>0</x:v>
      </x:c>
      <x:c r="BQ288" s="34" t="n">
        <x:f>$B$11*(($A$1069)*$C288/$B$12*$B$7+(1-$A$1069)*$D288/$B$12*$C$7)</x:f>
        <x:v>0</x:v>
      </x:c>
      <x:c r="BR288" s="34" t="n">
        <x:f>$B$11*(($A$1070)*$C288/$B$12*$B$7+(1-$A$1070)*$D288/$B$12*$C$7)</x:f>
        <x:v>0</x:v>
      </x:c>
      <x:c r="BS288" s="34" t="n">
        <x:f>$B$11*(($A$1071)*$C288/$B$12*$B$7+(1-$A$1071)*$D288/$B$12*$C$7)</x:f>
        <x:v>0</x:v>
      </x:c>
      <x:c r="BT288" s="34" t="n">
        <x:f>$B$11*(($A$1072)*$C288/$B$12*$B$7+(1-$A$1072)*$D288/$B$12*$C$7)</x:f>
        <x:v>0</x:v>
      </x:c>
      <x:c r="BU288" s="34" t="n">
        <x:f>$B$11*(($A$1073)*$C288/$B$12*$B$7+(1-$A$1073)*$D288/$B$12*$C$7)</x:f>
        <x:v>0</x:v>
      </x:c>
      <x:c r="BV288" s="34" t="n">
        <x:f>$B$11*(($A$1074)*$C288/$B$12*$B$7+(1-$A$1074)*$D288/$B$12*$C$7)</x:f>
        <x:v>0</x:v>
      </x:c>
      <x:c r="BW288" s="34" t="n">
        <x:f>$B$11*(($A$1075)*$C288/$B$12*$B$7+(1-$A$1075)*$D288/$B$12*$C$7)</x:f>
        <x:v>0</x:v>
      </x:c>
      <x:c r="BX288" s="34" t="n">
        <x:f>$B$11*(($A$1076)*$C288/$B$12*$B$7+(1-$A$1076)*$D288/$B$12*$C$7)</x:f>
        <x:v>0</x:v>
      </x:c>
      <x:c r="BY288" s="34" t="n">
        <x:f>$B$11*(($A$1077)*$C288/$B$12*$B$7+(1-$A$1077)*$D288/$B$12*$C$7)</x:f>
        <x:v>0</x:v>
      </x:c>
      <x:c r="BZ288" s="34" t="n">
        <x:f>$B$11*(($A$1078)*$C288/$B$12*$B$7+(1-$A$1078)*$D288/$B$12*$C$7)</x:f>
        <x:v>0</x:v>
      </x:c>
      <x:c r="CA288" s="34" t="n">
        <x:f>$B$11*(($A$1079)*$C288/$B$12*$B$7+(1-$A$1079)*$D288/$B$12*$C$7)</x:f>
        <x:v>0</x:v>
      </x:c>
      <x:c r="CB288" s="34" t="n">
        <x:f>$B$11*(($A$1080)*$C288/$B$12*$B$7+(1-$A$1080)*$D288/$B$12*$C$7)</x:f>
        <x:v>0</x:v>
      </x:c>
      <x:c r="CC288" s="34" t="n">
        <x:f>$B$11*(($A$1081)*$C288/$B$12*$B$7+(1-$A$1081)*$D288/$B$12*$C$7)</x:f>
        <x:v>0</x:v>
      </x:c>
    </x:row>
    <x:row r="289">
      <x:c r="A289" s="34" t="n">
        <x:v>265</x:v>
      </x:c>
      <x:c r="B289" s="39" t="n">
        <x:v>0.1531215780696129</x:v>
      </x:c>
      <x:c r="C289" s="1" t="n">
        <x:f>SUM(AM289:AV289)</x:f>
        <x:v>0</x:v>
      </x:c>
      <x:c r="D289" s="1" t="n">
        <x:f>SUM(AW289:BF289)</x:f>
        <x:v>0</x:v>
      </x:c>
      <x:c r="E289" s="17" t="n">
        <x:f>(1-C289/$B$12)*$B$8-C289/$B$12*$B$7</x:f>
        <x:v>0.05</x:v>
      </x:c>
      <x:c r="F289" s="17" t="n">
        <x:f>(1-D289/$B$12)*$C$8-D289/$B$12*$C$7</x:f>
        <x:v>0.09</x:v>
      </x:c>
      <x:c r="G289" s="32" t="n">
        <x:f>$B$11*($B$10*C289/$B$12*$B$7+(1-$B$10)*D289/$B$12*$C$7)</x:f>
        <x:v>0</x:v>
      </x:c>
      <x:c r="H289" s="17" t="n">
        <x:f>$B$10*E289+(1-$B$10)*F289</x:f>
        <x:v>0.07</x:v>
      </x:c>
      <x:c r="I289" s="34"/>
      <x:c r="J289" s="34"/>
      <x:c r="K289" s="34"/>
      <x:c r="L289" s="34"/>
      <x:c r="M289" s="34"/>
      <x:c r="N289" s="34"/>
      <x:c r="O289" s="34"/>
      <x:c r="P289" s="34"/>
      <x:c r="Q289" s="34"/>
      <x:c r="R289" s="39" t="n">
        <x:v>0.005683082737565395</x:v>
      </x:c>
      <x:c r="S289" s="39" t="n">
        <x:v>0.582525130468687</x:v>
      </x:c>
      <x:c r="T289" s="39" t="n">
        <x:v>0.1799803149314402</x:v>
      </x:c>
      <x:c r="U289" s="39" t="n">
        <x:v>1.5153050825017333</x:v>
      </x:c>
      <x:c r="V289" s="39" t="n">
        <x:v>-1.8137363250819465</x:v>
      </x:c>
      <x:c r="W289" s="39" t="n">
        <x:v>-0.03508499378955908</x:v>
      </x:c>
      <x:c r="X289" s="39" t="n">
        <x:v>-0.763340477045603</x:v>
      </x:c>
      <x:c r="Y289" s="39" t="n">
        <x:v>0.47568151640737877</x:v>
      </x:c>
      <x:c r="Z289" s="39" t="n">
        <x:v>-0.7608435995233178</x:v>
      </x:c>
      <x:c r="AA289" s="39" t="n">
        <x:v>0.31774086252474376</x:v>
      </x:c>
      <x:c r="AB289" s="39" t="n">
        <x:v>-0.39959909491740797</x:v>
      </x:c>
      <x:c r="AC289" s="39" t="n">
        <x:v>0.6248918666899884</x:v>
      </x:c>
      <x:c r="AD289" s="39" t="n">
        <x:v>-0.17161338637184914</x:v>
      </x:c>
      <x:c r="AE289" s="39" t="n">
        <x:v>0.08144133311143825</x:v>
      </x:c>
      <x:c r="AF289" s="39" t="n">
        <x:v>-1.4942120261506142</x:v>
      </x:c>
      <x:c r="AG289" s="39" t="n">
        <x:v>0.5974246267444825</x:v>
      </x:c>
      <x:c r="AH289" s="39" t="n">
        <x:v>-0.5042081803636351</x:v>
      </x:c>
      <x:c r="AI289" s="39" t="n">
        <x:v>-1.8783549784232976</x:v>
      </x:c>
      <x:c r="AJ289" s="39" t="n">
        <x:v>-0.9732643373475286</x:v>
      </x:c>
      <x:c r="AK289" s="39" t="n">
        <x:v>0.3982045941001743</x:v>
      </x:c>
      <x:c r="AL289" s="34"/>
      <x:c r="AM289" s="34" t="n">
        <x:f>IF(SQRT($B$9)*$B289+SQRT(1-$B$9)*R289&lt;_xlfn.NORM.S.INV($B$6),1,0)</x:f>
        <x:v>0</x:v>
      </x:c>
      <x:c r="AN289" s="34" t="n">
        <x:f>IF(SQRT($B$9)*$B289+SQRT(1-$B$9)*S289&lt;_xlfn.NORM.S.INV($B$6),1,0)</x:f>
        <x:v>0</x:v>
      </x:c>
      <x:c r="AO289" s="34" t="n">
        <x:f>IF(SQRT($B$9)*$B289+SQRT(1-$B$9)*T289&lt;_xlfn.NORM.S.INV($B$6),1,0)</x:f>
        <x:v>0</x:v>
      </x:c>
      <x:c r="AP289" s="34" t="n">
        <x:f>IF(SQRT($B$9)*$B289+SQRT(1-$B$9)*U289&lt;_xlfn.NORM.S.INV($B$6),1,0)</x:f>
        <x:v>0</x:v>
      </x:c>
      <x:c r="AQ289" s="34" t="n">
        <x:f>IF(SQRT($B$9)*$B289+SQRT(1-$B$9)*V289&lt;_xlfn.NORM.S.INV($B$6),1,0)</x:f>
        <x:v>0</x:v>
      </x:c>
      <x:c r="AR289" s="34" t="n">
        <x:f>IF(SQRT($B$9)*$B289+SQRT(1-$B$9)*W289&lt;_xlfn.NORM.S.INV($B$6),1,0)</x:f>
        <x:v>0</x:v>
      </x:c>
      <x:c r="AS289" s="34" t="n">
        <x:f>IF(SQRT($B$9)*$B289+SQRT(1-$B$9)*X289&lt;_xlfn.NORM.S.INV($B$6),1,0)</x:f>
        <x:v>0</x:v>
      </x:c>
      <x:c r="AT289" s="34" t="n">
        <x:f>IF(SQRT($B$9)*$B289+SQRT(1-$B$9)*Y289&lt;_xlfn.NORM.S.INV($B$6),1,0)</x:f>
        <x:v>0</x:v>
      </x:c>
      <x:c r="AU289" s="34" t="n">
        <x:f>IF(SQRT($B$9)*$B289+SQRT(1-$B$9)*Z289&lt;_xlfn.NORM.S.INV($B$6),1,0)</x:f>
        <x:v>0</x:v>
      </x:c>
      <x:c r="AV289" s="34" t="n">
        <x:f>IF(SQRT($B$9)*$B289+SQRT(1-$B$9)*AA289&lt;_xlfn.NORM.S.INV($B$6),1,0)</x:f>
        <x:v>0</x:v>
      </x:c>
      <x:c r="AW289" s="34" t="n">
        <x:f>IF(SQRT($C$9)*$B289+SQRT(1-$C$9)*AB289&lt;_xlfn.NORM.S.INV($C$6),1,0)</x:f>
        <x:v>0</x:v>
      </x:c>
      <x:c r="AX289" s="34" t="n">
        <x:f>IF(SQRT($C$9)*$B289+SQRT(1-$C$9)*AC289&lt;_xlfn.NORM.S.INV($C$6),1,0)</x:f>
        <x:v>0</x:v>
      </x:c>
      <x:c r="AY289" s="34" t="n">
        <x:f>IF(SQRT($C$9)*$B289+SQRT(1-$C$9)*AD289&lt;_xlfn.NORM.S.INV($C$6),1,0)</x:f>
        <x:v>0</x:v>
      </x:c>
      <x:c r="AZ289" s="34" t="n">
        <x:f>IF(SQRT($C$9)*$B289+SQRT(1-$C$9)*AE289&lt;_xlfn.NORM.S.INV($C$6),1,0)</x:f>
        <x:v>0</x:v>
      </x:c>
      <x:c r="BA289" s="34" t="n">
        <x:f>IF(SQRT($C$9)*$B289+SQRT(1-$C$9)*AF289&lt;_xlfn.NORM.S.INV($C$6),1,0)</x:f>
        <x:v>0</x:v>
      </x:c>
      <x:c r="BB289" s="34" t="n">
        <x:f>IF(SQRT($C$9)*$B289+SQRT(1-$C$9)*AG289&lt;_xlfn.NORM.S.INV($C$6),1,0)</x:f>
        <x:v>0</x:v>
      </x:c>
      <x:c r="BC289" s="34" t="n">
        <x:f>IF(SQRT($C$9)*$B289+SQRT(1-$C$9)*AH289&lt;_xlfn.NORM.S.INV($C$6),1,0)</x:f>
        <x:v>0</x:v>
      </x:c>
      <x:c r="BD289" s="34" t="n">
        <x:f>IF(SQRT($C$9)*$B289+SQRT(1-$C$9)*AI289&lt;_xlfn.NORM.S.INV($C$6),1,0)</x:f>
        <x:v>0</x:v>
      </x:c>
      <x:c r="BE289" s="34" t="n">
        <x:f>IF(SQRT($C$9)*$B289+SQRT(1-$C$9)*AJ289&lt;_xlfn.NORM.S.INV($C$6),1,0)</x:f>
        <x:v>0</x:v>
      </x:c>
      <x:c r="BF289" s="34" t="n">
        <x:f>IF(SQRT($C$9)*$B289+SQRT(1-$C$9)*AK289&lt;_xlfn.NORM.S.INV($C$6),1,0)</x:f>
        <x:v>0</x:v>
      </x:c>
      <x:c r="BG289" s="34"/>
      <x:c r="BH289" s="34"/>
      <x:c r="BI289" s="34" t="n">
        <x:f>$B$11*(($A$1061)*$C289/$B$12*$B$7+(1-$A$1061)*$D289/$B$12*$C$7)</x:f>
        <x:v>0</x:v>
      </x:c>
      <x:c r="BJ289" s="34" t="n">
        <x:f>$B$11*(($A$1062)*$C289/$B$12*$B$7+(1-$A$1062)*$D289/$B$12*$C$7)</x:f>
        <x:v>0</x:v>
      </x:c>
      <x:c r="BK289" s="34" t="n">
        <x:f>$B$11*(($A$1063)*$C289/$B$12*$B$7+(1-$A$1063)*$D289/$B$12*$C$7)</x:f>
        <x:v>0</x:v>
      </x:c>
      <x:c r="BL289" s="34" t="n">
        <x:f>$B$11*(($A$1064)*$C289/$B$12*$B$7+(1-$A$1064)*$D289/$B$12*$C$7)</x:f>
        <x:v>0</x:v>
      </x:c>
      <x:c r="BM289" s="34" t="n">
        <x:f>$B$11*(($A$1065)*$C289/$B$12*$B$7+(1-$A$1065)*$D289/$B$12*$C$7)</x:f>
        <x:v>0</x:v>
      </x:c>
      <x:c r="BN289" s="34" t="n">
        <x:f>$B$11*(($A$1066)*$C289/$B$12*$B$7+(1-$A$1066)*$D289/$B$12*$C$7)</x:f>
        <x:v>0</x:v>
      </x:c>
      <x:c r="BO289" s="34" t="n">
        <x:f>$B$11*(($A$1067)*$C289/$B$12*$B$7+(1-$A$1067)*$D289/$B$12*$C$7)</x:f>
        <x:v>0</x:v>
      </x:c>
      <x:c r="BP289" s="34" t="n">
        <x:f>$B$11*(($A$1068)*$C289/$B$12*$B$7+(1-$A$1068)*$D289/$B$12*$C$7)</x:f>
        <x:v>0</x:v>
      </x:c>
      <x:c r="BQ289" s="34" t="n">
        <x:f>$B$11*(($A$1069)*$C289/$B$12*$B$7+(1-$A$1069)*$D289/$B$12*$C$7)</x:f>
        <x:v>0</x:v>
      </x:c>
      <x:c r="BR289" s="34" t="n">
        <x:f>$B$11*(($A$1070)*$C289/$B$12*$B$7+(1-$A$1070)*$D289/$B$12*$C$7)</x:f>
        <x:v>0</x:v>
      </x:c>
      <x:c r="BS289" s="34" t="n">
        <x:f>$B$11*(($A$1071)*$C289/$B$12*$B$7+(1-$A$1071)*$D289/$B$12*$C$7)</x:f>
        <x:v>0</x:v>
      </x:c>
      <x:c r="BT289" s="34" t="n">
        <x:f>$B$11*(($A$1072)*$C289/$B$12*$B$7+(1-$A$1072)*$D289/$B$12*$C$7)</x:f>
        <x:v>0</x:v>
      </x:c>
      <x:c r="BU289" s="34" t="n">
        <x:f>$B$11*(($A$1073)*$C289/$B$12*$B$7+(1-$A$1073)*$D289/$B$12*$C$7)</x:f>
        <x:v>0</x:v>
      </x:c>
      <x:c r="BV289" s="34" t="n">
        <x:f>$B$11*(($A$1074)*$C289/$B$12*$B$7+(1-$A$1074)*$D289/$B$12*$C$7)</x:f>
        <x:v>0</x:v>
      </x:c>
      <x:c r="BW289" s="34" t="n">
        <x:f>$B$11*(($A$1075)*$C289/$B$12*$B$7+(1-$A$1075)*$D289/$B$12*$C$7)</x:f>
        <x:v>0</x:v>
      </x:c>
      <x:c r="BX289" s="34" t="n">
        <x:f>$B$11*(($A$1076)*$C289/$B$12*$B$7+(1-$A$1076)*$D289/$B$12*$C$7)</x:f>
        <x:v>0</x:v>
      </x:c>
      <x:c r="BY289" s="34" t="n">
        <x:f>$B$11*(($A$1077)*$C289/$B$12*$B$7+(1-$A$1077)*$D289/$B$12*$C$7)</x:f>
        <x:v>0</x:v>
      </x:c>
      <x:c r="BZ289" s="34" t="n">
        <x:f>$B$11*(($A$1078)*$C289/$B$12*$B$7+(1-$A$1078)*$D289/$B$12*$C$7)</x:f>
        <x:v>0</x:v>
      </x:c>
      <x:c r="CA289" s="34" t="n">
        <x:f>$B$11*(($A$1079)*$C289/$B$12*$B$7+(1-$A$1079)*$D289/$B$12*$C$7)</x:f>
        <x:v>0</x:v>
      </x:c>
      <x:c r="CB289" s="34" t="n">
        <x:f>$B$11*(($A$1080)*$C289/$B$12*$B$7+(1-$A$1080)*$D289/$B$12*$C$7)</x:f>
        <x:v>0</x:v>
      </x:c>
      <x:c r="CC289" s="34" t="n">
        <x:f>$B$11*(($A$1081)*$C289/$B$12*$B$7+(1-$A$1081)*$D289/$B$12*$C$7)</x:f>
        <x:v>0</x:v>
      </x:c>
    </x:row>
    <x:row r="290">
      <x:c r="A290" s="34" t="n">
        <x:v>266</x:v>
      </x:c>
      <x:c r="B290" s="39" t="n">
        <x:v>-0.180306589112444</x:v>
      </x:c>
      <x:c r="C290" s="1" t="n">
        <x:f>SUM(AM290:AV290)</x:f>
        <x:v>0</x:v>
      </x:c>
      <x:c r="D290" s="1" t="n">
        <x:f>SUM(AW290:BF290)</x:f>
        <x:v>1</x:v>
      </x:c>
      <x:c r="E290" s="17" t="n">
        <x:f>(1-C290/$B$12)*$B$8-C290/$B$12*$B$7</x:f>
        <x:v>0.05</x:v>
      </x:c>
      <x:c r="F290" s="17" t="n">
        <x:f>(1-D290/$B$12)*$C$8-D290/$B$12*$C$7</x:f>
        <x:v>0.021000000000000005</x:v>
      </x:c>
      <x:c r="G290" s="32" t="n">
        <x:f>$B$11*($B$10*C290/$B$12*$B$7+(1-$B$10)*D290/$B$12*$C$7)</x:f>
        <x:v>300</x:v>
      </x:c>
      <x:c r="H290" s="17" t="n">
        <x:f>$B$10*E290+(1-$B$10)*F290</x:f>
        <x:v>0.035500000000000004</x:v>
      </x:c>
      <x:c r="I290" s="34"/>
      <x:c r="J290" s="34"/>
      <x:c r="K290" s="34"/>
      <x:c r="L290" s="34"/>
      <x:c r="M290" s="34"/>
      <x:c r="N290" s="34"/>
      <x:c r="O290" s="34"/>
      <x:c r="P290" s="34"/>
      <x:c r="Q290" s="34"/>
      <x:c r="R290" s="39" t="n">
        <x:v>-0.8777428379318878</x:v>
      </x:c>
      <x:c r="S290" s="39" t="n">
        <x:v>0.6539154781642441</x:v>
      </x:c>
      <x:c r="T290" s="39" t="n">
        <x:v>-0.48875197465190456</x:v>
      </x:c>
      <x:c r="U290" s="39" t="n">
        <x:v>-1.4944986153099429</x:v>
      </x:c>
      <x:c r="V290" s="39" t="n">
        <x:v>-0.9049917561652462</x:v>
      </x:c>
      <x:c r="W290" s="39" t="n">
        <x:v>1.3803416315073314</x:v>
      </x:c>
      <x:c r="X290" s="39" t="n">
        <x:v>-1.3452800232291873</x:v>
      </x:c>
      <x:c r="Y290" s="39" t="n">
        <x:v>0.000925094416974945</x:v>
      </x:c>
      <x:c r="Z290" s="39" t="n">
        <x:v>-1.0338585606240305</x:v>
      </x:c>
      <x:c r="AA290" s="39" t="n">
        <x:v>1.8359632160019748</x:v>
      </x:c>
      <x:c r="AB290" s="39" t="n">
        <x:v>0.25221661949681184</x:v>
      </x:c>
      <x:c r="AC290" s="39" t="n">
        <x:v>-0.030282179580709046</x:v>
      </x:c>
      <x:c r="AD290" s="39" t="n">
        <x:v>0.7109252373230297</x:v>
      </x:c>
      <x:c r="AE290" s="39" t="n">
        <x:v>0.9012566925897217</x:v>
      </x:c>
      <x:c r="AF290" s="39" t="n">
        <x:v>2.8639929501107964</x:v>
      </x:c>
      <x:c r="AG290" s="39" t="n">
        <x:v>1.7914406703097234</x:v>
      </x:c>
      <x:c r="AH290" s="39" t="n">
        <x:v>-0.8946701877439047</x:v>
      </x:c>
      <x:c r="AI290" s="39" t="n">
        <x:v>-2.3113097564017067</x:v>
      </x:c>
      <x:c r="AJ290" s="39" t="n">
        <x:v>-0.35745752498030886</x:v>
      </x:c>
      <x:c r="AK290" s="39" t="n">
        <x:v>-0.12350566373090054</x:v>
      </x:c>
      <x:c r="AL290" s="34"/>
      <x:c r="AM290" s="34" t="n">
        <x:f>IF(SQRT($B$9)*$B290+SQRT(1-$B$9)*R290&lt;_xlfn.NORM.S.INV($B$6),1,0)</x:f>
        <x:v>0</x:v>
      </x:c>
      <x:c r="AN290" s="34" t="n">
        <x:f>IF(SQRT($B$9)*$B290+SQRT(1-$B$9)*S290&lt;_xlfn.NORM.S.INV($B$6),1,0)</x:f>
        <x:v>0</x:v>
      </x:c>
      <x:c r="AO290" s="34" t="n">
        <x:f>IF(SQRT($B$9)*$B290+SQRT(1-$B$9)*T290&lt;_xlfn.NORM.S.INV($B$6),1,0)</x:f>
        <x:v>0</x:v>
      </x:c>
      <x:c r="AP290" s="34" t="n">
        <x:f>IF(SQRT($B$9)*$B290+SQRT(1-$B$9)*U290&lt;_xlfn.NORM.S.INV($B$6),1,0)</x:f>
        <x:v>0</x:v>
      </x:c>
      <x:c r="AQ290" s="34" t="n">
        <x:f>IF(SQRT($B$9)*$B290+SQRT(1-$B$9)*V290&lt;_xlfn.NORM.S.INV($B$6),1,0)</x:f>
        <x:v>0</x:v>
      </x:c>
      <x:c r="AR290" s="34" t="n">
        <x:f>IF(SQRT($B$9)*$B290+SQRT(1-$B$9)*W290&lt;_xlfn.NORM.S.INV($B$6),1,0)</x:f>
        <x:v>0</x:v>
      </x:c>
      <x:c r="AS290" s="34" t="n">
        <x:f>IF(SQRT($B$9)*$B290+SQRT(1-$B$9)*X290&lt;_xlfn.NORM.S.INV($B$6),1,0)</x:f>
        <x:v>0</x:v>
      </x:c>
      <x:c r="AT290" s="34" t="n">
        <x:f>IF(SQRT($B$9)*$B290+SQRT(1-$B$9)*Y290&lt;_xlfn.NORM.S.INV($B$6),1,0)</x:f>
        <x:v>0</x:v>
      </x:c>
      <x:c r="AU290" s="34" t="n">
        <x:f>IF(SQRT($B$9)*$B290+SQRT(1-$B$9)*Z290&lt;_xlfn.NORM.S.INV($B$6),1,0)</x:f>
        <x:v>0</x:v>
      </x:c>
      <x:c r="AV290" s="34" t="n">
        <x:f>IF(SQRT($B$9)*$B290+SQRT(1-$B$9)*AA290&lt;_xlfn.NORM.S.INV($B$6),1,0)</x:f>
        <x:v>0</x:v>
      </x:c>
      <x:c r="AW290" s="34" t="n">
        <x:f>IF(SQRT($C$9)*$B290+SQRT(1-$C$9)*AB290&lt;_xlfn.NORM.S.INV($C$6),1,0)</x:f>
        <x:v>0</x:v>
      </x:c>
      <x:c r="AX290" s="34" t="n">
        <x:f>IF(SQRT($C$9)*$B290+SQRT(1-$C$9)*AC290&lt;_xlfn.NORM.S.INV($C$6),1,0)</x:f>
        <x:v>0</x:v>
      </x:c>
      <x:c r="AY290" s="34" t="n">
        <x:f>IF(SQRT($C$9)*$B290+SQRT(1-$C$9)*AD290&lt;_xlfn.NORM.S.INV($C$6),1,0)</x:f>
        <x:v>0</x:v>
      </x:c>
      <x:c r="AZ290" s="34" t="n">
        <x:f>IF(SQRT($C$9)*$B290+SQRT(1-$C$9)*AE290&lt;_xlfn.NORM.S.INV($C$6),1,0)</x:f>
        <x:v>0</x:v>
      </x:c>
      <x:c r="BA290" s="34" t="n">
        <x:f>IF(SQRT($C$9)*$B290+SQRT(1-$C$9)*AF290&lt;_xlfn.NORM.S.INV($C$6),1,0)</x:f>
        <x:v>0</x:v>
      </x:c>
      <x:c r="BB290" s="34" t="n">
        <x:f>IF(SQRT($C$9)*$B290+SQRT(1-$C$9)*AG290&lt;_xlfn.NORM.S.INV($C$6),1,0)</x:f>
        <x:v>0</x:v>
      </x:c>
      <x:c r="BC290" s="34" t="n">
        <x:f>IF(SQRT($C$9)*$B290+SQRT(1-$C$9)*AH290&lt;_xlfn.NORM.S.INV($C$6),1,0)</x:f>
        <x:v>0</x:v>
      </x:c>
      <x:c r="BD290" s="34" t="n">
        <x:f>IF(SQRT($C$9)*$B290+SQRT(1-$C$9)*AI290&lt;_xlfn.NORM.S.INV($C$6),1,0)</x:f>
        <x:v>1</x:v>
      </x:c>
      <x:c r="BE290" s="34" t="n">
        <x:f>IF(SQRT($C$9)*$B290+SQRT(1-$C$9)*AJ290&lt;_xlfn.NORM.S.INV($C$6),1,0)</x:f>
        <x:v>0</x:v>
      </x:c>
      <x:c r="BF290" s="34" t="n">
        <x:f>IF(SQRT($C$9)*$B290+SQRT(1-$C$9)*AK290&lt;_xlfn.NORM.S.INV($C$6),1,0)</x:f>
        <x:v>0</x:v>
      </x:c>
      <x:c r="BG290" s="34"/>
      <x:c r="BH290" s="34"/>
      <x:c r="BI290" s="34" t="n">
        <x:f>$B$11*(($A$1061)*$C290/$B$12*$B$7+(1-$A$1061)*$D290/$B$12*$C$7)</x:f>
        <x:v>600</x:v>
      </x:c>
      <x:c r="BJ290" s="34" t="n">
        <x:f>$B$11*(($A$1062)*$C290/$B$12*$B$7+(1-$A$1062)*$D290/$B$12*$C$7)</x:f>
        <x:v>570</x:v>
      </x:c>
      <x:c r="BK290" s="34" t="n">
        <x:f>$B$11*(($A$1063)*$C290/$B$12*$B$7+(1-$A$1063)*$D290/$B$12*$C$7)</x:f>
        <x:v>540</x:v>
      </x:c>
      <x:c r="BL290" s="34" t="n">
        <x:f>$B$11*(($A$1064)*$C290/$B$12*$B$7+(1-$A$1064)*$D290/$B$12*$C$7)</x:f>
        <x:v>509.99999999999994</x:v>
      </x:c>
      <x:c r="BM290" s="34" t="n">
        <x:f>$B$11*(($A$1065)*$C290/$B$12*$B$7+(1-$A$1065)*$D290/$B$12*$C$7)</x:f>
        <x:v>480</x:v>
      </x:c>
      <x:c r="BN290" s="34" t="n">
        <x:f>$B$11*(($A$1066)*$C290/$B$12*$B$7+(1-$A$1066)*$D290/$B$12*$C$7)</x:f>
        <x:v>450</x:v>
      </x:c>
      <x:c r="BO290" s="34" t="n">
        <x:f>$B$11*(($A$1067)*$C290/$B$12*$B$7+(1-$A$1067)*$D290/$B$12*$C$7)</x:f>
        <x:v>419.99999999999994</x:v>
      </x:c>
      <x:c r="BP290" s="34" t="n">
        <x:f>$B$11*(($A$1068)*$C290/$B$12*$B$7+(1-$A$1068)*$D290/$B$12*$C$7)</x:f>
        <x:v>390</x:v>
      </x:c>
      <x:c r="BQ290" s="34" t="n">
        <x:f>$B$11*(($A$1069)*$C290/$B$12*$B$7+(1-$A$1069)*$D290/$B$12*$C$7)</x:f>
        <x:v>360</x:v>
      </x:c>
      <x:c r="BR290" s="34" t="n">
        <x:f>$B$11*(($A$1070)*$C290/$B$12*$B$7+(1-$A$1070)*$D290/$B$12*$C$7)</x:f>
        <x:v>330</x:v>
      </x:c>
      <x:c r="BS290" s="34" t="n">
        <x:f>$B$11*(($A$1071)*$C290/$B$12*$B$7+(1-$A$1071)*$D290/$B$12*$C$7)</x:f>
        <x:v>300</x:v>
      </x:c>
      <x:c r="BT290" s="34" t="n">
        <x:f>$B$11*(($A$1072)*$C290/$B$12*$B$7+(1-$A$1072)*$D290/$B$12*$C$7)</x:f>
        <x:v>270</x:v>
      </x:c>
      <x:c r="BU290" s="34" t="n">
        <x:f>$B$11*(($A$1073)*$C290/$B$12*$B$7+(1-$A$1073)*$D290/$B$12*$C$7)</x:f>
        <x:v>240</x:v>
      </x:c>
      <x:c r="BV290" s="34" t="n">
        <x:f>$B$11*(($A$1074)*$C290/$B$12*$B$7+(1-$A$1074)*$D290/$B$12*$C$7)</x:f>
        <x:v>209.99999999999997</x:v>
      </x:c>
      <x:c r="BW290" s="34" t="n">
        <x:f>$B$11*(($A$1075)*$C290/$B$12*$B$7+(1-$A$1075)*$D290/$B$12*$C$7)</x:f>
        <x:v>180.00000000000003</x:v>
      </x:c>
      <x:c r="BX290" s="34" t="n">
        <x:f>$B$11*(($A$1076)*$C290/$B$12*$B$7+(1-$A$1076)*$D290/$B$12*$C$7)</x:f>
        <x:v>150</x:v>
      </x:c>
      <x:c r="BY290" s="34" t="n">
        <x:f>$B$11*(($A$1077)*$C290/$B$12*$B$7+(1-$A$1077)*$D290/$B$12*$C$7)</x:f>
        <x:v>119.99999999999999</x:v>
      </x:c>
      <x:c r="BZ290" s="34" t="n">
        <x:f>$B$11*(($A$1078)*$C290/$B$12*$B$7+(1-$A$1078)*$D290/$B$12*$C$7)</x:f>
        <x:v>90.00000000000001</x:v>
      </x:c>
      <x:c r="CA290" s="34" t="n">
        <x:f>$B$11*(($A$1079)*$C290/$B$12*$B$7+(1-$A$1079)*$D290/$B$12*$C$7)</x:f>
        <x:v>59.99999999999999</x:v>
      </x:c>
      <x:c r="CB290" s="34" t="n">
        <x:f>$B$11*(($A$1080)*$C290/$B$12*$B$7+(1-$A$1080)*$D290/$B$12*$C$7)</x:f>
        <x:v>30.00000000000003</x:v>
      </x:c>
      <x:c r="CC290" s="34" t="n">
        <x:f>$B$11*(($A$1081)*$C290/$B$12*$B$7+(1-$A$1081)*$D290/$B$12*$C$7)</x:f>
        <x:v>0</x:v>
      </x:c>
    </x:row>
    <x:row r="291">
      <x:c r="A291" s="34" t="n">
        <x:v>267</x:v>
      </x:c>
      <x:c r="B291" s="39" t="n">
        <x:v>-0.20995990718522134</x:v>
      </x:c>
      <x:c r="C291" s="1" t="n">
        <x:f>SUM(AM291:AV291)</x:f>
        <x:v>0</x:v>
      </x:c>
      <x:c r="D291" s="1" t="n">
        <x:f>SUM(AW291:BF291)</x:f>
        <x:v>0</x:v>
      </x:c>
      <x:c r="E291" s="17" t="n">
        <x:f>(1-C291/$B$12)*$B$8-C291/$B$12*$B$7</x:f>
        <x:v>0.05</x:v>
      </x:c>
      <x:c r="F291" s="17" t="n">
        <x:f>(1-D291/$B$12)*$C$8-D291/$B$12*$C$7</x:f>
        <x:v>0.09</x:v>
      </x:c>
      <x:c r="G291" s="32" t="n">
        <x:f>$B$11*($B$10*C291/$B$12*$B$7+(1-$B$10)*D291/$B$12*$C$7)</x:f>
        <x:v>0</x:v>
      </x:c>
      <x:c r="H291" s="17" t="n">
        <x:f>$B$10*E291+(1-$B$10)*F291</x:f>
        <x:v>0.07</x:v>
      </x:c>
      <x:c r="I291" s="34"/>
      <x:c r="J291" s="34"/>
      <x:c r="K291" s="34"/>
      <x:c r="L291" s="34"/>
      <x:c r="M291" s="34"/>
      <x:c r="N291" s="34"/>
      <x:c r="O291" s="34"/>
      <x:c r="P291" s="34"/>
      <x:c r="Q291" s="34"/>
      <x:c r="R291" s="39" t="n">
        <x:v>1.8810324358158876</x:v>
      </x:c>
      <x:c r="S291" s="39" t="n">
        <x:v>0.21172698516151578</x:v>
      </x:c>
      <x:c r="T291" s="39" t="n">
        <x:v>0.17669679649213177</x:v>
      </x:c>
      <x:c r="U291" s="39" t="n">
        <x:v>-0.12445148044483535</x:v>
      </x:c>
      <x:c r="V291" s="39" t="n">
        <x:v>-0.030395626190249495</x:v>
      </x:c>
      <x:c r="W291" s="39" t="n">
        <x:v>-0.3685434281683059</x:v>
      </x:c>
      <x:c r="X291" s="39" t="n">
        <x:v>0.11823672315174136</x:v>
      </x:c>
      <x:c r="Y291" s="39" t="n">
        <x:v>2.39260374334555</x:v>
      </x:c>
      <x:c r="Z291" s="39" t="n">
        <x:v>0.1284027720200572</x:v>
      </x:c>
      <x:c r="AA291" s="39" t="n">
        <x:v>-2.2395692161430527</x:v>
      </x:c>
      <x:c r="AB291" s="39" t="n">
        <x:v>-0.10539806197322525</x:v>
      </x:c>
      <x:c r="AC291" s="39" t="n">
        <x:v>0.6598386108568608</x:v>
      </x:c>
      <x:c r="AD291" s="39" t="n">
        <x:v>-0.20028738247172517</x:v>
      </x:c>
      <x:c r="AE291" s="39" t="n">
        <x:v>0.4190670327195816</x:v>
      </x:c>
      <x:c r="AF291" s="39" t="n">
        <x:v>0.8219085306121366</x:v>
      </x:c>
      <x:c r="AG291" s="39" t="n">
        <x:v>-1.3984355621282583</x:v>
      </x:c>
      <x:c r="AH291" s="39" t="n">
        <x:v>0.24720332108882442</x:v>
      </x:c>
      <x:c r="AI291" s="39" t="n">
        <x:v>0.7355143304531607</x:v>
      </x:c>
      <x:c r="AJ291" s="39" t="n">
        <x:v>0.42520446497684183</x:v>
      </x:c>
      <x:c r="AK291" s="39" t="n">
        <x:v>1.2579594431140273</x:v>
      </x:c>
      <x:c r="AL291" s="34"/>
      <x:c r="AM291" s="34" t="n">
        <x:f>IF(SQRT($B$9)*$B291+SQRT(1-$B$9)*R291&lt;_xlfn.NORM.S.INV($B$6),1,0)</x:f>
        <x:v>0</x:v>
      </x:c>
      <x:c r="AN291" s="34" t="n">
        <x:f>IF(SQRT($B$9)*$B291+SQRT(1-$B$9)*S291&lt;_xlfn.NORM.S.INV($B$6),1,0)</x:f>
        <x:v>0</x:v>
      </x:c>
      <x:c r="AO291" s="34" t="n">
        <x:f>IF(SQRT($B$9)*$B291+SQRT(1-$B$9)*T291&lt;_xlfn.NORM.S.INV($B$6),1,0)</x:f>
        <x:v>0</x:v>
      </x:c>
      <x:c r="AP291" s="34" t="n">
        <x:f>IF(SQRT($B$9)*$B291+SQRT(1-$B$9)*U291&lt;_xlfn.NORM.S.INV($B$6),1,0)</x:f>
        <x:v>0</x:v>
      </x:c>
      <x:c r="AQ291" s="34" t="n">
        <x:f>IF(SQRT($B$9)*$B291+SQRT(1-$B$9)*V291&lt;_xlfn.NORM.S.INV($B$6),1,0)</x:f>
        <x:v>0</x:v>
      </x:c>
      <x:c r="AR291" s="34" t="n">
        <x:f>IF(SQRT($B$9)*$B291+SQRT(1-$B$9)*W291&lt;_xlfn.NORM.S.INV($B$6),1,0)</x:f>
        <x:v>0</x:v>
      </x:c>
      <x:c r="AS291" s="34" t="n">
        <x:f>IF(SQRT($B$9)*$B291+SQRT(1-$B$9)*X291&lt;_xlfn.NORM.S.INV($B$6),1,0)</x:f>
        <x:v>0</x:v>
      </x:c>
      <x:c r="AT291" s="34" t="n">
        <x:f>IF(SQRT($B$9)*$B291+SQRT(1-$B$9)*Y291&lt;_xlfn.NORM.S.INV($B$6),1,0)</x:f>
        <x:v>0</x:v>
      </x:c>
      <x:c r="AU291" s="34" t="n">
        <x:f>IF(SQRT($B$9)*$B291+SQRT(1-$B$9)*Z291&lt;_xlfn.NORM.S.INV($B$6),1,0)</x:f>
        <x:v>0</x:v>
      </x:c>
      <x:c r="AV291" s="34" t="n">
        <x:f>IF(SQRT($B$9)*$B291+SQRT(1-$B$9)*AA291&lt;_xlfn.NORM.S.INV($B$6),1,0)</x:f>
        <x:v>0</x:v>
      </x:c>
      <x:c r="AW291" s="34" t="n">
        <x:f>IF(SQRT($C$9)*$B291+SQRT(1-$C$9)*AB291&lt;_xlfn.NORM.S.INV($C$6),1,0)</x:f>
        <x:v>0</x:v>
      </x:c>
      <x:c r="AX291" s="34" t="n">
        <x:f>IF(SQRT($C$9)*$B291+SQRT(1-$C$9)*AC291&lt;_xlfn.NORM.S.INV($C$6),1,0)</x:f>
        <x:v>0</x:v>
      </x:c>
      <x:c r="AY291" s="34" t="n">
        <x:f>IF(SQRT($C$9)*$B291+SQRT(1-$C$9)*AD291&lt;_xlfn.NORM.S.INV($C$6),1,0)</x:f>
        <x:v>0</x:v>
      </x:c>
      <x:c r="AZ291" s="34" t="n">
        <x:f>IF(SQRT($C$9)*$B291+SQRT(1-$C$9)*AE291&lt;_xlfn.NORM.S.INV($C$6),1,0)</x:f>
        <x:v>0</x:v>
      </x:c>
      <x:c r="BA291" s="34" t="n">
        <x:f>IF(SQRT($C$9)*$B291+SQRT(1-$C$9)*AF291&lt;_xlfn.NORM.S.INV($C$6),1,0)</x:f>
        <x:v>0</x:v>
      </x:c>
      <x:c r="BB291" s="34" t="n">
        <x:f>IF(SQRT($C$9)*$B291+SQRT(1-$C$9)*AG291&lt;_xlfn.NORM.S.INV($C$6),1,0)</x:f>
        <x:v>0</x:v>
      </x:c>
      <x:c r="BC291" s="34" t="n">
        <x:f>IF(SQRT($C$9)*$B291+SQRT(1-$C$9)*AH291&lt;_xlfn.NORM.S.INV($C$6),1,0)</x:f>
        <x:v>0</x:v>
      </x:c>
      <x:c r="BD291" s="34" t="n">
        <x:f>IF(SQRT($C$9)*$B291+SQRT(1-$C$9)*AI291&lt;_xlfn.NORM.S.INV($C$6),1,0)</x:f>
        <x:v>0</x:v>
      </x:c>
      <x:c r="BE291" s="34" t="n">
        <x:f>IF(SQRT($C$9)*$B291+SQRT(1-$C$9)*AJ291&lt;_xlfn.NORM.S.INV($C$6),1,0)</x:f>
        <x:v>0</x:v>
      </x:c>
      <x:c r="BF291" s="34" t="n">
        <x:f>IF(SQRT($C$9)*$B291+SQRT(1-$C$9)*AK291&lt;_xlfn.NORM.S.INV($C$6),1,0)</x:f>
        <x:v>0</x:v>
      </x:c>
      <x:c r="BG291" s="34"/>
      <x:c r="BH291" s="34"/>
      <x:c r="BI291" s="34" t="n">
        <x:f>$B$11*(($A$1061)*$C291/$B$12*$B$7+(1-$A$1061)*$D291/$B$12*$C$7)</x:f>
        <x:v>0</x:v>
      </x:c>
      <x:c r="BJ291" s="34" t="n">
        <x:f>$B$11*(($A$1062)*$C291/$B$12*$B$7+(1-$A$1062)*$D291/$B$12*$C$7)</x:f>
        <x:v>0</x:v>
      </x:c>
      <x:c r="BK291" s="34" t="n">
        <x:f>$B$11*(($A$1063)*$C291/$B$12*$B$7+(1-$A$1063)*$D291/$B$12*$C$7)</x:f>
        <x:v>0</x:v>
      </x:c>
      <x:c r="BL291" s="34" t="n">
        <x:f>$B$11*(($A$1064)*$C291/$B$12*$B$7+(1-$A$1064)*$D291/$B$12*$C$7)</x:f>
        <x:v>0</x:v>
      </x:c>
      <x:c r="BM291" s="34" t="n">
        <x:f>$B$11*(($A$1065)*$C291/$B$12*$B$7+(1-$A$1065)*$D291/$B$12*$C$7)</x:f>
        <x:v>0</x:v>
      </x:c>
      <x:c r="BN291" s="34" t="n">
        <x:f>$B$11*(($A$1066)*$C291/$B$12*$B$7+(1-$A$1066)*$D291/$B$12*$C$7)</x:f>
        <x:v>0</x:v>
      </x:c>
      <x:c r="BO291" s="34" t="n">
        <x:f>$B$11*(($A$1067)*$C291/$B$12*$B$7+(1-$A$1067)*$D291/$B$12*$C$7)</x:f>
        <x:v>0</x:v>
      </x:c>
      <x:c r="BP291" s="34" t="n">
        <x:f>$B$11*(($A$1068)*$C291/$B$12*$B$7+(1-$A$1068)*$D291/$B$12*$C$7)</x:f>
        <x:v>0</x:v>
      </x:c>
      <x:c r="BQ291" s="34" t="n">
        <x:f>$B$11*(($A$1069)*$C291/$B$12*$B$7+(1-$A$1069)*$D291/$B$12*$C$7)</x:f>
        <x:v>0</x:v>
      </x:c>
      <x:c r="BR291" s="34" t="n">
        <x:f>$B$11*(($A$1070)*$C291/$B$12*$B$7+(1-$A$1070)*$D291/$B$12*$C$7)</x:f>
        <x:v>0</x:v>
      </x:c>
      <x:c r="BS291" s="34" t="n">
        <x:f>$B$11*(($A$1071)*$C291/$B$12*$B$7+(1-$A$1071)*$D291/$B$12*$C$7)</x:f>
        <x:v>0</x:v>
      </x:c>
      <x:c r="BT291" s="34" t="n">
        <x:f>$B$11*(($A$1072)*$C291/$B$12*$B$7+(1-$A$1072)*$D291/$B$12*$C$7)</x:f>
        <x:v>0</x:v>
      </x:c>
      <x:c r="BU291" s="34" t="n">
        <x:f>$B$11*(($A$1073)*$C291/$B$12*$B$7+(1-$A$1073)*$D291/$B$12*$C$7)</x:f>
        <x:v>0</x:v>
      </x:c>
      <x:c r="BV291" s="34" t="n">
        <x:f>$B$11*(($A$1074)*$C291/$B$12*$B$7+(1-$A$1074)*$D291/$B$12*$C$7)</x:f>
        <x:v>0</x:v>
      </x:c>
      <x:c r="BW291" s="34" t="n">
        <x:f>$B$11*(($A$1075)*$C291/$B$12*$B$7+(1-$A$1075)*$D291/$B$12*$C$7)</x:f>
        <x:v>0</x:v>
      </x:c>
      <x:c r="BX291" s="34" t="n">
        <x:f>$B$11*(($A$1076)*$C291/$B$12*$B$7+(1-$A$1076)*$D291/$B$12*$C$7)</x:f>
        <x:v>0</x:v>
      </x:c>
      <x:c r="BY291" s="34" t="n">
        <x:f>$B$11*(($A$1077)*$C291/$B$12*$B$7+(1-$A$1077)*$D291/$B$12*$C$7)</x:f>
        <x:v>0</x:v>
      </x:c>
      <x:c r="BZ291" s="34" t="n">
        <x:f>$B$11*(($A$1078)*$C291/$B$12*$B$7+(1-$A$1078)*$D291/$B$12*$C$7)</x:f>
        <x:v>0</x:v>
      </x:c>
      <x:c r="CA291" s="34" t="n">
        <x:f>$B$11*(($A$1079)*$C291/$B$12*$B$7+(1-$A$1079)*$D291/$B$12*$C$7)</x:f>
        <x:v>0</x:v>
      </x:c>
      <x:c r="CB291" s="34" t="n">
        <x:f>$B$11*(($A$1080)*$C291/$B$12*$B$7+(1-$A$1080)*$D291/$B$12*$C$7)</x:f>
        <x:v>0</x:v>
      </x:c>
      <x:c r="CC291" s="34" t="n">
        <x:f>$B$11*(($A$1081)*$C291/$B$12*$B$7+(1-$A$1081)*$D291/$B$12*$C$7)</x:f>
        <x:v>0</x:v>
      </x:c>
    </x:row>
    <x:row r="292">
      <x:c r="A292" s="34" t="n">
        <x:v>268</x:v>
      </x:c>
      <x:c r="B292" s="39" t="n">
        <x:v>0.0737225864872979</x:v>
      </x:c>
      <x:c r="C292" s="1" t="n">
        <x:f>SUM(AM292:AV292)</x:f>
        <x:v>0</x:v>
      </x:c>
      <x:c r="D292" s="1" t="n">
        <x:f>SUM(AW292:BF292)</x:f>
        <x:v>1</x:v>
      </x:c>
      <x:c r="E292" s="17" t="n">
        <x:f>(1-C292/$B$12)*$B$8-C292/$B$12*$B$7</x:f>
        <x:v>0.05</x:v>
      </x:c>
      <x:c r="F292" s="17" t="n">
        <x:f>(1-D292/$B$12)*$C$8-D292/$B$12*$C$7</x:f>
        <x:v>0.021000000000000005</x:v>
      </x:c>
      <x:c r="G292" s="32" t="n">
        <x:f>$B$11*($B$10*C292/$B$12*$B$7+(1-$B$10)*D292/$B$12*$C$7)</x:f>
        <x:v>300</x:v>
      </x:c>
      <x:c r="H292" s="17" t="n">
        <x:f>$B$10*E292+(1-$B$10)*F292</x:f>
        <x:v>0.035500000000000004</x:v>
      </x:c>
      <x:c r="I292" s="34"/>
      <x:c r="J292" s="34"/>
      <x:c r="K292" s="34"/>
      <x:c r="L292" s="34"/>
      <x:c r="M292" s="34"/>
      <x:c r="N292" s="34"/>
      <x:c r="O292" s="34"/>
      <x:c r="P292" s="34"/>
      <x:c r="Q292" s="34"/>
      <x:c r="R292" s="39" t="n">
        <x:v>1.9737709629206779</x:v>
      </x:c>
      <x:c r="S292" s="39" t="n">
        <x:v>0.13123259301823806</x:v>
      </x:c>
      <x:c r="T292" s="39" t="n">
        <x:v>-1.5161228746585635</x:v>
      </x:c>
      <x:c r="U292" s="39" t="n">
        <x:v>2.361211855693643</x:v>
      </x:c>
      <x:c r="V292" s="39" t="n">
        <x:v>0.8848405732544822</x:v>
      </x:c>
      <x:c r="W292" s="39" t="n">
        <x:v>-0.2663532648538582</x:v>
      </x:c>
      <x:c r="X292" s="39" t="n">
        <x:v>-1.0561639700087488</x:v>
      </x:c>
      <x:c r="Y292" s="39" t="n">
        <x:v>-0.0008550472094590854</x:v>
      </x:c>
      <x:c r="Z292" s="39" t="n">
        <x:v>2.7386193313496814</x:v>
      </x:c>
      <x:c r="AA292" s="39" t="n">
        <x:v>-0.6122367264725839</x:v>
      </x:c>
      <x:c r="AB292" s="39" t="n">
        <x:v>0.0985927754298626</x:v>
      </x:c>
      <x:c r="AC292" s="39" t="n">
        <x:v>-1.9954708818759486</x:v>
      </x:c>
      <x:c r="AD292" s="39" t="n">
        <x:v>-0.2887357748729643</x:v>
      </x:c>
      <x:c r="AE292" s="39" t="n">
        <x:v>1.1157445247658804</x:v>
      </x:c>
      <x:c r="AF292" s="39" t="n">
        <x:v>0.5377192145335432</x:v>
      </x:c>
      <x:c r="AG292" s="39" t="n">
        <x:v>0.06802976079682356</x:v>
      </x:c>
      <x:c r="AH292" s="39" t="n">
        <x:v>-0.3913198171432585</x:v>
      </x:c>
      <x:c r="AI292" s="39" t="n">
        <x:v>0.3006574487477781</x:v>
      </x:c>
      <x:c r="AJ292" s="39" t="n">
        <x:v>-1.0458077416692753</x:v>
      </x:c>
      <x:c r="AK292" s="39" t="n">
        <x:v>-0.09795277888616308</x:v>
      </x:c>
      <x:c r="AL292" s="34"/>
      <x:c r="AM292" s="34" t="n">
        <x:f>IF(SQRT($B$9)*$B292+SQRT(1-$B$9)*R292&lt;_xlfn.NORM.S.INV($B$6),1,0)</x:f>
        <x:v>0</x:v>
      </x:c>
      <x:c r="AN292" s="34" t="n">
        <x:f>IF(SQRT($B$9)*$B292+SQRT(1-$B$9)*S292&lt;_xlfn.NORM.S.INV($B$6),1,0)</x:f>
        <x:v>0</x:v>
      </x:c>
      <x:c r="AO292" s="34" t="n">
        <x:f>IF(SQRT($B$9)*$B292+SQRT(1-$B$9)*T292&lt;_xlfn.NORM.S.INV($B$6),1,0)</x:f>
        <x:v>0</x:v>
      </x:c>
      <x:c r="AP292" s="34" t="n">
        <x:f>IF(SQRT($B$9)*$B292+SQRT(1-$B$9)*U292&lt;_xlfn.NORM.S.INV($B$6),1,0)</x:f>
        <x:v>0</x:v>
      </x:c>
      <x:c r="AQ292" s="34" t="n">
        <x:f>IF(SQRT($B$9)*$B292+SQRT(1-$B$9)*V292&lt;_xlfn.NORM.S.INV($B$6),1,0)</x:f>
        <x:v>0</x:v>
      </x:c>
      <x:c r="AR292" s="34" t="n">
        <x:f>IF(SQRT($B$9)*$B292+SQRT(1-$B$9)*W292&lt;_xlfn.NORM.S.INV($B$6),1,0)</x:f>
        <x:v>0</x:v>
      </x:c>
      <x:c r="AS292" s="34" t="n">
        <x:f>IF(SQRT($B$9)*$B292+SQRT(1-$B$9)*X292&lt;_xlfn.NORM.S.INV($B$6),1,0)</x:f>
        <x:v>0</x:v>
      </x:c>
      <x:c r="AT292" s="34" t="n">
        <x:f>IF(SQRT($B$9)*$B292+SQRT(1-$B$9)*Y292&lt;_xlfn.NORM.S.INV($B$6),1,0)</x:f>
        <x:v>0</x:v>
      </x:c>
      <x:c r="AU292" s="34" t="n">
        <x:f>IF(SQRT($B$9)*$B292+SQRT(1-$B$9)*Z292&lt;_xlfn.NORM.S.INV($B$6),1,0)</x:f>
        <x:v>0</x:v>
      </x:c>
      <x:c r="AV292" s="34" t="n">
        <x:f>IF(SQRT($B$9)*$B292+SQRT(1-$B$9)*AA292&lt;_xlfn.NORM.S.INV($B$6),1,0)</x:f>
        <x:v>0</x:v>
      </x:c>
      <x:c r="AW292" s="34" t="n">
        <x:f>IF(SQRT($C$9)*$B292+SQRT(1-$C$9)*AB292&lt;_xlfn.NORM.S.INV($C$6),1,0)</x:f>
        <x:v>0</x:v>
      </x:c>
      <x:c r="AX292" s="34" t="n">
        <x:f>IF(SQRT($C$9)*$B292+SQRT(1-$C$9)*AC292&lt;_xlfn.NORM.S.INV($C$6),1,0)</x:f>
        <x:v>1</x:v>
      </x:c>
      <x:c r="AY292" s="34" t="n">
        <x:f>IF(SQRT($C$9)*$B292+SQRT(1-$C$9)*AD292&lt;_xlfn.NORM.S.INV($C$6),1,0)</x:f>
        <x:v>0</x:v>
      </x:c>
      <x:c r="AZ292" s="34" t="n">
        <x:f>IF(SQRT($C$9)*$B292+SQRT(1-$C$9)*AE292&lt;_xlfn.NORM.S.INV($C$6),1,0)</x:f>
        <x:v>0</x:v>
      </x:c>
      <x:c r="BA292" s="34" t="n">
        <x:f>IF(SQRT($C$9)*$B292+SQRT(1-$C$9)*AF292&lt;_xlfn.NORM.S.INV($C$6),1,0)</x:f>
        <x:v>0</x:v>
      </x:c>
      <x:c r="BB292" s="34" t="n">
        <x:f>IF(SQRT($C$9)*$B292+SQRT(1-$C$9)*AG292&lt;_xlfn.NORM.S.INV($C$6),1,0)</x:f>
        <x:v>0</x:v>
      </x:c>
      <x:c r="BC292" s="34" t="n">
        <x:f>IF(SQRT($C$9)*$B292+SQRT(1-$C$9)*AH292&lt;_xlfn.NORM.S.INV($C$6),1,0)</x:f>
        <x:v>0</x:v>
      </x:c>
      <x:c r="BD292" s="34" t="n">
        <x:f>IF(SQRT($C$9)*$B292+SQRT(1-$C$9)*AI292&lt;_xlfn.NORM.S.INV($C$6),1,0)</x:f>
        <x:v>0</x:v>
      </x:c>
      <x:c r="BE292" s="34" t="n">
        <x:f>IF(SQRT($C$9)*$B292+SQRT(1-$C$9)*AJ292&lt;_xlfn.NORM.S.INV($C$6),1,0)</x:f>
        <x:v>0</x:v>
      </x:c>
      <x:c r="BF292" s="34" t="n">
        <x:f>IF(SQRT($C$9)*$B292+SQRT(1-$C$9)*AK292&lt;_xlfn.NORM.S.INV($C$6),1,0)</x:f>
        <x:v>0</x:v>
      </x:c>
      <x:c r="BG292" s="34"/>
      <x:c r="BH292" s="34"/>
      <x:c r="BI292" s="34" t="n">
        <x:f>$B$11*(($A$1061)*$C292/$B$12*$B$7+(1-$A$1061)*$D292/$B$12*$C$7)</x:f>
        <x:v>600</x:v>
      </x:c>
      <x:c r="BJ292" s="34" t="n">
        <x:f>$B$11*(($A$1062)*$C292/$B$12*$B$7+(1-$A$1062)*$D292/$B$12*$C$7)</x:f>
        <x:v>570</x:v>
      </x:c>
      <x:c r="BK292" s="34" t="n">
        <x:f>$B$11*(($A$1063)*$C292/$B$12*$B$7+(1-$A$1063)*$D292/$B$12*$C$7)</x:f>
        <x:v>540</x:v>
      </x:c>
      <x:c r="BL292" s="34" t="n">
        <x:f>$B$11*(($A$1064)*$C292/$B$12*$B$7+(1-$A$1064)*$D292/$B$12*$C$7)</x:f>
        <x:v>509.99999999999994</x:v>
      </x:c>
      <x:c r="BM292" s="34" t="n">
        <x:f>$B$11*(($A$1065)*$C292/$B$12*$B$7+(1-$A$1065)*$D292/$B$12*$C$7)</x:f>
        <x:v>480</x:v>
      </x:c>
      <x:c r="BN292" s="34" t="n">
        <x:f>$B$11*(($A$1066)*$C292/$B$12*$B$7+(1-$A$1066)*$D292/$B$12*$C$7)</x:f>
        <x:v>450</x:v>
      </x:c>
      <x:c r="BO292" s="34" t="n">
        <x:f>$B$11*(($A$1067)*$C292/$B$12*$B$7+(1-$A$1067)*$D292/$B$12*$C$7)</x:f>
        <x:v>419.99999999999994</x:v>
      </x:c>
      <x:c r="BP292" s="34" t="n">
        <x:f>$B$11*(($A$1068)*$C292/$B$12*$B$7+(1-$A$1068)*$D292/$B$12*$C$7)</x:f>
        <x:v>390</x:v>
      </x:c>
      <x:c r="BQ292" s="34" t="n">
        <x:f>$B$11*(($A$1069)*$C292/$B$12*$B$7+(1-$A$1069)*$D292/$B$12*$C$7)</x:f>
        <x:v>360</x:v>
      </x:c>
      <x:c r="BR292" s="34" t="n">
        <x:f>$B$11*(($A$1070)*$C292/$B$12*$B$7+(1-$A$1070)*$D292/$B$12*$C$7)</x:f>
        <x:v>330</x:v>
      </x:c>
      <x:c r="BS292" s="34" t="n">
        <x:f>$B$11*(($A$1071)*$C292/$B$12*$B$7+(1-$A$1071)*$D292/$B$12*$C$7)</x:f>
        <x:v>300</x:v>
      </x:c>
      <x:c r="BT292" s="34" t="n">
        <x:f>$B$11*(($A$1072)*$C292/$B$12*$B$7+(1-$A$1072)*$D292/$B$12*$C$7)</x:f>
        <x:v>270</x:v>
      </x:c>
      <x:c r="BU292" s="34" t="n">
        <x:f>$B$11*(($A$1073)*$C292/$B$12*$B$7+(1-$A$1073)*$D292/$B$12*$C$7)</x:f>
        <x:v>240</x:v>
      </x:c>
      <x:c r="BV292" s="34" t="n">
        <x:f>$B$11*(($A$1074)*$C292/$B$12*$B$7+(1-$A$1074)*$D292/$B$12*$C$7)</x:f>
        <x:v>209.99999999999997</x:v>
      </x:c>
      <x:c r="BW292" s="34" t="n">
        <x:f>$B$11*(($A$1075)*$C292/$B$12*$B$7+(1-$A$1075)*$D292/$B$12*$C$7)</x:f>
        <x:v>180.00000000000003</x:v>
      </x:c>
      <x:c r="BX292" s="34" t="n">
        <x:f>$B$11*(($A$1076)*$C292/$B$12*$B$7+(1-$A$1076)*$D292/$B$12*$C$7)</x:f>
        <x:v>150</x:v>
      </x:c>
      <x:c r="BY292" s="34" t="n">
        <x:f>$B$11*(($A$1077)*$C292/$B$12*$B$7+(1-$A$1077)*$D292/$B$12*$C$7)</x:f>
        <x:v>119.99999999999999</x:v>
      </x:c>
      <x:c r="BZ292" s="34" t="n">
        <x:f>$B$11*(($A$1078)*$C292/$B$12*$B$7+(1-$A$1078)*$D292/$B$12*$C$7)</x:f>
        <x:v>90.00000000000001</x:v>
      </x:c>
      <x:c r="CA292" s="34" t="n">
        <x:f>$B$11*(($A$1079)*$C292/$B$12*$B$7+(1-$A$1079)*$D292/$B$12*$C$7)</x:f>
        <x:v>59.99999999999999</x:v>
      </x:c>
      <x:c r="CB292" s="34" t="n">
        <x:f>$B$11*(($A$1080)*$C292/$B$12*$B$7+(1-$A$1080)*$D292/$B$12*$C$7)</x:f>
        <x:v>30.00000000000003</x:v>
      </x:c>
      <x:c r="CC292" s="34" t="n">
        <x:f>$B$11*(($A$1081)*$C292/$B$12*$B$7+(1-$A$1081)*$D292/$B$12*$C$7)</x:f>
        <x:v>0</x:v>
      </x:c>
    </x:row>
    <x:row r="293">
      <x:c r="A293" s="34" t="n">
        <x:v>269</x:v>
      </x:c>
      <x:c r="B293" s="39" t="n">
        <x:v>0.37330537087887883</x:v>
      </x:c>
      <x:c r="C293" s="1" t="n">
        <x:f>SUM(AM293:AV293)</x:f>
        <x:v>0</x:v>
      </x:c>
      <x:c r="D293" s="1" t="n">
        <x:f>SUM(AW293:BF293)</x:f>
        <x:v>0</x:v>
      </x:c>
      <x:c r="E293" s="17" t="n">
        <x:f>(1-C293/$B$12)*$B$8-C293/$B$12*$B$7</x:f>
        <x:v>0.05</x:v>
      </x:c>
      <x:c r="F293" s="17" t="n">
        <x:f>(1-D293/$B$12)*$C$8-D293/$B$12*$C$7</x:f>
        <x:v>0.09</x:v>
      </x:c>
      <x:c r="G293" s="32" t="n">
        <x:f>$B$11*($B$10*C293/$B$12*$B$7+(1-$B$10)*D293/$B$12*$C$7)</x:f>
        <x:v>0</x:v>
      </x:c>
      <x:c r="H293" s="17" t="n">
        <x:f>$B$10*E293+(1-$B$10)*F293</x:f>
        <x:v>0.07</x:v>
      </x:c>
      <x:c r="I293" s="34"/>
      <x:c r="J293" s="34"/>
      <x:c r="K293" s="34"/>
      <x:c r="L293" s="34"/>
      <x:c r="M293" s="34"/>
      <x:c r="N293" s="34"/>
      <x:c r="O293" s="34"/>
      <x:c r="P293" s="34"/>
      <x:c r="Q293" s="34"/>
      <x:c r="R293" s="39" t="n">
        <x:v>0.6012587166126444</x:v>
      </x:c>
      <x:c r="S293" s="39" t="n">
        <x:v>-0.36262908606383853</x:v>
      </x:c>
      <x:c r="T293" s="39" t="n">
        <x:v>0.9264028751715923</x:v>
      </x:c>
      <x:c r="U293" s="39" t="n">
        <x:v>1.2766824497837415</x:v>
      </x:c>
      <x:c r="V293" s="39" t="n">
        <x:v>-0.8481220787708965</x:v>
      </x:c>
      <x:c r="W293" s="39" t="n">
        <x:v>0.4823657440976753</x:v>
      </x:c>
      <x:c r="X293" s="39" t="n">
        <x:v>0.9963764111776512</x:v>
      </x:c>
      <x:c r="Y293" s="39" t="n">
        <x:v>-1.4720921727307796</x:v>
      </x:c>
      <x:c r="Z293" s="39" t="n">
        <x:v>-0.509986928360491</x:v>
      </x:c>
      <x:c r="AA293" s="39" t="n">
        <x:v>0.008546256166231472</x:v>
      </x:c>
      <x:c r="AB293" s="39" t="n">
        <x:v>1.042071115174087</x:v>
      </x:c>
      <x:c r="AC293" s="39" t="n">
        <x:v>-0.7159327581778537</x:v>
      </x:c>
      <x:c r="AD293" s="39" t="n">
        <x:v>-0.2431799130603837</x:v>
      </x:c>
      <x:c r="AE293" s="39" t="n">
        <x:v>0.8475799132285763</x:v>
      </x:c>
      <x:c r="AF293" s="39" t="n">
        <x:v>-0.43229483924093653</x:v>
      </x:c>
      <x:c r="AG293" s="39" t="n">
        <x:v>0.5794257609550089</x:v>
      </x:c>
      <x:c r="AH293" s="39" t="n">
        <x:v>0.39086541691948634</x:v>
      </x:c>
      <x:c r="AI293" s="39" t="n">
        <x:v>-0.6839192621446915</x:v>
      </x:c>
      <x:c r="AJ293" s="39" t="n">
        <x:v>-0.3516229340414086</x:v>
      </x:c>
      <x:c r="AK293" s="39" t="n">
        <x:v>-1.6937187229783566</x:v>
      </x:c>
      <x:c r="AL293" s="34"/>
      <x:c r="AM293" s="34" t="n">
        <x:f>IF(SQRT($B$9)*$B293+SQRT(1-$B$9)*R293&lt;_xlfn.NORM.S.INV($B$6),1,0)</x:f>
        <x:v>0</x:v>
      </x:c>
      <x:c r="AN293" s="34" t="n">
        <x:f>IF(SQRT($B$9)*$B293+SQRT(1-$B$9)*S293&lt;_xlfn.NORM.S.INV($B$6),1,0)</x:f>
        <x:v>0</x:v>
      </x:c>
      <x:c r="AO293" s="34" t="n">
        <x:f>IF(SQRT($B$9)*$B293+SQRT(1-$B$9)*T293&lt;_xlfn.NORM.S.INV($B$6),1,0)</x:f>
        <x:v>0</x:v>
      </x:c>
      <x:c r="AP293" s="34" t="n">
        <x:f>IF(SQRT($B$9)*$B293+SQRT(1-$B$9)*U293&lt;_xlfn.NORM.S.INV($B$6),1,0)</x:f>
        <x:v>0</x:v>
      </x:c>
      <x:c r="AQ293" s="34" t="n">
        <x:f>IF(SQRT($B$9)*$B293+SQRT(1-$B$9)*V293&lt;_xlfn.NORM.S.INV($B$6),1,0)</x:f>
        <x:v>0</x:v>
      </x:c>
      <x:c r="AR293" s="34" t="n">
        <x:f>IF(SQRT($B$9)*$B293+SQRT(1-$B$9)*W293&lt;_xlfn.NORM.S.INV($B$6),1,0)</x:f>
        <x:v>0</x:v>
      </x:c>
      <x:c r="AS293" s="34" t="n">
        <x:f>IF(SQRT($B$9)*$B293+SQRT(1-$B$9)*X293&lt;_xlfn.NORM.S.INV($B$6),1,0)</x:f>
        <x:v>0</x:v>
      </x:c>
      <x:c r="AT293" s="34" t="n">
        <x:f>IF(SQRT($B$9)*$B293+SQRT(1-$B$9)*Y293&lt;_xlfn.NORM.S.INV($B$6),1,0)</x:f>
        <x:v>0</x:v>
      </x:c>
      <x:c r="AU293" s="34" t="n">
        <x:f>IF(SQRT($B$9)*$B293+SQRT(1-$B$9)*Z293&lt;_xlfn.NORM.S.INV($B$6),1,0)</x:f>
        <x:v>0</x:v>
      </x:c>
      <x:c r="AV293" s="34" t="n">
        <x:f>IF(SQRT($B$9)*$B293+SQRT(1-$B$9)*AA293&lt;_xlfn.NORM.S.INV($B$6),1,0)</x:f>
        <x:v>0</x:v>
      </x:c>
      <x:c r="AW293" s="34" t="n">
        <x:f>IF(SQRT($C$9)*$B293+SQRT(1-$C$9)*AB293&lt;_xlfn.NORM.S.INV($C$6),1,0)</x:f>
        <x:v>0</x:v>
      </x:c>
      <x:c r="AX293" s="34" t="n">
        <x:f>IF(SQRT($C$9)*$B293+SQRT(1-$C$9)*AC293&lt;_xlfn.NORM.S.INV($C$6),1,0)</x:f>
        <x:v>0</x:v>
      </x:c>
      <x:c r="AY293" s="34" t="n">
        <x:f>IF(SQRT($C$9)*$B293+SQRT(1-$C$9)*AD293&lt;_xlfn.NORM.S.INV($C$6),1,0)</x:f>
        <x:v>0</x:v>
      </x:c>
      <x:c r="AZ293" s="34" t="n">
        <x:f>IF(SQRT($C$9)*$B293+SQRT(1-$C$9)*AE293&lt;_xlfn.NORM.S.INV($C$6),1,0)</x:f>
        <x:v>0</x:v>
      </x:c>
      <x:c r="BA293" s="34" t="n">
        <x:f>IF(SQRT($C$9)*$B293+SQRT(1-$C$9)*AF293&lt;_xlfn.NORM.S.INV($C$6),1,0)</x:f>
        <x:v>0</x:v>
      </x:c>
      <x:c r="BB293" s="34" t="n">
        <x:f>IF(SQRT($C$9)*$B293+SQRT(1-$C$9)*AG293&lt;_xlfn.NORM.S.INV($C$6),1,0)</x:f>
        <x:v>0</x:v>
      </x:c>
      <x:c r="BC293" s="34" t="n">
        <x:f>IF(SQRT($C$9)*$B293+SQRT(1-$C$9)*AH293&lt;_xlfn.NORM.S.INV($C$6),1,0)</x:f>
        <x:v>0</x:v>
      </x:c>
      <x:c r="BD293" s="34" t="n">
        <x:f>IF(SQRT($C$9)*$B293+SQRT(1-$C$9)*AI293&lt;_xlfn.NORM.S.INV($C$6),1,0)</x:f>
        <x:v>0</x:v>
      </x:c>
      <x:c r="BE293" s="34" t="n">
        <x:f>IF(SQRT($C$9)*$B293+SQRT(1-$C$9)*AJ293&lt;_xlfn.NORM.S.INV($C$6),1,0)</x:f>
        <x:v>0</x:v>
      </x:c>
      <x:c r="BF293" s="34" t="n">
        <x:f>IF(SQRT($C$9)*$B293+SQRT(1-$C$9)*AK293&lt;_xlfn.NORM.S.INV($C$6),1,0)</x:f>
        <x:v>0</x:v>
      </x:c>
      <x:c r="BG293" s="34"/>
      <x:c r="BH293" s="34"/>
      <x:c r="BI293" s="34" t="n">
        <x:f>$B$11*(($A$1061)*$C293/$B$12*$B$7+(1-$A$1061)*$D293/$B$12*$C$7)</x:f>
        <x:v>0</x:v>
      </x:c>
      <x:c r="BJ293" s="34" t="n">
        <x:f>$B$11*(($A$1062)*$C293/$B$12*$B$7+(1-$A$1062)*$D293/$B$12*$C$7)</x:f>
        <x:v>0</x:v>
      </x:c>
      <x:c r="BK293" s="34" t="n">
        <x:f>$B$11*(($A$1063)*$C293/$B$12*$B$7+(1-$A$1063)*$D293/$B$12*$C$7)</x:f>
        <x:v>0</x:v>
      </x:c>
      <x:c r="BL293" s="34" t="n">
        <x:f>$B$11*(($A$1064)*$C293/$B$12*$B$7+(1-$A$1064)*$D293/$B$12*$C$7)</x:f>
        <x:v>0</x:v>
      </x:c>
      <x:c r="BM293" s="34" t="n">
        <x:f>$B$11*(($A$1065)*$C293/$B$12*$B$7+(1-$A$1065)*$D293/$B$12*$C$7)</x:f>
        <x:v>0</x:v>
      </x:c>
      <x:c r="BN293" s="34" t="n">
        <x:f>$B$11*(($A$1066)*$C293/$B$12*$B$7+(1-$A$1066)*$D293/$B$12*$C$7)</x:f>
        <x:v>0</x:v>
      </x:c>
      <x:c r="BO293" s="34" t="n">
        <x:f>$B$11*(($A$1067)*$C293/$B$12*$B$7+(1-$A$1067)*$D293/$B$12*$C$7)</x:f>
        <x:v>0</x:v>
      </x:c>
      <x:c r="BP293" s="34" t="n">
        <x:f>$B$11*(($A$1068)*$C293/$B$12*$B$7+(1-$A$1068)*$D293/$B$12*$C$7)</x:f>
        <x:v>0</x:v>
      </x:c>
      <x:c r="BQ293" s="34" t="n">
        <x:f>$B$11*(($A$1069)*$C293/$B$12*$B$7+(1-$A$1069)*$D293/$B$12*$C$7)</x:f>
        <x:v>0</x:v>
      </x:c>
      <x:c r="BR293" s="34" t="n">
        <x:f>$B$11*(($A$1070)*$C293/$B$12*$B$7+(1-$A$1070)*$D293/$B$12*$C$7)</x:f>
        <x:v>0</x:v>
      </x:c>
      <x:c r="BS293" s="34" t="n">
        <x:f>$B$11*(($A$1071)*$C293/$B$12*$B$7+(1-$A$1071)*$D293/$B$12*$C$7)</x:f>
        <x:v>0</x:v>
      </x:c>
      <x:c r="BT293" s="34" t="n">
        <x:f>$B$11*(($A$1072)*$C293/$B$12*$B$7+(1-$A$1072)*$D293/$B$12*$C$7)</x:f>
        <x:v>0</x:v>
      </x:c>
      <x:c r="BU293" s="34" t="n">
        <x:f>$B$11*(($A$1073)*$C293/$B$12*$B$7+(1-$A$1073)*$D293/$B$12*$C$7)</x:f>
        <x:v>0</x:v>
      </x:c>
      <x:c r="BV293" s="34" t="n">
        <x:f>$B$11*(($A$1074)*$C293/$B$12*$B$7+(1-$A$1074)*$D293/$B$12*$C$7)</x:f>
        <x:v>0</x:v>
      </x:c>
      <x:c r="BW293" s="34" t="n">
        <x:f>$B$11*(($A$1075)*$C293/$B$12*$B$7+(1-$A$1075)*$D293/$B$12*$C$7)</x:f>
        <x:v>0</x:v>
      </x:c>
      <x:c r="BX293" s="34" t="n">
        <x:f>$B$11*(($A$1076)*$C293/$B$12*$B$7+(1-$A$1076)*$D293/$B$12*$C$7)</x:f>
        <x:v>0</x:v>
      </x:c>
      <x:c r="BY293" s="34" t="n">
        <x:f>$B$11*(($A$1077)*$C293/$B$12*$B$7+(1-$A$1077)*$D293/$B$12*$C$7)</x:f>
        <x:v>0</x:v>
      </x:c>
      <x:c r="BZ293" s="34" t="n">
        <x:f>$B$11*(($A$1078)*$C293/$B$12*$B$7+(1-$A$1078)*$D293/$B$12*$C$7)</x:f>
        <x:v>0</x:v>
      </x:c>
      <x:c r="CA293" s="34" t="n">
        <x:f>$B$11*(($A$1079)*$C293/$B$12*$B$7+(1-$A$1079)*$D293/$B$12*$C$7)</x:f>
        <x:v>0</x:v>
      </x:c>
      <x:c r="CB293" s="34" t="n">
        <x:f>$B$11*(($A$1080)*$C293/$B$12*$B$7+(1-$A$1080)*$D293/$B$12*$C$7)</x:f>
        <x:v>0</x:v>
      </x:c>
      <x:c r="CC293" s="34" t="n">
        <x:f>$B$11*(($A$1081)*$C293/$B$12*$B$7+(1-$A$1081)*$D293/$B$12*$C$7)</x:f>
        <x:v>0</x:v>
      </x:c>
    </x:row>
    <x:row r="294">
      <x:c r="A294" s="34" t="n">
        <x:v>270</x:v>
      </x:c>
      <x:c r="B294" s="39" t="n">
        <x:v>2.0041149729419026</x:v>
      </x:c>
      <x:c r="C294" s="1" t="n">
        <x:f>SUM(AM294:AV294)</x:f>
        <x:v>0</x:v>
      </x:c>
      <x:c r="D294" s="1" t="n">
        <x:f>SUM(AW294:BF294)</x:f>
        <x:v>0</x:v>
      </x:c>
      <x:c r="E294" s="17" t="n">
        <x:f>(1-C294/$B$12)*$B$8-C294/$B$12*$B$7</x:f>
        <x:v>0.05</x:v>
      </x:c>
      <x:c r="F294" s="17" t="n">
        <x:f>(1-D294/$B$12)*$C$8-D294/$B$12*$C$7</x:f>
        <x:v>0.09</x:v>
      </x:c>
      <x:c r="G294" s="32" t="n">
        <x:f>$B$11*($B$10*C294/$B$12*$B$7+(1-$B$10)*D294/$B$12*$C$7)</x:f>
        <x:v>0</x:v>
      </x:c>
      <x:c r="H294" s="17" t="n">
        <x:f>$B$10*E294+(1-$B$10)*F294</x:f>
        <x:v>0.07</x:v>
      </x:c>
      <x:c r="I294" s="34"/>
      <x:c r="J294" s="34"/>
      <x:c r="K294" s="34"/>
      <x:c r="L294" s="34"/>
      <x:c r="M294" s="34"/>
      <x:c r="N294" s="34"/>
      <x:c r="O294" s="34"/>
      <x:c r="P294" s="34"/>
      <x:c r="Q294" s="34"/>
      <x:c r="R294" s="39" t="n">
        <x:v>-0.46119846767714195</x:v>
      </x:c>
      <x:c r="S294" s="39" t="n">
        <x:v>-0.21688508234294052</x:v>
      </x:c>
      <x:c r="T294" s="39" t="n">
        <x:v>-0.5726181974469314</x:v>
      </x:c>
      <x:c r="U294" s="39" t="n">
        <x:v>-0.30602672182053614</x:v>
      </x:c>
      <x:c r="V294" s="39" t="n">
        <x:v>-0.4691853004047029</x:v>
      </x:c>
      <x:c r="W294" s="39" t="n">
        <x:v>-0.28730047947218007</x:v>
      </x:c>
      <x:c r="X294" s="39" t="n">
        <x:v>-0.8504890137180191</x:v>
      </x:c>
      <x:c r="Y294" s="39" t="n">
        <x:v>-0.8545769329937767</x:v>
      </x:c>
      <x:c r="Z294" s="39" t="n">
        <x:v>1.1043971774448427</x:v>
      </x:c>
      <x:c r="AA294" s="39" t="n">
        <x:v>-0.6619457465436566</x:v>
      </x:c>
      <x:c r="AB294" s="39" t="n">
        <x:v>0.9596240213461243</x:v>
      </x:c>
      <x:c r="AC294" s="39" t="n">
        <x:v>-0.5342897253285243</x:v>
      </x:c>
      <x:c r="AD294" s="39" t="n">
        <x:v>0.2015117291835195</x:v>
      </x:c>
      <x:c r="AE294" s="39" t="n">
        <x:v>-0.6896661412286883</x:v>
      </x:c>
      <x:c r="AF294" s="39" t="n">
        <x:v>0.7712847971884765</x:v>
      </x:c>
      <x:c r="AG294" s="39" t="n">
        <x:v>-0.22967390539094773</x:v>
      </x:c>
      <x:c r="AH294" s="39" t="n">
        <x:v>-0.14831919545711558</x:v>
      </x:c>
      <x:c r="AI294" s="39" t="n">
        <x:v>0.660525423931196</x:v>
      </x:c>
      <x:c r="AJ294" s="39" t="n">
        <x:v>-2.196385370948158</x:v>
      </x:c>
      <x:c r="AK294" s="39" t="n">
        <x:v>0.7983478266930231</x:v>
      </x:c>
      <x:c r="AL294" s="34"/>
      <x:c r="AM294" s="34" t="n">
        <x:f>IF(SQRT($B$9)*$B294+SQRT(1-$B$9)*R294&lt;_xlfn.NORM.S.INV($B$6),1,0)</x:f>
        <x:v>0</x:v>
      </x:c>
      <x:c r="AN294" s="34" t="n">
        <x:f>IF(SQRT($B$9)*$B294+SQRT(1-$B$9)*S294&lt;_xlfn.NORM.S.INV($B$6),1,0)</x:f>
        <x:v>0</x:v>
      </x:c>
      <x:c r="AO294" s="34" t="n">
        <x:f>IF(SQRT($B$9)*$B294+SQRT(1-$B$9)*T294&lt;_xlfn.NORM.S.INV($B$6),1,0)</x:f>
        <x:v>0</x:v>
      </x:c>
      <x:c r="AP294" s="34" t="n">
        <x:f>IF(SQRT($B$9)*$B294+SQRT(1-$B$9)*U294&lt;_xlfn.NORM.S.INV($B$6),1,0)</x:f>
        <x:v>0</x:v>
      </x:c>
      <x:c r="AQ294" s="34" t="n">
        <x:f>IF(SQRT($B$9)*$B294+SQRT(1-$B$9)*V294&lt;_xlfn.NORM.S.INV($B$6),1,0)</x:f>
        <x:v>0</x:v>
      </x:c>
      <x:c r="AR294" s="34" t="n">
        <x:f>IF(SQRT($B$9)*$B294+SQRT(1-$B$9)*W294&lt;_xlfn.NORM.S.INV($B$6),1,0)</x:f>
        <x:v>0</x:v>
      </x:c>
      <x:c r="AS294" s="34" t="n">
        <x:f>IF(SQRT($B$9)*$B294+SQRT(1-$B$9)*X294&lt;_xlfn.NORM.S.INV($B$6),1,0)</x:f>
        <x:v>0</x:v>
      </x:c>
      <x:c r="AT294" s="34" t="n">
        <x:f>IF(SQRT($B$9)*$B294+SQRT(1-$B$9)*Y294&lt;_xlfn.NORM.S.INV($B$6),1,0)</x:f>
        <x:v>0</x:v>
      </x:c>
      <x:c r="AU294" s="34" t="n">
        <x:f>IF(SQRT($B$9)*$B294+SQRT(1-$B$9)*Z294&lt;_xlfn.NORM.S.INV($B$6),1,0)</x:f>
        <x:v>0</x:v>
      </x:c>
      <x:c r="AV294" s="34" t="n">
        <x:f>IF(SQRT($B$9)*$B294+SQRT(1-$B$9)*AA294&lt;_xlfn.NORM.S.INV($B$6),1,0)</x:f>
        <x:v>0</x:v>
      </x:c>
      <x:c r="AW294" s="34" t="n">
        <x:f>IF(SQRT($C$9)*$B294+SQRT(1-$C$9)*AB294&lt;_xlfn.NORM.S.INV($C$6),1,0)</x:f>
        <x:v>0</x:v>
      </x:c>
      <x:c r="AX294" s="34" t="n">
        <x:f>IF(SQRT($C$9)*$B294+SQRT(1-$C$9)*AC294&lt;_xlfn.NORM.S.INV($C$6),1,0)</x:f>
        <x:v>0</x:v>
      </x:c>
      <x:c r="AY294" s="34" t="n">
        <x:f>IF(SQRT($C$9)*$B294+SQRT(1-$C$9)*AD294&lt;_xlfn.NORM.S.INV($C$6),1,0)</x:f>
        <x:v>0</x:v>
      </x:c>
      <x:c r="AZ294" s="34" t="n">
        <x:f>IF(SQRT($C$9)*$B294+SQRT(1-$C$9)*AE294&lt;_xlfn.NORM.S.INV($C$6),1,0)</x:f>
        <x:v>0</x:v>
      </x:c>
      <x:c r="BA294" s="34" t="n">
        <x:f>IF(SQRT($C$9)*$B294+SQRT(1-$C$9)*AF294&lt;_xlfn.NORM.S.INV($C$6),1,0)</x:f>
        <x:v>0</x:v>
      </x:c>
      <x:c r="BB294" s="34" t="n">
        <x:f>IF(SQRT($C$9)*$B294+SQRT(1-$C$9)*AG294&lt;_xlfn.NORM.S.INV($C$6),1,0)</x:f>
        <x:v>0</x:v>
      </x:c>
      <x:c r="BC294" s="34" t="n">
        <x:f>IF(SQRT($C$9)*$B294+SQRT(1-$C$9)*AH294&lt;_xlfn.NORM.S.INV($C$6),1,0)</x:f>
        <x:v>0</x:v>
      </x:c>
      <x:c r="BD294" s="34" t="n">
        <x:f>IF(SQRT($C$9)*$B294+SQRT(1-$C$9)*AI294&lt;_xlfn.NORM.S.INV($C$6),1,0)</x:f>
        <x:v>0</x:v>
      </x:c>
      <x:c r="BE294" s="34" t="n">
        <x:f>IF(SQRT($C$9)*$B294+SQRT(1-$C$9)*AJ294&lt;_xlfn.NORM.S.INV($C$6),1,0)</x:f>
        <x:v>0</x:v>
      </x:c>
      <x:c r="BF294" s="34" t="n">
        <x:f>IF(SQRT($C$9)*$B294+SQRT(1-$C$9)*AK294&lt;_xlfn.NORM.S.INV($C$6),1,0)</x:f>
        <x:v>0</x:v>
      </x:c>
      <x:c r="BG294" s="34"/>
      <x:c r="BH294" s="34"/>
      <x:c r="BI294" s="34" t="n">
        <x:f>$B$11*(($A$1061)*$C294/$B$12*$B$7+(1-$A$1061)*$D294/$B$12*$C$7)</x:f>
        <x:v>0</x:v>
      </x:c>
      <x:c r="BJ294" s="34" t="n">
        <x:f>$B$11*(($A$1062)*$C294/$B$12*$B$7+(1-$A$1062)*$D294/$B$12*$C$7)</x:f>
        <x:v>0</x:v>
      </x:c>
      <x:c r="BK294" s="34" t="n">
        <x:f>$B$11*(($A$1063)*$C294/$B$12*$B$7+(1-$A$1063)*$D294/$B$12*$C$7)</x:f>
        <x:v>0</x:v>
      </x:c>
      <x:c r="BL294" s="34" t="n">
        <x:f>$B$11*(($A$1064)*$C294/$B$12*$B$7+(1-$A$1064)*$D294/$B$12*$C$7)</x:f>
        <x:v>0</x:v>
      </x:c>
      <x:c r="BM294" s="34" t="n">
        <x:f>$B$11*(($A$1065)*$C294/$B$12*$B$7+(1-$A$1065)*$D294/$B$12*$C$7)</x:f>
        <x:v>0</x:v>
      </x:c>
      <x:c r="BN294" s="34" t="n">
        <x:f>$B$11*(($A$1066)*$C294/$B$12*$B$7+(1-$A$1066)*$D294/$B$12*$C$7)</x:f>
        <x:v>0</x:v>
      </x:c>
      <x:c r="BO294" s="34" t="n">
        <x:f>$B$11*(($A$1067)*$C294/$B$12*$B$7+(1-$A$1067)*$D294/$B$12*$C$7)</x:f>
        <x:v>0</x:v>
      </x:c>
      <x:c r="BP294" s="34" t="n">
        <x:f>$B$11*(($A$1068)*$C294/$B$12*$B$7+(1-$A$1068)*$D294/$B$12*$C$7)</x:f>
        <x:v>0</x:v>
      </x:c>
      <x:c r="BQ294" s="34" t="n">
        <x:f>$B$11*(($A$1069)*$C294/$B$12*$B$7+(1-$A$1069)*$D294/$B$12*$C$7)</x:f>
        <x:v>0</x:v>
      </x:c>
      <x:c r="BR294" s="34" t="n">
        <x:f>$B$11*(($A$1070)*$C294/$B$12*$B$7+(1-$A$1070)*$D294/$B$12*$C$7)</x:f>
        <x:v>0</x:v>
      </x:c>
      <x:c r="BS294" s="34" t="n">
        <x:f>$B$11*(($A$1071)*$C294/$B$12*$B$7+(1-$A$1071)*$D294/$B$12*$C$7)</x:f>
        <x:v>0</x:v>
      </x:c>
      <x:c r="BT294" s="34" t="n">
        <x:f>$B$11*(($A$1072)*$C294/$B$12*$B$7+(1-$A$1072)*$D294/$B$12*$C$7)</x:f>
        <x:v>0</x:v>
      </x:c>
      <x:c r="BU294" s="34" t="n">
        <x:f>$B$11*(($A$1073)*$C294/$B$12*$B$7+(1-$A$1073)*$D294/$B$12*$C$7)</x:f>
        <x:v>0</x:v>
      </x:c>
      <x:c r="BV294" s="34" t="n">
        <x:f>$B$11*(($A$1074)*$C294/$B$12*$B$7+(1-$A$1074)*$D294/$B$12*$C$7)</x:f>
        <x:v>0</x:v>
      </x:c>
      <x:c r="BW294" s="34" t="n">
        <x:f>$B$11*(($A$1075)*$C294/$B$12*$B$7+(1-$A$1075)*$D294/$B$12*$C$7)</x:f>
        <x:v>0</x:v>
      </x:c>
      <x:c r="BX294" s="34" t="n">
        <x:f>$B$11*(($A$1076)*$C294/$B$12*$B$7+(1-$A$1076)*$D294/$B$12*$C$7)</x:f>
        <x:v>0</x:v>
      </x:c>
      <x:c r="BY294" s="34" t="n">
        <x:f>$B$11*(($A$1077)*$C294/$B$12*$B$7+(1-$A$1077)*$D294/$B$12*$C$7)</x:f>
        <x:v>0</x:v>
      </x:c>
      <x:c r="BZ294" s="34" t="n">
        <x:f>$B$11*(($A$1078)*$C294/$B$12*$B$7+(1-$A$1078)*$D294/$B$12*$C$7)</x:f>
        <x:v>0</x:v>
      </x:c>
      <x:c r="CA294" s="34" t="n">
        <x:f>$B$11*(($A$1079)*$C294/$B$12*$B$7+(1-$A$1079)*$D294/$B$12*$C$7)</x:f>
        <x:v>0</x:v>
      </x:c>
      <x:c r="CB294" s="34" t="n">
        <x:f>$B$11*(($A$1080)*$C294/$B$12*$B$7+(1-$A$1080)*$D294/$B$12*$C$7)</x:f>
        <x:v>0</x:v>
      </x:c>
      <x:c r="CC294" s="34" t="n">
        <x:f>$B$11*(($A$1081)*$C294/$B$12*$B$7+(1-$A$1081)*$D294/$B$12*$C$7)</x:f>
        <x:v>0</x:v>
      </x:c>
    </x:row>
    <x:row r="295">
      <x:c r="A295" s="34" t="n">
        <x:v>271</x:v>
      </x:c>
      <x:c r="B295" s="39" t="n">
        <x:v>-0.1581120508183307</x:v>
      </x:c>
      <x:c r="C295" s="1" t="n">
        <x:f>SUM(AM295:AV295)</x:f>
        <x:v>0</x:v>
      </x:c>
      <x:c r="D295" s="1" t="n">
        <x:f>SUM(AW295:BF295)</x:f>
        <x:v>0</x:v>
      </x:c>
      <x:c r="E295" s="17" t="n">
        <x:f>(1-C295/$B$12)*$B$8-C295/$B$12*$B$7</x:f>
        <x:v>0.05</x:v>
      </x:c>
      <x:c r="F295" s="17" t="n">
        <x:f>(1-D295/$B$12)*$C$8-D295/$B$12*$C$7</x:f>
        <x:v>0.09</x:v>
      </x:c>
      <x:c r="G295" s="32" t="n">
        <x:f>$B$11*($B$10*C295/$B$12*$B$7+(1-$B$10)*D295/$B$12*$C$7)</x:f>
        <x:v>0</x:v>
      </x:c>
      <x:c r="H295" s="17" t="n">
        <x:f>$B$10*E295+(1-$B$10)*F295</x:f>
        <x:v>0.07</x:v>
      </x:c>
      <x:c r="I295" s="34"/>
      <x:c r="J295" s="34"/>
      <x:c r="K295" s="34"/>
      <x:c r="L295" s="34"/>
      <x:c r="M295" s="34"/>
      <x:c r="N295" s="34"/>
      <x:c r="O295" s="34"/>
      <x:c r="P295" s="34"/>
      <x:c r="Q295" s="34"/>
      <x:c r="R295" s="39" t="n">
        <x:v>-0.4283749798612825</x:v>
      </x:c>
      <x:c r="S295" s="39" t="n">
        <x:v>1.1176162333391575</x:v>
      </x:c>
      <x:c r="T295" s="39" t="n">
        <x:v>-0.9146674025426178</x:v>
      </x:c>
      <x:c r="U295" s="39" t="n">
        <x:v>0.4799170703589333</x:v>
      </x:c>
      <x:c r="V295" s="39" t="n">
        <x:v>-1.154996821261005</x:v>
      </x:c>
      <x:c r="W295" s="39" t="n">
        <x:v>-0.9484793167196192</x:v>
      </x:c>
      <x:c r="X295" s="39" t="n">
        <x:v>0.2043815121316791</x:v>
      </x:c>
      <x:c r="Y295" s="39" t="n">
        <x:v>-0.22810890365413564</x:v>
      </x:c>
      <x:c r="Z295" s="39" t="n">
        <x:v>-0.0732491804545715</x:v>
      </x:c>
      <x:c r="AA295" s="39" t="n">
        <x:v>0.7439824412094485</x:v>
      </x:c>
      <x:c r="AB295" s="39" t="n">
        <x:v>-0.9023271592737798</x:v>
      </x:c>
      <x:c r="AC295" s="39" t="n">
        <x:v>0.10487483479646269</x:v>
      </x:c>
      <x:c r="AD295" s="39" t="n">
        <x:v>0.3304298622381406</x:v>
      </x:c>
      <x:c r="AE295" s="39" t="n">
        <x:v>-0.2073959760540977</x:v>
      </x:c>
      <x:c r="AF295" s="39" t="n">
        <x:v>-0.9794607626387823</x:v>
      </x:c>
      <x:c r="AG295" s="39" t="n">
        <x:v>-0.015652961801147783</x:v>
      </x:c>
      <x:c r="AH295" s="39" t="n">
        <x:v>0.5352937930979095</x:v>
      </x:c>
      <x:c r="AI295" s="39" t="n">
        <x:v>0.38067116108009236</x:v>
      </x:c>
      <x:c r="AJ295" s="39" t="n">
        <x:v>-0.42393350615624875</x:v>
      </x:c>
      <x:c r="AK295" s="39" t="n">
        <x:v>0.43645194204551047</x:v>
      </x:c>
      <x:c r="AL295" s="34"/>
      <x:c r="AM295" s="34" t="n">
        <x:f>IF(SQRT($B$9)*$B295+SQRT(1-$B$9)*R295&lt;_xlfn.NORM.S.INV($B$6),1,0)</x:f>
        <x:v>0</x:v>
      </x:c>
      <x:c r="AN295" s="34" t="n">
        <x:f>IF(SQRT($B$9)*$B295+SQRT(1-$B$9)*S295&lt;_xlfn.NORM.S.INV($B$6),1,0)</x:f>
        <x:v>0</x:v>
      </x:c>
      <x:c r="AO295" s="34" t="n">
        <x:f>IF(SQRT($B$9)*$B295+SQRT(1-$B$9)*T295&lt;_xlfn.NORM.S.INV($B$6),1,0)</x:f>
        <x:v>0</x:v>
      </x:c>
      <x:c r="AP295" s="34" t="n">
        <x:f>IF(SQRT($B$9)*$B295+SQRT(1-$B$9)*U295&lt;_xlfn.NORM.S.INV($B$6),1,0)</x:f>
        <x:v>0</x:v>
      </x:c>
      <x:c r="AQ295" s="34" t="n">
        <x:f>IF(SQRT($B$9)*$B295+SQRT(1-$B$9)*V295&lt;_xlfn.NORM.S.INV($B$6),1,0)</x:f>
        <x:v>0</x:v>
      </x:c>
      <x:c r="AR295" s="34" t="n">
        <x:f>IF(SQRT($B$9)*$B295+SQRT(1-$B$9)*W295&lt;_xlfn.NORM.S.INV($B$6),1,0)</x:f>
        <x:v>0</x:v>
      </x:c>
      <x:c r="AS295" s="34" t="n">
        <x:f>IF(SQRT($B$9)*$B295+SQRT(1-$B$9)*X295&lt;_xlfn.NORM.S.INV($B$6),1,0)</x:f>
        <x:v>0</x:v>
      </x:c>
      <x:c r="AT295" s="34" t="n">
        <x:f>IF(SQRT($B$9)*$B295+SQRT(1-$B$9)*Y295&lt;_xlfn.NORM.S.INV($B$6),1,0)</x:f>
        <x:v>0</x:v>
      </x:c>
      <x:c r="AU295" s="34" t="n">
        <x:f>IF(SQRT($B$9)*$B295+SQRT(1-$B$9)*Z295&lt;_xlfn.NORM.S.INV($B$6),1,0)</x:f>
        <x:v>0</x:v>
      </x:c>
      <x:c r="AV295" s="34" t="n">
        <x:f>IF(SQRT($B$9)*$B295+SQRT(1-$B$9)*AA295&lt;_xlfn.NORM.S.INV($B$6),1,0)</x:f>
        <x:v>0</x:v>
      </x:c>
      <x:c r="AW295" s="34" t="n">
        <x:f>IF(SQRT($C$9)*$B295+SQRT(1-$C$9)*AB295&lt;_xlfn.NORM.S.INV($C$6),1,0)</x:f>
        <x:v>0</x:v>
      </x:c>
      <x:c r="AX295" s="34" t="n">
        <x:f>IF(SQRT($C$9)*$B295+SQRT(1-$C$9)*AC295&lt;_xlfn.NORM.S.INV($C$6),1,0)</x:f>
        <x:v>0</x:v>
      </x:c>
      <x:c r="AY295" s="34" t="n">
        <x:f>IF(SQRT($C$9)*$B295+SQRT(1-$C$9)*AD295&lt;_xlfn.NORM.S.INV($C$6),1,0)</x:f>
        <x:v>0</x:v>
      </x:c>
      <x:c r="AZ295" s="34" t="n">
        <x:f>IF(SQRT($C$9)*$B295+SQRT(1-$C$9)*AE295&lt;_xlfn.NORM.S.INV($C$6),1,0)</x:f>
        <x:v>0</x:v>
      </x:c>
      <x:c r="BA295" s="34" t="n">
        <x:f>IF(SQRT($C$9)*$B295+SQRT(1-$C$9)*AF295&lt;_xlfn.NORM.S.INV($C$6),1,0)</x:f>
        <x:v>0</x:v>
      </x:c>
      <x:c r="BB295" s="34" t="n">
        <x:f>IF(SQRT($C$9)*$B295+SQRT(1-$C$9)*AG295&lt;_xlfn.NORM.S.INV($C$6),1,0)</x:f>
        <x:v>0</x:v>
      </x:c>
      <x:c r="BC295" s="34" t="n">
        <x:f>IF(SQRT($C$9)*$B295+SQRT(1-$C$9)*AH295&lt;_xlfn.NORM.S.INV($C$6),1,0)</x:f>
        <x:v>0</x:v>
      </x:c>
      <x:c r="BD295" s="34" t="n">
        <x:f>IF(SQRT($C$9)*$B295+SQRT(1-$C$9)*AI295&lt;_xlfn.NORM.S.INV($C$6),1,0)</x:f>
        <x:v>0</x:v>
      </x:c>
      <x:c r="BE295" s="34" t="n">
        <x:f>IF(SQRT($C$9)*$B295+SQRT(1-$C$9)*AJ295&lt;_xlfn.NORM.S.INV($C$6),1,0)</x:f>
        <x:v>0</x:v>
      </x:c>
      <x:c r="BF295" s="34" t="n">
        <x:f>IF(SQRT($C$9)*$B295+SQRT(1-$C$9)*AK295&lt;_xlfn.NORM.S.INV($C$6),1,0)</x:f>
        <x:v>0</x:v>
      </x:c>
      <x:c r="BG295" s="34"/>
      <x:c r="BH295" s="34"/>
      <x:c r="BI295" s="34" t="n">
        <x:f>$B$11*(($A$1061)*$C295/$B$12*$B$7+(1-$A$1061)*$D295/$B$12*$C$7)</x:f>
        <x:v>0</x:v>
      </x:c>
      <x:c r="BJ295" s="34" t="n">
        <x:f>$B$11*(($A$1062)*$C295/$B$12*$B$7+(1-$A$1062)*$D295/$B$12*$C$7)</x:f>
        <x:v>0</x:v>
      </x:c>
      <x:c r="BK295" s="34" t="n">
        <x:f>$B$11*(($A$1063)*$C295/$B$12*$B$7+(1-$A$1063)*$D295/$B$12*$C$7)</x:f>
        <x:v>0</x:v>
      </x:c>
      <x:c r="BL295" s="34" t="n">
        <x:f>$B$11*(($A$1064)*$C295/$B$12*$B$7+(1-$A$1064)*$D295/$B$12*$C$7)</x:f>
        <x:v>0</x:v>
      </x:c>
      <x:c r="BM295" s="34" t="n">
        <x:f>$B$11*(($A$1065)*$C295/$B$12*$B$7+(1-$A$1065)*$D295/$B$12*$C$7)</x:f>
        <x:v>0</x:v>
      </x:c>
      <x:c r="BN295" s="34" t="n">
        <x:f>$B$11*(($A$1066)*$C295/$B$12*$B$7+(1-$A$1066)*$D295/$B$12*$C$7)</x:f>
        <x:v>0</x:v>
      </x:c>
      <x:c r="BO295" s="34" t="n">
        <x:f>$B$11*(($A$1067)*$C295/$B$12*$B$7+(1-$A$1067)*$D295/$B$12*$C$7)</x:f>
        <x:v>0</x:v>
      </x:c>
      <x:c r="BP295" s="34" t="n">
        <x:f>$B$11*(($A$1068)*$C295/$B$12*$B$7+(1-$A$1068)*$D295/$B$12*$C$7)</x:f>
        <x:v>0</x:v>
      </x:c>
      <x:c r="BQ295" s="34" t="n">
        <x:f>$B$11*(($A$1069)*$C295/$B$12*$B$7+(1-$A$1069)*$D295/$B$12*$C$7)</x:f>
        <x:v>0</x:v>
      </x:c>
      <x:c r="BR295" s="34" t="n">
        <x:f>$B$11*(($A$1070)*$C295/$B$12*$B$7+(1-$A$1070)*$D295/$B$12*$C$7)</x:f>
        <x:v>0</x:v>
      </x:c>
      <x:c r="BS295" s="34" t="n">
        <x:f>$B$11*(($A$1071)*$C295/$B$12*$B$7+(1-$A$1071)*$D295/$B$12*$C$7)</x:f>
        <x:v>0</x:v>
      </x:c>
      <x:c r="BT295" s="34" t="n">
        <x:f>$B$11*(($A$1072)*$C295/$B$12*$B$7+(1-$A$1072)*$D295/$B$12*$C$7)</x:f>
        <x:v>0</x:v>
      </x:c>
      <x:c r="BU295" s="34" t="n">
        <x:f>$B$11*(($A$1073)*$C295/$B$12*$B$7+(1-$A$1073)*$D295/$B$12*$C$7)</x:f>
        <x:v>0</x:v>
      </x:c>
      <x:c r="BV295" s="34" t="n">
        <x:f>$B$11*(($A$1074)*$C295/$B$12*$B$7+(1-$A$1074)*$D295/$B$12*$C$7)</x:f>
        <x:v>0</x:v>
      </x:c>
      <x:c r="BW295" s="34" t="n">
        <x:f>$B$11*(($A$1075)*$C295/$B$12*$B$7+(1-$A$1075)*$D295/$B$12*$C$7)</x:f>
        <x:v>0</x:v>
      </x:c>
      <x:c r="BX295" s="34" t="n">
        <x:f>$B$11*(($A$1076)*$C295/$B$12*$B$7+(1-$A$1076)*$D295/$B$12*$C$7)</x:f>
        <x:v>0</x:v>
      </x:c>
      <x:c r="BY295" s="34" t="n">
        <x:f>$B$11*(($A$1077)*$C295/$B$12*$B$7+(1-$A$1077)*$D295/$B$12*$C$7)</x:f>
        <x:v>0</x:v>
      </x:c>
      <x:c r="BZ295" s="34" t="n">
        <x:f>$B$11*(($A$1078)*$C295/$B$12*$B$7+(1-$A$1078)*$D295/$B$12*$C$7)</x:f>
        <x:v>0</x:v>
      </x:c>
      <x:c r="CA295" s="34" t="n">
        <x:f>$B$11*(($A$1079)*$C295/$B$12*$B$7+(1-$A$1079)*$D295/$B$12*$C$7)</x:f>
        <x:v>0</x:v>
      </x:c>
      <x:c r="CB295" s="34" t="n">
        <x:f>$B$11*(($A$1080)*$C295/$B$12*$B$7+(1-$A$1080)*$D295/$B$12*$C$7)</x:f>
        <x:v>0</x:v>
      </x:c>
      <x:c r="CC295" s="34" t="n">
        <x:f>$B$11*(($A$1081)*$C295/$B$12*$B$7+(1-$A$1081)*$D295/$B$12*$C$7)</x:f>
        <x:v>0</x:v>
      </x:c>
    </x:row>
    <x:row r="296">
      <x:c r="A296" s="34" t="n">
        <x:v>272</x:v>
      </x:c>
      <x:c r="B296" s="39" t="n">
        <x:v>-0.6364649331835607</x:v>
      </x:c>
      <x:c r="C296" s="1" t="n">
        <x:f>SUM(AM296:AV296)</x:f>
        <x:v>0</x:v>
      </x:c>
      <x:c r="D296" s="1" t="n">
        <x:f>SUM(AW296:BF296)</x:f>
        <x:v>0</x:v>
      </x:c>
      <x:c r="E296" s="17" t="n">
        <x:f>(1-C296/$B$12)*$B$8-C296/$B$12*$B$7</x:f>
        <x:v>0.05</x:v>
      </x:c>
      <x:c r="F296" s="17" t="n">
        <x:f>(1-D296/$B$12)*$C$8-D296/$B$12*$C$7</x:f>
        <x:v>0.09</x:v>
      </x:c>
      <x:c r="G296" s="32" t="n">
        <x:f>$B$11*($B$10*C296/$B$12*$B$7+(1-$B$10)*D296/$B$12*$C$7)</x:f>
        <x:v>0</x:v>
      </x:c>
      <x:c r="H296" s="17" t="n">
        <x:f>$B$10*E296+(1-$B$10)*F296</x:f>
        <x:v>0.07</x:v>
      </x:c>
      <x:c r="I296" s="34"/>
      <x:c r="J296" s="34"/>
      <x:c r="K296" s="34"/>
      <x:c r="L296" s="34"/>
      <x:c r="M296" s="34"/>
      <x:c r="N296" s="34"/>
      <x:c r="O296" s="34"/>
      <x:c r="P296" s="34"/>
      <x:c r="Q296" s="34"/>
      <x:c r="R296" s="39" t="n">
        <x:v>0.500592956822167</x:v>
      </x:c>
      <x:c r="S296" s="39" t="n">
        <x:v>0.5437870901803405</x:v>
      </x:c>
      <x:c r="T296" s="39" t="n">
        <x:v>-0.008269393977368766</x:v>
      </x:c>
      <x:c r="U296" s="39" t="n">
        <x:v>0.42475592544191126</x:v>
      </x:c>
      <x:c r="V296" s="39" t="n">
        <x:v>-0.7460988668225892</x:v>
      </x:c>
      <x:c r="W296" s="39" t="n">
        <x:v>1.081127768090276</x:v>
      </x:c>
      <x:c r="X296" s="39" t="n">
        <x:v>-0.8014142422329142</x:v>
      </x:c>
      <x:c r="Y296" s="39" t="n">
        <x:v>0.48255174345312796</x:v>
      </x:c>
      <x:c r="Z296" s="39" t="n">
        <x:v>0.12440013031988066</x:v>
      </x:c>
      <x:c r="AA296" s="39" t="n">
        <x:v>-0.6573100299777258</x:v>
      </x:c>
      <x:c r="AB296" s="39" t="n">
        <x:v>0.6032689924384431</x:v>
      </x:c>
      <x:c r="AC296" s="39" t="n">
        <x:v>-0.7629933143940643</x:v>
      </x:c>
      <x:c r="AD296" s="39" t="n">
        <x:v>-0.6506438040949132</x:v>
      </x:c>
      <x:c r="AE296" s="39" t="n">
        <x:v>-1.3677931914864339</x:v>
      </x:c>
      <x:c r="AF296" s="39" t="n">
        <x:v>0.33574797191904987</x:v>
      </x:c>
      <x:c r="AG296" s="39" t="n">
        <x:v>-0.9901425473582032</x:v>
      </x:c>
      <x:c r="AH296" s="39" t="n">
        <x:v>-0.42749919278305204</x:v>
      </x:c>
      <x:c r="AI296" s="39" t="n">
        <x:v>-1.4421642002317676</x:v>
      </x:c>
      <x:c r="AJ296" s="39" t="n">
        <x:v>-1.019554899351581</x:v>
      </x:c>
      <x:c r="AK296" s="39" t="n">
        <x:v>1.6566222012439258</x:v>
      </x:c>
      <x:c r="AL296" s="34"/>
      <x:c r="AM296" s="34" t="n">
        <x:f>IF(SQRT($B$9)*$B296+SQRT(1-$B$9)*R296&lt;_xlfn.NORM.S.INV($B$6),1,0)</x:f>
        <x:v>0</x:v>
      </x:c>
      <x:c r="AN296" s="34" t="n">
        <x:f>IF(SQRT($B$9)*$B296+SQRT(1-$B$9)*S296&lt;_xlfn.NORM.S.INV($B$6),1,0)</x:f>
        <x:v>0</x:v>
      </x:c>
      <x:c r="AO296" s="34" t="n">
        <x:f>IF(SQRT($B$9)*$B296+SQRT(1-$B$9)*T296&lt;_xlfn.NORM.S.INV($B$6),1,0)</x:f>
        <x:v>0</x:v>
      </x:c>
      <x:c r="AP296" s="34" t="n">
        <x:f>IF(SQRT($B$9)*$B296+SQRT(1-$B$9)*U296&lt;_xlfn.NORM.S.INV($B$6),1,0)</x:f>
        <x:v>0</x:v>
      </x:c>
      <x:c r="AQ296" s="34" t="n">
        <x:f>IF(SQRT($B$9)*$B296+SQRT(1-$B$9)*V296&lt;_xlfn.NORM.S.INV($B$6),1,0)</x:f>
        <x:v>0</x:v>
      </x:c>
      <x:c r="AR296" s="34" t="n">
        <x:f>IF(SQRT($B$9)*$B296+SQRT(1-$B$9)*W296&lt;_xlfn.NORM.S.INV($B$6),1,0)</x:f>
        <x:v>0</x:v>
      </x:c>
      <x:c r="AS296" s="34" t="n">
        <x:f>IF(SQRT($B$9)*$B296+SQRT(1-$B$9)*X296&lt;_xlfn.NORM.S.INV($B$6),1,0)</x:f>
        <x:v>0</x:v>
      </x:c>
      <x:c r="AT296" s="34" t="n">
        <x:f>IF(SQRT($B$9)*$B296+SQRT(1-$B$9)*Y296&lt;_xlfn.NORM.S.INV($B$6),1,0)</x:f>
        <x:v>0</x:v>
      </x:c>
      <x:c r="AU296" s="34" t="n">
        <x:f>IF(SQRT($B$9)*$B296+SQRT(1-$B$9)*Z296&lt;_xlfn.NORM.S.INV($B$6),1,0)</x:f>
        <x:v>0</x:v>
      </x:c>
      <x:c r="AV296" s="34" t="n">
        <x:f>IF(SQRT($B$9)*$B296+SQRT(1-$B$9)*AA296&lt;_xlfn.NORM.S.INV($B$6),1,0)</x:f>
        <x:v>0</x:v>
      </x:c>
      <x:c r="AW296" s="34" t="n">
        <x:f>IF(SQRT($C$9)*$B296+SQRT(1-$C$9)*AB296&lt;_xlfn.NORM.S.INV($C$6),1,0)</x:f>
        <x:v>0</x:v>
      </x:c>
      <x:c r="AX296" s="34" t="n">
        <x:f>IF(SQRT($C$9)*$B296+SQRT(1-$C$9)*AC296&lt;_xlfn.NORM.S.INV($C$6),1,0)</x:f>
        <x:v>0</x:v>
      </x:c>
      <x:c r="AY296" s="34" t="n">
        <x:f>IF(SQRT($C$9)*$B296+SQRT(1-$C$9)*AD296&lt;_xlfn.NORM.S.INV($C$6),1,0)</x:f>
        <x:v>0</x:v>
      </x:c>
      <x:c r="AZ296" s="34" t="n">
        <x:f>IF(SQRT($C$9)*$B296+SQRT(1-$C$9)*AE296&lt;_xlfn.NORM.S.INV($C$6),1,0)</x:f>
        <x:v>0</x:v>
      </x:c>
      <x:c r="BA296" s="34" t="n">
        <x:f>IF(SQRT($C$9)*$B296+SQRT(1-$C$9)*AF296&lt;_xlfn.NORM.S.INV($C$6),1,0)</x:f>
        <x:v>0</x:v>
      </x:c>
      <x:c r="BB296" s="34" t="n">
        <x:f>IF(SQRT($C$9)*$B296+SQRT(1-$C$9)*AG296&lt;_xlfn.NORM.S.INV($C$6),1,0)</x:f>
        <x:v>0</x:v>
      </x:c>
      <x:c r="BC296" s="34" t="n">
        <x:f>IF(SQRT($C$9)*$B296+SQRT(1-$C$9)*AH296&lt;_xlfn.NORM.S.INV($C$6),1,0)</x:f>
        <x:v>0</x:v>
      </x:c>
      <x:c r="BD296" s="34" t="n">
        <x:f>IF(SQRT($C$9)*$B296+SQRT(1-$C$9)*AI296&lt;_xlfn.NORM.S.INV($C$6),1,0)</x:f>
        <x:v>0</x:v>
      </x:c>
      <x:c r="BE296" s="34" t="n">
        <x:f>IF(SQRT($C$9)*$B296+SQRT(1-$C$9)*AJ296&lt;_xlfn.NORM.S.INV($C$6),1,0)</x:f>
        <x:v>0</x:v>
      </x:c>
      <x:c r="BF296" s="34" t="n">
        <x:f>IF(SQRT($C$9)*$B296+SQRT(1-$C$9)*AK296&lt;_xlfn.NORM.S.INV($C$6),1,0)</x:f>
        <x:v>0</x:v>
      </x:c>
      <x:c r="BG296" s="34"/>
      <x:c r="BH296" s="34"/>
      <x:c r="BI296" s="34" t="n">
        <x:f>$B$11*(($A$1061)*$C296/$B$12*$B$7+(1-$A$1061)*$D296/$B$12*$C$7)</x:f>
        <x:v>0</x:v>
      </x:c>
      <x:c r="BJ296" s="34" t="n">
        <x:f>$B$11*(($A$1062)*$C296/$B$12*$B$7+(1-$A$1062)*$D296/$B$12*$C$7)</x:f>
        <x:v>0</x:v>
      </x:c>
      <x:c r="BK296" s="34" t="n">
        <x:f>$B$11*(($A$1063)*$C296/$B$12*$B$7+(1-$A$1063)*$D296/$B$12*$C$7)</x:f>
        <x:v>0</x:v>
      </x:c>
      <x:c r="BL296" s="34" t="n">
        <x:f>$B$11*(($A$1064)*$C296/$B$12*$B$7+(1-$A$1064)*$D296/$B$12*$C$7)</x:f>
        <x:v>0</x:v>
      </x:c>
      <x:c r="BM296" s="34" t="n">
        <x:f>$B$11*(($A$1065)*$C296/$B$12*$B$7+(1-$A$1065)*$D296/$B$12*$C$7)</x:f>
        <x:v>0</x:v>
      </x:c>
      <x:c r="BN296" s="34" t="n">
        <x:f>$B$11*(($A$1066)*$C296/$B$12*$B$7+(1-$A$1066)*$D296/$B$12*$C$7)</x:f>
        <x:v>0</x:v>
      </x:c>
      <x:c r="BO296" s="34" t="n">
        <x:f>$B$11*(($A$1067)*$C296/$B$12*$B$7+(1-$A$1067)*$D296/$B$12*$C$7)</x:f>
        <x:v>0</x:v>
      </x:c>
      <x:c r="BP296" s="34" t="n">
        <x:f>$B$11*(($A$1068)*$C296/$B$12*$B$7+(1-$A$1068)*$D296/$B$12*$C$7)</x:f>
        <x:v>0</x:v>
      </x:c>
      <x:c r="BQ296" s="34" t="n">
        <x:f>$B$11*(($A$1069)*$C296/$B$12*$B$7+(1-$A$1069)*$D296/$B$12*$C$7)</x:f>
        <x:v>0</x:v>
      </x:c>
      <x:c r="BR296" s="34" t="n">
        <x:f>$B$11*(($A$1070)*$C296/$B$12*$B$7+(1-$A$1070)*$D296/$B$12*$C$7)</x:f>
        <x:v>0</x:v>
      </x:c>
      <x:c r="BS296" s="34" t="n">
        <x:f>$B$11*(($A$1071)*$C296/$B$12*$B$7+(1-$A$1071)*$D296/$B$12*$C$7)</x:f>
        <x:v>0</x:v>
      </x:c>
      <x:c r="BT296" s="34" t="n">
        <x:f>$B$11*(($A$1072)*$C296/$B$12*$B$7+(1-$A$1072)*$D296/$B$12*$C$7)</x:f>
        <x:v>0</x:v>
      </x:c>
      <x:c r="BU296" s="34" t="n">
        <x:f>$B$11*(($A$1073)*$C296/$B$12*$B$7+(1-$A$1073)*$D296/$B$12*$C$7)</x:f>
        <x:v>0</x:v>
      </x:c>
      <x:c r="BV296" s="34" t="n">
        <x:f>$B$11*(($A$1074)*$C296/$B$12*$B$7+(1-$A$1074)*$D296/$B$12*$C$7)</x:f>
        <x:v>0</x:v>
      </x:c>
      <x:c r="BW296" s="34" t="n">
        <x:f>$B$11*(($A$1075)*$C296/$B$12*$B$7+(1-$A$1075)*$D296/$B$12*$C$7)</x:f>
        <x:v>0</x:v>
      </x:c>
      <x:c r="BX296" s="34" t="n">
        <x:f>$B$11*(($A$1076)*$C296/$B$12*$B$7+(1-$A$1076)*$D296/$B$12*$C$7)</x:f>
        <x:v>0</x:v>
      </x:c>
      <x:c r="BY296" s="34" t="n">
        <x:f>$B$11*(($A$1077)*$C296/$B$12*$B$7+(1-$A$1077)*$D296/$B$12*$C$7)</x:f>
        <x:v>0</x:v>
      </x:c>
      <x:c r="BZ296" s="34" t="n">
        <x:f>$B$11*(($A$1078)*$C296/$B$12*$B$7+(1-$A$1078)*$D296/$B$12*$C$7)</x:f>
        <x:v>0</x:v>
      </x:c>
      <x:c r="CA296" s="34" t="n">
        <x:f>$B$11*(($A$1079)*$C296/$B$12*$B$7+(1-$A$1079)*$D296/$B$12*$C$7)</x:f>
        <x:v>0</x:v>
      </x:c>
      <x:c r="CB296" s="34" t="n">
        <x:f>$B$11*(($A$1080)*$C296/$B$12*$B$7+(1-$A$1080)*$D296/$B$12*$C$7)</x:f>
        <x:v>0</x:v>
      </x:c>
      <x:c r="CC296" s="34" t="n">
        <x:f>$B$11*(($A$1081)*$C296/$B$12*$B$7+(1-$A$1081)*$D296/$B$12*$C$7)</x:f>
        <x:v>0</x:v>
      </x:c>
    </x:row>
    <x:row r="297">
      <x:c r="A297" s="34" t="n">
        <x:v>273</x:v>
      </x:c>
      <x:c r="B297" s="39" t="n">
        <x:v>0.7741738351028274</x:v>
      </x:c>
      <x:c r="C297" s="1" t="n">
        <x:f>SUM(AM297:AV297)</x:f>
        <x:v>0</x:v>
      </x:c>
      <x:c r="D297" s="1" t="n">
        <x:f>SUM(AW297:BF297)</x:f>
        <x:v>0</x:v>
      </x:c>
      <x:c r="E297" s="17" t="n">
        <x:f>(1-C297/$B$12)*$B$8-C297/$B$12*$B$7</x:f>
        <x:v>0.05</x:v>
      </x:c>
      <x:c r="F297" s="17" t="n">
        <x:f>(1-D297/$B$12)*$C$8-D297/$B$12*$C$7</x:f>
        <x:v>0.09</x:v>
      </x:c>
      <x:c r="G297" s="32" t="n">
        <x:f>$B$11*($B$10*C297/$B$12*$B$7+(1-$B$10)*D297/$B$12*$C$7)</x:f>
        <x:v>0</x:v>
      </x:c>
      <x:c r="H297" s="17" t="n">
        <x:f>$B$10*E297+(1-$B$10)*F297</x:f>
        <x:v>0.07</x:v>
      </x:c>
      <x:c r="I297" s="34"/>
      <x:c r="J297" s="34"/>
      <x:c r="K297" s="34"/>
      <x:c r="L297" s="34"/>
      <x:c r="M297" s="34"/>
      <x:c r="N297" s="34"/>
      <x:c r="O297" s="34"/>
      <x:c r="P297" s="34"/>
      <x:c r="Q297" s="34"/>
      <x:c r="R297" s="39" t="n">
        <x:v>-1.4460993745618347</x:v>
      </x:c>
      <x:c r="S297" s="39" t="n">
        <x:v>0.6784248127688343</x:v>
      </x:c>
      <x:c r="T297" s="39" t="n">
        <x:v>-0.8950729398507911</x:v>
      </x:c>
      <x:c r="U297" s="39" t="n">
        <x:v>-0.4710560621367053</x:v>
      </x:c>
      <x:c r="V297" s="39" t="n">
        <x:v>-1.4079237831613531</x:v>
      </x:c>
      <x:c r="W297" s="39" t="n">
        <x:v>-0.9001891789767726</x:v>
      </x:c>
      <x:c r="X297" s="39" t="n">
        <x:v>0.1043342610460848</x:v>
      </x:c>
      <x:c r="Y297" s="39" t="n">
        <x:v>0.2540873733465436</x:v>
      </x:c>
      <x:c r="Z297" s="39" t="n">
        <x:v>-1.2369032057140492</x:v>
      </x:c>
      <x:c r="AA297" s="39" t="n">
        <x:v>-0.972874903435852</x:v>
      </x:c>
      <x:c r="AB297" s="39" t="n">
        <x:v>-0.5138745976521853</x:v>
      </x:c>
      <x:c r="AC297" s="39" t="n">
        <x:v>-0.8861697109748937</x:v>
      </x:c>
      <x:c r="AD297" s="39" t="n">
        <x:v>-1.101764638716162</x:v>
      </x:c>
      <x:c r="AE297" s="39" t="n">
        <x:v>1.6273354057350389</x:v>
      </x:c>
      <x:c r="AF297" s="39" t="n">
        <x:v>0.8704744997309413</x:v>
      </x:c>
      <x:c r="AG297" s="39" t="n">
        <x:v>-1.4434842589591026</x:v>
      </x:c>
      <x:c r="AH297" s="39" t="n">
        <x:v>-1.7505411790317884</x:v>
      </x:c>
      <x:c r="AI297" s="39" t="n">
        <x:v>0.9302615061117061</x:v>
      </x:c>
      <x:c r="AJ297" s="39" t="n">
        <x:v>0.18076615609998217</x:v>
      </x:c>
      <x:c r="AK297" s="39" t="n">
        <x:v>0.20572568918165435</x:v>
      </x:c>
      <x:c r="AL297" s="34"/>
      <x:c r="AM297" s="34" t="n">
        <x:f>IF(SQRT($B$9)*$B297+SQRT(1-$B$9)*R297&lt;_xlfn.NORM.S.INV($B$6),1,0)</x:f>
        <x:v>0</x:v>
      </x:c>
      <x:c r="AN297" s="34" t="n">
        <x:f>IF(SQRT($B$9)*$B297+SQRT(1-$B$9)*S297&lt;_xlfn.NORM.S.INV($B$6),1,0)</x:f>
        <x:v>0</x:v>
      </x:c>
      <x:c r="AO297" s="34" t="n">
        <x:f>IF(SQRT($B$9)*$B297+SQRT(1-$B$9)*T297&lt;_xlfn.NORM.S.INV($B$6),1,0)</x:f>
        <x:v>0</x:v>
      </x:c>
      <x:c r="AP297" s="34" t="n">
        <x:f>IF(SQRT($B$9)*$B297+SQRT(1-$B$9)*U297&lt;_xlfn.NORM.S.INV($B$6),1,0)</x:f>
        <x:v>0</x:v>
      </x:c>
      <x:c r="AQ297" s="34" t="n">
        <x:f>IF(SQRT($B$9)*$B297+SQRT(1-$B$9)*V297&lt;_xlfn.NORM.S.INV($B$6),1,0)</x:f>
        <x:v>0</x:v>
      </x:c>
      <x:c r="AR297" s="34" t="n">
        <x:f>IF(SQRT($B$9)*$B297+SQRT(1-$B$9)*W297&lt;_xlfn.NORM.S.INV($B$6),1,0)</x:f>
        <x:v>0</x:v>
      </x:c>
      <x:c r="AS297" s="34" t="n">
        <x:f>IF(SQRT($B$9)*$B297+SQRT(1-$B$9)*X297&lt;_xlfn.NORM.S.INV($B$6),1,0)</x:f>
        <x:v>0</x:v>
      </x:c>
      <x:c r="AT297" s="34" t="n">
        <x:f>IF(SQRT($B$9)*$B297+SQRT(1-$B$9)*Y297&lt;_xlfn.NORM.S.INV($B$6),1,0)</x:f>
        <x:v>0</x:v>
      </x:c>
      <x:c r="AU297" s="34" t="n">
        <x:f>IF(SQRT($B$9)*$B297+SQRT(1-$B$9)*Z297&lt;_xlfn.NORM.S.INV($B$6),1,0)</x:f>
        <x:v>0</x:v>
      </x:c>
      <x:c r="AV297" s="34" t="n">
        <x:f>IF(SQRT($B$9)*$B297+SQRT(1-$B$9)*AA297&lt;_xlfn.NORM.S.INV($B$6),1,0)</x:f>
        <x:v>0</x:v>
      </x:c>
      <x:c r="AW297" s="34" t="n">
        <x:f>IF(SQRT($C$9)*$B297+SQRT(1-$C$9)*AB297&lt;_xlfn.NORM.S.INV($C$6),1,0)</x:f>
        <x:v>0</x:v>
      </x:c>
      <x:c r="AX297" s="34" t="n">
        <x:f>IF(SQRT($C$9)*$B297+SQRT(1-$C$9)*AC297&lt;_xlfn.NORM.S.INV($C$6),1,0)</x:f>
        <x:v>0</x:v>
      </x:c>
      <x:c r="AY297" s="34" t="n">
        <x:f>IF(SQRT($C$9)*$B297+SQRT(1-$C$9)*AD297&lt;_xlfn.NORM.S.INV($C$6),1,0)</x:f>
        <x:v>0</x:v>
      </x:c>
      <x:c r="AZ297" s="34" t="n">
        <x:f>IF(SQRT($C$9)*$B297+SQRT(1-$C$9)*AE297&lt;_xlfn.NORM.S.INV($C$6),1,0)</x:f>
        <x:v>0</x:v>
      </x:c>
      <x:c r="BA297" s="34" t="n">
        <x:f>IF(SQRT($C$9)*$B297+SQRT(1-$C$9)*AF297&lt;_xlfn.NORM.S.INV($C$6),1,0)</x:f>
        <x:v>0</x:v>
      </x:c>
      <x:c r="BB297" s="34" t="n">
        <x:f>IF(SQRT($C$9)*$B297+SQRT(1-$C$9)*AG297&lt;_xlfn.NORM.S.INV($C$6),1,0)</x:f>
        <x:v>0</x:v>
      </x:c>
      <x:c r="BC297" s="34" t="n">
        <x:f>IF(SQRT($C$9)*$B297+SQRT(1-$C$9)*AH297&lt;_xlfn.NORM.S.INV($C$6),1,0)</x:f>
        <x:v>0</x:v>
      </x:c>
      <x:c r="BD297" s="34" t="n">
        <x:f>IF(SQRT($C$9)*$B297+SQRT(1-$C$9)*AI297&lt;_xlfn.NORM.S.INV($C$6),1,0)</x:f>
        <x:v>0</x:v>
      </x:c>
      <x:c r="BE297" s="34" t="n">
        <x:f>IF(SQRT($C$9)*$B297+SQRT(1-$C$9)*AJ297&lt;_xlfn.NORM.S.INV($C$6),1,0)</x:f>
        <x:v>0</x:v>
      </x:c>
      <x:c r="BF297" s="34" t="n">
        <x:f>IF(SQRT($C$9)*$B297+SQRT(1-$C$9)*AK297&lt;_xlfn.NORM.S.INV($C$6),1,0)</x:f>
        <x:v>0</x:v>
      </x:c>
      <x:c r="BG297" s="34"/>
      <x:c r="BH297" s="34"/>
      <x:c r="BI297" s="34" t="n">
        <x:f>$B$11*(($A$1061)*$C297/$B$12*$B$7+(1-$A$1061)*$D297/$B$12*$C$7)</x:f>
        <x:v>0</x:v>
      </x:c>
      <x:c r="BJ297" s="34" t="n">
        <x:f>$B$11*(($A$1062)*$C297/$B$12*$B$7+(1-$A$1062)*$D297/$B$12*$C$7)</x:f>
        <x:v>0</x:v>
      </x:c>
      <x:c r="BK297" s="34" t="n">
        <x:f>$B$11*(($A$1063)*$C297/$B$12*$B$7+(1-$A$1063)*$D297/$B$12*$C$7)</x:f>
        <x:v>0</x:v>
      </x:c>
      <x:c r="BL297" s="34" t="n">
        <x:f>$B$11*(($A$1064)*$C297/$B$12*$B$7+(1-$A$1064)*$D297/$B$12*$C$7)</x:f>
        <x:v>0</x:v>
      </x:c>
      <x:c r="BM297" s="34" t="n">
        <x:f>$B$11*(($A$1065)*$C297/$B$12*$B$7+(1-$A$1065)*$D297/$B$12*$C$7)</x:f>
        <x:v>0</x:v>
      </x:c>
      <x:c r="BN297" s="34" t="n">
        <x:f>$B$11*(($A$1066)*$C297/$B$12*$B$7+(1-$A$1066)*$D297/$B$12*$C$7)</x:f>
        <x:v>0</x:v>
      </x:c>
      <x:c r="BO297" s="34" t="n">
        <x:f>$B$11*(($A$1067)*$C297/$B$12*$B$7+(1-$A$1067)*$D297/$B$12*$C$7)</x:f>
        <x:v>0</x:v>
      </x:c>
      <x:c r="BP297" s="34" t="n">
        <x:f>$B$11*(($A$1068)*$C297/$B$12*$B$7+(1-$A$1068)*$D297/$B$12*$C$7)</x:f>
        <x:v>0</x:v>
      </x:c>
      <x:c r="BQ297" s="34" t="n">
        <x:f>$B$11*(($A$1069)*$C297/$B$12*$B$7+(1-$A$1069)*$D297/$B$12*$C$7)</x:f>
        <x:v>0</x:v>
      </x:c>
      <x:c r="BR297" s="34" t="n">
        <x:f>$B$11*(($A$1070)*$C297/$B$12*$B$7+(1-$A$1070)*$D297/$B$12*$C$7)</x:f>
        <x:v>0</x:v>
      </x:c>
      <x:c r="BS297" s="34" t="n">
        <x:f>$B$11*(($A$1071)*$C297/$B$12*$B$7+(1-$A$1071)*$D297/$B$12*$C$7)</x:f>
        <x:v>0</x:v>
      </x:c>
      <x:c r="BT297" s="34" t="n">
        <x:f>$B$11*(($A$1072)*$C297/$B$12*$B$7+(1-$A$1072)*$D297/$B$12*$C$7)</x:f>
        <x:v>0</x:v>
      </x:c>
      <x:c r="BU297" s="34" t="n">
        <x:f>$B$11*(($A$1073)*$C297/$B$12*$B$7+(1-$A$1073)*$D297/$B$12*$C$7)</x:f>
        <x:v>0</x:v>
      </x:c>
      <x:c r="BV297" s="34" t="n">
        <x:f>$B$11*(($A$1074)*$C297/$B$12*$B$7+(1-$A$1074)*$D297/$B$12*$C$7)</x:f>
        <x:v>0</x:v>
      </x:c>
      <x:c r="BW297" s="34" t="n">
        <x:f>$B$11*(($A$1075)*$C297/$B$12*$B$7+(1-$A$1075)*$D297/$B$12*$C$7)</x:f>
        <x:v>0</x:v>
      </x:c>
      <x:c r="BX297" s="34" t="n">
        <x:f>$B$11*(($A$1076)*$C297/$B$12*$B$7+(1-$A$1076)*$D297/$B$12*$C$7)</x:f>
        <x:v>0</x:v>
      </x:c>
      <x:c r="BY297" s="34" t="n">
        <x:f>$B$11*(($A$1077)*$C297/$B$12*$B$7+(1-$A$1077)*$D297/$B$12*$C$7)</x:f>
        <x:v>0</x:v>
      </x:c>
      <x:c r="BZ297" s="34" t="n">
        <x:f>$B$11*(($A$1078)*$C297/$B$12*$B$7+(1-$A$1078)*$D297/$B$12*$C$7)</x:f>
        <x:v>0</x:v>
      </x:c>
      <x:c r="CA297" s="34" t="n">
        <x:f>$B$11*(($A$1079)*$C297/$B$12*$B$7+(1-$A$1079)*$D297/$B$12*$C$7)</x:f>
        <x:v>0</x:v>
      </x:c>
      <x:c r="CB297" s="34" t="n">
        <x:f>$B$11*(($A$1080)*$C297/$B$12*$B$7+(1-$A$1080)*$D297/$B$12*$C$7)</x:f>
        <x:v>0</x:v>
      </x:c>
      <x:c r="CC297" s="34" t="n">
        <x:f>$B$11*(($A$1081)*$C297/$B$12*$B$7+(1-$A$1081)*$D297/$B$12*$C$7)</x:f>
        <x:v>0</x:v>
      </x:c>
    </x:row>
    <x:row r="298">
      <x:c r="A298" s="34" t="n">
        <x:v>274</x:v>
      </x:c>
      <x:c r="B298" s="39" t="n">
        <x:v>-0.9037839172828244</x:v>
      </x:c>
      <x:c r="C298" s="1" t="n">
        <x:f>SUM(AM298:AV298)</x:f>
        <x:v>0</x:v>
      </x:c>
      <x:c r="D298" s="1" t="n">
        <x:f>SUM(AW298:BF298)</x:f>
        <x:v>1</x:v>
      </x:c>
      <x:c r="E298" s="17" t="n">
        <x:f>(1-C298/$B$12)*$B$8-C298/$B$12*$B$7</x:f>
        <x:v>0.05</x:v>
      </x:c>
      <x:c r="F298" s="17" t="n">
        <x:f>(1-D298/$B$12)*$C$8-D298/$B$12*$C$7</x:f>
        <x:v>0.021000000000000005</x:v>
      </x:c>
      <x:c r="G298" s="32" t="n">
        <x:f>$B$11*($B$10*C298/$B$12*$B$7+(1-$B$10)*D298/$B$12*$C$7)</x:f>
        <x:v>300</x:v>
      </x:c>
      <x:c r="H298" s="17" t="n">
        <x:f>$B$10*E298+(1-$B$10)*F298</x:f>
        <x:v>0.035500000000000004</x:v>
      </x:c>
      <x:c r="I298" s="34"/>
      <x:c r="J298" s="34"/>
      <x:c r="K298" s="34"/>
      <x:c r="L298" s="34"/>
      <x:c r="M298" s="34"/>
      <x:c r="N298" s="34"/>
      <x:c r="O298" s="34"/>
      <x:c r="P298" s="34"/>
      <x:c r="Q298" s="34"/>
      <x:c r="R298" s="39" t="n">
        <x:v>0.7154530164935246</x:v>
      </x:c>
      <x:c r="S298" s="39" t="n">
        <x:v>-0.41993871506317176</x:v>
      </x:c>
      <x:c r="T298" s="39" t="n">
        <x:v>-0.32812994638933035</x:v>
      </x:c>
      <x:c r="U298" s="39" t="n">
        <x:v>1.1402964724581512</x:v>
      </x:c>
      <x:c r="V298" s="39" t="n">
        <x:v>0.23930637631216362</x:v>
      </x:c>
      <x:c r="W298" s="39" t="n">
        <x:v>0.31069826544793316</x:v>
      </x:c>
      <x:c r="X298" s="39" t="n">
        <x:v>0.08216369557213019</x:v>
      </x:c>
      <x:c r="Y298" s="39" t="n">
        <x:v>0.07038640120004669</x:v>
      </x:c>
      <x:c r="Z298" s="39" t="n">
        <x:v>-0.7822028395000501</x:v>
      </x:c>
      <x:c r="AA298" s="39" t="n">
        <x:v>-1.73051219839383</x:v>
      </x:c>
      <x:c r="AB298" s="39" t="n">
        <x:v>1.7816691079565827</x:v>
      </x:c>
      <x:c r="AC298" s="39" t="n">
        <x:v>0.40042021041172077</x:v>
      </x:c>
      <x:c r="AD298" s="39" t="n">
        <x:v>-0.17146799931578272</x:v>
      </x:c>
      <x:c r="AE298" s="39" t="n">
        <x:v>0.7087603458837511</x:v>
      </x:c>
      <x:c r="AF298" s="39" t="n">
        <x:v>-2.43347382648533</x:v>
      </x:c>
      <x:c r="AG298" s="39" t="n">
        <x:v>-0.5153017162002008</x:v>
      </x:c>
      <x:c r="AH298" s="39" t="n">
        <x:v>0.1956015867945413</x:v>
      </x:c>
      <x:c r="AI298" s="39" t="n">
        <x:v>0.03827524984526527</x:v>
      </x:c>
      <x:c r="AJ298" s="39" t="n">
        <x:v>0.6147164645136441</x:v>
      </x:c>
      <x:c r="AK298" s="39" t="n">
        <x:v>0.14558414330267758</x:v>
      </x:c>
      <x:c r="AL298" s="34"/>
      <x:c r="AM298" s="34" t="n">
        <x:f>IF(SQRT($B$9)*$B298+SQRT(1-$B$9)*R298&lt;_xlfn.NORM.S.INV($B$6),1,0)</x:f>
        <x:v>0</x:v>
      </x:c>
      <x:c r="AN298" s="34" t="n">
        <x:f>IF(SQRT($B$9)*$B298+SQRT(1-$B$9)*S298&lt;_xlfn.NORM.S.INV($B$6),1,0)</x:f>
        <x:v>0</x:v>
      </x:c>
      <x:c r="AO298" s="34" t="n">
        <x:f>IF(SQRT($B$9)*$B298+SQRT(1-$B$9)*T298&lt;_xlfn.NORM.S.INV($B$6),1,0)</x:f>
        <x:v>0</x:v>
      </x:c>
      <x:c r="AP298" s="34" t="n">
        <x:f>IF(SQRT($B$9)*$B298+SQRT(1-$B$9)*U298&lt;_xlfn.NORM.S.INV($B$6),1,0)</x:f>
        <x:v>0</x:v>
      </x:c>
      <x:c r="AQ298" s="34" t="n">
        <x:f>IF(SQRT($B$9)*$B298+SQRT(1-$B$9)*V298&lt;_xlfn.NORM.S.INV($B$6),1,0)</x:f>
        <x:v>0</x:v>
      </x:c>
      <x:c r="AR298" s="34" t="n">
        <x:f>IF(SQRT($B$9)*$B298+SQRT(1-$B$9)*W298&lt;_xlfn.NORM.S.INV($B$6),1,0)</x:f>
        <x:v>0</x:v>
      </x:c>
      <x:c r="AS298" s="34" t="n">
        <x:f>IF(SQRT($B$9)*$B298+SQRT(1-$B$9)*X298&lt;_xlfn.NORM.S.INV($B$6),1,0)</x:f>
        <x:v>0</x:v>
      </x:c>
      <x:c r="AT298" s="34" t="n">
        <x:f>IF(SQRT($B$9)*$B298+SQRT(1-$B$9)*Y298&lt;_xlfn.NORM.S.INV($B$6),1,0)</x:f>
        <x:v>0</x:v>
      </x:c>
      <x:c r="AU298" s="34" t="n">
        <x:f>IF(SQRT($B$9)*$B298+SQRT(1-$B$9)*Z298&lt;_xlfn.NORM.S.INV($B$6),1,0)</x:f>
        <x:v>0</x:v>
      </x:c>
      <x:c r="AV298" s="34" t="n">
        <x:f>IF(SQRT($B$9)*$B298+SQRT(1-$B$9)*AA298&lt;_xlfn.NORM.S.INV($B$6),1,0)</x:f>
        <x:v>0</x:v>
      </x:c>
      <x:c r="AW298" s="34" t="n">
        <x:f>IF(SQRT($C$9)*$B298+SQRT(1-$C$9)*AB298&lt;_xlfn.NORM.S.INV($C$6),1,0)</x:f>
        <x:v>0</x:v>
      </x:c>
      <x:c r="AX298" s="34" t="n">
        <x:f>IF(SQRT($C$9)*$B298+SQRT(1-$C$9)*AC298&lt;_xlfn.NORM.S.INV($C$6),1,0)</x:f>
        <x:v>0</x:v>
      </x:c>
      <x:c r="AY298" s="34" t="n">
        <x:f>IF(SQRT($C$9)*$B298+SQRT(1-$C$9)*AD298&lt;_xlfn.NORM.S.INV($C$6),1,0)</x:f>
        <x:v>0</x:v>
      </x:c>
      <x:c r="AZ298" s="34" t="n">
        <x:f>IF(SQRT($C$9)*$B298+SQRT(1-$C$9)*AE298&lt;_xlfn.NORM.S.INV($C$6),1,0)</x:f>
        <x:v>0</x:v>
      </x:c>
      <x:c r="BA298" s="34" t="n">
        <x:f>IF(SQRT($C$9)*$B298+SQRT(1-$C$9)*AF298&lt;_xlfn.NORM.S.INV($C$6),1,0)</x:f>
        <x:v>1</x:v>
      </x:c>
      <x:c r="BB298" s="34" t="n">
        <x:f>IF(SQRT($C$9)*$B298+SQRT(1-$C$9)*AG298&lt;_xlfn.NORM.S.INV($C$6),1,0)</x:f>
        <x:v>0</x:v>
      </x:c>
      <x:c r="BC298" s="34" t="n">
        <x:f>IF(SQRT($C$9)*$B298+SQRT(1-$C$9)*AH298&lt;_xlfn.NORM.S.INV($C$6),1,0)</x:f>
        <x:v>0</x:v>
      </x:c>
      <x:c r="BD298" s="34" t="n">
        <x:f>IF(SQRT($C$9)*$B298+SQRT(1-$C$9)*AI298&lt;_xlfn.NORM.S.INV($C$6),1,0)</x:f>
        <x:v>0</x:v>
      </x:c>
      <x:c r="BE298" s="34" t="n">
        <x:f>IF(SQRT($C$9)*$B298+SQRT(1-$C$9)*AJ298&lt;_xlfn.NORM.S.INV($C$6),1,0)</x:f>
        <x:v>0</x:v>
      </x:c>
      <x:c r="BF298" s="34" t="n">
        <x:f>IF(SQRT($C$9)*$B298+SQRT(1-$C$9)*AK298&lt;_xlfn.NORM.S.INV($C$6),1,0)</x:f>
        <x:v>0</x:v>
      </x:c>
      <x:c r="BG298" s="34"/>
      <x:c r="BH298" s="34"/>
      <x:c r="BI298" s="34" t="n">
        <x:f>$B$11*(($A$1061)*$C298/$B$12*$B$7+(1-$A$1061)*$D298/$B$12*$C$7)</x:f>
        <x:v>600</x:v>
      </x:c>
      <x:c r="BJ298" s="34" t="n">
        <x:f>$B$11*(($A$1062)*$C298/$B$12*$B$7+(1-$A$1062)*$D298/$B$12*$C$7)</x:f>
        <x:v>570</x:v>
      </x:c>
      <x:c r="BK298" s="34" t="n">
        <x:f>$B$11*(($A$1063)*$C298/$B$12*$B$7+(1-$A$1063)*$D298/$B$12*$C$7)</x:f>
        <x:v>540</x:v>
      </x:c>
      <x:c r="BL298" s="34" t="n">
        <x:f>$B$11*(($A$1064)*$C298/$B$12*$B$7+(1-$A$1064)*$D298/$B$12*$C$7)</x:f>
        <x:v>509.99999999999994</x:v>
      </x:c>
      <x:c r="BM298" s="34" t="n">
        <x:f>$B$11*(($A$1065)*$C298/$B$12*$B$7+(1-$A$1065)*$D298/$B$12*$C$7)</x:f>
        <x:v>480</x:v>
      </x:c>
      <x:c r="BN298" s="34" t="n">
        <x:f>$B$11*(($A$1066)*$C298/$B$12*$B$7+(1-$A$1066)*$D298/$B$12*$C$7)</x:f>
        <x:v>450</x:v>
      </x:c>
      <x:c r="BO298" s="34" t="n">
        <x:f>$B$11*(($A$1067)*$C298/$B$12*$B$7+(1-$A$1067)*$D298/$B$12*$C$7)</x:f>
        <x:v>419.99999999999994</x:v>
      </x:c>
      <x:c r="BP298" s="34" t="n">
        <x:f>$B$11*(($A$1068)*$C298/$B$12*$B$7+(1-$A$1068)*$D298/$B$12*$C$7)</x:f>
        <x:v>390</x:v>
      </x:c>
      <x:c r="BQ298" s="34" t="n">
        <x:f>$B$11*(($A$1069)*$C298/$B$12*$B$7+(1-$A$1069)*$D298/$B$12*$C$7)</x:f>
        <x:v>360</x:v>
      </x:c>
      <x:c r="BR298" s="34" t="n">
        <x:f>$B$11*(($A$1070)*$C298/$B$12*$B$7+(1-$A$1070)*$D298/$B$12*$C$7)</x:f>
        <x:v>330</x:v>
      </x:c>
      <x:c r="BS298" s="34" t="n">
        <x:f>$B$11*(($A$1071)*$C298/$B$12*$B$7+(1-$A$1071)*$D298/$B$12*$C$7)</x:f>
        <x:v>300</x:v>
      </x:c>
      <x:c r="BT298" s="34" t="n">
        <x:f>$B$11*(($A$1072)*$C298/$B$12*$B$7+(1-$A$1072)*$D298/$B$12*$C$7)</x:f>
        <x:v>270</x:v>
      </x:c>
      <x:c r="BU298" s="34" t="n">
        <x:f>$B$11*(($A$1073)*$C298/$B$12*$B$7+(1-$A$1073)*$D298/$B$12*$C$7)</x:f>
        <x:v>240</x:v>
      </x:c>
      <x:c r="BV298" s="34" t="n">
        <x:f>$B$11*(($A$1074)*$C298/$B$12*$B$7+(1-$A$1074)*$D298/$B$12*$C$7)</x:f>
        <x:v>209.99999999999997</x:v>
      </x:c>
      <x:c r="BW298" s="34" t="n">
        <x:f>$B$11*(($A$1075)*$C298/$B$12*$B$7+(1-$A$1075)*$D298/$B$12*$C$7)</x:f>
        <x:v>180.00000000000003</x:v>
      </x:c>
      <x:c r="BX298" s="34" t="n">
        <x:f>$B$11*(($A$1076)*$C298/$B$12*$B$7+(1-$A$1076)*$D298/$B$12*$C$7)</x:f>
        <x:v>150</x:v>
      </x:c>
      <x:c r="BY298" s="34" t="n">
        <x:f>$B$11*(($A$1077)*$C298/$B$12*$B$7+(1-$A$1077)*$D298/$B$12*$C$7)</x:f>
        <x:v>119.99999999999999</x:v>
      </x:c>
      <x:c r="BZ298" s="34" t="n">
        <x:f>$B$11*(($A$1078)*$C298/$B$12*$B$7+(1-$A$1078)*$D298/$B$12*$C$7)</x:f>
        <x:v>90.00000000000001</x:v>
      </x:c>
      <x:c r="CA298" s="34" t="n">
        <x:f>$B$11*(($A$1079)*$C298/$B$12*$B$7+(1-$A$1079)*$D298/$B$12*$C$7)</x:f>
        <x:v>59.99999999999999</x:v>
      </x:c>
      <x:c r="CB298" s="34" t="n">
        <x:f>$B$11*(($A$1080)*$C298/$B$12*$B$7+(1-$A$1080)*$D298/$B$12*$C$7)</x:f>
        <x:v>30.00000000000003</x:v>
      </x:c>
      <x:c r="CC298" s="34" t="n">
        <x:f>$B$11*(($A$1081)*$C298/$B$12*$B$7+(1-$A$1081)*$D298/$B$12*$C$7)</x:f>
        <x:v>0</x:v>
      </x:c>
    </x:row>
    <x:row r="299">
      <x:c r="A299" s="34" t="n">
        <x:v>275</x:v>
      </x:c>
      <x:c r="B299" s="39" t="n">
        <x:v>-0.5808833811486533</x:v>
      </x:c>
      <x:c r="C299" s="1" t="n">
        <x:f>SUM(AM299:AV299)</x:f>
        <x:v>0</x:v>
      </x:c>
      <x:c r="D299" s="1" t="n">
        <x:f>SUM(AW299:BF299)</x:f>
        <x:v>2</x:v>
      </x:c>
      <x:c r="E299" s="17" t="n">
        <x:f>(1-C299/$B$12)*$B$8-C299/$B$12*$B$7</x:f>
        <x:v>0.05</x:v>
      </x:c>
      <x:c r="F299" s="17" t="n">
        <x:f>(1-D299/$B$12)*$C$8-D299/$B$12*$C$7</x:f>
        <x:v>-0.048</x:v>
      </x:c>
      <x:c r="G299" s="32" t="n">
        <x:f>$B$11*($B$10*C299/$B$12*$B$7+(1-$B$10)*D299/$B$12*$C$7)</x:f>
        <x:v>600</x:v>
      </x:c>
      <x:c r="H299" s="17" t="n">
        <x:f>$B$10*E299+(1-$B$10)*F299</x:f>
        <x:v>0.0010000000000000009</x:v>
      </x:c>
      <x:c r="I299" s="34"/>
      <x:c r="J299" s="34"/>
      <x:c r="K299" s="34"/>
      <x:c r="L299" s="34"/>
      <x:c r="M299" s="34"/>
      <x:c r="N299" s="34"/>
      <x:c r="O299" s="34"/>
      <x:c r="P299" s="34"/>
      <x:c r="Q299" s="34"/>
      <x:c r="R299" s="39" t="n">
        <x:v>0.25892101458352457</x:v>
      </x:c>
      <x:c r="S299" s="39" t="n">
        <x:v>-1.6474494501974335</x:v>
      </x:c>
      <x:c r="T299" s="39" t="n">
        <x:v>1.965658038723467</x:v>
      </x:c>
      <x:c r="U299" s="39" t="n">
        <x:v>1.6301212716282567</x:v>
      </x:c>
      <x:c r="V299" s="39" t="n">
        <x:v>-0.7562586241151528</x:v>
      </x:c>
      <x:c r="W299" s="39" t="n">
        <x:v>-0.48882104914772845</x:v>
      </x:c>
      <x:c r="X299" s="39" t="n">
        <x:v>0.09109434575381782</x:v>
      </x:c>
      <x:c r="Y299" s="39" t="n">
        <x:v>-0.2760601549366118</x:v>
      </x:c>
      <x:c r="Z299" s="39" t="n">
        <x:v>0.7015455070098363</x:v>
      </x:c>
      <x:c r="AA299" s="39" t="n">
        <x:v>-0.36567153045676515</x:v>
      </x:c>
      <x:c r="AB299" s="39" t="n">
        <x:v>-1.0203113658479712</x:v>
      </x:c>
      <x:c r="AC299" s="39" t="n">
        <x:v>-1.325475827704065</x:v>
      </x:c>
      <x:c r="AD299" s="39" t="n">
        <x:v>-1.1853380102327304</x:v>
      </x:c>
      <x:c r="AE299" s="39" t="n">
        <x:v>-1.5081327188829705</x:v>
      </x:c>
      <x:c r="AF299" s="39" t="n">
        <x:v>1.5384192199970683</x:v>
      </x:c>
      <x:c r="AG299" s="39" t="n">
        <x:v>-1.6885605602778326</x:v>
      </x:c>
      <x:c r="AH299" s="39" t="n">
        <x:v>-2.1486889487545415</x:v>
      </x:c>
      <x:c r="AI299" s="39" t="n">
        <x:v>-0.8550888494888342</x:v>
      </x:c>
      <x:c r="AJ299" s="39" t="n">
        <x:v>0.6962819011909103</x:v>
      </x:c>
      <x:c r="AK299" s="39" t="n">
        <x:v>1.8989723949877337</x:v>
      </x:c>
      <x:c r="AL299" s="34"/>
      <x:c r="AM299" s="34" t="n">
        <x:f>IF(SQRT($B$9)*$B299+SQRT(1-$B$9)*R299&lt;_xlfn.NORM.S.INV($B$6),1,0)</x:f>
        <x:v>0</x:v>
      </x:c>
      <x:c r="AN299" s="34" t="n">
        <x:f>IF(SQRT($B$9)*$B299+SQRT(1-$B$9)*S299&lt;_xlfn.NORM.S.INV($B$6),1,0)</x:f>
        <x:v>0</x:v>
      </x:c>
      <x:c r="AO299" s="34" t="n">
        <x:f>IF(SQRT($B$9)*$B299+SQRT(1-$B$9)*T299&lt;_xlfn.NORM.S.INV($B$6),1,0)</x:f>
        <x:v>0</x:v>
      </x:c>
      <x:c r="AP299" s="34" t="n">
        <x:f>IF(SQRT($B$9)*$B299+SQRT(1-$B$9)*U299&lt;_xlfn.NORM.S.INV($B$6),1,0)</x:f>
        <x:v>0</x:v>
      </x:c>
      <x:c r="AQ299" s="34" t="n">
        <x:f>IF(SQRT($B$9)*$B299+SQRT(1-$B$9)*V299&lt;_xlfn.NORM.S.INV($B$6),1,0)</x:f>
        <x:v>0</x:v>
      </x:c>
      <x:c r="AR299" s="34" t="n">
        <x:f>IF(SQRT($B$9)*$B299+SQRT(1-$B$9)*W299&lt;_xlfn.NORM.S.INV($B$6),1,0)</x:f>
        <x:v>0</x:v>
      </x:c>
      <x:c r="AS299" s="34" t="n">
        <x:f>IF(SQRT($B$9)*$B299+SQRT(1-$B$9)*X299&lt;_xlfn.NORM.S.INV($B$6),1,0)</x:f>
        <x:v>0</x:v>
      </x:c>
      <x:c r="AT299" s="34" t="n">
        <x:f>IF(SQRT($B$9)*$B299+SQRT(1-$B$9)*Y299&lt;_xlfn.NORM.S.INV($B$6),1,0)</x:f>
        <x:v>0</x:v>
      </x:c>
      <x:c r="AU299" s="34" t="n">
        <x:f>IF(SQRT($B$9)*$B299+SQRT(1-$B$9)*Z299&lt;_xlfn.NORM.S.INV($B$6),1,0)</x:f>
        <x:v>0</x:v>
      </x:c>
      <x:c r="AV299" s="34" t="n">
        <x:f>IF(SQRT($B$9)*$B299+SQRT(1-$B$9)*AA299&lt;_xlfn.NORM.S.INV($B$6),1,0)</x:f>
        <x:v>0</x:v>
      </x:c>
      <x:c r="AW299" s="34" t="n">
        <x:f>IF(SQRT($C$9)*$B299+SQRT(1-$C$9)*AB299&lt;_xlfn.NORM.S.INV($C$6),1,0)</x:f>
        <x:v>0</x:v>
      </x:c>
      <x:c r="AX299" s="34" t="n">
        <x:f>IF(SQRT($C$9)*$B299+SQRT(1-$C$9)*AC299&lt;_xlfn.NORM.S.INV($C$6),1,0)</x:f>
        <x:v>0</x:v>
      </x:c>
      <x:c r="AY299" s="34" t="n">
        <x:f>IF(SQRT($C$9)*$B299+SQRT(1-$C$9)*AD299&lt;_xlfn.NORM.S.INV($C$6),1,0)</x:f>
        <x:v>0</x:v>
      </x:c>
      <x:c r="AZ299" s="34" t="n">
        <x:f>IF(SQRT($C$9)*$B299+SQRT(1-$C$9)*AE299&lt;_xlfn.NORM.S.INV($C$6),1,0)</x:f>
        <x:v>0</x:v>
      </x:c>
      <x:c r="BA299" s="34" t="n">
        <x:f>IF(SQRT($C$9)*$B299+SQRT(1-$C$9)*AF299&lt;_xlfn.NORM.S.INV($C$6),1,0)</x:f>
        <x:v>0</x:v>
      </x:c>
      <x:c r="BB299" s="34" t="n">
        <x:f>IF(SQRT($C$9)*$B299+SQRT(1-$C$9)*AG299&lt;_xlfn.NORM.S.INV($C$6),1,0)</x:f>
        <x:v>1</x:v>
      </x:c>
      <x:c r="BC299" s="34" t="n">
        <x:f>IF(SQRT($C$9)*$B299+SQRT(1-$C$9)*AH299&lt;_xlfn.NORM.S.INV($C$6),1,0)</x:f>
        <x:v>1</x:v>
      </x:c>
      <x:c r="BD299" s="34" t="n">
        <x:f>IF(SQRT($C$9)*$B299+SQRT(1-$C$9)*AI299&lt;_xlfn.NORM.S.INV($C$6),1,0)</x:f>
        <x:v>0</x:v>
      </x:c>
      <x:c r="BE299" s="34" t="n">
        <x:f>IF(SQRT($C$9)*$B299+SQRT(1-$C$9)*AJ299&lt;_xlfn.NORM.S.INV($C$6),1,0)</x:f>
        <x:v>0</x:v>
      </x:c>
      <x:c r="BF299" s="34" t="n">
        <x:f>IF(SQRT($C$9)*$B299+SQRT(1-$C$9)*AK299&lt;_xlfn.NORM.S.INV($C$6),1,0)</x:f>
        <x:v>0</x:v>
      </x:c>
      <x:c r="BG299" s="34"/>
      <x:c r="BH299" s="34"/>
      <x:c r="BI299" s="34" t="n">
        <x:f>$B$11*(($A$1061)*$C299/$B$12*$B$7+(1-$A$1061)*$D299/$B$12*$C$7)</x:f>
        <x:v>1200</x:v>
      </x:c>
      <x:c r="BJ299" s="34" t="n">
        <x:f>$B$11*(($A$1062)*$C299/$B$12*$B$7+(1-$A$1062)*$D299/$B$12*$C$7)</x:f>
        <x:v>1140</x:v>
      </x:c>
      <x:c r="BK299" s="34" t="n">
        <x:f>$B$11*(($A$1063)*$C299/$B$12*$B$7+(1-$A$1063)*$D299/$B$12*$C$7)</x:f>
        <x:v>1080</x:v>
      </x:c>
      <x:c r="BL299" s="34" t="n">
        <x:f>$B$11*(($A$1064)*$C299/$B$12*$B$7+(1-$A$1064)*$D299/$B$12*$C$7)</x:f>
        <x:v>1019.9999999999999</x:v>
      </x:c>
      <x:c r="BM299" s="34" t="n">
        <x:f>$B$11*(($A$1065)*$C299/$B$12*$B$7+(1-$A$1065)*$D299/$B$12*$C$7)</x:f>
        <x:v>960</x:v>
      </x:c>
      <x:c r="BN299" s="34" t="n">
        <x:f>$B$11*(($A$1066)*$C299/$B$12*$B$7+(1-$A$1066)*$D299/$B$12*$C$7)</x:f>
        <x:v>900</x:v>
      </x:c>
      <x:c r="BO299" s="34" t="n">
        <x:f>$B$11*(($A$1067)*$C299/$B$12*$B$7+(1-$A$1067)*$D299/$B$12*$C$7)</x:f>
        <x:v>839.9999999999999</x:v>
      </x:c>
      <x:c r="BP299" s="34" t="n">
        <x:f>$B$11*(($A$1068)*$C299/$B$12*$B$7+(1-$A$1068)*$D299/$B$12*$C$7)</x:f>
        <x:v>780</x:v>
      </x:c>
      <x:c r="BQ299" s="34" t="n">
        <x:f>$B$11*(($A$1069)*$C299/$B$12*$B$7+(1-$A$1069)*$D299/$B$12*$C$7)</x:f>
        <x:v>720</x:v>
      </x:c>
      <x:c r="BR299" s="34" t="n">
        <x:f>$B$11*(($A$1070)*$C299/$B$12*$B$7+(1-$A$1070)*$D299/$B$12*$C$7)</x:f>
        <x:v>660</x:v>
      </x:c>
      <x:c r="BS299" s="34" t="n">
        <x:f>$B$11*(($A$1071)*$C299/$B$12*$B$7+(1-$A$1071)*$D299/$B$12*$C$7)</x:f>
        <x:v>600</x:v>
      </x:c>
      <x:c r="BT299" s="34" t="n">
        <x:f>$B$11*(($A$1072)*$C299/$B$12*$B$7+(1-$A$1072)*$D299/$B$12*$C$7)</x:f>
        <x:v>540</x:v>
      </x:c>
      <x:c r="BU299" s="34" t="n">
        <x:f>$B$11*(($A$1073)*$C299/$B$12*$B$7+(1-$A$1073)*$D299/$B$12*$C$7)</x:f>
        <x:v>480</x:v>
      </x:c>
      <x:c r="BV299" s="34" t="n">
        <x:f>$B$11*(($A$1074)*$C299/$B$12*$B$7+(1-$A$1074)*$D299/$B$12*$C$7)</x:f>
        <x:v>419.99999999999994</x:v>
      </x:c>
      <x:c r="BW299" s="34" t="n">
        <x:f>$B$11*(($A$1075)*$C299/$B$12*$B$7+(1-$A$1075)*$D299/$B$12*$C$7)</x:f>
        <x:v>360.00000000000006</x:v>
      </x:c>
      <x:c r="BX299" s="34" t="n">
        <x:f>$B$11*(($A$1076)*$C299/$B$12*$B$7+(1-$A$1076)*$D299/$B$12*$C$7)</x:f>
        <x:v>300</x:v>
      </x:c>
      <x:c r="BY299" s="34" t="n">
        <x:f>$B$11*(($A$1077)*$C299/$B$12*$B$7+(1-$A$1077)*$D299/$B$12*$C$7)</x:f>
        <x:v>239.99999999999997</x:v>
      </x:c>
      <x:c r="BZ299" s="34" t="n">
        <x:f>$B$11*(($A$1078)*$C299/$B$12*$B$7+(1-$A$1078)*$D299/$B$12*$C$7)</x:f>
        <x:v>180.00000000000003</x:v>
      </x:c>
      <x:c r="CA299" s="34" t="n">
        <x:f>$B$11*(($A$1079)*$C299/$B$12*$B$7+(1-$A$1079)*$D299/$B$12*$C$7)</x:f>
        <x:v>119.99999999999999</x:v>
      </x:c>
      <x:c r="CB299" s="34" t="n">
        <x:f>$B$11*(($A$1080)*$C299/$B$12*$B$7+(1-$A$1080)*$D299/$B$12*$C$7)</x:f>
        <x:v>60.00000000000006</x:v>
      </x:c>
      <x:c r="CC299" s="34" t="n">
        <x:f>$B$11*(($A$1081)*$C299/$B$12*$B$7+(1-$A$1081)*$D299/$B$12*$C$7)</x:f>
        <x:v>0</x:v>
      </x:c>
    </x:row>
    <x:row r="300">
      <x:c r="A300" s="34" t="n">
        <x:v>276</x:v>
      </x:c>
      <x:c r="B300" s="39" t="n">
        <x:v>0.6553310807383282</x:v>
      </x:c>
      <x:c r="C300" s="1" t="n">
        <x:f>SUM(AM300:AV300)</x:f>
        <x:v>0</x:v>
      </x:c>
      <x:c r="D300" s="1" t="n">
        <x:f>SUM(AW300:BF300)</x:f>
        <x:v>0</x:v>
      </x:c>
      <x:c r="E300" s="17" t="n">
        <x:f>(1-C300/$B$12)*$B$8-C300/$B$12*$B$7</x:f>
        <x:v>0.05</x:v>
      </x:c>
      <x:c r="F300" s="17" t="n">
        <x:f>(1-D300/$B$12)*$C$8-D300/$B$12*$C$7</x:f>
        <x:v>0.09</x:v>
      </x:c>
      <x:c r="G300" s="32" t="n">
        <x:f>$B$11*($B$10*C300/$B$12*$B$7+(1-$B$10)*D300/$B$12*$C$7)</x:f>
        <x:v>0</x:v>
      </x:c>
      <x:c r="H300" s="17" t="n">
        <x:f>$B$10*E300+(1-$B$10)*F300</x:f>
        <x:v>0.07</x:v>
      </x:c>
      <x:c r="I300" s="34"/>
      <x:c r="J300" s="34"/>
      <x:c r="K300" s="34"/>
      <x:c r="L300" s="34"/>
      <x:c r="M300" s="34"/>
      <x:c r="N300" s="34"/>
      <x:c r="O300" s="34"/>
      <x:c r="P300" s="34"/>
      <x:c r="Q300" s="34"/>
      <x:c r="R300" s="39" t="n">
        <x:v>0.5496116481505073</x:v>
      </x:c>
      <x:c r="S300" s="39" t="n">
        <x:v>-0.88128164020007</x:v>
      </x:c>
      <x:c r="T300" s="39" t="n">
        <x:v>-0.7188328839950943</x:v>
      </x:c>
      <x:c r="U300" s="39" t="n">
        <x:v>0.29677555084261065</x:v>
      </x:c>
      <x:c r="V300" s="39" t="n">
        <x:v>-0.05413147362855412</x:v>
      </x:c>
      <x:c r="W300" s="39" t="n">
        <x:v>-1.3740486265183116</x:v>
      </x:c>
      <x:c r="X300" s="39" t="n">
        <x:v>0.04016833589897504</x:v>
      </x:c>
      <x:c r="Y300" s="39" t="n">
        <x:v>-0.08225610208976909</x:v>
      </x:c>
      <x:c r="Z300" s="39" t="n">
        <x:v>1.5111663948472196</x:v>
      </x:c>
      <x:c r="AA300" s="39" t="n">
        <x:v>0.7590781856847537</x:v>
      </x:c>
      <x:c r="AB300" s="39" t="n">
        <x:v>-0.7600558104207726</x:v>
      </x:c>
      <x:c r="AC300" s="39" t="n">
        <x:v>0.6307406239930266</x:v>
      </x:c>
      <x:c r="AD300" s="39" t="n">
        <x:v>-0.1582935123906555</x:v>
      </x:c>
      <x:c r="AE300" s="39" t="n">
        <x:v>2.7596710686674832</x:v>
      </x:c>
      <x:c r="AF300" s="39" t="n">
        <x:v>-0.012898082569301719</x:v>
      </x:c>
      <x:c r="AG300" s="39" t="n">
        <x:v>-0.4231236495427309</x:v>
      </x:c>
      <x:c r="AH300" s="39" t="n">
        <x:v>-0.8750678797851509</x:v>
      </x:c>
      <x:c r="AI300" s="39" t="n">
        <x:v>-0.06734841840732703</x:v>
      </x:c>
      <x:c r="AJ300" s="39" t="n">
        <x:v>1.5375272067954449</x:v>
      </x:c>
      <x:c r="AK300" s="39" t="n">
        <x:v>-1.4523935202348974</x:v>
      </x:c>
      <x:c r="AL300" s="34"/>
      <x:c r="AM300" s="34" t="n">
        <x:f>IF(SQRT($B$9)*$B300+SQRT(1-$B$9)*R300&lt;_xlfn.NORM.S.INV($B$6),1,0)</x:f>
        <x:v>0</x:v>
      </x:c>
      <x:c r="AN300" s="34" t="n">
        <x:f>IF(SQRT($B$9)*$B300+SQRT(1-$B$9)*S300&lt;_xlfn.NORM.S.INV($B$6),1,0)</x:f>
        <x:v>0</x:v>
      </x:c>
      <x:c r="AO300" s="34" t="n">
        <x:f>IF(SQRT($B$9)*$B300+SQRT(1-$B$9)*T300&lt;_xlfn.NORM.S.INV($B$6),1,0)</x:f>
        <x:v>0</x:v>
      </x:c>
      <x:c r="AP300" s="34" t="n">
        <x:f>IF(SQRT($B$9)*$B300+SQRT(1-$B$9)*U300&lt;_xlfn.NORM.S.INV($B$6),1,0)</x:f>
        <x:v>0</x:v>
      </x:c>
      <x:c r="AQ300" s="34" t="n">
        <x:f>IF(SQRT($B$9)*$B300+SQRT(1-$B$9)*V300&lt;_xlfn.NORM.S.INV($B$6),1,0)</x:f>
        <x:v>0</x:v>
      </x:c>
      <x:c r="AR300" s="34" t="n">
        <x:f>IF(SQRT($B$9)*$B300+SQRT(1-$B$9)*W300&lt;_xlfn.NORM.S.INV($B$6),1,0)</x:f>
        <x:v>0</x:v>
      </x:c>
      <x:c r="AS300" s="34" t="n">
        <x:f>IF(SQRT($B$9)*$B300+SQRT(1-$B$9)*X300&lt;_xlfn.NORM.S.INV($B$6),1,0)</x:f>
        <x:v>0</x:v>
      </x:c>
      <x:c r="AT300" s="34" t="n">
        <x:f>IF(SQRT($B$9)*$B300+SQRT(1-$B$9)*Y300&lt;_xlfn.NORM.S.INV($B$6),1,0)</x:f>
        <x:v>0</x:v>
      </x:c>
      <x:c r="AU300" s="34" t="n">
        <x:f>IF(SQRT($B$9)*$B300+SQRT(1-$B$9)*Z300&lt;_xlfn.NORM.S.INV($B$6),1,0)</x:f>
        <x:v>0</x:v>
      </x:c>
      <x:c r="AV300" s="34" t="n">
        <x:f>IF(SQRT($B$9)*$B300+SQRT(1-$B$9)*AA300&lt;_xlfn.NORM.S.INV($B$6),1,0)</x:f>
        <x:v>0</x:v>
      </x:c>
      <x:c r="AW300" s="34" t="n">
        <x:f>IF(SQRT($C$9)*$B300+SQRT(1-$C$9)*AB300&lt;_xlfn.NORM.S.INV($C$6),1,0)</x:f>
        <x:v>0</x:v>
      </x:c>
      <x:c r="AX300" s="34" t="n">
        <x:f>IF(SQRT($C$9)*$B300+SQRT(1-$C$9)*AC300&lt;_xlfn.NORM.S.INV($C$6),1,0)</x:f>
        <x:v>0</x:v>
      </x:c>
      <x:c r="AY300" s="34" t="n">
        <x:f>IF(SQRT($C$9)*$B300+SQRT(1-$C$9)*AD300&lt;_xlfn.NORM.S.INV($C$6),1,0)</x:f>
        <x:v>0</x:v>
      </x:c>
      <x:c r="AZ300" s="34" t="n">
        <x:f>IF(SQRT($C$9)*$B300+SQRT(1-$C$9)*AE300&lt;_xlfn.NORM.S.INV($C$6),1,0)</x:f>
        <x:v>0</x:v>
      </x:c>
      <x:c r="BA300" s="34" t="n">
        <x:f>IF(SQRT($C$9)*$B300+SQRT(1-$C$9)*AF300&lt;_xlfn.NORM.S.INV($C$6),1,0)</x:f>
        <x:v>0</x:v>
      </x:c>
      <x:c r="BB300" s="34" t="n">
        <x:f>IF(SQRT($C$9)*$B300+SQRT(1-$C$9)*AG300&lt;_xlfn.NORM.S.INV($C$6),1,0)</x:f>
        <x:v>0</x:v>
      </x:c>
      <x:c r="BC300" s="34" t="n">
        <x:f>IF(SQRT($C$9)*$B300+SQRT(1-$C$9)*AH300&lt;_xlfn.NORM.S.INV($C$6),1,0)</x:f>
        <x:v>0</x:v>
      </x:c>
      <x:c r="BD300" s="34" t="n">
        <x:f>IF(SQRT($C$9)*$B300+SQRT(1-$C$9)*AI300&lt;_xlfn.NORM.S.INV($C$6),1,0)</x:f>
        <x:v>0</x:v>
      </x:c>
      <x:c r="BE300" s="34" t="n">
        <x:f>IF(SQRT($C$9)*$B300+SQRT(1-$C$9)*AJ300&lt;_xlfn.NORM.S.INV($C$6),1,0)</x:f>
        <x:v>0</x:v>
      </x:c>
      <x:c r="BF300" s="34" t="n">
        <x:f>IF(SQRT($C$9)*$B300+SQRT(1-$C$9)*AK300&lt;_xlfn.NORM.S.INV($C$6),1,0)</x:f>
        <x:v>0</x:v>
      </x:c>
      <x:c r="BG300" s="34"/>
      <x:c r="BH300" s="34"/>
      <x:c r="BI300" s="34" t="n">
        <x:f>$B$11*(($A$1061)*$C300/$B$12*$B$7+(1-$A$1061)*$D300/$B$12*$C$7)</x:f>
        <x:v>0</x:v>
      </x:c>
      <x:c r="BJ300" s="34" t="n">
        <x:f>$B$11*(($A$1062)*$C300/$B$12*$B$7+(1-$A$1062)*$D300/$B$12*$C$7)</x:f>
        <x:v>0</x:v>
      </x:c>
      <x:c r="BK300" s="34" t="n">
        <x:f>$B$11*(($A$1063)*$C300/$B$12*$B$7+(1-$A$1063)*$D300/$B$12*$C$7)</x:f>
        <x:v>0</x:v>
      </x:c>
      <x:c r="BL300" s="34" t="n">
        <x:f>$B$11*(($A$1064)*$C300/$B$12*$B$7+(1-$A$1064)*$D300/$B$12*$C$7)</x:f>
        <x:v>0</x:v>
      </x:c>
      <x:c r="BM300" s="34" t="n">
        <x:f>$B$11*(($A$1065)*$C300/$B$12*$B$7+(1-$A$1065)*$D300/$B$12*$C$7)</x:f>
        <x:v>0</x:v>
      </x:c>
      <x:c r="BN300" s="34" t="n">
        <x:f>$B$11*(($A$1066)*$C300/$B$12*$B$7+(1-$A$1066)*$D300/$B$12*$C$7)</x:f>
        <x:v>0</x:v>
      </x:c>
      <x:c r="BO300" s="34" t="n">
        <x:f>$B$11*(($A$1067)*$C300/$B$12*$B$7+(1-$A$1067)*$D300/$B$12*$C$7)</x:f>
        <x:v>0</x:v>
      </x:c>
      <x:c r="BP300" s="34" t="n">
        <x:f>$B$11*(($A$1068)*$C300/$B$12*$B$7+(1-$A$1068)*$D300/$B$12*$C$7)</x:f>
        <x:v>0</x:v>
      </x:c>
      <x:c r="BQ300" s="34" t="n">
        <x:f>$B$11*(($A$1069)*$C300/$B$12*$B$7+(1-$A$1069)*$D300/$B$12*$C$7)</x:f>
        <x:v>0</x:v>
      </x:c>
      <x:c r="BR300" s="34" t="n">
        <x:f>$B$11*(($A$1070)*$C300/$B$12*$B$7+(1-$A$1070)*$D300/$B$12*$C$7)</x:f>
        <x:v>0</x:v>
      </x:c>
      <x:c r="BS300" s="34" t="n">
        <x:f>$B$11*(($A$1071)*$C300/$B$12*$B$7+(1-$A$1071)*$D300/$B$12*$C$7)</x:f>
        <x:v>0</x:v>
      </x:c>
      <x:c r="BT300" s="34" t="n">
        <x:f>$B$11*(($A$1072)*$C300/$B$12*$B$7+(1-$A$1072)*$D300/$B$12*$C$7)</x:f>
        <x:v>0</x:v>
      </x:c>
      <x:c r="BU300" s="34" t="n">
        <x:f>$B$11*(($A$1073)*$C300/$B$12*$B$7+(1-$A$1073)*$D300/$B$12*$C$7)</x:f>
        <x:v>0</x:v>
      </x:c>
      <x:c r="BV300" s="34" t="n">
        <x:f>$B$11*(($A$1074)*$C300/$B$12*$B$7+(1-$A$1074)*$D300/$B$12*$C$7)</x:f>
        <x:v>0</x:v>
      </x:c>
      <x:c r="BW300" s="34" t="n">
        <x:f>$B$11*(($A$1075)*$C300/$B$12*$B$7+(1-$A$1075)*$D300/$B$12*$C$7)</x:f>
        <x:v>0</x:v>
      </x:c>
      <x:c r="BX300" s="34" t="n">
        <x:f>$B$11*(($A$1076)*$C300/$B$12*$B$7+(1-$A$1076)*$D300/$B$12*$C$7)</x:f>
        <x:v>0</x:v>
      </x:c>
      <x:c r="BY300" s="34" t="n">
        <x:f>$B$11*(($A$1077)*$C300/$B$12*$B$7+(1-$A$1077)*$D300/$B$12*$C$7)</x:f>
        <x:v>0</x:v>
      </x:c>
      <x:c r="BZ300" s="34" t="n">
        <x:f>$B$11*(($A$1078)*$C300/$B$12*$B$7+(1-$A$1078)*$D300/$B$12*$C$7)</x:f>
        <x:v>0</x:v>
      </x:c>
      <x:c r="CA300" s="34" t="n">
        <x:f>$B$11*(($A$1079)*$C300/$B$12*$B$7+(1-$A$1079)*$D300/$B$12*$C$7)</x:f>
        <x:v>0</x:v>
      </x:c>
      <x:c r="CB300" s="34" t="n">
        <x:f>$B$11*(($A$1080)*$C300/$B$12*$B$7+(1-$A$1080)*$D300/$B$12*$C$7)</x:f>
        <x:v>0</x:v>
      </x:c>
      <x:c r="CC300" s="34" t="n">
        <x:f>$B$11*(($A$1081)*$C300/$B$12*$B$7+(1-$A$1081)*$D300/$B$12*$C$7)</x:f>
        <x:v>0</x:v>
      </x:c>
    </x:row>
    <x:row r="301">
      <x:c r="A301" s="34" t="n">
        <x:v>277</x:v>
      </x:c>
      <x:c r="B301" s="39" t="n">
        <x:v>0.49128614110308677</x:v>
      </x:c>
      <x:c r="C301" s="1" t="n">
        <x:f>SUM(AM301:AV301)</x:f>
        <x:v>0</x:v>
      </x:c>
      <x:c r="D301" s="1" t="n">
        <x:f>SUM(AW301:BF301)</x:f>
        <x:v>0</x:v>
      </x:c>
      <x:c r="E301" s="17" t="n">
        <x:f>(1-C301/$B$12)*$B$8-C301/$B$12*$B$7</x:f>
        <x:v>0.05</x:v>
      </x:c>
      <x:c r="F301" s="17" t="n">
        <x:f>(1-D301/$B$12)*$C$8-D301/$B$12*$C$7</x:f>
        <x:v>0.09</x:v>
      </x:c>
      <x:c r="G301" s="32" t="n">
        <x:f>$B$11*($B$10*C301/$B$12*$B$7+(1-$B$10)*D301/$B$12*$C$7)</x:f>
        <x:v>0</x:v>
      </x:c>
      <x:c r="H301" s="17" t="n">
        <x:f>$B$10*E301+(1-$B$10)*F301</x:f>
        <x:v>0.07</x:v>
      </x:c>
      <x:c r="I301" s="34"/>
      <x:c r="J301" s="34"/>
      <x:c r="K301" s="34"/>
      <x:c r="L301" s="34"/>
      <x:c r="M301" s="34"/>
      <x:c r="N301" s="34"/>
      <x:c r="O301" s="34"/>
      <x:c r="P301" s="34"/>
      <x:c r="Q301" s="34"/>
      <x:c r="R301" s="39" t="n">
        <x:v>0.49981225038456145</x:v>
      </x:c>
      <x:c r="S301" s="39" t="n">
        <x:v>-2.714317140190373</x:v>
      </x:c>
      <x:c r="T301" s="39" t="n">
        <x:v>-0.4100312859552092</x:v>
      </x:c>
      <x:c r="U301" s="39" t="n">
        <x:v>-0.21441462037438028</x:v>
      </x:c>
      <x:c r="V301" s="39" t="n">
        <x:v>-1.4707464170984212</x:v>
      </x:c>
      <x:c r="W301" s="39" t="n">
        <x:v>-1.6557702710596394</x:v>
      </x:c>
      <x:c r="X301" s="39" t="n">
        <x:v>-0.9607665101807217</x:v>
      </x:c>
      <x:c r="Y301" s="39" t="n">
        <x:v>1.0529627617148904</x:v>
      </x:c>
      <x:c r="Z301" s="39" t="n">
        <x:v>-0.04011583067224968</x:v>
      </x:c>
      <x:c r="AA301" s="39" t="n">
        <x:v>0.5850500847998511</x:v>
      </x:c>
      <x:c r="AB301" s="39" t="n">
        <x:v>1.1906191798645096</x:v>
      </x:c>
      <x:c r="AC301" s="39" t="n">
        <x:v>0.20951780990673943</x:v>
      </x:c>
      <x:c r="AD301" s="39" t="n">
        <x:v>-0.3766692317383499</x:v>
      </x:c>
      <x:c r="AE301" s="39" t="n">
        <x:v>-0.41358008537478774</x:v>
      </x:c>
      <x:c r="AF301" s="39" t="n">
        <x:v>-0.8392594637808078</x:v>
      </x:c>
      <x:c r="AG301" s="39" t="n">
        <x:v>1.2397254784100191</x:v>
      </x:c>
      <x:c r="AH301" s="39" t="n">
        <x:v>-1.1530878302542158</x:v>
      </x:c>
      <x:c r="AI301" s="39" t="n">
        <x:v>-0.7133777901719714</x:v>
      </x:c>
      <x:c r="AJ301" s="39" t="n">
        <x:v>-0.3744283094897337</x:v>
      </x:c>
      <x:c r="AK301" s="39" t="n">
        <x:v>0.8818052218958048</x:v>
      </x:c>
      <x:c r="AL301" s="34"/>
      <x:c r="AM301" s="34" t="n">
        <x:f>IF(SQRT($B$9)*$B301+SQRT(1-$B$9)*R301&lt;_xlfn.NORM.S.INV($B$6),1,0)</x:f>
        <x:v>0</x:v>
      </x:c>
      <x:c r="AN301" s="34" t="n">
        <x:f>IF(SQRT($B$9)*$B301+SQRT(1-$B$9)*S301&lt;_xlfn.NORM.S.INV($B$6),1,0)</x:f>
        <x:v>0</x:v>
      </x:c>
      <x:c r="AO301" s="34" t="n">
        <x:f>IF(SQRT($B$9)*$B301+SQRT(1-$B$9)*T301&lt;_xlfn.NORM.S.INV($B$6),1,0)</x:f>
        <x:v>0</x:v>
      </x:c>
      <x:c r="AP301" s="34" t="n">
        <x:f>IF(SQRT($B$9)*$B301+SQRT(1-$B$9)*U301&lt;_xlfn.NORM.S.INV($B$6),1,0)</x:f>
        <x:v>0</x:v>
      </x:c>
      <x:c r="AQ301" s="34" t="n">
        <x:f>IF(SQRT($B$9)*$B301+SQRT(1-$B$9)*V301&lt;_xlfn.NORM.S.INV($B$6),1,0)</x:f>
        <x:v>0</x:v>
      </x:c>
      <x:c r="AR301" s="34" t="n">
        <x:f>IF(SQRT($B$9)*$B301+SQRT(1-$B$9)*W301&lt;_xlfn.NORM.S.INV($B$6),1,0)</x:f>
        <x:v>0</x:v>
      </x:c>
      <x:c r="AS301" s="34" t="n">
        <x:f>IF(SQRT($B$9)*$B301+SQRT(1-$B$9)*X301&lt;_xlfn.NORM.S.INV($B$6),1,0)</x:f>
        <x:v>0</x:v>
      </x:c>
      <x:c r="AT301" s="34" t="n">
        <x:f>IF(SQRT($B$9)*$B301+SQRT(1-$B$9)*Y301&lt;_xlfn.NORM.S.INV($B$6),1,0)</x:f>
        <x:v>0</x:v>
      </x:c>
      <x:c r="AU301" s="34" t="n">
        <x:f>IF(SQRT($B$9)*$B301+SQRT(1-$B$9)*Z301&lt;_xlfn.NORM.S.INV($B$6),1,0)</x:f>
        <x:v>0</x:v>
      </x:c>
      <x:c r="AV301" s="34" t="n">
        <x:f>IF(SQRT($B$9)*$B301+SQRT(1-$B$9)*AA301&lt;_xlfn.NORM.S.INV($B$6),1,0)</x:f>
        <x:v>0</x:v>
      </x:c>
      <x:c r="AW301" s="34" t="n">
        <x:f>IF(SQRT($C$9)*$B301+SQRT(1-$C$9)*AB301&lt;_xlfn.NORM.S.INV($C$6),1,0)</x:f>
        <x:v>0</x:v>
      </x:c>
      <x:c r="AX301" s="34" t="n">
        <x:f>IF(SQRT($C$9)*$B301+SQRT(1-$C$9)*AC301&lt;_xlfn.NORM.S.INV($C$6),1,0)</x:f>
        <x:v>0</x:v>
      </x:c>
      <x:c r="AY301" s="34" t="n">
        <x:f>IF(SQRT($C$9)*$B301+SQRT(1-$C$9)*AD301&lt;_xlfn.NORM.S.INV($C$6),1,0)</x:f>
        <x:v>0</x:v>
      </x:c>
      <x:c r="AZ301" s="34" t="n">
        <x:f>IF(SQRT($C$9)*$B301+SQRT(1-$C$9)*AE301&lt;_xlfn.NORM.S.INV($C$6),1,0)</x:f>
        <x:v>0</x:v>
      </x:c>
      <x:c r="BA301" s="34" t="n">
        <x:f>IF(SQRT($C$9)*$B301+SQRT(1-$C$9)*AF301&lt;_xlfn.NORM.S.INV($C$6),1,0)</x:f>
        <x:v>0</x:v>
      </x:c>
      <x:c r="BB301" s="34" t="n">
        <x:f>IF(SQRT($C$9)*$B301+SQRT(1-$C$9)*AG301&lt;_xlfn.NORM.S.INV($C$6),1,0)</x:f>
        <x:v>0</x:v>
      </x:c>
      <x:c r="BC301" s="34" t="n">
        <x:f>IF(SQRT($C$9)*$B301+SQRT(1-$C$9)*AH301&lt;_xlfn.NORM.S.INV($C$6),1,0)</x:f>
        <x:v>0</x:v>
      </x:c>
      <x:c r="BD301" s="34" t="n">
        <x:f>IF(SQRT($C$9)*$B301+SQRT(1-$C$9)*AI301&lt;_xlfn.NORM.S.INV($C$6),1,0)</x:f>
        <x:v>0</x:v>
      </x:c>
      <x:c r="BE301" s="34" t="n">
        <x:f>IF(SQRT($C$9)*$B301+SQRT(1-$C$9)*AJ301&lt;_xlfn.NORM.S.INV($C$6),1,0)</x:f>
        <x:v>0</x:v>
      </x:c>
      <x:c r="BF301" s="34" t="n">
        <x:f>IF(SQRT($C$9)*$B301+SQRT(1-$C$9)*AK301&lt;_xlfn.NORM.S.INV($C$6),1,0)</x:f>
        <x:v>0</x:v>
      </x:c>
      <x:c r="BG301" s="34"/>
      <x:c r="BH301" s="34"/>
      <x:c r="BI301" s="34" t="n">
        <x:f>$B$11*(($A$1061)*$C301/$B$12*$B$7+(1-$A$1061)*$D301/$B$12*$C$7)</x:f>
        <x:v>0</x:v>
      </x:c>
      <x:c r="BJ301" s="34" t="n">
        <x:f>$B$11*(($A$1062)*$C301/$B$12*$B$7+(1-$A$1062)*$D301/$B$12*$C$7)</x:f>
        <x:v>0</x:v>
      </x:c>
      <x:c r="BK301" s="34" t="n">
        <x:f>$B$11*(($A$1063)*$C301/$B$12*$B$7+(1-$A$1063)*$D301/$B$12*$C$7)</x:f>
        <x:v>0</x:v>
      </x:c>
      <x:c r="BL301" s="34" t="n">
        <x:f>$B$11*(($A$1064)*$C301/$B$12*$B$7+(1-$A$1064)*$D301/$B$12*$C$7)</x:f>
        <x:v>0</x:v>
      </x:c>
      <x:c r="BM301" s="34" t="n">
        <x:f>$B$11*(($A$1065)*$C301/$B$12*$B$7+(1-$A$1065)*$D301/$B$12*$C$7)</x:f>
        <x:v>0</x:v>
      </x:c>
      <x:c r="BN301" s="34" t="n">
        <x:f>$B$11*(($A$1066)*$C301/$B$12*$B$7+(1-$A$1066)*$D301/$B$12*$C$7)</x:f>
        <x:v>0</x:v>
      </x:c>
      <x:c r="BO301" s="34" t="n">
        <x:f>$B$11*(($A$1067)*$C301/$B$12*$B$7+(1-$A$1067)*$D301/$B$12*$C$7)</x:f>
        <x:v>0</x:v>
      </x:c>
      <x:c r="BP301" s="34" t="n">
        <x:f>$B$11*(($A$1068)*$C301/$B$12*$B$7+(1-$A$1068)*$D301/$B$12*$C$7)</x:f>
        <x:v>0</x:v>
      </x:c>
      <x:c r="BQ301" s="34" t="n">
        <x:f>$B$11*(($A$1069)*$C301/$B$12*$B$7+(1-$A$1069)*$D301/$B$12*$C$7)</x:f>
        <x:v>0</x:v>
      </x:c>
      <x:c r="BR301" s="34" t="n">
        <x:f>$B$11*(($A$1070)*$C301/$B$12*$B$7+(1-$A$1070)*$D301/$B$12*$C$7)</x:f>
        <x:v>0</x:v>
      </x:c>
      <x:c r="BS301" s="34" t="n">
        <x:f>$B$11*(($A$1071)*$C301/$B$12*$B$7+(1-$A$1071)*$D301/$B$12*$C$7)</x:f>
        <x:v>0</x:v>
      </x:c>
      <x:c r="BT301" s="34" t="n">
        <x:f>$B$11*(($A$1072)*$C301/$B$12*$B$7+(1-$A$1072)*$D301/$B$12*$C$7)</x:f>
        <x:v>0</x:v>
      </x:c>
      <x:c r="BU301" s="34" t="n">
        <x:f>$B$11*(($A$1073)*$C301/$B$12*$B$7+(1-$A$1073)*$D301/$B$12*$C$7)</x:f>
        <x:v>0</x:v>
      </x:c>
      <x:c r="BV301" s="34" t="n">
        <x:f>$B$11*(($A$1074)*$C301/$B$12*$B$7+(1-$A$1074)*$D301/$B$12*$C$7)</x:f>
        <x:v>0</x:v>
      </x:c>
      <x:c r="BW301" s="34" t="n">
        <x:f>$B$11*(($A$1075)*$C301/$B$12*$B$7+(1-$A$1075)*$D301/$B$12*$C$7)</x:f>
        <x:v>0</x:v>
      </x:c>
      <x:c r="BX301" s="34" t="n">
        <x:f>$B$11*(($A$1076)*$C301/$B$12*$B$7+(1-$A$1076)*$D301/$B$12*$C$7)</x:f>
        <x:v>0</x:v>
      </x:c>
      <x:c r="BY301" s="34" t="n">
        <x:f>$B$11*(($A$1077)*$C301/$B$12*$B$7+(1-$A$1077)*$D301/$B$12*$C$7)</x:f>
        <x:v>0</x:v>
      </x:c>
      <x:c r="BZ301" s="34" t="n">
        <x:f>$B$11*(($A$1078)*$C301/$B$12*$B$7+(1-$A$1078)*$D301/$B$12*$C$7)</x:f>
        <x:v>0</x:v>
      </x:c>
      <x:c r="CA301" s="34" t="n">
        <x:f>$B$11*(($A$1079)*$C301/$B$12*$B$7+(1-$A$1079)*$D301/$B$12*$C$7)</x:f>
        <x:v>0</x:v>
      </x:c>
      <x:c r="CB301" s="34" t="n">
        <x:f>$B$11*(($A$1080)*$C301/$B$12*$B$7+(1-$A$1080)*$D301/$B$12*$C$7)</x:f>
        <x:v>0</x:v>
      </x:c>
      <x:c r="CC301" s="34" t="n">
        <x:f>$B$11*(($A$1081)*$C301/$B$12*$B$7+(1-$A$1081)*$D301/$B$12*$C$7)</x:f>
        <x:v>0</x:v>
      </x:c>
    </x:row>
    <x:row r="302">
      <x:c r="A302" s="34" t="n">
        <x:v>278</x:v>
      </x:c>
      <x:c r="B302" s="39" t="n">
        <x:v>-0.5602375519753497</x:v>
      </x:c>
      <x:c r="C302" s="1" t="n">
        <x:f>SUM(AM302:AV302)</x:f>
        <x:v>0</x:v>
      </x:c>
      <x:c r="D302" s="1" t="n">
        <x:f>SUM(AW302:BF302)</x:f>
        <x:v>1</x:v>
      </x:c>
      <x:c r="E302" s="17" t="n">
        <x:f>(1-C302/$B$12)*$B$8-C302/$B$12*$B$7</x:f>
        <x:v>0.05</x:v>
      </x:c>
      <x:c r="F302" s="17" t="n">
        <x:f>(1-D302/$B$12)*$C$8-D302/$B$12*$C$7</x:f>
        <x:v>0.021000000000000005</x:v>
      </x:c>
      <x:c r="G302" s="32" t="n">
        <x:f>$B$11*($B$10*C302/$B$12*$B$7+(1-$B$10)*D302/$B$12*$C$7)</x:f>
        <x:v>300</x:v>
      </x:c>
      <x:c r="H302" s="17" t="n">
        <x:f>$B$10*E302+(1-$B$10)*F302</x:f>
        <x:v>0.035500000000000004</x:v>
      </x:c>
      <x:c r="I302" s="34"/>
      <x:c r="J302" s="34"/>
      <x:c r="K302" s="34"/>
      <x:c r="L302" s="34"/>
      <x:c r="M302" s="34"/>
      <x:c r="N302" s="34"/>
      <x:c r="O302" s="34"/>
      <x:c r="P302" s="34"/>
      <x:c r="Q302" s="34"/>
      <x:c r="R302" s="39" t="n">
        <x:v>0.8901385054433986</x:v>
      </x:c>
      <x:c r="S302" s="39" t="n">
        <x:v>1.099317463759977</x:v>
      </x:c>
      <x:c r="T302" s="39" t="n">
        <x:v>-1.4505767474207827</x:v>
      </x:c>
      <x:c r="U302" s="39" t="n">
        <x:v>-0.285363204841836</x:v>
      </x:c>
      <x:c r="V302" s="39" t="n">
        <x:v>0.7246305968388054</x:v>
      </x:c>
      <x:c r="W302" s="39" t="n">
        <x:v>-0.3105538906485435</x:v>
      </x:c>
      <x:c r="X302" s="39" t="n">
        <x:v>-0.25328033317015236</x:v>
      </x:c>
      <x:c r="Y302" s="39" t="n">
        <x:v>-1.21440542007956</x:v>
      </x:c>
      <x:c r="Z302" s="39" t="n">
        <x:v>-0.07830761470799247</x:v>
      </x:c>
      <x:c r="AA302" s="39" t="n">
        <x:v>1.2319017971060744</x:v>
      </x:c>
      <x:c r="AB302" s="39" t="n">
        <x:v>-1.0005081988088937</x:v>
      </x:c>
      <x:c r="AC302" s="39" t="n">
        <x:v>-0.41533437872695744</x:v>
      </x:c>
      <x:c r="AD302" s="39" t="n">
        <x:v>-0.2507845875924904</x:v>
      </x:c>
      <x:c r="AE302" s="39" t="n">
        <x:v>0.2565041546557798</x:v>
      </x:c>
      <x:c r="AF302" s="39" t="n">
        <x:v>0.6435836849980471</x:v>
      </x:c>
      <x:c r="AG302" s="39" t="n">
        <x:v>0.07456340554555627</x:v>
      </x:c>
      <x:c r="AH302" s="39" t="n">
        <x:v>0.22509826587577006</x:v>
      </x:c>
      <x:c r="AI302" s="39" t="n">
        <x:v>-0.968384155737974</x:v>
      </x:c>
      <x:c r="AJ302" s="39" t="n">
        <x:v>-2.029574592167614</x:v>
      </x:c>
      <x:c r="AK302" s="39" t="n">
        <x:v>-0.46209408914416444</x:v>
      </x:c>
      <x:c r="AL302" s="34"/>
      <x:c r="AM302" s="34" t="n">
        <x:f>IF(SQRT($B$9)*$B302+SQRT(1-$B$9)*R302&lt;_xlfn.NORM.S.INV($B$6),1,0)</x:f>
        <x:v>0</x:v>
      </x:c>
      <x:c r="AN302" s="34" t="n">
        <x:f>IF(SQRT($B$9)*$B302+SQRT(1-$B$9)*S302&lt;_xlfn.NORM.S.INV($B$6),1,0)</x:f>
        <x:v>0</x:v>
      </x:c>
      <x:c r="AO302" s="34" t="n">
        <x:f>IF(SQRT($B$9)*$B302+SQRT(1-$B$9)*T302&lt;_xlfn.NORM.S.INV($B$6),1,0)</x:f>
        <x:v>0</x:v>
      </x:c>
      <x:c r="AP302" s="34" t="n">
        <x:f>IF(SQRT($B$9)*$B302+SQRT(1-$B$9)*U302&lt;_xlfn.NORM.S.INV($B$6),1,0)</x:f>
        <x:v>0</x:v>
      </x:c>
      <x:c r="AQ302" s="34" t="n">
        <x:f>IF(SQRT($B$9)*$B302+SQRT(1-$B$9)*V302&lt;_xlfn.NORM.S.INV($B$6),1,0)</x:f>
        <x:v>0</x:v>
      </x:c>
      <x:c r="AR302" s="34" t="n">
        <x:f>IF(SQRT($B$9)*$B302+SQRT(1-$B$9)*W302&lt;_xlfn.NORM.S.INV($B$6),1,0)</x:f>
        <x:v>0</x:v>
      </x:c>
      <x:c r="AS302" s="34" t="n">
        <x:f>IF(SQRT($B$9)*$B302+SQRT(1-$B$9)*X302&lt;_xlfn.NORM.S.INV($B$6),1,0)</x:f>
        <x:v>0</x:v>
      </x:c>
      <x:c r="AT302" s="34" t="n">
        <x:f>IF(SQRT($B$9)*$B302+SQRT(1-$B$9)*Y302&lt;_xlfn.NORM.S.INV($B$6),1,0)</x:f>
        <x:v>0</x:v>
      </x:c>
      <x:c r="AU302" s="34" t="n">
        <x:f>IF(SQRT($B$9)*$B302+SQRT(1-$B$9)*Z302&lt;_xlfn.NORM.S.INV($B$6),1,0)</x:f>
        <x:v>0</x:v>
      </x:c>
      <x:c r="AV302" s="34" t="n">
        <x:f>IF(SQRT($B$9)*$B302+SQRT(1-$B$9)*AA302&lt;_xlfn.NORM.S.INV($B$6),1,0)</x:f>
        <x:v>0</x:v>
      </x:c>
      <x:c r="AW302" s="34" t="n">
        <x:f>IF(SQRT($C$9)*$B302+SQRT(1-$C$9)*AB302&lt;_xlfn.NORM.S.INV($C$6),1,0)</x:f>
        <x:v>0</x:v>
      </x:c>
      <x:c r="AX302" s="34" t="n">
        <x:f>IF(SQRT($C$9)*$B302+SQRT(1-$C$9)*AC302&lt;_xlfn.NORM.S.INV($C$6),1,0)</x:f>
        <x:v>0</x:v>
      </x:c>
      <x:c r="AY302" s="34" t="n">
        <x:f>IF(SQRT($C$9)*$B302+SQRT(1-$C$9)*AD302&lt;_xlfn.NORM.S.INV($C$6),1,0)</x:f>
        <x:v>0</x:v>
      </x:c>
      <x:c r="AZ302" s="34" t="n">
        <x:f>IF(SQRT($C$9)*$B302+SQRT(1-$C$9)*AE302&lt;_xlfn.NORM.S.INV($C$6),1,0)</x:f>
        <x:v>0</x:v>
      </x:c>
      <x:c r="BA302" s="34" t="n">
        <x:f>IF(SQRT($C$9)*$B302+SQRT(1-$C$9)*AF302&lt;_xlfn.NORM.S.INV($C$6),1,0)</x:f>
        <x:v>0</x:v>
      </x:c>
      <x:c r="BB302" s="34" t="n">
        <x:f>IF(SQRT($C$9)*$B302+SQRT(1-$C$9)*AG302&lt;_xlfn.NORM.S.INV($C$6),1,0)</x:f>
        <x:v>0</x:v>
      </x:c>
      <x:c r="BC302" s="34" t="n">
        <x:f>IF(SQRT($C$9)*$B302+SQRT(1-$C$9)*AH302&lt;_xlfn.NORM.S.INV($C$6),1,0)</x:f>
        <x:v>0</x:v>
      </x:c>
      <x:c r="BD302" s="34" t="n">
        <x:f>IF(SQRT($C$9)*$B302+SQRT(1-$C$9)*AI302&lt;_xlfn.NORM.S.INV($C$6),1,0)</x:f>
        <x:v>0</x:v>
      </x:c>
      <x:c r="BE302" s="34" t="n">
        <x:f>IF(SQRT($C$9)*$B302+SQRT(1-$C$9)*AJ302&lt;_xlfn.NORM.S.INV($C$6),1,0)</x:f>
        <x:v>1</x:v>
      </x:c>
      <x:c r="BF302" s="34" t="n">
        <x:f>IF(SQRT($C$9)*$B302+SQRT(1-$C$9)*AK302&lt;_xlfn.NORM.S.INV($C$6),1,0)</x:f>
        <x:v>0</x:v>
      </x:c>
      <x:c r="BG302" s="34"/>
      <x:c r="BH302" s="34"/>
      <x:c r="BI302" s="34" t="n">
        <x:f>$B$11*(($A$1061)*$C302/$B$12*$B$7+(1-$A$1061)*$D302/$B$12*$C$7)</x:f>
        <x:v>600</x:v>
      </x:c>
      <x:c r="BJ302" s="34" t="n">
        <x:f>$B$11*(($A$1062)*$C302/$B$12*$B$7+(1-$A$1062)*$D302/$B$12*$C$7)</x:f>
        <x:v>570</x:v>
      </x:c>
      <x:c r="BK302" s="34" t="n">
        <x:f>$B$11*(($A$1063)*$C302/$B$12*$B$7+(1-$A$1063)*$D302/$B$12*$C$7)</x:f>
        <x:v>540</x:v>
      </x:c>
      <x:c r="BL302" s="34" t="n">
        <x:f>$B$11*(($A$1064)*$C302/$B$12*$B$7+(1-$A$1064)*$D302/$B$12*$C$7)</x:f>
        <x:v>509.99999999999994</x:v>
      </x:c>
      <x:c r="BM302" s="34" t="n">
        <x:f>$B$11*(($A$1065)*$C302/$B$12*$B$7+(1-$A$1065)*$D302/$B$12*$C$7)</x:f>
        <x:v>480</x:v>
      </x:c>
      <x:c r="BN302" s="34" t="n">
        <x:f>$B$11*(($A$1066)*$C302/$B$12*$B$7+(1-$A$1066)*$D302/$B$12*$C$7)</x:f>
        <x:v>450</x:v>
      </x:c>
      <x:c r="BO302" s="34" t="n">
        <x:f>$B$11*(($A$1067)*$C302/$B$12*$B$7+(1-$A$1067)*$D302/$B$12*$C$7)</x:f>
        <x:v>419.99999999999994</x:v>
      </x:c>
      <x:c r="BP302" s="34" t="n">
        <x:f>$B$11*(($A$1068)*$C302/$B$12*$B$7+(1-$A$1068)*$D302/$B$12*$C$7)</x:f>
        <x:v>390</x:v>
      </x:c>
      <x:c r="BQ302" s="34" t="n">
        <x:f>$B$11*(($A$1069)*$C302/$B$12*$B$7+(1-$A$1069)*$D302/$B$12*$C$7)</x:f>
        <x:v>360</x:v>
      </x:c>
      <x:c r="BR302" s="34" t="n">
        <x:f>$B$11*(($A$1070)*$C302/$B$12*$B$7+(1-$A$1070)*$D302/$B$12*$C$7)</x:f>
        <x:v>330</x:v>
      </x:c>
      <x:c r="BS302" s="34" t="n">
        <x:f>$B$11*(($A$1071)*$C302/$B$12*$B$7+(1-$A$1071)*$D302/$B$12*$C$7)</x:f>
        <x:v>300</x:v>
      </x:c>
      <x:c r="BT302" s="34" t="n">
        <x:f>$B$11*(($A$1072)*$C302/$B$12*$B$7+(1-$A$1072)*$D302/$B$12*$C$7)</x:f>
        <x:v>270</x:v>
      </x:c>
      <x:c r="BU302" s="34" t="n">
        <x:f>$B$11*(($A$1073)*$C302/$B$12*$B$7+(1-$A$1073)*$D302/$B$12*$C$7)</x:f>
        <x:v>240</x:v>
      </x:c>
      <x:c r="BV302" s="34" t="n">
        <x:f>$B$11*(($A$1074)*$C302/$B$12*$B$7+(1-$A$1074)*$D302/$B$12*$C$7)</x:f>
        <x:v>209.99999999999997</x:v>
      </x:c>
      <x:c r="BW302" s="34" t="n">
        <x:f>$B$11*(($A$1075)*$C302/$B$12*$B$7+(1-$A$1075)*$D302/$B$12*$C$7)</x:f>
        <x:v>180.00000000000003</x:v>
      </x:c>
      <x:c r="BX302" s="34" t="n">
        <x:f>$B$11*(($A$1076)*$C302/$B$12*$B$7+(1-$A$1076)*$D302/$B$12*$C$7)</x:f>
        <x:v>150</x:v>
      </x:c>
      <x:c r="BY302" s="34" t="n">
        <x:f>$B$11*(($A$1077)*$C302/$B$12*$B$7+(1-$A$1077)*$D302/$B$12*$C$7)</x:f>
        <x:v>119.99999999999999</x:v>
      </x:c>
      <x:c r="BZ302" s="34" t="n">
        <x:f>$B$11*(($A$1078)*$C302/$B$12*$B$7+(1-$A$1078)*$D302/$B$12*$C$7)</x:f>
        <x:v>90.00000000000001</x:v>
      </x:c>
      <x:c r="CA302" s="34" t="n">
        <x:f>$B$11*(($A$1079)*$C302/$B$12*$B$7+(1-$A$1079)*$D302/$B$12*$C$7)</x:f>
        <x:v>59.99999999999999</x:v>
      </x:c>
      <x:c r="CB302" s="34" t="n">
        <x:f>$B$11*(($A$1080)*$C302/$B$12*$B$7+(1-$A$1080)*$D302/$B$12*$C$7)</x:f>
        <x:v>30.00000000000003</x:v>
      </x:c>
      <x:c r="CC302" s="34" t="n">
        <x:f>$B$11*(($A$1081)*$C302/$B$12*$B$7+(1-$A$1081)*$D302/$B$12*$C$7)</x:f>
        <x:v>0</x:v>
      </x:c>
    </x:row>
    <x:row r="303">
      <x:c r="A303" s="34" t="n">
        <x:v>279</x:v>
      </x:c>
      <x:c r="B303" s="39" t="n">
        <x:v>0.12581708984471113</x:v>
      </x:c>
      <x:c r="C303" s="1" t="n">
        <x:f>SUM(AM303:AV303)</x:f>
        <x:v>0</x:v>
      </x:c>
      <x:c r="D303" s="1" t="n">
        <x:f>SUM(AW303:BF303)</x:f>
        <x:v>0</x:v>
      </x:c>
      <x:c r="E303" s="17" t="n">
        <x:f>(1-C303/$B$12)*$B$8-C303/$B$12*$B$7</x:f>
        <x:v>0.05</x:v>
      </x:c>
      <x:c r="F303" s="17" t="n">
        <x:f>(1-D303/$B$12)*$C$8-D303/$B$12*$C$7</x:f>
        <x:v>0.09</x:v>
      </x:c>
      <x:c r="G303" s="32" t="n">
        <x:f>$B$11*($B$10*C303/$B$12*$B$7+(1-$B$10)*D303/$B$12*$C$7)</x:f>
        <x:v>0</x:v>
      </x:c>
      <x:c r="H303" s="17" t="n">
        <x:f>$B$10*E303+(1-$B$10)*F303</x:f>
        <x:v>0.07</x:v>
      </x:c>
      <x:c r="I303" s="34"/>
      <x:c r="J303" s="34"/>
      <x:c r="K303" s="34"/>
      <x:c r="L303" s="34"/>
      <x:c r="M303" s="34"/>
      <x:c r="N303" s="34"/>
      <x:c r="O303" s="34"/>
      <x:c r="P303" s="34"/>
      <x:c r="Q303" s="34"/>
      <x:c r="R303" s="39" t="n">
        <x:v>-1.521671836651424</x:v>
      </x:c>
      <x:c r="S303" s="39" t="n">
        <x:v>0.19986877009291748</x:v>
      </x:c>
      <x:c r="T303" s="39" t="n">
        <x:v>0.3971395463922276</x:v>
      </x:c>
      <x:c r="U303" s="39" t="n">
        <x:v>1.3854409292102048</x:v>
      </x:c>
      <x:c r="V303" s="39" t="n">
        <x:v>0.7097307235454463</x:v>
      </x:c>
      <x:c r="W303" s="39" t="n">
        <x:v>1.6636222582019669</x:v>
      </x:c>
      <x:c r="X303" s="39" t="n">
        <x:v>-1.8327534748733123</x:v>
      </x:c>
      <x:c r="Y303" s="39" t="n">
        <x:v>-0.7308277735404355</x:v>
      </x:c>
      <x:c r="Z303" s="39" t="n">
        <x:v>-0.0210485671659899</x:v>
      </x:c>
      <x:c r="AA303" s="39" t="n">
        <x:v>-0.07227055923863498</x:v>
      </x:c>
      <x:c r="AB303" s="39" t="n">
        <x:v>0.13429721328708516</x:v>
      </x:c>
      <x:c r="AC303" s="39" t="n">
        <x:v>-0.14099342666296696</x:v>
      </x:c>
      <x:c r="AD303" s="39" t="n">
        <x:v>1.2502457807828526</x:v>
      </x:c>
      <x:c r="AE303" s="39" t="n">
        <x:v>1.307706715413409</x:v>
      </x:c>
      <x:c r="AF303" s="39" t="n">
        <x:v>-1.1702060322150802</x:v>
      </x:c>
      <x:c r="AG303" s="39" t="n">
        <x:v>0.45043178515895177</x:v>
      </x:c>
      <x:c r="AH303" s="39" t="n">
        <x:v>-0.32024689962139463</x:v>
      </x:c>
      <x:c r="AI303" s="39" t="n">
        <x:v>-0.33308335072705136</x:v>
      </x:c>
      <x:c r="AJ303" s="39" t="n">
        <x:v>1.1693784052332934</x:v>
      </x:c>
      <x:c r="AK303" s="39" t="n">
        <x:v>-0.5367587119790593</x:v>
      </x:c>
      <x:c r="AL303" s="34"/>
      <x:c r="AM303" s="34" t="n">
        <x:f>IF(SQRT($B$9)*$B303+SQRT(1-$B$9)*R303&lt;_xlfn.NORM.S.INV($B$6),1,0)</x:f>
        <x:v>0</x:v>
      </x:c>
      <x:c r="AN303" s="34" t="n">
        <x:f>IF(SQRT($B$9)*$B303+SQRT(1-$B$9)*S303&lt;_xlfn.NORM.S.INV($B$6),1,0)</x:f>
        <x:v>0</x:v>
      </x:c>
      <x:c r="AO303" s="34" t="n">
        <x:f>IF(SQRT($B$9)*$B303+SQRT(1-$B$9)*T303&lt;_xlfn.NORM.S.INV($B$6),1,0)</x:f>
        <x:v>0</x:v>
      </x:c>
      <x:c r="AP303" s="34" t="n">
        <x:f>IF(SQRT($B$9)*$B303+SQRT(1-$B$9)*U303&lt;_xlfn.NORM.S.INV($B$6),1,0)</x:f>
        <x:v>0</x:v>
      </x:c>
      <x:c r="AQ303" s="34" t="n">
        <x:f>IF(SQRT($B$9)*$B303+SQRT(1-$B$9)*V303&lt;_xlfn.NORM.S.INV($B$6),1,0)</x:f>
        <x:v>0</x:v>
      </x:c>
      <x:c r="AR303" s="34" t="n">
        <x:f>IF(SQRT($B$9)*$B303+SQRT(1-$B$9)*W303&lt;_xlfn.NORM.S.INV($B$6),1,0)</x:f>
        <x:v>0</x:v>
      </x:c>
      <x:c r="AS303" s="34" t="n">
        <x:f>IF(SQRT($B$9)*$B303+SQRT(1-$B$9)*X303&lt;_xlfn.NORM.S.INV($B$6),1,0)</x:f>
        <x:v>0</x:v>
      </x:c>
      <x:c r="AT303" s="34" t="n">
        <x:f>IF(SQRT($B$9)*$B303+SQRT(1-$B$9)*Y303&lt;_xlfn.NORM.S.INV($B$6),1,0)</x:f>
        <x:v>0</x:v>
      </x:c>
      <x:c r="AU303" s="34" t="n">
        <x:f>IF(SQRT($B$9)*$B303+SQRT(1-$B$9)*Z303&lt;_xlfn.NORM.S.INV($B$6),1,0)</x:f>
        <x:v>0</x:v>
      </x:c>
      <x:c r="AV303" s="34" t="n">
        <x:f>IF(SQRT($B$9)*$B303+SQRT(1-$B$9)*AA303&lt;_xlfn.NORM.S.INV($B$6),1,0)</x:f>
        <x:v>0</x:v>
      </x:c>
      <x:c r="AW303" s="34" t="n">
        <x:f>IF(SQRT($C$9)*$B303+SQRT(1-$C$9)*AB303&lt;_xlfn.NORM.S.INV($C$6),1,0)</x:f>
        <x:v>0</x:v>
      </x:c>
      <x:c r="AX303" s="34" t="n">
        <x:f>IF(SQRT($C$9)*$B303+SQRT(1-$C$9)*AC303&lt;_xlfn.NORM.S.INV($C$6),1,0)</x:f>
        <x:v>0</x:v>
      </x:c>
      <x:c r="AY303" s="34" t="n">
        <x:f>IF(SQRT($C$9)*$B303+SQRT(1-$C$9)*AD303&lt;_xlfn.NORM.S.INV($C$6),1,0)</x:f>
        <x:v>0</x:v>
      </x:c>
      <x:c r="AZ303" s="34" t="n">
        <x:f>IF(SQRT($C$9)*$B303+SQRT(1-$C$9)*AE303&lt;_xlfn.NORM.S.INV($C$6),1,0)</x:f>
        <x:v>0</x:v>
      </x:c>
      <x:c r="BA303" s="34" t="n">
        <x:f>IF(SQRT($C$9)*$B303+SQRT(1-$C$9)*AF303&lt;_xlfn.NORM.S.INV($C$6),1,0)</x:f>
        <x:v>0</x:v>
      </x:c>
      <x:c r="BB303" s="34" t="n">
        <x:f>IF(SQRT($C$9)*$B303+SQRT(1-$C$9)*AG303&lt;_xlfn.NORM.S.INV($C$6),1,0)</x:f>
        <x:v>0</x:v>
      </x:c>
      <x:c r="BC303" s="34" t="n">
        <x:f>IF(SQRT($C$9)*$B303+SQRT(1-$C$9)*AH303&lt;_xlfn.NORM.S.INV($C$6),1,0)</x:f>
        <x:v>0</x:v>
      </x:c>
      <x:c r="BD303" s="34" t="n">
        <x:f>IF(SQRT($C$9)*$B303+SQRT(1-$C$9)*AI303&lt;_xlfn.NORM.S.INV($C$6),1,0)</x:f>
        <x:v>0</x:v>
      </x:c>
      <x:c r="BE303" s="34" t="n">
        <x:f>IF(SQRT($C$9)*$B303+SQRT(1-$C$9)*AJ303&lt;_xlfn.NORM.S.INV($C$6),1,0)</x:f>
        <x:v>0</x:v>
      </x:c>
      <x:c r="BF303" s="34" t="n">
        <x:f>IF(SQRT($C$9)*$B303+SQRT(1-$C$9)*AK303&lt;_xlfn.NORM.S.INV($C$6),1,0)</x:f>
        <x:v>0</x:v>
      </x:c>
      <x:c r="BG303" s="34"/>
      <x:c r="BH303" s="34"/>
      <x:c r="BI303" s="34" t="n">
        <x:f>$B$11*(($A$1061)*$C303/$B$12*$B$7+(1-$A$1061)*$D303/$B$12*$C$7)</x:f>
        <x:v>0</x:v>
      </x:c>
      <x:c r="BJ303" s="34" t="n">
        <x:f>$B$11*(($A$1062)*$C303/$B$12*$B$7+(1-$A$1062)*$D303/$B$12*$C$7)</x:f>
        <x:v>0</x:v>
      </x:c>
      <x:c r="BK303" s="34" t="n">
        <x:f>$B$11*(($A$1063)*$C303/$B$12*$B$7+(1-$A$1063)*$D303/$B$12*$C$7)</x:f>
        <x:v>0</x:v>
      </x:c>
      <x:c r="BL303" s="34" t="n">
        <x:f>$B$11*(($A$1064)*$C303/$B$12*$B$7+(1-$A$1064)*$D303/$B$12*$C$7)</x:f>
        <x:v>0</x:v>
      </x:c>
      <x:c r="BM303" s="34" t="n">
        <x:f>$B$11*(($A$1065)*$C303/$B$12*$B$7+(1-$A$1065)*$D303/$B$12*$C$7)</x:f>
        <x:v>0</x:v>
      </x:c>
      <x:c r="BN303" s="34" t="n">
        <x:f>$B$11*(($A$1066)*$C303/$B$12*$B$7+(1-$A$1066)*$D303/$B$12*$C$7)</x:f>
        <x:v>0</x:v>
      </x:c>
      <x:c r="BO303" s="34" t="n">
        <x:f>$B$11*(($A$1067)*$C303/$B$12*$B$7+(1-$A$1067)*$D303/$B$12*$C$7)</x:f>
        <x:v>0</x:v>
      </x:c>
      <x:c r="BP303" s="34" t="n">
        <x:f>$B$11*(($A$1068)*$C303/$B$12*$B$7+(1-$A$1068)*$D303/$B$12*$C$7)</x:f>
        <x:v>0</x:v>
      </x:c>
      <x:c r="BQ303" s="34" t="n">
        <x:f>$B$11*(($A$1069)*$C303/$B$12*$B$7+(1-$A$1069)*$D303/$B$12*$C$7)</x:f>
        <x:v>0</x:v>
      </x:c>
      <x:c r="BR303" s="34" t="n">
        <x:f>$B$11*(($A$1070)*$C303/$B$12*$B$7+(1-$A$1070)*$D303/$B$12*$C$7)</x:f>
        <x:v>0</x:v>
      </x:c>
      <x:c r="BS303" s="34" t="n">
        <x:f>$B$11*(($A$1071)*$C303/$B$12*$B$7+(1-$A$1071)*$D303/$B$12*$C$7)</x:f>
        <x:v>0</x:v>
      </x:c>
      <x:c r="BT303" s="34" t="n">
        <x:f>$B$11*(($A$1072)*$C303/$B$12*$B$7+(1-$A$1072)*$D303/$B$12*$C$7)</x:f>
        <x:v>0</x:v>
      </x:c>
      <x:c r="BU303" s="34" t="n">
        <x:f>$B$11*(($A$1073)*$C303/$B$12*$B$7+(1-$A$1073)*$D303/$B$12*$C$7)</x:f>
        <x:v>0</x:v>
      </x:c>
      <x:c r="BV303" s="34" t="n">
        <x:f>$B$11*(($A$1074)*$C303/$B$12*$B$7+(1-$A$1074)*$D303/$B$12*$C$7)</x:f>
        <x:v>0</x:v>
      </x:c>
      <x:c r="BW303" s="34" t="n">
        <x:f>$B$11*(($A$1075)*$C303/$B$12*$B$7+(1-$A$1075)*$D303/$B$12*$C$7)</x:f>
        <x:v>0</x:v>
      </x:c>
      <x:c r="BX303" s="34" t="n">
        <x:f>$B$11*(($A$1076)*$C303/$B$12*$B$7+(1-$A$1076)*$D303/$B$12*$C$7)</x:f>
        <x:v>0</x:v>
      </x:c>
      <x:c r="BY303" s="34" t="n">
        <x:f>$B$11*(($A$1077)*$C303/$B$12*$B$7+(1-$A$1077)*$D303/$B$12*$C$7)</x:f>
        <x:v>0</x:v>
      </x:c>
      <x:c r="BZ303" s="34" t="n">
        <x:f>$B$11*(($A$1078)*$C303/$B$12*$B$7+(1-$A$1078)*$D303/$B$12*$C$7)</x:f>
        <x:v>0</x:v>
      </x:c>
      <x:c r="CA303" s="34" t="n">
        <x:f>$B$11*(($A$1079)*$C303/$B$12*$B$7+(1-$A$1079)*$D303/$B$12*$C$7)</x:f>
        <x:v>0</x:v>
      </x:c>
      <x:c r="CB303" s="34" t="n">
        <x:f>$B$11*(($A$1080)*$C303/$B$12*$B$7+(1-$A$1080)*$D303/$B$12*$C$7)</x:f>
        <x:v>0</x:v>
      </x:c>
      <x:c r="CC303" s="34" t="n">
        <x:f>$B$11*(($A$1081)*$C303/$B$12*$B$7+(1-$A$1081)*$D303/$B$12*$C$7)</x:f>
        <x:v>0</x:v>
      </x:c>
    </x:row>
    <x:row r="304">
      <x:c r="A304" s="34" t="n">
        <x:v>280</x:v>
      </x:c>
      <x:c r="B304" s="39" t="n">
        <x:v>1.5348277259160759</x:v>
      </x:c>
      <x:c r="C304" s="1" t="n">
        <x:f>SUM(AM304:AV304)</x:f>
        <x:v>0</x:v>
      </x:c>
      <x:c r="D304" s="1" t="n">
        <x:f>SUM(AW304:BF304)</x:f>
        <x:v>0</x:v>
      </x:c>
      <x:c r="E304" s="17" t="n">
        <x:f>(1-C304/$B$12)*$B$8-C304/$B$12*$B$7</x:f>
        <x:v>0.05</x:v>
      </x:c>
      <x:c r="F304" s="17" t="n">
        <x:f>(1-D304/$B$12)*$C$8-D304/$B$12*$C$7</x:f>
        <x:v>0.09</x:v>
      </x:c>
      <x:c r="G304" s="32" t="n">
        <x:f>$B$11*($B$10*C304/$B$12*$B$7+(1-$B$10)*D304/$B$12*$C$7)</x:f>
        <x:v>0</x:v>
      </x:c>
      <x:c r="H304" s="17" t="n">
        <x:f>$B$10*E304+(1-$B$10)*F304</x:f>
        <x:v>0.07</x:v>
      </x:c>
      <x:c r="I304" s="34"/>
      <x:c r="J304" s="34"/>
      <x:c r="K304" s="34"/>
      <x:c r="L304" s="34"/>
      <x:c r="M304" s="34"/>
      <x:c r="N304" s="34"/>
      <x:c r="O304" s="34"/>
      <x:c r="P304" s="34"/>
      <x:c r="Q304" s="34"/>
      <x:c r="R304" s="39" t="n">
        <x:v>1.864372934096772</x:v>
      </x:c>
      <x:c r="S304" s="39" t="n">
        <x:v>0.7191086887885685</x:v>
      </x:c>
      <x:c r="T304" s="39" t="n">
        <x:v>-0.4848357349982126</x:v>
      </x:c>
      <x:c r="U304" s="39" t="n">
        <x:v>1.206778303125251</x:v>
      </x:c>
      <x:c r="V304" s="39" t="n">
        <x:v>0.2812913900082958</x:v>
      </x:c>
      <x:c r="W304" s="39" t="n">
        <x:v>0.41777016383588345</x:v>
      </x:c>
      <x:c r="X304" s="39" t="n">
        <x:v>0.7083707858399217</x:v>
      </x:c>
      <x:c r="Y304" s="39" t="n">
        <x:v>-0.5415394646596586</x:v>
      </x:c>
      <x:c r="Z304" s="39" t="n">
        <x:v>0.29715432443142076</x:v>
      </x:c>
      <x:c r="AA304" s="39" t="n">
        <x:v>1.1216941805951455</x:v>
      </x:c>
      <x:c r="AB304" s="39" t="n">
        <x:v>-1.0898904708046302</x:v>
      </x:c>
      <x:c r="AC304" s="39" t="n">
        <x:v>0.549262879713901</x:v>
      </x:c>
      <x:c r="AD304" s="39" t="n">
        <x:v>0.3003868646290017</x:v>
      </x:c>
      <x:c r="AE304" s="39" t="n">
        <x:v>-0.6031865498162724</x:v>
      </x:c>
      <x:c r="AF304" s="39" t="n">
        <x:v>1.1227841772455271</x:v>
      </x:c>
      <x:c r="AG304" s="39" t="n">
        <x:v>-0.28218926243438</x:v>
      </x:c>
      <x:c r="AH304" s="39" t="n">
        <x:v>0.3688437524812646</x:v>
      </x:c>
      <x:c r="AI304" s="39" t="n">
        <x:v>1.332863513975327</x:v>
      </x:c>
      <x:c r="AJ304" s="39" t="n">
        <x:v>0.5980435247976478</x:v>
      </x:c>
      <x:c r="AK304" s="39" t="n">
        <x:v>-0.5061920878776525</x:v>
      </x:c>
      <x:c r="AL304" s="34"/>
      <x:c r="AM304" s="34" t="n">
        <x:f>IF(SQRT($B$9)*$B304+SQRT(1-$B$9)*R304&lt;_xlfn.NORM.S.INV($B$6),1,0)</x:f>
        <x:v>0</x:v>
      </x:c>
      <x:c r="AN304" s="34" t="n">
        <x:f>IF(SQRT($B$9)*$B304+SQRT(1-$B$9)*S304&lt;_xlfn.NORM.S.INV($B$6),1,0)</x:f>
        <x:v>0</x:v>
      </x:c>
      <x:c r="AO304" s="34" t="n">
        <x:f>IF(SQRT($B$9)*$B304+SQRT(1-$B$9)*T304&lt;_xlfn.NORM.S.INV($B$6),1,0)</x:f>
        <x:v>0</x:v>
      </x:c>
      <x:c r="AP304" s="34" t="n">
        <x:f>IF(SQRT($B$9)*$B304+SQRT(1-$B$9)*U304&lt;_xlfn.NORM.S.INV($B$6),1,0)</x:f>
        <x:v>0</x:v>
      </x:c>
      <x:c r="AQ304" s="34" t="n">
        <x:f>IF(SQRT($B$9)*$B304+SQRT(1-$B$9)*V304&lt;_xlfn.NORM.S.INV($B$6),1,0)</x:f>
        <x:v>0</x:v>
      </x:c>
      <x:c r="AR304" s="34" t="n">
        <x:f>IF(SQRT($B$9)*$B304+SQRT(1-$B$9)*W304&lt;_xlfn.NORM.S.INV($B$6),1,0)</x:f>
        <x:v>0</x:v>
      </x:c>
      <x:c r="AS304" s="34" t="n">
        <x:f>IF(SQRT($B$9)*$B304+SQRT(1-$B$9)*X304&lt;_xlfn.NORM.S.INV($B$6),1,0)</x:f>
        <x:v>0</x:v>
      </x:c>
      <x:c r="AT304" s="34" t="n">
        <x:f>IF(SQRT($B$9)*$B304+SQRT(1-$B$9)*Y304&lt;_xlfn.NORM.S.INV($B$6),1,0)</x:f>
        <x:v>0</x:v>
      </x:c>
      <x:c r="AU304" s="34" t="n">
        <x:f>IF(SQRT($B$9)*$B304+SQRT(1-$B$9)*Z304&lt;_xlfn.NORM.S.INV($B$6),1,0)</x:f>
        <x:v>0</x:v>
      </x:c>
      <x:c r="AV304" s="34" t="n">
        <x:f>IF(SQRT($B$9)*$B304+SQRT(1-$B$9)*AA304&lt;_xlfn.NORM.S.INV($B$6),1,0)</x:f>
        <x:v>0</x:v>
      </x:c>
      <x:c r="AW304" s="34" t="n">
        <x:f>IF(SQRT($C$9)*$B304+SQRT(1-$C$9)*AB304&lt;_xlfn.NORM.S.INV($C$6),1,0)</x:f>
        <x:v>0</x:v>
      </x:c>
      <x:c r="AX304" s="34" t="n">
        <x:f>IF(SQRT($C$9)*$B304+SQRT(1-$C$9)*AC304&lt;_xlfn.NORM.S.INV($C$6),1,0)</x:f>
        <x:v>0</x:v>
      </x:c>
      <x:c r="AY304" s="34" t="n">
        <x:f>IF(SQRT($C$9)*$B304+SQRT(1-$C$9)*AD304&lt;_xlfn.NORM.S.INV($C$6),1,0)</x:f>
        <x:v>0</x:v>
      </x:c>
      <x:c r="AZ304" s="34" t="n">
        <x:f>IF(SQRT($C$9)*$B304+SQRT(1-$C$9)*AE304&lt;_xlfn.NORM.S.INV($C$6),1,0)</x:f>
        <x:v>0</x:v>
      </x:c>
      <x:c r="BA304" s="34" t="n">
        <x:f>IF(SQRT($C$9)*$B304+SQRT(1-$C$9)*AF304&lt;_xlfn.NORM.S.INV($C$6),1,0)</x:f>
        <x:v>0</x:v>
      </x:c>
      <x:c r="BB304" s="34" t="n">
        <x:f>IF(SQRT($C$9)*$B304+SQRT(1-$C$9)*AG304&lt;_xlfn.NORM.S.INV($C$6),1,0)</x:f>
        <x:v>0</x:v>
      </x:c>
      <x:c r="BC304" s="34" t="n">
        <x:f>IF(SQRT($C$9)*$B304+SQRT(1-$C$9)*AH304&lt;_xlfn.NORM.S.INV($C$6),1,0)</x:f>
        <x:v>0</x:v>
      </x:c>
      <x:c r="BD304" s="34" t="n">
        <x:f>IF(SQRT($C$9)*$B304+SQRT(1-$C$9)*AI304&lt;_xlfn.NORM.S.INV($C$6),1,0)</x:f>
        <x:v>0</x:v>
      </x:c>
      <x:c r="BE304" s="34" t="n">
        <x:f>IF(SQRT($C$9)*$B304+SQRT(1-$C$9)*AJ304&lt;_xlfn.NORM.S.INV($C$6),1,0)</x:f>
        <x:v>0</x:v>
      </x:c>
      <x:c r="BF304" s="34" t="n">
        <x:f>IF(SQRT($C$9)*$B304+SQRT(1-$C$9)*AK304&lt;_xlfn.NORM.S.INV($C$6),1,0)</x:f>
        <x:v>0</x:v>
      </x:c>
      <x:c r="BG304" s="34"/>
      <x:c r="BH304" s="34"/>
      <x:c r="BI304" s="34" t="n">
        <x:f>$B$11*(($A$1061)*$C304/$B$12*$B$7+(1-$A$1061)*$D304/$B$12*$C$7)</x:f>
        <x:v>0</x:v>
      </x:c>
      <x:c r="BJ304" s="34" t="n">
        <x:f>$B$11*(($A$1062)*$C304/$B$12*$B$7+(1-$A$1062)*$D304/$B$12*$C$7)</x:f>
        <x:v>0</x:v>
      </x:c>
      <x:c r="BK304" s="34" t="n">
        <x:f>$B$11*(($A$1063)*$C304/$B$12*$B$7+(1-$A$1063)*$D304/$B$12*$C$7)</x:f>
        <x:v>0</x:v>
      </x:c>
      <x:c r="BL304" s="34" t="n">
        <x:f>$B$11*(($A$1064)*$C304/$B$12*$B$7+(1-$A$1064)*$D304/$B$12*$C$7)</x:f>
        <x:v>0</x:v>
      </x:c>
      <x:c r="BM304" s="34" t="n">
        <x:f>$B$11*(($A$1065)*$C304/$B$12*$B$7+(1-$A$1065)*$D304/$B$12*$C$7)</x:f>
        <x:v>0</x:v>
      </x:c>
      <x:c r="BN304" s="34" t="n">
        <x:f>$B$11*(($A$1066)*$C304/$B$12*$B$7+(1-$A$1066)*$D304/$B$12*$C$7)</x:f>
        <x:v>0</x:v>
      </x:c>
      <x:c r="BO304" s="34" t="n">
        <x:f>$B$11*(($A$1067)*$C304/$B$12*$B$7+(1-$A$1067)*$D304/$B$12*$C$7)</x:f>
        <x:v>0</x:v>
      </x:c>
      <x:c r="BP304" s="34" t="n">
        <x:f>$B$11*(($A$1068)*$C304/$B$12*$B$7+(1-$A$1068)*$D304/$B$12*$C$7)</x:f>
        <x:v>0</x:v>
      </x:c>
      <x:c r="BQ304" s="34" t="n">
        <x:f>$B$11*(($A$1069)*$C304/$B$12*$B$7+(1-$A$1069)*$D304/$B$12*$C$7)</x:f>
        <x:v>0</x:v>
      </x:c>
      <x:c r="BR304" s="34" t="n">
        <x:f>$B$11*(($A$1070)*$C304/$B$12*$B$7+(1-$A$1070)*$D304/$B$12*$C$7)</x:f>
        <x:v>0</x:v>
      </x:c>
      <x:c r="BS304" s="34" t="n">
        <x:f>$B$11*(($A$1071)*$C304/$B$12*$B$7+(1-$A$1071)*$D304/$B$12*$C$7)</x:f>
        <x:v>0</x:v>
      </x:c>
      <x:c r="BT304" s="34" t="n">
        <x:f>$B$11*(($A$1072)*$C304/$B$12*$B$7+(1-$A$1072)*$D304/$B$12*$C$7)</x:f>
        <x:v>0</x:v>
      </x:c>
      <x:c r="BU304" s="34" t="n">
        <x:f>$B$11*(($A$1073)*$C304/$B$12*$B$7+(1-$A$1073)*$D304/$B$12*$C$7)</x:f>
        <x:v>0</x:v>
      </x:c>
      <x:c r="BV304" s="34" t="n">
        <x:f>$B$11*(($A$1074)*$C304/$B$12*$B$7+(1-$A$1074)*$D304/$B$12*$C$7)</x:f>
        <x:v>0</x:v>
      </x:c>
      <x:c r="BW304" s="34" t="n">
        <x:f>$B$11*(($A$1075)*$C304/$B$12*$B$7+(1-$A$1075)*$D304/$B$12*$C$7)</x:f>
        <x:v>0</x:v>
      </x:c>
      <x:c r="BX304" s="34" t="n">
        <x:f>$B$11*(($A$1076)*$C304/$B$12*$B$7+(1-$A$1076)*$D304/$B$12*$C$7)</x:f>
        <x:v>0</x:v>
      </x:c>
      <x:c r="BY304" s="34" t="n">
        <x:f>$B$11*(($A$1077)*$C304/$B$12*$B$7+(1-$A$1077)*$D304/$B$12*$C$7)</x:f>
        <x:v>0</x:v>
      </x:c>
      <x:c r="BZ304" s="34" t="n">
        <x:f>$B$11*(($A$1078)*$C304/$B$12*$B$7+(1-$A$1078)*$D304/$B$12*$C$7)</x:f>
        <x:v>0</x:v>
      </x:c>
      <x:c r="CA304" s="34" t="n">
        <x:f>$B$11*(($A$1079)*$C304/$B$12*$B$7+(1-$A$1079)*$D304/$B$12*$C$7)</x:f>
        <x:v>0</x:v>
      </x:c>
      <x:c r="CB304" s="34" t="n">
        <x:f>$B$11*(($A$1080)*$C304/$B$12*$B$7+(1-$A$1080)*$D304/$B$12*$C$7)</x:f>
        <x:v>0</x:v>
      </x:c>
      <x:c r="CC304" s="34" t="n">
        <x:f>$B$11*(($A$1081)*$C304/$B$12*$B$7+(1-$A$1081)*$D304/$B$12*$C$7)</x:f>
        <x:v>0</x:v>
      </x:c>
    </x:row>
    <x:row r="305">
      <x:c r="A305" s="34" t="n">
        <x:v>281</x:v>
      </x:c>
      <x:c r="B305" s="39" t="n">
        <x:v>0.019663552844197706</x:v>
      </x:c>
      <x:c r="C305" s="1" t="n">
        <x:f>SUM(AM305:AV305)</x:f>
        <x:v>0</x:v>
      </x:c>
      <x:c r="D305" s="1" t="n">
        <x:f>SUM(AW305:BF305)</x:f>
        <x:v>0</x:v>
      </x:c>
      <x:c r="E305" s="17" t="n">
        <x:f>(1-C305/$B$12)*$B$8-C305/$B$12*$B$7</x:f>
        <x:v>0.05</x:v>
      </x:c>
      <x:c r="F305" s="17" t="n">
        <x:f>(1-D305/$B$12)*$C$8-D305/$B$12*$C$7</x:f>
        <x:v>0.09</x:v>
      </x:c>
      <x:c r="G305" s="32" t="n">
        <x:f>$B$11*($B$10*C305/$B$12*$B$7+(1-$B$10)*D305/$B$12*$C$7)</x:f>
        <x:v>0</x:v>
      </x:c>
      <x:c r="H305" s="17" t="n">
        <x:f>$B$10*E305+(1-$B$10)*F305</x:f>
        <x:v>0.07</x:v>
      </x:c>
      <x:c r="I305" s="34"/>
      <x:c r="J305" s="34"/>
      <x:c r="K305" s="34"/>
      <x:c r="L305" s="34"/>
      <x:c r="M305" s="34"/>
      <x:c r="N305" s="34"/>
      <x:c r="O305" s="34"/>
      <x:c r="P305" s="34"/>
      <x:c r="Q305" s="34"/>
      <x:c r="R305" s="39" t="n">
        <x:v>-0.5202993045707769</x:v>
      </x:c>
      <x:c r="S305" s="39" t="n">
        <x:v>-0.6022507242500591</x:v>
      </x:c>
      <x:c r="T305" s="39" t="n">
        <x:v>-0.07261811180677029</x:v>
      </x:c>
      <x:c r="U305" s="39" t="n">
        <x:v>-0.9237263666509028</x:v>
      </x:c>
      <x:c r="V305" s="39" t="n">
        <x:v>0.4192333354656072</x:v>
      </x:c>
      <x:c r="W305" s="39" t="n">
        <x:v>1.280946772958271</x:v>
      </x:c>
      <x:c r="X305" s="39" t="n">
        <x:v>-1.9243110518739523</x:v>
      </x:c>
      <x:c r="Y305" s="39" t="n">
        <x:v>-1.0670369469282528</x:v>
      </x:c>
      <x:c r="Z305" s="39" t="n">
        <x:v>0.2729643910263871</x:v>
      </x:c>
      <x:c r="AA305" s="39" t="n">
        <x:v>0.7467588485572232</x:v>
      </x:c>
      <x:c r="AB305" s="39" t="n">
        <x:v>0.7921007596999822</x:v>
      </x:c>
      <x:c r="AC305" s="39" t="n">
        <x:v>0.36137415065252754</x:v>
      </x:c>
      <x:c r="AD305" s="39" t="n">
        <x:v>1.694174961953148</x:v>
      </x:c>
      <x:c r="AE305" s="39" t="n">
        <x:v>1.2551128195336831</x:v>
      </x:c>
      <x:c r="AF305" s="39" t="n">
        <x:v>-1.3724192345341781</x:v>
      </x:c>
      <x:c r="AG305" s="39" t="n">
        <x:v>0.30186222664595236</x:v>
      </x:c>
      <x:c r="AH305" s="39" t="n">
        <x:v>0.4220418930836838</x:v>
      </x:c>
      <x:c r="AI305" s="39" t="n">
        <x:v>-0.40391592719764957</x:v>
      </x:c>
      <x:c r="AJ305" s="39" t="n">
        <x:v>0.5194785317638356</x:v>
      </x:c>
      <x:c r="AK305" s="39" t="n">
        <x:v>1.3666508855772037</x:v>
      </x:c>
      <x:c r="AL305" s="34"/>
      <x:c r="AM305" s="34" t="n">
        <x:f>IF(SQRT($B$9)*$B305+SQRT(1-$B$9)*R305&lt;_xlfn.NORM.S.INV($B$6),1,0)</x:f>
        <x:v>0</x:v>
      </x:c>
      <x:c r="AN305" s="34" t="n">
        <x:f>IF(SQRT($B$9)*$B305+SQRT(1-$B$9)*S305&lt;_xlfn.NORM.S.INV($B$6),1,0)</x:f>
        <x:v>0</x:v>
      </x:c>
      <x:c r="AO305" s="34" t="n">
        <x:f>IF(SQRT($B$9)*$B305+SQRT(1-$B$9)*T305&lt;_xlfn.NORM.S.INV($B$6),1,0)</x:f>
        <x:v>0</x:v>
      </x:c>
      <x:c r="AP305" s="34" t="n">
        <x:f>IF(SQRT($B$9)*$B305+SQRT(1-$B$9)*U305&lt;_xlfn.NORM.S.INV($B$6),1,0)</x:f>
        <x:v>0</x:v>
      </x:c>
      <x:c r="AQ305" s="34" t="n">
        <x:f>IF(SQRT($B$9)*$B305+SQRT(1-$B$9)*V305&lt;_xlfn.NORM.S.INV($B$6),1,0)</x:f>
        <x:v>0</x:v>
      </x:c>
      <x:c r="AR305" s="34" t="n">
        <x:f>IF(SQRT($B$9)*$B305+SQRT(1-$B$9)*W305&lt;_xlfn.NORM.S.INV($B$6),1,0)</x:f>
        <x:v>0</x:v>
      </x:c>
      <x:c r="AS305" s="34" t="n">
        <x:f>IF(SQRT($B$9)*$B305+SQRT(1-$B$9)*X305&lt;_xlfn.NORM.S.INV($B$6),1,0)</x:f>
        <x:v>0</x:v>
      </x:c>
      <x:c r="AT305" s="34" t="n">
        <x:f>IF(SQRT($B$9)*$B305+SQRT(1-$B$9)*Y305&lt;_xlfn.NORM.S.INV($B$6),1,0)</x:f>
        <x:v>0</x:v>
      </x:c>
      <x:c r="AU305" s="34" t="n">
        <x:f>IF(SQRT($B$9)*$B305+SQRT(1-$B$9)*Z305&lt;_xlfn.NORM.S.INV($B$6),1,0)</x:f>
        <x:v>0</x:v>
      </x:c>
      <x:c r="AV305" s="34" t="n">
        <x:f>IF(SQRT($B$9)*$B305+SQRT(1-$B$9)*AA305&lt;_xlfn.NORM.S.INV($B$6),1,0)</x:f>
        <x:v>0</x:v>
      </x:c>
      <x:c r="AW305" s="34" t="n">
        <x:f>IF(SQRT($C$9)*$B305+SQRT(1-$C$9)*AB305&lt;_xlfn.NORM.S.INV($C$6),1,0)</x:f>
        <x:v>0</x:v>
      </x:c>
      <x:c r="AX305" s="34" t="n">
        <x:f>IF(SQRT($C$9)*$B305+SQRT(1-$C$9)*AC305&lt;_xlfn.NORM.S.INV($C$6),1,0)</x:f>
        <x:v>0</x:v>
      </x:c>
      <x:c r="AY305" s="34" t="n">
        <x:f>IF(SQRT($C$9)*$B305+SQRT(1-$C$9)*AD305&lt;_xlfn.NORM.S.INV($C$6),1,0)</x:f>
        <x:v>0</x:v>
      </x:c>
      <x:c r="AZ305" s="34" t="n">
        <x:f>IF(SQRT($C$9)*$B305+SQRT(1-$C$9)*AE305&lt;_xlfn.NORM.S.INV($C$6),1,0)</x:f>
        <x:v>0</x:v>
      </x:c>
      <x:c r="BA305" s="34" t="n">
        <x:f>IF(SQRT($C$9)*$B305+SQRT(1-$C$9)*AF305&lt;_xlfn.NORM.S.INV($C$6),1,0)</x:f>
        <x:v>0</x:v>
      </x:c>
      <x:c r="BB305" s="34" t="n">
        <x:f>IF(SQRT($C$9)*$B305+SQRT(1-$C$9)*AG305&lt;_xlfn.NORM.S.INV($C$6),1,0)</x:f>
        <x:v>0</x:v>
      </x:c>
      <x:c r="BC305" s="34" t="n">
        <x:f>IF(SQRT($C$9)*$B305+SQRT(1-$C$9)*AH305&lt;_xlfn.NORM.S.INV($C$6),1,0)</x:f>
        <x:v>0</x:v>
      </x:c>
      <x:c r="BD305" s="34" t="n">
        <x:f>IF(SQRT($C$9)*$B305+SQRT(1-$C$9)*AI305&lt;_xlfn.NORM.S.INV($C$6),1,0)</x:f>
        <x:v>0</x:v>
      </x:c>
      <x:c r="BE305" s="34" t="n">
        <x:f>IF(SQRT($C$9)*$B305+SQRT(1-$C$9)*AJ305&lt;_xlfn.NORM.S.INV($C$6),1,0)</x:f>
        <x:v>0</x:v>
      </x:c>
      <x:c r="BF305" s="34" t="n">
        <x:f>IF(SQRT($C$9)*$B305+SQRT(1-$C$9)*AK305&lt;_xlfn.NORM.S.INV($C$6),1,0)</x:f>
        <x:v>0</x:v>
      </x:c>
      <x:c r="BG305" s="34"/>
      <x:c r="BH305" s="34"/>
      <x:c r="BI305" s="34" t="n">
        <x:f>$B$11*(($A$1061)*$C305/$B$12*$B$7+(1-$A$1061)*$D305/$B$12*$C$7)</x:f>
        <x:v>0</x:v>
      </x:c>
      <x:c r="BJ305" s="34" t="n">
        <x:f>$B$11*(($A$1062)*$C305/$B$12*$B$7+(1-$A$1062)*$D305/$B$12*$C$7)</x:f>
        <x:v>0</x:v>
      </x:c>
      <x:c r="BK305" s="34" t="n">
        <x:f>$B$11*(($A$1063)*$C305/$B$12*$B$7+(1-$A$1063)*$D305/$B$12*$C$7)</x:f>
        <x:v>0</x:v>
      </x:c>
      <x:c r="BL305" s="34" t="n">
        <x:f>$B$11*(($A$1064)*$C305/$B$12*$B$7+(1-$A$1064)*$D305/$B$12*$C$7)</x:f>
        <x:v>0</x:v>
      </x:c>
      <x:c r="BM305" s="34" t="n">
        <x:f>$B$11*(($A$1065)*$C305/$B$12*$B$7+(1-$A$1065)*$D305/$B$12*$C$7)</x:f>
        <x:v>0</x:v>
      </x:c>
      <x:c r="BN305" s="34" t="n">
        <x:f>$B$11*(($A$1066)*$C305/$B$12*$B$7+(1-$A$1066)*$D305/$B$12*$C$7)</x:f>
        <x:v>0</x:v>
      </x:c>
      <x:c r="BO305" s="34" t="n">
        <x:f>$B$11*(($A$1067)*$C305/$B$12*$B$7+(1-$A$1067)*$D305/$B$12*$C$7)</x:f>
        <x:v>0</x:v>
      </x:c>
      <x:c r="BP305" s="34" t="n">
        <x:f>$B$11*(($A$1068)*$C305/$B$12*$B$7+(1-$A$1068)*$D305/$B$12*$C$7)</x:f>
        <x:v>0</x:v>
      </x:c>
      <x:c r="BQ305" s="34" t="n">
        <x:f>$B$11*(($A$1069)*$C305/$B$12*$B$7+(1-$A$1069)*$D305/$B$12*$C$7)</x:f>
        <x:v>0</x:v>
      </x:c>
      <x:c r="BR305" s="34" t="n">
        <x:f>$B$11*(($A$1070)*$C305/$B$12*$B$7+(1-$A$1070)*$D305/$B$12*$C$7)</x:f>
        <x:v>0</x:v>
      </x:c>
      <x:c r="BS305" s="34" t="n">
        <x:f>$B$11*(($A$1071)*$C305/$B$12*$B$7+(1-$A$1071)*$D305/$B$12*$C$7)</x:f>
        <x:v>0</x:v>
      </x:c>
      <x:c r="BT305" s="34" t="n">
        <x:f>$B$11*(($A$1072)*$C305/$B$12*$B$7+(1-$A$1072)*$D305/$B$12*$C$7)</x:f>
        <x:v>0</x:v>
      </x:c>
      <x:c r="BU305" s="34" t="n">
        <x:f>$B$11*(($A$1073)*$C305/$B$12*$B$7+(1-$A$1073)*$D305/$B$12*$C$7)</x:f>
        <x:v>0</x:v>
      </x:c>
      <x:c r="BV305" s="34" t="n">
        <x:f>$B$11*(($A$1074)*$C305/$B$12*$B$7+(1-$A$1074)*$D305/$B$12*$C$7)</x:f>
        <x:v>0</x:v>
      </x:c>
      <x:c r="BW305" s="34" t="n">
        <x:f>$B$11*(($A$1075)*$C305/$B$12*$B$7+(1-$A$1075)*$D305/$B$12*$C$7)</x:f>
        <x:v>0</x:v>
      </x:c>
      <x:c r="BX305" s="34" t="n">
        <x:f>$B$11*(($A$1076)*$C305/$B$12*$B$7+(1-$A$1076)*$D305/$B$12*$C$7)</x:f>
        <x:v>0</x:v>
      </x:c>
      <x:c r="BY305" s="34" t="n">
        <x:f>$B$11*(($A$1077)*$C305/$B$12*$B$7+(1-$A$1077)*$D305/$B$12*$C$7)</x:f>
        <x:v>0</x:v>
      </x:c>
      <x:c r="BZ305" s="34" t="n">
        <x:f>$B$11*(($A$1078)*$C305/$B$12*$B$7+(1-$A$1078)*$D305/$B$12*$C$7)</x:f>
        <x:v>0</x:v>
      </x:c>
      <x:c r="CA305" s="34" t="n">
        <x:f>$B$11*(($A$1079)*$C305/$B$12*$B$7+(1-$A$1079)*$D305/$B$12*$C$7)</x:f>
        <x:v>0</x:v>
      </x:c>
      <x:c r="CB305" s="34" t="n">
        <x:f>$B$11*(($A$1080)*$C305/$B$12*$B$7+(1-$A$1080)*$D305/$B$12*$C$7)</x:f>
        <x:v>0</x:v>
      </x:c>
      <x:c r="CC305" s="34" t="n">
        <x:f>$B$11*(($A$1081)*$C305/$B$12*$B$7+(1-$A$1081)*$D305/$B$12*$C$7)</x:f>
        <x:v>0</x:v>
      </x:c>
    </x:row>
    <x:row r="306">
      <x:c r="A306" s="34" t="n">
        <x:v>282</x:v>
      </x:c>
      <x:c r="B306" s="39" t="n">
        <x:v>-2.677098824580702</x:v>
      </x:c>
      <x:c r="C306" s="1" t="n">
        <x:f>SUM(AM306:AV306)</x:f>
        <x:v>1</x:v>
      </x:c>
      <x:c r="D306" s="1" t="n">
        <x:f>SUM(AW306:BF306)</x:f>
        <x:v>3</x:v>
      </x:c>
      <x:c r="E306" s="17" t="n">
        <x:f>(1-C306/$B$12)*$B$8-C306/$B$12*$B$7</x:f>
        <x:v>0.0049999999999999975</x:v>
      </x:c>
      <x:c r="F306" s="17" t="n">
        <x:f>(1-D306/$B$12)*$C$8-D306/$B$12*$C$7</x:f>
        <x:v>-0.11699999999999999</x:v>
      </x:c>
      <x:c r="G306" s="32" t="n">
        <x:f>$B$11*($B$10*C306/$B$12*$B$7+(1-$B$10)*D306/$B$12*$C$7)</x:f>
        <x:v>1100</x:v>
      </x:c>
      <x:c r="H306" s="17" t="n">
        <x:f>$B$10*E306+(1-$B$10)*F306</x:f>
        <x:v>-0.055999999999999994</x:v>
      </x:c>
      <x:c r="I306" s="34"/>
      <x:c r="J306" s="34"/>
      <x:c r="K306" s="34"/>
      <x:c r="L306" s="34"/>
      <x:c r="M306" s="34"/>
      <x:c r="N306" s="34"/>
      <x:c r="O306" s="34"/>
      <x:c r="P306" s="34"/>
      <x:c r="Q306" s="34"/>
      <x:c r="R306" s="39" t="n">
        <x:v>0.053313895395889384</x:v>
      </x:c>
      <x:c r="S306" s="39" t="n">
        <x:v>-1.1762496539451273</x:v>
      </x:c>
      <x:c r="T306" s="39" t="n">
        <x:v>1.364975636503011</x:v>
      </x:c>
      <x:c r="U306" s="39" t="n">
        <x:v>-0.2470784260143735</x:v>
      </x:c>
      <x:c r="V306" s="39" t="n">
        <x:v>0.15085373427603815</x:v>
      </x:c>
      <x:c r="W306" s="39" t="n">
        <x:v>1.090373252441304</x:v>
      </x:c>
      <x:c r="X306" s="39" t="n">
        <x:v>-1.5782286014894136</x:v>
      </x:c>
      <x:c r="Y306" s="39" t="n">
        <x:v>1.0278875531272686</x:v>
      </x:c>
      <x:c r="Z306" s="39" t="n">
        <x:v>0.11127397746214868</x:v>
      </x:c>
      <x:c r="AA306" s="39" t="n">
        <x:v>0.151262673119732</x:v>
      </x:c>
      <x:c r="AB306" s="39" t="n">
        <x:v>1.6358334587628904</x:v>
      </x:c>
      <x:c r="AC306" s="39" t="n">
        <x:v>-0.28884399694203094</x:v>
      </x:c>
      <x:c r="AD306" s="39" t="n">
        <x:v>0.08007200753861778</x:v>
      </x:c>
      <x:c r="AE306" s="39" t="n">
        <x:v>-0.9379455806575904</x:v>
      </x:c>
      <x:c r="AF306" s="39" t="n">
        <x:v>1.161429270332012</x:v>
      </x:c>
      <x:c r="AG306" s="39" t="n">
        <x:v>0.023565147607799163</x:v>
      </x:c>
      <x:c r="AH306" s="39" t="n">
        <x:v>-1.3777109672257435</x:v>
      </x:c>
      <x:c r="AI306" s="39" t="n">
        <x:v>-0.29458558842944943</x:v>
      </x:c>
      <x:c r="AJ306" s="39" t="n">
        <x:v>-1.0793997950849359</x:v>
      </x:c>
      <x:c r="AK306" s="39" t="n">
        <x:v>-0.34458404906081386</x:v>
      </x:c>
      <x:c r="AL306" s="34"/>
      <x:c r="AM306" s="34" t="n">
        <x:f>IF(SQRT($B$9)*$B306+SQRT(1-$B$9)*R306&lt;_xlfn.NORM.S.INV($B$6),1,0)</x:f>
        <x:v>0</x:v>
      </x:c>
      <x:c r="AN306" s="34" t="n">
        <x:f>IF(SQRT($B$9)*$B306+SQRT(1-$B$9)*S306&lt;_xlfn.NORM.S.INV($B$6),1,0)</x:f>
        <x:v>0</x:v>
      </x:c>
      <x:c r="AO306" s="34" t="n">
        <x:f>IF(SQRT($B$9)*$B306+SQRT(1-$B$9)*T306&lt;_xlfn.NORM.S.INV($B$6),1,0)</x:f>
        <x:v>0</x:v>
      </x:c>
      <x:c r="AP306" s="34" t="n">
        <x:f>IF(SQRT($B$9)*$B306+SQRT(1-$B$9)*U306&lt;_xlfn.NORM.S.INV($B$6),1,0)</x:f>
        <x:v>0</x:v>
      </x:c>
      <x:c r="AQ306" s="34" t="n">
        <x:f>IF(SQRT($B$9)*$B306+SQRT(1-$B$9)*V306&lt;_xlfn.NORM.S.INV($B$6),1,0)</x:f>
        <x:v>0</x:v>
      </x:c>
      <x:c r="AR306" s="34" t="n">
        <x:f>IF(SQRT($B$9)*$B306+SQRT(1-$B$9)*W306&lt;_xlfn.NORM.S.INV($B$6),1,0)</x:f>
        <x:v>0</x:v>
      </x:c>
      <x:c r="AS306" s="34" t="n">
        <x:f>IF(SQRT($B$9)*$B306+SQRT(1-$B$9)*X306&lt;_xlfn.NORM.S.INV($B$6),1,0)</x:f>
        <x:v>1</x:v>
      </x:c>
      <x:c r="AT306" s="34" t="n">
        <x:f>IF(SQRT($B$9)*$B306+SQRT(1-$B$9)*Y306&lt;_xlfn.NORM.S.INV($B$6),1,0)</x:f>
        <x:v>0</x:v>
      </x:c>
      <x:c r="AU306" s="34" t="n">
        <x:f>IF(SQRT($B$9)*$B306+SQRT(1-$B$9)*Z306&lt;_xlfn.NORM.S.INV($B$6),1,0)</x:f>
        <x:v>0</x:v>
      </x:c>
      <x:c r="AV306" s="34" t="n">
        <x:f>IF(SQRT($B$9)*$B306+SQRT(1-$B$9)*AA306&lt;_xlfn.NORM.S.INV($B$6),1,0)</x:f>
        <x:v>0</x:v>
      </x:c>
      <x:c r="AW306" s="34" t="n">
        <x:f>IF(SQRT($C$9)*$B306+SQRT(1-$C$9)*AB306&lt;_xlfn.NORM.S.INV($C$6),1,0)</x:f>
        <x:v>0</x:v>
      </x:c>
      <x:c r="AX306" s="34" t="n">
        <x:f>IF(SQRT($C$9)*$B306+SQRT(1-$C$9)*AC306&lt;_xlfn.NORM.S.INV($C$6),1,0)</x:f>
        <x:v>0</x:v>
      </x:c>
      <x:c r="AY306" s="34" t="n">
        <x:f>IF(SQRT($C$9)*$B306+SQRT(1-$C$9)*AD306&lt;_xlfn.NORM.S.INV($C$6),1,0)</x:f>
        <x:v>0</x:v>
      </x:c>
      <x:c r="AZ306" s="34" t="n">
        <x:f>IF(SQRT($C$9)*$B306+SQRT(1-$C$9)*AE306&lt;_xlfn.NORM.S.INV($C$6),1,0)</x:f>
        <x:v>1</x:v>
      </x:c>
      <x:c r="BA306" s="34" t="n">
        <x:f>IF(SQRT($C$9)*$B306+SQRT(1-$C$9)*AF306&lt;_xlfn.NORM.S.INV($C$6),1,0)</x:f>
        <x:v>0</x:v>
      </x:c>
      <x:c r="BB306" s="34" t="n">
        <x:f>IF(SQRT($C$9)*$B306+SQRT(1-$C$9)*AG306&lt;_xlfn.NORM.S.INV($C$6),1,0)</x:f>
        <x:v>0</x:v>
      </x:c>
      <x:c r="BC306" s="34" t="n">
        <x:f>IF(SQRT($C$9)*$B306+SQRT(1-$C$9)*AH306&lt;_xlfn.NORM.S.INV($C$6),1,0)</x:f>
        <x:v>1</x:v>
      </x:c>
      <x:c r="BD306" s="34" t="n">
        <x:f>IF(SQRT($C$9)*$B306+SQRT(1-$C$9)*AI306&lt;_xlfn.NORM.S.INV($C$6),1,0)</x:f>
        <x:v>0</x:v>
      </x:c>
      <x:c r="BE306" s="34" t="n">
        <x:f>IF(SQRT($C$9)*$B306+SQRT(1-$C$9)*AJ306&lt;_xlfn.NORM.S.INV($C$6),1,0)</x:f>
        <x:v>1</x:v>
      </x:c>
      <x:c r="BF306" s="34" t="n">
        <x:f>IF(SQRT($C$9)*$B306+SQRT(1-$C$9)*AK306&lt;_xlfn.NORM.S.INV($C$6),1,0)</x:f>
        <x:v>0</x:v>
      </x:c>
      <x:c r="BG306" s="34"/>
      <x:c r="BH306" s="34"/>
      <x:c r="BI306" s="34" t="n">
        <x:f>$B$11*(($A$1061)*$C306/$B$12*$B$7+(1-$A$1061)*$D306/$B$12*$C$7)</x:f>
        <x:v>1800</x:v>
      </x:c>
      <x:c r="BJ306" s="34" t="n">
        <x:f>$B$11*(($A$1062)*$C306/$B$12*$B$7+(1-$A$1062)*$D306/$B$12*$C$7)</x:f>
        <x:v>1729.9999999999998</x:v>
      </x:c>
      <x:c r="BK306" s="34" t="n">
        <x:f>$B$11*(($A$1063)*$C306/$B$12*$B$7+(1-$A$1063)*$D306/$B$12*$C$7)</x:f>
        <x:v>1660</x:v>
      </x:c>
      <x:c r="BL306" s="34" t="n">
        <x:f>$B$11*(($A$1064)*$C306/$B$12*$B$7+(1-$A$1064)*$D306/$B$12*$C$7)</x:f>
        <x:v>1590</x:v>
      </x:c>
      <x:c r="BM306" s="34" t="n">
        <x:f>$B$11*(($A$1065)*$C306/$B$12*$B$7+(1-$A$1065)*$D306/$B$12*$C$7)</x:f>
        <x:v>1520.0000000000002</x:v>
      </x:c>
      <x:c r="BN306" s="34" t="n">
        <x:f>$B$11*(($A$1066)*$C306/$B$12*$B$7+(1-$A$1066)*$D306/$B$12*$C$7)</x:f>
        <x:v>1450.0000000000002</x:v>
      </x:c>
      <x:c r="BO306" s="34" t="n">
        <x:f>$B$11*(($A$1067)*$C306/$B$12*$B$7+(1-$A$1067)*$D306/$B$12*$C$7)</x:f>
        <x:v>1379.9999999999998</x:v>
      </x:c>
      <x:c r="BP306" s="34" t="n">
        <x:f>$B$11*(($A$1068)*$C306/$B$12*$B$7+(1-$A$1068)*$D306/$B$12*$C$7)</x:f>
        <x:v>1310</x:v>
      </x:c>
      <x:c r="BQ306" s="34" t="n">
        <x:f>$B$11*(($A$1069)*$C306/$B$12*$B$7+(1-$A$1069)*$D306/$B$12*$C$7)</x:f>
        <x:v>1240</x:v>
      </x:c>
      <x:c r="BR306" s="34" t="n">
        <x:f>$B$11*(($A$1070)*$C306/$B$12*$B$7+(1-$A$1070)*$D306/$B$12*$C$7)</x:f>
        <x:v>1170</x:v>
      </x:c>
      <x:c r="BS306" s="34" t="n">
        <x:f>$B$11*(($A$1071)*$C306/$B$12*$B$7+(1-$A$1071)*$D306/$B$12*$C$7)</x:f>
        <x:v>1100</x:v>
      </x:c>
      <x:c r="BT306" s="34" t="n">
        <x:f>$B$11*(($A$1072)*$C306/$B$12*$B$7+(1-$A$1072)*$D306/$B$12*$C$7)</x:f>
        <x:v>1030</x:v>
      </x:c>
      <x:c r="BU306" s="34" t="n">
        <x:f>$B$11*(($A$1073)*$C306/$B$12*$B$7+(1-$A$1073)*$D306/$B$12*$C$7)</x:f>
        <x:v>960</x:v>
      </x:c>
      <x:c r="BV306" s="34" t="n">
        <x:f>$B$11*(($A$1074)*$C306/$B$12*$B$7+(1-$A$1074)*$D306/$B$12*$C$7)</x:f>
        <x:v>890</x:v>
      </x:c>
      <x:c r="BW306" s="34" t="n">
        <x:f>$B$11*(($A$1075)*$C306/$B$12*$B$7+(1-$A$1075)*$D306/$B$12*$C$7)</x:f>
        <x:v>820</x:v>
      </x:c>
      <x:c r="BX306" s="34" t="n">
        <x:f>$B$11*(($A$1076)*$C306/$B$12*$B$7+(1-$A$1076)*$D306/$B$12*$C$7)</x:f>
        <x:v>750</x:v>
      </x:c>
      <x:c r="BY306" s="34" t="n">
        <x:f>$B$11*(($A$1077)*$C306/$B$12*$B$7+(1-$A$1077)*$D306/$B$12*$C$7)</x:f>
        <x:v>679.9999999999999</x:v>
      </x:c>
      <x:c r="BZ306" s="34" t="n">
        <x:f>$B$11*(($A$1078)*$C306/$B$12*$B$7+(1-$A$1078)*$D306/$B$12*$C$7)</x:f>
        <x:v>610</x:v>
      </x:c>
      <x:c r="CA306" s="34" t="n">
        <x:f>$B$11*(($A$1079)*$C306/$B$12*$B$7+(1-$A$1079)*$D306/$B$12*$C$7)</x:f>
        <x:v>539.9999999999999</x:v>
      </x:c>
      <x:c r="CB306" s="34" t="n">
        <x:f>$B$11*(($A$1080)*$C306/$B$12*$B$7+(1-$A$1080)*$D306/$B$12*$C$7)</x:f>
        <x:v>470.0000000000001</x:v>
      </x:c>
      <x:c r="CC306" s="34" t="n">
        <x:f>$B$11*(($A$1081)*$C306/$B$12*$B$7+(1-$A$1081)*$D306/$B$12*$C$7)</x:f>
        <x:v>400.00000000000006</x:v>
      </x:c>
    </x:row>
    <x:row r="307">
      <x:c r="A307" s="34" t="n">
        <x:v>283</x:v>
      </x:c>
      <x:c r="B307" s="39" t="n">
        <x:v>-0.03171192870536605</x:v>
      </x:c>
      <x:c r="C307" s="1" t="n">
        <x:f>SUM(AM307:AV307)</x:f>
        <x:v>0</x:v>
      </x:c>
      <x:c r="D307" s="1" t="n">
        <x:f>SUM(AW307:BF307)</x:f>
        <x:v>0</x:v>
      </x:c>
      <x:c r="E307" s="17" t="n">
        <x:f>(1-C307/$B$12)*$B$8-C307/$B$12*$B$7</x:f>
        <x:v>0.05</x:v>
      </x:c>
      <x:c r="F307" s="17" t="n">
        <x:f>(1-D307/$B$12)*$C$8-D307/$B$12*$C$7</x:f>
        <x:v>0.09</x:v>
      </x:c>
      <x:c r="G307" s="32" t="n">
        <x:f>$B$11*($B$10*C307/$B$12*$B$7+(1-$B$10)*D307/$B$12*$C$7)</x:f>
        <x:v>0</x:v>
      </x:c>
      <x:c r="H307" s="17" t="n">
        <x:f>$B$10*E307+(1-$B$10)*F307</x:f>
        <x:v>0.07</x:v>
      </x:c>
      <x:c r="I307" s="34"/>
      <x:c r="J307" s="34"/>
      <x:c r="K307" s="34"/>
      <x:c r="L307" s="34"/>
      <x:c r="M307" s="34"/>
      <x:c r="N307" s="34"/>
      <x:c r="O307" s="34"/>
      <x:c r="P307" s="34"/>
      <x:c r="Q307" s="34"/>
      <x:c r="R307" s="39" t="n">
        <x:v>-0.47586871646960144</x:v>
      </x:c>
      <x:c r="S307" s="39" t="n">
        <x:v>-0.14042898038874135</x:v>
      </x:c>
      <x:c r="T307" s="39" t="n">
        <x:v>0.772275842480223</x:v>
      </x:c>
      <x:c r="U307" s="39" t="n">
        <x:v>-1.2584216535538122</x:v>
      </x:c>
      <x:c r="V307" s="39" t="n">
        <x:v>0.5373200892247771</x:v>
      </x:c>
      <x:c r="W307" s="39" t="n">
        <x:v>0.557184070714602</x:v>
      </x:c>
      <x:c r="X307" s="39" t="n">
        <x:v>1.4528000931053404</x:v>
      </x:c>
      <x:c r="Y307" s="39" t="n">
        <x:v>-0.09664279592153659</x:v>
      </x:c>
      <x:c r="Z307" s="39" t="n">
        <x:v>-1.402418945952958</x:v>
      </x:c>
      <x:c r="AA307" s="39" t="n">
        <x:v>0.4821569591204912</x:v>
      </x:c>
      <x:c r="AB307" s="39" t="n">
        <x:v>-0.6643256045257373</x:v>
      </x:c>
      <x:c r="AC307" s="39" t="n">
        <x:v>-0.7536517355274388</x:v>
      </x:c>
      <x:c r="AD307" s="39" t="n">
        <x:v>-0.7377490160493543</x:v>
      </x:c>
      <x:c r="AE307" s="39" t="n">
        <x:v>-1.1584515484773728</x:v>
      </x:c>
      <x:c r="AF307" s="39" t="n">
        <x:v>-0.06831772738982667</x:v>
      </x:c>
      <x:c r="AG307" s="39" t="n">
        <x:v>0.02179415964453843</x:v>
      </x:c>
      <x:c r="AH307" s="39" t="n">
        <x:v>-0.14717904328301168</x:v>
      </x:c>
      <x:c r="AI307" s="39" t="n">
        <x:v>0.3844057787909828</x:v>
      </x:c>
      <x:c r="AJ307" s="39" t="n">
        <x:v>0.3121531282261133</x:v>
      </x:c>
      <x:c r="AK307" s="39" t="n">
        <x:v>0.05338070761729926</x:v>
      </x:c>
      <x:c r="AL307" s="34"/>
      <x:c r="AM307" s="34" t="n">
        <x:f>IF(SQRT($B$9)*$B307+SQRT(1-$B$9)*R307&lt;_xlfn.NORM.S.INV($B$6),1,0)</x:f>
        <x:v>0</x:v>
      </x:c>
      <x:c r="AN307" s="34" t="n">
        <x:f>IF(SQRT($B$9)*$B307+SQRT(1-$B$9)*S307&lt;_xlfn.NORM.S.INV($B$6),1,0)</x:f>
        <x:v>0</x:v>
      </x:c>
      <x:c r="AO307" s="34" t="n">
        <x:f>IF(SQRT($B$9)*$B307+SQRT(1-$B$9)*T307&lt;_xlfn.NORM.S.INV($B$6),1,0)</x:f>
        <x:v>0</x:v>
      </x:c>
      <x:c r="AP307" s="34" t="n">
        <x:f>IF(SQRT($B$9)*$B307+SQRT(1-$B$9)*U307&lt;_xlfn.NORM.S.INV($B$6),1,0)</x:f>
        <x:v>0</x:v>
      </x:c>
      <x:c r="AQ307" s="34" t="n">
        <x:f>IF(SQRT($B$9)*$B307+SQRT(1-$B$9)*V307&lt;_xlfn.NORM.S.INV($B$6),1,0)</x:f>
        <x:v>0</x:v>
      </x:c>
      <x:c r="AR307" s="34" t="n">
        <x:f>IF(SQRT($B$9)*$B307+SQRT(1-$B$9)*W307&lt;_xlfn.NORM.S.INV($B$6),1,0)</x:f>
        <x:v>0</x:v>
      </x:c>
      <x:c r="AS307" s="34" t="n">
        <x:f>IF(SQRT($B$9)*$B307+SQRT(1-$B$9)*X307&lt;_xlfn.NORM.S.INV($B$6),1,0)</x:f>
        <x:v>0</x:v>
      </x:c>
      <x:c r="AT307" s="34" t="n">
        <x:f>IF(SQRT($B$9)*$B307+SQRT(1-$B$9)*Y307&lt;_xlfn.NORM.S.INV($B$6),1,0)</x:f>
        <x:v>0</x:v>
      </x:c>
      <x:c r="AU307" s="34" t="n">
        <x:f>IF(SQRT($B$9)*$B307+SQRT(1-$B$9)*Z307&lt;_xlfn.NORM.S.INV($B$6),1,0)</x:f>
        <x:v>0</x:v>
      </x:c>
      <x:c r="AV307" s="34" t="n">
        <x:f>IF(SQRT($B$9)*$B307+SQRT(1-$B$9)*AA307&lt;_xlfn.NORM.S.INV($B$6),1,0)</x:f>
        <x:v>0</x:v>
      </x:c>
      <x:c r="AW307" s="34" t="n">
        <x:f>IF(SQRT($C$9)*$B307+SQRT(1-$C$9)*AB307&lt;_xlfn.NORM.S.INV($C$6),1,0)</x:f>
        <x:v>0</x:v>
      </x:c>
      <x:c r="AX307" s="34" t="n">
        <x:f>IF(SQRT($C$9)*$B307+SQRT(1-$C$9)*AC307&lt;_xlfn.NORM.S.INV($C$6),1,0)</x:f>
        <x:v>0</x:v>
      </x:c>
      <x:c r="AY307" s="34" t="n">
        <x:f>IF(SQRT($C$9)*$B307+SQRT(1-$C$9)*AD307&lt;_xlfn.NORM.S.INV($C$6),1,0)</x:f>
        <x:v>0</x:v>
      </x:c>
      <x:c r="AZ307" s="34" t="n">
        <x:f>IF(SQRT($C$9)*$B307+SQRT(1-$C$9)*AE307&lt;_xlfn.NORM.S.INV($C$6),1,0)</x:f>
        <x:v>0</x:v>
      </x:c>
      <x:c r="BA307" s="34" t="n">
        <x:f>IF(SQRT($C$9)*$B307+SQRT(1-$C$9)*AF307&lt;_xlfn.NORM.S.INV($C$6),1,0)</x:f>
        <x:v>0</x:v>
      </x:c>
      <x:c r="BB307" s="34" t="n">
        <x:f>IF(SQRT($C$9)*$B307+SQRT(1-$C$9)*AG307&lt;_xlfn.NORM.S.INV($C$6),1,0)</x:f>
        <x:v>0</x:v>
      </x:c>
      <x:c r="BC307" s="34" t="n">
        <x:f>IF(SQRT($C$9)*$B307+SQRT(1-$C$9)*AH307&lt;_xlfn.NORM.S.INV($C$6),1,0)</x:f>
        <x:v>0</x:v>
      </x:c>
      <x:c r="BD307" s="34" t="n">
        <x:f>IF(SQRT($C$9)*$B307+SQRT(1-$C$9)*AI307&lt;_xlfn.NORM.S.INV($C$6),1,0)</x:f>
        <x:v>0</x:v>
      </x:c>
      <x:c r="BE307" s="34" t="n">
        <x:f>IF(SQRT($C$9)*$B307+SQRT(1-$C$9)*AJ307&lt;_xlfn.NORM.S.INV($C$6),1,0)</x:f>
        <x:v>0</x:v>
      </x:c>
      <x:c r="BF307" s="34" t="n">
        <x:f>IF(SQRT($C$9)*$B307+SQRT(1-$C$9)*AK307&lt;_xlfn.NORM.S.INV($C$6),1,0)</x:f>
        <x:v>0</x:v>
      </x:c>
      <x:c r="BG307" s="34"/>
      <x:c r="BH307" s="34"/>
      <x:c r="BI307" s="34" t="n">
        <x:f>$B$11*(($A$1061)*$C307/$B$12*$B$7+(1-$A$1061)*$D307/$B$12*$C$7)</x:f>
        <x:v>0</x:v>
      </x:c>
      <x:c r="BJ307" s="34" t="n">
        <x:f>$B$11*(($A$1062)*$C307/$B$12*$B$7+(1-$A$1062)*$D307/$B$12*$C$7)</x:f>
        <x:v>0</x:v>
      </x:c>
      <x:c r="BK307" s="34" t="n">
        <x:f>$B$11*(($A$1063)*$C307/$B$12*$B$7+(1-$A$1063)*$D307/$B$12*$C$7)</x:f>
        <x:v>0</x:v>
      </x:c>
      <x:c r="BL307" s="34" t="n">
        <x:f>$B$11*(($A$1064)*$C307/$B$12*$B$7+(1-$A$1064)*$D307/$B$12*$C$7)</x:f>
        <x:v>0</x:v>
      </x:c>
      <x:c r="BM307" s="34" t="n">
        <x:f>$B$11*(($A$1065)*$C307/$B$12*$B$7+(1-$A$1065)*$D307/$B$12*$C$7)</x:f>
        <x:v>0</x:v>
      </x:c>
      <x:c r="BN307" s="34" t="n">
        <x:f>$B$11*(($A$1066)*$C307/$B$12*$B$7+(1-$A$1066)*$D307/$B$12*$C$7)</x:f>
        <x:v>0</x:v>
      </x:c>
      <x:c r="BO307" s="34" t="n">
        <x:f>$B$11*(($A$1067)*$C307/$B$12*$B$7+(1-$A$1067)*$D307/$B$12*$C$7)</x:f>
        <x:v>0</x:v>
      </x:c>
      <x:c r="BP307" s="34" t="n">
        <x:f>$B$11*(($A$1068)*$C307/$B$12*$B$7+(1-$A$1068)*$D307/$B$12*$C$7)</x:f>
        <x:v>0</x:v>
      </x:c>
      <x:c r="BQ307" s="34" t="n">
        <x:f>$B$11*(($A$1069)*$C307/$B$12*$B$7+(1-$A$1069)*$D307/$B$12*$C$7)</x:f>
        <x:v>0</x:v>
      </x:c>
      <x:c r="BR307" s="34" t="n">
        <x:f>$B$11*(($A$1070)*$C307/$B$12*$B$7+(1-$A$1070)*$D307/$B$12*$C$7)</x:f>
        <x:v>0</x:v>
      </x:c>
      <x:c r="BS307" s="34" t="n">
        <x:f>$B$11*(($A$1071)*$C307/$B$12*$B$7+(1-$A$1071)*$D307/$B$12*$C$7)</x:f>
        <x:v>0</x:v>
      </x:c>
      <x:c r="BT307" s="34" t="n">
        <x:f>$B$11*(($A$1072)*$C307/$B$12*$B$7+(1-$A$1072)*$D307/$B$12*$C$7)</x:f>
        <x:v>0</x:v>
      </x:c>
      <x:c r="BU307" s="34" t="n">
        <x:f>$B$11*(($A$1073)*$C307/$B$12*$B$7+(1-$A$1073)*$D307/$B$12*$C$7)</x:f>
        <x:v>0</x:v>
      </x:c>
      <x:c r="BV307" s="34" t="n">
        <x:f>$B$11*(($A$1074)*$C307/$B$12*$B$7+(1-$A$1074)*$D307/$B$12*$C$7)</x:f>
        <x:v>0</x:v>
      </x:c>
      <x:c r="BW307" s="34" t="n">
        <x:f>$B$11*(($A$1075)*$C307/$B$12*$B$7+(1-$A$1075)*$D307/$B$12*$C$7)</x:f>
        <x:v>0</x:v>
      </x:c>
      <x:c r="BX307" s="34" t="n">
        <x:f>$B$11*(($A$1076)*$C307/$B$12*$B$7+(1-$A$1076)*$D307/$B$12*$C$7)</x:f>
        <x:v>0</x:v>
      </x:c>
      <x:c r="BY307" s="34" t="n">
        <x:f>$B$11*(($A$1077)*$C307/$B$12*$B$7+(1-$A$1077)*$D307/$B$12*$C$7)</x:f>
        <x:v>0</x:v>
      </x:c>
      <x:c r="BZ307" s="34" t="n">
        <x:f>$B$11*(($A$1078)*$C307/$B$12*$B$7+(1-$A$1078)*$D307/$B$12*$C$7)</x:f>
        <x:v>0</x:v>
      </x:c>
      <x:c r="CA307" s="34" t="n">
        <x:f>$B$11*(($A$1079)*$C307/$B$12*$B$7+(1-$A$1079)*$D307/$B$12*$C$7)</x:f>
        <x:v>0</x:v>
      </x:c>
      <x:c r="CB307" s="34" t="n">
        <x:f>$B$11*(($A$1080)*$C307/$B$12*$B$7+(1-$A$1080)*$D307/$B$12*$C$7)</x:f>
        <x:v>0</x:v>
      </x:c>
      <x:c r="CC307" s="34" t="n">
        <x:f>$B$11*(($A$1081)*$C307/$B$12*$B$7+(1-$A$1081)*$D307/$B$12*$C$7)</x:f>
        <x:v>0</x:v>
      </x:c>
    </x:row>
    <x:row r="308">
      <x:c r="A308" s="34" t="n">
        <x:v>284</x:v>
      </x:c>
      <x:c r="B308" s="39" t="n">
        <x:v>-0.13374874171218123</x:v>
      </x:c>
      <x:c r="C308" s="1" t="n">
        <x:f>SUM(AM308:AV308)</x:f>
        <x:v>0</x:v>
      </x:c>
      <x:c r="D308" s="1" t="n">
        <x:f>SUM(AW308:BF308)</x:f>
        <x:v>0</x:v>
      </x:c>
      <x:c r="E308" s="17" t="n">
        <x:f>(1-C308/$B$12)*$B$8-C308/$B$12*$B$7</x:f>
        <x:v>0.05</x:v>
      </x:c>
      <x:c r="F308" s="17" t="n">
        <x:f>(1-D308/$B$12)*$C$8-D308/$B$12*$C$7</x:f>
        <x:v>0.09</x:v>
      </x:c>
      <x:c r="G308" s="32" t="n">
        <x:f>$B$11*($B$10*C308/$B$12*$B$7+(1-$B$10)*D308/$B$12*$C$7)</x:f>
        <x:v>0</x:v>
      </x:c>
      <x:c r="H308" s="17" t="n">
        <x:f>$B$10*E308+(1-$B$10)*F308</x:f>
        <x:v>0.07</x:v>
      </x:c>
      <x:c r="I308" s="34"/>
      <x:c r="J308" s="34"/>
      <x:c r="K308" s="34"/>
      <x:c r="L308" s="34"/>
      <x:c r="M308" s="34"/>
      <x:c r="N308" s="34"/>
      <x:c r="O308" s="34"/>
      <x:c r="P308" s="34"/>
      <x:c r="Q308" s="34"/>
      <x:c r="R308" s="39" t="n">
        <x:v>0.5765316438928829</x:v>
      </x:c>
      <x:c r="S308" s="39" t="n">
        <x:v>0.627805347077302</x:v>
      </x:c>
      <x:c r="T308" s="39" t="n">
        <x:v>-0.24485267485585455</x:v>
      </x:c>
      <x:c r="U308" s="39" t="n">
        <x:v>-0.055209882356986255</x:v>
      </x:c>
      <x:c r="V308" s="39" t="n">
        <x:v>-0.22104049045125798</x:v>
      </x:c>
      <x:c r="W308" s="39" t="n">
        <x:v>-1.4165350903143</x:v>
      </x:c>
      <x:c r="X308" s="39" t="n">
        <x:v>0.6539204384890874</x:v>
      </x:c>
      <x:c r="Y308" s="39" t="n">
        <x:v>0.3267279051993313</x:v>
      </x:c>
      <x:c r="Z308" s="39" t="n">
        <x:v>2.5034563742578224</x:v>
      </x:c>
      <x:c r="AA308" s="39" t="n">
        <x:v>0.29294264752248345</x:v>
      </x:c>
      <x:c r="AB308" s="39" t="n">
        <x:v>-0.40187430187808726</x:v>
      </x:c>
      <x:c r="AC308" s="39" t="n">
        <x:v>-0.07848423678682248</x:v>
      </x:c>
      <x:c r="AD308" s="39" t="n">
        <x:v>1.7403947048043957</x:v>
      </x:c>
      <x:c r="AE308" s="39" t="n">
        <x:v>0.21196385822132455</x:v>
      </x:c>
      <x:c r="AF308" s="39" t="n">
        <x:v>-0.2752323090596667</x:v>
      </x:c>
      <x:c r="AG308" s="39" t="n">
        <x:v>0.5748914257826693</x:v>
      </x:c>
      <x:c r="AH308" s="39" t="n">
        <x:v>1.5091238570543188</x:v>
      </x:c>
      <x:c r="AI308" s="39" t="n">
        <x:v>-1.1979315615664012</x:v>
      </x:c>
      <x:c r="AJ308" s="39" t="n">
        <x:v>-0.6073107231489074</x:v>
      </x:c>
      <x:c r="AK308" s="39" t="n">
        <x:v>0.04875579667747794</x:v>
      </x:c>
      <x:c r="AL308" s="34"/>
      <x:c r="AM308" s="34" t="n">
        <x:f>IF(SQRT($B$9)*$B308+SQRT(1-$B$9)*R308&lt;_xlfn.NORM.S.INV($B$6),1,0)</x:f>
        <x:v>0</x:v>
      </x:c>
      <x:c r="AN308" s="34" t="n">
        <x:f>IF(SQRT($B$9)*$B308+SQRT(1-$B$9)*S308&lt;_xlfn.NORM.S.INV($B$6),1,0)</x:f>
        <x:v>0</x:v>
      </x:c>
      <x:c r="AO308" s="34" t="n">
        <x:f>IF(SQRT($B$9)*$B308+SQRT(1-$B$9)*T308&lt;_xlfn.NORM.S.INV($B$6),1,0)</x:f>
        <x:v>0</x:v>
      </x:c>
      <x:c r="AP308" s="34" t="n">
        <x:f>IF(SQRT($B$9)*$B308+SQRT(1-$B$9)*U308&lt;_xlfn.NORM.S.INV($B$6),1,0)</x:f>
        <x:v>0</x:v>
      </x:c>
      <x:c r="AQ308" s="34" t="n">
        <x:f>IF(SQRT($B$9)*$B308+SQRT(1-$B$9)*V308&lt;_xlfn.NORM.S.INV($B$6),1,0)</x:f>
        <x:v>0</x:v>
      </x:c>
      <x:c r="AR308" s="34" t="n">
        <x:f>IF(SQRT($B$9)*$B308+SQRT(1-$B$9)*W308&lt;_xlfn.NORM.S.INV($B$6),1,0)</x:f>
        <x:v>0</x:v>
      </x:c>
      <x:c r="AS308" s="34" t="n">
        <x:f>IF(SQRT($B$9)*$B308+SQRT(1-$B$9)*X308&lt;_xlfn.NORM.S.INV($B$6),1,0)</x:f>
        <x:v>0</x:v>
      </x:c>
      <x:c r="AT308" s="34" t="n">
        <x:f>IF(SQRT($B$9)*$B308+SQRT(1-$B$9)*Y308&lt;_xlfn.NORM.S.INV($B$6),1,0)</x:f>
        <x:v>0</x:v>
      </x:c>
      <x:c r="AU308" s="34" t="n">
        <x:f>IF(SQRT($B$9)*$B308+SQRT(1-$B$9)*Z308&lt;_xlfn.NORM.S.INV($B$6),1,0)</x:f>
        <x:v>0</x:v>
      </x:c>
      <x:c r="AV308" s="34" t="n">
        <x:f>IF(SQRT($B$9)*$B308+SQRT(1-$B$9)*AA308&lt;_xlfn.NORM.S.INV($B$6),1,0)</x:f>
        <x:v>0</x:v>
      </x:c>
      <x:c r="AW308" s="34" t="n">
        <x:f>IF(SQRT($C$9)*$B308+SQRT(1-$C$9)*AB308&lt;_xlfn.NORM.S.INV($C$6),1,0)</x:f>
        <x:v>0</x:v>
      </x:c>
      <x:c r="AX308" s="34" t="n">
        <x:f>IF(SQRT($C$9)*$B308+SQRT(1-$C$9)*AC308&lt;_xlfn.NORM.S.INV($C$6),1,0)</x:f>
        <x:v>0</x:v>
      </x:c>
      <x:c r="AY308" s="34" t="n">
        <x:f>IF(SQRT($C$9)*$B308+SQRT(1-$C$9)*AD308&lt;_xlfn.NORM.S.INV($C$6),1,0)</x:f>
        <x:v>0</x:v>
      </x:c>
      <x:c r="AZ308" s="34" t="n">
        <x:f>IF(SQRT($C$9)*$B308+SQRT(1-$C$9)*AE308&lt;_xlfn.NORM.S.INV($C$6),1,0)</x:f>
        <x:v>0</x:v>
      </x:c>
      <x:c r="BA308" s="34" t="n">
        <x:f>IF(SQRT($C$9)*$B308+SQRT(1-$C$9)*AF308&lt;_xlfn.NORM.S.INV($C$6),1,0)</x:f>
        <x:v>0</x:v>
      </x:c>
      <x:c r="BB308" s="34" t="n">
        <x:f>IF(SQRT($C$9)*$B308+SQRT(1-$C$9)*AG308&lt;_xlfn.NORM.S.INV($C$6),1,0)</x:f>
        <x:v>0</x:v>
      </x:c>
      <x:c r="BC308" s="34" t="n">
        <x:f>IF(SQRT($C$9)*$B308+SQRT(1-$C$9)*AH308&lt;_xlfn.NORM.S.INV($C$6),1,0)</x:f>
        <x:v>0</x:v>
      </x:c>
      <x:c r="BD308" s="34" t="n">
        <x:f>IF(SQRT($C$9)*$B308+SQRT(1-$C$9)*AI308&lt;_xlfn.NORM.S.INV($C$6),1,0)</x:f>
        <x:v>0</x:v>
      </x:c>
      <x:c r="BE308" s="34" t="n">
        <x:f>IF(SQRT($C$9)*$B308+SQRT(1-$C$9)*AJ308&lt;_xlfn.NORM.S.INV($C$6),1,0)</x:f>
        <x:v>0</x:v>
      </x:c>
      <x:c r="BF308" s="34" t="n">
        <x:f>IF(SQRT($C$9)*$B308+SQRT(1-$C$9)*AK308&lt;_xlfn.NORM.S.INV($C$6),1,0)</x:f>
        <x:v>0</x:v>
      </x:c>
      <x:c r="BG308" s="34"/>
      <x:c r="BH308" s="34"/>
      <x:c r="BI308" s="34" t="n">
        <x:f>$B$11*(($A$1061)*$C308/$B$12*$B$7+(1-$A$1061)*$D308/$B$12*$C$7)</x:f>
        <x:v>0</x:v>
      </x:c>
      <x:c r="BJ308" s="34" t="n">
        <x:f>$B$11*(($A$1062)*$C308/$B$12*$B$7+(1-$A$1062)*$D308/$B$12*$C$7)</x:f>
        <x:v>0</x:v>
      </x:c>
      <x:c r="BK308" s="34" t="n">
        <x:f>$B$11*(($A$1063)*$C308/$B$12*$B$7+(1-$A$1063)*$D308/$B$12*$C$7)</x:f>
        <x:v>0</x:v>
      </x:c>
      <x:c r="BL308" s="34" t="n">
        <x:f>$B$11*(($A$1064)*$C308/$B$12*$B$7+(1-$A$1064)*$D308/$B$12*$C$7)</x:f>
        <x:v>0</x:v>
      </x:c>
      <x:c r="BM308" s="34" t="n">
        <x:f>$B$11*(($A$1065)*$C308/$B$12*$B$7+(1-$A$1065)*$D308/$B$12*$C$7)</x:f>
        <x:v>0</x:v>
      </x:c>
      <x:c r="BN308" s="34" t="n">
        <x:f>$B$11*(($A$1066)*$C308/$B$12*$B$7+(1-$A$1066)*$D308/$B$12*$C$7)</x:f>
        <x:v>0</x:v>
      </x:c>
      <x:c r="BO308" s="34" t="n">
        <x:f>$B$11*(($A$1067)*$C308/$B$12*$B$7+(1-$A$1067)*$D308/$B$12*$C$7)</x:f>
        <x:v>0</x:v>
      </x:c>
      <x:c r="BP308" s="34" t="n">
        <x:f>$B$11*(($A$1068)*$C308/$B$12*$B$7+(1-$A$1068)*$D308/$B$12*$C$7)</x:f>
        <x:v>0</x:v>
      </x:c>
      <x:c r="BQ308" s="34" t="n">
        <x:f>$B$11*(($A$1069)*$C308/$B$12*$B$7+(1-$A$1069)*$D308/$B$12*$C$7)</x:f>
        <x:v>0</x:v>
      </x:c>
      <x:c r="BR308" s="34" t="n">
        <x:f>$B$11*(($A$1070)*$C308/$B$12*$B$7+(1-$A$1070)*$D308/$B$12*$C$7)</x:f>
        <x:v>0</x:v>
      </x:c>
      <x:c r="BS308" s="34" t="n">
        <x:f>$B$11*(($A$1071)*$C308/$B$12*$B$7+(1-$A$1071)*$D308/$B$12*$C$7)</x:f>
        <x:v>0</x:v>
      </x:c>
      <x:c r="BT308" s="34" t="n">
        <x:f>$B$11*(($A$1072)*$C308/$B$12*$B$7+(1-$A$1072)*$D308/$B$12*$C$7)</x:f>
        <x:v>0</x:v>
      </x:c>
      <x:c r="BU308" s="34" t="n">
        <x:f>$B$11*(($A$1073)*$C308/$B$12*$B$7+(1-$A$1073)*$D308/$B$12*$C$7)</x:f>
        <x:v>0</x:v>
      </x:c>
      <x:c r="BV308" s="34" t="n">
        <x:f>$B$11*(($A$1074)*$C308/$B$12*$B$7+(1-$A$1074)*$D308/$B$12*$C$7)</x:f>
        <x:v>0</x:v>
      </x:c>
      <x:c r="BW308" s="34" t="n">
        <x:f>$B$11*(($A$1075)*$C308/$B$12*$B$7+(1-$A$1075)*$D308/$B$12*$C$7)</x:f>
        <x:v>0</x:v>
      </x:c>
      <x:c r="BX308" s="34" t="n">
        <x:f>$B$11*(($A$1076)*$C308/$B$12*$B$7+(1-$A$1076)*$D308/$B$12*$C$7)</x:f>
        <x:v>0</x:v>
      </x:c>
      <x:c r="BY308" s="34" t="n">
        <x:f>$B$11*(($A$1077)*$C308/$B$12*$B$7+(1-$A$1077)*$D308/$B$12*$C$7)</x:f>
        <x:v>0</x:v>
      </x:c>
      <x:c r="BZ308" s="34" t="n">
        <x:f>$B$11*(($A$1078)*$C308/$B$12*$B$7+(1-$A$1078)*$D308/$B$12*$C$7)</x:f>
        <x:v>0</x:v>
      </x:c>
      <x:c r="CA308" s="34" t="n">
        <x:f>$B$11*(($A$1079)*$C308/$B$12*$B$7+(1-$A$1079)*$D308/$B$12*$C$7)</x:f>
        <x:v>0</x:v>
      </x:c>
      <x:c r="CB308" s="34" t="n">
        <x:f>$B$11*(($A$1080)*$C308/$B$12*$B$7+(1-$A$1080)*$D308/$B$12*$C$7)</x:f>
        <x:v>0</x:v>
      </x:c>
      <x:c r="CC308" s="34" t="n">
        <x:f>$B$11*(($A$1081)*$C308/$B$12*$B$7+(1-$A$1081)*$D308/$B$12*$C$7)</x:f>
        <x:v>0</x:v>
      </x:c>
    </x:row>
    <x:row r="309">
      <x:c r="A309" s="34" t="n">
        <x:v>285</x:v>
      </x:c>
      <x:c r="B309" s="39" t="n">
        <x:v>-0.6006667934750355</x:v>
      </x:c>
      <x:c r="C309" s="1" t="n">
        <x:f>SUM(AM309:AV309)</x:f>
        <x:v>0</x:v>
      </x:c>
      <x:c r="D309" s="1" t="n">
        <x:f>SUM(AW309:BF309)</x:f>
        <x:v>3</x:v>
      </x:c>
      <x:c r="E309" s="17" t="n">
        <x:f>(1-C309/$B$12)*$B$8-C309/$B$12*$B$7</x:f>
        <x:v>0.05</x:v>
      </x:c>
      <x:c r="F309" s="17" t="n">
        <x:f>(1-D309/$B$12)*$C$8-D309/$B$12*$C$7</x:f>
        <x:v>-0.11699999999999999</x:v>
      </x:c>
      <x:c r="G309" s="32" t="n">
        <x:f>$B$11*($B$10*C309/$B$12*$B$7+(1-$B$10)*D309/$B$12*$C$7)</x:f>
        <x:v>900</x:v>
      </x:c>
      <x:c r="H309" s="17" t="n">
        <x:f>$B$10*E309+(1-$B$10)*F309</x:f>
        <x:v>-0.033499999999999995</x:v>
      </x:c>
      <x:c r="I309" s="34"/>
      <x:c r="J309" s="34"/>
      <x:c r="K309" s="34"/>
      <x:c r="L309" s="34"/>
      <x:c r="M309" s="34"/>
      <x:c r="N309" s="34"/>
      <x:c r="O309" s="34"/>
      <x:c r="P309" s="34"/>
      <x:c r="Q309" s="34"/>
      <x:c r="R309" s="39" t="n">
        <x:v>0.518600485935297</x:v>
      </x:c>
      <x:c r="S309" s="39" t="n">
        <x:v>0.9919759477977458</x:v>
      </x:c>
      <x:c r="T309" s="39" t="n">
        <x:v>0.7015750060361753</x:v>
      </x:c>
      <x:c r="U309" s="39" t="n">
        <x:v>-1.0476013703552463</x:v>
      </x:c>
      <x:c r="V309" s="39" t="n">
        <x:v>1.3595065453028872</x:v>
      </x:c>
      <x:c r="W309" s="39" t="n">
        <x:v>1.8828547862156344</x:v>
      </x:c>
      <x:c r="X309" s="39" t="n">
        <x:v>1.3435678739539494</x:v>
      </x:c>
      <x:c r="Y309" s="39" t="n">
        <x:v>0.5297568565055197</x:v>
      </x:c>
      <x:c r="Z309" s="39" t="n">
        <x:v>-1.1401507745214612</x:v>
      </x:c>
      <x:c r="AA309" s="39" t="n">
        <x:v>1.3368301496079977</x:v>
      </x:c>
      <x:c r="AB309" s="39" t="n">
        <x:v>-1.791315114398481</x:v>
      </x:c>
      <x:c r="AC309" s="39" t="n">
        <x:v>0.442919024741847</x:v>
      </x:c>
      <x:c r="AD309" s="39" t="n">
        <x:v>0.545754451636691</x:v>
      </x:c>
      <x:c r="AE309" s="39" t="n">
        <x:v>-1.646090364027953</x:v>
      </x:c>
      <x:c r="AF309" s="39" t="n">
        <x:v>-2.052297851236497</x:v>
      </x:c>
      <x:c r="AG309" s="39" t="n">
        <x:v>-0.27269695398141064</x:v>
      </x:c>
      <x:c r="AH309" s="39" t="n">
        <x:v>-0.8938504910484858</x:v>
      </x:c>
      <x:c r="AI309" s="39" t="n">
        <x:v>0.6037304725111894</x:v>
      </x:c>
      <x:c r="AJ309" s="39" t="n">
        <x:v>-0.946776510984333</x:v>
      </x:c>
      <x:c r="AK309" s="39" t="n">
        <x:v>-0.4053752055673074</x:v>
      </x:c>
      <x:c r="AL309" s="34"/>
      <x:c r="AM309" s="34" t="n">
        <x:f>IF(SQRT($B$9)*$B309+SQRT(1-$B$9)*R309&lt;_xlfn.NORM.S.INV($B$6),1,0)</x:f>
        <x:v>0</x:v>
      </x:c>
      <x:c r="AN309" s="34" t="n">
        <x:f>IF(SQRT($B$9)*$B309+SQRT(1-$B$9)*S309&lt;_xlfn.NORM.S.INV($B$6),1,0)</x:f>
        <x:v>0</x:v>
      </x:c>
      <x:c r="AO309" s="34" t="n">
        <x:f>IF(SQRT($B$9)*$B309+SQRT(1-$B$9)*T309&lt;_xlfn.NORM.S.INV($B$6),1,0)</x:f>
        <x:v>0</x:v>
      </x:c>
      <x:c r="AP309" s="34" t="n">
        <x:f>IF(SQRT($B$9)*$B309+SQRT(1-$B$9)*U309&lt;_xlfn.NORM.S.INV($B$6),1,0)</x:f>
        <x:v>0</x:v>
      </x:c>
      <x:c r="AQ309" s="34" t="n">
        <x:f>IF(SQRT($B$9)*$B309+SQRT(1-$B$9)*V309&lt;_xlfn.NORM.S.INV($B$6),1,0)</x:f>
        <x:v>0</x:v>
      </x:c>
      <x:c r="AR309" s="34" t="n">
        <x:f>IF(SQRT($B$9)*$B309+SQRT(1-$B$9)*W309&lt;_xlfn.NORM.S.INV($B$6),1,0)</x:f>
        <x:v>0</x:v>
      </x:c>
      <x:c r="AS309" s="34" t="n">
        <x:f>IF(SQRT($B$9)*$B309+SQRT(1-$B$9)*X309&lt;_xlfn.NORM.S.INV($B$6),1,0)</x:f>
        <x:v>0</x:v>
      </x:c>
      <x:c r="AT309" s="34" t="n">
        <x:f>IF(SQRT($B$9)*$B309+SQRT(1-$B$9)*Y309&lt;_xlfn.NORM.S.INV($B$6),1,0)</x:f>
        <x:v>0</x:v>
      </x:c>
      <x:c r="AU309" s="34" t="n">
        <x:f>IF(SQRT($B$9)*$B309+SQRT(1-$B$9)*Z309&lt;_xlfn.NORM.S.INV($B$6),1,0)</x:f>
        <x:v>0</x:v>
      </x:c>
      <x:c r="AV309" s="34" t="n">
        <x:f>IF(SQRT($B$9)*$B309+SQRT(1-$B$9)*AA309&lt;_xlfn.NORM.S.INV($B$6),1,0)</x:f>
        <x:v>0</x:v>
      </x:c>
      <x:c r="AW309" s="34" t="n">
        <x:f>IF(SQRT($C$9)*$B309+SQRT(1-$C$9)*AB309&lt;_xlfn.NORM.S.INV($C$6),1,0)</x:f>
        <x:v>1</x:v>
      </x:c>
      <x:c r="AX309" s="34" t="n">
        <x:f>IF(SQRT($C$9)*$B309+SQRT(1-$C$9)*AC309&lt;_xlfn.NORM.S.INV($C$6),1,0)</x:f>
        <x:v>0</x:v>
      </x:c>
      <x:c r="AY309" s="34" t="n">
        <x:f>IF(SQRT($C$9)*$B309+SQRT(1-$C$9)*AD309&lt;_xlfn.NORM.S.INV($C$6),1,0)</x:f>
        <x:v>0</x:v>
      </x:c>
      <x:c r="AZ309" s="34" t="n">
        <x:f>IF(SQRT($C$9)*$B309+SQRT(1-$C$9)*AE309&lt;_xlfn.NORM.S.INV($C$6),1,0)</x:f>
        <x:v>1</x:v>
      </x:c>
      <x:c r="BA309" s="34" t="n">
        <x:f>IF(SQRT($C$9)*$B309+SQRT(1-$C$9)*AF309&lt;_xlfn.NORM.S.INV($C$6),1,0)</x:f>
        <x:v>1</x:v>
      </x:c>
      <x:c r="BB309" s="34" t="n">
        <x:f>IF(SQRT($C$9)*$B309+SQRT(1-$C$9)*AG309&lt;_xlfn.NORM.S.INV($C$6),1,0)</x:f>
        <x:v>0</x:v>
      </x:c>
      <x:c r="BC309" s="34" t="n">
        <x:f>IF(SQRT($C$9)*$B309+SQRT(1-$C$9)*AH309&lt;_xlfn.NORM.S.INV($C$6),1,0)</x:f>
        <x:v>0</x:v>
      </x:c>
      <x:c r="BD309" s="34" t="n">
        <x:f>IF(SQRT($C$9)*$B309+SQRT(1-$C$9)*AI309&lt;_xlfn.NORM.S.INV($C$6),1,0)</x:f>
        <x:v>0</x:v>
      </x:c>
      <x:c r="BE309" s="34" t="n">
        <x:f>IF(SQRT($C$9)*$B309+SQRT(1-$C$9)*AJ309&lt;_xlfn.NORM.S.INV($C$6),1,0)</x:f>
        <x:v>0</x:v>
      </x:c>
      <x:c r="BF309" s="34" t="n">
        <x:f>IF(SQRT($C$9)*$B309+SQRT(1-$C$9)*AK309&lt;_xlfn.NORM.S.INV($C$6),1,0)</x:f>
        <x:v>0</x:v>
      </x:c>
      <x:c r="BG309" s="34"/>
      <x:c r="BH309" s="34"/>
      <x:c r="BI309" s="34" t="n">
        <x:f>$B$11*(($A$1061)*$C309/$B$12*$B$7+(1-$A$1061)*$D309/$B$12*$C$7)</x:f>
        <x:v>1800</x:v>
      </x:c>
      <x:c r="BJ309" s="34" t="n">
        <x:f>$B$11*(($A$1062)*$C309/$B$12*$B$7+(1-$A$1062)*$D309/$B$12*$C$7)</x:f>
        <x:v>1709.9999999999998</x:v>
      </x:c>
      <x:c r="BK309" s="34" t="n">
        <x:f>$B$11*(($A$1063)*$C309/$B$12*$B$7+(1-$A$1063)*$D309/$B$12*$C$7)</x:f>
        <x:v>1620</x:v>
      </x:c>
      <x:c r="BL309" s="34" t="n">
        <x:f>$B$11*(($A$1064)*$C309/$B$12*$B$7+(1-$A$1064)*$D309/$B$12*$C$7)</x:f>
        <x:v>1530</x:v>
      </x:c>
      <x:c r="BM309" s="34" t="n">
        <x:f>$B$11*(($A$1065)*$C309/$B$12*$B$7+(1-$A$1065)*$D309/$B$12*$C$7)</x:f>
        <x:v>1440.0000000000002</x:v>
      </x:c>
      <x:c r="BN309" s="34" t="n">
        <x:f>$B$11*(($A$1066)*$C309/$B$12*$B$7+(1-$A$1066)*$D309/$B$12*$C$7)</x:f>
        <x:v>1350</x:v>
      </x:c>
      <x:c r="BO309" s="34" t="n">
        <x:f>$B$11*(($A$1067)*$C309/$B$12*$B$7+(1-$A$1067)*$D309/$B$12*$C$7)</x:f>
        <x:v>1259.9999999999998</x:v>
      </x:c>
      <x:c r="BP309" s="34" t="n">
        <x:f>$B$11*(($A$1068)*$C309/$B$12*$B$7+(1-$A$1068)*$D309/$B$12*$C$7)</x:f>
        <x:v>1170</x:v>
      </x:c>
      <x:c r="BQ309" s="34" t="n">
        <x:f>$B$11*(($A$1069)*$C309/$B$12*$B$7+(1-$A$1069)*$D309/$B$12*$C$7)</x:f>
        <x:v>1080</x:v>
      </x:c>
      <x:c r="BR309" s="34" t="n">
        <x:f>$B$11*(($A$1070)*$C309/$B$12*$B$7+(1-$A$1070)*$D309/$B$12*$C$7)</x:f>
        <x:v>990</x:v>
      </x:c>
      <x:c r="BS309" s="34" t="n">
        <x:f>$B$11*(($A$1071)*$C309/$B$12*$B$7+(1-$A$1071)*$D309/$B$12*$C$7)</x:f>
        <x:v>900</x:v>
      </x:c>
      <x:c r="BT309" s="34" t="n">
        <x:f>$B$11*(($A$1072)*$C309/$B$12*$B$7+(1-$A$1072)*$D309/$B$12*$C$7)</x:f>
        <x:v>809.9999999999999</x:v>
      </x:c>
      <x:c r="BU309" s="34" t="n">
        <x:f>$B$11*(($A$1073)*$C309/$B$12*$B$7+(1-$A$1073)*$D309/$B$12*$C$7)</x:f>
        <x:v>720.0000000000001</x:v>
      </x:c>
      <x:c r="BV309" s="34" t="n">
        <x:f>$B$11*(($A$1074)*$C309/$B$12*$B$7+(1-$A$1074)*$D309/$B$12*$C$7)</x:f>
        <x:v>629.9999999999999</x:v>
      </x:c>
      <x:c r="BW309" s="34" t="n">
        <x:f>$B$11*(($A$1075)*$C309/$B$12*$B$7+(1-$A$1075)*$D309/$B$12*$C$7)</x:f>
        <x:v>540.0000000000001</x:v>
      </x:c>
      <x:c r="BX309" s="34" t="n">
        <x:f>$B$11*(($A$1076)*$C309/$B$12*$B$7+(1-$A$1076)*$D309/$B$12*$C$7)</x:f>
        <x:v>450</x:v>
      </x:c>
      <x:c r="BY309" s="34" t="n">
        <x:f>$B$11*(($A$1077)*$C309/$B$12*$B$7+(1-$A$1077)*$D309/$B$12*$C$7)</x:f>
        <x:v>359.9999999999999</x:v>
      </x:c>
      <x:c r="BZ309" s="34" t="n">
        <x:f>$B$11*(($A$1078)*$C309/$B$12*$B$7+(1-$A$1078)*$D309/$B$12*$C$7)</x:f>
        <x:v>270.00000000000006</x:v>
      </x:c>
      <x:c r="CA309" s="34" t="n">
        <x:f>$B$11*(($A$1079)*$C309/$B$12*$B$7+(1-$A$1079)*$D309/$B$12*$C$7)</x:f>
        <x:v>179.99999999999994</x:v>
      </x:c>
      <x:c r="CB309" s="34" t="n">
        <x:f>$B$11*(($A$1080)*$C309/$B$12*$B$7+(1-$A$1080)*$D309/$B$12*$C$7)</x:f>
        <x:v>90.00000000000009</x:v>
      </x:c>
      <x:c r="CC309" s="34" t="n">
        <x:f>$B$11*(($A$1081)*$C309/$B$12*$B$7+(1-$A$1081)*$D309/$B$12*$C$7)</x:f>
        <x:v>0</x:v>
      </x:c>
    </x:row>
    <x:row r="310">
      <x:c r="A310" s="34" t="n">
        <x:v>286</x:v>
      </x:c>
      <x:c r="B310" s="39" t="n">
        <x:v>-0.2353845526430775</x:v>
      </x:c>
      <x:c r="C310" s="1" t="n">
        <x:f>SUM(AM310:AV310)</x:f>
        <x:v>0</x:v>
      </x:c>
      <x:c r="D310" s="1" t="n">
        <x:f>SUM(AW310:BF310)</x:f>
        <x:v>1</x:v>
      </x:c>
      <x:c r="E310" s="17" t="n">
        <x:f>(1-C310/$B$12)*$B$8-C310/$B$12*$B$7</x:f>
        <x:v>0.05</x:v>
      </x:c>
      <x:c r="F310" s="17" t="n">
        <x:f>(1-D310/$B$12)*$C$8-D310/$B$12*$C$7</x:f>
        <x:v>0.021000000000000005</x:v>
      </x:c>
      <x:c r="G310" s="32" t="n">
        <x:f>$B$11*($B$10*C310/$B$12*$B$7+(1-$B$10)*D310/$B$12*$C$7)</x:f>
        <x:v>300</x:v>
      </x:c>
      <x:c r="H310" s="17" t="n">
        <x:f>$B$10*E310+(1-$B$10)*F310</x:f>
        <x:v>0.035500000000000004</x:v>
      </x:c>
      <x:c r="I310" s="34"/>
      <x:c r="J310" s="34"/>
      <x:c r="K310" s="34"/>
      <x:c r="L310" s="34"/>
      <x:c r="M310" s="34"/>
      <x:c r="N310" s="34"/>
      <x:c r="O310" s="34"/>
      <x:c r="P310" s="34"/>
      <x:c r="Q310" s="34"/>
      <x:c r="R310" s="39" t="n">
        <x:v>-0.9207036797843535</x:v>
      </x:c>
      <x:c r="S310" s="39" t="n">
        <x:v>-0.2387377078013286</x:v>
      </x:c>
      <x:c r="T310" s="39" t="n">
        <x:v>0.29001835042798774</x:v>
      </x:c>
      <x:c r="U310" s="39" t="n">
        <x:v>2.0290379820608893</x:v>
      </x:c>
      <x:c r="V310" s="39" t="n">
        <x:v>0.8578512822102087</x:v>
      </x:c>
      <x:c r="W310" s="39" t="n">
        <x:v>-2.2033142265982257</x:v>
      </x:c>
      <x:c r="X310" s="39" t="n">
        <x:v>1.3391375693681944</x:v>
      </x:c>
      <x:c r="Y310" s="39" t="n">
        <x:v>0.556115344900636</x:v>
      </x:c>
      <x:c r="Z310" s="39" t="n">
        <x:v>-2.146270372507899</x:v>
      </x:c>
      <x:c r="AA310" s="39" t="n">
        <x:v>1.8479328318591695</x:v>
      </x:c>
      <x:c r="AB310" s="39" t="n">
        <x:v>-0.6562553991740748</x:v>
      </x:c>
      <x:c r="AC310" s="39" t="n">
        <x:v>0.7021149553892502</x:v>
      </x:c>
      <x:c r="AD310" s="39" t="n">
        <x:v>-0.2445814108204187</x:v>
      </x:c>
      <x:c r="AE310" s="39" t="n">
        <x:v>1.6622226577501762</x:v>
      </x:c>
      <x:c r="AF310" s="39" t="n">
        <x:v>-1.7287376597510273</x:v>
      </x:c>
      <x:c r="AG310" s="39" t="n">
        <x:v>0.2661697285309762</x:v>
      </x:c>
      <x:c r="AH310" s="39" t="n">
        <x:v>0.3797002863264308</x:v>
      </x:c>
      <x:c r="AI310" s="39" t="n">
        <x:v>-1.5701525386292898</x:v>
      </x:c>
      <x:c r="AJ310" s="39" t="n">
        <x:v>-0.0223533246023718</x:v>
      </x:c>
      <x:c r="AK310" s="39" t="n">
        <x:v>0.3464147174789375</x:v>
      </x:c>
      <x:c r="AL310" s="34"/>
      <x:c r="AM310" s="34" t="n">
        <x:f>IF(SQRT($B$9)*$B310+SQRT(1-$B$9)*R310&lt;_xlfn.NORM.S.INV($B$6),1,0)</x:f>
        <x:v>0</x:v>
      </x:c>
      <x:c r="AN310" s="34" t="n">
        <x:f>IF(SQRT($B$9)*$B310+SQRT(1-$B$9)*S310&lt;_xlfn.NORM.S.INV($B$6),1,0)</x:f>
        <x:v>0</x:v>
      </x:c>
      <x:c r="AO310" s="34" t="n">
        <x:f>IF(SQRT($B$9)*$B310+SQRT(1-$B$9)*T310&lt;_xlfn.NORM.S.INV($B$6),1,0)</x:f>
        <x:v>0</x:v>
      </x:c>
      <x:c r="AP310" s="34" t="n">
        <x:f>IF(SQRT($B$9)*$B310+SQRT(1-$B$9)*U310&lt;_xlfn.NORM.S.INV($B$6),1,0)</x:f>
        <x:v>0</x:v>
      </x:c>
      <x:c r="AQ310" s="34" t="n">
        <x:f>IF(SQRT($B$9)*$B310+SQRT(1-$B$9)*V310&lt;_xlfn.NORM.S.INV($B$6),1,0)</x:f>
        <x:v>0</x:v>
      </x:c>
      <x:c r="AR310" s="34" t="n">
        <x:f>IF(SQRT($B$9)*$B310+SQRT(1-$B$9)*W310&lt;_xlfn.NORM.S.INV($B$6),1,0)</x:f>
        <x:v>0</x:v>
      </x:c>
      <x:c r="AS310" s="34" t="n">
        <x:f>IF(SQRT($B$9)*$B310+SQRT(1-$B$9)*X310&lt;_xlfn.NORM.S.INV($B$6),1,0)</x:f>
        <x:v>0</x:v>
      </x:c>
      <x:c r="AT310" s="34" t="n">
        <x:f>IF(SQRT($B$9)*$B310+SQRT(1-$B$9)*Y310&lt;_xlfn.NORM.S.INV($B$6),1,0)</x:f>
        <x:v>0</x:v>
      </x:c>
      <x:c r="AU310" s="34" t="n">
        <x:f>IF(SQRT($B$9)*$B310+SQRT(1-$B$9)*Z310&lt;_xlfn.NORM.S.INV($B$6),1,0)</x:f>
        <x:v>0</x:v>
      </x:c>
      <x:c r="AV310" s="34" t="n">
        <x:f>IF(SQRT($B$9)*$B310+SQRT(1-$B$9)*AA310&lt;_xlfn.NORM.S.INV($B$6),1,0)</x:f>
        <x:v>0</x:v>
      </x:c>
      <x:c r="AW310" s="34" t="n">
        <x:f>IF(SQRT($C$9)*$B310+SQRT(1-$C$9)*AB310&lt;_xlfn.NORM.S.INV($C$6),1,0)</x:f>
        <x:v>0</x:v>
      </x:c>
      <x:c r="AX310" s="34" t="n">
        <x:f>IF(SQRT($C$9)*$B310+SQRT(1-$C$9)*AC310&lt;_xlfn.NORM.S.INV($C$6),1,0)</x:f>
        <x:v>0</x:v>
      </x:c>
      <x:c r="AY310" s="34" t="n">
        <x:f>IF(SQRT($C$9)*$B310+SQRT(1-$C$9)*AD310&lt;_xlfn.NORM.S.INV($C$6),1,0)</x:f>
        <x:v>0</x:v>
      </x:c>
      <x:c r="AZ310" s="34" t="n">
        <x:f>IF(SQRT($C$9)*$B310+SQRT(1-$C$9)*AE310&lt;_xlfn.NORM.S.INV($C$6),1,0)</x:f>
        <x:v>0</x:v>
      </x:c>
      <x:c r="BA310" s="34" t="n">
        <x:f>IF(SQRT($C$9)*$B310+SQRT(1-$C$9)*AF310&lt;_xlfn.NORM.S.INV($C$6),1,0)</x:f>
        <x:v>1</x:v>
      </x:c>
      <x:c r="BB310" s="34" t="n">
        <x:f>IF(SQRT($C$9)*$B310+SQRT(1-$C$9)*AG310&lt;_xlfn.NORM.S.INV($C$6),1,0)</x:f>
        <x:v>0</x:v>
      </x:c>
      <x:c r="BC310" s="34" t="n">
        <x:f>IF(SQRT($C$9)*$B310+SQRT(1-$C$9)*AH310&lt;_xlfn.NORM.S.INV($C$6),1,0)</x:f>
        <x:v>0</x:v>
      </x:c>
      <x:c r="BD310" s="34" t="n">
        <x:f>IF(SQRT($C$9)*$B310+SQRT(1-$C$9)*AI310&lt;_xlfn.NORM.S.INV($C$6),1,0)</x:f>
        <x:v>0</x:v>
      </x:c>
      <x:c r="BE310" s="34" t="n">
        <x:f>IF(SQRT($C$9)*$B310+SQRT(1-$C$9)*AJ310&lt;_xlfn.NORM.S.INV($C$6),1,0)</x:f>
        <x:v>0</x:v>
      </x:c>
      <x:c r="BF310" s="34" t="n">
        <x:f>IF(SQRT($C$9)*$B310+SQRT(1-$C$9)*AK310&lt;_xlfn.NORM.S.INV($C$6),1,0)</x:f>
        <x:v>0</x:v>
      </x:c>
      <x:c r="BG310" s="34"/>
      <x:c r="BH310" s="34"/>
      <x:c r="BI310" s="34" t="n">
        <x:f>$B$11*(($A$1061)*$C310/$B$12*$B$7+(1-$A$1061)*$D310/$B$12*$C$7)</x:f>
        <x:v>600</x:v>
      </x:c>
      <x:c r="BJ310" s="34" t="n">
        <x:f>$B$11*(($A$1062)*$C310/$B$12*$B$7+(1-$A$1062)*$D310/$B$12*$C$7)</x:f>
        <x:v>570</x:v>
      </x:c>
      <x:c r="BK310" s="34" t="n">
        <x:f>$B$11*(($A$1063)*$C310/$B$12*$B$7+(1-$A$1063)*$D310/$B$12*$C$7)</x:f>
        <x:v>540</x:v>
      </x:c>
      <x:c r="BL310" s="34" t="n">
        <x:f>$B$11*(($A$1064)*$C310/$B$12*$B$7+(1-$A$1064)*$D310/$B$12*$C$7)</x:f>
        <x:v>509.99999999999994</x:v>
      </x:c>
      <x:c r="BM310" s="34" t="n">
        <x:f>$B$11*(($A$1065)*$C310/$B$12*$B$7+(1-$A$1065)*$D310/$B$12*$C$7)</x:f>
        <x:v>480</x:v>
      </x:c>
      <x:c r="BN310" s="34" t="n">
        <x:f>$B$11*(($A$1066)*$C310/$B$12*$B$7+(1-$A$1066)*$D310/$B$12*$C$7)</x:f>
        <x:v>450</x:v>
      </x:c>
      <x:c r="BO310" s="34" t="n">
        <x:f>$B$11*(($A$1067)*$C310/$B$12*$B$7+(1-$A$1067)*$D310/$B$12*$C$7)</x:f>
        <x:v>419.99999999999994</x:v>
      </x:c>
      <x:c r="BP310" s="34" t="n">
        <x:f>$B$11*(($A$1068)*$C310/$B$12*$B$7+(1-$A$1068)*$D310/$B$12*$C$7)</x:f>
        <x:v>390</x:v>
      </x:c>
      <x:c r="BQ310" s="34" t="n">
        <x:f>$B$11*(($A$1069)*$C310/$B$12*$B$7+(1-$A$1069)*$D310/$B$12*$C$7)</x:f>
        <x:v>360</x:v>
      </x:c>
      <x:c r="BR310" s="34" t="n">
        <x:f>$B$11*(($A$1070)*$C310/$B$12*$B$7+(1-$A$1070)*$D310/$B$12*$C$7)</x:f>
        <x:v>330</x:v>
      </x:c>
      <x:c r="BS310" s="34" t="n">
        <x:f>$B$11*(($A$1071)*$C310/$B$12*$B$7+(1-$A$1071)*$D310/$B$12*$C$7)</x:f>
        <x:v>300</x:v>
      </x:c>
      <x:c r="BT310" s="34" t="n">
        <x:f>$B$11*(($A$1072)*$C310/$B$12*$B$7+(1-$A$1072)*$D310/$B$12*$C$7)</x:f>
        <x:v>270</x:v>
      </x:c>
      <x:c r="BU310" s="34" t="n">
        <x:f>$B$11*(($A$1073)*$C310/$B$12*$B$7+(1-$A$1073)*$D310/$B$12*$C$7)</x:f>
        <x:v>240</x:v>
      </x:c>
      <x:c r="BV310" s="34" t="n">
        <x:f>$B$11*(($A$1074)*$C310/$B$12*$B$7+(1-$A$1074)*$D310/$B$12*$C$7)</x:f>
        <x:v>209.99999999999997</x:v>
      </x:c>
      <x:c r="BW310" s="34" t="n">
        <x:f>$B$11*(($A$1075)*$C310/$B$12*$B$7+(1-$A$1075)*$D310/$B$12*$C$7)</x:f>
        <x:v>180.00000000000003</x:v>
      </x:c>
      <x:c r="BX310" s="34" t="n">
        <x:f>$B$11*(($A$1076)*$C310/$B$12*$B$7+(1-$A$1076)*$D310/$B$12*$C$7)</x:f>
        <x:v>150</x:v>
      </x:c>
      <x:c r="BY310" s="34" t="n">
        <x:f>$B$11*(($A$1077)*$C310/$B$12*$B$7+(1-$A$1077)*$D310/$B$12*$C$7)</x:f>
        <x:v>119.99999999999999</x:v>
      </x:c>
      <x:c r="BZ310" s="34" t="n">
        <x:f>$B$11*(($A$1078)*$C310/$B$12*$B$7+(1-$A$1078)*$D310/$B$12*$C$7)</x:f>
        <x:v>90.00000000000001</x:v>
      </x:c>
      <x:c r="CA310" s="34" t="n">
        <x:f>$B$11*(($A$1079)*$C310/$B$12*$B$7+(1-$A$1079)*$D310/$B$12*$C$7)</x:f>
        <x:v>59.99999999999999</x:v>
      </x:c>
      <x:c r="CB310" s="34" t="n">
        <x:f>$B$11*(($A$1080)*$C310/$B$12*$B$7+(1-$A$1080)*$D310/$B$12*$C$7)</x:f>
        <x:v>30.00000000000003</x:v>
      </x:c>
      <x:c r="CC310" s="34" t="n">
        <x:f>$B$11*(($A$1081)*$C310/$B$12*$B$7+(1-$A$1081)*$D310/$B$12*$C$7)</x:f>
        <x:v>0</x:v>
      </x:c>
    </x:row>
    <x:row r="311">
      <x:c r="A311" s="34" t="n">
        <x:v>287</x:v>
      </x:c>
      <x:c r="B311" s="39" t="n">
        <x:v>1.8887297213733751</x:v>
      </x:c>
      <x:c r="C311" s="1" t="n">
        <x:f>SUM(AM311:AV311)</x:f>
        <x:v>0</x:v>
      </x:c>
      <x:c r="D311" s="1" t="n">
        <x:f>SUM(AW311:BF311)</x:f>
        <x:v>0</x:v>
      </x:c>
      <x:c r="E311" s="17" t="n">
        <x:f>(1-C311/$B$12)*$B$8-C311/$B$12*$B$7</x:f>
        <x:v>0.05</x:v>
      </x:c>
      <x:c r="F311" s="17" t="n">
        <x:f>(1-D311/$B$12)*$C$8-D311/$B$12*$C$7</x:f>
        <x:v>0.09</x:v>
      </x:c>
      <x:c r="G311" s="32" t="n">
        <x:f>$B$11*($B$10*C311/$B$12*$B$7+(1-$B$10)*D311/$B$12*$C$7)</x:f>
        <x:v>0</x:v>
      </x:c>
      <x:c r="H311" s="17" t="n">
        <x:f>$B$10*E311+(1-$B$10)*F311</x:f>
        <x:v>0.07</x:v>
      </x:c>
      <x:c r="I311" s="34"/>
      <x:c r="J311" s="34"/>
      <x:c r="K311" s="34"/>
      <x:c r="L311" s="34"/>
      <x:c r="M311" s="34"/>
      <x:c r="N311" s="34"/>
      <x:c r="O311" s="34"/>
      <x:c r="P311" s="34"/>
      <x:c r="Q311" s="34"/>
      <x:c r="R311" s="39" t="n">
        <x:v>1.3224783061652945</x:v>
      </x:c>
      <x:c r="S311" s="39" t="n">
        <x:v>-0.04581197816176842</x:v>
      </x:c>
      <x:c r="T311" s="39" t="n">
        <x:v>1.566577258571446</x:v>
      </x:c>
      <x:c r="U311" s="39" t="n">
        <x:v>-1.3529022860653541</x:v>
      </x:c>
      <x:c r="V311" s="39" t="n">
        <x:v>-0.3542482969945311</x:v>
      </x:c>
      <x:c r="W311" s="39" t="n">
        <x:v>0.2046550033546317</x:v>
      </x:c>
      <x:c r="X311" s="39" t="n">
        <x:v>1.186267218369326</x:v>
      </x:c>
      <x:c r="Y311" s="39" t="n">
        <x:v>0.5491057723110044</x:v>
      </x:c>
      <x:c r="Z311" s="39" t="n">
        <x:v>-0.3097988058598232</x:v>
      </x:c>
      <x:c r="AA311" s="39" t="n">
        <x:v>-0.1535214416981506</x:v>
      </x:c>
      <x:c r="AB311" s="39" t="n">
        <x:v>0.6684102176185238</x:v>
      </x:c>
      <x:c r="AC311" s="39" t="n">
        <x:v>-1.4339444825205614</x:v>
      </x:c>
      <x:c r="AD311" s="39" t="n">
        <x:v>-1.0311001645755646</x:v>
      </x:c>
      <x:c r="AE311" s="39" t="n">
        <x:v>0.6493494587989109</x:v>
      </x:c>
      <x:c r="AF311" s="39" t="n">
        <x:v>-0.023945898936552638</x:v>
      </x:c>
      <x:c r="AG311" s="39" t="n">
        <x:v>0.8781039446733886</x:v>
      </x:c>
      <x:c r="AH311" s="39" t="n">
        <x:v>0.7551444864145671</x:v>
      </x:c>
      <x:c r="AI311" s="39" t="n">
        <x:v>-1.3289508581808036</x:v>
      </x:c>
      <x:c r="AJ311" s="39" t="n">
        <x:v>0.5474307441583085</x:v>
      </x:c>
      <x:c r="AK311" s="39" t="n">
        <x:v>-0.38661703744895903</x:v>
      </x:c>
      <x:c r="AL311" s="34"/>
      <x:c r="AM311" s="34" t="n">
        <x:f>IF(SQRT($B$9)*$B311+SQRT(1-$B$9)*R311&lt;_xlfn.NORM.S.INV($B$6),1,0)</x:f>
        <x:v>0</x:v>
      </x:c>
      <x:c r="AN311" s="34" t="n">
        <x:f>IF(SQRT($B$9)*$B311+SQRT(1-$B$9)*S311&lt;_xlfn.NORM.S.INV($B$6),1,0)</x:f>
        <x:v>0</x:v>
      </x:c>
      <x:c r="AO311" s="34" t="n">
        <x:f>IF(SQRT($B$9)*$B311+SQRT(1-$B$9)*T311&lt;_xlfn.NORM.S.INV($B$6),1,0)</x:f>
        <x:v>0</x:v>
      </x:c>
      <x:c r="AP311" s="34" t="n">
        <x:f>IF(SQRT($B$9)*$B311+SQRT(1-$B$9)*U311&lt;_xlfn.NORM.S.INV($B$6),1,0)</x:f>
        <x:v>0</x:v>
      </x:c>
      <x:c r="AQ311" s="34" t="n">
        <x:f>IF(SQRT($B$9)*$B311+SQRT(1-$B$9)*V311&lt;_xlfn.NORM.S.INV($B$6),1,0)</x:f>
        <x:v>0</x:v>
      </x:c>
      <x:c r="AR311" s="34" t="n">
        <x:f>IF(SQRT($B$9)*$B311+SQRT(1-$B$9)*W311&lt;_xlfn.NORM.S.INV($B$6),1,0)</x:f>
        <x:v>0</x:v>
      </x:c>
      <x:c r="AS311" s="34" t="n">
        <x:f>IF(SQRT($B$9)*$B311+SQRT(1-$B$9)*X311&lt;_xlfn.NORM.S.INV($B$6),1,0)</x:f>
        <x:v>0</x:v>
      </x:c>
      <x:c r="AT311" s="34" t="n">
        <x:f>IF(SQRT($B$9)*$B311+SQRT(1-$B$9)*Y311&lt;_xlfn.NORM.S.INV($B$6),1,0)</x:f>
        <x:v>0</x:v>
      </x:c>
      <x:c r="AU311" s="34" t="n">
        <x:f>IF(SQRT($B$9)*$B311+SQRT(1-$B$9)*Z311&lt;_xlfn.NORM.S.INV($B$6),1,0)</x:f>
        <x:v>0</x:v>
      </x:c>
      <x:c r="AV311" s="34" t="n">
        <x:f>IF(SQRT($B$9)*$B311+SQRT(1-$B$9)*AA311&lt;_xlfn.NORM.S.INV($B$6),1,0)</x:f>
        <x:v>0</x:v>
      </x:c>
      <x:c r="AW311" s="34" t="n">
        <x:f>IF(SQRT($C$9)*$B311+SQRT(1-$C$9)*AB311&lt;_xlfn.NORM.S.INV($C$6),1,0)</x:f>
        <x:v>0</x:v>
      </x:c>
      <x:c r="AX311" s="34" t="n">
        <x:f>IF(SQRT($C$9)*$B311+SQRT(1-$C$9)*AC311&lt;_xlfn.NORM.S.INV($C$6),1,0)</x:f>
        <x:v>0</x:v>
      </x:c>
      <x:c r="AY311" s="34" t="n">
        <x:f>IF(SQRT($C$9)*$B311+SQRT(1-$C$9)*AD311&lt;_xlfn.NORM.S.INV($C$6),1,0)</x:f>
        <x:v>0</x:v>
      </x:c>
      <x:c r="AZ311" s="34" t="n">
        <x:f>IF(SQRT($C$9)*$B311+SQRT(1-$C$9)*AE311&lt;_xlfn.NORM.S.INV($C$6),1,0)</x:f>
        <x:v>0</x:v>
      </x:c>
      <x:c r="BA311" s="34" t="n">
        <x:f>IF(SQRT($C$9)*$B311+SQRT(1-$C$9)*AF311&lt;_xlfn.NORM.S.INV($C$6),1,0)</x:f>
        <x:v>0</x:v>
      </x:c>
      <x:c r="BB311" s="34" t="n">
        <x:f>IF(SQRT($C$9)*$B311+SQRT(1-$C$9)*AG311&lt;_xlfn.NORM.S.INV($C$6),1,0)</x:f>
        <x:v>0</x:v>
      </x:c>
      <x:c r="BC311" s="34" t="n">
        <x:f>IF(SQRT($C$9)*$B311+SQRT(1-$C$9)*AH311&lt;_xlfn.NORM.S.INV($C$6),1,0)</x:f>
        <x:v>0</x:v>
      </x:c>
      <x:c r="BD311" s="34" t="n">
        <x:f>IF(SQRT($C$9)*$B311+SQRT(1-$C$9)*AI311&lt;_xlfn.NORM.S.INV($C$6),1,0)</x:f>
        <x:v>0</x:v>
      </x:c>
      <x:c r="BE311" s="34" t="n">
        <x:f>IF(SQRT($C$9)*$B311+SQRT(1-$C$9)*AJ311&lt;_xlfn.NORM.S.INV($C$6),1,0)</x:f>
        <x:v>0</x:v>
      </x:c>
      <x:c r="BF311" s="34" t="n">
        <x:f>IF(SQRT($C$9)*$B311+SQRT(1-$C$9)*AK311&lt;_xlfn.NORM.S.INV($C$6),1,0)</x:f>
        <x:v>0</x:v>
      </x:c>
      <x:c r="BG311" s="34"/>
      <x:c r="BH311" s="34"/>
      <x:c r="BI311" s="34" t="n">
        <x:f>$B$11*(($A$1061)*$C311/$B$12*$B$7+(1-$A$1061)*$D311/$B$12*$C$7)</x:f>
        <x:v>0</x:v>
      </x:c>
      <x:c r="BJ311" s="34" t="n">
        <x:f>$B$11*(($A$1062)*$C311/$B$12*$B$7+(1-$A$1062)*$D311/$B$12*$C$7)</x:f>
        <x:v>0</x:v>
      </x:c>
      <x:c r="BK311" s="34" t="n">
        <x:f>$B$11*(($A$1063)*$C311/$B$12*$B$7+(1-$A$1063)*$D311/$B$12*$C$7)</x:f>
        <x:v>0</x:v>
      </x:c>
      <x:c r="BL311" s="34" t="n">
        <x:f>$B$11*(($A$1064)*$C311/$B$12*$B$7+(1-$A$1064)*$D311/$B$12*$C$7)</x:f>
        <x:v>0</x:v>
      </x:c>
      <x:c r="BM311" s="34" t="n">
        <x:f>$B$11*(($A$1065)*$C311/$B$12*$B$7+(1-$A$1065)*$D311/$B$12*$C$7)</x:f>
        <x:v>0</x:v>
      </x:c>
      <x:c r="BN311" s="34" t="n">
        <x:f>$B$11*(($A$1066)*$C311/$B$12*$B$7+(1-$A$1066)*$D311/$B$12*$C$7)</x:f>
        <x:v>0</x:v>
      </x:c>
      <x:c r="BO311" s="34" t="n">
        <x:f>$B$11*(($A$1067)*$C311/$B$12*$B$7+(1-$A$1067)*$D311/$B$12*$C$7)</x:f>
        <x:v>0</x:v>
      </x:c>
      <x:c r="BP311" s="34" t="n">
        <x:f>$B$11*(($A$1068)*$C311/$B$12*$B$7+(1-$A$1068)*$D311/$B$12*$C$7)</x:f>
        <x:v>0</x:v>
      </x:c>
      <x:c r="BQ311" s="34" t="n">
        <x:f>$B$11*(($A$1069)*$C311/$B$12*$B$7+(1-$A$1069)*$D311/$B$12*$C$7)</x:f>
        <x:v>0</x:v>
      </x:c>
      <x:c r="BR311" s="34" t="n">
        <x:f>$B$11*(($A$1070)*$C311/$B$12*$B$7+(1-$A$1070)*$D311/$B$12*$C$7)</x:f>
        <x:v>0</x:v>
      </x:c>
      <x:c r="BS311" s="34" t="n">
        <x:f>$B$11*(($A$1071)*$C311/$B$12*$B$7+(1-$A$1071)*$D311/$B$12*$C$7)</x:f>
        <x:v>0</x:v>
      </x:c>
      <x:c r="BT311" s="34" t="n">
        <x:f>$B$11*(($A$1072)*$C311/$B$12*$B$7+(1-$A$1072)*$D311/$B$12*$C$7)</x:f>
        <x:v>0</x:v>
      </x:c>
      <x:c r="BU311" s="34" t="n">
        <x:f>$B$11*(($A$1073)*$C311/$B$12*$B$7+(1-$A$1073)*$D311/$B$12*$C$7)</x:f>
        <x:v>0</x:v>
      </x:c>
      <x:c r="BV311" s="34" t="n">
        <x:f>$B$11*(($A$1074)*$C311/$B$12*$B$7+(1-$A$1074)*$D311/$B$12*$C$7)</x:f>
        <x:v>0</x:v>
      </x:c>
      <x:c r="BW311" s="34" t="n">
        <x:f>$B$11*(($A$1075)*$C311/$B$12*$B$7+(1-$A$1075)*$D311/$B$12*$C$7)</x:f>
        <x:v>0</x:v>
      </x:c>
      <x:c r="BX311" s="34" t="n">
        <x:f>$B$11*(($A$1076)*$C311/$B$12*$B$7+(1-$A$1076)*$D311/$B$12*$C$7)</x:f>
        <x:v>0</x:v>
      </x:c>
      <x:c r="BY311" s="34" t="n">
        <x:f>$B$11*(($A$1077)*$C311/$B$12*$B$7+(1-$A$1077)*$D311/$B$12*$C$7)</x:f>
        <x:v>0</x:v>
      </x:c>
      <x:c r="BZ311" s="34" t="n">
        <x:f>$B$11*(($A$1078)*$C311/$B$12*$B$7+(1-$A$1078)*$D311/$B$12*$C$7)</x:f>
        <x:v>0</x:v>
      </x:c>
      <x:c r="CA311" s="34" t="n">
        <x:f>$B$11*(($A$1079)*$C311/$B$12*$B$7+(1-$A$1079)*$D311/$B$12*$C$7)</x:f>
        <x:v>0</x:v>
      </x:c>
      <x:c r="CB311" s="34" t="n">
        <x:f>$B$11*(($A$1080)*$C311/$B$12*$B$7+(1-$A$1080)*$D311/$B$12*$C$7)</x:f>
        <x:v>0</x:v>
      </x:c>
      <x:c r="CC311" s="34" t="n">
        <x:f>$B$11*(($A$1081)*$C311/$B$12*$B$7+(1-$A$1081)*$D311/$B$12*$C$7)</x:f>
        <x:v>0</x:v>
      </x:c>
    </x:row>
    <x:row r="312">
      <x:c r="A312" s="34" t="n">
        <x:v>288</x:v>
      </x:c>
      <x:c r="B312" s="39" t="n">
        <x:v>-0.3309213547371115</x:v>
      </x:c>
      <x:c r="C312" s="1" t="n">
        <x:f>SUM(AM312:AV312)</x:f>
        <x:v>0</x:v>
      </x:c>
      <x:c r="D312" s="1" t="n">
        <x:f>SUM(AW312:BF312)</x:f>
        <x:v>1</x:v>
      </x:c>
      <x:c r="E312" s="17" t="n">
        <x:f>(1-C312/$B$12)*$B$8-C312/$B$12*$B$7</x:f>
        <x:v>0.05</x:v>
      </x:c>
      <x:c r="F312" s="17" t="n">
        <x:f>(1-D312/$B$12)*$C$8-D312/$B$12*$C$7</x:f>
        <x:v>0.021000000000000005</x:v>
      </x:c>
      <x:c r="G312" s="32" t="n">
        <x:f>$B$11*($B$10*C312/$B$12*$B$7+(1-$B$10)*D312/$B$12*$C$7)</x:f>
        <x:v>300</x:v>
      </x:c>
      <x:c r="H312" s="17" t="n">
        <x:f>$B$10*E312+(1-$B$10)*F312</x:f>
        <x:v>0.035500000000000004</x:v>
      </x:c>
      <x:c r="I312" s="34"/>
      <x:c r="J312" s="34"/>
      <x:c r="K312" s="34"/>
      <x:c r="L312" s="34"/>
      <x:c r="M312" s="34"/>
      <x:c r="N312" s="34"/>
      <x:c r="O312" s="34"/>
      <x:c r="P312" s="34"/>
      <x:c r="Q312" s="34"/>
      <x:c r="R312" s="39" t="n">
        <x:v>-0.5287183458664555</x:v>
      </x:c>
      <x:c r="S312" s="39" t="n">
        <x:v>0.24576557917761346</x:v>
      </x:c>
      <x:c r="T312" s="39" t="n">
        <x:v>0.3056507234373175</x:v>
      </x:c>
      <x:c r="U312" s="39" t="n">
        <x:v>-0.8261524232040497</x:v>
      </x:c>
      <x:c r="V312" s="39" t="n">
        <x:v>1.3086937538366583</x:v>
      </x:c>
      <x:c r="W312" s="39" t="n">
        <x:v>-0.7613337086865465</x:v>
      </x:c>
      <x:c r="X312" s="39" t="n">
        <x:v>-0.9599705880198443</x:v>
      </x:c>
      <x:c r="Y312" s="39" t="n">
        <x:v>-0.6055795109543152</x:v>
      </x:c>
      <x:c r="Z312" s="39" t="n">
        <x:v>-0.9104202067251863</x:v>
      </x:c>
      <x:c r="AA312" s="39" t="n">
        <x:v>0.3117946511921032</x:v>
      </x:c>
      <x:c r="AB312" s="39" t="n">
        <x:v>-1.402316154065153</x:v>
      </x:c>
      <x:c r="AC312" s="39" t="n">
        <x:v>1.6592933844890916</x:v>
      </x:c>
      <x:c r="AD312" s="39" t="n">
        <x:v>-0.494821040483042</x:v>
      </x:c>
      <x:c r="AE312" s="39" t="n">
        <x:v>-2.5395560848901617</x:v>
      </x:c>
      <x:c r="AF312" s="39" t="n">
        <x:v>0.5832251000359734</x:v>
      </x:c>
      <x:c r="AG312" s="39" t="n">
        <x:v>-1.2720969061430591</x:v>
      </x:c>
      <x:c r="AH312" s="39" t="n">
        <x:v>0.04518837354379127</x:v>
      </x:c>
      <x:c r="AI312" s="39" t="n">
        <x:v>0.4884796610215835</x:v>
      </x:c>
      <x:c r="AJ312" s="39" t="n">
        <x:v>1.0658518116627922</x:v>
      </x:c>
      <x:c r="AK312" s="39" t="n">
        <x:v>-0.3445104171877325</x:v>
      </x:c>
      <x:c r="AL312" s="34"/>
      <x:c r="AM312" s="34" t="n">
        <x:f>IF(SQRT($B$9)*$B312+SQRT(1-$B$9)*R312&lt;_xlfn.NORM.S.INV($B$6),1,0)</x:f>
        <x:v>0</x:v>
      </x:c>
      <x:c r="AN312" s="34" t="n">
        <x:f>IF(SQRT($B$9)*$B312+SQRT(1-$B$9)*S312&lt;_xlfn.NORM.S.INV($B$6),1,0)</x:f>
        <x:v>0</x:v>
      </x:c>
      <x:c r="AO312" s="34" t="n">
        <x:f>IF(SQRT($B$9)*$B312+SQRT(1-$B$9)*T312&lt;_xlfn.NORM.S.INV($B$6),1,0)</x:f>
        <x:v>0</x:v>
      </x:c>
      <x:c r="AP312" s="34" t="n">
        <x:f>IF(SQRT($B$9)*$B312+SQRT(1-$B$9)*U312&lt;_xlfn.NORM.S.INV($B$6),1,0)</x:f>
        <x:v>0</x:v>
      </x:c>
      <x:c r="AQ312" s="34" t="n">
        <x:f>IF(SQRT($B$9)*$B312+SQRT(1-$B$9)*V312&lt;_xlfn.NORM.S.INV($B$6),1,0)</x:f>
        <x:v>0</x:v>
      </x:c>
      <x:c r="AR312" s="34" t="n">
        <x:f>IF(SQRT($B$9)*$B312+SQRT(1-$B$9)*W312&lt;_xlfn.NORM.S.INV($B$6),1,0)</x:f>
        <x:v>0</x:v>
      </x:c>
      <x:c r="AS312" s="34" t="n">
        <x:f>IF(SQRT($B$9)*$B312+SQRT(1-$B$9)*X312&lt;_xlfn.NORM.S.INV($B$6),1,0)</x:f>
        <x:v>0</x:v>
      </x:c>
      <x:c r="AT312" s="34" t="n">
        <x:f>IF(SQRT($B$9)*$B312+SQRT(1-$B$9)*Y312&lt;_xlfn.NORM.S.INV($B$6),1,0)</x:f>
        <x:v>0</x:v>
      </x:c>
      <x:c r="AU312" s="34" t="n">
        <x:f>IF(SQRT($B$9)*$B312+SQRT(1-$B$9)*Z312&lt;_xlfn.NORM.S.INV($B$6),1,0)</x:f>
        <x:v>0</x:v>
      </x:c>
      <x:c r="AV312" s="34" t="n">
        <x:f>IF(SQRT($B$9)*$B312+SQRT(1-$B$9)*AA312&lt;_xlfn.NORM.S.INV($B$6),1,0)</x:f>
        <x:v>0</x:v>
      </x:c>
      <x:c r="AW312" s="34" t="n">
        <x:f>IF(SQRT($C$9)*$B312+SQRT(1-$C$9)*AB312&lt;_xlfn.NORM.S.INV($C$6),1,0)</x:f>
        <x:v>0</x:v>
      </x:c>
      <x:c r="AX312" s="34" t="n">
        <x:f>IF(SQRT($C$9)*$B312+SQRT(1-$C$9)*AC312&lt;_xlfn.NORM.S.INV($C$6),1,0)</x:f>
        <x:v>0</x:v>
      </x:c>
      <x:c r="AY312" s="34" t="n">
        <x:f>IF(SQRT($C$9)*$B312+SQRT(1-$C$9)*AD312&lt;_xlfn.NORM.S.INV($C$6),1,0)</x:f>
        <x:v>0</x:v>
      </x:c>
      <x:c r="AZ312" s="34" t="n">
        <x:f>IF(SQRT($C$9)*$B312+SQRT(1-$C$9)*AE312&lt;_xlfn.NORM.S.INV($C$6),1,0)</x:f>
        <x:v>1</x:v>
      </x:c>
      <x:c r="BA312" s="34" t="n">
        <x:f>IF(SQRT($C$9)*$B312+SQRT(1-$C$9)*AF312&lt;_xlfn.NORM.S.INV($C$6),1,0)</x:f>
        <x:v>0</x:v>
      </x:c>
      <x:c r="BB312" s="34" t="n">
        <x:f>IF(SQRT($C$9)*$B312+SQRT(1-$C$9)*AG312&lt;_xlfn.NORM.S.INV($C$6),1,0)</x:f>
        <x:v>0</x:v>
      </x:c>
      <x:c r="BC312" s="34" t="n">
        <x:f>IF(SQRT($C$9)*$B312+SQRT(1-$C$9)*AH312&lt;_xlfn.NORM.S.INV($C$6),1,0)</x:f>
        <x:v>0</x:v>
      </x:c>
      <x:c r="BD312" s="34" t="n">
        <x:f>IF(SQRT($C$9)*$B312+SQRT(1-$C$9)*AI312&lt;_xlfn.NORM.S.INV($C$6),1,0)</x:f>
        <x:v>0</x:v>
      </x:c>
      <x:c r="BE312" s="34" t="n">
        <x:f>IF(SQRT($C$9)*$B312+SQRT(1-$C$9)*AJ312&lt;_xlfn.NORM.S.INV($C$6),1,0)</x:f>
        <x:v>0</x:v>
      </x:c>
      <x:c r="BF312" s="34" t="n">
        <x:f>IF(SQRT($C$9)*$B312+SQRT(1-$C$9)*AK312&lt;_xlfn.NORM.S.INV($C$6),1,0)</x:f>
        <x:v>0</x:v>
      </x:c>
      <x:c r="BG312" s="34"/>
      <x:c r="BH312" s="34"/>
      <x:c r="BI312" s="34" t="n">
        <x:f>$B$11*(($A$1061)*$C312/$B$12*$B$7+(1-$A$1061)*$D312/$B$12*$C$7)</x:f>
        <x:v>600</x:v>
      </x:c>
      <x:c r="BJ312" s="34" t="n">
        <x:f>$B$11*(($A$1062)*$C312/$B$12*$B$7+(1-$A$1062)*$D312/$B$12*$C$7)</x:f>
        <x:v>570</x:v>
      </x:c>
      <x:c r="BK312" s="34" t="n">
        <x:f>$B$11*(($A$1063)*$C312/$B$12*$B$7+(1-$A$1063)*$D312/$B$12*$C$7)</x:f>
        <x:v>540</x:v>
      </x:c>
      <x:c r="BL312" s="34" t="n">
        <x:f>$B$11*(($A$1064)*$C312/$B$12*$B$7+(1-$A$1064)*$D312/$B$12*$C$7)</x:f>
        <x:v>509.99999999999994</x:v>
      </x:c>
      <x:c r="BM312" s="34" t="n">
        <x:f>$B$11*(($A$1065)*$C312/$B$12*$B$7+(1-$A$1065)*$D312/$B$12*$C$7)</x:f>
        <x:v>480</x:v>
      </x:c>
      <x:c r="BN312" s="34" t="n">
        <x:f>$B$11*(($A$1066)*$C312/$B$12*$B$7+(1-$A$1066)*$D312/$B$12*$C$7)</x:f>
        <x:v>450</x:v>
      </x:c>
      <x:c r="BO312" s="34" t="n">
        <x:f>$B$11*(($A$1067)*$C312/$B$12*$B$7+(1-$A$1067)*$D312/$B$12*$C$7)</x:f>
        <x:v>419.99999999999994</x:v>
      </x:c>
      <x:c r="BP312" s="34" t="n">
        <x:f>$B$11*(($A$1068)*$C312/$B$12*$B$7+(1-$A$1068)*$D312/$B$12*$C$7)</x:f>
        <x:v>390</x:v>
      </x:c>
      <x:c r="BQ312" s="34" t="n">
        <x:f>$B$11*(($A$1069)*$C312/$B$12*$B$7+(1-$A$1069)*$D312/$B$12*$C$7)</x:f>
        <x:v>360</x:v>
      </x:c>
      <x:c r="BR312" s="34" t="n">
        <x:f>$B$11*(($A$1070)*$C312/$B$12*$B$7+(1-$A$1070)*$D312/$B$12*$C$7)</x:f>
        <x:v>330</x:v>
      </x:c>
      <x:c r="BS312" s="34" t="n">
        <x:f>$B$11*(($A$1071)*$C312/$B$12*$B$7+(1-$A$1071)*$D312/$B$12*$C$7)</x:f>
        <x:v>300</x:v>
      </x:c>
      <x:c r="BT312" s="34" t="n">
        <x:f>$B$11*(($A$1072)*$C312/$B$12*$B$7+(1-$A$1072)*$D312/$B$12*$C$7)</x:f>
        <x:v>270</x:v>
      </x:c>
      <x:c r="BU312" s="34" t="n">
        <x:f>$B$11*(($A$1073)*$C312/$B$12*$B$7+(1-$A$1073)*$D312/$B$12*$C$7)</x:f>
        <x:v>240</x:v>
      </x:c>
      <x:c r="BV312" s="34" t="n">
        <x:f>$B$11*(($A$1074)*$C312/$B$12*$B$7+(1-$A$1074)*$D312/$B$12*$C$7)</x:f>
        <x:v>209.99999999999997</x:v>
      </x:c>
      <x:c r="BW312" s="34" t="n">
        <x:f>$B$11*(($A$1075)*$C312/$B$12*$B$7+(1-$A$1075)*$D312/$B$12*$C$7)</x:f>
        <x:v>180.00000000000003</x:v>
      </x:c>
      <x:c r="BX312" s="34" t="n">
        <x:f>$B$11*(($A$1076)*$C312/$B$12*$B$7+(1-$A$1076)*$D312/$B$12*$C$7)</x:f>
        <x:v>150</x:v>
      </x:c>
      <x:c r="BY312" s="34" t="n">
        <x:f>$B$11*(($A$1077)*$C312/$B$12*$B$7+(1-$A$1077)*$D312/$B$12*$C$7)</x:f>
        <x:v>119.99999999999999</x:v>
      </x:c>
      <x:c r="BZ312" s="34" t="n">
        <x:f>$B$11*(($A$1078)*$C312/$B$12*$B$7+(1-$A$1078)*$D312/$B$12*$C$7)</x:f>
        <x:v>90.00000000000001</x:v>
      </x:c>
      <x:c r="CA312" s="34" t="n">
        <x:f>$B$11*(($A$1079)*$C312/$B$12*$B$7+(1-$A$1079)*$D312/$B$12*$C$7)</x:f>
        <x:v>59.99999999999999</x:v>
      </x:c>
      <x:c r="CB312" s="34" t="n">
        <x:f>$B$11*(($A$1080)*$C312/$B$12*$B$7+(1-$A$1080)*$D312/$B$12*$C$7)</x:f>
        <x:v>30.00000000000003</x:v>
      </x:c>
      <x:c r="CC312" s="34" t="n">
        <x:f>$B$11*(($A$1081)*$C312/$B$12*$B$7+(1-$A$1081)*$D312/$B$12*$C$7)</x:f>
        <x:v>0</x:v>
      </x:c>
    </x:row>
    <x:row r="313">
      <x:c r="A313" s="34" t="n">
        <x:v>289</x:v>
      </x:c>
      <x:c r="B313" s="39" t="n">
        <x:v>-0.3940327940883793</x:v>
      </x:c>
      <x:c r="C313" s="1" t="n">
        <x:f>SUM(AM313:AV313)</x:f>
        <x:v>0</x:v>
      </x:c>
      <x:c r="D313" s="1" t="n">
        <x:f>SUM(AW313:BF313)</x:f>
        <x:v>0</x:v>
      </x:c>
      <x:c r="E313" s="17" t="n">
        <x:f>(1-C313/$B$12)*$B$8-C313/$B$12*$B$7</x:f>
        <x:v>0.05</x:v>
      </x:c>
      <x:c r="F313" s="17" t="n">
        <x:f>(1-D313/$B$12)*$C$8-D313/$B$12*$C$7</x:f>
        <x:v>0.09</x:v>
      </x:c>
      <x:c r="G313" s="32" t="n">
        <x:f>$B$11*($B$10*C313/$B$12*$B$7+(1-$B$10)*D313/$B$12*$C$7)</x:f>
        <x:v>0</x:v>
      </x:c>
      <x:c r="H313" s="17" t="n">
        <x:f>$B$10*E313+(1-$B$10)*F313</x:f>
        <x:v>0.07</x:v>
      </x:c>
      <x:c r="I313" s="34"/>
      <x:c r="J313" s="34"/>
      <x:c r="K313" s="34"/>
      <x:c r="L313" s="34"/>
      <x:c r="M313" s="34"/>
      <x:c r="N313" s="34"/>
      <x:c r="O313" s="34"/>
      <x:c r="P313" s="34"/>
      <x:c r="Q313" s="34"/>
      <x:c r="R313" s="39" t="n">
        <x:v>0.4004952376077556</x:v>
      </x:c>
      <x:c r="S313" s="39" t="n">
        <x:v>-0.5253906069786963</x:v>
      </x:c>
      <x:c r="T313" s="39" t="n">
        <x:v>0.3695625031485379</x:v>
      </x:c>
      <x:c r="U313" s="39" t="n">
        <x:v>0.6623062418024968</x:v>
      </x:c>
      <x:c r="V313" s="39" t="n">
        <x:v>-0.4761986886484083</x:v>
      </x:c>
      <x:c r="W313" s="39" t="n">
        <x:v>0.050546442836123945</x:v>
      </x:c>
      <x:c r="X313" s="39" t="n">
        <x:v>-1.9306132613814582</x:v>
      </x:c>
      <x:c r="Y313" s="39" t="n">
        <x:v>-0.9031932592875753</x:v>
      </x:c>
      <x:c r="Z313" s="39" t="n">
        <x:v>-0.10685999403832401</x:v>
      </x:c>
      <x:c r="AA313" s="39" t="n">
        <x:v>-0.723384092377177</x:v>
      </x:c>
      <x:c r="AB313" s="39" t="n">
        <x:v>-0.2123516954151351</x:v>
      </x:c>
      <x:c r="AC313" s="39" t="n">
        <x:v>-1.2536034049064182</x:v>
      </x:c>
      <x:c r="AD313" s="39" t="n">
        <x:v>-0.8335298051187979</x:v>
      </x:c>
      <x:c r="AE313" s="39" t="n">
        <x:v>0.30181211139332004</x:v>
      </x:c>
      <x:c r="AF313" s="39" t="n">
        <x:v>0.6525736660997655</x:v>
      </x:c>
      <x:c r="AG313" s="39" t="n">
        <x:v>1.7862729783502829</x:v>
      </x:c>
      <x:c r="AH313" s="39" t="n">
        <x:v>-0.6590542551898418</x:v>
      </x:c>
      <x:c r="AI313" s="39" t="n">
        <x:v>0.7672294562044674</x:v>
      </x:c>
      <x:c r="AJ313" s="39" t="n">
        <x:v>-0.9043798295999895</x:v>
      </x:c>
      <x:c r="AK313" s="39" t="n">
        <x:v>0.07477673253921942</x:v>
      </x:c>
      <x:c r="AL313" s="34"/>
      <x:c r="AM313" s="34" t="n">
        <x:f>IF(SQRT($B$9)*$B313+SQRT(1-$B$9)*R313&lt;_xlfn.NORM.S.INV($B$6),1,0)</x:f>
        <x:v>0</x:v>
      </x:c>
      <x:c r="AN313" s="34" t="n">
        <x:f>IF(SQRT($B$9)*$B313+SQRT(1-$B$9)*S313&lt;_xlfn.NORM.S.INV($B$6),1,0)</x:f>
        <x:v>0</x:v>
      </x:c>
      <x:c r="AO313" s="34" t="n">
        <x:f>IF(SQRT($B$9)*$B313+SQRT(1-$B$9)*T313&lt;_xlfn.NORM.S.INV($B$6),1,0)</x:f>
        <x:v>0</x:v>
      </x:c>
      <x:c r="AP313" s="34" t="n">
        <x:f>IF(SQRT($B$9)*$B313+SQRT(1-$B$9)*U313&lt;_xlfn.NORM.S.INV($B$6),1,0)</x:f>
        <x:v>0</x:v>
      </x:c>
      <x:c r="AQ313" s="34" t="n">
        <x:f>IF(SQRT($B$9)*$B313+SQRT(1-$B$9)*V313&lt;_xlfn.NORM.S.INV($B$6),1,0)</x:f>
        <x:v>0</x:v>
      </x:c>
      <x:c r="AR313" s="34" t="n">
        <x:f>IF(SQRT($B$9)*$B313+SQRT(1-$B$9)*W313&lt;_xlfn.NORM.S.INV($B$6),1,0)</x:f>
        <x:v>0</x:v>
      </x:c>
      <x:c r="AS313" s="34" t="n">
        <x:f>IF(SQRT($B$9)*$B313+SQRT(1-$B$9)*X313&lt;_xlfn.NORM.S.INV($B$6),1,0)</x:f>
        <x:v>0</x:v>
      </x:c>
      <x:c r="AT313" s="34" t="n">
        <x:f>IF(SQRT($B$9)*$B313+SQRT(1-$B$9)*Y313&lt;_xlfn.NORM.S.INV($B$6),1,0)</x:f>
        <x:v>0</x:v>
      </x:c>
      <x:c r="AU313" s="34" t="n">
        <x:f>IF(SQRT($B$9)*$B313+SQRT(1-$B$9)*Z313&lt;_xlfn.NORM.S.INV($B$6),1,0)</x:f>
        <x:v>0</x:v>
      </x:c>
      <x:c r="AV313" s="34" t="n">
        <x:f>IF(SQRT($B$9)*$B313+SQRT(1-$B$9)*AA313&lt;_xlfn.NORM.S.INV($B$6),1,0)</x:f>
        <x:v>0</x:v>
      </x:c>
      <x:c r="AW313" s="34" t="n">
        <x:f>IF(SQRT($C$9)*$B313+SQRT(1-$C$9)*AB313&lt;_xlfn.NORM.S.INV($C$6),1,0)</x:f>
        <x:v>0</x:v>
      </x:c>
      <x:c r="AX313" s="34" t="n">
        <x:f>IF(SQRT($C$9)*$B313+SQRT(1-$C$9)*AC313&lt;_xlfn.NORM.S.INV($C$6),1,0)</x:f>
        <x:v>0</x:v>
      </x:c>
      <x:c r="AY313" s="34" t="n">
        <x:f>IF(SQRT($C$9)*$B313+SQRT(1-$C$9)*AD313&lt;_xlfn.NORM.S.INV($C$6),1,0)</x:f>
        <x:v>0</x:v>
      </x:c>
      <x:c r="AZ313" s="34" t="n">
        <x:f>IF(SQRT($C$9)*$B313+SQRT(1-$C$9)*AE313&lt;_xlfn.NORM.S.INV($C$6),1,0)</x:f>
        <x:v>0</x:v>
      </x:c>
      <x:c r="BA313" s="34" t="n">
        <x:f>IF(SQRT($C$9)*$B313+SQRT(1-$C$9)*AF313&lt;_xlfn.NORM.S.INV($C$6),1,0)</x:f>
        <x:v>0</x:v>
      </x:c>
      <x:c r="BB313" s="34" t="n">
        <x:f>IF(SQRT($C$9)*$B313+SQRT(1-$C$9)*AG313&lt;_xlfn.NORM.S.INV($C$6),1,0)</x:f>
        <x:v>0</x:v>
      </x:c>
      <x:c r="BC313" s="34" t="n">
        <x:f>IF(SQRT($C$9)*$B313+SQRT(1-$C$9)*AH313&lt;_xlfn.NORM.S.INV($C$6),1,0)</x:f>
        <x:v>0</x:v>
      </x:c>
      <x:c r="BD313" s="34" t="n">
        <x:f>IF(SQRT($C$9)*$B313+SQRT(1-$C$9)*AI313&lt;_xlfn.NORM.S.INV($C$6),1,0)</x:f>
        <x:v>0</x:v>
      </x:c>
      <x:c r="BE313" s="34" t="n">
        <x:f>IF(SQRT($C$9)*$B313+SQRT(1-$C$9)*AJ313&lt;_xlfn.NORM.S.INV($C$6),1,0)</x:f>
        <x:v>0</x:v>
      </x:c>
      <x:c r="BF313" s="34" t="n">
        <x:f>IF(SQRT($C$9)*$B313+SQRT(1-$C$9)*AK313&lt;_xlfn.NORM.S.INV($C$6),1,0)</x:f>
        <x:v>0</x:v>
      </x:c>
      <x:c r="BG313" s="34"/>
      <x:c r="BH313" s="34"/>
      <x:c r="BI313" s="34" t="n">
        <x:f>$B$11*(($A$1061)*$C313/$B$12*$B$7+(1-$A$1061)*$D313/$B$12*$C$7)</x:f>
        <x:v>0</x:v>
      </x:c>
      <x:c r="BJ313" s="34" t="n">
        <x:f>$B$11*(($A$1062)*$C313/$B$12*$B$7+(1-$A$1062)*$D313/$B$12*$C$7)</x:f>
        <x:v>0</x:v>
      </x:c>
      <x:c r="BK313" s="34" t="n">
        <x:f>$B$11*(($A$1063)*$C313/$B$12*$B$7+(1-$A$1063)*$D313/$B$12*$C$7)</x:f>
        <x:v>0</x:v>
      </x:c>
      <x:c r="BL313" s="34" t="n">
        <x:f>$B$11*(($A$1064)*$C313/$B$12*$B$7+(1-$A$1064)*$D313/$B$12*$C$7)</x:f>
        <x:v>0</x:v>
      </x:c>
      <x:c r="BM313" s="34" t="n">
        <x:f>$B$11*(($A$1065)*$C313/$B$12*$B$7+(1-$A$1065)*$D313/$B$12*$C$7)</x:f>
        <x:v>0</x:v>
      </x:c>
      <x:c r="BN313" s="34" t="n">
        <x:f>$B$11*(($A$1066)*$C313/$B$12*$B$7+(1-$A$1066)*$D313/$B$12*$C$7)</x:f>
        <x:v>0</x:v>
      </x:c>
      <x:c r="BO313" s="34" t="n">
        <x:f>$B$11*(($A$1067)*$C313/$B$12*$B$7+(1-$A$1067)*$D313/$B$12*$C$7)</x:f>
        <x:v>0</x:v>
      </x:c>
      <x:c r="BP313" s="34" t="n">
        <x:f>$B$11*(($A$1068)*$C313/$B$12*$B$7+(1-$A$1068)*$D313/$B$12*$C$7)</x:f>
        <x:v>0</x:v>
      </x:c>
      <x:c r="BQ313" s="34" t="n">
        <x:f>$B$11*(($A$1069)*$C313/$B$12*$B$7+(1-$A$1069)*$D313/$B$12*$C$7)</x:f>
        <x:v>0</x:v>
      </x:c>
      <x:c r="BR313" s="34" t="n">
        <x:f>$B$11*(($A$1070)*$C313/$B$12*$B$7+(1-$A$1070)*$D313/$B$12*$C$7)</x:f>
        <x:v>0</x:v>
      </x:c>
      <x:c r="BS313" s="34" t="n">
        <x:f>$B$11*(($A$1071)*$C313/$B$12*$B$7+(1-$A$1071)*$D313/$B$12*$C$7)</x:f>
        <x:v>0</x:v>
      </x:c>
      <x:c r="BT313" s="34" t="n">
        <x:f>$B$11*(($A$1072)*$C313/$B$12*$B$7+(1-$A$1072)*$D313/$B$12*$C$7)</x:f>
        <x:v>0</x:v>
      </x:c>
      <x:c r="BU313" s="34" t="n">
        <x:f>$B$11*(($A$1073)*$C313/$B$12*$B$7+(1-$A$1073)*$D313/$B$12*$C$7)</x:f>
        <x:v>0</x:v>
      </x:c>
      <x:c r="BV313" s="34" t="n">
        <x:f>$B$11*(($A$1074)*$C313/$B$12*$B$7+(1-$A$1074)*$D313/$B$12*$C$7)</x:f>
        <x:v>0</x:v>
      </x:c>
      <x:c r="BW313" s="34" t="n">
        <x:f>$B$11*(($A$1075)*$C313/$B$12*$B$7+(1-$A$1075)*$D313/$B$12*$C$7)</x:f>
        <x:v>0</x:v>
      </x:c>
      <x:c r="BX313" s="34" t="n">
        <x:f>$B$11*(($A$1076)*$C313/$B$12*$B$7+(1-$A$1076)*$D313/$B$12*$C$7)</x:f>
        <x:v>0</x:v>
      </x:c>
      <x:c r="BY313" s="34" t="n">
        <x:f>$B$11*(($A$1077)*$C313/$B$12*$B$7+(1-$A$1077)*$D313/$B$12*$C$7)</x:f>
        <x:v>0</x:v>
      </x:c>
      <x:c r="BZ313" s="34" t="n">
        <x:f>$B$11*(($A$1078)*$C313/$B$12*$B$7+(1-$A$1078)*$D313/$B$12*$C$7)</x:f>
        <x:v>0</x:v>
      </x:c>
      <x:c r="CA313" s="34" t="n">
        <x:f>$B$11*(($A$1079)*$C313/$B$12*$B$7+(1-$A$1079)*$D313/$B$12*$C$7)</x:f>
        <x:v>0</x:v>
      </x:c>
      <x:c r="CB313" s="34" t="n">
        <x:f>$B$11*(($A$1080)*$C313/$B$12*$B$7+(1-$A$1080)*$D313/$B$12*$C$7)</x:f>
        <x:v>0</x:v>
      </x:c>
      <x:c r="CC313" s="34" t="n">
        <x:f>$B$11*(($A$1081)*$C313/$B$12*$B$7+(1-$A$1081)*$D313/$B$12*$C$7)</x:f>
        <x:v>0</x:v>
      </x:c>
    </x:row>
    <x:row r="314">
      <x:c r="A314" s="34" t="n">
        <x:v>290</x:v>
      </x:c>
      <x:c r="B314" s="39" t="n">
        <x:v>-0.4907998555372638</x:v>
      </x:c>
      <x:c r="C314" s="1" t="n">
        <x:f>SUM(AM314:AV314)</x:f>
        <x:v>0</x:v>
      </x:c>
      <x:c r="D314" s="1" t="n">
        <x:f>SUM(AW314:BF314)</x:f>
        <x:v>0</x:v>
      </x:c>
      <x:c r="E314" s="17" t="n">
        <x:f>(1-C314/$B$12)*$B$8-C314/$B$12*$B$7</x:f>
        <x:v>0.05</x:v>
      </x:c>
      <x:c r="F314" s="17" t="n">
        <x:f>(1-D314/$B$12)*$C$8-D314/$B$12*$C$7</x:f>
        <x:v>0.09</x:v>
      </x:c>
      <x:c r="G314" s="32" t="n">
        <x:f>$B$11*($B$10*C314/$B$12*$B$7+(1-$B$10)*D314/$B$12*$C$7)</x:f>
        <x:v>0</x:v>
      </x:c>
      <x:c r="H314" s="17" t="n">
        <x:f>$B$10*E314+(1-$B$10)*F314</x:f>
        <x:v>0.07</x:v>
      </x:c>
      <x:c r="I314" s="34"/>
      <x:c r="J314" s="34"/>
      <x:c r="K314" s="34"/>
      <x:c r="L314" s="34"/>
      <x:c r="M314" s="34"/>
      <x:c r="N314" s="34"/>
      <x:c r="O314" s="34"/>
      <x:c r="P314" s="34"/>
      <x:c r="Q314" s="34"/>
      <x:c r="R314" s="39" t="n">
        <x:v>0.3335294336569431</x:v>
      </x:c>
      <x:c r="S314" s="39" t="n">
        <x:v>-0.7114702560703076</x:v>
      </x:c>
      <x:c r="T314" s="39" t="n">
        <x:v>1.1494827419189224</x:v>
      </x:c>
      <x:c r="U314" s="39" t="n">
        <x:v>-0.09957816716416068</x:v>
      </x:c>
      <x:c r="V314" s="39" t="n">
        <x:v>-1.8187236080243336</x:v>
      </x:c>
      <x:c r="W314" s="39" t="n">
        <x:v>-0.6853378944309843</x:v>
      </x:c>
      <x:c r="X314" s="39" t="n">
        <x:v>-1.9581976585752345</x:v>
      </x:c>
      <x:c r="Y314" s="39" t="n">
        <x:v>-0.3495250313190251</x:v>
      </x:c>
      <x:c r="Z314" s="39" t="n">
        <x:v>0.10700856022210536</x:v>
      </x:c>
      <x:c r="AA314" s="39" t="n">
        <x:v>1.1969045642510823</x:v>
      </x:c>
      <x:c r="AB314" s="39" t="n">
        <x:v>-1.0322925538043428</x:v>
      </x:c>
      <x:c r="AC314" s="39" t="n">
        <x:v>1.345833205476075</x:v>
      </x:c>
      <x:c r="AD314" s="39" t="n">
        <x:v>-0.25202417098121066</x:v>
      </x:c>
      <x:c r="AE314" s="39" t="n">
        <x:v>0.3507022857210381</x:v>
      </x:c>
      <x:c r="AF314" s="39" t="n">
        <x:v>-0.3196680359605885</x:v>
      </x:c>
      <x:c r="AG314" s="39" t="n">
        <x:v>1.0795188892456677</x:v>
      </x:c>
      <x:c r="AH314" s="39" t="n">
        <x:v>0.5241493060351412</x:v>
      </x:c>
      <x:c r="AI314" s="39" t="n">
        <x:v>0.2847763207535032</x:v>
      </x:c>
      <x:c r="AJ314" s="39" t="n">
        <x:v>3.021618202964871</x:v>
      </x:c>
      <x:c r="AK314" s="39" t="n">
        <x:v>-0.9435920271174082</x:v>
      </x:c>
      <x:c r="AL314" s="34"/>
      <x:c r="AM314" s="34" t="n">
        <x:f>IF(SQRT($B$9)*$B314+SQRT(1-$B$9)*R314&lt;_xlfn.NORM.S.INV($B$6),1,0)</x:f>
        <x:v>0</x:v>
      </x:c>
      <x:c r="AN314" s="34" t="n">
        <x:f>IF(SQRT($B$9)*$B314+SQRT(1-$B$9)*S314&lt;_xlfn.NORM.S.INV($B$6),1,0)</x:f>
        <x:v>0</x:v>
      </x:c>
      <x:c r="AO314" s="34" t="n">
        <x:f>IF(SQRT($B$9)*$B314+SQRT(1-$B$9)*T314&lt;_xlfn.NORM.S.INV($B$6),1,0)</x:f>
        <x:v>0</x:v>
      </x:c>
      <x:c r="AP314" s="34" t="n">
        <x:f>IF(SQRT($B$9)*$B314+SQRT(1-$B$9)*U314&lt;_xlfn.NORM.S.INV($B$6),1,0)</x:f>
        <x:v>0</x:v>
      </x:c>
      <x:c r="AQ314" s="34" t="n">
        <x:f>IF(SQRT($B$9)*$B314+SQRT(1-$B$9)*V314&lt;_xlfn.NORM.S.INV($B$6),1,0)</x:f>
        <x:v>0</x:v>
      </x:c>
      <x:c r="AR314" s="34" t="n">
        <x:f>IF(SQRT($B$9)*$B314+SQRT(1-$B$9)*W314&lt;_xlfn.NORM.S.INV($B$6),1,0)</x:f>
        <x:v>0</x:v>
      </x:c>
      <x:c r="AS314" s="34" t="n">
        <x:f>IF(SQRT($B$9)*$B314+SQRT(1-$B$9)*X314&lt;_xlfn.NORM.S.INV($B$6),1,0)</x:f>
        <x:v>0</x:v>
      </x:c>
      <x:c r="AT314" s="34" t="n">
        <x:f>IF(SQRT($B$9)*$B314+SQRT(1-$B$9)*Y314&lt;_xlfn.NORM.S.INV($B$6),1,0)</x:f>
        <x:v>0</x:v>
      </x:c>
      <x:c r="AU314" s="34" t="n">
        <x:f>IF(SQRT($B$9)*$B314+SQRT(1-$B$9)*Z314&lt;_xlfn.NORM.S.INV($B$6),1,0)</x:f>
        <x:v>0</x:v>
      </x:c>
      <x:c r="AV314" s="34" t="n">
        <x:f>IF(SQRT($B$9)*$B314+SQRT(1-$B$9)*AA314&lt;_xlfn.NORM.S.INV($B$6),1,0)</x:f>
        <x:v>0</x:v>
      </x:c>
      <x:c r="AW314" s="34" t="n">
        <x:f>IF(SQRT($C$9)*$B314+SQRT(1-$C$9)*AB314&lt;_xlfn.NORM.S.INV($C$6),1,0)</x:f>
        <x:v>0</x:v>
      </x:c>
      <x:c r="AX314" s="34" t="n">
        <x:f>IF(SQRT($C$9)*$B314+SQRT(1-$C$9)*AC314&lt;_xlfn.NORM.S.INV($C$6),1,0)</x:f>
        <x:v>0</x:v>
      </x:c>
      <x:c r="AY314" s="34" t="n">
        <x:f>IF(SQRT($C$9)*$B314+SQRT(1-$C$9)*AD314&lt;_xlfn.NORM.S.INV($C$6),1,0)</x:f>
        <x:v>0</x:v>
      </x:c>
      <x:c r="AZ314" s="34" t="n">
        <x:f>IF(SQRT($C$9)*$B314+SQRT(1-$C$9)*AE314&lt;_xlfn.NORM.S.INV($C$6),1,0)</x:f>
        <x:v>0</x:v>
      </x:c>
      <x:c r="BA314" s="34" t="n">
        <x:f>IF(SQRT($C$9)*$B314+SQRT(1-$C$9)*AF314&lt;_xlfn.NORM.S.INV($C$6),1,0)</x:f>
        <x:v>0</x:v>
      </x:c>
      <x:c r="BB314" s="34" t="n">
        <x:f>IF(SQRT($C$9)*$B314+SQRT(1-$C$9)*AG314&lt;_xlfn.NORM.S.INV($C$6),1,0)</x:f>
        <x:v>0</x:v>
      </x:c>
      <x:c r="BC314" s="34" t="n">
        <x:f>IF(SQRT($C$9)*$B314+SQRT(1-$C$9)*AH314&lt;_xlfn.NORM.S.INV($C$6),1,0)</x:f>
        <x:v>0</x:v>
      </x:c>
      <x:c r="BD314" s="34" t="n">
        <x:f>IF(SQRT($C$9)*$B314+SQRT(1-$C$9)*AI314&lt;_xlfn.NORM.S.INV($C$6),1,0)</x:f>
        <x:v>0</x:v>
      </x:c>
      <x:c r="BE314" s="34" t="n">
        <x:f>IF(SQRT($C$9)*$B314+SQRT(1-$C$9)*AJ314&lt;_xlfn.NORM.S.INV($C$6),1,0)</x:f>
        <x:v>0</x:v>
      </x:c>
      <x:c r="BF314" s="34" t="n">
        <x:f>IF(SQRT($C$9)*$B314+SQRT(1-$C$9)*AK314&lt;_xlfn.NORM.S.INV($C$6),1,0)</x:f>
        <x:v>0</x:v>
      </x:c>
      <x:c r="BG314" s="34"/>
      <x:c r="BH314" s="34"/>
      <x:c r="BI314" s="34" t="n">
        <x:f>$B$11*(($A$1061)*$C314/$B$12*$B$7+(1-$A$1061)*$D314/$B$12*$C$7)</x:f>
        <x:v>0</x:v>
      </x:c>
      <x:c r="BJ314" s="34" t="n">
        <x:f>$B$11*(($A$1062)*$C314/$B$12*$B$7+(1-$A$1062)*$D314/$B$12*$C$7)</x:f>
        <x:v>0</x:v>
      </x:c>
      <x:c r="BK314" s="34" t="n">
        <x:f>$B$11*(($A$1063)*$C314/$B$12*$B$7+(1-$A$1063)*$D314/$B$12*$C$7)</x:f>
        <x:v>0</x:v>
      </x:c>
      <x:c r="BL314" s="34" t="n">
        <x:f>$B$11*(($A$1064)*$C314/$B$12*$B$7+(1-$A$1064)*$D314/$B$12*$C$7)</x:f>
        <x:v>0</x:v>
      </x:c>
      <x:c r="BM314" s="34" t="n">
        <x:f>$B$11*(($A$1065)*$C314/$B$12*$B$7+(1-$A$1065)*$D314/$B$12*$C$7)</x:f>
        <x:v>0</x:v>
      </x:c>
      <x:c r="BN314" s="34" t="n">
        <x:f>$B$11*(($A$1066)*$C314/$B$12*$B$7+(1-$A$1066)*$D314/$B$12*$C$7)</x:f>
        <x:v>0</x:v>
      </x:c>
      <x:c r="BO314" s="34" t="n">
        <x:f>$B$11*(($A$1067)*$C314/$B$12*$B$7+(1-$A$1067)*$D314/$B$12*$C$7)</x:f>
        <x:v>0</x:v>
      </x:c>
      <x:c r="BP314" s="34" t="n">
        <x:f>$B$11*(($A$1068)*$C314/$B$12*$B$7+(1-$A$1068)*$D314/$B$12*$C$7)</x:f>
        <x:v>0</x:v>
      </x:c>
      <x:c r="BQ314" s="34" t="n">
        <x:f>$B$11*(($A$1069)*$C314/$B$12*$B$7+(1-$A$1069)*$D314/$B$12*$C$7)</x:f>
        <x:v>0</x:v>
      </x:c>
      <x:c r="BR314" s="34" t="n">
        <x:f>$B$11*(($A$1070)*$C314/$B$12*$B$7+(1-$A$1070)*$D314/$B$12*$C$7)</x:f>
        <x:v>0</x:v>
      </x:c>
      <x:c r="BS314" s="34" t="n">
        <x:f>$B$11*(($A$1071)*$C314/$B$12*$B$7+(1-$A$1071)*$D314/$B$12*$C$7)</x:f>
        <x:v>0</x:v>
      </x:c>
      <x:c r="BT314" s="34" t="n">
        <x:f>$B$11*(($A$1072)*$C314/$B$12*$B$7+(1-$A$1072)*$D314/$B$12*$C$7)</x:f>
        <x:v>0</x:v>
      </x:c>
      <x:c r="BU314" s="34" t="n">
        <x:f>$B$11*(($A$1073)*$C314/$B$12*$B$7+(1-$A$1073)*$D314/$B$12*$C$7)</x:f>
        <x:v>0</x:v>
      </x:c>
      <x:c r="BV314" s="34" t="n">
        <x:f>$B$11*(($A$1074)*$C314/$B$12*$B$7+(1-$A$1074)*$D314/$B$12*$C$7)</x:f>
        <x:v>0</x:v>
      </x:c>
      <x:c r="BW314" s="34" t="n">
        <x:f>$B$11*(($A$1075)*$C314/$B$12*$B$7+(1-$A$1075)*$D314/$B$12*$C$7)</x:f>
        <x:v>0</x:v>
      </x:c>
      <x:c r="BX314" s="34" t="n">
        <x:f>$B$11*(($A$1076)*$C314/$B$12*$B$7+(1-$A$1076)*$D314/$B$12*$C$7)</x:f>
        <x:v>0</x:v>
      </x:c>
      <x:c r="BY314" s="34" t="n">
        <x:f>$B$11*(($A$1077)*$C314/$B$12*$B$7+(1-$A$1077)*$D314/$B$12*$C$7)</x:f>
        <x:v>0</x:v>
      </x:c>
      <x:c r="BZ314" s="34" t="n">
        <x:f>$B$11*(($A$1078)*$C314/$B$12*$B$7+(1-$A$1078)*$D314/$B$12*$C$7)</x:f>
        <x:v>0</x:v>
      </x:c>
      <x:c r="CA314" s="34" t="n">
        <x:f>$B$11*(($A$1079)*$C314/$B$12*$B$7+(1-$A$1079)*$D314/$B$12*$C$7)</x:f>
        <x:v>0</x:v>
      </x:c>
      <x:c r="CB314" s="34" t="n">
        <x:f>$B$11*(($A$1080)*$C314/$B$12*$B$7+(1-$A$1080)*$D314/$B$12*$C$7)</x:f>
        <x:v>0</x:v>
      </x:c>
      <x:c r="CC314" s="34" t="n">
        <x:f>$B$11*(($A$1081)*$C314/$B$12*$B$7+(1-$A$1081)*$D314/$B$12*$C$7)</x:f>
        <x:v>0</x:v>
      </x:c>
    </x:row>
    <x:row r="315">
      <x:c r="A315" s="34" t="n">
        <x:v>291</x:v>
      </x:c>
      <x:c r="B315" s="39" t="n">
        <x:v>1.0182729488736673</x:v>
      </x:c>
      <x:c r="C315" s="1" t="n">
        <x:f>SUM(AM315:AV315)</x:f>
        <x:v>0</x:v>
      </x:c>
      <x:c r="D315" s="1" t="n">
        <x:f>SUM(AW315:BF315)</x:f>
        <x:v>0</x:v>
      </x:c>
      <x:c r="E315" s="17" t="n">
        <x:f>(1-C315/$B$12)*$B$8-C315/$B$12*$B$7</x:f>
        <x:v>0.05</x:v>
      </x:c>
      <x:c r="F315" s="17" t="n">
        <x:f>(1-D315/$B$12)*$C$8-D315/$B$12*$C$7</x:f>
        <x:v>0.09</x:v>
      </x:c>
      <x:c r="G315" s="32" t="n">
        <x:f>$B$11*($B$10*C315/$B$12*$B$7+(1-$B$10)*D315/$B$12*$C$7)</x:f>
        <x:v>0</x:v>
      </x:c>
      <x:c r="H315" s="17" t="n">
        <x:f>$B$10*E315+(1-$B$10)*F315</x:f>
        <x:v>0.07</x:v>
      </x:c>
      <x:c r="I315" s="34"/>
      <x:c r="J315" s="34"/>
      <x:c r="K315" s="34"/>
      <x:c r="L315" s="34"/>
      <x:c r="M315" s="34"/>
      <x:c r="N315" s="34"/>
      <x:c r="O315" s="34"/>
      <x:c r="P315" s="34"/>
      <x:c r="Q315" s="34"/>
      <x:c r="R315" s="39" t="n">
        <x:v>-1.8746068240215015</x:v>
      </x:c>
      <x:c r="S315" s="39" t="n">
        <x:v>0.11060113707867072</x:v>
      </x:c>
      <x:c r="T315" s="39" t="n">
        <x:v>-1.9129961058017189</x:v>
      </x:c>
      <x:c r="U315" s="39" t="n">
        <x:v>-0.7063637684735052</x:v>
      </x:c>
      <x:c r="V315" s="39" t="n">
        <x:v>-1.002698240122967</x:v>
      </x:c>
      <x:c r="W315" s="39" t="n">
        <x:v>-0.015239520223412704</x:v>
      </x:c>
      <x:c r="X315" s="39" t="n">
        <x:v>0.01829410189480232</x:v>
      </x:c>
      <x:c r="Y315" s="39" t="n">
        <x:v>1.1279498874476148</x:v>
      </x:c>
      <x:c r="Z315" s="39" t="n">
        <x:v>0.09750029329978112</x:v>
      </x:c>
      <x:c r="AA315" s="39" t="n">
        <x:v>-1.9776068796178128</x:v>
      </x:c>
      <x:c r="AB315" s="39" t="n">
        <x:v>0.0816882628993438</x:v>
      </x:c>
      <x:c r="AC315" s="39" t="n">
        <x:v>-0.8994335968021935</x:v>
      </x:c>
      <x:c r="AD315" s="39" t="n">
        <x:v>-0.11428944999904754</x:v>
      </x:c>
      <x:c r="AE315" s="39" t="n">
        <x:v>-1.045373840600959</x:v>
      </x:c>
      <x:c r="AF315" s="39" t="n">
        <x:v>0.9124298838496641</x:v>
      </x:c>
      <x:c r="AG315" s="39" t="n">
        <x:v>-1.5825470008881726</x:v>
      </x:c>
      <x:c r="AH315" s="39" t="n">
        <x:v>0.08613046686222739</x:v>
      </x:c>
      <x:c r="AI315" s="39" t="n">
        <x:v>1.08107156115979</x:v>
      </x:c>
      <x:c r="AJ315" s="39" t="n">
        <x:v>0.4170402184173078</x:v>
      </x:c>
      <x:c r="AK315" s="39" t="n">
        <x:v>-0.7753340466800844</x:v>
      </x:c>
      <x:c r="AL315" s="34"/>
      <x:c r="AM315" s="34" t="n">
        <x:f>IF(SQRT($B$9)*$B315+SQRT(1-$B$9)*R315&lt;_xlfn.NORM.S.INV($B$6),1,0)</x:f>
        <x:v>0</x:v>
      </x:c>
      <x:c r="AN315" s="34" t="n">
        <x:f>IF(SQRT($B$9)*$B315+SQRT(1-$B$9)*S315&lt;_xlfn.NORM.S.INV($B$6),1,0)</x:f>
        <x:v>0</x:v>
      </x:c>
      <x:c r="AO315" s="34" t="n">
        <x:f>IF(SQRT($B$9)*$B315+SQRT(1-$B$9)*T315&lt;_xlfn.NORM.S.INV($B$6),1,0)</x:f>
        <x:v>0</x:v>
      </x:c>
      <x:c r="AP315" s="34" t="n">
        <x:f>IF(SQRT($B$9)*$B315+SQRT(1-$B$9)*U315&lt;_xlfn.NORM.S.INV($B$6),1,0)</x:f>
        <x:v>0</x:v>
      </x:c>
      <x:c r="AQ315" s="34" t="n">
        <x:f>IF(SQRT($B$9)*$B315+SQRT(1-$B$9)*V315&lt;_xlfn.NORM.S.INV($B$6),1,0)</x:f>
        <x:v>0</x:v>
      </x:c>
      <x:c r="AR315" s="34" t="n">
        <x:f>IF(SQRT($B$9)*$B315+SQRT(1-$B$9)*W315&lt;_xlfn.NORM.S.INV($B$6),1,0)</x:f>
        <x:v>0</x:v>
      </x:c>
      <x:c r="AS315" s="34" t="n">
        <x:f>IF(SQRT($B$9)*$B315+SQRT(1-$B$9)*X315&lt;_xlfn.NORM.S.INV($B$6),1,0)</x:f>
        <x:v>0</x:v>
      </x:c>
      <x:c r="AT315" s="34" t="n">
        <x:f>IF(SQRT($B$9)*$B315+SQRT(1-$B$9)*Y315&lt;_xlfn.NORM.S.INV($B$6),1,0)</x:f>
        <x:v>0</x:v>
      </x:c>
      <x:c r="AU315" s="34" t="n">
        <x:f>IF(SQRT($B$9)*$B315+SQRT(1-$B$9)*Z315&lt;_xlfn.NORM.S.INV($B$6),1,0)</x:f>
        <x:v>0</x:v>
      </x:c>
      <x:c r="AV315" s="34" t="n">
        <x:f>IF(SQRT($B$9)*$B315+SQRT(1-$B$9)*AA315&lt;_xlfn.NORM.S.INV($B$6),1,0)</x:f>
        <x:v>0</x:v>
      </x:c>
      <x:c r="AW315" s="34" t="n">
        <x:f>IF(SQRT($C$9)*$B315+SQRT(1-$C$9)*AB315&lt;_xlfn.NORM.S.INV($C$6),1,0)</x:f>
        <x:v>0</x:v>
      </x:c>
      <x:c r="AX315" s="34" t="n">
        <x:f>IF(SQRT($C$9)*$B315+SQRT(1-$C$9)*AC315&lt;_xlfn.NORM.S.INV($C$6),1,0)</x:f>
        <x:v>0</x:v>
      </x:c>
      <x:c r="AY315" s="34" t="n">
        <x:f>IF(SQRT($C$9)*$B315+SQRT(1-$C$9)*AD315&lt;_xlfn.NORM.S.INV($C$6),1,0)</x:f>
        <x:v>0</x:v>
      </x:c>
      <x:c r="AZ315" s="34" t="n">
        <x:f>IF(SQRT($C$9)*$B315+SQRT(1-$C$9)*AE315&lt;_xlfn.NORM.S.INV($C$6),1,0)</x:f>
        <x:v>0</x:v>
      </x:c>
      <x:c r="BA315" s="34" t="n">
        <x:f>IF(SQRT($C$9)*$B315+SQRT(1-$C$9)*AF315&lt;_xlfn.NORM.S.INV($C$6),1,0)</x:f>
        <x:v>0</x:v>
      </x:c>
      <x:c r="BB315" s="34" t="n">
        <x:f>IF(SQRT($C$9)*$B315+SQRT(1-$C$9)*AG315&lt;_xlfn.NORM.S.INV($C$6),1,0)</x:f>
        <x:v>0</x:v>
      </x:c>
      <x:c r="BC315" s="34" t="n">
        <x:f>IF(SQRT($C$9)*$B315+SQRT(1-$C$9)*AH315&lt;_xlfn.NORM.S.INV($C$6),1,0)</x:f>
        <x:v>0</x:v>
      </x:c>
      <x:c r="BD315" s="34" t="n">
        <x:f>IF(SQRT($C$9)*$B315+SQRT(1-$C$9)*AI315&lt;_xlfn.NORM.S.INV($C$6),1,0)</x:f>
        <x:v>0</x:v>
      </x:c>
      <x:c r="BE315" s="34" t="n">
        <x:f>IF(SQRT($C$9)*$B315+SQRT(1-$C$9)*AJ315&lt;_xlfn.NORM.S.INV($C$6),1,0)</x:f>
        <x:v>0</x:v>
      </x:c>
      <x:c r="BF315" s="34" t="n">
        <x:f>IF(SQRT($C$9)*$B315+SQRT(1-$C$9)*AK315&lt;_xlfn.NORM.S.INV($C$6),1,0)</x:f>
        <x:v>0</x:v>
      </x:c>
      <x:c r="BG315" s="34"/>
      <x:c r="BH315" s="34"/>
      <x:c r="BI315" s="34" t="n">
        <x:f>$B$11*(($A$1061)*$C315/$B$12*$B$7+(1-$A$1061)*$D315/$B$12*$C$7)</x:f>
        <x:v>0</x:v>
      </x:c>
      <x:c r="BJ315" s="34" t="n">
        <x:f>$B$11*(($A$1062)*$C315/$B$12*$B$7+(1-$A$1062)*$D315/$B$12*$C$7)</x:f>
        <x:v>0</x:v>
      </x:c>
      <x:c r="BK315" s="34" t="n">
        <x:f>$B$11*(($A$1063)*$C315/$B$12*$B$7+(1-$A$1063)*$D315/$B$12*$C$7)</x:f>
        <x:v>0</x:v>
      </x:c>
      <x:c r="BL315" s="34" t="n">
        <x:f>$B$11*(($A$1064)*$C315/$B$12*$B$7+(1-$A$1064)*$D315/$B$12*$C$7)</x:f>
        <x:v>0</x:v>
      </x:c>
      <x:c r="BM315" s="34" t="n">
        <x:f>$B$11*(($A$1065)*$C315/$B$12*$B$7+(1-$A$1065)*$D315/$B$12*$C$7)</x:f>
        <x:v>0</x:v>
      </x:c>
      <x:c r="BN315" s="34" t="n">
        <x:f>$B$11*(($A$1066)*$C315/$B$12*$B$7+(1-$A$1066)*$D315/$B$12*$C$7)</x:f>
        <x:v>0</x:v>
      </x:c>
      <x:c r="BO315" s="34" t="n">
        <x:f>$B$11*(($A$1067)*$C315/$B$12*$B$7+(1-$A$1067)*$D315/$B$12*$C$7)</x:f>
        <x:v>0</x:v>
      </x:c>
      <x:c r="BP315" s="34" t="n">
        <x:f>$B$11*(($A$1068)*$C315/$B$12*$B$7+(1-$A$1068)*$D315/$B$12*$C$7)</x:f>
        <x:v>0</x:v>
      </x:c>
      <x:c r="BQ315" s="34" t="n">
        <x:f>$B$11*(($A$1069)*$C315/$B$12*$B$7+(1-$A$1069)*$D315/$B$12*$C$7)</x:f>
        <x:v>0</x:v>
      </x:c>
      <x:c r="BR315" s="34" t="n">
        <x:f>$B$11*(($A$1070)*$C315/$B$12*$B$7+(1-$A$1070)*$D315/$B$12*$C$7)</x:f>
        <x:v>0</x:v>
      </x:c>
      <x:c r="BS315" s="34" t="n">
        <x:f>$B$11*(($A$1071)*$C315/$B$12*$B$7+(1-$A$1071)*$D315/$B$12*$C$7)</x:f>
        <x:v>0</x:v>
      </x:c>
      <x:c r="BT315" s="34" t="n">
        <x:f>$B$11*(($A$1072)*$C315/$B$12*$B$7+(1-$A$1072)*$D315/$B$12*$C$7)</x:f>
        <x:v>0</x:v>
      </x:c>
      <x:c r="BU315" s="34" t="n">
        <x:f>$B$11*(($A$1073)*$C315/$B$12*$B$7+(1-$A$1073)*$D315/$B$12*$C$7)</x:f>
        <x:v>0</x:v>
      </x:c>
      <x:c r="BV315" s="34" t="n">
        <x:f>$B$11*(($A$1074)*$C315/$B$12*$B$7+(1-$A$1074)*$D315/$B$12*$C$7)</x:f>
        <x:v>0</x:v>
      </x:c>
      <x:c r="BW315" s="34" t="n">
        <x:f>$B$11*(($A$1075)*$C315/$B$12*$B$7+(1-$A$1075)*$D315/$B$12*$C$7)</x:f>
        <x:v>0</x:v>
      </x:c>
      <x:c r="BX315" s="34" t="n">
        <x:f>$B$11*(($A$1076)*$C315/$B$12*$B$7+(1-$A$1076)*$D315/$B$12*$C$7)</x:f>
        <x:v>0</x:v>
      </x:c>
      <x:c r="BY315" s="34" t="n">
        <x:f>$B$11*(($A$1077)*$C315/$B$12*$B$7+(1-$A$1077)*$D315/$B$12*$C$7)</x:f>
        <x:v>0</x:v>
      </x:c>
      <x:c r="BZ315" s="34" t="n">
        <x:f>$B$11*(($A$1078)*$C315/$B$12*$B$7+(1-$A$1078)*$D315/$B$12*$C$7)</x:f>
        <x:v>0</x:v>
      </x:c>
      <x:c r="CA315" s="34" t="n">
        <x:f>$B$11*(($A$1079)*$C315/$B$12*$B$7+(1-$A$1079)*$D315/$B$12*$C$7)</x:f>
        <x:v>0</x:v>
      </x:c>
      <x:c r="CB315" s="34" t="n">
        <x:f>$B$11*(($A$1080)*$C315/$B$12*$B$7+(1-$A$1080)*$D315/$B$12*$C$7)</x:f>
        <x:v>0</x:v>
      </x:c>
      <x:c r="CC315" s="34" t="n">
        <x:f>$B$11*(($A$1081)*$C315/$B$12*$B$7+(1-$A$1081)*$D315/$B$12*$C$7)</x:f>
        <x:v>0</x:v>
      </x:c>
    </x:row>
    <x:row r="316">
      <x:c r="A316" s="34" t="n">
        <x:v>292</x:v>
      </x:c>
      <x:c r="B316" s="39" t="n">
        <x:v>-1.382325647575299</x:v>
      </x:c>
      <x:c r="C316" s="1" t="n">
        <x:f>SUM(AM316:AV316)</x:f>
        <x:v>0</x:v>
      </x:c>
      <x:c r="D316" s="1" t="n">
        <x:f>SUM(AW316:BF316)</x:f>
        <x:v>3</x:v>
      </x:c>
      <x:c r="E316" s="17" t="n">
        <x:f>(1-C316/$B$12)*$B$8-C316/$B$12*$B$7</x:f>
        <x:v>0.05</x:v>
      </x:c>
      <x:c r="F316" s="17" t="n">
        <x:f>(1-D316/$B$12)*$C$8-D316/$B$12*$C$7</x:f>
        <x:v>-0.11699999999999999</x:v>
      </x:c>
      <x:c r="G316" s="32" t="n">
        <x:f>$B$11*($B$10*C316/$B$12*$B$7+(1-$B$10)*D316/$B$12*$C$7)</x:f>
        <x:v>900</x:v>
      </x:c>
      <x:c r="H316" s="17" t="n">
        <x:f>$B$10*E316+(1-$B$10)*F316</x:f>
        <x:v>-0.033499999999999995</x:v>
      </x:c>
      <x:c r="I316" s="34"/>
      <x:c r="J316" s="34"/>
      <x:c r="K316" s="34"/>
      <x:c r="L316" s="34"/>
      <x:c r="M316" s="34"/>
      <x:c r="N316" s="34"/>
      <x:c r="O316" s="34"/>
      <x:c r="P316" s="34"/>
      <x:c r="Q316" s="34"/>
      <x:c r="R316" s="39" t="n">
        <x:v>-0.1118124032670792</x:v>
      </x:c>
      <x:c r="S316" s="39" t="n">
        <x:v>0.654670781818878</x:v>
      </x:c>
      <x:c r="T316" s="39" t="n">
        <x:v>0.2913888848861753</x:v>
      </x:c>
      <x:c r="U316" s="39" t="n">
        <x:v>1.4040736367622202</x:v>
      </x:c>
      <x:c r="V316" s="39" t="n">
        <x:v>0.2212123732167875</x:v>
      </x:c>
      <x:c r="W316" s="39" t="n">
        <x:v>-0.926340890837595</x:v>
      </x:c>
      <x:c r="X316" s="39" t="n">
        <x:v>-0.9675273397149288</x:v>
      </x:c>
      <x:c r="Y316" s="39" t="n">
        <x:v>1.7417167659749195</x:v>
      </x:c>
      <x:c r="Z316" s="39" t="n">
        <x:v>1.0091113322670089</x:v>
      </x:c>
      <x:c r="AA316" s="39" t="n">
        <x:v>-0.819839247850541</x:v>
      </x:c>
      <x:c r="AB316" s="39" t="n">
        <x:v>0.5090500949818365</x:v>
      </x:c>
      <x:c r="AC316" s="39" t="n">
        <x:v>1.0134773484661879</x:v>
      </x:c>
      <x:c r="AD316" s="39" t="n">
        <x:v>-0.9955812039751994</x:v>
      </x:c>
      <x:c r="AE316" s="39" t="n">
        <x:v>1.226349786472854</x:v>
      </x:c>
      <x:c r="AF316" s="39" t="n">
        <x:v>0.5104670499972539</x:v>
      </x:c>
      <x:c r="AG316" s="39" t="n">
        <x:v>0.09635561855592774</x:v>
      </x:c>
      <x:c r="AH316" s="39" t="n">
        <x:v>-1.1151994288364073</x:v>
      </x:c>
      <x:c r="AI316" s="39" t="n">
        <x:v>-1.198814473848153</x:v>
      </x:c>
      <x:c r="AJ316" s="39" t="n">
        <x:v>-1.4797982411319444</x:v>
      </x:c>
      <x:c r="AK316" s="39" t="n">
        <x:v>-1.9566404282340475</x:v>
      </x:c>
      <x:c r="AL316" s="34"/>
      <x:c r="AM316" s="34" t="n">
        <x:f>IF(SQRT($B$9)*$B316+SQRT(1-$B$9)*R316&lt;_xlfn.NORM.S.INV($B$6),1,0)</x:f>
        <x:v>0</x:v>
      </x:c>
      <x:c r="AN316" s="34" t="n">
        <x:f>IF(SQRT($B$9)*$B316+SQRT(1-$B$9)*S316&lt;_xlfn.NORM.S.INV($B$6),1,0)</x:f>
        <x:v>0</x:v>
      </x:c>
      <x:c r="AO316" s="34" t="n">
        <x:f>IF(SQRT($B$9)*$B316+SQRT(1-$B$9)*T316&lt;_xlfn.NORM.S.INV($B$6),1,0)</x:f>
        <x:v>0</x:v>
      </x:c>
      <x:c r="AP316" s="34" t="n">
        <x:f>IF(SQRT($B$9)*$B316+SQRT(1-$B$9)*U316&lt;_xlfn.NORM.S.INV($B$6),1,0)</x:f>
        <x:v>0</x:v>
      </x:c>
      <x:c r="AQ316" s="34" t="n">
        <x:f>IF(SQRT($B$9)*$B316+SQRT(1-$B$9)*V316&lt;_xlfn.NORM.S.INV($B$6),1,0)</x:f>
        <x:v>0</x:v>
      </x:c>
      <x:c r="AR316" s="34" t="n">
        <x:f>IF(SQRT($B$9)*$B316+SQRT(1-$B$9)*W316&lt;_xlfn.NORM.S.INV($B$6),1,0)</x:f>
        <x:v>0</x:v>
      </x:c>
      <x:c r="AS316" s="34" t="n">
        <x:f>IF(SQRT($B$9)*$B316+SQRT(1-$B$9)*X316&lt;_xlfn.NORM.S.INV($B$6),1,0)</x:f>
        <x:v>0</x:v>
      </x:c>
      <x:c r="AT316" s="34" t="n">
        <x:f>IF(SQRT($B$9)*$B316+SQRT(1-$B$9)*Y316&lt;_xlfn.NORM.S.INV($B$6),1,0)</x:f>
        <x:v>0</x:v>
      </x:c>
      <x:c r="AU316" s="34" t="n">
        <x:f>IF(SQRT($B$9)*$B316+SQRT(1-$B$9)*Z316&lt;_xlfn.NORM.S.INV($B$6),1,0)</x:f>
        <x:v>0</x:v>
      </x:c>
      <x:c r="AV316" s="34" t="n">
        <x:f>IF(SQRT($B$9)*$B316+SQRT(1-$B$9)*AA316&lt;_xlfn.NORM.S.INV($B$6),1,0)</x:f>
        <x:v>0</x:v>
      </x:c>
      <x:c r="AW316" s="34" t="n">
        <x:f>IF(SQRT($C$9)*$B316+SQRT(1-$C$9)*AB316&lt;_xlfn.NORM.S.INV($C$6),1,0)</x:f>
        <x:v>0</x:v>
      </x:c>
      <x:c r="AX316" s="34" t="n">
        <x:f>IF(SQRT($C$9)*$B316+SQRT(1-$C$9)*AC316&lt;_xlfn.NORM.S.INV($C$6),1,0)</x:f>
        <x:v>0</x:v>
      </x:c>
      <x:c r="AY316" s="34" t="n">
        <x:f>IF(SQRT($C$9)*$B316+SQRT(1-$C$9)*AD316&lt;_xlfn.NORM.S.INV($C$6),1,0)</x:f>
        <x:v>0</x:v>
      </x:c>
      <x:c r="AZ316" s="34" t="n">
        <x:f>IF(SQRT($C$9)*$B316+SQRT(1-$C$9)*AE316&lt;_xlfn.NORM.S.INV($C$6),1,0)</x:f>
        <x:v>0</x:v>
      </x:c>
      <x:c r="BA316" s="34" t="n">
        <x:f>IF(SQRT($C$9)*$B316+SQRT(1-$C$9)*AF316&lt;_xlfn.NORM.S.INV($C$6),1,0)</x:f>
        <x:v>0</x:v>
      </x:c>
      <x:c r="BB316" s="34" t="n">
        <x:f>IF(SQRT($C$9)*$B316+SQRT(1-$C$9)*AG316&lt;_xlfn.NORM.S.INV($C$6),1,0)</x:f>
        <x:v>0</x:v>
      </x:c>
      <x:c r="BC316" s="34" t="n">
        <x:f>IF(SQRT($C$9)*$B316+SQRT(1-$C$9)*AH316&lt;_xlfn.NORM.S.INV($C$6),1,0)</x:f>
        <x:v>0</x:v>
      </x:c>
      <x:c r="BD316" s="34" t="n">
        <x:f>IF(SQRT($C$9)*$B316+SQRT(1-$C$9)*AI316&lt;_xlfn.NORM.S.INV($C$6),1,0)</x:f>
        <x:v>1</x:v>
      </x:c>
      <x:c r="BE316" s="34" t="n">
        <x:f>IF(SQRT($C$9)*$B316+SQRT(1-$C$9)*AJ316&lt;_xlfn.NORM.S.INV($C$6),1,0)</x:f>
        <x:v>1</x:v>
      </x:c>
      <x:c r="BF316" s="34" t="n">
        <x:f>IF(SQRT($C$9)*$B316+SQRT(1-$C$9)*AK316&lt;_xlfn.NORM.S.INV($C$6),1,0)</x:f>
        <x:v>1</x:v>
      </x:c>
      <x:c r="BG316" s="34"/>
      <x:c r="BH316" s="34"/>
      <x:c r="BI316" s="34" t="n">
        <x:f>$B$11*(($A$1061)*$C316/$B$12*$B$7+(1-$A$1061)*$D316/$B$12*$C$7)</x:f>
        <x:v>1800</x:v>
      </x:c>
      <x:c r="BJ316" s="34" t="n">
        <x:f>$B$11*(($A$1062)*$C316/$B$12*$B$7+(1-$A$1062)*$D316/$B$12*$C$7)</x:f>
        <x:v>1709.9999999999998</x:v>
      </x:c>
      <x:c r="BK316" s="34" t="n">
        <x:f>$B$11*(($A$1063)*$C316/$B$12*$B$7+(1-$A$1063)*$D316/$B$12*$C$7)</x:f>
        <x:v>1620</x:v>
      </x:c>
      <x:c r="BL316" s="34" t="n">
        <x:f>$B$11*(($A$1064)*$C316/$B$12*$B$7+(1-$A$1064)*$D316/$B$12*$C$7)</x:f>
        <x:v>1530</x:v>
      </x:c>
      <x:c r="BM316" s="34" t="n">
        <x:f>$B$11*(($A$1065)*$C316/$B$12*$B$7+(1-$A$1065)*$D316/$B$12*$C$7)</x:f>
        <x:v>1440.0000000000002</x:v>
      </x:c>
      <x:c r="BN316" s="34" t="n">
        <x:f>$B$11*(($A$1066)*$C316/$B$12*$B$7+(1-$A$1066)*$D316/$B$12*$C$7)</x:f>
        <x:v>1350</x:v>
      </x:c>
      <x:c r="BO316" s="34" t="n">
        <x:f>$B$11*(($A$1067)*$C316/$B$12*$B$7+(1-$A$1067)*$D316/$B$12*$C$7)</x:f>
        <x:v>1259.9999999999998</x:v>
      </x:c>
      <x:c r="BP316" s="34" t="n">
        <x:f>$B$11*(($A$1068)*$C316/$B$12*$B$7+(1-$A$1068)*$D316/$B$12*$C$7)</x:f>
        <x:v>1170</x:v>
      </x:c>
      <x:c r="BQ316" s="34" t="n">
        <x:f>$B$11*(($A$1069)*$C316/$B$12*$B$7+(1-$A$1069)*$D316/$B$12*$C$7)</x:f>
        <x:v>1080</x:v>
      </x:c>
      <x:c r="BR316" s="34" t="n">
        <x:f>$B$11*(($A$1070)*$C316/$B$12*$B$7+(1-$A$1070)*$D316/$B$12*$C$7)</x:f>
        <x:v>990</x:v>
      </x:c>
      <x:c r="BS316" s="34" t="n">
        <x:f>$B$11*(($A$1071)*$C316/$B$12*$B$7+(1-$A$1071)*$D316/$B$12*$C$7)</x:f>
        <x:v>900</x:v>
      </x:c>
      <x:c r="BT316" s="34" t="n">
        <x:f>$B$11*(($A$1072)*$C316/$B$12*$B$7+(1-$A$1072)*$D316/$B$12*$C$7)</x:f>
        <x:v>809.9999999999999</x:v>
      </x:c>
      <x:c r="BU316" s="34" t="n">
        <x:f>$B$11*(($A$1073)*$C316/$B$12*$B$7+(1-$A$1073)*$D316/$B$12*$C$7)</x:f>
        <x:v>720.0000000000001</x:v>
      </x:c>
      <x:c r="BV316" s="34" t="n">
        <x:f>$B$11*(($A$1074)*$C316/$B$12*$B$7+(1-$A$1074)*$D316/$B$12*$C$7)</x:f>
        <x:v>629.9999999999999</x:v>
      </x:c>
      <x:c r="BW316" s="34" t="n">
        <x:f>$B$11*(($A$1075)*$C316/$B$12*$B$7+(1-$A$1075)*$D316/$B$12*$C$7)</x:f>
        <x:v>540.0000000000001</x:v>
      </x:c>
      <x:c r="BX316" s="34" t="n">
        <x:f>$B$11*(($A$1076)*$C316/$B$12*$B$7+(1-$A$1076)*$D316/$B$12*$C$7)</x:f>
        <x:v>450</x:v>
      </x:c>
      <x:c r="BY316" s="34" t="n">
        <x:f>$B$11*(($A$1077)*$C316/$B$12*$B$7+(1-$A$1077)*$D316/$B$12*$C$7)</x:f>
        <x:v>359.9999999999999</x:v>
      </x:c>
      <x:c r="BZ316" s="34" t="n">
        <x:f>$B$11*(($A$1078)*$C316/$B$12*$B$7+(1-$A$1078)*$D316/$B$12*$C$7)</x:f>
        <x:v>270.00000000000006</x:v>
      </x:c>
      <x:c r="CA316" s="34" t="n">
        <x:f>$B$11*(($A$1079)*$C316/$B$12*$B$7+(1-$A$1079)*$D316/$B$12*$C$7)</x:f>
        <x:v>179.99999999999994</x:v>
      </x:c>
      <x:c r="CB316" s="34" t="n">
        <x:f>$B$11*(($A$1080)*$C316/$B$12*$B$7+(1-$A$1080)*$D316/$B$12*$C$7)</x:f>
        <x:v>90.00000000000009</x:v>
      </x:c>
      <x:c r="CC316" s="34" t="n">
        <x:f>$B$11*(($A$1081)*$C316/$B$12*$B$7+(1-$A$1081)*$D316/$B$12*$C$7)</x:f>
        <x:v>0</x:v>
      </x:c>
    </x:row>
    <x:row r="317">
      <x:c r="A317" s="34" t="n">
        <x:v>293</x:v>
      </x:c>
      <x:c r="B317" s="39" t="n">
        <x:v>0.07707830700842455</x:v>
      </x:c>
      <x:c r="C317" s="1" t="n">
        <x:f>SUM(AM317:AV317)</x:f>
        <x:v>0</x:v>
      </x:c>
      <x:c r="D317" s="1" t="n">
        <x:f>SUM(AW317:BF317)</x:f>
        <x:v>0</x:v>
      </x:c>
      <x:c r="E317" s="17" t="n">
        <x:f>(1-C317/$B$12)*$B$8-C317/$B$12*$B$7</x:f>
        <x:v>0.05</x:v>
      </x:c>
      <x:c r="F317" s="17" t="n">
        <x:f>(1-D317/$B$12)*$C$8-D317/$B$12*$C$7</x:f>
        <x:v>0.09</x:v>
      </x:c>
      <x:c r="G317" s="32" t="n">
        <x:f>$B$11*($B$10*C317/$B$12*$B$7+(1-$B$10)*D317/$B$12*$C$7)</x:f>
        <x:v>0</x:v>
      </x:c>
      <x:c r="H317" s="17" t="n">
        <x:f>$B$10*E317+(1-$B$10)*F317</x:f>
        <x:v>0.07</x:v>
      </x:c>
      <x:c r="I317" s="34"/>
      <x:c r="J317" s="34"/>
      <x:c r="K317" s="34"/>
      <x:c r="L317" s="34"/>
      <x:c r="M317" s="34"/>
      <x:c r="N317" s="34"/>
      <x:c r="O317" s="34"/>
      <x:c r="P317" s="34"/>
      <x:c r="Q317" s="34"/>
      <x:c r="R317" s="39" t="n">
        <x:v>-0.15701710326636498</x:v>
      </x:c>
      <x:c r="S317" s="39" t="n">
        <x:v>2.240016104271649</x:v>
      </x:c>
      <x:c r="T317" s="39" t="n">
        <x:v>-1.319177652853958</x:v>
      </x:c>
      <x:c r="U317" s="39" t="n">
        <x:v>0.44618736414861043</x:v>
      </x:c>
      <x:c r="V317" s="39" t="n">
        <x:v>1.0702084450004463</x:v>
      </x:c>
      <x:c r="W317" s="39" t="n">
        <x:v>1.5514327272042567</x:v>
      </x:c>
      <x:c r="X317" s="39" t="n">
        <x:v>0.21225372027832765</x:v>
      </x:c>
      <x:c r="Y317" s="39" t="n">
        <x:v>1.5303333994443942</x:v>
      </x:c>
      <x:c r="Z317" s="39" t="n">
        <x:v>-1.532334703088253</x:v>
      </x:c>
      <x:c r="AA317" s="39" t="n">
        <x:v>-0.3085807762363306</x:v>
      </x:c>
      <x:c r="AB317" s="39" t="n">
        <x:v>-1.2423917965082523</x:v>
      </x:c>
      <x:c r="AC317" s="39" t="n">
        <x:v>-0.08791086450225258</x:v>
      </x:c>
      <x:c r="AD317" s="39" t="n">
        <x:v>-0.23454379747914983</x:v>
      </x:c>
      <x:c r="AE317" s="39" t="n">
        <x:v>-0.9776818122304625</x:v>
      </x:c>
      <x:c r="AF317" s="39" t="n">
        <x:v>1.2184332436047016</x:v>
      </x:c>
      <x:c r="AG317" s="39" t="n">
        <x:v>-0.19494425055085055</x:v>
      </x:c>
      <x:c r="AH317" s="39" t="n">
        <x:v>-0.024490715246277453</x:v>
      </x:c>
      <x:c r="AI317" s="39" t="n">
        <x:v>1.0063538090060797</x:v>
      </x:c>
      <x:c r="AJ317" s="39" t="n">
        <x:v>1.9570493101911905</x:v>
      </x:c>
      <x:c r="AK317" s="39" t="n">
        <x:v>0.12341337041627294</x:v>
      </x:c>
      <x:c r="AL317" s="34"/>
      <x:c r="AM317" s="34" t="n">
        <x:f>IF(SQRT($B$9)*$B317+SQRT(1-$B$9)*R317&lt;_xlfn.NORM.S.INV($B$6),1,0)</x:f>
        <x:v>0</x:v>
      </x:c>
      <x:c r="AN317" s="34" t="n">
        <x:f>IF(SQRT($B$9)*$B317+SQRT(1-$B$9)*S317&lt;_xlfn.NORM.S.INV($B$6),1,0)</x:f>
        <x:v>0</x:v>
      </x:c>
      <x:c r="AO317" s="34" t="n">
        <x:f>IF(SQRT($B$9)*$B317+SQRT(1-$B$9)*T317&lt;_xlfn.NORM.S.INV($B$6),1,0)</x:f>
        <x:v>0</x:v>
      </x:c>
      <x:c r="AP317" s="34" t="n">
        <x:f>IF(SQRT($B$9)*$B317+SQRT(1-$B$9)*U317&lt;_xlfn.NORM.S.INV($B$6),1,0)</x:f>
        <x:v>0</x:v>
      </x:c>
      <x:c r="AQ317" s="34" t="n">
        <x:f>IF(SQRT($B$9)*$B317+SQRT(1-$B$9)*V317&lt;_xlfn.NORM.S.INV($B$6),1,0)</x:f>
        <x:v>0</x:v>
      </x:c>
      <x:c r="AR317" s="34" t="n">
        <x:f>IF(SQRT($B$9)*$B317+SQRT(1-$B$9)*W317&lt;_xlfn.NORM.S.INV($B$6),1,0)</x:f>
        <x:v>0</x:v>
      </x:c>
      <x:c r="AS317" s="34" t="n">
        <x:f>IF(SQRT($B$9)*$B317+SQRT(1-$B$9)*X317&lt;_xlfn.NORM.S.INV($B$6),1,0)</x:f>
        <x:v>0</x:v>
      </x:c>
      <x:c r="AT317" s="34" t="n">
        <x:f>IF(SQRT($B$9)*$B317+SQRT(1-$B$9)*Y317&lt;_xlfn.NORM.S.INV($B$6),1,0)</x:f>
        <x:v>0</x:v>
      </x:c>
      <x:c r="AU317" s="34" t="n">
        <x:f>IF(SQRT($B$9)*$B317+SQRT(1-$B$9)*Z317&lt;_xlfn.NORM.S.INV($B$6),1,0)</x:f>
        <x:v>0</x:v>
      </x:c>
      <x:c r="AV317" s="34" t="n">
        <x:f>IF(SQRT($B$9)*$B317+SQRT(1-$B$9)*AA317&lt;_xlfn.NORM.S.INV($B$6),1,0)</x:f>
        <x:v>0</x:v>
      </x:c>
      <x:c r="AW317" s="34" t="n">
        <x:f>IF(SQRT($C$9)*$B317+SQRT(1-$C$9)*AB317&lt;_xlfn.NORM.S.INV($C$6),1,0)</x:f>
        <x:v>0</x:v>
      </x:c>
      <x:c r="AX317" s="34" t="n">
        <x:f>IF(SQRT($C$9)*$B317+SQRT(1-$C$9)*AC317&lt;_xlfn.NORM.S.INV($C$6),1,0)</x:f>
        <x:v>0</x:v>
      </x:c>
      <x:c r="AY317" s="34" t="n">
        <x:f>IF(SQRT($C$9)*$B317+SQRT(1-$C$9)*AD317&lt;_xlfn.NORM.S.INV($C$6),1,0)</x:f>
        <x:v>0</x:v>
      </x:c>
      <x:c r="AZ317" s="34" t="n">
        <x:f>IF(SQRT($C$9)*$B317+SQRT(1-$C$9)*AE317&lt;_xlfn.NORM.S.INV($C$6),1,0)</x:f>
        <x:v>0</x:v>
      </x:c>
      <x:c r="BA317" s="34" t="n">
        <x:f>IF(SQRT($C$9)*$B317+SQRT(1-$C$9)*AF317&lt;_xlfn.NORM.S.INV($C$6),1,0)</x:f>
        <x:v>0</x:v>
      </x:c>
      <x:c r="BB317" s="34" t="n">
        <x:f>IF(SQRT($C$9)*$B317+SQRT(1-$C$9)*AG317&lt;_xlfn.NORM.S.INV($C$6),1,0)</x:f>
        <x:v>0</x:v>
      </x:c>
      <x:c r="BC317" s="34" t="n">
        <x:f>IF(SQRT($C$9)*$B317+SQRT(1-$C$9)*AH317&lt;_xlfn.NORM.S.INV($C$6),1,0)</x:f>
        <x:v>0</x:v>
      </x:c>
      <x:c r="BD317" s="34" t="n">
        <x:f>IF(SQRT($C$9)*$B317+SQRT(1-$C$9)*AI317&lt;_xlfn.NORM.S.INV($C$6),1,0)</x:f>
        <x:v>0</x:v>
      </x:c>
      <x:c r="BE317" s="34" t="n">
        <x:f>IF(SQRT($C$9)*$B317+SQRT(1-$C$9)*AJ317&lt;_xlfn.NORM.S.INV($C$6),1,0)</x:f>
        <x:v>0</x:v>
      </x:c>
      <x:c r="BF317" s="34" t="n">
        <x:f>IF(SQRT($C$9)*$B317+SQRT(1-$C$9)*AK317&lt;_xlfn.NORM.S.INV($C$6),1,0)</x:f>
        <x:v>0</x:v>
      </x:c>
      <x:c r="BG317" s="34"/>
      <x:c r="BH317" s="34"/>
      <x:c r="BI317" s="34" t="n">
        <x:f>$B$11*(($A$1061)*$C317/$B$12*$B$7+(1-$A$1061)*$D317/$B$12*$C$7)</x:f>
        <x:v>0</x:v>
      </x:c>
      <x:c r="BJ317" s="34" t="n">
        <x:f>$B$11*(($A$1062)*$C317/$B$12*$B$7+(1-$A$1062)*$D317/$B$12*$C$7)</x:f>
        <x:v>0</x:v>
      </x:c>
      <x:c r="BK317" s="34" t="n">
        <x:f>$B$11*(($A$1063)*$C317/$B$12*$B$7+(1-$A$1063)*$D317/$B$12*$C$7)</x:f>
        <x:v>0</x:v>
      </x:c>
      <x:c r="BL317" s="34" t="n">
        <x:f>$B$11*(($A$1064)*$C317/$B$12*$B$7+(1-$A$1064)*$D317/$B$12*$C$7)</x:f>
        <x:v>0</x:v>
      </x:c>
      <x:c r="BM317" s="34" t="n">
        <x:f>$B$11*(($A$1065)*$C317/$B$12*$B$7+(1-$A$1065)*$D317/$B$12*$C$7)</x:f>
        <x:v>0</x:v>
      </x:c>
      <x:c r="BN317" s="34" t="n">
        <x:f>$B$11*(($A$1066)*$C317/$B$12*$B$7+(1-$A$1066)*$D317/$B$12*$C$7)</x:f>
        <x:v>0</x:v>
      </x:c>
      <x:c r="BO317" s="34" t="n">
        <x:f>$B$11*(($A$1067)*$C317/$B$12*$B$7+(1-$A$1067)*$D317/$B$12*$C$7)</x:f>
        <x:v>0</x:v>
      </x:c>
      <x:c r="BP317" s="34" t="n">
        <x:f>$B$11*(($A$1068)*$C317/$B$12*$B$7+(1-$A$1068)*$D317/$B$12*$C$7)</x:f>
        <x:v>0</x:v>
      </x:c>
      <x:c r="BQ317" s="34" t="n">
        <x:f>$B$11*(($A$1069)*$C317/$B$12*$B$7+(1-$A$1069)*$D317/$B$12*$C$7)</x:f>
        <x:v>0</x:v>
      </x:c>
      <x:c r="BR317" s="34" t="n">
        <x:f>$B$11*(($A$1070)*$C317/$B$12*$B$7+(1-$A$1070)*$D317/$B$12*$C$7)</x:f>
        <x:v>0</x:v>
      </x:c>
      <x:c r="BS317" s="34" t="n">
        <x:f>$B$11*(($A$1071)*$C317/$B$12*$B$7+(1-$A$1071)*$D317/$B$12*$C$7)</x:f>
        <x:v>0</x:v>
      </x:c>
      <x:c r="BT317" s="34" t="n">
        <x:f>$B$11*(($A$1072)*$C317/$B$12*$B$7+(1-$A$1072)*$D317/$B$12*$C$7)</x:f>
        <x:v>0</x:v>
      </x:c>
      <x:c r="BU317" s="34" t="n">
        <x:f>$B$11*(($A$1073)*$C317/$B$12*$B$7+(1-$A$1073)*$D317/$B$12*$C$7)</x:f>
        <x:v>0</x:v>
      </x:c>
      <x:c r="BV317" s="34" t="n">
        <x:f>$B$11*(($A$1074)*$C317/$B$12*$B$7+(1-$A$1074)*$D317/$B$12*$C$7)</x:f>
        <x:v>0</x:v>
      </x:c>
      <x:c r="BW317" s="34" t="n">
        <x:f>$B$11*(($A$1075)*$C317/$B$12*$B$7+(1-$A$1075)*$D317/$B$12*$C$7)</x:f>
        <x:v>0</x:v>
      </x:c>
      <x:c r="BX317" s="34" t="n">
        <x:f>$B$11*(($A$1076)*$C317/$B$12*$B$7+(1-$A$1076)*$D317/$B$12*$C$7)</x:f>
        <x:v>0</x:v>
      </x:c>
      <x:c r="BY317" s="34" t="n">
        <x:f>$B$11*(($A$1077)*$C317/$B$12*$B$7+(1-$A$1077)*$D317/$B$12*$C$7)</x:f>
        <x:v>0</x:v>
      </x:c>
      <x:c r="BZ317" s="34" t="n">
        <x:f>$B$11*(($A$1078)*$C317/$B$12*$B$7+(1-$A$1078)*$D317/$B$12*$C$7)</x:f>
        <x:v>0</x:v>
      </x:c>
      <x:c r="CA317" s="34" t="n">
        <x:f>$B$11*(($A$1079)*$C317/$B$12*$B$7+(1-$A$1079)*$D317/$B$12*$C$7)</x:f>
        <x:v>0</x:v>
      </x:c>
      <x:c r="CB317" s="34" t="n">
        <x:f>$B$11*(($A$1080)*$C317/$B$12*$B$7+(1-$A$1080)*$D317/$B$12*$C$7)</x:f>
        <x:v>0</x:v>
      </x:c>
      <x:c r="CC317" s="34" t="n">
        <x:f>$B$11*(($A$1081)*$C317/$B$12*$B$7+(1-$A$1081)*$D317/$B$12*$C$7)</x:f>
        <x:v>0</x:v>
      </x:c>
    </x:row>
    <x:row r="318">
      <x:c r="A318" s="34" t="n">
        <x:v>294</x:v>
      </x:c>
      <x:c r="B318" s="39" t="n">
        <x:v>-1.2039240823781256</x:v>
      </x:c>
      <x:c r="C318" s="1" t="n">
        <x:f>SUM(AM318:AV318)</x:f>
        <x:v>0</x:v>
      </x:c>
      <x:c r="D318" s="1" t="n">
        <x:f>SUM(AW318:BF318)</x:f>
        <x:v>3</x:v>
      </x:c>
      <x:c r="E318" s="17" t="n">
        <x:f>(1-C318/$B$12)*$B$8-C318/$B$12*$B$7</x:f>
        <x:v>0.05</x:v>
      </x:c>
      <x:c r="F318" s="17" t="n">
        <x:f>(1-D318/$B$12)*$C$8-D318/$B$12*$C$7</x:f>
        <x:v>-0.11699999999999999</x:v>
      </x:c>
      <x:c r="G318" s="32" t="n">
        <x:f>$B$11*($B$10*C318/$B$12*$B$7+(1-$B$10)*D318/$B$12*$C$7)</x:f>
        <x:v>900</x:v>
      </x:c>
      <x:c r="H318" s="17" t="n">
        <x:f>$B$10*E318+(1-$B$10)*F318</x:f>
        <x:v>-0.033499999999999995</x:v>
      </x:c>
      <x:c r="I318" s="34"/>
      <x:c r="J318" s="34"/>
      <x:c r="K318" s="34"/>
      <x:c r="L318" s="34"/>
      <x:c r="M318" s="34"/>
      <x:c r="N318" s="34"/>
      <x:c r="O318" s="34"/>
      <x:c r="P318" s="34"/>
      <x:c r="Q318" s="34"/>
      <x:c r="R318" s="39" t="n">
        <x:v>-1.4230691002140592</x:v>
      </x:c>
      <x:c r="S318" s="39" t="n">
        <x:v>-0.46037073572447845</x:v>
      </x:c>
      <x:c r="T318" s="39" t="n">
        <x:v>0.3786855557541871</x:v>
      </x:c>
      <x:c r="U318" s="39" t="n">
        <x:v>-0.21609479091780823</x:v>
      </x:c>
      <x:c r="V318" s="39" t="n">
        <x:v>-1.1992868274365498</x:v>
      </x:c>
      <x:c r="W318" s="39" t="n">
        <x:v>-0.26135753878018925</x:v>
      </x:c>
      <x:c r="X318" s="39" t="n">
        <x:v>-0.16793924828153173</x:v>
      </x:c>
      <x:c r="Y318" s="39" t="n">
        <x:v>1.4267098439398824</x:v>
      </x:c>
      <x:c r="Z318" s="39" t="n">
        <x:v>0.23284853976118774</x:v>
      </x:c>
      <x:c r="AA318" s="39" t="n">
        <x:v>-0.5496394632249628</x:v>
      </x:c>
      <x:c r="AB318" s="39" t="n">
        <x:v>-0.3925303538259718</x:v>
      </x:c>
      <x:c r="AC318" s="39" t="n">
        <x:v>0.4680966041902146</x:v>
      </x:c>
      <x:c r="AD318" s="39" t="n">
        <x:v>-1.4454594684568396</x:v>
      </x:c>
      <x:c r="AE318" s="39" t="n">
        <x:v>-1.473080797429713</x:v>
      </x:c>
      <x:c r="AF318" s="39" t="n">
        <x:v>-0.6235947646995109</x:v>
      </x:c>
      <x:c r="AG318" s="39" t="n">
        <x:v>0.48116380774872847</x:v>
      </x:c>
      <x:c r="AH318" s="39" t="n">
        <x:v>0.036804806279427484</x:v>
      </x:c>
      <x:c r="AI318" s="39" t="n">
        <x:v>-2.188582006711332</x:v>
      </x:c>
      <x:c r="AJ318" s="39" t="n">
        <x:v>0.8562821696639129</x:v>
      </x:c>
      <x:c r="AK318" s="39" t="n">
        <x:v>-0.904243988523398</x:v>
      </x:c>
      <x:c r="AL318" s="34"/>
      <x:c r="AM318" s="34" t="n">
        <x:f>IF(SQRT($B$9)*$B318+SQRT(1-$B$9)*R318&lt;_xlfn.NORM.S.INV($B$6),1,0)</x:f>
        <x:v>0</x:v>
      </x:c>
      <x:c r="AN318" s="34" t="n">
        <x:f>IF(SQRT($B$9)*$B318+SQRT(1-$B$9)*S318&lt;_xlfn.NORM.S.INV($B$6),1,0)</x:f>
        <x:v>0</x:v>
      </x:c>
      <x:c r="AO318" s="34" t="n">
        <x:f>IF(SQRT($B$9)*$B318+SQRT(1-$B$9)*T318&lt;_xlfn.NORM.S.INV($B$6),1,0)</x:f>
        <x:v>0</x:v>
      </x:c>
      <x:c r="AP318" s="34" t="n">
        <x:f>IF(SQRT($B$9)*$B318+SQRT(1-$B$9)*U318&lt;_xlfn.NORM.S.INV($B$6),1,0)</x:f>
        <x:v>0</x:v>
      </x:c>
      <x:c r="AQ318" s="34" t="n">
        <x:f>IF(SQRT($B$9)*$B318+SQRT(1-$B$9)*V318&lt;_xlfn.NORM.S.INV($B$6),1,0)</x:f>
        <x:v>0</x:v>
      </x:c>
      <x:c r="AR318" s="34" t="n">
        <x:f>IF(SQRT($B$9)*$B318+SQRT(1-$B$9)*W318&lt;_xlfn.NORM.S.INV($B$6),1,0)</x:f>
        <x:v>0</x:v>
      </x:c>
      <x:c r="AS318" s="34" t="n">
        <x:f>IF(SQRT($B$9)*$B318+SQRT(1-$B$9)*X318&lt;_xlfn.NORM.S.INV($B$6),1,0)</x:f>
        <x:v>0</x:v>
      </x:c>
      <x:c r="AT318" s="34" t="n">
        <x:f>IF(SQRT($B$9)*$B318+SQRT(1-$B$9)*Y318&lt;_xlfn.NORM.S.INV($B$6),1,0)</x:f>
        <x:v>0</x:v>
      </x:c>
      <x:c r="AU318" s="34" t="n">
        <x:f>IF(SQRT($B$9)*$B318+SQRT(1-$B$9)*Z318&lt;_xlfn.NORM.S.INV($B$6),1,0)</x:f>
        <x:v>0</x:v>
      </x:c>
      <x:c r="AV318" s="34" t="n">
        <x:f>IF(SQRT($B$9)*$B318+SQRT(1-$B$9)*AA318&lt;_xlfn.NORM.S.INV($B$6),1,0)</x:f>
        <x:v>0</x:v>
      </x:c>
      <x:c r="AW318" s="34" t="n">
        <x:f>IF(SQRT($C$9)*$B318+SQRT(1-$C$9)*AB318&lt;_xlfn.NORM.S.INV($C$6),1,0)</x:f>
        <x:v>0</x:v>
      </x:c>
      <x:c r="AX318" s="34" t="n">
        <x:f>IF(SQRT($C$9)*$B318+SQRT(1-$C$9)*AC318&lt;_xlfn.NORM.S.INV($C$6),1,0)</x:f>
        <x:v>0</x:v>
      </x:c>
      <x:c r="AY318" s="34" t="n">
        <x:f>IF(SQRT($C$9)*$B318+SQRT(1-$C$9)*AD318&lt;_xlfn.NORM.S.INV($C$6),1,0)</x:f>
        <x:v>1</x:v>
      </x:c>
      <x:c r="AZ318" s="34" t="n">
        <x:f>IF(SQRT($C$9)*$B318+SQRT(1-$C$9)*AE318&lt;_xlfn.NORM.S.INV($C$6),1,0)</x:f>
        <x:v>1</x:v>
      </x:c>
      <x:c r="BA318" s="34" t="n">
        <x:f>IF(SQRT($C$9)*$B318+SQRT(1-$C$9)*AF318&lt;_xlfn.NORM.S.INV($C$6),1,0)</x:f>
        <x:v>0</x:v>
      </x:c>
      <x:c r="BB318" s="34" t="n">
        <x:f>IF(SQRT($C$9)*$B318+SQRT(1-$C$9)*AG318&lt;_xlfn.NORM.S.INV($C$6),1,0)</x:f>
        <x:v>0</x:v>
      </x:c>
      <x:c r="BC318" s="34" t="n">
        <x:f>IF(SQRT($C$9)*$B318+SQRT(1-$C$9)*AH318&lt;_xlfn.NORM.S.INV($C$6),1,0)</x:f>
        <x:v>0</x:v>
      </x:c>
      <x:c r="BD318" s="34" t="n">
        <x:f>IF(SQRT($C$9)*$B318+SQRT(1-$C$9)*AI318&lt;_xlfn.NORM.S.INV($C$6),1,0)</x:f>
        <x:v>1</x:v>
      </x:c>
      <x:c r="BE318" s="34" t="n">
        <x:f>IF(SQRT($C$9)*$B318+SQRT(1-$C$9)*AJ318&lt;_xlfn.NORM.S.INV($C$6),1,0)</x:f>
        <x:v>0</x:v>
      </x:c>
      <x:c r="BF318" s="34" t="n">
        <x:f>IF(SQRT($C$9)*$B318+SQRT(1-$C$9)*AK318&lt;_xlfn.NORM.S.INV($C$6),1,0)</x:f>
        <x:v>0</x:v>
      </x:c>
      <x:c r="BG318" s="34"/>
      <x:c r="BH318" s="34"/>
      <x:c r="BI318" s="34" t="n">
        <x:f>$B$11*(($A$1061)*$C318/$B$12*$B$7+(1-$A$1061)*$D318/$B$12*$C$7)</x:f>
        <x:v>1800</x:v>
      </x:c>
      <x:c r="BJ318" s="34" t="n">
        <x:f>$B$11*(($A$1062)*$C318/$B$12*$B$7+(1-$A$1062)*$D318/$B$12*$C$7)</x:f>
        <x:v>1709.9999999999998</x:v>
      </x:c>
      <x:c r="BK318" s="34" t="n">
        <x:f>$B$11*(($A$1063)*$C318/$B$12*$B$7+(1-$A$1063)*$D318/$B$12*$C$7)</x:f>
        <x:v>1620</x:v>
      </x:c>
      <x:c r="BL318" s="34" t="n">
        <x:f>$B$11*(($A$1064)*$C318/$B$12*$B$7+(1-$A$1064)*$D318/$B$12*$C$7)</x:f>
        <x:v>1530</x:v>
      </x:c>
      <x:c r="BM318" s="34" t="n">
        <x:f>$B$11*(($A$1065)*$C318/$B$12*$B$7+(1-$A$1065)*$D318/$B$12*$C$7)</x:f>
        <x:v>1440.0000000000002</x:v>
      </x:c>
      <x:c r="BN318" s="34" t="n">
        <x:f>$B$11*(($A$1066)*$C318/$B$12*$B$7+(1-$A$1066)*$D318/$B$12*$C$7)</x:f>
        <x:v>1350</x:v>
      </x:c>
      <x:c r="BO318" s="34" t="n">
        <x:f>$B$11*(($A$1067)*$C318/$B$12*$B$7+(1-$A$1067)*$D318/$B$12*$C$7)</x:f>
        <x:v>1259.9999999999998</x:v>
      </x:c>
      <x:c r="BP318" s="34" t="n">
        <x:f>$B$11*(($A$1068)*$C318/$B$12*$B$7+(1-$A$1068)*$D318/$B$12*$C$7)</x:f>
        <x:v>1170</x:v>
      </x:c>
      <x:c r="BQ318" s="34" t="n">
        <x:f>$B$11*(($A$1069)*$C318/$B$12*$B$7+(1-$A$1069)*$D318/$B$12*$C$7)</x:f>
        <x:v>1080</x:v>
      </x:c>
      <x:c r="BR318" s="34" t="n">
        <x:f>$B$11*(($A$1070)*$C318/$B$12*$B$7+(1-$A$1070)*$D318/$B$12*$C$7)</x:f>
        <x:v>990</x:v>
      </x:c>
      <x:c r="BS318" s="34" t="n">
        <x:f>$B$11*(($A$1071)*$C318/$B$12*$B$7+(1-$A$1071)*$D318/$B$12*$C$7)</x:f>
        <x:v>900</x:v>
      </x:c>
      <x:c r="BT318" s="34" t="n">
        <x:f>$B$11*(($A$1072)*$C318/$B$12*$B$7+(1-$A$1072)*$D318/$B$12*$C$7)</x:f>
        <x:v>809.9999999999999</x:v>
      </x:c>
      <x:c r="BU318" s="34" t="n">
        <x:f>$B$11*(($A$1073)*$C318/$B$12*$B$7+(1-$A$1073)*$D318/$B$12*$C$7)</x:f>
        <x:v>720.0000000000001</x:v>
      </x:c>
      <x:c r="BV318" s="34" t="n">
        <x:f>$B$11*(($A$1074)*$C318/$B$12*$B$7+(1-$A$1074)*$D318/$B$12*$C$7)</x:f>
        <x:v>629.9999999999999</x:v>
      </x:c>
      <x:c r="BW318" s="34" t="n">
        <x:f>$B$11*(($A$1075)*$C318/$B$12*$B$7+(1-$A$1075)*$D318/$B$12*$C$7)</x:f>
        <x:v>540.0000000000001</x:v>
      </x:c>
      <x:c r="BX318" s="34" t="n">
        <x:f>$B$11*(($A$1076)*$C318/$B$12*$B$7+(1-$A$1076)*$D318/$B$12*$C$7)</x:f>
        <x:v>450</x:v>
      </x:c>
      <x:c r="BY318" s="34" t="n">
        <x:f>$B$11*(($A$1077)*$C318/$B$12*$B$7+(1-$A$1077)*$D318/$B$12*$C$7)</x:f>
        <x:v>359.9999999999999</x:v>
      </x:c>
      <x:c r="BZ318" s="34" t="n">
        <x:f>$B$11*(($A$1078)*$C318/$B$12*$B$7+(1-$A$1078)*$D318/$B$12*$C$7)</x:f>
        <x:v>270.00000000000006</x:v>
      </x:c>
      <x:c r="CA318" s="34" t="n">
        <x:f>$B$11*(($A$1079)*$C318/$B$12*$B$7+(1-$A$1079)*$D318/$B$12*$C$7)</x:f>
        <x:v>179.99999999999994</x:v>
      </x:c>
      <x:c r="CB318" s="34" t="n">
        <x:f>$B$11*(($A$1080)*$C318/$B$12*$B$7+(1-$A$1080)*$D318/$B$12*$C$7)</x:f>
        <x:v>90.00000000000009</x:v>
      </x:c>
      <x:c r="CC318" s="34" t="n">
        <x:f>$B$11*(($A$1081)*$C318/$B$12*$B$7+(1-$A$1081)*$D318/$B$12*$C$7)</x:f>
        <x:v>0</x:v>
      </x:c>
    </x:row>
    <x:row r="319">
      <x:c r="A319" s="34" t="n">
        <x:v>295</x:v>
      </x:c>
      <x:c r="B319" s="39" t="n">
        <x:v>-0.005168918129239928</x:v>
      </x:c>
      <x:c r="C319" s="1" t="n">
        <x:f>SUM(AM319:AV319)</x:f>
        <x:v>1</x:v>
      </x:c>
      <x:c r="D319" s="1" t="n">
        <x:f>SUM(AW319:BF319)</x:f>
        <x:v>0</x:v>
      </x:c>
      <x:c r="E319" s="17" t="n">
        <x:f>(1-C319/$B$12)*$B$8-C319/$B$12*$B$7</x:f>
        <x:v>0.0049999999999999975</x:v>
      </x:c>
      <x:c r="F319" s="17" t="n">
        <x:f>(1-D319/$B$12)*$C$8-D319/$B$12*$C$7</x:f>
        <x:v>0.09</x:v>
      </x:c>
      <x:c r="G319" s="32" t="n">
        <x:f>$B$11*($B$10*C319/$B$12*$B$7+(1-$B$10)*D319/$B$12*$C$7)</x:f>
        <x:v>200.00000000000003</x:v>
      </x:c>
      <x:c r="H319" s="17" t="n">
        <x:f>$B$10*E319+(1-$B$10)*F319</x:f>
        <x:v>0.0475</x:v>
      </x:c>
      <x:c r="I319" s="34"/>
      <x:c r="J319" s="34"/>
      <x:c r="K319" s="34"/>
      <x:c r="L319" s="34"/>
      <x:c r="M319" s="34"/>
      <x:c r="N319" s="34"/>
      <x:c r="O319" s="34"/>
      <x:c r="P319" s="34"/>
      <x:c r="Q319" s="34"/>
      <x:c r="R319" s="39" t="n">
        <x:v>0.4894829171631019</x:v>
      </x:c>
      <x:c r="S319" s="39" t="n">
        <x:v>-0.49740283133504737</x:v>
      </x:c>
      <x:c r="T319" s="39" t="n">
        <x:v>1.4598288719987678</x:v>
      </x:c>
      <x:c r="U319" s="39" t="n">
        <x:v>1.2591501377079795</x:v>
      </x:c>
      <x:c r="V319" s="39" t="n">
        <x:v>0.6820147886732413</x:v>
      </x:c>
      <x:c r="W319" s="39" t="n">
        <x:v>3.399397440901002</x:v>
      </x:c>
      <x:c r="X319" s="39" t="n">
        <x:v>-1.2261597310500407</x:v>
      </x:c>
      <x:c r="Y319" s="39" t="n">
        <x:v>-0.10644455217200217</x:v>
      </x:c>
      <x:c r="Z319" s="39" t="n">
        <x:v>-2.6201116197763286</x:v>
      </x:c>
      <x:c r="AA319" s="39" t="n">
        <x:v>0.2560599044018911</x:v>
      </x:c>
      <x:c r="AB319" s="39" t="n">
        <x:v>-0.6410480453721846</x:v>
      </x:c>
      <x:c r="AC319" s="39" t="n">
        <x:v>-0.5898687085589254</x:v>
      </x:c>
      <x:c r="AD319" s="39" t="n">
        <x:v>0.11985476011265109</x:v>
      </x:c>
      <x:c r="AE319" s="39" t="n">
        <x:v>1.3795816427067231</x:v>
      </x:c>
      <x:c r="AF319" s="39" t="n">
        <x:v>-1.5836490563139372</x:v>
      </x:c>
      <x:c r="AG319" s="39" t="n">
        <x:v>0.26037526281104006</x:v>
      </x:c>
      <x:c r="AH319" s="39" t="n">
        <x:v>0.0841285633968593</x:v>
      </x:c>
      <x:c r="AI319" s="39" t="n">
        <x:v>1.060949606813264</x:v>
      </x:c>
      <x:c r="AJ319" s="39" t="n">
        <x:v>-1.152767246944296</x:v>
      </x:c>
      <x:c r="AK319" s="39" t="n">
        <x:v>1.5154281109452414</x:v>
      </x:c>
      <x:c r="AL319" s="34"/>
      <x:c r="AM319" s="34" t="n">
        <x:f>IF(SQRT($B$9)*$B319+SQRT(1-$B$9)*R319&lt;_xlfn.NORM.S.INV($B$6),1,0)</x:f>
        <x:v>0</x:v>
      </x:c>
      <x:c r="AN319" s="34" t="n">
        <x:f>IF(SQRT($B$9)*$B319+SQRT(1-$B$9)*S319&lt;_xlfn.NORM.S.INV($B$6),1,0)</x:f>
        <x:v>0</x:v>
      </x:c>
      <x:c r="AO319" s="34" t="n">
        <x:f>IF(SQRT($B$9)*$B319+SQRT(1-$B$9)*T319&lt;_xlfn.NORM.S.INV($B$6),1,0)</x:f>
        <x:v>0</x:v>
      </x:c>
      <x:c r="AP319" s="34" t="n">
        <x:f>IF(SQRT($B$9)*$B319+SQRT(1-$B$9)*U319&lt;_xlfn.NORM.S.INV($B$6),1,0)</x:f>
        <x:v>0</x:v>
      </x:c>
      <x:c r="AQ319" s="34" t="n">
        <x:f>IF(SQRT($B$9)*$B319+SQRT(1-$B$9)*V319&lt;_xlfn.NORM.S.INV($B$6),1,0)</x:f>
        <x:v>0</x:v>
      </x:c>
      <x:c r="AR319" s="34" t="n">
        <x:f>IF(SQRT($B$9)*$B319+SQRT(1-$B$9)*W319&lt;_xlfn.NORM.S.INV($B$6),1,0)</x:f>
        <x:v>0</x:v>
      </x:c>
      <x:c r="AS319" s="34" t="n">
        <x:f>IF(SQRT($B$9)*$B319+SQRT(1-$B$9)*X319&lt;_xlfn.NORM.S.INV($B$6),1,0)</x:f>
        <x:v>0</x:v>
      </x:c>
      <x:c r="AT319" s="34" t="n">
        <x:f>IF(SQRT($B$9)*$B319+SQRT(1-$B$9)*Y319&lt;_xlfn.NORM.S.INV($B$6),1,0)</x:f>
        <x:v>0</x:v>
      </x:c>
      <x:c r="AU319" s="34" t="n">
        <x:f>IF(SQRT($B$9)*$B319+SQRT(1-$B$9)*Z319&lt;_xlfn.NORM.S.INV($B$6),1,0)</x:f>
        <x:v>1</x:v>
      </x:c>
      <x:c r="AV319" s="34" t="n">
        <x:f>IF(SQRT($B$9)*$B319+SQRT(1-$B$9)*AA319&lt;_xlfn.NORM.S.INV($B$6),1,0)</x:f>
        <x:v>0</x:v>
      </x:c>
      <x:c r="AW319" s="34" t="n">
        <x:f>IF(SQRT($C$9)*$B319+SQRT(1-$C$9)*AB319&lt;_xlfn.NORM.S.INV($C$6),1,0)</x:f>
        <x:v>0</x:v>
      </x:c>
      <x:c r="AX319" s="34" t="n">
        <x:f>IF(SQRT($C$9)*$B319+SQRT(1-$C$9)*AC319&lt;_xlfn.NORM.S.INV($C$6),1,0)</x:f>
        <x:v>0</x:v>
      </x:c>
      <x:c r="AY319" s="34" t="n">
        <x:f>IF(SQRT($C$9)*$B319+SQRT(1-$C$9)*AD319&lt;_xlfn.NORM.S.INV($C$6),1,0)</x:f>
        <x:v>0</x:v>
      </x:c>
      <x:c r="AZ319" s="34" t="n">
        <x:f>IF(SQRT($C$9)*$B319+SQRT(1-$C$9)*AE319&lt;_xlfn.NORM.S.INV($C$6),1,0)</x:f>
        <x:v>0</x:v>
      </x:c>
      <x:c r="BA319" s="34" t="n">
        <x:f>IF(SQRT($C$9)*$B319+SQRT(1-$C$9)*AF319&lt;_xlfn.NORM.S.INV($C$6),1,0)</x:f>
        <x:v>0</x:v>
      </x:c>
      <x:c r="BB319" s="34" t="n">
        <x:f>IF(SQRT($C$9)*$B319+SQRT(1-$C$9)*AG319&lt;_xlfn.NORM.S.INV($C$6),1,0)</x:f>
        <x:v>0</x:v>
      </x:c>
      <x:c r="BC319" s="34" t="n">
        <x:f>IF(SQRT($C$9)*$B319+SQRT(1-$C$9)*AH319&lt;_xlfn.NORM.S.INV($C$6),1,0)</x:f>
        <x:v>0</x:v>
      </x:c>
      <x:c r="BD319" s="34" t="n">
        <x:f>IF(SQRT($C$9)*$B319+SQRT(1-$C$9)*AI319&lt;_xlfn.NORM.S.INV($C$6),1,0)</x:f>
        <x:v>0</x:v>
      </x:c>
      <x:c r="BE319" s="34" t="n">
        <x:f>IF(SQRT($C$9)*$B319+SQRT(1-$C$9)*AJ319&lt;_xlfn.NORM.S.INV($C$6),1,0)</x:f>
        <x:v>0</x:v>
      </x:c>
      <x:c r="BF319" s="34" t="n">
        <x:f>IF(SQRT($C$9)*$B319+SQRT(1-$C$9)*AK319&lt;_xlfn.NORM.S.INV($C$6),1,0)</x:f>
        <x:v>0</x:v>
      </x:c>
      <x:c r="BG319" s="34"/>
      <x:c r="BH319" s="34"/>
      <x:c r="BI319" s="34" t="n">
        <x:f>$B$11*(($A$1061)*$C319/$B$12*$B$7+(1-$A$1061)*$D319/$B$12*$C$7)</x:f>
        <x:v>0</x:v>
      </x:c>
      <x:c r="BJ319" s="34" t="n">
        <x:f>$B$11*(($A$1062)*$C319/$B$12*$B$7+(1-$A$1062)*$D319/$B$12*$C$7)</x:f>
        <x:v>20</x:v>
      </x:c>
      <x:c r="BK319" s="34" t="n">
        <x:f>$B$11*(($A$1063)*$C319/$B$12*$B$7+(1-$A$1063)*$D319/$B$12*$C$7)</x:f>
        <x:v>40</x:v>
      </x:c>
      <x:c r="BL319" s="34" t="n">
        <x:f>$B$11*(($A$1064)*$C319/$B$12*$B$7+(1-$A$1064)*$D319/$B$12*$C$7)</x:f>
        <x:v>60</x:v>
      </x:c>
      <x:c r="BM319" s="34" t="n">
        <x:f>$B$11*(($A$1065)*$C319/$B$12*$B$7+(1-$A$1065)*$D319/$B$12*$C$7)</x:f>
        <x:v>80</x:v>
      </x:c>
      <x:c r="BN319" s="34" t="n">
        <x:f>$B$11*(($A$1066)*$C319/$B$12*$B$7+(1-$A$1066)*$D319/$B$12*$C$7)</x:f>
        <x:v>100.00000000000001</x:v>
      </x:c>
      <x:c r="BO319" s="34" t="n">
        <x:f>$B$11*(($A$1067)*$C319/$B$12*$B$7+(1-$A$1067)*$D319/$B$12*$C$7)</x:f>
        <x:v>120</x:v>
      </x:c>
      <x:c r="BP319" s="34" t="n">
        <x:f>$B$11*(($A$1068)*$C319/$B$12*$B$7+(1-$A$1068)*$D319/$B$12*$C$7)</x:f>
        <x:v>139.99999999999997</x:v>
      </x:c>
      <x:c r="BQ319" s="34" t="n">
        <x:f>$B$11*(($A$1069)*$C319/$B$12*$B$7+(1-$A$1069)*$D319/$B$12*$C$7)</x:f>
        <x:v>160</x:v>
      </x:c>
      <x:c r="BR319" s="34" t="n">
        <x:f>$B$11*(($A$1070)*$C319/$B$12*$B$7+(1-$A$1070)*$D319/$B$12*$C$7)</x:f>
        <x:v>180</x:v>
      </x:c>
      <x:c r="BS319" s="34" t="n">
        <x:f>$B$11*(($A$1071)*$C319/$B$12*$B$7+(1-$A$1071)*$D319/$B$12*$C$7)</x:f>
        <x:v>200.00000000000003</x:v>
      </x:c>
      <x:c r="BT319" s="34" t="n">
        <x:f>$B$11*(($A$1072)*$C319/$B$12*$B$7+(1-$A$1072)*$D319/$B$12*$C$7)</x:f>
        <x:v>220.00000000000006</x:v>
      </x:c>
      <x:c r="BU319" s="34" t="n">
        <x:f>$B$11*(($A$1073)*$C319/$B$12*$B$7+(1-$A$1073)*$D319/$B$12*$C$7)</x:f>
        <x:v>240</x:v>
      </x:c>
      <x:c r="BV319" s="34" t="n">
        <x:f>$B$11*(($A$1074)*$C319/$B$12*$B$7+(1-$A$1074)*$D319/$B$12*$C$7)</x:f>
        <x:v>260</x:v>
      </x:c>
      <x:c r="BW319" s="34" t="n">
        <x:f>$B$11*(($A$1075)*$C319/$B$12*$B$7+(1-$A$1075)*$D319/$B$12*$C$7)</x:f>
        <x:v>279.99999999999994</x:v>
      </x:c>
      <x:c r="BX319" s="34" t="n">
        <x:f>$B$11*(($A$1076)*$C319/$B$12*$B$7+(1-$A$1076)*$D319/$B$12*$C$7)</x:f>
        <x:v>300</x:v>
      </x:c>
      <x:c r="BY319" s="34" t="n">
        <x:f>$B$11*(($A$1077)*$C319/$B$12*$B$7+(1-$A$1077)*$D319/$B$12*$C$7)</x:f>
        <x:v>320</x:v>
      </x:c>
      <x:c r="BZ319" s="34" t="n">
        <x:f>$B$11*(($A$1078)*$C319/$B$12*$B$7+(1-$A$1078)*$D319/$B$12*$C$7)</x:f>
        <x:v>339.99999999999994</x:v>
      </x:c>
      <x:c r="CA319" s="34" t="n">
        <x:f>$B$11*(($A$1079)*$C319/$B$12*$B$7+(1-$A$1079)*$D319/$B$12*$C$7)</x:f>
        <x:v>360</x:v>
      </x:c>
      <x:c r="CB319" s="34" t="n">
        <x:f>$B$11*(($A$1080)*$C319/$B$12*$B$7+(1-$A$1080)*$D319/$B$12*$C$7)</x:f>
        <x:v>380.00000000000006</x:v>
      </x:c>
      <x:c r="CC319" s="34" t="n">
        <x:f>$B$11*(($A$1081)*$C319/$B$12*$B$7+(1-$A$1081)*$D319/$B$12*$C$7)</x:f>
        <x:v>400.00000000000006</x:v>
      </x:c>
    </x:row>
    <x:row r="320">
      <x:c r="A320" s="34" t="n">
        <x:v>296</x:v>
      </x:c>
      <x:c r="B320" s="39" t="n">
        <x:v>-2.417151784295684</x:v>
      </x:c>
      <x:c r="C320" s="1" t="n">
        <x:f>SUM(AM320:AV320)</x:f>
        <x:v>0</x:v>
      </x:c>
      <x:c r="D320" s="1" t="n">
        <x:f>SUM(AW320:BF320)</x:f>
        <x:v>2</x:v>
      </x:c>
      <x:c r="E320" s="17" t="n">
        <x:f>(1-C320/$B$12)*$B$8-C320/$B$12*$B$7</x:f>
        <x:v>0.05</x:v>
      </x:c>
      <x:c r="F320" s="17" t="n">
        <x:f>(1-D320/$B$12)*$C$8-D320/$B$12*$C$7</x:f>
        <x:v>-0.048</x:v>
      </x:c>
      <x:c r="G320" s="32" t="n">
        <x:f>$B$11*($B$10*C320/$B$12*$B$7+(1-$B$10)*D320/$B$12*$C$7)</x:f>
        <x:v>600</x:v>
      </x:c>
      <x:c r="H320" s="17" t="n">
        <x:f>$B$10*E320+(1-$B$10)*F320</x:f>
        <x:v>0.0010000000000000009</x:v>
      </x:c>
      <x:c r="I320" s="34"/>
      <x:c r="J320" s="34"/>
      <x:c r="K320" s="34"/>
      <x:c r="L320" s="34"/>
      <x:c r="M320" s="34"/>
      <x:c r="N320" s="34"/>
      <x:c r="O320" s="34"/>
      <x:c r="P320" s="34"/>
      <x:c r="Q320" s="34"/>
      <x:c r="R320" s="39" t="n">
        <x:v>-0.6325149875310198</x:v>
      </x:c>
      <x:c r="S320" s="39" t="n">
        <x:v>1.3771351243902608</x:v>
      </x:c>
      <x:c r="T320" s="39" t="n">
        <x:v>2.341490169962336</x:v>
      </x:c>
      <x:c r="U320" s="39" t="n">
        <x:v>1.0763340938572565</x:v>
      </x:c>
      <x:c r="V320" s="39" t="n">
        <x:v>-0.553585066677395</x:v>
      </x:c>
      <x:c r="W320" s="39" t="n">
        <x:v>0.7169973467675737</x:v>
      </x:c>
      <x:c r="X320" s="39" t="n">
        <x:v>-0.698106337742866</x:v>
      </x:c>
      <x:c r="Y320" s="39" t="n">
        <x:v>1.336644120993693</x:v>
      </x:c>
      <x:c r="Z320" s="39" t="n">
        <x:v>-0.5698517262837242</x:v>
      </x:c>
      <x:c r="AA320" s="39" t="n">
        <x:v>0.7423935220001753</x:v>
      </x:c>
      <x:c r="AB320" s="39" t="n">
        <x:v>1.3755518167481193</x:v>
      </x:c>
      <x:c r="AC320" s="39" t="n">
        <x:v>1.6219128147295343</x:v>
      </x:c>
      <x:c r="AD320" s="39" t="n">
        <x:v>0.6430993675723077</x:v>
      </x:c>
      <x:c r="AE320" s="39" t="n">
        <x:v>-0.5840469062862165</x:v>
      </x:c>
      <x:c r="AF320" s="39" t="n">
        <x:v>0.6699764279706104</x:v>
      </x:c>
      <x:c r="AG320" s="39" t="n">
        <x:v>0.18092867386308203</x:v>
      </x:c>
      <x:c r="AH320" s="39" t="n">
        <x:v>-1.0109308149657026</x:v>
      </x:c>
      <x:c r="AI320" s="39" t="n">
        <x:v>1.334494572952914</x:v>
      </x:c>
      <x:c r="AJ320" s="39" t="n">
        <x:v>-0.9646468082082191</x:v>
      </x:c>
      <x:c r="AK320" s="39" t="n">
        <x:v>1.365328886081783</x:v>
      </x:c>
      <x:c r="AL320" s="34"/>
      <x:c r="AM320" s="34" t="n">
        <x:f>IF(SQRT($B$9)*$B320+SQRT(1-$B$9)*R320&lt;_xlfn.NORM.S.INV($B$6),1,0)</x:f>
        <x:v>0</x:v>
      </x:c>
      <x:c r="AN320" s="34" t="n">
        <x:f>IF(SQRT($B$9)*$B320+SQRT(1-$B$9)*S320&lt;_xlfn.NORM.S.INV($B$6),1,0)</x:f>
        <x:v>0</x:v>
      </x:c>
      <x:c r="AO320" s="34" t="n">
        <x:f>IF(SQRT($B$9)*$B320+SQRT(1-$B$9)*T320&lt;_xlfn.NORM.S.INV($B$6),1,0)</x:f>
        <x:v>0</x:v>
      </x:c>
      <x:c r="AP320" s="34" t="n">
        <x:f>IF(SQRT($B$9)*$B320+SQRT(1-$B$9)*U320&lt;_xlfn.NORM.S.INV($B$6),1,0)</x:f>
        <x:v>0</x:v>
      </x:c>
      <x:c r="AQ320" s="34" t="n">
        <x:f>IF(SQRT($B$9)*$B320+SQRT(1-$B$9)*V320&lt;_xlfn.NORM.S.INV($B$6),1,0)</x:f>
        <x:v>0</x:v>
      </x:c>
      <x:c r="AR320" s="34" t="n">
        <x:f>IF(SQRT($B$9)*$B320+SQRT(1-$B$9)*W320&lt;_xlfn.NORM.S.INV($B$6),1,0)</x:f>
        <x:v>0</x:v>
      </x:c>
      <x:c r="AS320" s="34" t="n">
        <x:f>IF(SQRT($B$9)*$B320+SQRT(1-$B$9)*X320&lt;_xlfn.NORM.S.INV($B$6),1,0)</x:f>
        <x:v>0</x:v>
      </x:c>
      <x:c r="AT320" s="34" t="n">
        <x:f>IF(SQRT($B$9)*$B320+SQRT(1-$B$9)*Y320&lt;_xlfn.NORM.S.INV($B$6),1,0)</x:f>
        <x:v>0</x:v>
      </x:c>
      <x:c r="AU320" s="34" t="n">
        <x:f>IF(SQRT($B$9)*$B320+SQRT(1-$B$9)*Z320&lt;_xlfn.NORM.S.INV($B$6),1,0)</x:f>
        <x:v>0</x:v>
      </x:c>
      <x:c r="AV320" s="34" t="n">
        <x:f>IF(SQRT($B$9)*$B320+SQRT(1-$B$9)*AA320&lt;_xlfn.NORM.S.INV($B$6),1,0)</x:f>
        <x:v>0</x:v>
      </x:c>
      <x:c r="AW320" s="34" t="n">
        <x:f>IF(SQRT($C$9)*$B320+SQRT(1-$C$9)*AB320&lt;_xlfn.NORM.S.INV($C$6),1,0)</x:f>
        <x:v>0</x:v>
      </x:c>
      <x:c r="AX320" s="34" t="n">
        <x:f>IF(SQRT($C$9)*$B320+SQRT(1-$C$9)*AC320&lt;_xlfn.NORM.S.INV($C$6),1,0)</x:f>
        <x:v>0</x:v>
      </x:c>
      <x:c r="AY320" s="34" t="n">
        <x:f>IF(SQRT($C$9)*$B320+SQRT(1-$C$9)*AD320&lt;_xlfn.NORM.S.INV($C$6),1,0)</x:f>
        <x:v>0</x:v>
      </x:c>
      <x:c r="AZ320" s="34" t="n">
        <x:f>IF(SQRT($C$9)*$B320+SQRT(1-$C$9)*AE320&lt;_xlfn.NORM.S.INV($C$6),1,0)</x:f>
        <x:v>0</x:v>
      </x:c>
      <x:c r="BA320" s="34" t="n">
        <x:f>IF(SQRT($C$9)*$B320+SQRT(1-$C$9)*AF320&lt;_xlfn.NORM.S.INV($C$6),1,0)</x:f>
        <x:v>0</x:v>
      </x:c>
      <x:c r="BB320" s="34" t="n">
        <x:f>IF(SQRT($C$9)*$B320+SQRT(1-$C$9)*AG320&lt;_xlfn.NORM.S.INV($C$6),1,0)</x:f>
        <x:v>0</x:v>
      </x:c>
      <x:c r="BC320" s="34" t="n">
        <x:f>IF(SQRT($C$9)*$B320+SQRT(1-$C$9)*AH320&lt;_xlfn.NORM.S.INV($C$6),1,0)</x:f>
        <x:v>1</x:v>
      </x:c>
      <x:c r="BD320" s="34" t="n">
        <x:f>IF(SQRT($C$9)*$B320+SQRT(1-$C$9)*AI320&lt;_xlfn.NORM.S.INV($C$6),1,0)</x:f>
        <x:v>0</x:v>
      </x:c>
      <x:c r="BE320" s="34" t="n">
        <x:f>IF(SQRT($C$9)*$B320+SQRT(1-$C$9)*AJ320&lt;_xlfn.NORM.S.INV($C$6),1,0)</x:f>
        <x:v>1</x:v>
      </x:c>
      <x:c r="BF320" s="34" t="n">
        <x:f>IF(SQRT($C$9)*$B320+SQRT(1-$C$9)*AK320&lt;_xlfn.NORM.S.INV($C$6),1,0)</x:f>
        <x:v>0</x:v>
      </x:c>
      <x:c r="BG320" s="34"/>
      <x:c r="BH320" s="34"/>
      <x:c r="BI320" s="34" t="n">
        <x:f>$B$11*(($A$1061)*$C320/$B$12*$B$7+(1-$A$1061)*$D320/$B$12*$C$7)</x:f>
        <x:v>1200</x:v>
      </x:c>
      <x:c r="BJ320" s="34" t="n">
        <x:f>$B$11*(($A$1062)*$C320/$B$12*$B$7+(1-$A$1062)*$D320/$B$12*$C$7)</x:f>
        <x:v>1140</x:v>
      </x:c>
      <x:c r="BK320" s="34" t="n">
        <x:f>$B$11*(($A$1063)*$C320/$B$12*$B$7+(1-$A$1063)*$D320/$B$12*$C$7)</x:f>
        <x:v>1080</x:v>
      </x:c>
      <x:c r="BL320" s="34" t="n">
        <x:f>$B$11*(($A$1064)*$C320/$B$12*$B$7+(1-$A$1064)*$D320/$B$12*$C$7)</x:f>
        <x:v>1019.9999999999999</x:v>
      </x:c>
      <x:c r="BM320" s="34" t="n">
        <x:f>$B$11*(($A$1065)*$C320/$B$12*$B$7+(1-$A$1065)*$D320/$B$12*$C$7)</x:f>
        <x:v>960</x:v>
      </x:c>
      <x:c r="BN320" s="34" t="n">
        <x:f>$B$11*(($A$1066)*$C320/$B$12*$B$7+(1-$A$1066)*$D320/$B$12*$C$7)</x:f>
        <x:v>900</x:v>
      </x:c>
      <x:c r="BO320" s="34" t="n">
        <x:f>$B$11*(($A$1067)*$C320/$B$12*$B$7+(1-$A$1067)*$D320/$B$12*$C$7)</x:f>
        <x:v>839.9999999999999</x:v>
      </x:c>
      <x:c r="BP320" s="34" t="n">
        <x:f>$B$11*(($A$1068)*$C320/$B$12*$B$7+(1-$A$1068)*$D320/$B$12*$C$7)</x:f>
        <x:v>780</x:v>
      </x:c>
      <x:c r="BQ320" s="34" t="n">
        <x:f>$B$11*(($A$1069)*$C320/$B$12*$B$7+(1-$A$1069)*$D320/$B$12*$C$7)</x:f>
        <x:v>720</x:v>
      </x:c>
      <x:c r="BR320" s="34" t="n">
        <x:f>$B$11*(($A$1070)*$C320/$B$12*$B$7+(1-$A$1070)*$D320/$B$12*$C$7)</x:f>
        <x:v>660</x:v>
      </x:c>
      <x:c r="BS320" s="34" t="n">
        <x:f>$B$11*(($A$1071)*$C320/$B$12*$B$7+(1-$A$1071)*$D320/$B$12*$C$7)</x:f>
        <x:v>600</x:v>
      </x:c>
      <x:c r="BT320" s="34" t="n">
        <x:f>$B$11*(($A$1072)*$C320/$B$12*$B$7+(1-$A$1072)*$D320/$B$12*$C$7)</x:f>
        <x:v>540</x:v>
      </x:c>
      <x:c r="BU320" s="34" t="n">
        <x:f>$B$11*(($A$1073)*$C320/$B$12*$B$7+(1-$A$1073)*$D320/$B$12*$C$7)</x:f>
        <x:v>480</x:v>
      </x:c>
      <x:c r="BV320" s="34" t="n">
        <x:f>$B$11*(($A$1074)*$C320/$B$12*$B$7+(1-$A$1074)*$D320/$B$12*$C$7)</x:f>
        <x:v>419.99999999999994</x:v>
      </x:c>
      <x:c r="BW320" s="34" t="n">
        <x:f>$B$11*(($A$1075)*$C320/$B$12*$B$7+(1-$A$1075)*$D320/$B$12*$C$7)</x:f>
        <x:v>360.00000000000006</x:v>
      </x:c>
      <x:c r="BX320" s="34" t="n">
        <x:f>$B$11*(($A$1076)*$C320/$B$12*$B$7+(1-$A$1076)*$D320/$B$12*$C$7)</x:f>
        <x:v>300</x:v>
      </x:c>
      <x:c r="BY320" s="34" t="n">
        <x:f>$B$11*(($A$1077)*$C320/$B$12*$B$7+(1-$A$1077)*$D320/$B$12*$C$7)</x:f>
        <x:v>239.99999999999997</x:v>
      </x:c>
      <x:c r="BZ320" s="34" t="n">
        <x:f>$B$11*(($A$1078)*$C320/$B$12*$B$7+(1-$A$1078)*$D320/$B$12*$C$7)</x:f>
        <x:v>180.00000000000003</x:v>
      </x:c>
      <x:c r="CA320" s="34" t="n">
        <x:f>$B$11*(($A$1079)*$C320/$B$12*$B$7+(1-$A$1079)*$D320/$B$12*$C$7)</x:f>
        <x:v>119.99999999999999</x:v>
      </x:c>
      <x:c r="CB320" s="34" t="n">
        <x:f>$B$11*(($A$1080)*$C320/$B$12*$B$7+(1-$A$1080)*$D320/$B$12*$C$7)</x:f>
        <x:v>60.00000000000006</x:v>
      </x:c>
      <x:c r="CC320" s="34" t="n">
        <x:f>$B$11*(($A$1081)*$C320/$B$12*$B$7+(1-$A$1081)*$D320/$B$12*$C$7)</x:f>
        <x:v>0</x:v>
      </x:c>
    </x:row>
    <x:row r="321">
      <x:c r="A321" s="34" t="n">
        <x:v>297</x:v>
      </x:c>
      <x:c r="B321" s="39" t="n">
        <x:v>-0.9340759066223303</x:v>
      </x:c>
      <x:c r="C321" s="1" t="n">
        <x:f>SUM(AM321:AV321)</x:f>
        <x:v>0</x:v>
      </x:c>
      <x:c r="D321" s="1" t="n">
        <x:f>SUM(AW321:BF321)</x:f>
        <x:v>2</x:v>
      </x:c>
      <x:c r="E321" s="17" t="n">
        <x:f>(1-C321/$B$12)*$B$8-C321/$B$12*$B$7</x:f>
        <x:v>0.05</x:v>
      </x:c>
      <x:c r="F321" s="17" t="n">
        <x:f>(1-D321/$B$12)*$C$8-D321/$B$12*$C$7</x:f>
        <x:v>-0.048</x:v>
      </x:c>
      <x:c r="G321" s="32" t="n">
        <x:f>$B$11*($B$10*C321/$B$12*$B$7+(1-$B$10)*D321/$B$12*$C$7)</x:f>
        <x:v>600</x:v>
      </x:c>
      <x:c r="H321" s="17" t="n">
        <x:f>$B$10*E321+(1-$B$10)*F321</x:f>
        <x:v>0.0010000000000000009</x:v>
      </x:c>
      <x:c r="I321" s="34"/>
      <x:c r="J321" s="34"/>
      <x:c r="K321" s="34"/>
      <x:c r="L321" s="34"/>
      <x:c r="M321" s="34"/>
      <x:c r="N321" s="34"/>
      <x:c r="O321" s="34"/>
      <x:c r="P321" s="34"/>
      <x:c r="Q321" s="34"/>
      <x:c r="R321" s="39" t="n">
        <x:v>-0.3512578042033159</x:v>
      </x:c>
      <x:c r="S321" s="39" t="n">
        <x:v>1.4153686946751376</x:v>
      </x:c>
      <x:c r="T321" s="39" t="n">
        <x:v>0.4461133241682987</x:v>
      </x:c>
      <x:c r="U321" s="39" t="n">
        <x:v>-0.3667412349721291</x:v>
      </x:c>
      <x:c r="V321" s="39" t="n">
        <x:v>-2.117152968903672</x:v>
      </x:c>
      <x:c r="W321" s="39" t="n">
        <x:v>0.30646787714488155</x:v>
      </x:c>
      <x:c r="X321" s="39" t="n">
        <x:v>0.7877745636886236</x:v>
      </x:c>
      <x:c r="Y321" s="39" t="n">
        <x:v>-0.4533597273505127</x:v>
      </x:c>
      <x:c r="Z321" s="39" t="n">
        <x:v>-1.9780636833991336</x:v>
      </x:c>
      <x:c r="AA321" s="39" t="n">
        <x:v>-0.7662961381475062</x:v>
      </x:c>
      <x:c r="AB321" s="39" t="n">
        <x:v>-0.5927042777445672</x:v>
      </x:c>
      <x:c r="AC321" s="39" t="n">
        <x:v>-0.835794898139493</x:v>
      </x:c>
      <x:c r="AD321" s="39" t="n">
        <x:v>-0.06089491654094603</x:v>
      </x:c>
      <x:c r="AE321" s="39" t="n">
        <x:v>1.8862751404620797</x:v>
      </x:c>
      <x:c r="AF321" s="39" t="n">
        <x:v>-2.0358973648862206</x:v>
      </x:c>
      <x:c r="AG321" s="39" t="n">
        <x:v>1.1770746431248105</x:v>
      </x:c>
      <x:c r="AH321" s="39" t="n">
        <x:v>-0.07747223053493241</x:v>
      </x:c>
      <x:c r="AI321" s="39" t="n">
        <x:v>-1.407175815367909</x:v>
      </x:c>
      <x:c r="AJ321" s="39" t="n">
        <x:v>1.0328907499031208</x:v>
      </x:c>
      <x:c r="AK321" s="39" t="n">
        <x:v>-0.32311713372019674</x:v>
      </x:c>
      <x:c r="AL321" s="34"/>
      <x:c r="AM321" s="34" t="n">
        <x:f>IF(SQRT($B$9)*$B321+SQRT(1-$B$9)*R321&lt;_xlfn.NORM.S.INV($B$6),1,0)</x:f>
        <x:v>0</x:v>
      </x:c>
      <x:c r="AN321" s="34" t="n">
        <x:f>IF(SQRT($B$9)*$B321+SQRT(1-$B$9)*S321&lt;_xlfn.NORM.S.INV($B$6),1,0)</x:f>
        <x:v>0</x:v>
      </x:c>
      <x:c r="AO321" s="34" t="n">
        <x:f>IF(SQRT($B$9)*$B321+SQRT(1-$B$9)*T321&lt;_xlfn.NORM.S.INV($B$6),1,0)</x:f>
        <x:v>0</x:v>
      </x:c>
      <x:c r="AP321" s="34" t="n">
        <x:f>IF(SQRT($B$9)*$B321+SQRT(1-$B$9)*U321&lt;_xlfn.NORM.S.INV($B$6),1,0)</x:f>
        <x:v>0</x:v>
      </x:c>
      <x:c r="AQ321" s="34" t="n">
        <x:f>IF(SQRT($B$9)*$B321+SQRT(1-$B$9)*V321&lt;_xlfn.NORM.S.INV($B$6),1,0)</x:f>
        <x:v>0</x:v>
      </x:c>
      <x:c r="AR321" s="34" t="n">
        <x:f>IF(SQRT($B$9)*$B321+SQRT(1-$B$9)*W321&lt;_xlfn.NORM.S.INV($B$6),1,0)</x:f>
        <x:v>0</x:v>
      </x:c>
      <x:c r="AS321" s="34" t="n">
        <x:f>IF(SQRT($B$9)*$B321+SQRT(1-$B$9)*X321&lt;_xlfn.NORM.S.INV($B$6),1,0)</x:f>
        <x:v>0</x:v>
      </x:c>
      <x:c r="AT321" s="34" t="n">
        <x:f>IF(SQRT($B$9)*$B321+SQRT(1-$B$9)*Y321&lt;_xlfn.NORM.S.INV($B$6),1,0)</x:f>
        <x:v>0</x:v>
      </x:c>
      <x:c r="AU321" s="34" t="n">
        <x:f>IF(SQRT($B$9)*$B321+SQRT(1-$B$9)*Z321&lt;_xlfn.NORM.S.INV($B$6),1,0)</x:f>
        <x:v>0</x:v>
      </x:c>
      <x:c r="AV321" s="34" t="n">
        <x:f>IF(SQRT($B$9)*$B321+SQRT(1-$B$9)*AA321&lt;_xlfn.NORM.S.INV($B$6),1,0)</x:f>
        <x:v>0</x:v>
      </x:c>
      <x:c r="AW321" s="34" t="n">
        <x:f>IF(SQRT($C$9)*$B321+SQRT(1-$C$9)*AB321&lt;_xlfn.NORM.S.INV($C$6),1,0)</x:f>
        <x:v>0</x:v>
      </x:c>
      <x:c r="AX321" s="34" t="n">
        <x:f>IF(SQRT($C$9)*$B321+SQRT(1-$C$9)*AC321&lt;_xlfn.NORM.S.INV($C$6),1,0)</x:f>
        <x:v>0</x:v>
      </x:c>
      <x:c r="AY321" s="34" t="n">
        <x:f>IF(SQRT($C$9)*$B321+SQRT(1-$C$9)*AD321&lt;_xlfn.NORM.S.INV($C$6),1,0)</x:f>
        <x:v>0</x:v>
      </x:c>
      <x:c r="AZ321" s="34" t="n">
        <x:f>IF(SQRT($C$9)*$B321+SQRT(1-$C$9)*AE321&lt;_xlfn.NORM.S.INV($C$6),1,0)</x:f>
        <x:v>0</x:v>
      </x:c>
      <x:c r="BA321" s="34" t="n">
        <x:f>IF(SQRT($C$9)*$B321+SQRT(1-$C$9)*AF321&lt;_xlfn.NORM.S.INV($C$6),1,0)</x:f>
        <x:v>1</x:v>
      </x:c>
      <x:c r="BB321" s="34" t="n">
        <x:f>IF(SQRT($C$9)*$B321+SQRT(1-$C$9)*AG321&lt;_xlfn.NORM.S.INV($C$6),1,0)</x:f>
        <x:v>0</x:v>
      </x:c>
      <x:c r="BC321" s="34" t="n">
        <x:f>IF(SQRT($C$9)*$B321+SQRT(1-$C$9)*AH321&lt;_xlfn.NORM.S.INV($C$6),1,0)</x:f>
        <x:v>0</x:v>
      </x:c>
      <x:c r="BD321" s="34" t="n">
        <x:f>IF(SQRT($C$9)*$B321+SQRT(1-$C$9)*AI321&lt;_xlfn.NORM.S.INV($C$6),1,0)</x:f>
        <x:v>1</x:v>
      </x:c>
      <x:c r="BE321" s="34" t="n">
        <x:f>IF(SQRT($C$9)*$B321+SQRT(1-$C$9)*AJ321&lt;_xlfn.NORM.S.INV($C$6),1,0)</x:f>
        <x:v>0</x:v>
      </x:c>
      <x:c r="BF321" s="34" t="n">
        <x:f>IF(SQRT($C$9)*$B321+SQRT(1-$C$9)*AK321&lt;_xlfn.NORM.S.INV($C$6),1,0)</x:f>
        <x:v>0</x:v>
      </x:c>
      <x:c r="BG321" s="34"/>
      <x:c r="BH321" s="34"/>
      <x:c r="BI321" s="34" t="n">
        <x:f>$B$11*(($A$1061)*$C321/$B$12*$B$7+(1-$A$1061)*$D321/$B$12*$C$7)</x:f>
        <x:v>1200</x:v>
      </x:c>
      <x:c r="BJ321" s="34" t="n">
        <x:f>$B$11*(($A$1062)*$C321/$B$12*$B$7+(1-$A$1062)*$D321/$B$12*$C$7)</x:f>
        <x:v>1140</x:v>
      </x:c>
      <x:c r="BK321" s="34" t="n">
        <x:f>$B$11*(($A$1063)*$C321/$B$12*$B$7+(1-$A$1063)*$D321/$B$12*$C$7)</x:f>
        <x:v>1080</x:v>
      </x:c>
      <x:c r="BL321" s="34" t="n">
        <x:f>$B$11*(($A$1064)*$C321/$B$12*$B$7+(1-$A$1064)*$D321/$B$12*$C$7)</x:f>
        <x:v>1019.9999999999999</x:v>
      </x:c>
      <x:c r="BM321" s="34" t="n">
        <x:f>$B$11*(($A$1065)*$C321/$B$12*$B$7+(1-$A$1065)*$D321/$B$12*$C$7)</x:f>
        <x:v>960</x:v>
      </x:c>
      <x:c r="BN321" s="34" t="n">
        <x:f>$B$11*(($A$1066)*$C321/$B$12*$B$7+(1-$A$1066)*$D321/$B$12*$C$7)</x:f>
        <x:v>900</x:v>
      </x:c>
      <x:c r="BO321" s="34" t="n">
        <x:f>$B$11*(($A$1067)*$C321/$B$12*$B$7+(1-$A$1067)*$D321/$B$12*$C$7)</x:f>
        <x:v>839.9999999999999</x:v>
      </x:c>
      <x:c r="BP321" s="34" t="n">
        <x:f>$B$11*(($A$1068)*$C321/$B$12*$B$7+(1-$A$1068)*$D321/$B$12*$C$7)</x:f>
        <x:v>780</x:v>
      </x:c>
      <x:c r="BQ321" s="34" t="n">
        <x:f>$B$11*(($A$1069)*$C321/$B$12*$B$7+(1-$A$1069)*$D321/$B$12*$C$7)</x:f>
        <x:v>720</x:v>
      </x:c>
      <x:c r="BR321" s="34" t="n">
        <x:f>$B$11*(($A$1070)*$C321/$B$12*$B$7+(1-$A$1070)*$D321/$B$12*$C$7)</x:f>
        <x:v>660</x:v>
      </x:c>
      <x:c r="BS321" s="34" t="n">
        <x:f>$B$11*(($A$1071)*$C321/$B$12*$B$7+(1-$A$1071)*$D321/$B$12*$C$7)</x:f>
        <x:v>600</x:v>
      </x:c>
      <x:c r="BT321" s="34" t="n">
        <x:f>$B$11*(($A$1072)*$C321/$B$12*$B$7+(1-$A$1072)*$D321/$B$12*$C$7)</x:f>
        <x:v>540</x:v>
      </x:c>
      <x:c r="BU321" s="34" t="n">
        <x:f>$B$11*(($A$1073)*$C321/$B$12*$B$7+(1-$A$1073)*$D321/$B$12*$C$7)</x:f>
        <x:v>480</x:v>
      </x:c>
      <x:c r="BV321" s="34" t="n">
        <x:f>$B$11*(($A$1074)*$C321/$B$12*$B$7+(1-$A$1074)*$D321/$B$12*$C$7)</x:f>
        <x:v>419.99999999999994</x:v>
      </x:c>
      <x:c r="BW321" s="34" t="n">
        <x:f>$B$11*(($A$1075)*$C321/$B$12*$B$7+(1-$A$1075)*$D321/$B$12*$C$7)</x:f>
        <x:v>360.00000000000006</x:v>
      </x:c>
      <x:c r="BX321" s="34" t="n">
        <x:f>$B$11*(($A$1076)*$C321/$B$12*$B$7+(1-$A$1076)*$D321/$B$12*$C$7)</x:f>
        <x:v>300</x:v>
      </x:c>
      <x:c r="BY321" s="34" t="n">
        <x:f>$B$11*(($A$1077)*$C321/$B$12*$B$7+(1-$A$1077)*$D321/$B$12*$C$7)</x:f>
        <x:v>239.99999999999997</x:v>
      </x:c>
      <x:c r="BZ321" s="34" t="n">
        <x:f>$B$11*(($A$1078)*$C321/$B$12*$B$7+(1-$A$1078)*$D321/$B$12*$C$7)</x:f>
        <x:v>180.00000000000003</x:v>
      </x:c>
      <x:c r="CA321" s="34" t="n">
        <x:f>$B$11*(($A$1079)*$C321/$B$12*$B$7+(1-$A$1079)*$D321/$B$12*$C$7)</x:f>
        <x:v>119.99999999999999</x:v>
      </x:c>
      <x:c r="CB321" s="34" t="n">
        <x:f>$B$11*(($A$1080)*$C321/$B$12*$B$7+(1-$A$1080)*$D321/$B$12*$C$7)</x:f>
        <x:v>60.00000000000006</x:v>
      </x:c>
      <x:c r="CC321" s="34" t="n">
        <x:f>$B$11*(($A$1081)*$C321/$B$12*$B$7+(1-$A$1081)*$D321/$B$12*$C$7)</x:f>
        <x:v>0</x:v>
      </x:c>
    </x:row>
    <x:row r="322">
      <x:c r="A322" s="34" t="n">
        <x:v>298</x:v>
      </x:c>
      <x:c r="B322" s="39" t="n">
        <x:v>0.7286514329489135</x:v>
      </x:c>
      <x:c r="C322" s="1" t="n">
        <x:f>SUM(AM322:AV322)</x:f>
        <x:v>0</x:v>
      </x:c>
      <x:c r="D322" s="1" t="n">
        <x:f>SUM(AW322:BF322)</x:f>
        <x:v>0</x:v>
      </x:c>
      <x:c r="E322" s="17" t="n">
        <x:f>(1-C322/$B$12)*$B$8-C322/$B$12*$B$7</x:f>
        <x:v>0.05</x:v>
      </x:c>
      <x:c r="F322" s="17" t="n">
        <x:f>(1-D322/$B$12)*$C$8-D322/$B$12*$C$7</x:f>
        <x:v>0.09</x:v>
      </x:c>
      <x:c r="G322" s="32" t="n">
        <x:f>$B$11*($B$10*C322/$B$12*$B$7+(1-$B$10)*D322/$B$12*$C$7)</x:f>
        <x:v>0</x:v>
      </x:c>
      <x:c r="H322" s="17" t="n">
        <x:f>$B$10*E322+(1-$B$10)*F322</x:f>
        <x:v>0.07</x:v>
      </x:c>
      <x:c r="I322" s="34"/>
      <x:c r="J322" s="34"/>
      <x:c r="K322" s="34"/>
      <x:c r="L322" s="34"/>
      <x:c r="M322" s="34"/>
      <x:c r="N322" s="34"/>
      <x:c r="O322" s="34"/>
      <x:c r="P322" s="34"/>
      <x:c r="Q322" s="34"/>
      <x:c r="R322" s="39" t="n">
        <x:v>-0.654927675904786</x:v>
      </x:c>
      <x:c r="S322" s="39" t="n">
        <x:v>-0.8907077748934423</x:v>
      </x:c>
      <x:c r="T322" s="39" t="n">
        <x:v>0.08234310696110507</x:v>
      </x:c>
      <x:c r="U322" s="39" t="n">
        <x:v>0.16325428735309055</x:v>
      </x:c>
      <x:c r="V322" s="39" t="n">
        <x:v>1.5317274515707286</x:v>
      </x:c>
      <x:c r="W322" s="39" t="n">
        <x:v>-1.229695869320184</x:v>
      </x:c>
      <x:c r="X322" s="39" t="n">
        <x:v>-1.4122263420120207</x:v>
      </x:c>
      <x:c r="Y322" s="39" t="n">
        <x:v>0.9129426718388228</x:v>
      </x:c>
      <x:c r="Z322" s="39" t="n">
        <x:v>-0.4815312558965113</x:v>
      </x:c>
      <x:c r="AA322" s="39" t="n">
        <x:v>-0.9269405018194614</x:v>
      </x:c>
      <x:c r="AB322" s="39" t="n">
        <x:v>0.9856245462524436</x:v>
      </x:c>
      <x:c r="AC322" s="39" t="n">
        <x:v>0.6737720286583508</x:v>
      </x:c>
      <x:c r="AD322" s="39" t="n">
        <x:v>-0.0479956908573964</x:v>
      </x:c>
      <x:c r="AE322" s="39" t="n">
        <x:v>-0.10895599278700598</x:v>
      </x:c>
      <x:c r="AF322" s="39" t="n">
        <x:v>-0.2467830823999368</x:v>
      </x:c>
      <x:c r="AG322" s="39" t="n">
        <x:v>-0.9739130139627257</x:v>
      </x:c>
      <x:c r="AH322" s="39" t="n">
        <x:v>1.3758331545259315</x:v>
      </x:c>
      <x:c r="AI322" s="39" t="n">
        <x:v>-0.05509575723341804</x:v>
      </x:c>
      <x:c r="AJ322" s="39" t="n">
        <x:v>1.828868815172622</x:v>
      </x:c>
      <x:c r="AK322" s="39" t="n">
        <x:v>2.0045163799493575</x:v>
      </x:c>
      <x:c r="AL322" s="34"/>
      <x:c r="AM322" s="34" t="n">
        <x:f>IF(SQRT($B$9)*$B322+SQRT(1-$B$9)*R322&lt;_xlfn.NORM.S.INV($B$6),1,0)</x:f>
        <x:v>0</x:v>
      </x:c>
      <x:c r="AN322" s="34" t="n">
        <x:f>IF(SQRT($B$9)*$B322+SQRT(1-$B$9)*S322&lt;_xlfn.NORM.S.INV($B$6),1,0)</x:f>
        <x:v>0</x:v>
      </x:c>
      <x:c r="AO322" s="34" t="n">
        <x:f>IF(SQRT($B$9)*$B322+SQRT(1-$B$9)*T322&lt;_xlfn.NORM.S.INV($B$6),1,0)</x:f>
        <x:v>0</x:v>
      </x:c>
      <x:c r="AP322" s="34" t="n">
        <x:f>IF(SQRT($B$9)*$B322+SQRT(1-$B$9)*U322&lt;_xlfn.NORM.S.INV($B$6),1,0)</x:f>
        <x:v>0</x:v>
      </x:c>
      <x:c r="AQ322" s="34" t="n">
        <x:f>IF(SQRT($B$9)*$B322+SQRT(1-$B$9)*V322&lt;_xlfn.NORM.S.INV($B$6),1,0)</x:f>
        <x:v>0</x:v>
      </x:c>
      <x:c r="AR322" s="34" t="n">
        <x:f>IF(SQRT($B$9)*$B322+SQRT(1-$B$9)*W322&lt;_xlfn.NORM.S.INV($B$6),1,0)</x:f>
        <x:v>0</x:v>
      </x:c>
      <x:c r="AS322" s="34" t="n">
        <x:f>IF(SQRT($B$9)*$B322+SQRT(1-$B$9)*X322&lt;_xlfn.NORM.S.INV($B$6),1,0)</x:f>
        <x:v>0</x:v>
      </x:c>
      <x:c r="AT322" s="34" t="n">
        <x:f>IF(SQRT($B$9)*$B322+SQRT(1-$B$9)*Y322&lt;_xlfn.NORM.S.INV($B$6),1,0)</x:f>
        <x:v>0</x:v>
      </x:c>
      <x:c r="AU322" s="34" t="n">
        <x:f>IF(SQRT($B$9)*$B322+SQRT(1-$B$9)*Z322&lt;_xlfn.NORM.S.INV($B$6),1,0)</x:f>
        <x:v>0</x:v>
      </x:c>
      <x:c r="AV322" s="34" t="n">
        <x:f>IF(SQRT($B$9)*$B322+SQRT(1-$B$9)*AA322&lt;_xlfn.NORM.S.INV($B$6),1,0)</x:f>
        <x:v>0</x:v>
      </x:c>
      <x:c r="AW322" s="34" t="n">
        <x:f>IF(SQRT($C$9)*$B322+SQRT(1-$C$9)*AB322&lt;_xlfn.NORM.S.INV($C$6),1,0)</x:f>
        <x:v>0</x:v>
      </x:c>
      <x:c r="AX322" s="34" t="n">
        <x:f>IF(SQRT($C$9)*$B322+SQRT(1-$C$9)*AC322&lt;_xlfn.NORM.S.INV($C$6),1,0)</x:f>
        <x:v>0</x:v>
      </x:c>
      <x:c r="AY322" s="34" t="n">
        <x:f>IF(SQRT($C$9)*$B322+SQRT(1-$C$9)*AD322&lt;_xlfn.NORM.S.INV($C$6),1,0)</x:f>
        <x:v>0</x:v>
      </x:c>
      <x:c r="AZ322" s="34" t="n">
        <x:f>IF(SQRT($C$9)*$B322+SQRT(1-$C$9)*AE322&lt;_xlfn.NORM.S.INV($C$6),1,0)</x:f>
        <x:v>0</x:v>
      </x:c>
      <x:c r="BA322" s="34" t="n">
        <x:f>IF(SQRT($C$9)*$B322+SQRT(1-$C$9)*AF322&lt;_xlfn.NORM.S.INV($C$6),1,0)</x:f>
        <x:v>0</x:v>
      </x:c>
      <x:c r="BB322" s="34" t="n">
        <x:f>IF(SQRT($C$9)*$B322+SQRT(1-$C$9)*AG322&lt;_xlfn.NORM.S.INV($C$6),1,0)</x:f>
        <x:v>0</x:v>
      </x:c>
      <x:c r="BC322" s="34" t="n">
        <x:f>IF(SQRT($C$9)*$B322+SQRT(1-$C$9)*AH322&lt;_xlfn.NORM.S.INV($C$6),1,0)</x:f>
        <x:v>0</x:v>
      </x:c>
      <x:c r="BD322" s="34" t="n">
        <x:f>IF(SQRT($C$9)*$B322+SQRT(1-$C$9)*AI322&lt;_xlfn.NORM.S.INV($C$6),1,0)</x:f>
        <x:v>0</x:v>
      </x:c>
      <x:c r="BE322" s="34" t="n">
        <x:f>IF(SQRT($C$9)*$B322+SQRT(1-$C$9)*AJ322&lt;_xlfn.NORM.S.INV($C$6),1,0)</x:f>
        <x:v>0</x:v>
      </x:c>
      <x:c r="BF322" s="34" t="n">
        <x:f>IF(SQRT($C$9)*$B322+SQRT(1-$C$9)*AK322&lt;_xlfn.NORM.S.INV($C$6),1,0)</x:f>
        <x:v>0</x:v>
      </x:c>
      <x:c r="BG322" s="34"/>
      <x:c r="BH322" s="34"/>
      <x:c r="BI322" s="34" t="n">
        <x:f>$B$11*(($A$1061)*$C322/$B$12*$B$7+(1-$A$1061)*$D322/$B$12*$C$7)</x:f>
        <x:v>0</x:v>
      </x:c>
      <x:c r="BJ322" s="34" t="n">
        <x:f>$B$11*(($A$1062)*$C322/$B$12*$B$7+(1-$A$1062)*$D322/$B$12*$C$7)</x:f>
        <x:v>0</x:v>
      </x:c>
      <x:c r="BK322" s="34" t="n">
        <x:f>$B$11*(($A$1063)*$C322/$B$12*$B$7+(1-$A$1063)*$D322/$B$12*$C$7)</x:f>
        <x:v>0</x:v>
      </x:c>
      <x:c r="BL322" s="34" t="n">
        <x:f>$B$11*(($A$1064)*$C322/$B$12*$B$7+(1-$A$1064)*$D322/$B$12*$C$7)</x:f>
        <x:v>0</x:v>
      </x:c>
      <x:c r="BM322" s="34" t="n">
        <x:f>$B$11*(($A$1065)*$C322/$B$12*$B$7+(1-$A$1065)*$D322/$B$12*$C$7)</x:f>
        <x:v>0</x:v>
      </x:c>
      <x:c r="BN322" s="34" t="n">
        <x:f>$B$11*(($A$1066)*$C322/$B$12*$B$7+(1-$A$1066)*$D322/$B$12*$C$7)</x:f>
        <x:v>0</x:v>
      </x:c>
      <x:c r="BO322" s="34" t="n">
        <x:f>$B$11*(($A$1067)*$C322/$B$12*$B$7+(1-$A$1067)*$D322/$B$12*$C$7)</x:f>
        <x:v>0</x:v>
      </x:c>
      <x:c r="BP322" s="34" t="n">
        <x:f>$B$11*(($A$1068)*$C322/$B$12*$B$7+(1-$A$1068)*$D322/$B$12*$C$7)</x:f>
        <x:v>0</x:v>
      </x:c>
      <x:c r="BQ322" s="34" t="n">
        <x:f>$B$11*(($A$1069)*$C322/$B$12*$B$7+(1-$A$1069)*$D322/$B$12*$C$7)</x:f>
        <x:v>0</x:v>
      </x:c>
      <x:c r="BR322" s="34" t="n">
        <x:f>$B$11*(($A$1070)*$C322/$B$12*$B$7+(1-$A$1070)*$D322/$B$12*$C$7)</x:f>
        <x:v>0</x:v>
      </x:c>
      <x:c r="BS322" s="34" t="n">
        <x:f>$B$11*(($A$1071)*$C322/$B$12*$B$7+(1-$A$1071)*$D322/$B$12*$C$7)</x:f>
        <x:v>0</x:v>
      </x:c>
      <x:c r="BT322" s="34" t="n">
        <x:f>$B$11*(($A$1072)*$C322/$B$12*$B$7+(1-$A$1072)*$D322/$B$12*$C$7)</x:f>
        <x:v>0</x:v>
      </x:c>
      <x:c r="BU322" s="34" t="n">
        <x:f>$B$11*(($A$1073)*$C322/$B$12*$B$7+(1-$A$1073)*$D322/$B$12*$C$7)</x:f>
        <x:v>0</x:v>
      </x:c>
      <x:c r="BV322" s="34" t="n">
        <x:f>$B$11*(($A$1074)*$C322/$B$12*$B$7+(1-$A$1074)*$D322/$B$12*$C$7)</x:f>
        <x:v>0</x:v>
      </x:c>
      <x:c r="BW322" s="34" t="n">
        <x:f>$B$11*(($A$1075)*$C322/$B$12*$B$7+(1-$A$1075)*$D322/$B$12*$C$7)</x:f>
        <x:v>0</x:v>
      </x:c>
      <x:c r="BX322" s="34" t="n">
        <x:f>$B$11*(($A$1076)*$C322/$B$12*$B$7+(1-$A$1076)*$D322/$B$12*$C$7)</x:f>
        <x:v>0</x:v>
      </x:c>
      <x:c r="BY322" s="34" t="n">
        <x:f>$B$11*(($A$1077)*$C322/$B$12*$B$7+(1-$A$1077)*$D322/$B$12*$C$7)</x:f>
        <x:v>0</x:v>
      </x:c>
      <x:c r="BZ322" s="34" t="n">
        <x:f>$B$11*(($A$1078)*$C322/$B$12*$B$7+(1-$A$1078)*$D322/$B$12*$C$7)</x:f>
        <x:v>0</x:v>
      </x:c>
      <x:c r="CA322" s="34" t="n">
        <x:f>$B$11*(($A$1079)*$C322/$B$12*$B$7+(1-$A$1079)*$D322/$B$12*$C$7)</x:f>
        <x:v>0</x:v>
      </x:c>
      <x:c r="CB322" s="34" t="n">
        <x:f>$B$11*(($A$1080)*$C322/$B$12*$B$7+(1-$A$1080)*$D322/$B$12*$C$7)</x:f>
        <x:v>0</x:v>
      </x:c>
      <x:c r="CC322" s="34" t="n">
        <x:f>$B$11*(($A$1081)*$C322/$B$12*$B$7+(1-$A$1081)*$D322/$B$12*$C$7)</x:f>
        <x:v>0</x:v>
      </x:c>
    </x:row>
    <x:row r="323">
      <x:c r="A323" s="34" t="n">
        <x:v>299</x:v>
      </x:c>
      <x:c r="B323" s="39" t="n">
        <x:v>0.3843337324565751</x:v>
      </x:c>
      <x:c r="C323" s="1" t="n">
        <x:f>SUM(AM323:AV323)</x:f>
        <x:v>0</x:v>
      </x:c>
      <x:c r="D323" s="1" t="n">
        <x:f>SUM(AW323:BF323)</x:f>
        <x:v>1</x:v>
      </x:c>
      <x:c r="E323" s="17" t="n">
        <x:f>(1-C323/$B$12)*$B$8-C323/$B$12*$B$7</x:f>
        <x:v>0.05</x:v>
      </x:c>
      <x:c r="F323" s="17" t="n">
        <x:f>(1-D323/$B$12)*$C$8-D323/$B$12*$C$7</x:f>
        <x:v>0.021000000000000005</x:v>
      </x:c>
      <x:c r="G323" s="32" t="n">
        <x:f>$B$11*($B$10*C323/$B$12*$B$7+(1-$B$10)*D323/$B$12*$C$7)</x:f>
        <x:v>300</x:v>
      </x:c>
      <x:c r="H323" s="17" t="n">
        <x:f>$B$10*E323+(1-$B$10)*F323</x:f>
        <x:v>0.035500000000000004</x:v>
      </x:c>
      <x:c r="I323" s="34"/>
      <x:c r="J323" s="34"/>
      <x:c r="K323" s="34"/>
      <x:c r="L323" s="34"/>
      <x:c r="M323" s="34"/>
      <x:c r="N323" s="34"/>
      <x:c r="O323" s="34"/>
      <x:c r="P323" s="34"/>
      <x:c r="Q323" s="34"/>
      <x:c r="R323" s="39" t="n">
        <x:v>0.9122435873713689</x:v>
      </x:c>
      <x:c r="S323" s="39" t="n">
        <x:v>0.9132998643996556</x:v>
      </x:c>
      <x:c r="T323" s="39" t="n">
        <x:v>-0.6520607669323345</x:v>
      </x:c>
      <x:c r="U323" s="39" t="n">
        <x:v>0.2466805578874039</x:v>
      </x:c>
      <x:c r="V323" s="39" t="n">
        <x:v>1.250891365922661</x:v>
      </x:c>
      <x:c r="W323" s="39" t="n">
        <x:v>-0.27909826419472766</x:v>
      </x:c>
      <x:c r="X323" s="39" t="n">
        <x:v>0.6162100514024664</x:v>
      </x:c>
      <x:c r="Y323" s="39" t="n">
        <x:v>-0.28551535274468315</x:v>
      </x:c>
      <x:c r="Z323" s="39" t="n">
        <x:v>-0.22871483668292003</x:v>
      </x:c>
      <x:c r="AA323" s="39" t="n">
        <x:v>-1.54642941708058</x:v>
      </x:c>
      <x:c r="AB323" s="39" t="n">
        <x:v>0.0005382971477843633</x:v>
      </x:c>
      <x:c r="AC323" s="39" t="n">
        <x:v>-0.24190254485953794</x:v>
      </x:c>
      <x:c r="AD323" s="39" t="n">
        <x:v>0.8906683718788881</x:v>
      </x:c>
      <x:c r="AE323" s="39" t="n">
        <x:v>0.5799853552647594</x:v>
      </x:c>
      <x:c r="AF323" s="39" t="n">
        <x:v>-0.5033107994589411</x:v>
      </x:c>
      <x:c r="AG323" s="39" t="n">
        <x:v>0.6271973796015039</x:v>
      </x:c>
      <x:c r="AH323" s="39" t="n">
        <x:v>0.8162575103843621</x:v>
      </x:c>
      <x:c r="AI323" s="39" t="n">
        <x:v>0.9482002992193468</x:v>
      </x:c>
      <x:c r="AJ323" s="39" t="n">
        <x:v>-2.1366109287251738</x:v>
      </x:c>
      <x:c r="AK323" s="39" t="n">
        <x:v>0.48558232450753286</x:v>
      </x:c>
      <x:c r="AL323" s="34"/>
      <x:c r="AM323" s="34" t="n">
        <x:f>IF(SQRT($B$9)*$B323+SQRT(1-$B$9)*R323&lt;_xlfn.NORM.S.INV($B$6),1,0)</x:f>
        <x:v>0</x:v>
      </x:c>
      <x:c r="AN323" s="34" t="n">
        <x:f>IF(SQRT($B$9)*$B323+SQRT(1-$B$9)*S323&lt;_xlfn.NORM.S.INV($B$6),1,0)</x:f>
        <x:v>0</x:v>
      </x:c>
      <x:c r="AO323" s="34" t="n">
        <x:f>IF(SQRT($B$9)*$B323+SQRT(1-$B$9)*T323&lt;_xlfn.NORM.S.INV($B$6),1,0)</x:f>
        <x:v>0</x:v>
      </x:c>
      <x:c r="AP323" s="34" t="n">
        <x:f>IF(SQRT($B$9)*$B323+SQRT(1-$B$9)*U323&lt;_xlfn.NORM.S.INV($B$6),1,0)</x:f>
        <x:v>0</x:v>
      </x:c>
      <x:c r="AQ323" s="34" t="n">
        <x:f>IF(SQRT($B$9)*$B323+SQRT(1-$B$9)*V323&lt;_xlfn.NORM.S.INV($B$6),1,0)</x:f>
        <x:v>0</x:v>
      </x:c>
      <x:c r="AR323" s="34" t="n">
        <x:f>IF(SQRT($B$9)*$B323+SQRT(1-$B$9)*W323&lt;_xlfn.NORM.S.INV($B$6),1,0)</x:f>
        <x:v>0</x:v>
      </x:c>
      <x:c r="AS323" s="34" t="n">
        <x:f>IF(SQRT($B$9)*$B323+SQRT(1-$B$9)*X323&lt;_xlfn.NORM.S.INV($B$6),1,0)</x:f>
        <x:v>0</x:v>
      </x:c>
      <x:c r="AT323" s="34" t="n">
        <x:f>IF(SQRT($B$9)*$B323+SQRT(1-$B$9)*Y323&lt;_xlfn.NORM.S.INV($B$6),1,0)</x:f>
        <x:v>0</x:v>
      </x:c>
      <x:c r="AU323" s="34" t="n">
        <x:f>IF(SQRT($B$9)*$B323+SQRT(1-$B$9)*Z323&lt;_xlfn.NORM.S.INV($B$6),1,0)</x:f>
        <x:v>0</x:v>
      </x:c>
      <x:c r="AV323" s="34" t="n">
        <x:f>IF(SQRT($B$9)*$B323+SQRT(1-$B$9)*AA323&lt;_xlfn.NORM.S.INV($B$6),1,0)</x:f>
        <x:v>0</x:v>
      </x:c>
      <x:c r="AW323" s="34" t="n">
        <x:f>IF(SQRT($C$9)*$B323+SQRT(1-$C$9)*AB323&lt;_xlfn.NORM.S.INV($C$6),1,0)</x:f>
        <x:v>0</x:v>
      </x:c>
      <x:c r="AX323" s="34" t="n">
        <x:f>IF(SQRT($C$9)*$B323+SQRT(1-$C$9)*AC323&lt;_xlfn.NORM.S.INV($C$6),1,0)</x:f>
        <x:v>0</x:v>
      </x:c>
      <x:c r="AY323" s="34" t="n">
        <x:f>IF(SQRT($C$9)*$B323+SQRT(1-$C$9)*AD323&lt;_xlfn.NORM.S.INV($C$6),1,0)</x:f>
        <x:v>0</x:v>
      </x:c>
      <x:c r="AZ323" s="34" t="n">
        <x:f>IF(SQRT($C$9)*$B323+SQRT(1-$C$9)*AE323&lt;_xlfn.NORM.S.INV($C$6),1,0)</x:f>
        <x:v>0</x:v>
      </x:c>
      <x:c r="BA323" s="34" t="n">
        <x:f>IF(SQRT($C$9)*$B323+SQRT(1-$C$9)*AF323&lt;_xlfn.NORM.S.INV($C$6),1,0)</x:f>
        <x:v>0</x:v>
      </x:c>
      <x:c r="BB323" s="34" t="n">
        <x:f>IF(SQRT($C$9)*$B323+SQRT(1-$C$9)*AG323&lt;_xlfn.NORM.S.INV($C$6),1,0)</x:f>
        <x:v>0</x:v>
      </x:c>
      <x:c r="BC323" s="34" t="n">
        <x:f>IF(SQRT($C$9)*$B323+SQRT(1-$C$9)*AH323&lt;_xlfn.NORM.S.INV($C$6),1,0)</x:f>
        <x:v>0</x:v>
      </x:c>
      <x:c r="BD323" s="34" t="n">
        <x:f>IF(SQRT($C$9)*$B323+SQRT(1-$C$9)*AI323&lt;_xlfn.NORM.S.INV($C$6),1,0)</x:f>
        <x:v>0</x:v>
      </x:c>
      <x:c r="BE323" s="34" t="n">
        <x:f>IF(SQRT($C$9)*$B323+SQRT(1-$C$9)*AJ323&lt;_xlfn.NORM.S.INV($C$6),1,0)</x:f>
        <x:v>1</x:v>
      </x:c>
      <x:c r="BF323" s="34" t="n">
        <x:f>IF(SQRT($C$9)*$B323+SQRT(1-$C$9)*AK323&lt;_xlfn.NORM.S.INV($C$6),1,0)</x:f>
        <x:v>0</x:v>
      </x:c>
      <x:c r="BG323" s="34"/>
      <x:c r="BH323" s="34"/>
      <x:c r="BI323" s="34" t="n">
        <x:f>$B$11*(($A$1061)*$C323/$B$12*$B$7+(1-$A$1061)*$D323/$B$12*$C$7)</x:f>
        <x:v>600</x:v>
      </x:c>
      <x:c r="BJ323" s="34" t="n">
        <x:f>$B$11*(($A$1062)*$C323/$B$12*$B$7+(1-$A$1062)*$D323/$B$12*$C$7)</x:f>
        <x:v>570</x:v>
      </x:c>
      <x:c r="BK323" s="34" t="n">
        <x:f>$B$11*(($A$1063)*$C323/$B$12*$B$7+(1-$A$1063)*$D323/$B$12*$C$7)</x:f>
        <x:v>540</x:v>
      </x:c>
      <x:c r="BL323" s="34" t="n">
        <x:f>$B$11*(($A$1064)*$C323/$B$12*$B$7+(1-$A$1064)*$D323/$B$12*$C$7)</x:f>
        <x:v>509.99999999999994</x:v>
      </x:c>
      <x:c r="BM323" s="34" t="n">
        <x:f>$B$11*(($A$1065)*$C323/$B$12*$B$7+(1-$A$1065)*$D323/$B$12*$C$7)</x:f>
        <x:v>480</x:v>
      </x:c>
      <x:c r="BN323" s="34" t="n">
        <x:f>$B$11*(($A$1066)*$C323/$B$12*$B$7+(1-$A$1066)*$D323/$B$12*$C$7)</x:f>
        <x:v>450</x:v>
      </x:c>
      <x:c r="BO323" s="34" t="n">
        <x:f>$B$11*(($A$1067)*$C323/$B$12*$B$7+(1-$A$1067)*$D323/$B$12*$C$7)</x:f>
        <x:v>419.99999999999994</x:v>
      </x:c>
      <x:c r="BP323" s="34" t="n">
        <x:f>$B$11*(($A$1068)*$C323/$B$12*$B$7+(1-$A$1068)*$D323/$B$12*$C$7)</x:f>
        <x:v>390</x:v>
      </x:c>
      <x:c r="BQ323" s="34" t="n">
        <x:f>$B$11*(($A$1069)*$C323/$B$12*$B$7+(1-$A$1069)*$D323/$B$12*$C$7)</x:f>
        <x:v>360</x:v>
      </x:c>
      <x:c r="BR323" s="34" t="n">
        <x:f>$B$11*(($A$1070)*$C323/$B$12*$B$7+(1-$A$1070)*$D323/$B$12*$C$7)</x:f>
        <x:v>330</x:v>
      </x:c>
      <x:c r="BS323" s="34" t="n">
        <x:f>$B$11*(($A$1071)*$C323/$B$12*$B$7+(1-$A$1071)*$D323/$B$12*$C$7)</x:f>
        <x:v>300</x:v>
      </x:c>
      <x:c r="BT323" s="34" t="n">
        <x:f>$B$11*(($A$1072)*$C323/$B$12*$B$7+(1-$A$1072)*$D323/$B$12*$C$7)</x:f>
        <x:v>270</x:v>
      </x:c>
      <x:c r="BU323" s="34" t="n">
        <x:f>$B$11*(($A$1073)*$C323/$B$12*$B$7+(1-$A$1073)*$D323/$B$12*$C$7)</x:f>
        <x:v>240</x:v>
      </x:c>
      <x:c r="BV323" s="34" t="n">
        <x:f>$B$11*(($A$1074)*$C323/$B$12*$B$7+(1-$A$1074)*$D323/$B$12*$C$7)</x:f>
        <x:v>209.99999999999997</x:v>
      </x:c>
      <x:c r="BW323" s="34" t="n">
        <x:f>$B$11*(($A$1075)*$C323/$B$12*$B$7+(1-$A$1075)*$D323/$B$12*$C$7)</x:f>
        <x:v>180.00000000000003</x:v>
      </x:c>
      <x:c r="BX323" s="34" t="n">
        <x:f>$B$11*(($A$1076)*$C323/$B$12*$B$7+(1-$A$1076)*$D323/$B$12*$C$7)</x:f>
        <x:v>150</x:v>
      </x:c>
      <x:c r="BY323" s="34" t="n">
        <x:f>$B$11*(($A$1077)*$C323/$B$12*$B$7+(1-$A$1077)*$D323/$B$12*$C$7)</x:f>
        <x:v>119.99999999999999</x:v>
      </x:c>
      <x:c r="BZ323" s="34" t="n">
        <x:f>$B$11*(($A$1078)*$C323/$B$12*$B$7+(1-$A$1078)*$D323/$B$12*$C$7)</x:f>
        <x:v>90.00000000000001</x:v>
      </x:c>
      <x:c r="CA323" s="34" t="n">
        <x:f>$B$11*(($A$1079)*$C323/$B$12*$B$7+(1-$A$1079)*$D323/$B$12*$C$7)</x:f>
        <x:v>59.99999999999999</x:v>
      </x:c>
      <x:c r="CB323" s="34" t="n">
        <x:f>$B$11*(($A$1080)*$C323/$B$12*$B$7+(1-$A$1080)*$D323/$B$12*$C$7)</x:f>
        <x:v>30.00000000000003</x:v>
      </x:c>
      <x:c r="CC323" s="34" t="n">
        <x:f>$B$11*(($A$1081)*$C323/$B$12*$B$7+(1-$A$1081)*$D323/$B$12*$C$7)</x:f>
        <x:v>0</x:v>
      </x:c>
    </x:row>
    <x:row r="324">
      <x:c r="A324" s="34" t="n">
        <x:v>300</x:v>
      </x:c>
      <x:c r="B324" s="39" t="n">
        <x:v>-0.4052819364546965</x:v>
      </x:c>
      <x:c r="C324" s="1" t="n">
        <x:f>SUM(AM324:AV324)</x:f>
        <x:v>0</x:v>
      </x:c>
      <x:c r="D324" s="1" t="n">
        <x:f>SUM(AW324:BF324)</x:f>
        <x:v>1</x:v>
      </x:c>
      <x:c r="E324" s="17" t="n">
        <x:f>(1-C324/$B$12)*$B$8-C324/$B$12*$B$7</x:f>
        <x:v>0.05</x:v>
      </x:c>
      <x:c r="F324" s="17" t="n">
        <x:f>(1-D324/$B$12)*$C$8-D324/$B$12*$C$7</x:f>
        <x:v>0.021000000000000005</x:v>
      </x:c>
      <x:c r="G324" s="32" t="n">
        <x:f>$B$11*($B$10*C324/$B$12*$B$7+(1-$B$10)*D324/$B$12*$C$7)</x:f>
        <x:v>300</x:v>
      </x:c>
      <x:c r="H324" s="17" t="n">
        <x:f>$B$10*E324+(1-$B$10)*F324</x:f>
        <x:v>0.035500000000000004</x:v>
      </x:c>
      <x:c r="I324" s="34"/>
      <x:c r="J324" s="34"/>
      <x:c r="K324" s="34"/>
      <x:c r="L324" s="34"/>
      <x:c r="M324" s="34"/>
      <x:c r="N324" s="34"/>
      <x:c r="O324" s="34"/>
      <x:c r="P324" s="34"/>
      <x:c r="Q324" s="34"/>
      <x:c r="R324" s="39" t="n">
        <x:v>0.1672670664196325</x:v>
      </x:c>
      <x:c r="S324" s="39" t="n">
        <x:v>0.4750849231838909</x:v>
      </x:c>
      <x:c r="T324" s="39" t="n">
        <x:v>1.0274075854467235</x:v>
      </x:c>
      <x:c r="U324" s="39" t="n">
        <x:v>-1.4461085850911155</x:v>
      </x:c>
      <x:c r="V324" s="39" t="n">
        <x:v>0.5660778490806349</x:v>
      </x:c>
      <x:c r="W324" s="39" t="n">
        <x:v>-0.6699911909122146</x:v>
      </x:c>
      <x:c r="X324" s="39" t="n">
        <x:v>2.0701247187053915</x:v>
      </x:c>
      <x:c r="Y324" s="39" t="n">
        <x:v>1.1683394982855702</x:v>
      </x:c>
      <x:c r="Z324" s="39" t="n">
        <x:v>2.5077616530848625</x:v>
      </x:c>
      <x:c r="AA324" s="39" t="n">
        <x:v>0.46793752354476376</x:v>
      </x:c>
      <x:c r="AB324" s="39" t="n">
        <x:v>1.7648304891953783</x:v>
      </x:c>
      <x:c r="AC324" s="39" t="n">
        <x:v>-0.6213656001399309</x:v>
      </x:c>
      <x:c r="AD324" s="39" t="n">
        <x:v>-1.8139919313509663</x:v>
      </x:c>
      <x:c r="AE324" s="39" t="n">
        <x:v>-0.6812388750541744</x:v>
      </x:c>
      <x:c r="AF324" s="39" t="n">
        <x:v>-0.5345993121066275</x:v>
      </x:c>
      <x:c r="AG324" s="39" t="n">
        <x:v>-0.053060709990358404</x:v>
      </x:c>
      <x:c r="AH324" s="39" t="n">
        <x:v>0.047741739970558986</x:v>
      </x:c>
      <x:c r="AI324" s="39" t="n">
        <x:v>-0.12273105498584246</x:v>
      </x:c>
      <x:c r="AJ324" s="39" t="n">
        <x:v>1.4981623971098963</x:v>
      </x:c>
      <x:c r="AK324" s="39" t="n">
        <x:v>1.214681631240294</x:v>
      </x:c>
      <x:c r="AL324" s="34"/>
      <x:c r="AM324" s="34" t="n">
        <x:f>IF(SQRT($B$9)*$B324+SQRT(1-$B$9)*R324&lt;_xlfn.NORM.S.INV($B$6),1,0)</x:f>
        <x:v>0</x:v>
      </x:c>
      <x:c r="AN324" s="34" t="n">
        <x:f>IF(SQRT($B$9)*$B324+SQRT(1-$B$9)*S324&lt;_xlfn.NORM.S.INV($B$6),1,0)</x:f>
        <x:v>0</x:v>
      </x:c>
      <x:c r="AO324" s="34" t="n">
        <x:f>IF(SQRT($B$9)*$B324+SQRT(1-$B$9)*T324&lt;_xlfn.NORM.S.INV($B$6),1,0)</x:f>
        <x:v>0</x:v>
      </x:c>
      <x:c r="AP324" s="34" t="n">
        <x:f>IF(SQRT($B$9)*$B324+SQRT(1-$B$9)*U324&lt;_xlfn.NORM.S.INV($B$6),1,0)</x:f>
        <x:v>0</x:v>
      </x:c>
      <x:c r="AQ324" s="34" t="n">
        <x:f>IF(SQRT($B$9)*$B324+SQRT(1-$B$9)*V324&lt;_xlfn.NORM.S.INV($B$6),1,0)</x:f>
        <x:v>0</x:v>
      </x:c>
      <x:c r="AR324" s="34" t="n">
        <x:f>IF(SQRT($B$9)*$B324+SQRT(1-$B$9)*W324&lt;_xlfn.NORM.S.INV($B$6),1,0)</x:f>
        <x:v>0</x:v>
      </x:c>
      <x:c r="AS324" s="34" t="n">
        <x:f>IF(SQRT($B$9)*$B324+SQRT(1-$B$9)*X324&lt;_xlfn.NORM.S.INV($B$6),1,0)</x:f>
        <x:v>0</x:v>
      </x:c>
      <x:c r="AT324" s="34" t="n">
        <x:f>IF(SQRT($B$9)*$B324+SQRT(1-$B$9)*Y324&lt;_xlfn.NORM.S.INV($B$6),1,0)</x:f>
        <x:v>0</x:v>
      </x:c>
      <x:c r="AU324" s="34" t="n">
        <x:f>IF(SQRT($B$9)*$B324+SQRT(1-$B$9)*Z324&lt;_xlfn.NORM.S.INV($B$6),1,0)</x:f>
        <x:v>0</x:v>
      </x:c>
      <x:c r="AV324" s="34" t="n">
        <x:f>IF(SQRT($B$9)*$B324+SQRT(1-$B$9)*AA324&lt;_xlfn.NORM.S.INV($B$6),1,0)</x:f>
        <x:v>0</x:v>
      </x:c>
      <x:c r="AW324" s="34" t="n">
        <x:f>IF(SQRT($C$9)*$B324+SQRT(1-$C$9)*AB324&lt;_xlfn.NORM.S.INV($C$6),1,0)</x:f>
        <x:v>0</x:v>
      </x:c>
      <x:c r="AX324" s="34" t="n">
        <x:f>IF(SQRT($C$9)*$B324+SQRT(1-$C$9)*AC324&lt;_xlfn.NORM.S.INV($C$6),1,0)</x:f>
        <x:v>0</x:v>
      </x:c>
      <x:c r="AY324" s="34" t="n">
        <x:f>IF(SQRT($C$9)*$B324+SQRT(1-$C$9)*AD324&lt;_xlfn.NORM.S.INV($C$6),1,0)</x:f>
        <x:v>1</x:v>
      </x:c>
      <x:c r="AZ324" s="34" t="n">
        <x:f>IF(SQRT($C$9)*$B324+SQRT(1-$C$9)*AE324&lt;_xlfn.NORM.S.INV($C$6),1,0)</x:f>
        <x:v>0</x:v>
      </x:c>
      <x:c r="BA324" s="34" t="n">
        <x:f>IF(SQRT($C$9)*$B324+SQRT(1-$C$9)*AF324&lt;_xlfn.NORM.S.INV($C$6),1,0)</x:f>
        <x:v>0</x:v>
      </x:c>
      <x:c r="BB324" s="34" t="n">
        <x:f>IF(SQRT($C$9)*$B324+SQRT(1-$C$9)*AG324&lt;_xlfn.NORM.S.INV($C$6),1,0)</x:f>
        <x:v>0</x:v>
      </x:c>
      <x:c r="BC324" s="34" t="n">
        <x:f>IF(SQRT($C$9)*$B324+SQRT(1-$C$9)*AH324&lt;_xlfn.NORM.S.INV($C$6),1,0)</x:f>
        <x:v>0</x:v>
      </x:c>
      <x:c r="BD324" s="34" t="n">
        <x:f>IF(SQRT($C$9)*$B324+SQRT(1-$C$9)*AI324&lt;_xlfn.NORM.S.INV($C$6),1,0)</x:f>
        <x:v>0</x:v>
      </x:c>
      <x:c r="BE324" s="34" t="n">
        <x:f>IF(SQRT($C$9)*$B324+SQRT(1-$C$9)*AJ324&lt;_xlfn.NORM.S.INV($C$6),1,0)</x:f>
        <x:v>0</x:v>
      </x:c>
      <x:c r="BF324" s="34" t="n">
        <x:f>IF(SQRT($C$9)*$B324+SQRT(1-$C$9)*AK324&lt;_xlfn.NORM.S.INV($C$6),1,0)</x:f>
        <x:v>0</x:v>
      </x:c>
      <x:c r="BG324" s="34"/>
      <x:c r="BH324" s="34"/>
      <x:c r="BI324" s="34" t="n">
        <x:f>$B$11*(($A$1061)*$C324/$B$12*$B$7+(1-$A$1061)*$D324/$B$12*$C$7)</x:f>
        <x:v>600</x:v>
      </x:c>
      <x:c r="BJ324" s="34" t="n">
        <x:f>$B$11*(($A$1062)*$C324/$B$12*$B$7+(1-$A$1062)*$D324/$B$12*$C$7)</x:f>
        <x:v>570</x:v>
      </x:c>
      <x:c r="BK324" s="34" t="n">
        <x:f>$B$11*(($A$1063)*$C324/$B$12*$B$7+(1-$A$1063)*$D324/$B$12*$C$7)</x:f>
        <x:v>540</x:v>
      </x:c>
      <x:c r="BL324" s="34" t="n">
        <x:f>$B$11*(($A$1064)*$C324/$B$12*$B$7+(1-$A$1064)*$D324/$B$12*$C$7)</x:f>
        <x:v>509.99999999999994</x:v>
      </x:c>
      <x:c r="BM324" s="34" t="n">
        <x:f>$B$11*(($A$1065)*$C324/$B$12*$B$7+(1-$A$1065)*$D324/$B$12*$C$7)</x:f>
        <x:v>480</x:v>
      </x:c>
      <x:c r="BN324" s="34" t="n">
        <x:f>$B$11*(($A$1066)*$C324/$B$12*$B$7+(1-$A$1066)*$D324/$B$12*$C$7)</x:f>
        <x:v>450</x:v>
      </x:c>
      <x:c r="BO324" s="34" t="n">
        <x:f>$B$11*(($A$1067)*$C324/$B$12*$B$7+(1-$A$1067)*$D324/$B$12*$C$7)</x:f>
        <x:v>419.99999999999994</x:v>
      </x:c>
      <x:c r="BP324" s="34" t="n">
        <x:f>$B$11*(($A$1068)*$C324/$B$12*$B$7+(1-$A$1068)*$D324/$B$12*$C$7)</x:f>
        <x:v>390</x:v>
      </x:c>
      <x:c r="BQ324" s="34" t="n">
        <x:f>$B$11*(($A$1069)*$C324/$B$12*$B$7+(1-$A$1069)*$D324/$B$12*$C$7)</x:f>
        <x:v>360</x:v>
      </x:c>
      <x:c r="BR324" s="34" t="n">
        <x:f>$B$11*(($A$1070)*$C324/$B$12*$B$7+(1-$A$1070)*$D324/$B$12*$C$7)</x:f>
        <x:v>330</x:v>
      </x:c>
      <x:c r="BS324" s="34" t="n">
        <x:f>$B$11*(($A$1071)*$C324/$B$12*$B$7+(1-$A$1071)*$D324/$B$12*$C$7)</x:f>
        <x:v>300</x:v>
      </x:c>
      <x:c r="BT324" s="34" t="n">
        <x:f>$B$11*(($A$1072)*$C324/$B$12*$B$7+(1-$A$1072)*$D324/$B$12*$C$7)</x:f>
        <x:v>270</x:v>
      </x:c>
      <x:c r="BU324" s="34" t="n">
        <x:f>$B$11*(($A$1073)*$C324/$B$12*$B$7+(1-$A$1073)*$D324/$B$12*$C$7)</x:f>
        <x:v>240</x:v>
      </x:c>
      <x:c r="BV324" s="34" t="n">
        <x:f>$B$11*(($A$1074)*$C324/$B$12*$B$7+(1-$A$1074)*$D324/$B$12*$C$7)</x:f>
        <x:v>209.99999999999997</x:v>
      </x:c>
      <x:c r="BW324" s="34" t="n">
        <x:f>$B$11*(($A$1075)*$C324/$B$12*$B$7+(1-$A$1075)*$D324/$B$12*$C$7)</x:f>
        <x:v>180.00000000000003</x:v>
      </x:c>
      <x:c r="BX324" s="34" t="n">
        <x:f>$B$11*(($A$1076)*$C324/$B$12*$B$7+(1-$A$1076)*$D324/$B$12*$C$7)</x:f>
        <x:v>150</x:v>
      </x:c>
      <x:c r="BY324" s="34" t="n">
        <x:f>$B$11*(($A$1077)*$C324/$B$12*$B$7+(1-$A$1077)*$D324/$B$12*$C$7)</x:f>
        <x:v>119.99999999999999</x:v>
      </x:c>
      <x:c r="BZ324" s="34" t="n">
        <x:f>$B$11*(($A$1078)*$C324/$B$12*$B$7+(1-$A$1078)*$D324/$B$12*$C$7)</x:f>
        <x:v>90.00000000000001</x:v>
      </x:c>
      <x:c r="CA324" s="34" t="n">
        <x:f>$B$11*(($A$1079)*$C324/$B$12*$B$7+(1-$A$1079)*$D324/$B$12*$C$7)</x:f>
        <x:v>59.99999999999999</x:v>
      </x:c>
      <x:c r="CB324" s="34" t="n">
        <x:f>$B$11*(($A$1080)*$C324/$B$12*$B$7+(1-$A$1080)*$D324/$B$12*$C$7)</x:f>
        <x:v>30.00000000000003</x:v>
      </x:c>
      <x:c r="CC324" s="34" t="n">
        <x:f>$B$11*(($A$1081)*$C324/$B$12*$B$7+(1-$A$1081)*$D324/$B$12*$C$7)</x:f>
        <x:v>0</x:v>
      </x:c>
    </x:row>
    <x:row r="325">
      <x:c r="A325" s="34" t="n">
        <x:v>301</x:v>
      </x:c>
      <x:c r="B325" s="39" t="n">
        <x:v>0.7078271311382558</x:v>
      </x:c>
      <x:c r="C325" s="1" t="n">
        <x:f>SUM(AM325:AV325)</x:f>
        <x:v>0</x:v>
      </x:c>
      <x:c r="D325" s="1" t="n">
        <x:f>SUM(AW325:BF325)</x:f>
        <x:v>1</x:v>
      </x:c>
      <x:c r="E325" s="17" t="n">
        <x:f>(1-C325/$B$12)*$B$8-C325/$B$12*$B$7</x:f>
        <x:v>0.05</x:v>
      </x:c>
      <x:c r="F325" s="17" t="n">
        <x:f>(1-D325/$B$12)*$C$8-D325/$B$12*$C$7</x:f>
        <x:v>0.021000000000000005</x:v>
      </x:c>
      <x:c r="G325" s="32" t="n">
        <x:f>$B$11*($B$10*C325/$B$12*$B$7+(1-$B$10)*D325/$B$12*$C$7)</x:f>
        <x:v>300</x:v>
      </x:c>
      <x:c r="H325" s="17" t="n">
        <x:f>$B$10*E325+(1-$B$10)*F325</x:f>
        <x:v>0.035500000000000004</x:v>
      </x:c>
      <x:c r="I325" s="34"/>
      <x:c r="J325" s="34"/>
      <x:c r="K325" s="34"/>
      <x:c r="L325" s="34"/>
      <x:c r="M325" s="34"/>
      <x:c r="N325" s="34"/>
      <x:c r="O325" s="34"/>
      <x:c r="P325" s="34"/>
      <x:c r="Q325" s="34"/>
      <x:c r="R325" s="39" t="n">
        <x:v>-1.6592137421743909</x:v>
      </x:c>
      <x:c r="S325" s="39" t="n">
        <x:v>0.8313332175251663</x:v>
      </x:c>
      <x:c r="T325" s="39" t="n">
        <x:v>0.11295347921426512</x:v>
      </x:c>
      <x:c r="U325" s="39" t="n">
        <x:v>-0.02305734218763328</x:v>
      </x:c>
      <x:c r="V325" s="39" t="n">
        <x:v>0.25729524353206534</x:v>
      </x:c>
      <x:c r="W325" s="39" t="n">
        <x:v>-0.2370417108089899</x:v>
      </x:c>
      <x:c r="X325" s="39" t="n">
        <x:v>-0.7283259009446118</x:v>
      </x:c>
      <x:c r="Y325" s="39" t="n">
        <x:v>0.2951110379360585</x:v>
      </x:c>
      <x:c r="Z325" s="39" t="n">
        <x:v>0.35925934286721245</x:v>
      </x:c>
      <x:c r="AA325" s="39" t="n">
        <x:v>-0.706526670467958</x:v>
      </x:c>
      <x:c r="AB325" s="39" t="n">
        <x:v>-0.7108365096099531</x:v>
      </x:c>
      <x:c r="AC325" s="39" t="n">
        <x:v>-1.3117791169721635</x:v>
      </x:c>
      <x:c r="AD325" s="39" t="n">
        <x:v>-0.33396613909009965</x:v>
      </x:c>
      <x:c r="AE325" s="39" t="n">
        <x:v>0.45559965030240324</x:v>
      </x:c>
      <x:c r="AF325" s="39" t="n">
        <x:v>-0.09237365295727866</x:v>
      </x:c>
      <x:c r="AG325" s="39" t="n">
        <x:v>0.2273521195282354</x:v>
      </x:c>
      <x:c r="AH325" s="39" t="n">
        <x:v>-2.236008453502046</x:v>
      </x:c>
      <x:c r="AI325" s="39" t="n">
        <x:v>2.8336661736957973</x:v>
      </x:c>
      <x:c r="AJ325" s="39" t="n">
        <x:v>-0.8573272056478193</x:v>
      </x:c>
      <x:c r="AK325" s="39" t="n">
        <x:v>1.1049802932905324</x:v>
      </x:c>
      <x:c r="AL325" s="34"/>
      <x:c r="AM325" s="34" t="n">
        <x:f>IF(SQRT($B$9)*$B325+SQRT(1-$B$9)*R325&lt;_xlfn.NORM.S.INV($B$6),1,0)</x:f>
        <x:v>0</x:v>
      </x:c>
      <x:c r="AN325" s="34" t="n">
        <x:f>IF(SQRT($B$9)*$B325+SQRT(1-$B$9)*S325&lt;_xlfn.NORM.S.INV($B$6),1,0)</x:f>
        <x:v>0</x:v>
      </x:c>
      <x:c r="AO325" s="34" t="n">
        <x:f>IF(SQRT($B$9)*$B325+SQRT(1-$B$9)*T325&lt;_xlfn.NORM.S.INV($B$6),1,0)</x:f>
        <x:v>0</x:v>
      </x:c>
      <x:c r="AP325" s="34" t="n">
        <x:f>IF(SQRT($B$9)*$B325+SQRT(1-$B$9)*U325&lt;_xlfn.NORM.S.INV($B$6),1,0)</x:f>
        <x:v>0</x:v>
      </x:c>
      <x:c r="AQ325" s="34" t="n">
        <x:f>IF(SQRT($B$9)*$B325+SQRT(1-$B$9)*V325&lt;_xlfn.NORM.S.INV($B$6),1,0)</x:f>
        <x:v>0</x:v>
      </x:c>
      <x:c r="AR325" s="34" t="n">
        <x:f>IF(SQRT($B$9)*$B325+SQRT(1-$B$9)*W325&lt;_xlfn.NORM.S.INV($B$6),1,0)</x:f>
        <x:v>0</x:v>
      </x:c>
      <x:c r="AS325" s="34" t="n">
        <x:f>IF(SQRT($B$9)*$B325+SQRT(1-$B$9)*X325&lt;_xlfn.NORM.S.INV($B$6),1,0)</x:f>
        <x:v>0</x:v>
      </x:c>
      <x:c r="AT325" s="34" t="n">
        <x:f>IF(SQRT($B$9)*$B325+SQRT(1-$B$9)*Y325&lt;_xlfn.NORM.S.INV($B$6),1,0)</x:f>
        <x:v>0</x:v>
      </x:c>
      <x:c r="AU325" s="34" t="n">
        <x:f>IF(SQRT($B$9)*$B325+SQRT(1-$B$9)*Z325&lt;_xlfn.NORM.S.INV($B$6),1,0)</x:f>
        <x:v>0</x:v>
      </x:c>
      <x:c r="AV325" s="34" t="n">
        <x:f>IF(SQRT($B$9)*$B325+SQRT(1-$B$9)*AA325&lt;_xlfn.NORM.S.INV($B$6),1,0)</x:f>
        <x:v>0</x:v>
      </x:c>
      <x:c r="AW325" s="34" t="n">
        <x:f>IF(SQRT($C$9)*$B325+SQRT(1-$C$9)*AB325&lt;_xlfn.NORM.S.INV($C$6),1,0)</x:f>
        <x:v>0</x:v>
      </x:c>
      <x:c r="AX325" s="34" t="n">
        <x:f>IF(SQRT($C$9)*$B325+SQRT(1-$C$9)*AC325&lt;_xlfn.NORM.S.INV($C$6),1,0)</x:f>
        <x:v>0</x:v>
      </x:c>
      <x:c r="AY325" s="34" t="n">
        <x:f>IF(SQRT($C$9)*$B325+SQRT(1-$C$9)*AD325&lt;_xlfn.NORM.S.INV($C$6),1,0)</x:f>
        <x:v>0</x:v>
      </x:c>
      <x:c r="AZ325" s="34" t="n">
        <x:f>IF(SQRT($C$9)*$B325+SQRT(1-$C$9)*AE325&lt;_xlfn.NORM.S.INV($C$6),1,0)</x:f>
        <x:v>0</x:v>
      </x:c>
      <x:c r="BA325" s="34" t="n">
        <x:f>IF(SQRT($C$9)*$B325+SQRT(1-$C$9)*AF325&lt;_xlfn.NORM.S.INV($C$6),1,0)</x:f>
        <x:v>0</x:v>
      </x:c>
      <x:c r="BB325" s="34" t="n">
        <x:f>IF(SQRT($C$9)*$B325+SQRT(1-$C$9)*AG325&lt;_xlfn.NORM.S.INV($C$6),1,0)</x:f>
        <x:v>0</x:v>
      </x:c>
      <x:c r="BC325" s="34" t="n">
        <x:f>IF(SQRT($C$9)*$B325+SQRT(1-$C$9)*AH325&lt;_xlfn.NORM.S.INV($C$6),1,0)</x:f>
        <x:v>1</x:v>
      </x:c>
      <x:c r="BD325" s="34" t="n">
        <x:f>IF(SQRT($C$9)*$B325+SQRT(1-$C$9)*AI325&lt;_xlfn.NORM.S.INV($C$6),1,0)</x:f>
        <x:v>0</x:v>
      </x:c>
      <x:c r="BE325" s="34" t="n">
        <x:f>IF(SQRT($C$9)*$B325+SQRT(1-$C$9)*AJ325&lt;_xlfn.NORM.S.INV($C$6),1,0)</x:f>
        <x:v>0</x:v>
      </x:c>
      <x:c r="BF325" s="34" t="n">
        <x:f>IF(SQRT($C$9)*$B325+SQRT(1-$C$9)*AK325&lt;_xlfn.NORM.S.INV($C$6),1,0)</x:f>
        <x:v>0</x:v>
      </x:c>
      <x:c r="BG325" s="34"/>
      <x:c r="BH325" s="34"/>
      <x:c r="BI325" s="34" t="n">
        <x:f>$B$11*(($A$1061)*$C325/$B$12*$B$7+(1-$A$1061)*$D325/$B$12*$C$7)</x:f>
        <x:v>600</x:v>
      </x:c>
      <x:c r="BJ325" s="34" t="n">
        <x:f>$B$11*(($A$1062)*$C325/$B$12*$B$7+(1-$A$1062)*$D325/$B$12*$C$7)</x:f>
        <x:v>570</x:v>
      </x:c>
      <x:c r="BK325" s="34" t="n">
        <x:f>$B$11*(($A$1063)*$C325/$B$12*$B$7+(1-$A$1063)*$D325/$B$12*$C$7)</x:f>
        <x:v>540</x:v>
      </x:c>
      <x:c r="BL325" s="34" t="n">
        <x:f>$B$11*(($A$1064)*$C325/$B$12*$B$7+(1-$A$1064)*$D325/$B$12*$C$7)</x:f>
        <x:v>509.99999999999994</x:v>
      </x:c>
      <x:c r="BM325" s="34" t="n">
        <x:f>$B$11*(($A$1065)*$C325/$B$12*$B$7+(1-$A$1065)*$D325/$B$12*$C$7)</x:f>
        <x:v>480</x:v>
      </x:c>
      <x:c r="BN325" s="34" t="n">
        <x:f>$B$11*(($A$1066)*$C325/$B$12*$B$7+(1-$A$1066)*$D325/$B$12*$C$7)</x:f>
        <x:v>450</x:v>
      </x:c>
      <x:c r="BO325" s="34" t="n">
        <x:f>$B$11*(($A$1067)*$C325/$B$12*$B$7+(1-$A$1067)*$D325/$B$12*$C$7)</x:f>
        <x:v>419.99999999999994</x:v>
      </x:c>
      <x:c r="BP325" s="34" t="n">
        <x:f>$B$11*(($A$1068)*$C325/$B$12*$B$7+(1-$A$1068)*$D325/$B$12*$C$7)</x:f>
        <x:v>390</x:v>
      </x:c>
      <x:c r="BQ325" s="34" t="n">
        <x:f>$B$11*(($A$1069)*$C325/$B$12*$B$7+(1-$A$1069)*$D325/$B$12*$C$7)</x:f>
        <x:v>360</x:v>
      </x:c>
      <x:c r="BR325" s="34" t="n">
        <x:f>$B$11*(($A$1070)*$C325/$B$12*$B$7+(1-$A$1070)*$D325/$B$12*$C$7)</x:f>
        <x:v>330</x:v>
      </x:c>
      <x:c r="BS325" s="34" t="n">
        <x:f>$B$11*(($A$1071)*$C325/$B$12*$B$7+(1-$A$1071)*$D325/$B$12*$C$7)</x:f>
        <x:v>300</x:v>
      </x:c>
      <x:c r="BT325" s="34" t="n">
        <x:f>$B$11*(($A$1072)*$C325/$B$12*$B$7+(1-$A$1072)*$D325/$B$12*$C$7)</x:f>
        <x:v>270</x:v>
      </x:c>
      <x:c r="BU325" s="34" t="n">
        <x:f>$B$11*(($A$1073)*$C325/$B$12*$B$7+(1-$A$1073)*$D325/$B$12*$C$7)</x:f>
        <x:v>240</x:v>
      </x:c>
      <x:c r="BV325" s="34" t="n">
        <x:f>$B$11*(($A$1074)*$C325/$B$12*$B$7+(1-$A$1074)*$D325/$B$12*$C$7)</x:f>
        <x:v>209.99999999999997</x:v>
      </x:c>
      <x:c r="BW325" s="34" t="n">
        <x:f>$B$11*(($A$1075)*$C325/$B$12*$B$7+(1-$A$1075)*$D325/$B$12*$C$7)</x:f>
        <x:v>180.00000000000003</x:v>
      </x:c>
      <x:c r="BX325" s="34" t="n">
        <x:f>$B$11*(($A$1076)*$C325/$B$12*$B$7+(1-$A$1076)*$D325/$B$12*$C$7)</x:f>
        <x:v>150</x:v>
      </x:c>
      <x:c r="BY325" s="34" t="n">
        <x:f>$B$11*(($A$1077)*$C325/$B$12*$B$7+(1-$A$1077)*$D325/$B$12*$C$7)</x:f>
        <x:v>119.99999999999999</x:v>
      </x:c>
      <x:c r="BZ325" s="34" t="n">
        <x:f>$B$11*(($A$1078)*$C325/$B$12*$B$7+(1-$A$1078)*$D325/$B$12*$C$7)</x:f>
        <x:v>90.00000000000001</x:v>
      </x:c>
      <x:c r="CA325" s="34" t="n">
        <x:f>$B$11*(($A$1079)*$C325/$B$12*$B$7+(1-$A$1079)*$D325/$B$12*$C$7)</x:f>
        <x:v>59.99999999999999</x:v>
      </x:c>
      <x:c r="CB325" s="34" t="n">
        <x:f>$B$11*(($A$1080)*$C325/$B$12*$B$7+(1-$A$1080)*$D325/$B$12*$C$7)</x:f>
        <x:v>30.00000000000003</x:v>
      </x:c>
      <x:c r="CC325" s="34" t="n">
        <x:f>$B$11*(($A$1081)*$C325/$B$12*$B$7+(1-$A$1081)*$D325/$B$12*$C$7)</x:f>
        <x:v>0</x:v>
      </x:c>
    </x:row>
    <x:row r="326">
      <x:c r="A326" s="34" t="n">
        <x:v>302</x:v>
      </x:c>
      <x:c r="B326" s="39" t="n">
        <x:v>1.7951717597126227</x:v>
      </x:c>
      <x:c r="C326" s="1" t="n">
        <x:f>SUM(AM326:AV326)</x:f>
        <x:v>0</x:v>
      </x:c>
      <x:c r="D326" s="1" t="n">
        <x:f>SUM(AW326:BF326)</x:f>
        <x:v>0</x:v>
      </x:c>
      <x:c r="E326" s="17" t="n">
        <x:f>(1-C326/$B$12)*$B$8-C326/$B$12*$B$7</x:f>
        <x:v>0.05</x:v>
      </x:c>
      <x:c r="F326" s="17" t="n">
        <x:f>(1-D326/$B$12)*$C$8-D326/$B$12*$C$7</x:f>
        <x:v>0.09</x:v>
      </x:c>
      <x:c r="G326" s="32" t="n">
        <x:f>$B$11*($B$10*C326/$B$12*$B$7+(1-$B$10)*D326/$B$12*$C$7)</x:f>
        <x:v>0</x:v>
      </x:c>
      <x:c r="H326" s="17" t="n">
        <x:f>$B$10*E326+(1-$B$10)*F326</x:f>
        <x:v>0.07</x:v>
      </x:c>
      <x:c r="I326" s="34"/>
      <x:c r="J326" s="34"/>
      <x:c r="K326" s="34"/>
      <x:c r="L326" s="34"/>
      <x:c r="M326" s="34"/>
      <x:c r="N326" s="34"/>
      <x:c r="O326" s="34"/>
      <x:c r="P326" s="34"/>
      <x:c r="Q326" s="34"/>
      <x:c r="R326" s="39" t="n">
        <x:v>-0.04187475092456014</x:v>
      </x:c>
      <x:c r="S326" s="39" t="n">
        <x:v>0.7375056833926394</x:v>
      </x:c>
      <x:c r="T326" s="39" t="n">
        <x:v>-0.47778668805966074</x:v>
      </x:c>
      <x:c r="U326" s="39" t="n">
        <x:v>0.9013545333644014</x:v>
      </x:c>
      <x:c r="V326" s="39" t="n">
        <x:v>0.7006675315000709</x:v>
      </x:c>
      <x:c r="W326" s="39" t="n">
        <x:v>-0.1908278808078995</x:v>
      </x:c>
      <x:c r="X326" s="39" t="n">
        <x:v>0.15623433077199175</x:v>
      </x:c>
      <x:c r="Y326" s="39" t="n">
        <x:v>-0.49039643987608256</x:v>
      </x:c>
      <x:c r="Z326" s="39" t="n">
        <x:v>-1.1492980884219355</x:v>
      </x:c>
      <x:c r="AA326" s="39" t="n">
        <x:v>0.3888324381455448</x:v>
      </x:c>
      <x:c r="AB326" s="39" t="n">
        <x:v>-1.3126693373148617</x:v>
      </x:c>
      <x:c r="AC326" s="39" t="n">
        <x:v>-1.106942436418946</x:v>
      </x:c>
      <x:c r="AD326" s="39" t="n">
        <x:v>1.3189547549408895</x:v>
      </x:c>
      <x:c r="AE326" s="39" t="n">
        <x:v>0.9621523627652485</x:v>
      </x:c>
      <x:c r="AF326" s="39" t="n">
        <x:v>2.0554054962696737</x:v>
      </x:c>
      <x:c r="AG326" s="39" t="n">
        <x:v>-1.0150469731785086</x:v>
      </x:c>
      <x:c r="AH326" s="39" t="n">
        <x:v>1.4749127801487067</x:v>
      </x:c>
      <x:c r="AI326" s="39" t="n">
        <x:v>-1.0311554254004958</x:v>
      </x:c>
      <x:c r="AJ326" s="39" t="n">
        <x:v>0.3027575649428576</x:v>
      </x:c>
      <x:c r="AK326" s="39" t="n">
        <x:v>0.1886765167090971</x:v>
      </x:c>
      <x:c r="AL326" s="34"/>
      <x:c r="AM326" s="34" t="n">
        <x:f>IF(SQRT($B$9)*$B326+SQRT(1-$B$9)*R326&lt;_xlfn.NORM.S.INV($B$6),1,0)</x:f>
        <x:v>0</x:v>
      </x:c>
      <x:c r="AN326" s="34" t="n">
        <x:f>IF(SQRT($B$9)*$B326+SQRT(1-$B$9)*S326&lt;_xlfn.NORM.S.INV($B$6),1,0)</x:f>
        <x:v>0</x:v>
      </x:c>
      <x:c r="AO326" s="34" t="n">
        <x:f>IF(SQRT($B$9)*$B326+SQRT(1-$B$9)*T326&lt;_xlfn.NORM.S.INV($B$6),1,0)</x:f>
        <x:v>0</x:v>
      </x:c>
      <x:c r="AP326" s="34" t="n">
        <x:f>IF(SQRT($B$9)*$B326+SQRT(1-$B$9)*U326&lt;_xlfn.NORM.S.INV($B$6),1,0)</x:f>
        <x:v>0</x:v>
      </x:c>
      <x:c r="AQ326" s="34" t="n">
        <x:f>IF(SQRT($B$9)*$B326+SQRT(1-$B$9)*V326&lt;_xlfn.NORM.S.INV($B$6),1,0)</x:f>
        <x:v>0</x:v>
      </x:c>
      <x:c r="AR326" s="34" t="n">
        <x:f>IF(SQRT($B$9)*$B326+SQRT(1-$B$9)*W326&lt;_xlfn.NORM.S.INV($B$6),1,0)</x:f>
        <x:v>0</x:v>
      </x:c>
      <x:c r="AS326" s="34" t="n">
        <x:f>IF(SQRT($B$9)*$B326+SQRT(1-$B$9)*X326&lt;_xlfn.NORM.S.INV($B$6),1,0)</x:f>
        <x:v>0</x:v>
      </x:c>
      <x:c r="AT326" s="34" t="n">
        <x:f>IF(SQRT($B$9)*$B326+SQRT(1-$B$9)*Y326&lt;_xlfn.NORM.S.INV($B$6),1,0)</x:f>
        <x:v>0</x:v>
      </x:c>
      <x:c r="AU326" s="34" t="n">
        <x:f>IF(SQRT($B$9)*$B326+SQRT(1-$B$9)*Z326&lt;_xlfn.NORM.S.INV($B$6),1,0)</x:f>
        <x:v>0</x:v>
      </x:c>
      <x:c r="AV326" s="34" t="n">
        <x:f>IF(SQRT($B$9)*$B326+SQRT(1-$B$9)*AA326&lt;_xlfn.NORM.S.INV($B$6),1,0)</x:f>
        <x:v>0</x:v>
      </x:c>
      <x:c r="AW326" s="34" t="n">
        <x:f>IF(SQRT($C$9)*$B326+SQRT(1-$C$9)*AB326&lt;_xlfn.NORM.S.INV($C$6),1,0)</x:f>
        <x:v>0</x:v>
      </x:c>
      <x:c r="AX326" s="34" t="n">
        <x:f>IF(SQRT($C$9)*$B326+SQRT(1-$C$9)*AC326&lt;_xlfn.NORM.S.INV($C$6),1,0)</x:f>
        <x:v>0</x:v>
      </x:c>
      <x:c r="AY326" s="34" t="n">
        <x:f>IF(SQRT($C$9)*$B326+SQRT(1-$C$9)*AD326&lt;_xlfn.NORM.S.INV($C$6),1,0)</x:f>
        <x:v>0</x:v>
      </x:c>
      <x:c r="AZ326" s="34" t="n">
        <x:f>IF(SQRT($C$9)*$B326+SQRT(1-$C$9)*AE326&lt;_xlfn.NORM.S.INV($C$6),1,0)</x:f>
        <x:v>0</x:v>
      </x:c>
      <x:c r="BA326" s="34" t="n">
        <x:f>IF(SQRT($C$9)*$B326+SQRT(1-$C$9)*AF326&lt;_xlfn.NORM.S.INV($C$6),1,0)</x:f>
        <x:v>0</x:v>
      </x:c>
      <x:c r="BB326" s="34" t="n">
        <x:f>IF(SQRT($C$9)*$B326+SQRT(1-$C$9)*AG326&lt;_xlfn.NORM.S.INV($C$6),1,0)</x:f>
        <x:v>0</x:v>
      </x:c>
      <x:c r="BC326" s="34" t="n">
        <x:f>IF(SQRT($C$9)*$B326+SQRT(1-$C$9)*AH326&lt;_xlfn.NORM.S.INV($C$6),1,0)</x:f>
        <x:v>0</x:v>
      </x:c>
      <x:c r="BD326" s="34" t="n">
        <x:f>IF(SQRT($C$9)*$B326+SQRT(1-$C$9)*AI326&lt;_xlfn.NORM.S.INV($C$6),1,0)</x:f>
        <x:v>0</x:v>
      </x:c>
      <x:c r="BE326" s="34" t="n">
        <x:f>IF(SQRT($C$9)*$B326+SQRT(1-$C$9)*AJ326&lt;_xlfn.NORM.S.INV($C$6),1,0)</x:f>
        <x:v>0</x:v>
      </x:c>
      <x:c r="BF326" s="34" t="n">
        <x:f>IF(SQRT($C$9)*$B326+SQRT(1-$C$9)*AK326&lt;_xlfn.NORM.S.INV($C$6),1,0)</x:f>
        <x:v>0</x:v>
      </x:c>
      <x:c r="BG326" s="34"/>
      <x:c r="BH326" s="34"/>
      <x:c r="BI326" s="34" t="n">
        <x:f>$B$11*(($A$1061)*$C326/$B$12*$B$7+(1-$A$1061)*$D326/$B$12*$C$7)</x:f>
        <x:v>0</x:v>
      </x:c>
      <x:c r="BJ326" s="34" t="n">
        <x:f>$B$11*(($A$1062)*$C326/$B$12*$B$7+(1-$A$1062)*$D326/$B$12*$C$7)</x:f>
        <x:v>0</x:v>
      </x:c>
      <x:c r="BK326" s="34" t="n">
        <x:f>$B$11*(($A$1063)*$C326/$B$12*$B$7+(1-$A$1063)*$D326/$B$12*$C$7)</x:f>
        <x:v>0</x:v>
      </x:c>
      <x:c r="BL326" s="34" t="n">
        <x:f>$B$11*(($A$1064)*$C326/$B$12*$B$7+(1-$A$1064)*$D326/$B$12*$C$7)</x:f>
        <x:v>0</x:v>
      </x:c>
      <x:c r="BM326" s="34" t="n">
        <x:f>$B$11*(($A$1065)*$C326/$B$12*$B$7+(1-$A$1065)*$D326/$B$12*$C$7)</x:f>
        <x:v>0</x:v>
      </x:c>
      <x:c r="BN326" s="34" t="n">
        <x:f>$B$11*(($A$1066)*$C326/$B$12*$B$7+(1-$A$1066)*$D326/$B$12*$C$7)</x:f>
        <x:v>0</x:v>
      </x:c>
      <x:c r="BO326" s="34" t="n">
        <x:f>$B$11*(($A$1067)*$C326/$B$12*$B$7+(1-$A$1067)*$D326/$B$12*$C$7)</x:f>
        <x:v>0</x:v>
      </x:c>
      <x:c r="BP326" s="34" t="n">
        <x:f>$B$11*(($A$1068)*$C326/$B$12*$B$7+(1-$A$1068)*$D326/$B$12*$C$7)</x:f>
        <x:v>0</x:v>
      </x:c>
      <x:c r="BQ326" s="34" t="n">
        <x:f>$B$11*(($A$1069)*$C326/$B$12*$B$7+(1-$A$1069)*$D326/$B$12*$C$7)</x:f>
        <x:v>0</x:v>
      </x:c>
      <x:c r="BR326" s="34" t="n">
        <x:f>$B$11*(($A$1070)*$C326/$B$12*$B$7+(1-$A$1070)*$D326/$B$12*$C$7)</x:f>
        <x:v>0</x:v>
      </x:c>
      <x:c r="BS326" s="34" t="n">
        <x:f>$B$11*(($A$1071)*$C326/$B$12*$B$7+(1-$A$1071)*$D326/$B$12*$C$7)</x:f>
        <x:v>0</x:v>
      </x:c>
      <x:c r="BT326" s="34" t="n">
        <x:f>$B$11*(($A$1072)*$C326/$B$12*$B$7+(1-$A$1072)*$D326/$B$12*$C$7)</x:f>
        <x:v>0</x:v>
      </x:c>
      <x:c r="BU326" s="34" t="n">
        <x:f>$B$11*(($A$1073)*$C326/$B$12*$B$7+(1-$A$1073)*$D326/$B$12*$C$7)</x:f>
        <x:v>0</x:v>
      </x:c>
      <x:c r="BV326" s="34" t="n">
        <x:f>$B$11*(($A$1074)*$C326/$B$12*$B$7+(1-$A$1074)*$D326/$B$12*$C$7)</x:f>
        <x:v>0</x:v>
      </x:c>
      <x:c r="BW326" s="34" t="n">
        <x:f>$B$11*(($A$1075)*$C326/$B$12*$B$7+(1-$A$1075)*$D326/$B$12*$C$7)</x:f>
        <x:v>0</x:v>
      </x:c>
      <x:c r="BX326" s="34" t="n">
        <x:f>$B$11*(($A$1076)*$C326/$B$12*$B$7+(1-$A$1076)*$D326/$B$12*$C$7)</x:f>
        <x:v>0</x:v>
      </x:c>
      <x:c r="BY326" s="34" t="n">
        <x:f>$B$11*(($A$1077)*$C326/$B$12*$B$7+(1-$A$1077)*$D326/$B$12*$C$7)</x:f>
        <x:v>0</x:v>
      </x:c>
      <x:c r="BZ326" s="34" t="n">
        <x:f>$B$11*(($A$1078)*$C326/$B$12*$B$7+(1-$A$1078)*$D326/$B$12*$C$7)</x:f>
        <x:v>0</x:v>
      </x:c>
      <x:c r="CA326" s="34" t="n">
        <x:f>$B$11*(($A$1079)*$C326/$B$12*$B$7+(1-$A$1079)*$D326/$B$12*$C$7)</x:f>
        <x:v>0</x:v>
      </x:c>
      <x:c r="CB326" s="34" t="n">
        <x:f>$B$11*(($A$1080)*$C326/$B$12*$B$7+(1-$A$1080)*$D326/$B$12*$C$7)</x:f>
        <x:v>0</x:v>
      </x:c>
      <x:c r="CC326" s="34" t="n">
        <x:f>$B$11*(($A$1081)*$C326/$B$12*$B$7+(1-$A$1081)*$D326/$B$12*$C$7)</x:f>
        <x:v>0</x:v>
      </x:c>
    </x:row>
    <x:row r="327">
      <x:c r="A327" s="34" t="n">
        <x:v>303</x:v>
      </x:c>
      <x:c r="B327" s="39" t="n">
        <x:v>-0.589228464360369</x:v>
      </x:c>
      <x:c r="C327" s="1" t="n">
        <x:f>SUM(AM327:AV327)</x:f>
        <x:v>0</x:v>
      </x:c>
      <x:c r="D327" s="1" t="n">
        <x:f>SUM(AW327:BF327)</x:f>
        <x:v>0</x:v>
      </x:c>
      <x:c r="E327" s="17" t="n">
        <x:f>(1-C327/$B$12)*$B$8-C327/$B$12*$B$7</x:f>
        <x:v>0.05</x:v>
      </x:c>
      <x:c r="F327" s="17" t="n">
        <x:f>(1-D327/$B$12)*$C$8-D327/$B$12*$C$7</x:f>
        <x:v>0.09</x:v>
      </x:c>
      <x:c r="G327" s="32" t="n">
        <x:f>$B$11*($B$10*C327/$B$12*$B$7+(1-$B$10)*D327/$B$12*$C$7)</x:f>
        <x:v>0</x:v>
      </x:c>
      <x:c r="H327" s="17" t="n">
        <x:f>$B$10*E327+(1-$B$10)*F327</x:f>
        <x:v>0.07</x:v>
      </x:c>
      <x:c r="I327" s="34"/>
      <x:c r="J327" s="34"/>
      <x:c r="K327" s="34"/>
      <x:c r="L327" s="34"/>
      <x:c r="M327" s="34"/>
      <x:c r="N327" s="34"/>
      <x:c r="O327" s="34"/>
      <x:c r="P327" s="34"/>
      <x:c r="Q327" s="34"/>
      <x:c r="R327" s="39" t="n">
        <x:v>-0.00426427842852888</x:v>
      </x:c>
      <x:c r="S327" s="39" t="n">
        <x:v>1.527350209720182</x:v>
      </x:c>
      <x:c r="T327" s="39" t="n">
        <x:v>0.5840419523100391</x:v>
      </x:c>
      <x:c r="U327" s="39" t="n">
        <x:v>-0.18010990511939834</x:v>
      </x:c>
      <x:c r="V327" s="39" t="n">
        <x:v>-0.08977731249747205</x:v>
      </x:c>
      <x:c r="W327" s="39" t="n">
        <x:v>-0.26249802018651547</x:v>
      </x:c>
      <x:c r="X327" s="39" t="n">
        <x:v>1.4509489728531229</x:v>
      </x:c>
      <x:c r="Y327" s="39" t="n">
        <x:v>-1.6498007531280174</x:v>
      </x:c>
      <x:c r="Z327" s="39" t="n">
        <x:v>-0.27656985615774426</x:v>
      </x:c>
      <x:c r="AA327" s="39" t="n">
        <x:v>0.5380272068992065</x:v>
      </x:c>
      <x:c r="AB327" s="39" t="n">
        <x:v>0.12623284231727339</x:v>
      </x:c>
      <x:c r="AC327" s="39" t="n">
        <x:v>-1.072004928824822</x:v>
      </x:c>
      <x:c r="AD327" s="39" t="n">
        <x:v>0.4548109175210062</x:v>
      </x:c>
      <x:c r="AE327" s="39" t="n">
        <x:v>0.06055944073828832</x:v>
      </x:c>
      <x:c r="AF327" s="39" t="n">
        <x:v>-1.5399243114587522</x:v>
      </x:c>
      <x:c r="AG327" s="39" t="n">
        <x:v>0.07309484224030537</x:v>
      </x:c>
      <x:c r="AH327" s="39" t="n">
        <x:v>-0.1407292688938429</x:v>
      </x:c>
      <x:c r="AI327" s="39" t="n">
        <x:v>-0.3969569843058653</x:v>
      </x:c>
      <x:c r="AJ327" s="39" t="n">
        <x:v>-1.2435403197211097</x:v>
      </x:c>
      <x:c r="AK327" s="39" t="n">
        <x:v>0.5672568544931512</x:v>
      </x:c>
      <x:c r="AL327" s="34"/>
      <x:c r="AM327" s="34" t="n">
        <x:f>IF(SQRT($B$9)*$B327+SQRT(1-$B$9)*R327&lt;_xlfn.NORM.S.INV($B$6),1,0)</x:f>
        <x:v>0</x:v>
      </x:c>
      <x:c r="AN327" s="34" t="n">
        <x:f>IF(SQRT($B$9)*$B327+SQRT(1-$B$9)*S327&lt;_xlfn.NORM.S.INV($B$6),1,0)</x:f>
        <x:v>0</x:v>
      </x:c>
      <x:c r="AO327" s="34" t="n">
        <x:f>IF(SQRT($B$9)*$B327+SQRT(1-$B$9)*T327&lt;_xlfn.NORM.S.INV($B$6),1,0)</x:f>
        <x:v>0</x:v>
      </x:c>
      <x:c r="AP327" s="34" t="n">
        <x:f>IF(SQRT($B$9)*$B327+SQRT(1-$B$9)*U327&lt;_xlfn.NORM.S.INV($B$6),1,0)</x:f>
        <x:v>0</x:v>
      </x:c>
      <x:c r="AQ327" s="34" t="n">
        <x:f>IF(SQRT($B$9)*$B327+SQRT(1-$B$9)*V327&lt;_xlfn.NORM.S.INV($B$6),1,0)</x:f>
        <x:v>0</x:v>
      </x:c>
      <x:c r="AR327" s="34" t="n">
        <x:f>IF(SQRT($B$9)*$B327+SQRT(1-$B$9)*W327&lt;_xlfn.NORM.S.INV($B$6),1,0)</x:f>
        <x:v>0</x:v>
      </x:c>
      <x:c r="AS327" s="34" t="n">
        <x:f>IF(SQRT($B$9)*$B327+SQRT(1-$B$9)*X327&lt;_xlfn.NORM.S.INV($B$6),1,0)</x:f>
        <x:v>0</x:v>
      </x:c>
      <x:c r="AT327" s="34" t="n">
        <x:f>IF(SQRT($B$9)*$B327+SQRT(1-$B$9)*Y327&lt;_xlfn.NORM.S.INV($B$6),1,0)</x:f>
        <x:v>0</x:v>
      </x:c>
      <x:c r="AU327" s="34" t="n">
        <x:f>IF(SQRT($B$9)*$B327+SQRT(1-$B$9)*Z327&lt;_xlfn.NORM.S.INV($B$6),1,0)</x:f>
        <x:v>0</x:v>
      </x:c>
      <x:c r="AV327" s="34" t="n">
        <x:f>IF(SQRT($B$9)*$B327+SQRT(1-$B$9)*AA327&lt;_xlfn.NORM.S.INV($B$6),1,0)</x:f>
        <x:v>0</x:v>
      </x:c>
      <x:c r="AW327" s="34" t="n">
        <x:f>IF(SQRT($C$9)*$B327+SQRT(1-$C$9)*AB327&lt;_xlfn.NORM.S.INV($C$6),1,0)</x:f>
        <x:v>0</x:v>
      </x:c>
      <x:c r="AX327" s="34" t="n">
        <x:f>IF(SQRT($C$9)*$B327+SQRT(1-$C$9)*AC327&lt;_xlfn.NORM.S.INV($C$6),1,0)</x:f>
        <x:v>0</x:v>
      </x:c>
      <x:c r="AY327" s="34" t="n">
        <x:f>IF(SQRT($C$9)*$B327+SQRT(1-$C$9)*AD327&lt;_xlfn.NORM.S.INV($C$6),1,0)</x:f>
        <x:v>0</x:v>
      </x:c>
      <x:c r="AZ327" s="34" t="n">
        <x:f>IF(SQRT($C$9)*$B327+SQRT(1-$C$9)*AE327&lt;_xlfn.NORM.S.INV($C$6),1,0)</x:f>
        <x:v>0</x:v>
      </x:c>
      <x:c r="BA327" s="34" t="n">
        <x:f>IF(SQRT($C$9)*$B327+SQRT(1-$C$9)*AF327&lt;_xlfn.NORM.S.INV($C$6),1,0)</x:f>
        <x:v>0</x:v>
      </x:c>
      <x:c r="BB327" s="34" t="n">
        <x:f>IF(SQRT($C$9)*$B327+SQRT(1-$C$9)*AG327&lt;_xlfn.NORM.S.INV($C$6),1,0)</x:f>
        <x:v>0</x:v>
      </x:c>
      <x:c r="BC327" s="34" t="n">
        <x:f>IF(SQRT($C$9)*$B327+SQRT(1-$C$9)*AH327&lt;_xlfn.NORM.S.INV($C$6),1,0)</x:f>
        <x:v>0</x:v>
      </x:c>
      <x:c r="BD327" s="34" t="n">
        <x:f>IF(SQRT($C$9)*$B327+SQRT(1-$C$9)*AI327&lt;_xlfn.NORM.S.INV($C$6),1,0)</x:f>
        <x:v>0</x:v>
      </x:c>
      <x:c r="BE327" s="34" t="n">
        <x:f>IF(SQRT($C$9)*$B327+SQRT(1-$C$9)*AJ327&lt;_xlfn.NORM.S.INV($C$6),1,0)</x:f>
        <x:v>0</x:v>
      </x:c>
      <x:c r="BF327" s="34" t="n">
        <x:f>IF(SQRT($C$9)*$B327+SQRT(1-$C$9)*AK327&lt;_xlfn.NORM.S.INV($C$6),1,0)</x:f>
        <x:v>0</x:v>
      </x:c>
      <x:c r="BG327" s="34"/>
      <x:c r="BH327" s="34"/>
      <x:c r="BI327" s="34" t="n">
        <x:f>$B$11*(($A$1061)*$C327/$B$12*$B$7+(1-$A$1061)*$D327/$B$12*$C$7)</x:f>
        <x:v>0</x:v>
      </x:c>
      <x:c r="BJ327" s="34" t="n">
        <x:f>$B$11*(($A$1062)*$C327/$B$12*$B$7+(1-$A$1062)*$D327/$B$12*$C$7)</x:f>
        <x:v>0</x:v>
      </x:c>
      <x:c r="BK327" s="34" t="n">
        <x:f>$B$11*(($A$1063)*$C327/$B$12*$B$7+(1-$A$1063)*$D327/$B$12*$C$7)</x:f>
        <x:v>0</x:v>
      </x:c>
      <x:c r="BL327" s="34" t="n">
        <x:f>$B$11*(($A$1064)*$C327/$B$12*$B$7+(1-$A$1064)*$D327/$B$12*$C$7)</x:f>
        <x:v>0</x:v>
      </x:c>
      <x:c r="BM327" s="34" t="n">
        <x:f>$B$11*(($A$1065)*$C327/$B$12*$B$7+(1-$A$1065)*$D327/$B$12*$C$7)</x:f>
        <x:v>0</x:v>
      </x:c>
      <x:c r="BN327" s="34" t="n">
        <x:f>$B$11*(($A$1066)*$C327/$B$12*$B$7+(1-$A$1066)*$D327/$B$12*$C$7)</x:f>
        <x:v>0</x:v>
      </x:c>
      <x:c r="BO327" s="34" t="n">
        <x:f>$B$11*(($A$1067)*$C327/$B$12*$B$7+(1-$A$1067)*$D327/$B$12*$C$7)</x:f>
        <x:v>0</x:v>
      </x:c>
      <x:c r="BP327" s="34" t="n">
        <x:f>$B$11*(($A$1068)*$C327/$B$12*$B$7+(1-$A$1068)*$D327/$B$12*$C$7)</x:f>
        <x:v>0</x:v>
      </x:c>
      <x:c r="BQ327" s="34" t="n">
        <x:f>$B$11*(($A$1069)*$C327/$B$12*$B$7+(1-$A$1069)*$D327/$B$12*$C$7)</x:f>
        <x:v>0</x:v>
      </x:c>
      <x:c r="BR327" s="34" t="n">
        <x:f>$B$11*(($A$1070)*$C327/$B$12*$B$7+(1-$A$1070)*$D327/$B$12*$C$7)</x:f>
        <x:v>0</x:v>
      </x:c>
      <x:c r="BS327" s="34" t="n">
        <x:f>$B$11*(($A$1071)*$C327/$B$12*$B$7+(1-$A$1071)*$D327/$B$12*$C$7)</x:f>
        <x:v>0</x:v>
      </x:c>
      <x:c r="BT327" s="34" t="n">
        <x:f>$B$11*(($A$1072)*$C327/$B$12*$B$7+(1-$A$1072)*$D327/$B$12*$C$7)</x:f>
        <x:v>0</x:v>
      </x:c>
      <x:c r="BU327" s="34" t="n">
        <x:f>$B$11*(($A$1073)*$C327/$B$12*$B$7+(1-$A$1073)*$D327/$B$12*$C$7)</x:f>
        <x:v>0</x:v>
      </x:c>
      <x:c r="BV327" s="34" t="n">
        <x:f>$B$11*(($A$1074)*$C327/$B$12*$B$7+(1-$A$1074)*$D327/$B$12*$C$7)</x:f>
        <x:v>0</x:v>
      </x:c>
      <x:c r="BW327" s="34" t="n">
        <x:f>$B$11*(($A$1075)*$C327/$B$12*$B$7+(1-$A$1075)*$D327/$B$12*$C$7)</x:f>
        <x:v>0</x:v>
      </x:c>
      <x:c r="BX327" s="34" t="n">
        <x:f>$B$11*(($A$1076)*$C327/$B$12*$B$7+(1-$A$1076)*$D327/$B$12*$C$7)</x:f>
        <x:v>0</x:v>
      </x:c>
      <x:c r="BY327" s="34" t="n">
        <x:f>$B$11*(($A$1077)*$C327/$B$12*$B$7+(1-$A$1077)*$D327/$B$12*$C$7)</x:f>
        <x:v>0</x:v>
      </x:c>
      <x:c r="BZ327" s="34" t="n">
        <x:f>$B$11*(($A$1078)*$C327/$B$12*$B$7+(1-$A$1078)*$D327/$B$12*$C$7)</x:f>
        <x:v>0</x:v>
      </x:c>
      <x:c r="CA327" s="34" t="n">
        <x:f>$B$11*(($A$1079)*$C327/$B$12*$B$7+(1-$A$1079)*$D327/$B$12*$C$7)</x:f>
        <x:v>0</x:v>
      </x:c>
      <x:c r="CB327" s="34" t="n">
        <x:f>$B$11*(($A$1080)*$C327/$B$12*$B$7+(1-$A$1080)*$D327/$B$12*$C$7)</x:f>
        <x:v>0</x:v>
      </x:c>
      <x:c r="CC327" s="34" t="n">
        <x:f>$B$11*(($A$1081)*$C327/$B$12*$B$7+(1-$A$1081)*$D327/$B$12*$C$7)</x:f>
        <x:v>0</x:v>
      </x:c>
    </x:row>
    <x:row r="328">
      <x:c r="A328" s="34" t="n">
        <x:v>304</x:v>
      </x:c>
      <x:c r="B328" s="39" t="n">
        <x:v>0.9759980936503748</x:v>
      </x:c>
      <x:c r="C328" s="1" t="n">
        <x:f>SUM(AM328:AV328)</x:f>
        <x:v>0</x:v>
      </x:c>
      <x:c r="D328" s="1" t="n">
        <x:f>SUM(AW328:BF328)</x:f>
        <x:v>0</x:v>
      </x:c>
      <x:c r="E328" s="17" t="n">
        <x:f>(1-C328/$B$12)*$B$8-C328/$B$12*$B$7</x:f>
        <x:v>0.05</x:v>
      </x:c>
      <x:c r="F328" s="17" t="n">
        <x:f>(1-D328/$B$12)*$C$8-D328/$B$12*$C$7</x:f>
        <x:v>0.09</x:v>
      </x:c>
      <x:c r="G328" s="32" t="n">
        <x:f>$B$11*($B$10*C328/$B$12*$B$7+(1-$B$10)*D328/$B$12*$C$7)</x:f>
        <x:v>0</x:v>
      </x:c>
      <x:c r="H328" s="17" t="n">
        <x:f>$B$10*E328+(1-$B$10)*F328</x:f>
        <x:v>0.07</x:v>
      </x:c>
      <x:c r="I328" s="34"/>
      <x:c r="J328" s="34"/>
      <x:c r="K328" s="34"/>
      <x:c r="L328" s="34"/>
      <x:c r="M328" s="34"/>
      <x:c r="N328" s="34"/>
      <x:c r="O328" s="34"/>
      <x:c r="P328" s="34"/>
      <x:c r="Q328" s="34"/>
      <x:c r="R328" s="39" t="n">
        <x:v>0.1169280034916052</x:v>
      </x:c>
      <x:c r="S328" s="39" t="n">
        <x:v>0.0546202638111061</x:v>
      </x:c>
      <x:c r="T328" s="39" t="n">
        <x:v>0.14605667892105886</x:v>
      </x:c>
      <x:c r="U328" s="39" t="n">
        <x:v>-0.06962728639548108</x:v>
      </x:c>
      <x:c r="V328" s="39" t="n">
        <x:v>-0.2901048058602015</x:v>
      </x:c>
      <x:c r="W328" s="39" t="n">
        <x:v>-2.031046756845183</x:v>
      </x:c>
      <x:c r="X328" s="39" t="n">
        <x:v>1.7904417305613414</x:v>
      </x:c>
      <x:c r="Y328" s="39" t="n">
        <x:v>-0.00019103540631701488</x:v>
      </x:c>
      <x:c r="Z328" s="39" t="n">
        <x:v>0.04058325495199759</x:v>
      </x:c>
      <x:c r="AA328" s="39" t="n">
        <x:v>-0.16587185163420223</x:v>
      </x:c>
      <x:c r="AB328" s="39" t="n">
        <x:v>-0.767292315796759</x:v>
      </x:c>
      <x:c r="AC328" s="39" t="n">
        <x:v>0.7656131365021714</x:v>
      </x:c>
      <x:c r="AD328" s="39" t="n">
        <x:v>-0.431051602545794</x:v>
      </x:c>
      <x:c r="AE328" s="39" t="n">
        <x:v>0.5943333117215145</x:v>
      </x:c>
      <x:c r="AF328" s="39" t="n">
        <x:v>1.5466897214561572</x:v>
      </x:c>
      <x:c r="AG328" s="39" t="n">
        <x:v>0.30493545610308614</x:v>
      </x:c>
      <x:c r="AH328" s="39" t="n">
        <x:v>-0.7983215588758639</x:v>
      </x:c>
      <x:c r="AI328" s="39" t="n">
        <x:v>-0.665525094373356</x:v>
      </x:c>
      <x:c r="AJ328" s="39" t="n">
        <x:v>-0.5008608890550597</x:v>
      </x:c>
      <x:c r="AK328" s="39" t="n">
        <x:v>0.754245046574038</x:v>
      </x:c>
      <x:c r="AL328" s="34"/>
      <x:c r="AM328" s="34" t="n">
        <x:f>IF(SQRT($B$9)*$B328+SQRT(1-$B$9)*R328&lt;_xlfn.NORM.S.INV($B$6),1,0)</x:f>
        <x:v>0</x:v>
      </x:c>
      <x:c r="AN328" s="34" t="n">
        <x:f>IF(SQRT($B$9)*$B328+SQRT(1-$B$9)*S328&lt;_xlfn.NORM.S.INV($B$6),1,0)</x:f>
        <x:v>0</x:v>
      </x:c>
      <x:c r="AO328" s="34" t="n">
        <x:f>IF(SQRT($B$9)*$B328+SQRT(1-$B$9)*T328&lt;_xlfn.NORM.S.INV($B$6),1,0)</x:f>
        <x:v>0</x:v>
      </x:c>
      <x:c r="AP328" s="34" t="n">
        <x:f>IF(SQRT($B$9)*$B328+SQRT(1-$B$9)*U328&lt;_xlfn.NORM.S.INV($B$6),1,0)</x:f>
        <x:v>0</x:v>
      </x:c>
      <x:c r="AQ328" s="34" t="n">
        <x:f>IF(SQRT($B$9)*$B328+SQRT(1-$B$9)*V328&lt;_xlfn.NORM.S.INV($B$6),1,0)</x:f>
        <x:v>0</x:v>
      </x:c>
      <x:c r="AR328" s="34" t="n">
        <x:f>IF(SQRT($B$9)*$B328+SQRT(1-$B$9)*W328&lt;_xlfn.NORM.S.INV($B$6),1,0)</x:f>
        <x:v>0</x:v>
      </x:c>
      <x:c r="AS328" s="34" t="n">
        <x:f>IF(SQRT($B$9)*$B328+SQRT(1-$B$9)*X328&lt;_xlfn.NORM.S.INV($B$6),1,0)</x:f>
        <x:v>0</x:v>
      </x:c>
      <x:c r="AT328" s="34" t="n">
        <x:f>IF(SQRT($B$9)*$B328+SQRT(1-$B$9)*Y328&lt;_xlfn.NORM.S.INV($B$6),1,0)</x:f>
        <x:v>0</x:v>
      </x:c>
      <x:c r="AU328" s="34" t="n">
        <x:f>IF(SQRT($B$9)*$B328+SQRT(1-$B$9)*Z328&lt;_xlfn.NORM.S.INV($B$6),1,0)</x:f>
        <x:v>0</x:v>
      </x:c>
      <x:c r="AV328" s="34" t="n">
        <x:f>IF(SQRT($B$9)*$B328+SQRT(1-$B$9)*AA328&lt;_xlfn.NORM.S.INV($B$6),1,0)</x:f>
        <x:v>0</x:v>
      </x:c>
      <x:c r="AW328" s="34" t="n">
        <x:f>IF(SQRT($C$9)*$B328+SQRT(1-$C$9)*AB328&lt;_xlfn.NORM.S.INV($C$6),1,0)</x:f>
        <x:v>0</x:v>
      </x:c>
      <x:c r="AX328" s="34" t="n">
        <x:f>IF(SQRT($C$9)*$B328+SQRT(1-$C$9)*AC328&lt;_xlfn.NORM.S.INV($C$6),1,0)</x:f>
        <x:v>0</x:v>
      </x:c>
      <x:c r="AY328" s="34" t="n">
        <x:f>IF(SQRT($C$9)*$B328+SQRT(1-$C$9)*AD328&lt;_xlfn.NORM.S.INV($C$6),1,0)</x:f>
        <x:v>0</x:v>
      </x:c>
      <x:c r="AZ328" s="34" t="n">
        <x:f>IF(SQRT($C$9)*$B328+SQRT(1-$C$9)*AE328&lt;_xlfn.NORM.S.INV($C$6),1,0)</x:f>
        <x:v>0</x:v>
      </x:c>
      <x:c r="BA328" s="34" t="n">
        <x:f>IF(SQRT($C$9)*$B328+SQRT(1-$C$9)*AF328&lt;_xlfn.NORM.S.INV($C$6),1,0)</x:f>
        <x:v>0</x:v>
      </x:c>
      <x:c r="BB328" s="34" t="n">
        <x:f>IF(SQRT($C$9)*$B328+SQRT(1-$C$9)*AG328&lt;_xlfn.NORM.S.INV($C$6),1,0)</x:f>
        <x:v>0</x:v>
      </x:c>
      <x:c r="BC328" s="34" t="n">
        <x:f>IF(SQRT($C$9)*$B328+SQRT(1-$C$9)*AH328&lt;_xlfn.NORM.S.INV($C$6),1,0)</x:f>
        <x:v>0</x:v>
      </x:c>
      <x:c r="BD328" s="34" t="n">
        <x:f>IF(SQRT($C$9)*$B328+SQRT(1-$C$9)*AI328&lt;_xlfn.NORM.S.INV($C$6),1,0)</x:f>
        <x:v>0</x:v>
      </x:c>
      <x:c r="BE328" s="34" t="n">
        <x:f>IF(SQRT($C$9)*$B328+SQRT(1-$C$9)*AJ328&lt;_xlfn.NORM.S.INV($C$6),1,0)</x:f>
        <x:v>0</x:v>
      </x:c>
      <x:c r="BF328" s="34" t="n">
        <x:f>IF(SQRT($C$9)*$B328+SQRT(1-$C$9)*AK328&lt;_xlfn.NORM.S.INV($C$6),1,0)</x:f>
        <x:v>0</x:v>
      </x:c>
      <x:c r="BG328" s="34"/>
      <x:c r="BH328" s="34"/>
      <x:c r="BI328" s="34" t="n">
        <x:f>$B$11*(($A$1061)*$C328/$B$12*$B$7+(1-$A$1061)*$D328/$B$12*$C$7)</x:f>
        <x:v>0</x:v>
      </x:c>
      <x:c r="BJ328" s="34" t="n">
        <x:f>$B$11*(($A$1062)*$C328/$B$12*$B$7+(1-$A$1062)*$D328/$B$12*$C$7)</x:f>
        <x:v>0</x:v>
      </x:c>
      <x:c r="BK328" s="34" t="n">
        <x:f>$B$11*(($A$1063)*$C328/$B$12*$B$7+(1-$A$1063)*$D328/$B$12*$C$7)</x:f>
        <x:v>0</x:v>
      </x:c>
      <x:c r="BL328" s="34" t="n">
        <x:f>$B$11*(($A$1064)*$C328/$B$12*$B$7+(1-$A$1064)*$D328/$B$12*$C$7)</x:f>
        <x:v>0</x:v>
      </x:c>
      <x:c r="BM328" s="34" t="n">
        <x:f>$B$11*(($A$1065)*$C328/$B$12*$B$7+(1-$A$1065)*$D328/$B$12*$C$7)</x:f>
        <x:v>0</x:v>
      </x:c>
      <x:c r="BN328" s="34" t="n">
        <x:f>$B$11*(($A$1066)*$C328/$B$12*$B$7+(1-$A$1066)*$D328/$B$12*$C$7)</x:f>
        <x:v>0</x:v>
      </x:c>
      <x:c r="BO328" s="34" t="n">
        <x:f>$B$11*(($A$1067)*$C328/$B$12*$B$7+(1-$A$1067)*$D328/$B$12*$C$7)</x:f>
        <x:v>0</x:v>
      </x:c>
      <x:c r="BP328" s="34" t="n">
        <x:f>$B$11*(($A$1068)*$C328/$B$12*$B$7+(1-$A$1068)*$D328/$B$12*$C$7)</x:f>
        <x:v>0</x:v>
      </x:c>
      <x:c r="BQ328" s="34" t="n">
        <x:f>$B$11*(($A$1069)*$C328/$B$12*$B$7+(1-$A$1069)*$D328/$B$12*$C$7)</x:f>
        <x:v>0</x:v>
      </x:c>
      <x:c r="BR328" s="34" t="n">
        <x:f>$B$11*(($A$1070)*$C328/$B$12*$B$7+(1-$A$1070)*$D328/$B$12*$C$7)</x:f>
        <x:v>0</x:v>
      </x:c>
      <x:c r="BS328" s="34" t="n">
        <x:f>$B$11*(($A$1071)*$C328/$B$12*$B$7+(1-$A$1071)*$D328/$B$12*$C$7)</x:f>
        <x:v>0</x:v>
      </x:c>
      <x:c r="BT328" s="34" t="n">
        <x:f>$B$11*(($A$1072)*$C328/$B$12*$B$7+(1-$A$1072)*$D328/$B$12*$C$7)</x:f>
        <x:v>0</x:v>
      </x:c>
      <x:c r="BU328" s="34" t="n">
        <x:f>$B$11*(($A$1073)*$C328/$B$12*$B$7+(1-$A$1073)*$D328/$B$12*$C$7)</x:f>
        <x:v>0</x:v>
      </x:c>
      <x:c r="BV328" s="34" t="n">
        <x:f>$B$11*(($A$1074)*$C328/$B$12*$B$7+(1-$A$1074)*$D328/$B$12*$C$7)</x:f>
        <x:v>0</x:v>
      </x:c>
      <x:c r="BW328" s="34" t="n">
        <x:f>$B$11*(($A$1075)*$C328/$B$12*$B$7+(1-$A$1075)*$D328/$B$12*$C$7)</x:f>
        <x:v>0</x:v>
      </x:c>
      <x:c r="BX328" s="34" t="n">
        <x:f>$B$11*(($A$1076)*$C328/$B$12*$B$7+(1-$A$1076)*$D328/$B$12*$C$7)</x:f>
        <x:v>0</x:v>
      </x:c>
      <x:c r="BY328" s="34" t="n">
        <x:f>$B$11*(($A$1077)*$C328/$B$12*$B$7+(1-$A$1077)*$D328/$B$12*$C$7)</x:f>
        <x:v>0</x:v>
      </x:c>
      <x:c r="BZ328" s="34" t="n">
        <x:f>$B$11*(($A$1078)*$C328/$B$12*$B$7+(1-$A$1078)*$D328/$B$12*$C$7)</x:f>
        <x:v>0</x:v>
      </x:c>
      <x:c r="CA328" s="34" t="n">
        <x:f>$B$11*(($A$1079)*$C328/$B$12*$B$7+(1-$A$1079)*$D328/$B$12*$C$7)</x:f>
        <x:v>0</x:v>
      </x:c>
      <x:c r="CB328" s="34" t="n">
        <x:f>$B$11*(($A$1080)*$C328/$B$12*$B$7+(1-$A$1080)*$D328/$B$12*$C$7)</x:f>
        <x:v>0</x:v>
      </x:c>
      <x:c r="CC328" s="34" t="n">
        <x:f>$B$11*(($A$1081)*$C328/$B$12*$B$7+(1-$A$1081)*$D328/$B$12*$C$7)</x:f>
        <x:v>0</x:v>
      </x:c>
    </x:row>
    <x:row r="329">
      <x:c r="A329" s="34" t="n">
        <x:v>305</x:v>
      </x:c>
      <x:c r="B329" s="39" t="n">
        <x:v>0.2893263666751265</x:v>
      </x:c>
      <x:c r="C329" s="1" t="n">
        <x:f>SUM(AM329:AV329)</x:f>
        <x:v>0</x:v>
      </x:c>
      <x:c r="D329" s="1" t="n">
        <x:f>SUM(AW329:BF329)</x:f>
        <x:v>0</x:v>
      </x:c>
      <x:c r="E329" s="17" t="n">
        <x:f>(1-C329/$B$12)*$B$8-C329/$B$12*$B$7</x:f>
        <x:v>0.05</x:v>
      </x:c>
      <x:c r="F329" s="17" t="n">
        <x:f>(1-D329/$B$12)*$C$8-D329/$B$12*$C$7</x:f>
        <x:v>0.09</x:v>
      </x:c>
      <x:c r="G329" s="32" t="n">
        <x:f>$B$11*($B$10*C329/$B$12*$B$7+(1-$B$10)*D329/$B$12*$C$7)</x:f>
        <x:v>0</x:v>
      </x:c>
      <x:c r="H329" s="17" t="n">
        <x:f>$B$10*E329+(1-$B$10)*F329</x:f>
        <x:v>0.07</x:v>
      </x:c>
      <x:c r="I329" s="34"/>
      <x:c r="J329" s="34"/>
      <x:c r="K329" s="34"/>
      <x:c r="L329" s="34"/>
      <x:c r="M329" s="34"/>
      <x:c r="N329" s="34"/>
      <x:c r="O329" s="34"/>
      <x:c r="P329" s="34"/>
      <x:c r="Q329" s="34"/>
      <x:c r="R329" s="39" t="n">
        <x:v>-0.9271560490546578</x:v>
      </x:c>
      <x:c r="S329" s="39" t="n">
        <x:v>-0.5031945397120057</x:v>
      </x:c>
      <x:c r="T329" s="39" t="n">
        <x:v>-0.5373007804669797</x:v>
      </x:c>
      <x:c r="U329" s="39" t="n">
        <x:v>1.568072274299082</x:v>
      </x:c>
      <x:c r="V329" s="39" t="n">
        <x:v>-1.147205636587752</x:v>
      </x:c>
      <x:c r="W329" s="39" t="n">
        <x:v>-0.028744923747124885</x:v>
      </x:c>
      <x:c r="X329" s="39" t="n">
        <x:v>1.5820370128721357</x:v>
      </x:c>
      <x:c r="Y329" s="39" t="n">
        <x:v>-0.5590928627868603</x:v>
      </x:c>
      <x:c r="Z329" s="39" t="n">
        <x:v>-0.03684071204974889</x:v>
      </x:c>
      <x:c r="AA329" s="39" t="n">
        <x:v>-0.5180033449572268</x:v>
      </x:c>
      <x:c r="AB329" s="39" t="n">
        <x:v>0.4606684771099954</x:v>
      </x:c>
      <x:c r="AC329" s="39" t="n">
        <x:v>0.07562871333285369</x:v>
      </x:c>
      <x:c r="AD329" s="39" t="n">
        <x:v>1.9416392710975359</x:v>
      </x:c>
      <x:c r="AE329" s="39" t="n">
        <x:v>0.546184544881874</x:v>
      </x:c>
      <x:c r="AF329" s="39" t="n">
        <x:v>-0.6872657931046935</x:v>
      </x:c>
      <x:c r="AG329" s="39" t="n">
        <x:v>0.6782186673333086</x:v>
      </x:c>
      <x:c r="AH329" s="39" t="n">
        <x:v>0.3785980680972155</x:v>
      </x:c>
      <x:c r="AI329" s="39" t="n">
        <x:v>0.08000745899600403</x:v>
      </x:c>
      <x:c r="AJ329" s="39" t="n">
        <x:v>0.7546949715560974</x:v>
      </x:c>
      <x:c r="AK329" s="39" t="n">
        <x:v>2.6348680842700625</x:v>
      </x:c>
      <x:c r="AL329" s="34"/>
      <x:c r="AM329" s="34" t="n">
        <x:f>IF(SQRT($B$9)*$B329+SQRT(1-$B$9)*R329&lt;_xlfn.NORM.S.INV($B$6),1,0)</x:f>
        <x:v>0</x:v>
      </x:c>
      <x:c r="AN329" s="34" t="n">
        <x:f>IF(SQRT($B$9)*$B329+SQRT(1-$B$9)*S329&lt;_xlfn.NORM.S.INV($B$6),1,0)</x:f>
        <x:v>0</x:v>
      </x:c>
      <x:c r="AO329" s="34" t="n">
        <x:f>IF(SQRT($B$9)*$B329+SQRT(1-$B$9)*T329&lt;_xlfn.NORM.S.INV($B$6),1,0)</x:f>
        <x:v>0</x:v>
      </x:c>
      <x:c r="AP329" s="34" t="n">
        <x:f>IF(SQRT($B$9)*$B329+SQRT(1-$B$9)*U329&lt;_xlfn.NORM.S.INV($B$6),1,0)</x:f>
        <x:v>0</x:v>
      </x:c>
      <x:c r="AQ329" s="34" t="n">
        <x:f>IF(SQRT($B$9)*$B329+SQRT(1-$B$9)*V329&lt;_xlfn.NORM.S.INV($B$6),1,0)</x:f>
        <x:v>0</x:v>
      </x:c>
      <x:c r="AR329" s="34" t="n">
        <x:f>IF(SQRT($B$9)*$B329+SQRT(1-$B$9)*W329&lt;_xlfn.NORM.S.INV($B$6),1,0)</x:f>
        <x:v>0</x:v>
      </x:c>
      <x:c r="AS329" s="34" t="n">
        <x:f>IF(SQRT($B$9)*$B329+SQRT(1-$B$9)*X329&lt;_xlfn.NORM.S.INV($B$6),1,0)</x:f>
        <x:v>0</x:v>
      </x:c>
      <x:c r="AT329" s="34" t="n">
        <x:f>IF(SQRT($B$9)*$B329+SQRT(1-$B$9)*Y329&lt;_xlfn.NORM.S.INV($B$6),1,0)</x:f>
        <x:v>0</x:v>
      </x:c>
      <x:c r="AU329" s="34" t="n">
        <x:f>IF(SQRT($B$9)*$B329+SQRT(1-$B$9)*Z329&lt;_xlfn.NORM.S.INV($B$6),1,0)</x:f>
        <x:v>0</x:v>
      </x:c>
      <x:c r="AV329" s="34" t="n">
        <x:f>IF(SQRT($B$9)*$B329+SQRT(1-$B$9)*AA329&lt;_xlfn.NORM.S.INV($B$6),1,0)</x:f>
        <x:v>0</x:v>
      </x:c>
      <x:c r="AW329" s="34" t="n">
        <x:f>IF(SQRT($C$9)*$B329+SQRT(1-$C$9)*AB329&lt;_xlfn.NORM.S.INV($C$6),1,0)</x:f>
        <x:v>0</x:v>
      </x:c>
      <x:c r="AX329" s="34" t="n">
        <x:f>IF(SQRT($C$9)*$B329+SQRT(1-$C$9)*AC329&lt;_xlfn.NORM.S.INV($C$6),1,0)</x:f>
        <x:v>0</x:v>
      </x:c>
      <x:c r="AY329" s="34" t="n">
        <x:f>IF(SQRT($C$9)*$B329+SQRT(1-$C$9)*AD329&lt;_xlfn.NORM.S.INV($C$6),1,0)</x:f>
        <x:v>0</x:v>
      </x:c>
      <x:c r="AZ329" s="34" t="n">
        <x:f>IF(SQRT($C$9)*$B329+SQRT(1-$C$9)*AE329&lt;_xlfn.NORM.S.INV($C$6),1,0)</x:f>
        <x:v>0</x:v>
      </x:c>
      <x:c r="BA329" s="34" t="n">
        <x:f>IF(SQRT($C$9)*$B329+SQRT(1-$C$9)*AF329&lt;_xlfn.NORM.S.INV($C$6),1,0)</x:f>
        <x:v>0</x:v>
      </x:c>
      <x:c r="BB329" s="34" t="n">
        <x:f>IF(SQRT($C$9)*$B329+SQRT(1-$C$9)*AG329&lt;_xlfn.NORM.S.INV($C$6),1,0)</x:f>
        <x:v>0</x:v>
      </x:c>
      <x:c r="BC329" s="34" t="n">
        <x:f>IF(SQRT($C$9)*$B329+SQRT(1-$C$9)*AH329&lt;_xlfn.NORM.S.INV($C$6),1,0)</x:f>
        <x:v>0</x:v>
      </x:c>
      <x:c r="BD329" s="34" t="n">
        <x:f>IF(SQRT($C$9)*$B329+SQRT(1-$C$9)*AI329&lt;_xlfn.NORM.S.INV($C$6),1,0)</x:f>
        <x:v>0</x:v>
      </x:c>
      <x:c r="BE329" s="34" t="n">
        <x:f>IF(SQRT($C$9)*$B329+SQRT(1-$C$9)*AJ329&lt;_xlfn.NORM.S.INV($C$6),1,0)</x:f>
        <x:v>0</x:v>
      </x:c>
      <x:c r="BF329" s="34" t="n">
        <x:f>IF(SQRT($C$9)*$B329+SQRT(1-$C$9)*AK329&lt;_xlfn.NORM.S.INV($C$6),1,0)</x:f>
        <x:v>0</x:v>
      </x:c>
      <x:c r="BG329" s="34"/>
      <x:c r="BH329" s="34"/>
      <x:c r="BI329" s="34" t="n">
        <x:f>$B$11*(($A$1061)*$C329/$B$12*$B$7+(1-$A$1061)*$D329/$B$12*$C$7)</x:f>
        <x:v>0</x:v>
      </x:c>
      <x:c r="BJ329" s="34" t="n">
        <x:f>$B$11*(($A$1062)*$C329/$B$12*$B$7+(1-$A$1062)*$D329/$B$12*$C$7)</x:f>
        <x:v>0</x:v>
      </x:c>
      <x:c r="BK329" s="34" t="n">
        <x:f>$B$11*(($A$1063)*$C329/$B$12*$B$7+(1-$A$1063)*$D329/$B$12*$C$7)</x:f>
        <x:v>0</x:v>
      </x:c>
      <x:c r="BL329" s="34" t="n">
        <x:f>$B$11*(($A$1064)*$C329/$B$12*$B$7+(1-$A$1064)*$D329/$B$12*$C$7)</x:f>
        <x:v>0</x:v>
      </x:c>
      <x:c r="BM329" s="34" t="n">
        <x:f>$B$11*(($A$1065)*$C329/$B$12*$B$7+(1-$A$1065)*$D329/$B$12*$C$7)</x:f>
        <x:v>0</x:v>
      </x:c>
      <x:c r="BN329" s="34" t="n">
        <x:f>$B$11*(($A$1066)*$C329/$B$12*$B$7+(1-$A$1066)*$D329/$B$12*$C$7)</x:f>
        <x:v>0</x:v>
      </x:c>
      <x:c r="BO329" s="34" t="n">
        <x:f>$B$11*(($A$1067)*$C329/$B$12*$B$7+(1-$A$1067)*$D329/$B$12*$C$7)</x:f>
        <x:v>0</x:v>
      </x:c>
      <x:c r="BP329" s="34" t="n">
        <x:f>$B$11*(($A$1068)*$C329/$B$12*$B$7+(1-$A$1068)*$D329/$B$12*$C$7)</x:f>
        <x:v>0</x:v>
      </x:c>
      <x:c r="BQ329" s="34" t="n">
        <x:f>$B$11*(($A$1069)*$C329/$B$12*$B$7+(1-$A$1069)*$D329/$B$12*$C$7)</x:f>
        <x:v>0</x:v>
      </x:c>
      <x:c r="BR329" s="34" t="n">
        <x:f>$B$11*(($A$1070)*$C329/$B$12*$B$7+(1-$A$1070)*$D329/$B$12*$C$7)</x:f>
        <x:v>0</x:v>
      </x:c>
      <x:c r="BS329" s="34" t="n">
        <x:f>$B$11*(($A$1071)*$C329/$B$12*$B$7+(1-$A$1071)*$D329/$B$12*$C$7)</x:f>
        <x:v>0</x:v>
      </x:c>
      <x:c r="BT329" s="34" t="n">
        <x:f>$B$11*(($A$1072)*$C329/$B$12*$B$7+(1-$A$1072)*$D329/$B$12*$C$7)</x:f>
        <x:v>0</x:v>
      </x:c>
      <x:c r="BU329" s="34" t="n">
        <x:f>$B$11*(($A$1073)*$C329/$B$12*$B$7+(1-$A$1073)*$D329/$B$12*$C$7)</x:f>
        <x:v>0</x:v>
      </x:c>
      <x:c r="BV329" s="34" t="n">
        <x:f>$B$11*(($A$1074)*$C329/$B$12*$B$7+(1-$A$1074)*$D329/$B$12*$C$7)</x:f>
        <x:v>0</x:v>
      </x:c>
      <x:c r="BW329" s="34" t="n">
        <x:f>$B$11*(($A$1075)*$C329/$B$12*$B$7+(1-$A$1075)*$D329/$B$12*$C$7)</x:f>
        <x:v>0</x:v>
      </x:c>
      <x:c r="BX329" s="34" t="n">
        <x:f>$B$11*(($A$1076)*$C329/$B$12*$B$7+(1-$A$1076)*$D329/$B$12*$C$7)</x:f>
        <x:v>0</x:v>
      </x:c>
      <x:c r="BY329" s="34" t="n">
        <x:f>$B$11*(($A$1077)*$C329/$B$12*$B$7+(1-$A$1077)*$D329/$B$12*$C$7)</x:f>
        <x:v>0</x:v>
      </x:c>
      <x:c r="BZ329" s="34" t="n">
        <x:f>$B$11*(($A$1078)*$C329/$B$12*$B$7+(1-$A$1078)*$D329/$B$12*$C$7)</x:f>
        <x:v>0</x:v>
      </x:c>
      <x:c r="CA329" s="34" t="n">
        <x:f>$B$11*(($A$1079)*$C329/$B$12*$B$7+(1-$A$1079)*$D329/$B$12*$C$7)</x:f>
        <x:v>0</x:v>
      </x:c>
      <x:c r="CB329" s="34" t="n">
        <x:f>$B$11*(($A$1080)*$C329/$B$12*$B$7+(1-$A$1080)*$D329/$B$12*$C$7)</x:f>
        <x:v>0</x:v>
      </x:c>
      <x:c r="CC329" s="34" t="n">
        <x:f>$B$11*(($A$1081)*$C329/$B$12*$B$7+(1-$A$1081)*$D329/$B$12*$C$7)</x:f>
        <x:v>0</x:v>
      </x:c>
    </x:row>
    <x:row r="330">
      <x:c r="A330" s="34" t="n">
        <x:v>306</x:v>
      </x:c>
      <x:c r="B330" s="39" t="n">
        <x:v>-1.1504047186419653</x:v>
      </x:c>
      <x:c r="C330" s="1" t="n">
        <x:f>SUM(AM330:AV330)</x:f>
        <x:v>0</x:v>
      </x:c>
      <x:c r="D330" s="1" t="n">
        <x:f>SUM(AW330:BF330)</x:f>
        <x:v>0</x:v>
      </x:c>
      <x:c r="E330" s="17" t="n">
        <x:f>(1-C330/$B$12)*$B$8-C330/$B$12*$B$7</x:f>
        <x:v>0.05</x:v>
      </x:c>
      <x:c r="F330" s="17" t="n">
        <x:f>(1-D330/$B$12)*$C$8-D330/$B$12*$C$7</x:f>
        <x:v>0.09</x:v>
      </x:c>
      <x:c r="G330" s="32" t="n">
        <x:f>$B$11*($B$10*C330/$B$12*$B$7+(1-$B$10)*D330/$B$12*$C$7)</x:f>
        <x:v>0</x:v>
      </x:c>
      <x:c r="H330" s="17" t="n">
        <x:f>$B$10*E330+(1-$B$10)*F330</x:f>
        <x:v>0.07</x:v>
      </x:c>
      <x:c r="I330" s="34"/>
      <x:c r="J330" s="34"/>
      <x:c r="K330" s="34"/>
      <x:c r="L330" s="34"/>
      <x:c r="M330" s="34"/>
      <x:c r="N330" s="34"/>
      <x:c r="O330" s="34"/>
      <x:c r="P330" s="34"/>
      <x:c r="Q330" s="34"/>
      <x:c r="R330" s="39" t="n">
        <x:v>-0.22844792999029997</x:v>
      </x:c>
      <x:c r="S330" s="39" t="n">
        <x:v>0.9855635231825438</x:v>
      </x:c>
      <x:c r="T330" s="39" t="n">
        <x:v>-0.057018352405205655</x:v>
      </x:c>
      <x:c r="U330" s="39" t="n">
        <x:v>-1.5014716206885836</x:v>
      </x:c>
      <x:c r="V330" s="39" t="n">
        <x:v>0.35280542460896247</x:v>
      </x:c>
      <x:c r="W330" s="39" t="n">
        <x:v>2.0680131515397178</x:v>
      </x:c>
      <x:c r="X330" s="39" t="n">
        <x:v>-0.826946172430485</x:v>
      </x:c>
      <x:c r="Y330" s="39" t="n">
        <x:v>0.4253298867570971</x:v>
      </x:c>
      <x:c r="Z330" s="39" t="n">
        <x:v>-0.22966848953977548</x:v>
      </x:c>
      <x:c r="AA330" s="39" t="n">
        <x:v>0.549647109319084</x:v>
      </x:c>
      <x:c r="AB330" s="39" t="n">
        <x:v>0.46868924677489204</x:v>
      </x:c>
      <x:c r="AC330" s="39" t="n">
        <x:v>1.4882265275103348</x:v>
      </x:c>
      <x:c r="AD330" s="39" t="n">
        <x:v>0.6199224028609636</x:v>
      </x:c>
      <x:c r="AE330" s="39" t="n">
        <x:v>-0.49788396561843545</x:v>
      </x:c>
      <x:c r="AF330" s="39" t="n">
        <x:v>1.0217318500152563</x:v>
      </x:c>
      <x:c r="AG330" s="39" t="n">
        <x:v>-0.873771457435351</x:v>
      </x:c>
      <x:c r="AH330" s="39" t="n">
        <x:v>-0.11301098729024744</x:v>
      </x:c>
      <x:c r="AI330" s="39" t="n">
        <x:v>-0.056450798856236585</x:v>
      </x:c>
      <x:c r="AJ330" s="39" t="n">
        <x:v>0.8104630692511731</x:v>
      </x:c>
      <x:c r="AK330" s="39" t="n">
        <x:v>0.12736988721849785</x:v>
      </x:c>
      <x:c r="AL330" s="34"/>
      <x:c r="AM330" s="34" t="n">
        <x:f>IF(SQRT($B$9)*$B330+SQRT(1-$B$9)*R330&lt;_xlfn.NORM.S.INV($B$6),1,0)</x:f>
        <x:v>0</x:v>
      </x:c>
      <x:c r="AN330" s="34" t="n">
        <x:f>IF(SQRT($B$9)*$B330+SQRT(1-$B$9)*S330&lt;_xlfn.NORM.S.INV($B$6),1,0)</x:f>
        <x:v>0</x:v>
      </x:c>
      <x:c r="AO330" s="34" t="n">
        <x:f>IF(SQRT($B$9)*$B330+SQRT(1-$B$9)*T330&lt;_xlfn.NORM.S.INV($B$6),1,0)</x:f>
        <x:v>0</x:v>
      </x:c>
      <x:c r="AP330" s="34" t="n">
        <x:f>IF(SQRT($B$9)*$B330+SQRT(1-$B$9)*U330&lt;_xlfn.NORM.S.INV($B$6),1,0)</x:f>
        <x:v>0</x:v>
      </x:c>
      <x:c r="AQ330" s="34" t="n">
        <x:f>IF(SQRT($B$9)*$B330+SQRT(1-$B$9)*V330&lt;_xlfn.NORM.S.INV($B$6),1,0)</x:f>
        <x:v>0</x:v>
      </x:c>
      <x:c r="AR330" s="34" t="n">
        <x:f>IF(SQRT($B$9)*$B330+SQRT(1-$B$9)*W330&lt;_xlfn.NORM.S.INV($B$6),1,0)</x:f>
        <x:v>0</x:v>
      </x:c>
      <x:c r="AS330" s="34" t="n">
        <x:f>IF(SQRT($B$9)*$B330+SQRT(1-$B$9)*X330&lt;_xlfn.NORM.S.INV($B$6),1,0)</x:f>
        <x:v>0</x:v>
      </x:c>
      <x:c r="AT330" s="34" t="n">
        <x:f>IF(SQRT($B$9)*$B330+SQRT(1-$B$9)*Y330&lt;_xlfn.NORM.S.INV($B$6),1,0)</x:f>
        <x:v>0</x:v>
      </x:c>
      <x:c r="AU330" s="34" t="n">
        <x:f>IF(SQRT($B$9)*$B330+SQRT(1-$B$9)*Z330&lt;_xlfn.NORM.S.INV($B$6),1,0)</x:f>
        <x:v>0</x:v>
      </x:c>
      <x:c r="AV330" s="34" t="n">
        <x:f>IF(SQRT($B$9)*$B330+SQRT(1-$B$9)*AA330&lt;_xlfn.NORM.S.INV($B$6),1,0)</x:f>
        <x:v>0</x:v>
      </x:c>
      <x:c r="AW330" s="34" t="n">
        <x:f>IF(SQRT($C$9)*$B330+SQRT(1-$C$9)*AB330&lt;_xlfn.NORM.S.INV($C$6),1,0)</x:f>
        <x:v>0</x:v>
      </x:c>
      <x:c r="AX330" s="34" t="n">
        <x:f>IF(SQRT($C$9)*$B330+SQRT(1-$C$9)*AC330&lt;_xlfn.NORM.S.INV($C$6),1,0)</x:f>
        <x:v>0</x:v>
      </x:c>
      <x:c r="AY330" s="34" t="n">
        <x:f>IF(SQRT($C$9)*$B330+SQRT(1-$C$9)*AD330&lt;_xlfn.NORM.S.INV($C$6),1,0)</x:f>
        <x:v>0</x:v>
      </x:c>
      <x:c r="AZ330" s="34" t="n">
        <x:f>IF(SQRT($C$9)*$B330+SQRT(1-$C$9)*AE330&lt;_xlfn.NORM.S.INV($C$6),1,0)</x:f>
        <x:v>0</x:v>
      </x:c>
      <x:c r="BA330" s="34" t="n">
        <x:f>IF(SQRT($C$9)*$B330+SQRT(1-$C$9)*AF330&lt;_xlfn.NORM.S.INV($C$6),1,0)</x:f>
        <x:v>0</x:v>
      </x:c>
      <x:c r="BB330" s="34" t="n">
        <x:f>IF(SQRT($C$9)*$B330+SQRT(1-$C$9)*AG330&lt;_xlfn.NORM.S.INV($C$6),1,0)</x:f>
        <x:v>0</x:v>
      </x:c>
      <x:c r="BC330" s="34" t="n">
        <x:f>IF(SQRT($C$9)*$B330+SQRT(1-$C$9)*AH330&lt;_xlfn.NORM.S.INV($C$6),1,0)</x:f>
        <x:v>0</x:v>
      </x:c>
      <x:c r="BD330" s="34" t="n">
        <x:f>IF(SQRT($C$9)*$B330+SQRT(1-$C$9)*AI330&lt;_xlfn.NORM.S.INV($C$6),1,0)</x:f>
        <x:v>0</x:v>
      </x:c>
      <x:c r="BE330" s="34" t="n">
        <x:f>IF(SQRT($C$9)*$B330+SQRT(1-$C$9)*AJ330&lt;_xlfn.NORM.S.INV($C$6),1,0)</x:f>
        <x:v>0</x:v>
      </x:c>
      <x:c r="BF330" s="34" t="n">
        <x:f>IF(SQRT($C$9)*$B330+SQRT(1-$C$9)*AK330&lt;_xlfn.NORM.S.INV($C$6),1,0)</x:f>
        <x:v>0</x:v>
      </x:c>
      <x:c r="BG330" s="34"/>
      <x:c r="BH330" s="34"/>
      <x:c r="BI330" s="34" t="n">
        <x:f>$B$11*(($A$1061)*$C330/$B$12*$B$7+(1-$A$1061)*$D330/$B$12*$C$7)</x:f>
        <x:v>0</x:v>
      </x:c>
      <x:c r="BJ330" s="34" t="n">
        <x:f>$B$11*(($A$1062)*$C330/$B$12*$B$7+(1-$A$1062)*$D330/$B$12*$C$7)</x:f>
        <x:v>0</x:v>
      </x:c>
      <x:c r="BK330" s="34" t="n">
        <x:f>$B$11*(($A$1063)*$C330/$B$12*$B$7+(1-$A$1063)*$D330/$B$12*$C$7)</x:f>
        <x:v>0</x:v>
      </x:c>
      <x:c r="BL330" s="34" t="n">
        <x:f>$B$11*(($A$1064)*$C330/$B$12*$B$7+(1-$A$1064)*$D330/$B$12*$C$7)</x:f>
        <x:v>0</x:v>
      </x:c>
      <x:c r="BM330" s="34" t="n">
        <x:f>$B$11*(($A$1065)*$C330/$B$12*$B$7+(1-$A$1065)*$D330/$B$12*$C$7)</x:f>
        <x:v>0</x:v>
      </x:c>
      <x:c r="BN330" s="34" t="n">
        <x:f>$B$11*(($A$1066)*$C330/$B$12*$B$7+(1-$A$1066)*$D330/$B$12*$C$7)</x:f>
        <x:v>0</x:v>
      </x:c>
      <x:c r="BO330" s="34" t="n">
        <x:f>$B$11*(($A$1067)*$C330/$B$12*$B$7+(1-$A$1067)*$D330/$B$12*$C$7)</x:f>
        <x:v>0</x:v>
      </x:c>
      <x:c r="BP330" s="34" t="n">
        <x:f>$B$11*(($A$1068)*$C330/$B$12*$B$7+(1-$A$1068)*$D330/$B$12*$C$7)</x:f>
        <x:v>0</x:v>
      </x:c>
      <x:c r="BQ330" s="34" t="n">
        <x:f>$B$11*(($A$1069)*$C330/$B$12*$B$7+(1-$A$1069)*$D330/$B$12*$C$7)</x:f>
        <x:v>0</x:v>
      </x:c>
      <x:c r="BR330" s="34" t="n">
        <x:f>$B$11*(($A$1070)*$C330/$B$12*$B$7+(1-$A$1070)*$D330/$B$12*$C$7)</x:f>
        <x:v>0</x:v>
      </x:c>
      <x:c r="BS330" s="34" t="n">
        <x:f>$B$11*(($A$1071)*$C330/$B$12*$B$7+(1-$A$1071)*$D330/$B$12*$C$7)</x:f>
        <x:v>0</x:v>
      </x:c>
      <x:c r="BT330" s="34" t="n">
        <x:f>$B$11*(($A$1072)*$C330/$B$12*$B$7+(1-$A$1072)*$D330/$B$12*$C$7)</x:f>
        <x:v>0</x:v>
      </x:c>
      <x:c r="BU330" s="34" t="n">
        <x:f>$B$11*(($A$1073)*$C330/$B$12*$B$7+(1-$A$1073)*$D330/$B$12*$C$7)</x:f>
        <x:v>0</x:v>
      </x:c>
      <x:c r="BV330" s="34" t="n">
        <x:f>$B$11*(($A$1074)*$C330/$B$12*$B$7+(1-$A$1074)*$D330/$B$12*$C$7)</x:f>
        <x:v>0</x:v>
      </x:c>
      <x:c r="BW330" s="34" t="n">
        <x:f>$B$11*(($A$1075)*$C330/$B$12*$B$7+(1-$A$1075)*$D330/$B$12*$C$7)</x:f>
        <x:v>0</x:v>
      </x:c>
      <x:c r="BX330" s="34" t="n">
        <x:f>$B$11*(($A$1076)*$C330/$B$12*$B$7+(1-$A$1076)*$D330/$B$12*$C$7)</x:f>
        <x:v>0</x:v>
      </x:c>
      <x:c r="BY330" s="34" t="n">
        <x:f>$B$11*(($A$1077)*$C330/$B$12*$B$7+(1-$A$1077)*$D330/$B$12*$C$7)</x:f>
        <x:v>0</x:v>
      </x:c>
      <x:c r="BZ330" s="34" t="n">
        <x:f>$B$11*(($A$1078)*$C330/$B$12*$B$7+(1-$A$1078)*$D330/$B$12*$C$7)</x:f>
        <x:v>0</x:v>
      </x:c>
      <x:c r="CA330" s="34" t="n">
        <x:f>$B$11*(($A$1079)*$C330/$B$12*$B$7+(1-$A$1079)*$D330/$B$12*$C$7)</x:f>
        <x:v>0</x:v>
      </x:c>
      <x:c r="CB330" s="34" t="n">
        <x:f>$B$11*(($A$1080)*$C330/$B$12*$B$7+(1-$A$1080)*$D330/$B$12*$C$7)</x:f>
        <x:v>0</x:v>
      </x:c>
      <x:c r="CC330" s="34" t="n">
        <x:f>$B$11*(($A$1081)*$C330/$B$12*$B$7+(1-$A$1081)*$D330/$B$12*$C$7)</x:f>
        <x:v>0</x:v>
      </x:c>
    </x:row>
    <x:row r="331">
      <x:c r="A331" s="34" t="n">
        <x:v>307</x:v>
      </x:c>
      <x:c r="B331" s="39" t="n">
        <x:v>-0.025946913165690404</x:v>
      </x:c>
      <x:c r="C331" s="1" t="n">
        <x:f>SUM(AM331:AV331)</x:f>
        <x:v>0</x:v>
      </x:c>
      <x:c r="D331" s="1" t="n">
        <x:f>SUM(AW331:BF331)</x:f>
        <x:v>0</x:v>
      </x:c>
      <x:c r="E331" s="17" t="n">
        <x:f>(1-C331/$B$12)*$B$8-C331/$B$12*$B$7</x:f>
        <x:v>0.05</x:v>
      </x:c>
      <x:c r="F331" s="17" t="n">
        <x:f>(1-D331/$B$12)*$C$8-D331/$B$12*$C$7</x:f>
        <x:v>0.09</x:v>
      </x:c>
      <x:c r="G331" s="32" t="n">
        <x:f>$B$11*($B$10*C331/$B$12*$B$7+(1-$B$10)*D331/$B$12*$C$7)</x:f>
        <x:v>0</x:v>
      </x:c>
      <x:c r="H331" s="17" t="n">
        <x:f>$B$10*E331+(1-$B$10)*F331</x:f>
        <x:v>0.07</x:v>
      </x:c>
      <x:c r="I331" s="34"/>
      <x:c r="J331" s="34"/>
      <x:c r="K331" s="34"/>
      <x:c r="L331" s="34"/>
      <x:c r="M331" s="34"/>
      <x:c r="N331" s="34"/>
      <x:c r="O331" s="34"/>
      <x:c r="P331" s="34"/>
      <x:c r="Q331" s="34"/>
      <x:c r="R331" s="39" t="n">
        <x:v>-0.1727062400471435</x:v>
      </x:c>
      <x:c r="S331" s="39" t="n">
        <x:v>1.0498565017268988</x:v>
      </x:c>
      <x:c r="T331" s="39" t="n">
        <x:v>0.2279288986943688</x:v>
      </x:c>
      <x:c r="U331" s="39" t="n">
        <x:v>-1.7973615205919258</x:v>
      </x:c>
      <x:c r="V331" s="39" t="n">
        <x:v>-1.2760303916605416</x:v>
      </x:c>
      <x:c r="W331" s="39" t="n">
        <x:v>0.6210136572349154</x:v>
      </x:c>
      <x:c r="X331" s="39" t="n">
        <x:v>0.0358566373644429</x:v>
      </x:c>
      <x:c r="Y331" s="39" t="n">
        <x:v>1.3687087165476766</x:v>
      </x:c>
      <x:c r="Z331" s="39" t="n">
        <x:v>0.671482165367698</x:v>
      </x:c>
      <x:c r="AA331" s="39" t="n">
        <x:v>0.7771928851838695</x:v>
      </x:c>
      <x:c r="AB331" s="39" t="n">
        <x:v>-0.737143379714442</x:v>
      </x:c>
      <x:c r="AC331" s="39" t="n">
        <x:v>-0.11055811408205961</x:v>
      </x:c>
      <x:c r="AD331" s="39" t="n">
        <x:v>1.4177408321477691</x:v>
      </x:c>
      <x:c r="AE331" s="39" t="n">
        <x:v>0.7184024918077825</x:v>
      </x:c>
      <x:c r="AF331" s="39" t="n">
        <x:v>0.5499014010919464</x:v>
      </x:c>
      <x:c r="AG331" s="39" t="n">
        <x:v>-1.377494808576964</x:v>
      </x:c>
      <x:c r="AH331" s="39" t="n">
        <x:v>-1.210182795956941</x:v>
      </x:c>
      <x:c r="AI331" s="39" t="n">
        <x:v>-0.0856335848866054</x:v>
      </x:c>
      <x:c r="AJ331" s="39" t="n">
        <x:v>0.7585513194056345</x:v>
      </x:c>
      <x:c r="AK331" s="39" t="n">
        <x:v>-0.2426222481529207</x:v>
      </x:c>
      <x:c r="AL331" s="34"/>
      <x:c r="AM331" s="34" t="n">
        <x:f>IF(SQRT($B$9)*$B331+SQRT(1-$B$9)*R331&lt;_xlfn.NORM.S.INV($B$6),1,0)</x:f>
        <x:v>0</x:v>
      </x:c>
      <x:c r="AN331" s="34" t="n">
        <x:f>IF(SQRT($B$9)*$B331+SQRT(1-$B$9)*S331&lt;_xlfn.NORM.S.INV($B$6),1,0)</x:f>
        <x:v>0</x:v>
      </x:c>
      <x:c r="AO331" s="34" t="n">
        <x:f>IF(SQRT($B$9)*$B331+SQRT(1-$B$9)*T331&lt;_xlfn.NORM.S.INV($B$6),1,0)</x:f>
        <x:v>0</x:v>
      </x:c>
      <x:c r="AP331" s="34" t="n">
        <x:f>IF(SQRT($B$9)*$B331+SQRT(1-$B$9)*U331&lt;_xlfn.NORM.S.INV($B$6),1,0)</x:f>
        <x:v>0</x:v>
      </x:c>
      <x:c r="AQ331" s="34" t="n">
        <x:f>IF(SQRT($B$9)*$B331+SQRT(1-$B$9)*V331&lt;_xlfn.NORM.S.INV($B$6),1,0)</x:f>
        <x:v>0</x:v>
      </x:c>
      <x:c r="AR331" s="34" t="n">
        <x:f>IF(SQRT($B$9)*$B331+SQRT(1-$B$9)*W331&lt;_xlfn.NORM.S.INV($B$6),1,0)</x:f>
        <x:v>0</x:v>
      </x:c>
      <x:c r="AS331" s="34" t="n">
        <x:f>IF(SQRT($B$9)*$B331+SQRT(1-$B$9)*X331&lt;_xlfn.NORM.S.INV($B$6),1,0)</x:f>
        <x:v>0</x:v>
      </x:c>
      <x:c r="AT331" s="34" t="n">
        <x:f>IF(SQRT($B$9)*$B331+SQRT(1-$B$9)*Y331&lt;_xlfn.NORM.S.INV($B$6),1,0)</x:f>
        <x:v>0</x:v>
      </x:c>
      <x:c r="AU331" s="34" t="n">
        <x:f>IF(SQRT($B$9)*$B331+SQRT(1-$B$9)*Z331&lt;_xlfn.NORM.S.INV($B$6),1,0)</x:f>
        <x:v>0</x:v>
      </x:c>
      <x:c r="AV331" s="34" t="n">
        <x:f>IF(SQRT($B$9)*$B331+SQRT(1-$B$9)*AA331&lt;_xlfn.NORM.S.INV($B$6),1,0)</x:f>
        <x:v>0</x:v>
      </x:c>
      <x:c r="AW331" s="34" t="n">
        <x:f>IF(SQRT($C$9)*$B331+SQRT(1-$C$9)*AB331&lt;_xlfn.NORM.S.INV($C$6),1,0)</x:f>
        <x:v>0</x:v>
      </x:c>
      <x:c r="AX331" s="34" t="n">
        <x:f>IF(SQRT($C$9)*$B331+SQRT(1-$C$9)*AC331&lt;_xlfn.NORM.S.INV($C$6),1,0)</x:f>
        <x:v>0</x:v>
      </x:c>
      <x:c r="AY331" s="34" t="n">
        <x:f>IF(SQRT($C$9)*$B331+SQRT(1-$C$9)*AD331&lt;_xlfn.NORM.S.INV($C$6),1,0)</x:f>
        <x:v>0</x:v>
      </x:c>
      <x:c r="AZ331" s="34" t="n">
        <x:f>IF(SQRT($C$9)*$B331+SQRT(1-$C$9)*AE331&lt;_xlfn.NORM.S.INV($C$6),1,0)</x:f>
        <x:v>0</x:v>
      </x:c>
      <x:c r="BA331" s="34" t="n">
        <x:f>IF(SQRT($C$9)*$B331+SQRT(1-$C$9)*AF331&lt;_xlfn.NORM.S.INV($C$6),1,0)</x:f>
        <x:v>0</x:v>
      </x:c>
      <x:c r="BB331" s="34" t="n">
        <x:f>IF(SQRT($C$9)*$B331+SQRT(1-$C$9)*AG331&lt;_xlfn.NORM.S.INV($C$6),1,0)</x:f>
        <x:v>0</x:v>
      </x:c>
      <x:c r="BC331" s="34" t="n">
        <x:f>IF(SQRT($C$9)*$B331+SQRT(1-$C$9)*AH331&lt;_xlfn.NORM.S.INV($C$6),1,0)</x:f>
        <x:v>0</x:v>
      </x:c>
      <x:c r="BD331" s="34" t="n">
        <x:f>IF(SQRT($C$9)*$B331+SQRT(1-$C$9)*AI331&lt;_xlfn.NORM.S.INV($C$6),1,0)</x:f>
        <x:v>0</x:v>
      </x:c>
      <x:c r="BE331" s="34" t="n">
        <x:f>IF(SQRT($C$9)*$B331+SQRT(1-$C$9)*AJ331&lt;_xlfn.NORM.S.INV($C$6),1,0)</x:f>
        <x:v>0</x:v>
      </x:c>
      <x:c r="BF331" s="34" t="n">
        <x:f>IF(SQRT($C$9)*$B331+SQRT(1-$C$9)*AK331&lt;_xlfn.NORM.S.INV($C$6),1,0)</x:f>
        <x:v>0</x:v>
      </x:c>
      <x:c r="BG331" s="34"/>
      <x:c r="BH331" s="34"/>
      <x:c r="BI331" s="34" t="n">
        <x:f>$B$11*(($A$1061)*$C331/$B$12*$B$7+(1-$A$1061)*$D331/$B$12*$C$7)</x:f>
        <x:v>0</x:v>
      </x:c>
      <x:c r="BJ331" s="34" t="n">
        <x:f>$B$11*(($A$1062)*$C331/$B$12*$B$7+(1-$A$1062)*$D331/$B$12*$C$7)</x:f>
        <x:v>0</x:v>
      </x:c>
      <x:c r="BK331" s="34" t="n">
        <x:f>$B$11*(($A$1063)*$C331/$B$12*$B$7+(1-$A$1063)*$D331/$B$12*$C$7)</x:f>
        <x:v>0</x:v>
      </x:c>
      <x:c r="BL331" s="34" t="n">
        <x:f>$B$11*(($A$1064)*$C331/$B$12*$B$7+(1-$A$1064)*$D331/$B$12*$C$7)</x:f>
        <x:v>0</x:v>
      </x:c>
      <x:c r="BM331" s="34" t="n">
        <x:f>$B$11*(($A$1065)*$C331/$B$12*$B$7+(1-$A$1065)*$D331/$B$12*$C$7)</x:f>
        <x:v>0</x:v>
      </x:c>
      <x:c r="BN331" s="34" t="n">
        <x:f>$B$11*(($A$1066)*$C331/$B$12*$B$7+(1-$A$1066)*$D331/$B$12*$C$7)</x:f>
        <x:v>0</x:v>
      </x:c>
      <x:c r="BO331" s="34" t="n">
        <x:f>$B$11*(($A$1067)*$C331/$B$12*$B$7+(1-$A$1067)*$D331/$B$12*$C$7)</x:f>
        <x:v>0</x:v>
      </x:c>
      <x:c r="BP331" s="34" t="n">
        <x:f>$B$11*(($A$1068)*$C331/$B$12*$B$7+(1-$A$1068)*$D331/$B$12*$C$7)</x:f>
        <x:v>0</x:v>
      </x:c>
      <x:c r="BQ331" s="34" t="n">
        <x:f>$B$11*(($A$1069)*$C331/$B$12*$B$7+(1-$A$1069)*$D331/$B$12*$C$7)</x:f>
        <x:v>0</x:v>
      </x:c>
      <x:c r="BR331" s="34" t="n">
        <x:f>$B$11*(($A$1070)*$C331/$B$12*$B$7+(1-$A$1070)*$D331/$B$12*$C$7)</x:f>
        <x:v>0</x:v>
      </x:c>
      <x:c r="BS331" s="34" t="n">
        <x:f>$B$11*(($A$1071)*$C331/$B$12*$B$7+(1-$A$1071)*$D331/$B$12*$C$7)</x:f>
        <x:v>0</x:v>
      </x:c>
      <x:c r="BT331" s="34" t="n">
        <x:f>$B$11*(($A$1072)*$C331/$B$12*$B$7+(1-$A$1072)*$D331/$B$12*$C$7)</x:f>
        <x:v>0</x:v>
      </x:c>
      <x:c r="BU331" s="34" t="n">
        <x:f>$B$11*(($A$1073)*$C331/$B$12*$B$7+(1-$A$1073)*$D331/$B$12*$C$7)</x:f>
        <x:v>0</x:v>
      </x:c>
      <x:c r="BV331" s="34" t="n">
        <x:f>$B$11*(($A$1074)*$C331/$B$12*$B$7+(1-$A$1074)*$D331/$B$12*$C$7)</x:f>
        <x:v>0</x:v>
      </x:c>
      <x:c r="BW331" s="34" t="n">
        <x:f>$B$11*(($A$1075)*$C331/$B$12*$B$7+(1-$A$1075)*$D331/$B$12*$C$7)</x:f>
        <x:v>0</x:v>
      </x:c>
      <x:c r="BX331" s="34" t="n">
        <x:f>$B$11*(($A$1076)*$C331/$B$12*$B$7+(1-$A$1076)*$D331/$B$12*$C$7)</x:f>
        <x:v>0</x:v>
      </x:c>
      <x:c r="BY331" s="34" t="n">
        <x:f>$B$11*(($A$1077)*$C331/$B$12*$B$7+(1-$A$1077)*$D331/$B$12*$C$7)</x:f>
        <x:v>0</x:v>
      </x:c>
      <x:c r="BZ331" s="34" t="n">
        <x:f>$B$11*(($A$1078)*$C331/$B$12*$B$7+(1-$A$1078)*$D331/$B$12*$C$7)</x:f>
        <x:v>0</x:v>
      </x:c>
      <x:c r="CA331" s="34" t="n">
        <x:f>$B$11*(($A$1079)*$C331/$B$12*$B$7+(1-$A$1079)*$D331/$B$12*$C$7)</x:f>
        <x:v>0</x:v>
      </x:c>
      <x:c r="CB331" s="34" t="n">
        <x:f>$B$11*(($A$1080)*$C331/$B$12*$B$7+(1-$A$1080)*$D331/$B$12*$C$7)</x:f>
        <x:v>0</x:v>
      </x:c>
      <x:c r="CC331" s="34" t="n">
        <x:f>$B$11*(($A$1081)*$C331/$B$12*$B$7+(1-$A$1081)*$D331/$B$12*$C$7)</x:f>
        <x:v>0</x:v>
      </x:c>
    </x:row>
    <x:row r="332">
      <x:c r="A332" s="34" t="n">
        <x:v>308</x:v>
      </x:c>
      <x:c r="B332" s="39" t="n">
        <x:v>-1.930418719725815</x:v>
      </x:c>
      <x:c r="C332" s="1" t="n">
        <x:f>SUM(AM332:AV332)</x:f>
        <x:v>1</x:v>
      </x:c>
      <x:c r="D332" s="1" t="n">
        <x:f>SUM(AW332:BF332)</x:f>
        <x:v>1</x:v>
      </x:c>
      <x:c r="E332" s="17" t="n">
        <x:f>(1-C332/$B$12)*$B$8-C332/$B$12*$B$7</x:f>
        <x:v>0.0049999999999999975</x:v>
      </x:c>
      <x:c r="F332" s="17" t="n">
        <x:f>(1-D332/$B$12)*$C$8-D332/$B$12*$C$7</x:f>
        <x:v>0.021000000000000005</x:v>
      </x:c>
      <x:c r="G332" s="32" t="n">
        <x:f>$B$11*($B$10*C332/$B$12*$B$7+(1-$B$10)*D332/$B$12*$C$7)</x:f>
        <x:v>500</x:v>
      </x:c>
      <x:c r="H332" s="17" t="n">
        <x:f>$B$10*E332+(1-$B$10)*F332</x:f>
        <x:v>0.013000000000000001</x:v>
      </x:c>
      <x:c r="I332" s="34"/>
      <x:c r="J332" s="34"/>
      <x:c r="K332" s="34"/>
      <x:c r="L332" s="34"/>
      <x:c r="M332" s="34"/>
      <x:c r="N332" s="34"/>
      <x:c r="O332" s="34"/>
      <x:c r="P332" s="34"/>
      <x:c r="Q332" s="34"/>
      <x:c r="R332" s="39" t="n">
        <x:v>1.3279207858797248</x:v>
      </x:c>
      <x:c r="S332" s="39" t="n">
        <x:v>0.3867014295398409</x:v>
      </x:c>
      <x:c r="T332" s="39" t="n">
        <x:v>-0.5252021886222019</x:v>
      </x:c>
      <x:c r="U332" s="39" t="n">
        <x:v>-1.6635150404377843</x:v>
      </x:c>
      <x:c r="V332" s="39" t="n">
        <x:v>0.016417910251483307</x:v>
      </x:c>
      <x:c r="W332" s="39" t="n">
        <x:v>-0.10690340140664623</x:v>
      </x:c>
      <x:c r="X332" s="39" t="n">
        <x:v>0.10190045938498464</x:v>
      </x:c>
      <x:c r="Y332" s="39" t="n">
        <x:v>0.5508570517993782</x:v>
      </x:c>
      <x:c r="Z332" s="39" t="n">
        <x:v>0.31941098370683235</x:v>
      </x:c>
      <x:c r="AA332" s="39" t="n">
        <x:v>1.132846039523753</x:v>
      </x:c>
      <x:c r="AB332" s="39" t="n">
        <x:v>-0.5862098269026547</x:v>
      </x:c>
      <x:c r="AC332" s="39" t="n">
        <x:v>-0.2511861604335942</x:v>
      </x:c>
      <x:c r="AD332" s="39" t="n">
        <x:v>0.33741574770887856</x:v>
      </x:c>
      <x:c r="AE332" s="39" t="n">
        <x:v>0.5004275946000324</x:v>
      </x:c>
      <x:c r="AF332" s="39" t="n">
        <x:v>-0.3246903191072819</x:v>
      </x:c>
      <x:c r="AG332" s="39" t="n">
        <x:v>0.2652165722657085</x:v>
      </x:c>
      <x:c r="AH332" s="39" t="n">
        <x:v>1.8271071956681961</x:v>
      </x:c>
      <x:c r="AI332" s="39" t="n">
        <x:v>0.5128298782698482</x:v>
      </x:c>
      <x:c r="AJ332" s="39" t="n">
        <x:v>-0.1033467114497706</x:v>
      </x:c>
      <x:c r="AK332" s="39" t="n">
        <x:v>-1.5737950009683843</x:v>
      </x:c>
      <x:c r="AL332" s="34"/>
      <x:c r="AM332" s="34" t="n">
        <x:f>IF(SQRT($B$9)*$B332+SQRT(1-$B$9)*R332&lt;_xlfn.NORM.S.INV($B$6),1,0)</x:f>
        <x:v>0</x:v>
      </x:c>
      <x:c r="AN332" s="34" t="n">
        <x:f>IF(SQRT($B$9)*$B332+SQRT(1-$B$9)*S332&lt;_xlfn.NORM.S.INV($B$6),1,0)</x:f>
        <x:v>0</x:v>
      </x:c>
      <x:c r="AO332" s="34" t="n">
        <x:f>IF(SQRT($B$9)*$B332+SQRT(1-$B$9)*T332&lt;_xlfn.NORM.S.INV($B$6),1,0)</x:f>
        <x:v>0</x:v>
      </x:c>
      <x:c r="AP332" s="34" t="n">
        <x:f>IF(SQRT($B$9)*$B332+SQRT(1-$B$9)*U332&lt;_xlfn.NORM.S.INV($B$6),1,0)</x:f>
        <x:v>1</x:v>
      </x:c>
      <x:c r="AQ332" s="34" t="n">
        <x:f>IF(SQRT($B$9)*$B332+SQRT(1-$B$9)*V332&lt;_xlfn.NORM.S.INV($B$6),1,0)</x:f>
        <x:v>0</x:v>
      </x:c>
      <x:c r="AR332" s="34" t="n">
        <x:f>IF(SQRT($B$9)*$B332+SQRT(1-$B$9)*W332&lt;_xlfn.NORM.S.INV($B$6),1,0)</x:f>
        <x:v>0</x:v>
      </x:c>
      <x:c r="AS332" s="34" t="n">
        <x:f>IF(SQRT($B$9)*$B332+SQRT(1-$B$9)*X332&lt;_xlfn.NORM.S.INV($B$6),1,0)</x:f>
        <x:v>0</x:v>
      </x:c>
      <x:c r="AT332" s="34" t="n">
        <x:f>IF(SQRT($B$9)*$B332+SQRT(1-$B$9)*Y332&lt;_xlfn.NORM.S.INV($B$6),1,0)</x:f>
        <x:v>0</x:v>
      </x:c>
      <x:c r="AU332" s="34" t="n">
        <x:f>IF(SQRT($B$9)*$B332+SQRT(1-$B$9)*Z332&lt;_xlfn.NORM.S.INV($B$6),1,0)</x:f>
        <x:v>0</x:v>
      </x:c>
      <x:c r="AV332" s="34" t="n">
        <x:f>IF(SQRT($B$9)*$B332+SQRT(1-$B$9)*AA332&lt;_xlfn.NORM.S.INV($B$6),1,0)</x:f>
        <x:v>0</x:v>
      </x:c>
      <x:c r="AW332" s="34" t="n">
        <x:f>IF(SQRT($C$9)*$B332+SQRT(1-$C$9)*AB332&lt;_xlfn.NORM.S.INV($C$6),1,0)</x:f>
        <x:v>0</x:v>
      </x:c>
      <x:c r="AX332" s="34" t="n">
        <x:f>IF(SQRT($C$9)*$B332+SQRT(1-$C$9)*AC332&lt;_xlfn.NORM.S.INV($C$6),1,0)</x:f>
        <x:v>0</x:v>
      </x:c>
      <x:c r="AY332" s="34" t="n">
        <x:f>IF(SQRT($C$9)*$B332+SQRT(1-$C$9)*AD332&lt;_xlfn.NORM.S.INV($C$6),1,0)</x:f>
        <x:v>0</x:v>
      </x:c>
      <x:c r="AZ332" s="34" t="n">
        <x:f>IF(SQRT($C$9)*$B332+SQRT(1-$C$9)*AE332&lt;_xlfn.NORM.S.INV($C$6),1,0)</x:f>
        <x:v>0</x:v>
      </x:c>
      <x:c r="BA332" s="34" t="n">
        <x:f>IF(SQRT($C$9)*$B332+SQRT(1-$C$9)*AF332&lt;_xlfn.NORM.S.INV($C$6),1,0)</x:f>
        <x:v>0</x:v>
      </x:c>
      <x:c r="BB332" s="34" t="n">
        <x:f>IF(SQRT($C$9)*$B332+SQRT(1-$C$9)*AG332&lt;_xlfn.NORM.S.INV($C$6),1,0)</x:f>
        <x:v>0</x:v>
      </x:c>
      <x:c r="BC332" s="34" t="n">
        <x:f>IF(SQRT($C$9)*$B332+SQRT(1-$C$9)*AH332&lt;_xlfn.NORM.S.INV($C$6),1,0)</x:f>
        <x:v>0</x:v>
      </x:c>
      <x:c r="BD332" s="34" t="n">
        <x:f>IF(SQRT($C$9)*$B332+SQRT(1-$C$9)*AI332&lt;_xlfn.NORM.S.INV($C$6),1,0)</x:f>
        <x:v>0</x:v>
      </x:c>
      <x:c r="BE332" s="34" t="n">
        <x:f>IF(SQRT($C$9)*$B332+SQRT(1-$C$9)*AJ332&lt;_xlfn.NORM.S.INV($C$6),1,0)</x:f>
        <x:v>0</x:v>
      </x:c>
      <x:c r="BF332" s="34" t="n">
        <x:f>IF(SQRT($C$9)*$B332+SQRT(1-$C$9)*AK332&lt;_xlfn.NORM.S.INV($C$6),1,0)</x:f>
        <x:v>1</x:v>
      </x:c>
      <x:c r="BG332" s="34"/>
      <x:c r="BH332" s="34"/>
      <x:c r="BI332" s="34" t="n">
        <x:f>$B$11*(($A$1061)*$C332/$B$12*$B$7+(1-$A$1061)*$D332/$B$12*$C$7)</x:f>
        <x:v>600</x:v>
      </x:c>
      <x:c r="BJ332" s="34" t="n">
        <x:f>$B$11*(($A$1062)*$C332/$B$12*$B$7+(1-$A$1062)*$D332/$B$12*$C$7)</x:f>
        <x:v>590</x:v>
      </x:c>
      <x:c r="BK332" s="34" t="n">
        <x:f>$B$11*(($A$1063)*$C332/$B$12*$B$7+(1-$A$1063)*$D332/$B$12*$C$7)</x:f>
        <x:v>580</x:v>
      </x:c>
      <x:c r="BL332" s="34" t="n">
        <x:f>$B$11*(($A$1064)*$C332/$B$12*$B$7+(1-$A$1064)*$D332/$B$12*$C$7)</x:f>
        <x:v>570</x:v>
      </x:c>
      <x:c r="BM332" s="34" t="n">
        <x:f>$B$11*(($A$1065)*$C332/$B$12*$B$7+(1-$A$1065)*$D332/$B$12*$C$7)</x:f>
        <x:v>560</x:v>
      </x:c>
      <x:c r="BN332" s="34" t="n">
        <x:f>$B$11*(($A$1066)*$C332/$B$12*$B$7+(1-$A$1066)*$D332/$B$12*$C$7)</x:f>
        <x:v>550</x:v>
      </x:c>
      <x:c r="BO332" s="34" t="n">
        <x:f>$B$11*(($A$1067)*$C332/$B$12*$B$7+(1-$A$1067)*$D332/$B$12*$C$7)</x:f>
        <x:v>539.9999999999999</x:v>
      </x:c>
      <x:c r="BP332" s="34" t="n">
        <x:f>$B$11*(($A$1068)*$C332/$B$12*$B$7+(1-$A$1068)*$D332/$B$12*$C$7)</x:f>
        <x:v>530</x:v>
      </x:c>
      <x:c r="BQ332" s="34" t="n">
        <x:f>$B$11*(($A$1069)*$C332/$B$12*$B$7+(1-$A$1069)*$D332/$B$12*$C$7)</x:f>
        <x:v>520</x:v>
      </x:c>
      <x:c r="BR332" s="34" t="n">
        <x:f>$B$11*(($A$1070)*$C332/$B$12*$B$7+(1-$A$1070)*$D332/$B$12*$C$7)</x:f>
        <x:v>510.00000000000006</x:v>
      </x:c>
      <x:c r="BS332" s="34" t="n">
        <x:f>$B$11*(($A$1071)*$C332/$B$12*$B$7+(1-$A$1071)*$D332/$B$12*$C$7)</x:f>
        <x:v>500</x:v>
      </x:c>
      <x:c r="BT332" s="34" t="n">
        <x:f>$B$11*(($A$1072)*$C332/$B$12*$B$7+(1-$A$1072)*$D332/$B$12*$C$7)</x:f>
        <x:v>490</x:v>
      </x:c>
      <x:c r="BU332" s="34" t="n">
        <x:f>$B$11*(($A$1073)*$C332/$B$12*$B$7+(1-$A$1073)*$D332/$B$12*$C$7)</x:f>
        <x:v>480</x:v>
      </x:c>
      <x:c r="BV332" s="34" t="n">
        <x:f>$B$11*(($A$1074)*$C332/$B$12*$B$7+(1-$A$1074)*$D332/$B$12*$C$7)</x:f>
        <x:v>470</x:v>
      </x:c>
      <x:c r="BW332" s="34" t="n">
        <x:f>$B$11*(($A$1075)*$C332/$B$12*$B$7+(1-$A$1075)*$D332/$B$12*$C$7)</x:f>
        <x:v>460</x:v>
      </x:c>
      <x:c r="BX332" s="34" t="n">
        <x:f>$B$11*(($A$1076)*$C332/$B$12*$B$7+(1-$A$1076)*$D332/$B$12*$C$7)</x:f>
        <x:v>450</x:v>
      </x:c>
      <x:c r="BY332" s="34" t="n">
        <x:f>$B$11*(($A$1077)*$C332/$B$12*$B$7+(1-$A$1077)*$D332/$B$12*$C$7)</x:f>
        <x:v>440</x:v>
      </x:c>
      <x:c r="BZ332" s="34" t="n">
        <x:f>$B$11*(($A$1078)*$C332/$B$12*$B$7+(1-$A$1078)*$D332/$B$12*$C$7)</x:f>
        <x:v>429.99999999999994</x:v>
      </x:c>
      <x:c r="CA332" s="34" t="n">
        <x:f>$B$11*(($A$1079)*$C332/$B$12*$B$7+(1-$A$1079)*$D332/$B$12*$C$7)</x:f>
        <x:v>419.99999999999994</x:v>
      </x:c>
      <x:c r="CB332" s="34" t="n">
        <x:f>$B$11*(($A$1080)*$C332/$B$12*$B$7+(1-$A$1080)*$D332/$B$12*$C$7)</x:f>
        <x:v>410.0000000000001</x:v>
      </x:c>
      <x:c r="CC332" s="34" t="n">
        <x:f>$B$11*(($A$1081)*$C332/$B$12*$B$7+(1-$A$1081)*$D332/$B$12*$C$7)</x:f>
        <x:v>400.00000000000006</x:v>
      </x:c>
    </x:row>
    <x:row r="333">
      <x:c r="A333" s="34" t="n">
        <x:v>309</x:v>
      </x:c>
      <x:c r="B333" s="39" t="n">
        <x:v>0.27677268841518443</x:v>
      </x:c>
      <x:c r="C333" s="1" t="n">
        <x:f>SUM(AM333:AV333)</x:f>
        <x:v>0</x:v>
      </x:c>
      <x:c r="D333" s="1" t="n">
        <x:f>SUM(AW333:BF333)</x:f>
        <x:v>0</x:v>
      </x:c>
      <x:c r="E333" s="17" t="n">
        <x:f>(1-C333/$B$12)*$B$8-C333/$B$12*$B$7</x:f>
        <x:v>0.05</x:v>
      </x:c>
      <x:c r="F333" s="17" t="n">
        <x:f>(1-D333/$B$12)*$C$8-D333/$B$12*$C$7</x:f>
        <x:v>0.09</x:v>
      </x:c>
      <x:c r="G333" s="32" t="n">
        <x:f>$B$11*($B$10*C333/$B$12*$B$7+(1-$B$10)*D333/$B$12*$C$7)</x:f>
        <x:v>0</x:v>
      </x:c>
      <x:c r="H333" s="17" t="n">
        <x:f>$B$10*E333+(1-$B$10)*F333</x:f>
        <x:v>0.07</x:v>
      </x:c>
      <x:c r="I333" s="34"/>
      <x:c r="J333" s="34"/>
      <x:c r="K333" s="34"/>
      <x:c r="L333" s="34"/>
      <x:c r="M333" s="34"/>
      <x:c r="N333" s="34"/>
      <x:c r="O333" s="34"/>
      <x:c r="P333" s="34"/>
      <x:c r="Q333" s="34"/>
      <x:c r="R333" s="39" t="n">
        <x:v>-0.5174688586116587</x:v>
      </x:c>
      <x:c r="S333" s="39" t="n">
        <x:v>-0.8039082402869056</x:v>
      </x:c>
      <x:c r="T333" s="39" t="n">
        <x:v>-2.05400119604538</x:v>
      </x:c>
      <x:c r="U333" s="39" t="n">
        <x:v>-0.38509469440732735</x:v>
      </x:c>
      <x:c r="V333" s="39" t="n">
        <x:v>1.0322559542845369</x:v>
      </x:c>
      <x:c r="W333" s="39" t="n">
        <x:v>0.022004506441402654</x:v>
      </x:c>
      <x:c r="X333" s="39" t="n">
        <x:v>0.8158937569337339</x:v>
      </x:c>
      <x:c r="Y333" s="39" t="n">
        <x:v>0.5671409843397371</x:v>
      </x:c>
      <x:c r="Z333" s="39" t="n">
        <x:v>0.00872835884976275</x:v>
      </x:c>
      <x:c r="AA333" s="39" t="n">
        <x:v>1.353947559780871</x:v>
      </x:c>
      <x:c r="AB333" s="39" t="n">
        <x:v>0.39046162708400706</x:v>
      </x:c>
      <x:c r="AC333" s="39" t="n">
        <x:v>0.7306958251336104</x:v>
      </x:c>
      <x:c r="AD333" s="39" t="n">
        <x:v>-1.0411236752948945</x:v>
      </x:c>
      <x:c r="AE333" s="39" t="n">
        <x:v>0.24609344817429007</x:v>
      </x:c>
      <x:c r="AF333" s="39" t="n">
        <x:v>0.10633455717052225</x:v>
      </x:c>
      <x:c r="AG333" s="39" t="n">
        <x:v>0.14331210279318365</x:v>
      </x:c>
      <x:c r="AH333" s="39" t="n">
        <x:v>-0.5041021584493561</x:v>
      </x:c>
      <x:c r="AI333" s="39" t="n">
        <x:v>-0.4858921340170576</x:v>
      </x:c>
      <x:c r="AJ333" s="39" t="n">
        <x:v>-0.16165960870059445</x:v>
      </x:c>
      <x:c r="AK333" s="39" t="n">
        <x:v>0.1629797164872648</x:v>
      </x:c>
      <x:c r="AL333" s="34"/>
      <x:c r="AM333" s="34" t="n">
        <x:f>IF(SQRT($B$9)*$B333+SQRT(1-$B$9)*R333&lt;_xlfn.NORM.S.INV($B$6),1,0)</x:f>
        <x:v>0</x:v>
      </x:c>
      <x:c r="AN333" s="34" t="n">
        <x:f>IF(SQRT($B$9)*$B333+SQRT(1-$B$9)*S333&lt;_xlfn.NORM.S.INV($B$6),1,0)</x:f>
        <x:v>0</x:v>
      </x:c>
      <x:c r="AO333" s="34" t="n">
        <x:f>IF(SQRT($B$9)*$B333+SQRT(1-$B$9)*T333&lt;_xlfn.NORM.S.INV($B$6),1,0)</x:f>
        <x:v>0</x:v>
      </x:c>
      <x:c r="AP333" s="34" t="n">
        <x:f>IF(SQRT($B$9)*$B333+SQRT(1-$B$9)*U333&lt;_xlfn.NORM.S.INV($B$6),1,0)</x:f>
        <x:v>0</x:v>
      </x:c>
      <x:c r="AQ333" s="34" t="n">
        <x:f>IF(SQRT($B$9)*$B333+SQRT(1-$B$9)*V333&lt;_xlfn.NORM.S.INV($B$6),1,0)</x:f>
        <x:v>0</x:v>
      </x:c>
      <x:c r="AR333" s="34" t="n">
        <x:f>IF(SQRT($B$9)*$B333+SQRT(1-$B$9)*W333&lt;_xlfn.NORM.S.INV($B$6),1,0)</x:f>
        <x:v>0</x:v>
      </x:c>
      <x:c r="AS333" s="34" t="n">
        <x:f>IF(SQRT($B$9)*$B333+SQRT(1-$B$9)*X333&lt;_xlfn.NORM.S.INV($B$6),1,0)</x:f>
        <x:v>0</x:v>
      </x:c>
      <x:c r="AT333" s="34" t="n">
        <x:f>IF(SQRT($B$9)*$B333+SQRT(1-$B$9)*Y333&lt;_xlfn.NORM.S.INV($B$6),1,0)</x:f>
        <x:v>0</x:v>
      </x:c>
      <x:c r="AU333" s="34" t="n">
        <x:f>IF(SQRT($B$9)*$B333+SQRT(1-$B$9)*Z333&lt;_xlfn.NORM.S.INV($B$6),1,0)</x:f>
        <x:v>0</x:v>
      </x:c>
      <x:c r="AV333" s="34" t="n">
        <x:f>IF(SQRT($B$9)*$B333+SQRT(1-$B$9)*AA333&lt;_xlfn.NORM.S.INV($B$6),1,0)</x:f>
        <x:v>0</x:v>
      </x:c>
      <x:c r="AW333" s="34" t="n">
        <x:f>IF(SQRT($C$9)*$B333+SQRT(1-$C$9)*AB333&lt;_xlfn.NORM.S.INV($C$6),1,0)</x:f>
        <x:v>0</x:v>
      </x:c>
      <x:c r="AX333" s="34" t="n">
        <x:f>IF(SQRT($C$9)*$B333+SQRT(1-$C$9)*AC333&lt;_xlfn.NORM.S.INV($C$6),1,0)</x:f>
        <x:v>0</x:v>
      </x:c>
      <x:c r="AY333" s="34" t="n">
        <x:f>IF(SQRT($C$9)*$B333+SQRT(1-$C$9)*AD333&lt;_xlfn.NORM.S.INV($C$6),1,0)</x:f>
        <x:v>0</x:v>
      </x:c>
      <x:c r="AZ333" s="34" t="n">
        <x:f>IF(SQRT($C$9)*$B333+SQRT(1-$C$9)*AE333&lt;_xlfn.NORM.S.INV($C$6),1,0)</x:f>
        <x:v>0</x:v>
      </x:c>
      <x:c r="BA333" s="34" t="n">
        <x:f>IF(SQRT($C$9)*$B333+SQRT(1-$C$9)*AF333&lt;_xlfn.NORM.S.INV($C$6),1,0)</x:f>
        <x:v>0</x:v>
      </x:c>
      <x:c r="BB333" s="34" t="n">
        <x:f>IF(SQRT($C$9)*$B333+SQRT(1-$C$9)*AG333&lt;_xlfn.NORM.S.INV($C$6),1,0)</x:f>
        <x:v>0</x:v>
      </x:c>
      <x:c r="BC333" s="34" t="n">
        <x:f>IF(SQRT($C$9)*$B333+SQRT(1-$C$9)*AH333&lt;_xlfn.NORM.S.INV($C$6),1,0)</x:f>
        <x:v>0</x:v>
      </x:c>
      <x:c r="BD333" s="34" t="n">
        <x:f>IF(SQRT($C$9)*$B333+SQRT(1-$C$9)*AI333&lt;_xlfn.NORM.S.INV($C$6),1,0)</x:f>
        <x:v>0</x:v>
      </x:c>
      <x:c r="BE333" s="34" t="n">
        <x:f>IF(SQRT($C$9)*$B333+SQRT(1-$C$9)*AJ333&lt;_xlfn.NORM.S.INV($C$6),1,0)</x:f>
        <x:v>0</x:v>
      </x:c>
      <x:c r="BF333" s="34" t="n">
        <x:f>IF(SQRT($C$9)*$B333+SQRT(1-$C$9)*AK333&lt;_xlfn.NORM.S.INV($C$6),1,0)</x:f>
        <x:v>0</x:v>
      </x:c>
      <x:c r="BG333" s="34"/>
      <x:c r="BH333" s="34"/>
      <x:c r="BI333" s="34" t="n">
        <x:f>$B$11*(($A$1061)*$C333/$B$12*$B$7+(1-$A$1061)*$D333/$B$12*$C$7)</x:f>
        <x:v>0</x:v>
      </x:c>
      <x:c r="BJ333" s="34" t="n">
        <x:f>$B$11*(($A$1062)*$C333/$B$12*$B$7+(1-$A$1062)*$D333/$B$12*$C$7)</x:f>
        <x:v>0</x:v>
      </x:c>
      <x:c r="BK333" s="34" t="n">
        <x:f>$B$11*(($A$1063)*$C333/$B$12*$B$7+(1-$A$1063)*$D333/$B$12*$C$7)</x:f>
        <x:v>0</x:v>
      </x:c>
      <x:c r="BL333" s="34" t="n">
        <x:f>$B$11*(($A$1064)*$C333/$B$12*$B$7+(1-$A$1064)*$D333/$B$12*$C$7)</x:f>
        <x:v>0</x:v>
      </x:c>
      <x:c r="BM333" s="34" t="n">
        <x:f>$B$11*(($A$1065)*$C333/$B$12*$B$7+(1-$A$1065)*$D333/$B$12*$C$7)</x:f>
        <x:v>0</x:v>
      </x:c>
      <x:c r="BN333" s="34" t="n">
        <x:f>$B$11*(($A$1066)*$C333/$B$12*$B$7+(1-$A$1066)*$D333/$B$12*$C$7)</x:f>
        <x:v>0</x:v>
      </x:c>
      <x:c r="BO333" s="34" t="n">
        <x:f>$B$11*(($A$1067)*$C333/$B$12*$B$7+(1-$A$1067)*$D333/$B$12*$C$7)</x:f>
        <x:v>0</x:v>
      </x:c>
      <x:c r="BP333" s="34" t="n">
        <x:f>$B$11*(($A$1068)*$C333/$B$12*$B$7+(1-$A$1068)*$D333/$B$12*$C$7)</x:f>
        <x:v>0</x:v>
      </x:c>
      <x:c r="BQ333" s="34" t="n">
        <x:f>$B$11*(($A$1069)*$C333/$B$12*$B$7+(1-$A$1069)*$D333/$B$12*$C$7)</x:f>
        <x:v>0</x:v>
      </x:c>
      <x:c r="BR333" s="34" t="n">
        <x:f>$B$11*(($A$1070)*$C333/$B$12*$B$7+(1-$A$1070)*$D333/$B$12*$C$7)</x:f>
        <x:v>0</x:v>
      </x:c>
      <x:c r="BS333" s="34" t="n">
        <x:f>$B$11*(($A$1071)*$C333/$B$12*$B$7+(1-$A$1071)*$D333/$B$12*$C$7)</x:f>
        <x:v>0</x:v>
      </x:c>
      <x:c r="BT333" s="34" t="n">
        <x:f>$B$11*(($A$1072)*$C333/$B$12*$B$7+(1-$A$1072)*$D333/$B$12*$C$7)</x:f>
        <x:v>0</x:v>
      </x:c>
      <x:c r="BU333" s="34" t="n">
        <x:f>$B$11*(($A$1073)*$C333/$B$12*$B$7+(1-$A$1073)*$D333/$B$12*$C$7)</x:f>
        <x:v>0</x:v>
      </x:c>
      <x:c r="BV333" s="34" t="n">
        <x:f>$B$11*(($A$1074)*$C333/$B$12*$B$7+(1-$A$1074)*$D333/$B$12*$C$7)</x:f>
        <x:v>0</x:v>
      </x:c>
      <x:c r="BW333" s="34" t="n">
        <x:f>$B$11*(($A$1075)*$C333/$B$12*$B$7+(1-$A$1075)*$D333/$B$12*$C$7)</x:f>
        <x:v>0</x:v>
      </x:c>
      <x:c r="BX333" s="34" t="n">
        <x:f>$B$11*(($A$1076)*$C333/$B$12*$B$7+(1-$A$1076)*$D333/$B$12*$C$7)</x:f>
        <x:v>0</x:v>
      </x:c>
      <x:c r="BY333" s="34" t="n">
        <x:f>$B$11*(($A$1077)*$C333/$B$12*$B$7+(1-$A$1077)*$D333/$B$12*$C$7)</x:f>
        <x:v>0</x:v>
      </x:c>
      <x:c r="BZ333" s="34" t="n">
        <x:f>$B$11*(($A$1078)*$C333/$B$12*$B$7+(1-$A$1078)*$D333/$B$12*$C$7)</x:f>
        <x:v>0</x:v>
      </x:c>
      <x:c r="CA333" s="34" t="n">
        <x:f>$B$11*(($A$1079)*$C333/$B$12*$B$7+(1-$A$1079)*$D333/$B$12*$C$7)</x:f>
        <x:v>0</x:v>
      </x:c>
      <x:c r="CB333" s="34" t="n">
        <x:f>$B$11*(($A$1080)*$C333/$B$12*$B$7+(1-$A$1080)*$D333/$B$12*$C$7)</x:f>
        <x:v>0</x:v>
      </x:c>
      <x:c r="CC333" s="34" t="n">
        <x:f>$B$11*(($A$1081)*$C333/$B$12*$B$7+(1-$A$1081)*$D333/$B$12*$C$7)</x:f>
        <x:v>0</x:v>
      </x:c>
    </x:row>
    <x:row r="334">
      <x:c r="A334" s="34" t="n">
        <x:v>310</x:v>
      </x:c>
      <x:c r="B334" s="39" t="n">
        <x:v>0.8563189810547285</x:v>
      </x:c>
      <x:c r="C334" s="1" t="n">
        <x:f>SUM(AM334:AV334)</x:f>
        <x:v>0</x:v>
      </x:c>
      <x:c r="D334" s="1" t="n">
        <x:f>SUM(AW334:BF334)</x:f>
        <x:v>0</x:v>
      </x:c>
      <x:c r="E334" s="17" t="n">
        <x:f>(1-C334/$B$12)*$B$8-C334/$B$12*$B$7</x:f>
        <x:v>0.05</x:v>
      </x:c>
      <x:c r="F334" s="17" t="n">
        <x:f>(1-D334/$B$12)*$C$8-D334/$B$12*$C$7</x:f>
        <x:v>0.09</x:v>
      </x:c>
      <x:c r="G334" s="32" t="n">
        <x:f>$B$11*($B$10*C334/$B$12*$B$7+(1-$B$10)*D334/$B$12*$C$7)</x:f>
        <x:v>0</x:v>
      </x:c>
      <x:c r="H334" s="17" t="n">
        <x:f>$B$10*E334+(1-$B$10)*F334</x:f>
        <x:v>0.07</x:v>
      </x:c>
      <x:c r="I334" s="34"/>
      <x:c r="J334" s="34"/>
      <x:c r="K334" s="34"/>
      <x:c r="L334" s="34"/>
      <x:c r="M334" s="34"/>
      <x:c r="N334" s="34"/>
      <x:c r="O334" s="34"/>
      <x:c r="P334" s="34"/>
      <x:c r="Q334" s="34"/>
      <x:c r="R334" s="39" t="n">
        <x:v>-0.20857962184127624</x:v>
      </x:c>
      <x:c r="S334" s="39" t="n">
        <x:v>2.0336395385655677</x:v>
      </x:c>
      <x:c r="T334" s="39" t="n">
        <x:v>1.2103878208307441</x:v>
      </x:c>
      <x:c r="U334" s="39" t="n">
        <x:v>-0.5862809195048572</x:v>
      </x:c>
      <x:c r="V334" s="39" t="n">
        <x:v>-0.38080868437687043</x:v>
      </x:c>
      <x:c r="W334" s="39" t="n">
        <x:v>-0.5829034741708883</x:v>
      </x:c>
      <x:c r="X334" s="39" t="n">
        <x:v>-1.7832037385130972</x:v>
      </x:c>
      <x:c r="Y334" s="39" t="n">
        <x:v>-0.28520715155262366</x:v>
      </x:c>
      <x:c r="Z334" s="39" t="n">
        <x:v>0.5897549566825756</x:v>
      </x:c>
      <x:c r="AA334" s="39" t="n">
        <x:v>-1.2005775407211985</x:v>
      </x:c>
      <x:c r="AB334" s="39" t="n">
        <x:v>-0.08920148110342799</x:v>
      </x:c>
      <x:c r="AC334" s="39" t="n">
        <x:v>0.6340118127039107</x:v>
      </x:c>
      <x:c r="AD334" s="39" t="n">
        <x:v>0.21320955063240582</x:v>
      </x:c>
      <x:c r="AE334" s="39" t="n">
        <x:v>-0.3868122629613421</x:v>
      </x:c>
      <x:c r="AF334" s="39" t="n">
        <x:v>0.7831756196548407</x:v>
      </x:c>
      <x:c r="AG334" s="39" t="n">
        <x:v>1.6259321506395752</x:v>
      </x:c>
      <x:c r="AH334" s="39" t="n">
        <x:v>0.6374865171980925</x:v>
      </x:c>
      <x:c r="AI334" s="39" t="n">
        <x:v>0.977137327696079</x:v>
      </x:c>
      <x:c r="AJ334" s="39" t="n">
        <x:v>1.3760692803044856</x:v>
      </x:c>
      <x:c r="AK334" s="39" t="n">
        <x:v>1.0021602234211604</x:v>
      </x:c>
      <x:c r="AL334" s="34"/>
      <x:c r="AM334" s="34" t="n">
        <x:f>IF(SQRT($B$9)*$B334+SQRT(1-$B$9)*R334&lt;_xlfn.NORM.S.INV($B$6),1,0)</x:f>
        <x:v>0</x:v>
      </x:c>
      <x:c r="AN334" s="34" t="n">
        <x:f>IF(SQRT($B$9)*$B334+SQRT(1-$B$9)*S334&lt;_xlfn.NORM.S.INV($B$6),1,0)</x:f>
        <x:v>0</x:v>
      </x:c>
      <x:c r="AO334" s="34" t="n">
        <x:f>IF(SQRT($B$9)*$B334+SQRT(1-$B$9)*T334&lt;_xlfn.NORM.S.INV($B$6),1,0)</x:f>
        <x:v>0</x:v>
      </x:c>
      <x:c r="AP334" s="34" t="n">
        <x:f>IF(SQRT($B$9)*$B334+SQRT(1-$B$9)*U334&lt;_xlfn.NORM.S.INV($B$6),1,0)</x:f>
        <x:v>0</x:v>
      </x:c>
      <x:c r="AQ334" s="34" t="n">
        <x:f>IF(SQRT($B$9)*$B334+SQRT(1-$B$9)*V334&lt;_xlfn.NORM.S.INV($B$6),1,0)</x:f>
        <x:v>0</x:v>
      </x:c>
      <x:c r="AR334" s="34" t="n">
        <x:f>IF(SQRT($B$9)*$B334+SQRT(1-$B$9)*W334&lt;_xlfn.NORM.S.INV($B$6),1,0)</x:f>
        <x:v>0</x:v>
      </x:c>
      <x:c r="AS334" s="34" t="n">
        <x:f>IF(SQRT($B$9)*$B334+SQRT(1-$B$9)*X334&lt;_xlfn.NORM.S.INV($B$6),1,0)</x:f>
        <x:v>0</x:v>
      </x:c>
      <x:c r="AT334" s="34" t="n">
        <x:f>IF(SQRT($B$9)*$B334+SQRT(1-$B$9)*Y334&lt;_xlfn.NORM.S.INV($B$6),1,0)</x:f>
        <x:v>0</x:v>
      </x:c>
      <x:c r="AU334" s="34" t="n">
        <x:f>IF(SQRT($B$9)*$B334+SQRT(1-$B$9)*Z334&lt;_xlfn.NORM.S.INV($B$6),1,0)</x:f>
        <x:v>0</x:v>
      </x:c>
      <x:c r="AV334" s="34" t="n">
        <x:f>IF(SQRT($B$9)*$B334+SQRT(1-$B$9)*AA334&lt;_xlfn.NORM.S.INV($B$6),1,0)</x:f>
        <x:v>0</x:v>
      </x:c>
      <x:c r="AW334" s="34" t="n">
        <x:f>IF(SQRT($C$9)*$B334+SQRT(1-$C$9)*AB334&lt;_xlfn.NORM.S.INV($C$6),1,0)</x:f>
        <x:v>0</x:v>
      </x:c>
      <x:c r="AX334" s="34" t="n">
        <x:f>IF(SQRT($C$9)*$B334+SQRT(1-$C$9)*AC334&lt;_xlfn.NORM.S.INV($C$6),1,0)</x:f>
        <x:v>0</x:v>
      </x:c>
      <x:c r="AY334" s="34" t="n">
        <x:f>IF(SQRT($C$9)*$B334+SQRT(1-$C$9)*AD334&lt;_xlfn.NORM.S.INV($C$6),1,0)</x:f>
        <x:v>0</x:v>
      </x:c>
      <x:c r="AZ334" s="34" t="n">
        <x:f>IF(SQRT($C$9)*$B334+SQRT(1-$C$9)*AE334&lt;_xlfn.NORM.S.INV($C$6),1,0)</x:f>
        <x:v>0</x:v>
      </x:c>
      <x:c r="BA334" s="34" t="n">
        <x:f>IF(SQRT($C$9)*$B334+SQRT(1-$C$9)*AF334&lt;_xlfn.NORM.S.INV($C$6),1,0)</x:f>
        <x:v>0</x:v>
      </x:c>
      <x:c r="BB334" s="34" t="n">
        <x:f>IF(SQRT($C$9)*$B334+SQRT(1-$C$9)*AG334&lt;_xlfn.NORM.S.INV($C$6),1,0)</x:f>
        <x:v>0</x:v>
      </x:c>
      <x:c r="BC334" s="34" t="n">
        <x:f>IF(SQRT($C$9)*$B334+SQRT(1-$C$9)*AH334&lt;_xlfn.NORM.S.INV($C$6),1,0)</x:f>
        <x:v>0</x:v>
      </x:c>
      <x:c r="BD334" s="34" t="n">
        <x:f>IF(SQRT($C$9)*$B334+SQRT(1-$C$9)*AI334&lt;_xlfn.NORM.S.INV($C$6),1,0)</x:f>
        <x:v>0</x:v>
      </x:c>
      <x:c r="BE334" s="34" t="n">
        <x:f>IF(SQRT($C$9)*$B334+SQRT(1-$C$9)*AJ334&lt;_xlfn.NORM.S.INV($C$6),1,0)</x:f>
        <x:v>0</x:v>
      </x:c>
      <x:c r="BF334" s="34" t="n">
        <x:f>IF(SQRT($C$9)*$B334+SQRT(1-$C$9)*AK334&lt;_xlfn.NORM.S.INV($C$6),1,0)</x:f>
        <x:v>0</x:v>
      </x:c>
      <x:c r="BG334" s="34"/>
      <x:c r="BH334" s="34"/>
      <x:c r="BI334" s="34" t="n">
        <x:f>$B$11*(($A$1061)*$C334/$B$12*$B$7+(1-$A$1061)*$D334/$B$12*$C$7)</x:f>
        <x:v>0</x:v>
      </x:c>
      <x:c r="BJ334" s="34" t="n">
        <x:f>$B$11*(($A$1062)*$C334/$B$12*$B$7+(1-$A$1062)*$D334/$B$12*$C$7)</x:f>
        <x:v>0</x:v>
      </x:c>
      <x:c r="BK334" s="34" t="n">
        <x:f>$B$11*(($A$1063)*$C334/$B$12*$B$7+(1-$A$1063)*$D334/$B$12*$C$7)</x:f>
        <x:v>0</x:v>
      </x:c>
      <x:c r="BL334" s="34" t="n">
        <x:f>$B$11*(($A$1064)*$C334/$B$12*$B$7+(1-$A$1064)*$D334/$B$12*$C$7)</x:f>
        <x:v>0</x:v>
      </x:c>
      <x:c r="BM334" s="34" t="n">
        <x:f>$B$11*(($A$1065)*$C334/$B$12*$B$7+(1-$A$1065)*$D334/$B$12*$C$7)</x:f>
        <x:v>0</x:v>
      </x:c>
      <x:c r="BN334" s="34" t="n">
        <x:f>$B$11*(($A$1066)*$C334/$B$12*$B$7+(1-$A$1066)*$D334/$B$12*$C$7)</x:f>
        <x:v>0</x:v>
      </x:c>
      <x:c r="BO334" s="34" t="n">
        <x:f>$B$11*(($A$1067)*$C334/$B$12*$B$7+(1-$A$1067)*$D334/$B$12*$C$7)</x:f>
        <x:v>0</x:v>
      </x:c>
      <x:c r="BP334" s="34" t="n">
        <x:f>$B$11*(($A$1068)*$C334/$B$12*$B$7+(1-$A$1068)*$D334/$B$12*$C$7)</x:f>
        <x:v>0</x:v>
      </x:c>
      <x:c r="BQ334" s="34" t="n">
        <x:f>$B$11*(($A$1069)*$C334/$B$12*$B$7+(1-$A$1069)*$D334/$B$12*$C$7)</x:f>
        <x:v>0</x:v>
      </x:c>
      <x:c r="BR334" s="34" t="n">
        <x:f>$B$11*(($A$1070)*$C334/$B$12*$B$7+(1-$A$1070)*$D334/$B$12*$C$7)</x:f>
        <x:v>0</x:v>
      </x:c>
      <x:c r="BS334" s="34" t="n">
        <x:f>$B$11*(($A$1071)*$C334/$B$12*$B$7+(1-$A$1071)*$D334/$B$12*$C$7)</x:f>
        <x:v>0</x:v>
      </x:c>
      <x:c r="BT334" s="34" t="n">
        <x:f>$B$11*(($A$1072)*$C334/$B$12*$B$7+(1-$A$1072)*$D334/$B$12*$C$7)</x:f>
        <x:v>0</x:v>
      </x:c>
      <x:c r="BU334" s="34" t="n">
        <x:f>$B$11*(($A$1073)*$C334/$B$12*$B$7+(1-$A$1073)*$D334/$B$12*$C$7)</x:f>
        <x:v>0</x:v>
      </x:c>
      <x:c r="BV334" s="34" t="n">
        <x:f>$B$11*(($A$1074)*$C334/$B$12*$B$7+(1-$A$1074)*$D334/$B$12*$C$7)</x:f>
        <x:v>0</x:v>
      </x:c>
      <x:c r="BW334" s="34" t="n">
        <x:f>$B$11*(($A$1075)*$C334/$B$12*$B$7+(1-$A$1075)*$D334/$B$12*$C$7)</x:f>
        <x:v>0</x:v>
      </x:c>
      <x:c r="BX334" s="34" t="n">
        <x:f>$B$11*(($A$1076)*$C334/$B$12*$B$7+(1-$A$1076)*$D334/$B$12*$C$7)</x:f>
        <x:v>0</x:v>
      </x:c>
      <x:c r="BY334" s="34" t="n">
        <x:f>$B$11*(($A$1077)*$C334/$B$12*$B$7+(1-$A$1077)*$D334/$B$12*$C$7)</x:f>
        <x:v>0</x:v>
      </x:c>
      <x:c r="BZ334" s="34" t="n">
        <x:f>$B$11*(($A$1078)*$C334/$B$12*$B$7+(1-$A$1078)*$D334/$B$12*$C$7)</x:f>
        <x:v>0</x:v>
      </x:c>
      <x:c r="CA334" s="34" t="n">
        <x:f>$B$11*(($A$1079)*$C334/$B$12*$B$7+(1-$A$1079)*$D334/$B$12*$C$7)</x:f>
        <x:v>0</x:v>
      </x:c>
      <x:c r="CB334" s="34" t="n">
        <x:f>$B$11*(($A$1080)*$C334/$B$12*$B$7+(1-$A$1080)*$D334/$B$12*$C$7)</x:f>
        <x:v>0</x:v>
      </x:c>
      <x:c r="CC334" s="34" t="n">
        <x:f>$B$11*(($A$1081)*$C334/$B$12*$B$7+(1-$A$1081)*$D334/$B$12*$C$7)</x:f>
        <x:v>0</x:v>
      </x:c>
    </x:row>
    <x:row r="335">
      <x:c r="A335" s="34" t="n">
        <x:v>311</x:v>
      </x:c>
      <x:c r="B335" s="39" t="n">
        <x:v>0.5852418473030047</x:v>
      </x:c>
      <x:c r="C335" s="1" t="n">
        <x:f>SUM(AM335:AV335)</x:f>
        <x:v>0</x:v>
      </x:c>
      <x:c r="D335" s="1" t="n">
        <x:f>SUM(AW335:BF335)</x:f>
        <x:v>0</x:v>
      </x:c>
      <x:c r="E335" s="17" t="n">
        <x:f>(1-C335/$B$12)*$B$8-C335/$B$12*$B$7</x:f>
        <x:v>0.05</x:v>
      </x:c>
      <x:c r="F335" s="17" t="n">
        <x:f>(1-D335/$B$12)*$C$8-D335/$B$12*$C$7</x:f>
        <x:v>0.09</x:v>
      </x:c>
      <x:c r="G335" s="32" t="n">
        <x:f>$B$11*($B$10*C335/$B$12*$B$7+(1-$B$10)*D335/$B$12*$C$7)</x:f>
        <x:v>0</x:v>
      </x:c>
      <x:c r="H335" s="17" t="n">
        <x:f>$B$10*E335+(1-$B$10)*F335</x:f>
        <x:v>0.07</x:v>
      </x:c>
      <x:c r="I335" s="34"/>
      <x:c r="J335" s="34"/>
      <x:c r="K335" s="34"/>
      <x:c r="L335" s="34"/>
      <x:c r="M335" s="34"/>
      <x:c r="N335" s="34"/>
      <x:c r="O335" s="34"/>
      <x:c r="P335" s="34"/>
      <x:c r="Q335" s="34"/>
      <x:c r="R335" s="39" t="n">
        <x:v>-0.3606650542604128</x:v>
      </x:c>
      <x:c r="S335" s="39" t="n">
        <x:v>-2.0520707788635866</x:v>
      </x:c>
      <x:c r="T335" s="39" t="n">
        <x:v>-0.9713614878715049</x:v>
      </x:c>
      <x:c r="U335" s="39" t="n">
        <x:v>0.2402537684543002</x:v>
      </x:c>
      <x:c r="V335" s="39" t="n">
        <x:v>0.11569447201476543</x:v>
      </x:c>
      <x:c r="W335" s="39" t="n">
        <x:v>0.6794478682997493</x:v>
      </x:c>
      <x:c r="X335" s="39" t="n">
        <x:v>2.0942958806775964</x:v>
      </x:c>
      <x:c r="Y335" s="39" t="n">
        <x:v>0.6921121517830294</x:v>
      </x:c>
      <x:c r="Z335" s="39" t="n">
        <x:v>0.1540020661003205</x:v>
      </x:c>
      <x:c r="AA335" s="39" t="n">
        <x:v>-1.1768643971475374</x:v>
      </x:c>
      <x:c r="AB335" s="39" t="n">
        <x:v>1.6050312539535647</x:v>
      </x:c>
      <x:c r="AC335" s="39" t="n">
        <x:v>-0.609778894222812</x:v>
      </x:c>
      <x:c r="AD335" s="39" t="n">
        <x:v>-0.32607126743032294</x:v>
      </x:c>
      <x:c r="AE335" s="39" t="n">
        <x:v>-1.2698045499763924</x:v>
      </x:c>
      <x:c r="AF335" s="39" t="n">
        <x:v>-1.266827165797879</x:v>
      </x:c>
      <x:c r="AG335" s="39" t="n">
        <x:v>-0.35840080353939646</x:v>
      </x:c>
      <x:c r="AH335" s="39" t="n">
        <x:v>-1.449020469486538</x:v>
      </x:c>
      <x:c r="AI335" s="39" t="n">
        <x:v>0.9092538659901683</x:v>
      </x:c>
      <x:c r="AJ335" s="39" t="n">
        <x:v>-0.26740874673043025</x:v>
      </x:c>
      <x:c r="AK335" s="39" t="n">
        <x:v>-0.18035417459360636</x:v>
      </x:c>
      <x:c r="AL335" s="34"/>
      <x:c r="AM335" s="34" t="n">
        <x:f>IF(SQRT($B$9)*$B335+SQRT(1-$B$9)*R335&lt;_xlfn.NORM.S.INV($B$6),1,0)</x:f>
        <x:v>0</x:v>
      </x:c>
      <x:c r="AN335" s="34" t="n">
        <x:f>IF(SQRT($B$9)*$B335+SQRT(1-$B$9)*S335&lt;_xlfn.NORM.S.INV($B$6),1,0)</x:f>
        <x:v>0</x:v>
      </x:c>
      <x:c r="AO335" s="34" t="n">
        <x:f>IF(SQRT($B$9)*$B335+SQRT(1-$B$9)*T335&lt;_xlfn.NORM.S.INV($B$6),1,0)</x:f>
        <x:v>0</x:v>
      </x:c>
      <x:c r="AP335" s="34" t="n">
        <x:f>IF(SQRT($B$9)*$B335+SQRT(1-$B$9)*U335&lt;_xlfn.NORM.S.INV($B$6),1,0)</x:f>
        <x:v>0</x:v>
      </x:c>
      <x:c r="AQ335" s="34" t="n">
        <x:f>IF(SQRT($B$9)*$B335+SQRT(1-$B$9)*V335&lt;_xlfn.NORM.S.INV($B$6),1,0)</x:f>
        <x:v>0</x:v>
      </x:c>
      <x:c r="AR335" s="34" t="n">
        <x:f>IF(SQRT($B$9)*$B335+SQRT(1-$B$9)*W335&lt;_xlfn.NORM.S.INV($B$6),1,0)</x:f>
        <x:v>0</x:v>
      </x:c>
      <x:c r="AS335" s="34" t="n">
        <x:f>IF(SQRT($B$9)*$B335+SQRT(1-$B$9)*X335&lt;_xlfn.NORM.S.INV($B$6),1,0)</x:f>
        <x:v>0</x:v>
      </x:c>
      <x:c r="AT335" s="34" t="n">
        <x:f>IF(SQRT($B$9)*$B335+SQRT(1-$B$9)*Y335&lt;_xlfn.NORM.S.INV($B$6),1,0)</x:f>
        <x:v>0</x:v>
      </x:c>
      <x:c r="AU335" s="34" t="n">
        <x:f>IF(SQRT($B$9)*$B335+SQRT(1-$B$9)*Z335&lt;_xlfn.NORM.S.INV($B$6),1,0)</x:f>
        <x:v>0</x:v>
      </x:c>
      <x:c r="AV335" s="34" t="n">
        <x:f>IF(SQRT($B$9)*$B335+SQRT(1-$B$9)*AA335&lt;_xlfn.NORM.S.INV($B$6),1,0)</x:f>
        <x:v>0</x:v>
      </x:c>
      <x:c r="AW335" s="34" t="n">
        <x:f>IF(SQRT($C$9)*$B335+SQRT(1-$C$9)*AB335&lt;_xlfn.NORM.S.INV($C$6),1,0)</x:f>
        <x:v>0</x:v>
      </x:c>
      <x:c r="AX335" s="34" t="n">
        <x:f>IF(SQRT($C$9)*$B335+SQRT(1-$C$9)*AC335&lt;_xlfn.NORM.S.INV($C$6),1,0)</x:f>
        <x:v>0</x:v>
      </x:c>
      <x:c r="AY335" s="34" t="n">
        <x:f>IF(SQRT($C$9)*$B335+SQRT(1-$C$9)*AD335&lt;_xlfn.NORM.S.INV($C$6),1,0)</x:f>
        <x:v>0</x:v>
      </x:c>
      <x:c r="AZ335" s="34" t="n">
        <x:f>IF(SQRT($C$9)*$B335+SQRT(1-$C$9)*AE335&lt;_xlfn.NORM.S.INV($C$6),1,0)</x:f>
        <x:v>0</x:v>
      </x:c>
      <x:c r="BA335" s="34" t="n">
        <x:f>IF(SQRT($C$9)*$B335+SQRT(1-$C$9)*AF335&lt;_xlfn.NORM.S.INV($C$6),1,0)</x:f>
        <x:v>0</x:v>
      </x:c>
      <x:c r="BB335" s="34" t="n">
        <x:f>IF(SQRT($C$9)*$B335+SQRT(1-$C$9)*AG335&lt;_xlfn.NORM.S.INV($C$6),1,0)</x:f>
        <x:v>0</x:v>
      </x:c>
      <x:c r="BC335" s="34" t="n">
        <x:f>IF(SQRT($C$9)*$B335+SQRT(1-$C$9)*AH335&lt;_xlfn.NORM.S.INV($C$6),1,0)</x:f>
        <x:v>0</x:v>
      </x:c>
      <x:c r="BD335" s="34" t="n">
        <x:f>IF(SQRT($C$9)*$B335+SQRT(1-$C$9)*AI335&lt;_xlfn.NORM.S.INV($C$6),1,0)</x:f>
        <x:v>0</x:v>
      </x:c>
      <x:c r="BE335" s="34" t="n">
        <x:f>IF(SQRT($C$9)*$B335+SQRT(1-$C$9)*AJ335&lt;_xlfn.NORM.S.INV($C$6),1,0)</x:f>
        <x:v>0</x:v>
      </x:c>
      <x:c r="BF335" s="34" t="n">
        <x:f>IF(SQRT($C$9)*$B335+SQRT(1-$C$9)*AK335&lt;_xlfn.NORM.S.INV($C$6),1,0)</x:f>
        <x:v>0</x:v>
      </x:c>
      <x:c r="BG335" s="34"/>
      <x:c r="BH335" s="34"/>
      <x:c r="BI335" s="34" t="n">
        <x:f>$B$11*(($A$1061)*$C335/$B$12*$B$7+(1-$A$1061)*$D335/$B$12*$C$7)</x:f>
        <x:v>0</x:v>
      </x:c>
      <x:c r="BJ335" s="34" t="n">
        <x:f>$B$11*(($A$1062)*$C335/$B$12*$B$7+(1-$A$1062)*$D335/$B$12*$C$7)</x:f>
        <x:v>0</x:v>
      </x:c>
      <x:c r="BK335" s="34" t="n">
        <x:f>$B$11*(($A$1063)*$C335/$B$12*$B$7+(1-$A$1063)*$D335/$B$12*$C$7)</x:f>
        <x:v>0</x:v>
      </x:c>
      <x:c r="BL335" s="34" t="n">
        <x:f>$B$11*(($A$1064)*$C335/$B$12*$B$7+(1-$A$1064)*$D335/$B$12*$C$7)</x:f>
        <x:v>0</x:v>
      </x:c>
      <x:c r="BM335" s="34" t="n">
        <x:f>$B$11*(($A$1065)*$C335/$B$12*$B$7+(1-$A$1065)*$D335/$B$12*$C$7)</x:f>
        <x:v>0</x:v>
      </x:c>
      <x:c r="BN335" s="34" t="n">
        <x:f>$B$11*(($A$1066)*$C335/$B$12*$B$7+(1-$A$1066)*$D335/$B$12*$C$7)</x:f>
        <x:v>0</x:v>
      </x:c>
      <x:c r="BO335" s="34" t="n">
        <x:f>$B$11*(($A$1067)*$C335/$B$12*$B$7+(1-$A$1067)*$D335/$B$12*$C$7)</x:f>
        <x:v>0</x:v>
      </x:c>
      <x:c r="BP335" s="34" t="n">
        <x:f>$B$11*(($A$1068)*$C335/$B$12*$B$7+(1-$A$1068)*$D335/$B$12*$C$7)</x:f>
        <x:v>0</x:v>
      </x:c>
      <x:c r="BQ335" s="34" t="n">
        <x:f>$B$11*(($A$1069)*$C335/$B$12*$B$7+(1-$A$1069)*$D335/$B$12*$C$7)</x:f>
        <x:v>0</x:v>
      </x:c>
      <x:c r="BR335" s="34" t="n">
        <x:f>$B$11*(($A$1070)*$C335/$B$12*$B$7+(1-$A$1070)*$D335/$B$12*$C$7)</x:f>
        <x:v>0</x:v>
      </x:c>
      <x:c r="BS335" s="34" t="n">
        <x:f>$B$11*(($A$1071)*$C335/$B$12*$B$7+(1-$A$1071)*$D335/$B$12*$C$7)</x:f>
        <x:v>0</x:v>
      </x:c>
      <x:c r="BT335" s="34" t="n">
        <x:f>$B$11*(($A$1072)*$C335/$B$12*$B$7+(1-$A$1072)*$D335/$B$12*$C$7)</x:f>
        <x:v>0</x:v>
      </x:c>
      <x:c r="BU335" s="34" t="n">
        <x:f>$B$11*(($A$1073)*$C335/$B$12*$B$7+(1-$A$1073)*$D335/$B$12*$C$7)</x:f>
        <x:v>0</x:v>
      </x:c>
      <x:c r="BV335" s="34" t="n">
        <x:f>$B$11*(($A$1074)*$C335/$B$12*$B$7+(1-$A$1074)*$D335/$B$12*$C$7)</x:f>
        <x:v>0</x:v>
      </x:c>
      <x:c r="BW335" s="34" t="n">
        <x:f>$B$11*(($A$1075)*$C335/$B$12*$B$7+(1-$A$1075)*$D335/$B$12*$C$7)</x:f>
        <x:v>0</x:v>
      </x:c>
      <x:c r="BX335" s="34" t="n">
        <x:f>$B$11*(($A$1076)*$C335/$B$12*$B$7+(1-$A$1076)*$D335/$B$12*$C$7)</x:f>
        <x:v>0</x:v>
      </x:c>
      <x:c r="BY335" s="34" t="n">
        <x:f>$B$11*(($A$1077)*$C335/$B$12*$B$7+(1-$A$1077)*$D335/$B$12*$C$7)</x:f>
        <x:v>0</x:v>
      </x:c>
      <x:c r="BZ335" s="34" t="n">
        <x:f>$B$11*(($A$1078)*$C335/$B$12*$B$7+(1-$A$1078)*$D335/$B$12*$C$7)</x:f>
        <x:v>0</x:v>
      </x:c>
      <x:c r="CA335" s="34" t="n">
        <x:f>$B$11*(($A$1079)*$C335/$B$12*$B$7+(1-$A$1079)*$D335/$B$12*$C$7)</x:f>
        <x:v>0</x:v>
      </x:c>
      <x:c r="CB335" s="34" t="n">
        <x:f>$B$11*(($A$1080)*$C335/$B$12*$B$7+(1-$A$1080)*$D335/$B$12*$C$7)</x:f>
        <x:v>0</x:v>
      </x:c>
      <x:c r="CC335" s="34" t="n">
        <x:f>$B$11*(($A$1081)*$C335/$B$12*$B$7+(1-$A$1081)*$D335/$B$12*$C$7)</x:f>
        <x:v>0</x:v>
      </x:c>
    </x:row>
    <x:row r="336">
      <x:c r="A336" s="34" t="n">
        <x:v>312</x:v>
      </x:c>
      <x:c r="B336" s="39" t="n">
        <x:v>0.7908299609136277</x:v>
      </x:c>
      <x:c r="C336" s="1" t="n">
        <x:f>SUM(AM336:AV336)</x:f>
        <x:v>0</x:v>
      </x:c>
      <x:c r="D336" s="1" t="n">
        <x:f>SUM(AW336:BF336)</x:f>
        <x:v>0</x:v>
      </x:c>
      <x:c r="E336" s="17" t="n">
        <x:f>(1-C336/$B$12)*$B$8-C336/$B$12*$B$7</x:f>
        <x:v>0.05</x:v>
      </x:c>
      <x:c r="F336" s="17" t="n">
        <x:f>(1-D336/$B$12)*$C$8-D336/$B$12*$C$7</x:f>
        <x:v>0.09</x:v>
      </x:c>
      <x:c r="G336" s="32" t="n">
        <x:f>$B$11*($B$10*C336/$B$12*$B$7+(1-$B$10)*D336/$B$12*$C$7)</x:f>
        <x:v>0</x:v>
      </x:c>
      <x:c r="H336" s="17" t="n">
        <x:f>$B$10*E336+(1-$B$10)*F336</x:f>
        <x:v>0.07</x:v>
      </x:c>
      <x:c r="I336" s="34"/>
      <x:c r="J336" s="34"/>
      <x:c r="K336" s="34"/>
      <x:c r="L336" s="34"/>
      <x:c r="M336" s="34"/>
      <x:c r="N336" s="34"/>
      <x:c r="O336" s="34"/>
      <x:c r="P336" s="34"/>
      <x:c r="Q336" s="34"/>
      <x:c r="R336" s="39" t="n">
        <x:v>-0.31078736049076416</x:v>
      </x:c>
      <x:c r="S336" s="39" t="n">
        <x:v>-1.6620533460018</x:v>
      </x:c>
      <x:c r="T336" s="39" t="n">
        <x:v>-0.5517766464907936</x:v>
      </x:c>
      <x:c r="U336" s="39" t="n">
        <x:v>-0.2280539600471757</x:v>
      </x:c>
      <x:c r="V336" s="39" t="n">
        <x:v>2.190771147360339</x:v>
      </x:c>
      <x:c r="W336" s="39" t="n">
        <x:v>-0.49283502734165413</x:v>
      </x:c>
      <x:c r="X336" s="39" t="n">
        <x:v>0.3936610638817342</x:v>
      </x:c>
      <x:c r="Y336" s="39" t="n">
        <x:v>-1.4422741471620208</x:v>
      </x:c>
      <x:c r="Z336" s="39" t="n">
        <x:v>0.31046556383863183</x:v>
      </x:c>
      <x:c r="AA336" s="39" t="n">
        <x:v>0.575949217814161</x:v>
      </x:c>
      <x:c r="AB336" s="39" t="n">
        <x:v>1.0614070294639455</x:v>
      </x:c>
      <x:c r="AC336" s="39" t="n">
        <x:v>-0.09423524552954676</x:v>
      </x:c>
      <x:c r="AD336" s="39" t="n">
        <x:v>-0.25204474511461944</x:v>
      </x:c>
      <x:c r="AE336" s="39" t="n">
        <x:v>-1.6305709840947924</x:v>
      </x:c>
      <x:c r="AF336" s="39" t="n">
        <x:v>0.3617411150868542</x:v>
      </x:c>
      <x:c r="AG336" s="39" t="n">
        <x:v>0.6364407469833654</x:v>
      </x:c>
      <x:c r="AH336" s="39" t="n">
        <x:v>1.712240728817674</x:v>
      </x:c>
      <x:c r="AI336" s="39" t="n">
        <x:v>-1.1449654271832967</x:v>
      </x:c>
      <x:c r="AJ336" s="39" t="n">
        <x:v>-1.7780591809302193</x:v>
      </x:c>
      <x:c r="AK336" s="39" t="n">
        <x:v>1.899163656807564</x:v>
      </x:c>
      <x:c r="AL336" s="34"/>
      <x:c r="AM336" s="34" t="n">
        <x:f>IF(SQRT($B$9)*$B336+SQRT(1-$B$9)*R336&lt;_xlfn.NORM.S.INV($B$6),1,0)</x:f>
        <x:v>0</x:v>
      </x:c>
      <x:c r="AN336" s="34" t="n">
        <x:f>IF(SQRT($B$9)*$B336+SQRT(1-$B$9)*S336&lt;_xlfn.NORM.S.INV($B$6),1,0)</x:f>
        <x:v>0</x:v>
      </x:c>
      <x:c r="AO336" s="34" t="n">
        <x:f>IF(SQRT($B$9)*$B336+SQRT(1-$B$9)*T336&lt;_xlfn.NORM.S.INV($B$6),1,0)</x:f>
        <x:v>0</x:v>
      </x:c>
      <x:c r="AP336" s="34" t="n">
        <x:f>IF(SQRT($B$9)*$B336+SQRT(1-$B$9)*U336&lt;_xlfn.NORM.S.INV($B$6),1,0)</x:f>
        <x:v>0</x:v>
      </x:c>
      <x:c r="AQ336" s="34" t="n">
        <x:f>IF(SQRT($B$9)*$B336+SQRT(1-$B$9)*V336&lt;_xlfn.NORM.S.INV($B$6),1,0)</x:f>
        <x:v>0</x:v>
      </x:c>
      <x:c r="AR336" s="34" t="n">
        <x:f>IF(SQRT($B$9)*$B336+SQRT(1-$B$9)*W336&lt;_xlfn.NORM.S.INV($B$6),1,0)</x:f>
        <x:v>0</x:v>
      </x:c>
      <x:c r="AS336" s="34" t="n">
        <x:f>IF(SQRT($B$9)*$B336+SQRT(1-$B$9)*X336&lt;_xlfn.NORM.S.INV($B$6),1,0)</x:f>
        <x:v>0</x:v>
      </x:c>
      <x:c r="AT336" s="34" t="n">
        <x:f>IF(SQRT($B$9)*$B336+SQRT(1-$B$9)*Y336&lt;_xlfn.NORM.S.INV($B$6),1,0)</x:f>
        <x:v>0</x:v>
      </x:c>
      <x:c r="AU336" s="34" t="n">
        <x:f>IF(SQRT($B$9)*$B336+SQRT(1-$B$9)*Z336&lt;_xlfn.NORM.S.INV($B$6),1,0)</x:f>
        <x:v>0</x:v>
      </x:c>
      <x:c r="AV336" s="34" t="n">
        <x:f>IF(SQRT($B$9)*$B336+SQRT(1-$B$9)*AA336&lt;_xlfn.NORM.S.INV($B$6),1,0)</x:f>
        <x:v>0</x:v>
      </x:c>
      <x:c r="AW336" s="34" t="n">
        <x:f>IF(SQRT($C$9)*$B336+SQRT(1-$C$9)*AB336&lt;_xlfn.NORM.S.INV($C$6),1,0)</x:f>
        <x:v>0</x:v>
      </x:c>
      <x:c r="AX336" s="34" t="n">
        <x:f>IF(SQRT($C$9)*$B336+SQRT(1-$C$9)*AC336&lt;_xlfn.NORM.S.INV($C$6),1,0)</x:f>
        <x:v>0</x:v>
      </x:c>
      <x:c r="AY336" s="34" t="n">
        <x:f>IF(SQRT($C$9)*$B336+SQRT(1-$C$9)*AD336&lt;_xlfn.NORM.S.INV($C$6),1,0)</x:f>
        <x:v>0</x:v>
      </x:c>
      <x:c r="AZ336" s="34" t="n">
        <x:f>IF(SQRT($C$9)*$B336+SQRT(1-$C$9)*AE336&lt;_xlfn.NORM.S.INV($C$6),1,0)</x:f>
        <x:v>0</x:v>
      </x:c>
      <x:c r="BA336" s="34" t="n">
        <x:f>IF(SQRT($C$9)*$B336+SQRT(1-$C$9)*AF336&lt;_xlfn.NORM.S.INV($C$6),1,0)</x:f>
        <x:v>0</x:v>
      </x:c>
      <x:c r="BB336" s="34" t="n">
        <x:f>IF(SQRT($C$9)*$B336+SQRT(1-$C$9)*AG336&lt;_xlfn.NORM.S.INV($C$6),1,0)</x:f>
        <x:v>0</x:v>
      </x:c>
      <x:c r="BC336" s="34" t="n">
        <x:f>IF(SQRT($C$9)*$B336+SQRT(1-$C$9)*AH336&lt;_xlfn.NORM.S.INV($C$6),1,0)</x:f>
        <x:v>0</x:v>
      </x:c>
      <x:c r="BD336" s="34" t="n">
        <x:f>IF(SQRT($C$9)*$B336+SQRT(1-$C$9)*AI336&lt;_xlfn.NORM.S.INV($C$6),1,0)</x:f>
        <x:v>0</x:v>
      </x:c>
      <x:c r="BE336" s="34" t="n">
        <x:f>IF(SQRT($C$9)*$B336+SQRT(1-$C$9)*AJ336&lt;_xlfn.NORM.S.INV($C$6),1,0)</x:f>
        <x:v>0</x:v>
      </x:c>
      <x:c r="BF336" s="34" t="n">
        <x:f>IF(SQRT($C$9)*$B336+SQRT(1-$C$9)*AK336&lt;_xlfn.NORM.S.INV($C$6),1,0)</x:f>
        <x:v>0</x:v>
      </x:c>
      <x:c r="BG336" s="34"/>
      <x:c r="BH336" s="34"/>
      <x:c r="BI336" s="34" t="n">
        <x:f>$B$11*(($A$1061)*$C336/$B$12*$B$7+(1-$A$1061)*$D336/$B$12*$C$7)</x:f>
        <x:v>0</x:v>
      </x:c>
      <x:c r="BJ336" s="34" t="n">
        <x:f>$B$11*(($A$1062)*$C336/$B$12*$B$7+(1-$A$1062)*$D336/$B$12*$C$7)</x:f>
        <x:v>0</x:v>
      </x:c>
      <x:c r="BK336" s="34" t="n">
        <x:f>$B$11*(($A$1063)*$C336/$B$12*$B$7+(1-$A$1063)*$D336/$B$12*$C$7)</x:f>
        <x:v>0</x:v>
      </x:c>
      <x:c r="BL336" s="34" t="n">
        <x:f>$B$11*(($A$1064)*$C336/$B$12*$B$7+(1-$A$1064)*$D336/$B$12*$C$7)</x:f>
        <x:v>0</x:v>
      </x:c>
      <x:c r="BM336" s="34" t="n">
        <x:f>$B$11*(($A$1065)*$C336/$B$12*$B$7+(1-$A$1065)*$D336/$B$12*$C$7)</x:f>
        <x:v>0</x:v>
      </x:c>
      <x:c r="BN336" s="34" t="n">
        <x:f>$B$11*(($A$1066)*$C336/$B$12*$B$7+(1-$A$1066)*$D336/$B$12*$C$7)</x:f>
        <x:v>0</x:v>
      </x:c>
      <x:c r="BO336" s="34" t="n">
        <x:f>$B$11*(($A$1067)*$C336/$B$12*$B$7+(1-$A$1067)*$D336/$B$12*$C$7)</x:f>
        <x:v>0</x:v>
      </x:c>
      <x:c r="BP336" s="34" t="n">
        <x:f>$B$11*(($A$1068)*$C336/$B$12*$B$7+(1-$A$1068)*$D336/$B$12*$C$7)</x:f>
        <x:v>0</x:v>
      </x:c>
      <x:c r="BQ336" s="34" t="n">
        <x:f>$B$11*(($A$1069)*$C336/$B$12*$B$7+(1-$A$1069)*$D336/$B$12*$C$7)</x:f>
        <x:v>0</x:v>
      </x:c>
      <x:c r="BR336" s="34" t="n">
        <x:f>$B$11*(($A$1070)*$C336/$B$12*$B$7+(1-$A$1070)*$D336/$B$12*$C$7)</x:f>
        <x:v>0</x:v>
      </x:c>
      <x:c r="BS336" s="34" t="n">
        <x:f>$B$11*(($A$1071)*$C336/$B$12*$B$7+(1-$A$1071)*$D336/$B$12*$C$7)</x:f>
        <x:v>0</x:v>
      </x:c>
      <x:c r="BT336" s="34" t="n">
        <x:f>$B$11*(($A$1072)*$C336/$B$12*$B$7+(1-$A$1072)*$D336/$B$12*$C$7)</x:f>
        <x:v>0</x:v>
      </x:c>
      <x:c r="BU336" s="34" t="n">
        <x:f>$B$11*(($A$1073)*$C336/$B$12*$B$7+(1-$A$1073)*$D336/$B$12*$C$7)</x:f>
        <x:v>0</x:v>
      </x:c>
      <x:c r="BV336" s="34" t="n">
        <x:f>$B$11*(($A$1074)*$C336/$B$12*$B$7+(1-$A$1074)*$D336/$B$12*$C$7)</x:f>
        <x:v>0</x:v>
      </x:c>
      <x:c r="BW336" s="34" t="n">
        <x:f>$B$11*(($A$1075)*$C336/$B$12*$B$7+(1-$A$1075)*$D336/$B$12*$C$7)</x:f>
        <x:v>0</x:v>
      </x:c>
      <x:c r="BX336" s="34" t="n">
        <x:f>$B$11*(($A$1076)*$C336/$B$12*$B$7+(1-$A$1076)*$D336/$B$12*$C$7)</x:f>
        <x:v>0</x:v>
      </x:c>
      <x:c r="BY336" s="34" t="n">
        <x:f>$B$11*(($A$1077)*$C336/$B$12*$B$7+(1-$A$1077)*$D336/$B$12*$C$7)</x:f>
        <x:v>0</x:v>
      </x:c>
      <x:c r="BZ336" s="34" t="n">
        <x:f>$B$11*(($A$1078)*$C336/$B$12*$B$7+(1-$A$1078)*$D336/$B$12*$C$7)</x:f>
        <x:v>0</x:v>
      </x:c>
      <x:c r="CA336" s="34" t="n">
        <x:f>$B$11*(($A$1079)*$C336/$B$12*$B$7+(1-$A$1079)*$D336/$B$12*$C$7)</x:f>
        <x:v>0</x:v>
      </x:c>
      <x:c r="CB336" s="34" t="n">
        <x:f>$B$11*(($A$1080)*$C336/$B$12*$B$7+(1-$A$1080)*$D336/$B$12*$C$7)</x:f>
        <x:v>0</x:v>
      </x:c>
      <x:c r="CC336" s="34" t="n">
        <x:f>$B$11*(($A$1081)*$C336/$B$12*$B$7+(1-$A$1081)*$D336/$B$12*$C$7)</x:f>
        <x:v>0</x:v>
      </x:c>
    </x:row>
    <x:row r="337">
      <x:c r="A337" s="34" t="n">
        <x:v>313</x:v>
      </x:c>
      <x:c r="B337" s="39" t="n">
        <x:v>0.05359610294745874</x:v>
      </x:c>
      <x:c r="C337" s="1" t="n">
        <x:f>SUM(AM337:AV337)</x:f>
        <x:v>0</x:v>
      </x:c>
      <x:c r="D337" s="1" t="n">
        <x:f>SUM(AW337:BF337)</x:f>
        <x:v>2</x:v>
      </x:c>
      <x:c r="E337" s="17" t="n">
        <x:f>(1-C337/$B$12)*$B$8-C337/$B$12*$B$7</x:f>
        <x:v>0.05</x:v>
      </x:c>
      <x:c r="F337" s="17" t="n">
        <x:f>(1-D337/$B$12)*$C$8-D337/$B$12*$C$7</x:f>
        <x:v>-0.048</x:v>
      </x:c>
      <x:c r="G337" s="32" t="n">
        <x:f>$B$11*($B$10*C337/$B$12*$B$7+(1-$B$10)*D337/$B$12*$C$7)</x:f>
        <x:v>600</x:v>
      </x:c>
      <x:c r="H337" s="17" t="n">
        <x:f>$B$10*E337+(1-$B$10)*F337</x:f>
        <x:v>0.0010000000000000009</x:v>
      </x:c>
      <x:c r="I337" s="34"/>
      <x:c r="J337" s="34"/>
      <x:c r="K337" s="34"/>
      <x:c r="L337" s="34"/>
      <x:c r="M337" s="34"/>
      <x:c r="N337" s="34"/>
      <x:c r="O337" s="34"/>
      <x:c r="P337" s="34"/>
      <x:c r="Q337" s="34"/>
      <x:c r="R337" s="39" t="n">
        <x:v>0.22872177525740525</x:v>
      </x:c>
      <x:c r="S337" s="39" t="n">
        <x:v>-0.5467388079737361</x:v>
      </x:c>
      <x:c r="T337" s="39" t="n">
        <x:v>1.6565809583049755</x:v>
      </x:c>
      <x:c r="U337" s="39" t="n">
        <x:v>0.4111597426804137</x:v>
      </x:c>
      <x:c r="V337" s="39" t="n">
        <x:v>1.1896565012303828</x:v>
      </x:c>
      <x:c r="W337" s="39" t="n">
        <x:v>1.014075611959842</x:v>
      </x:c>
      <x:c r="X337" s="39" t="n">
        <x:v>-1.1733406974761629</x:v>
      </x:c>
      <x:c r="Y337" s="39" t="n">
        <x:v>-0.24028863653228894</x:v>
      </x:c>
      <x:c r="Z337" s="39" t="n">
        <x:v>0.6353470715653884</x:v>
      </x:c>
      <x:c r="AA337" s="39" t="n">
        <x:v>0.40887787188533464</x:v>
      </x:c>
      <x:c r="AB337" s="39" t="n">
        <x:v>-0.26958297612963267</x:v>
      </x:c>
      <x:c r="AC337" s="39" t="n">
        <x:v>-2.1087507103034926</x:v>
      </x:c>
      <x:c r="AD337" s="39" t="n">
        <x:v>0.7387713249528567</x:v>
      </x:c>
      <x:c r="AE337" s="39" t="n">
        <x:v>-1.322422467154326</x:v>
      </x:c>
      <x:c r="AF337" s="39" t="n">
        <x:v>0.8356853926458317</x:v>
      </x:c>
      <x:c r="AG337" s="39" t="n">
        <x:v>0.01927742798374725</x:v>
      </x:c>
      <x:c r="AH337" s="39" t="n">
        <x:v>-0.34749216410545863</x:v>
      </x:c>
      <x:c r="AI337" s="39" t="n">
        <x:v>2.874551113404129</x:v>
      </x:c>
      <x:c r="AJ337" s="39" t="n">
        <x:v>0.2085859752502365</x:v>
      </x:c>
      <x:c r="AK337" s="39" t="n">
        <x:v>-3.3035944826266563</x:v>
      </x:c>
      <x:c r="AL337" s="34"/>
      <x:c r="AM337" s="34" t="n">
        <x:f>IF(SQRT($B$9)*$B337+SQRT(1-$B$9)*R337&lt;_xlfn.NORM.S.INV($B$6),1,0)</x:f>
        <x:v>0</x:v>
      </x:c>
      <x:c r="AN337" s="34" t="n">
        <x:f>IF(SQRT($B$9)*$B337+SQRT(1-$B$9)*S337&lt;_xlfn.NORM.S.INV($B$6),1,0)</x:f>
        <x:v>0</x:v>
      </x:c>
      <x:c r="AO337" s="34" t="n">
        <x:f>IF(SQRT($B$9)*$B337+SQRT(1-$B$9)*T337&lt;_xlfn.NORM.S.INV($B$6),1,0)</x:f>
        <x:v>0</x:v>
      </x:c>
      <x:c r="AP337" s="34" t="n">
        <x:f>IF(SQRT($B$9)*$B337+SQRT(1-$B$9)*U337&lt;_xlfn.NORM.S.INV($B$6),1,0)</x:f>
        <x:v>0</x:v>
      </x:c>
      <x:c r="AQ337" s="34" t="n">
        <x:f>IF(SQRT($B$9)*$B337+SQRT(1-$B$9)*V337&lt;_xlfn.NORM.S.INV($B$6),1,0)</x:f>
        <x:v>0</x:v>
      </x:c>
      <x:c r="AR337" s="34" t="n">
        <x:f>IF(SQRT($B$9)*$B337+SQRT(1-$B$9)*W337&lt;_xlfn.NORM.S.INV($B$6),1,0)</x:f>
        <x:v>0</x:v>
      </x:c>
      <x:c r="AS337" s="34" t="n">
        <x:f>IF(SQRT($B$9)*$B337+SQRT(1-$B$9)*X337&lt;_xlfn.NORM.S.INV($B$6),1,0)</x:f>
        <x:v>0</x:v>
      </x:c>
      <x:c r="AT337" s="34" t="n">
        <x:f>IF(SQRT($B$9)*$B337+SQRT(1-$B$9)*Y337&lt;_xlfn.NORM.S.INV($B$6),1,0)</x:f>
        <x:v>0</x:v>
      </x:c>
      <x:c r="AU337" s="34" t="n">
        <x:f>IF(SQRT($B$9)*$B337+SQRT(1-$B$9)*Z337&lt;_xlfn.NORM.S.INV($B$6),1,0)</x:f>
        <x:v>0</x:v>
      </x:c>
      <x:c r="AV337" s="34" t="n">
        <x:f>IF(SQRT($B$9)*$B337+SQRT(1-$B$9)*AA337&lt;_xlfn.NORM.S.INV($B$6),1,0)</x:f>
        <x:v>0</x:v>
      </x:c>
      <x:c r="AW337" s="34" t="n">
        <x:f>IF(SQRT($C$9)*$B337+SQRT(1-$C$9)*AB337&lt;_xlfn.NORM.S.INV($C$6),1,0)</x:f>
        <x:v>0</x:v>
      </x:c>
      <x:c r="AX337" s="34" t="n">
        <x:f>IF(SQRT($C$9)*$B337+SQRT(1-$C$9)*AC337&lt;_xlfn.NORM.S.INV($C$6),1,0)</x:f>
        <x:v>1</x:v>
      </x:c>
      <x:c r="AY337" s="34" t="n">
        <x:f>IF(SQRT($C$9)*$B337+SQRT(1-$C$9)*AD337&lt;_xlfn.NORM.S.INV($C$6),1,0)</x:f>
        <x:v>0</x:v>
      </x:c>
      <x:c r="AZ337" s="34" t="n">
        <x:f>IF(SQRT($C$9)*$B337+SQRT(1-$C$9)*AE337&lt;_xlfn.NORM.S.INV($C$6),1,0)</x:f>
        <x:v>0</x:v>
      </x:c>
      <x:c r="BA337" s="34" t="n">
        <x:f>IF(SQRT($C$9)*$B337+SQRT(1-$C$9)*AF337&lt;_xlfn.NORM.S.INV($C$6),1,0)</x:f>
        <x:v>0</x:v>
      </x:c>
      <x:c r="BB337" s="34" t="n">
        <x:f>IF(SQRT($C$9)*$B337+SQRT(1-$C$9)*AG337&lt;_xlfn.NORM.S.INV($C$6),1,0)</x:f>
        <x:v>0</x:v>
      </x:c>
      <x:c r="BC337" s="34" t="n">
        <x:f>IF(SQRT($C$9)*$B337+SQRT(1-$C$9)*AH337&lt;_xlfn.NORM.S.INV($C$6),1,0)</x:f>
        <x:v>0</x:v>
      </x:c>
      <x:c r="BD337" s="34" t="n">
        <x:f>IF(SQRT($C$9)*$B337+SQRT(1-$C$9)*AI337&lt;_xlfn.NORM.S.INV($C$6),1,0)</x:f>
        <x:v>0</x:v>
      </x:c>
      <x:c r="BE337" s="34" t="n">
        <x:f>IF(SQRT($C$9)*$B337+SQRT(1-$C$9)*AJ337&lt;_xlfn.NORM.S.INV($C$6),1,0)</x:f>
        <x:v>0</x:v>
      </x:c>
      <x:c r="BF337" s="34" t="n">
        <x:f>IF(SQRT($C$9)*$B337+SQRT(1-$C$9)*AK337&lt;_xlfn.NORM.S.INV($C$6),1,0)</x:f>
        <x:v>1</x:v>
      </x:c>
      <x:c r="BG337" s="34"/>
      <x:c r="BH337" s="34"/>
      <x:c r="BI337" s="34" t="n">
        <x:f>$B$11*(($A$1061)*$C337/$B$12*$B$7+(1-$A$1061)*$D337/$B$12*$C$7)</x:f>
        <x:v>1200</x:v>
      </x:c>
      <x:c r="BJ337" s="34" t="n">
        <x:f>$B$11*(($A$1062)*$C337/$B$12*$B$7+(1-$A$1062)*$D337/$B$12*$C$7)</x:f>
        <x:v>1140</x:v>
      </x:c>
      <x:c r="BK337" s="34" t="n">
        <x:f>$B$11*(($A$1063)*$C337/$B$12*$B$7+(1-$A$1063)*$D337/$B$12*$C$7)</x:f>
        <x:v>1080</x:v>
      </x:c>
      <x:c r="BL337" s="34" t="n">
        <x:f>$B$11*(($A$1064)*$C337/$B$12*$B$7+(1-$A$1064)*$D337/$B$12*$C$7)</x:f>
        <x:v>1019.9999999999999</x:v>
      </x:c>
      <x:c r="BM337" s="34" t="n">
        <x:f>$B$11*(($A$1065)*$C337/$B$12*$B$7+(1-$A$1065)*$D337/$B$12*$C$7)</x:f>
        <x:v>960</x:v>
      </x:c>
      <x:c r="BN337" s="34" t="n">
        <x:f>$B$11*(($A$1066)*$C337/$B$12*$B$7+(1-$A$1066)*$D337/$B$12*$C$7)</x:f>
        <x:v>900</x:v>
      </x:c>
      <x:c r="BO337" s="34" t="n">
        <x:f>$B$11*(($A$1067)*$C337/$B$12*$B$7+(1-$A$1067)*$D337/$B$12*$C$7)</x:f>
        <x:v>839.9999999999999</x:v>
      </x:c>
      <x:c r="BP337" s="34" t="n">
        <x:f>$B$11*(($A$1068)*$C337/$B$12*$B$7+(1-$A$1068)*$D337/$B$12*$C$7)</x:f>
        <x:v>780</x:v>
      </x:c>
      <x:c r="BQ337" s="34" t="n">
        <x:f>$B$11*(($A$1069)*$C337/$B$12*$B$7+(1-$A$1069)*$D337/$B$12*$C$7)</x:f>
        <x:v>720</x:v>
      </x:c>
      <x:c r="BR337" s="34" t="n">
        <x:f>$B$11*(($A$1070)*$C337/$B$12*$B$7+(1-$A$1070)*$D337/$B$12*$C$7)</x:f>
        <x:v>660</x:v>
      </x:c>
      <x:c r="BS337" s="34" t="n">
        <x:f>$B$11*(($A$1071)*$C337/$B$12*$B$7+(1-$A$1071)*$D337/$B$12*$C$7)</x:f>
        <x:v>600</x:v>
      </x:c>
      <x:c r="BT337" s="34" t="n">
        <x:f>$B$11*(($A$1072)*$C337/$B$12*$B$7+(1-$A$1072)*$D337/$B$12*$C$7)</x:f>
        <x:v>540</x:v>
      </x:c>
      <x:c r="BU337" s="34" t="n">
        <x:f>$B$11*(($A$1073)*$C337/$B$12*$B$7+(1-$A$1073)*$D337/$B$12*$C$7)</x:f>
        <x:v>480</x:v>
      </x:c>
      <x:c r="BV337" s="34" t="n">
        <x:f>$B$11*(($A$1074)*$C337/$B$12*$B$7+(1-$A$1074)*$D337/$B$12*$C$7)</x:f>
        <x:v>419.99999999999994</x:v>
      </x:c>
      <x:c r="BW337" s="34" t="n">
        <x:f>$B$11*(($A$1075)*$C337/$B$12*$B$7+(1-$A$1075)*$D337/$B$12*$C$7)</x:f>
        <x:v>360.00000000000006</x:v>
      </x:c>
      <x:c r="BX337" s="34" t="n">
        <x:f>$B$11*(($A$1076)*$C337/$B$12*$B$7+(1-$A$1076)*$D337/$B$12*$C$7)</x:f>
        <x:v>300</x:v>
      </x:c>
      <x:c r="BY337" s="34" t="n">
        <x:f>$B$11*(($A$1077)*$C337/$B$12*$B$7+(1-$A$1077)*$D337/$B$12*$C$7)</x:f>
        <x:v>239.99999999999997</x:v>
      </x:c>
      <x:c r="BZ337" s="34" t="n">
        <x:f>$B$11*(($A$1078)*$C337/$B$12*$B$7+(1-$A$1078)*$D337/$B$12*$C$7)</x:f>
        <x:v>180.00000000000003</x:v>
      </x:c>
      <x:c r="CA337" s="34" t="n">
        <x:f>$B$11*(($A$1079)*$C337/$B$12*$B$7+(1-$A$1079)*$D337/$B$12*$C$7)</x:f>
        <x:v>119.99999999999999</x:v>
      </x:c>
      <x:c r="CB337" s="34" t="n">
        <x:f>$B$11*(($A$1080)*$C337/$B$12*$B$7+(1-$A$1080)*$D337/$B$12*$C$7)</x:f>
        <x:v>60.00000000000006</x:v>
      </x:c>
      <x:c r="CC337" s="34" t="n">
        <x:f>$B$11*(($A$1081)*$C337/$B$12*$B$7+(1-$A$1081)*$D337/$B$12*$C$7)</x:f>
        <x:v>0</x:v>
      </x:c>
    </x:row>
    <x:row r="338">
      <x:c r="A338" s="34" t="n">
        <x:v>314</x:v>
      </x:c>
      <x:c r="B338" s="39" t="n">
        <x:v>1.0068048604267381</x:v>
      </x:c>
      <x:c r="C338" s="1" t="n">
        <x:f>SUM(AM338:AV338)</x:f>
        <x:v>0</x:v>
      </x:c>
      <x:c r="D338" s="1" t="n">
        <x:f>SUM(AW338:BF338)</x:f>
        <x:v>0</x:v>
      </x:c>
      <x:c r="E338" s="17" t="n">
        <x:f>(1-C338/$B$12)*$B$8-C338/$B$12*$B$7</x:f>
        <x:v>0.05</x:v>
      </x:c>
      <x:c r="F338" s="17" t="n">
        <x:f>(1-D338/$B$12)*$C$8-D338/$B$12*$C$7</x:f>
        <x:v>0.09</x:v>
      </x:c>
      <x:c r="G338" s="32" t="n">
        <x:f>$B$11*($B$10*C338/$B$12*$B$7+(1-$B$10)*D338/$B$12*$C$7)</x:f>
        <x:v>0</x:v>
      </x:c>
      <x:c r="H338" s="17" t="n">
        <x:f>$B$10*E338+(1-$B$10)*F338</x:f>
        <x:v>0.07</x:v>
      </x:c>
      <x:c r="I338" s="34"/>
      <x:c r="J338" s="34"/>
      <x:c r="K338" s="34"/>
      <x:c r="L338" s="34"/>
      <x:c r="M338" s="34"/>
      <x:c r="N338" s="34"/>
      <x:c r="O338" s="34"/>
      <x:c r="P338" s="34"/>
      <x:c r="Q338" s="34"/>
      <x:c r="R338" s="39" t="n">
        <x:v>0.32589536684447595</x:v>
      </x:c>
      <x:c r="S338" s="39" t="n">
        <x:v>-0.22239115694392683</x:v>
      </x:c>
      <x:c r="T338" s="39" t="n">
        <x:v>0.8406282246471549</x:v>
      </x:c>
      <x:c r="U338" s="39" t="n">
        <x:v>-0.5311178825101687</x:v>
      </x:c>
      <x:c r="V338" s="39" t="n">
        <x:v>1.2637980062129808</x:v>
      </x:c>
      <x:c r="W338" s="39" t="n">
        <x:v>1.5854614276389507</x:v>
      </x:c>
      <x:c r="X338" s="39" t="n">
        <x:v>0.4886709900540684</x:v>
      </x:c>
      <x:c r="Y338" s="39" t="n">
        <x:v>0.11607164251239396</x:v>
      </x:c>
      <x:c r="Z338" s="39" t="n">
        <x:v>0.4374316908948981</x:v>
      </x:c>
      <x:c r="AA338" s="39" t="n">
        <x:v>1.366279290656716</x:v>
      </x:c>
      <x:c r="AB338" s="39" t="n">
        <x:v>1.459430088559694</x:v>
      </x:c>
      <x:c r="AC338" s="39" t="n">
        <x:v>0.5726337502302324</x:v>
      </x:c>
      <x:c r="AD338" s="39" t="n">
        <x:v>-0.7763242665421101</x:v>
      </x:c>
      <x:c r="AE338" s="39" t="n">
        <x:v>-0.33709918914950254</x:v>
      </x:c>
      <x:c r="AF338" s="39" t="n">
        <x:v>-0.15620168783260946</x:v>
      </x:c>
      <x:c r="AG338" s="39" t="n">
        <x:v>0.9997516979450964</x:v>
      </x:c>
      <x:c r="AH338" s="39" t="n">
        <x:v>-0.8340336246368028</x:v>
      </x:c>
      <x:c r="AI338" s="39" t="n">
        <x:v>-0.19614373924925194</x:v>
      </x:c>
      <x:c r="AJ338" s="39" t="n">
        <x:v>2.420345778277531</x:v>
      </x:c>
      <x:c r="AK338" s="39" t="n">
        <x:v>0.5152720931984482</x:v>
      </x:c>
      <x:c r="AL338" s="34"/>
      <x:c r="AM338" s="34" t="n">
        <x:f>IF(SQRT($B$9)*$B338+SQRT(1-$B$9)*R338&lt;_xlfn.NORM.S.INV($B$6),1,0)</x:f>
        <x:v>0</x:v>
      </x:c>
      <x:c r="AN338" s="34" t="n">
        <x:f>IF(SQRT($B$9)*$B338+SQRT(1-$B$9)*S338&lt;_xlfn.NORM.S.INV($B$6),1,0)</x:f>
        <x:v>0</x:v>
      </x:c>
      <x:c r="AO338" s="34" t="n">
        <x:f>IF(SQRT($B$9)*$B338+SQRT(1-$B$9)*T338&lt;_xlfn.NORM.S.INV($B$6),1,0)</x:f>
        <x:v>0</x:v>
      </x:c>
      <x:c r="AP338" s="34" t="n">
        <x:f>IF(SQRT($B$9)*$B338+SQRT(1-$B$9)*U338&lt;_xlfn.NORM.S.INV($B$6),1,0)</x:f>
        <x:v>0</x:v>
      </x:c>
      <x:c r="AQ338" s="34" t="n">
        <x:f>IF(SQRT($B$9)*$B338+SQRT(1-$B$9)*V338&lt;_xlfn.NORM.S.INV($B$6),1,0)</x:f>
        <x:v>0</x:v>
      </x:c>
      <x:c r="AR338" s="34" t="n">
        <x:f>IF(SQRT($B$9)*$B338+SQRT(1-$B$9)*W338&lt;_xlfn.NORM.S.INV($B$6),1,0)</x:f>
        <x:v>0</x:v>
      </x:c>
      <x:c r="AS338" s="34" t="n">
        <x:f>IF(SQRT($B$9)*$B338+SQRT(1-$B$9)*X338&lt;_xlfn.NORM.S.INV($B$6),1,0)</x:f>
        <x:v>0</x:v>
      </x:c>
      <x:c r="AT338" s="34" t="n">
        <x:f>IF(SQRT($B$9)*$B338+SQRT(1-$B$9)*Y338&lt;_xlfn.NORM.S.INV($B$6),1,0)</x:f>
        <x:v>0</x:v>
      </x:c>
      <x:c r="AU338" s="34" t="n">
        <x:f>IF(SQRT($B$9)*$B338+SQRT(1-$B$9)*Z338&lt;_xlfn.NORM.S.INV($B$6),1,0)</x:f>
        <x:v>0</x:v>
      </x:c>
      <x:c r="AV338" s="34" t="n">
        <x:f>IF(SQRT($B$9)*$B338+SQRT(1-$B$9)*AA338&lt;_xlfn.NORM.S.INV($B$6),1,0)</x:f>
        <x:v>0</x:v>
      </x:c>
      <x:c r="AW338" s="34" t="n">
        <x:f>IF(SQRT($C$9)*$B338+SQRT(1-$C$9)*AB338&lt;_xlfn.NORM.S.INV($C$6),1,0)</x:f>
        <x:v>0</x:v>
      </x:c>
      <x:c r="AX338" s="34" t="n">
        <x:f>IF(SQRT($C$9)*$B338+SQRT(1-$C$9)*AC338&lt;_xlfn.NORM.S.INV($C$6),1,0)</x:f>
        <x:v>0</x:v>
      </x:c>
      <x:c r="AY338" s="34" t="n">
        <x:f>IF(SQRT($C$9)*$B338+SQRT(1-$C$9)*AD338&lt;_xlfn.NORM.S.INV($C$6),1,0)</x:f>
        <x:v>0</x:v>
      </x:c>
      <x:c r="AZ338" s="34" t="n">
        <x:f>IF(SQRT($C$9)*$B338+SQRT(1-$C$9)*AE338&lt;_xlfn.NORM.S.INV($C$6),1,0)</x:f>
        <x:v>0</x:v>
      </x:c>
      <x:c r="BA338" s="34" t="n">
        <x:f>IF(SQRT($C$9)*$B338+SQRT(1-$C$9)*AF338&lt;_xlfn.NORM.S.INV($C$6),1,0)</x:f>
        <x:v>0</x:v>
      </x:c>
      <x:c r="BB338" s="34" t="n">
        <x:f>IF(SQRT($C$9)*$B338+SQRT(1-$C$9)*AG338&lt;_xlfn.NORM.S.INV($C$6),1,0)</x:f>
        <x:v>0</x:v>
      </x:c>
      <x:c r="BC338" s="34" t="n">
        <x:f>IF(SQRT($C$9)*$B338+SQRT(1-$C$9)*AH338&lt;_xlfn.NORM.S.INV($C$6),1,0)</x:f>
        <x:v>0</x:v>
      </x:c>
      <x:c r="BD338" s="34" t="n">
        <x:f>IF(SQRT($C$9)*$B338+SQRT(1-$C$9)*AI338&lt;_xlfn.NORM.S.INV($C$6),1,0)</x:f>
        <x:v>0</x:v>
      </x:c>
      <x:c r="BE338" s="34" t="n">
        <x:f>IF(SQRT($C$9)*$B338+SQRT(1-$C$9)*AJ338&lt;_xlfn.NORM.S.INV($C$6),1,0)</x:f>
        <x:v>0</x:v>
      </x:c>
      <x:c r="BF338" s="34" t="n">
        <x:f>IF(SQRT($C$9)*$B338+SQRT(1-$C$9)*AK338&lt;_xlfn.NORM.S.INV($C$6),1,0)</x:f>
        <x:v>0</x:v>
      </x:c>
      <x:c r="BG338" s="34"/>
      <x:c r="BH338" s="34"/>
      <x:c r="BI338" s="34" t="n">
        <x:f>$B$11*(($A$1061)*$C338/$B$12*$B$7+(1-$A$1061)*$D338/$B$12*$C$7)</x:f>
        <x:v>0</x:v>
      </x:c>
      <x:c r="BJ338" s="34" t="n">
        <x:f>$B$11*(($A$1062)*$C338/$B$12*$B$7+(1-$A$1062)*$D338/$B$12*$C$7)</x:f>
        <x:v>0</x:v>
      </x:c>
      <x:c r="BK338" s="34" t="n">
        <x:f>$B$11*(($A$1063)*$C338/$B$12*$B$7+(1-$A$1063)*$D338/$B$12*$C$7)</x:f>
        <x:v>0</x:v>
      </x:c>
      <x:c r="BL338" s="34" t="n">
        <x:f>$B$11*(($A$1064)*$C338/$B$12*$B$7+(1-$A$1064)*$D338/$B$12*$C$7)</x:f>
        <x:v>0</x:v>
      </x:c>
      <x:c r="BM338" s="34" t="n">
        <x:f>$B$11*(($A$1065)*$C338/$B$12*$B$7+(1-$A$1065)*$D338/$B$12*$C$7)</x:f>
        <x:v>0</x:v>
      </x:c>
      <x:c r="BN338" s="34" t="n">
        <x:f>$B$11*(($A$1066)*$C338/$B$12*$B$7+(1-$A$1066)*$D338/$B$12*$C$7)</x:f>
        <x:v>0</x:v>
      </x:c>
      <x:c r="BO338" s="34" t="n">
        <x:f>$B$11*(($A$1067)*$C338/$B$12*$B$7+(1-$A$1067)*$D338/$B$12*$C$7)</x:f>
        <x:v>0</x:v>
      </x:c>
      <x:c r="BP338" s="34" t="n">
        <x:f>$B$11*(($A$1068)*$C338/$B$12*$B$7+(1-$A$1068)*$D338/$B$12*$C$7)</x:f>
        <x:v>0</x:v>
      </x:c>
      <x:c r="BQ338" s="34" t="n">
        <x:f>$B$11*(($A$1069)*$C338/$B$12*$B$7+(1-$A$1069)*$D338/$B$12*$C$7)</x:f>
        <x:v>0</x:v>
      </x:c>
      <x:c r="BR338" s="34" t="n">
        <x:f>$B$11*(($A$1070)*$C338/$B$12*$B$7+(1-$A$1070)*$D338/$B$12*$C$7)</x:f>
        <x:v>0</x:v>
      </x:c>
      <x:c r="BS338" s="34" t="n">
        <x:f>$B$11*(($A$1071)*$C338/$B$12*$B$7+(1-$A$1071)*$D338/$B$12*$C$7)</x:f>
        <x:v>0</x:v>
      </x:c>
      <x:c r="BT338" s="34" t="n">
        <x:f>$B$11*(($A$1072)*$C338/$B$12*$B$7+(1-$A$1072)*$D338/$B$12*$C$7)</x:f>
        <x:v>0</x:v>
      </x:c>
      <x:c r="BU338" s="34" t="n">
        <x:f>$B$11*(($A$1073)*$C338/$B$12*$B$7+(1-$A$1073)*$D338/$B$12*$C$7)</x:f>
        <x:v>0</x:v>
      </x:c>
      <x:c r="BV338" s="34" t="n">
        <x:f>$B$11*(($A$1074)*$C338/$B$12*$B$7+(1-$A$1074)*$D338/$B$12*$C$7)</x:f>
        <x:v>0</x:v>
      </x:c>
      <x:c r="BW338" s="34" t="n">
        <x:f>$B$11*(($A$1075)*$C338/$B$12*$B$7+(1-$A$1075)*$D338/$B$12*$C$7)</x:f>
        <x:v>0</x:v>
      </x:c>
      <x:c r="BX338" s="34" t="n">
        <x:f>$B$11*(($A$1076)*$C338/$B$12*$B$7+(1-$A$1076)*$D338/$B$12*$C$7)</x:f>
        <x:v>0</x:v>
      </x:c>
      <x:c r="BY338" s="34" t="n">
        <x:f>$B$11*(($A$1077)*$C338/$B$12*$B$7+(1-$A$1077)*$D338/$B$12*$C$7)</x:f>
        <x:v>0</x:v>
      </x:c>
      <x:c r="BZ338" s="34" t="n">
        <x:f>$B$11*(($A$1078)*$C338/$B$12*$B$7+(1-$A$1078)*$D338/$B$12*$C$7)</x:f>
        <x:v>0</x:v>
      </x:c>
      <x:c r="CA338" s="34" t="n">
        <x:f>$B$11*(($A$1079)*$C338/$B$12*$B$7+(1-$A$1079)*$D338/$B$12*$C$7)</x:f>
        <x:v>0</x:v>
      </x:c>
      <x:c r="CB338" s="34" t="n">
        <x:f>$B$11*(($A$1080)*$C338/$B$12*$B$7+(1-$A$1080)*$D338/$B$12*$C$7)</x:f>
        <x:v>0</x:v>
      </x:c>
      <x:c r="CC338" s="34" t="n">
        <x:f>$B$11*(($A$1081)*$C338/$B$12*$B$7+(1-$A$1081)*$D338/$B$12*$C$7)</x:f>
        <x:v>0</x:v>
      </x:c>
    </x:row>
    <x:row r="339">
      <x:c r="A339" s="34" t="n">
        <x:v>315</x:v>
      </x:c>
      <x:c r="B339" s="39" t="n">
        <x:v>1.002427763576606</x:v>
      </x:c>
      <x:c r="C339" s="1" t="n">
        <x:f>SUM(AM339:AV339)</x:f>
        <x:v>0</x:v>
      </x:c>
      <x:c r="D339" s="1" t="n">
        <x:f>SUM(AW339:BF339)</x:f>
        <x:v>0</x:v>
      </x:c>
      <x:c r="E339" s="17" t="n">
        <x:f>(1-C339/$B$12)*$B$8-C339/$B$12*$B$7</x:f>
        <x:v>0.05</x:v>
      </x:c>
      <x:c r="F339" s="17" t="n">
        <x:f>(1-D339/$B$12)*$C$8-D339/$B$12*$C$7</x:f>
        <x:v>0.09</x:v>
      </x:c>
      <x:c r="G339" s="32" t="n">
        <x:f>$B$11*($B$10*C339/$B$12*$B$7+(1-$B$10)*D339/$B$12*$C$7)</x:f>
        <x:v>0</x:v>
      </x:c>
      <x:c r="H339" s="17" t="n">
        <x:f>$B$10*E339+(1-$B$10)*F339</x:f>
        <x:v>0.07</x:v>
      </x:c>
      <x:c r="I339" s="34"/>
      <x:c r="J339" s="34"/>
      <x:c r="K339" s="34"/>
      <x:c r="L339" s="34"/>
      <x:c r="M339" s="34"/>
      <x:c r="N339" s="34"/>
      <x:c r="O339" s="34"/>
      <x:c r="P339" s="34"/>
      <x:c r="Q339" s="34"/>
      <x:c r="R339" s="39" t="n">
        <x:v>0.41676067096748687</x:v>
      </x:c>
      <x:c r="S339" s="39" t="n">
        <x:v>-0.7690806065716635</x:v>
      </x:c>
      <x:c r="T339" s="39" t="n">
        <x:v>-0.37649512039412797</x:v>
      </x:c>
      <x:c r="U339" s="39" t="n">
        <x:v>-0.6725122877692729</x:v>
      </x:c>
      <x:c r="V339" s="39" t="n">
        <x:v>1.5120849568099841</x:v>
      </x:c>
      <x:c r="W339" s="39" t="n">
        <x:v>-0.7574141028849303</x:v>
      </x:c>
      <x:c r="X339" s="39" t="n">
        <x:v>-1.1235781951200539</x:v>
      </x:c>
      <x:c r="Y339" s="39" t="n">
        <x:v>2.416748858200116</x:v>
      </x:c>
      <x:c r="Z339" s="39" t="n">
        <x:v>-1.175553335660416</x:v>
      </x:c>
      <x:c r="AA339" s="39" t="n">
        <x:v>-0.5813708230318732</x:v>
      </x:c>
      <x:c r="AB339" s="39" t="n">
        <x:v>-0.2975291160594547</x:v>
      </x:c>
      <x:c r="AC339" s="39" t="n">
        <x:v>2.146162220473362</x:v>
      </x:c>
      <x:c r="AD339" s="39" t="n">
        <x:v>-0.43923909631046837</x:v>
      </x:c>
      <x:c r="AE339" s="39" t="n">
        <x:v>-1.7710132635837046</x:v>
      </x:c>
      <x:c r="AF339" s="39" t="n">
        <x:v>0.4839755369626809</x:v>
      </x:c>
      <x:c r="AG339" s="39" t="n">
        <x:v>-0.25202709872808327</x:v>
      </x:c>
      <x:c r="AH339" s="39" t="n">
        <x:v>-1.8368396679542245</x:v>
      </x:c>
      <x:c r="AI339" s="39" t="n">
        <x:v>1.2726307908040433</x:v>
      </x:c>
      <x:c r="AJ339" s="39" t="n">
        <x:v>-0.8530394584542258</x:v>
      </x:c>
      <x:c r="AK339" s="39" t="n">
        <x:v>0.2627114417166855</x:v>
      </x:c>
      <x:c r="AL339" s="34"/>
      <x:c r="AM339" s="34" t="n">
        <x:f>IF(SQRT($B$9)*$B339+SQRT(1-$B$9)*R339&lt;_xlfn.NORM.S.INV($B$6),1,0)</x:f>
        <x:v>0</x:v>
      </x:c>
      <x:c r="AN339" s="34" t="n">
        <x:f>IF(SQRT($B$9)*$B339+SQRT(1-$B$9)*S339&lt;_xlfn.NORM.S.INV($B$6),1,0)</x:f>
        <x:v>0</x:v>
      </x:c>
      <x:c r="AO339" s="34" t="n">
        <x:f>IF(SQRT($B$9)*$B339+SQRT(1-$B$9)*T339&lt;_xlfn.NORM.S.INV($B$6),1,0)</x:f>
        <x:v>0</x:v>
      </x:c>
      <x:c r="AP339" s="34" t="n">
        <x:f>IF(SQRT($B$9)*$B339+SQRT(1-$B$9)*U339&lt;_xlfn.NORM.S.INV($B$6),1,0)</x:f>
        <x:v>0</x:v>
      </x:c>
      <x:c r="AQ339" s="34" t="n">
        <x:f>IF(SQRT($B$9)*$B339+SQRT(1-$B$9)*V339&lt;_xlfn.NORM.S.INV($B$6),1,0)</x:f>
        <x:v>0</x:v>
      </x:c>
      <x:c r="AR339" s="34" t="n">
        <x:f>IF(SQRT($B$9)*$B339+SQRT(1-$B$9)*W339&lt;_xlfn.NORM.S.INV($B$6),1,0)</x:f>
        <x:v>0</x:v>
      </x:c>
      <x:c r="AS339" s="34" t="n">
        <x:f>IF(SQRT($B$9)*$B339+SQRT(1-$B$9)*X339&lt;_xlfn.NORM.S.INV($B$6),1,0)</x:f>
        <x:v>0</x:v>
      </x:c>
      <x:c r="AT339" s="34" t="n">
        <x:f>IF(SQRT($B$9)*$B339+SQRT(1-$B$9)*Y339&lt;_xlfn.NORM.S.INV($B$6),1,0)</x:f>
        <x:v>0</x:v>
      </x:c>
      <x:c r="AU339" s="34" t="n">
        <x:f>IF(SQRT($B$9)*$B339+SQRT(1-$B$9)*Z339&lt;_xlfn.NORM.S.INV($B$6),1,0)</x:f>
        <x:v>0</x:v>
      </x:c>
      <x:c r="AV339" s="34" t="n">
        <x:f>IF(SQRT($B$9)*$B339+SQRT(1-$B$9)*AA339&lt;_xlfn.NORM.S.INV($B$6),1,0)</x:f>
        <x:v>0</x:v>
      </x:c>
      <x:c r="AW339" s="34" t="n">
        <x:f>IF(SQRT($C$9)*$B339+SQRT(1-$C$9)*AB339&lt;_xlfn.NORM.S.INV($C$6),1,0)</x:f>
        <x:v>0</x:v>
      </x:c>
      <x:c r="AX339" s="34" t="n">
        <x:f>IF(SQRT($C$9)*$B339+SQRT(1-$C$9)*AC339&lt;_xlfn.NORM.S.INV($C$6),1,0)</x:f>
        <x:v>0</x:v>
      </x:c>
      <x:c r="AY339" s="34" t="n">
        <x:f>IF(SQRT($C$9)*$B339+SQRT(1-$C$9)*AD339&lt;_xlfn.NORM.S.INV($C$6),1,0)</x:f>
        <x:v>0</x:v>
      </x:c>
      <x:c r="AZ339" s="34" t="n">
        <x:f>IF(SQRT($C$9)*$B339+SQRT(1-$C$9)*AE339&lt;_xlfn.NORM.S.INV($C$6),1,0)</x:f>
        <x:v>0</x:v>
      </x:c>
      <x:c r="BA339" s="34" t="n">
        <x:f>IF(SQRT($C$9)*$B339+SQRT(1-$C$9)*AF339&lt;_xlfn.NORM.S.INV($C$6),1,0)</x:f>
        <x:v>0</x:v>
      </x:c>
      <x:c r="BB339" s="34" t="n">
        <x:f>IF(SQRT($C$9)*$B339+SQRT(1-$C$9)*AG339&lt;_xlfn.NORM.S.INV($C$6),1,0)</x:f>
        <x:v>0</x:v>
      </x:c>
      <x:c r="BC339" s="34" t="n">
        <x:f>IF(SQRT($C$9)*$B339+SQRT(1-$C$9)*AH339&lt;_xlfn.NORM.S.INV($C$6),1,0)</x:f>
        <x:v>0</x:v>
      </x:c>
      <x:c r="BD339" s="34" t="n">
        <x:f>IF(SQRT($C$9)*$B339+SQRT(1-$C$9)*AI339&lt;_xlfn.NORM.S.INV($C$6),1,0)</x:f>
        <x:v>0</x:v>
      </x:c>
      <x:c r="BE339" s="34" t="n">
        <x:f>IF(SQRT($C$9)*$B339+SQRT(1-$C$9)*AJ339&lt;_xlfn.NORM.S.INV($C$6),1,0)</x:f>
        <x:v>0</x:v>
      </x:c>
      <x:c r="BF339" s="34" t="n">
        <x:f>IF(SQRT($C$9)*$B339+SQRT(1-$C$9)*AK339&lt;_xlfn.NORM.S.INV($C$6),1,0)</x:f>
        <x:v>0</x:v>
      </x:c>
      <x:c r="BG339" s="34"/>
      <x:c r="BH339" s="34"/>
      <x:c r="BI339" s="34" t="n">
        <x:f>$B$11*(($A$1061)*$C339/$B$12*$B$7+(1-$A$1061)*$D339/$B$12*$C$7)</x:f>
        <x:v>0</x:v>
      </x:c>
      <x:c r="BJ339" s="34" t="n">
        <x:f>$B$11*(($A$1062)*$C339/$B$12*$B$7+(1-$A$1062)*$D339/$B$12*$C$7)</x:f>
        <x:v>0</x:v>
      </x:c>
      <x:c r="BK339" s="34" t="n">
        <x:f>$B$11*(($A$1063)*$C339/$B$12*$B$7+(1-$A$1063)*$D339/$B$12*$C$7)</x:f>
        <x:v>0</x:v>
      </x:c>
      <x:c r="BL339" s="34" t="n">
        <x:f>$B$11*(($A$1064)*$C339/$B$12*$B$7+(1-$A$1064)*$D339/$B$12*$C$7)</x:f>
        <x:v>0</x:v>
      </x:c>
      <x:c r="BM339" s="34" t="n">
        <x:f>$B$11*(($A$1065)*$C339/$B$12*$B$7+(1-$A$1065)*$D339/$B$12*$C$7)</x:f>
        <x:v>0</x:v>
      </x:c>
      <x:c r="BN339" s="34" t="n">
        <x:f>$B$11*(($A$1066)*$C339/$B$12*$B$7+(1-$A$1066)*$D339/$B$12*$C$7)</x:f>
        <x:v>0</x:v>
      </x:c>
      <x:c r="BO339" s="34" t="n">
        <x:f>$B$11*(($A$1067)*$C339/$B$12*$B$7+(1-$A$1067)*$D339/$B$12*$C$7)</x:f>
        <x:v>0</x:v>
      </x:c>
      <x:c r="BP339" s="34" t="n">
        <x:f>$B$11*(($A$1068)*$C339/$B$12*$B$7+(1-$A$1068)*$D339/$B$12*$C$7)</x:f>
        <x:v>0</x:v>
      </x:c>
      <x:c r="BQ339" s="34" t="n">
        <x:f>$B$11*(($A$1069)*$C339/$B$12*$B$7+(1-$A$1069)*$D339/$B$12*$C$7)</x:f>
        <x:v>0</x:v>
      </x:c>
      <x:c r="BR339" s="34" t="n">
        <x:f>$B$11*(($A$1070)*$C339/$B$12*$B$7+(1-$A$1070)*$D339/$B$12*$C$7)</x:f>
        <x:v>0</x:v>
      </x:c>
      <x:c r="BS339" s="34" t="n">
        <x:f>$B$11*(($A$1071)*$C339/$B$12*$B$7+(1-$A$1071)*$D339/$B$12*$C$7)</x:f>
        <x:v>0</x:v>
      </x:c>
      <x:c r="BT339" s="34" t="n">
        <x:f>$B$11*(($A$1072)*$C339/$B$12*$B$7+(1-$A$1072)*$D339/$B$12*$C$7)</x:f>
        <x:v>0</x:v>
      </x:c>
      <x:c r="BU339" s="34" t="n">
        <x:f>$B$11*(($A$1073)*$C339/$B$12*$B$7+(1-$A$1073)*$D339/$B$12*$C$7)</x:f>
        <x:v>0</x:v>
      </x:c>
      <x:c r="BV339" s="34" t="n">
        <x:f>$B$11*(($A$1074)*$C339/$B$12*$B$7+(1-$A$1074)*$D339/$B$12*$C$7)</x:f>
        <x:v>0</x:v>
      </x:c>
      <x:c r="BW339" s="34" t="n">
        <x:f>$B$11*(($A$1075)*$C339/$B$12*$B$7+(1-$A$1075)*$D339/$B$12*$C$7)</x:f>
        <x:v>0</x:v>
      </x:c>
      <x:c r="BX339" s="34" t="n">
        <x:f>$B$11*(($A$1076)*$C339/$B$12*$B$7+(1-$A$1076)*$D339/$B$12*$C$7)</x:f>
        <x:v>0</x:v>
      </x:c>
      <x:c r="BY339" s="34" t="n">
        <x:f>$B$11*(($A$1077)*$C339/$B$12*$B$7+(1-$A$1077)*$D339/$B$12*$C$7)</x:f>
        <x:v>0</x:v>
      </x:c>
      <x:c r="BZ339" s="34" t="n">
        <x:f>$B$11*(($A$1078)*$C339/$B$12*$B$7+(1-$A$1078)*$D339/$B$12*$C$7)</x:f>
        <x:v>0</x:v>
      </x:c>
      <x:c r="CA339" s="34" t="n">
        <x:f>$B$11*(($A$1079)*$C339/$B$12*$B$7+(1-$A$1079)*$D339/$B$12*$C$7)</x:f>
        <x:v>0</x:v>
      </x:c>
      <x:c r="CB339" s="34" t="n">
        <x:f>$B$11*(($A$1080)*$C339/$B$12*$B$7+(1-$A$1080)*$D339/$B$12*$C$7)</x:f>
        <x:v>0</x:v>
      </x:c>
      <x:c r="CC339" s="34" t="n">
        <x:f>$B$11*(($A$1081)*$C339/$B$12*$B$7+(1-$A$1081)*$D339/$B$12*$C$7)</x:f>
        <x:v>0</x:v>
      </x:c>
    </x:row>
    <x:row r="340">
      <x:c r="A340" s="34" t="n">
        <x:v>316</x:v>
      </x:c>
      <x:c r="B340" s="39" t="n">
        <x:v>-1.4721013673914483</x:v>
      </x:c>
      <x:c r="C340" s="1" t="n">
        <x:f>SUM(AM340:AV340)</x:f>
        <x:v>1</x:v>
      </x:c>
      <x:c r="D340" s="1" t="n">
        <x:f>SUM(AW340:BF340)</x:f>
        <x:v>4</x:v>
      </x:c>
      <x:c r="E340" s="17" t="n">
        <x:f>(1-C340/$B$12)*$B$8-C340/$B$12*$B$7</x:f>
        <x:v>0.0049999999999999975</x:v>
      </x:c>
      <x:c r="F340" s="17" t="n">
        <x:f>(1-D340/$B$12)*$C$8-D340/$B$12*$C$7</x:f>
        <x:v>-0.186</x:v>
      </x:c>
      <x:c r="G340" s="32" t="n">
        <x:f>$B$11*($B$10*C340/$B$12*$B$7+(1-$B$10)*D340/$B$12*$C$7)</x:f>
        <x:v>1400.0000000000002</x:v>
      </x:c>
      <x:c r="H340" s="17" t="n">
        <x:f>$B$10*E340+(1-$B$10)*F340</x:f>
        <x:v>-0.0905</x:v>
      </x:c>
      <x:c r="I340" s="34"/>
      <x:c r="J340" s="34"/>
      <x:c r="K340" s="34"/>
      <x:c r="L340" s="34"/>
      <x:c r="M340" s="34"/>
      <x:c r="N340" s="34"/>
      <x:c r="O340" s="34"/>
      <x:c r="P340" s="34"/>
      <x:c r="Q340" s="34"/>
      <x:c r="R340" s="39" t="n">
        <x:v>-2.2814386127168014</x:v>
      </x:c>
      <x:c r="S340" s="39" t="n">
        <x:v>-0.24012642661201236</x:v>
      </x:c>
      <x:c r="T340" s="39" t="n">
        <x:v>-0.42818061028493093</x:v>
      </x:c>
      <x:c r="U340" s="39" t="n">
        <x:v>-0.06711048096114912</x:v>
      </x:c>
      <x:c r="V340" s="39" t="n">
        <x:v>-0.2746470209891807</x:v>
      </x:c>
      <x:c r="W340" s="39" t="n">
        <x:v>-1.1548993659079299</x:v>
      </x:c>
      <x:c r="X340" s="39" t="n">
        <x:v>0.13607049673421373</x:v>
      </x:c>
      <x:c r="Y340" s="39" t="n">
        <x:v>-1.2004368107368781</x:v>
      </x:c>
      <x:c r="Z340" s="39" t="n">
        <x:v>-1.475182371032298</x:v>
      </x:c>
      <x:c r="AA340" s="39" t="n">
        <x:v>0.3401658466271384</x:v>
      </x:c>
      <x:c r="AB340" s="39" t="n">
        <x:v>-1.29323207349656</x:v>
      </x:c>
      <x:c r="AC340" s="39" t="n">
        <x:v>-1.1729324500375986</x:v>
      </x:c>
      <x:c r="AD340" s="39" t="n">
        <x:v>0.11190561103293332</x:v>
      </x:c>
      <x:c r="AE340" s="39" t="n">
        <x:v>0.2890031694497817</x:v>
      </x:c>
      <x:c r="AF340" s="39" t="n">
        <x:v>-1.4595090028432984</x:v>
      </x:c>
      <x:c r="AG340" s="39" t="n">
        <x:v>0.37317076992553044</x:v>
      </x:c>
      <x:c r="AH340" s="39" t="n">
        <x:v>0.41536467387516757</x:v>
      </x:c>
      <x:c r="AI340" s="39" t="n">
        <x:v>-1.369664536942468</x:v>
      </x:c>
      <x:c r="AJ340" s="39" t="n">
        <x:v>0.0012627491549163162</x:v>
      </x:c>
      <x:c r="AK340" s="39" t="n">
        <x:v>-0.4001308357640445</x:v>
      </x:c>
      <x:c r="AL340" s="34"/>
      <x:c r="AM340" s="34" t="n">
        <x:f>IF(SQRT($B$9)*$B340+SQRT(1-$B$9)*R340&lt;_xlfn.NORM.S.INV($B$6),1,0)</x:f>
        <x:v>1</x:v>
      </x:c>
      <x:c r="AN340" s="34" t="n">
        <x:f>IF(SQRT($B$9)*$B340+SQRT(1-$B$9)*S340&lt;_xlfn.NORM.S.INV($B$6),1,0)</x:f>
        <x:v>0</x:v>
      </x:c>
      <x:c r="AO340" s="34" t="n">
        <x:f>IF(SQRT($B$9)*$B340+SQRT(1-$B$9)*T340&lt;_xlfn.NORM.S.INV($B$6),1,0)</x:f>
        <x:v>0</x:v>
      </x:c>
      <x:c r="AP340" s="34" t="n">
        <x:f>IF(SQRT($B$9)*$B340+SQRT(1-$B$9)*U340&lt;_xlfn.NORM.S.INV($B$6),1,0)</x:f>
        <x:v>0</x:v>
      </x:c>
      <x:c r="AQ340" s="34" t="n">
        <x:f>IF(SQRT($B$9)*$B340+SQRT(1-$B$9)*V340&lt;_xlfn.NORM.S.INV($B$6),1,0)</x:f>
        <x:v>0</x:v>
      </x:c>
      <x:c r="AR340" s="34" t="n">
        <x:f>IF(SQRT($B$9)*$B340+SQRT(1-$B$9)*W340&lt;_xlfn.NORM.S.INV($B$6),1,0)</x:f>
        <x:v>0</x:v>
      </x:c>
      <x:c r="AS340" s="34" t="n">
        <x:f>IF(SQRT($B$9)*$B340+SQRT(1-$B$9)*X340&lt;_xlfn.NORM.S.INV($B$6),1,0)</x:f>
        <x:v>0</x:v>
      </x:c>
      <x:c r="AT340" s="34" t="n">
        <x:f>IF(SQRT($B$9)*$B340+SQRT(1-$B$9)*Y340&lt;_xlfn.NORM.S.INV($B$6),1,0)</x:f>
        <x:v>0</x:v>
      </x:c>
      <x:c r="AU340" s="34" t="n">
        <x:f>IF(SQRT($B$9)*$B340+SQRT(1-$B$9)*Z340&lt;_xlfn.NORM.S.INV($B$6),1,0)</x:f>
        <x:v>0</x:v>
      </x:c>
      <x:c r="AV340" s="34" t="n">
        <x:f>IF(SQRT($B$9)*$B340+SQRT(1-$B$9)*AA340&lt;_xlfn.NORM.S.INV($B$6),1,0)</x:f>
        <x:v>0</x:v>
      </x:c>
      <x:c r="AW340" s="34" t="n">
        <x:f>IF(SQRT($C$9)*$B340+SQRT(1-$C$9)*AB340&lt;_xlfn.NORM.S.INV($C$6),1,0)</x:f>
        <x:v>1</x:v>
      </x:c>
      <x:c r="AX340" s="34" t="n">
        <x:f>IF(SQRT($C$9)*$B340+SQRT(1-$C$9)*AC340&lt;_xlfn.NORM.S.INV($C$6),1,0)</x:f>
        <x:v>1</x:v>
      </x:c>
      <x:c r="AY340" s="34" t="n">
        <x:f>IF(SQRT($C$9)*$B340+SQRT(1-$C$9)*AD340&lt;_xlfn.NORM.S.INV($C$6),1,0)</x:f>
        <x:v>0</x:v>
      </x:c>
      <x:c r="AZ340" s="34" t="n">
        <x:f>IF(SQRT($C$9)*$B340+SQRT(1-$C$9)*AE340&lt;_xlfn.NORM.S.INV($C$6),1,0)</x:f>
        <x:v>0</x:v>
      </x:c>
      <x:c r="BA340" s="34" t="n">
        <x:f>IF(SQRT($C$9)*$B340+SQRT(1-$C$9)*AF340&lt;_xlfn.NORM.S.INV($C$6),1,0)</x:f>
        <x:v>1</x:v>
      </x:c>
      <x:c r="BB340" s="34" t="n">
        <x:f>IF(SQRT($C$9)*$B340+SQRT(1-$C$9)*AG340&lt;_xlfn.NORM.S.INV($C$6),1,0)</x:f>
        <x:v>0</x:v>
      </x:c>
      <x:c r="BC340" s="34" t="n">
        <x:f>IF(SQRT($C$9)*$B340+SQRT(1-$C$9)*AH340&lt;_xlfn.NORM.S.INV($C$6),1,0)</x:f>
        <x:v>0</x:v>
      </x:c>
      <x:c r="BD340" s="34" t="n">
        <x:f>IF(SQRT($C$9)*$B340+SQRT(1-$C$9)*AI340&lt;_xlfn.NORM.S.INV($C$6),1,0)</x:f>
        <x:v>1</x:v>
      </x:c>
      <x:c r="BE340" s="34" t="n">
        <x:f>IF(SQRT($C$9)*$B340+SQRT(1-$C$9)*AJ340&lt;_xlfn.NORM.S.INV($C$6),1,0)</x:f>
        <x:v>0</x:v>
      </x:c>
      <x:c r="BF340" s="34" t="n">
        <x:f>IF(SQRT($C$9)*$B340+SQRT(1-$C$9)*AK340&lt;_xlfn.NORM.S.INV($C$6),1,0)</x:f>
        <x:v>0</x:v>
      </x:c>
      <x:c r="BG340" s="34"/>
      <x:c r="BH340" s="34"/>
      <x:c r="BI340" s="34" t="n">
        <x:f>$B$11*(($A$1061)*$C340/$B$12*$B$7+(1-$A$1061)*$D340/$B$12*$C$7)</x:f>
        <x:v>2400</x:v>
      </x:c>
      <x:c r="BJ340" s="34" t="n">
        <x:f>$B$11*(($A$1062)*$C340/$B$12*$B$7+(1-$A$1062)*$D340/$B$12*$C$7)</x:f>
        <x:v>2300</x:v>
      </x:c>
      <x:c r="BK340" s="34" t="n">
        <x:f>$B$11*(($A$1063)*$C340/$B$12*$B$7+(1-$A$1063)*$D340/$B$12*$C$7)</x:f>
        <x:v>2200</x:v>
      </x:c>
      <x:c r="BL340" s="34" t="n">
        <x:f>$B$11*(($A$1064)*$C340/$B$12*$B$7+(1-$A$1064)*$D340/$B$12*$C$7)</x:f>
        <x:v>2100</x:v>
      </x:c>
      <x:c r="BM340" s="34" t="n">
        <x:f>$B$11*(($A$1065)*$C340/$B$12*$B$7+(1-$A$1065)*$D340/$B$12*$C$7)</x:f>
        <x:v>2000</x:v>
      </x:c>
      <x:c r="BN340" s="34" t="n">
        <x:f>$B$11*(($A$1066)*$C340/$B$12*$B$7+(1-$A$1066)*$D340/$B$12*$C$7)</x:f>
        <x:v>1900</x:v>
      </x:c>
      <x:c r="BO340" s="34" t="n">
        <x:f>$B$11*(($A$1067)*$C340/$B$12*$B$7+(1-$A$1067)*$D340/$B$12*$C$7)</x:f>
        <x:v>1800</x:v>
      </x:c>
      <x:c r="BP340" s="34" t="n">
        <x:f>$B$11*(($A$1068)*$C340/$B$12*$B$7+(1-$A$1068)*$D340/$B$12*$C$7)</x:f>
        <x:v>1699.9999999999998</x:v>
      </x:c>
      <x:c r="BQ340" s="34" t="n">
        <x:f>$B$11*(($A$1069)*$C340/$B$12*$B$7+(1-$A$1069)*$D340/$B$12*$C$7)</x:f>
        <x:v>1599.9999999999998</x:v>
      </x:c>
      <x:c r="BR340" s="34" t="n">
        <x:f>$B$11*(($A$1070)*$C340/$B$12*$B$7+(1-$A$1070)*$D340/$B$12*$C$7)</x:f>
        <x:v>1500</x:v>
      </x:c>
      <x:c r="BS340" s="34" t="n">
        <x:f>$B$11*(($A$1071)*$C340/$B$12*$B$7+(1-$A$1071)*$D340/$B$12*$C$7)</x:f>
        <x:v>1400.0000000000002</x:v>
      </x:c>
      <x:c r="BT340" s="34" t="n">
        <x:f>$B$11*(($A$1072)*$C340/$B$12*$B$7+(1-$A$1072)*$D340/$B$12*$C$7)</x:f>
        <x:v>1300</x:v>
      </x:c>
      <x:c r="BU340" s="34" t="n">
        <x:f>$B$11*(($A$1073)*$C340/$B$12*$B$7+(1-$A$1073)*$D340/$B$12*$C$7)</x:f>
        <x:v>1200</x:v>
      </x:c>
      <x:c r="BV340" s="34" t="n">
        <x:f>$B$11*(($A$1074)*$C340/$B$12*$B$7+(1-$A$1074)*$D340/$B$12*$C$7)</x:f>
        <x:v>1099.9999999999998</x:v>
      </x:c>
      <x:c r="BW340" s="34" t="n">
        <x:f>$B$11*(($A$1075)*$C340/$B$12*$B$7+(1-$A$1075)*$D340/$B$12*$C$7)</x:f>
        <x:v>1000</x:v>
      </x:c>
      <x:c r="BX340" s="34" t="n">
        <x:f>$B$11*(($A$1076)*$C340/$B$12*$B$7+(1-$A$1076)*$D340/$B$12*$C$7)</x:f>
        <x:v>900</x:v>
      </x:c>
      <x:c r="BY340" s="34" t="n">
        <x:f>$B$11*(($A$1077)*$C340/$B$12*$B$7+(1-$A$1077)*$D340/$B$12*$C$7)</x:f>
        <x:v>799.9999999999999</x:v>
      </x:c>
      <x:c r="BZ340" s="34" t="n">
        <x:f>$B$11*(($A$1078)*$C340/$B$12*$B$7+(1-$A$1078)*$D340/$B$12*$C$7)</x:f>
        <x:v>700.0000000000001</x:v>
      </x:c>
      <x:c r="CA340" s="34" t="n">
        <x:f>$B$11*(($A$1079)*$C340/$B$12*$B$7+(1-$A$1079)*$D340/$B$12*$C$7)</x:f>
        <x:v>600</x:v>
      </x:c>
      <x:c r="CB340" s="34" t="n">
        <x:f>$B$11*(($A$1080)*$C340/$B$12*$B$7+(1-$A$1080)*$D340/$B$12*$C$7)</x:f>
        <x:v>500.00000000000017</x:v>
      </x:c>
      <x:c r="CC340" s="34" t="n">
        <x:f>$B$11*(($A$1081)*$C340/$B$12*$B$7+(1-$A$1081)*$D340/$B$12*$C$7)</x:f>
        <x:v>400.00000000000006</x:v>
      </x:c>
    </x:row>
    <x:row r="341">
      <x:c r="A341" s="34" t="n">
        <x:v>317</x:v>
      </x:c>
      <x:c r="B341" s="39" t="n">
        <x:v>0.582008379952592</x:v>
      </x:c>
      <x:c r="C341" s="1" t="n">
        <x:f>SUM(AM341:AV341)</x:f>
        <x:v>0</x:v>
      </x:c>
      <x:c r="D341" s="1" t="n">
        <x:f>SUM(AW341:BF341)</x:f>
        <x:v>0</x:v>
      </x:c>
      <x:c r="E341" s="17" t="n">
        <x:f>(1-C341/$B$12)*$B$8-C341/$B$12*$B$7</x:f>
        <x:v>0.05</x:v>
      </x:c>
      <x:c r="F341" s="17" t="n">
        <x:f>(1-D341/$B$12)*$C$8-D341/$B$12*$C$7</x:f>
        <x:v>0.09</x:v>
      </x:c>
      <x:c r="G341" s="32" t="n">
        <x:f>$B$11*($B$10*C341/$B$12*$B$7+(1-$B$10)*D341/$B$12*$C$7)</x:f>
        <x:v>0</x:v>
      </x:c>
      <x:c r="H341" s="17" t="n">
        <x:f>$B$10*E341+(1-$B$10)*F341</x:f>
        <x:v>0.07</x:v>
      </x:c>
      <x:c r="I341" s="34"/>
      <x:c r="J341" s="34"/>
      <x:c r="K341" s="34"/>
      <x:c r="L341" s="34"/>
      <x:c r="M341" s="34"/>
      <x:c r="N341" s="34"/>
      <x:c r="O341" s="34"/>
      <x:c r="P341" s="34"/>
      <x:c r="Q341" s="34"/>
      <x:c r="R341" s="39" t="n">
        <x:v>-0.7001974615661009</x:v>
      </x:c>
      <x:c r="S341" s="39" t="n">
        <x:v>-0.5699495277557602</x:v>
      </x:c>
      <x:c r="T341" s="39" t="n">
        <x:v>-2.584282960152605</x:v>
      </x:c>
      <x:c r="U341" s="39" t="n">
        <x:v>0.6375965091767525</x:v>
      </x:c>
      <x:c r="V341" s="39" t="n">
        <x:v>-1.5350992848994673</x:v>
      </x:c>
      <x:c r="W341" s="39" t="n">
        <x:v>-0.8718563351952835</x:v>
      </x:c>
      <x:c r="X341" s="39" t="n">
        <x:v>-0.005514748807656091</x:v>
      </x:c>
      <x:c r="Y341" s="39" t="n">
        <x:v>0.5870429570846744</x:v>
      </x:c>
      <x:c r="Z341" s="39" t="n">
        <x:v>0.7718758404387366</x:v>
      </x:c>
      <x:c r="AA341" s="39" t="n">
        <x:v>0.5047246627578892</x:v>
      </x:c>
      <x:c r="AB341" s="39" t="n">
        <x:v>0.6969944858485194</x:v>
      </x:c>
      <x:c r="AC341" s="39" t="n">
        <x:v>0.8336018911388826</x:v>
      </x:c>
      <x:c r="AD341" s="39" t="n">
        <x:v>0.39514631287158825</x:v>
      </x:c>
      <x:c r="AE341" s="39" t="n">
        <x:v>0.55489540802649</x:v>
      </x:c>
      <x:c r="AF341" s="39" t="n">
        <x:v>-0.966249411323697</x:v>
      </x:c>
      <x:c r="AG341" s="39" t="n">
        <x:v>-0.0368475380972604</x:v>
      </x:c>
      <x:c r="AH341" s="39" t="n">
        <x:v>1.7127026498188667</x:v>
      </x:c>
      <x:c r="AI341" s="39" t="n">
        <x:v>1.1147230215457136</x:v>
      </x:c>
      <x:c r="AJ341" s="39" t="n">
        <x:v>-0.6494313851873763</x:v>
      </x:c>
      <x:c r="AK341" s="39" t="n">
        <x:v>0.35231321483697015</x:v>
      </x:c>
      <x:c r="AL341" s="34"/>
      <x:c r="AM341" s="34" t="n">
        <x:f>IF(SQRT($B$9)*$B341+SQRT(1-$B$9)*R341&lt;_xlfn.NORM.S.INV($B$6),1,0)</x:f>
        <x:v>0</x:v>
      </x:c>
      <x:c r="AN341" s="34" t="n">
        <x:f>IF(SQRT($B$9)*$B341+SQRT(1-$B$9)*S341&lt;_xlfn.NORM.S.INV($B$6),1,0)</x:f>
        <x:v>0</x:v>
      </x:c>
      <x:c r="AO341" s="34" t="n">
        <x:f>IF(SQRT($B$9)*$B341+SQRT(1-$B$9)*T341&lt;_xlfn.NORM.S.INV($B$6),1,0)</x:f>
        <x:v>0</x:v>
      </x:c>
      <x:c r="AP341" s="34" t="n">
        <x:f>IF(SQRT($B$9)*$B341+SQRT(1-$B$9)*U341&lt;_xlfn.NORM.S.INV($B$6),1,0)</x:f>
        <x:v>0</x:v>
      </x:c>
      <x:c r="AQ341" s="34" t="n">
        <x:f>IF(SQRT($B$9)*$B341+SQRT(1-$B$9)*V341&lt;_xlfn.NORM.S.INV($B$6),1,0)</x:f>
        <x:v>0</x:v>
      </x:c>
      <x:c r="AR341" s="34" t="n">
        <x:f>IF(SQRT($B$9)*$B341+SQRT(1-$B$9)*W341&lt;_xlfn.NORM.S.INV($B$6),1,0)</x:f>
        <x:v>0</x:v>
      </x:c>
      <x:c r="AS341" s="34" t="n">
        <x:f>IF(SQRT($B$9)*$B341+SQRT(1-$B$9)*X341&lt;_xlfn.NORM.S.INV($B$6),1,0)</x:f>
        <x:v>0</x:v>
      </x:c>
      <x:c r="AT341" s="34" t="n">
        <x:f>IF(SQRT($B$9)*$B341+SQRT(1-$B$9)*Y341&lt;_xlfn.NORM.S.INV($B$6),1,0)</x:f>
        <x:v>0</x:v>
      </x:c>
      <x:c r="AU341" s="34" t="n">
        <x:f>IF(SQRT($B$9)*$B341+SQRT(1-$B$9)*Z341&lt;_xlfn.NORM.S.INV($B$6),1,0)</x:f>
        <x:v>0</x:v>
      </x:c>
      <x:c r="AV341" s="34" t="n">
        <x:f>IF(SQRT($B$9)*$B341+SQRT(1-$B$9)*AA341&lt;_xlfn.NORM.S.INV($B$6),1,0)</x:f>
        <x:v>0</x:v>
      </x:c>
      <x:c r="AW341" s="34" t="n">
        <x:f>IF(SQRT($C$9)*$B341+SQRT(1-$C$9)*AB341&lt;_xlfn.NORM.S.INV($C$6),1,0)</x:f>
        <x:v>0</x:v>
      </x:c>
      <x:c r="AX341" s="34" t="n">
        <x:f>IF(SQRT($C$9)*$B341+SQRT(1-$C$9)*AC341&lt;_xlfn.NORM.S.INV($C$6),1,0)</x:f>
        <x:v>0</x:v>
      </x:c>
      <x:c r="AY341" s="34" t="n">
        <x:f>IF(SQRT($C$9)*$B341+SQRT(1-$C$9)*AD341&lt;_xlfn.NORM.S.INV($C$6),1,0)</x:f>
        <x:v>0</x:v>
      </x:c>
      <x:c r="AZ341" s="34" t="n">
        <x:f>IF(SQRT($C$9)*$B341+SQRT(1-$C$9)*AE341&lt;_xlfn.NORM.S.INV($C$6),1,0)</x:f>
        <x:v>0</x:v>
      </x:c>
      <x:c r="BA341" s="34" t="n">
        <x:f>IF(SQRT($C$9)*$B341+SQRT(1-$C$9)*AF341&lt;_xlfn.NORM.S.INV($C$6),1,0)</x:f>
        <x:v>0</x:v>
      </x:c>
      <x:c r="BB341" s="34" t="n">
        <x:f>IF(SQRT($C$9)*$B341+SQRT(1-$C$9)*AG341&lt;_xlfn.NORM.S.INV($C$6),1,0)</x:f>
        <x:v>0</x:v>
      </x:c>
      <x:c r="BC341" s="34" t="n">
        <x:f>IF(SQRT($C$9)*$B341+SQRT(1-$C$9)*AH341&lt;_xlfn.NORM.S.INV($C$6),1,0)</x:f>
        <x:v>0</x:v>
      </x:c>
      <x:c r="BD341" s="34" t="n">
        <x:f>IF(SQRT($C$9)*$B341+SQRT(1-$C$9)*AI341&lt;_xlfn.NORM.S.INV($C$6),1,0)</x:f>
        <x:v>0</x:v>
      </x:c>
      <x:c r="BE341" s="34" t="n">
        <x:f>IF(SQRT($C$9)*$B341+SQRT(1-$C$9)*AJ341&lt;_xlfn.NORM.S.INV($C$6),1,0)</x:f>
        <x:v>0</x:v>
      </x:c>
      <x:c r="BF341" s="34" t="n">
        <x:f>IF(SQRT($C$9)*$B341+SQRT(1-$C$9)*AK341&lt;_xlfn.NORM.S.INV($C$6),1,0)</x:f>
        <x:v>0</x:v>
      </x:c>
      <x:c r="BG341" s="34"/>
      <x:c r="BH341" s="34"/>
      <x:c r="BI341" s="34" t="n">
        <x:f>$B$11*(($A$1061)*$C341/$B$12*$B$7+(1-$A$1061)*$D341/$B$12*$C$7)</x:f>
        <x:v>0</x:v>
      </x:c>
      <x:c r="BJ341" s="34" t="n">
        <x:f>$B$11*(($A$1062)*$C341/$B$12*$B$7+(1-$A$1062)*$D341/$B$12*$C$7)</x:f>
        <x:v>0</x:v>
      </x:c>
      <x:c r="BK341" s="34" t="n">
        <x:f>$B$11*(($A$1063)*$C341/$B$12*$B$7+(1-$A$1063)*$D341/$B$12*$C$7)</x:f>
        <x:v>0</x:v>
      </x:c>
      <x:c r="BL341" s="34" t="n">
        <x:f>$B$11*(($A$1064)*$C341/$B$12*$B$7+(1-$A$1064)*$D341/$B$12*$C$7)</x:f>
        <x:v>0</x:v>
      </x:c>
      <x:c r="BM341" s="34" t="n">
        <x:f>$B$11*(($A$1065)*$C341/$B$12*$B$7+(1-$A$1065)*$D341/$B$12*$C$7)</x:f>
        <x:v>0</x:v>
      </x:c>
      <x:c r="BN341" s="34" t="n">
        <x:f>$B$11*(($A$1066)*$C341/$B$12*$B$7+(1-$A$1066)*$D341/$B$12*$C$7)</x:f>
        <x:v>0</x:v>
      </x:c>
      <x:c r="BO341" s="34" t="n">
        <x:f>$B$11*(($A$1067)*$C341/$B$12*$B$7+(1-$A$1067)*$D341/$B$12*$C$7)</x:f>
        <x:v>0</x:v>
      </x:c>
      <x:c r="BP341" s="34" t="n">
        <x:f>$B$11*(($A$1068)*$C341/$B$12*$B$7+(1-$A$1068)*$D341/$B$12*$C$7)</x:f>
        <x:v>0</x:v>
      </x:c>
      <x:c r="BQ341" s="34" t="n">
        <x:f>$B$11*(($A$1069)*$C341/$B$12*$B$7+(1-$A$1069)*$D341/$B$12*$C$7)</x:f>
        <x:v>0</x:v>
      </x:c>
      <x:c r="BR341" s="34" t="n">
        <x:f>$B$11*(($A$1070)*$C341/$B$12*$B$7+(1-$A$1070)*$D341/$B$12*$C$7)</x:f>
        <x:v>0</x:v>
      </x:c>
      <x:c r="BS341" s="34" t="n">
        <x:f>$B$11*(($A$1071)*$C341/$B$12*$B$7+(1-$A$1071)*$D341/$B$12*$C$7)</x:f>
        <x:v>0</x:v>
      </x:c>
      <x:c r="BT341" s="34" t="n">
        <x:f>$B$11*(($A$1072)*$C341/$B$12*$B$7+(1-$A$1072)*$D341/$B$12*$C$7)</x:f>
        <x:v>0</x:v>
      </x:c>
      <x:c r="BU341" s="34" t="n">
        <x:f>$B$11*(($A$1073)*$C341/$B$12*$B$7+(1-$A$1073)*$D341/$B$12*$C$7)</x:f>
        <x:v>0</x:v>
      </x:c>
      <x:c r="BV341" s="34" t="n">
        <x:f>$B$11*(($A$1074)*$C341/$B$12*$B$7+(1-$A$1074)*$D341/$B$12*$C$7)</x:f>
        <x:v>0</x:v>
      </x:c>
      <x:c r="BW341" s="34" t="n">
        <x:f>$B$11*(($A$1075)*$C341/$B$12*$B$7+(1-$A$1075)*$D341/$B$12*$C$7)</x:f>
        <x:v>0</x:v>
      </x:c>
      <x:c r="BX341" s="34" t="n">
        <x:f>$B$11*(($A$1076)*$C341/$B$12*$B$7+(1-$A$1076)*$D341/$B$12*$C$7)</x:f>
        <x:v>0</x:v>
      </x:c>
      <x:c r="BY341" s="34" t="n">
        <x:f>$B$11*(($A$1077)*$C341/$B$12*$B$7+(1-$A$1077)*$D341/$B$12*$C$7)</x:f>
        <x:v>0</x:v>
      </x:c>
      <x:c r="BZ341" s="34" t="n">
        <x:f>$B$11*(($A$1078)*$C341/$B$12*$B$7+(1-$A$1078)*$D341/$B$12*$C$7)</x:f>
        <x:v>0</x:v>
      </x:c>
      <x:c r="CA341" s="34" t="n">
        <x:f>$B$11*(($A$1079)*$C341/$B$12*$B$7+(1-$A$1079)*$D341/$B$12*$C$7)</x:f>
        <x:v>0</x:v>
      </x:c>
      <x:c r="CB341" s="34" t="n">
        <x:f>$B$11*(($A$1080)*$C341/$B$12*$B$7+(1-$A$1080)*$D341/$B$12*$C$7)</x:f>
        <x:v>0</x:v>
      </x:c>
      <x:c r="CC341" s="34" t="n">
        <x:f>$B$11*(($A$1081)*$C341/$B$12*$B$7+(1-$A$1081)*$D341/$B$12*$C$7)</x:f>
        <x:v>0</x:v>
      </x:c>
    </x:row>
    <x:row r="342">
      <x:c r="A342" s="34" t="n">
        <x:v>318</x:v>
      </x:c>
      <x:c r="B342" s="39" t="n">
        <x:v>-0.9305250104079761</x:v>
      </x:c>
      <x:c r="C342" s="1" t="n">
        <x:f>SUM(AM342:AV342)</x:f>
        <x:v>0</x:v>
      </x:c>
      <x:c r="D342" s="1" t="n">
        <x:f>SUM(AW342:BF342)</x:f>
        <x:v>0</x:v>
      </x:c>
      <x:c r="E342" s="17" t="n">
        <x:f>(1-C342/$B$12)*$B$8-C342/$B$12*$B$7</x:f>
        <x:v>0.05</x:v>
      </x:c>
      <x:c r="F342" s="17" t="n">
        <x:f>(1-D342/$B$12)*$C$8-D342/$B$12*$C$7</x:f>
        <x:v>0.09</x:v>
      </x:c>
      <x:c r="G342" s="32" t="n">
        <x:f>$B$11*($B$10*C342/$B$12*$B$7+(1-$B$10)*D342/$B$12*$C$7)</x:f>
        <x:v>0</x:v>
      </x:c>
      <x:c r="H342" s="17" t="n">
        <x:f>$B$10*E342+(1-$B$10)*F342</x:f>
        <x:v>0.07</x:v>
      </x:c>
      <x:c r="I342" s="34"/>
      <x:c r="J342" s="34"/>
      <x:c r="K342" s="34"/>
      <x:c r="L342" s="34"/>
      <x:c r="M342" s="34"/>
      <x:c r="N342" s="34"/>
      <x:c r="O342" s="34"/>
      <x:c r="P342" s="34"/>
      <x:c r="Q342" s="34"/>
      <x:c r="R342" s="39" t="n">
        <x:v>-1.2562933663948392</x:v>
      </x:c>
      <x:c r="S342" s="39" t="n">
        <x:v>-0.15229323270526646</x:v>
      </x:c>
      <x:c r="T342" s="39" t="n">
        <x:v>-0.17218005266637063</x:v>
      </x:c>
      <x:c r="U342" s="39" t="n">
        <x:v>1.5219680407321021</x:v>
      </x:c>
      <x:c r="V342" s="39" t="n">
        <x:v>0.5713365976058206</x:v>
      </x:c>
      <x:c r="W342" s="39" t="n">
        <x:v>-0.3043917182562161</x:v>
      </x:c>
      <x:c r="X342" s="39" t="n">
        <x:v>1.5794014662373064</x:v>
      </x:c>
      <x:c r="Y342" s="39" t="n">
        <x:v>-0.4250033464417582</x:v>
      </x:c>
      <x:c r="Z342" s="39" t="n">
        <x:v>0.2755810038281172</x:v>
      </x:c>
      <x:c r="AA342" s="39" t="n">
        <x:v>0.41455522532283895</x:v>
      </x:c>
      <x:c r="AB342" s="39" t="n">
        <x:v>0.15048177398473783</x:v>
      </x:c>
      <x:c r="AC342" s="39" t="n">
        <x:v>-1.01334447795325</x:v>
      </x:c>
      <x:c r="AD342" s="39" t="n">
        <x:v>0.5862469063740293</x:v>
      </x:c>
      <x:c r="AE342" s="39" t="n">
        <x:v>-0.189557937605617</x:v>
      </x:c>
      <x:c r="AF342" s="39" t="n">
        <x:v>0.3074140671277142</x:v>
      </x:c>
      <x:c r="AG342" s="39" t="n">
        <x:v>0.636535539442369</x:v>
      </x:c>
      <x:c r="AH342" s="39" t="n">
        <x:v>0.24627342773834346</x:v>
      </x:c>
      <x:c r="AI342" s="39" t="n">
        <x:v>0.858536601512611</x:v>
      </x:c>
      <x:c r="AJ342" s="39" t="n">
        <x:v>0.44865009271433137</x:v>
      </x:c>
      <x:c r="AK342" s="39" t="n">
        <x:v>-0.176622773872628</x:v>
      </x:c>
      <x:c r="AL342" s="34"/>
      <x:c r="AM342" s="34" t="n">
        <x:f>IF(SQRT($B$9)*$B342+SQRT(1-$B$9)*R342&lt;_xlfn.NORM.S.INV($B$6),1,0)</x:f>
        <x:v>0</x:v>
      </x:c>
      <x:c r="AN342" s="34" t="n">
        <x:f>IF(SQRT($B$9)*$B342+SQRT(1-$B$9)*S342&lt;_xlfn.NORM.S.INV($B$6),1,0)</x:f>
        <x:v>0</x:v>
      </x:c>
      <x:c r="AO342" s="34" t="n">
        <x:f>IF(SQRT($B$9)*$B342+SQRT(1-$B$9)*T342&lt;_xlfn.NORM.S.INV($B$6),1,0)</x:f>
        <x:v>0</x:v>
      </x:c>
      <x:c r="AP342" s="34" t="n">
        <x:f>IF(SQRT($B$9)*$B342+SQRT(1-$B$9)*U342&lt;_xlfn.NORM.S.INV($B$6),1,0)</x:f>
        <x:v>0</x:v>
      </x:c>
      <x:c r="AQ342" s="34" t="n">
        <x:f>IF(SQRT($B$9)*$B342+SQRT(1-$B$9)*V342&lt;_xlfn.NORM.S.INV($B$6),1,0)</x:f>
        <x:v>0</x:v>
      </x:c>
      <x:c r="AR342" s="34" t="n">
        <x:f>IF(SQRT($B$9)*$B342+SQRT(1-$B$9)*W342&lt;_xlfn.NORM.S.INV($B$6),1,0)</x:f>
        <x:v>0</x:v>
      </x:c>
      <x:c r="AS342" s="34" t="n">
        <x:f>IF(SQRT($B$9)*$B342+SQRT(1-$B$9)*X342&lt;_xlfn.NORM.S.INV($B$6),1,0)</x:f>
        <x:v>0</x:v>
      </x:c>
      <x:c r="AT342" s="34" t="n">
        <x:f>IF(SQRT($B$9)*$B342+SQRT(1-$B$9)*Y342&lt;_xlfn.NORM.S.INV($B$6),1,0)</x:f>
        <x:v>0</x:v>
      </x:c>
      <x:c r="AU342" s="34" t="n">
        <x:f>IF(SQRT($B$9)*$B342+SQRT(1-$B$9)*Z342&lt;_xlfn.NORM.S.INV($B$6),1,0)</x:f>
        <x:v>0</x:v>
      </x:c>
      <x:c r="AV342" s="34" t="n">
        <x:f>IF(SQRT($B$9)*$B342+SQRT(1-$B$9)*AA342&lt;_xlfn.NORM.S.INV($B$6),1,0)</x:f>
        <x:v>0</x:v>
      </x:c>
      <x:c r="AW342" s="34" t="n">
        <x:f>IF(SQRT($C$9)*$B342+SQRT(1-$C$9)*AB342&lt;_xlfn.NORM.S.INV($C$6),1,0)</x:f>
        <x:v>0</x:v>
      </x:c>
      <x:c r="AX342" s="34" t="n">
        <x:f>IF(SQRT($C$9)*$B342+SQRT(1-$C$9)*AC342&lt;_xlfn.NORM.S.INV($C$6),1,0)</x:f>
        <x:v>0</x:v>
      </x:c>
      <x:c r="AY342" s="34" t="n">
        <x:f>IF(SQRT($C$9)*$B342+SQRT(1-$C$9)*AD342&lt;_xlfn.NORM.S.INV($C$6),1,0)</x:f>
        <x:v>0</x:v>
      </x:c>
      <x:c r="AZ342" s="34" t="n">
        <x:f>IF(SQRT($C$9)*$B342+SQRT(1-$C$9)*AE342&lt;_xlfn.NORM.S.INV($C$6),1,0)</x:f>
        <x:v>0</x:v>
      </x:c>
      <x:c r="BA342" s="34" t="n">
        <x:f>IF(SQRT($C$9)*$B342+SQRT(1-$C$9)*AF342&lt;_xlfn.NORM.S.INV($C$6),1,0)</x:f>
        <x:v>0</x:v>
      </x:c>
      <x:c r="BB342" s="34" t="n">
        <x:f>IF(SQRT($C$9)*$B342+SQRT(1-$C$9)*AG342&lt;_xlfn.NORM.S.INV($C$6),1,0)</x:f>
        <x:v>0</x:v>
      </x:c>
      <x:c r="BC342" s="34" t="n">
        <x:f>IF(SQRT($C$9)*$B342+SQRT(1-$C$9)*AH342&lt;_xlfn.NORM.S.INV($C$6),1,0)</x:f>
        <x:v>0</x:v>
      </x:c>
      <x:c r="BD342" s="34" t="n">
        <x:f>IF(SQRT($C$9)*$B342+SQRT(1-$C$9)*AI342&lt;_xlfn.NORM.S.INV($C$6),1,0)</x:f>
        <x:v>0</x:v>
      </x:c>
      <x:c r="BE342" s="34" t="n">
        <x:f>IF(SQRT($C$9)*$B342+SQRT(1-$C$9)*AJ342&lt;_xlfn.NORM.S.INV($C$6),1,0)</x:f>
        <x:v>0</x:v>
      </x:c>
      <x:c r="BF342" s="34" t="n">
        <x:f>IF(SQRT($C$9)*$B342+SQRT(1-$C$9)*AK342&lt;_xlfn.NORM.S.INV($C$6),1,0)</x:f>
        <x:v>0</x:v>
      </x:c>
      <x:c r="BG342" s="34"/>
      <x:c r="BH342" s="34"/>
      <x:c r="BI342" s="34" t="n">
        <x:f>$B$11*(($A$1061)*$C342/$B$12*$B$7+(1-$A$1061)*$D342/$B$12*$C$7)</x:f>
        <x:v>0</x:v>
      </x:c>
      <x:c r="BJ342" s="34" t="n">
        <x:f>$B$11*(($A$1062)*$C342/$B$12*$B$7+(1-$A$1062)*$D342/$B$12*$C$7)</x:f>
        <x:v>0</x:v>
      </x:c>
      <x:c r="BK342" s="34" t="n">
        <x:f>$B$11*(($A$1063)*$C342/$B$12*$B$7+(1-$A$1063)*$D342/$B$12*$C$7)</x:f>
        <x:v>0</x:v>
      </x:c>
      <x:c r="BL342" s="34" t="n">
        <x:f>$B$11*(($A$1064)*$C342/$B$12*$B$7+(1-$A$1064)*$D342/$B$12*$C$7)</x:f>
        <x:v>0</x:v>
      </x:c>
      <x:c r="BM342" s="34" t="n">
        <x:f>$B$11*(($A$1065)*$C342/$B$12*$B$7+(1-$A$1065)*$D342/$B$12*$C$7)</x:f>
        <x:v>0</x:v>
      </x:c>
      <x:c r="BN342" s="34" t="n">
        <x:f>$B$11*(($A$1066)*$C342/$B$12*$B$7+(1-$A$1066)*$D342/$B$12*$C$7)</x:f>
        <x:v>0</x:v>
      </x:c>
      <x:c r="BO342" s="34" t="n">
        <x:f>$B$11*(($A$1067)*$C342/$B$12*$B$7+(1-$A$1067)*$D342/$B$12*$C$7)</x:f>
        <x:v>0</x:v>
      </x:c>
      <x:c r="BP342" s="34" t="n">
        <x:f>$B$11*(($A$1068)*$C342/$B$12*$B$7+(1-$A$1068)*$D342/$B$12*$C$7)</x:f>
        <x:v>0</x:v>
      </x:c>
      <x:c r="BQ342" s="34" t="n">
        <x:f>$B$11*(($A$1069)*$C342/$B$12*$B$7+(1-$A$1069)*$D342/$B$12*$C$7)</x:f>
        <x:v>0</x:v>
      </x:c>
      <x:c r="BR342" s="34" t="n">
        <x:f>$B$11*(($A$1070)*$C342/$B$12*$B$7+(1-$A$1070)*$D342/$B$12*$C$7)</x:f>
        <x:v>0</x:v>
      </x:c>
      <x:c r="BS342" s="34" t="n">
        <x:f>$B$11*(($A$1071)*$C342/$B$12*$B$7+(1-$A$1071)*$D342/$B$12*$C$7)</x:f>
        <x:v>0</x:v>
      </x:c>
      <x:c r="BT342" s="34" t="n">
        <x:f>$B$11*(($A$1072)*$C342/$B$12*$B$7+(1-$A$1072)*$D342/$B$12*$C$7)</x:f>
        <x:v>0</x:v>
      </x:c>
      <x:c r="BU342" s="34" t="n">
        <x:f>$B$11*(($A$1073)*$C342/$B$12*$B$7+(1-$A$1073)*$D342/$B$12*$C$7)</x:f>
        <x:v>0</x:v>
      </x:c>
      <x:c r="BV342" s="34" t="n">
        <x:f>$B$11*(($A$1074)*$C342/$B$12*$B$7+(1-$A$1074)*$D342/$B$12*$C$7)</x:f>
        <x:v>0</x:v>
      </x:c>
      <x:c r="BW342" s="34" t="n">
        <x:f>$B$11*(($A$1075)*$C342/$B$12*$B$7+(1-$A$1075)*$D342/$B$12*$C$7)</x:f>
        <x:v>0</x:v>
      </x:c>
      <x:c r="BX342" s="34" t="n">
        <x:f>$B$11*(($A$1076)*$C342/$B$12*$B$7+(1-$A$1076)*$D342/$B$12*$C$7)</x:f>
        <x:v>0</x:v>
      </x:c>
      <x:c r="BY342" s="34" t="n">
        <x:f>$B$11*(($A$1077)*$C342/$B$12*$B$7+(1-$A$1077)*$D342/$B$12*$C$7)</x:f>
        <x:v>0</x:v>
      </x:c>
      <x:c r="BZ342" s="34" t="n">
        <x:f>$B$11*(($A$1078)*$C342/$B$12*$B$7+(1-$A$1078)*$D342/$B$12*$C$7)</x:f>
        <x:v>0</x:v>
      </x:c>
      <x:c r="CA342" s="34" t="n">
        <x:f>$B$11*(($A$1079)*$C342/$B$12*$B$7+(1-$A$1079)*$D342/$B$12*$C$7)</x:f>
        <x:v>0</x:v>
      </x:c>
      <x:c r="CB342" s="34" t="n">
        <x:f>$B$11*(($A$1080)*$C342/$B$12*$B$7+(1-$A$1080)*$D342/$B$12*$C$7)</x:f>
        <x:v>0</x:v>
      </x:c>
      <x:c r="CC342" s="34" t="n">
        <x:f>$B$11*(($A$1081)*$C342/$B$12*$B$7+(1-$A$1081)*$D342/$B$12*$C$7)</x:f>
        <x:v>0</x:v>
      </x:c>
    </x:row>
    <x:row r="343">
      <x:c r="A343" s="34" t="n">
        <x:v>319</x:v>
      </x:c>
      <x:c r="B343" s="39" t="n">
        <x:v>-1.1982002611919407</x:v>
      </x:c>
      <x:c r="C343" s="1" t="n">
        <x:f>SUM(AM343:AV343)</x:f>
        <x:v>1</x:v>
      </x:c>
      <x:c r="D343" s="1" t="n">
        <x:f>SUM(AW343:BF343)</x:f>
        <x:v>2</x:v>
      </x:c>
      <x:c r="E343" s="17" t="n">
        <x:f>(1-C343/$B$12)*$B$8-C343/$B$12*$B$7</x:f>
        <x:v>0.0049999999999999975</x:v>
      </x:c>
      <x:c r="F343" s="17" t="n">
        <x:f>(1-D343/$B$12)*$C$8-D343/$B$12*$C$7</x:f>
        <x:v>-0.048</x:v>
      </x:c>
      <x:c r="G343" s="32" t="n">
        <x:f>$B$11*($B$10*C343/$B$12*$B$7+(1-$B$10)*D343/$B$12*$C$7)</x:f>
        <x:v>800</x:v>
      </x:c>
      <x:c r="H343" s="17" t="n">
        <x:f>$B$10*E343+(1-$B$10)*F343</x:f>
        <x:v>-0.021500000000000002</x:v>
      </x:c>
      <x:c r="I343" s="34"/>
      <x:c r="J343" s="34"/>
      <x:c r="K343" s="34"/>
      <x:c r="L343" s="34"/>
      <x:c r="M343" s="34"/>
      <x:c r="N343" s="34"/>
      <x:c r="O343" s="34"/>
      <x:c r="P343" s="34"/>
      <x:c r="Q343" s="34"/>
      <x:c r="R343" s="39" t="n">
        <x:v>-2.1544776923998112</x:v>
      </x:c>
      <x:c r="S343" s="39" t="n">
        <x:v>0.027318140299628476</x:v>
      </x:c>
      <x:c r="T343" s="39" t="n">
        <x:v>-1.6811005545010853</x:v>
      </x:c>
      <x:c r="U343" s="39" t="n">
        <x:v>0.3137084521083161</x:v>
      </x:c>
      <x:c r="V343" s="39" t="n">
        <x:v>0.636396769988521</x:v>
      </x:c>
      <x:c r="W343" s="39" t="n">
        <x:v>-0.34370519926574267</x:v>
      </x:c>
      <x:c r="X343" s="39" t="n">
        <x:v>-0.22616800880944876</x:v>
      </x:c>
      <x:c r="Y343" s="39" t="n">
        <x:v>-0.946346812245778</x:v>
      </x:c>
      <x:c r="Z343" s="39" t="n">
        <x:v>2.190061425111302</x:v>
      </x:c>
      <x:c r="AA343" s="39" t="n">
        <x:v>-0.6691628746080154</x:v>
      </x:c>
      <x:c r="AB343" s="39" t="n">
        <x:v>0.5952745828491176</x:v>
      </x:c>
      <x:c r="AC343" s="39" t="n">
        <x:v>-1.3402362020706275</x:v>
      </x:c>
      <x:c r="AD343" s="39" t="n">
        <x:v>0.9266470505775609</x:v>
      </x:c>
      <x:c r="AE343" s="39" t="n">
        <x:v>-1.370486722188959</x:v>
      </x:c>
      <x:c r="AF343" s="39" t="n">
        <x:v>0.7353674441260462</x:v>
      </x:c>
      <x:c r="AG343" s="39" t="n">
        <x:v>1.0007054670579307</x:v>
      </x:c>
      <x:c r="AH343" s="39" t="n">
        <x:v>0.2343698516140868</x:v>
      </x:c>
      <x:c r="AI343" s="39" t="n">
        <x:v>-0.1595460515941626</x:v>
      </x:c>
      <x:c r="AJ343" s="39" t="n">
        <x:v>-0.8381764499788107</x:v>
      </x:c>
      <x:c r="AK343" s="39" t="n">
        <x:v>-0.16333248105062587</x:v>
      </x:c>
      <x:c r="AL343" s="34"/>
      <x:c r="AM343" s="34" t="n">
        <x:f>IF(SQRT($B$9)*$B343+SQRT(1-$B$9)*R343&lt;_xlfn.NORM.S.INV($B$6),1,0)</x:f>
        <x:v>1</x:v>
      </x:c>
      <x:c r="AN343" s="34" t="n">
        <x:f>IF(SQRT($B$9)*$B343+SQRT(1-$B$9)*S343&lt;_xlfn.NORM.S.INV($B$6),1,0)</x:f>
        <x:v>0</x:v>
      </x:c>
      <x:c r="AO343" s="34" t="n">
        <x:f>IF(SQRT($B$9)*$B343+SQRT(1-$B$9)*T343&lt;_xlfn.NORM.S.INV($B$6),1,0)</x:f>
        <x:v>0</x:v>
      </x:c>
      <x:c r="AP343" s="34" t="n">
        <x:f>IF(SQRT($B$9)*$B343+SQRT(1-$B$9)*U343&lt;_xlfn.NORM.S.INV($B$6),1,0)</x:f>
        <x:v>0</x:v>
      </x:c>
      <x:c r="AQ343" s="34" t="n">
        <x:f>IF(SQRT($B$9)*$B343+SQRT(1-$B$9)*V343&lt;_xlfn.NORM.S.INV($B$6),1,0)</x:f>
        <x:v>0</x:v>
      </x:c>
      <x:c r="AR343" s="34" t="n">
        <x:f>IF(SQRT($B$9)*$B343+SQRT(1-$B$9)*W343&lt;_xlfn.NORM.S.INV($B$6),1,0)</x:f>
        <x:v>0</x:v>
      </x:c>
      <x:c r="AS343" s="34" t="n">
        <x:f>IF(SQRT($B$9)*$B343+SQRT(1-$B$9)*X343&lt;_xlfn.NORM.S.INV($B$6),1,0)</x:f>
        <x:v>0</x:v>
      </x:c>
      <x:c r="AT343" s="34" t="n">
        <x:f>IF(SQRT($B$9)*$B343+SQRT(1-$B$9)*Y343&lt;_xlfn.NORM.S.INV($B$6),1,0)</x:f>
        <x:v>0</x:v>
      </x:c>
      <x:c r="AU343" s="34" t="n">
        <x:f>IF(SQRT($B$9)*$B343+SQRT(1-$B$9)*Z343&lt;_xlfn.NORM.S.INV($B$6),1,0)</x:f>
        <x:v>0</x:v>
      </x:c>
      <x:c r="AV343" s="34" t="n">
        <x:f>IF(SQRT($B$9)*$B343+SQRT(1-$B$9)*AA343&lt;_xlfn.NORM.S.INV($B$6),1,0)</x:f>
        <x:v>0</x:v>
      </x:c>
      <x:c r="AW343" s="34" t="n">
        <x:f>IF(SQRT($C$9)*$B343+SQRT(1-$C$9)*AB343&lt;_xlfn.NORM.S.INV($C$6),1,0)</x:f>
        <x:v>0</x:v>
      </x:c>
      <x:c r="AX343" s="34" t="n">
        <x:f>IF(SQRT($C$9)*$B343+SQRT(1-$C$9)*AC343&lt;_xlfn.NORM.S.INV($C$6),1,0)</x:f>
        <x:v>1</x:v>
      </x:c>
      <x:c r="AY343" s="34" t="n">
        <x:f>IF(SQRT($C$9)*$B343+SQRT(1-$C$9)*AD343&lt;_xlfn.NORM.S.INV($C$6),1,0)</x:f>
        <x:v>0</x:v>
      </x:c>
      <x:c r="AZ343" s="34" t="n">
        <x:f>IF(SQRT($C$9)*$B343+SQRT(1-$C$9)*AE343&lt;_xlfn.NORM.S.INV($C$6),1,0)</x:f>
        <x:v>1</x:v>
      </x:c>
      <x:c r="BA343" s="34" t="n">
        <x:f>IF(SQRT($C$9)*$B343+SQRT(1-$C$9)*AF343&lt;_xlfn.NORM.S.INV($C$6),1,0)</x:f>
        <x:v>0</x:v>
      </x:c>
      <x:c r="BB343" s="34" t="n">
        <x:f>IF(SQRT($C$9)*$B343+SQRT(1-$C$9)*AG343&lt;_xlfn.NORM.S.INV($C$6),1,0)</x:f>
        <x:v>0</x:v>
      </x:c>
      <x:c r="BC343" s="34" t="n">
        <x:f>IF(SQRT($C$9)*$B343+SQRT(1-$C$9)*AH343&lt;_xlfn.NORM.S.INV($C$6),1,0)</x:f>
        <x:v>0</x:v>
      </x:c>
      <x:c r="BD343" s="34" t="n">
        <x:f>IF(SQRT($C$9)*$B343+SQRT(1-$C$9)*AI343&lt;_xlfn.NORM.S.INV($C$6),1,0)</x:f>
        <x:v>0</x:v>
      </x:c>
      <x:c r="BE343" s="34" t="n">
        <x:f>IF(SQRT($C$9)*$B343+SQRT(1-$C$9)*AJ343&lt;_xlfn.NORM.S.INV($C$6),1,0)</x:f>
        <x:v>0</x:v>
      </x:c>
      <x:c r="BF343" s="34" t="n">
        <x:f>IF(SQRT($C$9)*$B343+SQRT(1-$C$9)*AK343&lt;_xlfn.NORM.S.INV($C$6),1,0)</x:f>
        <x:v>0</x:v>
      </x:c>
      <x:c r="BG343" s="34"/>
      <x:c r="BH343" s="34"/>
      <x:c r="BI343" s="34" t="n">
        <x:f>$B$11*(($A$1061)*$C343/$B$12*$B$7+(1-$A$1061)*$D343/$B$12*$C$7)</x:f>
        <x:v>1200</x:v>
      </x:c>
      <x:c r="BJ343" s="34" t="n">
        <x:f>$B$11*(($A$1062)*$C343/$B$12*$B$7+(1-$A$1062)*$D343/$B$12*$C$7)</x:f>
        <x:v>1160</x:v>
      </x:c>
      <x:c r="BK343" s="34" t="n">
        <x:f>$B$11*(($A$1063)*$C343/$B$12*$B$7+(1-$A$1063)*$D343/$B$12*$C$7)</x:f>
        <x:v>1120</x:v>
      </x:c>
      <x:c r="BL343" s="34" t="n">
        <x:f>$B$11*(($A$1064)*$C343/$B$12*$B$7+(1-$A$1064)*$D343/$B$12*$C$7)</x:f>
        <x:v>1080</x:v>
      </x:c>
      <x:c r="BM343" s="34" t="n">
        <x:f>$B$11*(($A$1065)*$C343/$B$12*$B$7+(1-$A$1065)*$D343/$B$12*$C$7)</x:f>
        <x:v>1040</x:v>
      </x:c>
      <x:c r="BN343" s="34" t="n">
        <x:f>$B$11*(($A$1066)*$C343/$B$12*$B$7+(1-$A$1066)*$D343/$B$12*$C$7)</x:f>
        <x:v>1000</x:v>
      </x:c>
      <x:c r="BO343" s="34" t="n">
        <x:f>$B$11*(($A$1067)*$C343/$B$12*$B$7+(1-$A$1067)*$D343/$B$12*$C$7)</x:f>
        <x:v>959.9999999999999</x:v>
      </x:c>
      <x:c r="BP343" s="34" t="n">
        <x:f>$B$11*(($A$1068)*$C343/$B$12*$B$7+(1-$A$1068)*$D343/$B$12*$C$7)</x:f>
        <x:v>920</x:v>
      </x:c>
      <x:c r="BQ343" s="34" t="n">
        <x:f>$B$11*(($A$1069)*$C343/$B$12*$B$7+(1-$A$1069)*$D343/$B$12*$C$7)</x:f>
        <x:v>880</x:v>
      </x:c>
      <x:c r="BR343" s="34" t="n">
        <x:f>$B$11*(($A$1070)*$C343/$B$12*$B$7+(1-$A$1070)*$D343/$B$12*$C$7)</x:f>
        <x:v>840</x:v>
      </x:c>
      <x:c r="BS343" s="34" t="n">
        <x:f>$B$11*(($A$1071)*$C343/$B$12*$B$7+(1-$A$1071)*$D343/$B$12*$C$7)</x:f>
        <x:v>800</x:v>
      </x:c>
      <x:c r="BT343" s="34" t="n">
        <x:f>$B$11*(($A$1072)*$C343/$B$12*$B$7+(1-$A$1072)*$D343/$B$12*$C$7)</x:f>
        <x:v>760.0000000000001</x:v>
      </x:c>
      <x:c r="BU343" s="34" t="n">
        <x:f>$B$11*(($A$1073)*$C343/$B$12*$B$7+(1-$A$1073)*$D343/$B$12*$C$7)</x:f>
        <x:v>720.0000000000001</x:v>
      </x:c>
      <x:c r="BV343" s="34" t="n">
        <x:f>$B$11*(($A$1074)*$C343/$B$12*$B$7+(1-$A$1074)*$D343/$B$12*$C$7)</x:f>
        <x:v>680</x:v>
      </x:c>
      <x:c r="BW343" s="34" t="n">
        <x:f>$B$11*(($A$1075)*$C343/$B$12*$B$7+(1-$A$1075)*$D343/$B$12*$C$7)</x:f>
        <x:v>640</x:v>
      </x:c>
      <x:c r="BX343" s="34" t="n">
        <x:f>$B$11*(($A$1076)*$C343/$B$12*$B$7+(1-$A$1076)*$D343/$B$12*$C$7)</x:f>
        <x:v>600</x:v>
      </x:c>
      <x:c r="BY343" s="34" t="n">
        <x:f>$B$11*(($A$1077)*$C343/$B$12*$B$7+(1-$A$1077)*$D343/$B$12*$C$7)</x:f>
        <x:v>559.9999999999999</x:v>
      </x:c>
      <x:c r="BZ343" s="34" t="n">
        <x:f>$B$11*(($A$1078)*$C343/$B$12*$B$7+(1-$A$1078)*$D343/$B$12*$C$7)</x:f>
        <x:v>520</x:v>
      </x:c>
      <x:c r="CA343" s="34" t="n">
        <x:f>$B$11*(($A$1079)*$C343/$B$12*$B$7+(1-$A$1079)*$D343/$B$12*$C$7)</x:f>
        <x:v>479.99999999999994</x:v>
      </x:c>
      <x:c r="CB343" s="34" t="n">
        <x:f>$B$11*(($A$1080)*$C343/$B$12*$B$7+(1-$A$1080)*$D343/$B$12*$C$7)</x:f>
        <x:v>440.0000000000001</x:v>
      </x:c>
      <x:c r="CC343" s="34" t="n">
        <x:f>$B$11*(($A$1081)*$C343/$B$12*$B$7+(1-$A$1081)*$D343/$B$12*$C$7)</x:f>
        <x:v>400.00000000000006</x:v>
      </x:c>
    </x:row>
    <x:row r="344">
      <x:c r="A344" s="34" t="n">
        <x:v>320</x:v>
      </x:c>
      <x:c r="B344" s="39" t="n">
        <x:v>-1.1502826777031647</x:v>
      </x:c>
      <x:c r="C344" s="1" t="n">
        <x:f>SUM(AM344:AV344)</x:f>
        <x:v>0</x:v>
      </x:c>
      <x:c r="D344" s="1" t="n">
        <x:f>SUM(AW344:BF344)</x:f>
        <x:v>0</x:v>
      </x:c>
      <x:c r="E344" s="17" t="n">
        <x:f>(1-C344/$B$12)*$B$8-C344/$B$12*$B$7</x:f>
        <x:v>0.05</x:v>
      </x:c>
      <x:c r="F344" s="17" t="n">
        <x:f>(1-D344/$B$12)*$C$8-D344/$B$12*$C$7</x:f>
        <x:v>0.09</x:v>
      </x:c>
      <x:c r="G344" s="32" t="n">
        <x:f>$B$11*($B$10*C344/$B$12*$B$7+(1-$B$10)*D344/$B$12*$C$7)</x:f>
        <x:v>0</x:v>
      </x:c>
      <x:c r="H344" s="17" t="n">
        <x:f>$B$10*E344+(1-$B$10)*F344</x:f>
        <x:v>0.07</x:v>
      </x:c>
      <x:c r="I344" s="34"/>
      <x:c r="J344" s="34"/>
      <x:c r="K344" s="34"/>
      <x:c r="L344" s="34"/>
      <x:c r="M344" s="34"/>
      <x:c r="N344" s="34"/>
      <x:c r="O344" s="34"/>
      <x:c r="P344" s="34"/>
      <x:c r="Q344" s="34"/>
      <x:c r="R344" s="39" t="n">
        <x:v>0.5060724310452572</x:v>
      </x:c>
      <x:c r="S344" s="39" t="n">
        <x:v>0.310870668980972</x:v>
      </x:c>
      <x:c r="T344" s="39" t="n">
        <x:v>-0.6512094616680019</x:v>
      </x:c>
      <x:c r="U344" s="39" t="n">
        <x:v>-0.3602432302481276</x:v>
      </x:c>
      <x:c r="V344" s="39" t="n">
        <x:v>0.6459340365513053</x:v>
      </x:c>
      <x:c r="W344" s="39" t="n">
        <x:v>0.2955208954849003</x:v>
      </x:c>
      <x:c r="X344" s="39" t="n">
        <x:v>0.9636936646642938</x:v>
      </x:c>
      <x:c r="Y344" s="39" t="n">
        <x:v>0.34497940347787254</x:v>
      </x:c>
      <x:c r="Z344" s="39" t="n">
        <x:v>-0.0644383069504444</x:v>
      </x:c>
      <x:c r="AA344" s="39" t="n">
        <x:v>-1.5969339011133785</x:v>
      </x:c>
      <x:c r="AB344" s="39" t="n">
        <x:v>1.7758000173830397</x:v>
      </x:c>
      <x:c r="AC344" s="39" t="n">
        <x:v>2.360858143352585</x:v>
      </x:c>
      <x:c r="AD344" s="39" t="n">
        <x:v>1.6101994147215315</x:v>
      </x:c>
      <x:c r="AE344" s="39" t="n">
        <x:v>-0.00944736435781398</x:v>
      </x:c>
      <x:c r="AF344" s="39" t="n">
        <x:v>-0.676022680977167</x:v>
      </x:c>
      <x:c r="AG344" s="39" t="n">
        <x:v>-0.8743999064940421</x:v>
      </x:c>
      <x:c r="AH344" s="39" t="n">
        <x:v>-0.563375956222145</x:v>
      </x:c>
      <x:c r="AI344" s="39" t="n">
        <x:v>1.5334291081141553</x:v>
      </x:c>
      <x:c r="AJ344" s="39" t="n">
        <x:v>0.5088582200833649</x:v>
      </x:c>
      <x:c r="AK344" s="39" t="n">
        <x:v>0.5274058752677627</x:v>
      </x:c>
      <x:c r="AL344" s="34"/>
      <x:c r="AM344" s="34" t="n">
        <x:f>IF(SQRT($B$9)*$B344+SQRT(1-$B$9)*R344&lt;_xlfn.NORM.S.INV($B$6),1,0)</x:f>
        <x:v>0</x:v>
      </x:c>
      <x:c r="AN344" s="34" t="n">
        <x:f>IF(SQRT($B$9)*$B344+SQRT(1-$B$9)*S344&lt;_xlfn.NORM.S.INV($B$6),1,0)</x:f>
        <x:v>0</x:v>
      </x:c>
      <x:c r="AO344" s="34" t="n">
        <x:f>IF(SQRT($B$9)*$B344+SQRT(1-$B$9)*T344&lt;_xlfn.NORM.S.INV($B$6),1,0)</x:f>
        <x:v>0</x:v>
      </x:c>
      <x:c r="AP344" s="34" t="n">
        <x:f>IF(SQRT($B$9)*$B344+SQRT(1-$B$9)*U344&lt;_xlfn.NORM.S.INV($B$6),1,0)</x:f>
        <x:v>0</x:v>
      </x:c>
      <x:c r="AQ344" s="34" t="n">
        <x:f>IF(SQRT($B$9)*$B344+SQRT(1-$B$9)*V344&lt;_xlfn.NORM.S.INV($B$6),1,0)</x:f>
        <x:v>0</x:v>
      </x:c>
      <x:c r="AR344" s="34" t="n">
        <x:f>IF(SQRT($B$9)*$B344+SQRT(1-$B$9)*W344&lt;_xlfn.NORM.S.INV($B$6),1,0)</x:f>
        <x:v>0</x:v>
      </x:c>
      <x:c r="AS344" s="34" t="n">
        <x:f>IF(SQRT($B$9)*$B344+SQRT(1-$B$9)*X344&lt;_xlfn.NORM.S.INV($B$6),1,0)</x:f>
        <x:v>0</x:v>
      </x:c>
      <x:c r="AT344" s="34" t="n">
        <x:f>IF(SQRT($B$9)*$B344+SQRT(1-$B$9)*Y344&lt;_xlfn.NORM.S.INV($B$6),1,0)</x:f>
        <x:v>0</x:v>
      </x:c>
      <x:c r="AU344" s="34" t="n">
        <x:f>IF(SQRT($B$9)*$B344+SQRT(1-$B$9)*Z344&lt;_xlfn.NORM.S.INV($B$6),1,0)</x:f>
        <x:v>0</x:v>
      </x:c>
      <x:c r="AV344" s="34" t="n">
        <x:f>IF(SQRT($B$9)*$B344+SQRT(1-$B$9)*AA344&lt;_xlfn.NORM.S.INV($B$6),1,0)</x:f>
        <x:v>0</x:v>
      </x:c>
      <x:c r="AW344" s="34" t="n">
        <x:f>IF(SQRT($C$9)*$B344+SQRT(1-$C$9)*AB344&lt;_xlfn.NORM.S.INV($C$6),1,0)</x:f>
        <x:v>0</x:v>
      </x:c>
      <x:c r="AX344" s="34" t="n">
        <x:f>IF(SQRT($C$9)*$B344+SQRT(1-$C$9)*AC344&lt;_xlfn.NORM.S.INV($C$6),1,0)</x:f>
        <x:v>0</x:v>
      </x:c>
      <x:c r="AY344" s="34" t="n">
        <x:f>IF(SQRT($C$9)*$B344+SQRT(1-$C$9)*AD344&lt;_xlfn.NORM.S.INV($C$6),1,0)</x:f>
        <x:v>0</x:v>
      </x:c>
      <x:c r="AZ344" s="34" t="n">
        <x:f>IF(SQRT($C$9)*$B344+SQRT(1-$C$9)*AE344&lt;_xlfn.NORM.S.INV($C$6),1,0)</x:f>
        <x:v>0</x:v>
      </x:c>
      <x:c r="BA344" s="34" t="n">
        <x:f>IF(SQRT($C$9)*$B344+SQRT(1-$C$9)*AF344&lt;_xlfn.NORM.S.INV($C$6),1,0)</x:f>
        <x:v>0</x:v>
      </x:c>
      <x:c r="BB344" s="34" t="n">
        <x:f>IF(SQRT($C$9)*$B344+SQRT(1-$C$9)*AG344&lt;_xlfn.NORM.S.INV($C$6),1,0)</x:f>
        <x:v>0</x:v>
      </x:c>
      <x:c r="BC344" s="34" t="n">
        <x:f>IF(SQRT($C$9)*$B344+SQRT(1-$C$9)*AH344&lt;_xlfn.NORM.S.INV($C$6),1,0)</x:f>
        <x:v>0</x:v>
      </x:c>
      <x:c r="BD344" s="34" t="n">
        <x:f>IF(SQRT($C$9)*$B344+SQRT(1-$C$9)*AI344&lt;_xlfn.NORM.S.INV($C$6),1,0)</x:f>
        <x:v>0</x:v>
      </x:c>
      <x:c r="BE344" s="34" t="n">
        <x:f>IF(SQRT($C$9)*$B344+SQRT(1-$C$9)*AJ344&lt;_xlfn.NORM.S.INV($C$6),1,0)</x:f>
        <x:v>0</x:v>
      </x:c>
      <x:c r="BF344" s="34" t="n">
        <x:f>IF(SQRT($C$9)*$B344+SQRT(1-$C$9)*AK344&lt;_xlfn.NORM.S.INV($C$6),1,0)</x:f>
        <x:v>0</x:v>
      </x:c>
      <x:c r="BG344" s="34"/>
      <x:c r="BH344" s="34"/>
      <x:c r="BI344" s="34" t="n">
        <x:f>$B$11*(($A$1061)*$C344/$B$12*$B$7+(1-$A$1061)*$D344/$B$12*$C$7)</x:f>
        <x:v>0</x:v>
      </x:c>
      <x:c r="BJ344" s="34" t="n">
        <x:f>$B$11*(($A$1062)*$C344/$B$12*$B$7+(1-$A$1062)*$D344/$B$12*$C$7)</x:f>
        <x:v>0</x:v>
      </x:c>
      <x:c r="BK344" s="34" t="n">
        <x:f>$B$11*(($A$1063)*$C344/$B$12*$B$7+(1-$A$1063)*$D344/$B$12*$C$7)</x:f>
        <x:v>0</x:v>
      </x:c>
      <x:c r="BL344" s="34" t="n">
        <x:f>$B$11*(($A$1064)*$C344/$B$12*$B$7+(1-$A$1064)*$D344/$B$12*$C$7)</x:f>
        <x:v>0</x:v>
      </x:c>
      <x:c r="BM344" s="34" t="n">
        <x:f>$B$11*(($A$1065)*$C344/$B$12*$B$7+(1-$A$1065)*$D344/$B$12*$C$7)</x:f>
        <x:v>0</x:v>
      </x:c>
      <x:c r="BN344" s="34" t="n">
        <x:f>$B$11*(($A$1066)*$C344/$B$12*$B$7+(1-$A$1066)*$D344/$B$12*$C$7)</x:f>
        <x:v>0</x:v>
      </x:c>
      <x:c r="BO344" s="34" t="n">
        <x:f>$B$11*(($A$1067)*$C344/$B$12*$B$7+(1-$A$1067)*$D344/$B$12*$C$7)</x:f>
        <x:v>0</x:v>
      </x:c>
      <x:c r="BP344" s="34" t="n">
        <x:f>$B$11*(($A$1068)*$C344/$B$12*$B$7+(1-$A$1068)*$D344/$B$12*$C$7)</x:f>
        <x:v>0</x:v>
      </x:c>
      <x:c r="BQ344" s="34" t="n">
        <x:f>$B$11*(($A$1069)*$C344/$B$12*$B$7+(1-$A$1069)*$D344/$B$12*$C$7)</x:f>
        <x:v>0</x:v>
      </x:c>
      <x:c r="BR344" s="34" t="n">
        <x:f>$B$11*(($A$1070)*$C344/$B$12*$B$7+(1-$A$1070)*$D344/$B$12*$C$7)</x:f>
        <x:v>0</x:v>
      </x:c>
      <x:c r="BS344" s="34" t="n">
        <x:f>$B$11*(($A$1071)*$C344/$B$12*$B$7+(1-$A$1071)*$D344/$B$12*$C$7)</x:f>
        <x:v>0</x:v>
      </x:c>
      <x:c r="BT344" s="34" t="n">
        <x:f>$B$11*(($A$1072)*$C344/$B$12*$B$7+(1-$A$1072)*$D344/$B$12*$C$7)</x:f>
        <x:v>0</x:v>
      </x:c>
      <x:c r="BU344" s="34" t="n">
        <x:f>$B$11*(($A$1073)*$C344/$B$12*$B$7+(1-$A$1073)*$D344/$B$12*$C$7)</x:f>
        <x:v>0</x:v>
      </x:c>
      <x:c r="BV344" s="34" t="n">
        <x:f>$B$11*(($A$1074)*$C344/$B$12*$B$7+(1-$A$1074)*$D344/$B$12*$C$7)</x:f>
        <x:v>0</x:v>
      </x:c>
      <x:c r="BW344" s="34" t="n">
        <x:f>$B$11*(($A$1075)*$C344/$B$12*$B$7+(1-$A$1075)*$D344/$B$12*$C$7)</x:f>
        <x:v>0</x:v>
      </x:c>
      <x:c r="BX344" s="34" t="n">
        <x:f>$B$11*(($A$1076)*$C344/$B$12*$B$7+(1-$A$1076)*$D344/$B$12*$C$7)</x:f>
        <x:v>0</x:v>
      </x:c>
      <x:c r="BY344" s="34" t="n">
        <x:f>$B$11*(($A$1077)*$C344/$B$12*$B$7+(1-$A$1077)*$D344/$B$12*$C$7)</x:f>
        <x:v>0</x:v>
      </x:c>
      <x:c r="BZ344" s="34" t="n">
        <x:f>$B$11*(($A$1078)*$C344/$B$12*$B$7+(1-$A$1078)*$D344/$B$12*$C$7)</x:f>
        <x:v>0</x:v>
      </x:c>
      <x:c r="CA344" s="34" t="n">
        <x:f>$B$11*(($A$1079)*$C344/$B$12*$B$7+(1-$A$1079)*$D344/$B$12*$C$7)</x:f>
        <x:v>0</x:v>
      </x:c>
      <x:c r="CB344" s="34" t="n">
        <x:f>$B$11*(($A$1080)*$C344/$B$12*$B$7+(1-$A$1080)*$D344/$B$12*$C$7)</x:f>
        <x:v>0</x:v>
      </x:c>
      <x:c r="CC344" s="34" t="n">
        <x:f>$B$11*(($A$1081)*$C344/$B$12*$B$7+(1-$A$1081)*$D344/$B$12*$C$7)</x:f>
        <x:v>0</x:v>
      </x:c>
    </x:row>
    <x:row r="345">
      <x:c r="A345" s="34" t="n">
        <x:v>321</x:v>
      </x:c>
      <x:c r="B345" s="39" t="n">
        <x:v>-0.737295630385654</x:v>
      </x:c>
      <x:c r="C345" s="1" t="n">
        <x:f>SUM(AM345:AV345)</x:f>
        <x:v>1</x:v>
      </x:c>
      <x:c r="D345" s="1" t="n">
        <x:f>SUM(AW345:BF345)</x:f>
        <x:v>2</x:v>
      </x:c>
      <x:c r="E345" s="17" t="n">
        <x:f>(1-C345/$B$12)*$B$8-C345/$B$12*$B$7</x:f>
        <x:v>0.0049999999999999975</x:v>
      </x:c>
      <x:c r="F345" s="17" t="n">
        <x:f>(1-D345/$B$12)*$C$8-D345/$B$12*$C$7</x:f>
        <x:v>-0.048</x:v>
      </x:c>
      <x:c r="G345" s="32" t="n">
        <x:f>$B$11*($B$10*C345/$B$12*$B$7+(1-$B$10)*D345/$B$12*$C$7)</x:f>
        <x:v>800</x:v>
      </x:c>
      <x:c r="H345" s="17" t="n">
        <x:f>$B$10*E345+(1-$B$10)*F345</x:f>
        <x:v>-0.021500000000000002</x:v>
      </x:c>
      <x:c r="I345" s="34"/>
      <x:c r="J345" s="34"/>
      <x:c r="K345" s="34"/>
      <x:c r="L345" s="34"/>
      <x:c r="M345" s="34"/>
      <x:c r="N345" s="34"/>
      <x:c r="O345" s="34"/>
      <x:c r="P345" s="34"/>
      <x:c r="Q345" s="34"/>
      <x:c r="R345" s="39" t="n">
        <x:v>1.4761566864053322</x:v>
      </x:c>
      <x:c r="S345" s="39" t="n">
        <x:v>-1.1012010505083523</x:v>
      </x:c>
      <x:c r="T345" s="39" t="n">
        <x:v>1.1050538318864318</x:v>
      </x:c>
      <x:c r="U345" s="39" t="n">
        <x:v>-0.43411574265773717</x:v>
      </x:c>
      <x:c r="V345" s="39" t="n">
        <x:v>-0.2568891954215534</x:v>
      </x:c>
      <x:c r="W345" s="39" t="n">
        <x:v>0.18440718263855807</x:v>
      </x:c>
      <x:c r="X345" s="39" t="n">
        <x:v>-2.275161207257357</x:v>
      </x:c>
      <x:c r="Y345" s="39" t="n">
        <x:v>-2.190946700378552</x:v>
      </x:c>
      <x:c r="Z345" s="39" t="n">
        <x:v>-0.5657541701721738</x:v>
      </x:c>
      <x:c r="AA345" s="39" t="n">
        <x:v>-0.2610907145758481</x:v>
      </x:c>
      <x:c r="AB345" s="39" t="n">
        <x:v>1.1676468503205375</x:v>
      </x:c>
      <x:c r="AC345" s="39" t="n">
        <x:v>-1.7272550200095538</x:v>
      </x:c>
      <x:c r="AD345" s="39" t="n">
        <x:v>0.22897308516533782</x:v>
      </x:c>
      <x:c r="AE345" s="39" t="n">
        <x:v>0.006872193811201998</x:v>
      </x:c>
      <x:c r="AF345" s="39" t="n">
        <x:v>-0.5629287181905186</x:v>
      </x:c>
      <x:c r="AG345" s="39" t="n">
        <x:v>-0.5564563373953862</x:v>
      </x:c>
      <x:c r="AH345" s="39" t="n">
        <x:v>0.3155911045911871</x:v>
      </x:c>
      <x:c r="AI345" s="39" t="n">
        <x:v>-0.4786718312393013</x:v>
      </x:c>
      <x:c r="AJ345" s="39" t="n">
        <x:v>-0.44338568526571676</x:v>
      </x:c>
      <x:c r="AK345" s="39" t="n">
        <x:v>-2.2912448188466032</x:v>
      </x:c>
      <x:c r="AL345" s="34"/>
      <x:c r="AM345" s="34" t="n">
        <x:f>IF(SQRT($B$9)*$B345+SQRT(1-$B$9)*R345&lt;_xlfn.NORM.S.INV($B$6),1,0)</x:f>
        <x:v>0</x:v>
      </x:c>
      <x:c r="AN345" s="34" t="n">
        <x:f>IF(SQRT($B$9)*$B345+SQRT(1-$B$9)*S345&lt;_xlfn.NORM.S.INV($B$6),1,0)</x:f>
        <x:v>0</x:v>
      </x:c>
      <x:c r="AO345" s="34" t="n">
        <x:f>IF(SQRT($B$9)*$B345+SQRT(1-$B$9)*T345&lt;_xlfn.NORM.S.INV($B$6),1,0)</x:f>
        <x:v>0</x:v>
      </x:c>
      <x:c r="AP345" s="34" t="n">
        <x:f>IF(SQRT($B$9)*$B345+SQRT(1-$B$9)*U345&lt;_xlfn.NORM.S.INV($B$6),1,0)</x:f>
        <x:v>0</x:v>
      </x:c>
      <x:c r="AQ345" s="34" t="n">
        <x:f>IF(SQRT($B$9)*$B345+SQRT(1-$B$9)*V345&lt;_xlfn.NORM.S.INV($B$6),1,0)</x:f>
        <x:v>0</x:v>
      </x:c>
      <x:c r="AR345" s="34" t="n">
        <x:f>IF(SQRT($B$9)*$B345+SQRT(1-$B$9)*W345&lt;_xlfn.NORM.S.INV($B$6),1,0)</x:f>
        <x:v>0</x:v>
      </x:c>
      <x:c r="AS345" s="34" t="n">
        <x:f>IF(SQRT($B$9)*$B345+SQRT(1-$B$9)*X345&lt;_xlfn.NORM.S.INV($B$6),1,0)</x:f>
        <x:v>1</x:v>
      </x:c>
      <x:c r="AT345" s="34" t="n">
        <x:f>IF(SQRT($B$9)*$B345+SQRT(1-$B$9)*Y345&lt;_xlfn.NORM.S.INV($B$6),1,0)</x:f>
        <x:v>0</x:v>
      </x:c>
      <x:c r="AU345" s="34" t="n">
        <x:f>IF(SQRT($B$9)*$B345+SQRT(1-$B$9)*Z345&lt;_xlfn.NORM.S.INV($B$6),1,0)</x:f>
        <x:v>0</x:v>
      </x:c>
      <x:c r="AV345" s="34" t="n">
        <x:f>IF(SQRT($B$9)*$B345+SQRT(1-$B$9)*AA345&lt;_xlfn.NORM.S.INV($B$6),1,0)</x:f>
        <x:v>0</x:v>
      </x:c>
      <x:c r="AW345" s="34" t="n">
        <x:f>IF(SQRT($C$9)*$B345+SQRT(1-$C$9)*AB345&lt;_xlfn.NORM.S.INV($C$6),1,0)</x:f>
        <x:v>0</x:v>
      </x:c>
      <x:c r="AX345" s="34" t="n">
        <x:f>IF(SQRT($C$9)*$B345+SQRT(1-$C$9)*AC345&lt;_xlfn.NORM.S.INV($C$6),1,0)</x:f>
        <x:v>1</x:v>
      </x:c>
      <x:c r="AY345" s="34" t="n">
        <x:f>IF(SQRT($C$9)*$B345+SQRT(1-$C$9)*AD345&lt;_xlfn.NORM.S.INV($C$6),1,0)</x:f>
        <x:v>0</x:v>
      </x:c>
      <x:c r="AZ345" s="34" t="n">
        <x:f>IF(SQRT($C$9)*$B345+SQRT(1-$C$9)*AE345&lt;_xlfn.NORM.S.INV($C$6),1,0)</x:f>
        <x:v>0</x:v>
      </x:c>
      <x:c r="BA345" s="34" t="n">
        <x:f>IF(SQRT($C$9)*$B345+SQRT(1-$C$9)*AF345&lt;_xlfn.NORM.S.INV($C$6),1,0)</x:f>
        <x:v>0</x:v>
      </x:c>
      <x:c r="BB345" s="34" t="n">
        <x:f>IF(SQRT($C$9)*$B345+SQRT(1-$C$9)*AG345&lt;_xlfn.NORM.S.INV($C$6),1,0)</x:f>
        <x:v>0</x:v>
      </x:c>
      <x:c r="BC345" s="34" t="n">
        <x:f>IF(SQRT($C$9)*$B345+SQRT(1-$C$9)*AH345&lt;_xlfn.NORM.S.INV($C$6),1,0)</x:f>
        <x:v>0</x:v>
      </x:c>
      <x:c r="BD345" s="34" t="n">
        <x:f>IF(SQRT($C$9)*$B345+SQRT(1-$C$9)*AI345&lt;_xlfn.NORM.S.INV($C$6),1,0)</x:f>
        <x:v>0</x:v>
      </x:c>
      <x:c r="BE345" s="34" t="n">
        <x:f>IF(SQRT($C$9)*$B345+SQRT(1-$C$9)*AJ345&lt;_xlfn.NORM.S.INV($C$6),1,0)</x:f>
        <x:v>0</x:v>
      </x:c>
      <x:c r="BF345" s="34" t="n">
        <x:f>IF(SQRT($C$9)*$B345+SQRT(1-$C$9)*AK345&lt;_xlfn.NORM.S.INV($C$6),1,0)</x:f>
        <x:v>1</x:v>
      </x:c>
      <x:c r="BG345" s="34"/>
      <x:c r="BH345" s="34"/>
      <x:c r="BI345" s="34" t="n">
        <x:f>$B$11*(($A$1061)*$C345/$B$12*$B$7+(1-$A$1061)*$D345/$B$12*$C$7)</x:f>
        <x:v>1200</x:v>
      </x:c>
      <x:c r="BJ345" s="34" t="n">
        <x:f>$B$11*(($A$1062)*$C345/$B$12*$B$7+(1-$A$1062)*$D345/$B$12*$C$7)</x:f>
        <x:v>1160</x:v>
      </x:c>
      <x:c r="BK345" s="34" t="n">
        <x:f>$B$11*(($A$1063)*$C345/$B$12*$B$7+(1-$A$1063)*$D345/$B$12*$C$7)</x:f>
        <x:v>1120</x:v>
      </x:c>
      <x:c r="BL345" s="34" t="n">
        <x:f>$B$11*(($A$1064)*$C345/$B$12*$B$7+(1-$A$1064)*$D345/$B$12*$C$7)</x:f>
        <x:v>1080</x:v>
      </x:c>
      <x:c r="BM345" s="34" t="n">
        <x:f>$B$11*(($A$1065)*$C345/$B$12*$B$7+(1-$A$1065)*$D345/$B$12*$C$7)</x:f>
        <x:v>1040</x:v>
      </x:c>
      <x:c r="BN345" s="34" t="n">
        <x:f>$B$11*(($A$1066)*$C345/$B$12*$B$7+(1-$A$1066)*$D345/$B$12*$C$7)</x:f>
        <x:v>1000</x:v>
      </x:c>
      <x:c r="BO345" s="34" t="n">
        <x:f>$B$11*(($A$1067)*$C345/$B$12*$B$7+(1-$A$1067)*$D345/$B$12*$C$7)</x:f>
        <x:v>959.9999999999999</x:v>
      </x:c>
      <x:c r="BP345" s="34" t="n">
        <x:f>$B$11*(($A$1068)*$C345/$B$12*$B$7+(1-$A$1068)*$D345/$B$12*$C$7)</x:f>
        <x:v>920</x:v>
      </x:c>
      <x:c r="BQ345" s="34" t="n">
        <x:f>$B$11*(($A$1069)*$C345/$B$12*$B$7+(1-$A$1069)*$D345/$B$12*$C$7)</x:f>
        <x:v>880</x:v>
      </x:c>
      <x:c r="BR345" s="34" t="n">
        <x:f>$B$11*(($A$1070)*$C345/$B$12*$B$7+(1-$A$1070)*$D345/$B$12*$C$7)</x:f>
        <x:v>840</x:v>
      </x:c>
      <x:c r="BS345" s="34" t="n">
        <x:f>$B$11*(($A$1071)*$C345/$B$12*$B$7+(1-$A$1071)*$D345/$B$12*$C$7)</x:f>
        <x:v>800</x:v>
      </x:c>
      <x:c r="BT345" s="34" t="n">
        <x:f>$B$11*(($A$1072)*$C345/$B$12*$B$7+(1-$A$1072)*$D345/$B$12*$C$7)</x:f>
        <x:v>760.0000000000001</x:v>
      </x:c>
      <x:c r="BU345" s="34" t="n">
        <x:f>$B$11*(($A$1073)*$C345/$B$12*$B$7+(1-$A$1073)*$D345/$B$12*$C$7)</x:f>
        <x:v>720.0000000000001</x:v>
      </x:c>
      <x:c r="BV345" s="34" t="n">
        <x:f>$B$11*(($A$1074)*$C345/$B$12*$B$7+(1-$A$1074)*$D345/$B$12*$C$7)</x:f>
        <x:v>680</x:v>
      </x:c>
      <x:c r="BW345" s="34" t="n">
        <x:f>$B$11*(($A$1075)*$C345/$B$12*$B$7+(1-$A$1075)*$D345/$B$12*$C$7)</x:f>
        <x:v>640</x:v>
      </x:c>
      <x:c r="BX345" s="34" t="n">
        <x:f>$B$11*(($A$1076)*$C345/$B$12*$B$7+(1-$A$1076)*$D345/$B$12*$C$7)</x:f>
        <x:v>600</x:v>
      </x:c>
      <x:c r="BY345" s="34" t="n">
        <x:f>$B$11*(($A$1077)*$C345/$B$12*$B$7+(1-$A$1077)*$D345/$B$12*$C$7)</x:f>
        <x:v>559.9999999999999</x:v>
      </x:c>
      <x:c r="BZ345" s="34" t="n">
        <x:f>$B$11*(($A$1078)*$C345/$B$12*$B$7+(1-$A$1078)*$D345/$B$12*$C$7)</x:f>
        <x:v>520</x:v>
      </x:c>
      <x:c r="CA345" s="34" t="n">
        <x:f>$B$11*(($A$1079)*$C345/$B$12*$B$7+(1-$A$1079)*$D345/$B$12*$C$7)</x:f>
        <x:v>479.99999999999994</x:v>
      </x:c>
      <x:c r="CB345" s="34" t="n">
        <x:f>$B$11*(($A$1080)*$C345/$B$12*$B$7+(1-$A$1080)*$D345/$B$12*$C$7)</x:f>
        <x:v>440.0000000000001</x:v>
      </x:c>
      <x:c r="CC345" s="34" t="n">
        <x:f>$B$11*(($A$1081)*$C345/$B$12*$B$7+(1-$A$1081)*$D345/$B$12*$C$7)</x:f>
        <x:v>400.00000000000006</x:v>
      </x:c>
    </x:row>
    <x:row r="346">
      <x:c r="A346" s="34" t="n">
        <x:v>322</x:v>
      </x:c>
      <x:c r="B346" s="39" t="n">
        <x:v>0.7063156256669556</x:v>
      </x:c>
      <x:c r="C346" s="1" t="n">
        <x:f>SUM(AM346:AV346)</x:f>
        <x:v>0</x:v>
      </x:c>
      <x:c r="D346" s="1" t="n">
        <x:f>SUM(AW346:BF346)</x:f>
        <x:v>0</x:v>
      </x:c>
      <x:c r="E346" s="17" t="n">
        <x:f>(1-C346/$B$12)*$B$8-C346/$B$12*$B$7</x:f>
        <x:v>0.05</x:v>
      </x:c>
      <x:c r="F346" s="17" t="n">
        <x:f>(1-D346/$B$12)*$C$8-D346/$B$12*$C$7</x:f>
        <x:v>0.09</x:v>
      </x:c>
      <x:c r="G346" s="32" t="n">
        <x:f>$B$11*($B$10*C346/$B$12*$B$7+(1-$B$10)*D346/$B$12*$C$7)</x:f>
        <x:v>0</x:v>
      </x:c>
      <x:c r="H346" s="17" t="n">
        <x:f>$B$10*E346+(1-$B$10)*F346</x:f>
        <x:v>0.07</x:v>
      </x:c>
      <x:c r="I346" s="34"/>
      <x:c r="J346" s="34"/>
      <x:c r="K346" s="34"/>
      <x:c r="L346" s="34"/>
      <x:c r="M346" s="34"/>
      <x:c r="N346" s="34"/>
      <x:c r="O346" s="34"/>
      <x:c r="P346" s="34"/>
      <x:c r="Q346" s="34"/>
      <x:c r="R346" s="39" t="n">
        <x:v>-0.0744691007335524</x:v>
      </x:c>
      <x:c r="S346" s="39" t="n">
        <x:v>-0.42563603048313936</x:v>
      </x:c>
      <x:c r="T346" s="39" t="n">
        <x:v>0.39318067267073065</x:v>
      </x:c>
      <x:c r="U346" s="39" t="n">
        <x:v>-1.0801664967093088</x:v>
      </x:c>
      <x:c r="V346" s="39" t="n">
        <x:v>0.06229981882642472</x:v>
      </x:c>
      <x:c r="W346" s="39" t="n">
        <x:v>-0.49872966077152325</x:v>
      </x:c>
      <x:c r="X346" s="39" t="n">
        <x:v>1.3477419634681878</x:v>
      </x:c>
      <x:c r="Y346" s="39" t="n">
        <x:v>2.802283152483215</x:v>
      </x:c>
      <x:c r="Z346" s="39" t="n">
        <x:v>-0.2715819329330222</x:v>
      </x:c>
      <x:c r="AA346" s="39" t="n">
        <x:v>0.22055709093430884</x:v>
      </x:c>
      <x:c r="AB346" s="39" t="n">
        <x:v>0.81636203904936</x:v>
      </x:c>
      <x:c r="AC346" s="39" t="n">
        <x:v>0.492529901404185</x:v>
      </x:c>
      <x:c r="AD346" s="39" t="n">
        <x:v>-1.785069098447197</x:v>
      </x:c>
      <x:c r="AE346" s="39" t="n">
        <x:v>-0.8883981450128978</x:v>
      </x:c>
      <x:c r="AF346" s="39" t="n">
        <x:v>0.23996852006402192</x:v>
      </x:c>
      <x:c r="AG346" s="39" t="n">
        <x:v>0.004234780062516744</x:v>
      </x:c>
      <x:c r="AH346" s="39" t="n">
        <x:v>-0.9582630150929049</x:v>
      </x:c>
      <x:c r="AI346" s="39" t="n">
        <x:v>1.532408983351771</x:v>
      </x:c>
      <x:c r="AJ346" s="39" t="n">
        <x:v>1.0720147889955962</x:v>
      </x:c>
      <x:c r="AK346" s="39" t="n">
        <x:v>0.2454313041891347</x:v>
      </x:c>
      <x:c r="AL346" s="34"/>
      <x:c r="AM346" s="34" t="n">
        <x:f>IF(SQRT($B$9)*$B346+SQRT(1-$B$9)*R346&lt;_xlfn.NORM.S.INV($B$6),1,0)</x:f>
        <x:v>0</x:v>
      </x:c>
      <x:c r="AN346" s="34" t="n">
        <x:f>IF(SQRT($B$9)*$B346+SQRT(1-$B$9)*S346&lt;_xlfn.NORM.S.INV($B$6),1,0)</x:f>
        <x:v>0</x:v>
      </x:c>
      <x:c r="AO346" s="34" t="n">
        <x:f>IF(SQRT($B$9)*$B346+SQRT(1-$B$9)*T346&lt;_xlfn.NORM.S.INV($B$6),1,0)</x:f>
        <x:v>0</x:v>
      </x:c>
      <x:c r="AP346" s="34" t="n">
        <x:f>IF(SQRT($B$9)*$B346+SQRT(1-$B$9)*U346&lt;_xlfn.NORM.S.INV($B$6),1,0)</x:f>
        <x:v>0</x:v>
      </x:c>
      <x:c r="AQ346" s="34" t="n">
        <x:f>IF(SQRT($B$9)*$B346+SQRT(1-$B$9)*V346&lt;_xlfn.NORM.S.INV($B$6),1,0)</x:f>
        <x:v>0</x:v>
      </x:c>
      <x:c r="AR346" s="34" t="n">
        <x:f>IF(SQRT($B$9)*$B346+SQRT(1-$B$9)*W346&lt;_xlfn.NORM.S.INV($B$6),1,0)</x:f>
        <x:v>0</x:v>
      </x:c>
      <x:c r="AS346" s="34" t="n">
        <x:f>IF(SQRT($B$9)*$B346+SQRT(1-$B$9)*X346&lt;_xlfn.NORM.S.INV($B$6),1,0)</x:f>
        <x:v>0</x:v>
      </x:c>
      <x:c r="AT346" s="34" t="n">
        <x:f>IF(SQRT($B$9)*$B346+SQRT(1-$B$9)*Y346&lt;_xlfn.NORM.S.INV($B$6),1,0)</x:f>
        <x:v>0</x:v>
      </x:c>
      <x:c r="AU346" s="34" t="n">
        <x:f>IF(SQRT($B$9)*$B346+SQRT(1-$B$9)*Z346&lt;_xlfn.NORM.S.INV($B$6),1,0)</x:f>
        <x:v>0</x:v>
      </x:c>
      <x:c r="AV346" s="34" t="n">
        <x:f>IF(SQRT($B$9)*$B346+SQRT(1-$B$9)*AA346&lt;_xlfn.NORM.S.INV($B$6),1,0)</x:f>
        <x:v>0</x:v>
      </x:c>
      <x:c r="AW346" s="34" t="n">
        <x:f>IF(SQRT($C$9)*$B346+SQRT(1-$C$9)*AB346&lt;_xlfn.NORM.S.INV($C$6),1,0)</x:f>
        <x:v>0</x:v>
      </x:c>
      <x:c r="AX346" s="34" t="n">
        <x:f>IF(SQRT($C$9)*$B346+SQRT(1-$C$9)*AC346&lt;_xlfn.NORM.S.INV($C$6),1,0)</x:f>
        <x:v>0</x:v>
      </x:c>
      <x:c r="AY346" s="34" t="n">
        <x:f>IF(SQRT($C$9)*$B346+SQRT(1-$C$9)*AD346&lt;_xlfn.NORM.S.INV($C$6),1,0)</x:f>
        <x:v>0</x:v>
      </x:c>
      <x:c r="AZ346" s="34" t="n">
        <x:f>IF(SQRT($C$9)*$B346+SQRT(1-$C$9)*AE346&lt;_xlfn.NORM.S.INV($C$6),1,0)</x:f>
        <x:v>0</x:v>
      </x:c>
      <x:c r="BA346" s="34" t="n">
        <x:f>IF(SQRT($C$9)*$B346+SQRT(1-$C$9)*AF346&lt;_xlfn.NORM.S.INV($C$6),1,0)</x:f>
        <x:v>0</x:v>
      </x:c>
      <x:c r="BB346" s="34" t="n">
        <x:f>IF(SQRT($C$9)*$B346+SQRT(1-$C$9)*AG346&lt;_xlfn.NORM.S.INV($C$6),1,0)</x:f>
        <x:v>0</x:v>
      </x:c>
      <x:c r="BC346" s="34" t="n">
        <x:f>IF(SQRT($C$9)*$B346+SQRT(1-$C$9)*AH346&lt;_xlfn.NORM.S.INV($C$6),1,0)</x:f>
        <x:v>0</x:v>
      </x:c>
      <x:c r="BD346" s="34" t="n">
        <x:f>IF(SQRT($C$9)*$B346+SQRT(1-$C$9)*AI346&lt;_xlfn.NORM.S.INV($C$6),1,0)</x:f>
        <x:v>0</x:v>
      </x:c>
      <x:c r="BE346" s="34" t="n">
        <x:f>IF(SQRT($C$9)*$B346+SQRT(1-$C$9)*AJ346&lt;_xlfn.NORM.S.INV($C$6),1,0)</x:f>
        <x:v>0</x:v>
      </x:c>
      <x:c r="BF346" s="34" t="n">
        <x:f>IF(SQRT($C$9)*$B346+SQRT(1-$C$9)*AK346&lt;_xlfn.NORM.S.INV($C$6),1,0)</x:f>
        <x:v>0</x:v>
      </x:c>
      <x:c r="BG346" s="34"/>
      <x:c r="BH346" s="34"/>
      <x:c r="BI346" s="34" t="n">
        <x:f>$B$11*(($A$1061)*$C346/$B$12*$B$7+(1-$A$1061)*$D346/$B$12*$C$7)</x:f>
        <x:v>0</x:v>
      </x:c>
      <x:c r="BJ346" s="34" t="n">
        <x:f>$B$11*(($A$1062)*$C346/$B$12*$B$7+(1-$A$1062)*$D346/$B$12*$C$7)</x:f>
        <x:v>0</x:v>
      </x:c>
      <x:c r="BK346" s="34" t="n">
        <x:f>$B$11*(($A$1063)*$C346/$B$12*$B$7+(1-$A$1063)*$D346/$B$12*$C$7)</x:f>
        <x:v>0</x:v>
      </x:c>
      <x:c r="BL346" s="34" t="n">
        <x:f>$B$11*(($A$1064)*$C346/$B$12*$B$7+(1-$A$1064)*$D346/$B$12*$C$7)</x:f>
        <x:v>0</x:v>
      </x:c>
      <x:c r="BM346" s="34" t="n">
        <x:f>$B$11*(($A$1065)*$C346/$B$12*$B$7+(1-$A$1065)*$D346/$B$12*$C$7)</x:f>
        <x:v>0</x:v>
      </x:c>
      <x:c r="BN346" s="34" t="n">
        <x:f>$B$11*(($A$1066)*$C346/$B$12*$B$7+(1-$A$1066)*$D346/$B$12*$C$7)</x:f>
        <x:v>0</x:v>
      </x:c>
      <x:c r="BO346" s="34" t="n">
        <x:f>$B$11*(($A$1067)*$C346/$B$12*$B$7+(1-$A$1067)*$D346/$B$12*$C$7)</x:f>
        <x:v>0</x:v>
      </x:c>
      <x:c r="BP346" s="34" t="n">
        <x:f>$B$11*(($A$1068)*$C346/$B$12*$B$7+(1-$A$1068)*$D346/$B$12*$C$7)</x:f>
        <x:v>0</x:v>
      </x:c>
      <x:c r="BQ346" s="34" t="n">
        <x:f>$B$11*(($A$1069)*$C346/$B$12*$B$7+(1-$A$1069)*$D346/$B$12*$C$7)</x:f>
        <x:v>0</x:v>
      </x:c>
      <x:c r="BR346" s="34" t="n">
        <x:f>$B$11*(($A$1070)*$C346/$B$12*$B$7+(1-$A$1070)*$D346/$B$12*$C$7)</x:f>
        <x:v>0</x:v>
      </x:c>
      <x:c r="BS346" s="34" t="n">
        <x:f>$B$11*(($A$1071)*$C346/$B$12*$B$7+(1-$A$1071)*$D346/$B$12*$C$7)</x:f>
        <x:v>0</x:v>
      </x:c>
      <x:c r="BT346" s="34" t="n">
        <x:f>$B$11*(($A$1072)*$C346/$B$12*$B$7+(1-$A$1072)*$D346/$B$12*$C$7)</x:f>
        <x:v>0</x:v>
      </x:c>
      <x:c r="BU346" s="34" t="n">
        <x:f>$B$11*(($A$1073)*$C346/$B$12*$B$7+(1-$A$1073)*$D346/$B$12*$C$7)</x:f>
        <x:v>0</x:v>
      </x:c>
      <x:c r="BV346" s="34" t="n">
        <x:f>$B$11*(($A$1074)*$C346/$B$12*$B$7+(1-$A$1074)*$D346/$B$12*$C$7)</x:f>
        <x:v>0</x:v>
      </x:c>
      <x:c r="BW346" s="34" t="n">
        <x:f>$B$11*(($A$1075)*$C346/$B$12*$B$7+(1-$A$1075)*$D346/$B$12*$C$7)</x:f>
        <x:v>0</x:v>
      </x:c>
      <x:c r="BX346" s="34" t="n">
        <x:f>$B$11*(($A$1076)*$C346/$B$12*$B$7+(1-$A$1076)*$D346/$B$12*$C$7)</x:f>
        <x:v>0</x:v>
      </x:c>
      <x:c r="BY346" s="34" t="n">
        <x:f>$B$11*(($A$1077)*$C346/$B$12*$B$7+(1-$A$1077)*$D346/$B$12*$C$7)</x:f>
        <x:v>0</x:v>
      </x:c>
      <x:c r="BZ346" s="34" t="n">
        <x:f>$B$11*(($A$1078)*$C346/$B$12*$B$7+(1-$A$1078)*$D346/$B$12*$C$7)</x:f>
        <x:v>0</x:v>
      </x:c>
      <x:c r="CA346" s="34" t="n">
        <x:f>$B$11*(($A$1079)*$C346/$B$12*$B$7+(1-$A$1079)*$D346/$B$12*$C$7)</x:f>
        <x:v>0</x:v>
      </x:c>
      <x:c r="CB346" s="34" t="n">
        <x:f>$B$11*(($A$1080)*$C346/$B$12*$B$7+(1-$A$1080)*$D346/$B$12*$C$7)</x:f>
        <x:v>0</x:v>
      </x:c>
      <x:c r="CC346" s="34" t="n">
        <x:f>$B$11*(($A$1081)*$C346/$B$12*$B$7+(1-$A$1081)*$D346/$B$12*$C$7)</x:f>
        <x:v>0</x:v>
      </x:c>
    </x:row>
    <x:row r="347">
      <x:c r="A347" s="34" t="n">
        <x:v>323</x:v>
      </x:c>
      <x:c r="B347" s="39" t="n">
        <x:v>-0.022912310556376853</x:v>
      </x:c>
      <x:c r="C347" s="1" t="n">
        <x:f>SUM(AM347:AV347)</x:f>
        <x:v>0</x:v>
      </x:c>
      <x:c r="D347" s="1" t="n">
        <x:f>SUM(AW347:BF347)</x:f>
        <x:v>0</x:v>
      </x:c>
      <x:c r="E347" s="17" t="n">
        <x:f>(1-C347/$B$12)*$B$8-C347/$B$12*$B$7</x:f>
        <x:v>0.05</x:v>
      </x:c>
      <x:c r="F347" s="17" t="n">
        <x:f>(1-D347/$B$12)*$C$8-D347/$B$12*$C$7</x:f>
        <x:v>0.09</x:v>
      </x:c>
      <x:c r="G347" s="32" t="n">
        <x:f>$B$11*($B$10*C347/$B$12*$B$7+(1-$B$10)*D347/$B$12*$C$7)</x:f>
        <x:v>0</x:v>
      </x:c>
      <x:c r="H347" s="17" t="n">
        <x:f>$B$10*E347+(1-$B$10)*F347</x:f>
        <x:v>0.07</x:v>
      </x:c>
      <x:c r="I347" s="34"/>
      <x:c r="J347" s="34"/>
      <x:c r="K347" s="34"/>
      <x:c r="L347" s="34"/>
      <x:c r="M347" s="34"/>
      <x:c r="N347" s="34"/>
      <x:c r="O347" s="34"/>
      <x:c r="P347" s="34"/>
      <x:c r="Q347" s="34"/>
      <x:c r="R347" s="39" t="n">
        <x:v>0.8121988664994537</x:v>
      </x:c>
      <x:c r="S347" s="39" t="n">
        <x:v>0.0030811745913065782</x:v>
      </x:c>
      <x:c r="T347" s="39" t="n">
        <x:v>1.6968114471547984</x:v>
      </x:c>
      <x:c r="U347" s="39" t="n">
        <x:v>-1.3728781863172703</x:v>
      </x:c>
      <x:c r="V347" s="39" t="n">
        <x:v>0.4906861276126706</x:v>
      </x:c>
      <x:c r="W347" s="39" t="n">
        <x:v>0.28586302315270457</x:v>
      </x:c>
      <x:c r="X347" s="39" t="n">
        <x:v>-0.7145474804909259</x:v>
      </x:c>
      <x:c r="Y347" s="39" t="n">
        <x:v>-0.19231132332503725</x:v>
      </x:c>
      <x:c r="Z347" s="39" t="n">
        <x:v>-0.9209131404783761</x:v>
      </x:c>
      <x:c r="AA347" s="39" t="n">
        <x:v>-1.7565934315729308</x:v>
      </x:c>
      <x:c r="AB347" s="39" t="n">
        <x:v>0.2528683880150408</x:v>
      </x:c>
      <x:c r="AC347" s="39" t="n">
        <x:v>-0.22643866144513872</x:v>
      </x:c>
      <x:c r="AD347" s="39" t="n">
        <x:v>-0.3602712762142302</x:v>
      </x:c>
      <x:c r="AE347" s="39" t="n">
        <x:v>1.6350351519676691</x:v>
      </x:c>
      <x:c r="AF347" s="39" t="n">
        <x:v>-0.7590662771488044</x:v>
      </x:c>
      <x:c r="AG347" s="39" t="n">
        <x:v>3.02335446528624</x:v>
      </x:c>
      <x:c r="AH347" s="39" t="n">
        <x:v>-1.319533152372394</x:v>
      </x:c>
      <x:c r="AI347" s="39" t="n">
        <x:v>2.78507010739137</x:v>
      </x:c>
      <x:c r="AJ347" s="39" t="n">
        <x:v>0.44494547481673596</x:v>
      </x:c>
      <x:c r="AK347" s="39" t="n">
        <x:v>-0.38826366109080135</x:v>
      </x:c>
      <x:c r="AL347" s="34"/>
      <x:c r="AM347" s="34" t="n">
        <x:f>IF(SQRT($B$9)*$B347+SQRT(1-$B$9)*R347&lt;_xlfn.NORM.S.INV($B$6),1,0)</x:f>
        <x:v>0</x:v>
      </x:c>
      <x:c r="AN347" s="34" t="n">
        <x:f>IF(SQRT($B$9)*$B347+SQRT(1-$B$9)*S347&lt;_xlfn.NORM.S.INV($B$6),1,0)</x:f>
        <x:v>0</x:v>
      </x:c>
      <x:c r="AO347" s="34" t="n">
        <x:f>IF(SQRT($B$9)*$B347+SQRT(1-$B$9)*T347&lt;_xlfn.NORM.S.INV($B$6),1,0)</x:f>
        <x:v>0</x:v>
      </x:c>
      <x:c r="AP347" s="34" t="n">
        <x:f>IF(SQRT($B$9)*$B347+SQRT(1-$B$9)*U347&lt;_xlfn.NORM.S.INV($B$6),1,0)</x:f>
        <x:v>0</x:v>
      </x:c>
      <x:c r="AQ347" s="34" t="n">
        <x:f>IF(SQRT($B$9)*$B347+SQRT(1-$B$9)*V347&lt;_xlfn.NORM.S.INV($B$6),1,0)</x:f>
        <x:v>0</x:v>
      </x:c>
      <x:c r="AR347" s="34" t="n">
        <x:f>IF(SQRT($B$9)*$B347+SQRT(1-$B$9)*W347&lt;_xlfn.NORM.S.INV($B$6),1,0)</x:f>
        <x:v>0</x:v>
      </x:c>
      <x:c r="AS347" s="34" t="n">
        <x:f>IF(SQRT($B$9)*$B347+SQRT(1-$B$9)*X347&lt;_xlfn.NORM.S.INV($B$6),1,0)</x:f>
        <x:v>0</x:v>
      </x:c>
      <x:c r="AT347" s="34" t="n">
        <x:f>IF(SQRT($B$9)*$B347+SQRT(1-$B$9)*Y347&lt;_xlfn.NORM.S.INV($B$6),1,0)</x:f>
        <x:v>0</x:v>
      </x:c>
      <x:c r="AU347" s="34" t="n">
        <x:f>IF(SQRT($B$9)*$B347+SQRT(1-$B$9)*Z347&lt;_xlfn.NORM.S.INV($B$6),1,0)</x:f>
        <x:v>0</x:v>
      </x:c>
      <x:c r="AV347" s="34" t="n">
        <x:f>IF(SQRT($B$9)*$B347+SQRT(1-$B$9)*AA347&lt;_xlfn.NORM.S.INV($B$6),1,0)</x:f>
        <x:v>0</x:v>
      </x:c>
      <x:c r="AW347" s="34" t="n">
        <x:f>IF(SQRT($C$9)*$B347+SQRT(1-$C$9)*AB347&lt;_xlfn.NORM.S.INV($C$6),1,0)</x:f>
        <x:v>0</x:v>
      </x:c>
      <x:c r="AX347" s="34" t="n">
        <x:f>IF(SQRT($C$9)*$B347+SQRT(1-$C$9)*AC347&lt;_xlfn.NORM.S.INV($C$6),1,0)</x:f>
        <x:v>0</x:v>
      </x:c>
      <x:c r="AY347" s="34" t="n">
        <x:f>IF(SQRT($C$9)*$B347+SQRT(1-$C$9)*AD347&lt;_xlfn.NORM.S.INV($C$6),1,0)</x:f>
        <x:v>0</x:v>
      </x:c>
      <x:c r="AZ347" s="34" t="n">
        <x:f>IF(SQRT($C$9)*$B347+SQRT(1-$C$9)*AE347&lt;_xlfn.NORM.S.INV($C$6),1,0)</x:f>
        <x:v>0</x:v>
      </x:c>
      <x:c r="BA347" s="34" t="n">
        <x:f>IF(SQRT($C$9)*$B347+SQRT(1-$C$9)*AF347&lt;_xlfn.NORM.S.INV($C$6),1,0)</x:f>
        <x:v>0</x:v>
      </x:c>
      <x:c r="BB347" s="34" t="n">
        <x:f>IF(SQRT($C$9)*$B347+SQRT(1-$C$9)*AG347&lt;_xlfn.NORM.S.INV($C$6),1,0)</x:f>
        <x:v>0</x:v>
      </x:c>
      <x:c r="BC347" s="34" t="n">
        <x:f>IF(SQRT($C$9)*$B347+SQRT(1-$C$9)*AH347&lt;_xlfn.NORM.S.INV($C$6),1,0)</x:f>
        <x:v>0</x:v>
      </x:c>
      <x:c r="BD347" s="34" t="n">
        <x:f>IF(SQRT($C$9)*$B347+SQRT(1-$C$9)*AI347&lt;_xlfn.NORM.S.INV($C$6),1,0)</x:f>
        <x:v>0</x:v>
      </x:c>
      <x:c r="BE347" s="34" t="n">
        <x:f>IF(SQRT($C$9)*$B347+SQRT(1-$C$9)*AJ347&lt;_xlfn.NORM.S.INV($C$6),1,0)</x:f>
        <x:v>0</x:v>
      </x:c>
      <x:c r="BF347" s="34" t="n">
        <x:f>IF(SQRT($C$9)*$B347+SQRT(1-$C$9)*AK347&lt;_xlfn.NORM.S.INV($C$6),1,0)</x:f>
        <x:v>0</x:v>
      </x:c>
      <x:c r="BG347" s="34"/>
      <x:c r="BH347" s="34"/>
      <x:c r="BI347" s="34" t="n">
        <x:f>$B$11*(($A$1061)*$C347/$B$12*$B$7+(1-$A$1061)*$D347/$B$12*$C$7)</x:f>
        <x:v>0</x:v>
      </x:c>
      <x:c r="BJ347" s="34" t="n">
        <x:f>$B$11*(($A$1062)*$C347/$B$12*$B$7+(1-$A$1062)*$D347/$B$12*$C$7)</x:f>
        <x:v>0</x:v>
      </x:c>
      <x:c r="BK347" s="34" t="n">
        <x:f>$B$11*(($A$1063)*$C347/$B$12*$B$7+(1-$A$1063)*$D347/$B$12*$C$7)</x:f>
        <x:v>0</x:v>
      </x:c>
      <x:c r="BL347" s="34" t="n">
        <x:f>$B$11*(($A$1064)*$C347/$B$12*$B$7+(1-$A$1064)*$D347/$B$12*$C$7)</x:f>
        <x:v>0</x:v>
      </x:c>
      <x:c r="BM347" s="34" t="n">
        <x:f>$B$11*(($A$1065)*$C347/$B$12*$B$7+(1-$A$1065)*$D347/$B$12*$C$7)</x:f>
        <x:v>0</x:v>
      </x:c>
      <x:c r="BN347" s="34" t="n">
        <x:f>$B$11*(($A$1066)*$C347/$B$12*$B$7+(1-$A$1066)*$D347/$B$12*$C$7)</x:f>
        <x:v>0</x:v>
      </x:c>
      <x:c r="BO347" s="34" t="n">
        <x:f>$B$11*(($A$1067)*$C347/$B$12*$B$7+(1-$A$1067)*$D347/$B$12*$C$7)</x:f>
        <x:v>0</x:v>
      </x:c>
      <x:c r="BP347" s="34" t="n">
        <x:f>$B$11*(($A$1068)*$C347/$B$12*$B$7+(1-$A$1068)*$D347/$B$12*$C$7)</x:f>
        <x:v>0</x:v>
      </x:c>
      <x:c r="BQ347" s="34" t="n">
        <x:f>$B$11*(($A$1069)*$C347/$B$12*$B$7+(1-$A$1069)*$D347/$B$12*$C$7)</x:f>
        <x:v>0</x:v>
      </x:c>
      <x:c r="BR347" s="34" t="n">
        <x:f>$B$11*(($A$1070)*$C347/$B$12*$B$7+(1-$A$1070)*$D347/$B$12*$C$7)</x:f>
        <x:v>0</x:v>
      </x:c>
      <x:c r="BS347" s="34" t="n">
        <x:f>$B$11*(($A$1071)*$C347/$B$12*$B$7+(1-$A$1071)*$D347/$B$12*$C$7)</x:f>
        <x:v>0</x:v>
      </x:c>
      <x:c r="BT347" s="34" t="n">
        <x:f>$B$11*(($A$1072)*$C347/$B$12*$B$7+(1-$A$1072)*$D347/$B$12*$C$7)</x:f>
        <x:v>0</x:v>
      </x:c>
      <x:c r="BU347" s="34" t="n">
        <x:f>$B$11*(($A$1073)*$C347/$B$12*$B$7+(1-$A$1073)*$D347/$B$12*$C$7)</x:f>
        <x:v>0</x:v>
      </x:c>
      <x:c r="BV347" s="34" t="n">
        <x:f>$B$11*(($A$1074)*$C347/$B$12*$B$7+(1-$A$1074)*$D347/$B$12*$C$7)</x:f>
        <x:v>0</x:v>
      </x:c>
      <x:c r="BW347" s="34" t="n">
        <x:f>$B$11*(($A$1075)*$C347/$B$12*$B$7+(1-$A$1075)*$D347/$B$12*$C$7)</x:f>
        <x:v>0</x:v>
      </x:c>
      <x:c r="BX347" s="34" t="n">
        <x:f>$B$11*(($A$1076)*$C347/$B$12*$B$7+(1-$A$1076)*$D347/$B$12*$C$7)</x:f>
        <x:v>0</x:v>
      </x:c>
      <x:c r="BY347" s="34" t="n">
        <x:f>$B$11*(($A$1077)*$C347/$B$12*$B$7+(1-$A$1077)*$D347/$B$12*$C$7)</x:f>
        <x:v>0</x:v>
      </x:c>
      <x:c r="BZ347" s="34" t="n">
        <x:f>$B$11*(($A$1078)*$C347/$B$12*$B$7+(1-$A$1078)*$D347/$B$12*$C$7)</x:f>
        <x:v>0</x:v>
      </x:c>
      <x:c r="CA347" s="34" t="n">
        <x:f>$B$11*(($A$1079)*$C347/$B$12*$B$7+(1-$A$1079)*$D347/$B$12*$C$7)</x:f>
        <x:v>0</x:v>
      </x:c>
      <x:c r="CB347" s="34" t="n">
        <x:f>$B$11*(($A$1080)*$C347/$B$12*$B$7+(1-$A$1080)*$D347/$B$12*$C$7)</x:f>
        <x:v>0</x:v>
      </x:c>
      <x:c r="CC347" s="34" t="n">
        <x:f>$B$11*(($A$1081)*$C347/$B$12*$B$7+(1-$A$1081)*$D347/$B$12*$C$7)</x:f>
        <x:v>0</x:v>
      </x:c>
    </x:row>
    <x:row r="348">
      <x:c r="A348" s="34" t="n">
        <x:v>324</x:v>
      </x:c>
      <x:c r="B348" s="39" t="n">
        <x:v>-1.7252025190761573</x:v>
      </x:c>
      <x:c r="C348" s="1" t="n">
        <x:f>SUM(AM348:AV348)</x:f>
        <x:v>0</x:v>
      </x:c>
      <x:c r="D348" s="1" t="n">
        <x:f>SUM(AW348:BF348)</x:f>
        <x:v>0</x:v>
      </x:c>
      <x:c r="E348" s="17" t="n">
        <x:f>(1-C348/$B$12)*$B$8-C348/$B$12*$B$7</x:f>
        <x:v>0.05</x:v>
      </x:c>
      <x:c r="F348" s="17" t="n">
        <x:f>(1-D348/$B$12)*$C$8-D348/$B$12*$C$7</x:f>
        <x:v>0.09</x:v>
      </x:c>
      <x:c r="G348" s="32" t="n">
        <x:f>$B$11*($B$10*C348/$B$12*$B$7+(1-$B$10)*D348/$B$12*$C$7)</x:f>
        <x:v>0</x:v>
      </x:c>
      <x:c r="H348" s="17" t="n">
        <x:f>$B$10*E348+(1-$B$10)*F348</x:f>
        <x:v>0.07</x:v>
      </x:c>
      <x:c r="I348" s="34"/>
      <x:c r="J348" s="34"/>
      <x:c r="K348" s="34"/>
      <x:c r="L348" s="34"/>
      <x:c r="M348" s="34"/>
      <x:c r="N348" s="34"/>
      <x:c r="O348" s="34"/>
      <x:c r="P348" s="34"/>
      <x:c r="Q348" s="34"/>
      <x:c r="R348" s="39" t="n">
        <x:v>0.7155665044383392</x:v>
      </x:c>
      <x:c r="S348" s="39" t="n">
        <x:v>-0.05542835699519581</x:v>
      </x:c>
      <x:c r="T348" s="39" t="n">
        <x:v>0.4478988005784389</x:v>
      </x:c>
      <x:c r="U348" s="39" t="n">
        <x:v>0.9018850206953392</x:v>
      </x:c>
      <x:c r="V348" s="39" t="n">
        <x:v>1.0704377673668002</x:v>
      </x:c>
      <x:c r="W348" s="39" t="n">
        <x:v>-0.58421964555141</x:v>
      </x:c>
      <x:c r="X348" s="39" t="n">
        <x:v>0.3632621176065507</x:v>
      </x:c>
      <x:c r="Y348" s="39" t="n">
        <x:v>-0.2351812143382437</x:v>
      </x:c>
      <x:c r="Z348" s="39" t="n">
        <x:v>0.7649782774137435</x:v>
      </x:c>
      <x:c r="AA348" s="39" t="n">
        <x:v>0.11748262424176548</x:v>
      </x:c>
      <x:c r="AB348" s="39" t="n">
        <x:v>0.5311694453103871</x:v>
      </x:c>
      <x:c r="AC348" s="39" t="n">
        <x:v>-0.2286950090161529</x:v>
      </x:c>
      <x:c r="AD348" s="39" t="n">
        <x:v>0.2294663244472762</x:v>
      </x:c>
      <x:c r="AE348" s="39" t="n">
        <x:v>0.18440980143470248</x:v>
      </x:c>
      <x:c r="AF348" s="39" t="n">
        <x:v>-0.6064013656430021</x:v>
      </x:c>
      <x:c r="AG348" s="39" t="n">
        <x:v>-0.930862123333388</x:v>
      </x:c>
      <x:c r="AH348" s="39" t="n">
        <x:v>0.82867962399148</x:v>
      </x:c>
      <x:c r="AI348" s="39" t="n">
        <x:v>2.101239406997549</x:v>
      </x:c>
      <x:c r="AJ348" s="39" t="n">
        <x:v>0.39843214762919077</x:v>
      </x:c>
      <x:c r="AK348" s="39" t="n">
        <x:v>-0.49905046653197116</x:v>
      </x:c>
      <x:c r="AL348" s="34"/>
      <x:c r="AM348" s="34" t="n">
        <x:f>IF(SQRT($B$9)*$B348+SQRT(1-$B$9)*R348&lt;_xlfn.NORM.S.INV($B$6),1,0)</x:f>
        <x:v>0</x:v>
      </x:c>
      <x:c r="AN348" s="34" t="n">
        <x:f>IF(SQRT($B$9)*$B348+SQRT(1-$B$9)*S348&lt;_xlfn.NORM.S.INV($B$6),1,0)</x:f>
        <x:v>0</x:v>
      </x:c>
      <x:c r="AO348" s="34" t="n">
        <x:f>IF(SQRT($B$9)*$B348+SQRT(1-$B$9)*T348&lt;_xlfn.NORM.S.INV($B$6),1,0)</x:f>
        <x:v>0</x:v>
      </x:c>
      <x:c r="AP348" s="34" t="n">
        <x:f>IF(SQRT($B$9)*$B348+SQRT(1-$B$9)*U348&lt;_xlfn.NORM.S.INV($B$6),1,0)</x:f>
        <x:v>0</x:v>
      </x:c>
      <x:c r="AQ348" s="34" t="n">
        <x:f>IF(SQRT($B$9)*$B348+SQRT(1-$B$9)*V348&lt;_xlfn.NORM.S.INV($B$6),1,0)</x:f>
        <x:v>0</x:v>
      </x:c>
      <x:c r="AR348" s="34" t="n">
        <x:f>IF(SQRT($B$9)*$B348+SQRT(1-$B$9)*W348&lt;_xlfn.NORM.S.INV($B$6),1,0)</x:f>
        <x:v>0</x:v>
      </x:c>
      <x:c r="AS348" s="34" t="n">
        <x:f>IF(SQRT($B$9)*$B348+SQRT(1-$B$9)*X348&lt;_xlfn.NORM.S.INV($B$6),1,0)</x:f>
        <x:v>0</x:v>
      </x:c>
      <x:c r="AT348" s="34" t="n">
        <x:f>IF(SQRT($B$9)*$B348+SQRT(1-$B$9)*Y348&lt;_xlfn.NORM.S.INV($B$6),1,0)</x:f>
        <x:v>0</x:v>
      </x:c>
      <x:c r="AU348" s="34" t="n">
        <x:f>IF(SQRT($B$9)*$B348+SQRT(1-$B$9)*Z348&lt;_xlfn.NORM.S.INV($B$6),1,0)</x:f>
        <x:v>0</x:v>
      </x:c>
      <x:c r="AV348" s="34" t="n">
        <x:f>IF(SQRT($B$9)*$B348+SQRT(1-$B$9)*AA348&lt;_xlfn.NORM.S.INV($B$6),1,0)</x:f>
        <x:v>0</x:v>
      </x:c>
      <x:c r="AW348" s="34" t="n">
        <x:f>IF(SQRT($C$9)*$B348+SQRT(1-$C$9)*AB348&lt;_xlfn.NORM.S.INV($C$6),1,0)</x:f>
        <x:v>0</x:v>
      </x:c>
      <x:c r="AX348" s="34" t="n">
        <x:f>IF(SQRT($C$9)*$B348+SQRT(1-$C$9)*AC348&lt;_xlfn.NORM.S.INV($C$6),1,0)</x:f>
        <x:v>0</x:v>
      </x:c>
      <x:c r="AY348" s="34" t="n">
        <x:f>IF(SQRT($C$9)*$B348+SQRT(1-$C$9)*AD348&lt;_xlfn.NORM.S.INV($C$6),1,0)</x:f>
        <x:v>0</x:v>
      </x:c>
      <x:c r="AZ348" s="34" t="n">
        <x:f>IF(SQRT($C$9)*$B348+SQRT(1-$C$9)*AE348&lt;_xlfn.NORM.S.INV($C$6),1,0)</x:f>
        <x:v>0</x:v>
      </x:c>
      <x:c r="BA348" s="34" t="n">
        <x:f>IF(SQRT($C$9)*$B348+SQRT(1-$C$9)*AF348&lt;_xlfn.NORM.S.INV($C$6),1,0)</x:f>
        <x:v>0</x:v>
      </x:c>
      <x:c r="BB348" s="34" t="n">
        <x:f>IF(SQRT($C$9)*$B348+SQRT(1-$C$9)*AG348&lt;_xlfn.NORM.S.INV($C$6),1,0)</x:f>
        <x:v>0</x:v>
      </x:c>
      <x:c r="BC348" s="34" t="n">
        <x:f>IF(SQRT($C$9)*$B348+SQRT(1-$C$9)*AH348&lt;_xlfn.NORM.S.INV($C$6),1,0)</x:f>
        <x:v>0</x:v>
      </x:c>
      <x:c r="BD348" s="34" t="n">
        <x:f>IF(SQRT($C$9)*$B348+SQRT(1-$C$9)*AI348&lt;_xlfn.NORM.S.INV($C$6),1,0)</x:f>
        <x:v>0</x:v>
      </x:c>
      <x:c r="BE348" s="34" t="n">
        <x:f>IF(SQRT($C$9)*$B348+SQRT(1-$C$9)*AJ348&lt;_xlfn.NORM.S.INV($C$6),1,0)</x:f>
        <x:v>0</x:v>
      </x:c>
      <x:c r="BF348" s="34" t="n">
        <x:f>IF(SQRT($C$9)*$B348+SQRT(1-$C$9)*AK348&lt;_xlfn.NORM.S.INV($C$6),1,0)</x:f>
        <x:v>0</x:v>
      </x:c>
      <x:c r="BG348" s="34"/>
      <x:c r="BH348" s="34"/>
      <x:c r="BI348" s="34" t="n">
        <x:f>$B$11*(($A$1061)*$C348/$B$12*$B$7+(1-$A$1061)*$D348/$B$12*$C$7)</x:f>
        <x:v>0</x:v>
      </x:c>
      <x:c r="BJ348" s="34" t="n">
        <x:f>$B$11*(($A$1062)*$C348/$B$12*$B$7+(1-$A$1062)*$D348/$B$12*$C$7)</x:f>
        <x:v>0</x:v>
      </x:c>
      <x:c r="BK348" s="34" t="n">
        <x:f>$B$11*(($A$1063)*$C348/$B$12*$B$7+(1-$A$1063)*$D348/$B$12*$C$7)</x:f>
        <x:v>0</x:v>
      </x:c>
      <x:c r="BL348" s="34" t="n">
        <x:f>$B$11*(($A$1064)*$C348/$B$12*$B$7+(1-$A$1064)*$D348/$B$12*$C$7)</x:f>
        <x:v>0</x:v>
      </x:c>
      <x:c r="BM348" s="34" t="n">
        <x:f>$B$11*(($A$1065)*$C348/$B$12*$B$7+(1-$A$1065)*$D348/$B$12*$C$7)</x:f>
        <x:v>0</x:v>
      </x:c>
      <x:c r="BN348" s="34" t="n">
        <x:f>$B$11*(($A$1066)*$C348/$B$12*$B$7+(1-$A$1066)*$D348/$B$12*$C$7)</x:f>
        <x:v>0</x:v>
      </x:c>
      <x:c r="BO348" s="34" t="n">
        <x:f>$B$11*(($A$1067)*$C348/$B$12*$B$7+(1-$A$1067)*$D348/$B$12*$C$7)</x:f>
        <x:v>0</x:v>
      </x:c>
      <x:c r="BP348" s="34" t="n">
        <x:f>$B$11*(($A$1068)*$C348/$B$12*$B$7+(1-$A$1068)*$D348/$B$12*$C$7)</x:f>
        <x:v>0</x:v>
      </x:c>
      <x:c r="BQ348" s="34" t="n">
        <x:f>$B$11*(($A$1069)*$C348/$B$12*$B$7+(1-$A$1069)*$D348/$B$12*$C$7)</x:f>
        <x:v>0</x:v>
      </x:c>
      <x:c r="BR348" s="34" t="n">
        <x:f>$B$11*(($A$1070)*$C348/$B$12*$B$7+(1-$A$1070)*$D348/$B$12*$C$7)</x:f>
        <x:v>0</x:v>
      </x:c>
      <x:c r="BS348" s="34" t="n">
        <x:f>$B$11*(($A$1071)*$C348/$B$12*$B$7+(1-$A$1071)*$D348/$B$12*$C$7)</x:f>
        <x:v>0</x:v>
      </x:c>
      <x:c r="BT348" s="34" t="n">
        <x:f>$B$11*(($A$1072)*$C348/$B$12*$B$7+(1-$A$1072)*$D348/$B$12*$C$7)</x:f>
        <x:v>0</x:v>
      </x:c>
      <x:c r="BU348" s="34" t="n">
        <x:f>$B$11*(($A$1073)*$C348/$B$12*$B$7+(1-$A$1073)*$D348/$B$12*$C$7)</x:f>
        <x:v>0</x:v>
      </x:c>
      <x:c r="BV348" s="34" t="n">
        <x:f>$B$11*(($A$1074)*$C348/$B$12*$B$7+(1-$A$1074)*$D348/$B$12*$C$7)</x:f>
        <x:v>0</x:v>
      </x:c>
      <x:c r="BW348" s="34" t="n">
        <x:f>$B$11*(($A$1075)*$C348/$B$12*$B$7+(1-$A$1075)*$D348/$B$12*$C$7)</x:f>
        <x:v>0</x:v>
      </x:c>
      <x:c r="BX348" s="34" t="n">
        <x:f>$B$11*(($A$1076)*$C348/$B$12*$B$7+(1-$A$1076)*$D348/$B$12*$C$7)</x:f>
        <x:v>0</x:v>
      </x:c>
      <x:c r="BY348" s="34" t="n">
        <x:f>$B$11*(($A$1077)*$C348/$B$12*$B$7+(1-$A$1077)*$D348/$B$12*$C$7)</x:f>
        <x:v>0</x:v>
      </x:c>
      <x:c r="BZ348" s="34" t="n">
        <x:f>$B$11*(($A$1078)*$C348/$B$12*$B$7+(1-$A$1078)*$D348/$B$12*$C$7)</x:f>
        <x:v>0</x:v>
      </x:c>
      <x:c r="CA348" s="34" t="n">
        <x:f>$B$11*(($A$1079)*$C348/$B$12*$B$7+(1-$A$1079)*$D348/$B$12*$C$7)</x:f>
        <x:v>0</x:v>
      </x:c>
      <x:c r="CB348" s="34" t="n">
        <x:f>$B$11*(($A$1080)*$C348/$B$12*$B$7+(1-$A$1080)*$D348/$B$12*$C$7)</x:f>
        <x:v>0</x:v>
      </x:c>
      <x:c r="CC348" s="34" t="n">
        <x:f>$B$11*(($A$1081)*$C348/$B$12*$B$7+(1-$A$1081)*$D348/$B$12*$C$7)</x:f>
        <x:v>0</x:v>
      </x:c>
    </x:row>
    <x:row r="349">
      <x:c r="A349" s="34" t="n">
        <x:v>325</x:v>
      </x:c>
      <x:c r="B349" s="39" t="n">
        <x:v>-0.38612625224574965</x:v>
      </x:c>
      <x:c r="C349" s="1" t="n">
        <x:f>SUM(AM349:AV349)</x:f>
        <x:v>0</x:v>
      </x:c>
      <x:c r="D349" s="1" t="n">
        <x:f>SUM(AW349:BF349)</x:f>
        <x:v>0</x:v>
      </x:c>
      <x:c r="E349" s="17" t="n">
        <x:f>(1-C349/$B$12)*$B$8-C349/$B$12*$B$7</x:f>
        <x:v>0.05</x:v>
      </x:c>
      <x:c r="F349" s="17" t="n">
        <x:f>(1-D349/$B$12)*$C$8-D349/$B$12*$C$7</x:f>
        <x:v>0.09</x:v>
      </x:c>
      <x:c r="G349" s="32" t="n">
        <x:f>$B$11*($B$10*C349/$B$12*$B$7+(1-$B$10)*D349/$B$12*$C$7)</x:f>
        <x:v>0</x:v>
      </x:c>
      <x:c r="H349" s="17" t="n">
        <x:f>$B$10*E349+(1-$B$10)*F349</x:f>
        <x:v>0.07</x:v>
      </x:c>
      <x:c r="I349" s="34"/>
      <x:c r="J349" s="34"/>
      <x:c r="K349" s="34"/>
      <x:c r="L349" s="34"/>
      <x:c r="M349" s="34"/>
      <x:c r="N349" s="34"/>
      <x:c r="O349" s="34"/>
      <x:c r="P349" s="34"/>
      <x:c r="Q349" s="34"/>
      <x:c r="R349" s="39" t="n">
        <x:v>0.30867609289736697</x:v>
      </x:c>
      <x:c r="S349" s="39" t="n">
        <x:v>-0.8297444493006323</x:v>
      </x:c>
      <x:c r="T349" s="39" t="n">
        <x:v>-1.2926516523066887</x:v>
      </x:c>
      <x:c r="U349" s="39" t="n">
        <x:v>0.6201127461773772</x:v>
      </x:c>
      <x:c r="V349" s="39" t="n">
        <x:v>-0.8053054676276025</x:v>
      </x:c>
      <x:c r="W349" s="39" t="n">
        <x:v>-1.048856951526885</x:v>
      </x:c>
      <x:c r="X349" s="39" t="n">
        <x:v>1.8099721303215999</x:v>
      </x:c>
      <x:c r="Y349" s="39" t="n">
        <x:v>2.5333316299562187</x:v>
      </x:c>
      <x:c r="Z349" s="39" t="n">
        <x:v>-0.3420742180602422</x:v>
      </x:c>
      <x:c r="AA349" s="39" t="n">
        <x:v>-0.7882770175887223</x:v>
      </x:c>
      <x:c r="AB349" s="39" t="n">
        <x:v>1.0905060806392952</x:v>
      </x:c>
      <x:c r="AC349" s="39" t="n">
        <x:v>-0.7083881962547401</x:v>
      </x:c>
      <x:c r="AD349" s="39" t="n">
        <x:v>-0.5179835455742969</x:v>
      </x:c>
      <x:c r="AE349" s="39" t="n">
        <x:v>-0.6455826018502623</x:v>
      </x:c>
      <x:c r="AF349" s="39" t="n">
        <x:v>0.8370862263911512</x:v>
      </x:c>
      <x:c r="AG349" s="39" t="n">
        <x:v>0.052445609875422856</x:v>
      </x:c>
      <x:c r="AH349" s="39" t="n">
        <x:v>1.3109228530917736</x:v>
      </x:c>
      <x:c r="AI349" s="39" t="n">
        <x:v>2.550815439455899</x:v>
      </x:c>
      <x:c r="AJ349" s="39" t="n">
        <x:v>0.6743197421143948</x:v>
      </x:c>
      <x:c r="AK349" s="39" t="n">
        <x:v>-1.0918520472738635</x:v>
      </x:c>
      <x:c r="AL349" s="34"/>
      <x:c r="AM349" s="34" t="n">
        <x:f>IF(SQRT($B$9)*$B349+SQRT(1-$B$9)*R349&lt;_xlfn.NORM.S.INV($B$6),1,0)</x:f>
        <x:v>0</x:v>
      </x:c>
      <x:c r="AN349" s="34" t="n">
        <x:f>IF(SQRT($B$9)*$B349+SQRT(1-$B$9)*S349&lt;_xlfn.NORM.S.INV($B$6),1,0)</x:f>
        <x:v>0</x:v>
      </x:c>
      <x:c r="AO349" s="34" t="n">
        <x:f>IF(SQRT($B$9)*$B349+SQRT(1-$B$9)*T349&lt;_xlfn.NORM.S.INV($B$6),1,0)</x:f>
        <x:v>0</x:v>
      </x:c>
      <x:c r="AP349" s="34" t="n">
        <x:f>IF(SQRT($B$9)*$B349+SQRT(1-$B$9)*U349&lt;_xlfn.NORM.S.INV($B$6),1,0)</x:f>
        <x:v>0</x:v>
      </x:c>
      <x:c r="AQ349" s="34" t="n">
        <x:f>IF(SQRT($B$9)*$B349+SQRT(1-$B$9)*V349&lt;_xlfn.NORM.S.INV($B$6),1,0)</x:f>
        <x:v>0</x:v>
      </x:c>
      <x:c r="AR349" s="34" t="n">
        <x:f>IF(SQRT($B$9)*$B349+SQRT(1-$B$9)*W349&lt;_xlfn.NORM.S.INV($B$6),1,0)</x:f>
        <x:v>0</x:v>
      </x:c>
      <x:c r="AS349" s="34" t="n">
        <x:f>IF(SQRT($B$9)*$B349+SQRT(1-$B$9)*X349&lt;_xlfn.NORM.S.INV($B$6),1,0)</x:f>
        <x:v>0</x:v>
      </x:c>
      <x:c r="AT349" s="34" t="n">
        <x:f>IF(SQRT($B$9)*$B349+SQRT(1-$B$9)*Y349&lt;_xlfn.NORM.S.INV($B$6),1,0)</x:f>
        <x:v>0</x:v>
      </x:c>
      <x:c r="AU349" s="34" t="n">
        <x:f>IF(SQRT($B$9)*$B349+SQRT(1-$B$9)*Z349&lt;_xlfn.NORM.S.INV($B$6),1,0)</x:f>
        <x:v>0</x:v>
      </x:c>
      <x:c r="AV349" s="34" t="n">
        <x:f>IF(SQRT($B$9)*$B349+SQRT(1-$B$9)*AA349&lt;_xlfn.NORM.S.INV($B$6),1,0)</x:f>
        <x:v>0</x:v>
      </x:c>
      <x:c r="AW349" s="34" t="n">
        <x:f>IF(SQRT($C$9)*$B349+SQRT(1-$C$9)*AB349&lt;_xlfn.NORM.S.INV($C$6),1,0)</x:f>
        <x:v>0</x:v>
      </x:c>
      <x:c r="AX349" s="34" t="n">
        <x:f>IF(SQRT($C$9)*$B349+SQRT(1-$C$9)*AC349&lt;_xlfn.NORM.S.INV($C$6),1,0)</x:f>
        <x:v>0</x:v>
      </x:c>
      <x:c r="AY349" s="34" t="n">
        <x:f>IF(SQRT($C$9)*$B349+SQRT(1-$C$9)*AD349&lt;_xlfn.NORM.S.INV($C$6),1,0)</x:f>
        <x:v>0</x:v>
      </x:c>
      <x:c r="AZ349" s="34" t="n">
        <x:f>IF(SQRT($C$9)*$B349+SQRT(1-$C$9)*AE349&lt;_xlfn.NORM.S.INV($C$6),1,0)</x:f>
        <x:v>0</x:v>
      </x:c>
      <x:c r="BA349" s="34" t="n">
        <x:f>IF(SQRT($C$9)*$B349+SQRT(1-$C$9)*AF349&lt;_xlfn.NORM.S.INV($C$6),1,0)</x:f>
        <x:v>0</x:v>
      </x:c>
      <x:c r="BB349" s="34" t="n">
        <x:f>IF(SQRT($C$9)*$B349+SQRT(1-$C$9)*AG349&lt;_xlfn.NORM.S.INV($C$6),1,0)</x:f>
        <x:v>0</x:v>
      </x:c>
      <x:c r="BC349" s="34" t="n">
        <x:f>IF(SQRT($C$9)*$B349+SQRT(1-$C$9)*AH349&lt;_xlfn.NORM.S.INV($C$6),1,0)</x:f>
        <x:v>0</x:v>
      </x:c>
      <x:c r="BD349" s="34" t="n">
        <x:f>IF(SQRT($C$9)*$B349+SQRT(1-$C$9)*AI349&lt;_xlfn.NORM.S.INV($C$6),1,0)</x:f>
        <x:v>0</x:v>
      </x:c>
      <x:c r="BE349" s="34" t="n">
        <x:f>IF(SQRT($C$9)*$B349+SQRT(1-$C$9)*AJ349&lt;_xlfn.NORM.S.INV($C$6),1,0)</x:f>
        <x:v>0</x:v>
      </x:c>
      <x:c r="BF349" s="34" t="n">
        <x:f>IF(SQRT($C$9)*$B349+SQRT(1-$C$9)*AK349&lt;_xlfn.NORM.S.INV($C$6),1,0)</x:f>
        <x:v>0</x:v>
      </x:c>
      <x:c r="BG349" s="34"/>
      <x:c r="BH349" s="34"/>
      <x:c r="BI349" s="34" t="n">
        <x:f>$B$11*(($A$1061)*$C349/$B$12*$B$7+(1-$A$1061)*$D349/$B$12*$C$7)</x:f>
        <x:v>0</x:v>
      </x:c>
      <x:c r="BJ349" s="34" t="n">
        <x:f>$B$11*(($A$1062)*$C349/$B$12*$B$7+(1-$A$1062)*$D349/$B$12*$C$7)</x:f>
        <x:v>0</x:v>
      </x:c>
      <x:c r="BK349" s="34" t="n">
        <x:f>$B$11*(($A$1063)*$C349/$B$12*$B$7+(1-$A$1063)*$D349/$B$12*$C$7)</x:f>
        <x:v>0</x:v>
      </x:c>
      <x:c r="BL349" s="34" t="n">
        <x:f>$B$11*(($A$1064)*$C349/$B$12*$B$7+(1-$A$1064)*$D349/$B$12*$C$7)</x:f>
        <x:v>0</x:v>
      </x:c>
      <x:c r="BM349" s="34" t="n">
        <x:f>$B$11*(($A$1065)*$C349/$B$12*$B$7+(1-$A$1065)*$D349/$B$12*$C$7)</x:f>
        <x:v>0</x:v>
      </x:c>
      <x:c r="BN349" s="34" t="n">
        <x:f>$B$11*(($A$1066)*$C349/$B$12*$B$7+(1-$A$1066)*$D349/$B$12*$C$7)</x:f>
        <x:v>0</x:v>
      </x:c>
      <x:c r="BO349" s="34" t="n">
        <x:f>$B$11*(($A$1067)*$C349/$B$12*$B$7+(1-$A$1067)*$D349/$B$12*$C$7)</x:f>
        <x:v>0</x:v>
      </x:c>
      <x:c r="BP349" s="34" t="n">
        <x:f>$B$11*(($A$1068)*$C349/$B$12*$B$7+(1-$A$1068)*$D349/$B$12*$C$7)</x:f>
        <x:v>0</x:v>
      </x:c>
      <x:c r="BQ349" s="34" t="n">
        <x:f>$B$11*(($A$1069)*$C349/$B$12*$B$7+(1-$A$1069)*$D349/$B$12*$C$7)</x:f>
        <x:v>0</x:v>
      </x:c>
      <x:c r="BR349" s="34" t="n">
        <x:f>$B$11*(($A$1070)*$C349/$B$12*$B$7+(1-$A$1070)*$D349/$B$12*$C$7)</x:f>
        <x:v>0</x:v>
      </x:c>
      <x:c r="BS349" s="34" t="n">
        <x:f>$B$11*(($A$1071)*$C349/$B$12*$B$7+(1-$A$1071)*$D349/$B$12*$C$7)</x:f>
        <x:v>0</x:v>
      </x:c>
      <x:c r="BT349" s="34" t="n">
        <x:f>$B$11*(($A$1072)*$C349/$B$12*$B$7+(1-$A$1072)*$D349/$B$12*$C$7)</x:f>
        <x:v>0</x:v>
      </x:c>
      <x:c r="BU349" s="34" t="n">
        <x:f>$B$11*(($A$1073)*$C349/$B$12*$B$7+(1-$A$1073)*$D349/$B$12*$C$7)</x:f>
        <x:v>0</x:v>
      </x:c>
      <x:c r="BV349" s="34" t="n">
        <x:f>$B$11*(($A$1074)*$C349/$B$12*$B$7+(1-$A$1074)*$D349/$B$12*$C$7)</x:f>
        <x:v>0</x:v>
      </x:c>
      <x:c r="BW349" s="34" t="n">
        <x:f>$B$11*(($A$1075)*$C349/$B$12*$B$7+(1-$A$1075)*$D349/$B$12*$C$7)</x:f>
        <x:v>0</x:v>
      </x:c>
      <x:c r="BX349" s="34" t="n">
        <x:f>$B$11*(($A$1076)*$C349/$B$12*$B$7+(1-$A$1076)*$D349/$B$12*$C$7)</x:f>
        <x:v>0</x:v>
      </x:c>
      <x:c r="BY349" s="34" t="n">
        <x:f>$B$11*(($A$1077)*$C349/$B$12*$B$7+(1-$A$1077)*$D349/$B$12*$C$7)</x:f>
        <x:v>0</x:v>
      </x:c>
      <x:c r="BZ349" s="34" t="n">
        <x:f>$B$11*(($A$1078)*$C349/$B$12*$B$7+(1-$A$1078)*$D349/$B$12*$C$7)</x:f>
        <x:v>0</x:v>
      </x:c>
      <x:c r="CA349" s="34" t="n">
        <x:f>$B$11*(($A$1079)*$C349/$B$12*$B$7+(1-$A$1079)*$D349/$B$12*$C$7)</x:f>
        <x:v>0</x:v>
      </x:c>
      <x:c r="CB349" s="34" t="n">
        <x:f>$B$11*(($A$1080)*$C349/$B$12*$B$7+(1-$A$1080)*$D349/$B$12*$C$7)</x:f>
        <x:v>0</x:v>
      </x:c>
      <x:c r="CC349" s="34" t="n">
        <x:f>$B$11*(($A$1081)*$C349/$B$12*$B$7+(1-$A$1081)*$D349/$B$12*$C$7)</x:f>
        <x:v>0</x:v>
      </x:c>
    </x:row>
    <x:row r="350">
      <x:c r="A350" s="34" t="n">
        <x:v>326</x:v>
      </x:c>
      <x:c r="B350" s="39" t="n">
        <x:v>0.22446009708083006</x:v>
      </x:c>
      <x:c r="C350" s="1" t="n">
        <x:f>SUM(AM350:AV350)</x:f>
        <x:v>0</x:v>
      </x:c>
      <x:c r="D350" s="1" t="n">
        <x:f>SUM(AW350:BF350)</x:f>
        <x:v>2</x:v>
      </x:c>
      <x:c r="E350" s="17" t="n">
        <x:f>(1-C350/$B$12)*$B$8-C350/$B$12*$B$7</x:f>
        <x:v>0.05</x:v>
      </x:c>
      <x:c r="F350" s="17" t="n">
        <x:f>(1-D350/$B$12)*$C$8-D350/$B$12*$C$7</x:f>
        <x:v>-0.048</x:v>
      </x:c>
      <x:c r="G350" s="32" t="n">
        <x:f>$B$11*($B$10*C350/$B$12*$B$7+(1-$B$10)*D350/$B$12*$C$7)</x:f>
        <x:v>600</x:v>
      </x:c>
      <x:c r="H350" s="17" t="n">
        <x:f>$B$10*E350+(1-$B$10)*F350</x:f>
        <x:v>0.0010000000000000009</x:v>
      </x:c>
      <x:c r="I350" s="34"/>
      <x:c r="J350" s="34"/>
      <x:c r="K350" s="34"/>
      <x:c r="L350" s="34"/>
      <x:c r="M350" s="34"/>
      <x:c r="N350" s="34"/>
      <x:c r="O350" s="34"/>
      <x:c r="P350" s="34"/>
      <x:c r="Q350" s="34"/>
      <x:c r="R350" s="39" t="n">
        <x:v>0.08297719130899231</x:v>
      </x:c>
      <x:c r="S350" s="39" t="n">
        <x:v>-1.418178243402319</x:v>
      </x:c>
      <x:c r="T350" s="39" t="n">
        <x:v>0.5601718358518515</x:v>
      </x:c>
      <x:c r="U350" s="39" t="n">
        <x:v>-0.13886538498263548</x:v>
      </x:c>
      <x:c r="V350" s="39" t="n">
        <x:v>0.8680391603498115</x:v>
      </x:c>
      <x:c r="W350" s="39" t="n">
        <x:v>0.19313341128991635</x:v>
      </x:c>
      <x:c r="X350" s="39" t="n">
        <x:v>0.4628740907421521</x:v>
      </x:c>
      <x:c r="Y350" s="39" t="n">
        <x:v>-1.5118405026681636</x:v>
      </x:c>
      <x:c r="Z350" s="39" t="n">
        <x:v>0.20307112993497142</x:v>
      </x:c>
      <x:c r="AA350" s="39" t="n">
        <x:v>1.2285963620503226</x:v>
      </x:c>
      <x:c r="AB350" s="39" t="n">
        <x:v>0.10644583621233981</x:v>
      </x:c>
      <x:c r="AC350" s="39" t="n">
        <x:v>0.05006743081193761</x:v>
      </x:c>
      <x:c r="AD350" s="39" t="n">
        <x:v>-0.17388447596252812</x:v>
      </x:c>
      <x:c r="AE350" s="39" t="n">
        <x:v>1.6975604177028953</x:v>
      </x:c>
      <x:c r="AF350" s="39" t="n">
        <x:v>0.08223751839410384</x:v>
      </x:c>
      <x:c r="AG350" s="39" t="n">
        <x:v>-0.14733004373041733</x:v>
      </x:c>
      <x:c r="AH350" s="39" t="n">
        <x:v>-2.4692293468349833</x:v>
      </x:c>
      <x:c r="AI350" s="39" t="n">
        <x:v>-2.0553164257097825</x:v>
      </x:c>
      <x:c r="AJ350" s="39" t="n">
        <x:v>-1.3176512946747676</x:v>
      </x:c>
      <x:c r="AK350" s="39" t="n">
        <x:v>0.14602157293709897</x:v>
      </x:c>
      <x:c r="AL350" s="34"/>
      <x:c r="AM350" s="34" t="n">
        <x:f>IF(SQRT($B$9)*$B350+SQRT(1-$B$9)*R350&lt;_xlfn.NORM.S.INV($B$6),1,0)</x:f>
        <x:v>0</x:v>
      </x:c>
      <x:c r="AN350" s="34" t="n">
        <x:f>IF(SQRT($B$9)*$B350+SQRT(1-$B$9)*S350&lt;_xlfn.NORM.S.INV($B$6),1,0)</x:f>
        <x:v>0</x:v>
      </x:c>
      <x:c r="AO350" s="34" t="n">
        <x:f>IF(SQRT($B$9)*$B350+SQRT(1-$B$9)*T350&lt;_xlfn.NORM.S.INV($B$6),1,0)</x:f>
        <x:v>0</x:v>
      </x:c>
      <x:c r="AP350" s="34" t="n">
        <x:f>IF(SQRT($B$9)*$B350+SQRT(1-$B$9)*U350&lt;_xlfn.NORM.S.INV($B$6),1,0)</x:f>
        <x:v>0</x:v>
      </x:c>
      <x:c r="AQ350" s="34" t="n">
        <x:f>IF(SQRT($B$9)*$B350+SQRT(1-$B$9)*V350&lt;_xlfn.NORM.S.INV($B$6),1,0)</x:f>
        <x:v>0</x:v>
      </x:c>
      <x:c r="AR350" s="34" t="n">
        <x:f>IF(SQRT($B$9)*$B350+SQRT(1-$B$9)*W350&lt;_xlfn.NORM.S.INV($B$6),1,0)</x:f>
        <x:v>0</x:v>
      </x:c>
      <x:c r="AS350" s="34" t="n">
        <x:f>IF(SQRT($B$9)*$B350+SQRT(1-$B$9)*X350&lt;_xlfn.NORM.S.INV($B$6),1,0)</x:f>
        <x:v>0</x:v>
      </x:c>
      <x:c r="AT350" s="34" t="n">
        <x:f>IF(SQRT($B$9)*$B350+SQRT(1-$B$9)*Y350&lt;_xlfn.NORM.S.INV($B$6),1,0)</x:f>
        <x:v>0</x:v>
      </x:c>
      <x:c r="AU350" s="34" t="n">
        <x:f>IF(SQRT($B$9)*$B350+SQRT(1-$B$9)*Z350&lt;_xlfn.NORM.S.INV($B$6),1,0)</x:f>
        <x:v>0</x:v>
      </x:c>
      <x:c r="AV350" s="34" t="n">
        <x:f>IF(SQRT($B$9)*$B350+SQRT(1-$B$9)*AA350&lt;_xlfn.NORM.S.INV($B$6),1,0)</x:f>
        <x:v>0</x:v>
      </x:c>
      <x:c r="AW350" s="34" t="n">
        <x:f>IF(SQRT($C$9)*$B350+SQRT(1-$C$9)*AB350&lt;_xlfn.NORM.S.INV($C$6),1,0)</x:f>
        <x:v>0</x:v>
      </x:c>
      <x:c r="AX350" s="34" t="n">
        <x:f>IF(SQRT($C$9)*$B350+SQRT(1-$C$9)*AC350&lt;_xlfn.NORM.S.INV($C$6),1,0)</x:f>
        <x:v>0</x:v>
      </x:c>
      <x:c r="AY350" s="34" t="n">
        <x:f>IF(SQRT($C$9)*$B350+SQRT(1-$C$9)*AD350&lt;_xlfn.NORM.S.INV($C$6),1,0)</x:f>
        <x:v>0</x:v>
      </x:c>
      <x:c r="AZ350" s="34" t="n">
        <x:f>IF(SQRT($C$9)*$B350+SQRT(1-$C$9)*AE350&lt;_xlfn.NORM.S.INV($C$6),1,0)</x:f>
        <x:v>0</x:v>
      </x:c>
      <x:c r="BA350" s="34" t="n">
        <x:f>IF(SQRT($C$9)*$B350+SQRT(1-$C$9)*AF350&lt;_xlfn.NORM.S.INV($C$6),1,0)</x:f>
        <x:v>0</x:v>
      </x:c>
      <x:c r="BB350" s="34" t="n">
        <x:f>IF(SQRT($C$9)*$B350+SQRT(1-$C$9)*AG350&lt;_xlfn.NORM.S.INV($C$6),1,0)</x:f>
        <x:v>0</x:v>
      </x:c>
      <x:c r="BC350" s="34" t="n">
        <x:f>IF(SQRT($C$9)*$B350+SQRT(1-$C$9)*AH350&lt;_xlfn.NORM.S.INV($C$6),1,0)</x:f>
        <x:v>1</x:v>
      </x:c>
      <x:c r="BD350" s="34" t="n">
        <x:f>IF(SQRT($C$9)*$B350+SQRT(1-$C$9)*AI350&lt;_xlfn.NORM.S.INV($C$6),1,0)</x:f>
        <x:v>1</x:v>
      </x:c>
      <x:c r="BE350" s="34" t="n">
        <x:f>IF(SQRT($C$9)*$B350+SQRT(1-$C$9)*AJ350&lt;_xlfn.NORM.S.INV($C$6),1,0)</x:f>
        <x:v>0</x:v>
      </x:c>
      <x:c r="BF350" s="34" t="n">
        <x:f>IF(SQRT($C$9)*$B350+SQRT(1-$C$9)*AK350&lt;_xlfn.NORM.S.INV($C$6),1,0)</x:f>
        <x:v>0</x:v>
      </x:c>
      <x:c r="BG350" s="34"/>
      <x:c r="BH350" s="34"/>
      <x:c r="BI350" s="34" t="n">
        <x:f>$B$11*(($A$1061)*$C350/$B$12*$B$7+(1-$A$1061)*$D350/$B$12*$C$7)</x:f>
        <x:v>1200</x:v>
      </x:c>
      <x:c r="BJ350" s="34" t="n">
        <x:f>$B$11*(($A$1062)*$C350/$B$12*$B$7+(1-$A$1062)*$D350/$B$12*$C$7)</x:f>
        <x:v>1140</x:v>
      </x:c>
      <x:c r="BK350" s="34" t="n">
        <x:f>$B$11*(($A$1063)*$C350/$B$12*$B$7+(1-$A$1063)*$D350/$B$12*$C$7)</x:f>
        <x:v>1080</x:v>
      </x:c>
      <x:c r="BL350" s="34" t="n">
        <x:f>$B$11*(($A$1064)*$C350/$B$12*$B$7+(1-$A$1064)*$D350/$B$12*$C$7)</x:f>
        <x:v>1019.9999999999999</x:v>
      </x:c>
      <x:c r="BM350" s="34" t="n">
        <x:f>$B$11*(($A$1065)*$C350/$B$12*$B$7+(1-$A$1065)*$D350/$B$12*$C$7)</x:f>
        <x:v>960</x:v>
      </x:c>
      <x:c r="BN350" s="34" t="n">
        <x:f>$B$11*(($A$1066)*$C350/$B$12*$B$7+(1-$A$1066)*$D350/$B$12*$C$7)</x:f>
        <x:v>900</x:v>
      </x:c>
      <x:c r="BO350" s="34" t="n">
        <x:f>$B$11*(($A$1067)*$C350/$B$12*$B$7+(1-$A$1067)*$D350/$B$12*$C$7)</x:f>
        <x:v>839.9999999999999</x:v>
      </x:c>
      <x:c r="BP350" s="34" t="n">
        <x:f>$B$11*(($A$1068)*$C350/$B$12*$B$7+(1-$A$1068)*$D350/$B$12*$C$7)</x:f>
        <x:v>780</x:v>
      </x:c>
      <x:c r="BQ350" s="34" t="n">
        <x:f>$B$11*(($A$1069)*$C350/$B$12*$B$7+(1-$A$1069)*$D350/$B$12*$C$7)</x:f>
        <x:v>720</x:v>
      </x:c>
      <x:c r="BR350" s="34" t="n">
        <x:f>$B$11*(($A$1070)*$C350/$B$12*$B$7+(1-$A$1070)*$D350/$B$12*$C$7)</x:f>
        <x:v>660</x:v>
      </x:c>
      <x:c r="BS350" s="34" t="n">
        <x:f>$B$11*(($A$1071)*$C350/$B$12*$B$7+(1-$A$1071)*$D350/$B$12*$C$7)</x:f>
        <x:v>600</x:v>
      </x:c>
      <x:c r="BT350" s="34" t="n">
        <x:f>$B$11*(($A$1072)*$C350/$B$12*$B$7+(1-$A$1072)*$D350/$B$12*$C$7)</x:f>
        <x:v>540</x:v>
      </x:c>
      <x:c r="BU350" s="34" t="n">
        <x:f>$B$11*(($A$1073)*$C350/$B$12*$B$7+(1-$A$1073)*$D350/$B$12*$C$7)</x:f>
        <x:v>480</x:v>
      </x:c>
      <x:c r="BV350" s="34" t="n">
        <x:f>$B$11*(($A$1074)*$C350/$B$12*$B$7+(1-$A$1074)*$D350/$B$12*$C$7)</x:f>
        <x:v>419.99999999999994</x:v>
      </x:c>
      <x:c r="BW350" s="34" t="n">
        <x:f>$B$11*(($A$1075)*$C350/$B$12*$B$7+(1-$A$1075)*$D350/$B$12*$C$7)</x:f>
        <x:v>360.00000000000006</x:v>
      </x:c>
      <x:c r="BX350" s="34" t="n">
        <x:f>$B$11*(($A$1076)*$C350/$B$12*$B$7+(1-$A$1076)*$D350/$B$12*$C$7)</x:f>
        <x:v>300</x:v>
      </x:c>
      <x:c r="BY350" s="34" t="n">
        <x:f>$B$11*(($A$1077)*$C350/$B$12*$B$7+(1-$A$1077)*$D350/$B$12*$C$7)</x:f>
        <x:v>239.99999999999997</x:v>
      </x:c>
      <x:c r="BZ350" s="34" t="n">
        <x:f>$B$11*(($A$1078)*$C350/$B$12*$B$7+(1-$A$1078)*$D350/$B$12*$C$7)</x:f>
        <x:v>180.00000000000003</x:v>
      </x:c>
      <x:c r="CA350" s="34" t="n">
        <x:f>$B$11*(($A$1079)*$C350/$B$12*$B$7+(1-$A$1079)*$D350/$B$12*$C$7)</x:f>
        <x:v>119.99999999999999</x:v>
      </x:c>
      <x:c r="CB350" s="34" t="n">
        <x:f>$B$11*(($A$1080)*$C350/$B$12*$B$7+(1-$A$1080)*$D350/$B$12*$C$7)</x:f>
        <x:v>60.00000000000006</x:v>
      </x:c>
      <x:c r="CC350" s="34" t="n">
        <x:f>$B$11*(($A$1081)*$C350/$B$12*$B$7+(1-$A$1081)*$D350/$B$12*$C$7)</x:f>
        <x:v>0</x:v>
      </x:c>
    </x:row>
    <x:row r="351">
      <x:c r="A351" s="34" t="n">
        <x:v>327</x:v>
      </x:c>
      <x:c r="B351" s="39" t="n">
        <x:v>-0.9832044368650481</x:v>
      </x:c>
      <x:c r="C351" s="1" t="n">
        <x:f>SUM(AM351:AV351)</x:f>
        <x:v>0</x:v>
      </x:c>
      <x:c r="D351" s="1" t="n">
        <x:f>SUM(AW351:BF351)</x:f>
        <x:v>0</x:v>
      </x:c>
      <x:c r="E351" s="17" t="n">
        <x:f>(1-C351/$B$12)*$B$8-C351/$B$12*$B$7</x:f>
        <x:v>0.05</x:v>
      </x:c>
      <x:c r="F351" s="17" t="n">
        <x:f>(1-D351/$B$12)*$C$8-D351/$B$12*$C$7</x:f>
        <x:v>0.09</x:v>
      </x:c>
      <x:c r="G351" s="32" t="n">
        <x:f>$B$11*($B$10*C351/$B$12*$B$7+(1-$B$10)*D351/$B$12*$C$7)</x:f>
        <x:v>0</x:v>
      </x:c>
      <x:c r="H351" s="17" t="n">
        <x:f>$B$10*E351+(1-$B$10)*F351</x:f>
        <x:v>0.07</x:v>
      </x:c>
      <x:c r="I351" s="34"/>
      <x:c r="J351" s="34"/>
      <x:c r="K351" s="34"/>
      <x:c r="L351" s="34"/>
      <x:c r="M351" s="34"/>
      <x:c r="N351" s="34"/>
      <x:c r="O351" s="34"/>
      <x:c r="P351" s="34"/>
      <x:c r="Q351" s="34"/>
      <x:c r="R351" s="39" t="n">
        <x:v>0.4096477958063647</x:v>
      </x:c>
      <x:c r="S351" s="39" t="n">
        <x:v>-1.34439407571167</x:v>
      </x:c>
      <x:c r="T351" s="39" t="n">
        <x:v>-0.940265334124931</x:v>
      </x:c>
      <x:c r="U351" s="39" t="n">
        <x:v>-0.934252043623149</x:v>
      </x:c>
      <x:c r="V351" s="39" t="n">
        <x:v>-1.9709943916970512</x:v>
      </x:c>
      <x:c r="W351" s="39" t="n">
        <x:v>0.5425891959333278</x:v>
      </x:c>
      <x:c r="X351" s="39" t="n">
        <x:v>0.725358823021027</x:v>
      </x:c>
      <x:c r="Y351" s="39" t="n">
        <x:v>-1.4301400978118626</x:v>
      </x:c>
      <x:c r="Z351" s="39" t="n">
        <x:v>0.7532739340889838</x:v>
      </x:c>
      <x:c r="AA351" s="39" t="n">
        <x:v>0.15021566450323987</x:v>
      </x:c>
      <x:c r="AB351" s="39" t="n">
        <x:v>0.8038207322037001</x:v>
      </x:c>
      <x:c r="AC351" s="39" t="n">
        <x:v>-0.25807902761733353</x:v>
      </x:c>
      <x:c r="AD351" s="39" t="n">
        <x:v>0.36914624095574167</x:v>
      </x:c>
      <x:c r="AE351" s="39" t="n">
        <x:v>-0.28050395131106265</x:v>
      </x:c>
      <x:c r="AF351" s="39" t="n">
        <x:v>-0.46316399188789154</x:v>
      </x:c>
      <x:c r="AG351" s="39" t="n">
        <x:v>-1.3012793511571787</x:v>
      </x:c>
      <x:c r="AH351" s="39" t="n">
        <x:v>-1.0032227015499797</x:v>
      </x:c>
      <x:c r="AI351" s="39" t="n">
        <x:v>-1.0418538692203414</x:v>
      </x:c>
      <x:c r="AJ351" s="39" t="n">
        <x:v>0.7599837697530868</x:v>
      </x:c>
      <x:c r="AK351" s="39" t="n">
        <x:v>0.7355105177211684</x:v>
      </x:c>
      <x:c r="AL351" s="34"/>
      <x:c r="AM351" s="34" t="n">
        <x:f>IF(SQRT($B$9)*$B351+SQRT(1-$B$9)*R351&lt;_xlfn.NORM.S.INV($B$6),1,0)</x:f>
        <x:v>0</x:v>
      </x:c>
      <x:c r="AN351" s="34" t="n">
        <x:f>IF(SQRT($B$9)*$B351+SQRT(1-$B$9)*S351&lt;_xlfn.NORM.S.INV($B$6),1,0)</x:f>
        <x:v>0</x:v>
      </x:c>
      <x:c r="AO351" s="34" t="n">
        <x:f>IF(SQRT($B$9)*$B351+SQRT(1-$B$9)*T351&lt;_xlfn.NORM.S.INV($B$6),1,0)</x:f>
        <x:v>0</x:v>
      </x:c>
      <x:c r="AP351" s="34" t="n">
        <x:f>IF(SQRT($B$9)*$B351+SQRT(1-$B$9)*U351&lt;_xlfn.NORM.S.INV($B$6),1,0)</x:f>
        <x:v>0</x:v>
      </x:c>
      <x:c r="AQ351" s="34" t="n">
        <x:f>IF(SQRT($B$9)*$B351+SQRT(1-$B$9)*V351&lt;_xlfn.NORM.S.INV($B$6),1,0)</x:f>
        <x:v>0</x:v>
      </x:c>
      <x:c r="AR351" s="34" t="n">
        <x:f>IF(SQRT($B$9)*$B351+SQRT(1-$B$9)*W351&lt;_xlfn.NORM.S.INV($B$6),1,0)</x:f>
        <x:v>0</x:v>
      </x:c>
      <x:c r="AS351" s="34" t="n">
        <x:f>IF(SQRT($B$9)*$B351+SQRT(1-$B$9)*X351&lt;_xlfn.NORM.S.INV($B$6),1,0)</x:f>
        <x:v>0</x:v>
      </x:c>
      <x:c r="AT351" s="34" t="n">
        <x:f>IF(SQRT($B$9)*$B351+SQRT(1-$B$9)*Y351&lt;_xlfn.NORM.S.INV($B$6),1,0)</x:f>
        <x:v>0</x:v>
      </x:c>
      <x:c r="AU351" s="34" t="n">
        <x:f>IF(SQRT($B$9)*$B351+SQRT(1-$B$9)*Z351&lt;_xlfn.NORM.S.INV($B$6),1,0)</x:f>
        <x:v>0</x:v>
      </x:c>
      <x:c r="AV351" s="34" t="n">
        <x:f>IF(SQRT($B$9)*$B351+SQRT(1-$B$9)*AA351&lt;_xlfn.NORM.S.INV($B$6),1,0)</x:f>
        <x:v>0</x:v>
      </x:c>
      <x:c r="AW351" s="34" t="n">
        <x:f>IF(SQRT($C$9)*$B351+SQRT(1-$C$9)*AB351&lt;_xlfn.NORM.S.INV($C$6),1,0)</x:f>
        <x:v>0</x:v>
      </x:c>
      <x:c r="AX351" s="34" t="n">
        <x:f>IF(SQRT($C$9)*$B351+SQRT(1-$C$9)*AC351&lt;_xlfn.NORM.S.INV($C$6),1,0)</x:f>
        <x:v>0</x:v>
      </x:c>
      <x:c r="AY351" s="34" t="n">
        <x:f>IF(SQRT($C$9)*$B351+SQRT(1-$C$9)*AD351&lt;_xlfn.NORM.S.INV($C$6),1,0)</x:f>
        <x:v>0</x:v>
      </x:c>
      <x:c r="AZ351" s="34" t="n">
        <x:f>IF(SQRT($C$9)*$B351+SQRT(1-$C$9)*AE351&lt;_xlfn.NORM.S.INV($C$6),1,0)</x:f>
        <x:v>0</x:v>
      </x:c>
      <x:c r="BA351" s="34" t="n">
        <x:f>IF(SQRT($C$9)*$B351+SQRT(1-$C$9)*AF351&lt;_xlfn.NORM.S.INV($C$6),1,0)</x:f>
        <x:v>0</x:v>
      </x:c>
      <x:c r="BB351" s="34" t="n">
        <x:f>IF(SQRT($C$9)*$B351+SQRT(1-$C$9)*AG351&lt;_xlfn.NORM.S.INV($C$6),1,0)</x:f>
        <x:v>0</x:v>
      </x:c>
      <x:c r="BC351" s="34" t="n">
        <x:f>IF(SQRT($C$9)*$B351+SQRT(1-$C$9)*AH351&lt;_xlfn.NORM.S.INV($C$6),1,0)</x:f>
        <x:v>0</x:v>
      </x:c>
      <x:c r="BD351" s="34" t="n">
        <x:f>IF(SQRT($C$9)*$B351+SQRT(1-$C$9)*AI351&lt;_xlfn.NORM.S.INV($C$6),1,0)</x:f>
        <x:v>0</x:v>
      </x:c>
      <x:c r="BE351" s="34" t="n">
        <x:f>IF(SQRT($C$9)*$B351+SQRT(1-$C$9)*AJ351&lt;_xlfn.NORM.S.INV($C$6),1,0)</x:f>
        <x:v>0</x:v>
      </x:c>
      <x:c r="BF351" s="34" t="n">
        <x:f>IF(SQRT($C$9)*$B351+SQRT(1-$C$9)*AK351&lt;_xlfn.NORM.S.INV($C$6),1,0)</x:f>
        <x:v>0</x:v>
      </x:c>
      <x:c r="BG351" s="34"/>
      <x:c r="BH351" s="34"/>
      <x:c r="BI351" s="34" t="n">
        <x:f>$B$11*(($A$1061)*$C351/$B$12*$B$7+(1-$A$1061)*$D351/$B$12*$C$7)</x:f>
        <x:v>0</x:v>
      </x:c>
      <x:c r="BJ351" s="34" t="n">
        <x:f>$B$11*(($A$1062)*$C351/$B$12*$B$7+(1-$A$1062)*$D351/$B$12*$C$7)</x:f>
        <x:v>0</x:v>
      </x:c>
      <x:c r="BK351" s="34" t="n">
        <x:f>$B$11*(($A$1063)*$C351/$B$12*$B$7+(1-$A$1063)*$D351/$B$12*$C$7)</x:f>
        <x:v>0</x:v>
      </x:c>
      <x:c r="BL351" s="34" t="n">
        <x:f>$B$11*(($A$1064)*$C351/$B$12*$B$7+(1-$A$1064)*$D351/$B$12*$C$7)</x:f>
        <x:v>0</x:v>
      </x:c>
      <x:c r="BM351" s="34" t="n">
        <x:f>$B$11*(($A$1065)*$C351/$B$12*$B$7+(1-$A$1065)*$D351/$B$12*$C$7)</x:f>
        <x:v>0</x:v>
      </x:c>
      <x:c r="BN351" s="34" t="n">
        <x:f>$B$11*(($A$1066)*$C351/$B$12*$B$7+(1-$A$1066)*$D351/$B$12*$C$7)</x:f>
        <x:v>0</x:v>
      </x:c>
      <x:c r="BO351" s="34" t="n">
        <x:f>$B$11*(($A$1067)*$C351/$B$12*$B$7+(1-$A$1067)*$D351/$B$12*$C$7)</x:f>
        <x:v>0</x:v>
      </x:c>
      <x:c r="BP351" s="34" t="n">
        <x:f>$B$11*(($A$1068)*$C351/$B$12*$B$7+(1-$A$1068)*$D351/$B$12*$C$7)</x:f>
        <x:v>0</x:v>
      </x:c>
      <x:c r="BQ351" s="34" t="n">
        <x:f>$B$11*(($A$1069)*$C351/$B$12*$B$7+(1-$A$1069)*$D351/$B$12*$C$7)</x:f>
        <x:v>0</x:v>
      </x:c>
      <x:c r="BR351" s="34" t="n">
        <x:f>$B$11*(($A$1070)*$C351/$B$12*$B$7+(1-$A$1070)*$D351/$B$12*$C$7)</x:f>
        <x:v>0</x:v>
      </x:c>
      <x:c r="BS351" s="34" t="n">
        <x:f>$B$11*(($A$1071)*$C351/$B$12*$B$7+(1-$A$1071)*$D351/$B$12*$C$7)</x:f>
        <x:v>0</x:v>
      </x:c>
      <x:c r="BT351" s="34" t="n">
        <x:f>$B$11*(($A$1072)*$C351/$B$12*$B$7+(1-$A$1072)*$D351/$B$12*$C$7)</x:f>
        <x:v>0</x:v>
      </x:c>
      <x:c r="BU351" s="34" t="n">
        <x:f>$B$11*(($A$1073)*$C351/$B$12*$B$7+(1-$A$1073)*$D351/$B$12*$C$7)</x:f>
        <x:v>0</x:v>
      </x:c>
      <x:c r="BV351" s="34" t="n">
        <x:f>$B$11*(($A$1074)*$C351/$B$12*$B$7+(1-$A$1074)*$D351/$B$12*$C$7)</x:f>
        <x:v>0</x:v>
      </x:c>
      <x:c r="BW351" s="34" t="n">
        <x:f>$B$11*(($A$1075)*$C351/$B$12*$B$7+(1-$A$1075)*$D351/$B$12*$C$7)</x:f>
        <x:v>0</x:v>
      </x:c>
      <x:c r="BX351" s="34" t="n">
        <x:f>$B$11*(($A$1076)*$C351/$B$12*$B$7+(1-$A$1076)*$D351/$B$12*$C$7)</x:f>
        <x:v>0</x:v>
      </x:c>
      <x:c r="BY351" s="34" t="n">
        <x:f>$B$11*(($A$1077)*$C351/$B$12*$B$7+(1-$A$1077)*$D351/$B$12*$C$7)</x:f>
        <x:v>0</x:v>
      </x:c>
      <x:c r="BZ351" s="34" t="n">
        <x:f>$B$11*(($A$1078)*$C351/$B$12*$B$7+(1-$A$1078)*$D351/$B$12*$C$7)</x:f>
        <x:v>0</x:v>
      </x:c>
      <x:c r="CA351" s="34" t="n">
        <x:f>$B$11*(($A$1079)*$C351/$B$12*$B$7+(1-$A$1079)*$D351/$B$12*$C$7)</x:f>
        <x:v>0</x:v>
      </x:c>
      <x:c r="CB351" s="34" t="n">
        <x:f>$B$11*(($A$1080)*$C351/$B$12*$B$7+(1-$A$1080)*$D351/$B$12*$C$7)</x:f>
        <x:v>0</x:v>
      </x:c>
      <x:c r="CC351" s="34" t="n">
        <x:f>$B$11*(($A$1081)*$C351/$B$12*$B$7+(1-$A$1081)*$D351/$B$12*$C$7)</x:f>
        <x:v>0</x:v>
      </x:c>
    </x:row>
    <x:row r="352">
      <x:c r="A352" s="34" t="n">
        <x:v>328</x:v>
      </x:c>
      <x:c r="B352" s="39" t="n">
        <x:v>-1.6830712647067734</x:v>
      </x:c>
      <x:c r="C352" s="1" t="n">
        <x:f>SUM(AM352:AV352)</x:f>
        <x:v>0</x:v>
      </x:c>
      <x:c r="D352" s="1" t="n">
        <x:f>SUM(AW352:BF352)</x:f>
        <x:v>1</x:v>
      </x:c>
      <x:c r="E352" s="17" t="n">
        <x:f>(1-C352/$B$12)*$B$8-C352/$B$12*$B$7</x:f>
        <x:v>0.05</x:v>
      </x:c>
      <x:c r="F352" s="17" t="n">
        <x:f>(1-D352/$B$12)*$C$8-D352/$B$12*$C$7</x:f>
        <x:v>0.021000000000000005</x:v>
      </x:c>
      <x:c r="G352" s="32" t="n">
        <x:f>$B$11*($B$10*C352/$B$12*$B$7+(1-$B$10)*D352/$B$12*$C$7)</x:f>
        <x:v>300</x:v>
      </x:c>
      <x:c r="H352" s="17" t="n">
        <x:f>$B$10*E352+(1-$B$10)*F352</x:f>
        <x:v>0.035500000000000004</x:v>
      </x:c>
      <x:c r="I352" s="34"/>
      <x:c r="J352" s="34"/>
      <x:c r="K352" s="34"/>
      <x:c r="L352" s="34"/>
      <x:c r="M352" s="34"/>
      <x:c r="N352" s="34"/>
      <x:c r="O352" s="34"/>
      <x:c r="P352" s="34"/>
      <x:c r="Q352" s="34"/>
      <x:c r="R352" s="39" t="n">
        <x:v>0.8598451642016558</x:v>
      </x:c>
      <x:c r="S352" s="39" t="n">
        <x:v>-0.2787611374319325</x:v>
      </x:c>
      <x:c r="T352" s="39" t="n">
        <x:v>0.4710499164261283</x:v>
      </x:c>
      <x:c r="U352" s="39" t="n">
        <x:v>-0.3178762245207336</x:v>
      </x:c>
      <x:c r="V352" s="39" t="n">
        <x:v>0.18701283305751482</x:v>
      </x:c>
      <x:c r="W352" s="39" t="n">
        <x:v>-0.09075568064170207</x:v>
      </x:c>
      <x:c r="X352" s="39" t="n">
        <x:v>-0.342098169232594</x:v>
      </x:c>
      <x:c r="Y352" s="39" t="n">
        <x:v>0.7428298650574778</x:v>
      </x:c>
      <x:c r="Z352" s="39" t="n">
        <x:v>0.5768745488951903</x:v>
      </x:c>
      <x:c r="AA352" s="39" t="n">
        <x:v>0.5775782959537971</x:v>
      </x:c>
      <x:c r="AB352" s="39" t="n">
        <x:v>1.322667970782364</x:v>
      </x:c>
      <x:c r="AC352" s="39" t="n">
        <x:v>-1.2978124906644617</x:v>
      </x:c>
      <x:c r="AD352" s="39" t="n">
        <x:v>0.45167954004696076</x:v>
      </x:c>
      <x:c r="AE352" s="39" t="n">
        <x:v>0.6358050312033271</x:v>
      </x:c>
      <x:c r="AF352" s="39" t="n">
        <x:v>0.5970704576400336</x:v>
      </x:c>
      <x:c r="AG352" s="39" t="n">
        <x:v>1.0684265520953993</x:v>
      </x:c>
      <x:c r="AH352" s="39" t="n">
        <x:v>0.3933928273521737</x:v>
      </x:c>
      <x:c r="AI352" s="39" t="n">
        <x:v>1.355740838523234</x:v>
      </x:c>
      <x:c r="AJ352" s="39" t="n">
        <x:v>-0.11997779687849616</x:v>
      </x:c>
      <x:c r="AK352" s="39" t="n">
        <x:v>0.7108902518135494</x:v>
      </x:c>
      <x:c r="AL352" s="34"/>
      <x:c r="AM352" s="34" t="n">
        <x:f>IF(SQRT($B$9)*$B352+SQRT(1-$B$9)*R352&lt;_xlfn.NORM.S.INV($B$6),1,0)</x:f>
        <x:v>0</x:v>
      </x:c>
      <x:c r="AN352" s="34" t="n">
        <x:f>IF(SQRT($B$9)*$B352+SQRT(1-$B$9)*S352&lt;_xlfn.NORM.S.INV($B$6),1,0)</x:f>
        <x:v>0</x:v>
      </x:c>
      <x:c r="AO352" s="34" t="n">
        <x:f>IF(SQRT($B$9)*$B352+SQRT(1-$B$9)*T352&lt;_xlfn.NORM.S.INV($B$6),1,0)</x:f>
        <x:v>0</x:v>
      </x:c>
      <x:c r="AP352" s="34" t="n">
        <x:f>IF(SQRT($B$9)*$B352+SQRT(1-$B$9)*U352&lt;_xlfn.NORM.S.INV($B$6),1,0)</x:f>
        <x:v>0</x:v>
      </x:c>
      <x:c r="AQ352" s="34" t="n">
        <x:f>IF(SQRT($B$9)*$B352+SQRT(1-$B$9)*V352&lt;_xlfn.NORM.S.INV($B$6),1,0)</x:f>
        <x:v>0</x:v>
      </x:c>
      <x:c r="AR352" s="34" t="n">
        <x:f>IF(SQRT($B$9)*$B352+SQRT(1-$B$9)*W352&lt;_xlfn.NORM.S.INV($B$6),1,0)</x:f>
        <x:v>0</x:v>
      </x:c>
      <x:c r="AS352" s="34" t="n">
        <x:f>IF(SQRT($B$9)*$B352+SQRT(1-$B$9)*X352&lt;_xlfn.NORM.S.INV($B$6),1,0)</x:f>
        <x:v>0</x:v>
      </x:c>
      <x:c r="AT352" s="34" t="n">
        <x:f>IF(SQRT($B$9)*$B352+SQRT(1-$B$9)*Y352&lt;_xlfn.NORM.S.INV($B$6),1,0)</x:f>
        <x:v>0</x:v>
      </x:c>
      <x:c r="AU352" s="34" t="n">
        <x:f>IF(SQRT($B$9)*$B352+SQRT(1-$B$9)*Z352&lt;_xlfn.NORM.S.INV($B$6),1,0)</x:f>
        <x:v>0</x:v>
      </x:c>
      <x:c r="AV352" s="34" t="n">
        <x:f>IF(SQRT($B$9)*$B352+SQRT(1-$B$9)*AA352&lt;_xlfn.NORM.S.INV($B$6),1,0)</x:f>
        <x:v>0</x:v>
      </x:c>
      <x:c r="AW352" s="34" t="n">
        <x:f>IF(SQRT($C$9)*$B352+SQRT(1-$C$9)*AB352&lt;_xlfn.NORM.S.INV($C$6),1,0)</x:f>
        <x:v>0</x:v>
      </x:c>
      <x:c r="AX352" s="34" t="n">
        <x:f>IF(SQRT($C$9)*$B352+SQRT(1-$C$9)*AC352&lt;_xlfn.NORM.S.INV($C$6),1,0)</x:f>
        <x:v>1</x:v>
      </x:c>
      <x:c r="AY352" s="34" t="n">
        <x:f>IF(SQRT($C$9)*$B352+SQRT(1-$C$9)*AD352&lt;_xlfn.NORM.S.INV($C$6),1,0)</x:f>
        <x:v>0</x:v>
      </x:c>
      <x:c r="AZ352" s="34" t="n">
        <x:f>IF(SQRT($C$9)*$B352+SQRT(1-$C$9)*AE352&lt;_xlfn.NORM.S.INV($C$6),1,0)</x:f>
        <x:v>0</x:v>
      </x:c>
      <x:c r="BA352" s="34" t="n">
        <x:f>IF(SQRT($C$9)*$B352+SQRT(1-$C$9)*AF352&lt;_xlfn.NORM.S.INV($C$6),1,0)</x:f>
        <x:v>0</x:v>
      </x:c>
      <x:c r="BB352" s="34" t="n">
        <x:f>IF(SQRT($C$9)*$B352+SQRT(1-$C$9)*AG352&lt;_xlfn.NORM.S.INV($C$6),1,0)</x:f>
        <x:v>0</x:v>
      </x:c>
      <x:c r="BC352" s="34" t="n">
        <x:f>IF(SQRT($C$9)*$B352+SQRT(1-$C$9)*AH352&lt;_xlfn.NORM.S.INV($C$6),1,0)</x:f>
        <x:v>0</x:v>
      </x:c>
      <x:c r="BD352" s="34" t="n">
        <x:f>IF(SQRT($C$9)*$B352+SQRT(1-$C$9)*AI352&lt;_xlfn.NORM.S.INV($C$6),1,0)</x:f>
        <x:v>0</x:v>
      </x:c>
      <x:c r="BE352" s="34" t="n">
        <x:f>IF(SQRT($C$9)*$B352+SQRT(1-$C$9)*AJ352&lt;_xlfn.NORM.S.INV($C$6),1,0)</x:f>
        <x:v>0</x:v>
      </x:c>
      <x:c r="BF352" s="34" t="n">
        <x:f>IF(SQRT($C$9)*$B352+SQRT(1-$C$9)*AK352&lt;_xlfn.NORM.S.INV($C$6),1,0)</x:f>
        <x:v>0</x:v>
      </x:c>
      <x:c r="BG352" s="34"/>
      <x:c r="BH352" s="34"/>
      <x:c r="BI352" s="34" t="n">
        <x:f>$B$11*(($A$1061)*$C352/$B$12*$B$7+(1-$A$1061)*$D352/$B$12*$C$7)</x:f>
        <x:v>600</x:v>
      </x:c>
      <x:c r="BJ352" s="34" t="n">
        <x:f>$B$11*(($A$1062)*$C352/$B$12*$B$7+(1-$A$1062)*$D352/$B$12*$C$7)</x:f>
        <x:v>570</x:v>
      </x:c>
      <x:c r="BK352" s="34" t="n">
        <x:f>$B$11*(($A$1063)*$C352/$B$12*$B$7+(1-$A$1063)*$D352/$B$12*$C$7)</x:f>
        <x:v>540</x:v>
      </x:c>
      <x:c r="BL352" s="34" t="n">
        <x:f>$B$11*(($A$1064)*$C352/$B$12*$B$7+(1-$A$1064)*$D352/$B$12*$C$7)</x:f>
        <x:v>509.99999999999994</x:v>
      </x:c>
      <x:c r="BM352" s="34" t="n">
        <x:f>$B$11*(($A$1065)*$C352/$B$12*$B$7+(1-$A$1065)*$D352/$B$12*$C$7)</x:f>
        <x:v>480</x:v>
      </x:c>
      <x:c r="BN352" s="34" t="n">
        <x:f>$B$11*(($A$1066)*$C352/$B$12*$B$7+(1-$A$1066)*$D352/$B$12*$C$7)</x:f>
        <x:v>450</x:v>
      </x:c>
      <x:c r="BO352" s="34" t="n">
        <x:f>$B$11*(($A$1067)*$C352/$B$12*$B$7+(1-$A$1067)*$D352/$B$12*$C$7)</x:f>
        <x:v>419.99999999999994</x:v>
      </x:c>
      <x:c r="BP352" s="34" t="n">
        <x:f>$B$11*(($A$1068)*$C352/$B$12*$B$7+(1-$A$1068)*$D352/$B$12*$C$7)</x:f>
        <x:v>390</x:v>
      </x:c>
      <x:c r="BQ352" s="34" t="n">
        <x:f>$B$11*(($A$1069)*$C352/$B$12*$B$7+(1-$A$1069)*$D352/$B$12*$C$7)</x:f>
        <x:v>360</x:v>
      </x:c>
      <x:c r="BR352" s="34" t="n">
        <x:f>$B$11*(($A$1070)*$C352/$B$12*$B$7+(1-$A$1070)*$D352/$B$12*$C$7)</x:f>
        <x:v>330</x:v>
      </x:c>
      <x:c r="BS352" s="34" t="n">
        <x:f>$B$11*(($A$1071)*$C352/$B$12*$B$7+(1-$A$1071)*$D352/$B$12*$C$7)</x:f>
        <x:v>300</x:v>
      </x:c>
      <x:c r="BT352" s="34" t="n">
        <x:f>$B$11*(($A$1072)*$C352/$B$12*$B$7+(1-$A$1072)*$D352/$B$12*$C$7)</x:f>
        <x:v>270</x:v>
      </x:c>
      <x:c r="BU352" s="34" t="n">
        <x:f>$B$11*(($A$1073)*$C352/$B$12*$B$7+(1-$A$1073)*$D352/$B$12*$C$7)</x:f>
        <x:v>240</x:v>
      </x:c>
      <x:c r="BV352" s="34" t="n">
        <x:f>$B$11*(($A$1074)*$C352/$B$12*$B$7+(1-$A$1074)*$D352/$B$12*$C$7)</x:f>
        <x:v>209.99999999999997</x:v>
      </x:c>
      <x:c r="BW352" s="34" t="n">
        <x:f>$B$11*(($A$1075)*$C352/$B$12*$B$7+(1-$A$1075)*$D352/$B$12*$C$7)</x:f>
        <x:v>180.00000000000003</x:v>
      </x:c>
      <x:c r="BX352" s="34" t="n">
        <x:f>$B$11*(($A$1076)*$C352/$B$12*$B$7+(1-$A$1076)*$D352/$B$12*$C$7)</x:f>
        <x:v>150</x:v>
      </x:c>
      <x:c r="BY352" s="34" t="n">
        <x:f>$B$11*(($A$1077)*$C352/$B$12*$B$7+(1-$A$1077)*$D352/$B$12*$C$7)</x:f>
        <x:v>119.99999999999999</x:v>
      </x:c>
      <x:c r="BZ352" s="34" t="n">
        <x:f>$B$11*(($A$1078)*$C352/$B$12*$B$7+(1-$A$1078)*$D352/$B$12*$C$7)</x:f>
        <x:v>90.00000000000001</x:v>
      </x:c>
      <x:c r="CA352" s="34" t="n">
        <x:f>$B$11*(($A$1079)*$C352/$B$12*$B$7+(1-$A$1079)*$D352/$B$12*$C$7)</x:f>
        <x:v>59.99999999999999</x:v>
      </x:c>
      <x:c r="CB352" s="34" t="n">
        <x:f>$B$11*(($A$1080)*$C352/$B$12*$B$7+(1-$A$1080)*$D352/$B$12*$C$7)</x:f>
        <x:v>30.00000000000003</x:v>
      </x:c>
      <x:c r="CC352" s="34" t="n">
        <x:f>$B$11*(($A$1081)*$C352/$B$12*$B$7+(1-$A$1081)*$D352/$B$12*$C$7)</x:f>
        <x:v>0</x:v>
      </x:c>
    </x:row>
    <x:row r="353">
      <x:c r="A353" s="34" t="n">
        <x:v>329</x:v>
      </x:c>
      <x:c r="B353" s="39" t="n">
        <x:v>-0.2142749761474515</x:v>
      </x:c>
      <x:c r="C353" s="1" t="n">
        <x:f>SUM(AM353:AV353)</x:f>
        <x:v>1</x:v>
      </x:c>
      <x:c r="D353" s="1" t="n">
        <x:f>SUM(AW353:BF353)</x:f>
        <x:v>0</x:v>
      </x:c>
      <x:c r="E353" s="17" t="n">
        <x:f>(1-C353/$B$12)*$B$8-C353/$B$12*$B$7</x:f>
        <x:v>0.0049999999999999975</x:v>
      </x:c>
      <x:c r="F353" s="17" t="n">
        <x:f>(1-D353/$B$12)*$C$8-D353/$B$12*$C$7</x:f>
        <x:v>0.09</x:v>
      </x:c>
      <x:c r="G353" s="32" t="n">
        <x:f>$B$11*($B$10*C353/$B$12*$B$7+(1-$B$10)*D353/$B$12*$C$7)</x:f>
        <x:v>200.00000000000003</x:v>
      </x:c>
      <x:c r="H353" s="17" t="n">
        <x:f>$B$10*E353+(1-$B$10)*F353</x:f>
        <x:v>0.0475</x:v>
      </x:c>
      <x:c r="I353" s="34"/>
      <x:c r="J353" s="34"/>
      <x:c r="K353" s="34"/>
      <x:c r="L353" s="34"/>
      <x:c r="M353" s="34"/>
      <x:c r="N353" s="34"/>
      <x:c r="O353" s="34"/>
      <x:c r="P353" s="34"/>
      <x:c r="Q353" s="34"/>
      <x:c r="R353" s="39" t="n">
        <x:v>0.05388240648807074</x:v>
      </x:c>
      <x:c r="S353" s="39" t="n">
        <x:v>-0.05268035185098159</x:v>
      </x:c>
      <x:c r="T353" s="39" t="n">
        <x:v>0.7854860666692186</x:v>
      </x:c>
      <x:c r="U353" s="39" t="n">
        <x:v>-2.0994233332079175</x:v>
      </x:c>
      <x:c r="V353" s="39" t="n">
        <x:v>0.23860718837084122</x:v>
      </x:c>
      <x:c r="W353" s="39" t="n">
        <x:v>-1.8144286509480776</x:v>
      </x:c>
      <x:c r="X353" s="39" t="n">
        <x:v>-2.52575756301343</x:v>
      </x:c>
      <x:c r="Y353" s="39" t="n">
        <x:v>-0.05370566444142578</x:v>
      </x:c>
      <x:c r="Z353" s="39" t="n">
        <x:v>0.06992939580434027</x:v>
      </x:c>
      <x:c r="AA353" s="39" t="n">
        <x:v>0.5259910522647683</x:v>
      </x:c>
      <x:c r="AB353" s="39" t="n">
        <x:v>-0.04526581477049664</x:v>
      </x:c>
      <x:c r="AC353" s="39" t="n">
        <x:v>-0.5707298646626384</x:v>
      </x:c>
      <x:c r="AD353" s="39" t="n">
        <x:v>-0.2716671220311386</x:v>
      </x:c>
      <x:c r="AE353" s="39" t="n">
        <x:v>-0.48159760342783214</x:v>
      </x:c>
      <x:c r="AF353" s="39" t="n">
        <x:v>2.2113398978225765</x:v>
      </x:c>
      <x:c r="AG353" s="39" t="n">
        <x:v>-0.4091119268599072</x:v>
      </x:c>
      <x:c r="AH353" s="39" t="n">
        <x:v>0.6329664794153547</x:v>
      </x:c>
      <x:c r="AI353" s="39" t="n">
        <x:v>0.5890948984007287</x:v>
      </x:c>
      <x:c r="AJ353" s="39" t="n">
        <x:v>-0.4522985248801492</x:v>
      </x:c>
      <x:c r="AK353" s="39" t="n">
        <x:v>-0.24094011064583365</x:v>
      </x:c>
      <x:c r="AL353" s="34"/>
      <x:c r="AM353" s="34" t="n">
        <x:f>IF(SQRT($B$9)*$B353+SQRT(1-$B$9)*R353&lt;_xlfn.NORM.S.INV($B$6),1,0)</x:f>
        <x:v>0</x:v>
      </x:c>
      <x:c r="AN353" s="34" t="n">
        <x:f>IF(SQRT($B$9)*$B353+SQRT(1-$B$9)*S353&lt;_xlfn.NORM.S.INV($B$6),1,0)</x:f>
        <x:v>0</x:v>
      </x:c>
      <x:c r="AO353" s="34" t="n">
        <x:f>IF(SQRT($B$9)*$B353+SQRT(1-$B$9)*T353&lt;_xlfn.NORM.S.INV($B$6),1,0)</x:f>
        <x:v>0</x:v>
      </x:c>
      <x:c r="AP353" s="34" t="n">
        <x:f>IF(SQRT($B$9)*$B353+SQRT(1-$B$9)*U353&lt;_xlfn.NORM.S.INV($B$6),1,0)</x:f>
        <x:v>0</x:v>
      </x:c>
      <x:c r="AQ353" s="34" t="n">
        <x:f>IF(SQRT($B$9)*$B353+SQRT(1-$B$9)*V353&lt;_xlfn.NORM.S.INV($B$6),1,0)</x:f>
        <x:v>0</x:v>
      </x:c>
      <x:c r="AR353" s="34" t="n">
        <x:f>IF(SQRT($B$9)*$B353+SQRT(1-$B$9)*W353&lt;_xlfn.NORM.S.INV($B$6),1,0)</x:f>
        <x:v>0</x:v>
      </x:c>
      <x:c r="AS353" s="34" t="n">
        <x:f>IF(SQRT($B$9)*$B353+SQRT(1-$B$9)*X353&lt;_xlfn.NORM.S.INV($B$6),1,0)</x:f>
        <x:v>1</x:v>
      </x:c>
      <x:c r="AT353" s="34" t="n">
        <x:f>IF(SQRT($B$9)*$B353+SQRT(1-$B$9)*Y353&lt;_xlfn.NORM.S.INV($B$6),1,0)</x:f>
        <x:v>0</x:v>
      </x:c>
      <x:c r="AU353" s="34" t="n">
        <x:f>IF(SQRT($B$9)*$B353+SQRT(1-$B$9)*Z353&lt;_xlfn.NORM.S.INV($B$6),1,0)</x:f>
        <x:v>0</x:v>
      </x:c>
      <x:c r="AV353" s="34" t="n">
        <x:f>IF(SQRT($B$9)*$B353+SQRT(1-$B$9)*AA353&lt;_xlfn.NORM.S.INV($B$6),1,0)</x:f>
        <x:v>0</x:v>
      </x:c>
      <x:c r="AW353" s="34" t="n">
        <x:f>IF(SQRT($C$9)*$B353+SQRT(1-$C$9)*AB353&lt;_xlfn.NORM.S.INV($C$6),1,0)</x:f>
        <x:v>0</x:v>
      </x:c>
      <x:c r="AX353" s="34" t="n">
        <x:f>IF(SQRT($C$9)*$B353+SQRT(1-$C$9)*AC353&lt;_xlfn.NORM.S.INV($C$6),1,0)</x:f>
        <x:v>0</x:v>
      </x:c>
      <x:c r="AY353" s="34" t="n">
        <x:f>IF(SQRT($C$9)*$B353+SQRT(1-$C$9)*AD353&lt;_xlfn.NORM.S.INV($C$6),1,0)</x:f>
        <x:v>0</x:v>
      </x:c>
      <x:c r="AZ353" s="34" t="n">
        <x:f>IF(SQRT($C$9)*$B353+SQRT(1-$C$9)*AE353&lt;_xlfn.NORM.S.INV($C$6),1,0)</x:f>
        <x:v>0</x:v>
      </x:c>
      <x:c r="BA353" s="34" t="n">
        <x:f>IF(SQRT($C$9)*$B353+SQRT(1-$C$9)*AF353&lt;_xlfn.NORM.S.INV($C$6),1,0)</x:f>
        <x:v>0</x:v>
      </x:c>
      <x:c r="BB353" s="34" t="n">
        <x:f>IF(SQRT($C$9)*$B353+SQRT(1-$C$9)*AG353&lt;_xlfn.NORM.S.INV($C$6),1,0)</x:f>
        <x:v>0</x:v>
      </x:c>
      <x:c r="BC353" s="34" t="n">
        <x:f>IF(SQRT($C$9)*$B353+SQRT(1-$C$9)*AH353&lt;_xlfn.NORM.S.INV($C$6),1,0)</x:f>
        <x:v>0</x:v>
      </x:c>
      <x:c r="BD353" s="34" t="n">
        <x:f>IF(SQRT($C$9)*$B353+SQRT(1-$C$9)*AI353&lt;_xlfn.NORM.S.INV($C$6),1,0)</x:f>
        <x:v>0</x:v>
      </x:c>
      <x:c r="BE353" s="34" t="n">
        <x:f>IF(SQRT($C$9)*$B353+SQRT(1-$C$9)*AJ353&lt;_xlfn.NORM.S.INV($C$6),1,0)</x:f>
        <x:v>0</x:v>
      </x:c>
      <x:c r="BF353" s="34" t="n">
        <x:f>IF(SQRT($C$9)*$B353+SQRT(1-$C$9)*AK353&lt;_xlfn.NORM.S.INV($C$6),1,0)</x:f>
        <x:v>0</x:v>
      </x:c>
      <x:c r="BG353" s="34"/>
      <x:c r="BH353" s="34"/>
      <x:c r="BI353" s="34" t="n">
        <x:f>$B$11*(($A$1061)*$C353/$B$12*$B$7+(1-$A$1061)*$D353/$B$12*$C$7)</x:f>
        <x:v>0</x:v>
      </x:c>
      <x:c r="BJ353" s="34" t="n">
        <x:f>$B$11*(($A$1062)*$C353/$B$12*$B$7+(1-$A$1062)*$D353/$B$12*$C$7)</x:f>
        <x:v>20</x:v>
      </x:c>
      <x:c r="BK353" s="34" t="n">
        <x:f>$B$11*(($A$1063)*$C353/$B$12*$B$7+(1-$A$1063)*$D353/$B$12*$C$7)</x:f>
        <x:v>40</x:v>
      </x:c>
      <x:c r="BL353" s="34" t="n">
        <x:f>$B$11*(($A$1064)*$C353/$B$12*$B$7+(1-$A$1064)*$D353/$B$12*$C$7)</x:f>
        <x:v>60</x:v>
      </x:c>
      <x:c r="BM353" s="34" t="n">
        <x:f>$B$11*(($A$1065)*$C353/$B$12*$B$7+(1-$A$1065)*$D353/$B$12*$C$7)</x:f>
        <x:v>80</x:v>
      </x:c>
      <x:c r="BN353" s="34" t="n">
        <x:f>$B$11*(($A$1066)*$C353/$B$12*$B$7+(1-$A$1066)*$D353/$B$12*$C$7)</x:f>
        <x:v>100.00000000000001</x:v>
      </x:c>
      <x:c r="BO353" s="34" t="n">
        <x:f>$B$11*(($A$1067)*$C353/$B$12*$B$7+(1-$A$1067)*$D353/$B$12*$C$7)</x:f>
        <x:v>120</x:v>
      </x:c>
      <x:c r="BP353" s="34" t="n">
        <x:f>$B$11*(($A$1068)*$C353/$B$12*$B$7+(1-$A$1068)*$D353/$B$12*$C$7)</x:f>
        <x:v>139.99999999999997</x:v>
      </x:c>
      <x:c r="BQ353" s="34" t="n">
        <x:f>$B$11*(($A$1069)*$C353/$B$12*$B$7+(1-$A$1069)*$D353/$B$12*$C$7)</x:f>
        <x:v>160</x:v>
      </x:c>
      <x:c r="BR353" s="34" t="n">
        <x:f>$B$11*(($A$1070)*$C353/$B$12*$B$7+(1-$A$1070)*$D353/$B$12*$C$7)</x:f>
        <x:v>180</x:v>
      </x:c>
      <x:c r="BS353" s="34" t="n">
        <x:f>$B$11*(($A$1071)*$C353/$B$12*$B$7+(1-$A$1071)*$D353/$B$12*$C$7)</x:f>
        <x:v>200.00000000000003</x:v>
      </x:c>
      <x:c r="BT353" s="34" t="n">
        <x:f>$B$11*(($A$1072)*$C353/$B$12*$B$7+(1-$A$1072)*$D353/$B$12*$C$7)</x:f>
        <x:v>220.00000000000006</x:v>
      </x:c>
      <x:c r="BU353" s="34" t="n">
        <x:f>$B$11*(($A$1073)*$C353/$B$12*$B$7+(1-$A$1073)*$D353/$B$12*$C$7)</x:f>
        <x:v>240</x:v>
      </x:c>
      <x:c r="BV353" s="34" t="n">
        <x:f>$B$11*(($A$1074)*$C353/$B$12*$B$7+(1-$A$1074)*$D353/$B$12*$C$7)</x:f>
        <x:v>260</x:v>
      </x:c>
      <x:c r="BW353" s="34" t="n">
        <x:f>$B$11*(($A$1075)*$C353/$B$12*$B$7+(1-$A$1075)*$D353/$B$12*$C$7)</x:f>
        <x:v>279.99999999999994</x:v>
      </x:c>
      <x:c r="BX353" s="34" t="n">
        <x:f>$B$11*(($A$1076)*$C353/$B$12*$B$7+(1-$A$1076)*$D353/$B$12*$C$7)</x:f>
        <x:v>300</x:v>
      </x:c>
      <x:c r="BY353" s="34" t="n">
        <x:f>$B$11*(($A$1077)*$C353/$B$12*$B$7+(1-$A$1077)*$D353/$B$12*$C$7)</x:f>
        <x:v>320</x:v>
      </x:c>
      <x:c r="BZ353" s="34" t="n">
        <x:f>$B$11*(($A$1078)*$C353/$B$12*$B$7+(1-$A$1078)*$D353/$B$12*$C$7)</x:f>
        <x:v>339.99999999999994</x:v>
      </x:c>
      <x:c r="CA353" s="34" t="n">
        <x:f>$B$11*(($A$1079)*$C353/$B$12*$B$7+(1-$A$1079)*$D353/$B$12*$C$7)</x:f>
        <x:v>360</x:v>
      </x:c>
      <x:c r="CB353" s="34" t="n">
        <x:f>$B$11*(($A$1080)*$C353/$B$12*$B$7+(1-$A$1080)*$D353/$B$12*$C$7)</x:f>
        <x:v>380.00000000000006</x:v>
      </x:c>
      <x:c r="CC353" s="34" t="n">
        <x:f>$B$11*(($A$1081)*$C353/$B$12*$B$7+(1-$A$1081)*$D353/$B$12*$C$7)</x:f>
        <x:v>400.00000000000006</x:v>
      </x:c>
    </x:row>
    <x:row r="354">
      <x:c r="A354" s="34" t="n">
        <x:v>330</x:v>
      </x:c>
      <x:c r="B354" s="39" t="n">
        <x:v>-0.9922014791206328</x:v>
      </x:c>
      <x:c r="C354" s="1" t="n">
        <x:f>SUM(AM354:AV354)</x:f>
        <x:v>1</x:v>
      </x:c>
      <x:c r="D354" s="1" t="n">
        <x:f>SUM(AW354:BF354)</x:f>
        <x:v>1</x:v>
      </x:c>
      <x:c r="E354" s="17" t="n">
        <x:f>(1-C354/$B$12)*$B$8-C354/$B$12*$B$7</x:f>
        <x:v>0.0049999999999999975</x:v>
      </x:c>
      <x:c r="F354" s="17" t="n">
        <x:f>(1-D354/$B$12)*$C$8-D354/$B$12*$C$7</x:f>
        <x:v>0.021000000000000005</x:v>
      </x:c>
      <x:c r="G354" s="32" t="n">
        <x:f>$B$11*($B$10*C354/$B$12*$B$7+(1-$B$10)*D354/$B$12*$C$7)</x:f>
        <x:v>500</x:v>
      </x:c>
      <x:c r="H354" s="17" t="n">
        <x:f>$B$10*E354+(1-$B$10)*F354</x:f>
        <x:v>0.013000000000000001</x:v>
      </x:c>
      <x:c r="I354" s="34"/>
      <x:c r="J354" s="34"/>
      <x:c r="K354" s="34"/>
      <x:c r="L354" s="34"/>
      <x:c r="M354" s="34"/>
      <x:c r="N354" s="34"/>
      <x:c r="O354" s="34"/>
      <x:c r="P354" s="34"/>
      <x:c r="Q354" s="34"/>
      <x:c r="R354" s="39" t="n">
        <x:v>-0.7272914660516139</x:v>
      </x:c>
      <x:c r="S354" s="39" t="n">
        <x:v>-0.30960193699380767</x:v>
      </x:c>
      <x:c r="T354" s="39" t="n">
        <x:v>0.19317262494174967</x:v>
      </x:c>
      <x:c r="U354" s="39" t="n">
        <x:v>-0.9275493687524117</x:v>
      </x:c>
      <x:c r="V354" s="39" t="n">
        <x:v>-0.3789538485197804</x:v>
      </x:c>
      <x:c r="W354" s="39" t="n">
        <x:v>0.26969128194904374</x:v>
      </x:c>
      <x:c r="X354" s="39" t="n">
        <x:v>0.3054105944030732</x:v>
      </x:c>
      <x:c r="Y354" s="39" t="n">
        <x:v>-1.3683876215556334</x:v>
      </x:c>
      <x:c r="Z354" s="39" t="n">
        <x:v>-2.6119769747743486</x:v>
      </x:c>
      <x:c r="AA354" s="39" t="n">
        <x:v>0.7975942864530963</x:v>
      </x:c>
      <x:c r="AB354" s="39" t="n">
        <x:v>-0.8928055773453426</x:v>
      </x:c>
      <x:c r="AC354" s="39" t="n">
        <x:v>0.8561157614712175</x:v>
      </x:c>
      <x:c r="AD354" s="39" t="n">
        <x:v>1.1414286615983977</x:v>
      </x:c>
      <x:c r="AE354" s="39" t="n">
        <x:v>0.8870558469064198</x:v>
      </x:c>
      <x:c r="AF354" s="39" t="n">
        <x:v>-0.8671775905044639</x:v>
      </x:c>
      <x:c r="AG354" s="39" t="n">
        <x:v>0.9791208251031956</x:v>
      </x:c>
      <x:c r="AH354" s="39" t="n">
        <x:v>1.6274709619494376</x:v>
      </x:c>
      <x:c r="AI354" s="39" t="n">
        <x:v>-1.3691561218704567</x:v>
      </x:c>
      <x:c r="AJ354" s="39" t="n">
        <x:v>-1.0702038707891601</x:v>
      </x:c>
      <x:c r="AK354" s="39" t="n">
        <x:v>-0.24957711326614407</x:v>
      </x:c>
      <x:c r="AL354" s="34"/>
      <x:c r="AM354" s="34" t="n">
        <x:f>IF(SQRT($B$9)*$B354+SQRT(1-$B$9)*R354&lt;_xlfn.NORM.S.INV($B$6),1,0)</x:f>
        <x:v>0</x:v>
      </x:c>
      <x:c r="AN354" s="34" t="n">
        <x:f>IF(SQRT($B$9)*$B354+SQRT(1-$B$9)*S354&lt;_xlfn.NORM.S.INV($B$6),1,0)</x:f>
        <x:v>0</x:v>
      </x:c>
      <x:c r="AO354" s="34" t="n">
        <x:f>IF(SQRT($B$9)*$B354+SQRT(1-$B$9)*T354&lt;_xlfn.NORM.S.INV($B$6),1,0)</x:f>
        <x:v>0</x:v>
      </x:c>
      <x:c r="AP354" s="34" t="n">
        <x:f>IF(SQRT($B$9)*$B354+SQRT(1-$B$9)*U354&lt;_xlfn.NORM.S.INV($B$6),1,0)</x:f>
        <x:v>0</x:v>
      </x:c>
      <x:c r="AQ354" s="34" t="n">
        <x:f>IF(SQRT($B$9)*$B354+SQRT(1-$B$9)*V354&lt;_xlfn.NORM.S.INV($B$6),1,0)</x:f>
        <x:v>0</x:v>
      </x:c>
      <x:c r="AR354" s="34" t="n">
        <x:f>IF(SQRT($B$9)*$B354+SQRT(1-$B$9)*W354&lt;_xlfn.NORM.S.INV($B$6),1,0)</x:f>
        <x:v>0</x:v>
      </x:c>
      <x:c r="AS354" s="34" t="n">
        <x:f>IF(SQRT($B$9)*$B354+SQRT(1-$B$9)*X354&lt;_xlfn.NORM.S.INV($B$6),1,0)</x:f>
        <x:v>0</x:v>
      </x:c>
      <x:c r="AT354" s="34" t="n">
        <x:f>IF(SQRT($B$9)*$B354+SQRT(1-$B$9)*Y354&lt;_xlfn.NORM.S.INV($B$6),1,0)</x:f>
        <x:v>0</x:v>
      </x:c>
      <x:c r="AU354" s="34" t="n">
        <x:f>IF(SQRT($B$9)*$B354+SQRT(1-$B$9)*Z354&lt;_xlfn.NORM.S.INV($B$6),1,0)</x:f>
        <x:v>1</x:v>
      </x:c>
      <x:c r="AV354" s="34" t="n">
        <x:f>IF(SQRT($B$9)*$B354+SQRT(1-$B$9)*AA354&lt;_xlfn.NORM.S.INV($B$6),1,0)</x:f>
        <x:v>0</x:v>
      </x:c>
      <x:c r="AW354" s="34" t="n">
        <x:f>IF(SQRT($C$9)*$B354+SQRT(1-$C$9)*AB354&lt;_xlfn.NORM.S.INV($C$6),1,0)</x:f>
        <x:v>0</x:v>
      </x:c>
      <x:c r="AX354" s="34" t="n">
        <x:f>IF(SQRT($C$9)*$B354+SQRT(1-$C$9)*AC354&lt;_xlfn.NORM.S.INV($C$6),1,0)</x:f>
        <x:v>0</x:v>
      </x:c>
      <x:c r="AY354" s="34" t="n">
        <x:f>IF(SQRT($C$9)*$B354+SQRT(1-$C$9)*AD354&lt;_xlfn.NORM.S.INV($C$6),1,0)</x:f>
        <x:v>0</x:v>
      </x:c>
      <x:c r="AZ354" s="34" t="n">
        <x:f>IF(SQRT($C$9)*$B354+SQRT(1-$C$9)*AE354&lt;_xlfn.NORM.S.INV($C$6),1,0)</x:f>
        <x:v>0</x:v>
      </x:c>
      <x:c r="BA354" s="34" t="n">
        <x:f>IF(SQRT($C$9)*$B354+SQRT(1-$C$9)*AF354&lt;_xlfn.NORM.S.INV($C$6),1,0)</x:f>
        <x:v>0</x:v>
      </x:c>
      <x:c r="BB354" s="34" t="n">
        <x:f>IF(SQRT($C$9)*$B354+SQRT(1-$C$9)*AG354&lt;_xlfn.NORM.S.INV($C$6),1,0)</x:f>
        <x:v>0</x:v>
      </x:c>
      <x:c r="BC354" s="34" t="n">
        <x:f>IF(SQRT($C$9)*$B354+SQRT(1-$C$9)*AH354&lt;_xlfn.NORM.S.INV($C$6),1,0)</x:f>
        <x:v>0</x:v>
      </x:c>
      <x:c r="BD354" s="34" t="n">
        <x:f>IF(SQRT($C$9)*$B354+SQRT(1-$C$9)*AI354&lt;_xlfn.NORM.S.INV($C$6),1,0)</x:f>
        <x:v>1</x:v>
      </x:c>
      <x:c r="BE354" s="34" t="n">
        <x:f>IF(SQRT($C$9)*$B354+SQRT(1-$C$9)*AJ354&lt;_xlfn.NORM.S.INV($C$6),1,0)</x:f>
        <x:v>0</x:v>
      </x:c>
      <x:c r="BF354" s="34" t="n">
        <x:f>IF(SQRT($C$9)*$B354+SQRT(1-$C$9)*AK354&lt;_xlfn.NORM.S.INV($C$6),1,0)</x:f>
        <x:v>0</x:v>
      </x:c>
      <x:c r="BG354" s="34"/>
      <x:c r="BH354" s="34"/>
      <x:c r="BI354" s="34" t="n">
        <x:f>$B$11*(($A$1061)*$C354/$B$12*$B$7+(1-$A$1061)*$D354/$B$12*$C$7)</x:f>
        <x:v>600</x:v>
      </x:c>
      <x:c r="BJ354" s="34" t="n">
        <x:f>$B$11*(($A$1062)*$C354/$B$12*$B$7+(1-$A$1062)*$D354/$B$12*$C$7)</x:f>
        <x:v>590</x:v>
      </x:c>
      <x:c r="BK354" s="34" t="n">
        <x:f>$B$11*(($A$1063)*$C354/$B$12*$B$7+(1-$A$1063)*$D354/$B$12*$C$7)</x:f>
        <x:v>580</x:v>
      </x:c>
      <x:c r="BL354" s="34" t="n">
        <x:f>$B$11*(($A$1064)*$C354/$B$12*$B$7+(1-$A$1064)*$D354/$B$12*$C$7)</x:f>
        <x:v>570</x:v>
      </x:c>
      <x:c r="BM354" s="34" t="n">
        <x:f>$B$11*(($A$1065)*$C354/$B$12*$B$7+(1-$A$1065)*$D354/$B$12*$C$7)</x:f>
        <x:v>560</x:v>
      </x:c>
      <x:c r="BN354" s="34" t="n">
        <x:f>$B$11*(($A$1066)*$C354/$B$12*$B$7+(1-$A$1066)*$D354/$B$12*$C$7)</x:f>
        <x:v>550</x:v>
      </x:c>
      <x:c r="BO354" s="34" t="n">
        <x:f>$B$11*(($A$1067)*$C354/$B$12*$B$7+(1-$A$1067)*$D354/$B$12*$C$7)</x:f>
        <x:v>539.9999999999999</x:v>
      </x:c>
      <x:c r="BP354" s="34" t="n">
        <x:f>$B$11*(($A$1068)*$C354/$B$12*$B$7+(1-$A$1068)*$D354/$B$12*$C$7)</x:f>
        <x:v>530</x:v>
      </x:c>
      <x:c r="BQ354" s="34" t="n">
        <x:f>$B$11*(($A$1069)*$C354/$B$12*$B$7+(1-$A$1069)*$D354/$B$12*$C$7)</x:f>
        <x:v>520</x:v>
      </x:c>
      <x:c r="BR354" s="34" t="n">
        <x:f>$B$11*(($A$1070)*$C354/$B$12*$B$7+(1-$A$1070)*$D354/$B$12*$C$7)</x:f>
        <x:v>510.00000000000006</x:v>
      </x:c>
      <x:c r="BS354" s="34" t="n">
        <x:f>$B$11*(($A$1071)*$C354/$B$12*$B$7+(1-$A$1071)*$D354/$B$12*$C$7)</x:f>
        <x:v>500</x:v>
      </x:c>
      <x:c r="BT354" s="34" t="n">
        <x:f>$B$11*(($A$1072)*$C354/$B$12*$B$7+(1-$A$1072)*$D354/$B$12*$C$7)</x:f>
        <x:v>490</x:v>
      </x:c>
      <x:c r="BU354" s="34" t="n">
        <x:f>$B$11*(($A$1073)*$C354/$B$12*$B$7+(1-$A$1073)*$D354/$B$12*$C$7)</x:f>
        <x:v>480</x:v>
      </x:c>
      <x:c r="BV354" s="34" t="n">
        <x:f>$B$11*(($A$1074)*$C354/$B$12*$B$7+(1-$A$1074)*$D354/$B$12*$C$7)</x:f>
        <x:v>470</x:v>
      </x:c>
      <x:c r="BW354" s="34" t="n">
        <x:f>$B$11*(($A$1075)*$C354/$B$12*$B$7+(1-$A$1075)*$D354/$B$12*$C$7)</x:f>
        <x:v>460</x:v>
      </x:c>
      <x:c r="BX354" s="34" t="n">
        <x:f>$B$11*(($A$1076)*$C354/$B$12*$B$7+(1-$A$1076)*$D354/$B$12*$C$7)</x:f>
        <x:v>450</x:v>
      </x:c>
      <x:c r="BY354" s="34" t="n">
        <x:f>$B$11*(($A$1077)*$C354/$B$12*$B$7+(1-$A$1077)*$D354/$B$12*$C$7)</x:f>
        <x:v>440</x:v>
      </x:c>
      <x:c r="BZ354" s="34" t="n">
        <x:f>$B$11*(($A$1078)*$C354/$B$12*$B$7+(1-$A$1078)*$D354/$B$12*$C$7)</x:f>
        <x:v>429.99999999999994</x:v>
      </x:c>
      <x:c r="CA354" s="34" t="n">
        <x:f>$B$11*(($A$1079)*$C354/$B$12*$B$7+(1-$A$1079)*$D354/$B$12*$C$7)</x:f>
        <x:v>419.99999999999994</x:v>
      </x:c>
      <x:c r="CB354" s="34" t="n">
        <x:f>$B$11*(($A$1080)*$C354/$B$12*$B$7+(1-$A$1080)*$D354/$B$12*$C$7)</x:f>
        <x:v>410.0000000000001</x:v>
      </x:c>
      <x:c r="CC354" s="34" t="n">
        <x:f>$B$11*(($A$1081)*$C354/$B$12*$B$7+(1-$A$1081)*$D354/$B$12*$C$7)</x:f>
        <x:v>400.00000000000006</x:v>
      </x:c>
    </x:row>
    <x:row r="355">
      <x:c r="A355" s="34" t="n">
        <x:v>331</x:v>
      </x:c>
      <x:c r="B355" s="39" t="n">
        <x:v>-0.20201868054388086</x:v>
      </x:c>
      <x:c r="C355" s="1" t="n">
        <x:f>SUM(AM355:AV355)</x:f>
        <x:v>0</x:v>
      </x:c>
      <x:c r="D355" s="1" t="n">
        <x:f>SUM(AW355:BF355)</x:f>
        <x:v>0</x:v>
      </x:c>
      <x:c r="E355" s="17" t="n">
        <x:f>(1-C355/$B$12)*$B$8-C355/$B$12*$B$7</x:f>
        <x:v>0.05</x:v>
      </x:c>
      <x:c r="F355" s="17" t="n">
        <x:f>(1-D355/$B$12)*$C$8-D355/$B$12*$C$7</x:f>
        <x:v>0.09</x:v>
      </x:c>
      <x:c r="G355" s="32" t="n">
        <x:f>$B$11*($B$10*C355/$B$12*$B$7+(1-$B$10)*D355/$B$12*$C$7)</x:f>
        <x:v>0</x:v>
      </x:c>
      <x:c r="H355" s="17" t="n">
        <x:f>$B$10*E355+(1-$B$10)*F355</x:f>
        <x:v>0.07</x:v>
      </x:c>
      <x:c r="I355" s="34"/>
      <x:c r="J355" s="34"/>
      <x:c r="K355" s="34"/>
      <x:c r="L355" s="34"/>
      <x:c r="M355" s="34"/>
      <x:c r="N355" s="34"/>
      <x:c r="O355" s="34"/>
      <x:c r="P355" s="34"/>
      <x:c r="Q355" s="34"/>
      <x:c r="R355" s="39" t="n">
        <x:v>0.5935915045326966</x:v>
      </x:c>
      <x:c r="S355" s="39" t="n">
        <x:v>-1.747727979453254</x:v>
      </x:c>
      <x:c r="T355" s="39" t="n">
        <x:v>-1.8782871753959234</x:v>
      </x:c>
      <x:c r="U355" s="39" t="n">
        <x:v>-0.7383909738349498</x:v>
      </x:c>
      <x:c r="V355" s="39" t="n">
        <x:v>0.60198662289859</x:v>
      </x:c>
      <x:c r="W355" s="39" t="n">
        <x:v>-0.03983729633331879</x:v>
      </x:c>
      <x:c r="X355" s="39" t="n">
        <x:v>0.7241644637296213</x:v>
      </x:c>
      <x:c r="Y355" s="39" t="n">
        <x:v>1.06486756147532</x:v>
      </x:c>
      <x:c r="Z355" s="39" t="n">
        <x:v>0.1598175664415169</x:v>
      </x:c>
      <x:c r="AA355" s="39" t="n">
        <x:v>-0.18089894144772523</x:v>
      </x:c>
      <x:c r="AB355" s="39" t="n">
        <x:v>-0.49400188347807644</x:v>
      </x:c>
      <x:c r="AC355" s="39" t="n">
        <x:v>-0.6071824919770439</x:v>
      </x:c>
      <x:c r="AD355" s="39" t="n">
        <x:v>1.2881808559965733</x:v>
      </x:c>
      <x:c r="AE355" s="39" t="n">
        <x:v>-1.1682408572375267</x:v>
      </x:c>
      <x:c r="AF355" s="39" t="n">
        <x:v>-0.6580290426580946</x:v>
      </x:c>
      <x:c r="AG355" s="39" t="n">
        <x:v>-0.7596769678922449</x:v>
      </x:c>
      <x:c r="AH355" s="39" t="n">
        <x:v>-1.3693337567356172</x:v>
      </x:c>
      <x:c r="AI355" s="39" t="n">
        <x:v>0.35948845948826147</x:v>
      </x:c>
      <x:c r="AJ355" s="39" t="n">
        <x:v>0.06509215558008163</x:v>
      </x:c>
      <x:c r="AK355" s="39" t="n">
        <x:v>1.0163415313753021</x:v>
      </x:c>
      <x:c r="AL355" s="34"/>
      <x:c r="AM355" s="34" t="n">
        <x:f>IF(SQRT($B$9)*$B355+SQRT(1-$B$9)*R355&lt;_xlfn.NORM.S.INV($B$6),1,0)</x:f>
        <x:v>0</x:v>
      </x:c>
      <x:c r="AN355" s="34" t="n">
        <x:f>IF(SQRT($B$9)*$B355+SQRT(1-$B$9)*S355&lt;_xlfn.NORM.S.INV($B$6),1,0)</x:f>
        <x:v>0</x:v>
      </x:c>
      <x:c r="AO355" s="34" t="n">
        <x:f>IF(SQRT($B$9)*$B355+SQRT(1-$B$9)*T355&lt;_xlfn.NORM.S.INV($B$6),1,0)</x:f>
        <x:v>0</x:v>
      </x:c>
      <x:c r="AP355" s="34" t="n">
        <x:f>IF(SQRT($B$9)*$B355+SQRT(1-$B$9)*U355&lt;_xlfn.NORM.S.INV($B$6),1,0)</x:f>
        <x:v>0</x:v>
      </x:c>
      <x:c r="AQ355" s="34" t="n">
        <x:f>IF(SQRT($B$9)*$B355+SQRT(1-$B$9)*V355&lt;_xlfn.NORM.S.INV($B$6),1,0)</x:f>
        <x:v>0</x:v>
      </x:c>
      <x:c r="AR355" s="34" t="n">
        <x:f>IF(SQRT($B$9)*$B355+SQRT(1-$B$9)*W355&lt;_xlfn.NORM.S.INV($B$6),1,0)</x:f>
        <x:v>0</x:v>
      </x:c>
      <x:c r="AS355" s="34" t="n">
        <x:f>IF(SQRT($B$9)*$B355+SQRT(1-$B$9)*X355&lt;_xlfn.NORM.S.INV($B$6),1,0)</x:f>
        <x:v>0</x:v>
      </x:c>
      <x:c r="AT355" s="34" t="n">
        <x:f>IF(SQRT($B$9)*$B355+SQRT(1-$B$9)*Y355&lt;_xlfn.NORM.S.INV($B$6),1,0)</x:f>
        <x:v>0</x:v>
      </x:c>
      <x:c r="AU355" s="34" t="n">
        <x:f>IF(SQRT($B$9)*$B355+SQRT(1-$B$9)*Z355&lt;_xlfn.NORM.S.INV($B$6),1,0)</x:f>
        <x:v>0</x:v>
      </x:c>
      <x:c r="AV355" s="34" t="n">
        <x:f>IF(SQRT($B$9)*$B355+SQRT(1-$B$9)*AA355&lt;_xlfn.NORM.S.INV($B$6),1,0)</x:f>
        <x:v>0</x:v>
      </x:c>
      <x:c r="AW355" s="34" t="n">
        <x:f>IF(SQRT($C$9)*$B355+SQRT(1-$C$9)*AB355&lt;_xlfn.NORM.S.INV($C$6),1,0)</x:f>
        <x:v>0</x:v>
      </x:c>
      <x:c r="AX355" s="34" t="n">
        <x:f>IF(SQRT($C$9)*$B355+SQRT(1-$C$9)*AC355&lt;_xlfn.NORM.S.INV($C$6),1,0)</x:f>
        <x:v>0</x:v>
      </x:c>
      <x:c r="AY355" s="34" t="n">
        <x:f>IF(SQRT($C$9)*$B355+SQRT(1-$C$9)*AD355&lt;_xlfn.NORM.S.INV($C$6),1,0)</x:f>
        <x:v>0</x:v>
      </x:c>
      <x:c r="AZ355" s="34" t="n">
        <x:f>IF(SQRT($C$9)*$B355+SQRT(1-$C$9)*AE355&lt;_xlfn.NORM.S.INV($C$6),1,0)</x:f>
        <x:v>0</x:v>
      </x:c>
      <x:c r="BA355" s="34" t="n">
        <x:f>IF(SQRT($C$9)*$B355+SQRT(1-$C$9)*AF355&lt;_xlfn.NORM.S.INV($C$6),1,0)</x:f>
        <x:v>0</x:v>
      </x:c>
      <x:c r="BB355" s="34" t="n">
        <x:f>IF(SQRT($C$9)*$B355+SQRT(1-$C$9)*AG355&lt;_xlfn.NORM.S.INV($C$6),1,0)</x:f>
        <x:v>0</x:v>
      </x:c>
      <x:c r="BC355" s="34" t="n">
        <x:f>IF(SQRT($C$9)*$B355+SQRT(1-$C$9)*AH355&lt;_xlfn.NORM.S.INV($C$6),1,0)</x:f>
        <x:v>0</x:v>
      </x:c>
      <x:c r="BD355" s="34" t="n">
        <x:f>IF(SQRT($C$9)*$B355+SQRT(1-$C$9)*AI355&lt;_xlfn.NORM.S.INV($C$6),1,0)</x:f>
        <x:v>0</x:v>
      </x:c>
      <x:c r="BE355" s="34" t="n">
        <x:f>IF(SQRT($C$9)*$B355+SQRT(1-$C$9)*AJ355&lt;_xlfn.NORM.S.INV($C$6),1,0)</x:f>
        <x:v>0</x:v>
      </x:c>
      <x:c r="BF355" s="34" t="n">
        <x:f>IF(SQRT($C$9)*$B355+SQRT(1-$C$9)*AK355&lt;_xlfn.NORM.S.INV($C$6),1,0)</x:f>
        <x:v>0</x:v>
      </x:c>
      <x:c r="BG355" s="34"/>
      <x:c r="BH355" s="34"/>
      <x:c r="BI355" s="34" t="n">
        <x:f>$B$11*(($A$1061)*$C355/$B$12*$B$7+(1-$A$1061)*$D355/$B$12*$C$7)</x:f>
        <x:v>0</x:v>
      </x:c>
      <x:c r="BJ355" s="34" t="n">
        <x:f>$B$11*(($A$1062)*$C355/$B$12*$B$7+(1-$A$1062)*$D355/$B$12*$C$7)</x:f>
        <x:v>0</x:v>
      </x:c>
      <x:c r="BK355" s="34" t="n">
        <x:f>$B$11*(($A$1063)*$C355/$B$12*$B$7+(1-$A$1063)*$D355/$B$12*$C$7)</x:f>
        <x:v>0</x:v>
      </x:c>
      <x:c r="BL355" s="34" t="n">
        <x:f>$B$11*(($A$1064)*$C355/$B$12*$B$7+(1-$A$1064)*$D355/$B$12*$C$7)</x:f>
        <x:v>0</x:v>
      </x:c>
      <x:c r="BM355" s="34" t="n">
        <x:f>$B$11*(($A$1065)*$C355/$B$12*$B$7+(1-$A$1065)*$D355/$B$12*$C$7)</x:f>
        <x:v>0</x:v>
      </x:c>
      <x:c r="BN355" s="34" t="n">
        <x:f>$B$11*(($A$1066)*$C355/$B$12*$B$7+(1-$A$1066)*$D355/$B$12*$C$7)</x:f>
        <x:v>0</x:v>
      </x:c>
      <x:c r="BO355" s="34" t="n">
        <x:f>$B$11*(($A$1067)*$C355/$B$12*$B$7+(1-$A$1067)*$D355/$B$12*$C$7)</x:f>
        <x:v>0</x:v>
      </x:c>
      <x:c r="BP355" s="34" t="n">
        <x:f>$B$11*(($A$1068)*$C355/$B$12*$B$7+(1-$A$1068)*$D355/$B$12*$C$7)</x:f>
        <x:v>0</x:v>
      </x:c>
      <x:c r="BQ355" s="34" t="n">
        <x:f>$B$11*(($A$1069)*$C355/$B$12*$B$7+(1-$A$1069)*$D355/$B$12*$C$7)</x:f>
        <x:v>0</x:v>
      </x:c>
      <x:c r="BR355" s="34" t="n">
        <x:f>$B$11*(($A$1070)*$C355/$B$12*$B$7+(1-$A$1070)*$D355/$B$12*$C$7)</x:f>
        <x:v>0</x:v>
      </x:c>
      <x:c r="BS355" s="34" t="n">
        <x:f>$B$11*(($A$1071)*$C355/$B$12*$B$7+(1-$A$1071)*$D355/$B$12*$C$7)</x:f>
        <x:v>0</x:v>
      </x:c>
      <x:c r="BT355" s="34" t="n">
        <x:f>$B$11*(($A$1072)*$C355/$B$12*$B$7+(1-$A$1072)*$D355/$B$12*$C$7)</x:f>
        <x:v>0</x:v>
      </x:c>
      <x:c r="BU355" s="34" t="n">
        <x:f>$B$11*(($A$1073)*$C355/$B$12*$B$7+(1-$A$1073)*$D355/$B$12*$C$7)</x:f>
        <x:v>0</x:v>
      </x:c>
      <x:c r="BV355" s="34" t="n">
        <x:f>$B$11*(($A$1074)*$C355/$B$12*$B$7+(1-$A$1074)*$D355/$B$12*$C$7)</x:f>
        <x:v>0</x:v>
      </x:c>
      <x:c r="BW355" s="34" t="n">
        <x:f>$B$11*(($A$1075)*$C355/$B$12*$B$7+(1-$A$1075)*$D355/$B$12*$C$7)</x:f>
        <x:v>0</x:v>
      </x:c>
      <x:c r="BX355" s="34" t="n">
        <x:f>$B$11*(($A$1076)*$C355/$B$12*$B$7+(1-$A$1076)*$D355/$B$12*$C$7)</x:f>
        <x:v>0</x:v>
      </x:c>
      <x:c r="BY355" s="34" t="n">
        <x:f>$B$11*(($A$1077)*$C355/$B$12*$B$7+(1-$A$1077)*$D355/$B$12*$C$7)</x:f>
        <x:v>0</x:v>
      </x:c>
      <x:c r="BZ355" s="34" t="n">
        <x:f>$B$11*(($A$1078)*$C355/$B$12*$B$7+(1-$A$1078)*$D355/$B$12*$C$7)</x:f>
        <x:v>0</x:v>
      </x:c>
      <x:c r="CA355" s="34" t="n">
        <x:f>$B$11*(($A$1079)*$C355/$B$12*$B$7+(1-$A$1079)*$D355/$B$12*$C$7)</x:f>
        <x:v>0</x:v>
      </x:c>
      <x:c r="CB355" s="34" t="n">
        <x:f>$B$11*(($A$1080)*$C355/$B$12*$B$7+(1-$A$1080)*$D355/$B$12*$C$7)</x:f>
        <x:v>0</x:v>
      </x:c>
      <x:c r="CC355" s="34" t="n">
        <x:f>$B$11*(($A$1081)*$C355/$B$12*$B$7+(1-$A$1081)*$D355/$B$12*$C$7)</x:f>
        <x:v>0</x:v>
      </x:c>
    </x:row>
    <x:row r="356">
      <x:c r="A356" s="34" t="n">
        <x:v>332</x:v>
      </x:c>
      <x:c r="B356" s="39" t="n">
        <x:v>-0.44510151657613145</x:v>
      </x:c>
      <x:c r="C356" s="1" t="n">
        <x:f>SUM(AM356:AV356)</x:f>
        <x:v>0</x:v>
      </x:c>
      <x:c r="D356" s="1" t="n">
        <x:f>SUM(AW356:BF356)</x:f>
        <x:v>1</x:v>
      </x:c>
      <x:c r="E356" s="17" t="n">
        <x:f>(1-C356/$B$12)*$B$8-C356/$B$12*$B$7</x:f>
        <x:v>0.05</x:v>
      </x:c>
      <x:c r="F356" s="17" t="n">
        <x:f>(1-D356/$B$12)*$C$8-D356/$B$12*$C$7</x:f>
        <x:v>0.021000000000000005</x:v>
      </x:c>
      <x:c r="G356" s="32" t="n">
        <x:f>$B$11*($B$10*C356/$B$12*$B$7+(1-$B$10)*D356/$B$12*$C$7)</x:f>
        <x:v>300</x:v>
      </x:c>
      <x:c r="H356" s="17" t="n">
        <x:f>$B$10*E356+(1-$B$10)*F356</x:f>
        <x:v>0.035500000000000004</x:v>
      </x:c>
      <x:c r="I356" s="34"/>
      <x:c r="J356" s="34"/>
      <x:c r="K356" s="34"/>
      <x:c r="L356" s="34"/>
      <x:c r="M356" s="34"/>
      <x:c r="N356" s="34"/>
      <x:c r="O356" s="34"/>
      <x:c r="P356" s="34"/>
      <x:c r="Q356" s="34"/>
      <x:c r="R356" s="39" t="n">
        <x:v>0.23068847761950478</x:v>
      </x:c>
      <x:c r="S356" s="39" t="n">
        <x:v>0.6739837919704735</x:v>
      </x:c>
      <x:c r="T356" s="39" t="n">
        <x:v>-1.3226752459544198</x:v>
      </x:c>
      <x:c r="U356" s="39" t="n">
        <x:v>1.4367821153050435</x:v>
      </x:c>
      <x:c r="V356" s="39" t="n">
        <x:v>0.4411347558440222</x:v>
      </x:c>
      <x:c r="W356" s="39" t="n">
        <x:v>0.18924621378860398</x:v>
      </x:c>
      <x:c r="X356" s="39" t="n">
        <x:v>-1.2745787925039793</x:v>
      </x:c>
      <x:c r="Y356" s="39" t="n">
        <x:v>0.8381579746017772</x:v>
      </x:c>
      <x:c r="Z356" s="39" t="n">
        <x:v>-0.5470787707442449</x:v>
      </x:c>
      <x:c r="AA356" s="39" t="n">
        <x:v>1.172209567569232</x:v>
      </x:c>
      <x:c r="AB356" s="39" t="n">
        <x:v>0.040366540468470255</x:v>
      </x:c>
      <x:c r="AC356" s="39" t="n">
        <x:v>-0.05089785311886828</x:v>
      </x:c>
      <x:c r="AD356" s="39" t="n">
        <x:v>-2.696585003382581</x:v>
      </x:c>
      <x:c r="AE356" s="39" t="n">
        <x:v>0.2688418600128137</x:v>
      </x:c>
      <x:c r="AF356" s="39" t="n">
        <x:v>1.9597890286966209</x:v>
      </x:c>
      <x:c r="AG356" s="39" t="n">
        <x:v>-1.052802029179784</x:v>
      </x:c>
      <x:c r="AH356" s="39" t="n">
        <x:v>-1.192122511913758</x:v>
      </x:c>
      <x:c r="AI356" s="39" t="n">
        <x:v>-1.0755753016796865</x:v>
      </x:c>
      <x:c r="AJ356" s="39" t="n">
        <x:v>-0.05441157466149989</x:v>
      </x:c>
      <x:c r="AK356" s="39" t="n">
        <x:v>0.39948024311034935</x:v>
      </x:c>
      <x:c r="AL356" s="34"/>
      <x:c r="AM356" s="34" t="n">
        <x:f>IF(SQRT($B$9)*$B356+SQRT(1-$B$9)*R356&lt;_xlfn.NORM.S.INV($B$6),1,0)</x:f>
        <x:v>0</x:v>
      </x:c>
      <x:c r="AN356" s="34" t="n">
        <x:f>IF(SQRT($B$9)*$B356+SQRT(1-$B$9)*S356&lt;_xlfn.NORM.S.INV($B$6),1,0)</x:f>
        <x:v>0</x:v>
      </x:c>
      <x:c r="AO356" s="34" t="n">
        <x:f>IF(SQRT($B$9)*$B356+SQRT(1-$B$9)*T356&lt;_xlfn.NORM.S.INV($B$6),1,0)</x:f>
        <x:v>0</x:v>
      </x:c>
      <x:c r="AP356" s="34" t="n">
        <x:f>IF(SQRT($B$9)*$B356+SQRT(1-$B$9)*U356&lt;_xlfn.NORM.S.INV($B$6),1,0)</x:f>
        <x:v>0</x:v>
      </x:c>
      <x:c r="AQ356" s="34" t="n">
        <x:f>IF(SQRT($B$9)*$B356+SQRT(1-$B$9)*V356&lt;_xlfn.NORM.S.INV($B$6),1,0)</x:f>
        <x:v>0</x:v>
      </x:c>
      <x:c r="AR356" s="34" t="n">
        <x:f>IF(SQRT($B$9)*$B356+SQRT(1-$B$9)*W356&lt;_xlfn.NORM.S.INV($B$6),1,0)</x:f>
        <x:v>0</x:v>
      </x:c>
      <x:c r="AS356" s="34" t="n">
        <x:f>IF(SQRT($B$9)*$B356+SQRT(1-$B$9)*X356&lt;_xlfn.NORM.S.INV($B$6),1,0)</x:f>
        <x:v>0</x:v>
      </x:c>
      <x:c r="AT356" s="34" t="n">
        <x:f>IF(SQRT($B$9)*$B356+SQRT(1-$B$9)*Y356&lt;_xlfn.NORM.S.INV($B$6),1,0)</x:f>
        <x:v>0</x:v>
      </x:c>
      <x:c r="AU356" s="34" t="n">
        <x:f>IF(SQRT($B$9)*$B356+SQRT(1-$B$9)*Z356&lt;_xlfn.NORM.S.INV($B$6),1,0)</x:f>
        <x:v>0</x:v>
      </x:c>
      <x:c r="AV356" s="34" t="n">
        <x:f>IF(SQRT($B$9)*$B356+SQRT(1-$B$9)*AA356&lt;_xlfn.NORM.S.INV($B$6),1,0)</x:f>
        <x:v>0</x:v>
      </x:c>
      <x:c r="AW356" s="34" t="n">
        <x:f>IF(SQRT($C$9)*$B356+SQRT(1-$C$9)*AB356&lt;_xlfn.NORM.S.INV($C$6),1,0)</x:f>
        <x:v>0</x:v>
      </x:c>
      <x:c r="AX356" s="34" t="n">
        <x:f>IF(SQRT($C$9)*$B356+SQRT(1-$C$9)*AC356&lt;_xlfn.NORM.S.INV($C$6),1,0)</x:f>
        <x:v>0</x:v>
      </x:c>
      <x:c r="AY356" s="34" t="n">
        <x:f>IF(SQRT($C$9)*$B356+SQRT(1-$C$9)*AD356&lt;_xlfn.NORM.S.INV($C$6),1,0)</x:f>
        <x:v>1</x:v>
      </x:c>
      <x:c r="AZ356" s="34" t="n">
        <x:f>IF(SQRT($C$9)*$B356+SQRT(1-$C$9)*AE356&lt;_xlfn.NORM.S.INV($C$6),1,0)</x:f>
        <x:v>0</x:v>
      </x:c>
      <x:c r="BA356" s="34" t="n">
        <x:f>IF(SQRT($C$9)*$B356+SQRT(1-$C$9)*AF356&lt;_xlfn.NORM.S.INV($C$6),1,0)</x:f>
        <x:v>0</x:v>
      </x:c>
      <x:c r="BB356" s="34" t="n">
        <x:f>IF(SQRT($C$9)*$B356+SQRT(1-$C$9)*AG356&lt;_xlfn.NORM.S.INV($C$6),1,0)</x:f>
        <x:v>0</x:v>
      </x:c>
      <x:c r="BC356" s="34" t="n">
        <x:f>IF(SQRT($C$9)*$B356+SQRT(1-$C$9)*AH356&lt;_xlfn.NORM.S.INV($C$6),1,0)</x:f>
        <x:v>0</x:v>
      </x:c>
      <x:c r="BD356" s="34" t="n">
        <x:f>IF(SQRT($C$9)*$B356+SQRT(1-$C$9)*AI356&lt;_xlfn.NORM.S.INV($C$6),1,0)</x:f>
        <x:v>0</x:v>
      </x:c>
      <x:c r="BE356" s="34" t="n">
        <x:f>IF(SQRT($C$9)*$B356+SQRT(1-$C$9)*AJ356&lt;_xlfn.NORM.S.INV($C$6),1,0)</x:f>
        <x:v>0</x:v>
      </x:c>
      <x:c r="BF356" s="34" t="n">
        <x:f>IF(SQRT($C$9)*$B356+SQRT(1-$C$9)*AK356&lt;_xlfn.NORM.S.INV($C$6),1,0)</x:f>
        <x:v>0</x:v>
      </x:c>
      <x:c r="BG356" s="34"/>
      <x:c r="BH356" s="34"/>
      <x:c r="BI356" s="34" t="n">
        <x:f>$B$11*(($A$1061)*$C356/$B$12*$B$7+(1-$A$1061)*$D356/$B$12*$C$7)</x:f>
        <x:v>600</x:v>
      </x:c>
      <x:c r="BJ356" s="34" t="n">
        <x:f>$B$11*(($A$1062)*$C356/$B$12*$B$7+(1-$A$1062)*$D356/$B$12*$C$7)</x:f>
        <x:v>570</x:v>
      </x:c>
      <x:c r="BK356" s="34" t="n">
        <x:f>$B$11*(($A$1063)*$C356/$B$12*$B$7+(1-$A$1063)*$D356/$B$12*$C$7)</x:f>
        <x:v>540</x:v>
      </x:c>
      <x:c r="BL356" s="34" t="n">
        <x:f>$B$11*(($A$1064)*$C356/$B$12*$B$7+(1-$A$1064)*$D356/$B$12*$C$7)</x:f>
        <x:v>509.99999999999994</x:v>
      </x:c>
      <x:c r="BM356" s="34" t="n">
        <x:f>$B$11*(($A$1065)*$C356/$B$12*$B$7+(1-$A$1065)*$D356/$B$12*$C$7)</x:f>
        <x:v>480</x:v>
      </x:c>
      <x:c r="BN356" s="34" t="n">
        <x:f>$B$11*(($A$1066)*$C356/$B$12*$B$7+(1-$A$1066)*$D356/$B$12*$C$7)</x:f>
        <x:v>450</x:v>
      </x:c>
      <x:c r="BO356" s="34" t="n">
        <x:f>$B$11*(($A$1067)*$C356/$B$12*$B$7+(1-$A$1067)*$D356/$B$12*$C$7)</x:f>
        <x:v>419.99999999999994</x:v>
      </x:c>
      <x:c r="BP356" s="34" t="n">
        <x:f>$B$11*(($A$1068)*$C356/$B$12*$B$7+(1-$A$1068)*$D356/$B$12*$C$7)</x:f>
        <x:v>390</x:v>
      </x:c>
      <x:c r="BQ356" s="34" t="n">
        <x:f>$B$11*(($A$1069)*$C356/$B$12*$B$7+(1-$A$1069)*$D356/$B$12*$C$7)</x:f>
        <x:v>360</x:v>
      </x:c>
      <x:c r="BR356" s="34" t="n">
        <x:f>$B$11*(($A$1070)*$C356/$B$12*$B$7+(1-$A$1070)*$D356/$B$12*$C$7)</x:f>
        <x:v>330</x:v>
      </x:c>
      <x:c r="BS356" s="34" t="n">
        <x:f>$B$11*(($A$1071)*$C356/$B$12*$B$7+(1-$A$1071)*$D356/$B$12*$C$7)</x:f>
        <x:v>300</x:v>
      </x:c>
      <x:c r="BT356" s="34" t="n">
        <x:f>$B$11*(($A$1072)*$C356/$B$12*$B$7+(1-$A$1072)*$D356/$B$12*$C$7)</x:f>
        <x:v>270</x:v>
      </x:c>
      <x:c r="BU356" s="34" t="n">
        <x:f>$B$11*(($A$1073)*$C356/$B$12*$B$7+(1-$A$1073)*$D356/$B$12*$C$7)</x:f>
        <x:v>240</x:v>
      </x:c>
      <x:c r="BV356" s="34" t="n">
        <x:f>$B$11*(($A$1074)*$C356/$B$12*$B$7+(1-$A$1074)*$D356/$B$12*$C$7)</x:f>
        <x:v>209.99999999999997</x:v>
      </x:c>
      <x:c r="BW356" s="34" t="n">
        <x:f>$B$11*(($A$1075)*$C356/$B$12*$B$7+(1-$A$1075)*$D356/$B$12*$C$7)</x:f>
        <x:v>180.00000000000003</x:v>
      </x:c>
      <x:c r="BX356" s="34" t="n">
        <x:f>$B$11*(($A$1076)*$C356/$B$12*$B$7+(1-$A$1076)*$D356/$B$12*$C$7)</x:f>
        <x:v>150</x:v>
      </x:c>
      <x:c r="BY356" s="34" t="n">
        <x:f>$B$11*(($A$1077)*$C356/$B$12*$B$7+(1-$A$1077)*$D356/$B$12*$C$7)</x:f>
        <x:v>119.99999999999999</x:v>
      </x:c>
      <x:c r="BZ356" s="34" t="n">
        <x:f>$B$11*(($A$1078)*$C356/$B$12*$B$7+(1-$A$1078)*$D356/$B$12*$C$7)</x:f>
        <x:v>90.00000000000001</x:v>
      </x:c>
      <x:c r="CA356" s="34" t="n">
        <x:f>$B$11*(($A$1079)*$C356/$B$12*$B$7+(1-$A$1079)*$D356/$B$12*$C$7)</x:f>
        <x:v>59.99999999999999</x:v>
      </x:c>
      <x:c r="CB356" s="34" t="n">
        <x:f>$B$11*(($A$1080)*$C356/$B$12*$B$7+(1-$A$1080)*$D356/$B$12*$C$7)</x:f>
        <x:v>30.00000000000003</x:v>
      </x:c>
      <x:c r="CC356" s="34" t="n">
        <x:f>$B$11*(($A$1081)*$C356/$B$12*$B$7+(1-$A$1081)*$D356/$B$12*$C$7)</x:f>
        <x:v>0</x:v>
      </x:c>
    </x:row>
    <x:row r="357">
      <x:c r="A357" s="34" t="n">
        <x:v>333</x:v>
      </x:c>
      <x:c r="B357" s="39" t="n">
        <x:v>-1.2908994137261707</x:v>
      </x:c>
      <x:c r="C357" s="1" t="n">
        <x:f>SUM(AM357:AV357)</x:f>
        <x:v>0</x:v>
      </x:c>
      <x:c r="D357" s="1" t="n">
        <x:f>SUM(AW357:BF357)</x:f>
        <x:v>3</x:v>
      </x:c>
      <x:c r="E357" s="17" t="n">
        <x:f>(1-C357/$B$12)*$B$8-C357/$B$12*$B$7</x:f>
        <x:v>0.05</x:v>
      </x:c>
      <x:c r="F357" s="17" t="n">
        <x:f>(1-D357/$B$12)*$C$8-D357/$B$12*$C$7</x:f>
        <x:v>-0.11699999999999999</x:v>
      </x:c>
      <x:c r="G357" s="32" t="n">
        <x:f>$B$11*($B$10*C357/$B$12*$B$7+(1-$B$10)*D357/$B$12*$C$7)</x:f>
        <x:v>900</x:v>
      </x:c>
      <x:c r="H357" s="17" t="n">
        <x:f>$B$10*E357+(1-$B$10)*F357</x:f>
        <x:v>-0.033499999999999995</x:v>
      </x:c>
      <x:c r="I357" s="34"/>
      <x:c r="J357" s="34"/>
      <x:c r="K357" s="34"/>
      <x:c r="L357" s="34"/>
      <x:c r="M357" s="34"/>
      <x:c r="N357" s="34"/>
      <x:c r="O357" s="34"/>
      <x:c r="P357" s="34"/>
      <x:c r="Q357" s="34"/>
      <x:c r="R357" s="39" t="n">
        <x:v>-0.4379928007623937</x:v>
      </x:c>
      <x:c r="S357" s="39" t="n">
        <x:v>0.22370279152179395</x:v>
      </x:c>
      <x:c r="T357" s="39" t="n">
        <x:v>1.4537195082981567</x:v>
      </x:c>
      <x:c r="U357" s="39" t="n">
        <x:v>-0.08692320269156671</x:v>
      </x:c>
      <x:c r="V357" s="39" t="n">
        <x:v>-0.6037797437269907</x:v>
      </x:c>
      <x:c r="W357" s="39" t="n">
        <x:v>1.165728718535359</x:v>
      </x:c>
      <x:c r="X357" s="39" t="n">
        <x:v>0.17847847316116977</x:v>
      </x:c>
      <x:c r="Y357" s="39" t="n">
        <x:v>-0.902594869239439</x:v>
      </x:c>
      <x:c r="Z357" s="39" t="n">
        <x:v>-0.8891586317395014</x:v>
      </x:c>
      <x:c r="AA357" s="39" t="n">
        <x:v>0.7946962604507872</x:v>
      </x:c>
      <x:c r="AB357" s="39" t="n">
        <x:v>-0.3108615963517035</x:v>
      </x:c>
      <x:c r="AC357" s="39" t="n">
        <x:v>-1.3057695740883095</x:v>
      </x:c>
      <x:c r="AD357" s="39" t="n">
        <x:v>-0.1901953666070929</x:v>
      </x:c>
      <x:c r="AE357" s="39" t="n">
        <x:v>0.6738259482599059</x:v>
      </x:c>
      <x:c r="AF357" s="39" t="n">
        <x:v>0.52488036910307</x:v>
      </x:c>
      <x:c r="AG357" s="39" t="n">
        <x:v>-0.5027305221263008</x:v>
      </x:c>
      <x:c r="AH357" s="39" t="n">
        <x:v>-0.7370158933933302</x:v>
      </x:c>
      <x:c r="AI357" s="39" t="n">
        <x:v>1.4560437819272602</x:v>
      </x:c>
      <x:c r="AJ357" s="39" t="n">
        <x:v>-1.8103133783728886</x:v>
      </x:c>
      <x:c r="AK357" s="39" t="n">
        <x:v>-1.5242447060857565</x:v>
      </x:c>
      <x:c r="AL357" s="34"/>
      <x:c r="AM357" s="34" t="n">
        <x:f>IF(SQRT($B$9)*$B357+SQRT(1-$B$9)*R357&lt;_xlfn.NORM.S.INV($B$6),1,0)</x:f>
        <x:v>0</x:v>
      </x:c>
      <x:c r="AN357" s="34" t="n">
        <x:f>IF(SQRT($B$9)*$B357+SQRT(1-$B$9)*S357&lt;_xlfn.NORM.S.INV($B$6),1,0)</x:f>
        <x:v>0</x:v>
      </x:c>
      <x:c r="AO357" s="34" t="n">
        <x:f>IF(SQRT($B$9)*$B357+SQRT(1-$B$9)*T357&lt;_xlfn.NORM.S.INV($B$6),1,0)</x:f>
        <x:v>0</x:v>
      </x:c>
      <x:c r="AP357" s="34" t="n">
        <x:f>IF(SQRT($B$9)*$B357+SQRT(1-$B$9)*U357&lt;_xlfn.NORM.S.INV($B$6),1,0)</x:f>
        <x:v>0</x:v>
      </x:c>
      <x:c r="AQ357" s="34" t="n">
        <x:f>IF(SQRT($B$9)*$B357+SQRT(1-$B$9)*V357&lt;_xlfn.NORM.S.INV($B$6),1,0)</x:f>
        <x:v>0</x:v>
      </x:c>
      <x:c r="AR357" s="34" t="n">
        <x:f>IF(SQRT($B$9)*$B357+SQRT(1-$B$9)*W357&lt;_xlfn.NORM.S.INV($B$6),1,0)</x:f>
        <x:v>0</x:v>
      </x:c>
      <x:c r="AS357" s="34" t="n">
        <x:f>IF(SQRT($B$9)*$B357+SQRT(1-$B$9)*X357&lt;_xlfn.NORM.S.INV($B$6),1,0)</x:f>
        <x:v>0</x:v>
      </x:c>
      <x:c r="AT357" s="34" t="n">
        <x:f>IF(SQRT($B$9)*$B357+SQRT(1-$B$9)*Y357&lt;_xlfn.NORM.S.INV($B$6),1,0)</x:f>
        <x:v>0</x:v>
      </x:c>
      <x:c r="AU357" s="34" t="n">
        <x:f>IF(SQRT($B$9)*$B357+SQRT(1-$B$9)*Z357&lt;_xlfn.NORM.S.INV($B$6),1,0)</x:f>
        <x:v>0</x:v>
      </x:c>
      <x:c r="AV357" s="34" t="n">
        <x:f>IF(SQRT($B$9)*$B357+SQRT(1-$B$9)*AA357&lt;_xlfn.NORM.S.INV($B$6),1,0)</x:f>
        <x:v>0</x:v>
      </x:c>
      <x:c r="AW357" s="34" t="n">
        <x:f>IF(SQRT($C$9)*$B357+SQRT(1-$C$9)*AB357&lt;_xlfn.NORM.S.INV($C$6),1,0)</x:f>
        <x:v>0</x:v>
      </x:c>
      <x:c r="AX357" s="34" t="n">
        <x:f>IF(SQRT($C$9)*$B357+SQRT(1-$C$9)*AC357&lt;_xlfn.NORM.S.INV($C$6),1,0)</x:f>
        <x:v>1</x:v>
      </x:c>
      <x:c r="AY357" s="34" t="n">
        <x:f>IF(SQRT($C$9)*$B357+SQRT(1-$C$9)*AD357&lt;_xlfn.NORM.S.INV($C$6),1,0)</x:f>
        <x:v>0</x:v>
      </x:c>
      <x:c r="AZ357" s="34" t="n">
        <x:f>IF(SQRT($C$9)*$B357+SQRT(1-$C$9)*AE357&lt;_xlfn.NORM.S.INV($C$6),1,0)</x:f>
        <x:v>0</x:v>
      </x:c>
      <x:c r="BA357" s="34" t="n">
        <x:f>IF(SQRT($C$9)*$B357+SQRT(1-$C$9)*AF357&lt;_xlfn.NORM.S.INV($C$6),1,0)</x:f>
        <x:v>0</x:v>
      </x:c>
      <x:c r="BB357" s="34" t="n">
        <x:f>IF(SQRT($C$9)*$B357+SQRT(1-$C$9)*AG357&lt;_xlfn.NORM.S.INV($C$6),1,0)</x:f>
        <x:v>0</x:v>
      </x:c>
      <x:c r="BC357" s="34" t="n">
        <x:f>IF(SQRT($C$9)*$B357+SQRT(1-$C$9)*AH357&lt;_xlfn.NORM.S.INV($C$6),1,0)</x:f>
        <x:v>0</x:v>
      </x:c>
      <x:c r="BD357" s="34" t="n">
        <x:f>IF(SQRT($C$9)*$B357+SQRT(1-$C$9)*AI357&lt;_xlfn.NORM.S.INV($C$6),1,0)</x:f>
        <x:v>0</x:v>
      </x:c>
      <x:c r="BE357" s="34" t="n">
        <x:f>IF(SQRT($C$9)*$B357+SQRT(1-$C$9)*AJ357&lt;_xlfn.NORM.S.INV($C$6),1,0)</x:f>
        <x:v>1</x:v>
      </x:c>
      <x:c r="BF357" s="34" t="n">
        <x:f>IF(SQRT($C$9)*$B357+SQRT(1-$C$9)*AK357&lt;_xlfn.NORM.S.INV($C$6),1,0)</x:f>
        <x:v>1</x:v>
      </x:c>
      <x:c r="BG357" s="34"/>
      <x:c r="BH357" s="34"/>
      <x:c r="BI357" s="34" t="n">
        <x:f>$B$11*(($A$1061)*$C357/$B$12*$B$7+(1-$A$1061)*$D357/$B$12*$C$7)</x:f>
        <x:v>1800</x:v>
      </x:c>
      <x:c r="BJ357" s="34" t="n">
        <x:f>$B$11*(($A$1062)*$C357/$B$12*$B$7+(1-$A$1062)*$D357/$B$12*$C$7)</x:f>
        <x:v>1709.9999999999998</x:v>
      </x:c>
      <x:c r="BK357" s="34" t="n">
        <x:f>$B$11*(($A$1063)*$C357/$B$12*$B$7+(1-$A$1063)*$D357/$B$12*$C$7)</x:f>
        <x:v>1620</x:v>
      </x:c>
      <x:c r="BL357" s="34" t="n">
        <x:f>$B$11*(($A$1064)*$C357/$B$12*$B$7+(1-$A$1064)*$D357/$B$12*$C$7)</x:f>
        <x:v>1530</x:v>
      </x:c>
      <x:c r="BM357" s="34" t="n">
        <x:f>$B$11*(($A$1065)*$C357/$B$12*$B$7+(1-$A$1065)*$D357/$B$12*$C$7)</x:f>
        <x:v>1440.0000000000002</x:v>
      </x:c>
      <x:c r="BN357" s="34" t="n">
        <x:f>$B$11*(($A$1066)*$C357/$B$12*$B$7+(1-$A$1066)*$D357/$B$12*$C$7)</x:f>
        <x:v>1350</x:v>
      </x:c>
      <x:c r="BO357" s="34" t="n">
        <x:f>$B$11*(($A$1067)*$C357/$B$12*$B$7+(1-$A$1067)*$D357/$B$12*$C$7)</x:f>
        <x:v>1259.9999999999998</x:v>
      </x:c>
      <x:c r="BP357" s="34" t="n">
        <x:f>$B$11*(($A$1068)*$C357/$B$12*$B$7+(1-$A$1068)*$D357/$B$12*$C$7)</x:f>
        <x:v>1170</x:v>
      </x:c>
      <x:c r="BQ357" s="34" t="n">
        <x:f>$B$11*(($A$1069)*$C357/$B$12*$B$7+(1-$A$1069)*$D357/$B$12*$C$7)</x:f>
        <x:v>1080</x:v>
      </x:c>
      <x:c r="BR357" s="34" t="n">
        <x:f>$B$11*(($A$1070)*$C357/$B$12*$B$7+(1-$A$1070)*$D357/$B$12*$C$7)</x:f>
        <x:v>990</x:v>
      </x:c>
      <x:c r="BS357" s="34" t="n">
        <x:f>$B$11*(($A$1071)*$C357/$B$12*$B$7+(1-$A$1071)*$D357/$B$12*$C$7)</x:f>
        <x:v>900</x:v>
      </x:c>
      <x:c r="BT357" s="34" t="n">
        <x:f>$B$11*(($A$1072)*$C357/$B$12*$B$7+(1-$A$1072)*$D357/$B$12*$C$7)</x:f>
        <x:v>809.9999999999999</x:v>
      </x:c>
      <x:c r="BU357" s="34" t="n">
        <x:f>$B$11*(($A$1073)*$C357/$B$12*$B$7+(1-$A$1073)*$D357/$B$12*$C$7)</x:f>
        <x:v>720.0000000000001</x:v>
      </x:c>
      <x:c r="BV357" s="34" t="n">
        <x:f>$B$11*(($A$1074)*$C357/$B$12*$B$7+(1-$A$1074)*$D357/$B$12*$C$7)</x:f>
        <x:v>629.9999999999999</x:v>
      </x:c>
      <x:c r="BW357" s="34" t="n">
        <x:f>$B$11*(($A$1075)*$C357/$B$12*$B$7+(1-$A$1075)*$D357/$B$12*$C$7)</x:f>
        <x:v>540.0000000000001</x:v>
      </x:c>
      <x:c r="BX357" s="34" t="n">
        <x:f>$B$11*(($A$1076)*$C357/$B$12*$B$7+(1-$A$1076)*$D357/$B$12*$C$7)</x:f>
        <x:v>450</x:v>
      </x:c>
      <x:c r="BY357" s="34" t="n">
        <x:f>$B$11*(($A$1077)*$C357/$B$12*$B$7+(1-$A$1077)*$D357/$B$12*$C$7)</x:f>
        <x:v>359.9999999999999</x:v>
      </x:c>
      <x:c r="BZ357" s="34" t="n">
        <x:f>$B$11*(($A$1078)*$C357/$B$12*$B$7+(1-$A$1078)*$D357/$B$12*$C$7)</x:f>
        <x:v>270.00000000000006</x:v>
      </x:c>
      <x:c r="CA357" s="34" t="n">
        <x:f>$B$11*(($A$1079)*$C357/$B$12*$B$7+(1-$A$1079)*$D357/$B$12*$C$7)</x:f>
        <x:v>179.99999999999994</x:v>
      </x:c>
      <x:c r="CB357" s="34" t="n">
        <x:f>$B$11*(($A$1080)*$C357/$B$12*$B$7+(1-$A$1080)*$D357/$B$12*$C$7)</x:f>
        <x:v>90.00000000000009</x:v>
      </x:c>
      <x:c r="CC357" s="34" t="n">
        <x:f>$B$11*(($A$1081)*$C357/$B$12*$B$7+(1-$A$1081)*$D357/$B$12*$C$7)</x:f>
        <x:v>0</x:v>
      </x:c>
    </x:row>
    <x:row r="358">
      <x:c r="A358" s="34" t="n">
        <x:v>334</x:v>
      </x:c>
      <x:c r="B358" s="39" t="n">
        <x:v>-0.3903509747541896</x:v>
      </x:c>
      <x:c r="C358" s="1" t="n">
        <x:f>SUM(AM358:AV358)</x:f>
        <x:v>1</x:v>
      </x:c>
      <x:c r="D358" s="1" t="n">
        <x:f>SUM(AW358:BF358)</x:f>
        <x:v>1</x:v>
      </x:c>
      <x:c r="E358" s="17" t="n">
        <x:f>(1-C358/$B$12)*$B$8-C358/$B$12*$B$7</x:f>
        <x:v>0.0049999999999999975</x:v>
      </x:c>
      <x:c r="F358" s="17" t="n">
        <x:f>(1-D358/$B$12)*$C$8-D358/$B$12*$C$7</x:f>
        <x:v>0.021000000000000005</x:v>
      </x:c>
      <x:c r="G358" s="32" t="n">
        <x:f>$B$11*($B$10*C358/$B$12*$B$7+(1-$B$10)*D358/$B$12*$C$7)</x:f>
        <x:v>500</x:v>
      </x:c>
      <x:c r="H358" s="17" t="n">
        <x:f>$B$10*E358+(1-$B$10)*F358</x:f>
        <x:v>0.013000000000000001</x:v>
      </x:c>
      <x:c r="I358" s="34"/>
      <x:c r="J358" s="34"/>
      <x:c r="K358" s="34"/>
      <x:c r="L358" s="34"/>
      <x:c r="M358" s="34"/>
      <x:c r="N358" s="34"/>
      <x:c r="O358" s="34"/>
      <x:c r="P358" s="34"/>
      <x:c r="Q358" s="34"/>
      <x:c r="R358" s="39" t="n">
        <x:v>-1.6025725468864014</x:v>
      </x:c>
      <x:c r="S358" s="39" t="n">
        <x:v>-2.4993828647139718</x:v>
      </x:c>
      <x:c r="T358" s="39" t="n">
        <x:v>-0.23786073260591312</x:v>
      </x:c>
      <x:c r="U358" s="39" t="n">
        <x:v>2.066243063315065</x:v>
      </x:c>
      <x:c r="V358" s="39" t="n">
        <x:v>-0.2282005469268394</x:v>
      </x:c>
      <x:c r="W358" s="39" t="n">
        <x:v>-0.5843561636394667</x:v>
      </x:c>
      <x:c r="X358" s="39" t="n">
        <x:v>-0.9728873414094058</x:v>
      </x:c>
      <x:c r="Y358" s="39" t="n">
        <x:v>-1.8179707618994436</x:v>
      </x:c>
      <x:c r="Z358" s="39" t="n">
        <x:v>1.155873755372314</x:v>
      </x:c>
      <x:c r="AA358" s="39" t="n">
        <x:v>2.1439159444449913</x:v>
      </x:c>
      <x:c r="AB358" s="39" t="n">
        <x:v>1.0903375665085848</x:v>
      </x:c>
      <x:c r="AC358" s="39" t="n">
        <x:v>-1.7395652125238013</x:v>
      </x:c>
      <x:c r="AD358" s="39" t="n">
        <x:v>0.37544679508069095</x:v>
      </x:c>
      <x:c r="AE358" s="39" t="n">
        <x:v>0.319946935314119</x:v>
      </x:c>
      <x:c r="AF358" s="39" t="n">
        <x:v>0.7830992103859995</x:v>
      </x:c>
      <x:c r="AG358" s="39" t="n">
        <x:v>0.7478493744982653</x:v>
      </x:c>
      <x:c r="AH358" s="39" t="n">
        <x:v>-0.4994096065071398</x:v>
      </x:c>
      <x:c r="AI358" s="39" t="n">
        <x:v>-0.9812626469313229</x:v>
      </x:c>
      <x:c r="AJ358" s="39" t="n">
        <x:v>-1.5469576616375864</x:v>
      </x:c>
      <x:c r="AK358" s="39" t="n">
        <x:v>-0.7450040220721689</x:v>
      </x:c>
      <x:c r="AL358" s="34"/>
      <x:c r="AM358" s="34" t="n">
        <x:f>IF(SQRT($B$9)*$B358+SQRT(1-$B$9)*R358&lt;_xlfn.NORM.S.INV($B$6),1,0)</x:f>
        <x:v>0</x:v>
      </x:c>
      <x:c r="AN358" s="34" t="n">
        <x:f>IF(SQRT($B$9)*$B358+SQRT(1-$B$9)*S358&lt;_xlfn.NORM.S.INV($B$6),1,0)</x:f>
        <x:v>1</x:v>
      </x:c>
      <x:c r="AO358" s="34" t="n">
        <x:f>IF(SQRT($B$9)*$B358+SQRT(1-$B$9)*T358&lt;_xlfn.NORM.S.INV($B$6),1,0)</x:f>
        <x:v>0</x:v>
      </x:c>
      <x:c r="AP358" s="34" t="n">
        <x:f>IF(SQRT($B$9)*$B358+SQRT(1-$B$9)*U358&lt;_xlfn.NORM.S.INV($B$6),1,0)</x:f>
        <x:v>0</x:v>
      </x:c>
      <x:c r="AQ358" s="34" t="n">
        <x:f>IF(SQRT($B$9)*$B358+SQRT(1-$B$9)*V358&lt;_xlfn.NORM.S.INV($B$6),1,0)</x:f>
        <x:v>0</x:v>
      </x:c>
      <x:c r="AR358" s="34" t="n">
        <x:f>IF(SQRT($B$9)*$B358+SQRT(1-$B$9)*W358&lt;_xlfn.NORM.S.INV($B$6),1,0)</x:f>
        <x:v>0</x:v>
      </x:c>
      <x:c r="AS358" s="34" t="n">
        <x:f>IF(SQRT($B$9)*$B358+SQRT(1-$B$9)*X358&lt;_xlfn.NORM.S.INV($B$6),1,0)</x:f>
        <x:v>0</x:v>
      </x:c>
      <x:c r="AT358" s="34" t="n">
        <x:f>IF(SQRT($B$9)*$B358+SQRT(1-$B$9)*Y358&lt;_xlfn.NORM.S.INV($B$6),1,0)</x:f>
        <x:v>0</x:v>
      </x:c>
      <x:c r="AU358" s="34" t="n">
        <x:f>IF(SQRT($B$9)*$B358+SQRT(1-$B$9)*Z358&lt;_xlfn.NORM.S.INV($B$6),1,0)</x:f>
        <x:v>0</x:v>
      </x:c>
      <x:c r="AV358" s="34" t="n">
        <x:f>IF(SQRT($B$9)*$B358+SQRT(1-$B$9)*AA358&lt;_xlfn.NORM.S.INV($B$6),1,0)</x:f>
        <x:v>0</x:v>
      </x:c>
      <x:c r="AW358" s="34" t="n">
        <x:f>IF(SQRT($C$9)*$B358+SQRT(1-$C$9)*AB358&lt;_xlfn.NORM.S.INV($C$6),1,0)</x:f>
        <x:v>0</x:v>
      </x:c>
      <x:c r="AX358" s="34" t="n">
        <x:f>IF(SQRT($C$9)*$B358+SQRT(1-$C$9)*AC358&lt;_xlfn.NORM.S.INV($C$6),1,0)</x:f>
        <x:v>1</x:v>
      </x:c>
      <x:c r="AY358" s="34" t="n">
        <x:f>IF(SQRT($C$9)*$B358+SQRT(1-$C$9)*AD358&lt;_xlfn.NORM.S.INV($C$6),1,0)</x:f>
        <x:v>0</x:v>
      </x:c>
      <x:c r="AZ358" s="34" t="n">
        <x:f>IF(SQRT($C$9)*$B358+SQRT(1-$C$9)*AE358&lt;_xlfn.NORM.S.INV($C$6),1,0)</x:f>
        <x:v>0</x:v>
      </x:c>
      <x:c r="BA358" s="34" t="n">
        <x:f>IF(SQRT($C$9)*$B358+SQRT(1-$C$9)*AF358&lt;_xlfn.NORM.S.INV($C$6),1,0)</x:f>
        <x:v>0</x:v>
      </x:c>
      <x:c r="BB358" s="34" t="n">
        <x:f>IF(SQRT($C$9)*$B358+SQRT(1-$C$9)*AG358&lt;_xlfn.NORM.S.INV($C$6),1,0)</x:f>
        <x:v>0</x:v>
      </x:c>
      <x:c r="BC358" s="34" t="n">
        <x:f>IF(SQRT($C$9)*$B358+SQRT(1-$C$9)*AH358&lt;_xlfn.NORM.S.INV($C$6),1,0)</x:f>
        <x:v>0</x:v>
      </x:c>
      <x:c r="BD358" s="34" t="n">
        <x:f>IF(SQRT($C$9)*$B358+SQRT(1-$C$9)*AI358&lt;_xlfn.NORM.S.INV($C$6),1,0)</x:f>
        <x:v>0</x:v>
      </x:c>
      <x:c r="BE358" s="34" t="n">
        <x:f>IF(SQRT($C$9)*$B358+SQRT(1-$C$9)*AJ358&lt;_xlfn.NORM.S.INV($C$6),1,0)</x:f>
        <x:v>0</x:v>
      </x:c>
      <x:c r="BF358" s="34" t="n">
        <x:f>IF(SQRT($C$9)*$B358+SQRT(1-$C$9)*AK358&lt;_xlfn.NORM.S.INV($C$6),1,0)</x:f>
        <x:v>0</x:v>
      </x:c>
      <x:c r="BG358" s="34"/>
      <x:c r="BH358" s="34"/>
      <x:c r="BI358" s="34" t="n">
        <x:f>$B$11*(($A$1061)*$C358/$B$12*$B$7+(1-$A$1061)*$D358/$B$12*$C$7)</x:f>
        <x:v>600</x:v>
      </x:c>
      <x:c r="BJ358" s="34" t="n">
        <x:f>$B$11*(($A$1062)*$C358/$B$12*$B$7+(1-$A$1062)*$D358/$B$12*$C$7)</x:f>
        <x:v>590</x:v>
      </x:c>
      <x:c r="BK358" s="34" t="n">
        <x:f>$B$11*(($A$1063)*$C358/$B$12*$B$7+(1-$A$1063)*$D358/$B$12*$C$7)</x:f>
        <x:v>580</x:v>
      </x:c>
      <x:c r="BL358" s="34" t="n">
        <x:f>$B$11*(($A$1064)*$C358/$B$12*$B$7+(1-$A$1064)*$D358/$B$12*$C$7)</x:f>
        <x:v>570</x:v>
      </x:c>
      <x:c r="BM358" s="34" t="n">
        <x:f>$B$11*(($A$1065)*$C358/$B$12*$B$7+(1-$A$1065)*$D358/$B$12*$C$7)</x:f>
        <x:v>560</x:v>
      </x:c>
      <x:c r="BN358" s="34" t="n">
        <x:f>$B$11*(($A$1066)*$C358/$B$12*$B$7+(1-$A$1066)*$D358/$B$12*$C$7)</x:f>
        <x:v>550</x:v>
      </x:c>
      <x:c r="BO358" s="34" t="n">
        <x:f>$B$11*(($A$1067)*$C358/$B$12*$B$7+(1-$A$1067)*$D358/$B$12*$C$7)</x:f>
        <x:v>539.9999999999999</x:v>
      </x:c>
      <x:c r="BP358" s="34" t="n">
        <x:f>$B$11*(($A$1068)*$C358/$B$12*$B$7+(1-$A$1068)*$D358/$B$12*$C$7)</x:f>
        <x:v>530</x:v>
      </x:c>
      <x:c r="BQ358" s="34" t="n">
        <x:f>$B$11*(($A$1069)*$C358/$B$12*$B$7+(1-$A$1069)*$D358/$B$12*$C$7)</x:f>
        <x:v>520</x:v>
      </x:c>
      <x:c r="BR358" s="34" t="n">
        <x:f>$B$11*(($A$1070)*$C358/$B$12*$B$7+(1-$A$1070)*$D358/$B$12*$C$7)</x:f>
        <x:v>510.00000000000006</x:v>
      </x:c>
      <x:c r="BS358" s="34" t="n">
        <x:f>$B$11*(($A$1071)*$C358/$B$12*$B$7+(1-$A$1071)*$D358/$B$12*$C$7)</x:f>
        <x:v>500</x:v>
      </x:c>
      <x:c r="BT358" s="34" t="n">
        <x:f>$B$11*(($A$1072)*$C358/$B$12*$B$7+(1-$A$1072)*$D358/$B$12*$C$7)</x:f>
        <x:v>490</x:v>
      </x:c>
      <x:c r="BU358" s="34" t="n">
        <x:f>$B$11*(($A$1073)*$C358/$B$12*$B$7+(1-$A$1073)*$D358/$B$12*$C$7)</x:f>
        <x:v>480</x:v>
      </x:c>
      <x:c r="BV358" s="34" t="n">
        <x:f>$B$11*(($A$1074)*$C358/$B$12*$B$7+(1-$A$1074)*$D358/$B$12*$C$7)</x:f>
        <x:v>470</x:v>
      </x:c>
      <x:c r="BW358" s="34" t="n">
        <x:f>$B$11*(($A$1075)*$C358/$B$12*$B$7+(1-$A$1075)*$D358/$B$12*$C$7)</x:f>
        <x:v>460</x:v>
      </x:c>
      <x:c r="BX358" s="34" t="n">
        <x:f>$B$11*(($A$1076)*$C358/$B$12*$B$7+(1-$A$1076)*$D358/$B$12*$C$7)</x:f>
        <x:v>450</x:v>
      </x:c>
      <x:c r="BY358" s="34" t="n">
        <x:f>$B$11*(($A$1077)*$C358/$B$12*$B$7+(1-$A$1077)*$D358/$B$12*$C$7)</x:f>
        <x:v>440</x:v>
      </x:c>
      <x:c r="BZ358" s="34" t="n">
        <x:f>$B$11*(($A$1078)*$C358/$B$12*$B$7+(1-$A$1078)*$D358/$B$12*$C$7)</x:f>
        <x:v>429.99999999999994</x:v>
      </x:c>
      <x:c r="CA358" s="34" t="n">
        <x:f>$B$11*(($A$1079)*$C358/$B$12*$B$7+(1-$A$1079)*$D358/$B$12*$C$7)</x:f>
        <x:v>419.99999999999994</x:v>
      </x:c>
      <x:c r="CB358" s="34" t="n">
        <x:f>$B$11*(($A$1080)*$C358/$B$12*$B$7+(1-$A$1080)*$D358/$B$12*$C$7)</x:f>
        <x:v>410.0000000000001</x:v>
      </x:c>
      <x:c r="CC358" s="34" t="n">
        <x:f>$B$11*(($A$1081)*$C358/$B$12*$B$7+(1-$A$1081)*$D358/$B$12*$C$7)</x:f>
        <x:v>400.00000000000006</x:v>
      </x:c>
    </x:row>
    <x:row r="359">
      <x:c r="A359" s="34" t="n">
        <x:v>335</x:v>
      </x:c>
      <x:c r="B359" s="39" t="n">
        <x:v>0.3198982048295016</x:v>
      </x:c>
      <x:c r="C359" s="1" t="n">
        <x:f>SUM(AM359:AV359)</x:f>
        <x:v>0</x:v>
      </x:c>
      <x:c r="D359" s="1" t="n">
        <x:f>SUM(AW359:BF359)</x:f>
        <x:v>1</x:v>
      </x:c>
      <x:c r="E359" s="17" t="n">
        <x:f>(1-C359/$B$12)*$B$8-C359/$B$12*$B$7</x:f>
        <x:v>0.05</x:v>
      </x:c>
      <x:c r="F359" s="17" t="n">
        <x:f>(1-D359/$B$12)*$C$8-D359/$B$12*$C$7</x:f>
        <x:v>0.021000000000000005</x:v>
      </x:c>
      <x:c r="G359" s="32" t="n">
        <x:f>$B$11*($B$10*C359/$B$12*$B$7+(1-$B$10)*D359/$B$12*$C$7)</x:f>
        <x:v>300</x:v>
      </x:c>
      <x:c r="H359" s="17" t="n">
        <x:f>$B$10*E359+(1-$B$10)*F359</x:f>
        <x:v>0.035500000000000004</x:v>
      </x:c>
      <x:c r="I359" s="34"/>
      <x:c r="J359" s="34"/>
      <x:c r="K359" s="34"/>
      <x:c r="L359" s="34"/>
      <x:c r="M359" s="34"/>
      <x:c r="N359" s="34"/>
      <x:c r="O359" s="34"/>
      <x:c r="P359" s="34"/>
      <x:c r="Q359" s="34"/>
      <x:c r="R359" s="39" t="n">
        <x:v>3.0133549801577355</x:v>
      </x:c>
      <x:c r="S359" s="39" t="n">
        <x:v>0.2401677651909453</x:v>
      </x:c>
      <x:c r="T359" s="39" t="n">
        <x:v>-0.3813646477863391</x:v>
      </x:c>
      <x:c r="U359" s="39" t="n">
        <x:v>-1.0726979034127901</x:v>
      </x:c>
      <x:c r="V359" s="39" t="n">
        <x:v>1.5436278344839132</x:v>
      </x:c>
      <x:c r="W359" s="39" t="n">
        <x:v>-0.4005551742035664</x:v>
      </x:c>
      <x:c r="X359" s="39" t="n">
        <x:v>0.4152282181636892</x:v>
      </x:c>
      <x:c r="Y359" s="39" t="n">
        <x:v>-0.5760645654278581</x:v>
      </x:c>
      <x:c r="Z359" s="39" t="n">
        <x:v>0.32871985665295117</x:v>
      </x:c>
      <x:c r="AA359" s="39" t="n">
        <x:v>0.2966090704249633</x:v>
      </x:c>
      <x:c r="AB359" s="39" t="n">
        <x:v>-0.8461673986790962</x:v>
      </x:c>
      <x:c r="AC359" s="39" t="n">
        <x:v>0.07936503123527573</x:v>
      </x:c>
      <x:c r="AD359" s="39" t="n">
        <x:v>-1.5935505935131038</x:v>
      </x:c>
      <x:c r="AE359" s="39" t="n">
        <x:v>-2.027608950249041</x:v>
      </x:c>
      <x:c r="AF359" s="39" t="n">
        <x:v>-0.5228061696117534</x:v>
      </x:c>
      <x:c r="AG359" s="39" t="n">
        <x:v>0.5470995703702173</x:v>
      </x:c>
      <x:c r="AH359" s="39" t="n">
        <x:v>-1.9683980551390223</x:v>
      </x:c>
      <x:c r="AI359" s="39" t="n">
        <x:v>0.31869722456111216</x:v>
      </x:c>
      <x:c r="AJ359" s="39" t="n">
        <x:v>0.5364559671333319</x:v>
      </x:c>
      <x:c r="AK359" s="39" t="n">
        <x:v>-0.21360647246521763</x:v>
      </x:c>
      <x:c r="AL359" s="34"/>
      <x:c r="AM359" s="34" t="n">
        <x:f>IF(SQRT($B$9)*$B359+SQRT(1-$B$9)*R359&lt;_xlfn.NORM.S.INV($B$6),1,0)</x:f>
        <x:v>0</x:v>
      </x:c>
      <x:c r="AN359" s="34" t="n">
        <x:f>IF(SQRT($B$9)*$B359+SQRT(1-$B$9)*S359&lt;_xlfn.NORM.S.INV($B$6),1,0)</x:f>
        <x:v>0</x:v>
      </x:c>
      <x:c r="AO359" s="34" t="n">
        <x:f>IF(SQRT($B$9)*$B359+SQRT(1-$B$9)*T359&lt;_xlfn.NORM.S.INV($B$6),1,0)</x:f>
        <x:v>0</x:v>
      </x:c>
      <x:c r="AP359" s="34" t="n">
        <x:f>IF(SQRT($B$9)*$B359+SQRT(1-$B$9)*U359&lt;_xlfn.NORM.S.INV($B$6),1,0)</x:f>
        <x:v>0</x:v>
      </x:c>
      <x:c r="AQ359" s="34" t="n">
        <x:f>IF(SQRT($B$9)*$B359+SQRT(1-$B$9)*V359&lt;_xlfn.NORM.S.INV($B$6),1,0)</x:f>
        <x:v>0</x:v>
      </x:c>
      <x:c r="AR359" s="34" t="n">
        <x:f>IF(SQRT($B$9)*$B359+SQRT(1-$B$9)*W359&lt;_xlfn.NORM.S.INV($B$6),1,0)</x:f>
        <x:v>0</x:v>
      </x:c>
      <x:c r="AS359" s="34" t="n">
        <x:f>IF(SQRT($B$9)*$B359+SQRT(1-$B$9)*X359&lt;_xlfn.NORM.S.INV($B$6),1,0)</x:f>
        <x:v>0</x:v>
      </x:c>
      <x:c r="AT359" s="34" t="n">
        <x:f>IF(SQRT($B$9)*$B359+SQRT(1-$B$9)*Y359&lt;_xlfn.NORM.S.INV($B$6),1,0)</x:f>
        <x:v>0</x:v>
      </x:c>
      <x:c r="AU359" s="34" t="n">
        <x:f>IF(SQRT($B$9)*$B359+SQRT(1-$B$9)*Z359&lt;_xlfn.NORM.S.INV($B$6),1,0)</x:f>
        <x:v>0</x:v>
      </x:c>
      <x:c r="AV359" s="34" t="n">
        <x:f>IF(SQRT($B$9)*$B359+SQRT(1-$B$9)*AA359&lt;_xlfn.NORM.S.INV($B$6),1,0)</x:f>
        <x:v>0</x:v>
      </x:c>
      <x:c r="AW359" s="34" t="n">
        <x:f>IF(SQRT($C$9)*$B359+SQRT(1-$C$9)*AB359&lt;_xlfn.NORM.S.INV($C$6),1,0)</x:f>
        <x:v>0</x:v>
      </x:c>
      <x:c r="AX359" s="34" t="n">
        <x:f>IF(SQRT($C$9)*$B359+SQRT(1-$C$9)*AC359&lt;_xlfn.NORM.S.INV($C$6),1,0)</x:f>
        <x:v>0</x:v>
      </x:c>
      <x:c r="AY359" s="34" t="n">
        <x:f>IF(SQRT($C$9)*$B359+SQRT(1-$C$9)*AD359&lt;_xlfn.NORM.S.INV($C$6),1,0)</x:f>
        <x:v>0</x:v>
      </x:c>
      <x:c r="AZ359" s="34" t="n">
        <x:f>IF(SQRT($C$9)*$B359+SQRT(1-$C$9)*AE359&lt;_xlfn.NORM.S.INV($C$6),1,0)</x:f>
        <x:v>1</x:v>
      </x:c>
      <x:c r="BA359" s="34" t="n">
        <x:f>IF(SQRT($C$9)*$B359+SQRT(1-$C$9)*AF359&lt;_xlfn.NORM.S.INV($C$6),1,0)</x:f>
        <x:v>0</x:v>
      </x:c>
      <x:c r="BB359" s="34" t="n">
        <x:f>IF(SQRT($C$9)*$B359+SQRT(1-$C$9)*AG359&lt;_xlfn.NORM.S.INV($C$6),1,0)</x:f>
        <x:v>0</x:v>
      </x:c>
      <x:c r="BC359" s="34" t="n">
        <x:f>IF(SQRT($C$9)*$B359+SQRT(1-$C$9)*AH359&lt;_xlfn.NORM.S.INV($C$6),1,0)</x:f>
        <x:v>0</x:v>
      </x:c>
      <x:c r="BD359" s="34" t="n">
        <x:f>IF(SQRT($C$9)*$B359+SQRT(1-$C$9)*AI359&lt;_xlfn.NORM.S.INV($C$6),1,0)</x:f>
        <x:v>0</x:v>
      </x:c>
      <x:c r="BE359" s="34" t="n">
        <x:f>IF(SQRT($C$9)*$B359+SQRT(1-$C$9)*AJ359&lt;_xlfn.NORM.S.INV($C$6),1,0)</x:f>
        <x:v>0</x:v>
      </x:c>
      <x:c r="BF359" s="34" t="n">
        <x:f>IF(SQRT($C$9)*$B359+SQRT(1-$C$9)*AK359&lt;_xlfn.NORM.S.INV($C$6),1,0)</x:f>
        <x:v>0</x:v>
      </x:c>
      <x:c r="BG359" s="34"/>
      <x:c r="BH359" s="34"/>
      <x:c r="BI359" s="34" t="n">
        <x:f>$B$11*(($A$1061)*$C359/$B$12*$B$7+(1-$A$1061)*$D359/$B$12*$C$7)</x:f>
        <x:v>600</x:v>
      </x:c>
      <x:c r="BJ359" s="34" t="n">
        <x:f>$B$11*(($A$1062)*$C359/$B$12*$B$7+(1-$A$1062)*$D359/$B$12*$C$7)</x:f>
        <x:v>570</x:v>
      </x:c>
      <x:c r="BK359" s="34" t="n">
        <x:f>$B$11*(($A$1063)*$C359/$B$12*$B$7+(1-$A$1063)*$D359/$B$12*$C$7)</x:f>
        <x:v>540</x:v>
      </x:c>
      <x:c r="BL359" s="34" t="n">
        <x:f>$B$11*(($A$1064)*$C359/$B$12*$B$7+(1-$A$1064)*$D359/$B$12*$C$7)</x:f>
        <x:v>509.99999999999994</x:v>
      </x:c>
      <x:c r="BM359" s="34" t="n">
        <x:f>$B$11*(($A$1065)*$C359/$B$12*$B$7+(1-$A$1065)*$D359/$B$12*$C$7)</x:f>
        <x:v>480</x:v>
      </x:c>
      <x:c r="BN359" s="34" t="n">
        <x:f>$B$11*(($A$1066)*$C359/$B$12*$B$7+(1-$A$1066)*$D359/$B$12*$C$7)</x:f>
        <x:v>450</x:v>
      </x:c>
      <x:c r="BO359" s="34" t="n">
        <x:f>$B$11*(($A$1067)*$C359/$B$12*$B$7+(1-$A$1067)*$D359/$B$12*$C$7)</x:f>
        <x:v>419.99999999999994</x:v>
      </x:c>
      <x:c r="BP359" s="34" t="n">
        <x:f>$B$11*(($A$1068)*$C359/$B$12*$B$7+(1-$A$1068)*$D359/$B$12*$C$7)</x:f>
        <x:v>390</x:v>
      </x:c>
      <x:c r="BQ359" s="34" t="n">
        <x:f>$B$11*(($A$1069)*$C359/$B$12*$B$7+(1-$A$1069)*$D359/$B$12*$C$7)</x:f>
        <x:v>360</x:v>
      </x:c>
      <x:c r="BR359" s="34" t="n">
        <x:f>$B$11*(($A$1070)*$C359/$B$12*$B$7+(1-$A$1070)*$D359/$B$12*$C$7)</x:f>
        <x:v>330</x:v>
      </x:c>
      <x:c r="BS359" s="34" t="n">
        <x:f>$B$11*(($A$1071)*$C359/$B$12*$B$7+(1-$A$1071)*$D359/$B$12*$C$7)</x:f>
        <x:v>300</x:v>
      </x:c>
      <x:c r="BT359" s="34" t="n">
        <x:f>$B$11*(($A$1072)*$C359/$B$12*$B$7+(1-$A$1072)*$D359/$B$12*$C$7)</x:f>
        <x:v>270</x:v>
      </x:c>
      <x:c r="BU359" s="34" t="n">
        <x:f>$B$11*(($A$1073)*$C359/$B$12*$B$7+(1-$A$1073)*$D359/$B$12*$C$7)</x:f>
        <x:v>240</x:v>
      </x:c>
      <x:c r="BV359" s="34" t="n">
        <x:f>$B$11*(($A$1074)*$C359/$B$12*$B$7+(1-$A$1074)*$D359/$B$12*$C$7)</x:f>
        <x:v>209.99999999999997</x:v>
      </x:c>
      <x:c r="BW359" s="34" t="n">
        <x:f>$B$11*(($A$1075)*$C359/$B$12*$B$7+(1-$A$1075)*$D359/$B$12*$C$7)</x:f>
        <x:v>180.00000000000003</x:v>
      </x:c>
      <x:c r="BX359" s="34" t="n">
        <x:f>$B$11*(($A$1076)*$C359/$B$12*$B$7+(1-$A$1076)*$D359/$B$12*$C$7)</x:f>
        <x:v>150</x:v>
      </x:c>
      <x:c r="BY359" s="34" t="n">
        <x:f>$B$11*(($A$1077)*$C359/$B$12*$B$7+(1-$A$1077)*$D359/$B$12*$C$7)</x:f>
        <x:v>119.99999999999999</x:v>
      </x:c>
      <x:c r="BZ359" s="34" t="n">
        <x:f>$B$11*(($A$1078)*$C359/$B$12*$B$7+(1-$A$1078)*$D359/$B$12*$C$7)</x:f>
        <x:v>90.00000000000001</x:v>
      </x:c>
      <x:c r="CA359" s="34" t="n">
        <x:f>$B$11*(($A$1079)*$C359/$B$12*$B$7+(1-$A$1079)*$D359/$B$12*$C$7)</x:f>
        <x:v>59.99999999999999</x:v>
      </x:c>
      <x:c r="CB359" s="34" t="n">
        <x:f>$B$11*(($A$1080)*$C359/$B$12*$B$7+(1-$A$1080)*$D359/$B$12*$C$7)</x:f>
        <x:v>30.00000000000003</x:v>
      </x:c>
      <x:c r="CC359" s="34" t="n">
        <x:f>$B$11*(($A$1081)*$C359/$B$12*$B$7+(1-$A$1081)*$D359/$B$12*$C$7)</x:f>
        <x:v>0</x:v>
      </x:c>
    </x:row>
    <x:row r="360">
      <x:c r="A360" s="34" t="n">
        <x:v>336</x:v>
      </x:c>
      <x:c r="B360" s="39" t="n">
        <x:v>-0.21760603690072414</x:v>
      </x:c>
      <x:c r="C360" s="1" t="n">
        <x:f>SUM(AM360:AV360)</x:f>
        <x:v>0</x:v>
      </x:c>
      <x:c r="D360" s="1" t="n">
        <x:f>SUM(AW360:BF360)</x:f>
        <x:v>0</x:v>
      </x:c>
      <x:c r="E360" s="17" t="n">
        <x:f>(1-C360/$B$12)*$B$8-C360/$B$12*$B$7</x:f>
        <x:v>0.05</x:v>
      </x:c>
      <x:c r="F360" s="17" t="n">
        <x:f>(1-D360/$B$12)*$C$8-D360/$B$12*$C$7</x:f>
        <x:v>0.09</x:v>
      </x:c>
      <x:c r="G360" s="32" t="n">
        <x:f>$B$11*($B$10*C360/$B$12*$B$7+(1-$B$10)*D360/$B$12*$C$7)</x:f>
        <x:v>0</x:v>
      </x:c>
      <x:c r="H360" s="17" t="n">
        <x:f>$B$10*E360+(1-$B$10)*F360</x:f>
        <x:v>0.07</x:v>
      </x:c>
      <x:c r="I360" s="34"/>
      <x:c r="J360" s="34"/>
      <x:c r="K360" s="34"/>
      <x:c r="L360" s="34"/>
      <x:c r="M360" s="34"/>
      <x:c r="N360" s="34"/>
      <x:c r="O360" s="34"/>
      <x:c r="P360" s="34"/>
      <x:c r="Q360" s="34"/>
      <x:c r="R360" s="39" t="n">
        <x:v>0.530618453542898</x:v>
      </x:c>
      <x:c r="S360" s="39" t="n">
        <x:v>-0.0445796833239655</x:v>
      </x:c>
      <x:c r="T360" s="39" t="n">
        <x:v>-0.5594034740990546</x:v>
      </x:c>
      <x:c r="U360" s="39" t="n">
        <x:v>0.5199054653716179</x:v>
      </x:c>
      <x:c r="V360" s="39" t="n">
        <x:v>-0.586076348383515</x:v>
      </x:c>
      <x:c r="W360" s="39" t="n">
        <x:v>2.3305533170509514</x:v>
      </x:c>
      <x:c r="X360" s="39" t="n">
        <x:v>0.2992160495796333</x:v>
      </x:c>
      <x:c r="Y360" s="39" t="n">
        <x:v>-0.9164377578818785</x:v>
      </x:c>
      <x:c r="Z360" s="39" t="n">
        <x:v>0.4407456096126612</x:v>
      </x:c>
      <x:c r="AA360" s="39" t="n">
        <x:v>-1.049667724112737</x:v>
      </x:c>
      <x:c r="AB360" s="39" t="n">
        <x:v>0.9652062351831037</x:v>
      </x:c>
      <x:c r="AC360" s="39" t="n">
        <x:v>-0.4042672845256643</x:v>
      </x:c>
      <x:c r="AD360" s="39" t="n">
        <x:v>-0.2655525833685285</x:v>
      </x:c>
      <x:c r="AE360" s="39" t="n">
        <x:v>-0.6595228362914102</x:v>
      </x:c>
      <x:c r="AF360" s="39" t="n">
        <x:v>-0.9228848355585814</x:v>
      </x:c>
      <x:c r="AG360" s="39" t="n">
        <x:v>-0.0006500664106802068</x:v>
      </x:c>
      <x:c r="AH360" s="39" t="n">
        <x:v>0.34966701456671834</x:v>
      </x:c>
      <x:c r="AI360" s="39" t="n">
        <x:v>0.12369737273520626</x:v>
      </x:c>
      <x:c r="AJ360" s="39" t="n">
        <x:v>2.736903904294693</x:v>
      </x:c>
      <x:c r="AK360" s="39" t="n">
        <x:v>-0.5025539725232441</x:v>
      </x:c>
      <x:c r="AL360" s="34"/>
      <x:c r="AM360" s="34" t="n">
        <x:f>IF(SQRT($B$9)*$B360+SQRT(1-$B$9)*R360&lt;_xlfn.NORM.S.INV($B$6),1,0)</x:f>
        <x:v>0</x:v>
      </x:c>
      <x:c r="AN360" s="34" t="n">
        <x:f>IF(SQRT($B$9)*$B360+SQRT(1-$B$9)*S360&lt;_xlfn.NORM.S.INV($B$6),1,0)</x:f>
        <x:v>0</x:v>
      </x:c>
      <x:c r="AO360" s="34" t="n">
        <x:f>IF(SQRT($B$9)*$B360+SQRT(1-$B$9)*T360&lt;_xlfn.NORM.S.INV($B$6),1,0)</x:f>
        <x:v>0</x:v>
      </x:c>
      <x:c r="AP360" s="34" t="n">
        <x:f>IF(SQRT($B$9)*$B360+SQRT(1-$B$9)*U360&lt;_xlfn.NORM.S.INV($B$6),1,0)</x:f>
        <x:v>0</x:v>
      </x:c>
      <x:c r="AQ360" s="34" t="n">
        <x:f>IF(SQRT($B$9)*$B360+SQRT(1-$B$9)*V360&lt;_xlfn.NORM.S.INV($B$6),1,0)</x:f>
        <x:v>0</x:v>
      </x:c>
      <x:c r="AR360" s="34" t="n">
        <x:f>IF(SQRT($B$9)*$B360+SQRT(1-$B$9)*W360&lt;_xlfn.NORM.S.INV($B$6),1,0)</x:f>
        <x:v>0</x:v>
      </x:c>
      <x:c r="AS360" s="34" t="n">
        <x:f>IF(SQRT($B$9)*$B360+SQRT(1-$B$9)*X360&lt;_xlfn.NORM.S.INV($B$6),1,0)</x:f>
        <x:v>0</x:v>
      </x:c>
      <x:c r="AT360" s="34" t="n">
        <x:f>IF(SQRT($B$9)*$B360+SQRT(1-$B$9)*Y360&lt;_xlfn.NORM.S.INV($B$6),1,0)</x:f>
        <x:v>0</x:v>
      </x:c>
      <x:c r="AU360" s="34" t="n">
        <x:f>IF(SQRT($B$9)*$B360+SQRT(1-$B$9)*Z360&lt;_xlfn.NORM.S.INV($B$6),1,0)</x:f>
        <x:v>0</x:v>
      </x:c>
      <x:c r="AV360" s="34" t="n">
        <x:f>IF(SQRT($B$9)*$B360+SQRT(1-$B$9)*AA360&lt;_xlfn.NORM.S.INV($B$6),1,0)</x:f>
        <x:v>0</x:v>
      </x:c>
      <x:c r="AW360" s="34" t="n">
        <x:f>IF(SQRT($C$9)*$B360+SQRT(1-$C$9)*AB360&lt;_xlfn.NORM.S.INV($C$6),1,0)</x:f>
        <x:v>0</x:v>
      </x:c>
      <x:c r="AX360" s="34" t="n">
        <x:f>IF(SQRT($C$9)*$B360+SQRT(1-$C$9)*AC360&lt;_xlfn.NORM.S.INV($C$6),1,0)</x:f>
        <x:v>0</x:v>
      </x:c>
      <x:c r="AY360" s="34" t="n">
        <x:f>IF(SQRT($C$9)*$B360+SQRT(1-$C$9)*AD360&lt;_xlfn.NORM.S.INV($C$6),1,0)</x:f>
        <x:v>0</x:v>
      </x:c>
      <x:c r="AZ360" s="34" t="n">
        <x:f>IF(SQRT($C$9)*$B360+SQRT(1-$C$9)*AE360&lt;_xlfn.NORM.S.INV($C$6),1,0)</x:f>
        <x:v>0</x:v>
      </x:c>
      <x:c r="BA360" s="34" t="n">
        <x:f>IF(SQRT($C$9)*$B360+SQRT(1-$C$9)*AF360&lt;_xlfn.NORM.S.INV($C$6),1,0)</x:f>
        <x:v>0</x:v>
      </x:c>
      <x:c r="BB360" s="34" t="n">
        <x:f>IF(SQRT($C$9)*$B360+SQRT(1-$C$9)*AG360&lt;_xlfn.NORM.S.INV($C$6),1,0)</x:f>
        <x:v>0</x:v>
      </x:c>
      <x:c r="BC360" s="34" t="n">
        <x:f>IF(SQRT($C$9)*$B360+SQRT(1-$C$9)*AH360&lt;_xlfn.NORM.S.INV($C$6),1,0)</x:f>
        <x:v>0</x:v>
      </x:c>
      <x:c r="BD360" s="34" t="n">
        <x:f>IF(SQRT($C$9)*$B360+SQRT(1-$C$9)*AI360&lt;_xlfn.NORM.S.INV($C$6),1,0)</x:f>
        <x:v>0</x:v>
      </x:c>
      <x:c r="BE360" s="34" t="n">
        <x:f>IF(SQRT($C$9)*$B360+SQRT(1-$C$9)*AJ360&lt;_xlfn.NORM.S.INV($C$6),1,0)</x:f>
        <x:v>0</x:v>
      </x:c>
      <x:c r="BF360" s="34" t="n">
        <x:f>IF(SQRT($C$9)*$B360+SQRT(1-$C$9)*AK360&lt;_xlfn.NORM.S.INV($C$6),1,0)</x:f>
        <x:v>0</x:v>
      </x:c>
      <x:c r="BG360" s="34"/>
      <x:c r="BH360" s="34"/>
      <x:c r="BI360" s="34" t="n">
        <x:f>$B$11*(($A$1061)*$C360/$B$12*$B$7+(1-$A$1061)*$D360/$B$12*$C$7)</x:f>
        <x:v>0</x:v>
      </x:c>
      <x:c r="BJ360" s="34" t="n">
        <x:f>$B$11*(($A$1062)*$C360/$B$12*$B$7+(1-$A$1062)*$D360/$B$12*$C$7)</x:f>
        <x:v>0</x:v>
      </x:c>
      <x:c r="BK360" s="34" t="n">
        <x:f>$B$11*(($A$1063)*$C360/$B$12*$B$7+(1-$A$1063)*$D360/$B$12*$C$7)</x:f>
        <x:v>0</x:v>
      </x:c>
      <x:c r="BL360" s="34" t="n">
        <x:f>$B$11*(($A$1064)*$C360/$B$12*$B$7+(1-$A$1064)*$D360/$B$12*$C$7)</x:f>
        <x:v>0</x:v>
      </x:c>
      <x:c r="BM360" s="34" t="n">
        <x:f>$B$11*(($A$1065)*$C360/$B$12*$B$7+(1-$A$1065)*$D360/$B$12*$C$7)</x:f>
        <x:v>0</x:v>
      </x:c>
      <x:c r="BN360" s="34" t="n">
        <x:f>$B$11*(($A$1066)*$C360/$B$12*$B$7+(1-$A$1066)*$D360/$B$12*$C$7)</x:f>
        <x:v>0</x:v>
      </x:c>
      <x:c r="BO360" s="34" t="n">
        <x:f>$B$11*(($A$1067)*$C360/$B$12*$B$7+(1-$A$1067)*$D360/$B$12*$C$7)</x:f>
        <x:v>0</x:v>
      </x:c>
      <x:c r="BP360" s="34" t="n">
        <x:f>$B$11*(($A$1068)*$C360/$B$12*$B$7+(1-$A$1068)*$D360/$B$12*$C$7)</x:f>
        <x:v>0</x:v>
      </x:c>
      <x:c r="BQ360" s="34" t="n">
        <x:f>$B$11*(($A$1069)*$C360/$B$12*$B$7+(1-$A$1069)*$D360/$B$12*$C$7)</x:f>
        <x:v>0</x:v>
      </x:c>
      <x:c r="BR360" s="34" t="n">
        <x:f>$B$11*(($A$1070)*$C360/$B$12*$B$7+(1-$A$1070)*$D360/$B$12*$C$7)</x:f>
        <x:v>0</x:v>
      </x:c>
      <x:c r="BS360" s="34" t="n">
        <x:f>$B$11*(($A$1071)*$C360/$B$12*$B$7+(1-$A$1071)*$D360/$B$12*$C$7)</x:f>
        <x:v>0</x:v>
      </x:c>
      <x:c r="BT360" s="34" t="n">
        <x:f>$B$11*(($A$1072)*$C360/$B$12*$B$7+(1-$A$1072)*$D360/$B$12*$C$7)</x:f>
        <x:v>0</x:v>
      </x:c>
      <x:c r="BU360" s="34" t="n">
        <x:f>$B$11*(($A$1073)*$C360/$B$12*$B$7+(1-$A$1073)*$D360/$B$12*$C$7)</x:f>
        <x:v>0</x:v>
      </x:c>
      <x:c r="BV360" s="34" t="n">
        <x:f>$B$11*(($A$1074)*$C360/$B$12*$B$7+(1-$A$1074)*$D360/$B$12*$C$7)</x:f>
        <x:v>0</x:v>
      </x:c>
      <x:c r="BW360" s="34" t="n">
        <x:f>$B$11*(($A$1075)*$C360/$B$12*$B$7+(1-$A$1075)*$D360/$B$12*$C$7)</x:f>
        <x:v>0</x:v>
      </x:c>
      <x:c r="BX360" s="34" t="n">
        <x:f>$B$11*(($A$1076)*$C360/$B$12*$B$7+(1-$A$1076)*$D360/$B$12*$C$7)</x:f>
        <x:v>0</x:v>
      </x:c>
      <x:c r="BY360" s="34" t="n">
        <x:f>$B$11*(($A$1077)*$C360/$B$12*$B$7+(1-$A$1077)*$D360/$B$12*$C$7)</x:f>
        <x:v>0</x:v>
      </x:c>
      <x:c r="BZ360" s="34" t="n">
        <x:f>$B$11*(($A$1078)*$C360/$B$12*$B$7+(1-$A$1078)*$D360/$B$12*$C$7)</x:f>
        <x:v>0</x:v>
      </x:c>
      <x:c r="CA360" s="34" t="n">
        <x:f>$B$11*(($A$1079)*$C360/$B$12*$B$7+(1-$A$1079)*$D360/$B$12*$C$7)</x:f>
        <x:v>0</x:v>
      </x:c>
      <x:c r="CB360" s="34" t="n">
        <x:f>$B$11*(($A$1080)*$C360/$B$12*$B$7+(1-$A$1080)*$D360/$B$12*$C$7)</x:f>
        <x:v>0</x:v>
      </x:c>
      <x:c r="CC360" s="34" t="n">
        <x:f>$B$11*(($A$1081)*$C360/$B$12*$B$7+(1-$A$1081)*$D360/$B$12*$C$7)</x:f>
        <x:v>0</x:v>
      </x:c>
    </x:row>
    <x:row r="361">
      <x:c r="A361" s="34" t="n">
        <x:v>337</x:v>
      </x:c>
      <x:c r="B361" s="39" t="n">
        <x:v>0.5977932497523806</x:v>
      </x:c>
      <x:c r="C361" s="1" t="n">
        <x:f>SUM(AM361:AV361)</x:f>
        <x:v>0</x:v>
      </x:c>
      <x:c r="D361" s="1" t="n">
        <x:f>SUM(AW361:BF361)</x:f>
        <x:v>0</x:v>
      </x:c>
      <x:c r="E361" s="17" t="n">
        <x:f>(1-C361/$B$12)*$B$8-C361/$B$12*$B$7</x:f>
        <x:v>0.05</x:v>
      </x:c>
      <x:c r="F361" s="17" t="n">
        <x:f>(1-D361/$B$12)*$C$8-D361/$B$12*$C$7</x:f>
        <x:v>0.09</x:v>
      </x:c>
      <x:c r="G361" s="32" t="n">
        <x:f>$B$11*($B$10*C361/$B$12*$B$7+(1-$B$10)*D361/$B$12*$C$7)</x:f>
        <x:v>0</x:v>
      </x:c>
      <x:c r="H361" s="17" t="n">
        <x:f>$B$10*E361+(1-$B$10)*F361</x:f>
        <x:v>0.07</x:v>
      </x:c>
      <x:c r="I361" s="34"/>
      <x:c r="J361" s="34"/>
      <x:c r="K361" s="34"/>
      <x:c r="L361" s="34"/>
      <x:c r="M361" s="34"/>
      <x:c r="N361" s="34"/>
      <x:c r="O361" s="34"/>
      <x:c r="P361" s="34"/>
      <x:c r="Q361" s="34"/>
      <x:c r="R361" s="39" t="n">
        <x:v>-1.1562878117072595</x:v>
      </x:c>
      <x:c r="S361" s="39" t="n">
        <x:v>-0.9523239133539124</x:v>
      </x:c>
      <x:c r="T361" s="39" t="n">
        <x:v>-0.5566948807090837</x:v>
      </x:c>
      <x:c r="U361" s="39" t="n">
        <x:v>-0.2876092956331719</x:v>
      </x:c>
      <x:c r="V361" s="39" t="n">
        <x:v>-0.25329660310566177</x:v>
      </x:c>
      <x:c r="W361" s="39" t="n">
        <x:v>0.35411303324330246</x:v>
      </x:c>
      <x:c r="X361" s="39" t="n">
        <x:v>-0.7968080789475834</x:v>
      </x:c>
      <x:c r="Y361" s="39" t="n">
        <x:v>-1.3676120055183218</x:v>
      </x:c>
      <x:c r="Z361" s="39" t="n">
        <x:v>0.32555716583671745</x:v>
      </x:c>
      <x:c r="AA361" s="39" t="n">
        <x:v>0.2540384361847735</x:v>
      </x:c>
      <x:c r="AB361" s="39" t="n">
        <x:v>-0.7198192307128716</x:v>
      </x:c>
      <x:c r="AC361" s="39" t="n">
        <x:v>-1.4216210382756387</x:v>
      </x:c>
      <x:c r="AD361" s="39" t="n">
        <x:v>0.12037633572077573</x:v>
      </x:c>
      <x:c r="AE361" s="39" t="n">
        <x:v>0.3647823511835556</x:v>
      </x:c>
      <x:c r="AF361" s="39" t="n">
        <x:v>-1.6535527543718842</x:v>
      </x:c>
      <x:c r="AG361" s="39" t="n">
        <x:v>0.6156452989482539</x:v>
      </x:c>
      <x:c r="AH361" s="39" t="n">
        <x:v>-1.1827103337952833</x:v>
      </x:c>
      <x:c r="AI361" s="39" t="n">
        <x:v>0.4381439436356942</x:v>
      </x:c>
      <x:c r="AJ361" s="39" t="n">
        <x:v>-0.16638575084937934</x:v>
      </x:c>
      <x:c r="AK361" s="39" t="n">
        <x:v>-0.5934610042087862</x:v>
      </x:c>
      <x:c r="AL361" s="34"/>
      <x:c r="AM361" s="34" t="n">
        <x:f>IF(SQRT($B$9)*$B361+SQRT(1-$B$9)*R361&lt;_xlfn.NORM.S.INV($B$6),1,0)</x:f>
        <x:v>0</x:v>
      </x:c>
      <x:c r="AN361" s="34" t="n">
        <x:f>IF(SQRT($B$9)*$B361+SQRT(1-$B$9)*S361&lt;_xlfn.NORM.S.INV($B$6),1,0)</x:f>
        <x:v>0</x:v>
      </x:c>
      <x:c r="AO361" s="34" t="n">
        <x:f>IF(SQRT($B$9)*$B361+SQRT(1-$B$9)*T361&lt;_xlfn.NORM.S.INV($B$6),1,0)</x:f>
        <x:v>0</x:v>
      </x:c>
      <x:c r="AP361" s="34" t="n">
        <x:f>IF(SQRT($B$9)*$B361+SQRT(1-$B$9)*U361&lt;_xlfn.NORM.S.INV($B$6),1,0)</x:f>
        <x:v>0</x:v>
      </x:c>
      <x:c r="AQ361" s="34" t="n">
        <x:f>IF(SQRT($B$9)*$B361+SQRT(1-$B$9)*V361&lt;_xlfn.NORM.S.INV($B$6),1,0)</x:f>
        <x:v>0</x:v>
      </x:c>
      <x:c r="AR361" s="34" t="n">
        <x:f>IF(SQRT($B$9)*$B361+SQRT(1-$B$9)*W361&lt;_xlfn.NORM.S.INV($B$6),1,0)</x:f>
        <x:v>0</x:v>
      </x:c>
      <x:c r="AS361" s="34" t="n">
        <x:f>IF(SQRT($B$9)*$B361+SQRT(1-$B$9)*X361&lt;_xlfn.NORM.S.INV($B$6),1,0)</x:f>
        <x:v>0</x:v>
      </x:c>
      <x:c r="AT361" s="34" t="n">
        <x:f>IF(SQRT($B$9)*$B361+SQRT(1-$B$9)*Y361&lt;_xlfn.NORM.S.INV($B$6),1,0)</x:f>
        <x:v>0</x:v>
      </x:c>
      <x:c r="AU361" s="34" t="n">
        <x:f>IF(SQRT($B$9)*$B361+SQRT(1-$B$9)*Z361&lt;_xlfn.NORM.S.INV($B$6),1,0)</x:f>
        <x:v>0</x:v>
      </x:c>
      <x:c r="AV361" s="34" t="n">
        <x:f>IF(SQRT($B$9)*$B361+SQRT(1-$B$9)*AA361&lt;_xlfn.NORM.S.INV($B$6),1,0)</x:f>
        <x:v>0</x:v>
      </x:c>
      <x:c r="AW361" s="34" t="n">
        <x:f>IF(SQRT($C$9)*$B361+SQRT(1-$C$9)*AB361&lt;_xlfn.NORM.S.INV($C$6),1,0)</x:f>
        <x:v>0</x:v>
      </x:c>
      <x:c r="AX361" s="34" t="n">
        <x:f>IF(SQRT($C$9)*$B361+SQRT(1-$C$9)*AC361&lt;_xlfn.NORM.S.INV($C$6),1,0)</x:f>
        <x:v>0</x:v>
      </x:c>
      <x:c r="AY361" s="34" t="n">
        <x:f>IF(SQRT($C$9)*$B361+SQRT(1-$C$9)*AD361&lt;_xlfn.NORM.S.INV($C$6),1,0)</x:f>
        <x:v>0</x:v>
      </x:c>
      <x:c r="AZ361" s="34" t="n">
        <x:f>IF(SQRT($C$9)*$B361+SQRT(1-$C$9)*AE361&lt;_xlfn.NORM.S.INV($C$6),1,0)</x:f>
        <x:v>0</x:v>
      </x:c>
      <x:c r="BA361" s="34" t="n">
        <x:f>IF(SQRT($C$9)*$B361+SQRT(1-$C$9)*AF361&lt;_xlfn.NORM.S.INV($C$6),1,0)</x:f>
        <x:v>0</x:v>
      </x:c>
      <x:c r="BB361" s="34" t="n">
        <x:f>IF(SQRT($C$9)*$B361+SQRT(1-$C$9)*AG361&lt;_xlfn.NORM.S.INV($C$6),1,0)</x:f>
        <x:v>0</x:v>
      </x:c>
      <x:c r="BC361" s="34" t="n">
        <x:f>IF(SQRT($C$9)*$B361+SQRT(1-$C$9)*AH361&lt;_xlfn.NORM.S.INV($C$6),1,0)</x:f>
        <x:v>0</x:v>
      </x:c>
      <x:c r="BD361" s="34" t="n">
        <x:f>IF(SQRT($C$9)*$B361+SQRT(1-$C$9)*AI361&lt;_xlfn.NORM.S.INV($C$6),1,0)</x:f>
        <x:v>0</x:v>
      </x:c>
      <x:c r="BE361" s="34" t="n">
        <x:f>IF(SQRT($C$9)*$B361+SQRT(1-$C$9)*AJ361&lt;_xlfn.NORM.S.INV($C$6),1,0)</x:f>
        <x:v>0</x:v>
      </x:c>
      <x:c r="BF361" s="34" t="n">
        <x:f>IF(SQRT($C$9)*$B361+SQRT(1-$C$9)*AK361&lt;_xlfn.NORM.S.INV($C$6),1,0)</x:f>
        <x:v>0</x:v>
      </x:c>
      <x:c r="BG361" s="34"/>
      <x:c r="BH361" s="34"/>
      <x:c r="BI361" s="34" t="n">
        <x:f>$B$11*(($A$1061)*$C361/$B$12*$B$7+(1-$A$1061)*$D361/$B$12*$C$7)</x:f>
        <x:v>0</x:v>
      </x:c>
      <x:c r="BJ361" s="34" t="n">
        <x:f>$B$11*(($A$1062)*$C361/$B$12*$B$7+(1-$A$1062)*$D361/$B$12*$C$7)</x:f>
        <x:v>0</x:v>
      </x:c>
      <x:c r="BK361" s="34" t="n">
        <x:f>$B$11*(($A$1063)*$C361/$B$12*$B$7+(1-$A$1063)*$D361/$B$12*$C$7)</x:f>
        <x:v>0</x:v>
      </x:c>
      <x:c r="BL361" s="34" t="n">
        <x:f>$B$11*(($A$1064)*$C361/$B$12*$B$7+(1-$A$1064)*$D361/$B$12*$C$7)</x:f>
        <x:v>0</x:v>
      </x:c>
      <x:c r="BM361" s="34" t="n">
        <x:f>$B$11*(($A$1065)*$C361/$B$12*$B$7+(1-$A$1065)*$D361/$B$12*$C$7)</x:f>
        <x:v>0</x:v>
      </x:c>
      <x:c r="BN361" s="34" t="n">
        <x:f>$B$11*(($A$1066)*$C361/$B$12*$B$7+(1-$A$1066)*$D361/$B$12*$C$7)</x:f>
        <x:v>0</x:v>
      </x:c>
      <x:c r="BO361" s="34" t="n">
        <x:f>$B$11*(($A$1067)*$C361/$B$12*$B$7+(1-$A$1067)*$D361/$B$12*$C$7)</x:f>
        <x:v>0</x:v>
      </x:c>
      <x:c r="BP361" s="34" t="n">
        <x:f>$B$11*(($A$1068)*$C361/$B$12*$B$7+(1-$A$1068)*$D361/$B$12*$C$7)</x:f>
        <x:v>0</x:v>
      </x:c>
      <x:c r="BQ361" s="34" t="n">
        <x:f>$B$11*(($A$1069)*$C361/$B$12*$B$7+(1-$A$1069)*$D361/$B$12*$C$7)</x:f>
        <x:v>0</x:v>
      </x:c>
      <x:c r="BR361" s="34" t="n">
        <x:f>$B$11*(($A$1070)*$C361/$B$12*$B$7+(1-$A$1070)*$D361/$B$12*$C$7)</x:f>
        <x:v>0</x:v>
      </x:c>
      <x:c r="BS361" s="34" t="n">
        <x:f>$B$11*(($A$1071)*$C361/$B$12*$B$7+(1-$A$1071)*$D361/$B$12*$C$7)</x:f>
        <x:v>0</x:v>
      </x:c>
      <x:c r="BT361" s="34" t="n">
        <x:f>$B$11*(($A$1072)*$C361/$B$12*$B$7+(1-$A$1072)*$D361/$B$12*$C$7)</x:f>
        <x:v>0</x:v>
      </x:c>
      <x:c r="BU361" s="34" t="n">
        <x:f>$B$11*(($A$1073)*$C361/$B$12*$B$7+(1-$A$1073)*$D361/$B$12*$C$7)</x:f>
        <x:v>0</x:v>
      </x:c>
      <x:c r="BV361" s="34" t="n">
        <x:f>$B$11*(($A$1074)*$C361/$B$12*$B$7+(1-$A$1074)*$D361/$B$12*$C$7)</x:f>
        <x:v>0</x:v>
      </x:c>
      <x:c r="BW361" s="34" t="n">
        <x:f>$B$11*(($A$1075)*$C361/$B$12*$B$7+(1-$A$1075)*$D361/$B$12*$C$7)</x:f>
        <x:v>0</x:v>
      </x:c>
      <x:c r="BX361" s="34" t="n">
        <x:f>$B$11*(($A$1076)*$C361/$B$12*$B$7+(1-$A$1076)*$D361/$B$12*$C$7)</x:f>
        <x:v>0</x:v>
      </x:c>
      <x:c r="BY361" s="34" t="n">
        <x:f>$B$11*(($A$1077)*$C361/$B$12*$B$7+(1-$A$1077)*$D361/$B$12*$C$7)</x:f>
        <x:v>0</x:v>
      </x:c>
      <x:c r="BZ361" s="34" t="n">
        <x:f>$B$11*(($A$1078)*$C361/$B$12*$B$7+(1-$A$1078)*$D361/$B$12*$C$7)</x:f>
        <x:v>0</x:v>
      </x:c>
      <x:c r="CA361" s="34" t="n">
        <x:f>$B$11*(($A$1079)*$C361/$B$12*$B$7+(1-$A$1079)*$D361/$B$12*$C$7)</x:f>
        <x:v>0</x:v>
      </x:c>
      <x:c r="CB361" s="34" t="n">
        <x:f>$B$11*(($A$1080)*$C361/$B$12*$B$7+(1-$A$1080)*$D361/$B$12*$C$7)</x:f>
        <x:v>0</x:v>
      </x:c>
      <x:c r="CC361" s="34" t="n">
        <x:f>$B$11*(($A$1081)*$C361/$B$12*$B$7+(1-$A$1081)*$D361/$B$12*$C$7)</x:f>
        <x:v>0</x:v>
      </x:c>
    </x:row>
    <x:row r="362">
      <x:c r="A362" s="34" t="n">
        <x:v>338</x:v>
      </x:c>
      <x:c r="B362" s="39" t="n">
        <x:v>-0.42231918561819654</x:v>
      </x:c>
      <x:c r="C362" s="1" t="n">
        <x:f>SUM(AM362:AV362)</x:f>
        <x:v>0</x:v>
      </x:c>
      <x:c r="D362" s="1" t="n">
        <x:f>SUM(AW362:BF362)</x:f>
        <x:v>1</x:v>
      </x:c>
      <x:c r="E362" s="17" t="n">
        <x:f>(1-C362/$B$12)*$B$8-C362/$B$12*$B$7</x:f>
        <x:v>0.05</x:v>
      </x:c>
      <x:c r="F362" s="17" t="n">
        <x:f>(1-D362/$B$12)*$C$8-D362/$B$12*$C$7</x:f>
        <x:v>0.021000000000000005</x:v>
      </x:c>
      <x:c r="G362" s="32" t="n">
        <x:f>$B$11*($B$10*C362/$B$12*$B$7+(1-$B$10)*D362/$B$12*$C$7)</x:f>
        <x:v>300</x:v>
      </x:c>
      <x:c r="H362" s="17" t="n">
        <x:f>$B$10*E362+(1-$B$10)*F362</x:f>
        <x:v>0.035500000000000004</x:v>
      </x:c>
      <x:c r="I362" s="34"/>
      <x:c r="J362" s="34"/>
      <x:c r="K362" s="34"/>
      <x:c r="L362" s="34"/>
      <x:c r="M362" s="34"/>
      <x:c r="N362" s="34"/>
      <x:c r="O362" s="34"/>
      <x:c r="P362" s="34"/>
      <x:c r="Q362" s="34"/>
      <x:c r="R362" s="39" t="n">
        <x:v>0.05236449591922011</x:v>
      </x:c>
      <x:c r="S362" s="39" t="n">
        <x:v>1.4481895054930811</x:v>
      </x:c>
      <x:c r="T362" s="39" t="n">
        <x:v>1.6041170557794604</x:v>
      </x:c>
      <x:c r="U362" s="39" t="n">
        <x:v>0.15205786814354327</x:v>
      </x:c>
      <x:c r="V362" s="39" t="n">
        <x:v>1.4042293724730763</x:v>
      </x:c>
      <x:c r="W362" s="39" t="n">
        <x:v>0.8090505327065097</x:v>
      </x:c>
      <x:c r="X362" s="39" t="n">
        <x:v>1.3395525261339103</x:v>
      </x:c>
      <x:c r="Y362" s="39" t="n">
        <x:v>0.5438131510916346</x:v>
      </x:c>
      <x:c r="Z362" s="39" t="n">
        <x:v>0.7282474673808951</x:v>
      </x:c>
      <x:c r="AA362" s="39" t="n">
        <x:v>-0.07294159908708014</x:v>
      </x:c>
      <x:c r="AB362" s="39" t="n">
        <x:v>-0.48313713459608515</x:v>
      </x:c>
      <x:c r="AC362" s="39" t="n">
        <x:v>-1.9561154901002589</x:v>
      </x:c>
      <x:c r="AD362" s="39" t="n">
        <x:v>0.5243372865352635</x:v>
      </x:c>
      <x:c r="AE362" s="39" t="n">
        <x:v>-0.6738046770102918</x:v>
      </x:c>
      <x:c r="AF362" s="39" t="n">
        <x:v>2.684977665474994</x:v>
      </x:c>
      <x:c r="AG362" s="39" t="n">
        <x:v>-0.3936870375285933</x:v>
      </x:c>
      <x:c r="AH362" s="39" t="n">
        <x:v>-0.46394571326323564</x:v>
      </x:c>
      <x:c r="AI362" s="39" t="n">
        <x:v>-0.5776396745388694</x:v>
      </x:c>
      <x:c r="AJ362" s="39" t="n">
        <x:v>1.3381256210566144</x:v>
      </x:c>
      <x:c r="AK362" s="39" t="n">
        <x:v>1.1011304932405002</x:v>
      </x:c>
      <x:c r="AL362" s="34"/>
      <x:c r="AM362" s="34" t="n">
        <x:f>IF(SQRT($B$9)*$B362+SQRT(1-$B$9)*R362&lt;_xlfn.NORM.S.INV($B$6),1,0)</x:f>
        <x:v>0</x:v>
      </x:c>
      <x:c r="AN362" s="34" t="n">
        <x:f>IF(SQRT($B$9)*$B362+SQRT(1-$B$9)*S362&lt;_xlfn.NORM.S.INV($B$6),1,0)</x:f>
        <x:v>0</x:v>
      </x:c>
      <x:c r="AO362" s="34" t="n">
        <x:f>IF(SQRT($B$9)*$B362+SQRT(1-$B$9)*T362&lt;_xlfn.NORM.S.INV($B$6),1,0)</x:f>
        <x:v>0</x:v>
      </x:c>
      <x:c r="AP362" s="34" t="n">
        <x:f>IF(SQRT($B$9)*$B362+SQRT(1-$B$9)*U362&lt;_xlfn.NORM.S.INV($B$6),1,0)</x:f>
        <x:v>0</x:v>
      </x:c>
      <x:c r="AQ362" s="34" t="n">
        <x:f>IF(SQRT($B$9)*$B362+SQRT(1-$B$9)*V362&lt;_xlfn.NORM.S.INV($B$6),1,0)</x:f>
        <x:v>0</x:v>
      </x:c>
      <x:c r="AR362" s="34" t="n">
        <x:f>IF(SQRT($B$9)*$B362+SQRT(1-$B$9)*W362&lt;_xlfn.NORM.S.INV($B$6),1,0)</x:f>
        <x:v>0</x:v>
      </x:c>
      <x:c r="AS362" s="34" t="n">
        <x:f>IF(SQRT($B$9)*$B362+SQRT(1-$B$9)*X362&lt;_xlfn.NORM.S.INV($B$6),1,0)</x:f>
        <x:v>0</x:v>
      </x:c>
      <x:c r="AT362" s="34" t="n">
        <x:f>IF(SQRT($B$9)*$B362+SQRT(1-$B$9)*Y362&lt;_xlfn.NORM.S.INV($B$6),1,0)</x:f>
        <x:v>0</x:v>
      </x:c>
      <x:c r="AU362" s="34" t="n">
        <x:f>IF(SQRT($B$9)*$B362+SQRT(1-$B$9)*Z362&lt;_xlfn.NORM.S.INV($B$6),1,0)</x:f>
        <x:v>0</x:v>
      </x:c>
      <x:c r="AV362" s="34" t="n">
        <x:f>IF(SQRT($B$9)*$B362+SQRT(1-$B$9)*AA362&lt;_xlfn.NORM.S.INV($B$6),1,0)</x:f>
        <x:v>0</x:v>
      </x:c>
      <x:c r="AW362" s="34" t="n">
        <x:f>IF(SQRT($C$9)*$B362+SQRT(1-$C$9)*AB362&lt;_xlfn.NORM.S.INV($C$6),1,0)</x:f>
        <x:v>0</x:v>
      </x:c>
      <x:c r="AX362" s="34" t="n">
        <x:f>IF(SQRT($C$9)*$B362+SQRT(1-$C$9)*AC362&lt;_xlfn.NORM.S.INV($C$6),1,0)</x:f>
        <x:v>1</x:v>
      </x:c>
      <x:c r="AY362" s="34" t="n">
        <x:f>IF(SQRT($C$9)*$B362+SQRT(1-$C$9)*AD362&lt;_xlfn.NORM.S.INV($C$6),1,0)</x:f>
        <x:v>0</x:v>
      </x:c>
      <x:c r="AZ362" s="34" t="n">
        <x:f>IF(SQRT($C$9)*$B362+SQRT(1-$C$9)*AE362&lt;_xlfn.NORM.S.INV($C$6),1,0)</x:f>
        <x:v>0</x:v>
      </x:c>
      <x:c r="BA362" s="34" t="n">
        <x:f>IF(SQRT($C$9)*$B362+SQRT(1-$C$9)*AF362&lt;_xlfn.NORM.S.INV($C$6),1,0)</x:f>
        <x:v>0</x:v>
      </x:c>
      <x:c r="BB362" s="34" t="n">
        <x:f>IF(SQRT($C$9)*$B362+SQRT(1-$C$9)*AG362&lt;_xlfn.NORM.S.INV($C$6),1,0)</x:f>
        <x:v>0</x:v>
      </x:c>
      <x:c r="BC362" s="34" t="n">
        <x:f>IF(SQRT($C$9)*$B362+SQRT(1-$C$9)*AH362&lt;_xlfn.NORM.S.INV($C$6),1,0)</x:f>
        <x:v>0</x:v>
      </x:c>
      <x:c r="BD362" s="34" t="n">
        <x:f>IF(SQRT($C$9)*$B362+SQRT(1-$C$9)*AI362&lt;_xlfn.NORM.S.INV($C$6),1,0)</x:f>
        <x:v>0</x:v>
      </x:c>
      <x:c r="BE362" s="34" t="n">
        <x:f>IF(SQRT($C$9)*$B362+SQRT(1-$C$9)*AJ362&lt;_xlfn.NORM.S.INV($C$6),1,0)</x:f>
        <x:v>0</x:v>
      </x:c>
      <x:c r="BF362" s="34" t="n">
        <x:f>IF(SQRT($C$9)*$B362+SQRT(1-$C$9)*AK362&lt;_xlfn.NORM.S.INV($C$6),1,0)</x:f>
        <x:v>0</x:v>
      </x:c>
      <x:c r="BG362" s="34"/>
      <x:c r="BH362" s="34"/>
      <x:c r="BI362" s="34" t="n">
        <x:f>$B$11*(($A$1061)*$C362/$B$12*$B$7+(1-$A$1061)*$D362/$B$12*$C$7)</x:f>
        <x:v>600</x:v>
      </x:c>
      <x:c r="BJ362" s="34" t="n">
        <x:f>$B$11*(($A$1062)*$C362/$B$12*$B$7+(1-$A$1062)*$D362/$B$12*$C$7)</x:f>
        <x:v>570</x:v>
      </x:c>
      <x:c r="BK362" s="34" t="n">
        <x:f>$B$11*(($A$1063)*$C362/$B$12*$B$7+(1-$A$1063)*$D362/$B$12*$C$7)</x:f>
        <x:v>540</x:v>
      </x:c>
      <x:c r="BL362" s="34" t="n">
        <x:f>$B$11*(($A$1064)*$C362/$B$12*$B$7+(1-$A$1064)*$D362/$B$12*$C$7)</x:f>
        <x:v>509.99999999999994</x:v>
      </x:c>
      <x:c r="BM362" s="34" t="n">
        <x:f>$B$11*(($A$1065)*$C362/$B$12*$B$7+(1-$A$1065)*$D362/$B$12*$C$7)</x:f>
        <x:v>480</x:v>
      </x:c>
      <x:c r="BN362" s="34" t="n">
        <x:f>$B$11*(($A$1066)*$C362/$B$12*$B$7+(1-$A$1066)*$D362/$B$12*$C$7)</x:f>
        <x:v>450</x:v>
      </x:c>
      <x:c r="BO362" s="34" t="n">
        <x:f>$B$11*(($A$1067)*$C362/$B$12*$B$7+(1-$A$1067)*$D362/$B$12*$C$7)</x:f>
        <x:v>419.99999999999994</x:v>
      </x:c>
      <x:c r="BP362" s="34" t="n">
        <x:f>$B$11*(($A$1068)*$C362/$B$12*$B$7+(1-$A$1068)*$D362/$B$12*$C$7)</x:f>
        <x:v>390</x:v>
      </x:c>
      <x:c r="BQ362" s="34" t="n">
        <x:f>$B$11*(($A$1069)*$C362/$B$12*$B$7+(1-$A$1069)*$D362/$B$12*$C$7)</x:f>
        <x:v>360</x:v>
      </x:c>
      <x:c r="BR362" s="34" t="n">
        <x:f>$B$11*(($A$1070)*$C362/$B$12*$B$7+(1-$A$1070)*$D362/$B$12*$C$7)</x:f>
        <x:v>330</x:v>
      </x:c>
      <x:c r="BS362" s="34" t="n">
        <x:f>$B$11*(($A$1071)*$C362/$B$12*$B$7+(1-$A$1071)*$D362/$B$12*$C$7)</x:f>
        <x:v>300</x:v>
      </x:c>
      <x:c r="BT362" s="34" t="n">
        <x:f>$B$11*(($A$1072)*$C362/$B$12*$B$7+(1-$A$1072)*$D362/$B$12*$C$7)</x:f>
        <x:v>270</x:v>
      </x:c>
      <x:c r="BU362" s="34" t="n">
        <x:f>$B$11*(($A$1073)*$C362/$B$12*$B$7+(1-$A$1073)*$D362/$B$12*$C$7)</x:f>
        <x:v>240</x:v>
      </x:c>
      <x:c r="BV362" s="34" t="n">
        <x:f>$B$11*(($A$1074)*$C362/$B$12*$B$7+(1-$A$1074)*$D362/$B$12*$C$7)</x:f>
        <x:v>209.99999999999997</x:v>
      </x:c>
      <x:c r="BW362" s="34" t="n">
        <x:f>$B$11*(($A$1075)*$C362/$B$12*$B$7+(1-$A$1075)*$D362/$B$12*$C$7)</x:f>
        <x:v>180.00000000000003</x:v>
      </x:c>
      <x:c r="BX362" s="34" t="n">
        <x:f>$B$11*(($A$1076)*$C362/$B$12*$B$7+(1-$A$1076)*$D362/$B$12*$C$7)</x:f>
        <x:v>150</x:v>
      </x:c>
      <x:c r="BY362" s="34" t="n">
        <x:f>$B$11*(($A$1077)*$C362/$B$12*$B$7+(1-$A$1077)*$D362/$B$12*$C$7)</x:f>
        <x:v>119.99999999999999</x:v>
      </x:c>
      <x:c r="BZ362" s="34" t="n">
        <x:f>$B$11*(($A$1078)*$C362/$B$12*$B$7+(1-$A$1078)*$D362/$B$12*$C$7)</x:f>
        <x:v>90.00000000000001</x:v>
      </x:c>
      <x:c r="CA362" s="34" t="n">
        <x:f>$B$11*(($A$1079)*$C362/$B$12*$B$7+(1-$A$1079)*$D362/$B$12*$C$7)</x:f>
        <x:v>59.99999999999999</x:v>
      </x:c>
      <x:c r="CB362" s="34" t="n">
        <x:f>$B$11*(($A$1080)*$C362/$B$12*$B$7+(1-$A$1080)*$D362/$B$12*$C$7)</x:f>
        <x:v>30.00000000000003</x:v>
      </x:c>
      <x:c r="CC362" s="34" t="n">
        <x:f>$B$11*(($A$1081)*$C362/$B$12*$B$7+(1-$A$1081)*$D362/$B$12*$C$7)</x:f>
        <x:v>0</x:v>
      </x:c>
    </x:row>
    <x:row r="363">
      <x:c r="A363" s="34" t="n">
        <x:v>339</x:v>
      </x:c>
      <x:c r="B363" s="39" t="n">
        <x:v>-1.3832276607021485</x:v>
      </x:c>
      <x:c r="C363" s="1" t="n">
        <x:f>SUM(AM363:AV363)</x:f>
        <x:v>0</x:v>
      </x:c>
      <x:c r="D363" s="1" t="n">
        <x:f>SUM(AW363:BF363)</x:f>
        <x:v>2</x:v>
      </x:c>
      <x:c r="E363" s="17" t="n">
        <x:f>(1-C363/$B$12)*$B$8-C363/$B$12*$B$7</x:f>
        <x:v>0.05</x:v>
      </x:c>
      <x:c r="F363" s="17" t="n">
        <x:f>(1-D363/$B$12)*$C$8-D363/$B$12*$C$7</x:f>
        <x:v>-0.048</x:v>
      </x:c>
      <x:c r="G363" s="32" t="n">
        <x:f>$B$11*($B$10*C363/$B$12*$B$7+(1-$B$10)*D363/$B$12*$C$7)</x:f>
        <x:v>600</x:v>
      </x:c>
      <x:c r="H363" s="17" t="n">
        <x:f>$B$10*E363+(1-$B$10)*F363</x:f>
        <x:v>0.0010000000000000009</x:v>
      </x:c>
      <x:c r="I363" s="34"/>
      <x:c r="J363" s="34"/>
      <x:c r="K363" s="34"/>
      <x:c r="L363" s="34"/>
      <x:c r="M363" s="34"/>
      <x:c r="N363" s="34"/>
      <x:c r="O363" s="34"/>
      <x:c r="P363" s="34"/>
      <x:c r="Q363" s="34"/>
      <x:c r="R363" s="39" t="n">
        <x:v>1.079610255833597</x:v>
      </x:c>
      <x:c r="S363" s="39" t="n">
        <x:v>1.0162633829968237</x:v>
      </x:c>
      <x:c r="T363" s="39" t="n">
        <x:v>1.350338261882796</x:v>
      </x:c>
      <x:c r="U363" s="39" t="n">
        <x:v>0.6920623256162658</x:v>
      </x:c>
      <x:c r="V363" s="39" t="n">
        <x:v>0.4231850524495739</x:v>
      </x:c>
      <x:c r="W363" s="39" t="n">
        <x:v>0.8512252259836598</x:v>
      </x:c>
      <x:c r="X363" s="39" t="n">
        <x:v>0.40871368424404003</x:v>
      </x:c>
      <x:c r="Y363" s="39" t="n">
        <x:v>-0.461946110785439</x:v>
      </x:c>
      <x:c r="Z363" s="39" t="n">
        <x:v>-0.5967719080809105</x:v>
      </x:c>
      <x:c r="AA363" s="39" t="n">
        <x:v>-0.3489409177410535</x:v>
      </x:c>
      <x:c r="AB363" s="39" t="n">
        <x:v>0.14173804801578568</x:v>
      </x:c>
      <x:c r="AC363" s="39" t="n">
        <x:v>2.2576200246750653</x:v>
      </x:c>
      <x:c r="AD363" s="39" t="n">
        <x:v>1.2892640627606382</x:v>
      </x:c>
      <x:c r="AE363" s="39" t="n">
        <x:v>-1.890781813418661</x:v>
      </x:c>
      <x:c r="AF363" s="39" t="n">
        <x:v>0.004993501361217792</x:v>
      </x:c>
      <x:c r="AG363" s="39" t="n">
        <x:v>1.2507276644780585</x:v>
      </x:c>
      <x:c r="AH363" s="39" t="n">
        <x:v>-0.8511748773204566</x:v>
      </x:c>
      <x:c r="AI363" s="39" t="n">
        <x:v>-0.22509606814607236</x:v>
      </x:c>
      <x:c r="AJ363" s="39" t="n">
        <x:v>-2.081114998579024</x:v>
      </x:c>
      <x:c r="AK363" s="39" t="n">
        <x:v>0.5458094965245169</x:v>
      </x:c>
      <x:c r="AL363" s="34"/>
      <x:c r="AM363" s="34" t="n">
        <x:f>IF(SQRT($B$9)*$B363+SQRT(1-$B$9)*R363&lt;_xlfn.NORM.S.INV($B$6),1,0)</x:f>
        <x:v>0</x:v>
      </x:c>
      <x:c r="AN363" s="34" t="n">
        <x:f>IF(SQRT($B$9)*$B363+SQRT(1-$B$9)*S363&lt;_xlfn.NORM.S.INV($B$6),1,0)</x:f>
        <x:v>0</x:v>
      </x:c>
      <x:c r="AO363" s="34" t="n">
        <x:f>IF(SQRT($B$9)*$B363+SQRT(1-$B$9)*T363&lt;_xlfn.NORM.S.INV($B$6),1,0)</x:f>
        <x:v>0</x:v>
      </x:c>
      <x:c r="AP363" s="34" t="n">
        <x:f>IF(SQRT($B$9)*$B363+SQRT(1-$B$9)*U363&lt;_xlfn.NORM.S.INV($B$6),1,0)</x:f>
        <x:v>0</x:v>
      </x:c>
      <x:c r="AQ363" s="34" t="n">
        <x:f>IF(SQRT($B$9)*$B363+SQRT(1-$B$9)*V363&lt;_xlfn.NORM.S.INV($B$6),1,0)</x:f>
        <x:v>0</x:v>
      </x:c>
      <x:c r="AR363" s="34" t="n">
        <x:f>IF(SQRT($B$9)*$B363+SQRT(1-$B$9)*W363&lt;_xlfn.NORM.S.INV($B$6),1,0)</x:f>
        <x:v>0</x:v>
      </x:c>
      <x:c r="AS363" s="34" t="n">
        <x:f>IF(SQRT($B$9)*$B363+SQRT(1-$B$9)*X363&lt;_xlfn.NORM.S.INV($B$6),1,0)</x:f>
        <x:v>0</x:v>
      </x:c>
      <x:c r="AT363" s="34" t="n">
        <x:f>IF(SQRT($B$9)*$B363+SQRT(1-$B$9)*Y363&lt;_xlfn.NORM.S.INV($B$6),1,0)</x:f>
        <x:v>0</x:v>
      </x:c>
      <x:c r="AU363" s="34" t="n">
        <x:f>IF(SQRT($B$9)*$B363+SQRT(1-$B$9)*Z363&lt;_xlfn.NORM.S.INV($B$6),1,0)</x:f>
        <x:v>0</x:v>
      </x:c>
      <x:c r="AV363" s="34" t="n">
        <x:f>IF(SQRT($B$9)*$B363+SQRT(1-$B$9)*AA363&lt;_xlfn.NORM.S.INV($B$6),1,0)</x:f>
        <x:v>0</x:v>
      </x:c>
      <x:c r="AW363" s="34" t="n">
        <x:f>IF(SQRT($C$9)*$B363+SQRT(1-$C$9)*AB363&lt;_xlfn.NORM.S.INV($C$6),1,0)</x:f>
        <x:v>0</x:v>
      </x:c>
      <x:c r="AX363" s="34" t="n">
        <x:f>IF(SQRT($C$9)*$B363+SQRT(1-$C$9)*AC363&lt;_xlfn.NORM.S.INV($C$6),1,0)</x:f>
        <x:v>0</x:v>
      </x:c>
      <x:c r="AY363" s="34" t="n">
        <x:f>IF(SQRT($C$9)*$B363+SQRT(1-$C$9)*AD363&lt;_xlfn.NORM.S.INV($C$6),1,0)</x:f>
        <x:v>0</x:v>
      </x:c>
      <x:c r="AZ363" s="34" t="n">
        <x:f>IF(SQRT($C$9)*$B363+SQRT(1-$C$9)*AE363&lt;_xlfn.NORM.S.INV($C$6),1,0)</x:f>
        <x:v>1</x:v>
      </x:c>
      <x:c r="BA363" s="34" t="n">
        <x:f>IF(SQRT($C$9)*$B363+SQRT(1-$C$9)*AF363&lt;_xlfn.NORM.S.INV($C$6),1,0)</x:f>
        <x:v>0</x:v>
      </x:c>
      <x:c r="BB363" s="34" t="n">
        <x:f>IF(SQRT($C$9)*$B363+SQRT(1-$C$9)*AG363&lt;_xlfn.NORM.S.INV($C$6),1,0)</x:f>
        <x:v>0</x:v>
      </x:c>
      <x:c r="BC363" s="34" t="n">
        <x:f>IF(SQRT($C$9)*$B363+SQRT(1-$C$9)*AH363&lt;_xlfn.NORM.S.INV($C$6),1,0)</x:f>
        <x:v>0</x:v>
      </x:c>
      <x:c r="BD363" s="34" t="n">
        <x:f>IF(SQRT($C$9)*$B363+SQRT(1-$C$9)*AI363&lt;_xlfn.NORM.S.INV($C$6),1,0)</x:f>
        <x:v>0</x:v>
      </x:c>
      <x:c r="BE363" s="34" t="n">
        <x:f>IF(SQRT($C$9)*$B363+SQRT(1-$C$9)*AJ363&lt;_xlfn.NORM.S.INV($C$6),1,0)</x:f>
        <x:v>1</x:v>
      </x:c>
      <x:c r="BF363" s="34" t="n">
        <x:f>IF(SQRT($C$9)*$B363+SQRT(1-$C$9)*AK363&lt;_xlfn.NORM.S.INV($C$6),1,0)</x:f>
        <x:v>0</x:v>
      </x:c>
      <x:c r="BG363" s="34"/>
      <x:c r="BH363" s="34"/>
      <x:c r="BI363" s="34" t="n">
        <x:f>$B$11*(($A$1061)*$C363/$B$12*$B$7+(1-$A$1061)*$D363/$B$12*$C$7)</x:f>
        <x:v>1200</x:v>
      </x:c>
      <x:c r="BJ363" s="34" t="n">
        <x:f>$B$11*(($A$1062)*$C363/$B$12*$B$7+(1-$A$1062)*$D363/$B$12*$C$7)</x:f>
        <x:v>1140</x:v>
      </x:c>
      <x:c r="BK363" s="34" t="n">
        <x:f>$B$11*(($A$1063)*$C363/$B$12*$B$7+(1-$A$1063)*$D363/$B$12*$C$7)</x:f>
        <x:v>1080</x:v>
      </x:c>
      <x:c r="BL363" s="34" t="n">
        <x:f>$B$11*(($A$1064)*$C363/$B$12*$B$7+(1-$A$1064)*$D363/$B$12*$C$7)</x:f>
        <x:v>1019.9999999999999</x:v>
      </x:c>
      <x:c r="BM363" s="34" t="n">
        <x:f>$B$11*(($A$1065)*$C363/$B$12*$B$7+(1-$A$1065)*$D363/$B$12*$C$7)</x:f>
        <x:v>960</x:v>
      </x:c>
      <x:c r="BN363" s="34" t="n">
        <x:f>$B$11*(($A$1066)*$C363/$B$12*$B$7+(1-$A$1066)*$D363/$B$12*$C$7)</x:f>
        <x:v>900</x:v>
      </x:c>
      <x:c r="BO363" s="34" t="n">
        <x:f>$B$11*(($A$1067)*$C363/$B$12*$B$7+(1-$A$1067)*$D363/$B$12*$C$7)</x:f>
        <x:v>839.9999999999999</x:v>
      </x:c>
      <x:c r="BP363" s="34" t="n">
        <x:f>$B$11*(($A$1068)*$C363/$B$12*$B$7+(1-$A$1068)*$D363/$B$12*$C$7)</x:f>
        <x:v>780</x:v>
      </x:c>
      <x:c r="BQ363" s="34" t="n">
        <x:f>$B$11*(($A$1069)*$C363/$B$12*$B$7+(1-$A$1069)*$D363/$B$12*$C$7)</x:f>
        <x:v>720</x:v>
      </x:c>
      <x:c r="BR363" s="34" t="n">
        <x:f>$B$11*(($A$1070)*$C363/$B$12*$B$7+(1-$A$1070)*$D363/$B$12*$C$7)</x:f>
        <x:v>660</x:v>
      </x:c>
      <x:c r="BS363" s="34" t="n">
        <x:f>$B$11*(($A$1071)*$C363/$B$12*$B$7+(1-$A$1071)*$D363/$B$12*$C$7)</x:f>
        <x:v>600</x:v>
      </x:c>
      <x:c r="BT363" s="34" t="n">
        <x:f>$B$11*(($A$1072)*$C363/$B$12*$B$7+(1-$A$1072)*$D363/$B$12*$C$7)</x:f>
        <x:v>540</x:v>
      </x:c>
      <x:c r="BU363" s="34" t="n">
        <x:f>$B$11*(($A$1073)*$C363/$B$12*$B$7+(1-$A$1073)*$D363/$B$12*$C$7)</x:f>
        <x:v>480</x:v>
      </x:c>
      <x:c r="BV363" s="34" t="n">
        <x:f>$B$11*(($A$1074)*$C363/$B$12*$B$7+(1-$A$1074)*$D363/$B$12*$C$7)</x:f>
        <x:v>419.99999999999994</x:v>
      </x:c>
      <x:c r="BW363" s="34" t="n">
        <x:f>$B$11*(($A$1075)*$C363/$B$12*$B$7+(1-$A$1075)*$D363/$B$12*$C$7)</x:f>
        <x:v>360.00000000000006</x:v>
      </x:c>
      <x:c r="BX363" s="34" t="n">
        <x:f>$B$11*(($A$1076)*$C363/$B$12*$B$7+(1-$A$1076)*$D363/$B$12*$C$7)</x:f>
        <x:v>300</x:v>
      </x:c>
      <x:c r="BY363" s="34" t="n">
        <x:f>$B$11*(($A$1077)*$C363/$B$12*$B$7+(1-$A$1077)*$D363/$B$12*$C$7)</x:f>
        <x:v>239.99999999999997</x:v>
      </x:c>
      <x:c r="BZ363" s="34" t="n">
        <x:f>$B$11*(($A$1078)*$C363/$B$12*$B$7+(1-$A$1078)*$D363/$B$12*$C$7)</x:f>
        <x:v>180.00000000000003</x:v>
      </x:c>
      <x:c r="CA363" s="34" t="n">
        <x:f>$B$11*(($A$1079)*$C363/$B$12*$B$7+(1-$A$1079)*$D363/$B$12*$C$7)</x:f>
        <x:v>119.99999999999999</x:v>
      </x:c>
      <x:c r="CB363" s="34" t="n">
        <x:f>$B$11*(($A$1080)*$C363/$B$12*$B$7+(1-$A$1080)*$D363/$B$12*$C$7)</x:f>
        <x:v>60.00000000000006</x:v>
      </x:c>
      <x:c r="CC363" s="34" t="n">
        <x:f>$B$11*(($A$1081)*$C363/$B$12*$B$7+(1-$A$1081)*$D363/$B$12*$C$7)</x:f>
        <x:v>0</x:v>
      </x:c>
    </x:row>
    <x:row r="364">
      <x:c r="A364" s="34" t="n">
        <x:v>340</x:v>
      </x:c>
      <x:c r="B364" s="39" t="n">
        <x:v>0.4570921430213892</x:v>
      </x:c>
      <x:c r="C364" s="1" t="n">
        <x:f>SUM(AM364:AV364)</x:f>
        <x:v>0</x:v>
      </x:c>
      <x:c r="D364" s="1" t="n">
        <x:f>SUM(AW364:BF364)</x:f>
        <x:v>0</x:v>
      </x:c>
      <x:c r="E364" s="17" t="n">
        <x:f>(1-C364/$B$12)*$B$8-C364/$B$12*$B$7</x:f>
        <x:v>0.05</x:v>
      </x:c>
      <x:c r="F364" s="17" t="n">
        <x:f>(1-D364/$B$12)*$C$8-D364/$B$12*$C$7</x:f>
        <x:v>0.09</x:v>
      </x:c>
      <x:c r="G364" s="32" t="n">
        <x:f>$B$11*($B$10*C364/$B$12*$B$7+(1-$B$10)*D364/$B$12*$C$7)</x:f>
        <x:v>0</x:v>
      </x:c>
      <x:c r="H364" s="17" t="n">
        <x:f>$B$10*E364+(1-$B$10)*F364</x:f>
        <x:v>0.07</x:v>
      </x:c>
      <x:c r="I364" s="34"/>
      <x:c r="J364" s="34"/>
      <x:c r="K364" s="34"/>
      <x:c r="L364" s="34"/>
      <x:c r="M364" s="34"/>
      <x:c r="N364" s="34"/>
      <x:c r="O364" s="34"/>
      <x:c r="P364" s="34"/>
      <x:c r="Q364" s="34"/>
      <x:c r="R364" s="39" t="n">
        <x:v>-1.6817790022303871</x:v>
      </x:c>
      <x:c r="S364" s="39" t="n">
        <x:v>-1.342707380454653</x:v>
      </x:c>
      <x:c r="T364" s="39" t="n">
        <x:v>-0.3391787669757445</x:v>
      </x:c>
      <x:c r="U364" s="39" t="n">
        <x:v>0.45253461575025206</x:v>
      </x:c>
      <x:c r="V364" s="39" t="n">
        <x:v>-0.22477680990208881</x:v>
      </x:c>
      <x:c r="W364" s="39" t="n">
        <x:v>1.3404721890874987</x:v>
      </x:c>
      <x:c r="X364" s="39" t="n">
        <x:v>-0.7420607181949517</x:v>
      </x:c>
      <x:c r="Y364" s="39" t="n">
        <x:v>1.8342855285070234</x:v>
      </x:c>
      <x:c r="Z364" s="39" t="n">
        <x:v>-1.4561573518190591</x:v>
      </x:c>
      <x:c r="AA364" s="39" t="n">
        <x:v>0.4869199627261064</x:v>
      </x:c>
      <x:c r="AB364" s="39" t="n">
        <x:v>-0.6499378356843561</x:v>
      </x:c>
      <x:c r="AC364" s="39" t="n">
        <x:v>0.42734718496796964</x:v>
      </x:c>
      <x:c r="AD364" s="39" t="n">
        <x:v>1.3223237823462584</x:v>
      </x:c>
      <x:c r="AE364" s="39" t="n">
        <x:v>0.5522902391143876</x:v>
      </x:c>
      <x:c r="AF364" s="39" t="n">
        <x:v>-0.378118427736293</x:v>
      </x:c>
      <x:c r="AG364" s="39" t="n">
        <x:v>0.08354466975277827</x:v>
      </x:c>
      <x:c r="AH364" s="39" t="n">
        <x:v>-0.601661639393731</x:v>
      </x:c>
      <x:c r="AI364" s="39" t="n">
        <x:v>1.6063862403494449</x:v>
      </x:c>
      <x:c r="AJ364" s="39" t="n">
        <x:v>0.9242380197201057</x:v>
      </x:c>
      <x:c r="AK364" s="39" t="n">
        <x:v>-0.7362681240784653</x:v>
      </x:c>
      <x:c r="AL364" s="34"/>
      <x:c r="AM364" s="34" t="n">
        <x:f>IF(SQRT($B$9)*$B364+SQRT(1-$B$9)*R364&lt;_xlfn.NORM.S.INV($B$6),1,0)</x:f>
        <x:v>0</x:v>
      </x:c>
      <x:c r="AN364" s="34" t="n">
        <x:f>IF(SQRT($B$9)*$B364+SQRT(1-$B$9)*S364&lt;_xlfn.NORM.S.INV($B$6),1,0)</x:f>
        <x:v>0</x:v>
      </x:c>
      <x:c r="AO364" s="34" t="n">
        <x:f>IF(SQRT($B$9)*$B364+SQRT(1-$B$9)*T364&lt;_xlfn.NORM.S.INV($B$6),1,0)</x:f>
        <x:v>0</x:v>
      </x:c>
      <x:c r="AP364" s="34" t="n">
        <x:f>IF(SQRT($B$9)*$B364+SQRT(1-$B$9)*U364&lt;_xlfn.NORM.S.INV($B$6),1,0)</x:f>
        <x:v>0</x:v>
      </x:c>
      <x:c r="AQ364" s="34" t="n">
        <x:f>IF(SQRT($B$9)*$B364+SQRT(1-$B$9)*V364&lt;_xlfn.NORM.S.INV($B$6),1,0)</x:f>
        <x:v>0</x:v>
      </x:c>
      <x:c r="AR364" s="34" t="n">
        <x:f>IF(SQRT($B$9)*$B364+SQRT(1-$B$9)*W364&lt;_xlfn.NORM.S.INV($B$6),1,0)</x:f>
        <x:v>0</x:v>
      </x:c>
      <x:c r="AS364" s="34" t="n">
        <x:f>IF(SQRT($B$9)*$B364+SQRT(1-$B$9)*X364&lt;_xlfn.NORM.S.INV($B$6),1,0)</x:f>
        <x:v>0</x:v>
      </x:c>
      <x:c r="AT364" s="34" t="n">
        <x:f>IF(SQRT($B$9)*$B364+SQRT(1-$B$9)*Y364&lt;_xlfn.NORM.S.INV($B$6),1,0)</x:f>
        <x:v>0</x:v>
      </x:c>
      <x:c r="AU364" s="34" t="n">
        <x:f>IF(SQRT($B$9)*$B364+SQRT(1-$B$9)*Z364&lt;_xlfn.NORM.S.INV($B$6),1,0)</x:f>
        <x:v>0</x:v>
      </x:c>
      <x:c r="AV364" s="34" t="n">
        <x:f>IF(SQRT($B$9)*$B364+SQRT(1-$B$9)*AA364&lt;_xlfn.NORM.S.INV($B$6),1,0)</x:f>
        <x:v>0</x:v>
      </x:c>
      <x:c r="AW364" s="34" t="n">
        <x:f>IF(SQRT($C$9)*$B364+SQRT(1-$C$9)*AB364&lt;_xlfn.NORM.S.INV($C$6),1,0)</x:f>
        <x:v>0</x:v>
      </x:c>
      <x:c r="AX364" s="34" t="n">
        <x:f>IF(SQRT($C$9)*$B364+SQRT(1-$C$9)*AC364&lt;_xlfn.NORM.S.INV($C$6),1,0)</x:f>
        <x:v>0</x:v>
      </x:c>
      <x:c r="AY364" s="34" t="n">
        <x:f>IF(SQRT($C$9)*$B364+SQRT(1-$C$9)*AD364&lt;_xlfn.NORM.S.INV($C$6),1,0)</x:f>
        <x:v>0</x:v>
      </x:c>
      <x:c r="AZ364" s="34" t="n">
        <x:f>IF(SQRT($C$9)*$B364+SQRT(1-$C$9)*AE364&lt;_xlfn.NORM.S.INV($C$6),1,0)</x:f>
        <x:v>0</x:v>
      </x:c>
      <x:c r="BA364" s="34" t="n">
        <x:f>IF(SQRT($C$9)*$B364+SQRT(1-$C$9)*AF364&lt;_xlfn.NORM.S.INV($C$6),1,0)</x:f>
        <x:v>0</x:v>
      </x:c>
      <x:c r="BB364" s="34" t="n">
        <x:f>IF(SQRT($C$9)*$B364+SQRT(1-$C$9)*AG364&lt;_xlfn.NORM.S.INV($C$6),1,0)</x:f>
        <x:v>0</x:v>
      </x:c>
      <x:c r="BC364" s="34" t="n">
        <x:f>IF(SQRT($C$9)*$B364+SQRT(1-$C$9)*AH364&lt;_xlfn.NORM.S.INV($C$6),1,0)</x:f>
        <x:v>0</x:v>
      </x:c>
      <x:c r="BD364" s="34" t="n">
        <x:f>IF(SQRT($C$9)*$B364+SQRT(1-$C$9)*AI364&lt;_xlfn.NORM.S.INV($C$6),1,0)</x:f>
        <x:v>0</x:v>
      </x:c>
      <x:c r="BE364" s="34" t="n">
        <x:f>IF(SQRT($C$9)*$B364+SQRT(1-$C$9)*AJ364&lt;_xlfn.NORM.S.INV($C$6),1,0)</x:f>
        <x:v>0</x:v>
      </x:c>
      <x:c r="BF364" s="34" t="n">
        <x:f>IF(SQRT($C$9)*$B364+SQRT(1-$C$9)*AK364&lt;_xlfn.NORM.S.INV($C$6),1,0)</x:f>
        <x:v>0</x:v>
      </x:c>
      <x:c r="BG364" s="34"/>
      <x:c r="BH364" s="34"/>
      <x:c r="BI364" s="34" t="n">
        <x:f>$B$11*(($A$1061)*$C364/$B$12*$B$7+(1-$A$1061)*$D364/$B$12*$C$7)</x:f>
        <x:v>0</x:v>
      </x:c>
      <x:c r="BJ364" s="34" t="n">
        <x:f>$B$11*(($A$1062)*$C364/$B$12*$B$7+(1-$A$1062)*$D364/$B$12*$C$7)</x:f>
        <x:v>0</x:v>
      </x:c>
      <x:c r="BK364" s="34" t="n">
        <x:f>$B$11*(($A$1063)*$C364/$B$12*$B$7+(1-$A$1063)*$D364/$B$12*$C$7)</x:f>
        <x:v>0</x:v>
      </x:c>
      <x:c r="BL364" s="34" t="n">
        <x:f>$B$11*(($A$1064)*$C364/$B$12*$B$7+(1-$A$1064)*$D364/$B$12*$C$7)</x:f>
        <x:v>0</x:v>
      </x:c>
      <x:c r="BM364" s="34" t="n">
        <x:f>$B$11*(($A$1065)*$C364/$B$12*$B$7+(1-$A$1065)*$D364/$B$12*$C$7)</x:f>
        <x:v>0</x:v>
      </x:c>
      <x:c r="BN364" s="34" t="n">
        <x:f>$B$11*(($A$1066)*$C364/$B$12*$B$7+(1-$A$1066)*$D364/$B$12*$C$7)</x:f>
        <x:v>0</x:v>
      </x:c>
      <x:c r="BO364" s="34" t="n">
        <x:f>$B$11*(($A$1067)*$C364/$B$12*$B$7+(1-$A$1067)*$D364/$B$12*$C$7)</x:f>
        <x:v>0</x:v>
      </x:c>
      <x:c r="BP364" s="34" t="n">
        <x:f>$B$11*(($A$1068)*$C364/$B$12*$B$7+(1-$A$1068)*$D364/$B$12*$C$7)</x:f>
        <x:v>0</x:v>
      </x:c>
      <x:c r="BQ364" s="34" t="n">
        <x:f>$B$11*(($A$1069)*$C364/$B$12*$B$7+(1-$A$1069)*$D364/$B$12*$C$7)</x:f>
        <x:v>0</x:v>
      </x:c>
      <x:c r="BR364" s="34" t="n">
        <x:f>$B$11*(($A$1070)*$C364/$B$12*$B$7+(1-$A$1070)*$D364/$B$12*$C$7)</x:f>
        <x:v>0</x:v>
      </x:c>
      <x:c r="BS364" s="34" t="n">
        <x:f>$B$11*(($A$1071)*$C364/$B$12*$B$7+(1-$A$1071)*$D364/$B$12*$C$7)</x:f>
        <x:v>0</x:v>
      </x:c>
      <x:c r="BT364" s="34" t="n">
        <x:f>$B$11*(($A$1072)*$C364/$B$12*$B$7+(1-$A$1072)*$D364/$B$12*$C$7)</x:f>
        <x:v>0</x:v>
      </x:c>
      <x:c r="BU364" s="34" t="n">
        <x:f>$B$11*(($A$1073)*$C364/$B$12*$B$7+(1-$A$1073)*$D364/$B$12*$C$7)</x:f>
        <x:v>0</x:v>
      </x:c>
      <x:c r="BV364" s="34" t="n">
        <x:f>$B$11*(($A$1074)*$C364/$B$12*$B$7+(1-$A$1074)*$D364/$B$12*$C$7)</x:f>
        <x:v>0</x:v>
      </x:c>
      <x:c r="BW364" s="34" t="n">
        <x:f>$B$11*(($A$1075)*$C364/$B$12*$B$7+(1-$A$1075)*$D364/$B$12*$C$7)</x:f>
        <x:v>0</x:v>
      </x:c>
      <x:c r="BX364" s="34" t="n">
        <x:f>$B$11*(($A$1076)*$C364/$B$12*$B$7+(1-$A$1076)*$D364/$B$12*$C$7)</x:f>
        <x:v>0</x:v>
      </x:c>
      <x:c r="BY364" s="34" t="n">
        <x:f>$B$11*(($A$1077)*$C364/$B$12*$B$7+(1-$A$1077)*$D364/$B$12*$C$7)</x:f>
        <x:v>0</x:v>
      </x:c>
      <x:c r="BZ364" s="34" t="n">
        <x:f>$B$11*(($A$1078)*$C364/$B$12*$B$7+(1-$A$1078)*$D364/$B$12*$C$7)</x:f>
        <x:v>0</x:v>
      </x:c>
      <x:c r="CA364" s="34" t="n">
        <x:f>$B$11*(($A$1079)*$C364/$B$12*$B$7+(1-$A$1079)*$D364/$B$12*$C$7)</x:f>
        <x:v>0</x:v>
      </x:c>
      <x:c r="CB364" s="34" t="n">
        <x:f>$B$11*(($A$1080)*$C364/$B$12*$B$7+(1-$A$1080)*$D364/$B$12*$C$7)</x:f>
        <x:v>0</x:v>
      </x:c>
      <x:c r="CC364" s="34" t="n">
        <x:f>$B$11*(($A$1081)*$C364/$B$12*$B$7+(1-$A$1081)*$D364/$B$12*$C$7)</x:f>
        <x:v>0</x:v>
      </x:c>
    </x:row>
    <x:row r="365">
      <x:c r="A365" s="34" t="n">
        <x:v>341</x:v>
      </x:c>
      <x:c r="B365" s="39" t="n">
        <x:v>1.3901110832503847</x:v>
      </x:c>
      <x:c r="C365" s="1" t="n">
        <x:f>SUM(AM365:AV365)</x:f>
        <x:v>0</x:v>
      </x:c>
      <x:c r="D365" s="1" t="n">
        <x:f>SUM(AW365:BF365)</x:f>
        <x:v>1</x:v>
      </x:c>
      <x:c r="E365" s="17" t="n">
        <x:f>(1-C365/$B$12)*$B$8-C365/$B$12*$B$7</x:f>
        <x:v>0.05</x:v>
      </x:c>
      <x:c r="F365" s="17" t="n">
        <x:f>(1-D365/$B$12)*$C$8-D365/$B$12*$C$7</x:f>
        <x:v>0.021000000000000005</x:v>
      </x:c>
      <x:c r="G365" s="32" t="n">
        <x:f>$B$11*($B$10*C365/$B$12*$B$7+(1-$B$10)*D365/$B$12*$C$7)</x:f>
        <x:v>300</x:v>
      </x:c>
      <x:c r="H365" s="17" t="n">
        <x:f>$B$10*E365+(1-$B$10)*F365</x:f>
        <x:v>0.035500000000000004</x:v>
      </x:c>
      <x:c r="I365" s="34"/>
      <x:c r="J365" s="34"/>
      <x:c r="K365" s="34"/>
      <x:c r="L365" s="34"/>
      <x:c r="M365" s="34"/>
      <x:c r="N365" s="34"/>
      <x:c r="O365" s="34"/>
      <x:c r="P365" s="34"/>
      <x:c r="Q365" s="34"/>
      <x:c r="R365" s="39" t="n">
        <x:v>0.7159580716670095</x:v>
      </x:c>
      <x:c r="S365" s="39" t="n">
        <x:v>0.4853347127438285</x:v>
      </x:c>
      <x:c r="T365" s="39" t="n">
        <x:v>-1.0242091459397282</x:v>
      </x:c>
      <x:c r="U365" s="39" t="n">
        <x:v>-1.4460037012146922</x:v>
      </x:c>
      <x:c r="V365" s="39" t="n">
        <x:v>-0.36907775777840834</x:v>
      </x:c>
      <x:c r="W365" s="39" t="n">
        <x:v>-1.050550857088529</x:v>
      </x:c>
      <x:c r="X365" s="39" t="n">
        <x:v>-0.31783534100486893</x:v>
      </x:c>
      <x:c r="Y365" s="39" t="n">
        <x:v>1.1813777117182258</x:v>
      </x:c>
      <x:c r="Z365" s="39" t="n">
        <x:v>0.3296232621482992</x:v>
      </x:c>
      <x:c r="AA365" s="39" t="n">
        <x:v>0.9159909454229082</x:v>
      </x:c>
      <x:c r="AB365" s="39" t="n">
        <x:v>-2.734642731684127</x:v>
      </x:c>
      <x:c r="AC365" s="39" t="n">
        <x:v>-0.7929189879410419</x:v>
      </x:c>
      <x:c r="AD365" s="39" t="n">
        <x:v>1.0157545822833487</x:v>
      </x:c>
      <x:c r="AE365" s="39" t="n">
        <x:v>-0.34042887377337094</x:v>
      </x:c>
      <x:c r="AF365" s="39" t="n">
        <x:v>-1.276402883431337</x:v>
      </x:c>
      <x:c r="AG365" s="39" t="n">
        <x:v>-0.259104322676183</x:v>
      </x:c>
      <x:c r="AH365" s="39" t="n">
        <x:v>3.254605272008711</x:v>
      </x:c>
      <x:c r="AI365" s="39" t="n">
        <x:v>0.09194780467333272</x:v>
      </x:c>
      <x:c r="AJ365" s="39" t="n">
        <x:v>-1.0598450458996544</x:v>
      </x:c>
      <x:c r="AK365" s="39" t="n">
        <x:v>0.45561483469388697</x:v>
      </x:c>
      <x:c r="AL365" s="34"/>
      <x:c r="AM365" s="34" t="n">
        <x:f>IF(SQRT($B$9)*$B365+SQRT(1-$B$9)*R365&lt;_xlfn.NORM.S.INV($B$6),1,0)</x:f>
        <x:v>0</x:v>
      </x:c>
      <x:c r="AN365" s="34" t="n">
        <x:f>IF(SQRT($B$9)*$B365+SQRT(1-$B$9)*S365&lt;_xlfn.NORM.S.INV($B$6),1,0)</x:f>
        <x:v>0</x:v>
      </x:c>
      <x:c r="AO365" s="34" t="n">
        <x:f>IF(SQRT($B$9)*$B365+SQRT(1-$B$9)*T365&lt;_xlfn.NORM.S.INV($B$6),1,0)</x:f>
        <x:v>0</x:v>
      </x:c>
      <x:c r="AP365" s="34" t="n">
        <x:f>IF(SQRT($B$9)*$B365+SQRT(1-$B$9)*U365&lt;_xlfn.NORM.S.INV($B$6),1,0)</x:f>
        <x:v>0</x:v>
      </x:c>
      <x:c r="AQ365" s="34" t="n">
        <x:f>IF(SQRT($B$9)*$B365+SQRT(1-$B$9)*V365&lt;_xlfn.NORM.S.INV($B$6),1,0)</x:f>
        <x:v>0</x:v>
      </x:c>
      <x:c r="AR365" s="34" t="n">
        <x:f>IF(SQRT($B$9)*$B365+SQRT(1-$B$9)*W365&lt;_xlfn.NORM.S.INV($B$6),1,0)</x:f>
        <x:v>0</x:v>
      </x:c>
      <x:c r="AS365" s="34" t="n">
        <x:f>IF(SQRT($B$9)*$B365+SQRT(1-$B$9)*X365&lt;_xlfn.NORM.S.INV($B$6),1,0)</x:f>
        <x:v>0</x:v>
      </x:c>
      <x:c r="AT365" s="34" t="n">
        <x:f>IF(SQRT($B$9)*$B365+SQRT(1-$B$9)*Y365&lt;_xlfn.NORM.S.INV($B$6),1,0)</x:f>
        <x:v>0</x:v>
      </x:c>
      <x:c r="AU365" s="34" t="n">
        <x:f>IF(SQRT($B$9)*$B365+SQRT(1-$B$9)*Z365&lt;_xlfn.NORM.S.INV($B$6),1,0)</x:f>
        <x:v>0</x:v>
      </x:c>
      <x:c r="AV365" s="34" t="n">
        <x:f>IF(SQRT($B$9)*$B365+SQRT(1-$B$9)*AA365&lt;_xlfn.NORM.S.INV($B$6),1,0)</x:f>
        <x:v>0</x:v>
      </x:c>
      <x:c r="AW365" s="34" t="n">
        <x:f>IF(SQRT($C$9)*$B365+SQRT(1-$C$9)*AB365&lt;_xlfn.NORM.S.INV($C$6),1,0)</x:f>
        <x:v>1</x:v>
      </x:c>
      <x:c r="AX365" s="34" t="n">
        <x:f>IF(SQRT($C$9)*$B365+SQRT(1-$C$9)*AC365&lt;_xlfn.NORM.S.INV($C$6),1,0)</x:f>
        <x:v>0</x:v>
      </x:c>
      <x:c r="AY365" s="34" t="n">
        <x:f>IF(SQRT($C$9)*$B365+SQRT(1-$C$9)*AD365&lt;_xlfn.NORM.S.INV($C$6),1,0)</x:f>
        <x:v>0</x:v>
      </x:c>
      <x:c r="AZ365" s="34" t="n">
        <x:f>IF(SQRT($C$9)*$B365+SQRT(1-$C$9)*AE365&lt;_xlfn.NORM.S.INV($C$6),1,0)</x:f>
        <x:v>0</x:v>
      </x:c>
      <x:c r="BA365" s="34" t="n">
        <x:f>IF(SQRT($C$9)*$B365+SQRT(1-$C$9)*AF365&lt;_xlfn.NORM.S.INV($C$6),1,0)</x:f>
        <x:v>0</x:v>
      </x:c>
      <x:c r="BB365" s="34" t="n">
        <x:f>IF(SQRT($C$9)*$B365+SQRT(1-$C$9)*AG365&lt;_xlfn.NORM.S.INV($C$6),1,0)</x:f>
        <x:v>0</x:v>
      </x:c>
      <x:c r="BC365" s="34" t="n">
        <x:f>IF(SQRT($C$9)*$B365+SQRT(1-$C$9)*AH365&lt;_xlfn.NORM.S.INV($C$6),1,0)</x:f>
        <x:v>0</x:v>
      </x:c>
      <x:c r="BD365" s="34" t="n">
        <x:f>IF(SQRT($C$9)*$B365+SQRT(1-$C$9)*AI365&lt;_xlfn.NORM.S.INV($C$6),1,0)</x:f>
        <x:v>0</x:v>
      </x:c>
      <x:c r="BE365" s="34" t="n">
        <x:f>IF(SQRT($C$9)*$B365+SQRT(1-$C$9)*AJ365&lt;_xlfn.NORM.S.INV($C$6),1,0)</x:f>
        <x:v>0</x:v>
      </x:c>
      <x:c r="BF365" s="34" t="n">
        <x:f>IF(SQRT($C$9)*$B365+SQRT(1-$C$9)*AK365&lt;_xlfn.NORM.S.INV($C$6),1,0)</x:f>
        <x:v>0</x:v>
      </x:c>
      <x:c r="BG365" s="34"/>
      <x:c r="BH365" s="34"/>
      <x:c r="BI365" s="34" t="n">
        <x:f>$B$11*(($A$1061)*$C365/$B$12*$B$7+(1-$A$1061)*$D365/$B$12*$C$7)</x:f>
        <x:v>600</x:v>
      </x:c>
      <x:c r="BJ365" s="34" t="n">
        <x:f>$B$11*(($A$1062)*$C365/$B$12*$B$7+(1-$A$1062)*$D365/$B$12*$C$7)</x:f>
        <x:v>570</x:v>
      </x:c>
      <x:c r="BK365" s="34" t="n">
        <x:f>$B$11*(($A$1063)*$C365/$B$12*$B$7+(1-$A$1063)*$D365/$B$12*$C$7)</x:f>
        <x:v>540</x:v>
      </x:c>
      <x:c r="BL365" s="34" t="n">
        <x:f>$B$11*(($A$1064)*$C365/$B$12*$B$7+(1-$A$1064)*$D365/$B$12*$C$7)</x:f>
        <x:v>509.99999999999994</x:v>
      </x:c>
      <x:c r="BM365" s="34" t="n">
        <x:f>$B$11*(($A$1065)*$C365/$B$12*$B$7+(1-$A$1065)*$D365/$B$12*$C$7)</x:f>
        <x:v>480</x:v>
      </x:c>
      <x:c r="BN365" s="34" t="n">
        <x:f>$B$11*(($A$1066)*$C365/$B$12*$B$7+(1-$A$1066)*$D365/$B$12*$C$7)</x:f>
        <x:v>450</x:v>
      </x:c>
      <x:c r="BO365" s="34" t="n">
        <x:f>$B$11*(($A$1067)*$C365/$B$12*$B$7+(1-$A$1067)*$D365/$B$12*$C$7)</x:f>
        <x:v>419.99999999999994</x:v>
      </x:c>
      <x:c r="BP365" s="34" t="n">
        <x:f>$B$11*(($A$1068)*$C365/$B$12*$B$7+(1-$A$1068)*$D365/$B$12*$C$7)</x:f>
        <x:v>390</x:v>
      </x:c>
      <x:c r="BQ365" s="34" t="n">
        <x:f>$B$11*(($A$1069)*$C365/$B$12*$B$7+(1-$A$1069)*$D365/$B$12*$C$7)</x:f>
        <x:v>360</x:v>
      </x:c>
      <x:c r="BR365" s="34" t="n">
        <x:f>$B$11*(($A$1070)*$C365/$B$12*$B$7+(1-$A$1070)*$D365/$B$12*$C$7)</x:f>
        <x:v>330</x:v>
      </x:c>
      <x:c r="BS365" s="34" t="n">
        <x:f>$B$11*(($A$1071)*$C365/$B$12*$B$7+(1-$A$1071)*$D365/$B$12*$C$7)</x:f>
        <x:v>300</x:v>
      </x:c>
      <x:c r="BT365" s="34" t="n">
        <x:f>$B$11*(($A$1072)*$C365/$B$12*$B$7+(1-$A$1072)*$D365/$B$12*$C$7)</x:f>
        <x:v>270</x:v>
      </x:c>
      <x:c r="BU365" s="34" t="n">
        <x:f>$B$11*(($A$1073)*$C365/$B$12*$B$7+(1-$A$1073)*$D365/$B$12*$C$7)</x:f>
        <x:v>240</x:v>
      </x:c>
      <x:c r="BV365" s="34" t="n">
        <x:f>$B$11*(($A$1074)*$C365/$B$12*$B$7+(1-$A$1074)*$D365/$B$12*$C$7)</x:f>
        <x:v>209.99999999999997</x:v>
      </x:c>
      <x:c r="BW365" s="34" t="n">
        <x:f>$B$11*(($A$1075)*$C365/$B$12*$B$7+(1-$A$1075)*$D365/$B$12*$C$7)</x:f>
        <x:v>180.00000000000003</x:v>
      </x:c>
      <x:c r="BX365" s="34" t="n">
        <x:f>$B$11*(($A$1076)*$C365/$B$12*$B$7+(1-$A$1076)*$D365/$B$12*$C$7)</x:f>
        <x:v>150</x:v>
      </x:c>
      <x:c r="BY365" s="34" t="n">
        <x:f>$B$11*(($A$1077)*$C365/$B$12*$B$7+(1-$A$1077)*$D365/$B$12*$C$7)</x:f>
        <x:v>119.99999999999999</x:v>
      </x:c>
      <x:c r="BZ365" s="34" t="n">
        <x:f>$B$11*(($A$1078)*$C365/$B$12*$B$7+(1-$A$1078)*$D365/$B$12*$C$7)</x:f>
        <x:v>90.00000000000001</x:v>
      </x:c>
      <x:c r="CA365" s="34" t="n">
        <x:f>$B$11*(($A$1079)*$C365/$B$12*$B$7+(1-$A$1079)*$D365/$B$12*$C$7)</x:f>
        <x:v>59.99999999999999</x:v>
      </x:c>
      <x:c r="CB365" s="34" t="n">
        <x:f>$B$11*(($A$1080)*$C365/$B$12*$B$7+(1-$A$1080)*$D365/$B$12*$C$7)</x:f>
        <x:v>30.00000000000003</x:v>
      </x:c>
      <x:c r="CC365" s="34" t="n">
        <x:f>$B$11*(($A$1081)*$C365/$B$12*$B$7+(1-$A$1081)*$D365/$B$12*$C$7)</x:f>
        <x:v>0</x:v>
      </x:c>
    </x:row>
    <x:row r="366">
      <x:c r="A366" s="34" t="n">
        <x:v>342</x:v>
      </x:c>
      <x:c r="B366" s="39" t="n">
        <x:v>-1.032029487683345</x:v>
      </x:c>
      <x:c r="C366" s="1" t="n">
        <x:f>SUM(AM366:AV366)</x:f>
        <x:v>0</x:v>
      </x:c>
      <x:c r="D366" s="1" t="n">
        <x:f>SUM(AW366:BF366)</x:f>
        <x:v>1</x:v>
      </x:c>
      <x:c r="E366" s="17" t="n">
        <x:f>(1-C366/$B$12)*$B$8-C366/$B$12*$B$7</x:f>
        <x:v>0.05</x:v>
      </x:c>
      <x:c r="F366" s="17" t="n">
        <x:f>(1-D366/$B$12)*$C$8-D366/$B$12*$C$7</x:f>
        <x:v>0.021000000000000005</x:v>
      </x:c>
      <x:c r="G366" s="32" t="n">
        <x:f>$B$11*($B$10*C366/$B$12*$B$7+(1-$B$10)*D366/$B$12*$C$7)</x:f>
        <x:v>300</x:v>
      </x:c>
      <x:c r="H366" s="17" t="n">
        <x:f>$B$10*E366+(1-$B$10)*F366</x:f>
        <x:v>0.035500000000000004</x:v>
      </x:c>
      <x:c r="I366" s="34"/>
      <x:c r="J366" s="34"/>
      <x:c r="K366" s="34"/>
      <x:c r="L366" s="34"/>
      <x:c r="M366" s="34"/>
      <x:c r="N366" s="34"/>
      <x:c r="O366" s="34"/>
      <x:c r="P366" s="34"/>
      <x:c r="Q366" s="34"/>
      <x:c r="R366" s="39" t="n">
        <x:v>-0.6491886275245771</x:v>
      </x:c>
      <x:c r="S366" s="39" t="n">
        <x:v>0.18972758108746351</x:v>
      </x:c>
      <x:c r="T366" s="39" t="n">
        <x:v>1.5970112569207187</x:v>
      </x:c>
      <x:c r="U366" s="39" t="n">
        <x:v>0.16079116661664808</x:v>
      </x:c>
      <x:c r="V366" s="39" t="n">
        <x:v>-1.9660946953835017</x:v>
      </x:c>
      <x:c r="W366" s="39" t="n">
        <x:v>-1.854984583043939</x:v>
      </x:c>
      <x:c r="X366" s="39" t="n">
        <x:v>-0.5983315692574964</x:v>
      </x:c>
      <x:c r="Y366" s="39" t="n">
        <x:v>-0.3258900440293586</x:v>
      </x:c>
      <x:c r="Z366" s="39" t="n">
        <x:v>-1.8070142801016582</x:v>
      </x:c>
      <x:c r="AA366" s="39" t="n">
        <x:v>-0.44536241225960166</x:v>
      </x:c>
      <x:c r="AB366" s="39" t="n">
        <x:v>-0.3383523395342894</x:v>
      </x:c>
      <x:c r="AC366" s="39" t="n">
        <x:v>-0.3351790244079704</x:v>
      </x:c>
      <x:c r="AD366" s="39" t="n">
        <x:v>1.138541671662143</x:v>
      </x:c>
      <x:c r="AE366" s="39" t="n">
        <x:v>-1.846784750633841</x:v>
      </x:c>
      <x:c r="AF366" s="39" t="n">
        <x:v>0.6902734412454716</x:v>
      </x:c>
      <x:c r="AG366" s="39" t="n">
        <x:v>1.3575723819974987</x:v>
      </x:c>
      <x:c r="AH366" s="39" t="n">
        <x:v>-0.5851958907853085</x:v>
      </x:c>
      <x:c r="AI366" s="39" t="n">
        <x:v>1.1207312133951286</x:v>
      </x:c>
      <x:c r="AJ366" s="39" t="n">
        <x:v>0.17277220545856586</x:v>
      </x:c>
      <x:c r="AK366" s="39" t="n">
        <x:v>0.8628810582634974</x:v>
      </x:c>
      <x:c r="AL366" s="34"/>
      <x:c r="AM366" s="34" t="n">
        <x:f>IF(SQRT($B$9)*$B366+SQRT(1-$B$9)*R366&lt;_xlfn.NORM.S.INV($B$6),1,0)</x:f>
        <x:v>0</x:v>
      </x:c>
      <x:c r="AN366" s="34" t="n">
        <x:f>IF(SQRT($B$9)*$B366+SQRT(1-$B$9)*S366&lt;_xlfn.NORM.S.INV($B$6),1,0)</x:f>
        <x:v>0</x:v>
      </x:c>
      <x:c r="AO366" s="34" t="n">
        <x:f>IF(SQRT($B$9)*$B366+SQRT(1-$B$9)*T366&lt;_xlfn.NORM.S.INV($B$6),1,0)</x:f>
        <x:v>0</x:v>
      </x:c>
      <x:c r="AP366" s="34" t="n">
        <x:f>IF(SQRT($B$9)*$B366+SQRT(1-$B$9)*U366&lt;_xlfn.NORM.S.INV($B$6),1,0)</x:f>
        <x:v>0</x:v>
      </x:c>
      <x:c r="AQ366" s="34" t="n">
        <x:f>IF(SQRT($B$9)*$B366+SQRT(1-$B$9)*V366&lt;_xlfn.NORM.S.INV($B$6),1,0)</x:f>
        <x:v>0</x:v>
      </x:c>
      <x:c r="AR366" s="34" t="n">
        <x:f>IF(SQRT($B$9)*$B366+SQRT(1-$B$9)*W366&lt;_xlfn.NORM.S.INV($B$6),1,0)</x:f>
        <x:v>0</x:v>
      </x:c>
      <x:c r="AS366" s="34" t="n">
        <x:f>IF(SQRT($B$9)*$B366+SQRT(1-$B$9)*X366&lt;_xlfn.NORM.S.INV($B$6),1,0)</x:f>
        <x:v>0</x:v>
      </x:c>
      <x:c r="AT366" s="34" t="n">
        <x:f>IF(SQRT($B$9)*$B366+SQRT(1-$B$9)*Y366&lt;_xlfn.NORM.S.INV($B$6),1,0)</x:f>
        <x:v>0</x:v>
      </x:c>
      <x:c r="AU366" s="34" t="n">
        <x:f>IF(SQRT($B$9)*$B366+SQRT(1-$B$9)*Z366&lt;_xlfn.NORM.S.INV($B$6),1,0)</x:f>
        <x:v>0</x:v>
      </x:c>
      <x:c r="AV366" s="34" t="n">
        <x:f>IF(SQRT($B$9)*$B366+SQRT(1-$B$9)*AA366&lt;_xlfn.NORM.S.INV($B$6),1,0)</x:f>
        <x:v>0</x:v>
      </x:c>
      <x:c r="AW366" s="34" t="n">
        <x:f>IF(SQRT($C$9)*$B366+SQRT(1-$C$9)*AB366&lt;_xlfn.NORM.S.INV($C$6),1,0)</x:f>
        <x:v>0</x:v>
      </x:c>
      <x:c r="AX366" s="34" t="n">
        <x:f>IF(SQRT($C$9)*$B366+SQRT(1-$C$9)*AC366&lt;_xlfn.NORM.S.INV($C$6),1,0)</x:f>
        <x:v>0</x:v>
      </x:c>
      <x:c r="AY366" s="34" t="n">
        <x:f>IF(SQRT($C$9)*$B366+SQRT(1-$C$9)*AD366&lt;_xlfn.NORM.S.INV($C$6),1,0)</x:f>
        <x:v>0</x:v>
      </x:c>
      <x:c r="AZ366" s="34" t="n">
        <x:f>IF(SQRT($C$9)*$B366+SQRT(1-$C$9)*AE366&lt;_xlfn.NORM.S.INV($C$6),1,0)</x:f>
        <x:v>1</x:v>
      </x:c>
      <x:c r="BA366" s="34" t="n">
        <x:f>IF(SQRT($C$9)*$B366+SQRT(1-$C$9)*AF366&lt;_xlfn.NORM.S.INV($C$6),1,0)</x:f>
        <x:v>0</x:v>
      </x:c>
      <x:c r="BB366" s="34" t="n">
        <x:f>IF(SQRT($C$9)*$B366+SQRT(1-$C$9)*AG366&lt;_xlfn.NORM.S.INV($C$6),1,0)</x:f>
        <x:v>0</x:v>
      </x:c>
      <x:c r="BC366" s="34" t="n">
        <x:f>IF(SQRT($C$9)*$B366+SQRT(1-$C$9)*AH366&lt;_xlfn.NORM.S.INV($C$6),1,0)</x:f>
        <x:v>0</x:v>
      </x:c>
      <x:c r="BD366" s="34" t="n">
        <x:f>IF(SQRT($C$9)*$B366+SQRT(1-$C$9)*AI366&lt;_xlfn.NORM.S.INV($C$6),1,0)</x:f>
        <x:v>0</x:v>
      </x:c>
      <x:c r="BE366" s="34" t="n">
        <x:f>IF(SQRT($C$9)*$B366+SQRT(1-$C$9)*AJ366&lt;_xlfn.NORM.S.INV($C$6),1,0)</x:f>
        <x:v>0</x:v>
      </x:c>
      <x:c r="BF366" s="34" t="n">
        <x:f>IF(SQRT($C$9)*$B366+SQRT(1-$C$9)*AK366&lt;_xlfn.NORM.S.INV($C$6),1,0)</x:f>
        <x:v>0</x:v>
      </x:c>
      <x:c r="BG366" s="34"/>
      <x:c r="BH366" s="34"/>
      <x:c r="BI366" s="34" t="n">
        <x:f>$B$11*(($A$1061)*$C366/$B$12*$B$7+(1-$A$1061)*$D366/$B$12*$C$7)</x:f>
        <x:v>600</x:v>
      </x:c>
      <x:c r="BJ366" s="34" t="n">
        <x:f>$B$11*(($A$1062)*$C366/$B$12*$B$7+(1-$A$1062)*$D366/$B$12*$C$7)</x:f>
        <x:v>570</x:v>
      </x:c>
      <x:c r="BK366" s="34" t="n">
        <x:f>$B$11*(($A$1063)*$C366/$B$12*$B$7+(1-$A$1063)*$D366/$B$12*$C$7)</x:f>
        <x:v>540</x:v>
      </x:c>
      <x:c r="BL366" s="34" t="n">
        <x:f>$B$11*(($A$1064)*$C366/$B$12*$B$7+(1-$A$1064)*$D366/$B$12*$C$7)</x:f>
        <x:v>509.99999999999994</x:v>
      </x:c>
      <x:c r="BM366" s="34" t="n">
        <x:f>$B$11*(($A$1065)*$C366/$B$12*$B$7+(1-$A$1065)*$D366/$B$12*$C$7)</x:f>
        <x:v>480</x:v>
      </x:c>
      <x:c r="BN366" s="34" t="n">
        <x:f>$B$11*(($A$1066)*$C366/$B$12*$B$7+(1-$A$1066)*$D366/$B$12*$C$7)</x:f>
        <x:v>450</x:v>
      </x:c>
      <x:c r="BO366" s="34" t="n">
        <x:f>$B$11*(($A$1067)*$C366/$B$12*$B$7+(1-$A$1067)*$D366/$B$12*$C$7)</x:f>
        <x:v>419.99999999999994</x:v>
      </x:c>
      <x:c r="BP366" s="34" t="n">
        <x:f>$B$11*(($A$1068)*$C366/$B$12*$B$7+(1-$A$1068)*$D366/$B$12*$C$7)</x:f>
        <x:v>390</x:v>
      </x:c>
      <x:c r="BQ366" s="34" t="n">
        <x:f>$B$11*(($A$1069)*$C366/$B$12*$B$7+(1-$A$1069)*$D366/$B$12*$C$7)</x:f>
        <x:v>360</x:v>
      </x:c>
      <x:c r="BR366" s="34" t="n">
        <x:f>$B$11*(($A$1070)*$C366/$B$12*$B$7+(1-$A$1070)*$D366/$B$12*$C$7)</x:f>
        <x:v>330</x:v>
      </x:c>
      <x:c r="BS366" s="34" t="n">
        <x:f>$B$11*(($A$1071)*$C366/$B$12*$B$7+(1-$A$1071)*$D366/$B$12*$C$7)</x:f>
        <x:v>300</x:v>
      </x:c>
      <x:c r="BT366" s="34" t="n">
        <x:f>$B$11*(($A$1072)*$C366/$B$12*$B$7+(1-$A$1072)*$D366/$B$12*$C$7)</x:f>
        <x:v>270</x:v>
      </x:c>
      <x:c r="BU366" s="34" t="n">
        <x:f>$B$11*(($A$1073)*$C366/$B$12*$B$7+(1-$A$1073)*$D366/$B$12*$C$7)</x:f>
        <x:v>240</x:v>
      </x:c>
      <x:c r="BV366" s="34" t="n">
        <x:f>$B$11*(($A$1074)*$C366/$B$12*$B$7+(1-$A$1074)*$D366/$B$12*$C$7)</x:f>
        <x:v>209.99999999999997</x:v>
      </x:c>
      <x:c r="BW366" s="34" t="n">
        <x:f>$B$11*(($A$1075)*$C366/$B$12*$B$7+(1-$A$1075)*$D366/$B$12*$C$7)</x:f>
        <x:v>180.00000000000003</x:v>
      </x:c>
      <x:c r="BX366" s="34" t="n">
        <x:f>$B$11*(($A$1076)*$C366/$B$12*$B$7+(1-$A$1076)*$D366/$B$12*$C$7)</x:f>
        <x:v>150</x:v>
      </x:c>
      <x:c r="BY366" s="34" t="n">
        <x:f>$B$11*(($A$1077)*$C366/$B$12*$B$7+(1-$A$1077)*$D366/$B$12*$C$7)</x:f>
        <x:v>119.99999999999999</x:v>
      </x:c>
      <x:c r="BZ366" s="34" t="n">
        <x:f>$B$11*(($A$1078)*$C366/$B$12*$B$7+(1-$A$1078)*$D366/$B$12*$C$7)</x:f>
        <x:v>90.00000000000001</x:v>
      </x:c>
      <x:c r="CA366" s="34" t="n">
        <x:f>$B$11*(($A$1079)*$C366/$B$12*$B$7+(1-$A$1079)*$D366/$B$12*$C$7)</x:f>
        <x:v>59.99999999999999</x:v>
      </x:c>
      <x:c r="CB366" s="34" t="n">
        <x:f>$B$11*(($A$1080)*$C366/$B$12*$B$7+(1-$A$1080)*$D366/$B$12*$C$7)</x:f>
        <x:v>30.00000000000003</x:v>
      </x:c>
      <x:c r="CC366" s="34" t="n">
        <x:f>$B$11*(($A$1081)*$C366/$B$12*$B$7+(1-$A$1081)*$D366/$B$12*$C$7)</x:f>
        <x:v>0</x:v>
      </x:c>
    </x:row>
    <x:row r="367">
      <x:c r="A367" s="34" t="n">
        <x:v>343</x:v>
      </x:c>
      <x:c r="B367" s="39" t="n">
        <x:v>-0.019381722346109524</x:v>
      </x:c>
      <x:c r="C367" s="1" t="n">
        <x:f>SUM(AM367:AV367)</x:f>
        <x:v>0</x:v>
      </x:c>
      <x:c r="D367" s="1" t="n">
        <x:f>SUM(AW367:BF367)</x:f>
        <x:v>0</x:v>
      </x:c>
      <x:c r="E367" s="17" t="n">
        <x:f>(1-C367/$B$12)*$B$8-C367/$B$12*$B$7</x:f>
        <x:v>0.05</x:v>
      </x:c>
      <x:c r="F367" s="17" t="n">
        <x:f>(1-D367/$B$12)*$C$8-D367/$B$12*$C$7</x:f>
        <x:v>0.09</x:v>
      </x:c>
      <x:c r="G367" s="32" t="n">
        <x:f>$B$11*($B$10*C367/$B$12*$B$7+(1-$B$10)*D367/$B$12*$C$7)</x:f>
        <x:v>0</x:v>
      </x:c>
      <x:c r="H367" s="17" t="n">
        <x:f>$B$10*E367+(1-$B$10)*F367</x:f>
        <x:v>0.07</x:v>
      </x:c>
      <x:c r="I367" s="34"/>
      <x:c r="J367" s="34"/>
      <x:c r="K367" s="34"/>
      <x:c r="L367" s="34"/>
      <x:c r="M367" s="34"/>
      <x:c r="N367" s="34"/>
      <x:c r="O367" s="34"/>
      <x:c r="P367" s="34"/>
      <x:c r="Q367" s="34"/>
      <x:c r="R367" s="39" t="n">
        <x:v>-1.2612438573626845</x:v>
      </x:c>
      <x:c r="S367" s="39" t="n">
        <x:v>-1.5935306498726474</x:v>
      </x:c>
      <x:c r="T367" s="39" t="n">
        <x:v>0.8941287747013539</x:v>
      </x:c>
      <x:c r="U367" s="39" t="n">
        <x:v>1.8019611657526389</x:v>
      </x:c>
      <x:c r="V367" s="39" t="n">
        <x:v>0.04850647018099095</x:v>
      </x:c>
      <x:c r="W367" s="39" t="n">
        <x:v>0.10511050114414484</x:v>
      </x:c>
      <x:c r="X367" s="39" t="n">
        <x:v>0.9301145572262682</x:v>
      </x:c>
      <x:c r="Y367" s="39" t="n">
        <x:v>1.506163562249576</x:v>
      </x:c>
      <x:c r="Z367" s="39" t="n">
        <x:v>-0.24670915267921192</x:v>
      </x:c>
      <x:c r="AA367" s="39" t="n">
        <x:v>-0.7651684883873366</x:v>
      </x:c>
      <x:c r="AB367" s="39" t="n">
        <x:v>-1.7724008081078595</x:v>
      </x:c>
      <x:c r="AC367" s="39" t="n">
        <x:v>-0.8185343368653804</x:v>
      </x:c>
      <x:c r="AD367" s="39" t="n">
        <x:v>-1.2231691655920605</x:v>
      </x:c>
      <x:c r="AE367" s="39" t="n">
        <x:v>-1.4422365877781549</x:v>
      </x:c>
      <x:c r="AF367" s="39" t="n">
        <x:v>-0.4063106000289129</x:v>
      </x:c>
      <x:c r="AG367" s="39" t="n">
        <x:v>-0.7803417780845511</x:v>
      </x:c>
      <x:c r="AH367" s="39" t="n">
        <x:v>0.20492047790632864</x:v>
      </x:c>
      <x:c r="AI367" s="39" t="n">
        <x:v>0.8179430627819407</x:v>
      </x:c>
      <x:c r="AJ367" s="39" t="n">
        <x:v>1.3107115159603318</x:v>
      </x:c>
      <x:c r="AK367" s="39" t="n">
        <x:v>-0.8642186532640166</x:v>
      </x:c>
      <x:c r="AL367" s="34"/>
      <x:c r="AM367" s="34" t="n">
        <x:f>IF(SQRT($B$9)*$B367+SQRT(1-$B$9)*R367&lt;_xlfn.NORM.S.INV($B$6),1,0)</x:f>
        <x:v>0</x:v>
      </x:c>
      <x:c r="AN367" s="34" t="n">
        <x:f>IF(SQRT($B$9)*$B367+SQRT(1-$B$9)*S367&lt;_xlfn.NORM.S.INV($B$6),1,0)</x:f>
        <x:v>0</x:v>
      </x:c>
      <x:c r="AO367" s="34" t="n">
        <x:f>IF(SQRT($B$9)*$B367+SQRT(1-$B$9)*T367&lt;_xlfn.NORM.S.INV($B$6),1,0)</x:f>
        <x:v>0</x:v>
      </x:c>
      <x:c r="AP367" s="34" t="n">
        <x:f>IF(SQRT($B$9)*$B367+SQRT(1-$B$9)*U367&lt;_xlfn.NORM.S.INV($B$6),1,0)</x:f>
        <x:v>0</x:v>
      </x:c>
      <x:c r="AQ367" s="34" t="n">
        <x:f>IF(SQRT($B$9)*$B367+SQRT(1-$B$9)*V367&lt;_xlfn.NORM.S.INV($B$6),1,0)</x:f>
        <x:v>0</x:v>
      </x:c>
      <x:c r="AR367" s="34" t="n">
        <x:f>IF(SQRT($B$9)*$B367+SQRT(1-$B$9)*W367&lt;_xlfn.NORM.S.INV($B$6),1,0)</x:f>
        <x:v>0</x:v>
      </x:c>
      <x:c r="AS367" s="34" t="n">
        <x:f>IF(SQRT($B$9)*$B367+SQRT(1-$B$9)*X367&lt;_xlfn.NORM.S.INV($B$6),1,0)</x:f>
        <x:v>0</x:v>
      </x:c>
      <x:c r="AT367" s="34" t="n">
        <x:f>IF(SQRT($B$9)*$B367+SQRT(1-$B$9)*Y367&lt;_xlfn.NORM.S.INV($B$6),1,0)</x:f>
        <x:v>0</x:v>
      </x:c>
      <x:c r="AU367" s="34" t="n">
        <x:f>IF(SQRT($B$9)*$B367+SQRT(1-$B$9)*Z367&lt;_xlfn.NORM.S.INV($B$6),1,0)</x:f>
        <x:v>0</x:v>
      </x:c>
      <x:c r="AV367" s="34" t="n">
        <x:f>IF(SQRT($B$9)*$B367+SQRT(1-$B$9)*AA367&lt;_xlfn.NORM.S.INV($B$6),1,0)</x:f>
        <x:v>0</x:v>
      </x:c>
      <x:c r="AW367" s="34" t="n">
        <x:f>IF(SQRT($C$9)*$B367+SQRT(1-$C$9)*AB367&lt;_xlfn.NORM.S.INV($C$6),1,0)</x:f>
        <x:v>0</x:v>
      </x:c>
      <x:c r="AX367" s="34" t="n">
        <x:f>IF(SQRT($C$9)*$B367+SQRT(1-$C$9)*AC367&lt;_xlfn.NORM.S.INV($C$6),1,0)</x:f>
        <x:v>0</x:v>
      </x:c>
      <x:c r="AY367" s="34" t="n">
        <x:f>IF(SQRT($C$9)*$B367+SQRT(1-$C$9)*AD367&lt;_xlfn.NORM.S.INV($C$6),1,0)</x:f>
        <x:v>0</x:v>
      </x:c>
      <x:c r="AZ367" s="34" t="n">
        <x:f>IF(SQRT($C$9)*$B367+SQRT(1-$C$9)*AE367&lt;_xlfn.NORM.S.INV($C$6),1,0)</x:f>
        <x:v>0</x:v>
      </x:c>
      <x:c r="BA367" s="34" t="n">
        <x:f>IF(SQRT($C$9)*$B367+SQRT(1-$C$9)*AF367&lt;_xlfn.NORM.S.INV($C$6),1,0)</x:f>
        <x:v>0</x:v>
      </x:c>
      <x:c r="BB367" s="34" t="n">
        <x:f>IF(SQRT($C$9)*$B367+SQRT(1-$C$9)*AG367&lt;_xlfn.NORM.S.INV($C$6),1,0)</x:f>
        <x:v>0</x:v>
      </x:c>
      <x:c r="BC367" s="34" t="n">
        <x:f>IF(SQRT($C$9)*$B367+SQRT(1-$C$9)*AH367&lt;_xlfn.NORM.S.INV($C$6),1,0)</x:f>
        <x:v>0</x:v>
      </x:c>
      <x:c r="BD367" s="34" t="n">
        <x:f>IF(SQRT($C$9)*$B367+SQRT(1-$C$9)*AI367&lt;_xlfn.NORM.S.INV($C$6),1,0)</x:f>
        <x:v>0</x:v>
      </x:c>
      <x:c r="BE367" s="34" t="n">
        <x:f>IF(SQRT($C$9)*$B367+SQRT(1-$C$9)*AJ367&lt;_xlfn.NORM.S.INV($C$6),1,0)</x:f>
        <x:v>0</x:v>
      </x:c>
      <x:c r="BF367" s="34" t="n">
        <x:f>IF(SQRT($C$9)*$B367+SQRT(1-$C$9)*AK367&lt;_xlfn.NORM.S.INV($C$6),1,0)</x:f>
        <x:v>0</x:v>
      </x:c>
      <x:c r="BG367" s="34"/>
      <x:c r="BH367" s="34"/>
      <x:c r="BI367" s="34" t="n">
        <x:f>$B$11*(($A$1061)*$C367/$B$12*$B$7+(1-$A$1061)*$D367/$B$12*$C$7)</x:f>
        <x:v>0</x:v>
      </x:c>
      <x:c r="BJ367" s="34" t="n">
        <x:f>$B$11*(($A$1062)*$C367/$B$12*$B$7+(1-$A$1062)*$D367/$B$12*$C$7)</x:f>
        <x:v>0</x:v>
      </x:c>
      <x:c r="BK367" s="34" t="n">
        <x:f>$B$11*(($A$1063)*$C367/$B$12*$B$7+(1-$A$1063)*$D367/$B$12*$C$7)</x:f>
        <x:v>0</x:v>
      </x:c>
      <x:c r="BL367" s="34" t="n">
        <x:f>$B$11*(($A$1064)*$C367/$B$12*$B$7+(1-$A$1064)*$D367/$B$12*$C$7)</x:f>
        <x:v>0</x:v>
      </x:c>
      <x:c r="BM367" s="34" t="n">
        <x:f>$B$11*(($A$1065)*$C367/$B$12*$B$7+(1-$A$1065)*$D367/$B$12*$C$7)</x:f>
        <x:v>0</x:v>
      </x:c>
      <x:c r="BN367" s="34" t="n">
        <x:f>$B$11*(($A$1066)*$C367/$B$12*$B$7+(1-$A$1066)*$D367/$B$12*$C$7)</x:f>
        <x:v>0</x:v>
      </x:c>
      <x:c r="BO367" s="34" t="n">
        <x:f>$B$11*(($A$1067)*$C367/$B$12*$B$7+(1-$A$1067)*$D367/$B$12*$C$7)</x:f>
        <x:v>0</x:v>
      </x:c>
      <x:c r="BP367" s="34" t="n">
        <x:f>$B$11*(($A$1068)*$C367/$B$12*$B$7+(1-$A$1068)*$D367/$B$12*$C$7)</x:f>
        <x:v>0</x:v>
      </x:c>
      <x:c r="BQ367" s="34" t="n">
        <x:f>$B$11*(($A$1069)*$C367/$B$12*$B$7+(1-$A$1069)*$D367/$B$12*$C$7)</x:f>
        <x:v>0</x:v>
      </x:c>
      <x:c r="BR367" s="34" t="n">
        <x:f>$B$11*(($A$1070)*$C367/$B$12*$B$7+(1-$A$1070)*$D367/$B$12*$C$7)</x:f>
        <x:v>0</x:v>
      </x:c>
      <x:c r="BS367" s="34" t="n">
        <x:f>$B$11*(($A$1071)*$C367/$B$12*$B$7+(1-$A$1071)*$D367/$B$12*$C$7)</x:f>
        <x:v>0</x:v>
      </x:c>
      <x:c r="BT367" s="34" t="n">
        <x:f>$B$11*(($A$1072)*$C367/$B$12*$B$7+(1-$A$1072)*$D367/$B$12*$C$7)</x:f>
        <x:v>0</x:v>
      </x:c>
      <x:c r="BU367" s="34" t="n">
        <x:f>$B$11*(($A$1073)*$C367/$B$12*$B$7+(1-$A$1073)*$D367/$B$12*$C$7)</x:f>
        <x:v>0</x:v>
      </x:c>
      <x:c r="BV367" s="34" t="n">
        <x:f>$B$11*(($A$1074)*$C367/$B$12*$B$7+(1-$A$1074)*$D367/$B$12*$C$7)</x:f>
        <x:v>0</x:v>
      </x:c>
      <x:c r="BW367" s="34" t="n">
        <x:f>$B$11*(($A$1075)*$C367/$B$12*$B$7+(1-$A$1075)*$D367/$B$12*$C$7)</x:f>
        <x:v>0</x:v>
      </x:c>
      <x:c r="BX367" s="34" t="n">
        <x:f>$B$11*(($A$1076)*$C367/$B$12*$B$7+(1-$A$1076)*$D367/$B$12*$C$7)</x:f>
        <x:v>0</x:v>
      </x:c>
      <x:c r="BY367" s="34" t="n">
        <x:f>$B$11*(($A$1077)*$C367/$B$12*$B$7+(1-$A$1077)*$D367/$B$12*$C$7)</x:f>
        <x:v>0</x:v>
      </x:c>
      <x:c r="BZ367" s="34" t="n">
        <x:f>$B$11*(($A$1078)*$C367/$B$12*$B$7+(1-$A$1078)*$D367/$B$12*$C$7)</x:f>
        <x:v>0</x:v>
      </x:c>
      <x:c r="CA367" s="34" t="n">
        <x:f>$B$11*(($A$1079)*$C367/$B$12*$B$7+(1-$A$1079)*$D367/$B$12*$C$7)</x:f>
        <x:v>0</x:v>
      </x:c>
      <x:c r="CB367" s="34" t="n">
        <x:f>$B$11*(($A$1080)*$C367/$B$12*$B$7+(1-$A$1080)*$D367/$B$12*$C$7)</x:f>
        <x:v>0</x:v>
      </x:c>
      <x:c r="CC367" s="34" t="n">
        <x:f>$B$11*(($A$1081)*$C367/$B$12*$B$7+(1-$A$1081)*$D367/$B$12*$C$7)</x:f>
        <x:v>0</x:v>
      </x:c>
    </x:row>
    <x:row r="368">
      <x:c r="A368" s="34" t="n">
        <x:v>344</x:v>
      </x:c>
      <x:c r="B368" s="39" t="n">
        <x:v>-1.115674001876004</x:v>
      </x:c>
      <x:c r="C368" s="1" t="n">
        <x:f>SUM(AM368:AV368)</x:f>
        <x:v>0</x:v>
      </x:c>
      <x:c r="D368" s="1" t="n">
        <x:f>SUM(AW368:BF368)</x:f>
        <x:v>0</x:v>
      </x:c>
      <x:c r="E368" s="17" t="n">
        <x:f>(1-C368/$B$12)*$B$8-C368/$B$12*$B$7</x:f>
        <x:v>0.05</x:v>
      </x:c>
      <x:c r="F368" s="17" t="n">
        <x:f>(1-D368/$B$12)*$C$8-D368/$B$12*$C$7</x:f>
        <x:v>0.09</x:v>
      </x:c>
      <x:c r="G368" s="32" t="n">
        <x:f>$B$11*($B$10*C368/$B$12*$B$7+(1-$B$10)*D368/$B$12*$C$7)</x:f>
        <x:v>0</x:v>
      </x:c>
      <x:c r="H368" s="17" t="n">
        <x:f>$B$10*E368+(1-$B$10)*F368</x:f>
        <x:v>0.07</x:v>
      </x:c>
      <x:c r="I368" s="34"/>
      <x:c r="J368" s="34"/>
      <x:c r="K368" s="34"/>
      <x:c r="L368" s="34"/>
      <x:c r="M368" s="34"/>
      <x:c r="N368" s="34"/>
      <x:c r="O368" s="34"/>
      <x:c r="P368" s="34"/>
      <x:c r="Q368" s="34"/>
      <x:c r="R368" s="39" t="n">
        <x:v>-1.5427693279717432</x:v>
      </x:c>
      <x:c r="S368" s="39" t="n">
        <x:v>1.2631095970312687</x:v>
      </x:c>
      <x:c r="T368" s="39" t="n">
        <x:v>0.6057332856705607</x:v>
      </x:c>
      <x:c r="U368" s="39" t="n">
        <x:v>-0.06622162791489089</x:v>
      </x:c>
      <x:c r="V368" s="39" t="n">
        <x:v>-1.1284699168752403</x:v>
      </x:c>
      <x:c r="W368" s="39" t="n">
        <x:v>-0.2904389995781086</x:v>
      </x:c>
      <x:c r="X368" s="39" t="n">
        <x:v>-0.3055877642358768</x:v>
      </x:c>
      <x:c r="Y368" s="39" t="n">
        <x:v>0.6299921601820485</x:v>
      </x:c>
      <x:c r="Z368" s="39" t="n">
        <x:v>0.8615314559057815</x:v>
      </x:c>
      <x:c r="AA368" s="39" t="n">
        <x:v>-0.441843064670205</x:v>
      </x:c>
      <x:c r="AB368" s="39" t="n">
        <x:v>0.983843053159986</x:v>
      </x:c>
      <x:c r="AC368" s="39" t="n">
        <x:v>-1.0098600981933434</x:v>
      </x:c>
      <x:c r="AD368" s="39" t="n">
        <x:v>0.7478505458201717</x:v>
      </x:c>
      <x:c r="AE368" s="39" t="n">
        <x:v>0.6625032619376635</x:v>
      </x:c>
      <x:c r="AF368" s="39" t="n">
        <x:v>1.0043749777997872</x:v>
      </x:c>
      <x:c r="AG368" s="39" t="n">
        <x:v>1.1071307311894771</x:v>
      </x:c>
      <x:c r="AH368" s="39" t="n">
        <x:v>-0.5007285246720504</x:v>
      </x:c>
      <x:c r="AI368" s="39" t="n">
        <x:v>0.4408758328678261</x:v>
      </x:c>
      <x:c r="AJ368" s="39" t="n">
        <x:v>-0.5868643350463024</x:v>
      </x:c>
      <x:c r="AK368" s="39" t="n">
        <x:v>0.727090546817585</x:v>
      </x:c>
      <x:c r="AL368" s="34"/>
      <x:c r="AM368" s="34" t="n">
        <x:f>IF(SQRT($B$9)*$B368+SQRT(1-$B$9)*R368&lt;_xlfn.NORM.S.INV($B$6),1,0)</x:f>
        <x:v>0</x:v>
      </x:c>
      <x:c r="AN368" s="34" t="n">
        <x:f>IF(SQRT($B$9)*$B368+SQRT(1-$B$9)*S368&lt;_xlfn.NORM.S.INV($B$6),1,0)</x:f>
        <x:v>0</x:v>
      </x:c>
      <x:c r="AO368" s="34" t="n">
        <x:f>IF(SQRT($B$9)*$B368+SQRT(1-$B$9)*T368&lt;_xlfn.NORM.S.INV($B$6),1,0)</x:f>
        <x:v>0</x:v>
      </x:c>
      <x:c r="AP368" s="34" t="n">
        <x:f>IF(SQRT($B$9)*$B368+SQRT(1-$B$9)*U368&lt;_xlfn.NORM.S.INV($B$6),1,0)</x:f>
        <x:v>0</x:v>
      </x:c>
      <x:c r="AQ368" s="34" t="n">
        <x:f>IF(SQRT($B$9)*$B368+SQRT(1-$B$9)*V368&lt;_xlfn.NORM.S.INV($B$6),1,0)</x:f>
        <x:v>0</x:v>
      </x:c>
      <x:c r="AR368" s="34" t="n">
        <x:f>IF(SQRT($B$9)*$B368+SQRT(1-$B$9)*W368&lt;_xlfn.NORM.S.INV($B$6),1,0)</x:f>
        <x:v>0</x:v>
      </x:c>
      <x:c r="AS368" s="34" t="n">
        <x:f>IF(SQRT($B$9)*$B368+SQRT(1-$B$9)*X368&lt;_xlfn.NORM.S.INV($B$6),1,0)</x:f>
        <x:v>0</x:v>
      </x:c>
      <x:c r="AT368" s="34" t="n">
        <x:f>IF(SQRT($B$9)*$B368+SQRT(1-$B$9)*Y368&lt;_xlfn.NORM.S.INV($B$6),1,0)</x:f>
        <x:v>0</x:v>
      </x:c>
      <x:c r="AU368" s="34" t="n">
        <x:f>IF(SQRT($B$9)*$B368+SQRT(1-$B$9)*Z368&lt;_xlfn.NORM.S.INV($B$6),1,0)</x:f>
        <x:v>0</x:v>
      </x:c>
      <x:c r="AV368" s="34" t="n">
        <x:f>IF(SQRT($B$9)*$B368+SQRT(1-$B$9)*AA368&lt;_xlfn.NORM.S.INV($B$6),1,0)</x:f>
        <x:v>0</x:v>
      </x:c>
      <x:c r="AW368" s="34" t="n">
        <x:f>IF(SQRT($C$9)*$B368+SQRT(1-$C$9)*AB368&lt;_xlfn.NORM.S.INV($C$6),1,0)</x:f>
        <x:v>0</x:v>
      </x:c>
      <x:c r="AX368" s="34" t="n">
        <x:f>IF(SQRT($C$9)*$B368+SQRT(1-$C$9)*AC368&lt;_xlfn.NORM.S.INV($C$6),1,0)</x:f>
        <x:v>0</x:v>
      </x:c>
      <x:c r="AY368" s="34" t="n">
        <x:f>IF(SQRT($C$9)*$B368+SQRT(1-$C$9)*AD368&lt;_xlfn.NORM.S.INV($C$6),1,0)</x:f>
        <x:v>0</x:v>
      </x:c>
      <x:c r="AZ368" s="34" t="n">
        <x:f>IF(SQRT($C$9)*$B368+SQRT(1-$C$9)*AE368&lt;_xlfn.NORM.S.INV($C$6),1,0)</x:f>
        <x:v>0</x:v>
      </x:c>
      <x:c r="BA368" s="34" t="n">
        <x:f>IF(SQRT($C$9)*$B368+SQRT(1-$C$9)*AF368&lt;_xlfn.NORM.S.INV($C$6),1,0)</x:f>
        <x:v>0</x:v>
      </x:c>
      <x:c r="BB368" s="34" t="n">
        <x:f>IF(SQRT($C$9)*$B368+SQRT(1-$C$9)*AG368&lt;_xlfn.NORM.S.INV($C$6),1,0)</x:f>
        <x:v>0</x:v>
      </x:c>
      <x:c r="BC368" s="34" t="n">
        <x:f>IF(SQRT($C$9)*$B368+SQRT(1-$C$9)*AH368&lt;_xlfn.NORM.S.INV($C$6),1,0)</x:f>
        <x:v>0</x:v>
      </x:c>
      <x:c r="BD368" s="34" t="n">
        <x:f>IF(SQRT($C$9)*$B368+SQRT(1-$C$9)*AI368&lt;_xlfn.NORM.S.INV($C$6),1,0)</x:f>
        <x:v>0</x:v>
      </x:c>
      <x:c r="BE368" s="34" t="n">
        <x:f>IF(SQRT($C$9)*$B368+SQRT(1-$C$9)*AJ368&lt;_xlfn.NORM.S.INV($C$6),1,0)</x:f>
        <x:v>0</x:v>
      </x:c>
      <x:c r="BF368" s="34" t="n">
        <x:f>IF(SQRT($C$9)*$B368+SQRT(1-$C$9)*AK368&lt;_xlfn.NORM.S.INV($C$6),1,0)</x:f>
        <x:v>0</x:v>
      </x:c>
      <x:c r="BG368" s="34"/>
      <x:c r="BH368" s="34"/>
      <x:c r="BI368" s="34" t="n">
        <x:f>$B$11*(($A$1061)*$C368/$B$12*$B$7+(1-$A$1061)*$D368/$B$12*$C$7)</x:f>
        <x:v>0</x:v>
      </x:c>
      <x:c r="BJ368" s="34" t="n">
        <x:f>$B$11*(($A$1062)*$C368/$B$12*$B$7+(1-$A$1062)*$D368/$B$12*$C$7)</x:f>
        <x:v>0</x:v>
      </x:c>
      <x:c r="BK368" s="34" t="n">
        <x:f>$B$11*(($A$1063)*$C368/$B$12*$B$7+(1-$A$1063)*$D368/$B$12*$C$7)</x:f>
        <x:v>0</x:v>
      </x:c>
      <x:c r="BL368" s="34" t="n">
        <x:f>$B$11*(($A$1064)*$C368/$B$12*$B$7+(1-$A$1064)*$D368/$B$12*$C$7)</x:f>
        <x:v>0</x:v>
      </x:c>
      <x:c r="BM368" s="34" t="n">
        <x:f>$B$11*(($A$1065)*$C368/$B$12*$B$7+(1-$A$1065)*$D368/$B$12*$C$7)</x:f>
        <x:v>0</x:v>
      </x:c>
      <x:c r="BN368" s="34" t="n">
        <x:f>$B$11*(($A$1066)*$C368/$B$12*$B$7+(1-$A$1066)*$D368/$B$12*$C$7)</x:f>
        <x:v>0</x:v>
      </x:c>
      <x:c r="BO368" s="34" t="n">
        <x:f>$B$11*(($A$1067)*$C368/$B$12*$B$7+(1-$A$1067)*$D368/$B$12*$C$7)</x:f>
        <x:v>0</x:v>
      </x:c>
      <x:c r="BP368" s="34" t="n">
        <x:f>$B$11*(($A$1068)*$C368/$B$12*$B$7+(1-$A$1068)*$D368/$B$12*$C$7)</x:f>
        <x:v>0</x:v>
      </x:c>
      <x:c r="BQ368" s="34" t="n">
        <x:f>$B$11*(($A$1069)*$C368/$B$12*$B$7+(1-$A$1069)*$D368/$B$12*$C$7)</x:f>
        <x:v>0</x:v>
      </x:c>
      <x:c r="BR368" s="34" t="n">
        <x:f>$B$11*(($A$1070)*$C368/$B$12*$B$7+(1-$A$1070)*$D368/$B$12*$C$7)</x:f>
        <x:v>0</x:v>
      </x:c>
      <x:c r="BS368" s="34" t="n">
        <x:f>$B$11*(($A$1071)*$C368/$B$12*$B$7+(1-$A$1071)*$D368/$B$12*$C$7)</x:f>
        <x:v>0</x:v>
      </x:c>
      <x:c r="BT368" s="34" t="n">
        <x:f>$B$11*(($A$1072)*$C368/$B$12*$B$7+(1-$A$1072)*$D368/$B$12*$C$7)</x:f>
        <x:v>0</x:v>
      </x:c>
      <x:c r="BU368" s="34" t="n">
        <x:f>$B$11*(($A$1073)*$C368/$B$12*$B$7+(1-$A$1073)*$D368/$B$12*$C$7)</x:f>
        <x:v>0</x:v>
      </x:c>
      <x:c r="BV368" s="34" t="n">
        <x:f>$B$11*(($A$1074)*$C368/$B$12*$B$7+(1-$A$1074)*$D368/$B$12*$C$7)</x:f>
        <x:v>0</x:v>
      </x:c>
      <x:c r="BW368" s="34" t="n">
        <x:f>$B$11*(($A$1075)*$C368/$B$12*$B$7+(1-$A$1075)*$D368/$B$12*$C$7)</x:f>
        <x:v>0</x:v>
      </x:c>
      <x:c r="BX368" s="34" t="n">
        <x:f>$B$11*(($A$1076)*$C368/$B$12*$B$7+(1-$A$1076)*$D368/$B$12*$C$7)</x:f>
        <x:v>0</x:v>
      </x:c>
      <x:c r="BY368" s="34" t="n">
        <x:f>$B$11*(($A$1077)*$C368/$B$12*$B$7+(1-$A$1077)*$D368/$B$12*$C$7)</x:f>
        <x:v>0</x:v>
      </x:c>
      <x:c r="BZ368" s="34" t="n">
        <x:f>$B$11*(($A$1078)*$C368/$B$12*$B$7+(1-$A$1078)*$D368/$B$12*$C$7)</x:f>
        <x:v>0</x:v>
      </x:c>
      <x:c r="CA368" s="34" t="n">
        <x:f>$B$11*(($A$1079)*$C368/$B$12*$B$7+(1-$A$1079)*$D368/$B$12*$C$7)</x:f>
        <x:v>0</x:v>
      </x:c>
      <x:c r="CB368" s="34" t="n">
        <x:f>$B$11*(($A$1080)*$C368/$B$12*$B$7+(1-$A$1080)*$D368/$B$12*$C$7)</x:f>
        <x:v>0</x:v>
      </x:c>
      <x:c r="CC368" s="34" t="n">
        <x:f>$B$11*(($A$1081)*$C368/$B$12*$B$7+(1-$A$1081)*$D368/$B$12*$C$7)</x:f>
        <x:v>0</x:v>
      </x:c>
    </x:row>
    <x:row r="369">
      <x:c r="A369" s="34" t="n">
        <x:v>345</x:v>
      </x:c>
      <x:c r="B369" s="39" t="n">
        <x:v>0.5930654791952374</x:v>
      </x:c>
      <x:c r="C369" s="1" t="n">
        <x:f>SUM(AM369:AV369)</x:f>
        <x:v>0</x:v>
      </x:c>
      <x:c r="D369" s="1" t="n">
        <x:f>SUM(AW369:BF369)</x:f>
        <x:v>2</x:v>
      </x:c>
      <x:c r="E369" s="17" t="n">
        <x:f>(1-C369/$B$12)*$B$8-C369/$B$12*$B$7</x:f>
        <x:v>0.05</x:v>
      </x:c>
      <x:c r="F369" s="17" t="n">
        <x:f>(1-D369/$B$12)*$C$8-D369/$B$12*$C$7</x:f>
        <x:v>-0.048</x:v>
      </x:c>
      <x:c r="G369" s="32" t="n">
        <x:f>$B$11*($B$10*C369/$B$12*$B$7+(1-$B$10)*D369/$B$12*$C$7)</x:f>
        <x:v>600</x:v>
      </x:c>
      <x:c r="H369" s="17" t="n">
        <x:f>$B$10*E369+(1-$B$10)*F369</x:f>
        <x:v>0.0010000000000000009</x:v>
      </x:c>
      <x:c r="I369" s="34"/>
      <x:c r="J369" s="34"/>
      <x:c r="K369" s="34"/>
      <x:c r="L369" s="34"/>
      <x:c r="M369" s="34"/>
      <x:c r="N369" s="34"/>
      <x:c r="O369" s="34"/>
      <x:c r="P369" s="34"/>
      <x:c r="Q369" s="34"/>
      <x:c r="R369" s="39" t="n">
        <x:v>0.8959198347618288</x:v>
      </x:c>
      <x:c r="S369" s="39" t="n">
        <x:v>1.0314489163714888</x:v>
      </x:c>
      <x:c r="T369" s="39" t="n">
        <x:v>0.3655297097494083</x:v>
      </x:c>
      <x:c r="U369" s="39" t="n">
        <x:v>0.5556913358388946</x:v>
      </x:c>
      <x:c r="V369" s="39" t="n">
        <x:v>-1.1675602777709149</x:v>
      </x:c>
      <x:c r="W369" s="39" t="n">
        <x:v>-0.7124768457090022</x:v>
      </x:c>
      <x:c r="X369" s="39" t="n">
        <x:v>-1.6689353632897266</x:v>
      </x:c>
      <x:c r="Y369" s="39" t="n">
        <x:v>-1.4057007219395021</x:v>
      </x:c>
      <x:c r="Z369" s="39" t="n">
        <x:v>0.10277553627219115</x:v>
      </x:c>
      <x:c r="AA369" s="39" t="n">
        <x:v>-0.8217755000127236</x:v>
      </x:c>
      <x:c r="AB369" s="39" t="n">
        <x:v>1.4430894655975928</x:v>
      </x:c>
      <x:c r="AC369" s="39" t="n">
        <x:v>0.2832942658473059</x:v>
      </x:c>
      <x:c r="AD369" s="39" t="n">
        <x:v>1.310366611157466</x:v>
      </x:c>
      <x:c r="AE369" s="39" t="n">
        <x:v>1.3797024821543131</x:v>
      </x:c>
      <x:c r="AF369" s="39" t="n">
        <x:v>-2.380864627195819</x:v>
      </x:c>
      <x:c r="AG369" s="39" t="n">
        <x:v>-0.4089013513360202</x:v>
      </x:c>
      <x:c r="AH369" s="39" t="n">
        <x:v>-2.6332811815892616</x:v>
      </x:c>
      <x:c r="AI369" s="39" t="n">
        <x:v>-0.4317814036036876</x:v>
      </x:c>
      <x:c r="AJ369" s="39" t="n">
        <x:v>1.5040000959084194</x:v>
      </x:c>
      <x:c r="AK369" s="39" t="n">
        <x:v>-1.9316712866704213</x:v>
      </x:c>
      <x:c r="AL369" s="34"/>
      <x:c r="AM369" s="34" t="n">
        <x:f>IF(SQRT($B$9)*$B369+SQRT(1-$B$9)*R369&lt;_xlfn.NORM.S.INV($B$6),1,0)</x:f>
        <x:v>0</x:v>
      </x:c>
      <x:c r="AN369" s="34" t="n">
        <x:f>IF(SQRT($B$9)*$B369+SQRT(1-$B$9)*S369&lt;_xlfn.NORM.S.INV($B$6),1,0)</x:f>
        <x:v>0</x:v>
      </x:c>
      <x:c r="AO369" s="34" t="n">
        <x:f>IF(SQRT($B$9)*$B369+SQRT(1-$B$9)*T369&lt;_xlfn.NORM.S.INV($B$6),1,0)</x:f>
        <x:v>0</x:v>
      </x:c>
      <x:c r="AP369" s="34" t="n">
        <x:f>IF(SQRT($B$9)*$B369+SQRT(1-$B$9)*U369&lt;_xlfn.NORM.S.INV($B$6),1,0)</x:f>
        <x:v>0</x:v>
      </x:c>
      <x:c r="AQ369" s="34" t="n">
        <x:f>IF(SQRT($B$9)*$B369+SQRT(1-$B$9)*V369&lt;_xlfn.NORM.S.INV($B$6),1,0)</x:f>
        <x:v>0</x:v>
      </x:c>
      <x:c r="AR369" s="34" t="n">
        <x:f>IF(SQRT($B$9)*$B369+SQRT(1-$B$9)*W369&lt;_xlfn.NORM.S.INV($B$6),1,0)</x:f>
        <x:v>0</x:v>
      </x:c>
      <x:c r="AS369" s="34" t="n">
        <x:f>IF(SQRT($B$9)*$B369+SQRT(1-$B$9)*X369&lt;_xlfn.NORM.S.INV($B$6),1,0)</x:f>
        <x:v>0</x:v>
      </x:c>
      <x:c r="AT369" s="34" t="n">
        <x:f>IF(SQRT($B$9)*$B369+SQRT(1-$B$9)*Y369&lt;_xlfn.NORM.S.INV($B$6),1,0)</x:f>
        <x:v>0</x:v>
      </x:c>
      <x:c r="AU369" s="34" t="n">
        <x:f>IF(SQRT($B$9)*$B369+SQRT(1-$B$9)*Z369&lt;_xlfn.NORM.S.INV($B$6),1,0)</x:f>
        <x:v>0</x:v>
      </x:c>
      <x:c r="AV369" s="34" t="n">
        <x:f>IF(SQRT($B$9)*$B369+SQRT(1-$B$9)*AA369&lt;_xlfn.NORM.S.INV($B$6),1,0)</x:f>
        <x:v>0</x:v>
      </x:c>
      <x:c r="AW369" s="34" t="n">
        <x:f>IF(SQRT($C$9)*$B369+SQRT(1-$C$9)*AB369&lt;_xlfn.NORM.S.INV($C$6),1,0)</x:f>
        <x:v>0</x:v>
      </x:c>
      <x:c r="AX369" s="34" t="n">
        <x:f>IF(SQRT($C$9)*$B369+SQRT(1-$C$9)*AC369&lt;_xlfn.NORM.S.INV($C$6),1,0)</x:f>
        <x:v>0</x:v>
      </x:c>
      <x:c r="AY369" s="34" t="n">
        <x:f>IF(SQRT($C$9)*$B369+SQRT(1-$C$9)*AD369&lt;_xlfn.NORM.S.INV($C$6),1,0)</x:f>
        <x:v>0</x:v>
      </x:c>
      <x:c r="AZ369" s="34" t="n">
        <x:f>IF(SQRT($C$9)*$B369+SQRT(1-$C$9)*AE369&lt;_xlfn.NORM.S.INV($C$6),1,0)</x:f>
        <x:v>0</x:v>
      </x:c>
      <x:c r="BA369" s="34" t="n">
        <x:f>IF(SQRT($C$9)*$B369+SQRT(1-$C$9)*AF369&lt;_xlfn.NORM.S.INV($C$6),1,0)</x:f>
        <x:v>1</x:v>
      </x:c>
      <x:c r="BB369" s="34" t="n">
        <x:f>IF(SQRT($C$9)*$B369+SQRT(1-$C$9)*AG369&lt;_xlfn.NORM.S.INV($C$6),1,0)</x:f>
        <x:v>0</x:v>
      </x:c>
      <x:c r="BC369" s="34" t="n">
        <x:f>IF(SQRT($C$9)*$B369+SQRT(1-$C$9)*AH369&lt;_xlfn.NORM.S.INV($C$6),1,0)</x:f>
        <x:v>1</x:v>
      </x:c>
      <x:c r="BD369" s="34" t="n">
        <x:f>IF(SQRT($C$9)*$B369+SQRT(1-$C$9)*AI369&lt;_xlfn.NORM.S.INV($C$6),1,0)</x:f>
        <x:v>0</x:v>
      </x:c>
      <x:c r="BE369" s="34" t="n">
        <x:f>IF(SQRT($C$9)*$B369+SQRT(1-$C$9)*AJ369&lt;_xlfn.NORM.S.INV($C$6),1,0)</x:f>
        <x:v>0</x:v>
      </x:c>
      <x:c r="BF369" s="34" t="n">
        <x:f>IF(SQRT($C$9)*$B369+SQRT(1-$C$9)*AK369&lt;_xlfn.NORM.S.INV($C$6),1,0)</x:f>
        <x:v>0</x:v>
      </x:c>
      <x:c r="BG369" s="34"/>
      <x:c r="BH369" s="34"/>
      <x:c r="BI369" s="34" t="n">
        <x:f>$B$11*(($A$1061)*$C369/$B$12*$B$7+(1-$A$1061)*$D369/$B$12*$C$7)</x:f>
        <x:v>1200</x:v>
      </x:c>
      <x:c r="BJ369" s="34" t="n">
        <x:f>$B$11*(($A$1062)*$C369/$B$12*$B$7+(1-$A$1062)*$D369/$B$12*$C$7)</x:f>
        <x:v>1140</x:v>
      </x:c>
      <x:c r="BK369" s="34" t="n">
        <x:f>$B$11*(($A$1063)*$C369/$B$12*$B$7+(1-$A$1063)*$D369/$B$12*$C$7)</x:f>
        <x:v>1080</x:v>
      </x:c>
      <x:c r="BL369" s="34" t="n">
        <x:f>$B$11*(($A$1064)*$C369/$B$12*$B$7+(1-$A$1064)*$D369/$B$12*$C$7)</x:f>
        <x:v>1019.9999999999999</x:v>
      </x:c>
      <x:c r="BM369" s="34" t="n">
        <x:f>$B$11*(($A$1065)*$C369/$B$12*$B$7+(1-$A$1065)*$D369/$B$12*$C$7)</x:f>
        <x:v>960</x:v>
      </x:c>
      <x:c r="BN369" s="34" t="n">
        <x:f>$B$11*(($A$1066)*$C369/$B$12*$B$7+(1-$A$1066)*$D369/$B$12*$C$7)</x:f>
        <x:v>900</x:v>
      </x:c>
      <x:c r="BO369" s="34" t="n">
        <x:f>$B$11*(($A$1067)*$C369/$B$12*$B$7+(1-$A$1067)*$D369/$B$12*$C$7)</x:f>
        <x:v>839.9999999999999</x:v>
      </x:c>
      <x:c r="BP369" s="34" t="n">
        <x:f>$B$11*(($A$1068)*$C369/$B$12*$B$7+(1-$A$1068)*$D369/$B$12*$C$7)</x:f>
        <x:v>780</x:v>
      </x:c>
      <x:c r="BQ369" s="34" t="n">
        <x:f>$B$11*(($A$1069)*$C369/$B$12*$B$7+(1-$A$1069)*$D369/$B$12*$C$7)</x:f>
        <x:v>720</x:v>
      </x:c>
      <x:c r="BR369" s="34" t="n">
        <x:f>$B$11*(($A$1070)*$C369/$B$12*$B$7+(1-$A$1070)*$D369/$B$12*$C$7)</x:f>
        <x:v>660</x:v>
      </x:c>
      <x:c r="BS369" s="34" t="n">
        <x:f>$B$11*(($A$1071)*$C369/$B$12*$B$7+(1-$A$1071)*$D369/$B$12*$C$7)</x:f>
        <x:v>600</x:v>
      </x:c>
      <x:c r="BT369" s="34" t="n">
        <x:f>$B$11*(($A$1072)*$C369/$B$12*$B$7+(1-$A$1072)*$D369/$B$12*$C$7)</x:f>
        <x:v>540</x:v>
      </x:c>
      <x:c r="BU369" s="34" t="n">
        <x:f>$B$11*(($A$1073)*$C369/$B$12*$B$7+(1-$A$1073)*$D369/$B$12*$C$7)</x:f>
        <x:v>480</x:v>
      </x:c>
      <x:c r="BV369" s="34" t="n">
        <x:f>$B$11*(($A$1074)*$C369/$B$12*$B$7+(1-$A$1074)*$D369/$B$12*$C$7)</x:f>
        <x:v>419.99999999999994</x:v>
      </x:c>
      <x:c r="BW369" s="34" t="n">
        <x:f>$B$11*(($A$1075)*$C369/$B$12*$B$7+(1-$A$1075)*$D369/$B$12*$C$7)</x:f>
        <x:v>360.00000000000006</x:v>
      </x:c>
      <x:c r="BX369" s="34" t="n">
        <x:f>$B$11*(($A$1076)*$C369/$B$12*$B$7+(1-$A$1076)*$D369/$B$12*$C$7)</x:f>
        <x:v>300</x:v>
      </x:c>
      <x:c r="BY369" s="34" t="n">
        <x:f>$B$11*(($A$1077)*$C369/$B$12*$B$7+(1-$A$1077)*$D369/$B$12*$C$7)</x:f>
        <x:v>239.99999999999997</x:v>
      </x:c>
      <x:c r="BZ369" s="34" t="n">
        <x:f>$B$11*(($A$1078)*$C369/$B$12*$B$7+(1-$A$1078)*$D369/$B$12*$C$7)</x:f>
        <x:v>180.00000000000003</x:v>
      </x:c>
      <x:c r="CA369" s="34" t="n">
        <x:f>$B$11*(($A$1079)*$C369/$B$12*$B$7+(1-$A$1079)*$D369/$B$12*$C$7)</x:f>
        <x:v>119.99999999999999</x:v>
      </x:c>
      <x:c r="CB369" s="34" t="n">
        <x:f>$B$11*(($A$1080)*$C369/$B$12*$B$7+(1-$A$1080)*$D369/$B$12*$C$7)</x:f>
        <x:v>60.00000000000006</x:v>
      </x:c>
      <x:c r="CC369" s="34" t="n">
        <x:f>$B$11*(($A$1081)*$C369/$B$12*$B$7+(1-$A$1081)*$D369/$B$12*$C$7)</x:f>
        <x:v>0</x:v>
      </x:c>
    </x:row>
    <x:row r="370">
      <x:c r="A370" s="34" t="n">
        <x:v>346</x:v>
      </x:c>
      <x:c r="B370" s="39" t="n">
        <x:v>-0.3035831657135954</x:v>
      </x:c>
      <x:c r="C370" s="1" t="n">
        <x:f>SUM(AM370:AV370)</x:f>
        <x:v>0</x:v>
      </x:c>
      <x:c r="D370" s="1" t="n">
        <x:f>SUM(AW370:BF370)</x:f>
        <x:v>1</x:v>
      </x:c>
      <x:c r="E370" s="17" t="n">
        <x:f>(1-C370/$B$12)*$B$8-C370/$B$12*$B$7</x:f>
        <x:v>0.05</x:v>
      </x:c>
      <x:c r="F370" s="17" t="n">
        <x:f>(1-D370/$B$12)*$C$8-D370/$B$12*$C$7</x:f>
        <x:v>0.021000000000000005</x:v>
      </x:c>
      <x:c r="G370" s="32" t="n">
        <x:f>$B$11*($B$10*C370/$B$12*$B$7+(1-$B$10)*D370/$B$12*$C$7)</x:f>
        <x:v>300</x:v>
      </x:c>
      <x:c r="H370" s="17" t="n">
        <x:f>$B$10*E370+(1-$B$10)*F370</x:f>
        <x:v>0.035500000000000004</x:v>
      </x:c>
      <x:c r="I370" s="34"/>
      <x:c r="J370" s="34"/>
      <x:c r="K370" s="34"/>
      <x:c r="L370" s="34"/>
      <x:c r="M370" s="34"/>
      <x:c r="N370" s="34"/>
      <x:c r="O370" s="34"/>
      <x:c r="P370" s="34"/>
      <x:c r="Q370" s="34"/>
      <x:c r="R370" s="39" t="n">
        <x:v>0.032478878123151665</x:v>
      </x:c>
      <x:c r="S370" s="39" t="n">
        <x:v>-1.2753480327892386</x:v>
      </x:c>
      <x:c r="T370" s="39" t="n">
        <x:v>-0.5369811955758818</x:v>
      </x:c>
      <x:c r="U370" s="39" t="n">
        <x:v>-0.8793006175593352</x:v>
      </x:c>
      <x:c r="V370" s="39" t="n">
        <x:v>0.5188279803380296</x:v>
      </x:c>
      <x:c r="W370" s="39" t="n">
        <x:v>1.771786774651559</x:v>
      </x:c>
      <x:c r="X370" s="39" t="n">
        <x:v>-0.9148125409238732</x:v>
      </x:c>
      <x:c r="Y370" s="39" t="n">
        <x:v>-0.03070031638848216</x:v>
      </x:c>
      <x:c r="Z370" s="39" t="n">
        <x:v>-0.28606993560144467</x:v>
      </x:c>
      <x:c r="AA370" s="39" t="n">
        <x:v>-0.2789860334219755</x:v>
      </x:c>
      <x:c r="AB370" s="39" t="n">
        <x:v>-0.2726068633491982</x:v>
      </x:c>
      <x:c r="AC370" s="39" t="n">
        <x:v>0.49662542338389615</x:v>
      </x:c>
      <x:c r="AD370" s="39" t="n">
        <x:v>-0.01497183405982431</x:v>
      </x:c>
      <x:c r="AE370" s="39" t="n">
        <x:v>-0.41101753547904407</x:v>
      </x:c>
      <x:c r="AF370" s="39" t="n">
        <x:v>0.7391060247973983</x:v>
      </x:c>
      <x:c r="AG370" s="39" t="n">
        <x:v>-0.4377816764708008</x:v>
      </x:c>
      <x:c r="AH370" s="39" t="n">
        <x:v>-0.2842957800002147</x:v>
      </x:c>
      <x:c r="AI370" s="39" t="n">
        <x:v>-0.5846131956640657</x:v>
      </x:c>
      <x:c r="AJ370" s="39" t="n">
        <x:v>-2.385907193356057</x:v>
      </x:c>
      <x:c r="AK370" s="39" t="n">
        <x:v>-1.1447304850316051</x:v>
      </x:c>
      <x:c r="AL370" s="34"/>
      <x:c r="AM370" s="34" t="n">
        <x:f>IF(SQRT($B$9)*$B370+SQRT(1-$B$9)*R370&lt;_xlfn.NORM.S.INV($B$6),1,0)</x:f>
        <x:v>0</x:v>
      </x:c>
      <x:c r="AN370" s="34" t="n">
        <x:f>IF(SQRT($B$9)*$B370+SQRT(1-$B$9)*S370&lt;_xlfn.NORM.S.INV($B$6),1,0)</x:f>
        <x:v>0</x:v>
      </x:c>
      <x:c r="AO370" s="34" t="n">
        <x:f>IF(SQRT($B$9)*$B370+SQRT(1-$B$9)*T370&lt;_xlfn.NORM.S.INV($B$6),1,0)</x:f>
        <x:v>0</x:v>
      </x:c>
      <x:c r="AP370" s="34" t="n">
        <x:f>IF(SQRT($B$9)*$B370+SQRT(1-$B$9)*U370&lt;_xlfn.NORM.S.INV($B$6),1,0)</x:f>
        <x:v>0</x:v>
      </x:c>
      <x:c r="AQ370" s="34" t="n">
        <x:f>IF(SQRT($B$9)*$B370+SQRT(1-$B$9)*V370&lt;_xlfn.NORM.S.INV($B$6),1,0)</x:f>
        <x:v>0</x:v>
      </x:c>
      <x:c r="AR370" s="34" t="n">
        <x:f>IF(SQRT($B$9)*$B370+SQRT(1-$B$9)*W370&lt;_xlfn.NORM.S.INV($B$6),1,0)</x:f>
        <x:v>0</x:v>
      </x:c>
      <x:c r="AS370" s="34" t="n">
        <x:f>IF(SQRT($B$9)*$B370+SQRT(1-$B$9)*X370&lt;_xlfn.NORM.S.INV($B$6),1,0)</x:f>
        <x:v>0</x:v>
      </x:c>
      <x:c r="AT370" s="34" t="n">
        <x:f>IF(SQRT($B$9)*$B370+SQRT(1-$B$9)*Y370&lt;_xlfn.NORM.S.INV($B$6),1,0)</x:f>
        <x:v>0</x:v>
      </x:c>
      <x:c r="AU370" s="34" t="n">
        <x:f>IF(SQRT($B$9)*$B370+SQRT(1-$B$9)*Z370&lt;_xlfn.NORM.S.INV($B$6),1,0)</x:f>
        <x:v>0</x:v>
      </x:c>
      <x:c r="AV370" s="34" t="n">
        <x:f>IF(SQRT($B$9)*$B370+SQRT(1-$B$9)*AA370&lt;_xlfn.NORM.S.INV($B$6),1,0)</x:f>
        <x:v>0</x:v>
      </x:c>
      <x:c r="AW370" s="34" t="n">
        <x:f>IF(SQRT($C$9)*$B370+SQRT(1-$C$9)*AB370&lt;_xlfn.NORM.S.INV($C$6),1,0)</x:f>
        <x:v>0</x:v>
      </x:c>
      <x:c r="AX370" s="34" t="n">
        <x:f>IF(SQRT($C$9)*$B370+SQRT(1-$C$9)*AC370&lt;_xlfn.NORM.S.INV($C$6),1,0)</x:f>
        <x:v>0</x:v>
      </x:c>
      <x:c r="AY370" s="34" t="n">
        <x:f>IF(SQRT($C$9)*$B370+SQRT(1-$C$9)*AD370&lt;_xlfn.NORM.S.INV($C$6),1,0)</x:f>
        <x:v>0</x:v>
      </x:c>
      <x:c r="AZ370" s="34" t="n">
        <x:f>IF(SQRT($C$9)*$B370+SQRT(1-$C$9)*AE370&lt;_xlfn.NORM.S.INV($C$6),1,0)</x:f>
        <x:v>0</x:v>
      </x:c>
      <x:c r="BA370" s="34" t="n">
        <x:f>IF(SQRT($C$9)*$B370+SQRT(1-$C$9)*AF370&lt;_xlfn.NORM.S.INV($C$6),1,0)</x:f>
        <x:v>0</x:v>
      </x:c>
      <x:c r="BB370" s="34" t="n">
        <x:f>IF(SQRT($C$9)*$B370+SQRT(1-$C$9)*AG370&lt;_xlfn.NORM.S.INV($C$6),1,0)</x:f>
        <x:v>0</x:v>
      </x:c>
      <x:c r="BC370" s="34" t="n">
        <x:f>IF(SQRT($C$9)*$B370+SQRT(1-$C$9)*AH370&lt;_xlfn.NORM.S.INV($C$6),1,0)</x:f>
        <x:v>0</x:v>
      </x:c>
      <x:c r="BD370" s="34" t="n">
        <x:f>IF(SQRT($C$9)*$B370+SQRT(1-$C$9)*AI370&lt;_xlfn.NORM.S.INV($C$6),1,0)</x:f>
        <x:v>0</x:v>
      </x:c>
      <x:c r="BE370" s="34" t="n">
        <x:f>IF(SQRT($C$9)*$B370+SQRT(1-$C$9)*AJ370&lt;_xlfn.NORM.S.INV($C$6),1,0)</x:f>
        <x:v>1</x:v>
      </x:c>
      <x:c r="BF370" s="34" t="n">
        <x:f>IF(SQRT($C$9)*$B370+SQRT(1-$C$9)*AK370&lt;_xlfn.NORM.S.INV($C$6),1,0)</x:f>
        <x:v>0</x:v>
      </x:c>
      <x:c r="BG370" s="34"/>
      <x:c r="BH370" s="34"/>
      <x:c r="BI370" s="34" t="n">
        <x:f>$B$11*(($A$1061)*$C370/$B$12*$B$7+(1-$A$1061)*$D370/$B$12*$C$7)</x:f>
        <x:v>600</x:v>
      </x:c>
      <x:c r="BJ370" s="34" t="n">
        <x:f>$B$11*(($A$1062)*$C370/$B$12*$B$7+(1-$A$1062)*$D370/$B$12*$C$7)</x:f>
        <x:v>570</x:v>
      </x:c>
      <x:c r="BK370" s="34" t="n">
        <x:f>$B$11*(($A$1063)*$C370/$B$12*$B$7+(1-$A$1063)*$D370/$B$12*$C$7)</x:f>
        <x:v>540</x:v>
      </x:c>
      <x:c r="BL370" s="34" t="n">
        <x:f>$B$11*(($A$1064)*$C370/$B$12*$B$7+(1-$A$1064)*$D370/$B$12*$C$7)</x:f>
        <x:v>509.99999999999994</x:v>
      </x:c>
      <x:c r="BM370" s="34" t="n">
        <x:f>$B$11*(($A$1065)*$C370/$B$12*$B$7+(1-$A$1065)*$D370/$B$12*$C$7)</x:f>
        <x:v>480</x:v>
      </x:c>
      <x:c r="BN370" s="34" t="n">
        <x:f>$B$11*(($A$1066)*$C370/$B$12*$B$7+(1-$A$1066)*$D370/$B$12*$C$7)</x:f>
        <x:v>450</x:v>
      </x:c>
      <x:c r="BO370" s="34" t="n">
        <x:f>$B$11*(($A$1067)*$C370/$B$12*$B$7+(1-$A$1067)*$D370/$B$12*$C$7)</x:f>
        <x:v>419.99999999999994</x:v>
      </x:c>
      <x:c r="BP370" s="34" t="n">
        <x:f>$B$11*(($A$1068)*$C370/$B$12*$B$7+(1-$A$1068)*$D370/$B$12*$C$7)</x:f>
        <x:v>390</x:v>
      </x:c>
      <x:c r="BQ370" s="34" t="n">
        <x:f>$B$11*(($A$1069)*$C370/$B$12*$B$7+(1-$A$1069)*$D370/$B$12*$C$7)</x:f>
        <x:v>360</x:v>
      </x:c>
      <x:c r="BR370" s="34" t="n">
        <x:f>$B$11*(($A$1070)*$C370/$B$12*$B$7+(1-$A$1070)*$D370/$B$12*$C$7)</x:f>
        <x:v>330</x:v>
      </x:c>
      <x:c r="BS370" s="34" t="n">
        <x:f>$B$11*(($A$1071)*$C370/$B$12*$B$7+(1-$A$1071)*$D370/$B$12*$C$7)</x:f>
        <x:v>300</x:v>
      </x:c>
      <x:c r="BT370" s="34" t="n">
        <x:f>$B$11*(($A$1072)*$C370/$B$12*$B$7+(1-$A$1072)*$D370/$B$12*$C$7)</x:f>
        <x:v>270</x:v>
      </x:c>
      <x:c r="BU370" s="34" t="n">
        <x:f>$B$11*(($A$1073)*$C370/$B$12*$B$7+(1-$A$1073)*$D370/$B$12*$C$7)</x:f>
        <x:v>240</x:v>
      </x:c>
      <x:c r="BV370" s="34" t="n">
        <x:f>$B$11*(($A$1074)*$C370/$B$12*$B$7+(1-$A$1074)*$D370/$B$12*$C$7)</x:f>
        <x:v>209.99999999999997</x:v>
      </x:c>
      <x:c r="BW370" s="34" t="n">
        <x:f>$B$11*(($A$1075)*$C370/$B$12*$B$7+(1-$A$1075)*$D370/$B$12*$C$7)</x:f>
        <x:v>180.00000000000003</x:v>
      </x:c>
      <x:c r="BX370" s="34" t="n">
        <x:f>$B$11*(($A$1076)*$C370/$B$12*$B$7+(1-$A$1076)*$D370/$B$12*$C$7)</x:f>
        <x:v>150</x:v>
      </x:c>
      <x:c r="BY370" s="34" t="n">
        <x:f>$B$11*(($A$1077)*$C370/$B$12*$B$7+(1-$A$1077)*$D370/$B$12*$C$7)</x:f>
        <x:v>119.99999999999999</x:v>
      </x:c>
      <x:c r="BZ370" s="34" t="n">
        <x:f>$B$11*(($A$1078)*$C370/$B$12*$B$7+(1-$A$1078)*$D370/$B$12*$C$7)</x:f>
        <x:v>90.00000000000001</x:v>
      </x:c>
      <x:c r="CA370" s="34" t="n">
        <x:f>$B$11*(($A$1079)*$C370/$B$12*$B$7+(1-$A$1079)*$D370/$B$12*$C$7)</x:f>
        <x:v>59.99999999999999</x:v>
      </x:c>
      <x:c r="CB370" s="34" t="n">
        <x:f>$B$11*(($A$1080)*$C370/$B$12*$B$7+(1-$A$1080)*$D370/$B$12*$C$7)</x:f>
        <x:v>30.00000000000003</x:v>
      </x:c>
      <x:c r="CC370" s="34" t="n">
        <x:f>$B$11*(($A$1081)*$C370/$B$12*$B$7+(1-$A$1081)*$D370/$B$12*$C$7)</x:f>
        <x:v>0</x:v>
      </x:c>
    </x:row>
    <x:row r="371">
      <x:c r="A371" s="34" t="n">
        <x:v>347</x:v>
      </x:c>
      <x:c r="B371" s="39" t="n">
        <x:v>0.13996041462891623</x:v>
      </x:c>
      <x:c r="C371" s="1" t="n">
        <x:f>SUM(AM371:AV371)</x:f>
        <x:v>0</x:v>
      </x:c>
      <x:c r="D371" s="1" t="n">
        <x:f>SUM(AW371:BF371)</x:f>
        <x:v>0</x:v>
      </x:c>
      <x:c r="E371" s="17" t="n">
        <x:f>(1-C371/$B$12)*$B$8-C371/$B$12*$B$7</x:f>
        <x:v>0.05</x:v>
      </x:c>
      <x:c r="F371" s="17" t="n">
        <x:f>(1-D371/$B$12)*$C$8-D371/$B$12*$C$7</x:f>
        <x:v>0.09</x:v>
      </x:c>
      <x:c r="G371" s="32" t="n">
        <x:f>$B$11*($B$10*C371/$B$12*$B$7+(1-$B$10)*D371/$B$12*$C$7)</x:f>
        <x:v>0</x:v>
      </x:c>
      <x:c r="H371" s="17" t="n">
        <x:f>$B$10*E371+(1-$B$10)*F371</x:f>
        <x:v>0.07</x:v>
      </x:c>
      <x:c r="I371" s="34"/>
      <x:c r="J371" s="34"/>
      <x:c r="K371" s="34"/>
      <x:c r="L371" s="34"/>
      <x:c r="M371" s="34"/>
      <x:c r="N371" s="34"/>
      <x:c r="O371" s="34"/>
      <x:c r="P371" s="34"/>
      <x:c r="Q371" s="34"/>
      <x:c r="R371" s="39" t="n">
        <x:v>-0.9452525136184257</x:v>
      </x:c>
      <x:c r="S371" s="39" t="n">
        <x:v>1.4358953026150223</x:v>
      </x:c>
      <x:c r="T371" s="39" t="n">
        <x:v>0.5743733057945302</x:v>
      </x:c>
      <x:c r="U371" s="39" t="n">
        <x:v>0.9516993845399471</x:v>
      </x:c>
      <x:c r="V371" s="39" t="n">
        <x:v>1.264653636112938</x:v>
      </x:c>
      <x:c r="W371" s="39" t="n">
        <x:v>-2.6276451041398983</x:v>
      </x:c>
      <x:c r="X371" s="39" t="n">
        <x:v>-0.428754185291225</x:v>
      </x:c>
      <x:c r="Y371" s="39" t="n">
        <x:v>3.5212834092412724</x:v>
      </x:c>
      <x:c r="Z371" s="39" t="n">
        <x:v>-0.18693289631036042</x:v>
      </x:c>
      <x:c r="AA371" s="39" t="n">
        <x:v>0.597607950152428</x:v>
      </x:c>
      <x:c r="AB371" s="39" t="n">
        <x:v>0.13226062315772896</x:v>
      </x:c>
      <x:c r="AC371" s="39" t="n">
        <x:v>-0.6963725878183008</x:v>
      </x:c>
      <x:c r="AD371" s="39" t="n">
        <x:v>0.024018387469676186</x:v>
      </x:c>
      <x:c r="AE371" s="39" t="n">
        <x:v>0.7342742481079773</x:v>
      </x:c>
      <x:c r="AF371" s="39" t="n">
        <x:v>2.2471113052139717</x:v>
      </x:c>
      <x:c r="AG371" s="39" t="n">
        <x:v>0.11592375189615982</x:v>
      </x:c>
      <x:c r="AH371" s="39" t="n">
        <x:v>-0.5433317722537969</x:v>
      </x:c>
      <x:c r="AI371" s="39" t="n">
        <x:v>-0.03865156420960464</x:v>
      </x:c>
      <x:c r="AJ371" s="39" t="n">
        <x:v>1.1682236141616995</x:v>
      </x:c>
      <x:c r="AK371" s="39" t="n">
        <x:v>1.4920699071434742</x:v>
      </x:c>
      <x:c r="AL371" s="34"/>
      <x:c r="AM371" s="34" t="n">
        <x:f>IF(SQRT($B$9)*$B371+SQRT(1-$B$9)*R371&lt;_xlfn.NORM.S.INV($B$6),1,0)</x:f>
        <x:v>0</x:v>
      </x:c>
      <x:c r="AN371" s="34" t="n">
        <x:f>IF(SQRT($B$9)*$B371+SQRT(1-$B$9)*S371&lt;_xlfn.NORM.S.INV($B$6),1,0)</x:f>
        <x:v>0</x:v>
      </x:c>
      <x:c r="AO371" s="34" t="n">
        <x:f>IF(SQRT($B$9)*$B371+SQRT(1-$B$9)*T371&lt;_xlfn.NORM.S.INV($B$6),1,0)</x:f>
        <x:v>0</x:v>
      </x:c>
      <x:c r="AP371" s="34" t="n">
        <x:f>IF(SQRT($B$9)*$B371+SQRT(1-$B$9)*U371&lt;_xlfn.NORM.S.INV($B$6),1,0)</x:f>
        <x:v>0</x:v>
      </x:c>
      <x:c r="AQ371" s="34" t="n">
        <x:f>IF(SQRT($B$9)*$B371+SQRT(1-$B$9)*V371&lt;_xlfn.NORM.S.INV($B$6),1,0)</x:f>
        <x:v>0</x:v>
      </x:c>
      <x:c r="AR371" s="34" t="n">
        <x:f>IF(SQRT($B$9)*$B371+SQRT(1-$B$9)*W371&lt;_xlfn.NORM.S.INV($B$6),1,0)</x:f>
        <x:v>0</x:v>
      </x:c>
      <x:c r="AS371" s="34" t="n">
        <x:f>IF(SQRT($B$9)*$B371+SQRT(1-$B$9)*X371&lt;_xlfn.NORM.S.INV($B$6),1,0)</x:f>
        <x:v>0</x:v>
      </x:c>
      <x:c r="AT371" s="34" t="n">
        <x:f>IF(SQRT($B$9)*$B371+SQRT(1-$B$9)*Y371&lt;_xlfn.NORM.S.INV($B$6),1,0)</x:f>
        <x:v>0</x:v>
      </x:c>
      <x:c r="AU371" s="34" t="n">
        <x:f>IF(SQRT($B$9)*$B371+SQRT(1-$B$9)*Z371&lt;_xlfn.NORM.S.INV($B$6),1,0)</x:f>
        <x:v>0</x:v>
      </x:c>
      <x:c r="AV371" s="34" t="n">
        <x:f>IF(SQRT($B$9)*$B371+SQRT(1-$B$9)*AA371&lt;_xlfn.NORM.S.INV($B$6),1,0)</x:f>
        <x:v>0</x:v>
      </x:c>
      <x:c r="AW371" s="34" t="n">
        <x:f>IF(SQRT($C$9)*$B371+SQRT(1-$C$9)*AB371&lt;_xlfn.NORM.S.INV($C$6),1,0)</x:f>
        <x:v>0</x:v>
      </x:c>
      <x:c r="AX371" s="34" t="n">
        <x:f>IF(SQRT($C$9)*$B371+SQRT(1-$C$9)*AC371&lt;_xlfn.NORM.S.INV($C$6),1,0)</x:f>
        <x:v>0</x:v>
      </x:c>
      <x:c r="AY371" s="34" t="n">
        <x:f>IF(SQRT($C$9)*$B371+SQRT(1-$C$9)*AD371&lt;_xlfn.NORM.S.INV($C$6),1,0)</x:f>
        <x:v>0</x:v>
      </x:c>
      <x:c r="AZ371" s="34" t="n">
        <x:f>IF(SQRT($C$9)*$B371+SQRT(1-$C$9)*AE371&lt;_xlfn.NORM.S.INV($C$6),1,0)</x:f>
        <x:v>0</x:v>
      </x:c>
      <x:c r="BA371" s="34" t="n">
        <x:f>IF(SQRT($C$9)*$B371+SQRT(1-$C$9)*AF371&lt;_xlfn.NORM.S.INV($C$6),1,0)</x:f>
        <x:v>0</x:v>
      </x:c>
      <x:c r="BB371" s="34" t="n">
        <x:f>IF(SQRT($C$9)*$B371+SQRT(1-$C$9)*AG371&lt;_xlfn.NORM.S.INV($C$6),1,0)</x:f>
        <x:v>0</x:v>
      </x:c>
      <x:c r="BC371" s="34" t="n">
        <x:f>IF(SQRT($C$9)*$B371+SQRT(1-$C$9)*AH371&lt;_xlfn.NORM.S.INV($C$6),1,0)</x:f>
        <x:v>0</x:v>
      </x:c>
      <x:c r="BD371" s="34" t="n">
        <x:f>IF(SQRT($C$9)*$B371+SQRT(1-$C$9)*AI371&lt;_xlfn.NORM.S.INV($C$6),1,0)</x:f>
        <x:v>0</x:v>
      </x:c>
      <x:c r="BE371" s="34" t="n">
        <x:f>IF(SQRT($C$9)*$B371+SQRT(1-$C$9)*AJ371&lt;_xlfn.NORM.S.INV($C$6),1,0)</x:f>
        <x:v>0</x:v>
      </x:c>
      <x:c r="BF371" s="34" t="n">
        <x:f>IF(SQRT($C$9)*$B371+SQRT(1-$C$9)*AK371&lt;_xlfn.NORM.S.INV($C$6),1,0)</x:f>
        <x:v>0</x:v>
      </x:c>
      <x:c r="BG371" s="34"/>
      <x:c r="BH371" s="34"/>
      <x:c r="BI371" s="34" t="n">
        <x:f>$B$11*(($A$1061)*$C371/$B$12*$B$7+(1-$A$1061)*$D371/$B$12*$C$7)</x:f>
        <x:v>0</x:v>
      </x:c>
      <x:c r="BJ371" s="34" t="n">
        <x:f>$B$11*(($A$1062)*$C371/$B$12*$B$7+(1-$A$1062)*$D371/$B$12*$C$7)</x:f>
        <x:v>0</x:v>
      </x:c>
      <x:c r="BK371" s="34" t="n">
        <x:f>$B$11*(($A$1063)*$C371/$B$12*$B$7+(1-$A$1063)*$D371/$B$12*$C$7)</x:f>
        <x:v>0</x:v>
      </x:c>
      <x:c r="BL371" s="34" t="n">
        <x:f>$B$11*(($A$1064)*$C371/$B$12*$B$7+(1-$A$1064)*$D371/$B$12*$C$7)</x:f>
        <x:v>0</x:v>
      </x:c>
      <x:c r="BM371" s="34" t="n">
        <x:f>$B$11*(($A$1065)*$C371/$B$12*$B$7+(1-$A$1065)*$D371/$B$12*$C$7)</x:f>
        <x:v>0</x:v>
      </x:c>
      <x:c r="BN371" s="34" t="n">
        <x:f>$B$11*(($A$1066)*$C371/$B$12*$B$7+(1-$A$1066)*$D371/$B$12*$C$7)</x:f>
        <x:v>0</x:v>
      </x:c>
      <x:c r="BO371" s="34" t="n">
        <x:f>$B$11*(($A$1067)*$C371/$B$12*$B$7+(1-$A$1067)*$D371/$B$12*$C$7)</x:f>
        <x:v>0</x:v>
      </x:c>
      <x:c r="BP371" s="34" t="n">
        <x:f>$B$11*(($A$1068)*$C371/$B$12*$B$7+(1-$A$1068)*$D371/$B$12*$C$7)</x:f>
        <x:v>0</x:v>
      </x:c>
      <x:c r="BQ371" s="34" t="n">
        <x:f>$B$11*(($A$1069)*$C371/$B$12*$B$7+(1-$A$1069)*$D371/$B$12*$C$7)</x:f>
        <x:v>0</x:v>
      </x:c>
      <x:c r="BR371" s="34" t="n">
        <x:f>$B$11*(($A$1070)*$C371/$B$12*$B$7+(1-$A$1070)*$D371/$B$12*$C$7)</x:f>
        <x:v>0</x:v>
      </x:c>
      <x:c r="BS371" s="34" t="n">
        <x:f>$B$11*(($A$1071)*$C371/$B$12*$B$7+(1-$A$1071)*$D371/$B$12*$C$7)</x:f>
        <x:v>0</x:v>
      </x:c>
      <x:c r="BT371" s="34" t="n">
        <x:f>$B$11*(($A$1072)*$C371/$B$12*$B$7+(1-$A$1072)*$D371/$B$12*$C$7)</x:f>
        <x:v>0</x:v>
      </x:c>
      <x:c r="BU371" s="34" t="n">
        <x:f>$B$11*(($A$1073)*$C371/$B$12*$B$7+(1-$A$1073)*$D371/$B$12*$C$7)</x:f>
        <x:v>0</x:v>
      </x:c>
      <x:c r="BV371" s="34" t="n">
        <x:f>$B$11*(($A$1074)*$C371/$B$12*$B$7+(1-$A$1074)*$D371/$B$12*$C$7)</x:f>
        <x:v>0</x:v>
      </x:c>
      <x:c r="BW371" s="34" t="n">
        <x:f>$B$11*(($A$1075)*$C371/$B$12*$B$7+(1-$A$1075)*$D371/$B$12*$C$7)</x:f>
        <x:v>0</x:v>
      </x:c>
      <x:c r="BX371" s="34" t="n">
        <x:f>$B$11*(($A$1076)*$C371/$B$12*$B$7+(1-$A$1076)*$D371/$B$12*$C$7)</x:f>
        <x:v>0</x:v>
      </x:c>
      <x:c r="BY371" s="34" t="n">
        <x:f>$B$11*(($A$1077)*$C371/$B$12*$B$7+(1-$A$1077)*$D371/$B$12*$C$7)</x:f>
        <x:v>0</x:v>
      </x:c>
      <x:c r="BZ371" s="34" t="n">
        <x:f>$B$11*(($A$1078)*$C371/$B$12*$B$7+(1-$A$1078)*$D371/$B$12*$C$7)</x:f>
        <x:v>0</x:v>
      </x:c>
      <x:c r="CA371" s="34" t="n">
        <x:f>$B$11*(($A$1079)*$C371/$B$12*$B$7+(1-$A$1079)*$D371/$B$12*$C$7)</x:f>
        <x:v>0</x:v>
      </x:c>
      <x:c r="CB371" s="34" t="n">
        <x:f>$B$11*(($A$1080)*$C371/$B$12*$B$7+(1-$A$1080)*$D371/$B$12*$C$7)</x:f>
        <x:v>0</x:v>
      </x:c>
      <x:c r="CC371" s="34" t="n">
        <x:f>$B$11*(($A$1081)*$C371/$B$12*$B$7+(1-$A$1081)*$D371/$B$12*$C$7)</x:f>
        <x:v>0</x:v>
      </x:c>
    </x:row>
    <x:row r="372">
      <x:c r="A372" s="34" t="n">
        <x:v>348</x:v>
      </x:c>
      <x:c r="B372" s="39" t="n">
        <x:v>0.6276345700776995</x:v>
      </x:c>
      <x:c r="C372" s="1" t="n">
        <x:f>SUM(AM372:AV372)</x:f>
        <x:v>0</x:v>
      </x:c>
      <x:c r="D372" s="1" t="n">
        <x:f>SUM(AW372:BF372)</x:f>
        <x:v>0</x:v>
      </x:c>
      <x:c r="E372" s="17" t="n">
        <x:f>(1-C372/$B$12)*$B$8-C372/$B$12*$B$7</x:f>
        <x:v>0.05</x:v>
      </x:c>
      <x:c r="F372" s="17" t="n">
        <x:f>(1-D372/$B$12)*$C$8-D372/$B$12*$C$7</x:f>
        <x:v>0.09</x:v>
      </x:c>
      <x:c r="G372" s="32" t="n">
        <x:f>$B$11*($B$10*C372/$B$12*$B$7+(1-$B$10)*D372/$B$12*$C$7)</x:f>
        <x:v>0</x:v>
      </x:c>
      <x:c r="H372" s="17" t="n">
        <x:f>$B$10*E372+(1-$B$10)*F372</x:f>
        <x:v>0.07</x:v>
      </x:c>
      <x:c r="I372" s="34"/>
      <x:c r="J372" s="34"/>
      <x:c r="K372" s="34"/>
      <x:c r="L372" s="34"/>
      <x:c r="M372" s="34"/>
      <x:c r="N372" s="34"/>
      <x:c r="O372" s="34"/>
      <x:c r="P372" s="34"/>
      <x:c r="Q372" s="34"/>
      <x:c r="R372" s="39" t="n">
        <x:v>1.002411188889653</x:v>
      </x:c>
      <x:c r="S372" s="39" t="n">
        <x:v>0.8423588435642329</x:v>
      </x:c>
      <x:c r="T372" s="39" t="n">
        <x:v>-2.0455307333292336</x:v>
      </x:c>
      <x:c r="U372" s="39" t="n">
        <x:v>-0.594176327272193</x:v>
      </x:c>
      <x:c r="V372" s="39" t="n">
        <x:v>-1.8991580680837197</x:v>
      </x:c>
      <x:c r="W372" s="39" t="n">
        <x:v>0.7314927405208045</x:v>
      </x:c>
      <x:c r="X372" s="39" t="n">
        <x:v>1.100935439274273</x:v>
      </x:c>
      <x:c r="Y372" s="39" t="n">
        <x:v>0.08332716011775736</x:v>
      </x:c>
      <x:c r="Z372" s="39" t="n">
        <x:v>0.08509329696828952</x:v>
      </x:c>
      <x:c r="AA372" s="39" t="n">
        <x:v>1.005227578663303</x:v>
      </x:c>
      <x:c r="AB372" s="39" t="n">
        <x:v>0.9769336052613538</x:v>
      </x:c>
      <x:c r="AC372" s="39" t="n">
        <x:v>1.077015433579745</x:v>
      </x:c>
      <x:c r="AD372" s="39" t="n">
        <x:v>-1.0404571027409155</x:v>
      </x:c>
      <x:c r="AE372" s="39" t="n">
        <x:v>0.7158599966542438</x:v>
      </x:c>
      <x:c r="AF372" s="39" t="n">
        <x:v>-0.5745784186785756</x:v>
      </x:c>
      <x:c r="AG372" s="39" t="n">
        <x:v>-0.13010506774765485</x:v>
      </x:c>
      <x:c r="AH372" s="39" t="n">
        <x:v>0.30864954327452776</x:v>
      </x:c>
      <x:c r="AI372" s="39" t="n">
        <x:v>0.1226049856073021</x:v>
      </x:c>
      <x:c r="AJ372" s="39" t="n">
        <x:v>-1.5244789620888624</x:v>
      </x:c>
      <x:c r="AK372" s="39" t="n">
        <x:v>0.2864936957950617</x:v>
      </x:c>
      <x:c r="AL372" s="34"/>
      <x:c r="AM372" s="34" t="n">
        <x:f>IF(SQRT($B$9)*$B372+SQRT(1-$B$9)*R372&lt;_xlfn.NORM.S.INV($B$6),1,0)</x:f>
        <x:v>0</x:v>
      </x:c>
      <x:c r="AN372" s="34" t="n">
        <x:f>IF(SQRT($B$9)*$B372+SQRT(1-$B$9)*S372&lt;_xlfn.NORM.S.INV($B$6),1,0)</x:f>
        <x:v>0</x:v>
      </x:c>
      <x:c r="AO372" s="34" t="n">
        <x:f>IF(SQRT($B$9)*$B372+SQRT(1-$B$9)*T372&lt;_xlfn.NORM.S.INV($B$6),1,0)</x:f>
        <x:v>0</x:v>
      </x:c>
      <x:c r="AP372" s="34" t="n">
        <x:f>IF(SQRT($B$9)*$B372+SQRT(1-$B$9)*U372&lt;_xlfn.NORM.S.INV($B$6),1,0)</x:f>
        <x:v>0</x:v>
      </x:c>
      <x:c r="AQ372" s="34" t="n">
        <x:f>IF(SQRT($B$9)*$B372+SQRT(1-$B$9)*V372&lt;_xlfn.NORM.S.INV($B$6),1,0)</x:f>
        <x:v>0</x:v>
      </x:c>
      <x:c r="AR372" s="34" t="n">
        <x:f>IF(SQRT($B$9)*$B372+SQRT(1-$B$9)*W372&lt;_xlfn.NORM.S.INV($B$6),1,0)</x:f>
        <x:v>0</x:v>
      </x:c>
      <x:c r="AS372" s="34" t="n">
        <x:f>IF(SQRT($B$9)*$B372+SQRT(1-$B$9)*X372&lt;_xlfn.NORM.S.INV($B$6),1,0)</x:f>
        <x:v>0</x:v>
      </x:c>
      <x:c r="AT372" s="34" t="n">
        <x:f>IF(SQRT($B$9)*$B372+SQRT(1-$B$9)*Y372&lt;_xlfn.NORM.S.INV($B$6),1,0)</x:f>
        <x:v>0</x:v>
      </x:c>
      <x:c r="AU372" s="34" t="n">
        <x:f>IF(SQRT($B$9)*$B372+SQRT(1-$B$9)*Z372&lt;_xlfn.NORM.S.INV($B$6),1,0)</x:f>
        <x:v>0</x:v>
      </x:c>
      <x:c r="AV372" s="34" t="n">
        <x:f>IF(SQRT($B$9)*$B372+SQRT(1-$B$9)*AA372&lt;_xlfn.NORM.S.INV($B$6),1,0)</x:f>
        <x:v>0</x:v>
      </x:c>
      <x:c r="AW372" s="34" t="n">
        <x:f>IF(SQRT($C$9)*$B372+SQRT(1-$C$9)*AB372&lt;_xlfn.NORM.S.INV($C$6),1,0)</x:f>
        <x:v>0</x:v>
      </x:c>
      <x:c r="AX372" s="34" t="n">
        <x:f>IF(SQRT($C$9)*$B372+SQRT(1-$C$9)*AC372&lt;_xlfn.NORM.S.INV($C$6),1,0)</x:f>
        <x:v>0</x:v>
      </x:c>
      <x:c r="AY372" s="34" t="n">
        <x:f>IF(SQRT($C$9)*$B372+SQRT(1-$C$9)*AD372&lt;_xlfn.NORM.S.INV($C$6),1,0)</x:f>
        <x:v>0</x:v>
      </x:c>
      <x:c r="AZ372" s="34" t="n">
        <x:f>IF(SQRT($C$9)*$B372+SQRT(1-$C$9)*AE372&lt;_xlfn.NORM.S.INV($C$6),1,0)</x:f>
        <x:v>0</x:v>
      </x:c>
      <x:c r="BA372" s="34" t="n">
        <x:f>IF(SQRT($C$9)*$B372+SQRT(1-$C$9)*AF372&lt;_xlfn.NORM.S.INV($C$6),1,0)</x:f>
        <x:v>0</x:v>
      </x:c>
      <x:c r="BB372" s="34" t="n">
        <x:f>IF(SQRT($C$9)*$B372+SQRT(1-$C$9)*AG372&lt;_xlfn.NORM.S.INV($C$6),1,0)</x:f>
        <x:v>0</x:v>
      </x:c>
      <x:c r="BC372" s="34" t="n">
        <x:f>IF(SQRT($C$9)*$B372+SQRT(1-$C$9)*AH372&lt;_xlfn.NORM.S.INV($C$6),1,0)</x:f>
        <x:v>0</x:v>
      </x:c>
      <x:c r="BD372" s="34" t="n">
        <x:f>IF(SQRT($C$9)*$B372+SQRT(1-$C$9)*AI372&lt;_xlfn.NORM.S.INV($C$6),1,0)</x:f>
        <x:v>0</x:v>
      </x:c>
      <x:c r="BE372" s="34" t="n">
        <x:f>IF(SQRT($C$9)*$B372+SQRT(1-$C$9)*AJ372&lt;_xlfn.NORM.S.INV($C$6),1,0)</x:f>
        <x:v>0</x:v>
      </x:c>
      <x:c r="BF372" s="34" t="n">
        <x:f>IF(SQRT($C$9)*$B372+SQRT(1-$C$9)*AK372&lt;_xlfn.NORM.S.INV($C$6),1,0)</x:f>
        <x:v>0</x:v>
      </x:c>
      <x:c r="BG372" s="34"/>
      <x:c r="BH372" s="34"/>
      <x:c r="BI372" s="34" t="n">
        <x:f>$B$11*(($A$1061)*$C372/$B$12*$B$7+(1-$A$1061)*$D372/$B$12*$C$7)</x:f>
        <x:v>0</x:v>
      </x:c>
      <x:c r="BJ372" s="34" t="n">
        <x:f>$B$11*(($A$1062)*$C372/$B$12*$B$7+(1-$A$1062)*$D372/$B$12*$C$7)</x:f>
        <x:v>0</x:v>
      </x:c>
      <x:c r="BK372" s="34" t="n">
        <x:f>$B$11*(($A$1063)*$C372/$B$12*$B$7+(1-$A$1063)*$D372/$B$12*$C$7)</x:f>
        <x:v>0</x:v>
      </x:c>
      <x:c r="BL372" s="34" t="n">
        <x:f>$B$11*(($A$1064)*$C372/$B$12*$B$7+(1-$A$1064)*$D372/$B$12*$C$7)</x:f>
        <x:v>0</x:v>
      </x:c>
      <x:c r="BM372" s="34" t="n">
        <x:f>$B$11*(($A$1065)*$C372/$B$12*$B$7+(1-$A$1065)*$D372/$B$12*$C$7)</x:f>
        <x:v>0</x:v>
      </x:c>
      <x:c r="BN372" s="34" t="n">
        <x:f>$B$11*(($A$1066)*$C372/$B$12*$B$7+(1-$A$1066)*$D372/$B$12*$C$7)</x:f>
        <x:v>0</x:v>
      </x:c>
      <x:c r="BO372" s="34" t="n">
        <x:f>$B$11*(($A$1067)*$C372/$B$12*$B$7+(1-$A$1067)*$D372/$B$12*$C$7)</x:f>
        <x:v>0</x:v>
      </x:c>
      <x:c r="BP372" s="34" t="n">
        <x:f>$B$11*(($A$1068)*$C372/$B$12*$B$7+(1-$A$1068)*$D372/$B$12*$C$7)</x:f>
        <x:v>0</x:v>
      </x:c>
      <x:c r="BQ372" s="34" t="n">
        <x:f>$B$11*(($A$1069)*$C372/$B$12*$B$7+(1-$A$1069)*$D372/$B$12*$C$7)</x:f>
        <x:v>0</x:v>
      </x:c>
      <x:c r="BR372" s="34" t="n">
        <x:f>$B$11*(($A$1070)*$C372/$B$12*$B$7+(1-$A$1070)*$D372/$B$12*$C$7)</x:f>
        <x:v>0</x:v>
      </x:c>
      <x:c r="BS372" s="34" t="n">
        <x:f>$B$11*(($A$1071)*$C372/$B$12*$B$7+(1-$A$1071)*$D372/$B$12*$C$7)</x:f>
        <x:v>0</x:v>
      </x:c>
      <x:c r="BT372" s="34" t="n">
        <x:f>$B$11*(($A$1072)*$C372/$B$12*$B$7+(1-$A$1072)*$D372/$B$12*$C$7)</x:f>
        <x:v>0</x:v>
      </x:c>
      <x:c r="BU372" s="34" t="n">
        <x:f>$B$11*(($A$1073)*$C372/$B$12*$B$7+(1-$A$1073)*$D372/$B$12*$C$7)</x:f>
        <x:v>0</x:v>
      </x:c>
      <x:c r="BV372" s="34" t="n">
        <x:f>$B$11*(($A$1074)*$C372/$B$12*$B$7+(1-$A$1074)*$D372/$B$12*$C$7)</x:f>
        <x:v>0</x:v>
      </x:c>
      <x:c r="BW372" s="34" t="n">
        <x:f>$B$11*(($A$1075)*$C372/$B$12*$B$7+(1-$A$1075)*$D372/$B$12*$C$7)</x:f>
        <x:v>0</x:v>
      </x:c>
      <x:c r="BX372" s="34" t="n">
        <x:f>$B$11*(($A$1076)*$C372/$B$12*$B$7+(1-$A$1076)*$D372/$B$12*$C$7)</x:f>
        <x:v>0</x:v>
      </x:c>
      <x:c r="BY372" s="34" t="n">
        <x:f>$B$11*(($A$1077)*$C372/$B$12*$B$7+(1-$A$1077)*$D372/$B$12*$C$7)</x:f>
        <x:v>0</x:v>
      </x:c>
      <x:c r="BZ372" s="34" t="n">
        <x:f>$B$11*(($A$1078)*$C372/$B$12*$B$7+(1-$A$1078)*$D372/$B$12*$C$7)</x:f>
        <x:v>0</x:v>
      </x:c>
      <x:c r="CA372" s="34" t="n">
        <x:f>$B$11*(($A$1079)*$C372/$B$12*$B$7+(1-$A$1079)*$D372/$B$12*$C$7)</x:f>
        <x:v>0</x:v>
      </x:c>
      <x:c r="CB372" s="34" t="n">
        <x:f>$B$11*(($A$1080)*$C372/$B$12*$B$7+(1-$A$1080)*$D372/$B$12*$C$7)</x:f>
        <x:v>0</x:v>
      </x:c>
      <x:c r="CC372" s="34" t="n">
        <x:f>$B$11*(($A$1081)*$C372/$B$12*$B$7+(1-$A$1081)*$D372/$B$12*$C$7)</x:f>
        <x:v>0</x:v>
      </x:c>
    </x:row>
    <x:row r="373">
      <x:c r="A373" s="34" t="n">
        <x:v>349</x:v>
      </x:c>
      <x:c r="B373" s="39" t="n">
        <x:v>-0.2635529742281531</x:v>
      </x:c>
      <x:c r="C373" s="1" t="n">
        <x:f>SUM(AM373:AV373)</x:f>
        <x:v>0</x:v>
      </x:c>
      <x:c r="D373" s="1" t="n">
        <x:f>SUM(AW373:BF373)</x:f>
        <x:v>1</x:v>
      </x:c>
      <x:c r="E373" s="17" t="n">
        <x:f>(1-C373/$B$12)*$B$8-C373/$B$12*$B$7</x:f>
        <x:v>0.05</x:v>
      </x:c>
      <x:c r="F373" s="17" t="n">
        <x:f>(1-D373/$B$12)*$C$8-D373/$B$12*$C$7</x:f>
        <x:v>0.021000000000000005</x:v>
      </x:c>
      <x:c r="G373" s="32" t="n">
        <x:f>$B$11*($B$10*C373/$B$12*$B$7+(1-$B$10)*D373/$B$12*$C$7)</x:f>
        <x:v>300</x:v>
      </x:c>
      <x:c r="H373" s="17" t="n">
        <x:f>$B$10*E373+(1-$B$10)*F373</x:f>
        <x:v>0.035500000000000004</x:v>
      </x:c>
      <x:c r="I373" s="34"/>
      <x:c r="J373" s="34"/>
      <x:c r="K373" s="34"/>
      <x:c r="L373" s="34"/>
      <x:c r="M373" s="34"/>
      <x:c r="N373" s="34"/>
      <x:c r="O373" s="34"/>
      <x:c r="P373" s="34"/>
      <x:c r="Q373" s="34"/>
      <x:c r="R373" s="39" t="n">
        <x:v>-0.8621104601213073</x:v>
      </x:c>
      <x:c r="S373" s="39" t="n">
        <x:v>0.11430589655917867</x:v>
      </x:c>
      <x:c r="T373" s="39" t="n">
        <x:v>0.5957590866529441</x:v>
      </x:c>
      <x:c r="U373" s="39" t="n">
        <x:v>-0.08243221046135815</x:v>
      </x:c>
      <x:c r="V373" s="39" t="n">
        <x:v>0.22791048051928872</x:v>
      </x:c>
      <x:c r="W373" s="39" t="n">
        <x:v>0.6323242176346946</x:v>
      </x:c>
      <x:c r="X373" s="39" t="n">
        <x:v>0.8376485502779627</x:v>
      </x:c>
      <x:c r="Y373" s="39" t="n">
        <x:v>-0.5888845549383693</x:v>
      </x:c>
      <x:c r="Z373" s="39" t="n">
        <x:v>-0.02193823274759526</x:v>
      </x:c>
      <x:c r="AA373" s="39" t="n">
        <x:v>0.5395180779847732</x:v>
      </x:c>
      <x:c r="AB373" s="39" t="n">
        <x:v>-1.3549955208795763</x:v>
      </x:c>
      <x:c r="AC373" s="39" t="n">
        <x:v>1.298791587223083</x:v>
      </x:c>
      <x:c r="AD373" s="39" t="n">
        <x:v>0.5868396639694188</x:v>
      </x:c>
      <x:c r="AE373" s="39" t="n">
        <x:v>-1.8544708272057748</x:v>
      </x:c>
      <x:c r="AF373" s="39" t="n">
        <x:v>1.116802066531716</x:v>
      </x:c>
      <x:c r="AG373" s="39" t="n">
        <x:v>1.2659883065821744</x:v>
      </x:c>
      <x:c r="AH373" s="39" t="n">
        <x:v>1.261131880435752</x:v>
      </x:c>
      <x:c r="AI373" s="39" t="n">
        <x:v>0.7835190146981593</x:v>
      </x:c>
      <x:c r="AJ373" s="39" t="n">
        <x:v>0.8067705523109949</x:v>
      </x:c>
      <x:c r="AK373" s="39" t="n">
        <x:v>1.3313066452093911</x:v>
      </x:c>
      <x:c r="AL373" s="34"/>
      <x:c r="AM373" s="34" t="n">
        <x:f>IF(SQRT($B$9)*$B373+SQRT(1-$B$9)*R373&lt;_xlfn.NORM.S.INV($B$6),1,0)</x:f>
        <x:v>0</x:v>
      </x:c>
      <x:c r="AN373" s="34" t="n">
        <x:f>IF(SQRT($B$9)*$B373+SQRT(1-$B$9)*S373&lt;_xlfn.NORM.S.INV($B$6),1,0)</x:f>
        <x:v>0</x:v>
      </x:c>
      <x:c r="AO373" s="34" t="n">
        <x:f>IF(SQRT($B$9)*$B373+SQRT(1-$B$9)*T373&lt;_xlfn.NORM.S.INV($B$6),1,0)</x:f>
        <x:v>0</x:v>
      </x:c>
      <x:c r="AP373" s="34" t="n">
        <x:f>IF(SQRT($B$9)*$B373+SQRT(1-$B$9)*U373&lt;_xlfn.NORM.S.INV($B$6),1,0)</x:f>
        <x:v>0</x:v>
      </x:c>
      <x:c r="AQ373" s="34" t="n">
        <x:f>IF(SQRT($B$9)*$B373+SQRT(1-$B$9)*V373&lt;_xlfn.NORM.S.INV($B$6),1,0)</x:f>
        <x:v>0</x:v>
      </x:c>
      <x:c r="AR373" s="34" t="n">
        <x:f>IF(SQRT($B$9)*$B373+SQRT(1-$B$9)*W373&lt;_xlfn.NORM.S.INV($B$6),1,0)</x:f>
        <x:v>0</x:v>
      </x:c>
      <x:c r="AS373" s="34" t="n">
        <x:f>IF(SQRT($B$9)*$B373+SQRT(1-$B$9)*X373&lt;_xlfn.NORM.S.INV($B$6),1,0)</x:f>
        <x:v>0</x:v>
      </x:c>
      <x:c r="AT373" s="34" t="n">
        <x:f>IF(SQRT($B$9)*$B373+SQRT(1-$B$9)*Y373&lt;_xlfn.NORM.S.INV($B$6),1,0)</x:f>
        <x:v>0</x:v>
      </x:c>
      <x:c r="AU373" s="34" t="n">
        <x:f>IF(SQRT($B$9)*$B373+SQRT(1-$B$9)*Z373&lt;_xlfn.NORM.S.INV($B$6),1,0)</x:f>
        <x:v>0</x:v>
      </x:c>
      <x:c r="AV373" s="34" t="n">
        <x:f>IF(SQRT($B$9)*$B373+SQRT(1-$B$9)*AA373&lt;_xlfn.NORM.S.INV($B$6),1,0)</x:f>
        <x:v>0</x:v>
      </x:c>
      <x:c r="AW373" s="34" t="n">
        <x:f>IF(SQRT($C$9)*$B373+SQRT(1-$C$9)*AB373&lt;_xlfn.NORM.S.INV($C$6),1,0)</x:f>
        <x:v>0</x:v>
      </x:c>
      <x:c r="AX373" s="34" t="n">
        <x:f>IF(SQRT($C$9)*$B373+SQRT(1-$C$9)*AC373&lt;_xlfn.NORM.S.INV($C$6),1,0)</x:f>
        <x:v>0</x:v>
      </x:c>
      <x:c r="AY373" s="34" t="n">
        <x:f>IF(SQRT($C$9)*$B373+SQRT(1-$C$9)*AD373&lt;_xlfn.NORM.S.INV($C$6),1,0)</x:f>
        <x:v>0</x:v>
      </x:c>
      <x:c r="AZ373" s="34" t="n">
        <x:f>IF(SQRT($C$9)*$B373+SQRT(1-$C$9)*AE373&lt;_xlfn.NORM.S.INV($C$6),1,0)</x:f>
        <x:v>1</x:v>
      </x:c>
      <x:c r="BA373" s="34" t="n">
        <x:f>IF(SQRT($C$9)*$B373+SQRT(1-$C$9)*AF373&lt;_xlfn.NORM.S.INV($C$6),1,0)</x:f>
        <x:v>0</x:v>
      </x:c>
      <x:c r="BB373" s="34" t="n">
        <x:f>IF(SQRT($C$9)*$B373+SQRT(1-$C$9)*AG373&lt;_xlfn.NORM.S.INV($C$6),1,0)</x:f>
        <x:v>0</x:v>
      </x:c>
      <x:c r="BC373" s="34" t="n">
        <x:f>IF(SQRT($C$9)*$B373+SQRT(1-$C$9)*AH373&lt;_xlfn.NORM.S.INV($C$6),1,0)</x:f>
        <x:v>0</x:v>
      </x:c>
      <x:c r="BD373" s="34" t="n">
        <x:f>IF(SQRT($C$9)*$B373+SQRT(1-$C$9)*AI373&lt;_xlfn.NORM.S.INV($C$6),1,0)</x:f>
        <x:v>0</x:v>
      </x:c>
      <x:c r="BE373" s="34" t="n">
        <x:f>IF(SQRT($C$9)*$B373+SQRT(1-$C$9)*AJ373&lt;_xlfn.NORM.S.INV($C$6),1,0)</x:f>
        <x:v>0</x:v>
      </x:c>
      <x:c r="BF373" s="34" t="n">
        <x:f>IF(SQRT($C$9)*$B373+SQRT(1-$C$9)*AK373&lt;_xlfn.NORM.S.INV($C$6),1,0)</x:f>
        <x:v>0</x:v>
      </x:c>
      <x:c r="BG373" s="34"/>
      <x:c r="BH373" s="34"/>
      <x:c r="BI373" s="34" t="n">
        <x:f>$B$11*(($A$1061)*$C373/$B$12*$B$7+(1-$A$1061)*$D373/$B$12*$C$7)</x:f>
        <x:v>600</x:v>
      </x:c>
      <x:c r="BJ373" s="34" t="n">
        <x:f>$B$11*(($A$1062)*$C373/$B$12*$B$7+(1-$A$1062)*$D373/$B$12*$C$7)</x:f>
        <x:v>570</x:v>
      </x:c>
      <x:c r="BK373" s="34" t="n">
        <x:f>$B$11*(($A$1063)*$C373/$B$12*$B$7+(1-$A$1063)*$D373/$B$12*$C$7)</x:f>
        <x:v>540</x:v>
      </x:c>
      <x:c r="BL373" s="34" t="n">
        <x:f>$B$11*(($A$1064)*$C373/$B$12*$B$7+(1-$A$1064)*$D373/$B$12*$C$7)</x:f>
        <x:v>509.99999999999994</x:v>
      </x:c>
      <x:c r="BM373" s="34" t="n">
        <x:f>$B$11*(($A$1065)*$C373/$B$12*$B$7+(1-$A$1065)*$D373/$B$12*$C$7)</x:f>
        <x:v>480</x:v>
      </x:c>
      <x:c r="BN373" s="34" t="n">
        <x:f>$B$11*(($A$1066)*$C373/$B$12*$B$7+(1-$A$1066)*$D373/$B$12*$C$7)</x:f>
        <x:v>450</x:v>
      </x:c>
      <x:c r="BO373" s="34" t="n">
        <x:f>$B$11*(($A$1067)*$C373/$B$12*$B$7+(1-$A$1067)*$D373/$B$12*$C$7)</x:f>
        <x:v>419.99999999999994</x:v>
      </x:c>
      <x:c r="BP373" s="34" t="n">
        <x:f>$B$11*(($A$1068)*$C373/$B$12*$B$7+(1-$A$1068)*$D373/$B$12*$C$7)</x:f>
        <x:v>390</x:v>
      </x:c>
      <x:c r="BQ373" s="34" t="n">
        <x:f>$B$11*(($A$1069)*$C373/$B$12*$B$7+(1-$A$1069)*$D373/$B$12*$C$7)</x:f>
        <x:v>360</x:v>
      </x:c>
      <x:c r="BR373" s="34" t="n">
        <x:f>$B$11*(($A$1070)*$C373/$B$12*$B$7+(1-$A$1070)*$D373/$B$12*$C$7)</x:f>
        <x:v>330</x:v>
      </x:c>
      <x:c r="BS373" s="34" t="n">
        <x:f>$B$11*(($A$1071)*$C373/$B$12*$B$7+(1-$A$1071)*$D373/$B$12*$C$7)</x:f>
        <x:v>300</x:v>
      </x:c>
      <x:c r="BT373" s="34" t="n">
        <x:f>$B$11*(($A$1072)*$C373/$B$12*$B$7+(1-$A$1072)*$D373/$B$12*$C$7)</x:f>
        <x:v>270</x:v>
      </x:c>
      <x:c r="BU373" s="34" t="n">
        <x:f>$B$11*(($A$1073)*$C373/$B$12*$B$7+(1-$A$1073)*$D373/$B$12*$C$7)</x:f>
        <x:v>240</x:v>
      </x:c>
      <x:c r="BV373" s="34" t="n">
        <x:f>$B$11*(($A$1074)*$C373/$B$12*$B$7+(1-$A$1074)*$D373/$B$12*$C$7)</x:f>
        <x:v>209.99999999999997</x:v>
      </x:c>
      <x:c r="BW373" s="34" t="n">
        <x:f>$B$11*(($A$1075)*$C373/$B$12*$B$7+(1-$A$1075)*$D373/$B$12*$C$7)</x:f>
        <x:v>180.00000000000003</x:v>
      </x:c>
      <x:c r="BX373" s="34" t="n">
        <x:f>$B$11*(($A$1076)*$C373/$B$12*$B$7+(1-$A$1076)*$D373/$B$12*$C$7)</x:f>
        <x:v>150</x:v>
      </x:c>
      <x:c r="BY373" s="34" t="n">
        <x:f>$B$11*(($A$1077)*$C373/$B$12*$B$7+(1-$A$1077)*$D373/$B$12*$C$7)</x:f>
        <x:v>119.99999999999999</x:v>
      </x:c>
      <x:c r="BZ373" s="34" t="n">
        <x:f>$B$11*(($A$1078)*$C373/$B$12*$B$7+(1-$A$1078)*$D373/$B$12*$C$7)</x:f>
        <x:v>90.00000000000001</x:v>
      </x:c>
      <x:c r="CA373" s="34" t="n">
        <x:f>$B$11*(($A$1079)*$C373/$B$12*$B$7+(1-$A$1079)*$D373/$B$12*$C$7)</x:f>
        <x:v>59.99999999999999</x:v>
      </x:c>
      <x:c r="CB373" s="34" t="n">
        <x:f>$B$11*(($A$1080)*$C373/$B$12*$B$7+(1-$A$1080)*$D373/$B$12*$C$7)</x:f>
        <x:v>30.00000000000003</x:v>
      </x:c>
      <x:c r="CC373" s="34" t="n">
        <x:f>$B$11*(($A$1081)*$C373/$B$12*$B$7+(1-$A$1081)*$D373/$B$12*$C$7)</x:f>
        <x:v>0</x:v>
      </x:c>
    </x:row>
    <x:row r="374">
      <x:c r="A374" s="34" t="n">
        <x:v>350</x:v>
      </x:c>
      <x:c r="B374" s="39" t="n">
        <x:v>-1.3984700925696796</x:v>
      </x:c>
      <x:c r="C374" s="1" t="n">
        <x:f>SUM(AM374:AV374)</x:f>
        <x:v>0</x:v>
      </x:c>
      <x:c r="D374" s="1" t="n">
        <x:f>SUM(AW374:BF374)</x:f>
        <x:v>2</x:v>
      </x:c>
      <x:c r="E374" s="17" t="n">
        <x:f>(1-C374/$B$12)*$B$8-C374/$B$12*$B$7</x:f>
        <x:v>0.05</x:v>
      </x:c>
      <x:c r="F374" s="17" t="n">
        <x:f>(1-D374/$B$12)*$C$8-D374/$B$12*$C$7</x:f>
        <x:v>-0.048</x:v>
      </x:c>
      <x:c r="G374" s="32" t="n">
        <x:f>$B$11*($B$10*C374/$B$12*$B$7+(1-$B$10)*D374/$B$12*$C$7)</x:f>
        <x:v>600</x:v>
      </x:c>
      <x:c r="H374" s="17" t="n">
        <x:f>$B$10*E374+(1-$B$10)*F374</x:f>
        <x:v>0.0010000000000000009</x:v>
      </x:c>
      <x:c r="I374" s="34"/>
      <x:c r="J374" s="34"/>
      <x:c r="K374" s="34"/>
      <x:c r="L374" s="34"/>
      <x:c r="M374" s="34"/>
      <x:c r="N374" s="34"/>
      <x:c r="O374" s="34"/>
      <x:c r="P374" s="34"/>
      <x:c r="Q374" s="34"/>
      <x:c r="R374" s="39" t="n">
        <x:v>-1.220738939535706</x:v>
      </x:c>
      <x:c r="S374" s="39" t="n">
        <x:v>-0.4203781712725776</x:v>
      </x:c>
      <x:c r="T374" s="39" t="n">
        <x:v>-0.12515631413675773</x:v>
      </x:c>
      <x:c r="U374" s="39" t="n">
        <x:v>0.34892099682048494</x:v>
      </x:c>
      <x:c r="V374" s="39" t="n">
        <x:v>-0.4410993468525651</x:v>
      </x:c>
      <x:c r="W374" s="39" t="n">
        <x:v>0.6406035266817107</x:v>
      </x:c>
      <x:c r="X374" s="39" t="n">
        <x:v>0.9038053747574664</x:v>
      </x:c>
      <x:c r="Y374" s="39" t="n">
        <x:v>0.39636581001105353</x:v>
      </x:c>
      <x:c r="Z374" s="39" t="n">
        <x:v>0.6173019590503532</x:v>
      </x:c>
      <x:c r="AA374" s="39" t="n">
        <x:v>-0.19195786072964713</x:v>
      </x:c>
      <x:c r="AB374" s="39" t="n">
        <x:v>1.0020602753580417</x:v>
      </x:c>
      <x:c r="AC374" s="39" t="n">
        <x:v>-0.8987936987878864</x:v>
      </x:c>
      <x:c r="AD374" s="39" t="n">
        <x:v>-1.4619474221154263</x:v>
      </x:c>
      <x:c r="AE374" s="39" t="n">
        <x:v>-0.7690049679577167</x:v>
      </x:c>
      <x:c r="AF374" s="39" t="n">
        <x:v>-0.4948773626190834</x:v>
      </x:c>
      <x:c r="AG374" s="39" t="n">
        <x:v>-0.3409499607582612</x:v>
      </x:c>
      <x:c r="AH374" s="39" t="n">
        <x:v>1.305346870713596</x:v>
      </x:c>
      <x:c r="AI374" s="39" t="n">
        <x:v>0.4923074871234294</x:v>
      </x:c>
      <x:c r="AJ374" s="39" t="n">
        <x:v>-1.6429653050093345</x:v>
      </x:c>
      <x:c r="AK374" s="39" t="n">
        <x:v>-0.10623037588918549</x:v>
      </x:c>
      <x:c r="AL374" s="34"/>
      <x:c r="AM374" s="34" t="n">
        <x:f>IF(SQRT($B$9)*$B374+SQRT(1-$B$9)*R374&lt;_xlfn.NORM.S.INV($B$6),1,0)</x:f>
        <x:v>0</x:v>
      </x:c>
      <x:c r="AN374" s="34" t="n">
        <x:f>IF(SQRT($B$9)*$B374+SQRT(1-$B$9)*S374&lt;_xlfn.NORM.S.INV($B$6),1,0)</x:f>
        <x:v>0</x:v>
      </x:c>
      <x:c r="AO374" s="34" t="n">
        <x:f>IF(SQRT($B$9)*$B374+SQRT(1-$B$9)*T374&lt;_xlfn.NORM.S.INV($B$6),1,0)</x:f>
        <x:v>0</x:v>
      </x:c>
      <x:c r="AP374" s="34" t="n">
        <x:f>IF(SQRT($B$9)*$B374+SQRT(1-$B$9)*U374&lt;_xlfn.NORM.S.INV($B$6),1,0)</x:f>
        <x:v>0</x:v>
      </x:c>
      <x:c r="AQ374" s="34" t="n">
        <x:f>IF(SQRT($B$9)*$B374+SQRT(1-$B$9)*V374&lt;_xlfn.NORM.S.INV($B$6),1,0)</x:f>
        <x:v>0</x:v>
      </x:c>
      <x:c r="AR374" s="34" t="n">
        <x:f>IF(SQRT($B$9)*$B374+SQRT(1-$B$9)*W374&lt;_xlfn.NORM.S.INV($B$6),1,0)</x:f>
        <x:v>0</x:v>
      </x:c>
      <x:c r="AS374" s="34" t="n">
        <x:f>IF(SQRT($B$9)*$B374+SQRT(1-$B$9)*X374&lt;_xlfn.NORM.S.INV($B$6),1,0)</x:f>
        <x:v>0</x:v>
      </x:c>
      <x:c r="AT374" s="34" t="n">
        <x:f>IF(SQRT($B$9)*$B374+SQRT(1-$B$9)*Y374&lt;_xlfn.NORM.S.INV($B$6),1,0)</x:f>
        <x:v>0</x:v>
      </x:c>
      <x:c r="AU374" s="34" t="n">
        <x:f>IF(SQRT($B$9)*$B374+SQRT(1-$B$9)*Z374&lt;_xlfn.NORM.S.INV($B$6),1,0)</x:f>
        <x:v>0</x:v>
      </x:c>
      <x:c r="AV374" s="34" t="n">
        <x:f>IF(SQRT($B$9)*$B374+SQRT(1-$B$9)*AA374&lt;_xlfn.NORM.S.INV($B$6),1,0)</x:f>
        <x:v>0</x:v>
      </x:c>
      <x:c r="AW374" s="34" t="n">
        <x:f>IF(SQRT($C$9)*$B374+SQRT(1-$C$9)*AB374&lt;_xlfn.NORM.S.INV($C$6),1,0)</x:f>
        <x:v>0</x:v>
      </x:c>
      <x:c r="AX374" s="34" t="n">
        <x:f>IF(SQRT($C$9)*$B374+SQRT(1-$C$9)*AC374&lt;_xlfn.NORM.S.INV($C$6),1,0)</x:f>
        <x:v>0</x:v>
      </x:c>
      <x:c r="AY374" s="34" t="n">
        <x:f>IF(SQRT($C$9)*$B374+SQRT(1-$C$9)*AD374&lt;_xlfn.NORM.S.INV($C$6),1,0)</x:f>
        <x:v>1</x:v>
      </x:c>
      <x:c r="AZ374" s="34" t="n">
        <x:f>IF(SQRT($C$9)*$B374+SQRT(1-$C$9)*AE374&lt;_xlfn.NORM.S.INV($C$6),1,0)</x:f>
        <x:v>0</x:v>
      </x:c>
      <x:c r="BA374" s="34" t="n">
        <x:f>IF(SQRT($C$9)*$B374+SQRT(1-$C$9)*AF374&lt;_xlfn.NORM.S.INV($C$6),1,0)</x:f>
        <x:v>0</x:v>
      </x:c>
      <x:c r="BB374" s="34" t="n">
        <x:f>IF(SQRT($C$9)*$B374+SQRT(1-$C$9)*AG374&lt;_xlfn.NORM.S.INV($C$6),1,0)</x:f>
        <x:v>0</x:v>
      </x:c>
      <x:c r="BC374" s="34" t="n">
        <x:f>IF(SQRT($C$9)*$B374+SQRT(1-$C$9)*AH374&lt;_xlfn.NORM.S.INV($C$6),1,0)</x:f>
        <x:v>0</x:v>
      </x:c>
      <x:c r="BD374" s="34" t="n">
        <x:f>IF(SQRT($C$9)*$B374+SQRT(1-$C$9)*AI374&lt;_xlfn.NORM.S.INV($C$6),1,0)</x:f>
        <x:v>0</x:v>
      </x:c>
      <x:c r="BE374" s="34" t="n">
        <x:f>IF(SQRT($C$9)*$B374+SQRT(1-$C$9)*AJ374&lt;_xlfn.NORM.S.INV($C$6),1,0)</x:f>
        <x:v>1</x:v>
      </x:c>
      <x:c r="BF374" s="34" t="n">
        <x:f>IF(SQRT($C$9)*$B374+SQRT(1-$C$9)*AK374&lt;_xlfn.NORM.S.INV($C$6),1,0)</x:f>
        <x:v>0</x:v>
      </x:c>
      <x:c r="BG374" s="34"/>
      <x:c r="BH374" s="34"/>
      <x:c r="BI374" s="34" t="n">
        <x:f>$B$11*(($A$1061)*$C374/$B$12*$B$7+(1-$A$1061)*$D374/$B$12*$C$7)</x:f>
        <x:v>1200</x:v>
      </x:c>
      <x:c r="BJ374" s="34" t="n">
        <x:f>$B$11*(($A$1062)*$C374/$B$12*$B$7+(1-$A$1062)*$D374/$B$12*$C$7)</x:f>
        <x:v>1140</x:v>
      </x:c>
      <x:c r="BK374" s="34" t="n">
        <x:f>$B$11*(($A$1063)*$C374/$B$12*$B$7+(1-$A$1063)*$D374/$B$12*$C$7)</x:f>
        <x:v>1080</x:v>
      </x:c>
      <x:c r="BL374" s="34" t="n">
        <x:f>$B$11*(($A$1064)*$C374/$B$12*$B$7+(1-$A$1064)*$D374/$B$12*$C$7)</x:f>
        <x:v>1019.9999999999999</x:v>
      </x:c>
      <x:c r="BM374" s="34" t="n">
        <x:f>$B$11*(($A$1065)*$C374/$B$12*$B$7+(1-$A$1065)*$D374/$B$12*$C$7)</x:f>
        <x:v>960</x:v>
      </x:c>
      <x:c r="BN374" s="34" t="n">
        <x:f>$B$11*(($A$1066)*$C374/$B$12*$B$7+(1-$A$1066)*$D374/$B$12*$C$7)</x:f>
        <x:v>900</x:v>
      </x:c>
      <x:c r="BO374" s="34" t="n">
        <x:f>$B$11*(($A$1067)*$C374/$B$12*$B$7+(1-$A$1067)*$D374/$B$12*$C$7)</x:f>
        <x:v>839.9999999999999</x:v>
      </x:c>
      <x:c r="BP374" s="34" t="n">
        <x:f>$B$11*(($A$1068)*$C374/$B$12*$B$7+(1-$A$1068)*$D374/$B$12*$C$7)</x:f>
        <x:v>780</x:v>
      </x:c>
      <x:c r="BQ374" s="34" t="n">
        <x:f>$B$11*(($A$1069)*$C374/$B$12*$B$7+(1-$A$1069)*$D374/$B$12*$C$7)</x:f>
        <x:v>720</x:v>
      </x:c>
      <x:c r="BR374" s="34" t="n">
        <x:f>$B$11*(($A$1070)*$C374/$B$12*$B$7+(1-$A$1070)*$D374/$B$12*$C$7)</x:f>
        <x:v>660</x:v>
      </x:c>
      <x:c r="BS374" s="34" t="n">
        <x:f>$B$11*(($A$1071)*$C374/$B$12*$B$7+(1-$A$1071)*$D374/$B$12*$C$7)</x:f>
        <x:v>600</x:v>
      </x:c>
      <x:c r="BT374" s="34" t="n">
        <x:f>$B$11*(($A$1072)*$C374/$B$12*$B$7+(1-$A$1072)*$D374/$B$12*$C$7)</x:f>
        <x:v>540</x:v>
      </x:c>
      <x:c r="BU374" s="34" t="n">
        <x:f>$B$11*(($A$1073)*$C374/$B$12*$B$7+(1-$A$1073)*$D374/$B$12*$C$7)</x:f>
        <x:v>480</x:v>
      </x:c>
      <x:c r="BV374" s="34" t="n">
        <x:f>$B$11*(($A$1074)*$C374/$B$12*$B$7+(1-$A$1074)*$D374/$B$12*$C$7)</x:f>
        <x:v>419.99999999999994</x:v>
      </x:c>
      <x:c r="BW374" s="34" t="n">
        <x:f>$B$11*(($A$1075)*$C374/$B$12*$B$7+(1-$A$1075)*$D374/$B$12*$C$7)</x:f>
        <x:v>360.00000000000006</x:v>
      </x:c>
      <x:c r="BX374" s="34" t="n">
        <x:f>$B$11*(($A$1076)*$C374/$B$12*$B$7+(1-$A$1076)*$D374/$B$12*$C$7)</x:f>
        <x:v>300</x:v>
      </x:c>
      <x:c r="BY374" s="34" t="n">
        <x:f>$B$11*(($A$1077)*$C374/$B$12*$B$7+(1-$A$1077)*$D374/$B$12*$C$7)</x:f>
        <x:v>239.99999999999997</x:v>
      </x:c>
      <x:c r="BZ374" s="34" t="n">
        <x:f>$B$11*(($A$1078)*$C374/$B$12*$B$7+(1-$A$1078)*$D374/$B$12*$C$7)</x:f>
        <x:v>180.00000000000003</x:v>
      </x:c>
      <x:c r="CA374" s="34" t="n">
        <x:f>$B$11*(($A$1079)*$C374/$B$12*$B$7+(1-$A$1079)*$D374/$B$12*$C$7)</x:f>
        <x:v>119.99999999999999</x:v>
      </x:c>
      <x:c r="CB374" s="34" t="n">
        <x:f>$B$11*(($A$1080)*$C374/$B$12*$B$7+(1-$A$1080)*$D374/$B$12*$C$7)</x:f>
        <x:v>60.00000000000006</x:v>
      </x:c>
      <x:c r="CC374" s="34" t="n">
        <x:f>$B$11*(($A$1081)*$C374/$B$12*$B$7+(1-$A$1081)*$D374/$B$12*$C$7)</x:f>
        <x:v>0</x:v>
      </x:c>
    </x:row>
    <x:row r="375">
      <x:c r="A375" s="34" t="n">
        <x:v>351</x:v>
      </x:c>
      <x:c r="B375" s="39" t="n">
        <x:v>1.402198730305418</x:v>
      </x:c>
      <x:c r="C375" s="1" t="n">
        <x:f>SUM(AM375:AV375)</x:f>
        <x:v>0</x:v>
      </x:c>
      <x:c r="D375" s="1" t="n">
        <x:f>SUM(AW375:BF375)</x:f>
        <x:v>0</x:v>
      </x:c>
      <x:c r="E375" s="17" t="n">
        <x:f>(1-C375/$B$12)*$B$8-C375/$B$12*$B$7</x:f>
        <x:v>0.05</x:v>
      </x:c>
      <x:c r="F375" s="17" t="n">
        <x:f>(1-D375/$B$12)*$C$8-D375/$B$12*$C$7</x:f>
        <x:v>0.09</x:v>
      </x:c>
      <x:c r="G375" s="32" t="n">
        <x:f>$B$11*($B$10*C375/$B$12*$B$7+(1-$B$10)*D375/$B$12*$C$7)</x:f>
        <x:v>0</x:v>
      </x:c>
      <x:c r="H375" s="17" t="n">
        <x:f>$B$10*E375+(1-$B$10)*F375</x:f>
        <x:v>0.07</x:v>
      </x:c>
      <x:c r="I375" s="34"/>
      <x:c r="J375" s="34"/>
      <x:c r="K375" s="34"/>
      <x:c r="L375" s="34"/>
      <x:c r="M375" s="34"/>
      <x:c r="N375" s="34"/>
      <x:c r="O375" s="34"/>
      <x:c r="P375" s="34"/>
      <x:c r="Q375" s="34"/>
      <x:c r="R375" s="39" t="n">
        <x:v>-0.4405418631701947</x:v>
      </x:c>
      <x:c r="S375" s="39" t="n">
        <x:v>0.11899681101217346</x:v>
      </x:c>
      <x:c r="T375" s="39" t="n">
        <x:v>0.22145625604539873</x:v>
      </x:c>
      <x:c r="U375" s="39" t="n">
        <x:v>1.706476601684759</x:v>
      </x:c>
      <x:c r="V375" s="39" t="n">
        <x:v>0.15220423412592268</x:v>
      </x:c>
      <x:c r="W375" s="39" t="n">
        <x:v>1.1965330830950214</x:v>
      </x:c>
      <x:c r="X375" s="39" t="n">
        <x:v>1.270487070754719</x:v>
      </x:c>
      <x:c r="Y375" s="39" t="n">
        <x:v>1.5727255366689374</x:v>
      </x:c>
      <x:c r="Z375" s="39" t="n">
        <x:v>-0.9708705999002231</x:v>
      </x:c>
      <x:c r="AA375" s="39" t="n">
        <x:v>-1.8141317627786135</x:v>
      </x:c>
      <x:c r="AB375" s="39" t="n">
        <x:v>-0.053415624208803074</x:v>
      </x:c>
      <x:c r="AC375" s="39" t="n">
        <x:v>0.5429631221819836</x:v>
      </x:c>
      <x:c r="AD375" s="39" t="n">
        <x:v>1.651909813945115</x:v>
      </x:c>
      <x:c r="AE375" s="39" t="n">
        <x:v>0.4485930942774223</x:v>
      </x:c>
      <x:c r="AF375" s="39" t="n">
        <x:v>1.0516973668159484</x:v>
      </x:c>
      <x:c r="AG375" s="39" t="n">
        <x:v>0.08108141164563097</x:v>
      </x:c>
      <x:c r="AH375" s="39" t="n">
        <x:v>0.004562402230638474</x:v>
      </x:c>
      <x:c r="AI375" s="39" t="n">
        <x:v>1.5850265552824259</x:v>
      </x:c>
      <x:c r="AJ375" s="39" t="n">
        <x:v>-0.10666474026951576</x:v>
      </x:c>
      <x:c r="AK375" s="39" t="n">
        <x:v>1.649750103361548</x:v>
      </x:c>
      <x:c r="AL375" s="34"/>
      <x:c r="AM375" s="34" t="n">
        <x:f>IF(SQRT($B$9)*$B375+SQRT(1-$B$9)*R375&lt;_xlfn.NORM.S.INV($B$6),1,0)</x:f>
        <x:v>0</x:v>
      </x:c>
      <x:c r="AN375" s="34" t="n">
        <x:f>IF(SQRT($B$9)*$B375+SQRT(1-$B$9)*S375&lt;_xlfn.NORM.S.INV($B$6),1,0)</x:f>
        <x:v>0</x:v>
      </x:c>
      <x:c r="AO375" s="34" t="n">
        <x:f>IF(SQRT($B$9)*$B375+SQRT(1-$B$9)*T375&lt;_xlfn.NORM.S.INV($B$6),1,0)</x:f>
        <x:v>0</x:v>
      </x:c>
      <x:c r="AP375" s="34" t="n">
        <x:f>IF(SQRT($B$9)*$B375+SQRT(1-$B$9)*U375&lt;_xlfn.NORM.S.INV($B$6),1,0)</x:f>
        <x:v>0</x:v>
      </x:c>
      <x:c r="AQ375" s="34" t="n">
        <x:f>IF(SQRT($B$9)*$B375+SQRT(1-$B$9)*V375&lt;_xlfn.NORM.S.INV($B$6),1,0)</x:f>
        <x:v>0</x:v>
      </x:c>
      <x:c r="AR375" s="34" t="n">
        <x:f>IF(SQRT($B$9)*$B375+SQRT(1-$B$9)*W375&lt;_xlfn.NORM.S.INV($B$6),1,0)</x:f>
        <x:v>0</x:v>
      </x:c>
      <x:c r="AS375" s="34" t="n">
        <x:f>IF(SQRT($B$9)*$B375+SQRT(1-$B$9)*X375&lt;_xlfn.NORM.S.INV($B$6),1,0)</x:f>
        <x:v>0</x:v>
      </x:c>
      <x:c r="AT375" s="34" t="n">
        <x:f>IF(SQRT($B$9)*$B375+SQRT(1-$B$9)*Y375&lt;_xlfn.NORM.S.INV($B$6),1,0)</x:f>
        <x:v>0</x:v>
      </x:c>
      <x:c r="AU375" s="34" t="n">
        <x:f>IF(SQRT($B$9)*$B375+SQRT(1-$B$9)*Z375&lt;_xlfn.NORM.S.INV($B$6),1,0)</x:f>
        <x:v>0</x:v>
      </x:c>
      <x:c r="AV375" s="34" t="n">
        <x:f>IF(SQRT($B$9)*$B375+SQRT(1-$B$9)*AA375&lt;_xlfn.NORM.S.INV($B$6),1,0)</x:f>
        <x:v>0</x:v>
      </x:c>
      <x:c r="AW375" s="34" t="n">
        <x:f>IF(SQRT($C$9)*$B375+SQRT(1-$C$9)*AB375&lt;_xlfn.NORM.S.INV($C$6),1,0)</x:f>
        <x:v>0</x:v>
      </x:c>
      <x:c r="AX375" s="34" t="n">
        <x:f>IF(SQRT($C$9)*$B375+SQRT(1-$C$9)*AC375&lt;_xlfn.NORM.S.INV($C$6),1,0)</x:f>
        <x:v>0</x:v>
      </x:c>
      <x:c r="AY375" s="34" t="n">
        <x:f>IF(SQRT($C$9)*$B375+SQRT(1-$C$9)*AD375&lt;_xlfn.NORM.S.INV($C$6),1,0)</x:f>
        <x:v>0</x:v>
      </x:c>
      <x:c r="AZ375" s="34" t="n">
        <x:f>IF(SQRT($C$9)*$B375+SQRT(1-$C$9)*AE375&lt;_xlfn.NORM.S.INV($C$6),1,0)</x:f>
        <x:v>0</x:v>
      </x:c>
      <x:c r="BA375" s="34" t="n">
        <x:f>IF(SQRT($C$9)*$B375+SQRT(1-$C$9)*AF375&lt;_xlfn.NORM.S.INV($C$6),1,0)</x:f>
        <x:v>0</x:v>
      </x:c>
      <x:c r="BB375" s="34" t="n">
        <x:f>IF(SQRT($C$9)*$B375+SQRT(1-$C$9)*AG375&lt;_xlfn.NORM.S.INV($C$6),1,0)</x:f>
        <x:v>0</x:v>
      </x:c>
      <x:c r="BC375" s="34" t="n">
        <x:f>IF(SQRT($C$9)*$B375+SQRT(1-$C$9)*AH375&lt;_xlfn.NORM.S.INV($C$6),1,0)</x:f>
        <x:v>0</x:v>
      </x:c>
      <x:c r="BD375" s="34" t="n">
        <x:f>IF(SQRT($C$9)*$B375+SQRT(1-$C$9)*AI375&lt;_xlfn.NORM.S.INV($C$6),1,0)</x:f>
        <x:v>0</x:v>
      </x:c>
      <x:c r="BE375" s="34" t="n">
        <x:f>IF(SQRT($C$9)*$B375+SQRT(1-$C$9)*AJ375&lt;_xlfn.NORM.S.INV($C$6),1,0)</x:f>
        <x:v>0</x:v>
      </x:c>
      <x:c r="BF375" s="34" t="n">
        <x:f>IF(SQRT($C$9)*$B375+SQRT(1-$C$9)*AK375&lt;_xlfn.NORM.S.INV($C$6),1,0)</x:f>
        <x:v>0</x:v>
      </x:c>
      <x:c r="BG375" s="34"/>
      <x:c r="BH375" s="34"/>
      <x:c r="BI375" s="34" t="n">
        <x:f>$B$11*(($A$1061)*$C375/$B$12*$B$7+(1-$A$1061)*$D375/$B$12*$C$7)</x:f>
        <x:v>0</x:v>
      </x:c>
      <x:c r="BJ375" s="34" t="n">
        <x:f>$B$11*(($A$1062)*$C375/$B$12*$B$7+(1-$A$1062)*$D375/$B$12*$C$7)</x:f>
        <x:v>0</x:v>
      </x:c>
      <x:c r="BK375" s="34" t="n">
        <x:f>$B$11*(($A$1063)*$C375/$B$12*$B$7+(1-$A$1063)*$D375/$B$12*$C$7)</x:f>
        <x:v>0</x:v>
      </x:c>
      <x:c r="BL375" s="34" t="n">
        <x:f>$B$11*(($A$1064)*$C375/$B$12*$B$7+(1-$A$1064)*$D375/$B$12*$C$7)</x:f>
        <x:v>0</x:v>
      </x:c>
      <x:c r="BM375" s="34" t="n">
        <x:f>$B$11*(($A$1065)*$C375/$B$12*$B$7+(1-$A$1065)*$D375/$B$12*$C$7)</x:f>
        <x:v>0</x:v>
      </x:c>
      <x:c r="BN375" s="34" t="n">
        <x:f>$B$11*(($A$1066)*$C375/$B$12*$B$7+(1-$A$1066)*$D375/$B$12*$C$7)</x:f>
        <x:v>0</x:v>
      </x:c>
      <x:c r="BO375" s="34" t="n">
        <x:f>$B$11*(($A$1067)*$C375/$B$12*$B$7+(1-$A$1067)*$D375/$B$12*$C$7)</x:f>
        <x:v>0</x:v>
      </x:c>
      <x:c r="BP375" s="34" t="n">
        <x:f>$B$11*(($A$1068)*$C375/$B$12*$B$7+(1-$A$1068)*$D375/$B$12*$C$7)</x:f>
        <x:v>0</x:v>
      </x:c>
      <x:c r="BQ375" s="34" t="n">
        <x:f>$B$11*(($A$1069)*$C375/$B$12*$B$7+(1-$A$1069)*$D375/$B$12*$C$7)</x:f>
        <x:v>0</x:v>
      </x:c>
      <x:c r="BR375" s="34" t="n">
        <x:f>$B$11*(($A$1070)*$C375/$B$12*$B$7+(1-$A$1070)*$D375/$B$12*$C$7)</x:f>
        <x:v>0</x:v>
      </x:c>
      <x:c r="BS375" s="34" t="n">
        <x:f>$B$11*(($A$1071)*$C375/$B$12*$B$7+(1-$A$1071)*$D375/$B$12*$C$7)</x:f>
        <x:v>0</x:v>
      </x:c>
      <x:c r="BT375" s="34" t="n">
        <x:f>$B$11*(($A$1072)*$C375/$B$12*$B$7+(1-$A$1072)*$D375/$B$12*$C$7)</x:f>
        <x:v>0</x:v>
      </x:c>
      <x:c r="BU375" s="34" t="n">
        <x:f>$B$11*(($A$1073)*$C375/$B$12*$B$7+(1-$A$1073)*$D375/$B$12*$C$7)</x:f>
        <x:v>0</x:v>
      </x:c>
      <x:c r="BV375" s="34" t="n">
        <x:f>$B$11*(($A$1074)*$C375/$B$12*$B$7+(1-$A$1074)*$D375/$B$12*$C$7)</x:f>
        <x:v>0</x:v>
      </x:c>
      <x:c r="BW375" s="34" t="n">
        <x:f>$B$11*(($A$1075)*$C375/$B$12*$B$7+(1-$A$1075)*$D375/$B$12*$C$7)</x:f>
        <x:v>0</x:v>
      </x:c>
      <x:c r="BX375" s="34" t="n">
        <x:f>$B$11*(($A$1076)*$C375/$B$12*$B$7+(1-$A$1076)*$D375/$B$12*$C$7)</x:f>
        <x:v>0</x:v>
      </x:c>
      <x:c r="BY375" s="34" t="n">
        <x:f>$B$11*(($A$1077)*$C375/$B$12*$B$7+(1-$A$1077)*$D375/$B$12*$C$7)</x:f>
        <x:v>0</x:v>
      </x:c>
      <x:c r="BZ375" s="34" t="n">
        <x:f>$B$11*(($A$1078)*$C375/$B$12*$B$7+(1-$A$1078)*$D375/$B$12*$C$7)</x:f>
        <x:v>0</x:v>
      </x:c>
      <x:c r="CA375" s="34" t="n">
        <x:f>$B$11*(($A$1079)*$C375/$B$12*$B$7+(1-$A$1079)*$D375/$B$12*$C$7)</x:f>
        <x:v>0</x:v>
      </x:c>
      <x:c r="CB375" s="34" t="n">
        <x:f>$B$11*(($A$1080)*$C375/$B$12*$B$7+(1-$A$1080)*$D375/$B$12*$C$7)</x:f>
        <x:v>0</x:v>
      </x:c>
      <x:c r="CC375" s="34" t="n">
        <x:f>$B$11*(($A$1081)*$C375/$B$12*$B$7+(1-$A$1081)*$D375/$B$12*$C$7)</x:f>
        <x:v>0</x:v>
      </x:c>
    </x:row>
    <x:row r="376">
      <x:c r="A376" s="34" t="n">
        <x:v>352</x:v>
      </x:c>
      <x:c r="B376" s="39" t="n">
        <x:v>2.6214393216526903</x:v>
      </x:c>
      <x:c r="C376" s="1" t="n">
        <x:f>SUM(AM376:AV376)</x:f>
        <x:v>0</x:v>
      </x:c>
      <x:c r="D376" s="1" t="n">
        <x:f>SUM(AW376:BF376)</x:f>
        <x:v>0</x:v>
      </x:c>
      <x:c r="E376" s="17" t="n">
        <x:f>(1-C376/$B$12)*$B$8-C376/$B$12*$B$7</x:f>
        <x:v>0.05</x:v>
      </x:c>
      <x:c r="F376" s="17" t="n">
        <x:f>(1-D376/$B$12)*$C$8-D376/$B$12*$C$7</x:f>
        <x:v>0.09</x:v>
      </x:c>
      <x:c r="G376" s="32" t="n">
        <x:f>$B$11*($B$10*C376/$B$12*$B$7+(1-$B$10)*D376/$B$12*$C$7)</x:f>
        <x:v>0</x:v>
      </x:c>
      <x:c r="H376" s="17" t="n">
        <x:f>$B$10*E376+(1-$B$10)*F376</x:f>
        <x:v>0.07</x:v>
      </x:c>
      <x:c r="I376" s="34"/>
      <x:c r="J376" s="34"/>
      <x:c r="K376" s="34"/>
      <x:c r="L376" s="34"/>
      <x:c r="M376" s="34"/>
      <x:c r="N376" s="34"/>
      <x:c r="O376" s="34"/>
      <x:c r="P376" s="34"/>
      <x:c r="Q376" s="34"/>
      <x:c r="R376" s="39" t="n">
        <x:v>-0.758094492573155</x:v>
      </x:c>
      <x:c r="S376" s="39" t="n">
        <x:v>0.9332192159032896</x:v>
      </x:c>
      <x:c r="T376" s="39" t="n">
        <x:v>-0.5013282917743406</x:v>
      </x:c>
      <x:c r="U376" s="39" t="n">
        <x:v>0.3238581424788518</x:v>
      </x:c>
      <x:c r="V376" s="39" t="n">
        <x:v>0.6303727885766719</x:v>
      </x:c>
      <x:c r="W376" s="39" t="n">
        <x:v>-1.191794214143783</x:v>
      </x:c>
      <x:c r="X376" s="39" t="n">
        <x:v>0.5155521287898259</x:v>
      </x:c>
      <x:c r="Y376" s="39" t="n">
        <x:v>1.051865776786986</x:v>
      </x:c>
      <x:c r="Z376" s="39" t="n">
        <x:v>0.24447533433220942</x:v>
      </x:c>
      <x:c r="AA376" s="39" t="n">
        <x:v>0.46419294568672886</x:v>
      </x:c>
      <x:c r="AB376" s="39" t="n">
        <x:v>-0.2284932105925223</x:v>
      </x:c>
      <x:c r="AC376" s="39" t="n">
        <x:v>-0.9120795048789595</x:v>
      </x:c>
      <x:c r="AD376" s="39" t="n">
        <x:v>0.37521081570184095</x:v>
      </x:c>
      <x:c r="AE376" s="39" t="n">
        <x:v>-1.084742116586408</x:v>
      </x:c>
      <x:c r="AF376" s="39" t="n">
        <x:v>0.34851358811762573</x:v>
      </x:c>
      <x:c r="AG376" s="39" t="n">
        <x:v>1.6865375616137384</x:v>
      </x:c>
      <x:c r="AH376" s="39" t="n">
        <x:v>1.2178058691339193</x:v>
      </x:c>
      <x:c r="AI376" s="39" t="n">
        <x:v>-1.6863150527441884</x:v>
      </x:c>
      <x:c r="AJ376" s="39" t="n">
        <x:v>-2.5969618490798725</x:v>
      </x:c>
      <x:c r="AK376" s="39" t="n">
        <x:v>0.7560519247257376</x:v>
      </x:c>
      <x:c r="AL376" s="34"/>
      <x:c r="AM376" s="34" t="n">
        <x:f>IF(SQRT($B$9)*$B376+SQRT(1-$B$9)*R376&lt;_xlfn.NORM.S.INV($B$6),1,0)</x:f>
        <x:v>0</x:v>
      </x:c>
      <x:c r="AN376" s="34" t="n">
        <x:f>IF(SQRT($B$9)*$B376+SQRT(1-$B$9)*S376&lt;_xlfn.NORM.S.INV($B$6),1,0)</x:f>
        <x:v>0</x:v>
      </x:c>
      <x:c r="AO376" s="34" t="n">
        <x:f>IF(SQRT($B$9)*$B376+SQRT(1-$B$9)*T376&lt;_xlfn.NORM.S.INV($B$6),1,0)</x:f>
        <x:v>0</x:v>
      </x:c>
      <x:c r="AP376" s="34" t="n">
        <x:f>IF(SQRT($B$9)*$B376+SQRT(1-$B$9)*U376&lt;_xlfn.NORM.S.INV($B$6),1,0)</x:f>
        <x:v>0</x:v>
      </x:c>
      <x:c r="AQ376" s="34" t="n">
        <x:f>IF(SQRT($B$9)*$B376+SQRT(1-$B$9)*V376&lt;_xlfn.NORM.S.INV($B$6),1,0)</x:f>
        <x:v>0</x:v>
      </x:c>
      <x:c r="AR376" s="34" t="n">
        <x:f>IF(SQRT($B$9)*$B376+SQRT(1-$B$9)*W376&lt;_xlfn.NORM.S.INV($B$6),1,0)</x:f>
        <x:v>0</x:v>
      </x:c>
      <x:c r="AS376" s="34" t="n">
        <x:f>IF(SQRT($B$9)*$B376+SQRT(1-$B$9)*X376&lt;_xlfn.NORM.S.INV($B$6),1,0)</x:f>
        <x:v>0</x:v>
      </x:c>
      <x:c r="AT376" s="34" t="n">
        <x:f>IF(SQRT($B$9)*$B376+SQRT(1-$B$9)*Y376&lt;_xlfn.NORM.S.INV($B$6),1,0)</x:f>
        <x:v>0</x:v>
      </x:c>
      <x:c r="AU376" s="34" t="n">
        <x:f>IF(SQRT($B$9)*$B376+SQRT(1-$B$9)*Z376&lt;_xlfn.NORM.S.INV($B$6),1,0)</x:f>
        <x:v>0</x:v>
      </x:c>
      <x:c r="AV376" s="34" t="n">
        <x:f>IF(SQRT($B$9)*$B376+SQRT(1-$B$9)*AA376&lt;_xlfn.NORM.S.INV($B$6),1,0)</x:f>
        <x:v>0</x:v>
      </x:c>
      <x:c r="AW376" s="34" t="n">
        <x:f>IF(SQRT($C$9)*$B376+SQRT(1-$C$9)*AB376&lt;_xlfn.NORM.S.INV($C$6),1,0)</x:f>
        <x:v>0</x:v>
      </x:c>
      <x:c r="AX376" s="34" t="n">
        <x:f>IF(SQRT($C$9)*$B376+SQRT(1-$C$9)*AC376&lt;_xlfn.NORM.S.INV($C$6),1,0)</x:f>
        <x:v>0</x:v>
      </x:c>
      <x:c r="AY376" s="34" t="n">
        <x:f>IF(SQRT($C$9)*$B376+SQRT(1-$C$9)*AD376&lt;_xlfn.NORM.S.INV($C$6),1,0)</x:f>
        <x:v>0</x:v>
      </x:c>
      <x:c r="AZ376" s="34" t="n">
        <x:f>IF(SQRT($C$9)*$B376+SQRT(1-$C$9)*AE376&lt;_xlfn.NORM.S.INV($C$6),1,0)</x:f>
        <x:v>0</x:v>
      </x:c>
      <x:c r="BA376" s="34" t="n">
        <x:f>IF(SQRT($C$9)*$B376+SQRT(1-$C$9)*AF376&lt;_xlfn.NORM.S.INV($C$6),1,0)</x:f>
        <x:v>0</x:v>
      </x:c>
      <x:c r="BB376" s="34" t="n">
        <x:f>IF(SQRT($C$9)*$B376+SQRT(1-$C$9)*AG376&lt;_xlfn.NORM.S.INV($C$6),1,0)</x:f>
        <x:v>0</x:v>
      </x:c>
      <x:c r="BC376" s="34" t="n">
        <x:f>IF(SQRT($C$9)*$B376+SQRT(1-$C$9)*AH376&lt;_xlfn.NORM.S.INV($C$6),1,0)</x:f>
        <x:v>0</x:v>
      </x:c>
      <x:c r="BD376" s="34" t="n">
        <x:f>IF(SQRT($C$9)*$B376+SQRT(1-$C$9)*AI376&lt;_xlfn.NORM.S.INV($C$6),1,0)</x:f>
        <x:v>0</x:v>
      </x:c>
      <x:c r="BE376" s="34" t="n">
        <x:f>IF(SQRT($C$9)*$B376+SQRT(1-$C$9)*AJ376&lt;_xlfn.NORM.S.INV($C$6),1,0)</x:f>
        <x:v>0</x:v>
      </x:c>
      <x:c r="BF376" s="34" t="n">
        <x:f>IF(SQRT($C$9)*$B376+SQRT(1-$C$9)*AK376&lt;_xlfn.NORM.S.INV($C$6),1,0)</x:f>
        <x:v>0</x:v>
      </x:c>
      <x:c r="BG376" s="34"/>
      <x:c r="BH376" s="34"/>
      <x:c r="BI376" s="34" t="n">
        <x:f>$B$11*(($A$1061)*$C376/$B$12*$B$7+(1-$A$1061)*$D376/$B$12*$C$7)</x:f>
        <x:v>0</x:v>
      </x:c>
      <x:c r="BJ376" s="34" t="n">
        <x:f>$B$11*(($A$1062)*$C376/$B$12*$B$7+(1-$A$1062)*$D376/$B$12*$C$7)</x:f>
        <x:v>0</x:v>
      </x:c>
      <x:c r="BK376" s="34" t="n">
        <x:f>$B$11*(($A$1063)*$C376/$B$12*$B$7+(1-$A$1063)*$D376/$B$12*$C$7)</x:f>
        <x:v>0</x:v>
      </x:c>
      <x:c r="BL376" s="34" t="n">
        <x:f>$B$11*(($A$1064)*$C376/$B$12*$B$7+(1-$A$1064)*$D376/$B$12*$C$7)</x:f>
        <x:v>0</x:v>
      </x:c>
      <x:c r="BM376" s="34" t="n">
        <x:f>$B$11*(($A$1065)*$C376/$B$12*$B$7+(1-$A$1065)*$D376/$B$12*$C$7)</x:f>
        <x:v>0</x:v>
      </x:c>
      <x:c r="BN376" s="34" t="n">
        <x:f>$B$11*(($A$1066)*$C376/$B$12*$B$7+(1-$A$1066)*$D376/$B$12*$C$7)</x:f>
        <x:v>0</x:v>
      </x:c>
      <x:c r="BO376" s="34" t="n">
        <x:f>$B$11*(($A$1067)*$C376/$B$12*$B$7+(1-$A$1067)*$D376/$B$12*$C$7)</x:f>
        <x:v>0</x:v>
      </x:c>
      <x:c r="BP376" s="34" t="n">
        <x:f>$B$11*(($A$1068)*$C376/$B$12*$B$7+(1-$A$1068)*$D376/$B$12*$C$7)</x:f>
        <x:v>0</x:v>
      </x:c>
      <x:c r="BQ376" s="34" t="n">
        <x:f>$B$11*(($A$1069)*$C376/$B$12*$B$7+(1-$A$1069)*$D376/$B$12*$C$7)</x:f>
        <x:v>0</x:v>
      </x:c>
      <x:c r="BR376" s="34" t="n">
        <x:f>$B$11*(($A$1070)*$C376/$B$12*$B$7+(1-$A$1070)*$D376/$B$12*$C$7)</x:f>
        <x:v>0</x:v>
      </x:c>
      <x:c r="BS376" s="34" t="n">
        <x:f>$B$11*(($A$1071)*$C376/$B$12*$B$7+(1-$A$1071)*$D376/$B$12*$C$7)</x:f>
        <x:v>0</x:v>
      </x:c>
      <x:c r="BT376" s="34" t="n">
        <x:f>$B$11*(($A$1072)*$C376/$B$12*$B$7+(1-$A$1072)*$D376/$B$12*$C$7)</x:f>
        <x:v>0</x:v>
      </x:c>
      <x:c r="BU376" s="34" t="n">
        <x:f>$B$11*(($A$1073)*$C376/$B$12*$B$7+(1-$A$1073)*$D376/$B$12*$C$7)</x:f>
        <x:v>0</x:v>
      </x:c>
      <x:c r="BV376" s="34" t="n">
        <x:f>$B$11*(($A$1074)*$C376/$B$12*$B$7+(1-$A$1074)*$D376/$B$12*$C$7)</x:f>
        <x:v>0</x:v>
      </x:c>
      <x:c r="BW376" s="34" t="n">
        <x:f>$B$11*(($A$1075)*$C376/$B$12*$B$7+(1-$A$1075)*$D376/$B$12*$C$7)</x:f>
        <x:v>0</x:v>
      </x:c>
      <x:c r="BX376" s="34" t="n">
        <x:f>$B$11*(($A$1076)*$C376/$B$12*$B$7+(1-$A$1076)*$D376/$B$12*$C$7)</x:f>
        <x:v>0</x:v>
      </x:c>
      <x:c r="BY376" s="34" t="n">
        <x:f>$B$11*(($A$1077)*$C376/$B$12*$B$7+(1-$A$1077)*$D376/$B$12*$C$7)</x:f>
        <x:v>0</x:v>
      </x:c>
      <x:c r="BZ376" s="34" t="n">
        <x:f>$B$11*(($A$1078)*$C376/$B$12*$B$7+(1-$A$1078)*$D376/$B$12*$C$7)</x:f>
        <x:v>0</x:v>
      </x:c>
      <x:c r="CA376" s="34" t="n">
        <x:f>$B$11*(($A$1079)*$C376/$B$12*$B$7+(1-$A$1079)*$D376/$B$12*$C$7)</x:f>
        <x:v>0</x:v>
      </x:c>
      <x:c r="CB376" s="34" t="n">
        <x:f>$B$11*(($A$1080)*$C376/$B$12*$B$7+(1-$A$1080)*$D376/$B$12*$C$7)</x:f>
        <x:v>0</x:v>
      </x:c>
      <x:c r="CC376" s="34" t="n">
        <x:f>$B$11*(($A$1081)*$C376/$B$12*$B$7+(1-$A$1081)*$D376/$B$12*$C$7)</x:f>
        <x:v>0</x:v>
      </x:c>
    </x:row>
    <x:row r="377">
      <x:c r="A377" s="34" t="n">
        <x:v>353</x:v>
      </x:c>
      <x:c r="B377" s="39" t="n">
        <x:v>-0.14806857891325745</x:v>
      </x:c>
      <x:c r="C377" s="1" t="n">
        <x:f>SUM(AM377:AV377)</x:f>
        <x:v>0</x:v>
      </x:c>
      <x:c r="D377" s="1" t="n">
        <x:f>SUM(AW377:BF377)</x:f>
        <x:v>2</x:v>
      </x:c>
      <x:c r="E377" s="17" t="n">
        <x:f>(1-C377/$B$12)*$B$8-C377/$B$12*$B$7</x:f>
        <x:v>0.05</x:v>
      </x:c>
      <x:c r="F377" s="17" t="n">
        <x:f>(1-D377/$B$12)*$C$8-D377/$B$12*$C$7</x:f>
        <x:v>-0.048</x:v>
      </x:c>
      <x:c r="G377" s="32" t="n">
        <x:f>$B$11*($B$10*C377/$B$12*$B$7+(1-$B$10)*D377/$B$12*$C$7)</x:f>
        <x:v>600</x:v>
      </x:c>
      <x:c r="H377" s="17" t="n">
        <x:f>$B$10*E377+(1-$B$10)*F377</x:f>
        <x:v>0.0010000000000000009</x:v>
      </x:c>
      <x:c r="I377" s="34"/>
      <x:c r="J377" s="34"/>
      <x:c r="K377" s="34"/>
      <x:c r="L377" s="34"/>
      <x:c r="M377" s="34"/>
      <x:c r="N377" s="34"/>
      <x:c r="O377" s="34"/>
      <x:c r="P377" s="34"/>
      <x:c r="Q377" s="34"/>
      <x:c r="R377" s="39" t="n">
        <x:v>-0.7421509640806305</x:v>
      </x:c>
      <x:c r="S377" s="39" t="n">
        <x:v>1.1944293057776414</x:v>
      </x:c>
      <x:c r="T377" s="39" t="n">
        <x:v>-0.5092640057275499</x:v>
      </x:c>
      <x:c r="U377" s="39" t="n">
        <x:v>-0.12593225795561355</x:v>
      </x:c>
      <x:c r="V377" s="39" t="n">
        <x:v>1.489235710277962</x:v>
      </x:c>
      <x:c r="W377" s="39" t="n">
        <x:v>-0.74321318891855</x:v>
      </x:c>
      <x:c r="X377" s="39" t="n">
        <x:v>-1.2658618648444038</x:v>
      </x:c>
      <x:c r="Y377" s="39" t="n">
        <x:v>-1.5672566294252543</x:v>
      </x:c>
      <x:c r="Z377" s="39" t="n">
        <x:v>-0.19184583860749607</x:v>
      </x:c>
      <x:c r="AA377" s="39" t="n">
        <x:v>-0.08946685963553891</x:v>
      </x:c>
      <x:c r="AB377" s="39" t="n">
        <x:v>0.04666608003601231</x:v>
      </x:c>
      <x:c r="AC377" s="39" t="n">
        <x:v>0.1282509197653745</x:v>
      </x:c>
      <x:c r="AD377" s="39" t="n">
        <x:v>-2.257824298081666</x:v>
      </x:c>
      <x:c r="AE377" s="39" t="n">
        <x:v>-0.44228413370390574</x:v>
      </x:c>
      <x:c r="AF377" s="39" t="n">
        <x:v>1.2195406932974007</x:v>
      </x:c>
      <x:c r="AG377" s="39" t="n">
        <x:v>0.32567144823882127</x:v>
      </x:c>
      <x:c r="AH377" s="39" t="n">
        <x:v>-0.17655102003200873</x:v>
      </x:c>
      <x:c r="AI377" s="39" t="n">
        <x:v>-0.18893343446209454</x:v>
      </x:c>
      <x:c r="AJ377" s="39" t="n">
        <x:v>-1.7513353591114549</x:v>
      </x:c>
      <x:c r="AK377" s="39" t="n">
        <x:v>-2.0819630103763713</x:v>
      </x:c>
      <x:c r="AL377" s="34"/>
      <x:c r="AM377" s="34" t="n">
        <x:f>IF(SQRT($B$9)*$B377+SQRT(1-$B$9)*R377&lt;_xlfn.NORM.S.INV($B$6),1,0)</x:f>
        <x:v>0</x:v>
      </x:c>
      <x:c r="AN377" s="34" t="n">
        <x:f>IF(SQRT($B$9)*$B377+SQRT(1-$B$9)*S377&lt;_xlfn.NORM.S.INV($B$6),1,0)</x:f>
        <x:v>0</x:v>
      </x:c>
      <x:c r="AO377" s="34" t="n">
        <x:f>IF(SQRT($B$9)*$B377+SQRT(1-$B$9)*T377&lt;_xlfn.NORM.S.INV($B$6),1,0)</x:f>
        <x:v>0</x:v>
      </x:c>
      <x:c r="AP377" s="34" t="n">
        <x:f>IF(SQRT($B$9)*$B377+SQRT(1-$B$9)*U377&lt;_xlfn.NORM.S.INV($B$6),1,0)</x:f>
        <x:v>0</x:v>
      </x:c>
      <x:c r="AQ377" s="34" t="n">
        <x:f>IF(SQRT($B$9)*$B377+SQRT(1-$B$9)*V377&lt;_xlfn.NORM.S.INV($B$6),1,0)</x:f>
        <x:v>0</x:v>
      </x:c>
      <x:c r="AR377" s="34" t="n">
        <x:f>IF(SQRT($B$9)*$B377+SQRT(1-$B$9)*W377&lt;_xlfn.NORM.S.INV($B$6),1,0)</x:f>
        <x:v>0</x:v>
      </x:c>
      <x:c r="AS377" s="34" t="n">
        <x:f>IF(SQRT($B$9)*$B377+SQRT(1-$B$9)*X377&lt;_xlfn.NORM.S.INV($B$6),1,0)</x:f>
        <x:v>0</x:v>
      </x:c>
      <x:c r="AT377" s="34" t="n">
        <x:f>IF(SQRT($B$9)*$B377+SQRT(1-$B$9)*Y377&lt;_xlfn.NORM.S.INV($B$6),1,0)</x:f>
        <x:v>0</x:v>
      </x:c>
      <x:c r="AU377" s="34" t="n">
        <x:f>IF(SQRT($B$9)*$B377+SQRT(1-$B$9)*Z377&lt;_xlfn.NORM.S.INV($B$6),1,0)</x:f>
        <x:v>0</x:v>
      </x:c>
      <x:c r="AV377" s="34" t="n">
        <x:f>IF(SQRT($B$9)*$B377+SQRT(1-$B$9)*AA377&lt;_xlfn.NORM.S.INV($B$6),1,0)</x:f>
        <x:v>0</x:v>
      </x:c>
      <x:c r="AW377" s="34" t="n">
        <x:f>IF(SQRT($C$9)*$B377+SQRT(1-$C$9)*AB377&lt;_xlfn.NORM.S.INV($C$6),1,0)</x:f>
        <x:v>0</x:v>
      </x:c>
      <x:c r="AX377" s="34" t="n">
        <x:f>IF(SQRT($C$9)*$B377+SQRT(1-$C$9)*AC377&lt;_xlfn.NORM.S.INV($C$6),1,0)</x:f>
        <x:v>0</x:v>
      </x:c>
      <x:c r="AY377" s="34" t="n">
        <x:f>IF(SQRT($C$9)*$B377+SQRT(1-$C$9)*AD377&lt;_xlfn.NORM.S.INV($C$6),1,0)</x:f>
        <x:v>1</x:v>
      </x:c>
      <x:c r="AZ377" s="34" t="n">
        <x:f>IF(SQRT($C$9)*$B377+SQRT(1-$C$9)*AE377&lt;_xlfn.NORM.S.INV($C$6),1,0)</x:f>
        <x:v>0</x:v>
      </x:c>
      <x:c r="BA377" s="34" t="n">
        <x:f>IF(SQRT($C$9)*$B377+SQRT(1-$C$9)*AF377&lt;_xlfn.NORM.S.INV($C$6),1,0)</x:f>
        <x:v>0</x:v>
      </x:c>
      <x:c r="BB377" s="34" t="n">
        <x:f>IF(SQRT($C$9)*$B377+SQRT(1-$C$9)*AG377&lt;_xlfn.NORM.S.INV($C$6),1,0)</x:f>
        <x:v>0</x:v>
      </x:c>
      <x:c r="BC377" s="34" t="n">
        <x:f>IF(SQRT($C$9)*$B377+SQRT(1-$C$9)*AH377&lt;_xlfn.NORM.S.INV($C$6),1,0)</x:f>
        <x:v>0</x:v>
      </x:c>
      <x:c r="BD377" s="34" t="n">
        <x:f>IF(SQRT($C$9)*$B377+SQRT(1-$C$9)*AI377&lt;_xlfn.NORM.S.INV($C$6),1,0)</x:f>
        <x:v>0</x:v>
      </x:c>
      <x:c r="BE377" s="34" t="n">
        <x:f>IF(SQRT($C$9)*$B377+SQRT(1-$C$9)*AJ377&lt;_xlfn.NORM.S.INV($C$6),1,0)</x:f>
        <x:v>0</x:v>
      </x:c>
      <x:c r="BF377" s="34" t="n">
        <x:f>IF(SQRT($C$9)*$B377+SQRT(1-$C$9)*AK377&lt;_xlfn.NORM.S.INV($C$6),1,0)</x:f>
        <x:v>1</x:v>
      </x:c>
      <x:c r="BG377" s="34"/>
      <x:c r="BH377" s="34"/>
      <x:c r="BI377" s="34" t="n">
        <x:f>$B$11*(($A$1061)*$C377/$B$12*$B$7+(1-$A$1061)*$D377/$B$12*$C$7)</x:f>
        <x:v>1200</x:v>
      </x:c>
      <x:c r="BJ377" s="34" t="n">
        <x:f>$B$11*(($A$1062)*$C377/$B$12*$B$7+(1-$A$1062)*$D377/$B$12*$C$7)</x:f>
        <x:v>1140</x:v>
      </x:c>
      <x:c r="BK377" s="34" t="n">
        <x:f>$B$11*(($A$1063)*$C377/$B$12*$B$7+(1-$A$1063)*$D377/$B$12*$C$7)</x:f>
        <x:v>1080</x:v>
      </x:c>
      <x:c r="BL377" s="34" t="n">
        <x:f>$B$11*(($A$1064)*$C377/$B$12*$B$7+(1-$A$1064)*$D377/$B$12*$C$7)</x:f>
        <x:v>1019.9999999999999</x:v>
      </x:c>
      <x:c r="BM377" s="34" t="n">
        <x:f>$B$11*(($A$1065)*$C377/$B$12*$B$7+(1-$A$1065)*$D377/$B$12*$C$7)</x:f>
        <x:v>960</x:v>
      </x:c>
      <x:c r="BN377" s="34" t="n">
        <x:f>$B$11*(($A$1066)*$C377/$B$12*$B$7+(1-$A$1066)*$D377/$B$12*$C$7)</x:f>
        <x:v>900</x:v>
      </x:c>
      <x:c r="BO377" s="34" t="n">
        <x:f>$B$11*(($A$1067)*$C377/$B$12*$B$7+(1-$A$1067)*$D377/$B$12*$C$7)</x:f>
        <x:v>839.9999999999999</x:v>
      </x:c>
      <x:c r="BP377" s="34" t="n">
        <x:f>$B$11*(($A$1068)*$C377/$B$12*$B$7+(1-$A$1068)*$D377/$B$12*$C$7)</x:f>
        <x:v>780</x:v>
      </x:c>
      <x:c r="BQ377" s="34" t="n">
        <x:f>$B$11*(($A$1069)*$C377/$B$12*$B$7+(1-$A$1069)*$D377/$B$12*$C$7)</x:f>
        <x:v>720</x:v>
      </x:c>
      <x:c r="BR377" s="34" t="n">
        <x:f>$B$11*(($A$1070)*$C377/$B$12*$B$7+(1-$A$1070)*$D377/$B$12*$C$7)</x:f>
        <x:v>660</x:v>
      </x:c>
      <x:c r="BS377" s="34" t="n">
        <x:f>$B$11*(($A$1071)*$C377/$B$12*$B$7+(1-$A$1071)*$D377/$B$12*$C$7)</x:f>
        <x:v>600</x:v>
      </x:c>
      <x:c r="BT377" s="34" t="n">
        <x:f>$B$11*(($A$1072)*$C377/$B$12*$B$7+(1-$A$1072)*$D377/$B$12*$C$7)</x:f>
        <x:v>540</x:v>
      </x:c>
      <x:c r="BU377" s="34" t="n">
        <x:f>$B$11*(($A$1073)*$C377/$B$12*$B$7+(1-$A$1073)*$D377/$B$12*$C$7)</x:f>
        <x:v>480</x:v>
      </x:c>
      <x:c r="BV377" s="34" t="n">
        <x:f>$B$11*(($A$1074)*$C377/$B$12*$B$7+(1-$A$1074)*$D377/$B$12*$C$7)</x:f>
        <x:v>419.99999999999994</x:v>
      </x:c>
      <x:c r="BW377" s="34" t="n">
        <x:f>$B$11*(($A$1075)*$C377/$B$12*$B$7+(1-$A$1075)*$D377/$B$12*$C$7)</x:f>
        <x:v>360.00000000000006</x:v>
      </x:c>
      <x:c r="BX377" s="34" t="n">
        <x:f>$B$11*(($A$1076)*$C377/$B$12*$B$7+(1-$A$1076)*$D377/$B$12*$C$7)</x:f>
        <x:v>300</x:v>
      </x:c>
      <x:c r="BY377" s="34" t="n">
        <x:f>$B$11*(($A$1077)*$C377/$B$12*$B$7+(1-$A$1077)*$D377/$B$12*$C$7)</x:f>
        <x:v>239.99999999999997</x:v>
      </x:c>
      <x:c r="BZ377" s="34" t="n">
        <x:f>$B$11*(($A$1078)*$C377/$B$12*$B$7+(1-$A$1078)*$D377/$B$12*$C$7)</x:f>
        <x:v>180.00000000000003</x:v>
      </x:c>
      <x:c r="CA377" s="34" t="n">
        <x:f>$B$11*(($A$1079)*$C377/$B$12*$B$7+(1-$A$1079)*$D377/$B$12*$C$7)</x:f>
        <x:v>119.99999999999999</x:v>
      </x:c>
      <x:c r="CB377" s="34" t="n">
        <x:f>$B$11*(($A$1080)*$C377/$B$12*$B$7+(1-$A$1080)*$D377/$B$12*$C$7)</x:f>
        <x:v>60.00000000000006</x:v>
      </x:c>
      <x:c r="CC377" s="34" t="n">
        <x:f>$B$11*(($A$1081)*$C377/$B$12*$B$7+(1-$A$1081)*$D377/$B$12*$C$7)</x:f>
        <x:v>0</x:v>
      </x:c>
    </x:row>
    <x:row r="378">
      <x:c r="A378" s="34" t="n">
        <x:v>354</x:v>
      </x:c>
      <x:c r="B378" s="39" t="n">
        <x:v>-1.6598357799923875</x:v>
      </x:c>
      <x:c r="C378" s="1" t="n">
        <x:f>SUM(AM378:AV378)</x:f>
        <x:v>0</x:v>
      </x:c>
      <x:c r="D378" s="1" t="n">
        <x:f>SUM(AW378:BF378)</x:f>
        <x:v>3</x:v>
      </x:c>
      <x:c r="E378" s="17" t="n">
        <x:f>(1-C378/$B$12)*$B$8-C378/$B$12*$B$7</x:f>
        <x:v>0.05</x:v>
      </x:c>
      <x:c r="F378" s="17" t="n">
        <x:f>(1-D378/$B$12)*$C$8-D378/$B$12*$C$7</x:f>
        <x:v>-0.11699999999999999</x:v>
      </x:c>
      <x:c r="G378" s="32" t="n">
        <x:f>$B$11*($B$10*C378/$B$12*$B$7+(1-$B$10)*D378/$B$12*$C$7)</x:f>
        <x:v>900</x:v>
      </x:c>
      <x:c r="H378" s="17" t="n">
        <x:f>$B$10*E378+(1-$B$10)*F378</x:f>
        <x:v>-0.033499999999999995</x:v>
      </x:c>
      <x:c r="I378" s="34"/>
      <x:c r="J378" s="34"/>
      <x:c r="K378" s="34"/>
      <x:c r="L378" s="34"/>
      <x:c r="M378" s="34"/>
      <x:c r="N378" s="34"/>
      <x:c r="O378" s="34"/>
      <x:c r="P378" s="34"/>
      <x:c r="Q378" s="34"/>
      <x:c r="R378" s="39" t="n">
        <x:v>-1.2362704920689698</x:v>
      </x:c>
      <x:c r="S378" s="39" t="n">
        <x:v>-1.2736834180539764</x:v>
      </x:c>
      <x:c r="T378" s="39" t="n">
        <x:v>-1.1923656990994673</x:v>
      </x:c>
      <x:c r="U378" s="39" t="n">
        <x:v>1.6416741550752882</x:v>
      </x:c>
      <x:c r="V378" s="39" t="n">
        <x:v>0.9643970098859102</x:v>
      </x:c>
      <x:c r="W378" s="39" t="n">
        <x:v>0.1345777576782503</x:v>
      </x:c>
      <x:c r="X378" s="39" t="n">
        <x:v>0.9910098489292413</x:v>
      </x:c>
      <x:c r="Y378" s="39" t="n">
        <x:v>0.57107869752014</x:v>
      </x:c>
      <x:c r="Z378" s="39" t="n">
        <x:v>-0.1517557883702671</x:v>
      </x:c>
      <x:c r="AA378" s="39" t="n">
        <x:v>-1.6791623134254594</x:v>
      </x:c>
      <x:c r="AB378" s="39" t="n">
        <x:v>-1.2881325985888026</x:v>
      </x:c>
      <x:c r="AC378" s="39" t="n">
        <x:v>0.9512176427294141</x:v>
      </x:c>
      <x:c r="AD378" s="39" t="n">
        <x:v>-1.1618564650082377</x:v>
      </x:c>
      <x:c r="AE378" s="39" t="n">
        <x:v>-0.8165529377679603</x:v>
      </x:c>
      <x:c r="AF378" s="39" t="n">
        <x:v>0.7802005402547977</x:v>
      </x:c>
      <x:c r="AG378" s="39" t="n">
        <x:v>0.19746907027651592</x:v>
      </x:c>
      <x:c r="AH378" s="39" t="n">
        <x:v>0.36850641107727333</x:v>
      </x:c>
      <x:c r="AI378" s="39" t="n">
        <x:v>0.5319339269271043</x:v>
      </x:c>
      <x:c r="AJ378" s="39" t="n">
        <x:v>-0.49841279700667396</x:v>
      </x:c>
      <x:c r="AK378" s="39" t="n">
        <x:v>-1.728427201429427</x:v>
      </x:c>
      <x:c r="AL378" s="34"/>
      <x:c r="AM378" s="34" t="n">
        <x:f>IF(SQRT($B$9)*$B378+SQRT(1-$B$9)*R378&lt;_xlfn.NORM.S.INV($B$6),1,0)</x:f>
        <x:v>0</x:v>
      </x:c>
      <x:c r="AN378" s="34" t="n">
        <x:f>IF(SQRT($B$9)*$B378+SQRT(1-$B$9)*S378&lt;_xlfn.NORM.S.INV($B$6),1,0)</x:f>
        <x:v>0</x:v>
      </x:c>
      <x:c r="AO378" s="34" t="n">
        <x:f>IF(SQRT($B$9)*$B378+SQRT(1-$B$9)*T378&lt;_xlfn.NORM.S.INV($B$6),1,0)</x:f>
        <x:v>0</x:v>
      </x:c>
      <x:c r="AP378" s="34" t="n">
        <x:f>IF(SQRT($B$9)*$B378+SQRT(1-$B$9)*U378&lt;_xlfn.NORM.S.INV($B$6),1,0)</x:f>
        <x:v>0</x:v>
      </x:c>
      <x:c r="AQ378" s="34" t="n">
        <x:f>IF(SQRT($B$9)*$B378+SQRT(1-$B$9)*V378&lt;_xlfn.NORM.S.INV($B$6),1,0)</x:f>
        <x:v>0</x:v>
      </x:c>
      <x:c r="AR378" s="34" t="n">
        <x:f>IF(SQRT($B$9)*$B378+SQRT(1-$B$9)*W378&lt;_xlfn.NORM.S.INV($B$6),1,0)</x:f>
        <x:v>0</x:v>
      </x:c>
      <x:c r="AS378" s="34" t="n">
        <x:f>IF(SQRT($B$9)*$B378+SQRT(1-$B$9)*X378&lt;_xlfn.NORM.S.INV($B$6),1,0)</x:f>
        <x:v>0</x:v>
      </x:c>
      <x:c r="AT378" s="34" t="n">
        <x:f>IF(SQRT($B$9)*$B378+SQRT(1-$B$9)*Y378&lt;_xlfn.NORM.S.INV($B$6),1,0)</x:f>
        <x:v>0</x:v>
      </x:c>
      <x:c r="AU378" s="34" t="n">
        <x:f>IF(SQRT($B$9)*$B378+SQRT(1-$B$9)*Z378&lt;_xlfn.NORM.S.INV($B$6),1,0)</x:f>
        <x:v>0</x:v>
      </x:c>
      <x:c r="AV378" s="34" t="n">
        <x:f>IF(SQRT($B$9)*$B378+SQRT(1-$B$9)*AA378&lt;_xlfn.NORM.S.INV($B$6),1,0)</x:f>
        <x:v>0</x:v>
      </x:c>
      <x:c r="AW378" s="34" t="n">
        <x:f>IF(SQRT($C$9)*$B378+SQRT(1-$C$9)*AB378&lt;_xlfn.NORM.S.INV($C$6),1,0)</x:f>
        <x:v>1</x:v>
      </x:c>
      <x:c r="AX378" s="34" t="n">
        <x:f>IF(SQRT($C$9)*$B378+SQRT(1-$C$9)*AC378&lt;_xlfn.NORM.S.INV($C$6),1,0)</x:f>
        <x:v>0</x:v>
      </x:c>
      <x:c r="AY378" s="34" t="n">
        <x:f>IF(SQRT($C$9)*$B378+SQRT(1-$C$9)*AD378&lt;_xlfn.NORM.S.INV($C$6),1,0)</x:f>
        <x:v>1</x:v>
      </x:c>
      <x:c r="AZ378" s="34" t="n">
        <x:f>IF(SQRT($C$9)*$B378+SQRT(1-$C$9)*AE378&lt;_xlfn.NORM.S.INV($C$6),1,0)</x:f>
        <x:v>0</x:v>
      </x:c>
      <x:c r="BA378" s="34" t="n">
        <x:f>IF(SQRT($C$9)*$B378+SQRT(1-$C$9)*AF378&lt;_xlfn.NORM.S.INV($C$6),1,0)</x:f>
        <x:v>0</x:v>
      </x:c>
      <x:c r="BB378" s="34" t="n">
        <x:f>IF(SQRT($C$9)*$B378+SQRT(1-$C$9)*AG378&lt;_xlfn.NORM.S.INV($C$6),1,0)</x:f>
        <x:v>0</x:v>
      </x:c>
      <x:c r="BC378" s="34" t="n">
        <x:f>IF(SQRT($C$9)*$B378+SQRT(1-$C$9)*AH378&lt;_xlfn.NORM.S.INV($C$6),1,0)</x:f>
        <x:v>0</x:v>
      </x:c>
      <x:c r="BD378" s="34" t="n">
        <x:f>IF(SQRT($C$9)*$B378+SQRT(1-$C$9)*AI378&lt;_xlfn.NORM.S.INV($C$6),1,0)</x:f>
        <x:v>0</x:v>
      </x:c>
      <x:c r="BE378" s="34" t="n">
        <x:f>IF(SQRT($C$9)*$B378+SQRT(1-$C$9)*AJ378&lt;_xlfn.NORM.S.INV($C$6),1,0)</x:f>
        <x:v>0</x:v>
      </x:c>
      <x:c r="BF378" s="34" t="n">
        <x:f>IF(SQRT($C$9)*$B378+SQRT(1-$C$9)*AK378&lt;_xlfn.NORM.S.INV($C$6),1,0)</x:f>
        <x:v>1</x:v>
      </x:c>
      <x:c r="BG378" s="34"/>
      <x:c r="BH378" s="34"/>
      <x:c r="BI378" s="34" t="n">
        <x:f>$B$11*(($A$1061)*$C378/$B$12*$B$7+(1-$A$1061)*$D378/$B$12*$C$7)</x:f>
        <x:v>1800</x:v>
      </x:c>
      <x:c r="BJ378" s="34" t="n">
        <x:f>$B$11*(($A$1062)*$C378/$B$12*$B$7+(1-$A$1062)*$D378/$B$12*$C$7)</x:f>
        <x:v>1709.9999999999998</x:v>
      </x:c>
      <x:c r="BK378" s="34" t="n">
        <x:f>$B$11*(($A$1063)*$C378/$B$12*$B$7+(1-$A$1063)*$D378/$B$12*$C$7)</x:f>
        <x:v>1620</x:v>
      </x:c>
      <x:c r="BL378" s="34" t="n">
        <x:f>$B$11*(($A$1064)*$C378/$B$12*$B$7+(1-$A$1064)*$D378/$B$12*$C$7)</x:f>
        <x:v>1530</x:v>
      </x:c>
      <x:c r="BM378" s="34" t="n">
        <x:f>$B$11*(($A$1065)*$C378/$B$12*$B$7+(1-$A$1065)*$D378/$B$12*$C$7)</x:f>
        <x:v>1440.0000000000002</x:v>
      </x:c>
      <x:c r="BN378" s="34" t="n">
        <x:f>$B$11*(($A$1066)*$C378/$B$12*$B$7+(1-$A$1066)*$D378/$B$12*$C$7)</x:f>
        <x:v>1350</x:v>
      </x:c>
      <x:c r="BO378" s="34" t="n">
        <x:f>$B$11*(($A$1067)*$C378/$B$12*$B$7+(1-$A$1067)*$D378/$B$12*$C$7)</x:f>
        <x:v>1259.9999999999998</x:v>
      </x:c>
      <x:c r="BP378" s="34" t="n">
        <x:f>$B$11*(($A$1068)*$C378/$B$12*$B$7+(1-$A$1068)*$D378/$B$12*$C$7)</x:f>
        <x:v>1170</x:v>
      </x:c>
      <x:c r="BQ378" s="34" t="n">
        <x:f>$B$11*(($A$1069)*$C378/$B$12*$B$7+(1-$A$1069)*$D378/$B$12*$C$7)</x:f>
        <x:v>1080</x:v>
      </x:c>
      <x:c r="BR378" s="34" t="n">
        <x:f>$B$11*(($A$1070)*$C378/$B$12*$B$7+(1-$A$1070)*$D378/$B$12*$C$7)</x:f>
        <x:v>990</x:v>
      </x:c>
      <x:c r="BS378" s="34" t="n">
        <x:f>$B$11*(($A$1071)*$C378/$B$12*$B$7+(1-$A$1071)*$D378/$B$12*$C$7)</x:f>
        <x:v>900</x:v>
      </x:c>
      <x:c r="BT378" s="34" t="n">
        <x:f>$B$11*(($A$1072)*$C378/$B$12*$B$7+(1-$A$1072)*$D378/$B$12*$C$7)</x:f>
        <x:v>809.9999999999999</x:v>
      </x:c>
      <x:c r="BU378" s="34" t="n">
        <x:f>$B$11*(($A$1073)*$C378/$B$12*$B$7+(1-$A$1073)*$D378/$B$12*$C$7)</x:f>
        <x:v>720.0000000000001</x:v>
      </x:c>
      <x:c r="BV378" s="34" t="n">
        <x:f>$B$11*(($A$1074)*$C378/$B$12*$B$7+(1-$A$1074)*$D378/$B$12*$C$7)</x:f>
        <x:v>629.9999999999999</x:v>
      </x:c>
      <x:c r="BW378" s="34" t="n">
        <x:f>$B$11*(($A$1075)*$C378/$B$12*$B$7+(1-$A$1075)*$D378/$B$12*$C$7)</x:f>
        <x:v>540.0000000000001</x:v>
      </x:c>
      <x:c r="BX378" s="34" t="n">
        <x:f>$B$11*(($A$1076)*$C378/$B$12*$B$7+(1-$A$1076)*$D378/$B$12*$C$7)</x:f>
        <x:v>450</x:v>
      </x:c>
      <x:c r="BY378" s="34" t="n">
        <x:f>$B$11*(($A$1077)*$C378/$B$12*$B$7+(1-$A$1077)*$D378/$B$12*$C$7)</x:f>
        <x:v>359.9999999999999</x:v>
      </x:c>
      <x:c r="BZ378" s="34" t="n">
        <x:f>$B$11*(($A$1078)*$C378/$B$12*$B$7+(1-$A$1078)*$D378/$B$12*$C$7)</x:f>
        <x:v>270.00000000000006</x:v>
      </x:c>
      <x:c r="CA378" s="34" t="n">
        <x:f>$B$11*(($A$1079)*$C378/$B$12*$B$7+(1-$A$1079)*$D378/$B$12*$C$7)</x:f>
        <x:v>179.99999999999994</x:v>
      </x:c>
      <x:c r="CB378" s="34" t="n">
        <x:f>$B$11*(($A$1080)*$C378/$B$12*$B$7+(1-$A$1080)*$D378/$B$12*$C$7)</x:f>
        <x:v>90.00000000000009</x:v>
      </x:c>
      <x:c r="CC378" s="34" t="n">
        <x:f>$B$11*(($A$1081)*$C378/$B$12*$B$7+(1-$A$1081)*$D378/$B$12*$C$7)</x:f>
        <x:v>0</x:v>
      </x:c>
    </x:row>
    <x:row r="379">
      <x:c r="A379" s="34" t="n">
        <x:v>355</x:v>
      </x:c>
      <x:c r="B379" s="39" t="n">
        <x:v>-0.3149100503456322</x:v>
      </x:c>
      <x:c r="C379" s="1" t="n">
        <x:f>SUM(AM379:AV379)</x:f>
        <x:v>0</x:v>
      </x:c>
      <x:c r="D379" s="1" t="n">
        <x:f>SUM(AW379:BF379)</x:f>
        <x:v>0</x:v>
      </x:c>
      <x:c r="E379" s="17" t="n">
        <x:f>(1-C379/$B$12)*$B$8-C379/$B$12*$B$7</x:f>
        <x:v>0.05</x:v>
      </x:c>
      <x:c r="F379" s="17" t="n">
        <x:f>(1-D379/$B$12)*$C$8-D379/$B$12*$C$7</x:f>
        <x:v>0.09</x:v>
      </x:c>
      <x:c r="G379" s="32" t="n">
        <x:f>$B$11*($B$10*C379/$B$12*$B$7+(1-$B$10)*D379/$B$12*$C$7)</x:f>
        <x:v>0</x:v>
      </x:c>
      <x:c r="H379" s="17" t="n">
        <x:f>$B$10*E379+(1-$B$10)*F379</x:f>
        <x:v>0.07</x:v>
      </x:c>
      <x:c r="I379" s="34"/>
      <x:c r="J379" s="34"/>
      <x:c r="K379" s="34"/>
      <x:c r="L379" s="34"/>
      <x:c r="M379" s="34"/>
      <x:c r="N379" s="34"/>
      <x:c r="O379" s="34"/>
      <x:c r="P379" s="34"/>
      <x:c r="Q379" s="34"/>
      <x:c r="R379" s="39" t="n">
        <x:v>-1.1007100008794892</x:v>
      </x:c>
      <x:c r="S379" s="39" t="n">
        <x:v>-2.0549355804388783</x:v>
      </x:c>
      <x:c r="T379" s="39" t="n">
        <x:v>-0.1781492133235592</x:v>
      </x:c>
      <x:c r="U379" s="39" t="n">
        <x:v>0.12123922064569755</x:v>
      </x:c>
      <x:c r="V379" s="39" t="n">
        <x:v>-1.4934854255079717</x:v>
      </x:c>
      <x:c r="W379" s="39" t="n">
        <x:v>-1.0110119343135657</x:v>
      </x:c>
      <x:c r="X379" s="39" t="n">
        <x:v>-0.2424949826873302</x:v>
      </x:c>
      <x:c r="Y379" s="39" t="n">
        <x:v>-1.3580769331014748</x:v>
      </x:c>
      <x:c r="Z379" s="39" t="n">
        <x:v>-0.20140817040947928</x:v>
      </x:c>
      <x:c r="AA379" s="39" t="n">
        <x:v>-0.3180600521024508</x:v>
      </x:c>
      <x:c r="AB379" s="39" t="n">
        <x:v>1.1367785252093432</x:v>
      </x:c>
      <x:c r="AC379" s="39" t="n">
        <x:v>-1.3043355324341122</x:v>
      </x:c>
      <x:c r="AD379" s="39" t="n">
        <x:v>-0.6519486645180458</x:v>
      </x:c>
      <x:c r="AE379" s="39" t="n">
        <x:v>-0.07711896922116619</x:v>
      </x:c>
      <x:c r="AF379" s="39" t="n">
        <x:v>-0.46249072186609513</x:v>
      </x:c>
      <x:c r="AG379" s="39" t="n">
        <x:v>1.2054632321944851</x:v>
      </x:c>
      <x:c r="AH379" s="39" t="n">
        <x:v>-1.0964423534551717</x:v>
      </x:c>
      <x:c r="AI379" s="39" t="n">
        <x:v>-0.9437123458259398</x:v>
      </x:c>
      <x:c r="AJ379" s="39" t="n">
        <x:v>-1.472996457746537</x:v>
      </x:c>
      <x:c r="AK379" s="39" t="n">
        <x:v>-0.6899201049971366</x:v>
      </x:c>
      <x:c r="AL379" s="34"/>
      <x:c r="AM379" s="34" t="n">
        <x:f>IF(SQRT($B$9)*$B379+SQRT(1-$B$9)*R379&lt;_xlfn.NORM.S.INV($B$6),1,0)</x:f>
        <x:v>0</x:v>
      </x:c>
      <x:c r="AN379" s="34" t="n">
        <x:f>IF(SQRT($B$9)*$B379+SQRT(1-$B$9)*S379&lt;_xlfn.NORM.S.INV($B$6),1,0)</x:f>
        <x:v>0</x:v>
      </x:c>
      <x:c r="AO379" s="34" t="n">
        <x:f>IF(SQRT($B$9)*$B379+SQRT(1-$B$9)*T379&lt;_xlfn.NORM.S.INV($B$6),1,0)</x:f>
        <x:v>0</x:v>
      </x:c>
      <x:c r="AP379" s="34" t="n">
        <x:f>IF(SQRT($B$9)*$B379+SQRT(1-$B$9)*U379&lt;_xlfn.NORM.S.INV($B$6),1,0)</x:f>
        <x:v>0</x:v>
      </x:c>
      <x:c r="AQ379" s="34" t="n">
        <x:f>IF(SQRT($B$9)*$B379+SQRT(1-$B$9)*V379&lt;_xlfn.NORM.S.INV($B$6),1,0)</x:f>
        <x:v>0</x:v>
      </x:c>
      <x:c r="AR379" s="34" t="n">
        <x:f>IF(SQRT($B$9)*$B379+SQRT(1-$B$9)*W379&lt;_xlfn.NORM.S.INV($B$6),1,0)</x:f>
        <x:v>0</x:v>
      </x:c>
      <x:c r="AS379" s="34" t="n">
        <x:f>IF(SQRT($B$9)*$B379+SQRT(1-$B$9)*X379&lt;_xlfn.NORM.S.INV($B$6),1,0)</x:f>
        <x:v>0</x:v>
      </x:c>
      <x:c r="AT379" s="34" t="n">
        <x:f>IF(SQRT($B$9)*$B379+SQRT(1-$B$9)*Y379&lt;_xlfn.NORM.S.INV($B$6),1,0)</x:f>
        <x:v>0</x:v>
      </x:c>
      <x:c r="AU379" s="34" t="n">
        <x:f>IF(SQRT($B$9)*$B379+SQRT(1-$B$9)*Z379&lt;_xlfn.NORM.S.INV($B$6),1,0)</x:f>
        <x:v>0</x:v>
      </x:c>
      <x:c r="AV379" s="34" t="n">
        <x:f>IF(SQRT($B$9)*$B379+SQRT(1-$B$9)*AA379&lt;_xlfn.NORM.S.INV($B$6),1,0)</x:f>
        <x:v>0</x:v>
      </x:c>
      <x:c r="AW379" s="34" t="n">
        <x:f>IF(SQRT($C$9)*$B379+SQRT(1-$C$9)*AB379&lt;_xlfn.NORM.S.INV($C$6),1,0)</x:f>
        <x:v>0</x:v>
      </x:c>
      <x:c r="AX379" s="34" t="n">
        <x:f>IF(SQRT($C$9)*$B379+SQRT(1-$C$9)*AC379&lt;_xlfn.NORM.S.INV($C$6),1,0)</x:f>
        <x:v>0</x:v>
      </x:c>
      <x:c r="AY379" s="34" t="n">
        <x:f>IF(SQRT($C$9)*$B379+SQRT(1-$C$9)*AD379&lt;_xlfn.NORM.S.INV($C$6),1,0)</x:f>
        <x:v>0</x:v>
      </x:c>
      <x:c r="AZ379" s="34" t="n">
        <x:f>IF(SQRT($C$9)*$B379+SQRT(1-$C$9)*AE379&lt;_xlfn.NORM.S.INV($C$6),1,0)</x:f>
        <x:v>0</x:v>
      </x:c>
      <x:c r="BA379" s="34" t="n">
        <x:f>IF(SQRT($C$9)*$B379+SQRT(1-$C$9)*AF379&lt;_xlfn.NORM.S.INV($C$6),1,0)</x:f>
        <x:v>0</x:v>
      </x:c>
      <x:c r="BB379" s="34" t="n">
        <x:f>IF(SQRT($C$9)*$B379+SQRT(1-$C$9)*AG379&lt;_xlfn.NORM.S.INV($C$6),1,0)</x:f>
        <x:v>0</x:v>
      </x:c>
      <x:c r="BC379" s="34" t="n">
        <x:f>IF(SQRT($C$9)*$B379+SQRT(1-$C$9)*AH379&lt;_xlfn.NORM.S.INV($C$6),1,0)</x:f>
        <x:v>0</x:v>
      </x:c>
      <x:c r="BD379" s="34" t="n">
        <x:f>IF(SQRT($C$9)*$B379+SQRT(1-$C$9)*AI379&lt;_xlfn.NORM.S.INV($C$6),1,0)</x:f>
        <x:v>0</x:v>
      </x:c>
      <x:c r="BE379" s="34" t="n">
        <x:f>IF(SQRT($C$9)*$B379+SQRT(1-$C$9)*AJ379&lt;_xlfn.NORM.S.INV($C$6),1,0)</x:f>
        <x:v>0</x:v>
      </x:c>
      <x:c r="BF379" s="34" t="n">
        <x:f>IF(SQRT($C$9)*$B379+SQRT(1-$C$9)*AK379&lt;_xlfn.NORM.S.INV($C$6),1,0)</x:f>
        <x:v>0</x:v>
      </x:c>
      <x:c r="BG379" s="34"/>
      <x:c r="BH379" s="34"/>
      <x:c r="BI379" s="34" t="n">
        <x:f>$B$11*(($A$1061)*$C379/$B$12*$B$7+(1-$A$1061)*$D379/$B$12*$C$7)</x:f>
        <x:v>0</x:v>
      </x:c>
      <x:c r="BJ379" s="34" t="n">
        <x:f>$B$11*(($A$1062)*$C379/$B$12*$B$7+(1-$A$1062)*$D379/$B$12*$C$7)</x:f>
        <x:v>0</x:v>
      </x:c>
      <x:c r="BK379" s="34" t="n">
        <x:f>$B$11*(($A$1063)*$C379/$B$12*$B$7+(1-$A$1063)*$D379/$B$12*$C$7)</x:f>
        <x:v>0</x:v>
      </x:c>
      <x:c r="BL379" s="34" t="n">
        <x:f>$B$11*(($A$1064)*$C379/$B$12*$B$7+(1-$A$1064)*$D379/$B$12*$C$7)</x:f>
        <x:v>0</x:v>
      </x:c>
      <x:c r="BM379" s="34" t="n">
        <x:f>$B$11*(($A$1065)*$C379/$B$12*$B$7+(1-$A$1065)*$D379/$B$12*$C$7)</x:f>
        <x:v>0</x:v>
      </x:c>
      <x:c r="BN379" s="34" t="n">
        <x:f>$B$11*(($A$1066)*$C379/$B$12*$B$7+(1-$A$1066)*$D379/$B$12*$C$7)</x:f>
        <x:v>0</x:v>
      </x:c>
      <x:c r="BO379" s="34" t="n">
        <x:f>$B$11*(($A$1067)*$C379/$B$12*$B$7+(1-$A$1067)*$D379/$B$12*$C$7)</x:f>
        <x:v>0</x:v>
      </x:c>
      <x:c r="BP379" s="34" t="n">
        <x:f>$B$11*(($A$1068)*$C379/$B$12*$B$7+(1-$A$1068)*$D379/$B$12*$C$7)</x:f>
        <x:v>0</x:v>
      </x:c>
      <x:c r="BQ379" s="34" t="n">
        <x:f>$B$11*(($A$1069)*$C379/$B$12*$B$7+(1-$A$1069)*$D379/$B$12*$C$7)</x:f>
        <x:v>0</x:v>
      </x:c>
      <x:c r="BR379" s="34" t="n">
        <x:f>$B$11*(($A$1070)*$C379/$B$12*$B$7+(1-$A$1070)*$D379/$B$12*$C$7)</x:f>
        <x:v>0</x:v>
      </x:c>
      <x:c r="BS379" s="34" t="n">
        <x:f>$B$11*(($A$1071)*$C379/$B$12*$B$7+(1-$A$1071)*$D379/$B$12*$C$7)</x:f>
        <x:v>0</x:v>
      </x:c>
      <x:c r="BT379" s="34" t="n">
        <x:f>$B$11*(($A$1072)*$C379/$B$12*$B$7+(1-$A$1072)*$D379/$B$12*$C$7)</x:f>
        <x:v>0</x:v>
      </x:c>
      <x:c r="BU379" s="34" t="n">
        <x:f>$B$11*(($A$1073)*$C379/$B$12*$B$7+(1-$A$1073)*$D379/$B$12*$C$7)</x:f>
        <x:v>0</x:v>
      </x:c>
      <x:c r="BV379" s="34" t="n">
        <x:f>$B$11*(($A$1074)*$C379/$B$12*$B$7+(1-$A$1074)*$D379/$B$12*$C$7)</x:f>
        <x:v>0</x:v>
      </x:c>
      <x:c r="BW379" s="34" t="n">
        <x:f>$B$11*(($A$1075)*$C379/$B$12*$B$7+(1-$A$1075)*$D379/$B$12*$C$7)</x:f>
        <x:v>0</x:v>
      </x:c>
      <x:c r="BX379" s="34" t="n">
        <x:f>$B$11*(($A$1076)*$C379/$B$12*$B$7+(1-$A$1076)*$D379/$B$12*$C$7)</x:f>
        <x:v>0</x:v>
      </x:c>
      <x:c r="BY379" s="34" t="n">
        <x:f>$B$11*(($A$1077)*$C379/$B$12*$B$7+(1-$A$1077)*$D379/$B$12*$C$7)</x:f>
        <x:v>0</x:v>
      </x:c>
      <x:c r="BZ379" s="34" t="n">
        <x:f>$B$11*(($A$1078)*$C379/$B$12*$B$7+(1-$A$1078)*$D379/$B$12*$C$7)</x:f>
        <x:v>0</x:v>
      </x:c>
      <x:c r="CA379" s="34" t="n">
        <x:f>$B$11*(($A$1079)*$C379/$B$12*$B$7+(1-$A$1079)*$D379/$B$12*$C$7)</x:f>
        <x:v>0</x:v>
      </x:c>
      <x:c r="CB379" s="34" t="n">
        <x:f>$B$11*(($A$1080)*$C379/$B$12*$B$7+(1-$A$1080)*$D379/$B$12*$C$7)</x:f>
        <x:v>0</x:v>
      </x:c>
      <x:c r="CC379" s="34" t="n">
        <x:f>$B$11*(($A$1081)*$C379/$B$12*$B$7+(1-$A$1081)*$D379/$B$12*$C$7)</x:f>
        <x:v>0</x:v>
      </x:c>
    </x:row>
    <x:row r="380">
      <x:c r="A380" s="34" t="n">
        <x:v>356</x:v>
      </x:c>
      <x:c r="B380" s="39" t="n">
        <x:v>0.6083836917720759</x:v>
      </x:c>
      <x:c r="C380" s="1" t="n">
        <x:f>SUM(AM380:AV380)</x:f>
        <x:v>0</x:v>
      </x:c>
      <x:c r="D380" s="1" t="n">
        <x:f>SUM(AW380:BF380)</x:f>
        <x:v>0</x:v>
      </x:c>
      <x:c r="E380" s="17" t="n">
        <x:f>(1-C380/$B$12)*$B$8-C380/$B$12*$B$7</x:f>
        <x:v>0.05</x:v>
      </x:c>
      <x:c r="F380" s="17" t="n">
        <x:f>(1-D380/$B$12)*$C$8-D380/$B$12*$C$7</x:f>
        <x:v>0.09</x:v>
      </x:c>
      <x:c r="G380" s="32" t="n">
        <x:f>$B$11*($B$10*C380/$B$12*$B$7+(1-$B$10)*D380/$B$12*$C$7)</x:f>
        <x:v>0</x:v>
      </x:c>
      <x:c r="H380" s="17" t="n">
        <x:f>$B$10*E380+(1-$B$10)*F380</x:f>
        <x:v>0.07</x:v>
      </x:c>
      <x:c r="I380" s="34"/>
      <x:c r="J380" s="34"/>
      <x:c r="K380" s="34"/>
      <x:c r="L380" s="34"/>
      <x:c r="M380" s="34"/>
      <x:c r="N380" s="34"/>
      <x:c r="O380" s="34"/>
      <x:c r="P380" s="34"/>
      <x:c r="Q380" s="34"/>
      <x:c r="R380" s="39" t="n">
        <x:v>-0.7837742809296602</x:v>
      </x:c>
      <x:c r="S380" s="39" t="n">
        <x:v>0.45293353574233913</x:v>
      </x:c>
      <x:c r="T380" s="39" t="n">
        <x:v>-0.6580559669297651</x:v>
      </x:c>
      <x:c r="U380" s="39" t="n">
        <x:v>-1.6276564694618065</x:v>
      </x:c>
      <x:c r="V380" s="39" t="n">
        <x:v>-0.2387842096418001</x:v>
      </x:c>
      <x:c r="W380" s="39" t="n">
        <x:v>0.5133530167275808</x:v>
      </x:c>
      <x:c r="X380" s="39" t="n">
        <x:v>-0.47562129408160336</x:v>
      </x:c>
      <x:c r="Y380" s="39" t="n">
        <x:v>-0.3665721616219297</x:v>
      </x:c>
      <x:c r="Z380" s="39" t="n">
        <x:v>-0.46230416610795494</x:v>
      </x:c>
      <x:c r="AA380" s="39" t="n">
        <x:v>-1.8046031591105642</x:v>
      </x:c>
      <x:c r="AB380" s="39" t="n">
        <x:v>-0.35099739245564116</x:v>
      </x:c>
      <x:c r="AC380" s="39" t="n">
        <x:v>0.5136151133633349</x:v>
      </x:c>
      <x:c r="AD380" s="39" t="n">
        <x:v>-0.5190246514213669</x:v>
      </x:c>
      <x:c r="AE380" s="39" t="n">
        <x:v>-0.6078480408009173</x:v>
      </x:c>
      <x:c r="AF380" s="39" t="n">
        <x:v>-0.4143789451146836</x:v>
      </x:c>
      <x:c r="AG380" s="39" t="n">
        <x:v>-0.6641752012453049</x:v>
      </x:c>
      <x:c r="AH380" s="39" t="n">
        <x:v>0.019896128626940984</x:v>
      </x:c>
      <x:c r="AI380" s="39" t="n">
        <x:v>-0.47835883250803585</x:v>
      </x:c>
      <x:c r="AJ380" s="39" t="n">
        <x:v>-0.25637162607742553</x:v>
      </x:c>
      <x:c r="AK380" s="39" t="n">
        <x:v>-0.05554295557757942</x:v>
      </x:c>
      <x:c r="AL380" s="34"/>
      <x:c r="AM380" s="34" t="n">
        <x:f>IF(SQRT($B$9)*$B380+SQRT(1-$B$9)*R380&lt;_xlfn.NORM.S.INV($B$6),1,0)</x:f>
        <x:v>0</x:v>
      </x:c>
      <x:c r="AN380" s="34" t="n">
        <x:f>IF(SQRT($B$9)*$B380+SQRT(1-$B$9)*S380&lt;_xlfn.NORM.S.INV($B$6),1,0)</x:f>
        <x:v>0</x:v>
      </x:c>
      <x:c r="AO380" s="34" t="n">
        <x:f>IF(SQRT($B$9)*$B380+SQRT(1-$B$9)*T380&lt;_xlfn.NORM.S.INV($B$6),1,0)</x:f>
        <x:v>0</x:v>
      </x:c>
      <x:c r="AP380" s="34" t="n">
        <x:f>IF(SQRT($B$9)*$B380+SQRT(1-$B$9)*U380&lt;_xlfn.NORM.S.INV($B$6),1,0)</x:f>
        <x:v>0</x:v>
      </x:c>
      <x:c r="AQ380" s="34" t="n">
        <x:f>IF(SQRT($B$9)*$B380+SQRT(1-$B$9)*V380&lt;_xlfn.NORM.S.INV($B$6),1,0)</x:f>
        <x:v>0</x:v>
      </x:c>
      <x:c r="AR380" s="34" t="n">
        <x:f>IF(SQRT($B$9)*$B380+SQRT(1-$B$9)*W380&lt;_xlfn.NORM.S.INV($B$6),1,0)</x:f>
        <x:v>0</x:v>
      </x:c>
      <x:c r="AS380" s="34" t="n">
        <x:f>IF(SQRT($B$9)*$B380+SQRT(1-$B$9)*X380&lt;_xlfn.NORM.S.INV($B$6),1,0)</x:f>
        <x:v>0</x:v>
      </x:c>
      <x:c r="AT380" s="34" t="n">
        <x:f>IF(SQRT($B$9)*$B380+SQRT(1-$B$9)*Y380&lt;_xlfn.NORM.S.INV($B$6),1,0)</x:f>
        <x:v>0</x:v>
      </x:c>
      <x:c r="AU380" s="34" t="n">
        <x:f>IF(SQRT($B$9)*$B380+SQRT(1-$B$9)*Z380&lt;_xlfn.NORM.S.INV($B$6),1,0)</x:f>
        <x:v>0</x:v>
      </x:c>
      <x:c r="AV380" s="34" t="n">
        <x:f>IF(SQRT($B$9)*$B380+SQRT(1-$B$9)*AA380&lt;_xlfn.NORM.S.INV($B$6),1,0)</x:f>
        <x:v>0</x:v>
      </x:c>
      <x:c r="AW380" s="34" t="n">
        <x:f>IF(SQRT($C$9)*$B380+SQRT(1-$C$9)*AB380&lt;_xlfn.NORM.S.INV($C$6),1,0)</x:f>
        <x:v>0</x:v>
      </x:c>
      <x:c r="AX380" s="34" t="n">
        <x:f>IF(SQRT($C$9)*$B380+SQRT(1-$C$9)*AC380&lt;_xlfn.NORM.S.INV($C$6),1,0)</x:f>
        <x:v>0</x:v>
      </x:c>
      <x:c r="AY380" s="34" t="n">
        <x:f>IF(SQRT($C$9)*$B380+SQRT(1-$C$9)*AD380&lt;_xlfn.NORM.S.INV($C$6),1,0)</x:f>
        <x:v>0</x:v>
      </x:c>
      <x:c r="AZ380" s="34" t="n">
        <x:f>IF(SQRT($C$9)*$B380+SQRT(1-$C$9)*AE380&lt;_xlfn.NORM.S.INV($C$6),1,0)</x:f>
        <x:v>0</x:v>
      </x:c>
      <x:c r="BA380" s="34" t="n">
        <x:f>IF(SQRT($C$9)*$B380+SQRT(1-$C$9)*AF380&lt;_xlfn.NORM.S.INV($C$6),1,0)</x:f>
        <x:v>0</x:v>
      </x:c>
      <x:c r="BB380" s="34" t="n">
        <x:f>IF(SQRT($C$9)*$B380+SQRT(1-$C$9)*AG380&lt;_xlfn.NORM.S.INV($C$6),1,0)</x:f>
        <x:v>0</x:v>
      </x:c>
      <x:c r="BC380" s="34" t="n">
        <x:f>IF(SQRT($C$9)*$B380+SQRT(1-$C$9)*AH380&lt;_xlfn.NORM.S.INV($C$6),1,0)</x:f>
        <x:v>0</x:v>
      </x:c>
      <x:c r="BD380" s="34" t="n">
        <x:f>IF(SQRT($C$9)*$B380+SQRT(1-$C$9)*AI380&lt;_xlfn.NORM.S.INV($C$6),1,0)</x:f>
        <x:v>0</x:v>
      </x:c>
      <x:c r="BE380" s="34" t="n">
        <x:f>IF(SQRT($C$9)*$B380+SQRT(1-$C$9)*AJ380&lt;_xlfn.NORM.S.INV($C$6),1,0)</x:f>
        <x:v>0</x:v>
      </x:c>
      <x:c r="BF380" s="34" t="n">
        <x:f>IF(SQRT($C$9)*$B380+SQRT(1-$C$9)*AK380&lt;_xlfn.NORM.S.INV($C$6),1,0)</x:f>
        <x:v>0</x:v>
      </x:c>
      <x:c r="BG380" s="34"/>
      <x:c r="BH380" s="34"/>
      <x:c r="BI380" s="34" t="n">
        <x:f>$B$11*(($A$1061)*$C380/$B$12*$B$7+(1-$A$1061)*$D380/$B$12*$C$7)</x:f>
        <x:v>0</x:v>
      </x:c>
      <x:c r="BJ380" s="34" t="n">
        <x:f>$B$11*(($A$1062)*$C380/$B$12*$B$7+(1-$A$1062)*$D380/$B$12*$C$7)</x:f>
        <x:v>0</x:v>
      </x:c>
      <x:c r="BK380" s="34" t="n">
        <x:f>$B$11*(($A$1063)*$C380/$B$12*$B$7+(1-$A$1063)*$D380/$B$12*$C$7)</x:f>
        <x:v>0</x:v>
      </x:c>
      <x:c r="BL380" s="34" t="n">
        <x:f>$B$11*(($A$1064)*$C380/$B$12*$B$7+(1-$A$1064)*$D380/$B$12*$C$7)</x:f>
        <x:v>0</x:v>
      </x:c>
      <x:c r="BM380" s="34" t="n">
        <x:f>$B$11*(($A$1065)*$C380/$B$12*$B$7+(1-$A$1065)*$D380/$B$12*$C$7)</x:f>
        <x:v>0</x:v>
      </x:c>
      <x:c r="BN380" s="34" t="n">
        <x:f>$B$11*(($A$1066)*$C380/$B$12*$B$7+(1-$A$1066)*$D380/$B$12*$C$7)</x:f>
        <x:v>0</x:v>
      </x:c>
      <x:c r="BO380" s="34" t="n">
        <x:f>$B$11*(($A$1067)*$C380/$B$12*$B$7+(1-$A$1067)*$D380/$B$12*$C$7)</x:f>
        <x:v>0</x:v>
      </x:c>
      <x:c r="BP380" s="34" t="n">
        <x:f>$B$11*(($A$1068)*$C380/$B$12*$B$7+(1-$A$1068)*$D380/$B$12*$C$7)</x:f>
        <x:v>0</x:v>
      </x:c>
      <x:c r="BQ380" s="34" t="n">
        <x:f>$B$11*(($A$1069)*$C380/$B$12*$B$7+(1-$A$1069)*$D380/$B$12*$C$7)</x:f>
        <x:v>0</x:v>
      </x:c>
      <x:c r="BR380" s="34" t="n">
        <x:f>$B$11*(($A$1070)*$C380/$B$12*$B$7+(1-$A$1070)*$D380/$B$12*$C$7)</x:f>
        <x:v>0</x:v>
      </x:c>
      <x:c r="BS380" s="34" t="n">
        <x:f>$B$11*(($A$1071)*$C380/$B$12*$B$7+(1-$A$1071)*$D380/$B$12*$C$7)</x:f>
        <x:v>0</x:v>
      </x:c>
      <x:c r="BT380" s="34" t="n">
        <x:f>$B$11*(($A$1072)*$C380/$B$12*$B$7+(1-$A$1072)*$D380/$B$12*$C$7)</x:f>
        <x:v>0</x:v>
      </x:c>
      <x:c r="BU380" s="34" t="n">
        <x:f>$B$11*(($A$1073)*$C380/$B$12*$B$7+(1-$A$1073)*$D380/$B$12*$C$7)</x:f>
        <x:v>0</x:v>
      </x:c>
      <x:c r="BV380" s="34" t="n">
        <x:f>$B$11*(($A$1074)*$C380/$B$12*$B$7+(1-$A$1074)*$D380/$B$12*$C$7)</x:f>
        <x:v>0</x:v>
      </x:c>
      <x:c r="BW380" s="34" t="n">
        <x:f>$B$11*(($A$1075)*$C380/$B$12*$B$7+(1-$A$1075)*$D380/$B$12*$C$7)</x:f>
        <x:v>0</x:v>
      </x:c>
      <x:c r="BX380" s="34" t="n">
        <x:f>$B$11*(($A$1076)*$C380/$B$12*$B$7+(1-$A$1076)*$D380/$B$12*$C$7)</x:f>
        <x:v>0</x:v>
      </x:c>
      <x:c r="BY380" s="34" t="n">
        <x:f>$B$11*(($A$1077)*$C380/$B$12*$B$7+(1-$A$1077)*$D380/$B$12*$C$7)</x:f>
        <x:v>0</x:v>
      </x:c>
      <x:c r="BZ380" s="34" t="n">
        <x:f>$B$11*(($A$1078)*$C380/$B$12*$B$7+(1-$A$1078)*$D380/$B$12*$C$7)</x:f>
        <x:v>0</x:v>
      </x:c>
      <x:c r="CA380" s="34" t="n">
        <x:f>$B$11*(($A$1079)*$C380/$B$12*$B$7+(1-$A$1079)*$D380/$B$12*$C$7)</x:f>
        <x:v>0</x:v>
      </x:c>
      <x:c r="CB380" s="34" t="n">
        <x:f>$B$11*(($A$1080)*$C380/$B$12*$B$7+(1-$A$1080)*$D380/$B$12*$C$7)</x:f>
        <x:v>0</x:v>
      </x:c>
      <x:c r="CC380" s="34" t="n">
        <x:f>$B$11*(($A$1081)*$C380/$B$12*$B$7+(1-$A$1081)*$D380/$B$12*$C$7)</x:f>
        <x:v>0</x:v>
      </x:c>
    </x:row>
    <x:row r="381">
      <x:c r="A381" s="34" t="n">
        <x:v>357</x:v>
      </x:c>
      <x:c r="B381" s="39" t="n">
        <x:v>-0.3698527068483657</x:v>
      </x:c>
      <x:c r="C381" s="1" t="n">
        <x:f>SUM(AM381:AV381)</x:f>
        <x:v>0</x:v>
      </x:c>
      <x:c r="D381" s="1" t="n">
        <x:f>SUM(AW381:BF381)</x:f>
        <x:v>1</x:v>
      </x:c>
      <x:c r="E381" s="17" t="n">
        <x:f>(1-C381/$B$12)*$B$8-C381/$B$12*$B$7</x:f>
        <x:v>0.05</x:v>
      </x:c>
      <x:c r="F381" s="17" t="n">
        <x:f>(1-D381/$B$12)*$C$8-D381/$B$12*$C$7</x:f>
        <x:v>0.021000000000000005</x:v>
      </x:c>
      <x:c r="G381" s="32" t="n">
        <x:f>$B$11*($B$10*C381/$B$12*$B$7+(1-$B$10)*D381/$B$12*$C$7)</x:f>
        <x:v>300</x:v>
      </x:c>
      <x:c r="H381" s="17" t="n">
        <x:f>$B$10*E381+(1-$B$10)*F381</x:f>
        <x:v>0.035500000000000004</x:v>
      </x:c>
      <x:c r="I381" s="34"/>
      <x:c r="J381" s="34"/>
      <x:c r="K381" s="34"/>
      <x:c r="L381" s="34"/>
      <x:c r="M381" s="34"/>
      <x:c r="N381" s="34"/>
      <x:c r="O381" s="34"/>
      <x:c r="P381" s="34"/>
      <x:c r="Q381" s="34"/>
      <x:c r="R381" s="39" t="n">
        <x:v>0.5060937824904826</x:v>
      </x:c>
      <x:c r="S381" s="39" t="n">
        <x:v>-1.7940545401176677</x:v>
      </x:c>
      <x:c r="T381" s="39" t="n">
        <x:v>1.6999420979093842</x:v>
      </x:c>
      <x:c r="U381" s="39" t="n">
        <x:v>0.11076664615690854</x:v>
      </x:c>
      <x:c r="V381" s="39" t="n">
        <x:v>-0.3400271825075774</x:v>
      </x:c>
      <x:c r="W381" s="39" t="n">
        <x:v>-1.0015737080421916</x:v>
      </x:c>
      <x:c r="X381" s="39" t="n">
        <x:v>0.3520852868099192</x:v>
      </x:c>
      <x:c r="Y381" s="39" t="n">
        <x:v>-0.09424641942511354</x:v>
      </x:c>
      <x:c r="Z381" s="39" t="n">
        <x:v>-0.3161200546955397</x:v>
      </x:c>
      <x:c r="AA381" s="39" t="n">
        <x:v>0.8169356160386575</x:v>
      </x:c>
      <x:c r="AB381" s="39" t="n">
        <x:v>-0.3762456868082242</x:v>
      </x:c>
      <x:c r="AC381" s="39" t="n">
        <x:v>1.5534759800001934</x:v>
      </x:c>
      <x:c r="AD381" s="39" t="n">
        <x:v>0.08101017896711278</x:v>
      </x:c>
      <x:c r="AE381" s="39" t="n">
        <x:v>-0.840241822658201</x:v>
      </x:c>
      <x:c r="AF381" s="39" t="n">
        <x:v>-0.39169073128571025</x:v>
      </x:c>
      <x:c r="AG381" s="39" t="n">
        <x:v>1.004161167840281</x:v>
      </x:c>
      <x:c r="AH381" s="39" t="n">
        <x:v>0.3742279980045792</x:v>
      </x:c>
      <x:c r="AI381" s="39" t="n">
        <x:v>0.8494023520622536</x:v>
      </x:c>
      <x:c r="AJ381" s="39" t="n">
        <x:v>-2.2361179688643054</x:v>
      </x:c>
      <x:c r="AK381" s="39" t="n">
        <x:v>1.5318297800194127</x:v>
      </x:c>
      <x:c r="AL381" s="34"/>
      <x:c r="AM381" s="34" t="n">
        <x:f>IF(SQRT($B$9)*$B381+SQRT(1-$B$9)*R381&lt;_xlfn.NORM.S.INV($B$6),1,0)</x:f>
        <x:v>0</x:v>
      </x:c>
      <x:c r="AN381" s="34" t="n">
        <x:f>IF(SQRT($B$9)*$B381+SQRT(1-$B$9)*S381&lt;_xlfn.NORM.S.INV($B$6),1,0)</x:f>
        <x:v>0</x:v>
      </x:c>
      <x:c r="AO381" s="34" t="n">
        <x:f>IF(SQRT($B$9)*$B381+SQRT(1-$B$9)*T381&lt;_xlfn.NORM.S.INV($B$6),1,0)</x:f>
        <x:v>0</x:v>
      </x:c>
      <x:c r="AP381" s="34" t="n">
        <x:f>IF(SQRT($B$9)*$B381+SQRT(1-$B$9)*U381&lt;_xlfn.NORM.S.INV($B$6),1,0)</x:f>
        <x:v>0</x:v>
      </x:c>
      <x:c r="AQ381" s="34" t="n">
        <x:f>IF(SQRT($B$9)*$B381+SQRT(1-$B$9)*V381&lt;_xlfn.NORM.S.INV($B$6),1,0)</x:f>
        <x:v>0</x:v>
      </x:c>
      <x:c r="AR381" s="34" t="n">
        <x:f>IF(SQRT($B$9)*$B381+SQRT(1-$B$9)*W381&lt;_xlfn.NORM.S.INV($B$6),1,0)</x:f>
        <x:v>0</x:v>
      </x:c>
      <x:c r="AS381" s="34" t="n">
        <x:f>IF(SQRT($B$9)*$B381+SQRT(1-$B$9)*X381&lt;_xlfn.NORM.S.INV($B$6),1,0)</x:f>
        <x:v>0</x:v>
      </x:c>
      <x:c r="AT381" s="34" t="n">
        <x:f>IF(SQRT($B$9)*$B381+SQRT(1-$B$9)*Y381&lt;_xlfn.NORM.S.INV($B$6),1,0)</x:f>
        <x:v>0</x:v>
      </x:c>
      <x:c r="AU381" s="34" t="n">
        <x:f>IF(SQRT($B$9)*$B381+SQRT(1-$B$9)*Z381&lt;_xlfn.NORM.S.INV($B$6),1,0)</x:f>
        <x:v>0</x:v>
      </x:c>
      <x:c r="AV381" s="34" t="n">
        <x:f>IF(SQRT($B$9)*$B381+SQRT(1-$B$9)*AA381&lt;_xlfn.NORM.S.INV($B$6),1,0)</x:f>
        <x:v>0</x:v>
      </x:c>
      <x:c r="AW381" s="34" t="n">
        <x:f>IF(SQRT($C$9)*$B381+SQRT(1-$C$9)*AB381&lt;_xlfn.NORM.S.INV($C$6),1,0)</x:f>
        <x:v>0</x:v>
      </x:c>
      <x:c r="AX381" s="34" t="n">
        <x:f>IF(SQRT($C$9)*$B381+SQRT(1-$C$9)*AC381&lt;_xlfn.NORM.S.INV($C$6),1,0)</x:f>
        <x:v>0</x:v>
      </x:c>
      <x:c r="AY381" s="34" t="n">
        <x:f>IF(SQRT($C$9)*$B381+SQRT(1-$C$9)*AD381&lt;_xlfn.NORM.S.INV($C$6),1,0)</x:f>
        <x:v>0</x:v>
      </x:c>
      <x:c r="AZ381" s="34" t="n">
        <x:f>IF(SQRT($C$9)*$B381+SQRT(1-$C$9)*AE381&lt;_xlfn.NORM.S.INV($C$6),1,0)</x:f>
        <x:v>0</x:v>
      </x:c>
      <x:c r="BA381" s="34" t="n">
        <x:f>IF(SQRT($C$9)*$B381+SQRT(1-$C$9)*AF381&lt;_xlfn.NORM.S.INV($C$6),1,0)</x:f>
        <x:v>0</x:v>
      </x:c>
      <x:c r="BB381" s="34" t="n">
        <x:f>IF(SQRT($C$9)*$B381+SQRT(1-$C$9)*AG381&lt;_xlfn.NORM.S.INV($C$6),1,0)</x:f>
        <x:v>0</x:v>
      </x:c>
      <x:c r="BC381" s="34" t="n">
        <x:f>IF(SQRT($C$9)*$B381+SQRT(1-$C$9)*AH381&lt;_xlfn.NORM.S.INV($C$6),1,0)</x:f>
        <x:v>0</x:v>
      </x:c>
      <x:c r="BD381" s="34" t="n">
        <x:f>IF(SQRT($C$9)*$B381+SQRT(1-$C$9)*AI381&lt;_xlfn.NORM.S.INV($C$6),1,0)</x:f>
        <x:v>0</x:v>
      </x:c>
      <x:c r="BE381" s="34" t="n">
        <x:f>IF(SQRT($C$9)*$B381+SQRT(1-$C$9)*AJ381&lt;_xlfn.NORM.S.INV($C$6),1,0)</x:f>
        <x:v>1</x:v>
      </x:c>
      <x:c r="BF381" s="34" t="n">
        <x:f>IF(SQRT($C$9)*$B381+SQRT(1-$C$9)*AK381&lt;_xlfn.NORM.S.INV($C$6),1,0)</x:f>
        <x:v>0</x:v>
      </x:c>
      <x:c r="BG381" s="34"/>
      <x:c r="BH381" s="34"/>
      <x:c r="BI381" s="34" t="n">
        <x:f>$B$11*(($A$1061)*$C381/$B$12*$B$7+(1-$A$1061)*$D381/$B$12*$C$7)</x:f>
        <x:v>600</x:v>
      </x:c>
      <x:c r="BJ381" s="34" t="n">
        <x:f>$B$11*(($A$1062)*$C381/$B$12*$B$7+(1-$A$1062)*$D381/$B$12*$C$7)</x:f>
        <x:v>570</x:v>
      </x:c>
      <x:c r="BK381" s="34" t="n">
        <x:f>$B$11*(($A$1063)*$C381/$B$12*$B$7+(1-$A$1063)*$D381/$B$12*$C$7)</x:f>
        <x:v>540</x:v>
      </x:c>
      <x:c r="BL381" s="34" t="n">
        <x:f>$B$11*(($A$1064)*$C381/$B$12*$B$7+(1-$A$1064)*$D381/$B$12*$C$7)</x:f>
        <x:v>509.99999999999994</x:v>
      </x:c>
      <x:c r="BM381" s="34" t="n">
        <x:f>$B$11*(($A$1065)*$C381/$B$12*$B$7+(1-$A$1065)*$D381/$B$12*$C$7)</x:f>
        <x:v>480</x:v>
      </x:c>
      <x:c r="BN381" s="34" t="n">
        <x:f>$B$11*(($A$1066)*$C381/$B$12*$B$7+(1-$A$1066)*$D381/$B$12*$C$7)</x:f>
        <x:v>450</x:v>
      </x:c>
      <x:c r="BO381" s="34" t="n">
        <x:f>$B$11*(($A$1067)*$C381/$B$12*$B$7+(1-$A$1067)*$D381/$B$12*$C$7)</x:f>
        <x:v>419.99999999999994</x:v>
      </x:c>
      <x:c r="BP381" s="34" t="n">
        <x:f>$B$11*(($A$1068)*$C381/$B$12*$B$7+(1-$A$1068)*$D381/$B$12*$C$7)</x:f>
        <x:v>390</x:v>
      </x:c>
      <x:c r="BQ381" s="34" t="n">
        <x:f>$B$11*(($A$1069)*$C381/$B$12*$B$7+(1-$A$1069)*$D381/$B$12*$C$7)</x:f>
        <x:v>360</x:v>
      </x:c>
      <x:c r="BR381" s="34" t="n">
        <x:f>$B$11*(($A$1070)*$C381/$B$12*$B$7+(1-$A$1070)*$D381/$B$12*$C$7)</x:f>
        <x:v>330</x:v>
      </x:c>
      <x:c r="BS381" s="34" t="n">
        <x:f>$B$11*(($A$1071)*$C381/$B$12*$B$7+(1-$A$1071)*$D381/$B$12*$C$7)</x:f>
        <x:v>300</x:v>
      </x:c>
      <x:c r="BT381" s="34" t="n">
        <x:f>$B$11*(($A$1072)*$C381/$B$12*$B$7+(1-$A$1072)*$D381/$B$12*$C$7)</x:f>
        <x:v>270</x:v>
      </x:c>
      <x:c r="BU381" s="34" t="n">
        <x:f>$B$11*(($A$1073)*$C381/$B$12*$B$7+(1-$A$1073)*$D381/$B$12*$C$7)</x:f>
        <x:v>240</x:v>
      </x:c>
      <x:c r="BV381" s="34" t="n">
        <x:f>$B$11*(($A$1074)*$C381/$B$12*$B$7+(1-$A$1074)*$D381/$B$12*$C$7)</x:f>
        <x:v>209.99999999999997</x:v>
      </x:c>
      <x:c r="BW381" s="34" t="n">
        <x:f>$B$11*(($A$1075)*$C381/$B$12*$B$7+(1-$A$1075)*$D381/$B$12*$C$7)</x:f>
        <x:v>180.00000000000003</x:v>
      </x:c>
      <x:c r="BX381" s="34" t="n">
        <x:f>$B$11*(($A$1076)*$C381/$B$12*$B$7+(1-$A$1076)*$D381/$B$12*$C$7)</x:f>
        <x:v>150</x:v>
      </x:c>
      <x:c r="BY381" s="34" t="n">
        <x:f>$B$11*(($A$1077)*$C381/$B$12*$B$7+(1-$A$1077)*$D381/$B$12*$C$7)</x:f>
        <x:v>119.99999999999999</x:v>
      </x:c>
      <x:c r="BZ381" s="34" t="n">
        <x:f>$B$11*(($A$1078)*$C381/$B$12*$B$7+(1-$A$1078)*$D381/$B$12*$C$7)</x:f>
        <x:v>90.00000000000001</x:v>
      </x:c>
      <x:c r="CA381" s="34" t="n">
        <x:f>$B$11*(($A$1079)*$C381/$B$12*$B$7+(1-$A$1079)*$D381/$B$12*$C$7)</x:f>
        <x:v>59.99999999999999</x:v>
      </x:c>
      <x:c r="CB381" s="34" t="n">
        <x:f>$B$11*(($A$1080)*$C381/$B$12*$B$7+(1-$A$1080)*$D381/$B$12*$C$7)</x:f>
        <x:v>30.00000000000003</x:v>
      </x:c>
      <x:c r="CC381" s="34" t="n">
        <x:f>$B$11*(($A$1081)*$C381/$B$12*$B$7+(1-$A$1081)*$D381/$B$12*$C$7)</x:f>
        <x:v>0</x:v>
      </x:c>
    </x:row>
    <x:row r="382">
      <x:c r="A382" s="34" t="n">
        <x:v>358</x:v>
      </x:c>
      <x:c r="B382" s="39" t="n">
        <x:v>-0.3484064635992069</x:v>
      </x:c>
      <x:c r="C382" s="1" t="n">
        <x:f>SUM(AM382:AV382)</x:f>
        <x:v>0</x:v>
      </x:c>
      <x:c r="D382" s="1" t="n">
        <x:f>SUM(AW382:BF382)</x:f>
        <x:v>0</x:v>
      </x:c>
      <x:c r="E382" s="17" t="n">
        <x:f>(1-C382/$B$12)*$B$8-C382/$B$12*$B$7</x:f>
        <x:v>0.05</x:v>
      </x:c>
      <x:c r="F382" s="17" t="n">
        <x:f>(1-D382/$B$12)*$C$8-D382/$B$12*$C$7</x:f>
        <x:v>0.09</x:v>
      </x:c>
      <x:c r="G382" s="32" t="n">
        <x:f>$B$11*($B$10*C382/$B$12*$B$7+(1-$B$10)*D382/$B$12*$C$7)</x:f>
        <x:v>0</x:v>
      </x:c>
      <x:c r="H382" s="17" t="n">
        <x:f>$B$10*E382+(1-$B$10)*F382</x:f>
        <x:v>0.07</x:v>
      </x:c>
      <x:c r="I382" s="34"/>
      <x:c r="J382" s="34"/>
      <x:c r="K382" s="34"/>
      <x:c r="L382" s="34"/>
      <x:c r="M382" s="34"/>
      <x:c r="N382" s="34"/>
      <x:c r="O382" s="34"/>
      <x:c r="P382" s="34"/>
      <x:c r="Q382" s="34"/>
      <x:c r="R382" s="39" t="n">
        <x:v>-0.38958571624406496</x:v>
      </x:c>
      <x:c r="S382" s="39" t="n">
        <x:v>1.4474676719112987</x:v>
      </x:c>
      <x:c r="T382" s="39" t="n">
        <x:v>-1.7995398057137566</x:v>
      </x:c>
      <x:c r="U382" s="39" t="n">
        <x:v>-0.06071873254392608</x:v>
      </x:c>
      <x:c r="V382" s="39" t="n">
        <x:v>1.2066325327712744</x:v>
      </x:c>
      <x:c r="W382" s="39" t="n">
        <x:v>0.4196512331199916</x:v>
      </x:c>
      <x:c r="X382" s="39" t="n">
        <x:v>0.5426063183668305</x:v>
      </x:c>
      <x:c r="Y382" s="39" t="n">
        <x:v>0.3728196538811177</x:v>
      </x:c>
      <x:c r="Z382" s="39" t="n">
        <x:v>1.4824690321589487</x:v>
      </x:c>
      <x:c r="AA382" s="39" t="n">
        <x:v>-0.6629549846011841</x:v>
      </x:c>
      <x:c r="AB382" s="39" t="n">
        <x:v>-0.5617988641068703</x:v>
      </x:c>
      <x:c r="AC382" s="39" t="n">
        <x:v>-0.552632331687253</x:v>
      </x:c>
      <x:c r="AD382" s="39" t="n">
        <x:v>-0.5889801612014954</x:v>
      </x:c>
      <x:c r="AE382" s="39" t="n">
        <x:v>-0.06925700571915071</x:v>
      </x:c>
      <x:c r="AF382" s="39" t="n">
        <x:v>-0.4523016824317184</x:v>
      </x:c>
      <x:c r="AG382" s="39" t="n">
        <x:v>0.688818616914055</x:v>
      </x:c>
      <x:c r="AH382" s="39" t="n">
        <x:v>2.1186098662901167</x:v>
      </x:c>
      <x:c r="AI382" s="39" t="n">
        <x:v>-0.620507993443293</x:v>
      </x:c>
      <x:c r="AJ382" s="39" t="n">
        <x:v>1.268849238520655</x:v>
      </x:c>
      <x:c r="AK382" s="39" t="n">
        <x:v>2.2766959754886793</x:v>
      </x:c>
      <x:c r="AL382" s="34"/>
      <x:c r="AM382" s="34" t="n">
        <x:f>IF(SQRT($B$9)*$B382+SQRT(1-$B$9)*R382&lt;_xlfn.NORM.S.INV($B$6),1,0)</x:f>
        <x:v>0</x:v>
      </x:c>
      <x:c r="AN382" s="34" t="n">
        <x:f>IF(SQRT($B$9)*$B382+SQRT(1-$B$9)*S382&lt;_xlfn.NORM.S.INV($B$6),1,0)</x:f>
        <x:v>0</x:v>
      </x:c>
      <x:c r="AO382" s="34" t="n">
        <x:f>IF(SQRT($B$9)*$B382+SQRT(1-$B$9)*T382&lt;_xlfn.NORM.S.INV($B$6),1,0)</x:f>
        <x:v>0</x:v>
      </x:c>
      <x:c r="AP382" s="34" t="n">
        <x:f>IF(SQRT($B$9)*$B382+SQRT(1-$B$9)*U382&lt;_xlfn.NORM.S.INV($B$6),1,0)</x:f>
        <x:v>0</x:v>
      </x:c>
      <x:c r="AQ382" s="34" t="n">
        <x:f>IF(SQRT($B$9)*$B382+SQRT(1-$B$9)*V382&lt;_xlfn.NORM.S.INV($B$6),1,0)</x:f>
        <x:v>0</x:v>
      </x:c>
      <x:c r="AR382" s="34" t="n">
        <x:f>IF(SQRT($B$9)*$B382+SQRT(1-$B$9)*W382&lt;_xlfn.NORM.S.INV($B$6),1,0)</x:f>
        <x:v>0</x:v>
      </x:c>
      <x:c r="AS382" s="34" t="n">
        <x:f>IF(SQRT($B$9)*$B382+SQRT(1-$B$9)*X382&lt;_xlfn.NORM.S.INV($B$6),1,0)</x:f>
        <x:v>0</x:v>
      </x:c>
      <x:c r="AT382" s="34" t="n">
        <x:f>IF(SQRT($B$9)*$B382+SQRT(1-$B$9)*Y382&lt;_xlfn.NORM.S.INV($B$6),1,0)</x:f>
        <x:v>0</x:v>
      </x:c>
      <x:c r="AU382" s="34" t="n">
        <x:f>IF(SQRT($B$9)*$B382+SQRT(1-$B$9)*Z382&lt;_xlfn.NORM.S.INV($B$6),1,0)</x:f>
        <x:v>0</x:v>
      </x:c>
      <x:c r="AV382" s="34" t="n">
        <x:f>IF(SQRT($B$9)*$B382+SQRT(1-$B$9)*AA382&lt;_xlfn.NORM.S.INV($B$6),1,0)</x:f>
        <x:v>0</x:v>
      </x:c>
      <x:c r="AW382" s="34" t="n">
        <x:f>IF(SQRT($C$9)*$B382+SQRT(1-$C$9)*AB382&lt;_xlfn.NORM.S.INV($C$6),1,0)</x:f>
        <x:v>0</x:v>
      </x:c>
      <x:c r="AX382" s="34" t="n">
        <x:f>IF(SQRT($C$9)*$B382+SQRT(1-$C$9)*AC382&lt;_xlfn.NORM.S.INV($C$6),1,0)</x:f>
        <x:v>0</x:v>
      </x:c>
      <x:c r="AY382" s="34" t="n">
        <x:f>IF(SQRT($C$9)*$B382+SQRT(1-$C$9)*AD382&lt;_xlfn.NORM.S.INV($C$6),1,0)</x:f>
        <x:v>0</x:v>
      </x:c>
      <x:c r="AZ382" s="34" t="n">
        <x:f>IF(SQRT($C$9)*$B382+SQRT(1-$C$9)*AE382&lt;_xlfn.NORM.S.INV($C$6),1,0)</x:f>
        <x:v>0</x:v>
      </x:c>
      <x:c r="BA382" s="34" t="n">
        <x:f>IF(SQRT($C$9)*$B382+SQRT(1-$C$9)*AF382&lt;_xlfn.NORM.S.INV($C$6),1,0)</x:f>
        <x:v>0</x:v>
      </x:c>
      <x:c r="BB382" s="34" t="n">
        <x:f>IF(SQRT($C$9)*$B382+SQRT(1-$C$9)*AG382&lt;_xlfn.NORM.S.INV($C$6),1,0)</x:f>
        <x:v>0</x:v>
      </x:c>
      <x:c r="BC382" s="34" t="n">
        <x:f>IF(SQRT($C$9)*$B382+SQRT(1-$C$9)*AH382&lt;_xlfn.NORM.S.INV($C$6),1,0)</x:f>
        <x:v>0</x:v>
      </x:c>
      <x:c r="BD382" s="34" t="n">
        <x:f>IF(SQRT($C$9)*$B382+SQRT(1-$C$9)*AI382&lt;_xlfn.NORM.S.INV($C$6),1,0)</x:f>
        <x:v>0</x:v>
      </x:c>
      <x:c r="BE382" s="34" t="n">
        <x:f>IF(SQRT($C$9)*$B382+SQRT(1-$C$9)*AJ382&lt;_xlfn.NORM.S.INV($C$6),1,0)</x:f>
        <x:v>0</x:v>
      </x:c>
      <x:c r="BF382" s="34" t="n">
        <x:f>IF(SQRT($C$9)*$B382+SQRT(1-$C$9)*AK382&lt;_xlfn.NORM.S.INV($C$6),1,0)</x:f>
        <x:v>0</x:v>
      </x:c>
      <x:c r="BG382" s="34"/>
      <x:c r="BH382" s="34"/>
      <x:c r="BI382" s="34" t="n">
        <x:f>$B$11*(($A$1061)*$C382/$B$12*$B$7+(1-$A$1061)*$D382/$B$12*$C$7)</x:f>
        <x:v>0</x:v>
      </x:c>
      <x:c r="BJ382" s="34" t="n">
        <x:f>$B$11*(($A$1062)*$C382/$B$12*$B$7+(1-$A$1062)*$D382/$B$12*$C$7)</x:f>
        <x:v>0</x:v>
      </x:c>
      <x:c r="BK382" s="34" t="n">
        <x:f>$B$11*(($A$1063)*$C382/$B$12*$B$7+(1-$A$1063)*$D382/$B$12*$C$7)</x:f>
        <x:v>0</x:v>
      </x:c>
      <x:c r="BL382" s="34" t="n">
        <x:f>$B$11*(($A$1064)*$C382/$B$12*$B$7+(1-$A$1064)*$D382/$B$12*$C$7)</x:f>
        <x:v>0</x:v>
      </x:c>
      <x:c r="BM382" s="34" t="n">
        <x:f>$B$11*(($A$1065)*$C382/$B$12*$B$7+(1-$A$1065)*$D382/$B$12*$C$7)</x:f>
        <x:v>0</x:v>
      </x:c>
      <x:c r="BN382" s="34" t="n">
        <x:f>$B$11*(($A$1066)*$C382/$B$12*$B$7+(1-$A$1066)*$D382/$B$12*$C$7)</x:f>
        <x:v>0</x:v>
      </x:c>
      <x:c r="BO382" s="34" t="n">
        <x:f>$B$11*(($A$1067)*$C382/$B$12*$B$7+(1-$A$1067)*$D382/$B$12*$C$7)</x:f>
        <x:v>0</x:v>
      </x:c>
      <x:c r="BP382" s="34" t="n">
        <x:f>$B$11*(($A$1068)*$C382/$B$12*$B$7+(1-$A$1068)*$D382/$B$12*$C$7)</x:f>
        <x:v>0</x:v>
      </x:c>
      <x:c r="BQ382" s="34" t="n">
        <x:f>$B$11*(($A$1069)*$C382/$B$12*$B$7+(1-$A$1069)*$D382/$B$12*$C$7)</x:f>
        <x:v>0</x:v>
      </x:c>
      <x:c r="BR382" s="34" t="n">
        <x:f>$B$11*(($A$1070)*$C382/$B$12*$B$7+(1-$A$1070)*$D382/$B$12*$C$7)</x:f>
        <x:v>0</x:v>
      </x:c>
      <x:c r="BS382" s="34" t="n">
        <x:f>$B$11*(($A$1071)*$C382/$B$12*$B$7+(1-$A$1071)*$D382/$B$12*$C$7)</x:f>
        <x:v>0</x:v>
      </x:c>
      <x:c r="BT382" s="34" t="n">
        <x:f>$B$11*(($A$1072)*$C382/$B$12*$B$7+(1-$A$1072)*$D382/$B$12*$C$7)</x:f>
        <x:v>0</x:v>
      </x:c>
      <x:c r="BU382" s="34" t="n">
        <x:f>$B$11*(($A$1073)*$C382/$B$12*$B$7+(1-$A$1073)*$D382/$B$12*$C$7)</x:f>
        <x:v>0</x:v>
      </x:c>
      <x:c r="BV382" s="34" t="n">
        <x:f>$B$11*(($A$1074)*$C382/$B$12*$B$7+(1-$A$1074)*$D382/$B$12*$C$7)</x:f>
        <x:v>0</x:v>
      </x:c>
      <x:c r="BW382" s="34" t="n">
        <x:f>$B$11*(($A$1075)*$C382/$B$12*$B$7+(1-$A$1075)*$D382/$B$12*$C$7)</x:f>
        <x:v>0</x:v>
      </x:c>
      <x:c r="BX382" s="34" t="n">
        <x:f>$B$11*(($A$1076)*$C382/$B$12*$B$7+(1-$A$1076)*$D382/$B$12*$C$7)</x:f>
        <x:v>0</x:v>
      </x:c>
      <x:c r="BY382" s="34" t="n">
        <x:f>$B$11*(($A$1077)*$C382/$B$12*$B$7+(1-$A$1077)*$D382/$B$12*$C$7)</x:f>
        <x:v>0</x:v>
      </x:c>
      <x:c r="BZ382" s="34" t="n">
        <x:f>$B$11*(($A$1078)*$C382/$B$12*$B$7+(1-$A$1078)*$D382/$B$12*$C$7)</x:f>
        <x:v>0</x:v>
      </x:c>
      <x:c r="CA382" s="34" t="n">
        <x:f>$B$11*(($A$1079)*$C382/$B$12*$B$7+(1-$A$1079)*$D382/$B$12*$C$7)</x:f>
        <x:v>0</x:v>
      </x:c>
      <x:c r="CB382" s="34" t="n">
        <x:f>$B$11*(($A$1080)*$C382/$B$12*$B$7+(1-$A$1080)*$D382/$B$12*$C$7)</x:f>
        <x:v>0</x:v>
      </x:c>
      <x:c r="CC382" s="34" t="n">
        <x:f>$B$11*(($A$1081)*$C382/$B$12*$B$7+(1-$A$1081)*$D382/$B$12*$C$7)</x:f>
        <x:v>0</x:v>
      </x:c>
    </x:row>
    <x:row r="383">
      <x:c r="A383" s="34" t="n">
        <x:v>359</x:v>
      </x:c>
      <x:c r="B383" s="39" t="n">
        <x:v>-2.201144512589739</x:v>
      </x:c>
      <x:c r="C383" s="1" t="n">
        <x:f>SUM(AM383:AV383)</x:f>
        <x:v>1</x:v>
      </x:c>
      <x:c r="D383" s="1" t="n">
        <x:f>SUM(AW383:BF383)</x:f>
        <x:v>4</x:v>
      </x:c>
      <x:c r="E383" s="17" t="n">
        <x:f>(1-C383/$B$12)*$B$8-C383/$B$12*$B$7</x:f>
        <x:v>0.0049999999999999975</x:v>
      </x:c>
      <x:c r="F383" s="17" t="n">
        <x:f>(1-D383/$B$12)*$C$8-D383/$B$12*$C$7</x:f>
        <x:v>-0.186</x:v>
      </x:c>
      <x:c r="G383" s="32" t="n">
        <x:f>$B$11*($B$10*C383/$B$12*$B$7+(1-$B$10)*D383/$B$12*$C$7)</x:f>
        <x:v>1400.0000000000002</x:v>
      </x:c>
      <x:c r="H383" s="17" t="n">
        <x:f>$B$10*E383+(1-$B$10)*F383</x:f>
        <x:v>-0.0905</x:v>
      </x:c>
      <x:c r="I383" s="34"/>
      <x:c r="J383" s="34"/>
      <x:c r="K383" s="34"/>
      <x:c r="L383" s="34"/>
      <x:c r="M383" s="34"/>
      <x:c r="N383" s="34"/>
      <x:c r="O383" s="34"/>
      <x:c r="P383" s="34"/>
      <x:c r="Q383" s="34"/>
      <x:c r="R383" s="39" t="n">
        <x:v>-0.3377176828322605</x:v>
      </x:c>
      <x:c r="S383" s="39" t="n">
        <x:v>-1.8190425383323439</x:v>
      </x:c>
      <x:c r="T383" s="39" t="n">
        <x:v>0.08621005706068827</x:v>
      </x:c>
      <x:c r="U383" s="39" t="n">
        <x:v>-1.4974010049542754</x:v>
      </x:c>
      <x:c r="V383" s="39" t="n">
        <x:v>0.5481677281402972</x:v>
      </x:c>
      <x:c r="W383" s="39" t="n">
        <x:v>-0.8554233726557627</x:v>
      </x:c>
      <x:c r="X383" s="39" t="n">
        <x:v>-0.2828287513464492</x:v>
      </x:c>
      <x:c r="Y383" s="39" t="n">
        <x:v>2.011867530156362</x:v>
      </x:c>
      <x:c r="Z383" s="39" t="n">
        <x:v>-0.2283216244399283</x:v>
      </x:c>
      <x:c r="AA383" s="39" t="n">
        <x:v>-1.3212413884403906</x:v>
      </x:c>
      <x:c r="AB383" s="39" t="n">
        <x:v>0.48368889013771227</x:v>
      </x:c>
      <x:c r="AC383" s="39" t="n">
        <x:v>-0.6259858873297536</x:v>
      </x:c>
      <x:c r="AD383" s="39" t="n">
        <x:v>0.06634323760131727</x:v>
      </x:c>
      <x:c r="AE383" s="39" t="n">
        <x:v>0.11397729702787975</x:v>
      </x:c>
      <x:c r="AF383" s="39" t="n">
        <x:v>-0.7483397645034946</x:v>
      </x:c>
      <x:c r="AG383" s="39" t="n">
        <x:v>-1.508371058120755</x:v>
      </x:c>
      <x:c r="AH383" s="39" t="n">
        <x:v>-0.9065806915954889</x:v>
      </x:c>
      <x:c r="AI383" s="39" t="n">
        <x:v>0.45505212509211856</x:v>
      </x:c>
      <x:c r="AJ383" s="39" t="n">
        <x:v>-0.24151614314077116</x:v>
      </x:c>
      <x:c r="AK383" s="39" t="n">
        <x:v>-1.1752827755446427</x:v>
      </x:c>
      <x:c r="AL383" s="34"/>
      <x:c r="AM383" s="34" t="n">
        <x:f>IF(SQRT($B$9)*$B383+SQRT(1-$B$9)*R383&lt;_xlfn.NORM.S.INV($B$6),1,0)</x:f>
        <x:v>0</x:v>
      </x:c>
      <x:c r="AN383" s="34" t="n">
        <x:f>IF(SQRT($B$9)*$B383+SQRT(1-$B$9)*S383&lt;_xlfn.NORM.S.INV($B$6),1,0)</x:f>
        <x:v>1</x:v>
      </x:c>
      <x:c r="AO383" s="34" t="n">
        <x:f>IF(SQRT($B$9)*$B383+SQRT(1-$B$9)*T383&lt;_xlfn.NORM.S.INV($B$6),1,0)</x:f>
        <x:v>0</x:v>
      </x:c>
      <x:c r="AP383" s="34" t="n">
        <x:f>IF(SQRT($B$9)*$B383+SQRT(1-$B$9)*U383&lt;_xlfn.NORM.S.INV($B$6),1,0)</x:f>
        <x:v>0</x:v>
      </x:c>
      <x:c r="AQ383" s="34" t="n">
        <x:f>IF(SQRT($B$9)*$B383+SQRT(1-$B$9)*V383&lt;_xlfn.NORM.S.INV($B$6),1,0)</x:f>
        <x:v>0</x:v>
      </x:c>
      <x:c r="AR383" s="34" t="n">
        <x:f>IF(SQRT($B$9)*$B383+SQRT(1-$B$9)*W383&lt;_xlfn.NORM.S.INV($B$6),1,0)</x:f>
        <x:v>0</x:v>
      </x:c>
      <x:c r="AS383" s="34" t="n">
        <x:f>IF(SQRT($B$9)*$B383+SQRT(1-$B$9)*X383&lt;_xlfn.NORM.S.INV($B$6),1,0)</x:f>
        <x:v>0</x:v>
      </x:c>
      <x:c r="AT383" s="34" t="n">
        <x:f>IF(SQRT($B$9)*$B383+SQRT(1-$B$9)*Y383&lt;_xlfn.NORM.S.INV($B$6),1,0)</x:f>
        <x:v>0</x:v>
      </x:c>
      <x:c r="AU383" s="34" t="n">
        <x:f>IF(SQRT($B$9)*$B383+SQRT(1-$B$9)*Z383&lt;_xlfn.NORM.S.INV($B$6),1,0)</x:f>
        <x:v>0</x:v>
      </x:c>
      <x:c r="AV383" s="34" t="n">
        <x:f>IF(SQRT($B$9)*$B383+SQRT(1-$B$9)*AA383&lt;_xlfn.NORM.S.INV($B$6),1,0)</x:f>
        <x:v>0</x:v>
      </x:c>
      <x:c r="AW383" s="34" t="n">
        <x:f>IF(SQRT($C$9)*$B383+SQRT(1-$C$9)*AB383&lt;_xlfn.NORM.S.INV($C$6),1,0)</x:f>
        <x:v>0</x:v>
      </x:c>
      <x:c r="AX383" s="34" t="n">
        <x:f>IF(SQRT($C$9)*$B383+SQRT(1-$C$9)*AC383&lt;_xlfn.NORM.S.INV($C$6),1,0)</x:f>
        <x:v>0</x:v>
      </x:c>
      <x:c r="AY383" s="34" t="n">
        <x:f>IF(SQRT($C$9)*$B383+SQRT(1-$C$9)*AD383&lt;_xlfn.NORM.S.INV($C$6),1,0)</x:f>
        <x:v>0</x:v>
      </x:c>
      <x:c r="AZ383" s="34" t="n">
        <x:f>IF(SQRT($C$9)*$B383+SQRT(1-$C$9)*AE383&lt;_xlfn.NORM.S.INV($C$6),1,0)</x:f>
        <x:v>0</x:v>
      </x:c>
      <x:c r="BA383" s="34" t="n">
        <x:f>IF(SQRT($C$9)*$B383+SQRT(1-$C$9)*AF383&lt;_xlfn.NORM.S.INV($C$6),1,0)</x:f>
        <x:v>1</x:v>
      </x:c>
      <x:c r="BB383" s="34" t="n">
        <x:f>IF(SQRT($C$9)*$B383+SQRT(1-$C$9)*AG383&lt;_xlfn.NORM.S.INV($C$6),1,0)</x:f>
        <x:v>1</x:v>
      </x:c>
      <x:c r="BC383" s="34" t="n">
        <x:f>IF(SQRT($C$9)*$B383+SQRT(1-$C$9)*AH383&lt;_xlfn.NORM.S.INV($C$6),1,0)</x:f>
        <x:v>1</x:v>
      </x:c>
      <x:c r="BD383" s="34" t="n">
        <x:f>IF(SQRT($C$9)*$B383+SQRT(1-$C$9)*AI383&lt;_xlfn.NORM.S.INV($C$6),1,0)</x:f>
        <x:v>0</x:v>
      </x:c>
      <x:c r="BE383" s="34" t="n">
        <x:f>IF(SQRT($C$9)*$B383+SQRT(1-$C$9)*AJ383&lt;_xlfn.NORM.S.INV($C$6),1,0)</x:f>
        <x:v>0</x:v>
      </x:c>
      <x:c r="BF383" s="34" t="n">
        <x:f>IF(SQRT($C$9)*$B383+SQRT(1-$C$9)*AK383&lt;_xlfn.NORM.S.INV($C$6),1,0)</x:f>
        <x:v>1</x:v>
      </x:c>
      <x:c r="BG383" s="34"/>
      <x:c r="BH383" s="34"/>
      <x:c r="BI383" s="34" t="n">
        <x:f>$B$11*(($A$1061)*$C383/$B$12*$B$7+(1-$A$1061)*$D383/$B$12*$C$7)</x:f>
        <x:v>2400</x:v>
      </x:c>
      <x:c r="BJ383" s="34" t="n">
        <x:f>$B$11*(($A$1062)*$C383/$B$12*$B$7+(1-$A$1062)*$D383/$B$12*$C$7)</x:f>
        <x:v>2300</x:v>
      </x:c>
      <x:c r="BK383" s="34" t="n">
        <x:f>$B$11*(($A$1063)*$C383/$B$12*$B$7+(1-$A$1063)*$D383/$B$12*$C$7)</x:f>
        <x:v>2200</x:v>
      </x:c>
      <x:c r="BL383" s="34" t="n">
        <x:f>$B$11*(($A$1064)*$C383/$B$12*$B$7+(1-$A$1064)*$D383/$B$12*$C$7)</x:f>
        <x:v>2100</x:v>
      </x:c>
      <x:c r="BM383" s="34" t="n">
        <x:f>$B$11*(($A$1065)*$C383/$B$12*$B$7+(1-$A$1065)*$D383/$B$12*$C$7)</x:f>
        <x:v>2000</x:v>
      </x:c>
      <x:c r="BN383" s="34" t="n">
        <x:f>$B$11*(($A$1066)*$C383/$B$12*$B$7+(1-$A$1066)*$D383/$B$12*$C$7)</x:f>
        <x:v>1900</x:v>
      </x:c>
      <x:c r="BO383" s="34" t="n">
        <x:f>$B$11*(($A$1067)*$C383/$B$12*$B$7+(1-$A$1067)*$D383/$B$12*$C$7)</x:f>
        <x:v>1800</x:v>
      </x:c>
      <x:c r="BP383" s="34" t="n">
        <x:f>$B$11*(($A$1068)*$C383/$B$12*$B$7+(1-$A$1068)*$D383/$B$12*$C$7)</x:f>
        <x:v>1699.9999999999998</x:v>
      </x:c>
      <x:c r="BQ383" s="34" t="n">
        <x:f>$B$11*(($A$1069)*$C383/$B$12*$B$7+(1-$A$1069)*$D383/$B$12*$C$7)</x:f>
        <x:v>1599.9999999999998</x:v>
      </x:c>
      <x:c r="BR383" s="34" t="n">
        <x:f>$B$11*(($A$1070)*$C383/$B$12*$B$7+(1-$A$1070)*$D383/$B$12*$C$7)</x:f>
        <x:v>1500</x:v>
      </x:c>
      <x:c r="BS383" s="34" t="n">
        <x:f>$B$11*(($A$1071)*$C383/$B$12*$B$7+(1-$A$1071)*$D383/$B$12*$C$7)</x:f>
        <x:v>1400.0000000000002</x:v>
      </x:c>
      <x:c r="BT383" s="34" t="n">
        <x:f>$B$11*(($A$1072)*$C383/$B$12*$B$7+(1-$A$1072)*$D383/$B$12*$C$7)</x:f>
        <x:v>1300</x:v>
      </x:c>
      <x:c r="BU383" s="34" t="n">
        <x:f>$B$11*(($A$1073)*$C383/$B$12*$B$7+(1-$A$1073)*$D383/$B$12*$C$7)</x:f>
        <x:v>1200</x:v>
      </x:c>
      <x:c r="BV383" s="34" t="n">
        <x:f>$B$11*(($A$1074)*$C383/$B$12*$B$7+(1-$A$1074)*$D383/$B$12*$C$7)</x:f>
        <x:v>1099.9999999999998</x:v>
      </x:c>
      <x:c r="BW383" s="34" t="n">
        <x:f>$B$11*(($A$1075)*$C383/$B$12*$B$7+(1-$A$1075)*$D383/$B$12*$C$7)</x:f>
        <x:v>1000</x:v>
      </x:c>
      <x:c r="BX383" s="34" t="n">
        <x:f>$B$11*(($A$1076)*$C383/$B$12*$B$7+(1-$A$1076)*$D383/$B$12*$C$7)</x:f>
        <x:v>900</x:v>
      </x:c>
      <x:c r="BY383" s="34" t="n">
        <x:f>$B$11*(($A$1077)*$C383/$B$12*$B$7+(1-$A$1077)*$D383/$B$12*$C$7)</x:f>
        <x:v>799.9999999999999</x:v>
      </x:c>
      <x:c r="BZ383" s="34" t="n">
        <x:f>$B$11*(($A$1078)*$C383/$B$12*$B$7+(1-$A$1078)*$D383/$B$12*$C$7)</x:f>
        <x:v>700.0000000000001</x:v>
      </x:c>
      <x:c r="CA383" s="34" t="n">
        <x:f>$B$11*(($A$1079)*$C383/$B$12*$B$7+(1-$A$1079)*$D383/$B$12*$C$7)</x:f>
        <x:v>600</x:v>
      </x:c>
      <x:c r="CB383" s="34" t="n">
        <x:f>$B$11*(($A$1080)*$C383/$B$12*$B$7+(1-$A$1080)*$D383/$B$12*$C$7)</x:f>
        <x:v>500.00000000000017</x:v>
      </x:c>
      <x:c r="CC383" s="34" t="n">
        <x:f>$B$11*(($A$1081)*$C383/$B$12*$B$7+(1-$A$1081)*$D383/$B$12*$C$7)</x:f>
        <x:v>400.00000000000006</x:v>
      </x:c>
    </x:row>
    <x:row r="384">
      <x:c r="A384" s="34" t="n">
        <x:v>360</x:v>
      </x:c>
      <x:c r="B384" s="39" t="n">
        <x:v>-1.5924313386126925</x:v>
      </x:c>
      <x:c r="C384" s="1" t="n">
        <x:f>SUM(AM384:AV384)</x:f>
        <x:v>1</x:v>
      </x:c>
      <x:c r="D384" s="1" t="n">
        <x:f>SUM(AW384:BF384)</x:f>
        <x:v>0</x:v>
      </x:c>
      <x:c r="E384" s="17" t="n">
        <x:f>(1-C384/$B$12)*$B$8-C384/$B$12*$B$7</x:f>
        <x:v>0.0049999999999999975</x:v>
      </x:c>
      <x:c r="F384" s="17" t="n">
        <x:f>(1-D384/$B$12)*$C$8-D384/$B$12*$C$7</x:f>
        <x:v>0.09</x:v>
      </x:c>
      <x:c r="G384" s="32" t="n">
        <x:f>$B$11*($B$10*C384/$B$12*$B$7+(1-$B$10)*D384/$B$12*$C$7)</x:f>
        <x:v>200.00000000000003</x:v>
      </x:c>
      <x:c r="H384" s="17" t="n">
        <x:f>$B$10*E384+(1-$B$10)*F384</x:f>
        <x:v>0.0475</x:v>
      </x:c>
      <x:c r="I384" s="34"/>
      <x:c r="J384" s="34"/>
      <x:c r="K384" s="34"/>
      <x:c r="L384" s="34"/>
      <x:c r="M384" s="34"/>
      <x:c r="N384" s="34"/>
      <x:c r="O384" s="34"/>
      <x:c r="P384" s="34"/>
      <x:c r="Q384" s="34"/>
      <x:c r="R384" s="39" t="n">
        <x:v>-0.09273886507628964</x:v>
      </x:c>
      <x:c r="S384" s="39" t="n">
        <x:v>2.4623641381501935</x:v>
      </x:c>
      <x:c r="T384" s="39" t="n">
        <x:v>0.9566420916931525</x:v>
      </x:c>
      <x:c r="U384" s="39" t="n">
        <x:v>-0.7150320379104833</x:v>
      </x:c>
      <x:c r="V384" s="39" t="n">
        <x:v>-1.522847587204971</x:v>
      </x:c>
      <x:c r="W384" s="39" t="n">
        <x:v>1.7114027013514492</x:v>
      </x:c>
      <x:c r="X384" s="39" t="n">
        <x:v>-0.35429717722149556</x:v>
      </x:c>
      <x:c r="Y384" s="39" t="n">
        <x:v>-0.25233014737995046</x:v>
      </x:c>
      <x:c r="Z384" s="39" t="n">
        <x:v>-0.9130833391925007</x:v>
      </x:c>
      <x:c r="AA384" s="39" t="n">
        <x:v>-2.3733193812677458</x:v>
      </x:c>
      <x:c r="AB384" s="39" t="n">
        <x:v>-0.3424848176974775</x:v>
      </x:c>
      <x:c r="AC384" s="39" t="n">
        <x:v>0.5829371958345562</x:v>
      </x:c>
      <x:c r="AD384" s="39" t="n">
        <x:v>-0.37379954901966833</x:v>
      </x:c>
      <x:c r="AE384" s="39" t="n">
        <x:v>0.7230982064484119</x:v>
      </x:c>
      <x:c r="AF384" s="39" t="n">
        <x:v>-0.414766927014947</x:v>
      </x:c>
      <x:c r="AG384" s="39" t="n">
        <x:v>1.5778634474502464</x:v>
      </x:c>
      <x:c r="AH384" s="39" t="n">
        <x:v>-0.23512716350985643</x:v>
      </x:c>
      <x:c r="AI384" s="39" t="n">
        <x:v>1.0583820963074908</x:v>
      </x:c>
      <x:c r="AJ384" s="39" t="n">
        <x:v>0.19024141852575402</x:v>
      </x:c>
      <x:c r="AK384" s="39" t="n">
        <x:v>-0.3181304360636877</x:v>
      </x:c>
      <x:c r="AL384" s="34"/>
      <x:c r="AM384" s="34" t="n">
        <x:f>IF(SQRT($B$9)*$B384+SQRT(1-$B$9)*R384&lt;_xlfn.NORM.S.INV($B$6),1,0)</x:f>
        <x:v>0</x:v>
      </x:c>
      <x:c r="AN384" s="34" t="n">
        <x:f>IF(SQRT($B$9)*$B384+SQRT(1-$B$9)*S384&lt;_xlfn.NORM.S.INV($B$6),1,0)</x:f>
        <x:v>0</x:v>
      </x:c>
      <x:c r="AO384" s="34" t="n">
        <x:f>IF(SQRT($B$9)*$B384+SQRT(1-$B$9)*T384&lt;_xlfn.NORM.S.INV($B$6),1,0)</x:f>
        <x:v>0</x:v>
      </x:c>
      <x:c r="AP384" s="34" t="n">
        <x:f>IF(SQRT($B$9)*$B384+SQRT(1-$B$9)*U384&lt;_xlfn.NORM.S.INV($B$6),1,0)</x:f>
        <x:v>0</x:v>
      </x:c>
      <x:c r="AQ384" s="34" t="n">
        <x:f>IF(SQRT($B$9)*$B384+SQRT(1-$B$9)*V384&lt;_xlfn.NORM.S.INV($B$6),1,0)</x:f>
        <x:v>0</x:v>
      </x:c>
      <x:c r="AR384" s="34" t="n">
        <x:f>IF(SQRT($B$9)*$B384+SQRT(1-$B$9)*W384&lt;_xlfn.NORM.S.INV($B$6),1,0)</x:f>
        <x:v>0</x:v>
      </x:c>
      <x:c r="AS384" s="34" t="n">
        <x:f>IF(SQRT($B$9)*$B384+SQRT(1-$B$9)*X384&lt;_xlfn.NORM.S.INV($B$6),1,0)</x:f>
        <x:v>0</x:v>
      </x:c>
      <x:c r="AT384" s="34" t="n">
        <x:f>IF(SQRT($B$9)*$B384+SQRT(1-$B$9)*Y384&lt;_xlfn.NORM.S.INV($B$6),1,0)</x:f>
        <x:v>0</x:v>
      </x:c>
      <x:c r="AU384" s="34" t="n">
        <x:f>IF(SQRT($B$9)*$B384+SQRT(1-$B$9)*Z384&lt;_xlfn.NORM.S.INV($B$6),1,0)</x:f>
        <x:v>0</x:v>
      </x:c>
      <x:c r="AV384" s="34" t="n">
        <x:f>IF(SQRT($B$9)*$B384+SQRT(1-$B$9)*AA384&lt;_xlfn.NORM.S.INV($B$6),1,0)</x:f>
        <x:v>1</x:v>
      </x:c>
      <x:c r="AW384" s="34" t="n">
        <x:f>IF(SQRT($C$9)*$B384+SQRT(1-$C$9)*AB384&lt;_xlfn.NORM.S.INV($C$6),1,0)</x:f>
        <x:v>0</x:v>
      </x:c>
      <x:c r="AX384" s="34" t="n">
        <x:f>IF(SQRT($C$9)*$B384+SQRT(1-$C$9)*AC384&lt;_xlfn.NORM.S.INV($C$6),1,0)</x:f>
        <x:v>0</x:v>
      </x:c>
      <x:c r="AY384" s="34" t="n">
        <x:f>IF(SQRT($C$9)*$B384+SQRT(1-$C$9)*AD384&lt;_xlfn.NORM.S.INV($C$6),1,0)</x:f>
        <x:v>0</x:v>
      </x:c>
      <x:c r="AZ384" s="34" t="n">
        <x:f>IF(SQRT($C$9)*$B384+SQRT(1-$C$9)*AE384&lt;_xlfn.NORM.S.INV($C$6),1,0)</x:f>
        <x:v>0</x:v>
      </x:c>
      <x:c r="BA384" s="34" t="n">
        <x:f>IF(SQRT($C$9)*$B384+SQRT(1-$C$9)*AF384&lt;_xlfn.NORM.S.INV($C$6),1,0)</x:f>
        <x:v>0</x:v>
      </x:c>
      <x:c r="BB384" s="34" t="n">
        <x:f>IF(SQRT($C$9)*$B384+SQRT(1-$C$9)*AG384&lt;_xlfn.NORM.S.INV($C$6),1,0)</x:f>
        <x:v>0</x:v>
      </x:c>
      <x:c r="BC384" s="34" t="n">
        <x:f>IF(SQRT($C$9)*$B384+SQRT(1-$C$9)*AH384&lt;_xlfn.NORM.S.INV($C$6),1,0)</x:f>
        <x:v>0</x:v>
      </x:c>
      <x:c r="BD384" s="34" t="n">
        <x:f>IF(SQRT($C$9)*$B384+SQRT(1-$C$9)*AI384&lt;_xlfn.NORM.S.INV($C$6),1,0)</x:f>
        <x:v>0</x:v>
      </x:c>
      <x:c r="BE384" s="34" t="n">
        <x:f>IF(SQRT($C$9)*$B384+SQRT(1-$C$9)*AJ384&lt;_xlfn.NORM.S.INV($C$6),1,0)</x:f>
        <x:v>0</x:v>
      </x:c>
      <x:c r="BF384" s="34" t="n">
        <x:f>IF(SQRT($C$9)*$B384+SQRT(1-$C$9)*AK384&lt;_xlfn.NORM.S.INV($C$6),1,0)</x:f>
        <x:v>0</x:v>
      </x:c>
      <x:c r="BG384" s="34"/>
      <x:c r="BH384" s="34"/>
      <x:c r="BI384" s="34" t="n">
        <x:f>$B$11*(($A$1061)*$C384/$B$12*$B$7+(1-$A$1061)*$D384/$B$12*$C$7)</x:f>
        <x:v>0</x:v>
      </x:c>
      <x:c r="BJ384" s="34" t="n">
        <x:f>$B$11*(($A$1062)*$C384/$B$12*$B$7+(1-$A$1062)*$D384/$B$12*$C$7)</x:f>
        <x:v>20</x:v>
      </x:c>
      <x:c r="BK384" s="34" t="n">
        <x:f>$B$11*(($A$1063)*$C384/$B$12*$B$7+(1-$A$1063)*$D384/$B$12*$C$7)</x:f>
        <x:v>40</x:v>
      </x:c>
      <x:c r="BL384" s="34" t="n">
        <x:f>$B$11*(($A$1064)*$C384/$B$12*$B$7+(1-$A$1064)*$D384/$B$12*$C$7)</x:f>
        <x:v>60</x:v>
      </x:c>
      <x:c r="BM384" s="34" t="n">
        <x:f>$B$11*(($A$1065)*$C384/$B$12*$B$7+(1-$A$1065)*$D384/$B$12*$C$7)</x:f>
        <x:v>80</x:v>
      </x:c>
      <x:c r="BN384" s="34" t="n">
        <x:f>$B$11*(($A$1066)*$C384/$B$12*$B$7+(1-$A$1066)*$D384/$B$12*$C$7)</x:f>
        <x:v>100.00000000000001</x:v>
      </x:c>
      <x:c r="BO384" s="34" t="n">
        <x:f>$B$11*(($A$1067)*$C384/$B$12*$B$7+(1-$A$1067)*$D384/$B$12*$C$7)</x:f>
        <x:v>120</x:v>
      </x:c>
      <x:c r="BP384" s="34" t="n">
        <x:f>$B$11*(($A$1068)*$C384/$B$12*$B$7+(1-$A$1068)*$D384/$B$12*$C$7)</x:f>
        <x:v>139.99999999999997</x:v>
      </x:c>
      <x:c r="BQ384" s="34" t="n">
        <x:f>$B$11*(($A$1069)*$C384/$B$12*$B$7+(1-$A$1069)*$D384/$B$12*$C$7)</x:f>
        <x:v>160</x:v>
      </x:c>
      <x:c r="BR384" s="34" t="n">
        <x:f>$B$11*(($A$1070)*$C384/$B$12*$B$7+(1-$A$1070)*$D384/$B$12*$C$7)</x:f>
        <x:v>180</x:v>
      </x:c>
      <x:c r="BS384" s="34" t="n">
        <x:f>$B$11*(($A$1071)*$C384/$B$12*$B$7+(1-$A$1071)*$D384/$B$12*$C$7)</x:f>
        <x:v>200.00000000000003</x:v>
      </x:c>
      <x:c r="BT384" s="34" t="n">
        <x:f>$B$11*(($A$1072)*$C384/$B$12*$B$7+(1-$A$1072)*$D384/$B$12*$C$7)</x:f>
        <x:v>220.00000000000006</x:v>
      </x:c>
      <x:c r="BU384" s="34" t="n">
        <x:f>$B$11*(($A$1073)*$C384/$B$12*$B$7+(1-$A$1073)*$D384/$B$12*$C$7)</x:f>
        <x:v>240</x:v>
      </x:c>
      <x:c r="BV384" s="34" t="n">
        <x:f>$B$11*(($A$1074)*$C384/$B$12*$B$7+(1-$A$1074)*$D384/$B$12*$C$7)</x:f>
        <x:v>260</x:v>
      </x:c>
      <x:c r="BW384" s="34" t="n">
        <x:f>$B$11*(($A$1075)*$C384/$B$12*$B$7+(1-$A$1075)*$D384/$B$12*$C$7)</x:f>
        <x:v>279.99999999999994</x:v>
      </x:c>
      <x:c r="BX384" s="34" t="n">
        <x:f>$B$11*(($A$1076)*$C384/$B$12*$B$7+(1-$A$1076)*$D384/$B$12*$C$7)</x:f>
        <x:v>300</x:v>
      </x:c>
      <x:c r="BY384" s="34" t="n">
        <x:f>$B$11*(($A$1077)*$C384/$B$12*$B$7+(1-$A$1077)*$D384/$B$12*$C$7)</x:f>
        <x:v>320</x:v>
      </x:c>
      <x:c r="BZ384" s="34" t="n">
        <x:f>$B$11*(($A$1078)*$C384/$B$12*$B$7+(1-$A$1078)*$D384/$B$12*$C$7)</x:f>
        <x:v>339.99999999999994</x:v>
      </x:c>
      <x:c r="CA384" s="34" t="n">
        <x:f>$B$11*(($A$1079)*$C384/$B$12*$B$7+(1-$A$1079)*$D384/$B$12*$C$7)</x:f>
        <x:v>360</x:v>
      </x:c>
      <x:c r="CB384" s="34" t="n">
        <x:f>$B$11*(($A$1080)*$C384/$B$12*$B$7+(1-$A$1080)*$D384/$B$12*$C$7)</x:f>
        <x:v>380.00000000000006</x:v>
      </x:c>
      <x:c r="CC384" s="34" t="n">
        <x:f>$B$11*(($A$1081)*$C384/$B$12*$B$7+(1-$A$1081)*$D384/$B$12*$C$7)</x:f>
        <x:v>400.00000000000006</x:v>
      </x:c>
    </x:row>
    <x:row r="385">
      <x:c r="A385" s="34" t="n">
        <x:v>361</x:v>
      </x:c>
      <x:c r="B385" s="39" t="n">
        <x:v>0.11660767827274225</x:v>
      </x:c>
      <x:c r="C385" s="1" t="n">
        <x:f>SUM(AM385:AV385)</x:f>
        <x:v>0</x:v>
      </x:c>
      <x:c r="D385" s="1" t="n">
        <x:f>SUM(AW385:BF385)</x:f>
        <x:v>0</x:v>
      </x:c>
      <x:c r="E385" s="17" t="n">
        <x:f>(1-C385/$B$12)*$B$8-C385/$B$12*$B$7</x:f>
        <x:v>0.05</x:v>
      </x:c>
      <x:c r="F385" s="17" t="n">
        <x:f>(1-D385/$B$12)*$C$8-D385/$B$12*$C$7</x:f>
        <x:v>0.09</x:v>
      </x:c>
      <x:c r="G385" s="32" t="n">
        <x:f>$B$11*($B$10*C385/$B$12*$B$7+(1-$B$10)*D385/$B$12*$C$7)</x:f>
        <x:v>0</x:v>
      </x:c>
      <x:c r="H385" s="17" t="n">
        <x:f>$B$10*E385+(1-$B$10)*F385</x:f>
        <x:v>0.07</x:v>
      </x:c>
      <x:c r="I385" s="34"/>
      <x:c r="J385" s="34"/>
      <x:c r="K385" s="34"/>
      <x:c r="L385" s="34"/>
      <x:c r="M385" s="34"/>
      <x:c r="N385" s="34"/>
      <x:c r="O385" s="34"/>
      <x:c r="P385" s="34"/>
      <x:c r="Q385" s="34"/>
      <x:c r="R385" s="39" t="n">
        <x:v>-0.047942586511490116</x:v>
      </x:c>
      <x:c r="S385" s="39" t="n">
        <x:v>-0.3139194014317475</x:v>
      </x:c>
      <x:c r="T385" s="39" t="n">
        <x:v>-1.6016466195234311</x:v>
      </x:c>
      <x:c r="U385" s="39" t="n">
        <x:v>1.777317121118406</x:v>
      </x:c>
      <x:c r="V385" s="39" t="n">
        <x:v>-1.4489137149189733</x:v>
      </x:c>
      <x:c r="W385" s="39" t="n">
        <x:v>-1.0797724940796012</x:v>
      </x:c>
      <x:c r="X385" s="39" t="n">
        <x:v>0.41419043551196766</x:v>
      </x:c>
      <x:c r="Y385" s="39" t="n">
        <x:v>0.6337661048152933</x:v>
      </x:c>
      <x:c r="Z385" s="39" t="n">
        <x:v>-2.2720856196670884</x:v>
      </x:c>
      <x:c r="AA385" s="39" t="n">
        <x:v>-0.8718236911734398</x:v>
      </x:c>
      <x:c r="AB385" s="39" t="n">
        <x:v>0.35879986510481854</x:v>
      </x:c>
      <x:c r="AC385" s="39" t="n">
        <x:v>2.4607035980154257</x:v>
      </x:c>
      <x:c r="AD385" s="39" t="n">
        <x:v>-1.0050316511929536</x:v>
      </x:c>
      <x:c r="AE385" s="39" t="n">
        <x:v>-0.9563220393804986</x:v>
      </x:c>
      <x:c r="AF385" s="39" t="n">
        <x:v>0.3215468897926864</x:v>
      </x:c>
      <x:c r="AG385" s="39" t="n">
        <x:v>-0.3013500591972152</x:v>
      </x:c>
      <x:c r="AH385" s="39" t="n">
        <x:v>0.6878781117054499</x:v>
      </x:c>
      <x:c r="AI385" s="39" t="n">
        <x:v>0.32816775064743686</x:v>
      </x:c>
      <x:c r="AJ385" s="39" t="n">
        <x:v>0.48081931905346614</x:v>
      </x:c>
      <x:c r="AK385" s="39" t="n">
        <x:v>0.010323473774237216</x:v>
      </x:c>
      <x:c r="AL385" s="34"/>
      <x:c r="AM385" s="34" t="n">
        <x:f>IF(SQRT($B$9)*$B385+SQRT(1-$B$9)*R385&lt;_xlfn.NORM.S.INV($B$6),1,0)</x:f>
        <x:v>0</x:v>
      </x:c>
      <x:c r="AN385" s="34" t="n">
        <x:f>IF(SQRT($B$9)*$B385+SQRT(1-$B$9)*S385&lt;_xlfn.NORM.S.INV($B$6),1,0)</x:f>
        <x:v>0</x:v>
      </x:c>
      <x:c r="AO385" s="34" t="n">
        <x:f>IF(SQRT($B$9)*$B385+SQRT(1-$B$9)*T385&lt;_xlfn.NORM.S.INV($B$6),1,0)</x:f>
        <x:v>0</x:v>
      </x:c>
      <x:c r="AP385" s="34" t="n">
        <x:f>IF(SQRT($B$9)*$B385+SQRT(1-$B$9)*U385&lt;_xlfn.NORM.S.INV($B$6),1,0)</x:f>
        <x:v>0</x:v>
      </x:c>
      <x:c r="AQ385" s="34" t="n">
        <x:f>IF(SQRT($B$9)*$B385+SQRT(1-$B$9)*V385&lt;_xlfn.NORM.S.INV($B$6),1,0)</x:f>
        <x:v>0</x:v>
      </x:c>
      <x:c r="AR385" s="34" t="n">
        <x:f>IF(SQRT($B$9)*$B385+SQRT(1-$B$9)*W385&lt;_xlfn.NORM.S.INV($B$6),1,0)</x:f>
        <x:v>0</x:v>
      </x:c>
      <x:c r="AS385" s="34" t="n">
        <x:f>IF(SQRT($B$9)*$B385+SQRT(1-$B$9)*X385&lt;_xlfn.NORM.S.INV($B$6),1,0)</x:f>
        <x:v>0</x:v>
      </x:c>
      <x:c r="AT385" s="34" t="n">
        <x:f>IF(SQRT($B$9)*$B385+SQRT(1-$B$9)*Y385&lt;_xlfn.NORM.S.INV($B$6),1,0)</x:f>
        <x:v>0</x:v>
      </x:c>
      <x:c r="AU385" s="34" t="n">
        <x:f>IF(SQRT($B$9)*$B385+SQRT(1-$B$9)*Z385&lt;_xlfn.NORM.S.INV($B$6),1,0)</x:f>
        <x:v>0</x:v>
      </x:c>
      <x:c r="AV385" s="34" t="n">
        <x:f>IF(SQRT($B$9)*$B385+SQRT(1-$B$9)*AA385&lt;_xlfn.NORM.S.INV($B$6),1,0)</x:f>
        <x:v>0</x:v>
      </x:c>
      <x:c r="AW385" s="34" t="n">
        <x:f>IF(SQRT($C$9)*$B385+SQRT(1-$C$9)*AB385&lt;_xlfn.NORM.S.INV($C$6),1,0)</x:f>
        <x:v>0</x:v>
      </x:c>
      <x:c r="AX385" s="34" t="n">
        <x:f>IF(SQRT($C$9)*$B385+SQRT(1-$C$9)*AC385&lt;_xlfn.NORM.S.INV($C$6),1,0)</x:f>
        <x:v>0</x:v>
      </x:c>
      <x:c r="AY385" s="34" t="n">
        <x:f>IF(SQRT($C$9)*$B385+SQRT(1-$C$9)*AD385&lt;_xlfn.NORM.S.INV($C$6),1,0)</x:f>
        <x:v>0</x:v>
      </x:c>
      <x:c r="AZ385" s="34" t="n">
        <x:f>IF(SQRT($C$9)*$B385+SQRT(1-$C$9)*AE385&lt;_xlfn.NORM.S.INV($C$6),1,0)</x:f>
        <x:v>0</x:v>
      </x:c>
      <x:c r="BA385" s="34" t="n">
        <x:f>IF(SQRT($C$9)*$B385+SQRT(1-$C$9)*AF385&lt;_xlfn.NORM.S.INV($C$6),1,0)</x:f>
        <x:v>0</x:v>
      </x:c>
      <x:c r="BB385" s="34" t="n">
        <x:f>IF(SQRT($C$9)*$B385+SQRT(1-$C$9)*AG385&lt;_xlfn.NORM.S.INV($C$6),1,0)</x:f>
        <x:v>0</x:v>
      </x:c>
      <x:c r="BC385" s="34" t="n">
        <x:f>IF(SQRT($C$9)*$B385+SQRT(1-$C$9)*AH385&lt;_xlfn.NORM.S.INV($C$6),1,0)</x:f>
        <x:v>0</x:v>
      </x:c>
      <x:c r="BD385" s="34" t="n">
        <x:f>IF(SQRT($C$9)*$B385+SQRT(1-$C$9)*AI385&lt;_xlfn.NORM.S.INV($C$6),1,0)</x:f>
        <x:v>0</x:v>
      </x:c>
      <x:c r="BE385" s="34" t="n">
        <x:f>IF(SQRT($C$9)*$B385+SQRT(1-$C$9)*AJ385&lt;_xlfn.NORM.S.INV($C$6),1,0)</x:f>
        <x:v>0</x:v>
      </x:c>
      <x:c r="BF385" s="34" t="n">
        <x:f>IF(SQRT($C$9)*$B385+SQRT(1-$C$9)*AK385&lt;_xlfn.NORM.S.INV($C$6),1,0)</x:f>
        <x:v>0</x:v>
      </x:c>
      <x:c r="BG385" s="34"/>
      <x:c r="BH385" s="34"/>
      <x:c r="BI385" s="34" t="n">
        <x:f>$B$11*(($A$1061)*$C385/$B$12*$B$7+(1-$A$1061)*$D385/$B$12*$C$7)</x:f>
        <x:v>0</x:v>
      </x:c>
      <x:c r="BJ385" s="34" t="n">
        <x:f>$B$11*(($A$1062)*$C385/$B$12*$B$7+(1-$A$1062)*$D385/$B$12*$C$7)</x:f>
        <x:v>0</x:v>
      </x:c>
      <x:c r="BK385" s="34" t="n">
        <x:f>$B$11*(($A$1063)*$C385/$B$12*$B$7+(1-$A$1063)*$D385/$B$12*$C$7)</x:f>
        <x:v>0</x:v>
      </x:c>
      <x:c r="BL385" s="34" t="n">
        <x:f>$B$11*(($A$1064)*$C385/$B$12*$B$7+(1-$A$1064)*$D385/$B$12*$C$7)</x:f>
        <x:v>0</x:v>
      </x:c>
      <x:c r="BM385" s="34" t="n">
        <x:f>$B$11*(($A$1065)*$C385/$B$12*$B$7+(1-$A$1065)*$D385/$B$12*$C$7)</x:f>
        <x:v>0</x:v>
      </x:c>
      <x:c r="BN385" s="34" t="n">
        <x:f>$B$11*(($A$1066)*$C385/$B$12*$B$7+(1-$A$1066)*$D385/$B$12*$C$7)</x:f>
        <x:v>0</x:v>
      </x:c>
      <x:c r="BO385" s="34" t="n">
        <x:f>$B$11*(($A$1067)*$C385/$B$12*$B$7+(1-$A$1067)*$D385/$B$12*$C$7)</x:f>
        <x:v>0</x:v>
      </x:c>
      <x:c r="BP385" s="34" t="n">
        <x:f>$B$11*(($A$1068)*$C385/$B$12*$B$7+(1-$A$1068)*$D385/$B$12*$C$7)</x:f>
        <x:v>0</x:v>
      </x:c>
      <x:c r="BQ385" s="34" t="n">
        <x:f>$B$11*(($A$1069)*$C385/$B$12*$B$7+(1-$A$1069)*$D385/$B$12*$C$7)</x:f>
        <x:v>0</x:v>
      </x:c>
      <x:c r="BR385" s="34" t="n">
        <x:f>$B$11*(($A$1070)*$C385/$B$12*$B$7+(1-$A$1070)*$D385/$B$12*$C$7)</x:f>
        <x:v>0</x:v>
      </x:c>
      <x:c r="BS385" s="34" t="n">
        <x:f>$B$11*(($A$1071)*$C385/$B$12*$B$7+(1-$A$1071)*$D385/$B$12*$C$7)</x:f>
        <x:v>0</x:v>
      </x:c>
      <x:c r="BT385" s="34" t="n">
        <x:f>$B$11*(($A$1072)*$C385/$B$12*$B$7+(1-$A$1072)*$D385/$B$12*$C$7)</x:f>
        <x:v>0</x:v>
      </x:c>
      <x:c r="BU385" s="34" t="n">
        <x:f>$B$11*(($A$1073)*$C385/$B$12*$B$7+(1-$A$1073)*$D385/$B$12*$C$7)</x:f>
        <x:v>0</x:v>
      </x:c>
      <x:c r="BV385" s="34" t="n">
        <x:f>$B$11*(($A$1074)*$C385/$B$12*$B$7+(1-$A$1074)*$D385/$B$12*$C$7)</x:f>
        <x:v>0</x:v>
      </x:c>
      <x:c r="BW385" s="34" t="n">
        <x:f>$B$11*(($A$1075)*$C385/$B$12*$B$7+(1-$A$1075)*$D385/$B$12*$C$7)</x:f>
        <x:v>0</x:v>
      </x:c>
      <x:c r="BX385" s="34" t="n">
        <x:f>$B$11*(($A$1076)*$C385/$B$12*$B$7+(1-$A$1076)*$D385/$B$12*$C$7)</x:f>
        <x:v>0</x:v>
      </x:c>
      <x:c r="BY385" s="34" t="n">
        <x:f>$B$11*(($A$1077)*$C385/$B$12*$B$7+(1-$A$1077)*$D385/$B$12*$C$7)</x:f>
        <x:v>0</x:v>
      </x:c>
      <x:c r="BZ385" s="34" t="n">
        <x:f>$B$11*(($A$1078)*$C385/$B$12*$B$7+(1-$A$1078)*$D385/$B$12*$C$7)</x:f>
        <x:v>0</x:v>
      </x:c>
      <x:c r="CA385" s="34" t="n">
        <x:f>$B$11*(($A$1079)*$C385/$B$12*$B$7+(1-$A$1079)*$D385/$B$12*$C$7)</x:f>
        <x:v>0</x:v>
      </x:c>
      <x:c r="CB385" s="34" t="n">
        <x:f>$B$11*(($A$1080)*$C385/$B$12*$B$7+(1-$A$1080)*$D385/$B$12*$C$7)</x:f>
        <x:v>0</x:v>
      </x:c>
      <x:c r="CC385" s="34" t="n">
        <x:f>$B$11*(($A$1081)*$C385/$B$12*$B$7+(1-$A$1081)*$D385/$B$12*$C$7)</x:f>
        <x:v>0</x:v>
      </x:c>
    </x:row>
    <x:row r="386">
      <x:c r="A386" s="34" t="n">
        <x:v>362</x:v>
      </x:c>
      <x:c r="B386" s="39" t="n">
        <x:v>-0.6685084244152836</x:v>
      </x:c>
      <x:c r="C386" s="1" t="n">
        <x:f>SUM(AM386:AV386)</x:f>
        <x:v>1</x:v>
      </x:c>
      <x:c r="D386" s="1" t="n">
        <x:f>SUM(AW386:BF386)</x:f>
        <x:v>0</x:v>
      </x:c>
      <x:c r="E386" s="17" t="n">
        <x:f>(1-C386/$B$12)*$B$8-C386/$B$12*$B$7</x:f>
        <x:v>0.0049999999999999975</x:v>
      </x:c>
      <x:c r="F386" s="17" t="n">
        <x:f>(1-D386/$B$12)*$C$8-D386/$B$12*$C$7</x:f>
        <x:v>0.09</x:v>
      </x:c>
      <x:c r="G386" s="32" t="n">
        <x:f>$B$11*($B$10*C386/$B$12*$B$7+(1-$B$10)*D386/$B$12*$C$7)</x:f>
        <x:v>200.00000000000003</x:v>
      </x:c>
      <x:c r="H386" s="17" t="n">
        <x:f>$B$10*E386+(1-$B$10)*F386</x:f>
        <x:v>0.0475</x:v>
      </x:c>
      <x:c r="I386" s="34"/>
      <x:c r="J386" s="34"/>
      <x:c r="K386" s="34"/>
      <x:c r="L386" s="34"/>
      <x:c r="M386" s="34"/>
      <x:c r="N386" s="34"/>
      <x:c r="O386" s="34"/>
      <x:c r="P386" s="34"/>
      <x:c r="Q386" s="34"/>
      <x:c r="R386" s="39" t="n">
        <x:v>1.7456436882973483</x:v>
      </x:c>
      <x:c r="S386" s="39" t="n">
        <x:v>-0.14940850869746453</x:v>
      </x:c>
      <x:c r="T386" s="39" t="n">
        <x:v>-1.3699052474890419</x:v>
      </x:c>
      <x:c r="U386" s="39" t="n">
        <x:v>0.6605052760852141</x:v>
      </x:c>
      <x:c r="V386" s="39" t="n">
        <x:v>-2.115843342945312</x:v>
      </x:c>
      <x:c r="W386" s="39" t="n">
        <x:v>-0.5860566558722775</x:v>
      </x:c>
      <x:c r="X386" s="39" t="n">
        <x:v>-3.0041493085968103</x:v>
      </x:c>
      <x:c r="Y386" s="39" t="n">
        <x:v>-1.1172865558818175</x:v>
      </x:c>
      <x:c r="Z386" s="39" t="n">
        <x:v>0.17296229477434685</x:v>
      </x:c>
      <x:c r="AA386" s="39" t="n">
        <x:v>-1.2281260539808532</x:v>
      </x:c>
      <x:c r="AB386" s="39" t="n">
        <x:v>-0.34735960246603964</x:v>
      </x:c>
      <x:c r="AC386" s="39" t="n">
        <x:v>0.2449889491198724</x:v>
      </x:c>
      <x:c r="AD386" s="39" t="n">
        <x:v>0.652831186059635</x:v>
      </x:c>
      <x:c r="AE386" s="39" t="n">
        <x:v>-0.2767044284096521</x:v>
      </x:c>
      <x:c r="AF386" s="39" t="n">
        <x:v>-0.9187514753712983</x:v>
      </x:c>
      <x:c r="AG386" s="39" t="n">
        <x:v>-1.1376611744843363</x:v>
      </x:c>
      <x:c r="AH386" s="39" t="n">
        <x:v>0.8681905112750608</x:v>
      </x:c>
      <x:c r="AI386" s="39" t="n">
        <x:v>-0.7681980340656781</x:v>
      </x:c>
      <x:c r="AJ386" s="39" t="n">
        <x:v>-0.743053842460038</x:v>
      </x:c>
      <x:c r="AK386" s="39" t="n">
        <x:v>-0.06022317125617341</x:v>
      </x:c>
      <x:c r="AL386" s="34"/>
      <x:c r="AM386" s="34" t="n">
        <x:f>IF(SQRT($B$9)*$B386+SQRT(1-$B$9)*R386&lt;_xlfn.NORM.S.INV($B$6),1,0)</x:f>
        <x:v>0</x:v>
      </x:c>
      <x:c r="AN386" s="34" t="n">
        <x:f>IF(SQRT($B$9)*$B386+SQRT(1-$B$9)*S386&lt;_xlfn.NORM.S.INV($B$6),1,0)</x:f>
        <x:v>0</x:v>
      </x:c>
      <x:c r="AO386" s="34" t="n">
        <x:f>IF(SQRT($B$9)*$B386+SQRT(1-$B$9)*T386&lt;_xlfn.NORM.S.INV($B$6),1,0)</x:f>
        <x:v>0</x:v>
      </x:c>
      <x:c r="AP386" s="34" t="n">
        <x:f>IF(SQRT($B$9)*$B386+SQRT(1-$B$9)*U386&lt;_xlfn.NORM.S.INV($B$6),1,0)</x:f>
        <x:v>0</x:v>
      </x:c>
      <x:c r="AQ386" s="34" t="n">
        <x:f>IF(SQRT($B$9)*$B386+SQRT(1-$B$9)*V386&lt;_xlfn.NORM.S.INV($B$6),1,0)</x:f>
        <x:v>0</x:v>
      </x:c>
      <x:c r="AR386" s="34" t="n">
        <x:f>IF(SQRT($B$9)*$B386+SQRT(1-$B$9)*W386&lt;_xlfn.NORM.S.INV($B$6),1,0)</x:f>
        <x:v>0</x:v>
      </x:c>
      <x:c r="AS386" s="34" t="n">
        <x:f>IF(SQRT($B$9)*$B386+SQRT(1-$B$9)*X386&lt;_xlfn.NORM.S.INV($B$6),1,0)</x:f>
        <x:v>1</x:v>
      </x:c>
      <x:c r="AT386" s="34" t="n">
        <x:f>IF(SQRT($B$9)*$B386+SQRT(1-$B$9)*Y386&lt;_xlfn.NORM.S.INV($B$6),1,0)</x:f>
        <x:v>0</x:v>
      </x:c>
      <x:c r="AU386" s="34" t="n">
        <x:f>IF(SQRT($B$9)*$B386+SQRT(1-$B$9)*Z386&lt;_xlfn.NORM.S.INV($B$6),1,0)</x:f>
        <x:v>0</x:v>
      </x:c>
      <x:c r="AV386" s="34" t="n">
        <x:f>IF(SQRT($B$9)*$B386+SQRT(1-$B$9)*AA386&lt;_xlfn.NORM.S.INV($B$6),1,0)</x:f>
        <x:v>0</x:v>
      </x:c>
      <x:c r="AW386" s="34" t="n">
        <x:f>IF(SQRT($C$9)*$B386+SQRT(1-$C$9)*AB386&lt;_xlfn.NORM.S.INV($C$6),1,0)</x:f>
        <x:v>0</x:v>
      </x:c>
      <x:c r="AX386" s="34" t="n">
        <x:f>IF(SQRT($C$9)*$B386+SQRT(1-$C$9)*AC386&lt;_xlfn.NORM.S.INV($C$6),1,0)</x:f>
        <x:v>0</x:v>
      </x:c>
      <x:c r="AY386" s="34" t="n">
        <x:f>IF(SQRT($C$9)*$B386+SQRT(1-$C$9)*AD386&lt;_xlfn.NORM.S.INV($C$6),1,0)</x:f>
        <x:v>0</x:v>
      </x:c>
      <x:c r="AZ386" s="34" t="n">
        <x:f>IF(SQRT($C$9)*$B386+SQRT(1-$C$9)*AE386&lt;_xlfn.NORM.S.INV($C$6),1,0)</x:f>
        <x:v>0</x:v>
      </x:c>
      <x:c r="BA386" s="34" t="n">
        <x:f>IF(SQRT($C$9)*$B386+SQRT(1-$C$9)*AF386&lt;_xlfn.NORM.S.INV($C$6),1,0)</x:f>
        <x:v>0</x:v>
      </x:c>
      <x:c r="BB386" s="34" t="n">
        <x:f>IF(SQRT($C$9)*$B386+SQRT(1-$C$9)*AG386&lt;_xlfn.NORM.S.INV($C$6),1,0)</x:f>
        <x:v>0</x:v>
      </x:c>
      <x:c r="BC386" s="34" t="n">
        <x:f>IF(SQRT($C$9)*$B386+SQRT(1-$C$9)*AH386&lt;_xlfn.NORM.S.INV($C$6),1,0)</x:f>
        <x:v>0</x:v>
      </x:c>
      <x:c r="BD386" s="34" t="n">
        <x:f>IF(SQRT($C$9)*$B386+SQRT(1-$C$9)*AI386&lt;_xlfn.NORM.S.INV($C$6),1,0)</x:f>
        <x:v>0</x:v>
      </x:c>
      <x:c r="BE386" s="34" t="n">
        <x:f>IF(SQRT($C$9)*$B386+SQRT(1-$C$9)*AJ386&lt;_xlfn.NORM.S.INV($C$6),1,0)</x:f>
        <x:v>0</x:v>
      </x:c>
      <x:c r="BF386" s="34" t="n">
        <x:f>IF(SQRT($C$9)*$B386+SQRT(1-$C$9)*AK386&lt;_xlfn.NORM.S.INV($C$6),1,0)</x:f>
        <x:v>0</x:v>
      </x:c>
      <x:c r="BG386" s="34"/>
      <x:c r="BH386" s="34"/>
      <x:c r="BI386" s="34" t="n">
        <x:f>$B$11*(($A$1061)*$C386/$B$12*$B$7+(1-$A$1061)*$D386/$B$12*$C$7)</x:f>
        <x:v>0</x:v>
      </x:c>
      <x:c r="BJ386" s="34" t="n">
        <x:f>$B$11*(($A$1062)*$C386/$B$12*$B$7+(1-$A$1062)*$D386/$B$12*$C$7)</x:f>
        <x:v>20</x:v>
      </x:c>
      <x:c r="BK386" s="34" t="n">
        <x:f>$B$11*(($A$1063)*$C386/$B$12*$B$7+(1-$A$1063)*$D386/$B$12*$C$7)</x:f>
        <x:v>40</x:v>
      </x:c>
      <x:c r="BL386" s="34" t="n">
        <x:f>$B$11*(($A$1064)*$C386/$B$12*$B$7+(1-$A$1064)*$D386/$B$12*$C$7)</x:f>
        <x:v>60</x:v>
      </x:c>
      <x:c r="BM386" s="34" t="n">
        <x:f>$B$11*(($A$1065)*$C386/$B$12*$B$7+(1-$A$1065)*$D386/$B$12*$C$7)</x:f>
        <x:v>80</x:v>
      </x:c>
      <x:c r="BN386" s="34" t="n">
        <x:f>$B$11*(($A$1066)*$C386/$B$12*$B$7+(1-$A$1066)*$D386/$B$12*$C$7)</x:f>
        <x:v>100.00000000000001</x:v>
      </x:c>
      <x:c r="BO386" s="34" t="n">
        <x:f>$B$11*(($A$1067)*$C386/$B$12*$B$7+(1-$A$1067)*$D386/$B$12*$C$7)</x:f>
        <x:v>120</x:v>
      </x:c>
      <x:c r="BP386" s="34" t="n">
        <x:f>$B$11*(($A$1068)*$C386/$B$12*$B$7+(1-$A$1068)*$D386/$B$12*$C$7)</x:f>
        <x:v>139.99999999999997</x:v>
      </x:c>
      <x:c r="BQ386" s="34" t="n">
        <x:f>$B$11*(($A$1069)*$C386/$B$12*$B$7+(1-$A$1069)*$D386/$B$12*$C$7)</x:f>
        <x:v>160</x:v>
      </x:c>
      <x:c r="BR386" s="34" t="n">
        <x:f>$B$11*(($A$1070)*$C386/$B$12*$B$7+(1-$A$1070)*$D386/$B$12*$C$7)</x:f>
        <x:v>180</x:v>
      </x:c>
      <x:c r="BS386" s="34" t="n">
        <x:f>$B$11*(($A$1071)*$C386/$B$12*$B$7+(1-$A$1071)*$D386/$B$12*$C$7)</x:f>
        <x:v>200.00000000000003</x:v>
      </x:c>
      <x:c r="BT386" s="34" t="n">
        <x:f>$B$11*(($A$1072)*$C386/$B$12*$B$7+(1-$A$1072)*$D386/$B$12*$C$7)</x:f>
        <x:v>220.00000000000006</x:v>
      </x:c>
      <x:c r="BU386" s="34" t="n">
        <x:f>$B$11*(($A$1073)*$C386/$B$12*$B$7+(1-$A$1073)*$D386/$B$12*$C$7)</x:f>
        <x:v>240</x:v>
      </x:c>
      <x:c r="BV386" s="34" t="n">
        <x:f>$B$11*(($A$1074)*$C386/$B$12*$B$7+(1-$A$1074)*$D386/$B$12*$C$7)</x:f>
        <x:v>260</x:v>
      </x:c>
      <x:c r="BW386" s="34" t="n">
        <x:f>$B$11*(($A$1075)*$C386/$B$12*$B$7+(1-$A$1075)*$D386/$B$12*$C$7)</x:f>
        <x:v>279.99999999999994</x:v>
      </x:c>
      <x:c r="BX386" s="34" t="n">
        <x:f>$B$11*(($A$1076)*$C386/$B$12*$B$7+(1-$A$1076)*$D386/$B$12*$C$7)</x:f>
        <x:v>300</x:v>
      </x:c>
      <x:c r="BY386" s="34" t="n">
        <x:f>$B$11*(($A$1077)*$C386/$B$12*$B$7+(1-$A$1077)*$D386/$B$12*$C$7)</x:f>
        <x:v>320</x:v>
      </x:c>
      <x:c r="BZ386" s="34" t="n">
        <x:f>$B$11*(($A$1078)*$C386/$B$12*$B$7+(1-$A$1078)*$D386/$B$12*$C$7)</x:f>
        <x:v>339.99999999999994</x:v>
      </x:c>
      <x:c r="CA386" s="34" t="n">
        <x:f>$B$11*(($A$1079)*$C386/$B$12*$B$7+(1-$A$1079)*$D386/$B$12*$C$7)</x:f>
        <x:v>360</x:v>
      </x:c>
      <x:c r="CB386" s="34" t="n">
        <x:f>$B$11*(($A$1080)*$C386/$B$12*$B$7+(1-$A$1080)*$D386/$B$12*$C$7)</x:f>
        <x:v>380.00000000000006</x:v>
      </x:c>
      <x:c r="CC386" s="34" t="n">
        <x:f>$B$11*(($A$1081)*$C386/$B$12*$B$7+(1-$A$1081)*$D386/$B$12*$C$7)</x:f>
        <x:v>400.00000000000006</x:v>
      </x:c>
    </x:row>
    <x:row r="387">
      <x:c r="A387" s="34" t="n">
        <x:v>363</x:v>
      </x:c>
      <x:c r="B387" s="39" t="n">
        <x:v>-0.3822602786827179</x:v>
      </x:c>
      <x:c r="C387" s="1" t="n">
        <x:f>SUM(AM387:AV387)</x:f>
        <x:v>0</x:v>
      </x:c>
      <x:c r="D387" s="1" t="n">
        <x:f>SUM(AW387:BF387)</x:f>
        <x:v>0</x:v>
      </x:c>
      <x:c r="E387" s="17" t="n">
        <x:f>(1-C387/$B$12)*$B$8-C387/$B$12*$B$7</x:f>
        <x:v>0.05</x:v>
      </x:c>
      <x:c r="F387" s="17" t="n">
        <x:f>(1-D387/$B$12)*$C$8-D387/$B$12*$C$7</x:f>
        <x:v>0.09</x:v>
      </x:c>
      <x:c r="G387" s="32" t="n">
        <x:f>$B$11*($B$10*C387/$B$12*$B$7+(1-$B$10)*D387/$B$12*$C$7)</x:f>
        <x:v>0</x:v>
      </x:c>
      <x:c r="H387" s="17" t="n">
        <x:f>$B$10*E387+(1-$B$10)*F387</x:f>
        <x:v>0.07</x:v>
      </x:c>
      <x:c r="I387" s="34"/>
      <x:c r="J387" s="34"/>
      <x:c r="K387" s="34"/>
      <x:c r="L387" s="34"/>
      <x:c r="M387" s="34"/>
      <x:c r="N387" s="34"/>
      <x:c r="O387" s="34"/>
      <x:c r="P387" s="34"/>
      <x:c r="Q387" s="34"/>
      <x:c r="R387" s="39" t="n">
        <x:v>1.3665003183206634</x:v>
      </x:c>
      <x:c r="S387" s="39" t="n">
        <x:v>-0.5910844591933244</x:v>
      </x:c>
      <x:c r="T387" s="39" t="n">
        <x:v>-1.0209620616899047</x:v>
      </x:c>
      <x:c r="U387" s="39" t="n">
        <x:v>-0.3945729193500959</x:v>
      </x:c>
      <x:c r="V387" s="39" t="n">
        <x:v>-0.5894312157876976</x:v>
      </x:c>
      <x:c r="W387" s="39" t="n">
        <x:v>-0.48186741619042883</x:v>
      </x:c>
      <x:c r="X387" s="39" t="n">
        <x:v>-1.1328284738078729</x:v>
      </x:c>
      <x:c r="Y387" s="39" t="n">
        <x:v>-1.4595432218636202</x:v>
      </x:c>
      <x:c r="Z387" s="39" t="n">
        <x:v>-2.1797069418497275</x:v>
      </x:c>
      <x:c r="AA387" s="39" t="n">
        <x:v>-0.8087361831678359</x:v>
      </x:c>
      <x:c r="AB387" s="39" t="n">
        <x:v>0.35355186099194863</x:v>
      </x:c>
      <x:c r="AC387" s="39" t="n">
        <x:v>-0.49291454694579767</x:v>
      </x:c>
      <x:c r="AD387" s="39" t="n">
        <x:v>1.1268423017167075</x:v>
      </x:c>
      <x:c r="AE387" s="39" t="n">
        <x:v>0.8172766131750618</x:v>
      </x:c>
      <x:c r="AF387" s="39" t="n">
        <x:v>-0.8131597997181993</x:v>
      </x:c>
      <x:c r="AG387" s="39" t="n">
        <x:v>-0.0649267752959438</x:v>
      </x:c>
      <x:c r="AH387" s="39" t="n">
        <x:v>0.011912944235068763</x:v>
      </x:c>
      <x:c r="AI387" s="39" t="n">
        <x:v>-0.06559171823289925</x:v>
      </x:c>
      <x:c r="AJ387" s="39" t="n">
        <x:v>-0.9633812527292344</x:v>
      </x:c>
      <x:c r="AK387" s="39" t="n">
        <x:v>1.3099387621831715</x:v>
      </x:c>
      <x:c r="AL387" s="34"/>
      <x:c r="AM387" s="34" t="n">
        <x:f>IF(SQRT($B$9)*$B387+SQRT(1-$B$9)*R387&lt;_xlfn.NORM.S.INV($B$6),1,0)</x:f>
        <x:v>0</x:v>
      </x:c>
      <x:c r="AN387" s="34" t="n">
        <x:f>IF(SQRT($B$9)*$B387+SQRT(1-$B$9)*S387&lt;_xlfn.NORM.S.INV($B$6),1,0)</x:f>
        <x:v>0</x:v>
      </x:c>
      <x:c r="AO387" s="34" t="n">
        <x:f>IF(SQRT($B$9)*$B387+SQRT(1-$B$9)*T387&lt;_xlfn.NORM.S.INV($B$6),1,0)</x:f>
        <x:v>0</x:v>
      </x:c>
      <x:c r="AP387" s="34" t="n">
        <x:f>IF(SQRT($B$9)*$B387+SQRT(1-$B$9)*U387&lt;_xlfn.NORM.S.INV($B$6),1,0)</x:f>
        <x:v>0</x:v>
      </x:c>
      <x:c r="AQ387" s="34" t="n">
        <x:f>IF(SQRT($B$9)*$B387+SQRT(1-$B$9)*V387&lt;_xlfn.NORM.S.INV($B$6),1,0)</x:f>
        <x:v>0</x:v>
      </x:c>
      <x:c r="AR387" s="34" t="n">
        <x:f>IF(SQRT($B$9)*$B387+SQRT(1-$B$9)*W387&lt;_xlfn.NORM.S.INV($B$6),1,0)</x:f>
        <x:v>0</x:v>
      </x:c>
      <x:c r="AS387" s="34" t="n">
        <x:f>IF(SQRT($B$9)*$B387+SQRT(1-$B$9)*X387&lt;_xlfn.NORM.S.INV($B$6),1,0)</x:f>
        <x:v>0</x:v>
      </x:c>
      <x:c r="AT387" s="34" t="n">
        <x:f>IF(SQRT($B$9)*$B387+SQRT(1-$B$9)*Y387&lt;_xlfn.NORM.S.INV($B$6),1,0)</x:f>
        <x:v>0</x:v>
      </x:c>
      <x:c r="AU387" s="34" t="n">
        <x:f>IF(SQRT($B$9)*$B387+SQRT(1-$B$9)*Z387&lt;_xlfn.NORM.S.INV($B$6),1,0)</x:f>
        <x:v>0</x:v>
      </x:c>
      <x:c r="AV387" s="34" t="n">
        <x:f>IF(SQRT($B$9)*$B387+SQRT(1-$B$9)*AA387&lt;_xlfn.NORM.S.INV($B$6),1,0)</x:f>
        <x:v>0</x:v>
      </x:c>
      <x:c r="AW387" s="34" t="n">
        <x:f>IF(SQRT($C$9)*$B387+SQRT(1-$C$9)*AB387&lt;_xlfn.NORM.S.INV($C$6),1,0)</x:f>
        <x:v>0</x:v>
      </x:c>
      <x:c r="AX387" s="34" t="n">
        <x:f>IF(SQRT($C$9)*$B387+SQRT(1-$C$9)*AC387&lt;_xlfn.NORM.S.INV($C$6),1,0)</x:f>
        <x:v>0</x:v>
      </x:c>
      <x:c r="AY387" s="34" t="n">
        <x:f>IF(SQRT($C$9)*$B387+SQRT(1-$C$9)*AD387&lt;_xlfn.NORM.S.INV($C$6),1,0)</x:f>
        <x:v>0</x:v>
      </x:c>
      <x:c r="AZ387" s="34" t="n">
        <x:f>IF(SQRT($C$9)*$B387+SQRT(1-$C$9)*AE387&lt;_xlfn.NORM.S.INV($C$6),1,0)</x:f>
        <x:v>0</x:v>
      </x:c>
      <x:c r="BA387" s="34" t="n">
        <x:f>IF(SQRT($C$9)*$B387+SQRT(1-$C$9)*AF387&lt;_xlfn.NORM.S.INV($C$6),1,0)</x:f>
        <x:v>0</x:v>
      </x:c>
      <x:c r="BB387" s="34" t="n">
        <x:f>IF(SQRT($C$9)*$B387+SQRT(1-$C$9)*AG387&lt;_xlfn.NORM.S.INV($C$6),1,0)</x:f>
        <x:v>0</x:v>
      </x:c>
      <x:c r="BC387" s="34" t="n">
        <x:f>IF(SQRT($C$9)*$B387+SQRT(1-$C$9)*AH387&lt;_xlfn.NORM.S.INV($C$6),1,0)</x:f>
        <x:v>0</x:v>
      </x:c>
      <x:c r="BD387" s="34" t="n">
        <x:f>IF(SQRT($C$9)*$B387+SQRT(1-$C$9)*AI387&lt;_xlfn.NORM.S.INV($C$6),1,0)</x:f>
        <x:v>0</x:v>
      </x:c>
      <x:c r="BE387" s="34" t="n">
        <x:f>IF(SQRT($C$9)*$B387+SQRT(1-$C$9)*AJ387&lt;_xlfn.NORM.S.INV($C$6),1,0)</x:f>
        <x:v>0</x:v>
      </x:c>
      <x:c r="BF387" s="34" t="n">
        <x:f>IF(SQRT($C$9)*$B387+SQRT(1-$C$9)*AK387&lt;_xlfn.NORM.S.INV($C$6),1,0)</x:f>
        <x:v>0</x:v>
      </x:c>
      <x:c r="BG387" s="34"/>
      <x:c r="BH387" s="34"/>
      <x:c r="BI387" s="34" t="n">
        <x:f>$B$11*(($A$1061)*$C387/$B$12*$B$7+(1-$A$1061)*$D387/$B$12*$C$7)</x:f>
        <x:v>0</x:v>
      </x:c>
      <x:c r="BJ387" s="34" t="n">
        <x:f>$B$11*(($A$1062)*$C387/$B$12*$B$7+(1-$A$1062)*$D387/$B$12*$C$7)</x:f>
        <x:v>0</x:v>
      </x:c>
      <x:c r="BK387" s="34" t="n">
        <x:f>$B$11*(($A$1063)*$C387/$B$12*$B$7+(1-$A$1063)*$D387/$B$12*$C$7)</x:f>
        <x:v>0</x:v>
      </x:c>
      <x:c r="BL387" s="34" t="n">
        <x:f>$B$11*(($A$1064)*$C387/$B$12*$B$7+(1-$A$1064)*$D387/$B$12*$C$7)</x:f>
        <x:v>0</x:v>
      </x:c>
      <x:c r="BM387" s="34" t="n">
        <x:f>$B$11*(($A$1065)*$C387/$B$12*$B$7+(1-$A$1065)*$D387/$B$12*$C$7)</x:f>
        <x:v>0</x:v>
      </x:c>
      <x:c r="BN387" s="34" t="n">
        <x:f>$B$11*(($A$1066)*$C387/$B$12*$B$7+(1-$A$1066)*$D387/$B$12*$C$7)</x:f>
        <x:v>0</x:v>
      </x:c>
      <x:c r="BO387" s="34" t="n">
        <x:f>$B$11*(($A$1067)*$C387/$B$12*$B$7+(1-$A$1067)*$D387/$B$12*$C$7)</x:f>
        <x:v>0</x:v>
      </x:c>
      <x:c r="BP387" s="34" t="n">
        <x:f>$B$11*(($A$1068)*$C387/$B$12*$B$7+(1-$A$1068)*$D387/$B$12*$C$7)</x:f>
        <x:v>0</x:v>
      </x:c>
      <x:c r="BQ387" s="34" t="n">
        <x:f>$B$11*(($A$1069)*$C387/$B$12*$B$7+(1-$A$1069)*$D387/$B$12*$C$7)</x:f>
        <x:v>0</x:v>
      </x:c>
      <x:c r="BR387" s="34" t="n">
        <x:f>$B$11*(($A$1070)*$C387/$B$12*$B$7+(1-$A$1070)*$D387/$B$12*$C$7)</x:f>
        <x:v>0</x:v>
      </x:c>
      <x:c r="BS387" s="34" t="n">
        <x:f>$B$11*(($A$1071)*$C387/$B$12*$B$7+(1-$A$1071)*$D387/$B$12*$C$7)</x:f>
        <x:v>0</x:v>
      </x:c>
      <x:c r="BT387" s="34" t="n">
        <x:f>$B$11*(($A$1072)*$C387/$B$12*$B$7+(1-$A$1072)*$D387/$B$12*$C$7)</x:f>
        <x:v>0</x:v>
      </x:c>
      <x:c r="BU387" s="34" t="n">
        <x:f>$B$11*(($A$1073)*$C387/$B$12*$B$7+(1-$A$1073)*$D387/$B$12*$C$7)</x:f>
        <x:v>0</x:v>
      </x:c>
      <x:c r="BV387" s="34" t="n">
        <x:f>$B$11*(($A$1074)*$C387/$B$12*$B$7+(1-$A$1074)*$D387/$B$12*$C$7)</x:f>
        <x:v>0</x:v>
      </x:c>
      <x:c r="BW387" s="34" t="n">
        <x:f>$B$11*(($A$1075)*$C387/$B$12*$B$7+(1-$A$1075)*$D387/$B$12*$C$7)</x:f>
        <x:v>0</x:v>
      </x:c>
      <x:c r="BX387" s="34" t="n">
        <x:f>$B$11*(($A$1076)*$C387/$B$12*$B$7+(1-$A$1076)*$D387/$B$12*$C$7)</x:f>
        <x:v>0</x:v>
      </x:c>
      <x:c r="BY387" s="34" t="n">
        <x:f>$B$11*(($A$1077)*$C387/$B$12*$B$7+(1-$A$1077)*$D387/$B$12*$C$7)</x:f>
        <x:v>0</x:v>
      </x:c>
      <x:c r="BZ387" s="34" t="n">
        <x:f>$B$11*(($A$1078)*$C387/$B$12*$B$7+(1-$A$1078)*$D387/$B$12*$C$7)</x:f>
        <x:v>0</x:v>
      </x:c>
      <x:c r="CA387" s="34" t="n">
        <x:f>$B$11*(($A$1079)*$C387/$B$12*$B$7+(1-$A$1079)*$D387/$B$12*$C$7)</x:f>
        <x:v>0</x:v>
      </x:c>
      <x:c r="CB387" s="34" t="n">
        <x:f>$B$11*(($A$1080)*$C387/$B$12*$B$7+(1-$A$1080)*$D387/$B$12*$C$7)</x:f>
        <x:v>0</x:v>
      </x:c>
      <x:c r="CC387" s="34" t="n">
        <x:f>$B$11*(($A$1081)*$C387/$B$12*$B$7+(1-$A$1081)*$D387/$B$12*$C$7)</x:f>
        <x:v>0</x:v>
      </x:c>
    </x:row>
    <x:row r="388">
      <x:c r="A388" s="34" t="n">
        <x:v>364</x:v>
      </x:c>
      <x:c r="B388" s="39" t="n">
        <x:v>0.16563166472388194</x:v>
      </x:c>
      <x:c r="C388" s="1" t="n">
        <x:f>SUM(AM388:AV388)</x:f>
        <x:v>0</x:v>
      </x:c>
      <x:c r="D388" s="1" t="n">
        <x:f>SUM(AW388:BF388)</x:f>
        <x:v>0</x:v>
      </x:c>
      <x:c r="E388" s="17" t="n">
        <x:f>(1-C388/$B$12)*$B$8-C388/$B$12*$B$7</x:f>
        <x:v>0.05</x:v>
      </x:c>
      <x:c r="F388" s="17" t="n">
        <x:f>(1-D388/$B$12)*$C$8-D388/$B$12*$C$7</x:f>
        <x:v>0.09</x:v>
      </x:c>
      <x:c r="G388" s="32" t="n">
        <x:f>$B$11*($B$10*C388/$B$12*$B$7+(1-$B$10)*D388/$B$12*$C$7)</x:f>
        <x:v>0</x:v>
      </x:c>
      <x:c r="H388" s="17" t="n">
        <x:f>$B$10*E388+(1-$B$10)*F388</x:f>
        <x:v>0.07</x:v>
      </x:c>
      <x:c r="I388" s="34"/>
      <x:c r="J388" s="34"/>
      <x:c r="K388" s="34"/>
      <x:c r="L388" s="34"/>
      <x:c r="M388" s="34"/>
      <x:c r="N388" s="34"/>
      <x:c r="O388" s="34"/>
      <x:c r="P388" s="34"/>
      <x:c r="Q388" s="34"/>
      <x:c r="R388" s="39" t="n">
        <x:v>1.3551867437810523</x:v>
      </x:c>
      <x:c r="S388" s="39" t="n">
        <x:v>1.2914204786789305</x:v>
      </x:c>
      <x:c r="T388" s="39" t="n">
        <x:v>-0.18520743589526883</x:v>
      </x:c>
      <x:c r="U388" s="39" t="n">
        <x:v>0.29232325685021215</x:v>
      </x:c>
      <x:c r="V388" s="39" t="n">
        <x:v>0.23748451753325048</x:v>
      </x:c>
      <x:c r="W388" s="39" t="n">
        <x:v>-0.0699140124977402</x:v>
      </x:c>
      <x:c r="X388" s="39" t="n">
        <x:v>0.6498253988526703</x:v>
      </x:c>
      <x:c r="Y388" s="39" t="n">
        <x:v>2.5573576209146904</x:v>
      </x:c>
      <x:c r="Z388" s="39" t="n">
        <x:v>-0.2356470189639447</x:v>
      </x:c>
      <x:c r="AA388" s="39" t="n">
        <x:v>0.7049928771449293</x:v>
      </x:c>
      <x:c r="AB388" s="39" t="n">
        <x:v>-0.23690840112697406</x:v>
      </x:c>
      <x:c r="AC388" s="39" t="n">
        <x:v>-0.2997616465826611</x:v>
      </x:c>
      <x:c r="AD388" s="39" t="n">
        <x:v>1.792806083222591</x:v>
      </x:c>
      <x:c r="AE388" s="39" t="n">
        <x:v>0.12454721427512469</x:v>
      </x:c>
      <x:c r="AF388" s="39" t="n">
        <x:v>0.40632144939710313</x:v>
      </x:c>
      <x:c r="AG388" s="39" t="n">
        <x:v>1.221158713409631</x:v>
      </x:c>
      <x:c r="AH388" s="39" t="n">
        <x:v>-1.08282537024093</x:v>
      </x:c>
      <x:c r="AI388" s="39" t="n">
        <x:v>-1.4021584141955683</x:v>
      </x:c>
      <x:c r="AJ388" s="39" t="n">
        <x:v>2.0381472355908006</x:v>
      </x:c>
      <x:c r="AK388" s="39" t="n">
        <x:v>1.2278861829210166</x:v>
      </x:c>
      <x:c r="AL388" s="34"/>
      <x:c r="AM388" s="34" t="n">
        <x:f>IF(SQRT($B$9)*$B388+SQRT(1-$B$9)*R388&lt;_xlfn.NORM.S.INV($B$6),1,0)</x:f>
        <x:v>0</x:v>
      </x:c>
      <x:c r="AN388" s="34" t="n">
        <x:f>IF(SQRT($B$9)*$B388+SQRT(1-$B$9)*S388&lt;_xlfn.NORM.S.INV($B$6),1,0)</x:f>
        <x:v>0</x:v>
      </x:c>
      <x:c r="AO388" s="34" t="n">
        <x:f>IF(SQRT($B$9)*$B388+SQRT(1-$B$9)*T388&lt;_xlfn.NORM.S.INV($B$6),1,0)</x:f>
        <x:v>0</x:v>
      </x:c>
      <x:c r="AP388" s="34" t="n">
        <x:f>IF(SQRT($B$9)*$B388+SQRT(1-$B$9)*U388&lt;_xlfn.NORM.S.INV($B$6),1,0)</x:f>
        <x:v>0</x:v>
      </x:c>
      <x:c r="AQ388" s="34" t="n">
        <x:f>IF(SQRT($B$9)*$B388+SQRT(1-$B$9)*V388&lt;_xlfn.NORM.S.INV($B$6),1,0)</x:f>
        <x:v>0</x:v>
      </x:c>
      <x:c r="AR388" s="34" t="n">
        <x:f>IF(SQRT($B$9)*$B388+SQRT(1-$B$9)*W388&lt;_xlfn.NORM.S.INV($B$6),1,0)</x:f>
        <x:v>0</x:v>
      </x:c>
      <x:c r="AS388" s="34" t="n">
        <x:f>IF(SQRT($B$9)*$B388+SQRT(1-$B$9)*X388&lt;_xlfn.NORM.S.INV($B$6),1,0)</x:f>
        <x:v>0</x:v>
      </x:c>
      <x:c r="AT388" s="34" t="n">
        <x:f>IF(SQRT($B$9)*$B388+SQRT(1-$B$9)*Y388&lt;_xlfn.NORM.S.INV($B$6),1,0)</x:f>
        <x:v>0</x:v>
      </x:c>
      <x:c r="AU388" s="34" t="n">
        <x:f>IF(SQRT($B$9)*$B388+SQRT(1-$B$9)*Z388&lt;_xlfn.NORM.S.INV($B$6),1,0)</x:f>
        <x:v>0</x:v>
      </x:c>
      <x:c r="AV388" s="34" t="n">
        <x:f>IF(SQRT($B$9)*$B388+SQRT(1-$B$9)*AA388&lt;_xlfn.NORM.S.INV($B$6),1,0)</x:f>
        <x:v>0</x:v>
      </x:c>
      <x:c r="AW388" s="34" t="n">
        <x:f>IF(SQRT($C$9)*$B388+SQRT(1-$C$9)*AB388&lt;_xlfn.NORM.S.INV($C$6),1,0)</x:f>
        <x:v>0</x:v>
      </x:c>
      <x:c r="AX388" s="34" t="n">
        <x:f>IF(SQRT($C$9)*$B388+SQRT(1-$C$9)*AC388&lt;_xlfn.NORM.S.INV($C$6),1,0)</x:f>
        <x:v>0</x:v>
      </x:c>
      <x:c r="AY388" s="34" t="n">
        <x:f>IF(SQRT($C$9)*$B388+SQRT(1-$C$9)*AD388&lt;_xlfn.NORM.S.INV($C$6),1,0)</x:f>
        <x:v>0</x:v>
      </x:c>
      <x:c r="AZ388" s="34" t="n">
        <x:f>IF(SQRT($C$9)*$B388+SQRT(1-$C$9)*AE388&lt;_xlfn.NORM.S.INV($C$6),1,0)</x:f>
        <x:v>0</x:v>
      </x:c>
      <x:c r="BA388" s="34" t="n">
        <x:f>IF(SQRT($C$9)*$B388+SQRT(1-$C$9)*AF388&lt;_xlfn.NORM.S.INV($C$6),1,0)</x:f>
        <x:v>0</x:v>
      </x:c>
      <x:c r="BB388" s="34" t="n">
        <x:f>IF(SQRT($C$9)*$B388+SQRT(1-$C$9)*AG388&lt;_xlfn.NORM.S.INV($C$6),1,0)</x:f>
        <x:v>0</x:v>
      </x:c>
      <x:c r="BC388" s="34" t="n">
        <x:f>IF(SQRT($C$9)*$B388+SQRT(1-$C$9)*AH388&lt;_xlfn.NORM.S.INV($C$6),1,0)</x:f>
        <x:v>0</x:v>
      </x:c>
      <x:c r="BD388" s="34" t="n">
        <x:f>IF(SQRT($C$9)*$B388+SQRT(1-$C$9)*AI388&lt;_xlfn.NORM.S.INV($C$6),1,0)</x:f>
        <x:v>0</x:v>
      </x:c>
      <x:c r="BE388" s="34" t="n">
        <x:f>IF(SQRT($C$9)*$B388+SQRT(1-$C$9)*AJ388&lt;_xlfn.NORM.S.INV($C$6),1,0)</x:f>
        <x:v>0</x:v>
      </x:c>
      <x:c r="BF388" s="34" t="n">
        <x:f>IF(SQRT($C$9)*$B388+SQRT(1-$C$9)*AK388&lt;_xlfn.NORM.S.INV($C$6),1,0)</x:f>
        <x:v>0</x:v>
      </x:c>
      <x:c r="BG388" s="34"/>
      <x:c r="BH388" s="34"/>
      <x:c r="BI388" s="34" t="n">
        <x:f>$B$11*(($A$1061)*$C388/$B$12*$B$7+(1-$A$1061)*$D388/$B$12*$C$7)</x:f>
        <x:v>0</x:v>
      </x:c>
      <x:c r="BJ388" s="34" t="n">
        <x:f>$B$11*(($A$1062)*$C388/$B$12*$B$7+(1-$A$1062)*$D388/$B$12*$C$7)</x:f>
        <x:v>0</x:v>
      </x:c>
      <x:c r="BK388" s="34" t="n">
        <x:f>$B$11*(($A$1063)*$C388/$B$12*$B$7+(1-$A$1063)*$D388/$B$12*$C$7)</x:f>
        <x:v>0</x:v>
      </x:c>
      <x:c r="BL388" s="34" t="n">
        <x:f>$B$11*(($A$1064)*$C388/$B$12*$B$7+(1-$A$1064)*$D388/$B$12*$C$7)</x:f>
        <x:v>0</x:v>
      </x:c>
      <x:c r="BM388" s="34" t="n">
        <x:f>$B$11*(($A$1065)*$C388/$B$12*$B$7+(1-$A$1065)*$D388/$B$12*$C$7)</x:f>
        <x:v>0</x:v>
      </x:c>
      <x:c r="BN388" s="34" t="n">
        <x:f>$B$11*(($A$1066)*$C388/$B$12*$B$7+(1-$A$1066)*$D388/$B$12*$C$7)</x:f>
        <x:v>0</x:v>
      </x:c>
      <x:c r="BO388" s="34" t="n">
        <x:f>$B$11*(($A$1067)*$C388/$B$12*$B$7+(1-$A$1067)*$D388/$B$12*$C$7)</x:f>
        <x:v>0</x:v>
      </x:c>
      <x:c r="BP388" s="34" t="n">
        <x:f>$B$11*(($A$1068)*$C388/$B$12*$B$7+(1-$A$1068)*$D388/$B$12*$C$7)</x:f>
        <x:v>0</x:v>
      </x:c>
      <x:c r="BQ388" s="34" t="n">
        <x:f>$B$11*(($A$1069)*$C388/$B$12*$B$7+(1-$A$1069)*$D388/$B$12*$C$7)</x:f>
        <x:v>0</x:v>
      </x:c>
      <x:c r="BR388" s="34" t="n">
        <x:f>$B$11*(($A$1070)*$C388/$B$12*$B$7+(1-$A$1070)*$D388/$B$12*$C$7)</x:f>
        <x:v>0</x:v>
      </x:c>
      <x:c r="BS388" s="34" t="n">
        <x:f>$B$11*(($A$1071)*$C388/$B$12*$B$7+(1-$A$1071)*$D388/$B$12*$C$7)</x:f>
        <x:v>0</x:v>
      </x:c>
      <x:c r="BT388" s="34" t="n">
        <x:f>$B$11*(($A$1072)*$C388/$B$12*$B$7+(1-$A$1072)*$D388/$B$12*$C$7)</x:f>
        <x:v>0</x:v>
      </x:c>
      <x:c r="BU388" s="34" t="n">
        <x:f>$B$11*(($A$1073)*$C388/$B$12*$B$7+(1-$A$1073)*$D388/$B$12*$C$7)</x:f>
        <x:v>0</x:v>
      </x:c>
      <x:c r="BV388" s="34" t="n">
        <x:f>$B$11*(($A$1074)*$C388/$B$12*$B$7+(1-$A$1074)*$D388/$B$12*$C$7)</x:f>
        <x:v>0</x:v>
      </x:c>
      <x:c r="BW388" s="34" t="n">
        <x:f>$B$11*(($A$1075)*$C388/$B$12*$B$7+(1-$A$1075)*$D388/$B$12*$C$7)</x:f>
        <x:v>0</x:v>
      </x:c>
      <x:c r="BX388" s="34" t="n">
        <x:f>$B$11*(($A$1076)*$C388/$B$12*$B$7+(1-$A$1076)*$D388/$B$12*$C$7)</x:f>
        <x:v>0</x:v>
      </x:c>
      <x:c r="BY388" s="34" t="n">
        <x:f>$B$11*(($A$1077)*$C388/$B$12*$B$7+(1-$A$1077)*$D388/$B$12*$C$7)</x:f>
        <x:v>0</x:v>
      </x:c>
      <x:c r="BZ388" s="34" t="n">
        <x:f>$B$11*(($A$1078)*$C388/$B$12*$B$7+(1-$A$1078)*$D388/$B$12*$C$7)</x:f>
        <x:v>0</x:v>
      </x:c>
      <x:c r="CA388" s="34" t="n">
        <x:f>$B$11*(($A$1079)*$C388/$B$12*$B$7+(1-$A$1079)*$D388/$B$12*$C$7)</x:f>
        <x:v>0</x:v>
      </x:c>
      <x:c r="CB388" s="34" t="n">
        <x:f>$B$11*(($A$1080)*$C388/$B$12*$B$7+(1-$A$1080)*$D388/$B$12*$C$7)</x:f>
        <x:v>0</x:v>
      </x:c>
      <x:c r="CC388" s="34" t="n">
        <x:f>$B$11*(($A$1081)*$C388/$B$12*$B$7+(1-$A$1081)*$D388/$B$12*$C$7)</x:f>
        <x:v>0</x:v>
      </x:c>
    </x:row>
    <x:row r="389">
      <x:c r="A389" s="34" t="n">
        <x:v>365</x:v>
      </x:c>
      <x:c r="B389" s="39" t="n">
        <x:v>0.8275191856589728</x:v>
      </x:c>
      <x:c r="C389" s="1" t="n">
        <x:f>SUM(AM389:AV389)</x:f>
        <x:v>0</x:v>
      </x:c>
      <x:c r="D389" s="1" t="n">
        <x:f>SUM(AW389:BF389)</x:f>
        <x:v>0</x:v>
      </x:c>
      <x:c r="E389" s="17" t="n">
        <x:f>(1-C389/$B$12)*$B$8-C389/$B$12*$B$7</x:f>
        <x:v>0.05</x:v>
      </x:c>
      <x:c r="F389" s="17" t="n">
        <x:f>(1-D389/$B$12)*$C$8-D389/$B$12*$C$7</x:f>
        <x:v>0.09</x:v>
      </x:c>
      <x:c r="G389" s="32" t="n">
        <x:f>$B$11*($B$10*C389/$B$12*$B$7+(1-$B$10)*D389/$B$12*$C$7)</x:f>
        <x:v>0</x:v>
      </x:c>
      <x:c r="H389" s="17" t="n">
        <x:f>$B$10*E389+(1-$B$10)*F389</x:f>
        <x:v>0.07</x:v>
      </x:c>
      <x:c r="I389" s="34"/>
      <x:c r="J389" s="34"/>
      <x:c r="K389" s="34"/>
      <x:c r="L389" s="34"/>
      <x:c r="M389" s="34"/>
      <x:c r="N389" s="34"/>
      <x:c r="O389" s="34"/>
      <x:c r="P389" s="34"/>
      <x:c r="Q389" s="34"/>
      <x:c r="R389" s="39" t="n">
        <x:v>2.3934531793209217</x:v>
      </x:c>
      <x:c r="S389" s="39" t="n">
        <x:v>-0.8437760604489878</x:v>
      </x:c>
      <x:c r="T389" s="39" t="n">
        <x:v>-0.06606075674557295</x:v>
      </x:c>
      <x:c r="U389" s="39" t="n">
        <x:v>0.308121706748065</x:v>
      </x:c>
      <x:c r="V389" s="39" t="n">
        <x:v>0.5533154682645693</x:v>
      </x:c>
      <x:c r="W389" s="39" t="n">
        <x:v>0.5619956685552917</x:v>
      </x:c>
      <x:c r="X389" s="39" t="n">
        <x:v>-0.9072783979083695</x:v>
      </x:c>
      <x:c r="Y389" s="39" t="n">
        <x:v>-1.119561580934898</x:v>
      </x:c>
      <x:c r="Z389" s="39" t="n">
        <x:v>0.7356280273546973</x:v>
      </x:c>
      <x:c r="AA389" s="39" t="n">
        <x:v>0.2934305101867074</x:v>
      </x:c>
      <x:c r="AB389" s="39" t="n">
        <x:v>0.12724011788435835</x:v>
      </x:c>
      <x:c r="AC389" s="39" t="n">
        <x:v>0.7625952901253417</x:v>
      </x:c>
      <x:c r="AD389" s="39" t="n">
        <x:v>-1.055171650970242</x:v>
      </x:c>
      <x:c r="AE389" s="39" t="n">
        <x:v>0.4020610999288195</x:v>
      </x:c>
      <x:c r="AF389" s="39" t="n">
        <x:v>-0.09924470706368255</x:v>
      </x:c>
      <x:c r="AG389" s="39" t="n">
        <x:v>0.4368479799872745</x:v>
      </x:c>
      <x:c r="AH389" s="39" t="n">
        <x:v>0.024310306703682952</x:v>
      </x:c>
      <x:c r="AI389" s="39" t="n">
        <x:v>0.6177555755517383</x:v>
      </x:c>
      <x:c r="AJ389" s="39" t="n">
        <x:v>-0.3830604792767999</x:v>
      </x:c>
      <x:c r="AK389" s="39" t="n">
        <x:v>0.06970225464849372</x:v>
      </x:c>
      <x:c r="AL389" s="34"/>
      <x:c r="AM389" s="34" t="n">
        <x:f>IF(SQRT($B$9)*$B389+SQRT(1-$B$9)*R389&lt;_xlfn.NORM.S.INV($B$6),1,0)</x:f>
        <x:v>0</x:v>
      </x:c>
      <x:c r="AN389" s="34" t="n">
        <x:f>IF(SQRT($B$9)*$B389+SQRT(1-$B$9)*S389&lt;_xlfn.NORM.S.INV($B$6),1,0)</x:f>
        <x:v>0</x:v>
      </x:c>
      <x:c r="AO389" s="34" t="n">
        <x:f>IF(SQRT($B$9)*$B389+SQRT(1-$B$9)*T389&lt;_xlfn.NORM.S.INV($B$6),1,0)</x:f>
        <x:v>0</x:v>
      </x:c>
      <x:c r="AP389" s="34" t="n">
        <x:f>IF(SQRT($B$9)*$B389+SQRT(1-$B$9)*U389&lt;_xlfn.NORM.S.INV($B$6),1,0)</x:f>
        <x:v>0</x:v>
      </x:c>
      <x:c r="AQ389" s="34" t="n">
        <x:f>IF(SQRT($B$9)*$B389+SQRT(1-$B$9)*V389&lt;_xlfn.NORM.S.INV($B$6),1,0)</x:f>
        <x:v>0</x:v>
      </x:c>
      <x:c r="AR389" s="34" t="n">
        <x:f>IF(SQRT($B$9)*$B389+SQRT(1-$B$9)*W389&lt;_xlfn.NORM.S.INV($B$6),1,0)</x:f>
        <x:v>0</x:v>
      </x:c>
      <x:c r="AS389" s="34" t="n">
        <x:f>IF(SQRT($B$9)*$B389+SQRT(1-$B$9)*X389&lt;_xlfn.NORM.S.INV($B$6),1,0)</x:f>
        <x:v>0</x:v>
      </x:c>
      <x:c r="AT389" s="34" t="n">
        <x:f>IF(SQRT($B$9)*$B389+SQRT(1-$B$9)*Y389&lt;_xlfn.NORM.S.INV($B$6),1,0)</x:f>
        <x:v>0</x:v>
      </x:c>
      <x:c r="AU389" s="34" t="n">
        <x:f>IF(SQRT($B$9)*$B389+SQRT(1-$B$9)*Z389&lt;_xlfn.NORM.S.INV($B$6),1,0)</x:f>
        <x:v>0</x:v>
      </x:c>
      <x:c r="AV389" s="34" t="n">
        <x:f>IF(SQRT($B$9)*$B389+SQRT(1-$B$9)*AA389&lt;_xlfn.NORM.S.INV($B$6),1,0)</x:f>
        <x:v>0</x:v>
      </x:c>
      <x:c r="AW389" s="34" t="n">
        <x:f>IF(SQRT($C$9)*$B389+SQRT(1-$C$9)*AB389&lt;_xlfn.NORM.S.INV($C$6),1,0)</x:f>
        <x:v>0</x:v>
      </x:c>
      <x:c r="AX389" s="34" t="n">
        <x:f>IF(SQRT($C$9)*$B389+SQRT(1-$C$9)*AC389&lt;_xlfn.NORM.S.INV($C$6),1,0)</x:f>
        <x:v>0</x:v>
      </x:c>
      <x:c r="AY389" s="34" t="n">
        <x:f>IF(SQRT($C$9)*$B389+SQRT(1-$C$9)*AD389&lt;_xlfn.NORM.S.INV($C$6),1,0)</x:f>
        <x:v>0</x:v>
      </x:c>
      <x:c r="AZ389" s="34" t="n">
        <x:f>IF(SQRT($C$9)*$B389+SQRT(1-$C$9)*AE389&lt;_xlfn.NORM.S.INV($C$6),1,0)</x:f>
        <x:v>0</x:v>
      </x:c>
      <x:c r="BA389" s="34" t="n">
        <x:f>IF(SQRT($C$9)*$B389+SQRT(1-$C$9)*AF389&lt;_xlfn.NORM.S.INV($C$6),1,0)</x:f>
        <x:v>0</x:v>
      </x:c>
      <x:c r="BB389" s="34" t="n">
        <x:f>IF(SQRT($C$9)*$B389+SQRT(1-$C$9)*AG389&lt;_xlfn.NORM.S.INV($C$6),1,0)</x:f>
        <x:v>0</x:v>
      </x:c>
      <x:c r="BC389" s="34" t="n">
        <x:f>IF(SQRT($C$9)*$B389+SQRT(1-$C$9)*AH389&lt;_xlfn.NORM.S.INV($C$6),1,0)</x:f>
        <x:v>0</x:v>
      </x:c>
      <x:c r="BD389" s="34" t="n">
        <x:f>IF(SQRT($C$9)*$B389+SQRT(1-$C$9)*AI389&lt;_xlfn.NORM.S.INV($C$6),1,0)</x:f>
        <x:v>0</x:v>
      </x:c>
      <x:c r="BE389" s="34" t="n">
        <x:f>IF(SQRT($C$9)*$B389+SQRT(1-$C$9)*AJ389&lt;_xlfn.NORM.S.INV($C$6),1,0)</x:f>
        <x:v>0</x:v>
      </x:c>
      <x:c r="BF389" s="34" t="n">
        <x:f>IF(SQRT($C$9)*$B389+SQRT(1-$C$9)*AK389&lt;_xlfn.NORM.S.INV($C$6),1,0)</x:f>
        <x:v>0</x:v>
      </x:c>
      <x:c r="BG389" s="34"/>
      <x:c r="BH389" s="34"/>
      <x:c r="BI389" s="34" t="n">
        <x:f>$B$11*(($A$1061)*$C389/$B$12*$B$7+(1-$A$1061)*$D389/$B$12*$C$7)</x:f>
        <x:v>0</x:v>
      </x:c>
      <x:c r="BJ389" s="34" t="n">
        <x:f>$B$11*(($A$1062)*$C389/$B$12*$B$7+(1-$A$1062)*$D389/$B$12*$C$7)</x:f>
        <x:v>0</x:v>
      </x:c>
      <x:c r="BK389" s="34" t="n">
        <x:f>$B$11*(($A$1063)*$C389/$B$12*$B$7+(1-$A$1063)*$D389/$B$12*$C$7)</x:f>
        <x:v>0</x:v>
      </x:c>
      <x:c r="BL389" s="34" t="n">
        <x:f>$B$11*(($A$1064)*$C389/$B$12*$B$7+(1-$A$1064)*$D389/$B$12*$C$7)</x:f>
        <x:v>0</x:v>
      </x:c>
      <x:c r="BM389" s="34" t="n">
        <x:f>$B$11*(($A$1065)*$C389/$B$12*$B$7+(1-$A$1065)*$D389/$B$12*$C$7)</x:f>
        <x:v>0</x:v>
      </x:c>
      <x:c r="BN389" s="34" t="n">
        <x:f>$B$11*(($A$1066)*$C389/$B$12*$B$7+(1-$A$1066)*$D389/$B$12*$C$7)</x:f>
        <x:v>0</x:v>
      </x:c>
      <x:c r="BO389" s="34" t="n">
        <x:f>$B$11*(($A$1067)*$C389/$B$12*$B$7+(1-$A$1067)*$D389/$B$12*$C$7)</x:f>
        <x:v>0</x:v>
      </x:c>
      <x:c r="BP389" s="34" t="n">
        <x:f>$B$11*(($A$1068)*$C389/$B$12*$B$7+(1-$A$1068)*$D389/$B$12*$C$7)</x:f>
        <x:v>0</x:v>
      </x:c>
      <x:c r="BQ389" s="34" t="n">
        <x:f>$B$11*(($A$1069)*$C389/$B$12*$B$7+(1-$A$1069)*$D389/$B$12*$C$7)</x:f>
        <x:v>0</x:v>
      </x:c>
      <x:c r="BR389" s="34" t="n">
        <x:f>$B$11*(($A$1070)*$C389/$B$12*$B$7+(1-$A$1070)*$D389/$B$12*$C$7)</x:f>
        <x:v>0</x:v>
      </x:c>
      <x:c r="BS389" s="34" t="n">
        <x:f>$B$11*(($A$1071)*$C389/$B$12*$B$7+(1-$A$1071)*$D389/$B$12*$C$7)</x:f>
        <x:v>0</x:v>
      </x:c>
      <x:c r="BT389" s="34" t="n">
        <x:f>$B$11*(($A$1072)*$C389/$B$12*$B$7+(1-$A$1072)*$D389/$B$12*$C$7)</x:f>
        <x:v>0</x:v>
      </x:c>
      <x:c r="BU389" s="34" t="n">
        <x:f>$B$11*(($A$1073)*$C389/$B$12*$B$7+(1-$A$1073)*$D389/$B$12*$C$7)</x:f>
        <x:v>0</x:v>
      </x:c>
      <x:c r="BV389" s="34" t="n">
        <x:f>$B$11*(($A$1074)*$C389/$B$12*$B$7+(1-$A$1074)*$D389/$B$12*$C$7)</x:f>
        <x:v>0</x:v>
      </x:c>
      <x:c r="BW389" s="34" t="n">
        <x:f>$B$11*(($A$1075)*$C389/$B$12*$B$7+(1-$A$1075)*$D389/$B$12*$C$7)</x:f>
        <x:v>0</x:v>
      </x:c>
      <x:c r="BX389" s="34" t="n">
        <x:f>$B$11*(($A$1076)*$C389/$B$12*$B$7+(1-$A$1076)*$D389/$B$12*$C$7)</x:f>
        <x:v>0</x:v>
      </x:c>
      <x:c r="BY389" s="34" t="n">
        <x:f>$B$11*(($A$1077)*$C389/$B$12*$B$7+(1-$A$1077)*$D389/$B$12*$C$7)</x:f>
        <x:v>0</x:v>
      </x:c>
      <x:c r="BZ389" s="34" t="n">
        <x:f>$B$11*(($A$1078)*$C389/$B$12*$B$7+(1-$A$1078)*$D389/$B$12*$C$7)</x:f>
        <x:v>0</x:v>
      </x:c>
      <x:c r="CA389" s="34" t="n">
        <x:f>$B$11*(($A$1079)*$C389/$B$12*$B$7+(1-$A$1079)*$D389/$B$12*$C$7)</x:f>
        <x:v>0</x:v>
      </x:c>
      <x:c r="CB389" s="34" t="n">
        <x:f>$B$11*(($A$1080)*$C389/$B$12*$B$7+(1-$A$1080)*$D389/$B$12*$C$7)</x:f>
        <x:v>0</x:v>
      </x:c>
      <x:c r="CC389" s="34" t="n">
        <x:f>$B$11*(($A$1081)*$C389/$B$12*$B$7+(1-$A$1081)*$D389/$B$12*$C$7)</x:f>
        <x:v>0</x:v>
      </x:c>
    </x:row>
    <x:row r="390">
      <x:c r="A390" s="34" t="n">
        <x:v>366</x:v>
      </x:c>
      <x:c r="B390" s="39" t="n">
        <x:v>-0.28053020793018424</x:v>
      </x:c>
      <x:c r="C390" s="1" t="n">
        <x:f>SUM(AM390:AV390)</x:f>
        <x:v>0</x:v>
      </x:c>
      <x:c r="D390" s="1" t="n">
        <x:f>SUM(AW390:BF390)</x:f>
        <x:v>0</x:v>
      </x:c>
      <x:c r="E390" s="17" t="n">
        <x:f>(1-C390/$B$12)*$B$8-C390/$B$12*$B$7</x:f>
        <x:v>0.05</x:v>
      </x:c>
      <x:c r="F390" s="17" t="n">
        <x:f>(1-D390/$B$12)*$C$8-D390/$B$12*$C$7</x:f>
        <x:v>0.09</x:v>
      </x:c>
      <x:c r="G390" s="32" t="n">
        <x:f>$B$11*($B$10*C390/$B$12*$B$7+(1-$B$10)*D390/$B$12*$C$7)</x:f>
        <x:v>0</x:v>
      </x:c>
      <x:c r="H390" s="17" t="n">
        <x:f>$B$10*E390+(1-$B$10)*F390</x:f>
        <x:v>0.07</x:v>
      </x:c>
      <x:c r="I390" s="34"/>
      <x:c r="J390" s="34"/>
      <x:c r="K390" s="34"/>
      <x:c r="L390" s="34"/>
      <x:c r="M390" s="34"/>
      <x:c r="N390" s="34"/>
      <x:c r="O390" s="34"/>
      <x:c r="P390" s="34"/>
      <x:c r="Q390" s="34"/>
      <x:c r="R390" s="39" t="n">
        <x:v>-1.1199337871956339</x:v>
      </x:c>
      <x:c r="S390" s="39" t="n">
        <x:v>-1.0039457075864364</x:v>
      </x:c>
      <x:c r="T390" s="39" t="n">
        <x:v>-0.0871263170036714</x:v>
      </x:c>
      <x:c r="U390" s="39" t="n">
        <x:v>0.42381418223100825</x:v>
      </x:c>
      <x:c r="V390" s="39" t="n">
        <x:v>-0.7682051383424308</x:v>
      </x:c>
      <x:c r="W390" s="39" t="n">
        <x:v>1.4289055075278894</x:v>
      </x:c>
      <x:c r="X390" s="39" t="n">
        <x:v>-0.21804364199790632</x:v>
      </x:c>
      <x:c r="Y390" s="39" t="n">
        <x:v>-1.0359623627556487</x:v>
      </x:c>
      <x:c r="Z390" s="39" t="n">
        <x:v>-0.6888491043087874</x:v>
      </x:c>
      <x:c r="AA390" s="39" t="n">
        <x:v>-0.07543113701649329</x:v>
      </x:c>
      <x:c r="AB390" s="39" t="n">
        <x:v>-0.25832275753038103</x:v>
      </x:c>
      <x:c r="AC390" s="39" t="n">
        <x:v>-0.5349547184004708</x:v>
      </x:c>
      <x:c r="AD390" s="39" t="n">
        <x:v>1.7649664789552388</x:v>
      </x:c>
      <x:c r="AE390" s="39" t="n">
        <x:v>0.3319551037107145</x:v>
      </x:c>
      <x:c r="AF390" s="39" t="n">
        <x:v>-0.17335283626680503</x:v>
      </x:c>
      <x:c r="AG390" s="39" t="n">
        <x:v>-0.9451915982040648</x:v>
      </x:c>
      <x:c r="AH390" s="39" t="n">
        <x:v>0.4618527908244857</x:v>
      </x:c>
      <x:c r="AI390" s="39" t="n">
        <x:v>-0.4962076376503258</x:v>
      </x:c>
      <x:c r="AJ390" s="39" t="n">
        <x:v>0.0007981512036601594</x:v>
      </x:c>
      <x:c r="AK390" s="39" t="n">
        <x:v>-1.1143300430809335</x:v>
      </x:c>
      <x:c r="AL390" s="34"/>
      <x:c r="AM390" s="34" t="n">
        <x:f>IF(SQRT($B$9)*$B390+SQRT(1-$B$9)*R390&lt;_xlfn.NORM.S.INV($B$6),1,0)</x:f>
        <x:v>0</x:v>
      </x:c>
      <x:c r="AN390" s="34" t="n">
        <x:f>IF(SQRT($B$9)*$B390+SQRT(1-$B$9)*S390&lt;_xlfn.NORM.S.INV($B$6),1,0)</x:f>
        <x:v>0</x:v>
      </x:c>
      <x:c r="AO390" s="34" t="n">
        <x:f>IF(SQRT($B$9)*$B390+SQRT(1-$B$9)*T390&lt;_xlfn.NORM.S.INV($B$6),1,0)</x:f>
        <x:v>0</x:v>
      </x:c>
      <x:c r="AP390" s="34" t="n">
        <x:f>IF(SQRT($B$9)*$B390+SQRT(1-$B$9)*U390&lt;_xlfn.NORM.S.INV($B$6),1,0)</x:f>
        <x:v>0</x:v>
      </x:c>
      <x:c r="AQ390" s="34" t="n">
        <x:f>IF(SQRT($B$9)*$B390+SQRT(1-$B$9)*V390&lt;_xlfn.NORM.S.INV($B$6),1,0)</x:f>
        <x:v>0</x:v>
      </x:c>
      <x:c r="AR390" s="34" t="n">
        <x:f>IF(SQRT($B$9)*$B390+SQRT(1-$B$9)*W390&lt;_xlfn.NORM.S.INV($B$6),1,0)</x:f>
        <x:v>0</x:v>
      </x:c>
      <x:c r="AS390" s="34" t="n">
        <x:f>IF(SQRT($B$9)*$B390+SQRT(1-$B$9)*X390&lt;_xlfn.NORM.S.INV($B$6),1,0)</x:f>
        <x:v>0</x:v>
      </x:c>
      <x:c r="AT390" s="34" t="n">
        <x:f>IF(SQRT($B$9)*$B390+SQRT(1-$B$9)*Y390&lt;_xlfn.NORM.S.INV($B$6),1,0)</x:f>
        <x:v>0</x:v>
      </x:c>
      <x:c r="AU390" s="34" t="n">
        <x:f>IF(SQRT($B$9)*$B390+SQRT(1-$B$9)*Z390&lt;_xlfn.NORM.S.INV($B$6),1,0)</x:f>
        <x:v>0</x:v>
      </x:c>
      <x:c r="AV390" s="34" t="n">
        <x:f>IF(SQRT($B$9)*$B390+SQRT(1-$B$9)*AA390&lt;_xlfn.NORM.S.INV($B$6),1,0)</x:f>
        <x:v>0</x:v>
      </x:c>
      <x:c r="AW390" s="34" t="n">
        <x:f>IF(SQRT($C$9)*$B390+SQRT(1-$C$9)*AB390&lt;_xlfn.NORM.S.INV($C$6),1,0)</x:f>
        <x:v>0</x:v>
      </x:c>
      <x:c r="AX390" s="34" t="n">
        <x:f>IF(SQRT($C$9)*$B390+SQRT(1-$C$9)*AC390&lt;_xlfn.NORM.S.INV($C$6),1,0)</x:f>
        <x:v>0</x:v>
      </x:c>
      <x:c r="AY390" s="34" t="n">
        <x:f>IF(SQRT($C$9)*$B390+SQRT(1-$C$9)*AD390&lt;_xlfn.NORM.S.INV($C$6),1,0)</x:f>
        <x:v>0</x:v>
      </x:c>
      <x:c r="AZ390" s="34" t="n">
        <x:f>IF(SQRT($C$9)*$B390+SQRT(1-$C$9)*AE390&lt;_xlfn.NORM.S.INV($C$6),1,0)</x:f>
        <x:v>0</x:v>
      </x:c>
      <x:c r="BA390" s="34" t="n">
        <x:f>IF(SQRT($C$9)*$B390+SQRT(1-$C$9)*AF390&lt;_xlfn.NORM.S.INV($C$6),1,0)</x:f>
        <x:v>0</x:v>
      </x:c>
      <x:c r="BB390" s="34" t="n">
        <x:f>IF(SQRT($C$9)*$B390+SQRT(1-$C$9)*AG390&lt;_xlfn.NORM.S.INV($C$6),1,0)</x:f>
        <x:v>0</x:v>
      </x:c>
      <x:c r="BC390" s="34" t="n">
        <x:f>IF(SQRT($C$9)*$B390+SQRT(1-$C$9)*AH390&lt;_xlfn.NORM.S.INV($C$6),1,0)</x:f>
        <x:v>0</x:v>
      </x:c>
      <x:c r="BD390" s="34" t="n">
        <x:f>IF(SQRT($C$9)*$B390+SQRT(1-$C$9)*AI390&lt;_xlfn.NORM.S.INV($C$6),1,0)</x:f>
        <x:v>0</x:v>
      </x:c>
      <x:c r="BE390" s="34" t="n">
        <x:f>IF(SQRT($C$9)*$B390+SQRT(1-$C$9)*AJ390&lt;_xlfn.NORM.S.INV($C$6),1,0)</x:f>
        <x:v>0</x:v>
      </x:c>
      <x:c r="BF390" s="34" t="n">
        <x:f>IF(SQRT($C$9)*$B390+SQRT(1-$C$9)*AK390&lt;_xlfn.NORM.S.INV($C$6),1,0)</x:f>
        <x:v>0</x:v>
      </x:c>
      <x:c r="BG390" s="34"/>
      <x:c r="BH390" s="34"/>
      <x:c r="BI390" s="34" t="n">
        <x:f>$B$11*(($A$1061)*$C390/$B$12*$B$7+(1-$A$1061)*$D390/$B$12*$C$7)</x:f>
        <x:v>0</x:v>
      </x:c>
      <x:c r="BJ390" s="34" t="n">
        <x:f>$B$11*(($A$1062)*$C390/$B$12*$B$7+(1-$A$1062)*$D390/$B$12*$C$7)</x:f>
        <x:v>0</x:v>
      </x:c>
      <x:c r="BK390" s="34" t="n">
        <x:f>$B$11*(($A$1063)*$C390/$B$12*$B$7+(1-$A$1063)*$D390/$B$12*$C$7)</x:f>
        <x:v>0</x:v>
      </x:c>
      <x:c r="BL390" s="34" t="n">
        <x:f>$B$11*(($A$1064)*$C390/$B$12*$B$7+(1-$A$1064)*$D390/$B$12*$C$7)</x:f>
        <x:v>0</x:v>
      </x:c>
      <x:c r="BM390" s="34" t="n">
        <x:f>$B$11*(($A$1065)*$C390/$B$12*$B$7+(1-$A$1065)*$D390/$B$12*$C$7)</x:f>
        <x:v>0</x:v>
      </x:c>
      <x:c r="BN390" s="34" t="n">
        <x:f>$B$11*(($A$1066)*$C390/$B$12*$B$7+(1-$A$1066)*$D390/$B$12*$C$7)</x:f>
        <x:v>0</x:v>
      </x:c>
      <x:c r="BO390" s="34" t="n">
        <x:f>$B$11*(($A$1067)*$C390/$B$12*$B$7+(1-$A$1067)*$D390/$B$12*$C$7)</x:f>
        <x:v>0</x:v>
      </x:c>
      <x:c r="BP390" s="34" t="n">
        <x:f>$B$11*(($A$1068)*$C390/$B$12*$B$7+(1-$A$1068)*$D390/$B$12*$C$7)</x:f>
        <x:v>0</x:v>
      </x:c>
      <x:c r="BQ390" s="34" t="n">
        <x:f>$B$11*(($A$1069)*$C390/$B$12*$B$7+(1-$A$1069)*$D390/$B$12*$C$7)</x:f>
        <x:v>0</x:v>
      </x:c>
      <x:c r="BR390" s="34" t="n">
        <x:f>$B$11*(($A$1070)*$C390/$B$12*$B$7+(1-$A$1070)*$D390/$B$12*$C$7)</x:f>
        <x:v>0</x:v>
      </x:c>
      <x:c r="BS390" s="34" t="n">
        <x:f>$B$11*(($A$1071)*$C390/$B$12*$B$7+(1-$A$1071)*$D390/$B$12*$C$7)</x:f>
        <x:v>0</x:v>
      </x:c>
      <x:c r="BT390" s="34" t="n">
        <x:f>$B$11*(($A$1072)*$C390/$B$12*$B$7+(1-$A$1072)*$D390/$B$12*$C$7)</x:f>
        <x:v>0</x:v>
      </x:c>
      <x:c r="BU390" s="34" t="n">
        <x:f>$B$11*(($A$1073)*$C390/$B$12*$B$7+(1-$A$1073)*$D390/$B$12*$C$7)</x:f>
        <x:v>0</x:v>
      </x:c>
      <x:c r="BV390" s="34" t="n">
        <x:f>$B$11*(($A$1074)*$C390/$B$12*$B$7+(1-$A$1074)*$D390/$B$12*$C$7)</x:f>
        <x:v>0</x:v>
      </x:c>
      <x:c r="BW390" s="34" t="n">
        <x:f>$B$11*(($A$1075)*$C390/$B$12*$B$7+(1-$A$1075)*$D390/$B$12*$C$7)</x:f>
        <x:v>0</x:v>
      </x:c>
      <x:c r="BX390" s="34" t="n">
        <x:f>$B$11*(($A$1076)*$C390/$B$12*$B$7+(1-$A$1076)*$D390/$B$12*$C$7)</x:f>
        <x:v>0</x:v>
      </x:c>
      <x:c r="BY390" s="34" t="n">
        <x:f>$B$11*(($A$1077)*$C390/$B$12*$B$7+(1-$A$1077)*$D390/$B$12*$C$7)</x:f>
        <x:v>0</x:v>
      </x:c>
      <x:c r="BZ390" s="34" t="n">
        <x:f>$B$11*(($A$1078)*$C390/$B$12*$B$7+(1-$A$1078)*$D390/$B$12*$C$7)</x:f>
        <x:v>0</x:v>
      </x:c>
      <x:c r="CA390" s="34" t="n">
        <x:f>$B$11*(($A$1079)*$C390/$B$12*$B$7+(1-$A$1079)*$D390/$B$12*$C$7)</x:f>
        <x:v>0</x:v>
      </x:c>
      <x:c r="CB390" s="34" t="n">
        <x:f>$B$11*(($A$1080)*$C390/$B$12*$B$7+(1-$A$1080)*$D390/$B$12*$C$7)</x:f>
        <x:v>0</x:v>
      </x:c>
      <x:c r="CC390" s="34" t="n">
        <x:f>$B$11*(($A$1081)*$C390/$B$12*$B$7+(1-$A$1081)*$D390/$B$12*$C$7)</x:f>
        <x:v>0</x:v>
      </x:c>
    </x:row>
    <x:row r="391">
      <x:c r="A391" s="34" t="n">
        <x:v>367</x:v>
      </x:c>
      <x:c r="B391" s="39" t="n">
        <x:v>-0.44198755686473157</x:v>
      </x:c>
      <x:c r="C391" s="1" t="n">
        <x:f>SUM(AM391:AV391)</x:f>
        <x:v>0</x:v>
      </x:c>
      <x:c r="D391" s="1" t="n">
        <x:f>SUM(AW391:BF391)</x:f>
        <x:v>0</x:v>
      </x:c>
      <x:c r="E391" s="17" t="n">
        <x:f>(1-C391/$B$12)*$B$8-C391/$B$12*$B$7</x:f>
        <x:v>0.05</x:v>
      </x:c>
      <x:c r="F391" s="17" t="n">
        <x:f>(1-D391/$B$12)*$C$8-D391/$B$12*$C$7</x:f>
        <x:v>0.09</x:v>
      </x:c>
      <x:c r="G391" s="32" t="n">
        <x:f>$B$11*($B$10*C391/$B$12*$B$7+(1-$B$10)*D391/$B$12*$C$7)</x:f>
        <x:v>0</x:v>
      </x:c>
      <x:c r="H391" s="17" t="n">
        <x:f>$B$10*E391+(1-$B$10)*F391</x:f>
        <x:v>0.07</x:v>
      </x:c>
      <x:c r="I391" s="34"/>
      <x:c r="J391" s="34"/>
      <x:c r="K391" s="34"/>
      <x:c r="L391" s="34"/>
      <x:c r="M391" s="34"/>
      <x:c r="N391" s="34"/>
      <x:c r="O391" s="34"/>
      <x:c r="P391" s="34"/>
      <x:c r="Q391" s="34"/>
      <x:c r="R391" s="39" t="n">
        <x:v>1.0116919347733953</x:v>
      </x:c>
      <x:c r="S391" s="39" t="n">
        <x:v>-0.3556090439434284</x:v>
      </x:c>
      <x:c r="T391" s="39" t="n">
        <x:v>0.6522418965261035</x:v>
      </x:c>
      <x:c r="U391" s="39" t="n">
        <x:v>0.9579225378962815</x:v>
      </x:c>
      <x:c r="V391" s="39" t="n">
        <x:v>1.6343044443216441</x:v>
      </x:c>
      <x:c r="W391" s="39" t="n">
        <x:v>0.13613923898174426</x:v>
      </x:c>
      <x:c r="X391" s="39" t="n">
        <x:v>1.4710021556091524</x:v>
      </x:c>
      <x:c r="Y391" s="39" t="n">
        <x:v>2.047844853340157</x:v>
      </x:c>
      <x:c r="Z391" s="39" t="n">
        <x:v>0.5814634915908315</x:v>
      </x:c>
      <x:c r="AA391" s="39" t="n">
        <x:v>-0.7249842119066102</x:v>
      </x:c>
      <x:c r="AB391" s="39" t="n">
        <x:v>0.6688006296022377</x:v>
      </x:c>
      <x:c r="AC391" s="39" t="n">
        <x:v>0.1365776313616932</x:v>
      </x:c>
      <x:c r="AD391" s="39" t="n">
        <x:v>2.276986485784697</x:v>
      </x:c>
      <x:c r="AE391" s="39" t="n">
        <x:v>-0.779990359976782</x:v>
      </x:c>
      <x:c r="AF391" s="39" t="n">
        <x:v>-0.7229471261448747</x:v>
      </x:c>
      <x:c r="AG391" s="39" t="n">
        <x:v>-0.8385000232547174</x:v>
      </x:c>
      <x:c r="AH391" s="39" t="n">
        <x:v>0.32585361395711926</x:v>
      </x:c>
      <x:c r="AI391" s="39" t="n">
        <x:v>0.10521169000918539</x:v>
      </x:c>
      <x:c r="AJ391" s="39" t="n">
        <x:v>-1.3477646312849048</x:v>
      </x:c>
      <x:c r="AK391" s="39" t="n">
        <x:v>-0.6845065126525522</x:v>
      </x:c>
      <x:c r="AL391" s="34"/>
      <x:c r="AM391" s="34" t="n">
        <x:f>IF(SQRT($B$9)*$B391+SQRT(1-$B$9)*R391&lt;_xlfn.NORM.S.INV($B$6),1,0)</x:f>
        <x:v>0</x:v>
      </x:c>
      <x:c r="AN391" s="34" t="n">
        <x:f>IF(SQRT($B$9)*$B391+SQRT(1-$B$9)*S391&lt;_xlfn.NORM.S.INV($B$6),1,0)</x:f>
        <x:v>0</x:v>
      </x:c>
      <x:c r="AO391" s="34" t="n">
        <x:f>IF(SQRT($B$9)*$B391+SQRT(1-$B$9)*T391&lt;_xlfn.NORM.S.INV($B$6),1,0)</x:f>
        <x:v>0</x:v>
      </x:c>
      <x:c r="AP391" s="34" t="n">
        <x:f>IF(SQRT($B$9)*$B391+SQRT(1-$B$9)*U391&lt;_xlfn.NORM.S.INV($B$6),1,0)</x:f>
        <x:v>0</x:v>
      </x:c>
      <x:c r="AQ391" s="34" t="n">
        <x:f>IF(SQRT($B$9)*$B391+SQRT(1-$B$9)*V391&lt;_xlfn.NORM.S.INV($B$6),1,0)</x:f>
        <x:v>0</x:v>
      </x:c>
      <x:c r="AR391" s="34" t="n">
        <x:f>IF(SQRT($B$9)*$B391+SQRT(1-$B$9)*W391&lt;_xlfn.NORM.S.INV($B$6),1,0)</x:f>
        <x:v>0</x:v>
      </x:c>
      <x:c r="AS391" s="34" t="n">
        <x:f>IF(SQRT($B$9)*$B391+SQRT(1-$B$9)*X391&lt;_xlfn.NORM.S.INV($B$6),1,0)</x:f>
        <x:v>0</x:v>
      </x:c>
      <x:c r="AT391" s="34" t="n">
        <x:f>IF(SQRT($B$9)*$B391+SQRT(1-$B$9)*Y391&lt;_xlfn.NORM.S.INV($B$6),1,0)</x:f>
        <x:v>0</x:v>
      </x:c>
      <x:c r="AU391" s="34" t="n">
        <x:f>IF(SQRT($B$9)*$B391+SQRT(1-$B$9)*Z391&lt;_xlfn.NORM.S.INV($B$6),1,0)</x:f>
        <x:v>0</x:v>
      </x:c>
      <x:c r="AV391" s="34" t="n">
        <x:f>IF(SQRT($B$9)*$B391+SQRT(1-$B$9)*AA391&lt;_xlfn.NORM.S.INV($B$6),1,0)</x:f>
        <x:v>0</x:v>
      </x:c>
      <x:c r="AW391" s="34" t="n">
        <x:f>IF(SQRT($C$9)*$B391+SQRT(1-$C$9)*AB391&lt;_xlfn.NORM.S.INV($C$6),1,0)</x:f>
        <x:v>0</x:v>
      </x:c>
      <x:c r="AX391" s="34" t="n">
        <x:f>IF(SQRT($C$9)*$B391+SQRT(1-$C$9)*AC391&lt;_xlfn.NORM.S.INV($C$6),1,0)</x:f>
        <x:v>0</x:v>
      </x:c>
      <x:c r="AY391" s="34" t="n">
        <x:f>IF(SQRT($C$9)*$B391+SQRT(1-$C$9)*AD391&lt;_xlfn.NORM.S.INV($C$6),1,0)</x:f>
        <x:v>0</x:v>
      </x:c>
      <x:c r="AZ391" s="34" t="n">
        <x:f>IF(SQRT($C$9)*$B391+SQRT(1-$C$9)*AE391&lt;_xlfn.NORM.S.INV($C$6),1,0)</x:f>
        <x:v>0</x:v>
      </x:c>
      <x:c r="BA391" s="34" t="n">
        <x:f>IF(SQRT($C$9)*$B391+SQRT(1-$C$9)*AF391&lt;_xlfn.NORM.S.INV($C$6),1,0)</x:f>
        <x:v>0</x:v>
      </x:c>
      <x:c r="BB391" s="34" t="n">
        <x:f>IF(SQRT($C$9)*$B391+SQRT(1-$C$9)*AG391&lt;_xlfn.NORM.S.INV($C$6),1,0)</x:f>
        <x:v>0</x:v>
      </x:c>
      <x:c r="BC391" s="34" t="n">
        <x:f>IF(SQRT($C$9)*$B391+SQRT(1-$C$9)*AH391&lt;_xlfn.NORM.S.INV($C$6),1,0)</x:f>
        <x:v>0</x:v>
      </x:c>
      <x:c r="BD391" s="34" t="n">
        <x:f>IF(SQRT($C$9)*$B391+SQRT(1-$C$9)*AI391&lt;_xlfn.NORM.S.INV($C$6),1,0)</x:f>
        <x:v>0</x:v>
      </x:c>
      <x:c r="BE391" s="34" t="n">
        <x:f>IF(SQRT($C$9)*$B391+SQRT(1-$C$9)*AJ391&lt;_xlfn.NORM.S.INV($C$6),1,0)</x:f>
        <x:v>0</x:v>
      </x:c>
      <x:c r="BF391" s="34" t="n">
        <x:f>IF(SQRT($C$9)*$B391+SQRT(1-$C$9)*AK391&lt;_xlfn.NORM.S.INV($C$6),1,0)</x:f>
        <x:v>0</x:v>
      </x:c>
      <x:c r="BG391" s="34"/>
      <x:c r="BH391" s="34"/>
      <x:c r="BI391" s="34" t="n">
        <x:f>$B$11*(($A$1061)*$C391/$B$12*$B$7+(1-$A$1061)*$D391/$B$12*$C$7)</x:f>
        <x:v>0</x:v>
      </x:c>
      <x:c r="BJ391" s="34" t="n">
        <x:f>$B$11*(($A$1062)*$C391/$B$12*$B$7+(1-$A$1062)*$D391/$B$12*$C$7)</x:f>
        <x:v>0</x:v>
      </x:c>
      <x:c r="BK391" s="34" t="n">
        <x:f>$B$11*(($A$1063)*$C391/$B$12*$B$7+(1-$A$1063)*$D391/$B$12*$C$7)</x:f>
        <x:v>0</x:v>
      </x:c>
      <x:c r="BL391" s="34" t="n">
        <x:f>$B$11*(($A$1064)*$C391/$B$12*$B$7+(1-$A$1064)*$D391/$B$12*$C$7)</x:f>
        <x:v>0</x:v>
      </x:c>
      <x:c r="BM391" s="34" t="n">
        <x:f>$B$11*(($A$1065)*$C391/$B$12*$B$7+(1-$A$1065)*$D391/$B$12*$C$7)</x:f>
        <x:v>0</x:v>
      </x:c>
      <x:c r="BN391" s="34" t="n">
        <x:f>$B$11*(($A$1066)*$C391/$B$12*$B$7+(1-$A$1066)*$D391/$B$12*$C$7)</x:f>
        <x:v>0</x:v>
      </x:c>
      <x:c r="BO391" s="34" t="n">
        <x:f>$B$11*(($A$1067)*$C391/$B$12*$B$7+(1-$A$1067)*$D391/$B$12*$C$7)</x:f>
        <x:v>0</x:v>
      </x:c>
      <x:c r="BP391" s="34" t="n">
        <x:f>$B$11*(($A$1068)*$C391/$B$12*$B$7+(1-$A$1068)*$D391/$B$12*$C$7)</x:f>
        <x:v>0</x:v>
      </x:c>
      <x:c r="BQ391" s="34" t="n">
        <x:f>$B$11*(($A$1069)*$C391/$B$12*$B$7+(1-$A$1069)*$D391/$B$12*$C$7)</x:f>
        <x:v>0</x:v>
      </x:c>
      <x:c r="BR391" s="34" t="n">
        <x:f>$B$11*(($A$1070)*$C391/$B$12*$B$7+(1-$A$1070)*$D391/$B$12*$C$7)</x:f>
        <x:v>0</x:v>
      </x:c>
      <x:c r="BS391" s="34" t="n">
        <x:f>$B$11*(($A$1071)*$C391/$B$12*$B$7+(1-$A$1071)*$D391/$B$12*$C$7)</x:f>
        <x:v>0</x:v>
      </x:c>
      <x:c r="BT391" s="34" t="n">
        <x:f>$B$11*(($A$1072)*$C391/$B$12*$B$7+(1-$A$1072)*$D391/$B$12*$C$7)</x:f>
        <x:v>0</x:v>
      </x:c>
      <x:c r="BU391" s="34" t="n">
        <x:f>$B$11*(($A$1073)*$C391/$B$12*$B$7+(1-$A$1073)*$D391/$B$12*$C$7)</x:f>
        <x:v>0</x:v>
      </x:c>
      <x:c r="BV391" s="34" t="n">
        <x:f>$B$11*(($A$1074)*$C391/$B$12*$B$7+(1-$A$1074)*$D391/$B$12*$C$7)</x:f>
        <x:v>0</x:v>
      </x:c>
      <x:c r="BW391" s="34" t="n">
        <x:f>$B$11*(($A$1075)*$C391/$B$12*$B$7+(1-$A$1075)*$D391/$B$12*$C$7)</x:f>
        <x:v>0</x:v>
      </x:c>
      <x:c r="BX391" s="34" t="n">
        <x:f>$B$11*(($A$1076)*$C391/$B$12*$B$7+(1-$A$1076)*$D391/$B$12*$C$7)</x:f>
        <x:v>0</x:v>
      </x:c>
      <x:c r="BY391" s="34" t="n">
        <x:f>$B$11*(($A$1077)*$C391/$B$12*$B$7+(1-$A$1077)*$D391/$B$12*$C$7)</x:f>
        <x:v>0</x:v>
      </x:c>
      <x:c r="BZ391" s="34" t="n">
        <x:f>$B$11*(($A$1078)*$C391/$B$12*$B$7+(1-$A$1078)*$D391/$B$12*$C$7)</x:f>
        <x:v>0</x:v>
      </x:c>
      <x:c r="CA391" s="34" t="n">
        <x:f>$B$11*(($A$1079)*$C391/$B$12*$B$7+(1-$A$1079)*$D391/$B$12*$C$7)</x:f>
        <x:v>0</x:v>
      </x:c>
      <x:c r="CB391" s="34" t="n">
        <x:f>$B$11*(($A$1080)*$C391/$B$12*$B$7+(1-$A$1080)*$D391/$B$12*$C$7)</x:f>
        <x:v>0</x:v>
      </x:c>
      <x:c r="CC391" s="34" t="n">
        <x:f>$B$11*(($A$1081)*$C391/$B$12*$B$7+(1-$A$1081)*$D391/$B$12*$C$7)</x:f>
        <x:v>0</x:v>
      </x:c>
    </x:row>
    <x:row r="392">
      <x:c r="A392" s="34" t="n">
        <x:v>368</x:v>
      </x:c>
      <x:c r="B392" s="39" t="n">
        <x:v>0.28113242547618006</x:v>
      </x:c>
      <x:c r="C392" s="1" t="n">
        <x:f>SUM(AM392:AV392)</x:f>
        <x:v>0</x:v>
      </x:c>
      <x:c r="D392" s="1" t="n">
        <x:f>SUM(AW392:BF392)</x:f>
        <x:v>0</x:v>
      </x:c>
      <x:c r="E392" s="17" t="n">
        <x:f>(1-C392/$B$12)*$B$8-C392/$B$12*$B$7</x:f>
        <x:v>0.05</x:v>
      </x:c>
      <x:c r="F392" s="17" t="n">
        <x:f>(1-D392/$B$12)*$C$8-D392/$B$12*$C$7</x:f>
        <x:v>0.09</x:v>
      </x:c>
      <x:c r="G392" s="32" t="n">
        <x:f>$B$11*($B$10*C392/$B$12*$B$7+(1-$B$10)*D392/$B$12*$C$7)</x:f>
        <x:v>0</x:v>
      </x:c>
      <x:c r="H392" s="17" t="n">
        <x:f>$B$10*E392+(1-$B$10)*F392</x:f>
        <x:v>0.07</x:v>
      </x:c>
      <x:c r="I392" s="34"/>
      <x:c r="J392" s="34"/>
      <x:c r="K392" s="34"/>
      <x:c r="L392" s="34"/>
      <x:c r="M392" s="34"/>
      <x:c r="N392" s="34"/>
      <x:c r="O392" s="34"/>
      <x:c r="P392" s="34"/>
      <x:c r="Q392" s="34"/>
      <x:c r="R392" s="39" t="n">
        <x:v>0.2870124284715463</x:v>
      </x:c>
      <x:c r="S392" s="39" t="n">
        <x:v>1.6184010695516282</x:v>
      </x:c>
      <x:c r="T392" s="39" t="n">
        <x:v>-1.308257486732206</x:v>
      </x:c>
      <x:c r="U392" s="39" t="n">
        <x:v>-0.4749894268573648</x:v>
      </x:c>
      <x:c r="V392" s="39" t="n">
        <x:v>0.3896349816284859</x:v>
      </x:c>
      <x:c r="W392" s="39" t="n">
        <x:v>0.9174037662009</x:v>
      </x:c>
      <x:c r="X392" s="39" t="n">
        <x:v>1.0890668349868708</x:v>
      </x:c>
      <x:c r="Y392" s="39" t="n">
        <x:v>0.061240868717807734</x:v>
      </x:c>
      <x:c r="Z392" s="39" t="n">
        <x:v>-1.3219112172210958</x:v>
      </x:c>
      <x:c r="AA392" s="39" t="n">
        <x:v>0.8614843217009787</x:v>
      </x:c>
      <x:c r="AB392" s="39" t="n">
        <x:v>0.07881029643864694</x:v>
      </x:c>
      <x:c r="AC392" s="39" t="n">
        <x:v>1.109352768569253</x:v>
      </x:c>
      <x:c r="AD392" s="39" t="n">
        <x:v>-0.6512205308963052</x:v>
      </x:c>
      <x:c r="AE392" s="39" t="n">
        <x:v>1.911040025328296</x:v>
      </x:c>
      <x:c r="AF392" s="39" t="n">
        <x:v>0.855293192040811</x:v>
      </x:c>
      <x:c r="AG392" s="39" t="n">
        <x:v>-1.0500388345611935</x:v>
      </x:c>
      <x:c r="AH392" s="39" t="n">
        <x:v>0.6226189305668012</x:v>
      </x:c>
      <x:c r="AI392" s="39" t="n">
        <x:v>0.3637200837155117</x:v>
      </x:c>
      <x:c r="AJ392" s="39" t="n">
        <x:v>-0.8985028035694641</x:v>
      </x:c>
      <x:c r="AK392" s="39" t="n">
        <x:v>-1.2270237864134903</x:v>
      </x:c>
      <x:c r="AL392" s="34"/>
      <x:c r="AM392" s="34" t="n">
        <x:f>IF(SQRT($B$9)*$B392+SQRT(1-$B$9)*R392&lt;_xlfn.NORM.S.INV($B$6),1,0)</x:f>
        <x:v>0</x:v>
      </x:c>
      <x:c r="AN392" s="34" t="n">
        <x:f>IF(SQRT($B$9)*$B392+SQRT(1-$B$9)*S392&lt;_xlfn.NORM.S.INV($B$6),1,0)</x:f>
        <x:v>0</x:v>
      </x:c>
      <x:c r="AO392" s="34" t="n">
        <x:f>IF(SQRT($B$9)*$B392+SQRT(1-$B$9)*T392&lt;_xlfn.NORM.S.INV($B$6),1,0)</x:f>
        <x:v>0</x:v>
      </x:c>
      <x:c r="AP392" s="34" t="n">
        <x:f>IF(SQRT($B$9)*$B392+SQRT(1-$B$9)*U392&lt;_xlfn.NORM.S.INV($B$6),1,0)</x:f>
        <x:v>0</x:v>
      </x:c>
      <x:c r="AQ392" s="34" t="n">
        <x:f>IF(SQRT($B$9)*$B392+SQRT(1-$B$9)*V392&lt;_xlfn.NORM.S.INV($B$6),1,0)</x:f>
        <x:v>0</x:v>
      </x:c>
      <x:c r="AR392" s="34" t="n">
        <x:f>IF(SQRT($B$9)*$B392+SQRT(1-$B$9)*W392&lt;_xlfn.NORM.S.INV($B$6),1,0)</x:f>
        <x:v>0</x:v>
      </x:c>
      <x:c r="AS392" s="34" t="n">
        <x:f>IF(SQRT($B$9)*$B392+SQRT(1-$B$9)*X392&lt;_xlfn.NORM.S.INV($B$6),1,0)</x:f>
        <x:v>0</x:v>
      </x:c>
      <x:c r="AT392" s="34" t="n">
        <x:f>IF(SQRT($B$9)*$B392+SQRT(1-$B$9)*Y392&lt;_xlfn.NORM.S.INV($B$6),1,0)</x:f>
        <x:v>0</x:v>
      </x:c>
      <x:c r="AU392" s="34" t="n">
        <x:f>IF(SQRT($B$9)*$B392+SQRT(1-$B$9)*Z392&lt;_xlfn.NORM.S.INV($B$6),1,0)</x:f>
        <x:v>0</x:v>
      </x:c>
      <x:c r="AV392" s="34" t="n">
        <x:f>IF(SQRT($B$9)*$B392+SQRT(1-$B$9)*AA392&lt;_xlfn.NORM.S.INV($B$6),1,0)</x:f>
        <x:v>0</x:v>
      </x:c>
      <x:c r="AW392" s="34" t="n">
        <x:f>IF(SQRT($C$9)*$B392+SQRT(1-$C$9)*AB392&lt;_xlfn.NORM.S.INV($C$6),1,0)</x:f>
        <x:v>0</x:v>
      </x:c>
      <x:c r="AX392" s="34" t="n">
        <x:f>IF(SQRT($C$9)*$B392+SQRT(1-$C$9)*AC392&lt;_xlfn.NORM.S.INV($C$6),1,0)</x:f>
        <x:v>0</x:v>
      </x:c>
      <x:c r="AY392" s="34" t="n">
        <x:f>IF(SQRT($C$9)*$B392+SQRT(1-$C$9)*AD392&lt;_xlfn.NORM.S.INV($C$6),1,0)</x:f>
        <x:v>0</x:v>
      </x:c>
      <x:c r="AZ392" s="34" t="n">
        <x:f>IF(SQRT($C$9)*$B392+SQRT(1-$C$9)*AE392&lt;_xlfn.NORM.S.INV($C$6),1,0)</x:f>
        <x:v>0</x:v>
      </x:c>
      <x:c r="BA392" s="34" t="n">
        <x:f>IF(SQRT($C$9)*$B392+SQRT(1-$C$9)*AF392&lt;_xlfn.NORM.S.INV($C$6),1,0)</x:f>
        <x:v>0</x:v>
      </x:c>
      <x:c r="BB392" s="34" t="n">
        <x:f>IF(SQRT($C$9)*$B392+SQRT(1-$C$9)*AG392&lt;_xlfn.NORM.S.INV($C$6),1,0)</x:f>
        <x:v>0</x:v>
      </x:c>
      <x:c r="BC392" s="34" t="n">
        <x:f>IF(SQRT($C$9)*$B392+SQRT(1-$C$9)*AH392&lt;_xlfn.NORM.S.INV($C$6),1,0)</x:f>
        <x:v>0</x:v>
      </x:c>
      <x:c r="BD392" s="34" t="n">
        <x:f>IF(SQRT($C$9)*$B392+SQRT(1-$C$9)*AI392&lt;_xlfn.NORM.S.INV($C$6),1,0)</x:f>
        <x:v>0</x:v>
      </x:c>
      <x:c r="BE392" s="34" t="n">
        <x:f>IF(SQRT($C$9)*$B392+SQRT(1-$C$9)*AJ392&lt;_xlfn.NORM.S.INV($C$6),1,0)</x:f>
        <x:v>0</x:v>
      </x:c>
      <x:c r="BF392" s="34" t="n">
        <x:f>IF(SQRT($C$9)*$B392+SQRT(1-$C$9)*AK392&lt;_xlfn.NORM.S.INV($C$6),1,0)</x:f>
        <x:v>0</x:v>
      </x:c>
      <x:c r="BG392" s="34"/>
      <x:c r="BH392" s="34"/>
      <x:c r="BI392" s="34" t="n">
        <x:f>$B$11*(($A$1061)*$C392/$B$12*$B$7+(1-$A$1061)*$D392/$B$12*$C$7)</x:f>
        <x:v>0</x:v>
      </x:c>
      <x:c r="BJ392" s="34" t="n">
        <x:f>$B$11*(($A$1062)*$C392/$B$12*$B$7+(1-$A$1062)*$D392/$B$12*$C$7)</x:f>
        <x:v>0</x:v>
      </x:c>
      <x:c r="BK392" s="34" t="n">
        <x:f>$B$11*(($A$1063)*$C392/$B$12*$B$7+(1-$A$1063)*$D392/$B$12*$C$7)</x:f>
        <x:v>0</x:v>
      </x:c>
      <x:c r="BL392" s="34" t="n">
        <x:f>$B$11*(($A$1064)*$C392/$B$12*$B$7+(1-$A$1064)*$D392/$B$12*$C$7)</x:f>
        <x:v>0</x:v>
      </x:c>
      <x:c r="BM392" s="34" t="n">
        <x:f>$B$11*(($A$1065)*$C392/$B$12*$B$7+(1-$A$1065)*$D392/$B$12*$C$7)</x:f>
        <x:v>0</x:v>
      </x:c>
      <x:c r="BN392" s="34" t="n">
        <x:f>$B$11*(($A$1066)*$C392/$B$12*$B$7+(1-$A$1066)*$D392/$B$12*$C$7)</x:f>
        <x:v>0</x:v>
      </x:c>
      <x:c r="BO392" s="34" t="n">
        <x:f>$B$11*(($A$1067)*$C392/$B$12*$B$7+(1-$A$1067)*$D392/$B$12*$C$7)</x:f>
        <x:v>0</x:v>
      </x:c>
      <x:c r="BP392" s="34" t="n">
        <x:f>$B$11*(($A$1068)*$C392/$B$12*$B$7+(1-$A$1068)*$D392/$B$12*$C$7)</x:f>
        <x:v>0</x:v>
      </x:c>
      <x:c r="BQ392" s="34" t="n">
        <x:f>$B$11*(($A$1069)*$C392/$B$12*$B$7+(1-$A$1069)*$D392/$B$12*$C$7)</x:f>
        <x:v>0</x:v>
      </x:c>
      <x:c r="BR392" s="34" t="n">
        <x:f>$B$11*(($A$1070)*$C392/$B$12*$B$7+(1-$A$1070)*$D392/$B$12*$C$7)</x:f>
        <x:v>0</x:v>
      </x:c>
      <x:c r="BS392" s="34" t="n">
        <x:f>$B$11*(($A$1071)*$C392/$B$12*$B$7+(1-$A$1071)*$D392/$B$12*$C$7)</x:f>
        <x:v>0</x:v>
      </x:c>
      <x:c r="BT392" s="34" t="n">
        <x:f>$B$11*(($A$1072)*$C392/$B$12*$B$7+(1-$A$1072)*$D392/$B$12*$C$7)</x:f>
        <x:v>0</x:v>
      </x:c>
      <x:c r="BU392" s="34" t="n">
        <x:f>$B$11*(($A$1073)*$C392/$B$12*$B$7+(1-$A$1073)*$D392/$B$12*$C$7)</x:f>
        <x:v>0</x:v>
      </x:c>
      <x:c r="BV392" s="34" t="n">
        <x:f>$B$11*(($A$1074)*$C392/$B$12*$B$7+(1-$A$1074)*$D392/$B$12*$C$7)</x:f>
        <x:v>0</x:v>
      </x:c>
      <x:c r="BW392" s="34" t="n">
        <x:f>$B$11*(($A$1075)*$C392/$B$12*$B$7+(1-$A$1075)*$D392/$B$12*$C$7)</x:f>
        <x:v>0</x:v>
      </x:c>
      <x:c r="BX392" s="34" t="n">
        <x:f>$B$11*(($A$1076)*$C392/$B$12*$B$7+(1-$A$1076)*$D392/$B$12*$C$7)</x:f>
        <x:v>0</x:v>
      </x:c>
      <x:c r="BY392" s="34" t="n">
        <x:f>$B$11*(($A$1077)*$C392/$B$12*$B$7+(1-$A$1077)*$D392/$B$12*$C$7)</x:f>
        <x:v>0</x:v>
      </x:c>
      <x:c r="BZ392" s="34" t="n">
        <x:f>$B$11*(($A$1078)*$C392/$B$12*$B$7+(1-$A$1078)*$D392/$B$12*$C$7)</x:f>
        <x:v>0</x:v>
      </x:c>
      <x:c r="CA392" s="34" t="n">
        <x:f>$B$11*(($A$1079)*$C392/$B$12*$B$7+(1-$A$1079)*$D392/$B$12*$C$7)</x:f>
        <x:v>0</x:v>
      </x:c>
      <x:c r="CB392" s="34" t="n">
        <x:f>$B$11*(($A$1080)*$C392/$B$12*$B$7+(1-$A$1080)*$D392/$B$12*$C$7)</x:f>
        <x:v>0</x:v>
      </x:c>
      <x:c r="CC392" s="34" t="n">
        <x:f>$B$11*(($A$1081)*$C392/$B$12*$B$7+(1-$A$1081)*$D392/$B$12*$C$7)</x:f>
        <x:v>0</x:v>
      </x:c>
    </x:row>
    <x:row r="393">
      <x:c r="A393" s="34" t="n">
        <x:v>369</x:v>
      </x:c>
      <x:c r="B393" s="39" t="n">
        <x:v>1.6039695041786348</x:v>
      </x:c>
      <x:c r="C393" s="1" t="n">
        <x:f>SUM(AM393:AV393)</x:f>
        <x:v>0</x:v>
      </x:c>
      <x:c r="D393" s="1" t="n">
        <x:f>SUM(AW393:BF393)</x:f>
        <x:v>0</x:v>
      </x:c>
      <x:c r="E393" s="17" t="n">
        <x:f>(1-C393/$B$12)*$B$8-C393/$B$12*$B$7</x:f>
        <x:v>0.05</x:v>
      </x:c>
      <x:c r="F393" s="17" t="n">
        <x:f>(1-D393/$B$12)*$C$8-D393/$B$12*$C$7</x:f>
        <x:v>0.09</x:v>
      </x:c>
      <x:c r="G393" s="32" t="n">
        <x:f>$B$11*($B$10*C393/$B$12*$B$7+(1-$B$10)*D393/$B$12*$C$7)</x:f>
        <x:v>0</x:v>
      </x:c>
      <x:c r="H393" s="17" t="n">
        <x:f>$B$10*E393+(1-$B$10)*F393</x:f>
        <x:v>0.07</x:v>
      </x:c>
      <x:c r="I393" s="34"/>
      <x:c r="J393" s="34"/>
      <x:c r="K393" s="34"/>
      <x:c r="L393" s="34"/>
      <x:c r="M393" s="34"/>
      <x:c r="N393" s="34"/>
      <x:c r="O393" s="34"/>
      <x:c r="P393" s="34"/>
      <x:c r="Q393" s="34"/>
      <x:c r="R393" s="39" t="n">
        <x:v>-1.1778154117681692</x:v>
      </x:c>
      <x:c r="S393" s="39" t="n">
        <x:v>-1.2832191157961919</x:v>
      </x:c>
      <x:c r="T393" s="39" t="n">
        <x:v>0.6164557757011802</x:v>
      </x:c>
      <x:c r="U393" s="39" t="n">
        <x:v>1.503433169175976</x:v>
      </x:c>
      <x:c r="V393" s="39" t="n">
        <x:v>0.20056775934496537</x:v>
      </x:c>
      <x:c r="W393" s="39" t="n">
        <x:v>0.8487162943409761</x:v>
      </x:c>
      <x:c r="X393" s="39" t="n">
        <x:v>1.2479503379845835</x:v>
      </x:c>
      <x:c r="Y393" s="39" t="n">
        <x:v>0.06888120974614208</x:v>
      </x:c>
      <x:c r="Z393" s="39" t="n">
        <x:v>0.5395116431530648</x:v>
      </x:c>
      <x:c r="AA393" s="39" t="n">
        <x:v>2.7389096190425914</x:v>
      </x:c>
      <x:c r="AB393" s="39" t="n">
        <x:v>1.087546914646298</x:v>
      </x:c>
      <x:c r="AC393" s="39" t="n">
        <x:v>-0.013047193086314085</x:v>
      </x:c>
      <x:c r="AD393" s="39" t="n">
        <x:v>0.09709286299624553</x:v>
      </x:c>
      <x:c r="AE393" s="39" t="n">
        <x:v>-0.36750135223487124</x:v>
      </x:c>
      <x:c r="AF393" s="39" t="n">
        <x:v>0.1402412698217186</x:v>
      </x:c>
      <x:c r="AG393" s="39" t="n">
        <x:v>1.1897893536409376</x:v>
      </x:c>
      <x:c r="AH393" s="39" t="n">
        <x:v>1.0070791493288798</x:v>
      </x:c>
      <x:c r="AI393" s="39" t="n">
        <x:v>-0.13683359322321015</x:v>
      </x:c>
      <x:c r="AJ393" s="39" t="n">
        <x:v>-0.6529831005442444</x:v>
      </x:c>
      <x:c r="AK393" s="39" t="n">
        <x:v>1.4611561240514888</x:v>
      </x:c>
      <x:c r="AL393" s="34"/>
      <x:c r="AM393" s="34" t="n">
        <x:f>IF(SQRT($B$9)*$B393+SQRT(1-$B$9)*R393&lt;_xlfn.NORM.S.INV($B$6),1,0)</x:f>
        <x:v>0</x:v>
      </x:c>
      <x:c r="AN393" s="34" t="n">
        <x:f>IF(SQRT($B$9)*$B393+SQRT(1-$B$9)*S393&lt;_xlfn.NORM.S.INV($B$6),1,0)</x:f>
        <x:v>0</x:v>
      </x:c>
      <x:c r="AO393" s="34" t="n">
        <x:f>IF(SQRT($B$9)*$B393+SQRT(1-$B$9)*T393&lt;_xlfn.NORM.S.INV($B$6),1,0)</x:f>
        <x:v>0</x:v>
      </x:c>
      <x:c r="AP393" s="34" t="n">
        <x:f>IF(SQRT($B$9)*$B393+SQRT(1-$B$9)*U393&lt;_xlfn.NORM.S.INV($B$6),1,0)</x:f>
        <x:v>0</x:v>
      </x:c>
      <x:c r="AQ393" s="34" t="n">
        <x:f>IF(SQRT($B$9)*$B393+SQRT(1-$B$9)*V393&lt;_xlfn.NORM.S.INV($B$6),1,0)</x:f>
        <x:v>0</x:v>
      </x:c>
      <x:c r="AR393" s="34" t="n">
        <x:f>IF(SQRT($B$9)*$B393+SQRT(1-$B$9)*W393&lt;_xlfn.NORM.S.INV($B$6),1,0)</x:f>
        <x:v>0</x:v>
      </x:c>
      <x:c r="AS393" s="34" t="n">
        <x:f>IF(SQRT($B$9)*$B393+SQRT(1-$B$9)*X393&lt;_xlfn.NORM.S.INV($B$6),1,0)</x:f>
        <x:v>0</x:v>
      </x:c>
      <x:c r="AT393" s="34" t="n">
        <x:f>IF(SQRT($B$9)*$B393+SQRT(1-$B$9)*Y393&lt;_xlfn.NORM.S.INV($B$6),1,0)</x:f>
        <x:v>0</x:v>
      </x:c>
      <x:c r="AU393" s="34" t="n">
        <x:f>IF(SQRT($B$9)*$B393+SQRT(1-$B$9)*Z393&lt;_xlfn.NORM.S.INV($B$6),1,0)</x:f>
        <x:v>0</x:v>
      </x:c>
      <x:c r="AV393" s="34" t="n">
        <x:f>IF(SQRT($B$9)*$B393+SQRT(1-$B$9)*AA393&lt;_xlfn.NORM.S.INV($B$6),1,0)</x:f>
        <x:v>0</x:v>
      </x:c>
      <x:c r="AW393" s="34" t="n">
        <x:f>IF(SQRT($C$9)*$B393+SQRT(1-$C$9)*AB393&lt;_xlfn.NORM.S.INV($C$6),1,0)</x:f>
        <x:v>0</x:v>
      </x:c>
      <x:c r="AX393" s="34" t="n">
        <x:f>IF(SQRT($C$9)*$B393+SQRT(1-$C$9)*AC393&lt;_xlfn.NORM.S.INV($C$6),1,0)</x:f>
        <x:v>0</x:v>
      </x:c>
      <x:c r="AY393" s="34" t="n">
        <x:f>IF(SQRT($C$9)*$B393+SQRT(1-$C$9)*AD393&lt;_xlfn.NORM.S.INV($C$6),1,0)</x:f>
        <x:v>0</x:v>
      </x:c>
      <x:c r="AZ393" s="34" t="n">
        <x:f>IF(SQRT($C$9)*$B393+SQRT(1-$C$9)*AE393&lt;_xlfn.NORM.S.INV($C$6),1,0)</x:f>
        <x:v>0</x:v>
      </x:c>
      <x:c r="BA393" s="34" t="n">
        <x:f>IF(SQRT($C$9)*$B393+SQRT(1-$C$9)*AF393&lt;_xlfn.NORM.S.INV($C$6),1,0)</x:f>
        <x:v>0</x:v>
      </x:c>
      <x:c r="BB393" s="34" t="n">
        <x:f>IF(SQRT($C$9)*$B393+SQRT(1-$C$9)*AG393&lt;_xlfn.NORM.S.INV($C$6),1,0)</x:f>
        <x:v>0</x:v>
      </x:c>
      <x:c r="BC393" s="34" t="n">
        <x:f>IF(SQRT($C$9)*$B393+SQRT(1-$C$9)*AH393&lt;_xlfn.NORM.S.INV($C$6),1,0)</x:f>
        <x:v>0</x:v>
      </x:c>
      <x:c r="BD393" s="34" t="n">
        <x:f>IF(SQRT($C$9)*$B393+SQRT(1-$C$9)*AI393&lt;_xlfn.NORM.S.INV($C$6),1,0)</x:f>
        <x:v>0</x:v>
      </x:c>
      <x:c r="BE393" s="34" t="n">
        <x:f>IF(SQRT($C$9)*$B393+SQRT(1-$C$9)*AJ393&lt;_xlfn.NORM.S.INV($C$6),1,0)</x:f>
        <x:v>0</x:v>
      </x:c>
      <x:c r="BF393" s="34" t="n">
        <x:f>IF(SQRT($C$9)*$B393+SQRT(1-$C$9)*AK393&lt;_xlfn.NORM.S.INV($C$6),1,0)</x:f>
        <x:v>0</x:v>
      </x:c>
      <x:c r="BG393" s="34"/>
      <x:c r="BH393" s="34"/>
      <x:c r="BI393" s="34" t="n">
        <x:f>$B$11*(($A$1061)*$C393/$B$12*$B$7+(1-$A$1061)*$D393/$B$12*$C$7)</x:f>
        <x:v>0</x:v>
      </x:c>
      <x:c r="BJ393" s="34" t="n">
        <x:f>$B$11*(($A$1062)*$C393/$B$12*$B$7+(1-$A$1062)*$D393/$B$12*$C$7)</x:f>
        <x:v>0</x:v>
      </x:c>
      <x:c r="BK393" s="34" t="n">
        <x:f>$B$11*(($A$1063)*$C393/$B$12*$B$7+(1-$A$1063)*$D393/$B$12*$C$7)</x:f>
        <x:v>0</x:v>
      </x:c>
      <x:c r="BL393" s="34" t="n">
        <x:f>$B$11*(($A$1064)*$C393/$B$12*$B$7+(1-$A$1064)*$D393/$B$12*$C$7)</x:f>
        <x:v>0</x:v>
      </x:c>
      <x:c r="BM393" s="34" t="n">
        <x:f>$B$11*(($A$1065)*$C393/$B$12*$B$7+(1-$A$1065)*$D393/$B$12*$C$7)</x:f>
        <x:v>0</x:v>
      </x:c>
      <x:c r="BN393" s="34" t="n">
        <x:f>$B$11*(($A$1066)*$C393/$B$12*$B$7+(1-$A$1066)*$D393/$B$12*$C$7)</x:f>
        <x:v>0</x:v>
      </x:c>
      <x:c r="BO393" s="34" t="n">
        <x:f>$B$11*(($A$1067)*$C393/$B$12*$B$7+(1-$A$1067)*$D393/$B$12*$C$7)</x:f>
        <x:v>0</x:v>
      </x:c>
      <x:c r="BP393" s="34" t="n">
        <x:f>$B$11*(($A$1068)*$C393/$B$12*$B$7+(1-$A$1068)*$D393/$B$12*$C$7)</x:f>
        <x:v>0</x:v>
      </x:c>
      <x:c r="BQ393" s="34" t="n">
        <x:f>$B$11*(($A$1069)*$C393/$B$12*$B$7+(1-$A$1069)*$D393/$B$12*$C$7)</x:f>
        <x:v>0</x:v>
      </x:c>
      <x:c r="BR393" s="34" t="n">
        <x:f>$B$11*(($A$1070)*$C393/$B$12*$B$7+(1-$A$1070)*$D393/$B$12*$C$7)</x:f>
        <x:v>0</x:v>
      </x:c>
      <x:c r="BS393" s="34" t="n">
        <x:f>$B$11*(($A$1071)*$C393/$B$12*$B$7+(1-$A$1071)*$D393/$B$12*$C$7)</x:f>
        <x:v>0</x:v>
      </x:c>
      <x:c r="BT393" s="34" t="n">
        <x:f>$B$11*(($A$1072)*$C393/$B$12*$B$7+(1-$A$1072)*$D393/$B$12*$C$7)</x:f>
        <x:v>0</x:v>
      </x:c>
      <x:c r="BU393" s="34" t="n">
        <x:f>$B$11*(($A$1073)*$C393/$B$12*$B$7+(1-$A$1073)*$D393/$B$12*$C$7)</x:f>
        <x:v>0</x:v>
      </x:c>
      <x:c r="BV393" s="34" t="n">
        <x:f>$B$11*(($A$1074)*$C393/$B$12*$B$7+(1-$A$1074)*$D393/$B$12*$C$7)</x:f>
        <x:v>0</x:v>
      </x:c>
      <x:c r="BW393" s="34" t="n">
        <x:f>$B$11*(($A$1075)*$C393/$B$12*$B$7+(1-$A$1075)*$D393/$B$12*$C$7)</x:f>
        <x:v>0</x:v>
      </x:c>
      <x:c r="BX393" s="34" t="n">
        <x:f>$B$11*(($A$1076)*$C393/$B$12*$B$7+(1-$A$1076)*$D393/$B$12*$C$7)</x:f>
        <x:v>0</x:v>
      </x:c>
      <x:c r="BY393" s="34" t="n">
        <x:f>$B$11*(($A$1077)*$C393/$B$12*$B$7+(1-$A$1077)*$D393/$B$12*$C$7)</x:f>
        <x:v>0</x:v>
      </x:c>
      <x:c r="BZ393" s="34" t="n">
        <x:f>$B$11*(($A$1078)*$C393/$B$12*$B$7+(1-$A$1078)*$D393/$B$12*$C$7)</x:f>
        <x:v>0</x:v>
      </x:c>
      <x:c r="CA393" s="34" t="n">
        <x:f>$B$11*(($A$1079)*$C393/$B$12*$B$7+(1-$A$1079)*$D393/$B$12*$C$7)</x:f>
        <x:v>0</x:v>
      </x:c>
      <x:c r="CB393" s="34" t="n">
        <x:f>$B$11*(($A$1080)*$C393/$B$12*$B$7+(1-$A$1080)*$D393/$B$12*$C$7)</x:f>
        <x:v>0</x:v>
      </x:c>
      <x:c r="CC393" s="34" t="n">
        <x:f>$B$11*(($A$1081)*$C393/$B$12*$B$7+(1-$A$1081)*$D393/$B$12*$C$7)</x:f>
        <x:v>0</x:v>
      </x:c>
    </x:row>
    <x:row r="394">
      <x:c r="A394" s="34" t="n">
        <x:v>370</x:v>
      </x:c>
      <x:c r="B394" s="39" t="n">
        <x:v>0.4645310731786481</x:v>
      </x:c>
      <x:c r="C394" s="1" t="n">
        <x:f>SUM(AM394:AV394)</x:f>
        <x:v>0</x:v>
      </x:c>
      <x:c r="D394" s="1" t="n">
        <x:f>SUM(AW394:BF394)</x:f>
        <x:v>0</x:v>
      </x:c>
      <x:c r="E394" s="17" t="n">
        <x:f>(1-C394/$B$12)*$B$8-C394/$B$12*$B$7</x:f>
        <x:v>0.05</x:v>
      </x:c>
      <x:c r="F394" s="17" t="n">
        <x:f>(1-D394/$B$12)*$C$8-D394/$B$12*$C$7</x:f>
        <x:v>0.09</x:v>
      </x:c>
      <x:c r="G394" s="32" t="n">
        <x:f>$B$11*($B$10*C394/$B$12*$B$7+(1-$B$10)*D394/$B$12*$C$7)</x:f>
        <x:v>0</x:v>
      </x:c>
      <x:c r="H394" s="17" t="n">
        <x:f>$B$10*E394+(1-$B$10)*F394</x:f>
        <x:v>0.07</x:v>
      </x:c>
      <x:c r="I394" s="34"/>
      <x:c r="J394" s="34"/>
      <x:c r="K394" s="34"/>
      <x:c r="L394" s="34"/>
      <x:c r="M394" s="34"/>
      <x:c r="N394" s="34"/>
      <x:c r="O394" s="34"/>
      <x:c r="P394" s="34"/>
      <x:c r="Q394" s="34"/>
      <x:c r="R394" s="39" t="n">
        <x:v>0.5399178584576927</x:v>
      </x:c>
      <x:c r="S394" s="39" t="n">
        <x:v>0.5290897021419878</x:v>
      </x:c>
      <x:c r="T394" s="39" t="n">
        <x:v>-0.6034101301504801</x:v>
      </x:c>
      <x:c r="U394" s="39" t="n">
        <x:v>-0.38349781341412675</x:v>
      </x:c>
      <x:c r="V394" s="39" t="n">
        <x:v>0.6915725235323555</x:v>
      </x:c>
      <x:c r="W394" s="39" t="n">
        <x:v>0.8183281330250345</x:v>
      </x:c>
      <x:c r="X394" s="39" t="n">
        <x:v>1.7147463936909868</x:v>
      </x:c>
      <x:c r="Y394" s="39" t="n">
        <x:v>1.6378347806618256</x:v>
      </x:c>
      <x:c r="Z394" s="39" t="n">
        <x:v>-1.599740933502604</x:v>
      </x:c>
      <x:c r="AA394" s="39" t="n">
        <x:v>0.15298093972595025</x:v>
      </x:c>
      <x:c r="AB394" s="39" t="n">
        <x:v>-0.7024459097652972</x:v>
      </x:c>
      <x:c r="AC394" s="39" t="n">
        <x:v>1.1421369574052633</x:v>
      </x:c>
      <x:c r="AD394" s="39" t="n">
        <x:v>0.20052703408769806</x:v>
      </x:c>
      <x:c r="AE394" s="39" t="n">
        <x:v>-0.10667630713173686</x:v>
      </x:c>
      <x:c r="AF394" s="39" t="n">
        <x:v>0.09050888761128158</x:v>
      </x:c>
      <x:c r="AG394" s="39" t="n">
        <x:v>-0.25425887880056025</x:v>
      </x:c>
      <x:c r="AH394" s="39" t="n">
        <x:v>0.3562691135579377</x:v>
      </x:c>
      <x:c r="AI394" s="39" t="n">
        <x:v>1.548160756157323</x:v>
      </x:c>
      <x:c r="AJ394" s="39" t="n">
        <x:v>-0.5250403552394437</x:v>
      </x:c>
      <x:c r="AK394" s="39" t="n">
        <x:v>-0.8130943816113739</x:v>
      </x:c>
      <x:c r="AL394" s="34"/>
      <x:c r="AM394" s="34" t="n">
        <x:f>IF(SQRT($B$9)*$B394+SQRT(1-$B$9)*R394&lt;_xlfn.NORM.S.INV($B$6),1,0)</x:f>
        <x:v>0</x:v>
      </x:c>
      <x:c r="AN394" s="34" t="n">
        <x:f>IF(SQRT($B$9)*$B394+SQRT(1-$B$9)*S394&lt;_xlfn.NORM.S.INV($B$6),1,0)</x:f>
        <x:v>0</x:v>
      </x:c>
      <x:c r="AO394" s="34" t="n">
        <x:f>IF(SQRT($B$9)*$B394+SQRT(1-$B$9)*T394&lt;_xlfn.NORM.S.INV($B$6),1,0)</x:f>
        <x:v>0</x:v>
      </x:c>
      <x:c r="AP394" s="34" t="n">
        <x:f>IF(SQRT($B$9)*$B394+SQRT(1-$B$9)*U394&lt;_xlfn.NORM.S.INV($B$6),1,0)</x:f>
        <x:v>0</x:v>
      </x:c>
      <x:c r="AQ394" s="34" t="n">
        <x:f>IF(SQRT($B$9)*$B394+SQRT(1-$B$9)*V394&lt;_xlfn.NORM.S.INV($B$6),1,0)</x:f>
        <x:v>0</x:v>
      </x:c>
      <x:c r="AR394" s="34" t="n">
        <x:f>IF(SQRT($B$9)*$B394+SQRT(1-$B$9)*W394&lt;_xlfn.NORM.S.INV($B$6),1,0)</x:f>
        <x:v>0</x:v>
      </x:c>
      <x:c r="AS394" s="34" t="n">
        <x:f>IF(SQRT($B$9)*$B394+SQRT(1-$B$9)*X394&lt;_xlfn.NORM.S.INV($B$6),1,0)</x:f>
        <x:v>0</x:v>
      </x:c>
      <x:c r="AT394" s="34" t="n">
        <x:f>IF(SQRT($B$9)*$B394+SQRT(1-$B$9)*Y394&lt;_xlfn.NORM.S.INV($B$6),1,0)</x:f>
        <x:v>0</x:v>
      </x:c>
      <x:c r="AU394" s="34" t="n">
        <x:f>IF(SQRT($B$9)*$B394+SQRT(1-$B$9)*Z394&lt;_xlfn.NORM.S.INV($B$6),1,0)</x:f>
        <x:v>0</x:v>
      </x:c>
      <x:c r="AV394" s="34" t="n">
        <x:f>IF(SQRT($B$9)*$B394+SQRT(1-$B$9)*AA394&lt;_xlfn.NORM.S.INV($B$6),1,0)</x:f>
        <x:v>0</x:v>
      </x:c>
      <x:c r="AW394" s="34" t="n">
        <x:f>IF(SQRT($C$9)*$B394+SQRT(1-$C$9)*AB394&lt;_xlfn.NORM.S.INV($C$6),1,0)</x:f>
        <x:v>0</x:v>
      </x:c>
      <x:c r="AX394" s="34" t="n">
        <x:f>IF(SQRT($C$9)*$B394+SQRT(1-$C$9)*AC394&lt;_xlfn.NORM.S.INV($C$6),1,0)</x:f>
        <x:v>0</x:v>
      </x:c>
      <x:c r="AY394" s="34" t="n">
        <x:f>IF(SQRT($C$9)*$B394+SQRT(1-$C$9)*AD394&lt;_xlfn.NORM.S.INV($C$6),1,0)</x:f>
        <x:v>0</x:v>
      </x:c>
      <x:c r="AZ394" s="34" t="n">
        <x:f>IF(SQRT($C$9)*$B394+SQRT(1-$C$9)*AE394&lt;_xlfn.NORM.S.INV($C$6),1,0)</x:f>
        <x:v>0</x:v>
      </x:c>
      <x:c r="BA394" s="34" t="n">
        <x:f>IF(SQRT($C$9)*$B394+SQRT(1-$C$9)*AF394&lt;_xlfn.NORM.S.INV($C$6),1,0)</x:f>
        <x:v>0</x:v>
      </x:c>
      <x:c r="BB394" s="34" t="n">
        <x:f>IF(SQRT($C$9)*$B394+SQRT(1-$C$9)*AG394&lt;_xlfn.NORM.S.INV($C$6),1,0)</x:f>
        <x:v>0</x:v>
      </x:c>
      <x:c r="BC394" s="34" t="n">
        <x:f>IF(SQRT($C$9)*$B394+SQRT(1-$C$9)*AH394&lt;_xlfn.NORM.S.INV($C$6),1,0)</x:f>
        <x:v>0</x:v>
      </x:c>
      <x:c r="BD394" s="34" t="n">
        <x:f>IF(SQRT($C$9)*$B394+SQRT(1-$C$9)*AI394&lt;_xlfn.NORM.S.INV($C$6),1,0)</x:f>
        <x:v>0</x:v>
      </x:c>
      <x:c r="BE394" s="34" t="n">
        <x:f>IF(SQRT($C$9)*$B394+SQRT(1-$C$9)*AJ394&lt;_xlfn.NORM.S.INV($C$6),1,0)</x:f>
        <x:v>0</x:v>
      </x:c>
      <x:c r="BF394" s="34" t="n">
        <x:f>IF(SQRT($C$9)*$B394+SQRT(1-$C$9)*AK394&lt;_xlfn.NORM.S.INV($C$6),1,0)</x:f>
        <x:v>0</x:v>
      </x:c>
      <x:c r="BG394" s="34"/>
      <x:c r="BH394" s="34"/>
      <x:c r="BI394" s="34" t="n">
        <x:f>$B$11*(($A$1061)*$C394/$B$12*$B$7+(1-$A$1061)*$D394/$B$12*$C$7)</x:f>
        <x:v>0</x:v>
      </x:c>
      <x:c r="BJ394" s="34" t="n">
        <x:f>$B$11*(($A$1062)*$C394/$B$12*$B$7+(1-$A$1062)*$D394/$B$12*$C$7)</x:f>
        <x:v>0</x:v>
      </x:c>
      <x:c r="BK394" s="34" t="n">
        <x:f>$B$11*(($A$1063)*$C394/$B$12*$B$7+(1-$A$1063)*$D394/$B$12*$C$7)</x:f>
        <x:v>0</x:v>
      </x:c>
      <x:c r="BL394" s="34" t="n">
        <x:f>$B$11*(($A$1064)*$C394/$B$12*$B$7+(1-$A$1064)*$D394/$B$12*$C$7)</x:f>
        <x:v>0</x:v>
      </x:c>
      <x:c r="BM394" s="34" t="n">
        <x:f>$B$11*(($A$1065)*$C394/$B$12*$B$7+(1-$A$1065)*$D394/$B$12*$C$7)</x:f>
        <x:v>0</x:v>
      </x:c>
      <x:c r="BN394" s="34" t="n">
        <x:f>$B$11*(($A$1066)*$C394/$B$12*$B$7+(1-$A$1066)*$D394/$B$12*$C$7)</x:f>
        <x:v>0</x:v>
      </x:c>
      <x:c r="BO394" s="34" t="n">
        <x:f>$B$11*(($A$1067)*$C394/$B$12*$B$7+(1-$A$1067)*$D394/$B$12*$C$7)</x:f>
        <x:v>0</x:v>
      </x:c>
      <x:c r="BP394" s="34" t="n">
        <x:f>$B$11*(($A$1068)*$C394/$B$12*$B$7+(1-$A$1068)*$D394/$B$12*$C$7)</x:f>
        <x:v>0</x:v>
      </x:c>
      <x:c r="BQ394" s="34" t="n">
        <x:f>$B$11*(($A$1069)*$C394/$B$12*$B$7+(1-$A$1069)*$D394/$B$12*$C$7)</x:f>
        <x:v>0</x:v>
      </x:c>
      <x:c r="BR394" s="34" t="n">
        <x:f>$B$11*(($A$1070)*$C394/$B$12*$B$7+(1-$A$1070)*$D394/$B$12*$C$7)</x:f>
        <x:v>0</x:v>
      </x:c>
      <x:c r="BS394" s="34" t="n">
        <x:f>$B$11*(($A$1071)*$C394/$B$12*$B$7+(1-$A$1071)*$D394/$B$12*$C$7)</x:f>
        <x:v>0</x:v>
      </x:c>
      <x:c r="BT394" s="34" t="n">
        <x:f>$B$11*(($A$1072)*$C394/$B$12*$B$7+(1-$A$1072)*$D394/$B$12*$C$7)</x:f>
        <x:v>0</x:v>
      </x:c>
      <x:c r="BU394" s="34" t="n">
        <x:f>$B$11*(($A$1073)*$C394/$B$12*$B$7+(1-$A$1073)*$D394/$B$12*$C$7)</x:f>
        <x:v>0</x:v>
      </x:c>
      <x:c r="BV394" s="34" t="n">
        <x:f>$B$11*(($A$1074)*$C394/$B$12*$B$7+(1-$A$1074)*$D394/$B$12*$C$7)</x:f>
        <x:v>0</x:v>
      </x:c>
      <x:c r="BW394" s="34" t="n">
        <x:f>$B$11*(($A$1075)*$C394/$B$12*$B$7+(1-$A$1075)*$D394/$B$12*$C$7)</x:f>
        <x:v>0</x:v>
      </x:c>
      <x:c r="BX394" s="34" t="n">
        <x:f>$B$11*(($A$1076)*$C394/$B$12*$B$7+(1-$A$1076)*$D394/$B$12*$C$7)</x:f>
        <x:v>0</x:v>
      </x:c>
      <x:c r="BY394" s="34" t="n">
        <x:f>$B$11*(($A$1077)*$C394/$B$12*$B$7+(1-$A$1077)*$D394/$B$12*$C$7)</x:f>
        <x:v>0</x:v>
      </x:c>
      <x:c r="BZ394" s="34" t="n">
        <x:f>$B$11*(($A$1078)*$C394/$B$12*$B$7+(1-$A$1078)*$D394/$B$12*$C$7)</x:f>
        <x:v>0</x:v>
      </x:c>
      <x:c r="CA394" s="34" t="n">
        <x:f>$B$11*(($A$1079)*$C394/$B$12*$B$7+(1-$A$1079)*$D394/$B$12*$C$7)</x:f>
        <x:v>0</x:v>
      </x:c>
      <x:c r="CB394" s="34" t="n">
        <x:f>$B$11*(($A$1080)*$C394/$B$12*$B$7+(1-$A$1080)*$D394/$B$12*$C$7)</x:f>
        <x:v>0</x:v>
      </x:c>
      <x:c r="CC394" s="34" t="n">
        <x:f>$B$11*(($A$1081)*$C394/$B$12*$B$7+(1-$A$1081)*$D394/$B$12*$C$7)</x:f>
        <x:v>0</x:v>
      </x:c>
    </x:row>
    <x:row r="395">
      <x:c r="A395" s="34" t="n">
        <x:v>371</x:v>
      </x:c>
      <x:c r="B395" s="39" t="n">
        <x:v>-0.37942380510585444</x:v>
      </x:c>
      <x:c r="C395" s="1" t="n">
        <x:f>SUM(AM395:AV395)</x:f>
        <x:v>1</x:v>
      </x:c>
      <x:c r="D395" s="1" t="n">
        <x:f>SUM(AW395:BF395)</x:f>
        <x:v>0</x:v>
      </x:c>
      <x:c r="E395" s="17" t="n">
        <x:f>(1-C395/$B$12)*$B$8-C395/$B$12*$B$7</x:f>
        <x:v>0.0049999999999999975</x:v>
      </x:c>
      <x:c r="F395" s="17" t="n">
        <x:f>(1-D395/$B$12)*$C$8-D395/$B$12*$C$7</x:f>
        <x:v>0.09</x:v>
      </x:c>
      <x:c r="G395" s="32" t="n">
        <x:f>$B$11*($B$10*C395/$B$12*$B$7+(1-$B$10)*D395/$B$12*$C$7)</x:f>
        <x:v>200.00000000000003</x:v>
      </x:c>
      <x:c r="H395" s="17" t="n">
        <x:f>$B$10*E395+(1-$B$10)*F395</x:f>
        <x:v>0.0475</x:v>
      </x:c>
      <x:c r="I395" s="34"/>
      <x:c r="J395" s="34"/>
      <x:c r="K395" s="34"/>
      <x:c r="L395" s="34"/>
      <x:c r="M395" s="34"/>
      <x:c r="N395" s="34"/>
      <x:c r="O395" s="34"/>
      <x:c r="P395" s="34"/>
      <x:c r="Q395" s="34"/>
      <x:c r="R395" s="39" t="n">
        <x:v>0.05373206704830875</x:v>
      </x:c>
      <x:c r="S395" s="39" t="n">
        <x:v>-0.4295429320407674</x:v>
      </x:c>
      <x:c r="T395" s="39" t="n">
        <x:v>0.6804613367293829</x:v>
      </x:c>
      <x:c r="U395" s="39" t="n">
        <x:v>-0.2308887144128656</x:v>
      </x:c>
      <x:c r="V395" s="39" t="n">
        <x:v>-0.3942107618356912</x:v>
      </x:c>
      <x:c r="W395" s="39" t="n">
        <x:v>1.1722937591813514</x:v>
      </x:c>
      <x:c r="X395" s="39" t="n">
        <x:v>0.052587738598938095</x:v>
      </x:c>
      <x:c r="Y395" s="39" t="n">
        <x:v>-2.5759531249665666</x:v>
      </x:c>
      <x:c r="Z395" s="39" t="n">
        <x:v>0.6682329128500172</x:v>
      </x:c>
      <x:c r="AA395" s="39" t="n">
        <x:v>-1.0802861364378702</x:v>
      </x:c>
      <x:c r="AB395" s="39" t="n">
        <x:v>-0.12577813982509</x:v>
      </x:c>
      <x:c r="AC395" s="39" t="n">
        <x:v>-0.03289874748481738</x:v>
      </x:c>
      <x:c r="AD395" s="39" t="n">
        <x:v>2.2288101734409205</x:v>
      </x:c>
      <x:c r="AE395" s="39" t="n">
        <x:v>0.6026524382511341</x:v>
      </x:c>
      <x:c r="AF395" s="39" t="n">
        <x:v>-0.39236403524508706</x:v>
      </x:c>
      <x:c r="AG395" s="39" t="n">
        <x:v>-1.1946762655588599</x:v>
      </x:c>
      <x:c r="AH395" s="39" t="n">
        <x:v>0.8533997503002412</x:v>
      </x:c>
      <x:c r="AI395" s="39" t="n">
        <x:v>-0.6872090165302976</x:v>
      </x:c>
      <x:c r="AJ395" s="39" t="n">
        <x:v>-0.38758051321992537</x:v>
      </x:c>
      <x:c r="AK395" s="39" t="n">
        <x:v>-1.0689019770331234</x:v>
      </x:c>
      <x:c r="AL395" s="34"/>
      <x:c r="AM395" s="34" t="n">
        <x:f>IF(SQRT($B$9)*$B395+SQRT(1-$B$9)*R395&lt;_xlfn.NORM.S.INV($B$6),1,0)</x:f>
        <x:v>0</x:v>
      </x:c>
      <x:c r="AN395" s="34" t="n">
        <x:f>IF(SQRT($B$9)*$B395+SQRT(1-$B$9)*S395&lt;_xlfn.NORM.S.INV($B$6),1,0)</x:f>
        <x:v>0</x:v>
      </x:c>
      <x:c r="AO395" s="34" t="n">
        <x:f>IF(SQRT($B$9)*$B395+SQRT(1-$B$9)*T395&lt;_xlfn.NORM.S.INV($B$6),1,0)</x:f>
        <x:v>0</x:v>
      </x:c>
      <x:c r="AP395" s="34" t="n">
        <x:f>IF(SQRT($B$9)*$B395+SQRT(1-$B$9)*U395&lt;_xlfn.NORM.S.INV($B$6),1,0)</x:f>
        <x:v>0</x:v>
      </x:c>
      <x:c r="AQ395" s="34" t="n">
        <x:f>IF(SQRT($B$9)*$B395+SQRT(1-$B$9)*V395&lt;_xlfn.NORM.S.INV($B$6),1,0)</x:f>
        <x:v>0</x:v>
      </x:c>
      <x:c r="AR395" s="34" t="n">
        <x:f>IF(SQRT($B$9)*$B395+SQRT(1-$B$9)*W395&lt;_xlfn.NORM.S.INV($B$6),1,0)</x:f>
        <x:v>0</x:v>
      </x:c>
      <x:c r="AS395" s="34" t="n">
        <x:f>IF(SQRT($B$9)*$B395+SQRT(1-$B$9)*X395&lt;_xlfn.NORM.S.INV($B$6),1,0)</x:f>
        <x:v>0</x:v>
      </x:c>
      <x:c r="AT395" s="34" t="n">
        <x:f>IF(SQRT($B$9)*$B395+SQRT(1-$B$9)*Y395&lt;_xlfn.NORM.S.INV($B$6),1,0)</x:f>
        <x:v>1</x:v>
      </x:c>
      <x:c r="AU395" s="34" t="n">
        <x:f>IF(SQRT($B$9)*$B395+SQRT(1-$B$9)*Z395&lt;_xlfn.NORM.S.INV($B$6),1,0)</x:f>
        <x:v>0</x:v>
      </x:c>
      <x:c r="AV395" s="34" t="n">
        <x:f>IF(SQRT($B$9)*$B395+SQRT(1-$B$9)*AA395&lt;_xlfn.NORM.S.INV($B$6),1,0)</x:f>
        <x:v>0</x:v>
      </x:c>
      <x:c r="AW395" s="34" t="n">
        <x:f>IF(SQRT($C$9)*$B395+SQRT(1-$C$9)*AB395&lt;_xlfn.NORM.S.INV($C$6),1,0)</x:f>
        <x:v>0</x:v>
      </x:c>
      <x:c r="AX395" s="34" t="n">
        <x:f>IF(SQRT($C$9)*$B395+SQRT(1-$C$9)*AC395&lt;_xlfn.NORM.S.INV($C$6),1,0)</x:f>
        <x:v>0</x:v>
      </x:c>
      <x:c r="AY395" s="34" t="n">
        <x:f>IF(SQRT($C$9)*$B395+SQRT(1-$C$9)*AD395&lt;_xlfn.NORM.S.INV($C$6),1,0)</x:f>
        <x:v>0</x:v>
      </x:c>
      <x:c r="AZ395" s="34" t="n">
        <x:f>IF(SQRT($C$9)*$B395+SQRT(1-$C$9)*AE395&lt;_xlfn.NORM.S.INV($C$6),1,0)</x:f>
        <x:v>0</x:v>
      </x:c>
      <x:c r="BA395" s="34" t="n">
        <x:f>IF(SQRT($C$9)*$B395+SQRT(1-$C$9)*AF395&lt;_xlfn.NORM.S.INV($C$6),1,0)</x:f>
        <x:v>0</x:v>
      </x:c>
      <x:c r="BB395" s="34" t="n">
        <x:f>IF(SQRT($C$9)*$B395+SQRT(1-$C$9)*AG395&lt;_xlfn.NORM.S.INV($C$6),1,0)</x:f>
        <x:v>0</x:v>
      </x:c>
      <x:c r="BC395" s="34" t="n">
        <x:f>IF(SQRT($C$9)*$B395+SQRT(1-$C$9)*AH395&lt;_xlfn.NORM.S.INV($C$6),1,0)</x:f>
        <x:v>0</x:v>
      </x:c>
      <x:c r="BD395" s="34" t="n">
        <x:f>IF(SQRT($C$9)*$B395+SQRT(1-$C$9)*AI395&lt;_xlfn.NORM.S.INV($C$6),1,0)</x:f>
        <x:v>0</x:v>
      </x:c>
      <x:c r="BE395" s="34" t="n">
        <x:f>IF(SQRT($C$9)*$B395+SQRT(1-$C$9)*AJ395&lt;_xlfn.NORM.S.INV($C$6),1,0)</x:f>
        <x:v>0</x:v>
      </x:c>
      <x:c r="BF395" s="34" t="n">
        <x:f>IF(SQRT($C$9)*$B395+SQRT(1-$C$9)*AK395&lt;_xlfn.NORM.S.INV($C$6),1,0)</x:f>
        <x:v>0</x:v>
      </x:c>
      <x:c r="BG395" s="34"/>
      <x:c r="BH395" s="34"/>
      <x:c r="BI395" s="34" t="n">
        <x:f>$B$11*(($A$1061)*$C395/$B$12*$B$7+(1-$A$1061)*$D395/$B$12*$C$7)</x:f>
        <x:v>0</x:v>
      </x:c>
      <x:c r="BJ395" s="34" t="n">
        <x:f>$B$11*(($A$1062)*$C395/$B$12*$B$7+(1-$A$1062)*$D395/$B$12*$C$7)</x:f>
        <x:v>20</x:v>
      </x:c>
      <x:c r="BK395" s="34" t="n">
        <x:f>$B$11*(($A$1063)*$C395/$B$12*$B$7+(1-$A$1063)*$D395/$B$12*$C$7)</x:f>
        <x:v>40</x:v>
      </x:c>
      <x:c r="BL395" s="34" t="n">
        <x:f>$B$11*(($A$1064)*$C395/$B$12*$B$7+(1-$A$1064)*$D395/$B$12*$C$7)</x:f>
        <x:v>60</x:v>
      </x:c>
      <x:c r="BM395" s="34" t="n">
        <x:f>$B$11*(($A$1065)*$C395/$B$12*$B$7+(1-$A$1065)*$D395/$B$12*$C$7)</x:f>
        <x:v>80</x:v>
      </x:c>
      <x:c r="BN395" s="34" t="n">
        <x:f>$B$11*(($A$1066)*$C395/$B$12*$B$7+(1-$A$1066)*$D395/$B$12*$C$7)</x:f>
        <x:v>100.00000000000001</x:v>
      </x:c>
      <x:c r="BO395" s="34" t="n">
        <x:f>$B$11*(($A$1067)*$C395/$B$12*$B$7+(1-$A$1067)*$D395/$B$12*$C$7)</x:f>
        <x:v>120</x:v>
      </x:c>
      <x:c r="BP395" s="34" t="n">
        <x:f>$B$11*(($A$1068)*$C395/$B$12*$B$7+(1-$A$1068)*$D395/$B$12*$C$7)</x:f>
        <x:v>139.99999999999997</x:v>
      </x:c>
      <x:c r="BQ395" s="34" t="n">
        <x:f>$B$11*(($A$1069)*$C395/$B$12*$B$7+(1-$A$1069)*$D395/$B$12*$C$7)</x:f>
        <x:v>160</x:v>
      </x:c>
      <x:c r="BR395" s="34" t="n">
        <x:f>$B$11*(($A$1070)*$C395/$B$12*$B$7+(1-$A$1070)*$D395/$B$12*$C$7)</x:f>
        <x:v>180</x:v>
      </x:c>
      <x:c r="BS395" s="34" t="n">
        <x:f>$B$11*(($A$1071)*$C395/$B$12*$B$7+(1-$A$1071)*$D395/$B$12*$C$7)</x:f>
        <x:v>200.00000000000003</x:v>
      </x:c>
      <x:c r="BT395" s="34" t="n">
        <x:f>$B$11*(($A$1072)*$C395/$B$12*$B$7+(1-$A$1072)*$D395/$B$12*$C$7)</x:f>
        <x:v>220.00000000000006</x:v>
      </x:c>
      <x:c r="BU395" s="34" t="n">
        <x:f>$B$11*(($A$1073)*$C395/$B$12*$B$7+(1-$A$1073)*$D395/$B$12*$C$7)</x:f>
        <x:v>240</x:v>
      </x:c>
      <x:c r="BV395" s="34" t="n">
        <x:f>$B$11*(($A$1074)*$C395/$B$12*$B$7+(1-$A$1074)*$D395/$B$12*$C$7)</x:f>
        <x:v>260</x:v>
      </x:c>
      <x:c r="BW395" s="34" t="n">
        <x:f>$B$11*(($A$1075)*$C395/$B$12*$B$7+(1-$A$1075)*$D395/$B$12*$C$7)</x:f>
        <x:v>279.99999999999994</x:v>
      </x:c>
      <x:c r="BX395" s="34" t="n">
        <x:f>$B$11*(($A$1076)*$C395/$B$12*$B$7+(1-$A$1076)*$D395/$B$12*$C$7)</x:f>
        <x:v>300</x:v>
      </x:c>
      <x:c r="BY395" s="34" t="n">
        <x:f>$B$11*(($A$1077)*$C395/$B$12*$B$7+(1-$A$1077)*$D395/$B$12*$C$7)</x:f>
        <x:v>320</x:v>
      </x:c>
      <x:c r="BZ395" s="34" t="n">
        <x:f>$B$11*(($A$1078)*$C395/$B$12*$B$7+(1-$A$1078)*$D395/$B$12*$C$7)</x:f>
        <x:v>339.99999999999994</x:v>
      </x:c>
      <x:c r="CA395" s="34" t="n">
        <x:f>$B$11*(($A$1079)*$C395/$B$12*$B$7+(1-$A$1079)*$D395/$B$12*$C$7)</x:f>
        <x:v>360</x:v>
      </x:c>
      <x:c r="CB395" s="34" t="n">
        <x:f>$B$11*(($A$1080)*$C395/$B$12*$B$7+(1-$A$1080)*$D395/$B$12*$C$7)</x:f>
        <x:v>380.00000000000006</x:v>
      </x:c>
      <x:c r="CC395" s="34" t="n">
        <x:f>$B$11*(($A$1081)*$C395/$B$12*$B$7+(1-$A$1081)*$D395/$B$12*$C$7)</x:f>
        <x:v>400.00000000000006</x:v>
      </x:c>
    </x:row>
    <x:row r="396">
      <x:c r="A396" s="34" t="n">
        <x:v>372</x:v>
      </x:c>
      <x:c r="B396" s="39" t="n">
        <x:v>-0.6886161828296089</x:v>
      </x:c>
      <x:c r="C396" s="1" t="n">
        <x:f>SUM(AM396:AV396)</x:f>
        <x:v>0</x:v>
      </x:c>
      <x:c r="D396" s="1" t="n">
        <x:f>SUM(AW396:BF396)</x:f>
        <x:v>3</x:v>
      </x:c>
      <x:c r="E396" s="17" t="n">
        <x:f>(1-C396/$B$12)*$B$8-C396/$B$12*$B$7</x:f>
        <x:v>0.05</x:v>
      </x:c>
      <x:c r="F396" s="17" t="n">
        <x:f>(1-D396/$B$12)*$C$8-D396/$B$12*$C$7</x:f>
        <x:v>-0.11699999999999999</x:v>
      </x:c>
      <x:c r="G396" s="32" t="n">
        <x:f>$B$11*($B$10*C396/$B$12*$B$7+(1-$B$10)*D396/$B$12*$C$7)</x:f>
        <x:v>900</x:v>
      </x:c>
      <x:c r="H396" s="17" t="n">
        <x:f>$B$10*E396+(1-$B$10)*F396</x:f>
        <x:v>-0.033499999999999995</x:v>
      </x:c>
      <x:c r="I396" s="34"/>
      <x:c r="J396" s="34"/>
      <x:c r="K396" s="34"/>
      <x:c r="L396" s="34"/>
      <x:c r="M396" s="34"/>
      <x:c r="N396" s="34"/>
      <x:c r="O396" s="34"/>
      <x:c r="P396" s="34"/>
      <x:c r="Q396" s="34"/>
      <x:c r="R396" s="39" t="n">
        <x:v>0.2733841784752629</x:v>
      </x:c>
      <x:c r="S396" s="39" t="n">
        <x:v>0.6284241996455491</x:v>
      </x:c>
      <x:c r="T396" s="39" t="n">
        <x:v>0.3639396416140628</x:v>
      </x:c>
      <x:c r="U396" s="39" t="n">
        <x:v>-0.905654784985668</x:v>
      </x:c>
      <x:c r="V396" s="39" t="n">
        <x:v>1.122972521298886</x:v>
      </x:c>
      <x:c r="W396" s="39" t="n">
        <x:v>-0.43534566711734674</x:v>
      </x:c>
      <x:c r="X396" s="39" t="n">
        <x:v>-0.6630730373482929</x:v>
      </x:c>
      <x:c r="Y396" s="39" t="n">
        <x:v>-0.6582989565738431</x:v>
      </x:c>
      <x:c r="Z396" s="39" t="n">
        <x:v>-1.4334387663811208</x:v>
      </x:c>
      <x:c r="AA396" s="39" t="n">
        <x:v>-0.9749093578287833</x:v>
      </x:c>
      <x:c r="AB396" s="39" t="n">
        <x:v>1.2859275254378408</x:v>
      </x:c>
      <x:c r="AC396" s="39" t="n">
        <x:v>0.950572671728384</x:v>
      </x:c>
      <x:c r="AD396" s="39" t="n">
        <x:v>-1.8143869121649792</x:v>
      </x:c>
      <x:c r="AE396" s="39" t="n">
        <x:v>-0.6906535995403026</x:v>
      </x:c>
      <x:c r="AF396" s="39" t="n">
        <x:v>0.14271754983861745</x:v>
      </x:c>
      <x:c r="AG396" s="39" t="n">
        <x:v>0.47568885943332306</x:v>
      </x:c>
      <x:c r="AH396" s="39" t="n">
        <x:v>-2.3832733626332283</x:v>
      </x:c>
      <x:c r="AI396" s="39" t="n">
        <x:v>-1.8008675428191754</x:v>
      </x:c>
      <x:c r="AJ396" s="39" t="n">
        <x:v>-0.6626766908900003</x:v>
      </x:c>
      <x:c r="AK396" s="39" t="n">
        <x:v>0.24905709061347012</x:v>
      </x:c>
      <x:c r="AL396" s="34"/>
      <x:c r="AM396" s="34" t="n">
        <x:f>IF(SQRT($B$9)*$B396+SQRT(1-$B$9)*R396&lt;_xlfn.NORM.S.INV($B$6),1,0)</x:f>
        <x:v>0</x:v>
      </x:c>
      <x:c r="AN396" s="34" t="n">
        <x:f>IF(SQRT($B$9)*$B396+SQRT(1-$B$9)*S396&lt;_xlfn.NORM.S.INV($B$6),1,0)</x:f>
        <x:v>0</x:v>
      </x:c>
      <x:c r="AO396" s="34" t="n">
        <x:f>IF(SQRT($B$9)*$B396+SQRT(1-$B$9)*T396&lt;_xlfn.NORM.S.INV($B$6),1,0)</x:f>
        <x:v>0</x:v>
      </x:c>
      <x:c r="AP396" s="34" t="n">
        <x:f>IF(SQRT($B$9)*$B396+SQRT(1-$B$9)*U396&lt;_xlfn.NORM.S.INV($B$6),1,0)</x:f>
        <x:v>0</x:v>
      </x:c>
      <x:c r="AQ396" s="34" t="n">
        <x:f>IF(SQRT($B$9)*$B396+SQRT(1-$B$9)*V396&lt;_xlfn.NORM.S.INV($B$6),1,0)</x:f>
        <x:v>0</x:v>
      </x:c>
      <x:c r="AR396" s="34" t="n">
        <x:f>IF(SQRT($B$9)*$B396+SQRT(1-$B$9)*W396&lt;_xlfn.NORM.S.INV($B$6),1,0)</x:f>
        <x:v>0</x:v>
      </x:c>
      <x:c r="AS396" s="34" t="n">
        <x:f>IF(SQRT($B$9)*$B396+SQRT(1-$B$9)*X396&lt;_xlfn.NORM.S.INV($B$6),1,0)</x:f>
        <x:v>0</x:v>
      </x:c>
      <x:c r="AT396" s="34" t="n">
        <x:f>IF(SQRT($B$9)*$B396+SQRT(1-$B$9)*Y396&lt;_xlfn.NORM.S.INV($B$6),1,0)</x:f>
        <x:v>0</x:v>
      </x:c>
      <x:c r="AU396" s="34" t="n">
        <x:f>IF(SQRT($B$9)*$B396+SQRT(1-$B$9)*Z396&lt;_xlfn.NORM.S.INV($B$6),1,0)</x:f>
        <x:v>0</x:v>
      </x:c>
      <x:c r="AV396" s="34" t="n">
        <x:f>IF(SQRT($B$9)*$B396+SQRT(1-$B$9)*AA396&lt;_xlfn.NORM.S.INV($B$6),1,0)</x:f>
        <x:v>0</x:v>
      </x:c>
      <x:c r="AW396" s="34" t="n">
        <x:f>IF(SQRT($C$9)*$B396+SQRT(1-$C$9)*AB396&lt;_xlfn.NORM.S.INV($C$6),1,0)</x:f>
        <x:v>0</x:v>
      </x:c>
      <x:c r="AX396" s="34" t="n">
        <x:f>IF(SQRT($C$9)*$B396+SQRT(1-$C$9)*AC396&lt;_xlfn.NORM.S.INV($C$6),1,0)</x:f>
        <x:v>0</x:v>
      </x:c>
      <x:c r="AY396" s="34" t="n">
        <x:f>IF(SQRT($C$9)*$B396+SQRT(1-$C$9)*AD396&lt;_xlfn.NORM.S.INV($C$6),1,0)</x:f>
        <x:v>1</x:v>
      </x:c>
      <x:c r="AZ396" s="34" t="n">
        <x:f>IF(SQRT($C$9)*$B396+SQRT(1-$C$9)*AE396&lt;_xlfn.NORM.S.INV($C$6),1,0)</x:f>
        <x:v>0</x:v>
      </x:c>
      <x:c r="BA396" s="34" t="n">
        <x:f>IF(SQRT($C$9)*$B396+SQRT(1-$C$9)*AF396&lt;_xlfn.NORM.S.INV($C$6),1,0)</x:f>
        <x:v>0</x:v>
      </x:c>
      <x:c r="BB396" s="34" t="n">
        <x:f>IF(SQRT($C$9)*$B396+SQRT(1-$C$9)*AG396&lt;_xlfn.NORM.S.INV($C$6),1,0)</x:f>
        <x:v>0</x:v>
      </x:c>
      <x:c r="BC396" s="34" t="n">
        <x:f>IF(SQRT($C$9)*$B396+SQRT(1-$C$9)*AH396&lt;_xlfn.NORM.S.INV($C$6),1,0)</x:f>
        <x:v>1</x:v>
      </x:c>
      <x:c r="BD396" s="34" t="n">
        <x:f>IF(SQRT($C$9)*$B396+SQRT(1-$C$9)*AI396&lt;_xlfn.NORM.S.INV($C$6),1,0)</x:f>
        <x:v>1</x:v>
      </x:c>
      <x:c r="BE396" s="34" t="n">
        <x:f>IF(SQRT($C$9)*$B396+SQRT(1-$C$9)*AJ396&lt;_xlfn.NORM.S.INV($C$6),1,0)</x:f>
        <x:v>0</x:v>
      </x:c>
      <x:c r="BF396" s="34" t="n">
        <x:f>IF(SQRT($C$9)*$B396+SQRT(1-$C$9)*AK396&lt;_xlfn.NORM.S.INV($C$6),1,0)</x:f>
        <x:v>0</x:v>
      </x:c>
      <x:c r="BG396" s="34"/>
      <x:c r="BH396" s="34"/>
      <x:c r="BI396" s="34" t="n">
        <x:f>$B$11*(($A$1061)*$C396/$B$12*$B$7+(1-$A$1061)*$D396/$B$12*$C$7)</x:f>
        <x:v>1800</x:v>
      </x:c>
      <x:c r="BJ396" s="34" t="n">
        <x:f>$B$11*(($A$1062)*$C396/$B$12*$B$7+(1-$A$1062)*$D396/$B$12*$C$7)</x:f>
        <x:v>1709.9999999999998</x:v>
      </x:c>
      <x:c r="BK396" s="34" t="n">
        <x:f>$B$11*(($A$1063)*$C396/$B$12*$B$7+(1-$A$1063)*$D396/$B$12*$C$7)</x:f>
        <x:v>1620</x:v>
      </x:c>
      <x:c r="BL396" s="34" t="n">
        <x:f>$B$11*(($A$1064)*$C396/$B$12*$B$7+(1-$A$1064)*$D396/$B$12*$C$7)</x:f>
        <x:v>1530</x:v>
      </x:c>
      <x:c r="BM396" s="34" t="n">
        <x:f>$B$11*(($A$1065)*$C396/$B$12*$B$7+(1-$A$1065)*$D396/$B$12*$C$7)</x:f>
        <x:v>1440.0000000000002</x:v>
      </x:c>
      <x:c r="BN396" s="34" t="n">
        <x:f>$B$11*(($A$1066)*$C396/$B$12*$B$7+(1-$A$1066)*$D396/$B$12*$C$7)</x:f>
        <x:v>1350</x:v>
      </x:c>
      <x:c r="BO396" s="34" t="n">
        <x:f>$B$11*(($A$1067)*$C396/$B$12*$B$7+(1-$A$1067)*$D396/$B$12*$C$7)</x:f>
        <x:v>1259.9999999999998</x:v>
      </x:c>
      <x:c r="BP396" s="34" t="n">
        <x:f>$B$11*(($A$1068)*$C396/$B$12*$B$7+(1-$A$1068)*$D396/$B$12*$C$7)</x:f>
        <x:v>1170</x:v>
      </x:c>
      <x:c r="BQ396" s="34" t="n">
        <x:f>$B$11*(($A$1069)*$C396/$B$12*$B$7+(1-$A$1069)*$D396/$B$12*$C$7)</x:f>
        <x:v>1080</x:v>
      </x:c>
      <x:c r="BR396" s="34" t="n">
        <x:f>$B$11*(($A$1070)*$C396/$B$12*$B$7+(1-$A$1070)*$D396/$B$12*$C$7)</x:f>
        <x:v>990</x:v>
      </x:c>
      <x:c r="BS396" s="34" t="n">
        <x:f>$B$11*(($A$1071)*$C396/$B$12*$B$7+(1-$A$1071)*$D396/$B$12*$C$7)</x:f>
        <x:v>900</x:v>
      </x:c>
      <x:c r="BT396" s="34" t="n">
        <x:f>$B$11*(($A$1072)*$C396/$B$12*$B$7+(1-$A$1072)*$D396/$B$12*$C$7)</x:f>
        <x:v>809.9999999999999</x:v>
      </x:c>
      <x:c r="BU396" s="34" t="n">
        <x:f>$B$11*(($A$1073)*$C396/$B$12*$B$7+(1-$A$1073)*$D396/$B$12*$C$7)</x:f>
        <x:v>720.0000000000001</x:v>
      </x:c>
      <x:c r="BV396" s="34" t="n">
        <x:f>$B$11*(($A$1074)*$C396/$B$12*$B$7+(1-$A$1074)*$D396/$B$12*$C$7)</x:f>
        <x:v>629.9999999999999</x:v>
      </x:c>
      <x:c r="BW396" s="34" t="n">
        <x:f>$B$11*(($A$1075)*$C396/$B$12*$B$7+(1-$A$1075)*$D396/$B$12*$C$7)</x:f>
        <x:v>540.0000000000001</x:v>
      </x:c>
      <x:c r="BX396" s="34" t="n">
        <x:f>$B$11*(($A$1076)*$C396/$B$12*$B$7+(1-$A$1076)*$D396/$B$12*$C$7)</x:f>
        <x:v>450</x:v>
      </x:c>
      <x:c r="BY396" s="34" t="n">
        <x:f>$B$11*(($A$1077)*$C396/$B$12*$B$7+(1-$A$1077)*$D396/$B$12*$C$7)</x:f>
        <x:v>359.9999999999999</x:v>
      </x:c>
      <x:c r="BZ396" s="34" t="n">
        <x:f>$B$11*(($A$1078)*$C396/$B$12*$B$7+(1-$A$1078)*$D396/$B$12*$C$7)</x:f>
        <x:v>270.00000000000006</x:v>
      </x:c>
      <x:c r="CA396" s="34" t="n">
        <x:f>$B$11*(($A$1079)*$C396/$B$12*$B$7+(1-$A$1079)*$D396/$B$12*$C$7)</x:f>
        <x:v>179.99999999999994</x:v>
      </x:c>
      <x:c r="CB396" s="34" t="n">
        <x:f>$B$11*(($A$1080)*$C396/$B$12*$B$7+(1-$A$1080)*$D396/$B$12*$C$7)</x:f>
        <x:v>90.00000000000009</x:v>
      </x:c>
      <x:c r="CC396" s="34" t="n">
        <x:f>$B$11*(($A$1081)*$C396/$B$12*$B$7+(1-$A$1081)*$D396/$B$12*$C$7)</x:f>
        <x:v>0</x:v>
      </x:c>
    </x:row>
    <x:row r="397">
      <x:c r="A397" s="34" t="n">
        <x:v>373</x:v>
      </x:c>
      <x:c r="B397" s="39" t="n">
        <x:v>-0.8598952477944731</x:v>
      </x:c>
      <x:c r="C397" s="1" t="n">
        <x:f>SUM(AM397:AV397)</x:f>
        <x:v>0</x:v>
      </x:c>
      <x:c r="D397" s="1" t="n">
        <x:f>SUM(AW397:BF397)</x:f>
        <x:v>0</x:v>
      </x:c>
      <x:c r="E397" s="17" t="n">
        <x:f>(1-C397/$B$12)*$B$8-C397/$B$12*$B$7</x:f>
        <x:v>0.05</x:v>
      </x:c>
      <x:c r="F397" s="17" t="n">
        <x:f>(1-D397/$B$12)*$C$8-D397/$B$12*$C$7</x:f>
        <x:v>0.09</x:v>
      </x:c>
      <x:c r="G397" s="32" t="n">
        <x:f>$B$11*($B$10*C397/$B$12*$B$7+(1-$B$10)*D397/$B$12*$C$7)</x:f>
        <x:v>0</x:v>
      </x:c>
      <x:c r="H397" s="17" t="n">
        <x:f>$B$10*E397+(1-$B$10)*F397</x:f>
        <x:v>0.07</x:v>
      </x:c>
      <x:c r="I397" s="34"/>
      <x:c r="J397" s="34"/>
      <x:c r="K397" s="34"/>
      <x:c r="L397" s="34"/>
      <x:c r="M397" s="34"/>
      <x:c r="N397" s="34"/>
      <x:c r="O397" s="34"/>
      <x:c r="P397" s="34"/>
      <x:c r="Q397" s="34"/>
      <x:c r="R397" s="39" t="n">
        <x:v>0.20201156654076602</x:v>
      </x:c>
      <x:c r="S397" s="39" t="n">
        <x:v>0.1210587199576607</x:v>
      </x:c>
      <x:c r="T397" s="39" t="n">
        <x:v>-1.7671746856571509</x:v>
      </x:c>
      <x:c r="U397" s="39" t="n">
        <x:v>0.8062886390054217</x:v>
      </x:c>
      <x:c r="V397" s="39" t="n">
        <x:v>0.3242476816021104</x:v>
      </x:c>
      <x:c r="W397" s="39" t="n">
        <x:v>-0.7174236148428169</x:v>
      </x:c>
      <x:c r="X397" s="39" t="n">
        <x:v>1.6771193029791265</x:v>
      </x:c>
      <x:c r="Y397" s="39" t="n">
        <x:v>-0.9684548038103566</x:v>
      </x:c>
      <x:c r="Z397" s="39" t="n">
        <x:v>-1.0527229856827092</x:v>
      </x:c>
      <x:c r="AA397" s="39" t="n">
        <x:v>-1.0177065717136657</x:v>
      </x:c>
      <x:c r="AB397" s="39" t="n">
        <x:v>-1.4007778317751125</x:v>
      </x:c>
      <x:c r="AC397" s="39" t="n">
        <x:v>0.09678684314241764</x:v>
      </x:c>
      <x:c r="AD397" s="39" t="n">
        <x:v>0.5991507311762672</x:v>
      </x:c>
      <x:c r="AE397" s="39" t="n">
        <x:v>-0.20281002980439178</x:v>
      </x:c>
      <x:c r="AF397" s="39" t="n">
        <x:v>-0.22094122395507043</x:v>
      </x:c>
      <x:c r="AG397" s="39" t="n">
        <x:v>-0.854904090652756</x:v>
      </x:c>
      <x:c r="AH397" s="39" t="n">
        <x:v>1.1072153404599745</x:v>
      </x:c>
      <x:c r="AI397" s="39" t="n">
        <x:v>1.1629353548583785</x:v>
      </x:c>
      <x:c r="AJ397" s="39" t="n">
        <x:v>-0.11002698094635761</x:v>
      </x:c>
      <x:c r="AK397" s="39" t="n">
        <x:v>-0.9661647413435391</x:v>
      </x:c>
      <x:c r="AL397" s="34"/>
      <x:c r="AM397" s="34" t="n">
        <x:f>IF(SQRT($B$9)*$B397+SQRT(1-$B$9)*R397&lt;_xlfn.NORM.S.INV($B$6),1,0)</x:f>
        <x:v>0</x:v>
      </x:c>
      <x:c r="AN397" s="34" t="n">
        <x:f>IF(SQRT($B$9)*$B397+SQRT(1-$B$9)*S397&lt;_xlfn.NORM.S.INV($B$6),1,0)</x:f>
        <x:v>0</x:v>
      </x:c>
      <x:c r="AO397" s="34" t="n">
        <x:f>IF(SQRT($B$9)*$B397+SQRT(1-$B$9)*T397&lt;_xlfn.NORM.S.INV($B$6),1,0)</x:f>
        <x:v>0</x:v>
      </x:c>
      <x:c r="AP397" s="34" t="n">
        <x:f>IF(SQRT($B$9)*$B397+SQRT(1-$B$9)*U397&lt;_xlfn.NORM.S.INV($B$6),1,0)</x:f>
        <x:v>0</x:v>
      </x:c>
      <x:c r="AQ397" s="34" t="n">
        <x:f>IF(SQRT($B$9)*$B397+SQRT(1-$B$9)*V397&lt;_xlfn.NORM.S.INV($B$6),1,0)</x:f>
        <x:v>0</x:v>
      </x:c>
      <x:c r="AR397" s="34" t="n">
        <x:f>IF(SQRT($B$9)*$B397+SQRT(1-$B$9)*W397&lt;_xlfn.NORM.S.INV($B$6),1,0)</x:f>
        <x:v>0</x:v>
      </x:c>
      <x:c r="AS397" s="34" t="n">
        <x:f>IF(SQRT($B$9)*$B397+SQRT(1-$B$9)*X397&lt;_xlfn.NORM.S.INV($B$6),1,0)</x:f>
        <x:v>0</x:v>
      </x:c>
      <x:c r="AT397" s="34" t="n">
        <x:f>IF(SQRT($B$9)*$B397+SQRT(1-$B$9)*Y397&lt;_xlfn.NORM.S.INV($B$6),1,0)</x:f>
        <x:v>0</x:v>
      </x:c>
      <x:c r="AU397" s="34" t="n">
        <x:f>IF(SQRT($B$9)*$B397+SQRT(1-$B$9)*Z397&lt;_xlfn.NORM.S.INV($B$6),1,0)</x:f>
        <x:v>0</x:v>
      </x:c>
      <x:c r="AV397" s="34" t="n">
        <x:f>IF(SQRT($B$9)*$B397+SQRT(1-$B$9)*AA397&lt;_xlfn.NORM.S.INV($B$6),1,0)</x:f>
        <x:v>0</x:v>
      </x:c>
      <x:c r="AW397" s="34" t="n">
        <x:f>IF(SQRT($C$9)*$B397+SQRT(1-$C$9)*AB397&lt;_xlfn.NORM.S.INV($C$6),1,0)</x:f>
        <x:v>0</x:v>
      </x:c>
      <x:c r="AX397" s="34" t="n">
        <x:f>IF(SQRT($C$9)*$B397+SQRT(1-$C$9)*AC397&lt;_xlfn.NORM.S.INV($C$6),1,0)</x:f>
        <x:v>0</x:v>
      </x:c>
      <x:c r="AY397" s="34" t="n">
        <x:f>IF(SQRT($C$9)*$B397+SQRT(1-$C$9)*AD397&lt;_xlfn.NORM.S.INV($C$6),1,0)</x:f>
        <x:v>0</x:v>
      </x:c>
      <x:c r="AZ397" s="34" t="n">
        <x:f>IF(SQRT($C$9)*$B397+SQRT(1-$C$9)*AE397&lt;_xlfn.NORM.S.INV($C$6),1,0)</x:f>
        <x:v>0</x:v>
      </x:c>
      <x:c r="BA397" s="34" t="n">
        <x:f>IF(SQRT($C$9)*$B397+SQRT(1-$C$9)*AF397&lt;_xlfn.NORM.S.INV($C$6),1,0)</x:f>
        <x:v>0</x:v>
      </x:c>
      <x:c r="BB397" s="34" t="n">
        <x:f>IF(SQRT($C$9)*$B397+SQRT(1-$C$9)*AG397&lt;_xlfn.NORM.S.INV($C$6),1,0)</x:f>
        <x:v>0</x:v>
      </x:c>
      <x:c r="BC397" s="34" t="n">
        <x:f>IF(SQRT($C$9)*$B397+SQRT(1-$C$9)*AH397&lt;_xlfn.NORM.S.INV($C$6),1,0)</x:f>
        <x:v>0</x:v>
      </x:c>
      <x:c r="BD397" s="34" t="n">
        <x:f>IF(SQRT($C$9)*$B397+SQRT(1-$C$9)*AI397&lt;_xlfn.NORM.S.INV($C$6),1,0)</x:f>
        <x:v>0</x:v>
      </x:c>
      <x:c r="BE397" s="34" t="n">
        <x:f>IF(SQRT($C$9)*$B397+SQRT(1-$C$9)*AJ397&lt;_xlfn.NORM.S.INV($C$6),1,0)</x:f>
        <x:v>0</x:v>
      </x:c>
      <x:c r="BF397" s="34" t="n">
        <x:f>IF(SQRT($C$9)*$B397+SQRT(1-$C$9)*AK397&lt;_xlfn.NORM.S.INV($C$6),1,0)</x:f>
        <x:v>0</x:v>
      </x:c>
      <x:c r="BG397" s="34"/>
      <x:c r="BH397" s="34"/>
      <x:c r="BI397" s="34" t="n">
        <x:f>$B$11*(($A$1061)*$C397/$B$12*$B$7+(1-$A$1061)*$D397/$B$12*$C$7)</x:f>
        <x:v>0</x:v>
      </x:c>
      <x:c r="BJ397" s="34" t="n">
        <x:f>$B$11*(($A$1062)*$C397/$B$12*$B$7+(1-$A$1062)*$D397/$B$12*$C$7)</x:f>
        <x:v>0</x:v>
      </x:c>
      <x:c r="BK397" s="34" t="n">
        <x:f>$B$11*(($A$1063)*$C397/$B$12*$B$7+(1-$A$1063)*$D397/$B$12*$C$7)</x:f>
        <x:v>0</x:v>
      </x:c>
      <x:c r="BL397" s="34" t="n">
        <x:f>$B$11*(($A$1064)*$C397/$B$12*$B$7+(1-$A$1064)*$D397/$B$12*$C$7)</x:f>
        <x:v>0</x:v>
      </x:c>
      <x:c r="BM397" s="34" t="n">
        <x:f>$B$11*(($A$1065)*$C397/$B$12*$B$7+(1-$A$1065)*$D397/$B$12*$C$7)</x:f>
        <x:v>0</x:v>
      </x:c>
      <x:c r="BN397" s="34" t="n">
        <x:f>$B$11*(($A$1066)*$C397/$B$12*$B$7+(1-$A$1066)*$D397/$B$12*$C$7)</x:f>
        <x:v>0</x:v>
      </x:c>
      <x:c r="BO397" s="34" t="n">
        <x:f>$B$11*(($A$1067)*$C397/$B$12*$B$7+(1-$A$1067)*$D397/$B$12*$C$7)</x:f>
        <x:v>0</x:v>
      </x:c>
      <x:c r="BP397" s="34" t="n">
        <x:f>$B$11*(($A$1068)*$C397/$B$12*$B$7+(1-$A$1068)*$D397/$B$12*$C$7)</x:f>
        <x:v>0</x:v>
      </x:c>
      <x:c r="BQ397" s="34" t="n">
        <x:f>$B$11*(($A$1069)*$C397/$B$12*$B$7+(1-$A$1069)*$D397/$B$12*$C$7)</x:f>
        <x:v>0</x:v>
      </x:c>
      <x:c r="BR397" s="34" t="n">
        <x:f>$B$11*(($A$1070)*$C397/$B$12*$B$7+(1-$A$1070)*$D397/$B$12*$C$7)</x:f>
        <x:v>0</x:v>
      </x:c>
      <x:c r="BS397" s="34" t="n">
        <x:f>$B$11*(($A$1071)*$C397/$B$12*$B$7+(1-$A$1071)*$D397/$B$12*$C$7)</x:f>
        <x:v>0</x:v>
      </x:c>
      <x:c r="BT397" s="34" t="n">
        <x:f>$B$11*(($A$1072)*$C397/$B$12*$B$7+(1-$A$1072)*$D397/$B$12*$C$7)</x:f>
        <x:v>0</x:v>
      </x:c>
      <x:c r="BU397" s="34" t="n">
        <x:f>$B$11*(($A$1073)*$C397/$B$12*$B$7+(1-$A$1073)*$D397/$B$12*$C$7)</x:f>
        <x:v>0</x:v>
      </x:c>
      <x:c r="BV397" s="34" t="n">
        <x:f>$B$11*(($A$1074)*$C397/$B$12*$B$7+(1-$A$1074)*$D397/$B$12*$C$7)</x:f>
        <x:v>0</x:v>
      </x:c>
      <x:c r="BW397" s="34" t="n">
        <x:f>$B$11*(($A$1075)*$C397/$B$12*$B$7+(1-$A$1075)*$D397/$B$12*$C$7)</x:f>
        <x:v>0</x:v>
      </x:c>
      <x:c r="BX397" s="34" t="n">
        <x:f>$B$11*(($A$1076)*$C397/$B$12*$B$7+(1-$A$1076)*$D397/$B$12*$C$7)</x:f>
        <x:v>0</x:v>
      </x:c>
      <x:c r="BY397" s="34" t="n">
        <x:f>$B$11*(($A$1077)*$C397/$B$12*$B$7+(1-$A$1077)*$D397/$B$12*$C$7)</x:f>
        <x:v>0</x:v>
      </x:c>
      <x:c r="BZ397" s="34" t="n">
        <x:f>$B$11*(($A$1078)*$C397/$B$12*$B$7+(1-$A$1078)*$D397/$B$12*$C$7)</x:f>
        <x:v>0</x:v>
      </x:c>
      <x:c r="CA397" s="34" t="n">
        <x:f>$B$11*(($A$1079)*$C397/$B$12*$B$7+(1-$A$1079)*$D397/$B$12*$C$7)</x:f>
        <x:v>0</x:v>
      </x:c>
      <x:c r="CB397" s="34" t="n">
        <x:f>$B$11*(($A$1080)*$C397/$B$12*$B$7+(1-$A$1080)*$D397/$B$12*$C$7)</x:f>
        <x:v>0</x:v>
      </x:c>
      <x:c r="CC397" s="34" t="n">
        <x:f>$B$11*(($A$1081)*$C397/$B$12*$B$7+(1-$A$1081)*$D397/$B$12*$C$7)</x:f>
        <x:v>0</x:v>
      </x:c>
    </x:row>
    <x:row r="398">
      <x:c r="A398" s="34" t="n">
        <x:v>374</x:v>
      </x:c>
      <x:c r="B398" s="39" t="n">
        <x:v>0.8029779402773033</x:v>
      </x:c>
      <x:c r="C398" s="1" t="n">
        <x:f>SUM(AM398:AV398)</x:f>
        <x:v>0</x:v>
      </x:c>
      <x:c r="D398" s="1" t="n">
        <x:f>SUM(AW398:BF398)</x:f>
        <x:v>0</x:v>
      </x:c>
      <x:c r="E398" s="17" t="n">
        <x:f>(1-C398/$B$12)*$B$8-C398/$B$12*$B$7</x:f>
        <x:v>0.05</x:v>
      </x:c>
      <x:c r="F398" s="17" t="n">
        <x:f>(1-D398/$B$12)*$C$8-D398/$B$12*$C$7</x:f>
        <x:v>0.09</x:v>
      </x:c>
      <x:c r="G398" s="32" t="n">
        <x:f>$B$11*($B$10*C398/$B$12*$B$7+(1-$B$10)*D398/$B$12*$C$7)</x:f>
        <x:v>0</x:v>
      </x:c>
      <x:c r="H398" s="17" t="n">
        <x:f>$B$10*E398+(1-$B$10)*F398</x:f>
        <x:v>0.07</x:v>
      </x:c>
      <x:c r="I398" s="34"/>
      <x:c r="J398" s="34"/>
      <x:c r="K398" s="34"/>
      <x:c r="L398" s="34"/>
      <x:c r="M398" s="34"/>
      <x:c r="N398" s="34"/>
      <x:c r="O398" s="34"/>
      <x:c r="P398" s="34"/>
      <x:c r="Q398" s="34"/>
      <x:c r="R398" s="39" t="n">
        <x:v>-1.3048205580748873</x:v>
      </x:c>
      <x:c r="S398" s="39" t="n">
        <x:v>0.42005238307053916</x:v>
      </x:c>
      <x:c r="T398" s="39" t="n">
        <x:v>-0.2580455016465968</x:v>
      </x:c>
      <x:c r="U398" s="39" t="n">
        <x:v>1.8931008791236874</x:v>
      </x:c>
      <x:c r="V398" s="39" t="n">
        <x:v>-0.4184167536548971</x:v>
      </x:c>
      <x:c r="W398" s="39" t="n">
        <x:v>1.6169401132163743</x:v>
      </x:c>
      <x:c r="X398" s="39" t="n">
        <x:v>1.3718431235795288</x:v>
      </x:c>
      <x:c r="Y398" s="39" t="n">
        <x:v>1.4358845008796388</x:v>
      </x:c>
      <x:c r="Z398" s="39" t="n">
        <x:v>0.375610701301009</x:v>
      </x:c>
      <x:c r="AA398" s="39" t="n">
        <x:v>1.059282097171476</x:v>
      </x:c>
      <x:c r="AB398" s="39" t="n">
        <x:v>-0.4738485443452402</x:v>
      </x:c>
      <x:c r="AC398" s="39" t="n">
        <x:v>-1.8985400375631631</x:v>
      </x:c>
      <x:c r="AD398" s="39" t="n">
        <x:v>1.099649138742933</x:v>
      </x:c>
      <x:c r="AE398" s="39" t="n">
        <x:v>1.3189947846340315</x:v>
      </x:c>
      <x:c r="AF398" s="39" t="n">
        <x:v>-0.3136867577296862</x:v>
      </x:c>
      <x:c r="AG398" s="39" t="n">
        <x:v>0.1965728353247931</x:v>
      </x:c>
      <x:c r="AH398" s="39" t="n">
        <x:v>2.1062031691015997</x:v>
      </x:c>
      <x:c r="AI398" s="39" t="n">
        <x:v>-0.2939210538815</x:v>
      </x:c>
      <x:c r="AJ398" s="39" t="n">
        <x:v>-0.4347968187531531</x:v>
      </x:c>
      <x:c r="AK398" s="39" t="n">
        <x:v>-0.004569522369248123</x:v>
      </x:c>
      <x:c r="AL398" s="34"/>
      <x:c r="AM398" s="34" t="n">
        <x:f>IF(SQRT($B$9)*$B398+SQRT(1-$B$9)*R398&lt;_xlfn.NORM.S.INV($B$6),1,0)</x:f>
        <x:v>0</x:v>
      </x:c>
      <x:c r="AN398" s="34" t="n">
        <x:f>IF(SQRT($B$9)*$B398+SQRT(1-$B$9)*S398&lt;_xlfn.NORM.S.INV($B$6),1,0)</x:f>
        <x:v>0</x:v>
      </x:c>
      <x:c r="AO398" s="34" t="n">
        <x:f>IF(SQRT($B$9)*$B398+SQRT(1-$B$9)*T398&lt;_xlfn.NORM.S.INV($B$6),1,0)</x:f>
        <x:v>0</x:v>
      </x:c>
      <x:c r="AP398" s="34" t="n">
        <x:f>IF(SQRT($B$9)*$B398+SQRT(1-$B$9)*U398&lt;_xlfn.NORM.S.INV($B$6),1,0)</x:f>
        <x:v>0</x:v>
      </x:c>
      <x:c r="AQ398" s="34" t="n">
        <x:f>IF(SQRT($B$9)*$B398+SQRT(1-$B$9)*V398&lt;_xlfn.NORM.S.INV($B$6),1,0)</x:f>
        <x:v>0</x:v>
      </x:c>
      <x:c r="AR398" s="34" t="n">
        <x:f>IF(SQRT($B$9)*$B398+SQRT(1-$B$9)*W398&lt;_xlfn.NORM.S.INV($B$6),1,0)</x:f>
        <x:v>0</x:v>
      </x:c>
      <x:c r="AS398" s="34" t="n">
        <x:f>IF(SQRT($B$9)*$B398+SQRT(1-$B$9)*X398&lt;_xlfn.NORM.S.INV($B$6),1,0)</x:f>
        <x:v>0</x:v>
      </x:c>
      <x:c r="AT398" s="34" t="n">
        <x:f>IF(SQRT($B$9)*$B398+SQRT(1-$B$9)*Y398&lt;_xlfn.NORM.S.INV($B$6),1,0)</x:f>
        <x:v>0</x:v>
      </x:c>
      <x:c r="AU398" s="34" t="n">
        <x:f>IF(SQRT($B$9)*$B398+SQRT(1-$B$9)*Z398&lt;_xlfn.NORM.S.INV($B$6),1,0)</x:f>
        <x:v>0</x:v>
      </x:c>
      <x:c r="AV398" s="34" t="n">
        <x:f>IF(SQRT($B$9)*$B398+SQRT(1-$B$9)*AA398&lt;_xlfn.NORM.S.INV($B$6),1,0)</x:f>
        <x:v>0</x:v>
      </x:c>
      <x:c r="AW398" s="34" t="n">
        <x:f>IF(SQRT($C$9)*$B398+SQRT(1-$C$9)*AB398&lt;_xlfn.NORM.S.INV($C$6),1,0)</x:f>
        <x:v>0</x:v>
      </x:c>
      <x:c r="AX398" s="34" t="n">
        <x:f>IF(SQRT($C$9)*$B398+SQRT(1-$C$9)*AC398&lt;_xlfn.NORM.S.INV($C$6),1,0)</x:f>
        <x:v>0</x:v>
      </x:c>
      <x:c r="AY398" s="34" t="n">
        <x:f>IF(SQRT($C$9)*$B398+SQRT(1-$C$9)*AD398&lt;_xlfn.NORM.S.INV($C$6),1,0)</x:f>
        <x:v>0</x:v>
      </x:c>
      <x:c r="AZ398" s="34" t="n">
        <x:f>IF(SQRT($C$9)*$B398+SQRT(1-$C$9)*AE398&lt;_xlfn.NORM.S.INV($C$6),1,0)</x:f>
        <x:v>0</x:v>
      </x:c>
      <x:c r="BA398" s="34" t="n">
        <x:f>IF(SQRT($C$9)*$B398+SQRT(1-$C$9)*AF398&lt;_xlfn.NORM.S.INV($C$6),1,0)</x:f>
        <x:v>0</x:v>
      </x:c>
      <x:c r="BB398" s="34" t="n">
        <x:f>IF(SQRT($C$9)*$B398+SQRT(1-$C$9)*AG398&lt;_xlfn.NORM.S.INV($C$6),1,0)</x:f>
        <x:v>0</x:v>
      </x:c>
      <x:c r="BC398" s="34" t="n">
        <x:f>IF(SQRT($C$9)*$B398+SQRT(1-$C$9)*AH398&lt;_xlfn.NORM.S.INV($C$6),1,0)</x:f>
        <x:v>0</x:v>
      </x:c>
      <x:c r="BD398" s="34" t="n">
        <x:f>IF(SQRT($C$9)*$B398+SQRT(1-$C$9)*AI398&lt;_xlfn.NORM.S.INV($C$6),1,0)</x:f>
        <x:v>0</x:v>
      </x:c>
      <x:c r="BE398" s="34" t="n">
        <x:f>IF(SQRT($C$9)*$B398+SQRT(1-$C$9)*AJ398&lt;_xlfn.NORM.S.INV($C$6),1,0)</x:f>
        <x:v>0</x:v>
      </x:c>
      <x:c r="BF398" s="34" t="n">
        <x:f>IF(SQRT($C$9)*$B398+SQRT(1-$C$9)*AK398&lt;_xlfn.NORM.S.INV($C$6),1,0)</x:f>
        <x:v>0</x:v>
      </x:c>
      <x:c r="BG398" s="34"/>
      <x:c r="BH398" s="34"/>
      <x:c r="BI398" s="34" t="n">
        <x:f>$B$11*(($A$1061)*$C398/$B$12*$B$7+(1-$A$1061)*$D398/$B$12*$C$7)</x:f>
        <x:v>0</x:v>
      </x:c>
      <x:c r="BJ398" s="34" t="n">
        <x:f>$B$11*(($A$1062)*$C398/$B$12*$B$7+(1-$A$1062)*$D398/$B$12*$C$7)</x:f>
        <x:v>0</x:v>
      </x:c>
      <x:c r="BK398" s="34" t="n">
        <x:f>$B$11*(($A$1063)*$C398/$B$12*$B$7+(1-$A$1063)*$D398/$B$12*$C$7)</x:f>
        <x:v>0</x:v>
      </x:c>
      <x:c r="BL398" s="34" t="n">
        <x:f>$B$11*(($A$1064)*$C398/$B$12*$B$7+(1-$A$1064)*$D398/$B$12*$C$7)</x:f>
        <x:v>0</x:v>
      </x:c>
      <x:c r="BM398" s="34" t="n">
        <x:f>$B$11*(($A$1065)*$C398/$B$12*$B$7+(1-$A$1065)*$D398/$B$12*$C$7)</x:f>
        <x:v>0</x:v>
      </x:c>
      <x:c r="BN398" s="34" t="n">
        <x:f>$B$11*(($A$1066)*$C398/$B$12*$B$7+(1-$A$1066)*$D398/$B$12*$C$7)</x:f>
        <x:v>0</x:v>
      </x:c>
      <x:c r="BO398" s="34" t="n">
        <x:f>$B$11*(($A$1067)*$C398/$B$12*$B$7+(1-$A$1067)*$D398/$B$12*$C$7)</x:f>
        <x:v>0</x:v>
      </x:c>
      <x:c r="BP398" s="34" t="n">
        <x:f>$B$11*(($A$1068)*$C398/$B$12*$B$7+(1-$A$1068)*$D398/$B$12*$C$7)</x:f>
        <x:v>0</x:v>
      </x:c>
      <x:c r="BQ398" s="34" t="n">
        <x:f>$B$11*(($A$1069)*$C398/$B$12*$B$7+(1-$A$1069)*$D398/$B$12*$C$7)</x:f>
        <x:v>0</x:v>
      </x:c>
      <x:c r="BR398" s="34" t="n">
        <x:f>$B$11*(($A$1070)*$C398/$B$12*$B$7+(1-$A$1070)*$D398/$B$12*$C$7)</x:f>
        <x:v>0</x:v>
      </x:c>
      <x:c r="BS398" s="34" t="n">
        <x:f>$B$11*(($A$1071)*$C398/$B$12*$B$7+(1-$A$1071)*$D398/$B$12*$C$7)</x:f>
        <x:v>0</x:v>
      </x:c>
      <x:c r="BT398" s="34" t="n">
        <x:f>$B$11*(($A$1072)*$C398/$B$12*$B$7+(1-$A$1072)*$D398/$B$12*$C$7)</x:f>
        <x:v>0</x:v>
      </x:c>
      <x:c r="BU398" s="34" t="n">
        <x:f>$B$11*(($A$1073)*$C398/$B$12*$B$7+(1-$A$1073)*$D398/$B$12*$C$7)</x:f>
        <x:v>0</x:v>
      </x:c>
      <x:c r="BV398" s="34" t="n">
        <x:f>$B$11*(($A$1074)*$C398/$B$12*$B$7+(1-$A$1074)*$D398/$B$12*$C$7)</x:f>
        <x:v>0</x:v>
      </x:c>
      <x:c r="BW398" s="34" t="n">
        <x:f>$B$11*(($A$1075)*$C398/$B$12*$B$7+(1-$A$1075)*$D398/$B$12*$C$7)</x:f>
        <x:v>0</x:v>
      </x:c>
      <x:c r="BX398" s="34" t="n">
        <x:f>$B$11*(($A$1076)*$C398/$B$12*$B$7+(1-$A$1076)*$D398/$B$12*$C$7)</x:f>
        <x:v>0</x:v>
      </x:c>
      <x:c r="BY398" s="34" t="n">
        <x:f>$B$11*(($A$1077)*$C398/$B$12*$B$7+(1-$A$1077)*$D398/$B$12*$C$7)</x:f>
        <x:v>0</x:v>
      </x:c>
      <x:c r="BZ398" s="34" t="n">
        <x:f>$B$11*(($A$1078)*$C398/$B$12*$B$7+(1-$A$1078)*$D398/$B$12*$C$7)</x:f>
        <x:v>0</x:v>
      </x:c>
      <x:c r="CA398" s="34" t="n">
        <x:f>$B$11*(($A$1079)*$C398/$B$12*$B$7+(1-$A$1079)*$D398/$B$12*$C$7)</x:f>
        <x:v>0</x:v>
      </x:c>
      <x:c r="CB398" s="34" t="n">
        <x:f>$B$11*(($A$1080)*$C398/$B$12*$B$7+(1-$A$1080)*$D398/$B$12*$C$7)</x:f>
        <x:v>0</x:v>
      </x:c>
      <x:c r="CC398" s="34" t="n">
        <x:f>$B$11*(($A$1081)*$C398/$B$12*$B$7+(1-$A$1081)*$D398/$B$12*$C$7)</x:f>
        <x:v>0</x:v>
      </x:c>
    </x:row>
    <x:row r="399">
      <x:c r="A399" s="34" t="n">
        <x:v>375</x:v>
      </x:c>
      <x:c r="B399" s="39" t="n">
        <x:v>0.7913717973039234</x:v>
      </x:c>
      <x:c r="C399" s="1" t="n">
        <x:f>SUM(AM399:AV399)</x:f>
        <x:v>0</x:v>
      </x:c>
      <x:c r="D399" s="1" t="n">
        <x:f>SUM(AW399:BF399)</x:f>
        <x:v>0</x:v>
      </x:c>
      <x:c r="E399" s="17" t="n">
        <x:f>(1-C399/$B$12)*$B$8-C399/$B$12*$B$7</x:f>
        <x:v>0.05</x:v>
      </x:c>
      <x:c r="F399" s="17" t="n">
        <x:f>(1-D399/$B$12)*$C$8-D399/$B$12*$C$7</x:f>
        <x:v>0.09</x:v>
      </x:c>
      <x:c r="G399" s="32" t="n">
        <x:f>$B$11*($B$10*C399/$B$12*$B$7+(1-$B$10)*D399/$B$12*$C$7)</x:f>
        <x:v>0</x:v>
      </x:c>
      <x:c r="H399" s="17" t="n">
        <x:f>$B$10*E399+(1-$B$10)*F399</x:f>
        <x:v>0.07</x:v>
      </x:c>
      <x:c r="I399" s="34"/>
      <x:c r="J399" s="34"/>
      <x:c r="K399" s="34"/>
      <x:c r="L399" s="34"/>
      <x:c r="M399" s="34"/>
      <x:c r="N399" s="34"/>
      <x:c r="O399" s="34"/>
      <x:c r="P399" s="34"/>
      <x:c r="Q399" s="34"/>
      <x:c r="R399" s="39" t="n">
        <x:v>-0.16646777175705912</x:v>
      </x:c>
      <x:c r="S399" s="39" t="n">
        <x:v>-0.6448361448104835</x:v>
      </x:c>
      <x:c r="T399" s="39" t="n">
        <x:v>0.8693071088491694</x:v>
      </x:c>
      <x:c r="U399" s="39" t="n">
        <x:v>-1.0962543977823676</x:v>
      </x:c>
      <x:c r="V399" s="39" t="n">
        <x:v>-0.5471476397454608</x:v>
      </x:c>
      <x:c r="W399" s="39" t="n">
        <x:v>-0.17666949575163005</x:v>
      </x:c>
      <x:c r="X399" s="39" t="n">
        <x:v>-0.9803197327382278</x:v>
      </x:c>
      <x:c r="Y399" s="39" t="n">
        <x:v>0.6025202871529485</x:v>
      </x:c>
      <x:c r="Z399" s="39" t="n">
        <x:v>-0.5646235370524371</x:v>
      </x:c>
      <x:c r="AA399" s="39" t="n">
        <x:v>-0.7564080472456257</x:v>
      </x:c>
      <x:c r="AB399" s="39" t="n">
        <x:v>-1.0481534769495866</x:v>
      </x:c>
      <x:c r="AC399" s="39" t="n">
        <x:v>-0.5670070936697266</x:v>
      </x:c>
      <x:c r="AD399" s="39" t="n">
        <x:v>-0.7685205973994834</x:v>
      </x:c>
      <x:c r="AE399" s="39" t="n">
        <x:v>-0.9892165450726812</x:v>
      </x:c>
      <x:c r="AF399" s="39" t="n">
        <x:v>1.2948880717895972</x:v>
      </x:c>
      <x:c r="AG399" s="39" t="n">
        <x:v>0.8909212165584509</x:v>
      </x:c>
      <x:c r="AH399" s="39" t="n">
        <x:v>0.09982110270462016</x:v>
      </x:c>
      <x:c r="AI399" s="39" t="n">
        <x:v>0.7011053698912826</x:v>
      </x:c>
      <x:c r="AJ399" s="39" t="n">
        <x:v>0.09933556378531196</x:v>
      </x:c>
      <x:c r="AK399" s="39" t="n">
        <x:v>0.2032329685160651</x:v>
      </x:c>
      <x:c r="AL399" s="34"/>
      <x:c r="AM399" s="34" t="n">
        <x:f>IF(SQRT($B$9)*$B399+SQRT(1-$B$9)*R399&lt;_xlfn.NORM.S.INV($B$6),1,0)</x:f>
        <x:v>0</x:v>
      </x:c>
      <x:c r="AN399" s="34" t="n">
        <x:f>IF(SQRT($B$9)*$B399+SQRT(1-$B$9)*S399&lt;_xlfn.NORM.S.INV($B$6),1,0)</x:f>
        <x:v>0</x:v>
      </x:c>
      <x:c r="AO399" s="34" t="n">
        <x:f>IF(SQRT($B$9)*$B399+SQRT(1-$B$9)*T399&lt;_xlfn.NORM.S.INV($B$6),1,0)</x:f>
        <x:v>0</x:v>
      </x:c>
      <x:c r="AP399" s="34" t="n">
        <x:f>IF(SQRT($B$9)*$B399+SQRT(1-$B$9)*U399&lt;_xlfn.NORM.S.INV($B$6),1,0)</x:f>
        <x:v>0</x:v>
      </x:c>
      <x:c r="AQ399" s="34" t="n">
        <x:f>IF(SQRT($B$9)*$B399+SQRT(1-$B$9)*V399&lt;_xlfn.NORM.S.INV($B$6),1,0)</x:f>
        <x:v>0</x:v>
      </x:c>
      <x:c r="AR399" s="34" t="n">
        <x:f>IF(SQRT($B$9)*$B399+SQRT(1-$B$9)*W399&lt;_xlfn.NORM.S.INV($B$6),1,0)</x:f>
        <x:v>0</x:v>
      </x:c>
      <x:c r="AS399" s="34" t="n">
        <x:f>IF(SQRT($B$9)*$B399+SQRT(1-$B$9)*X399&lt;_xlfn.NORM.S.INV($B$6),1,0)</x:f>
        <x:v>0</x:v>
      </x:c>
      <x:c r="AT399" s="34" t="n">
        <x:f>IF(SQRT($B$9)*$B399+SQRT(1-$B$9)*Y399&lt;_xlfn.NORM.S.INV($B$6),1,0)</x:f>
        <x:v>0</x:v>
      </x:c>
      <x:c r="AU399" s="34" t="n">
        <x:f>IF(SQRT($B$9)*$B399+SQRT(1-$B$9)*Z399&lt;_xlfn.NORM.S.INV($B$6),1,0)</x:f>
        <x:v>0</x:v>
      </x:c>
      <x:c r="AV399" s="34" t="n">
        <x:f>IF(SQRT($B$9)*$B399+SQRT(1-$B$9)*AA399&lt;_xlfn.NORM.S.INV($B$6),1,0)</x:f>
        <x:v>0</x:v>
      </x:c>
      <x:c r="AW399" s="34" t="n">
        <x:f>IF(SQRT($C$9)*$B399+SQRT(1-$C$9)*AB399&lt;_xlfn.NORM.S.INV($C$6),1,0)</x:f>
        <x:v>0</x:v>
      </x:c>
      <x:c r="AX399" s="34" t="n">
        <x:f>IF(SQRT($C$9)*$B399+SQRT(1-$C$9)*AC399&lt;_xlfn.NORM.S.INV($C$6),1,0)</x:f>
        <x:v>0</x:v>
      </x:c>
      <x:c r="AY399" s="34" t="n">
        <x:f>IF(SQRT($C$9)*$B399+SQRT(1-$C$9)*AD399&lt;_xlfn.NORM.S.INV($C$6),1,0)</x:f>
        <x:v>0</x:v>
      </x:c>
      <x:c r="AZ399" s="34" t="n">
        <x:f>IF(SQRT($C$9)*$B399+SQRT(1-$C$9)*AE399&lt;_xlfn.NORM.S.INV($C$6),1,0)</x:f>
        <x:v>0</x:v>
      </x:c>
      <x:c r="BA399" s="34" t="n">
        <x:f>IF(SQRT($C$9)*$B399+SQRT(1-$C$9)*AF399&lt;_xlfn.NORM.S.INV($C$6),1,0)</x:f>
        <x:v>0</x:v>
      </x:c>
      <x:c r="BB399" s="34" t="n">
        <x:f>IF(SQRT($C$9)*$B399+SQRT(1-$C$9)*AG399&lt;_xlfn.NORM.S.INV($C$6),1,0)</x:f>
        <x:v>0</x:v>
      </x:c>
      <x:c r="BC399" s="34" t="n">
        <x:f>IF(SQRT($C$9)*$B399+SQRT(1-$C$9)*AH399&lt;_xlfn.NORM.S.INV($C$6),1,0)</x:f>
        <x:v>0</x:v>
      </x:c>
      <x:c r="BD399" s="34" t="n">
        <x:f>IF(SQRT($C$9)*$B399+SQRT(1-$C$9)*AI399&lt;_xlfn.NORM.S.INV($C$6),1,0)</x:f>
        <x:v>0</x:v>
      </x:c>
      <x:c r="BE399" s="34" t="n">
        <x:f>IF(SQRT($C$9)*$B399+SQRT(1-$C$9)*AJ399&lt;_xlfn.NORM.S.INV($C$6),1,0)</x:f>
        <x:v>0</x:v>
      </x:c>
      <x:c r="BF399" s="34" t="n">
        <x:f>IF(SQRT($C$9)*$B399+SQRT(1-$C$9)*AK399&lt;_xlfn.NORM.S.INV($C$6),1,0)</x:f>
        <x:v>0</x:v>
      </x:c>
      <x:c r="BG399" s="34"/>
      <x:c r="BH399" s="34"/>
      <x:c r="BI399" s="34" t="n">
        <x:f>$B$11*(($A$1061)*$C399/$B$12*$B$7+(1-$A$1061)*$D399/$B$12*$C$7)</x:f>
        <x:v>0</x:v>
      </x:c>
      <x:c r="BJ399" s="34" t="n">
        <x:f>$B$11*(($A$1062)*$C399/$B$12*$B$7+(1-$A$1062)*$D399/$B$12*$C$7)</x:f>
        <x:v>0</x:v>
      </x:c>
      <x:c r="BK399" s="34" t="n">
        <x:f>$B$11*(($A$1063)*$C399/$B$12*$B$7+(1-$A$1063)*$D399/$B$12*$C$7)</x:f>
        <x:v>0</x:v>
      </x:c>
      <x:c r="BL399" s="34" t="n">
        <x:f>$B$11*(($A$1064)*$C399/$B$12*$B$7+(1-$A$1064)*$D399/$B$12*$C$7)</x:f>
        <x:v>0</x:v>
      </x:c>
      <x:c r="BM399" s="34" t="n">
        <x:f>$B$11*(($A$1065)*$C399/$B$12*$B$7+(1-$A$1065)*$D399/$B$12*$C$7)</x:f>
        <x:v>0</x:v>
      </x:c>
      <x:c r="BN399" s="34" t="n">
        <x:f>$B$11*(($A$1066)*$C399/$B$12*$B$7+(1-$A$1066)*$D399/$B$12*$C$7)</x:f>
        <x:v>0</x:v>
      </x:c>
      <x:c r="BO399" s="34" t="n">
        <x:f>$B$11*(($A$1067)*$C399/$B$12*$B$7+(1-$A$1067)*$D399/$B$12*$C$7)</x:f>
        <x:v>0</x:v>
      </x:c>
      <x:c r="BP399" s="34" t="n">
        <x:f>$B$11*(($A$1068)*$C399/$B$12*$B$7+(1-$A$1068)*$D399/$B$12*$C$7)</x:f>
        <x:v>0</x:v>
      </x:c>
      <x:c r="BQ399" s="34" t="n">
        <x:f>$B$11*(($A$1069)*$C399/$B$12*$B$7+(1-$A$1069)*$D399/$B$12*$C$7)</x:f>
        <x:v>0</x:v>
      </x:c>
      <x:c r="BR399" s="34" t="n">
        <x:f>$B$11*(($A$1070)*$C399/$B$12*$B$7+(1-$A$1070)*$D399/$B$12*$C$7)</x:f>
        <x:v>0</x:v>
      </x:c>
      <x:c r="BS399" s="34" t="n">
        <x:f>$B$11*(($A$1071)*$C399/$B$12*$B$7+(1-$A$1071)*$D399/$B$12*$C$7)</x:f>
        <x:v>0</x:v>
      </x:c>
      <x:c r="BT399" s="34" t="n">
        <x:f>$B$11*(($A$1072)*$C399/$B$12*$B$7+(1-$A$1072)*$D399/$B$12*$C$7)</x:f>
        <x:v>0</x:v>
      </x:c>
      <x:c r="BU399" s="34" t="n">
        <x:f>$B$11*(($A$1073)*$C399/$B$12*$B$7+(1-$A$1073)*$D399/$B$12*$C$7)</x:f>
        <x:v>0</x:v>
      </x:c>
      <x:c r="BV399" s="34" t="n">
        <x:f>$B$11*(($A$1074)*$C399/$B$12*$B$7+(1-$A$1074)*$D399/$B$12*$C$7)</x:f>
        <x:v>0</x:v>
      </x:c>
      <x:c r="BW399" s="34" t="n">
        <x:f>$B$11*(($A$1075)*$C399/$B$12*$B$7+(1-$A$1075)*$D399/$B$12*$C$7)</x:f>
        <x:v>0</x:v>
      </x:c>
      <x:c r="BX399" s="34" t="n">
        <x:f>$B$11*(($A$1076)*$C399/$B$12*$B$7+(1-$A$1076)*$D399/$B$12*$C$7)</x:f>
        <x:v>0</x:v>
      </x:c>
      <x:c r="BY399" s="34" t="n">
        <x:f>$B$11*(($A$1077)*$C399/$B$12*$B$7+(1-$A$1077)*$D399/$B$12*$C$7)</x:f>
        <x:v>0</x:v>
      </x:c>
      <x:c r="BZ399" s="34" t="n">
        <x:f>$B$11*(($A$1078)*$C399/$B$12*$B$7+(1-$A$1078)*$D399/$B$12*$C$7)</x:f>
        <x:v>0</x:v>
      </x:c>
      <x:c r="CA399" s="34" t="n">
        <x:f>$B$11*(($A$1079)*$C399/$B$12*$B$7+(1-$A$1079)*$D399/$B$12*$C$7)</x:f>
        <x:v>0</x:v>
      </x:c>
      <x:c r="CB399" s="34" t="n">
        <x:f>$B$11*(($A$1080)*$C399/$B$12*$B$7+(1-$A$1080)*$D399/$B$12*$C$7)</x:f>
        <x:v>0</x:v>
      </x:c>
      <x:c r="CC399" s="34" t="n">
        <x:f>$B$11*(($A$1081)*$C399/$B$12*$B$7+(1-$A$1081)*$D399/$B$12*$C$7)</x:f>
        <x:v>0</x:v>
      </x:c>
    </x:row>
    <x:row r="400">
      <x:c r="A400" s="34" t="n">
        <x:v>376</x:v>
      </x:c>
      <x:c r="B400" s="39" t="n">
        <x:v>-0.06084371582637828</x:v>
      </x:c>
      <x:c r="C400" s="1" t="n">
        <x:f>SUM(AM400:AV400)</x:f>
        <x:v>0</x:v>
      </x:c>
      <x:c r="D400" s="1" t="n">
        <x:f>SUM(AW400:BF400)</x:f>
        <x:v>0</x:v>
      </x:c>
      <x:c r="E400" s="17" t="n">
        <x:f>(1-C400/$B$12)*$B$8-C400/$B$12*$B$7</x:f>
        <x:v>0.05</x:v>
      </x:c>
      <x:c r="F400" s="17" t="n">
        <x:f>(1-D400/$B$12)*$C$8-D400/$B$12*$C$7</x:f>
        <x:v>0.09</x:v>
      </x:c>
      <x:c r="G400" s="32" t="n">
        <x:f>$B$11*($B$10*C400/$B$12*$B$7+(1-$B$10)*D400/$B$12*$C$7)</x:f>
        <x:v>0</x:v>
      </x:c>
      <x:c r="H400" s="17" t="n">
        <x:f>$B$10*E400+(1-$B$10)*F400</x:f>
        <x:v>0.07</x:v>
      </x:c>
      <x:c r="I400" s="34"/>
      <x:c r="J400" s="34"/>
      <x:c r="K400" s="34"/>
      <x:c r="L400" s="34"/>
      <x:c r="M400" s="34"/>
      <x:c r="N400" s="34"/>
      <x:c r="O400" s="34"/>
      <x:c r="P400" s="34"/>
      <x:c r="Q400" s="34"/>
      <x:c r="R400" s="39" t="n">
        <x:v>0.5494819968693286</x:v>
      </x:c>
      <x:c r="S400" s="39" t="n">
        <x:v>0.6948255494690849</x:v>
      </x:c>
      <x:c r="T400" s="39" t="n">
        <x:v>1.4644909136974413</x:v>
      </x:c>
      <x:c r="U400" s="39" t="n">
        <x:v>0.9057821595158624</x:v>
      </x:c>
      <x:c r="V400" s="39" t="n">
        <x:v>2.123633830404605</x:v>
      </x:c>
      <x:c r="W400" s="39" t="n">
        <x:v>-0.1384371473853261</x:v>
      </x:c>
      <x:c r="X400" s="39" t="n">
        <x:v>-1.3418669674808843</x:v>
      </x:c>
      <x:c r="Y400" s="39" t="n">
        <x:v>0.3193512839584671</x:v>
      </x:c>
      <x:c r="Z400" s="39" t="n">
        <x:v>-0.9818017918100307</x:v>
      </x:c>
      <x:c r="AA400" s="39" t="n">
        <x:v>1.4626561230170205</x:v>
      </x:c>
      <x:c r="AB400" s="39" t="n">
        <x:v>-1.1317951847142609</x:v>
      </x:c>
      <x:c r="AC400" s="39" t="n">
        <x:v>1.3080671702542328</x:v>
      </x:c>
      <x:c r="AD400" s="39" t="n">
        <x:v>0.2625573839699189</x:v>
      </x:c>
      <x:c r="AE400" s="39" t="n">
        <x:v>-1.1656292728547086</x:v>
      </x:c>
      <x:c r="AF400" s="39" t="n">
        <x:v>0.1510704899046987</x:v>
      </x:c>
      <x:c r="AG400" s="39" t="n">
        <x:v>-1.355519826671095</x:v>
      </x:c>
      <x:c r="AH400" s="39" t="n">
        <x:v>0.3096030609780955</x:v>
      </x:c>
      <x:c r="AI400" s="39" t="n">
        <x:v>0.7905804297713159</x:v>
      </x:c>
      <x:c r="AJ400" s="39" t="n">
        <x:v>-0.5048671493448755</x:v>
      </x:c>
      <x:c r="AK400" s="39" t="n">
        <x:v>0.9458137167767641</x:v>
      </x:c>
      <x:c r="AL400" s="34"/>
      <x:c r="AM400" s="34" t="n">
        <x:f>IF(SQRT($B$9)*$B400+SQRT(1-$B$9)*R400&lt;_xlfn.NORM.S.INV($B$6),1,0)</x:f>
        <x:v>0</x:v>
      </x:c>
      <x:c r="AN400" s="34" t="n">
        <x:f>IF(SQRT($B$9)*$B400+SQRT(1-$B$9)*S400&lt;_xlfn.NORM.S.INV($B$6),1,0)</x:f>
        <x:v>0</x:v>
      </x:c>
      <x:c r="AO400" s="34" t="n">
        <x:f>IF(SQRT($B$9)*$B400+SQRT(1-$B$9)*T400&lt;_xlfn.NORM.S.INV($B$6),1,0)</x:f>
        <x:v>0</x:v>
      </x:c>
      <x:c r="AP400" s="34" t="n">
        <x:f>IF(SQRT($B$9)*$B400+SQRT(1-$B$9)*U400&lt;_xlfn.NORM.S.INV($B$6),1,0)</x:f>
        <x:v>0</x:v>
      </x:c>
      <x:c r="AQ400" s="34" t="n">
        <x:f>IF(SQRT($B$9)*$B400+SQRT(1-$B$9)*V400&lt;_xlfn.NORM.S.INV($B$6),1,0)</x:f>
        <x:v>0</x:v>
      </x:c>
      <x:c r="AR400" s="34" t="n">
        <x:f>IF(SQRT($B$9)*$B400+SQRT(1-$B$9)*W400&lt;_xlfn.NORM.S.INV($B$6),1,0)</x:f>
        <x:v>0</x:v>
      </x:c>
      <x:c r="AS400" s="34" t="n">
        <x:f>IF(SQRT($B$9)*$B400+SQRT(1-$B$9)*X400&lt;_xlfn.NORM.S.INV($B$6),1,0)</x:f>
        <x:v>0</x:v>
      </x:c>
      <x:c r="AT400" s="34" t="n">
        <x:f>IF(SQRT($B$9)*$B400+SQRT(1-$B$9)*Y400&lt;_xlfn.NORM.S.INV($B$6),1,0)</x:f>
        <x:v>0</x:v>
      </x:c>
      <x:c r="AU400" s="34" t="n">
        <x:f>IF(SQRT($B$9)*$B400+SQRT(1-$B$9)*Z400&lt;_xlfn.NORM.S.INV($B$6),1,0)</x:f>
        <x:v>0</x:v>
      </x:c>
      <x:c r="AV400" s="34" t="n">
        <x:f>IF(SQRT($B$9)*$B400+SQRT(1-$B$9)*AA400&lt;_xlfn.NORM.S.INV($B$6),1,0)</x:f>
        <x:v>0</x:v>
      </x:c>
      <x:c r="AW400" s="34" t="n">
        <x:f>IF(SQRT($C$9)*$B400+SQRT(1-$C$9)*AB400&lt;_xlfn.NORM.S.INV($C$6),1,0)</x:f>
        <x:v>0</x:v>
      </x:c>
      <x:c r="AX400" s="34" t="n">
        <x:f>IF(SQRT($C$9)*$B400+SQRT(1-$C$9)*AC400&lt;_xlfn.NORM.S.INV($C$6),1,0)</x:f>
        <x:v>0</x:v>
      </x:c>
      <x:c r="AY400" s="34" t="n">
        <x:f>IF(SQRT($C$9)*$B400+SQRT(1-$C$9)*AD400&lt;_xlfn.NORM.S.INV($C$6),1,0)</x:f>
        <x:v>0</x:v>
      </x:c>
      <x:c r="AZ400" s="34" t="n">
        <x:f>IF(SQRT($C$9)*$B400+SQRT(1-$C$9)*AE400&lt;_xlfn.NORM.S.INV($C$6),1,0)</x:f>
        <x:v>0</x:v>
      </x:c>
      <x:c r="BA400" s="34" t="n">
        <x:f>IF(SQRT($C$9)*$B400+SQRT(1-$C$9)*AF400&lt;_xlfn.NORM.S.INV($C$6),1,0)</x:f>
        <x:v>0</x:v>
      </x:c>
      <x:c r="BB400" s="34" t="n">
        <x:f>IF(SQRT($C$9)*$B400+SQRT(1-$C$9)*AG400&lt;_xlfn.NORM.S.INV($C$6),1,0)</x:f>
        <x:v>0</x:v>
      </x:c>
      <x:c r="BC400" s="34" t="n">
        <x:f>IF(SQRT($C$9)*$B400+SQRT(1-$C$9)*AH400&lt;_xlfn.NORM.S.INV($C$6),1,0)</x:f>
        <x:v>0</x:v>
      </x:c>
      <x:c r="BD400" s="34" t="n">
        <x:f>IF(SQRT($C$9)*$B400+SQRT(1-$C$9)*AI400&lt;_xlfn.NORM.S.INV($C$6),1,0)</x:f>
        <x:v>0</x:v>
      </x:c>
      <x:c r="BE400" s="34" t="n">
        <x:f>IF(SQRT($C$9)*$B400+SQRT(1-$C$9)*AJ400&lt;_xlfn.NORM.S.INV($C$6),1,0)</x:f>
        <x:v>0</x:v>
      </x:c>
      <x:c r="BF400" s="34" t="n">
        <x:f>IF(SQRT($C$9)*$B400+SQRT(1-$C$9)*AK400&lt;_xlfn.NORM.S.INV($C$6),1,0)</x:f>
        <x:v>0</x:v>
      </x:c>
      <x:c r="BG400" s="34"/>
      <x:c r="BH400" s="34"/>
      <x:c r="BI400" s="34" t="n">
        <x:f>$B$11*(($A$1061)*$C400/$B$12*$B$7+(1-$A$1061)*$D400/$B$12*$C$7)</x:f>
        <x:v>0</x:v>
      </x:c>
      <x:c r="BJ400" s="34" t="n">
        <x:f>$B$11*(($A$1062)*$C400/$B$12*$B$7+(1-$A$1062)*$D400/$B$12*$C$7)</x:f>
        <x:v>0</x:v>
      </x:c>
      <x:c r="BK400" s="34" t="n">
        <x:f>$B$11*(($A$1063)*$C400/$B$12*$B$7+(1-$A$1063)*$D400/$B$12*$C$7)</x:f>
        <x:v>0</x:v>
      </x:c>
      <x:c r="BL400" s="34" t="n">
        <x:f>$B$11*(($A$1064)*$C400/$B$12*$B$7+(1-$A$1064)*$D400/$B$12*$C$7)</x:f>
        <x:v>0</x:v>
      </x:c>
      <x:c r="BM400" s="34" t="n">
        <x:f>$B$11*(($A$1065)*$C400/$B$12*$B$7+(1-$A$1065)*$D400/$B$12*$C$7)</x:f>
        <x:v>0</x:v>
      </x:c>
      <x:c r="BN400" s="34" t="n">
        <x:f>$B$11*(($A$1066)*$C400/$B$12*$B$7+(1-$A$1066)*$D400/$B$12*$C$7)</x:f>
        <x:v>0</x:v>
      </x:c>
      <x:c r="BO400" s="34" t="n">
        <x:f>$B$11*(($A$1067)*$C400/$B$12*$B$7+(1-$A$1067)*$D400/$B$12*$C$7)</x:f>
        <x:v>0</x:v>
      </x:c>
      <x:c r="BP400" s="34" t="n">
        <x:f>$B$11*(($A$1068)*$C400/$B$12*$B$7+(1-$A$1068)*$D400/$B$12*$C$7)</x:f>
        <x:v>0</x:v>
      </x:c>
      <x:c r="BQ400" s="34" t="n">
        <x:f>$B$11*(($A$1069)*$C400/$B$12*$B$7+(1-$A$1069)*$D400/$B$12*$C$7)</x:f>
        <x:v>0</x:v>
      </x:c>
      <x:c r="BR400" s="34" t="n">
        <x:f>$B$11*(($A$1070)*$C400/$B$12*$B$7+(1-$A$1070)*$D400/$B$12*$C$7)</x:f>
        <x:v>0</x:v>
      </x:c>
      <x:c r="BS400" s="34" t="n">
        <x:f>$B$11*(($A$1071)*$C400/$B$12*$B$7+(1-$A$1071)*$D400/$B$12*$C$7)</x:f>
        <x:v>0</x:v>
      </x:c>
      <x:c r="BT400" s="34" t="n">
        <x:f>$B$11*(($A$1072)*$C400/$B$12*$B$7+(1-$A$1072)*$D400/$B$12*$C$7)</x:f>
        <x:v>0</x:v>
      </x:c>
      <x:c r="BU400" s="34" t="n">
        <x:f>$B$11*(($A$1073)*$C400/$B$12*$B$7+(1-$A$1073)*$D400/$B$12*$C$7)</x:f>
        <x:v>0</x:v>
      </x:c>
      <x:c r="BV400" s="34" t="n">
        <x:f>$B$11*(($A$1074)*$C400/$B$12*$B$7+(1-$A$1074)*$D400/$B$12*$C$7)</x:f>
        <x:v>0</x:v>
      </x:c>
      <x:c r="BW400" s="34" t="n">
        <x:f>$B$11*(($A$1075)*$C400/$B$12*$B$7+(1-$A$1075)*$D400/$B$12*$C$7)</x:f>
        <x:v>0</x:v>
      </x:c>
      <x:c r="BX400" s="34" t="n">
        <x:f>$B$11*(($A$1076)*$C400/$B$12*$B$7+(1-$A$1076)*$D400/$B$12*$C$7)</x:f>
        <x:v>0</x:v>
      </x:c>
      <x:c r="BY400" s="34" t="n">
        <x:f>$B$11*(($A$1077)*$C400/$B$12*$B$7+(1-$A$1077)*$D400/$B$12*$C$7)</x:f>
        <x:v>0</x:v>
      </x:c>
      <x:c r="BZ400" s="34" t="n">
        <x:f>$B$11*(($A$1078)*$C400/$B$12*$B$7+(1-$A$1078)*$D400/$B$12*$C$7)</x:f>
        <x:v>0</x:v>
      </x:c>
      <x:c r="CA400" s="34" t="n">
        <x:f>$B$11*(($A$1079)*$C400/$B$12*$B$7+(1-$A$1079)*$D400/$B$12*$C$7)</x:f>
        <x:v>0</x:v>
      </x:c>
      <x:c r="CB400" s="34" t="n">
        <x:f>$B$11*(($A$1080)*$C400/$B$12*$B$7+(1-$A$1080)*$D400/$B$12*$C$7)</x:f>
        <x:v>0</x:v>
      </x:c>
      <x:c r="CC400" s="34" t="n">
        <x:f>$B$11*(($A$1081)*$C400/$B$12*$B$7+(1-$A$1081)*$D400/$B$12*$C$7)</x:f>
        <x:v>0</x:v>
      </x:c>
    </x:row>
    <x:row r="401">
      <x:c r="A401" s="34" t="n">
        <x:v>377</x:v>
      </x:c>
      <x:c r="B401" s="39" t="n">
        <x:v>-2.1841190471379313</x:v>
      </x:c>
      <x:c r="C401" s="1" t="n">
        <x:f>SUM(AM401:AV401)</x:f>
        <x:v>0</x:v>
      </x:c>
      <x:c r="D401" s="1" t="n">
        <x:f>SUM(AW401:BF401)</x:f>
        <x:v>3</x:v>
      </x:c>
      <x:c r="E401" s="17" t="n">
        <x:f>(1-C401/$B$12)*$B$8-C401/$B$12*$B$7</x:f>
        <x:v>0.05</x:v>
      </x:c>
      <x:c r="F401" s="17" t="n">
        <x:f>(1-D401/$B$12)*$C$8-D401/$B$12*$C$7</x:f>
        <x:v>-0.11699999999999999</x:v>
      </x:c>
      <x:c r="G401" s="32" t="n">
        <x:f>$B$11*($B$10*C401/$B$12*$B$7+(1-$B$10)*D401/$B$12*$C$7)</x:f>
        <x:v>900</x:v>
      </x:c>
      <x:c r="H401" s="17" t="n">
        <x:f>$B$10*E401+(1-$B$10)*F401</x:f>
        <x:v>-0.033499999999999995</x:v>
      </x:c>
      <x:c r="I401" s="34"/>
      <x:c r="J401" s="34"/>
      <x:c r="K401" s="34"/>
      <x:c r="L401" s="34"/>
      <x:c r="M401" s="34"/>
      <x:c r="N401" s="34"/>
      <x:c r="O401" s="34"/>
      <x:c r="P401" s="34"/>
      <x:c r="Q401" s="34"/>
      <x:c r="R401" s="39" t="n">
        <x:v>1.0206690939183647</x:v>
      </x:c>
      <x:c r="S401" s="39" t="n">
        <x:v>-0.8806344086427278</x:v>
      </x:c>
      <x:c r="T401" s="39" t="n">
        <x:v>-0.5785122955173311</x:v>
      </x:c>
      <x:c r="U401" s="39" t="n">
        <x:v>-0.339504619744865</x:v>
      </x:c>
      <x:c r="V401" s="39" t="n">
        <x:v>0.40290072431877716</x:v>
      </x:c>
      <x:c r="W401" s="39" t="n">
        <x:v>-0.38345746655816926</x:v>
      </x:c>
      <x:c r="X401" s="39" t="n">
        <x:v>-1.2171861775981458</x:v>
      </x:c>
      <x:c r="Y401" s="39" t="n">
        <x:v>-1.3830208223700586</x:v>
      </x:c>
      <x:c r="Z401" s="39" t="n">
        <x:v>0.14788479804410568</x:v>
      </x:c>
      <x:c r="AA401" s="39" t="n">
        <x:v>0.37982994640135354</x:v>
      </x:c>
      <x:c r="AB401" s="39" t="n">
        <x:v>0.5447379339618177</x:v>
      </x:c>
      <x:c r="AC401" s="39" t="n">
        <x:v>2.161889430086186</x:v>
      </x:c>
      <x:c r="AD401" s="39" t="n">
        <x:v>-1.2953899376842808</x:v>
      </x:c>
      <x:c r="AE401" s="39" t="n">
        <x:v>-1.057183797023775</x:v>
      </x:c>
      <x:c r="AF401" s="39" t="n">
        <x:v>0.505155305871112</x:v>
      </x:c>
      <x:c r="AG401" s="39" t="n">
        <x:v>0.5940765718444713</x:v>
      </x:c>
      <x:c r="AH401" s="39" t="n">
        <x:v>1.7496134176021236</x:v>
      </x:c>
      <x:c r="AI401" s="39" t="n">
        <x:v>-1.6216974081684778</x:v>
      </x:c>
      <x:c r="AJ401" s="39" t="n">
        <x:v>-0.6745387719028033</x:v>
      </x:c>
      <x:c r="AK401" s="39" t="n">
        <x:v>-0.07085799108387829</x:v>
      </x:c>
      <x:c r="AL401" s="34"/>
      <x:c r="AM401" s="34" t="n">
        <x:f>IF(SQRT($B$9)*$B401+SQRT(1-$B$9)*R401&lt;_xlfn.NORM.S.INV($B$6),1,0)</x:f>
        <x:v>0</x:v>
      </x:c>
      <x:c r="AN401" s="34" t="n">
        <x:f>IF(SQRT($B$9)*$B401+SQRT(1-$B$9)*S401&lt;_xlfn.NORM.S.INV($B$6),1,0)</x:f>
        <x:v>0</x:v>
      </x:c>
      <x:c r="AO401" s="34" t="n">
        <x:f>IF(SQRT($B$9)*$B401+SQRT(1-$B$9)*T401&lt;_xlfn.NORM.S.INV($B$6),1,0)</x:f>
        <x:v>0</x:v>
      </x:c>
      <x:c r="AP401" s="34" t="n">
        <x:f>IF(SQRT($B$9)*$B401+SQRT(1-$B$9)*U401&lt;_xlfn.NORM.S.INV($B$6),1,0)</x:f>
        <x:v>0</x:v>
      </x:c>
      <x:c r="AQ401" s="34" t="n">
        <x:f>IF(SQRT($B$9)*$B401+SQRT(1-$B$9)*V401&lt;_xlfn.NORM.S.INV($B$6),1,0)</x:f>
        <x:v>0</x:v>
      </x:c>
      <x:c r="AR401" s="34" t="n">
        <x:f>IF(SQRT($B$9)*$B401+SQRT(1-$B$9)*W401&lt;_xlfn.NORM.S.INV($B$6),1,0)</x:f>
        <x:v>0</x:v>
      </x:c>
      <x:c r="AS401" s="34" t="n">
        <x:f>IF(SQRT($B$9)*$B401+SQRT(1-$B$9)*X401&lt;_xlfn.NORM.S.INV($B$6),1,0)</x:f>
        <x:v>0</x:v>
      </x:c>
      <x:c r="AT401" s="34" t="n">
        <x:f>IF(SQRT($B$9)*$B401+SQRT(1-$B$9)*Y401&lt;_xlfn.NORM.S.INV($B$6),1,0)</x:f>
        <x:v>0</x:v>
      </x:c>
      <x:c r="AU401" s="34" t="n">
        <x:f>IF(SQRT($B$9)*$B401+SQRT(1-$B$9)*Z401&lt;_xlfn.NORM.S.INV($B$6),1,0)</x:f>
        <x:v>0</x:v>
      </x:c>
      <x:c r="AV401" s="34" t="n">
        <x:f>IF(SQRT($B$9)*$B401+SQRT(1-$B$9)*AA401&lt;_xlfn.NORM.S.INV($B$6),1,0)</x:f>
        <x:v>0</x:v>
      </x:c>
      <x:c r="AW401" s="34" t="n">
        <x:f>IF(SQRT($C$9)*$B401+SQRT(1-$C$9)*AB401&lt;_xlfn.NORM.S.INV($C$6),1,0)</x:f>
        <x:v>0</x:v>
      </x:c>
      <x:c r="AX401" s="34" t="n">
        <x:f>IF(SQRT($C$9)*$B401+SQRT(1-$C$9)*AC401&lt;_xlfn.NORM.S.INV($C$6),1,0)</x:f>
        <x:v>0</x:v>
      </x:c>
      <x:c r="AY401" s="34" t="n">
        <x:f>IF(SQRT($C$9)*$B401+SQRT(1-$C$9)*AD401&lt;_xlfn.NORM.S.INV($C$6),1,0)</x:f>
        <x:v>1</x:v>
      </x:c>
      <x:c r="AZ401" s="34" t="n">
        <x:f>IF(SQRT($C$9)*$B401+SQRT(1-$C$9)*AE401&lt;_xlfn.NORM.S.INV($C$6),1,0)</x:f>
        <x:v>1</x:v>
      </x:c>
      <x:c r="BA401" s="34" t="n">
        <x:f>IF(SQRT($C$9)*$B401+SQRT(1-$C$9)*AF401&lt;_xlfn.NORM.S.INV($C$6),1,0)</x:f>
        <x:v>0</x:v>
      </x:c>
      <x:c r="BB401" s="34" t="n">
        <x:f>IF(SQRT($C$9)*$B401+SQRT(1-$C$9)*AG401&lt;_xlfn.NORM.S.INV($C$6),1,0)</x:f>
        <x:v>0</x:v>
      </x:c>
      <x:c r="BC401" s="34" t="n">
        <x:f>IF(SQRT($C$9)*$B401+SQRT(1-$C$9)*AH401&lt;_xlfn.NORM.S.INV($C$6),1,0)</x:f>
        <x:v>0</x:v>
      </x:c>
      <x:c r="BD401" s="34" t="n">
        <x:f>IF(SQRT($C$9)*$B401+SQRT(1-$C$9)*AI401&lt;_xlfn.NORM.S.INV($C$6),1,0)</x:f>
        <x:v>1</x:v>
      </x:c>
      <x:c r="BE401" s="34" t="n">
        <x:f>IF(SQRT($C$9)*$B401+SQRT(1-$C$9)*AJ401&lt;_xlfn.NORM.S.INV($C$6),1,0)</x:f>
        <x:v>0</x:v>
      </x:c>
      <x:c r="BF401" s="34" t="n">
        <x:f>IF(SQRT($C$9)*$B401+SQRT(1-$C$9)*AK401&lt;_xlfn.NORM.S.INV($C$6),1,0)</x:f>
        <x:v>0</x:v>
      </x:c>
      <x:c r="BG401" s="34"/>
      <x:c r="BH401" s="34"/>
      <x:c r="BI401" s="34" t="n">
        <x:f>$B$11*(($A$1061)*$C401/$B$12*$B$7+(1-$A$1061)*$D401/$B$12*$C$7)</x:f>
        <x:v>1800</x:v>
      </x:c>
      <x:c r="BJ401" s="34" t="n">
        <x:f>$B$11*(($A$1062)*$C401/$B$12*$B$7+(1-$A$1062)*$D401/$B$12*$C$7)</x:f>
        <x:v>1709.9999999999998</x:v>
      </x:c>
      <x:c r="BK401" s="34" t="n">
        <x:f>$B$11*(($A$1063)*$C401/$B$12*$B$7+(1-$A$1063)*$D401/$B$12*$C$7)</x:f>
        <x:v>1620</x:v>
      </x:c>
      <x:c r="BL401" s="34" t="n">
        <x:f>$B$11*(($A$1064)*$C401/$B$12*$B$7+(1-$A$1064)*$D401/$B$12*$C$7)</x:f>
        <x:v>1530</x:v>
      </x:c>
      <x:c r="BM401" s="34" t="n">
        <x:f>$B$11*(($A$1065)*$C401/$B$12*$B$7+(1-$A$1065)*$D401/$B$12*$C$7)</x:f>
        <x:v>1440.0000000000002</x:v>
      </x:c>
      <x:c r="BN401" s="34" t="n">
        <x:f>$B$11*(($A$1066)*$C401/$B$12*$B$7+(1-$A$1066)*$D401/$B$12*$C$7)</x:f>
        <x:v>1350</x:v>
      </x:c>
      <x:c r="BO401" s="34" t="n">
        <x:f>$B$11*(($A$1067)*$C401/$B$12*$B$7+(1-$A$1067)*$D401/$B$12*$C$7)</x:f>
        <x:v>1259.9999999999998</x:v>
      </x:c>
      <x:c r="BP401" s="34" t="n">
        <x:f>$B$11*(($A$1068)*$C401/$B$12*$B$7+(1-$A$1068)*$D401/$B$12*$C$7)</x:f>
        <x:v>1170</x:v>
      </x:c>
      <x:c r="BQ401" s="34" t="n">
        <x:f>$B$11*(($A$1069)*$C401/$B$12*$B$7+(1-$A$1069)*$D401/$B$12*$C$7)</x:f>
        <x:v>1080</x:v>
      </x:c>
      <x:c r="BR401" s="34" t="n">
        <x:f>$B$11*(($A$1070)*$C401/$B$12*$B$7+(1-$A$1070)*$D401/$B$12*$C$7)</x:f>
        <x:v>990</x:v>
      </x:c>
      <x:c r="BS401" s="34" t="n">
        <x:f>$B$11*(($A$1071)*$C401/$B$12*$B$7+(1-$A$1071)*$D401/$B$12*$C$7)</x:f>
        <x:v>900</x:v>
      </x:c>
      <x:c r="BT401" s="34" t="n">
        <x:f>$B$11*(($A$1072)*$C401/$B$12*$B$7+(1-$A$1072)*$D401/$B$12*$C$7)</x:f>
        <x:v>809.9999999999999</x:v>
      </x:c>
      <x:c r="BU401" s="34" t="n">
        <x:f>$B$11*(($A$1073)*$C401/$B$12*$B$7+(1-$A$1073)*$D401/$B$12*$C$7)</x:f>
        <x:v>720.0000000000001</x:v>
      </x:c>
      <x:c r="BV401" s="34" t="n">
        <x:f>$B$11*(($A$1074)*$C401/$B$12*$B$7+(1-$A$1074)*$D401/$B$12*$C$7)</x:f>
        <x:v>629.9999999999999</x:v>
      </x:c>
      <x:c r="BW401" s="34" t="n">
        <x:f>$B$11*(($A$1075)*$C401/$B$12*$B$7+(1-$A$1075)*$D401/$B$12*$C$7)</x:f>
        <x:v>540.0000000000001</x:v>
      </x:c>
      <x:c r="BX401" s="34" t="n">
        <x:f>$B$11*(($A$1076)*$C401/$B$12*$B$7+(1-$A$1076)*$D401/$B$12*$C$7)</x:f>
        <x:v>450</x:v>
      </x:c>
      <x:c r="BY401" s="34" t="n">
        <x:f>$B$11*(($A$1077)*$C401/$B$12*$B$7+(1-$A$1077)*$D401/$B$12*$C$7)</x:f>
        <x:v>359.9999999999999</x:v>
      </x:c>
      <x:c r="BZ401" s="34" t="n">
        <x:f>$B$11*(($A$1078)*$C401/$B$12*$B$7+(1-$A$1078)*$D401/$B$12*$C$7)</x:f>
        <x:v>270.00000000000006</x:v>
      </x:c>
      <x:c r="CA401" s="34" t="n">
        <x:f>$B$11*(($A$1079)*$C401/$B$12*$B$7+(1-$A$1079)*$D401/$B$12*$C$7)</x:f>
        <x:v>179.99999999999994</x:v>
      </x:c>
      <x:c r="CB401" s="34" t="n">
        <x:f>$B$11*(($A$1080)*$C401/$B$12*$B$7+(1-$A$1080)*$D401/$B$12*$C$7)</x:f>
        <x:v>90.00000000000009</x:v>
      </x:c>
      <x:c r="CC401" s="34" t="n">
        <x:f>$B$11*(($A$1081)*$C401/$B$12*$B$7+(1-$A$1081)*$D401/$B$12*$C$7)</x:f>
        <x:v>0</x:v>
      </x:c>
    </x:row>
    <x:row r="402">
      <x:c r="A402" s="34" t="n">
        <x:v>378</x:v>
      </x:c>
      <x:c r="B402" s="39" t="n">
        <x:v>0.15147162847980133</x:v>
      </x:c>
      <x:c r="C402" s="1" t="n">
        <x:f>SUM(AM402:AV402)</x:f>
        <x:v>0</x:v>
      </x:c>
      <x:c r="D402" s="1" t="n">
        <x:f>SUM(AW402:BF402)</x:f>
        <x:v>1</x:v>
      </x:c>
      <x:c r="E402" s="17" t="n">
        <x:f>(1-C402/$B$12)*$B$8-C402/$B$12*$B$7</x:f>
        <x:v>0.05</x:v>
      </x:c>
      <x:c r="F402" s="17" t="n">
        <x:f>(1-D402/$B$12)*$C$8-D402/$B$12*$C$7</x:f>
        <x:v>0.021000000000000005</x:v>
      </x:c>
      <x:c r="G402" s="32" t="n">
        <x:f>$B$11*($B$10*C402/$B$12*$B$7+(1-$B$10)*D402/$B$12*$C$7)</x:f>
        <x:v>300</x:v>
      </x:c>
      <x:c r="H402" s="17" t="n">
        <x:f>$B$10*E402+(1-$B$10)*F402</x:f>
        <x:v>0.035500000000000004</x:v>
      </x:c>
      <x:c r="I402" s="34"/>
      <x:c r="J402" s="34"/>
      <x:c r="K402" s="34"/>
      <x:c r="L402" s="34"/>
      <x:c r="M402" s="34"/>
      <x:c r="N402" s="34"/>
      <x:c r="O402" s="34"/>
      <x:c r="P402" s="34"/>
      <x:c r="Q402" s="34"/>
      <x:c r="R402" s="39" t="n">
        <x:v>0.08245397744437817</x:v>
      </x:c>
      <x:c r="S402" s="39" t="n">
        <x:v>-0.13333014541561122</x:v>
      </x:c>
      <x:c r="T402" s="39" t="n">
        <x:v>-0.1578364903394407</x:v>
      </x:c>
      <x:c r="U402" s="39" t="n">
        <x:v>-0.724421252566541</x:v>
      </x:c>
      <x:c r="V402" s="39" t="n">
        <x:v>0.3282403979200667</x:v>
      </x:c>
      <x:c r="W402" s="39" t="n">
        <x:v>0.3952969984620677</x:v>
      </x:c>
      <x:c r="X402" s="39" t="n">
        <x:v>-0.8562723117621056</x:v>
      </x:c>
      <x:c r="Y402" s="39" t="n">
        <x:v>0.1981889023068763</x:v>
      </x:c>
      <x:c r="Z402" s="39" t="n">
        <x:v>-1.2497159195753484</x:v>
      </x:c>
      <x:c r="AA402" s="39" t="n">
        <x:v>-1.5873829656097975</x:v>
      </x:c>
      <x:c r="AB402" s="39" t="n">
        <x:v>-0.8683224914616939</x:v>
      </x:c>
      <x:c r="AC402" s="39" t="n">
        <x:v>0.9454424651877413</x:v>
      </x:c>
      <x:c r="AD402" s="39" t="n">
        <x:v>1.1177897757960011</x:v>
      </x:c>
      <x:c r="AE402" s="39" t="n">
        <x:v>-0.8820041437864395</x:v>
      </x:c>
      <x:c r="AF402" s="39" t="n">
        <x:v>0.6111440123381742</x:v>
      </x:c>
      <x:c r="AG402" s="39" t="n">
        <x:v>-0.11740028357906251</x:v>
      </x:c>
      <x:c r="AH402" s="39" t="n">
        <x:v>1.4198804023501055</x:v>
      </x:c>
      <x:c r="AI402" s="39" t="n">
        <x:v>0.6653152936893341</x:v>
      </x:c>
      <x:c r="AJ402" s="39" t="n">
        <x:v>-2.1543709650136766</x:v>
      </x:c>
      <x:c r="AK402" s="39" t="n">
        <x:v>-0.9757389422477409</x:v>
      </x:c>
      <x:c r="AL402" s="34"/>
      <x:c r="AM402" s="34" t="n">
        <x:f>IF(SQRT($B$9)*$B402+SQRT(1-$B$9)*R402&lt;_xlfn.NORM.S.INV($B$6),1,0)</x:f>
        <x:v>0</x:v>
      </x:c>
      <x:c r="AN402" s="34" t="n">
        <x:f>IF(SQRT($B$9)*$B402+SQRT(1-$B$9)*S402&lt;_xlfn.NORM.S.INV($B$6),1,0)</x:f>
        <x:v>0</x:v>
      </x:c>
      <x:c r="AO402" s="34" t="n">
        <x:f>IF(SQRT($B$9)*$B402+SQRT(1-$B$9)*T402&lt;_xlfn.NORM.S.INV($B$6),1,0)</x:f>
        <x:v>0</x:v>
      </x:c>
      <x:c r="AP402" s="34" t="n">
        <x:f>IF(SQRT($B$9)*$B402+SQRT(1-$B$9)*U402&lt;_xlfn.NORM.S.INV($B$6),1,0)</x:f>
        <x:v>0</x:v>
      </x:c>
      <x:c r="AQ402" s="34" t="n">
        <x:f>IF(SQRT($B$9)*$B402+SQRT(1-$B$9)*V402&lt;_xlfn.NORM.S.INV($B$6),1,0)</x:f>
        <x:v>0</x:v>
      </x:c>
      <x:c r="AR402" s="34" t="n">
        <x:f>IF(SQRT($B$9)*$B402+SQRT(1-$B$9)*W402&lt;_xlfn.NORM.S.INV($B$6),1,0)</x:f>
        <x:v>0</x:v>
      </x:c>
      <x:c r="AS402" s="34" t="n">
        <x:f>IF(SQRT($B$9)*$B402+SQRT(1-$B$9)*X402&lt;_xlfn.NORM.S.INV($B$6),1,0)</x:f>
        <x:v>0</x:v>
      </x:c>
      <x:c r="AT402" s="34" t="n">
        <x:f>IF(SQRT($B$9)*$B402+SQRT(1-$B$9)*Y402&lt;_xlfn.NORM.S.INV($B$6),1,0)</x:f>
        <x:v>0</x:v>
      </x:c>
      <x:c r="AU402" s="34" t="n">
        <x:f>IF(SQRT($B$9)*$B402+SQRT(1-$B$9)*Z402&lt;_xlfn.NORM.S.INV($B$6),1,0)</x:f>
        <x:v>0</x:v>
      </x:c>
      <x:c r="AV402" s="34" t="n">
        <x:f>IF(SQRT($B$9)*$B402+SQRT(1-$B$9)*AA402&lt;_xlfn.NORM.S.INV($B$6),1,0)</x:f>
        <x:v>0</x:v>
      </x:c>
      <x:c r="AW402" s="34" t="n">
        <x:f>IF(SQRT($C$9)*$B402+SQRT(1-$C$9)*AB402&lt;_xlfn.NORM.S.INV($C$6),1,0)</x:f>
        <x:v>0</x:v>
      </x:c>
      <x:c r="AX402" s="34" t="n">
        <x:f>IF(SQRT($C$9)*$B402+SQRT(1-$C$9)*AC402&lt;_xlfn.NORM.S.INV($C$6),1,0)</x:f>
        <x:v>0</x:v>
      </x:c>
      <x:c r="AY402" s="34" t="n">
        <x:f>IF(SQRT($C$9)*$B402+SQRT(1-$C$9)*AD402&lt;_xlfn.NORM.S.INV($C$6),1,0)</x:f>
        <x:v>0</x:v>
      </x:c>
      <x:c r="AZ402" s="34" t="n">
        <x:f>IF(SQRT($C$9)*$B402+SQRT(1-$C$9)*AE402&lt;_xlfn.NORM.S.INV($C$6),1,0)</x:f>
        <x:v>0</x:v>
      </x:c>
      <x:c r="BA402" s="34" t="n">
        <x:f>IF(SQRT($C$9)*$B402+SQRT(1-$C$9)*AF402&lt;_xlfn.NORM.S.INV($C$6),1,0)</x:f>
        <x:v>0</x:v>
      </x:c>
      <x:c r="BB402" s="34" t="n">
        <x:f>IF(SQRT($C$9)*$B402+SQRT(1-$C$9)*AG402&lt;_xlfn.NORM.S.INV($C$6),1,0)</x:f>
        <x:v>0</x:v>
      </x:c>
      <x:c r="BC402" s="34" t="n">
        <x:f>IF(SQRT($C$9)*$B402+SQRT(1-$C$9)*AH402&lt;_xlfn.NORM.S.INV($C$6),1,0)</x:f>
        <x:v>0</x:v>
      </x:c>
      <x:c r="BD402" s="34" t="n">
        <x:f>IF(SQRT($C$9)*$B402+SQRT(1-$C$9)*AI402&lt;_xlfn.NORM.S.INV($C$6),1,0)</x:f>
        <x:v>0</x:v>
      </x:c>
      <x:c r="BE402" s="34" t="n">
        <x:f>IF(SQRT($C$9)*$B402+SQRT(1-$C$9)*AJ402&lt;_xlfn.NORM.S.INV($C$6),1,0)</x:f>
        <x:v>1</x:v>
      </x:c>
      <x:c r="BF402" s="34" t="n">
        <x:f>IF(SQRT($C$9)*$B402+SQRT(1-$C$9)*AK402&lt;_xlfn.NORM.S.INV($C$6),1,0)</x:f>
        <x:v>0</x:v>
      </x:c>
      <x:c r="BG402" s="34"/>
      <x:c r="BH402" s="34"/>
      <x:c r="BI402" s="34" t="n">
        <x:f>$B$11*(($A$1061)*$C402/$B$12*$B$7+(1-$A$1061)*$D402/$B$12*$C$7)</x:f>
        <x:v>600</x:v>
      </x:c>
      <x:c r="BJ402" s="34" t="n">
        <x:f>$B$11*(($A$1062)*$C402/$B$12*$B$7+(1-$A$1062)*$D402/$B$12*$C$7)</x:f>
        <x:v>570</x:v>
      </x:c>
      <x:c r="BK402" s="34" t="n">
        <x:f>$B$11*(($A$1063)*$C402/$B$12*$B$7+(1-$A$1063)*$D402/$B$12*$C$7)</x:f>
        <x:v>540</x:v>
      </x:c>
      <x:c r="BL402" s="34" t="n">
        <x:f>$B$11*(($A$1064)*$C402/$B$12*$B$7+(1-$A$1064)*$D402/$B$12*$C$7)</x:f>
        <x:v>509.99999999999994</x:v>
      </x:c>
      <x:c r="BM402" s="34" t="n">
        <x:f>$B$11*(($A$1065)*$C402/$B$12*$B$7+(1-$A$1065)*$D402/$B$12*$C$7)</x:f>
        <x:v>480</x:v>
      </x:c>
      <x:c r="BN402" s="34" t="n">
        <x:f>$B$11*(($A$1066)*$C402/$B$12*$B$7+(1-$A$1066)*$D402/$B$12*$C$7)</x:f>
        <x:v>450</x:v>
      </x:c>
      <x:c r="BO402" s="34" t="n">
        <x:f>$B$11*(($A$1067)*$C402/$B$12*$B$7+(1-$A$1067)*$D402/$B$12*$C$7)</x:f>
        <x:v>419.99999999999994</x:v>
      </x:c>
      <x:c r="BP402" s="34" t="n">
        <x:f>$B$11*(($A$1068)*$C402/$B$12*$B$7+(1-$A$1068)*$D402/$B$12*$C$7)</x:f>
        <x:v>390</x:v>
      </x:c>
      <x:c r="BQ402" s="34" t="n">
        <x:f>$B$11*(($A$1069)*$C402/$B$12*$B$7+(1-$A$1069)*$D402/$B$12*$C$7)</x:f>
        <x:v>360</x:v>
      </x:c>
      <x:c r="BR402" s="34" t="n">
        <x:f>$B$11*(($A$1070)*$C402/$B$12*$B$7+(1-$A$1070)*$D402/$B$12*$C$7)</x:f>
        <x:v>330</x:v>
      </x:c>
      <x:c r="BS402" s="34" t="n">
        <x:f>$B$11*(($A$1071)*$C402/$B$12*$B$7+(1-$A$1071)*$D402/$B$12*$C$7)</x:f>
        <x:v>300</x:v>
      </x:c>
      <x:c r="BT402" s="34" t="n">
        <x:f>$B$11*(($A$1072)*$C402/$B$12*$B$7+(1-$A$1072)*$D402/$B$12*$C$7)</x:f>
        <x:v>270</x:v>
      </x:c>
      <x:c r="BU402" s="34" t="n">
        <x:f>$B$11*(($A$1073)*$C402/$B$12*$B$7+(1-$A$1073)*$D402/$B$12*$C$7)</x:f>
        <x:v>240</x:v>
      </x:c>
      <x:c r="BV402" s="34" t="n">
        <x:f>$B$11*(($A$1074)*$C402/$B$12*$B$7+(1-$A$1074)*$D402/$B$12*$C$7)</x:f>
        <x:v>209.99999999999997</x:v>
      </x:c>
      <x:c r="BW402" s="34" t="n">
        <x:f>$B$11*(($A$1075)*$C402/$B$12*$B$7+(1-$A$1075)*$D402/$B$12*$C$7)</x:f>
        <x:v>180.00000000000003</x:v>
      </x:c>
      <x:c r="BX402" s="34" t="n">
        <x:f>$B$11*(($A$1076)*$C402/$B$12*$B$7+(1-$A$1076)*$D402/$B$12*$C$7)</x:f>
        <x:v>150</x:v>
      </x:c>
      <x:c r="BY402" s="34" t="n">
        <x:f>$B$11*(($A$1077)*$C402/$B$12*$B$7+(1-$A$1077)*$D402/$B$12*$C$7)</x:f>
        <x:v>119.99999999999999</x:v>
      </x:c>
      <x:c r="BZ402" s="34" t="n">
        <x:f>$B$11*(($A$1078)*$C402/$B$12*$B$7+(1-$A$1078)*$D402/$B$12*$C$7)</x:f>
        <x:v>90.00000000000001</x:v>
      </x:c>
      <x:c r="CA402" s="34" t="n">
        <x:f>$B$11*(($A$1079)*$C402/$B$12*$B$7+(1-$A$1079)*$D402/$B$12*$C$7)</x:f>
        <x:v>59.99999999999999</x:v>
      </x:c>
      <x:c r="CB402" s="34" t="n">
        <x:f>$B$11*(($A$1080)*$C402/$B$12*$B$7+(1-$A$1080)*$D402/$B$12*$C$7)</x:f>
        <x:v>30.00000000000003</x:v>
      </x:c>
      <x:c r="CC402" s="34" t="n">
        <x:f>$B$11*(($A$1081)*$C402/$B$12*$B$7+(1-$A$1081)*$D402/$B$12*$C$7)</x:f>
        <x:v>0</x:v>
      </x:c>
    </x:row>
    <x:row r="403">
      <x:c r="A403" s="34" t="n">
        <x:v>379</x:v>
      </x:c>
      <x:c r="B403" s="39" t="n">
        <x:v>-0.5184835998160157</x:v>
      </x:c>
      <x:c r="C403" s="1" t="n">
        <x:f>SUM(AM403:AV403)</x:f>
        <x:v>0</x:v>
      </x:c>
      <x:c r="D403" s="1" t="n">
        <x:f>SUM(AW403:BF403)</x:f>
        <x:v>0</x:v>
      </x:c>
      <x:c r="E403" s="17" t="n">
        <x:f>(1-C403/$B$12)*$B$8-C403/$B$12*$B$7</x:f>
        <x:v>0.05</x:v>
      </x:c>
      <x:c r="F403" s="17" t="n">
        <x:f>(1-D403/$B$12)*$C$8-D403/$B$12*$C$7</x:f>
        <x:v>0.09</x:v>
      </x:c>
      <x:c r="G403" s="32" t="n">
        <x:f>$B$11*($B$10*C403/$B$12*$B$7+(1-$B$10)*D403/$B$12*$C$7)</x:f>
        <x:v>0</x:v>
      </x:c>
      <x:c r="H403" s="17" t="n">
        <x:f>$B$10*E403+(1-$B$10)*F403</x:f>
        <x:v>0.07</x:v>
      </x:c>
      <x:c r="I403" s="34"/>
      <x:c r="J403" s="34"/>
      <x:c r="K403" s="34"/>
      <x:c r="L403" s="34"/>
      <x:c r="M403" s="34"/>
      <x:c r="N403" s="34"/>
      <x:c r="O403" s="34"/>
      <x:c r="P403" s="34"/>
      <x:c r="Q403" s="34"/>
      <x:c r="R403" s="39" t="n">
        <x:v>-0.8355313256434516</x:v>
      </x:c>
      <x:c r="S403" s="39" t="n">
        <x:v>0.8577184177920257</x:v>
      </x:c>
      <x:c r="T403" s="39" t="n">
        <x:v>0.7669154634278282</x:v>
      </x:c>
      <x:c r="U403" s="39" t="n">
        <x:v>-0.6589417751077713</x:v>
      </x:c>
      <x:c r="V403" s="39" t="n">
        <x:v>1.2688803932291224</x:v>
      </x:c>
      <x:c r="W403" s="39" t="n">
        <x:v>-0.33544744611043253</x:v>
      </x:c>
      <x:c r="X403" s="39" t="n">
        <x:v>0.5958170766515699</x:v>
      </x:c>
      <x:c r="Y403" s="39" t="n">
        <x:v>0.13099902900018698</x:v>
      </x:c>
      <x:c r="Z403" s="39" t="n">
        <x:v>0.021262259016189614</x:v>
      </x:c>
      <x:c r="AA403" s="39" t="n">
        <x:v>1.8463329116262643</x:v>
      </x:c>
      <x:c r="AB403" s="39" t="n">
        <x:v>-0.5133424477768477</x:v>
      </x:c>
      <x:c r="AC403" s="39" t="n">
        <x:v>0.04684525336986356</x:v>
      </x:c>
      <x:c r="AD403" s="39" t="n">
        <x:v>1.3540430574124476</x:v>
      </x:c>
      <x:c r="AE403" s="39" t="n">
        <x:v>-0.32637393816976773</x:v>
      </x:c>
      <x:c r="AF403" s="39" t="n">
        <x:v>0.9720339101115343</x:v>
      </x:c>
      <x:c r="AG403" s="39" t="n">
        <x:v>1.244563049138538</x:v>
      </x:c>
      <x:c r="AH403" s="39" t="n">
        <x:v>0.19470879999180726</x:v>
      </x:c>
      <x:c r="AI403" s="39" t="n">
        <x:v>0.6367673539615233</x:v>
      </x:c>
      <x:c r="AJ403" s="39" t="n">
        <x:v>0.5553886716221411</x:v>
      </x:c>
      <x:c r="AK403" s="39" t="n">
        <x:v>-0.4076061877356468</x:v>
      </x:c>
      <x:c r="AL403" s="34"/>
      <x:c r="AM403" s="34" t="n">
        <x:f>IF(SQRT($B$9)*$B403+SQRT(1-$B$9)*R403&lt;_xlfn.NORM.S.INV($B$6),1,0)</x:f>
        <x:v>0</x:v>
      </x:c>
      <x:c r="AN403" s="34" t="n">
        <x:f>IF(SQRT($B$9)*$B403+SQRT(1-$B$9)*S403&lt;_xlfn.NORM.S.INV($B$6),1,0)</x:f>
        <x:v>0</x:v>
      </x:c>
      <x:c r="AO403" s="34" t="n">
        <x:f>IF(SQRT($B$9)*$B403+SQRT(1-$B$9)*T403&lt;_xlfn.NORM.S.INV($B$6),1,0)</x:f>
        <x:v>0</x:v>
      </x:c>
      <x:c r="AP403" s="34" t="n">
        <x:f>IF(SQRT($B$9)*$B403+SQRT(1-$B$9)*U403&lt;_xlfn.NORM.S.INV($B$6),1,0)</x:f>
        <x:v>0</x:v>
      </x:c>
      <x:c r="AQ403" s="34" t="n">
        <x:f>IF(SQRT($B$9)*$B403+SQRT(1-$B$9)*V403&lt;_xlfn.NORM.S.INV($B$6),1,0)</x:f>
        <x:v>0</x:v>
      </x:c>
      <x:c r="AR403" s="34" t="n">
        <x:f>IF(SQRT($B$9)*$B403+SQRT(1-$B$9)*W403&lt;_xlfn.NORM.S.INV($B$6),1,0)</x:f>
        <x:v>0</x:v>
      </x:c>
      <x:c r="AS403" s="34" t="n">
        <x:f>IF(SQRT($B$9)*$B403+SQRT(1-$B$9)*X403&lt;_xlfn.NORM.S.INV($B$6),1,0)</x:f>
        <x:v>0</x:v>
      </x:c>
      <x:c r="AT403" s="34" t="n">
        <x:f>IF(SQRT($B$9)*$B403+SQRT(1-$B$9)*Y403&lt;_xlfn.NORM.S.INV($B$6),1,0)</x:f>
        <x:v>0</x:v>
      </x:c>
      <x:c r="AU403" s="34" t="n">
        <x:f>IF(SQRT($B$9)*$B403+SQRT(1-$B$9)*Z403&lt;_xlfn.NORM.S.INV($B$6),1,0)</x:f>
        <x:v>0</x:v>
      </x:c>
      <x:c r="AV403" s="34" t="n">
        <x:f>IF(SQRT($B$9)*$B403+SQRT(1-$B$9)*AA403&lt;_xlfn.NORM.S.INV($B$6),1,0)</x:f>
        <x:v>0</x:v>
      </x:c>
      <x:c r="AW403" s="34" t="n">
        <x:f>IF(SQRT($C$9)*$B403+SQRT(1-$C$9)*AB403&lt;_xlfn.NORM.S.INV($C$6),1,0)</x:f>
        <x:v>0</x:v>
      </x:c>
      <x:c r="AX403" s="34" t="n">
        <x:f>IF(SQRT($C$9)*$B403+SQRT(1-$C$9)*AC403&lt;_xlfn.NORM.S.INV($C$6),1,0)</x:f>
        <x:v>0</x:v>
      </x:c>
      <x:c r="AY403" s="34" t="n">
        <x:f>IF(SQRT($C$9)*$B403+SQRT(1-$C$9)*AD403&lt;_xlfn.NORM.S.INV($C$6),1,0)</x:f>
        <x:v>0</x:v>
      </x:c>
      <x:c r="AZ403" s="34" t="n">
        <x:f>IF(SQRT($C$9)*$B403+SQRT(1-$C$9)*AE403&lt;_xlfn.NORM.S.INV($C$6),1,0)</x:f>
        <x:v>0</x:v>
      </x:c>
      <x:c r="BA403" s="34" t="n">
        <x:f>IF(SQRT($C$9)*$B403+SQRT(1-$C$9)*AF403&lt;_xlfn.NORM.S.INV($C$6),1,0)</x:f>
        <x:v>0</x:v>
      </x:c>
      <x:c r="BB403" s="34" t="n">
        <x:f>IF(SQRT($C$9)*$B403+SQRT(1-$C$9)*AG403&lt;_xlfn.NORM.S.INV($C$6),1,0)</x:f>
        <x:v>0</x:v>
      </x:c>
      <x:c r="BC403" s="34" t="n">
        <x:f>IF(SQRT($C$9)*$B403+SQRT(1-$C$9)*AH403&lt;_xlfn.NORM.S.INV($C$6),1,0)</x:f>
        <x:v>0</x:v>
      </x:c>
      <x:c r="BD403" s="34" t="n">
        <x:f>IF(SQRT($C$9)*$B403+SQRT(1-$C$9)*AI403&lt;_xlfn.NORM.S.INV($C$6),1,0)</x:f>
        <x:v>0</x:v>
      </x:c>
      <x:c r="BE403" s="34" t="n">
        <x:f>IF(SQRT($C$9)*$B403+SQRT(1-$C$9)*AJ403&lt;_xlfn.NORM.S.INV($C$6),1,0)</x:f>
        <x:v>0</x:v>
      </x:c>
      <x:c r="BF403" s="34" t="n">
        <x:f>IF(SQRT($C$9)*$B403+SQRT(1-$C$9)*AK403&lt;_xlfn.NORM.S.INV($C$6),1,0)</x:f>
        <x:v>0</x:v>
      </x:c>
      <x:c r="BG403" s="34"/>
      <x:c r="BH403" s="34"/>
      <x:c r="BI403" s="34" t="n">
        <x:f>$B$11*(($A$1061)*$C403/$B$12*$B$7+(1-$A$1061)*$D403/$B$12*$C$7)</x:f>
        <x:v>0</x:v>
      </x:c>
      <x:c r="BJ403" s="34" t="n">
        <x:f>$B$11*(($A$1062)*$C403/$B$12*$B$7+(1-$A$1062)*$D403/$B$12*$C$7)</x:f>
        <x:v>0</x:v>
      </x:c>
      <x:c r="BK403" s="34" t="n">
        <x:f>$B$11*(($A$1063)*$C403/$B$12*$B$7+(1-$A$1063)*$D403/$B$12*$C$7)</x:f>
        <x:v>0</x:v>
      </x:c>
      <x:c r="BL403" s="34" t="n">
        <x:f>$B$11*(($A$1064)*$C403/$B$12*$B$7+(1-$A$1064)*$D403/$B$12*$C$7)</x:f>
        <x:v>0</x:v>
      </x:c>
      <x:c r="BM403" s="34" t="n">
        <x:f>$B$11*(($A$1065)*$C403/$B$12*$B$7+(1-$A$1065)*$D403/$B$12*$C$7)</x:f>
        <x:v>0</x:v>
      </x:c>
      <x:c r="BN403" s="34" t="n">
        <x:f>$B$11*(($A$1066)*$C403/$B$12*$B$7+(1-$A$1066)*$D403/$B$12*$C$7)</x:f>
        <x:v>0</x:v>
      </x:c>
      <x:c r="BO403" s="34" t="n">
        <x:f>$B$11*(($A$1067)*$C403/$B$12*$B$7+(1-$A$1067)*$D403/$B$12*$C$7)</x:f>
        <x:v>0</x:v>
      </x:c>
      <x:c r="BP403" s="34" t="n">
        <x:f>$B$11*(($A$1068)*$C403/$B$12*$B$7+(1-$A$1068)*$D403/$B$12*$C$7)</x:f>
        <x:v>0</x:v>
      </x:c>
      <x:c r="BQ403" s="34" t="n">
        <x:f>$B$11*(($A$1069)*$C403/$B$12*$B$7+(1-$A$1069)*$D403/$B$12*$C$7)</x:f>
        <x:v>0</x:v>
      </x:c>
      <x:c r="BR403" s="34" t="n">
        <x:f>$B$11*(($A$1070)*$C403/$B$12*$B$7+(1-$A$1070)*$D403/$B$12*$C$7)</x:f>
        <x:v>0</x:v>
      </x:c>
      <x:c r="BS403" s="34" t="n">
        <x:f>$B$11*(($A$1071)*$C403/$B$12*$B$7+(1-$A$1071)*$D403/$B$12*$C$7)</x:f>
        <x:v>0</x:v>
      </x:c>
      <x:c r="BT403" s="34" t="n">
        <x:f>$B$11*(($A$1072)*$C403/$B$12*$B$7+(1-$A$1072)*$D403/$B$12*$C$7)</x:f>
        <x:v>0</x:v>
      </x:c>
      <x:c r="BU403" s="34" t="n">
        <x:f>$B$11*(($A$1073)*$C403/$B$12*$B$7+(1-$A$1073)*$D403/$B$12*$C$7)</x:f>
        <x:v>0</x:v>
      </x:c>
      <x:c r="BV403" s="34" t="n">
        <x:f>$B$11*(($A$1074)*$C403/$B$12*$B$7+(1-$A$1074)*$D403/$B$12*$C$7)</x:f>
        <x:v>0</x:v>
      </x:c>
      <x:c r="BW403" s="34" t="n">
        <x:f>$B$11*(($A$1075)*$C403/$B$12*$B$7+(1-$A$1075)*$D403/$B$12*$C$7)</x:f>
        <x:v>0</x:v>
      </x:c>
      <x:c r="BX403" s="34" t="n">
        <x:f>$B$11*(($A$1076)*$C403/$B$12*$B$7+(1-$A$1076)*$D403/$B$12*$C$7)</x:f>
        <x:v>0</x:v>
      </x:c>
      <x:c r="BY403" s="34" t="n">
        <x:f>$B$11*(($A$1077)*$C403/$B$12*$B$7+(1-$A$1077)*$D403/$B$12*$C$7)</x:f>
        <x:v>0</x:v>
      </x:c>
      <x:c r="BZ403" s="34" t="n">
        <x:f>$B$11*(($A$1078)*$C403/$B$12*$B$7+(1-$A$1078)*$D403/$B$12*$C$7)</x:f>
        <x:v>0</x:v>
      </x:c>
      <x:c r="CA403" s="34" t="n">
        <x:f>$B$11*(($A$1079)*$C403/$B$12*$B$7+(1-$A$1079)*$D403/$B$12*$C$7)</x:f>
        <x:v>0</x:v>
      </x:c>
      <x:c r="CB403" s="34" t="n">
        <x:f>$B$11*(($A$1080)*$C403/$B$12*$B$7+(1-$A$1080)*$D403/$B$12*$C$7)</x:f>
        <x:v>0</x:v>
      </x:c>
      <x:c r="CC403" s="34" t="n">
        <x:f>$B$11*(($A$1081)*$C403/$B$12*$B$7+(1-$A$1081)*$D403/$B$12*$C$7)</x:f>
        <x:v>0</x:v>
      </x:c>
    </x:row>
    <x:row r="404">
      <x:c r="A404" s="34" t="n">
        <x:v>380</x:v>
      </x:c>
      <x:c r="B404" s="39" t="n">
        <x:v>1.2523439627886563</x:v>
      </x:c>
      <x:c r="C404" s="1" t="n">
        <x:f>SUM(AM404:AV404)</x:f>
        <x:v>0</x:v>
      </x:c>
      <x:c r="D404" s="1" t="n">
        <x:f>SUM(AW404:BF404)</x:f>
        <x:v>1</x:v>
      </x:c>
      <x:c r="E404" s="17" t="n">
        <x:f>(1-C404/$B$12)*$B$8-C404/$B$12*$B$7</x:f>
        <x:v>0.05</x:v>
      </x:c>
      <x:c r="F404" s="17" t="n">
        <x:f>(1-D404/$B$12)*$C$8-D404/$B$12*$C$7</x:f>
        <x:v>0.021000000000000005</x:v>
      </x:c>
      <x:c r="G404" s="32" t="n">
        <x:f>$B$11*($B$10*C404/$B$12*$B$7+(1-$B$10)*D404/$B$12*$C$7)</x:f>
        <x:v>300</x:v>
      </x:c>
      <x:c r="H404" s="17" t="n">
        <x:f>$B$10*E404+(1-$B$10)*F404</x:f>
        <x:v>0.035500000000000004</x:v>
      </x:c>
      <x:c r="I404" s="34"/>
      <x:c r="J404" s="34"/>
      <x:c r="K404" s="34"/>
      <x:c r="L404" s="34"/>
      <x:c r="M404" s="34"/>
      <x:c r="N404" s="34"/>
      <x:c r="O404" s="34"/>
      <x:c r="P404" s="34"/>
      <x:c r="Q404" s="34"/>
      <x:c r="R404" s="39" t="n">
        <x:v>0.1677066355184253</x:v>
      </x:c>
      <x:c r="S404" s="39" t="n">
        <x:v>1.1834709557665655</x:v>
      </x:c>
      <x:c r="T404" s="39" t="n">
        <x:v>-1.31235773375032</x:v>
      </x:c>
      <x:c r="U404" s="39" t="n">
        <x:v>1.1344635276832271</x:v>
      </x:c>
      <x:c r="V404" s="39" t="n">
        <x:v>0.139911597634995</x:v>
      </x:c>
      <x:c r="W404" s="39" t="n">
        <x:v>2.3655197959100143</x:v>
      </x:c>
      <x:c r="X404" s="39" t="n">
        <x:v>0.9488897703820786</x:v>
      </x:c>
      <x:c r="Y404" s="39" t="n">
        <x:v>-0.12905634492049997</x:v>
      </x:c>
      <x:c r="Z404" s="39" t="n">
        <x:v>2.865847448570611</x:v>
      </x:c>
      <x:c r="AA404" s="39" t="n">
        <x:v>0.4581691805874047</x:v>
      </x:c>
      <x:c r="AB404" s="39" t="n">
        <x:v>1.5141406738010679</x:v>
      </x:c>
      <x:c r="AC404" s="39" t="n">
        <x:v>-0.48550144785940175</x:v>
      </x:c>
      <x:c r="AD404" s="39" t="n">
        <x:v>0.1567384444739448</x:v>
      </x:c>
      <x:c r="AE404" s="39" t="n">
        <x:v>-0.5033963489412578</x:v>
      </x:c>
      <x:c r="AF404" s="39" t="n">
        <x:v>-0.29988058184876076</x:v>
      </x:c>
      <x:c r="AG404" s="39" t="n">
        <x:v>0.5043422013508065</x:v>
      </x:c>
      <x:c r="AH404" s="39" t="n">
        <x:v>0.3585259458960433</x:v>
      </x:c>
      <x:c r="AI404" s="39" t="n">
        <x:v>2.92788220043735</x:v>
      </x:c>
      <x:c r="AJ404" s="39" t="n">
        <x:v>1.0676335191508723</x:v>
      </x:c>
      <x:c r="AK404" s="39" t="n">
        <x:v>-2.779254377741949</x:v>
      </x:c>
      <x:c r="AL404" s="34"/>
      <x:c r="AM404" s="34" t="n">
        <x:f>IF(SQRT($B$9)*$B404+SQRT(1-$B$9)*R404&lt;_xlfn.NORM.S.INV($B$6),1,0)</x:f>
        <x:v>0</x:v>
      </x:c>
      <x:c r="AN404" s="34" t="n">
        <x:f>IF(SQRT($B$9)*$B404+SQRT(1-$B$9)*S404&lt;_xlfn.NORM.S.INV($B$6),1,0)</x:f>
        <x:v>0</x:v>
      </x:c>
      <x:c r="AO404" s="34" t="n">
        <x:f>IF(SQRT($B$9)*$B404+SQRT(1-$B$9)*T404&lt;_xlfn.NORM.S.INV($B$6),1,0)</x:f>
        <x:v>0</x:v>
      </x:c>
      <x:c r="AP404" s="34" t="n">
        <x:f>IF(SQRT($B$9)*$B404+SQRT(1-$B$9)*U404&lt;_xlfn.NORM.S.INV($B$6),1,0)</x:f>
        <x:v>0</x:v>
      </x:c>
      <x:c r="AQ404" s="34" t="n">
        <x:f>IF(SQRT($B$9)*$B404+SQRT(1-$B$9)*V404&lt;_xlfn.NORM.S.INV($B$6),1,0)</x:f>
        <x:v>0</x:v>
      </x:c>
      <x:c r="AR404" s="34" t="n">
        <x:f>IF(SQRT($B$9)*$B404+SQRT(1-$B$9)*W404&lt;_xlfn.NORM.S.INV($B$6),1,0)</x:f>
        <x:v>0</x:v>
      </x:c>
      <x:c r="AS404" s="34" t="n">
        <x:f>IF(SQRT($B$9)*$B404+SQRT(1-$B$9)*X404&lt;_xlfn.NORM.S.INV($B$6),1,0)</x:f>
        <x:v>0</x:v>
      </x:c>
      <x:c r="AT404" s="34" t="n">
        <x:f>IF(SQRT($B$9)*$B404+SQRT(1-$B$9)*Y404&lt;_xlfn.NORM.S.INV($B$6),1,0)</x:f>
        <x:v>0</x:v>
      </x:c>
      <x:c r="AU404" s="34" t="n">
        <x:f>IF(SQRT($B$9)*$B404+SQRT(1-$B$9)*Z404&lt;_xlfn.NORM.S.INV($B$6),1,0)</x:f>
        <x:v>0</x:v>
      </x:c>
      <x:c r="AV404" s="34" t="n">
        <x:f>IF(SQRT($B$9)*$B404+SQRT(1-$B$9)*AA404&lt;_xlfn.NORM.S.INV($B$6),1,0)</x:f>
        <x:v>0</x:v>
      </x:c>
      <x:c r="AW404" s="34" t="n">
        <x:f>IF(SQRT($C$9)*$B404+SQRT(1-$C$9)*AB404&lt;_xlfn.NORM.S.INV($C$6),1,0)</x:f>
        <x:v>0</x:v>
      </x:c>
      <x:c r="AX404" s="34" t="n">
        <x:f>IF(SQRT($C$9)*$B404+SQRT(1-$C$9)*AC404&lt;_xlfn.NORM.S.INV($C$6),1,0)</x:f>
        <x:v>0</x:v>
      </x:c>
      <x:c r="AY404" s="34" t="n">
        <x:f>IF(SQRT($C$9)*$B404+SQRT(1-$C$9)*AD404&lt;_xlfn.NORM.S.INV($C$6),1,0)</x:f>
        <x:v>0</x:v>
      </x:c>
      <x:c r="AZ404" s="34" t="n">
        <x:f>IF(SQRT($C$9)*$B404+SQRT(1-$C$9)*AE404&lt;_xlfn.NORM.S.INV($C$6),1,0)</x:f>
        <x:v>0</x:v>
      </x:c>
      <x:c r="BA404" s="34" t="n">
        <x:f>IF(SQRT($C$9)*$B404+SQRT(1-$C$9)*AF404&lt;_xlfn.NORM.S.INV($C$6),1,0)</x:f>
        <x:v>0</x:v>
      </x:c>
      <x:c r="BB404" s="34" t="n">
        <x:f>IF(SQRT($C$9)*$B404+SQRT(1-$C$9)*AG404&lt;_xlfn.NORM.S.INV($C$6),1,0)</x:f>
        <x:v>0</x:v>
      </x:c>
      <x:c r="BC404" s="34" t="n">
        <x:f>IF(SQRT($C$9)*$B404+SQRT(1-$C$9)*AH404&lt;_xlfn.NORM.S.INV($C$6),1,0)</x:f>
        <x:v>0</x:v>
      </x:c>
      <x:c r="BD404" s="34" t="n">
        <x:f>IF(SQRT($C$9)*$B404+SQRT(1-$C$9)*AI404&lt;_xlfn.NORM.S.INV($C$6),1,0)</x:f>
        <x:v>0</x:v>
      </x:c>
      <x:c r="BE404" s="34" t="n">
        <x:f>IF(SQRT($C$9)*$B404+SQRT(1-$C$9)*AJ404&lt;_xlfn.NORM.S.INV($C$6),1,0)</x:f>
        <x:v>0</x:v>
      </x:c>
      <x:c r="BF404" s="34" t="n">
        <x:f>IF(SQRT($C$9)*$B404+SQRT(1-$C$9)*AK404&lt;_xlfn.NORM.S.INV($C$6),1,0)</x:f>
        <x:v>1</x:v>
      </x:c>
      <x:c r="BG404" s="34"/>
      <x:c r="BH404" s="34"/>
      <x:c r="BI404" s="34" t="n">
        <x:f>$B$11*(($A$1061)*$C404/$B$12*$B$7+(1-$A$1061)*$D404/$B$12*$C$7)</x:f>
        <x:v>600</x:v>
      </x:c>
      <x:c r="BJ404" s="34" t="n">
        <x:f>$B$11*(($A$1062)*$C404/$B$12*$B$7+(1-$A$1062)*$D404/$B$12*$C$7)</x:f>
        <x:v>570</x:v>
      </x:c>
      <x:c r="BK404" s="34" t="n">
        <x:f>$B$11*(($A$1063)*$C404/$B$12*$B$7+(1-$A$1063)*$D404/$B$12*$C$7)</x:f>
        <x:v>540</x:v>
      </x:c>
      <x:c r="BL404" s="34" t="n">
        <x:f>$B$11*(($A$1064)*$C404/$B$12*$B$7+(1-$A$1064)*$D404/$B$12*$C$7)</x:f>
        <x:v>509.99999999999994</x:v>
      </x:c>
      <x:c r="BM404" s="34" t="n">
        <x:f>$B$11*(($A$1065)*$C404/$B$12*$B$7+(1-$A$1065)*$D404/$B$12*$C$7)</x:f>
        <x:v>480</x:v>
      </x:c>
      <x:c r="BN404" s="34" t="n">
        <x:f>$B$11*(($A$1066)*$C404/$B$12*$B$7+(1-$A$1066)*$D404/$B$12*$C$7)</x:f>
        <x:v>450</x:v>
      </x:c>
      <x:c r="BO404" s="34" t="n">
        <x:f>$B$11*(($A$1067)*$C404/$B$12*$B$7+(1-$A$1067)*$D404/$B$12*$C$7)</x:f>
        <x:v>419.99999999999994</x:v>
      </x:c>
      <x:c r="BP404" s="34" t="n">
        <x:f>$B$11*(($A$1068)*$C404/$B$12*$B$7+(1-$A$1068)*$D404/$B$12*$C$7)</x:f>
        <x:v>390</x:v>
      </x:c>
      <x:c r="BQ404" s="34" t="n">
        <x:f>$B$11*(($A$1069)*$C404/$B$12*$B$7+(1-$A$1069)*$D404/$B$12*$C$7)</x:f>
        <x:v>360</x:v>
      </x:c>
      <x:c r="BR404" s="34" t="n">
        <x:f>$B$11*(($A$1070)*$C404/$B$12*$B$7+(1-$A$1070)*$D404/$B$12*$C$7)</x:f>
        <x:v>330</x:v>
      </x:c>
      <x:c r="BS404" s="34" t="n">
        <x:f>$B$11*(($A$1071)*$C404/$B$12*$B$7+(1-$A$1071)*$D404/$B$12*$C$7)</x:f>
        <x:v>300</x:v>
      </x:c>
      <x:c r="BT404" s="34" t="n">
        <x:f>$B$11*(($A$1072)*$C404/$B$12*$B$7+(1-$A$1072)*$D404/$B$12*$C$7)</x:f>
        <x:v>270</x:v>
      </x:c>
      <x:c r="BU404" s="34" t="n">
        <x:f>$B$11*(($A$1073)*$C404/$B$12*$B$7+(1-$A$1073)*$D404/$B$12*$C$7)</x:f>
        <x:v>240</x:v>
      </x:c>
      <x:c r="BV404" s="34" t="n">
        <x:f>$B$11*(($A$1074)*$C404/$B$12*$B$7+(1-$A$1074)*$D404/$B$12*$C$7)</x:f>
        <x:v>209.99999999999997</x:v>
      </x:c>
      <x:c r="BW404" s="34" t="n">
        <x:f>$B$11*(($A$1075)*$C404/$B$12*$B$7+(1-$A$1075)*$D404/$B$12*$C$7)</x:f>
        <x:v>180.00000000000003</x:v>
      </x:c>
      <x:c r="BX404" s="34" t="n">
        <x:f>$B$11*(($A$1076)*$C404/$B$12*$B$7+(1-$A$1076)*$D404/$B$12*$C$7)</x:f>
        <x:v>150</x:v>
      </x:c>
      <x:c r="BY404" s="34" t="n">
        <x:f>$B$11*(($A$1077)*$C404/$B$12*$B$7+(1-$A$1077)*$D404/$B$12*$C$7)</x:f>
        <x:v>119.99999999999999</x:v>
      </x:c>
      <x:c r="BZ404" s="34" t="n">
        <x:f>$B$11*(($A$1078)*$C404/$B$12*$B$7+(1-$A$1078)*$D404/$B$12*$C$7)</x:f>
        <x:v>90.00000000000001</x:v>
      </x:c>
      <x:c r="CA404" s="34" t="n">
        <x:f>$B$11*(($A$1079)*$C404/$B$12*$B$7+(1-$A$1079)*$D404/$B$12*$C$7)</x:f>
        <x:v>59.99999999999999</x:v>
      </x:c>
      <x:c r="CB404" s="34" t="n">
        <x:f>$B$11*(($A$1080)*$C404/$B$12*$B$7+(1-$A$1080)*$D404/$B$12*$C$7)</x:f>
        <x:v>30.00000000000003</x:v>
      </x:c>
      <x:c r="CC404" s="34" t="n">
        <x:f>$B$11*(($A$1081)*$C404/$B$12*$B$7+(1-$A$1081)*$D404/$B$12*$C$7)</x:f>
        <x:v>0</x:v>
      </x:c>
    </x:row>
    <x:row r="405">
      <x:c r="A405" s="34" t="n">
        <x:v>381</x:v>
      </x:c>
      <x:c r="B405" s="39" t="n">
        <x:v>0.1779928257400572</x:v>
      </x:c>
      <x:c r="C405" s="1" t="n">
        <x:f>SUM(AM405:AV405)</x:f>
        <x:v>0</x:v>
      </x:c>
      <x:c r="D405" s="1" t="n">
        <x:f>SUM(AW405:BF405)</x:f>
        <x:v>1</x:v>
      </x:c>
      <x:c r="E405" s="17" t="n">
        <x:f>(1-C405/$B$12)*$B$8-C405/$B$12*$B$7</x:f>
        <x:v>0.05</x:v>
      </x:c>
      <x:c r="F405" s="17" t="n">
        <x:f>(1-D405/$B$12)*$C$8-D405/$B$12*$C$7</x:f>
        <x:v>0.021000000000000005</x:v>
      </x:c>
      <x:c r="G405" s="32" t="n">
        <x:f>$B$11*($B$10*C405/$B$12*$B$7+(1-$B$10)*D405/$B$12*$C$7)</x:f>
        <x:v>300</x:v>
      </x:c>
      <x:c r="H405" s="17" t="n">
        <x:f>$B$10*E405+(1-$B$10)*F405</x:f>
        <x:v>0.035500000000000004</x:v>
      </x:c>
      <x:c r="I405" s="34"/>
      <x:c r="J405" s="34"/>
      <x:c r="K405" s="34"/>
      <x:c r="L405" s="34"/>
      <x:c r="M405" s="34"/>
      <x:c r="N405" s="34"/>
      <x:c r="O405" s="34"/>
      <x:c r="P405" s="34"/>
      <x:c r="Q405" s="34"/>
      <x:c r="R405" s="39" t="n">
        <x:v>-0.37882301593370693</x:v>
      </x:c>
      <x:c r="S405" s="39" t="n">
        <x:v>-1.043561137257441</x:v>
      </x:c>
      <x:c r="T405" s="39" t="n">
        <x:v>0.2741045380239676</x:v>
      </x:c>
      <x:c r="U405" s="39" t="n">
        <x:v>0.5930100470812333</x:v>
      </x:c>
      <x:c r="V405" s="39" t="n">
        <x:v>0.2850466934231102</x:v>
      </x:c>
      <x:c r="W405" s="39" t="n">
        <x:v>-0.7991719472455837</x:v>
      </x:c>
      <x:c r="X405" s="39" t="n">
        <x:v>-0.770443382490347</x:v>
      </x:c>
      <x:c r="Y405" s="39" t="n">
        <x:v>-0.885827308428948</x:v>
      </x:c>
      <x:c r="Z405" s="39" t="n">
        <x:v>-0.5408684366558488</x:v>
      </x:c>
      <x:c r="AA405" s="39" t="n">
        <x:v>-1.2002605820469725</x:v>
      </x:c>
      <x:c r="AB405" s="39" t="n">
        <x:v>-0.4045461695342297</x:v>
      </x:c>
      <x:c r="AC405" s="39" t="n">
        <x:v>-0.4803441820087595</x:v>
      </x:c>
      <x:c r="AD405" s="39" t="n">
        <x:v>-0.18848069211176294</x:v>
      </x:c>
      <x:c r="AE405" s="39" t="n">
        <x:v>-0.5595209246673254</x:v>
      </x:c>
      <x:c r="AF405" s="39" t="n">
        <x:v>-2.1405847291241114</x:v>
      </x:c>
      <x:c r="AG405" s="39" t="n">
        <x:v>-0.5945165156813682</x:v>
      </x:c>
      <x:c r="AH405" s="39" t="n">
        <x:v>-1.6830039311787566</x:v>
      </x:c>
      <x:c r="AI405" s="39" t="n">
        <x:v>-1.4765619872663112</x:v>
      </x:c>
      <x:c r="AJ405" s="39" t="n">
        <x:v>-0.3317290232206251</x:v>
      </x:c>
      <x:c r="AK405" s="39" t="n">
        <x:v>1.5643903259538416</x:v>
      </x:c>
      <x:c r="AL405" s="34"/>
      <x:c r="AM405" s="34" t="n">
        <x:f>IF(SQRT($B$9)*$B405+SQRT(1-$B$9)*R405&lt;_xlfn.NORM.S.INV($B$6),1,0)</x:f>
        <x:v>0</x:v>
      </x:c>
      <x:c r="AN405" s="34" t="n">
        <x:f>IF(SQRT($B$9)*$B405+SQRT(1-$B$9)*S405&lt;_xlfn.NORM.S.INV($B$6),1,0)</x:f>
        <x:v>0</x:v>
      </x:c>
      <x:c r="AO405" s="34" t="n">
        <x:f>IF(SQRT($B$9)*$B405+SQRT(1-$B$9)*T405&lt;_xlfn.NORM.S.INV($B$6),1,0)</x:f>
        <x:v>0</x:v>
      </x:c>
      <x:c r="AP405" s="34" t="n">
        <x:f>IF(SQRT($B$9)*$B405+SQRT(1-$B$9)*U405&lt;_xlfn.NORM.S.INV($B$6),1,0)</x:f>
        <x:v>0</x:v>
      </x:c>
      <x:c r="AQ405" s="34" t="n">
        <x:f>IF(SQRT($B$9)*$B405+SQRT(1-$B$9)*V405&lt;_xlfn.NORM.S.INV($B$6),1,0)</x:f>
        <x:v>0</x:v>
      </x:c>
      <x:c r="AR405" s="34" t="n">
        <x:f>IF(SQRT($B$9)*$B405+SQRT(1-$B$9)*W405&lt;_xlfn.NORM.S.INV($B$6),1,0)</x:f>
        <x:v>0</x:v>
      </x:c>
      <x:c r="AS405" s="34" t="n">
        <x:f>IF(SQRT($B$9)*$B405+SQRT(1-$B$9)*X405&lt;_xlfn.NORM.S.INV($B$6),1,0)</x:f>
        <x:v>0</x:v>
      </x:c>
      <x:c r="AT405" s="34" t="n">
        <x:f>IF(SQRT($B$9)*$B405+SQRT(1-$B$9)*Y405&lt;_xlfn.NORM.S.INV($B$6),1,0)</x:f>
        <x:v>0</x:v>
      </x:c>
      <x:c r="AU405" s="34" t="n">
        <x:f>IF(SQRT($B$9)*$B405+SQRT(1-$B$9)*Z405&lt;_xlfn.NORM.S.INV($B$6),1,0)</x:f>
        <x:v>0</x:v>
      </x:c>
      <x:c r="AV405" s="34" t="n">
        <x:f>IF(SQRT($B$9)*$B405+SQRT(1-$B$9)*AA405&lt;_xlfn.NORM.S.INV($B$6),1,0)</x:f>
        <x:v>0</x:v>
      </x:c>
      <x:c r="AW405" s="34" t="n">
        <x:f>IF(SQRT($C$9)*$B405+SQRT(1-$C$9)*AB405&lt;_xlfn.NORM.S.INV($C$6),1,0)</x:f>
        <x:v>0</x:v>
      </x:c>
      <x:c r="AX405" s="34" t="n">
        <x:f>IF(SQRT($C$9)*$B405+SQRT(1-$C$9)*AC405&lt;_xlfn.NORM.S.INV($C$6),1,0)</x:f>
        <x:v>0</x:v>
      </x:c>
      <x:c r="AY405" s="34" t="n">
        <x:f>IF(SQRT($C$9)*$B405+SQRT(1-$C$9)*AD405&lt;_xlfn.NORM.S.INV($C$6),1,0)</x:f>
        <x:v>0</x:v>
      </x:c>
      <x:c r="AZ405" s="34" t="n">
        <x:f>IF(SQRT($C$9)*$B405+SQRT(1-$C$9)*AE405&lt;_xlfn.NORM.S.INV($C$6),1,0)</x:f>
        <x:v>0</x:v>
      </x:c>
      <x:c r="BA405" s="34" t="n">
        <x:f>IF(SQRT($C$9)*$B405+SQRT(1-$C$9)*AF405&lt;_xlfn.NORM.S.INV($C$6),1,0)</x:f>
        <x:v>1</x:v>
      </x:c>
      <x:c r="BB405" s="34" t="n">
        <x:f>IF(SQRT($C$9)*$B405+SQRT(1-$C$9)*AG405&lt;_xlfn.NORM.S.INV($C$6),1,0)</x:f>
        <x:v>0</x:v>
      </x:c>
      <x:c r="BC405" s="34" t="n">
        <x:f>IF(SQRT($C$9)*$B405+SQRT(1-$C$9)*AH405&lt;_xlfn.NORM.S.INV($C$6),1,0)</x:f>
        <x:v>0</x:v>
      </x:c>
      <x:c r="BD405" s="34" t="n">
        <x:f>IF(SQRT($C$9)*$B405+SQRT(1-$C$9)*AI405&lt;_xlfn.NORM.S.INV($C$6),1,0)</x:f>
        <x:v>0</x:v>
      </x:c>
      <x:c r="BE405" s="34" t="n">
        <x:f>IF(SQRT($C$9)*$B405+SQRT(1-$C$9)*AJ405&lt;_xlfn.NORM.S.INV($C$6),1,0)</x:f>
        <x:v>0</x:v>
      </x:c>
      <x:c r="BF405" s="34" t="n">
        <x:f>IF(SQRT($C$9)*$B405+SQRT(1-$C$9)*AK405&lt;_xlfn.NORM.S.INV($C$6),1,0)</x:f>
        <x:v>0</x:v>
      </x:c>
      <x:c r="BG405" s="34"/>
      <x:c r="BH405" s="34"/>
      <x:c r="BI405" s="34" t="n">
        <x:f>$B$11*(($A$1061)*$C405/$B$12*$B$7+(1-$A$1061)*$D405/$B$12*$C$7)</x:f>
        <x:v>600</x:v>
      </x:c>
      <x:c r="BJ405" s="34" t="n">
        <x:f>$B$11*(($A$1062)*$C405/$B$12*$B$7+(1-$A$1062)*$D405/$B$12*$C$7)</x:f>
        <x:v>570</x:v>
      </x:c>
      <x:c r="BK405" s="34" t="n">
        <x:f>$B$11*(($A$1063)*$C405/$B$12*$B$7+(1-$A$1063)*$D405/$B$12*$C$7)</x:f>
        <x:v>540</x:v>
      </x:c>
      <x:c r="BL405" s="34" t="n">
        <x:f>$B$11*(($A$1064)*$C405/$B$12*$B$7+(1-$A$1064)*$D405/$B$12*$C$7)</x:f>
        <x:v>509.99999999999994</x:v>
      </x:c>
      <x:c r="BM405" s="34" t="n">
        <x:f>$B$11*(($A$1065)*$C405/$B$12*$B$7+(1-$A$1065)*$D405/$B$12*$C$7)</x:f>
        <x:v>480</x:v>
      </x:c>
      <x:c r="BN405" s="34" t="n">
        <x:f>$B$11*(($A$1066)*$C405/$B$12*$B$7+(1-$A$1066)*$D405/$B$12*$C$7)</x:f>
        <x:v>450</x:v>
      </x:c>
      <x:c r="BO405" s="34" t="n">
        <x:f>$B$11*(($A$1067)*$C405/$B$12*$B$7+(1-$A$1067)*$D405/$B$12*$C$7)</x:f>
        <x:v>419.99999999999994</x:v>
      </x:c>
      <x:c r="BP405" s="34" t="n">
        <x:f>$B$11*(($A$1068)*$C405/$B$12*$B$7+(1-$A$1068)*$D405/$B$12*$C$7)</x:f>
        <x:v>390</x:v>
      </x:c>
      <x:c r="BQ405" s="34" t="n">
        <x:f>$B$11*(($A$1069)*$C405/$B$12*$B$7+(1-$A$1069)*$D405/$B$12*$C$7)</x:f>
        <x:v>360</x:v>
      </x:c>
      <x:c r="BR405" s="34" t="n">
        <x:f>$B$11*(($A$1070)*$C405/$B$12*$B$7+(1-$A$1070)*$D405/$B$12*$C$7)</x:f>
        <x:v>330</x:v>
      </x:c>
      <x:c r="BS405" s="34" t="n">
        <x:f>$B$11*(($A$1071)*$C405/$B$12*$B$7+(1-$A$1071)*$D405/$B$12*$C$7)</x:f>
        <x:v>300</x:v>
      </x:c>
      <x:c r="BT405" s="34" t="n">
        <x:f>$B$11*(($A$1072)*$C405/$B$12*$B$7+(1-$A$1072)*$D405/$B$12*$C$7)</x:f>
        <x:v>270</x:v>
      </x:c>
      <x:c r="BU405" s="34" t="n">
        <x:f>$B$11*(($A$1073)*$C405/$B$12*$B$7+(1-$A$1073)*$D405/$B$12*$C$7)</x:f>
        <x:v>240</x:v>
      </x:c>
      <x:c r="BV405" s="34" t="n">
        <x:f>$B$11*(($A$1074)*$C405/$B$12*$B$7+(1-$A$1074)*$D405/$B$12*$C$7)</x:f>
        <x:v>209.99999999999997</x:v>
      </x:c>
      <x:c r="BW405" s="34" t="n">
        <x:f>$B$11*(($A$1075)*$C405/$B$12*$B$7+(1-$A$1075)*$D405/$B$12*$C$7)</x:f>
        <x:v>180.00000000000003</x:v>
      </x:c>
      <x:c r="BX405" s="34" t="n">
        <x:f>$B$11*(($A$1076)*$C405/$B$12*$B$7+(1-$A$1076)*$D405/$B$12*$C$7)</x:f>
        <x:v>150</x:v>
      </x:c>
      <x:c r="BY405" s="34" t="n">
        <x:f>$B$11*(($A$1077)*$C405/$B$12*$B$7+(1-$A$1077)*$D405/$B$12*$C$7)</x:f>
        <x:v>119.99999999999999</x:v>
      </x:c>
      <x:c r="BZ405" s="34" t="n">
        <x:f>$B$11*(($A$1078)*$C405/$B$12*$B$7+(1-$A$1078)*$D405/$B$12*$C$7)</x:f>
        <x:v>90.00000000000001</x:v>
      </x:c>
      <x:c r="CA405" s="34" t="n">
        <x:f>$B$11*(($A$1079)*$C405/$B$12*$B$7+(1-$A$1079)*$D405/$B$12*$C$7)</x:f>
        <x:v>59.99999999999999</x:v>
      </x:c>
      <x:c r="CB405" s="34" t="n">
        <x:f>$B$11*(($A$1080)*$C405/$B$12*$B$7+(1-$A$1080)*$D405/$B$12*$C$7)</x:f>
        <x:v>30.00000000000003</x:v>
      </x:c>
      <x:c r="CC405" s="34" t="n">
        <x:f>$B$11*(($A$1081)*$C405/$B$12*$B$7+(1-$A$1081)*$D405/$B$12*$C$7)</x:f>
        <x:v>0</x:v>
      </x:c>
    </x:row>
    <x:row r="406">
      <x:c r="A406" s="34" t="n">
        <x:v>382</x:v>
      </x:c>
      <x:c r="B406" s="39" t="n">
        <x:v>-1.8241653613986635</x:v>
      </x:c>
      <x:c r="C406" s="1" t="n">
        <x:f>SUM(AM406:AV406)</x:f>
        <x:v>2</x:v>
      </x:c>
      <x:c r="D406" s="1" t="n">
        <x:f>SUM(AW406:BF406)</x:f>
        <x:v>0</x:v>
      </x:c>
      <x:c r="E406" s="17" t="n">
        <x:f>(1-C406/$B$12)*$B$8-C406/$B$12*$B$7</x:f>
        <x:v>-0.04000000000000001</x:v>
      </x:c>
      <x:c r="F406" s="17" t="n">
        <x:f>(1-D406/$B$12)*$C$8-D406/$B$12*$C$7</x:f>
        <x:v>0.09</x:v>
      </x:c>
      <x:c r="G406" s="32" t="n">
        <x:f>$B$11*($B$10*C406/$B$12*$B$7+(1-$B$10)*D406/$B$12*$C$7)</x:f>
        <x:v>400.00000000000006</x:v>
      </x:c>
      <x:c r="H406" s="17" t="n">
        <x:f>$B$10*E406+(1-$B$10)*F406</x:f>
        <x:v>0.024999999999999994</x:v>
      </x:c>
      <x:c r="I406" s="34"/>
      <x:c r="J406" s="34"/>
      <x:c r="K406" s="34"/>
      <x:c r="L406" s="34"/>
      <x:c r="M406" s="34"/>
      <x:c r="N406" s="34"/>
      <x:c r="O406" s="34"/>
      <x:c r="P406" s="34"/>
      <x:c r="Q406" s="34"/>
      <x:c r="R406" s="39" t="n">
        <x:v>-1.7614514634053988</x:v>
      </x:c>
      <x:c r="S406" s="39" t="n">
        <x:v>0.3648491626048664</x:v>
      </x:c>
      <x:c r="T406" s="39" t="n">
        <x:v>-0.14998187826437678</x:v>
      </x:c>
      <x:c r="U406" s="39" t="n">
        <x:v>-0.3284101923786646</x:v>
      </x:c>
      <x:c r="V406" s="39" t="n">
        <x:v>0.005053609649565802</x:v>
      </x:c>
      <x:c r="W406" s="39" t="n">
        <x:v>0.8915085116670377</x:v>
      </x:c>
      <x:c r="X406" s="39" t="n">
        <x:v>2.340716107723522</x:v>
      </x:c>
      <x:c r="Y406" s="39" t="n">
        <x:v>2.2415718203753348</x:v>
      </x:c>
      <x:c r="Z406" s="39" t="n">
        <x:v>-1.8339124296040439</x:v>
      </x:c>
      <x:c r="AA406" s="39" t="n">
        <x:v>-0.05619041095463716</x:v>
      </x:c>
      <x:c r="AB406" s="39" t="n">
        <x:v>-0.5502997352413618</x:v>
      </x:c>
      <x:c r="AC406" s="39" t="n">
        <x:v>0.20879340687436335</x:v>
      </x:c>
      <x:c r="AD406" s="39" t="n">
        <x:v>0.2726219737199187</x:v>
      </x:c>
      <x:c r="AE406" s="39" t="n">
        <x:v>0.6725870286968216</x:v>
      </x:c>
      <x:c r="AF406" s="39" t="n">
        <x:v>0.11817576734535061</x:v>
      </x:c>
      <x:c r="AG406" s="39" t="n">
        <x:v>0.7101255664819796</x:v>
      </x:c>
      <x:c r="AH406" s="39" t="n">
        <x:v>-0.35775943662953275</x:v>
      </x:c>
      <x:c r="AI406" s="39" t="n">
        <x:v>-0.36822703990258765</x:v>
      </x:c>
      <x:c r="AJ406" s="39" t="n">
        <x:v>-0.5563596109081957</x:v>
      </x:c>
      <x:c r="AK406" s="39" t="n">
        <x:v>-0.5326344503656161</x:v>
      </x:c>
      <x:c r="AL406" s="34"/>
      <x:c r="AM406" s="34" t="n">
        <x:f>IF(SQRT($B$9)*$B406+SQRT(1-$B$9)*R406&lt;_xlfn.NORM.S.INV($B$6),1,0)</x:f>
        <x:v>1</x:v>
      </x:c>
      <x:c r="AN406" s="34" t="n">
        <x:f>IF(SQRT($B$9)*$B406+SQRT(1-$B$9)*S406&lt;_xlfn.NORM.S.INV($B$6),1,0)</x:f>
        <x:v>0</x:v>
      </x:c>
      <x:c r="AO406" s="34" t="n">
        <x:f>IF(SQRT($B$9)*$B406+SQRT(1-$B$9)*T406&lt;_xlfn.NORM.S.INV($B$6),1,0)</x:f>
        <x:v>0</x:v>
      </x:c>
      <x:c r="AP406" s="34" t="n">
        <x:f>IF(SQRT($B$9)*$B406+SQRT(1-$B$9)*U406&lt;_xlfn.NORM.S.INV($B$6),1,0)</x:f>
        <x:v>0</x:v>
      </x:c>
      <x:c r="AQ406" s="34" t="n">
        <x:f>IF(SQRT($B$9)*$B406+SQRT(1-$B$9)*V406&lt;_xlfn.NORM.S.INV($B$6),1,0)</x:f>
        <x:v>0</x:v>
      </x:c>
      <x:c r="AR406" s="34" t="n">
        <x:f>IF(SQRT($B$9)*$B406+SQRT(1-$B$9)*W406&lt;_xlfn.NORM.S.INV($B$6),1,0)</x:f>
        <x:v>0</x:v>
      </x:c>
      <x:c r="AS406" s="34" t="n">
        <x:f>IF(SQRT($B$9)*$B406+SQRT(1-$B$9)*X406&lt;_xlfn.NORM.S.INV($B$6),1,0)</x:f>
        <x:v>0</x:v>
      </x:c>
      <x:c r="AT406" s="34" t="n">
        <x:f>IF(SQRT($B$9)*$B406+SQRT(1-$B$9)*Y406&lt;_xlfn.NORM.S.INV($B$6),1,0)</x:f>
        <x:v>0</x:v>
      </x:c>
      <x:c r="AU406" s="34" t="n">
        <x:f>IF(SQRT($B$9)*$B406+SQRT(1-$B$9)*Z406&lt;_xlfn.NORM.S.INV($B$6),1,0)</x:f>
        <x:v>1</x:v>
      </x:c>
      <x:c r="AV406" s="34" t="n">
        <x:f>IF(SQRT($B$9)*$B406+SQRT(1-$B$9)*AA406&lt;_xlfn.NORM.S.INV($B$6),1,0)</x:f>
        <x:v>0</x:v>
      </x:c>
      <x:c r="AW406" s="34" t="n">
        <x:f>IF(SQRT($C$9)*$B406+SQRT(1-$C$9)*AB406&lt;_xlfn.NORM.S.INV($C$6),1,0)</x:f>
        <x:v>0</x:v>
      </x:c>
      <x:c r="AX406" s="34" t="n">
        <x:f>IF(SQRT($C$9)*$B406+SQRT(1-$C$9)*AC406&lt;_xlfn.NORM.S.INV($C$6),1,0)</x:f>
        <x:v>0</x:v>
      </x:c>
      <x:c r="AY406" s="34" t="n">
        <x:f>IF(SQRT($C$9)*$B406+SQRT(1-$C$9)*AD406&lt;_xlfn.NORM.S.INV($C$6),1,0)</x:f>
        <x:v>0</x:v>
      </x:c>
      <x:c r="AZ406" s="34" t="n">
        <x:f>IF(SQRT($C$9)*$B406+SQRT(1-$C$9)*AE406&lt;_xlfn.NORM.S.INV($C$6),1,0)</x:f>
        <x:v>0</x:v>
      </x:c>
      <x:c r="BA406" s="34" t="n">
        <x:f>IF(SQRT($C$9)*$B406+SQRT(1-$C$9)*AF406&lt;_xlfn.NORM.S.INV($C$6),1,0)</x:f>
        <x:v>0</x:v>
      </x:c>
      <x:c r="BB406" s="34" t="n">
        <x:f>IF(SQRT($C$9)*$B406+SQRT(1-$C$9)*AG406&lt;_xlfn.NORM.S.INV($C$6),1,0)</x:f>
        <x:v>0</x:v>
      </x:c>
      <x:c r="BC406" s="34" t="n">
        <x:f>IF(SQRT($C$9)*$B406+SQRT(1-$C$9)*AH406&lt;_xlfn.NORM.S.INV($C$6),1,0)</x:f>
        <x:v>0</x:v>
      </x:c>
      <x:c r="BD406" s="34" t="n">
        <x:f>IF(SQRT($C$9)*$B406+SQRT(1-$C$9)*AI406&lt;_xlfn.NORM.S.INV($C$6),1,0)</x:f>
        <x:v>0</x:v>
      </x:c>
      <x:c r="BE406" s="34" t="n">
        <x:f>IF(SQRT($C$9)*$B406+SQRT(1-$C$9)*AJ406&lt;_xlfn.NORM.S.INV($C$6),1,0)</x:f>
        <x:v>0</x:v>
      </x:c>
      <x:c r="BF406" s="34" t="n">
        <x:f>IF(SQRT($C$9)*$B406+SQRT(1-$C$9)*AK406&lt;_xlfn.NORM.S.INV($C$6),1,0)</x:f>
        <x:v>0</x:v>
      </x:c>
      <x:c r="BG406" s="34"/>
      <x:c r="BH406" s="34"/>
      <x:c r="BI406" s="34" t="n">
        <x:f>$B$11*(($A$1061)*$C406/$B$12*$B$7+(1-$A$1061)*$D406/$B$12*$C$7)</x:f>
        <x:v>0</x:v>
      </x:c>
      <x:c r="BJ406" s="34" t="n">
        <x:f>$B$11*(($A$1062)*$C406/$B$12*$B$7+(1-$A$1062)*$D406/$B$12*$C$7)</x:f>
        <x:v>40</x:v>
      </x:c>
      <x:c r="BK406" s="34" t="n">
        <x:f>$B$11*(($A$1063)*$C406/$B$12*$B$7+(1-$A$1063)*$D406/$B$12*$C$7)</x:f>
        <x:v>80</x:v>
      </x:c>
      <x:c r="BL406" s="34" t="n">
        <x:f>$B$11*(($A$1064)*$C406/$B$12*$B$7+(1-$A$1064)*$D406/$B$12*$C$7)</x:f>
        <x:v>120</x:v>
      </x:c>
      <x:c r="BM406" s="34" t="n">
        <x:f>$B$11*(($A$1065)*$C406/$B$12*$B$7+(1-$A$1065)*$D406/$B$12*$C$7)</x:f>
        <x:v>160</x:v>
      </x:c>
      <x:c r="BN406" s="34" t="n">
        <x:f>$B$11*(($A$1066)*$C406/$B$12*$B$7+(1-$A$1066)*$D406/$B$12*$C$7)</x:f>
        <x:v>200.00000000000003</x:v>
      </x:c>
      <x:c r="BO406" s="34" t="n">
        <x:f>$B$11*(($A$1067)*$C406/$B$12*$B$7+(1-$A$1067)*$D406/$B$12*$C$7)</x:f>
        <x:v>240</x:v>
      </x:c>
      <x:c r="BP406" s="34" t="n">
        <x:f>$B$11*(($A$1068)*$C406/$B$12*$B$7+(1-$A$1068)*$D406/$B$12*$C$7)</x:f>
        <x:v>279.99999999999994</x:v>
      </x:c>
      <x:c r="BQ406" s="34" t="n">
        <x:f>$B$11*(($A$1069)*$C406/$B$12*$B$7+(1-$A$1069)*$D406/$B$12*$C$7)</x:f>
        <x:v>320</x:v>
      </x:c>
      <x:c r="BR406" s="34" t="n">
        <x:f>$B$11*(($A$1070)*$C406/$B$12*$B$7+(1-$A$1070)*$D406/$B$12*$C$7)</x:f>
        <x:v>360</x:v>
      </x:c>
      <x:c r="BS406" s="34" t="n">
        <x:f>$B$11*(($A$1071)*$C406/$B$12*$B$7+(1-$A$1071)*$D406/$B$12*$C$7)</x:f>
        <x:v>400.00000000000006</x:v>
      </x:c>
      <x:c r="BT406" s="34" t="n">
        <x:f>$B$11*(($A$1072)*$C406/$B$12*$B$7+(1-$A$1072)*$D406/$B$12*$C$7)</x:f>
        <x:v>440.0000000000001</x:v>
      </x:c>
      <x:c r="BU406" s="34" t="n">
        <x:f>$B$11*(($A$1073)*$C406/$B$12*$B$7+(1-$A$1073)*$D406/$B$12*$C$7)</x:f>
        <x:v>480</x:v>
      </x:c>
      <x:c r="BV406" s="34" t="n">
        <x:f>$B$11*(($A$1074)*$C406/$B$12*$B$7+(1-$A$1074)*$D406/$B$12*$C$7)</x:f>
        <x:v>520</x:v>
      </x:c>
      <x:c r="BW406" s="34" t="n">
        <x:f>$B$11*(($A$1075)*$C406/$B$12*$B$7+(1-$A$1075)*$D406/$B$12*$C$7)</x:f>
        <x:v>559.9999999999999</x:v>
      </x:c>
      <x:c r="BX406" s="34" t="n">
        <x:f>$B$11*(($A$1076)*$C406/$B$12*$B$7+(1-$A$1076)*$D406/$B$12*$C$7)</x:f>
        <x:v>600</x:v>
      </x:c>
      <x:c r="BY406" s="34" t="n">
        <x:f>$B$11*(($A$1077)*$C406/$B$12*$B$7+(1-$A$1077)*$D406/$B$12*$C$7)</x:f>
        <x:v>640</x:v>
      </x:c>
      <x:c r="BZ406" s="34" t="n">
        <x:f>$B$11*(($A$1078)*$C406/$B$12*$B$7+(1-$A$1078)*$D406/$B$12*$C$7)</x:f>
        <x:v>679.9999999999999</x:v>
      </x:c>
      <x:c r="CA406" s="34" t="n">
        <x:f>$B$11*(($A$1079)*$C406/$B$12*$B$7+(1-$A$1079)*$D406/$B$12*$C$7)</x:f>
        <x:v>720</x:v>
      </x:c>
      <x:c r="CB406" s="34" t="n">
        <x:f>$B$11*(($A$1080)*$C406/$B$12*$B$7+(1-$A$1080)*$D406/$B$12*$C$7)</x:f>
        <x:v>760.0000000000001</x:v>
      </x:c>
      <x:c r="CC406" s="34" t="n">
        <x:f>$B$11*(($A$1081)*$C406/$B$12*$B$7+(1-$A$1081)*$D406/$B$12*$C$7)</x:f>
        <x:v>800.0000000000001</x:v>
      </x:c>
    </x:row>
    <x:row r="407">
      <x:c r="A407" s="34" t="n">
        <x:v>383</x:v>
      </x:c>
      <x:c r="B407" s="39" t="n">
        <x:v>-0.1393842533211502</x:v>
      </x:c>
      <x:c r="C407" s="1" t="n">
        <x:f>SUM(AM407:AV407)</x:f>
        <x:v>0</x:v>
      </x:c>
      <x:c r="D407" s="1" t="n">
        <x:f>SUM(AW407:BF407)</x:f>
        <x:v>0</x:v>
      </x:c>
      <x:c r="E407" s="17" t="n">
        <x:f>(1-C407/$B$12)*$B$8-C407/$B$12*$B$7</x:f>
        <x:v>0.05</x:v>
      </x:c>
      <x:c r="F407" s="17" t="n">
        <x:f>(1-D407/$B$12)*$C$8-D407/$B$12*$C$7</x:f>
        <x:v>0.09</x:v>
      </x:c>
      <x:c r="G407" s="32" t="n">
        <x:f>$B$11*($B$10*C407/$B$12*$B$7+(1-$B$10)*D407/$B$12*$C$7)</x:f>
        <x:v>0</x:v>
      </x:c>
      <x:c r="H407" s="17" t="n">
        <x:f>$B$10*E407+(1-$B$10)*F407</x:f>
        <x:v>0.07</x:v>
      </x:c>
      <x:c r="I407" s="34"/>
      <x:c r="J407" s="34"/>
      <x:c r="K407" s="34"/>
      <x:c r="L407" s="34"/>
      <x:c r="M407" s="34"/>
      <x:c r="N407" s="34"/>
      <x:c r="O407" s="34"/>
      <x:c r="P407" s="34"/>
      <x:c r="Q407" s="34"/>
      <x:c r="R407" s="39" t="n">
        <x:v>-0.9478083552490347</x:v>
      </x:c>
      <x:c r="S407" s="39" t="n">
        <x:v>1.2841417503241954</x:v>
      </x:c>
      <x:c r="T407" s="39" t="n">
        <x:v>0.7463276034573568</x:v>
      </x:c>
      <x:c r="U407" s="39" t="n">
        <x:v>0.4402238427745844</x:v>
      </x:c>
      <x:c r="V407" s="39" t="n">
        <x:v>2.3334738440149847</x:v>
      </x:c>
      <x:c r="W407" s="39" t="n">
        <x:v>1.0158736139957931</x:v>
      </x:c>
      <x:c r="X407" s="39" t="n">
        <x:v>0.4125581329826558</x:v>
      </x:c>
      <x:c r="Y407" s="39" t="n">
        <x:v>0.26505096827819197</x:v>
      </x:c>
      <x:c r="Z407" s="39" t="n">
        <x:v>1.1897832026693789</x:v>
      </x:c>
      <x:c r="AA407" s="39" t="n">
        <x:v>1.3176489959268591</x:v>
      </x:c>
      <x:c r="AB407" s="39" t="n">
        <x:v>-1.3220611366166528</x:v>
      </x:c>
      <x:c r="AC407" s="39" t="n">
        <x:v>1.128100491589931</x:v>
      </x:c>
      <x:c r="AD407" s="39" t="n">
        <x:v>-0.3455907040078861</x:v>
      </x:c>
      <x:c r="AE407" s="39" t="n">
        <x:v>0.713798080870481</x:v>
      </x:c>
      <x:c r="AF407" s="39" t="n">
        <x:v>-0.514075842879988</x:v>
      </x:c>
      <x:c r="AG407" s="39" t="n">
        <x:v>-1.0643240655682058</x:v>
      </x:c>
      <x:c r="AH407" s="39" t="n">
        <x:v>1.506529668841608</x:v>
      </x:c>
      <x:c r="AI407" s="39" t="n">
        <x:v>-1.6214148977083909</x:v>
      </x:c>
      <x:c r="AJ407" s="39" t="n">
        <x:v>0.2922895075422904</x:v>
      </x:c>
      <x:c r="AK407" s="39" t="n">
        <x:v>-0.18885419012725574</x:v>
      </x:c>
      <x:c r="AL407" s="34"/>
      <x:c r="AM407" s="34" t="n">
        <x:f>IF(SQRT($B$9)*$B407+SQRT(1-$B$9)*R407&lt;_xlfn.NORM.S.INV($B$6),1,0)</x:f>
        <x:v>0</x:v>
      </x:c>
      <x:c r="AN407" s="34" t="n">
        <x:f>IF(SQRT($B$9)*$B407+SQRT(1-$B$9)*S407&lt;_xlfn.NORM.S.INV($B$6),1,0)</x:f>
        <x:v>0</x:v>
      </x:c>
      <x:c r="AO407" s="34" t="n">
        <x:f>IF(SQRT($B$9)*$B407+SQRT(1-$B$9)*T407&lt;_xlfn.NORM.S.INV($B$6),1,0)</x:f>
        <x:v>0</x:v>
      </x:c>
      <x:c r="AP407" s="34" t="n">
        <x:f>IF(SQRT($B$9)*$B407+SQRT(1-$B$9)*U407&lt;_xlfn.NORM.S.INV($B$6),1,0)</x:f>
        <x:v>0</x:v>
      </x:c>
      <x:c r="AQ407" s="34" t="n">
        <x:f>IF(SQRT($B$9)*$B407+SQRT(1-$B$9)*V407&lt;_xlfn.NORM.S.INV($B$6),1,0)</x:f>
        <x:v>0</x:v>
      </x:c>
      <x:c r="AR407" s="34" t="n">
        <x:f>IF(SQRT($B$9)*$B407+SQRT(1-$B$9)*W407&lt;_xlfn.NORM.S.INV($B$6),1,0)</x:f>
        <x:v>0</x:v>
      </x:c>
      <x:c r="AS407" s="34" t="n">
        <x:f>IF(SQRT($B$9)*$B407+SQRT(1-$B$9)*X407&lt;_xlfn.NORM.S.INV($B$6),1,0)</x:f>
        <x:v>0</x:v>
      </x:c>
      <x:c r="AT407" s="34" t="n">
        <x:f>IF(SQRT($B$9)*$B407+SQRT(1-$B$9)*Y407&lt;_xlfn.NORM.S.INV($B$6),1,0)</x:f>
        <x:v>0</x:v>
      </x:c>
      <x:c r="AU407" s="34" t="n">
        <x:f>IF(SQRT($B$9)*$B407+SQRT(1-$B$9)*Z407&lt;_xlfn.NORM.S.INV($B$6),1,0)</x:f>
        <x:v>0</x:v>
      </x:c>
      <x:c r="AV407" s="34" t="n">
        <x:f>IF(SQRT($B$9)*$B407+SQRT(1-$B$9)*AA407&lt;_xlfn.NORM.S.INV($B$6),1,0)</x:f>
        <x:v>0</x:v>
      </x:c>
      <x:c r="AW407" s="34" t="n">
        <x:f>IF(SQRT($C$9)*$B407+SQRT(1-$C$9)*AB407&lt;_xlfn.NORM.S.INV($C$6),1,0)</x:f>
        <x:v>0</x:v>
      </x:c>
      <x:c r="AX407" s="34" t="n">
        <x:f>IF(SQRT($C$9)*$B407+SQRT(1-$C$9)*AC407&lt;_xlfn.NORM.S.INV($C$6),1,0)</x:f>
        <x:v>0</x:v>
      </x:c>
      <x:c r="AY407" s="34" t="n">
        <x:f>IF(SQRT($C$9)*$B407+SQRT(1-$C$9)*AD407&lt;_xlfn.NORM.S.INV($C$6),1,0)</x:f>
        <x:v>0</x:v>
      </x:c>
      <x:c r="AZ407" s="34" t="n">
        <x:f>IF(SQRT($C$9)*$B407+SQRT(1-$C$9)*AE407&lt;_xlfn.NORM.S.INV($C$6),1,0)</x:f>
        <x:v>0</x:v>
      </x:c>
      <x:c r="BA407" s="34" t="n">
        <x:f>IF(SQRT($C$9)*$B407+SQRT(1-$C$9)*AF407&lt;_xlfn.NORM.S.INV($C$6),1,0)</x:f>
        <x:v>0</x:v>
      </x:c>
      <x:c r="BB407" s="34" t="n">
        <x:f>IF(SQRT($C$9)*$B407+SQRT(1-$C$9)*AG407&lt;_xlfn.NORM.S.INV($C$6),1,0)</x:f>
        <x:v>0</x:v>
      </x:c>
      <x:c r="BC407" s="34" t="n">
        <x:f>IF(SQRT($C$9)*$B407+SQRT(1-$C$9)*AH407&lt;_xlfn.NORM.S.INV($C$6),1,0)</x:f>
        <x:v>0</x:v>
      </x:c>
      <x:c r="BD407" s="34" t="n">
        <x:f>IF(SQRT($C$9)*$B407+SQRT(1-$C$9)*AI407&lt;_xlfn.NORM.S.INV($C$6),1,0)</x:f>
        <x:v>0</x:v>
      </x:c>
      <x:c r="BE407" s="34" t="n">
        <x:f>IF(SQRT($C$9)*$B407+SQRT(1-$C$9)*AJ407&lt;_xlfn.NORM.S.INV($C$6),1,0)</x:f>
        <x:v>0</x:v>
      </x:c>
      <x:c r="BF407" s="34" t="n">
        <x:f>IF(SQRT($C$9)*$B407+SQRT(1-$C$9)*AK407&lt;_xlfn.NORM.S.INV($C$6),1,0)</x:f>
        <x:v>0</x:v>
      </x:c>
      <x:c r="BG407" s="34"/>
      <x:c r="BH407" s="34"/>
      <x:c r="BI407" s="34" t="n">
        <x:f>$B$11*(($A$1061)*$C407/$B$12*$B$7+(1-$A$1061)*$D407/$B$12*$C$7)</x:f>
        <x:v>0</x:v>
      </x:c>
      <x:c r="BJ407" s="34" t="n">
        <x:f>$B$11*(($A$1062)*$C407/$B$12*$B$7+(1-$A$1062)*$D407/$B$12*$C$7)</x:f>
        <x:v>0</x:v>
      </x:c>
      <x:c r="BK407" s="34" t="n">
        <x:f>$B$11*(($A$1063)*$C407/$B$12*$B$7+(1-$A$1063)*$D407/$B$12*$C$7)</x:f>
        <x:v>0</x:v>
      </x:c>
      <x:c r="BL407" s="34" t="n">
        <x:f>$B$11*(($A$1064)*$C407/$B$12*$B$7+(1-$A$1064)*$D407/$B$12*$C$7)</x:f>
        <x:v>0</x:v>
      </x:c>
      <x:c r="BM407" s="34" t="n">
        <x:f>$B$11*(($A$1065)*$C407/$B$12*$B$7+(1-$A$1065)*$D407/$B$12*$C$7)</x:f>
        <x:v>0</x:v>
      </x:c>
      <x:c r="BN407" s="34" t="n">
        <x:f>$B$11*(($A$1066)*$C407/$B$12*$B$7+(1-$A$1066)*$D407/$B$12*$C$7)</x:f>
        <x:v>0</x:v>
      </x:c>
      <x:c r="BO407" s="34" t="n">
        <x:f>$B$11*(($A$1067)*$C407/$B$12*$B$7+(1-$A$1067)*$D407/$B$12*$C$7)</x:f>
        <x:v>0</x:v>
      </x:c>
      <x:c r="BP407" s="34" t="n">
        <x:f>$B$11*(($A$1068)*$C407/$B$12*$B$7+(1-$A$1068)*$D407/$B$12*$C$7)</x:f>
        <x:v>0</x:v>
      </x:c>
      <x:c r="BQ407" s="34" t="n">
        <x:f>$B$11*(($A$1069)*$C407/$B$12*$B$7+(1-$A$1069)*$D407/$B$12*$C$7)</x:f>
        <x:v>0</x:v>
      </x:c>
      <x:c r="BR407" s="34" t="n">
        <x:f>$B$11*(($A$1070)*$C407/$B$12*$B$7+(1-$A$1070)*$D407/$B$12*$C$7)</x:f>
        <x:v>0</x:v>
      </x:c>
      <x:c r="BS407" s="34" t="n">
        <x:f>$B$11*(($A$1071)*$C407/$B$12*$B$7+(1-$A$1071)*$D407/$B$12*$C$7)</x:f>
        <x:v>0</x:v>
      </x:c>
      <x:c r="BT407" s="34" t="n">
        <x:f>$B$11*(($A$1072)*$C407/$B$12*$B$7+(1-$A$1072)*$D407/$B$12*$C$7)</x:f>
        <x:v>0</x:v>
      </x:c>
      <x:c r="BU407" s="34" t="n">
        <x:f>$B$11*(($A$1073)*$C407/$B$12*$B$7+(1-$A$1073)*$D407/$B$12*$C$7)</x:f>
        <x:v>0</x:v>
      </x:c>
      <x:c r="BV407" s="34" t="n">
        <x:f>$B$11*(($A$1074)*$C407/$B$12*$B$7+(1-$A$1074)*$D407/$B$12*$C$7)</x:f>
        <x:v>0</x:v>
      </x:c>
      <x:c r="BW407" s="34" t="n">
        <x:f>$B$11*(($A$1075)*$C407/$B$12*$B$7+(1-$A$1075)*$D407/$B$12*$C$7)</x:f>
        <x:v>0</x:v>
      </x:c>
      <x:c r="BX407" s="34" t="n">
        <x:f>$B$11*(($A$1076)*$C407/$B$12*$B$7+(1-$A$1076)*$D407/$B$12*$C$7)</x:f>
        <x:v>0</x:v>
      </x:c>
      <x:c r="BY407" s="34" t="n">
        <x:f>$B$11*(($A$1077)*$C407/$B$12*$B$7+(1-$A$1077)*$D407/$B$12*$C$7)</x:f>
        <x:v>0</x:v>
      </x:c>
      <x:c r="BZ407" s="34" t="n">
        <x:f>$B$11*(($A$1078)*$C407/$B$12*$B$7+(1-$A$1078)*$D407/$B$12*$C$7)</x:f>
        <x:v>0</x:v>
      </x:c>
      <x:c r="CA407" s="34" t="n">
        <x:f>$B$11*(($A$1079)*$C407/$B$12*$B$7+(1-$A$1079)*$D407/$B$12*$C$7)</x:f>
        <x:v>0</x:v>
      </x:c>
      <x:c r="CB407" s="34" t="n">
        <x:f>$B$11*(($A$1080)*$C407/$B$12*$B$7+(1-$A$1080)*$D407/$B$12*$C$7)</x:f>
        <x:v>0</x:v>
      </x:c>
      <x:c r="CC407" s="34" t="n">
        <x:f>$B$11*(($A$1081)*$C407/$B$12*$B$7+(1-$A$1081)*$D407/$B$12*$C$7)</x:f>
        <x:v>0</x:v>
      </x:c>
    </x:row>
    <x:row r="408">
      <x:c r="A408" s="34" t="n">
        <x:v>384</x:v>
      </x:c>
      <x:c r="B408" s="39" t="n">
        <x:v>-0.9014746225449868</x:v>
      </x:c>
      <x:c r="C408" s="1" t="n">
        <x:f>SUM(AM408:AV408)</x:f>
        <x:v>1</x:v>
      </x:c>
      <x:c r="D408" s="1" t="n">
        <x:f>SUM(AW408:BF408)</x:f>
        <x:v>1</x:v>
      </x:c>
      <x:c r="E408" s="17" t="n">
        <x:f>(1-C408/$B$12)*$B$8-C408/$B$12*$B$7</x:f>
        <x:v>0.0049999999999999975</x:v>
      </x:c>
      <x:c r="F408" s="17" t="n">
        <x:f>(1-D408/$B$12)*$C$8-D408/$B$12*$C$7</x:f>
        <x:v>0.021000000000000005</x:v>
      </x:c>
      <x:c r="G408" s="32" t="n">
        <x:f>$B$11*($B$10*C408/$B$12*$B$7+(1-$B$10)*D408/$B$12*$C$7)</x:f>
        <x:v>500</x:v>
      </x:c>
      <x:c r="H408" s="17" t="n">
        <x:f>$B$10*E408+(1-$B$10)*F408</x:f>
        <x:v>0.013000000000000001</x:v>
      </x:c>
      <x:c r="I408" s="34"/>
      <x:c r="J408" s="34"/>
      <x:c r="K408" s="34"/>
      <x:c r="L408" s="34"/>
      <x:c r="M408" s="34"/>
      <x:c r="N408" s="34"/>
      <x:c r="O408" s="34"/>
      <x:c r="P408" s="34"/>
      <x:c r="Q408" s="34"/>
      <x:c r="R408" s="39" t="n">
        <x:v>-1.392432386205851</x:v>
      </x:c>
      <x:c r="S408" s="39" t="n">
        <x:v>-1.4574574278624135</x:v>
      </x:c>
      <x:c r="T408" s="39" t="n">
        <x:v>-1.665233570313103</x:v>
      </x:c>
      <x:c r="U408" s="39" t="n">
        <x:v>-0.7992940358593732</x:v>
      </x:c>
      <x:c r="V408" s="39" t="n">
        <x:v>-0.5567209401774222</x:v>
      </x:c>
      <x:c r="W408" s="39" t="n">
        <x:v>-2.5212294735651923</x:v>
      </x:c>
      <x:c r="X408" s="39" t="n">
        <x:v>1.7000369418898387</x:v>
      </x:c>
      <x:c r="Y408" s="39" t="n">
        <x:v>0.14466721232348076</x:v>
      </x:c>
      <x:c r="Z408" s="39" t="n">
        <x:v>0.9790822846577744</x:v>
      </x:c>
      <x:c r="AA408" s="39" t="n">
        <x:v>0.25541724645445973</x:v>
      </x:c>
      <x:c r="AB408" s="39" t="n">
        <x:v>0.4869539527452197</x:v>
      </x:c>
      <x:c r="AC408" s="39" t="n">
        <x:v>0.5265521646930145</x:v>
      </x:c>
      <x:c r="AD408" s="39" t="n">
        <x:v>-0.33072904111539475</x:v>
      </x:c>
      <x:c r="AE408" s="39" t="n">
        <x:v>1.8504815594328516</x:v>
      </x:c>
      <x:c r="AF408" s="39" t="n">
        <x:v>-0.6795276694205449</x:v>
      </x:c>
      <x:c r="AG408" s="39" t="n">
        <x:v>0.15889409564335524</x:v>
      </x:c>
      <x:c r="AH408" s="39" t="n">
        <x:v>-1.3061375017060666</x:v>
      </x:c>
      <x:c r="AI408" s="39" t="n">
        <x:v>0.248535458728678</x:v>
      </x:c>
      <x:c r="AJ408" s="39" t="n">
        <x:v>-2.1263282412600857</x:v>
      </x:c>
      <x:c r="AK408" s="39" t="n">
        <x:v>-0.19725119621766085</x:v>
      </x:c>
      <x:c r="AL408" s="34"/>
      <x:c r="AM408" s="34" t="n">
        <x:f>IF(SQRT($B$9)*$B408+SQRT(1-$B$9)*R408&lt;_xlfn.NORM.S.INV($B$6),1,0)</x:f>
        <x:v>0</x:v>
      </x:c>
      <x:c r="AN408" s="34" t="n">
        <x:f>IF(SQRT($B$9)*$B408+SQRT(1-$B$9)*S408&lt;_xlfn.NORM.S.INV($B$6),1,0)</x:f>
        <x:v>0</x:v>
      </x:c>
      <x:c r="AO408" s="34" t="n">
        <x:f>IF(SQRT($B$9)*$B408+SQRT(1-$B$9)*T408&lt;_xlfn.NORM.S.INV($B$6),1,0)</x:f>
        <x:v>0</x:v>
      </x:c>
      <x:c r="AP408" s="34" t="n">
        <x:f>IF(SQRT($B$9)*$B408+SQRT(1-$B$9)*U408&lt;_xlfn.NORM.S.INV($B$6),1,0)</x:f>
        <x:v>0</x:v>
      </x:c>
      <x:c r="AQ408" s="34" t="n">
        <x:f>IF(SQRT($B$9)*$B408+SQRT(1-$B$9)*V408&lt;_xlfn.NORM.S.INV($B$6),1,0)</x:f>
        <x:v>0</x:v>
      </x:c>
      <x:c r="AR408" s="34" t="n">
        <x:f>IF(SQRT($B$9)*$B408+SQRT(1-$B$9)*W408&lt;_xlfn.NORM.S.INV($B$6),1,0)</x:f>
        <x:v>1</x:v>
      </x:c>
      <x:c r="AS408" s="34" t="n">
        <x:f>IF(SQRT($B$9)*$B408+SQRT(1-$B$9)*X408&lt;_xlfn.NORM.S.INV($B$6),1,0)</x:f>
        <x:v>0</x:v>
      </x:c>
      <x:c r="AT408" s="34" t="n">
        <x:f>IF(SQRT($B$9)*$B408+SQRT(1-$B$9)*Y408&lt;_xlfn.NORM.S.INV($B$6),1,0)</x:f>
        <x:v>0</x:v>
      </x:c>
      <x:c r="AU408" s="34" t="n">
        <x:f>IF(SQRT($B$9)*$B408+SQRT(1-$B$9)*Z408&lt;_xlfn.NORM.S.INV($B$6),1,0)</x:f>
        <x:v>0</x:v>
      </x:c>
      <x:c r="AV408" s="34" t="n">
        <x:f>IF(SQRT($B$9)*$B408+SQRT(1-$B$9)*AA408&lt;_xlfn.NORM.S.INV($B$6),1,0)</x:f>
        <x:v>0</x:v>
      </x:c>
      <x:c r="AW408" s="34" t="n">
        <x:f>IF(SQRT($C$9)*$B408+SQRT(1-$C$9)*AB408&lt;_xlfn.NORM.S.INV($C$6),1,0)</x:f>
        <x:v>0</x:v>
      </x:c>
      <x:c r="AX408" s="34" t="n">
        <x:f>IF(SQRT($C$9)*$B408+SQRT(1-$C$9)*AC408&lt;_xlfn.NORM.S.INV($C$6),1,0)</x:f>
        <x:v>0</x:v>
      </x:c>
      <x:c r="AY408" s="34" t="n">
        <x:f>IF(SQRT($C$9)*$B408+SQRT(1-$C$9)*AD408&lt;_xlfn.NORM.S.INV($C$6),1,0)</x:f>
        <x:v>0</x:v>
      </x:c>
      <x:c r="AZ408" s="34" t="n">
        <x:f>IF(SQRT($C$9)*$B408+SQRT(1-$C$9)*AE408&lt;_xlfn.NORM.S.INV($C$6),1,0)</x:f>
        <x:v>0</x:v>
      </x:c>
      <x:c r="BA408" s="34" t="n">
        <x:f>IF(SQRT($C$9)*$B408+SQRT(1-$C$9)*AF408&lt;_xlfn.NORM.S.INV($C$6),1,0)</x:f>
        <x:v>0</x:v>
      </x:c>
      <x:c r="BB408" s="34" t="n">
        <x:f>IF(SQRT($C$9)*$B408+SQRT(1-$C$9)*AG408&lt;_xlfn.NORM.S.INV($C$6),1,0)</x:f>
        <x:v>0</x:v>
      </x:c>
      <x:c r="BC408" s="34" t="n">
        <x:f>IF(SQRT($C$9)*$B408+SQRT(1-$C$9)*AH408&lt;_xlfn.NORM.S.INV($C$6),1,0)</x:f>
        <x:v>0</x:v>
      </x:c>
      <x:c r="BD408" s="34" t="n">
        <x:f>IF(SQRT($C$9)*$B408+SQRT(1-$C$9)*AI408&lt;_xlfn.NORM.S.INV($C$6),1,0)</x:f>
        <x:v>0</x:v>
      </x:c>
      <x:c r="BE408" s="34" t="n">
        <x:f>IF(SQRT($C$9)*$B408+SQRT(1-$C$9)*AJ408&lt;_xlfn.NORM.S.INV($C$6),1,0)</x:f>
        <x:v>1</x:v>
      </x:c>
      <x:c r="BF408" s="34" t="n">
        <x:f>IF(SQRT($C$9)*$B408+SQRT(1-$C$9)*AK408&lt;_xlfn.NORM.S.INV($C$6),1,0)</x:f>
        <x:v>0</x:v>
      </x:c>
      <x:c r="BG408" s="34"/>
      <x:c r="BH408" s="34"/>
      <x:c r="BI408" s="34" t="n">
        <x:f>$B$11*(($A$1061)*$C408/$B$12*$B$7+(1-$A$1061)*$D408/$B$12*$C$7)</x:f>
        <x:v>600</x:v>
      </x:c>
      <x:c r="BJ408" s="34" t="n">
        <x:f>$B$11*(($A$1062)*$C408/$B$12*$B$7+(1-$A$1062)*$D408/$B$12*$C$7)</x:f>
        <x:v>590</x:v>
      </x:c>
      <x:c r="BK408" s="34" t="n">
        <x:f>$B$11*(($A$1063)*$C408/$B$12*$B$7+(1-$A$1063)*$D408/$B$12*$C$7)</x:f>
        <x:v>580</x:v>
      </x:c>
      <x:c r="BL408" s="34" t="n">
        <x:f>$B$11*(($A$1064)*$C408/$B$12*$B$7+(1-$A$1064)*$D408/$B$12*$C$7)</x:f>
        <x:v>570</x:v>
      </x:c>
      <x:c r="BM408" s="34" t="n">
        <x:f>$B$11*(($A$1065)*$C408/$B$12*$B$7+(1-$A$1065)*$D408/$B$12*$C$7)</x:f>
        <x:v>560</x:v>
      </x:c>
      <x:c r="BN408" s="34" t="n">
        <x:f>$B$11*(($A$1066)*$C408/$B$12*$B$7+(1-$A$1066)*$D408/$B$12*$C$7)</x:f>
        <x:v>550</x:v>
      </x:c>
      <x:c r="BO408" s="34" t="n">
        <x:f>$B$11*(($A$1067)*$C408/$B$12*$B$7+(1-$A$1067)*$D408/$B$12*$C$7)</x:f>
        <x:v>539.9999999999999</x:v>
      </x:c>
      <x:c r="BP408" s="34" t="n">
        <x:f>$B$11*(($A$1068)*$C408/$B$12*$B$7+(1-$A$1068)*$D408/$B$12*$C$7)</x:f>
        <x:v>530</x:v>
      </x:c>
      <x:c r="BQ408" s="34" t="n">
        <x:f>$B$11*(($A$1069)*$C408/$B$12*$B$7+(1-$A$1069)*$D408/$B$12*$C$7)</x:f>
        <x:v>520</x:v>
      </x:c>
      <x:c r="BR408" s="34" t="n">
        <x:f>$B$11*(($A$1070)*$C408/$B$12*$B$7+(1-$A$1070)*$D408/$B$12*$C$7)</x:f>
        <x:v>510.00000000000006</x:v>
      </x:c>
      <x:c r="BS408" s="34" t="n">
        <x:f>$B$11*(($A$1071)*$C408/$B$12*$B$7+(1-$A$1071)*$D408/$B$12*$C$7)</x:f>
        <x:v>500</x:v>
      </x:c>
      <x:c r="BT408" s="34" t="n">
        <x:f>$B$11*(($A$1072)*$C408/$B$12*$B$7+(1-$A$1072)*$D408/$B$12*$C$7)</x:f>
        <x:v>490</x:v>
      </x:c>
      <x:c r="BU408" s="34" t="n">
        <x:f>$B$11*(($A$1073)*$C408/$B$12*$B$7+(1-$A$1073)*$D408/$B$12*$C$7)</x:f>
        <x:v>480</x:v>
      </x:c>
      <x:c r="BV408" s="34" t="n">
        <x:f>$B$11*(($A$1074)*$C408/$B$12*$B$7+(1-$A$1074)*$D408/$B$12*$C$7)</x:f>
        <x:v>470</x:v>
      </x:c>
      <x:c r="BW408" s="34" t="n">
        <x:f>$B$11*(($A$1075)*$C408/$B$12*$B$7+(1-$A$1075)*$D408/$B$12*$C$7)</x:f>
        <x:v>460</x:v>
      </x:c>
      <x:c r="BX408" s="34" t="n">
        <x:f>$B$11*(($A$1076)*$C408/$B$12*$B$7+(1-$A$1076)*$D408/$B$12*$C$7)</x:f>
        <x:v>450</x:v>
      </x:c>
      <x:c r="BY408" s="34" t="n">
        <x:f>$B$11*(($A$1077)*$C408/$B$12*$B$7+(1-$A$1077)*$D408/$B$12*$C$7)</x:f>
        <x:v>440</x:v>
      </x:c>
      <x:c r="BZ408" s="34" t="n">
        <x:f>$B$11*(($A$1078)*$C408/$B$12*$B$7+(1-$A$1078)*$D408/$B$12*$C$7)</x:f>
        <x:v>429.99999999999994</x:v>
      </x:c>
      <x:c r="CA408" s="34" t="n">
        <x:f>$B$11*(($A$1079)*$C408/$B$12*$B$7+(1-$A$1079)*$D408/$B$12*$C$7)</x:f>
        <x:v>419.99999999999994</x:v>
      </x:c>
      <x:c r="CB408" s="34" t="n">
        <x:f>$B$11*(($A$1080)*$C408/$B$12*$B$7+(1-$A$1080)*$D408/$B$12*$C$7)</x:f>
        <x:v>410.0000000000001</x:v>
      </x:c>
      <x:c r="CC408" s="34" t="n">
        <x:f>$B$11*(($A$1081)*$C408/$B$12*$B$7+(1-$A$1081)*$D408/$B$12*$C$7)</x:f>
        <x:v>400.00000000000006</x:v>
      </x:c>
    </x:row>
    <x:row r="409">
      <x:c r="A409" s="34" t="n">
        <x:v>385</x:v>
      </x:c>
      <x:c r="B409" s="39" t="n">
        <x:v>1.24691645039909</x:v>
      </x:c>
      <x:c r="C409" s="1" t="n">
        <x:f>SUM(AM409:AV409)</x:f>
        <x:v>0</x:v>
      </x:c>
      <x:c r="D409" s="1" t="n">
        <x:f>SUM(AW409:BF409)</x:f>
        <x:v>0</x:v>
      </x:c>
      <x:c r="E409" s="17" t="n">
        <x:f>(1-C409/$B$12)*$B$8-C409/$B$12*$B$7</x:f>
        <x:v>0.05</x:v>
      </x:c>
      <x:c r="F409" s="17" t="n">
        <x:f>(1-D409/$B$12)*$C$8-D409/$B$12*$C$7</x:f>
        <x:v>0.09</x:v>
      </x:c>
      <x:c r="G409" s="32" t="n">
        <x:f>$B$11*($B$10*C409/$B$12*$B$7+(1-$B$10)*D409/$B$12*$C$7)</x:f>
        <x:v>0</x:v>
      </x:c>
      <x:c r="H409" s="17" t="n">
        <x:f>$B$10*E409+(1-$B$10)*F409</x:f>
        <x:v>0.07</x:v>
      </x:c>
      <x:c r="I409" s="34"/>
      <x:c r="J409" s="34"/>
      <x:c r="K409" s="34"/>
      <x:c r="L409" s="34"/>
      <x:c r="M409" s="34"/>
      <x:c r="N409" s="34"/>
      <x:c r="O409" s="34"/>
      <x:c r="P409" s="34"/>
      <x:c r="Q409" s="34"/>
      <x:c r="R409" s="39" t="n">
        <x:v>0.9750977032711409</x:v>
      </x:c>
      <x:c r="S409" s="39" t="n">
        <x:v>0.5943112974549187</x:v>
      </x:c>
      <x:c r="T409" s="39" t="n">
        <x:v>-0.8444716083260895</x:v>
      </x:c>
      <x:c r="U409" s="39" t="n">
        <x:v>0.6244063679047323</x:v>
      </x:c>
      <x:c r="V409" s="39" t="n">
        <x:v>0.19480546707698662</x:v>
      </x:c>
      <x:c r="W409" s="39" t="n">
        <x:v>-0.4594835933747004</x:v>
      </x:c>
      <x:c r="X409" s="39" t="n">
        <x:v>0.9874718074839604</x:v>
      </x:c>
      <x:c r="Y409" s="39" t="n">
        <x:v>-1.2767012008773495</x:v>
      </x:c>
      <x:c r="Z409" s="39" t="n">
        <x:v>0.8788036478462518</x:v>
      </x:c>
      <x:c r="AA409" s="39" t="n">
        <x:v>-0.7052095211321292</x:v>
      </x:c>
      <x:c r="AB409" s="39" t="n">
        <x:v>-0.38468807327570675</x:v>
      </x:c>
      <x:c r="AC409" s="39" t="n">
        <x:v>-0.9084473007507461</x:v>
      </x:c>
      <x:c r="AD409" s="39" t="n">
        <x:v>-0.1487527803355057</x:v>
      </x:c>
      <x:c r="AE409" s="39" t="n">
        <x:v>-0.9094488691779813</x:v>
      </x:c>
      <x:c r="AF409" s="39" t="n">
        <x:v>2.0823726311022908</x:v>
      </x:c>
      <x:c r="AG409" s="39" t="n">
        <x:v>1.5176131240392106</x:v>
      </x:c>
      <x:c r="AH409" s="39" t="n">
        <x:v>-1.1814695803219013</x:v>
      </x:c>
      <x:c r="AI409" s="39" t="n">
        <x:v>-0.7446652389595414</x:v>
      </x:c>
      <x:c r="AJ409" s="39" t="n">
        <x:v>-0.8450022394674146</x:v>
      </x:c>
      <x:c r="AK409" s="39" t="n">
        <x:v>0.9236577312442251</x:v>
      </x:c>
      <x:c r="AL409" s="34"/>
      <x:c r="AM409" s="34" t="n">
        <x:f>IF(SQRT($B$9)*$B409+SQRT(1-$B$9)*R409&lt;_xlfn.NORM.S.INV($B$6),1,0)</x:f>
        <x:v>0</x:v>
      </x:c>
      <x:c r="AN409" s="34" t="n">
        <x:f>IF(SQRT($B$9)*$B409+SQRT(1-$B$9)*S409&lt;_xlfn.NORM.S.INV($B$6),1,0)</x:f>
        <x:v>0</x:v>
      </x:c>
      <x:c r="AO409" s="34" t="n">
        <x:f>IF(SQRT($B$9)*$B409+SQRT(1-$B$9)*T409&lt;_xlfn.NORM.S.INV($B$6),1,0)</x:f>
        <x:v>0</x:v>
      </x:c>
      <x:c r="AP409" s="34" t="n">
        <x:f>IF(SQRT($B$9)*$B409+SQRT(1-$B$9)*U409&lt;_xlfn.NORM.S.INV($B$6),1,0)</x:f>
        <x:v>0</x:v>
      </x:c>
      <x:c r="AQ409" s="34" t="n">
        <x:f>IF(SQRT($B$9)*$B409+SQRT(1-$B$9)*V409&lt;_xlfn.NORM.S.INV($B$6),1,0)</x:f>
        <x:v>0</x:v>
      </x:c>
      <x:c r="AR409" s="34" t="n">
        <x:f>IF(SQRT($B$9)*$B409+SQRT(1-$B$9)*W409&lt;_xlfn.NORM.S.INV($B$6),1,0)</x:f>
        <x:v>0</x:v>
      </x:c>
      <x:c r="AS409" s="34" t="n">
        <x:f>IF(SQRT($B$9)*$B409+SQRT(1-$B$9)*X409&lt;_xlfn.NORM.S.INV($B$6),1,0)</x:f>
        <x:v>0</x:v>
      </x:c>
      <x:c r="AT409" s="34" t="n">
        <x:f>IF(SQRT($B$9)*$B409+SQRT(1-$B$9)*Y409&lt;_xlfn.NORM.S.INV($B$6),1,0)</x:f>
        <x:v>0</x:v>
      </x:c>
      <x:c r="AU409" s="34" t="n">
        <x:f>IF(SQRT($B$9)*$B409+SQRT(1-$B$9)*Z409&lt;_xlfn.NORM.S.INV($B$6),1,0)</x:f>
        <x:v>0</x:v>
      </x:c>
      <x:c r="AV409" s="34" t="n">
        <x:f>IF(SQRT($B$9)*$B409+SQRT(1-$B$9)*AA409&lt;_xlfn.NORM.S.INV($B$6),1,0)</x:f>
        <x:v>0</x:v>
      </x:c>
      <x:c r="AW409" s="34" t="n">
        <x:f>IF(SQRT($C$9)*$B409+SQRT(1-$C$9)*AB409&lt;_xlfn.NORM.S.INV($C$6),1,0)</x:f>
        <x:v>0</x:v>
      </x:c>
      <x:c r="AX409" s="34" t="n">
        <x:f>IF(SQRT($C$9)*$B409+SQRT(1-$C$9)*AC409&lt;_xlfn.NORM.S.INV($C$6),1,0)</x:f>
        <x:v>0</x:v>
      </x:c>
      <x:c r="AY409" s="34" t="n">
        <x:f>IF(SQRT($C$9)*$B409+SQRT(1-$C$9)*AD409&lt;_xlfn.NORM.S.INV($C$6),1,0)</x:f>
        <x:v>0</x:v>
      </x:c>
      <x:c r="AZ409" s="34" t="n">
        <x:f>IF(SQRT($C$9)*$B409+SQRT(1-$C$9)*AE409&lt;_xlfn.NORM.S.INV($C$6),1,0)</x:f>
        <x:v>0</x:v>
      </x:c>
      <x:c r="BA409" s="34" t="n">
        <x:f>IF(SQRT($C$9)*$B409+SQRT(1-$C$9)*AF409&lt;_xlfn.NORM.S.INV($C$6),1,0)</x:f>
        <x:v>0</x:v>
      </x:c>
      <x:c r="BB409" s="34" t="n">
        <x:f>IF(SQRT($C$9)*$B409+SQRT(1-$C$9)*AG409&lt;_xlfn.NORM.S.INV($C$6),1,0)</x:f>
        <x:v>0</x:v>
      </x:c>
      <x:c r="BC409" s="34" t="n">
        <x:f>IF(SQRT($C$9)*$B409+SQRT(1-$C$9)*AH409&lt;_xlfn.NORM.S.INV($C$6),1,0)</x:f>
        <x:v>0</x:v>
      </x:c>
      <x:c r="BD409" s="34" t="n">
        <x:f>IF(SQRT($C$9)*$B409+SQRT(1-$C$9)*AI409&lt;_xlfn.NORM.S.INV($C$6),1,0)</x:f>
        <x:v>0</x:v>
      </x:c>
      <x:c r="BE409" s="34" t="n">
        <x:f>IF(SQRT($C$9)*$B409+SQRT(1-$C$9)*AJ409&lt;_xlfn.NORM.S.INV($C$6),1,0)</x:f>
        <x:v>0</x:v>
      </x:c>
      <x:c r="BF409" s="34" t="n">
        <x:f>IF(SQRT($C$9)*$B409+SQRT(1-$C$9)*AK409&lt;_xlfn.NORM.S.INV($C$6),1,0)</x:f>
        <x:v>0</x:v>
      </x:c>
      <x:c r="BG409" s="34"/>
      <x:c r="BH409" s="34"/>
      <x:c r="BI409" s="34" t="n">
        <x:f>$B$11*(($A$1061)*$C409/$B$12*$B$7+(1-$A$1061)*$D409/$B$12*$C$7)</x:f>
        <x:v>0</x:v>
      </x:c>
      <x:c r="BJ409" s="34" t="n">
        <x:f>$B$11*(($A$1062)*$C409/$B$12*$B$7+(1-$A$1062)*$D409/$B$12*$C$7)</x:f>
        <x:v>0</x:v>
      </x:c>
      <x:c r="BK409" s="34" t="n">
        <x:f>$B$11*(($A$1063)*$C409/$B$12*$B$7+(1-$A$1063)*$D409/$B$12*$C$7)</x:f>
        <x:v>0</x:v>
      </x:c>
      <x:c r="BL409" s="34" t="n">
        <x:f>$B$11*(($A$1064)*$C409/$B$12*$B$7+(1-$A$1064)*$D409/$B$12*$C$7)</x:f>
        <x:v>0</x:v>
      </x:c>
      <x:c r="BM409" s="34" t="n">
        <x:f>$B$11*(($A$1065)*$C409/$B$12*$B$7+(1-$A$1065)*$D409/$B$12*$C$7)</x:f>
        <x:v>0</x:v>
      </x:c>
      <x:c r="BN409" s="34" t="n">
        <x:f>$B$11*(($A$1066)*$C409/$B$12*$B$7+(1-$A$1066)*$D409/$B$12*$C$7)</x:f>
        <x:v>0</x:v>
      </x:c>
      <x:c r="BO409" s="34" t="n">
        <x:f>$B$11*(($A$1067)*$C409/$B$12*$B$7+(1-$A$1067)*$D409/$B$12*$C$7)</x:f>
        <x:v>0</x:v>
      </x:c>
      <x:c r="BP409" s="34" t="n">
        <x:f>$B$11*(($A$1068)*$C409/$B$12*$B$7+(1-$A$1068)*$D409/$B$12*$C$7)</x:f>
        <x:v>0</x:v>
      </x:c>
      <x:c r="BQ409" s="34" t="n">
        <x:f>$B$11*(($A$1069)*$C409/$B$12*$B$7+(1-$A$1069)*$D409/$B$12*$C$7)</x:f>
        <x:v>0</x:v>
      </x:c>
      <x:c r="BR409" s="34" t="n">
        <x:f>$B$11*(($A$1070)*$C409/$B$12*$B$7+(1-$A$1070)*$D409/$B$12*$C$7)</x:f>
        <x:v>0</x:v>
      </x:c>
      <x:c r="BS409" s="34" t="n">
        <x:f>$B$11*(($A$1071)*$C409/$B$12*$B$7+(1-$A$1071)*$D409/$B$12*$C$7)</x:f>
        <x:v>0</x:v>
      </x:c>
      <x:c r="BT409" s="34" t="n">
        <x:f>$B$11*(($A$1072)*$C409/$B$12*$B$7+(1-$A$1072)*$D409/$B$12*$C$7)</x:f>
        <x:v>0</x:v>
      </x:c>
      <x:c r="BU409" s="34" t="n">
        <x:f>$B$11*(($A$1073)*$C409/$B$12*$B$7+(1-$A$1073)*$D409/$B$12*$C$7)</x:f>
        <x:v>0</x:v>
      </x:c>
      <x:c r="BV409" s="34" t="n">
        <x:f>$B$11*(($A$1074)*$C409/$B$12*$B$7+(1-$A$1074)*$D409/$B$12*$C$7)</x:f>
        <x:v>0</x:v>
      </x:c>
      <x:c r="BW409" s="34" t="n">
        <x:f>$B$11*(($A$1075)*$C409/$B$12*$B$7+(1-$A$1075)*$D409/$B$12*$C$7)</x:f>
        <x:v>0</x:v>
      </x:c>
      <x:c r="BX409" s="34" t="n">
        <x:f>$B$11*(($A$1076)*$C409/$B$12*$B$7+(1-$A$1076)*$D409/$B$12*$C$7)</x:f>
        <x:v>0</x:v>
      </x:c>
      <x:c r="BY409" s="34" t="n">
        <x:f>$B$11*(($A$1077)*$C409/$B$12*$B$7+(1-$A$1077)*$D409/$B$12*$C$7)</x:f>
        <x:v>0</x:v>
      </x:c>
      <x:c r="BZ409" s="34" t="n">
        <x:f>$B$11*(($A$1078)*$C409/$B$12*$B$7+(1-$A$1078)*$D409/$B$12*$C$7)</x:f>
        <x:v>0</x:v>
      </x:c>
      <x:c r="CA409" s="34" t="n">
        <x:f>$B$11*(($A$1079)*$C409/$B$12*$B$7+(1-$A$1079)*$D409/$B$12*$C$7)</x:f>
        <x:v>0</x:v>
      </x:c>
      <x:c r="CB409" s="34" t="n">
        <x:f>$B$11*(($A$1080)*$C409/$B$12*$B$7+(1-$A$1080)*$D409/$B$12*$C$7)</x:f>
        <x:v>0</x:v>
      </x:c>
      <x:c r="CC409" s="34" t="n">
        <x:f>$B$11*(($A$1081)*$C409/$B$12*$B$7+(1-$A$1081)*$D409/$B$12*$C$7)</x:f>
        <x:v>0</x:v>
      </x:c>
    </x:row>
    <x:row r="410">
      <x:c r="A410" s="34" t="n">
        <x:v>386</x:v>
      </x:c>
      <x:c r="B410" s="39" t="n">
        <x:v>-1.4711861282667074</x:v>
      </x:c>
      <x:c r="C410" s="1" t="n">
        <x:f>SUM(AM410:AV410)</x:f>
        <x:v>0</x:v>
      </x:c>
      <x:c r="D410" s="1" t="n">
        <x:f>SUM(AW410:BF410)</x:f>
        <x:v>1</x:v>
      </x:c>
      <x:c r="E410" s="17" t="n">
        <x:f>(1-C410/$B$12)*$B$8-C410/$B$12*$B$7</x:f>
        <x:v>0.05</x:v>
      </x:c>
      <x:c r="F410" s="17" t="n">
        <x:f>(1-D410/$B$12)*$C$8-D410/$B$12*$C$7</x:f>
        <x:v>0.021000000000000005</x:v>
      </x:c>
      <x:c r="G410" s="32" t="n">
        <x:f>$B$11*($B$10*C410/$B$12*$B$7+(1-$B$10)*D410/$B$12*$C$7)</x:f>
        <x:v>300</x:v>
      </x:c>
      <x:c r="H410" s="17" t="n">
        <x:f>$B$10*E410+(1-$B$10)*F410</x:f>
        <x:v>0.035500000000000004</x:v>
      </x:c>
      <x:c r="I410" s="34"/>
      <x:c r="J410" s="34"/>
      <x:c r="K410" s="34"/>
      <x:c r="L410" s="34"/>
      <x:c r="M410" s="34"/>
      <x:c r="N410" s="34"/>
      <x:c r="O410" s="34"/>
      <x:c r="P410" s="34"/>
      <x:c r="Q410" s="34"/>
      <x:c r="R410" s="39" t="n">
        <x:v>-1.1892118571022685</x:v>
      </x:c>
      <x:c r="S410" s="39" t="n">
        <x:v>0.2107730188173507</x:v>
      </x:c>
      <x:c r="T410" s="39" t="n">
        <x:v>-1.7019908048526897</x:v>
      </x:c>
      <x:c r="U410" s="39" t="n">
        <x:v>-0.27365585590701735</x:v>
      </x:c>
      <x:c r="V410" s="39" t="n">
        <x:v>0.4154396575762864</x:v>
      </x:c>
      <x:c r="W410" s="39" t="n">
        <x:v>0.6057687495213812</x:v>
      </x:c>
      <x:c r="X410" s="39" t="n">
        <x:v>1.2952682764909016</x:v>
      </x:c>
      <x:c r="Y410" s="39" t="n">
        <x:v>0.4713546467134083</x:v>
      </x:c>
      <x:c r="Z410" s="39" t="n">
        <x:v>1.9442303994587466</x:v>
      </x:c>
      <x:c r="AA410" s="39" t="n">
        <x:v>-0.8796155048696015</x:v>
      </x:c>
      <x:c r="AB410" s="39" t="n">
        <x:v>0.23939421180151355</x:v>
      </x:c>
      <x:c r="AC410" s="39" t="n">
        <x:v>-1.2923871195926475</x:v>
      </x:c>
      <x:c r="AD410" s="39" t="n">
        <x:v>0.6489108585838628</x:v>
      </x:c>
      <x:c r="AE410" s="39" t="n">
        <x:v>0.8030114084582808</x:v>
      </x:c>
      <x:c r="AF410" s="39" t="n">
        <x:v>0.6323981037915805</x:v>
      </x:c>
      <x:c r="AG410" s="39" t="n">
        <x:v>-1.016566981954696</x:v>
      </x:c>
      <x:c r="AH410" s="39" t="n">
        <x:v>0.24650149003481212</x:v>
      </x:c>
      <x:c r="AI410" s="39" t="n">
        <x:v>-0.8881992872260216</x:v>
      </x:c>
      <x:c r="AJ410" s="39" t="n">
        <x:v>0.2208718676171368</x:v>
      </x:c>
      <x:c r="AK410" s="39" t="n">
        <x:v>-0.8059410283553445</x:v>
      </x:c>
      <x:c r="AL410" s="34"/>
      <x:c r="AM410" s="34" t="n">
        <x:f>IF(SQRT($B$9)*$B410+SQRT(1-$B$9)*R410&lt;_xlfn.NORM.S.INV($B$6),1,0)</x:f>
        <x:v>0</x:v>
      </x:c>
      <x:c r="AN410" s="34" t="n">
        <x:f>IF(SQRT($B$9)*$B410+SQRT(1-$B$9)*S410&lt;_xlfn.NORM.S.INV($B$6),1,0)</x:f>
        <x:v>0</x:v>
      </x:c>
      <x:c r="AO410" s="34" t="n">
        <x:f>IF(SQRT($B$9)*$B410+SQRT(1-$B$9)*T410&lt;_xlfn.NORM.S.INV($B$6),1,0)</x:f>
        <x:v>0</x:v>
      </x:c>
      <x:c r="AP410" s="34" t="n">
        <x:f>IF(SQRT($B$9)*$B410+SQRT(1-$B$9)*U410&lt;_xlfn.NORM.S.INV($B$6),1,0)</x:f>
        <x:v>0</x:v>
      </x:c>
      <x:c r="AQ410" s="34" t="n">
        <x:f>IF(SQRT($B$9)*$B410+SQRT(1-$B$9)*V410&lt;_xlfn.NORM.S.INV($B$6),1,0)</x:f>
        <x:v>0</x:v>
      </x:c>
      <x:c r="AR410" s="34" t="n">
        <x:f>IF(SQRT($B$9)*$B410+SQRT(1-$B$9)*W410&lt;_xlfn.NORM.S.INV($B$6),1,0)</x:f>
        <x:v>0</x:v>
      </x:c>
      <x:c r="AS410" s="34" t="n">
        <x:f>IF(SQRT($B$9)*$B410+SQRT(1-$B$9)*X410&lt;_xlfn.NORM.S.INV($B$6),1,0)</x:f>
        <x:v>0</x:v>
      </x:c>
      <x:c r="AT410" s="34" t="n">
        <x:f>IF(SQRT($B$9)*$B410+SQRT(1-$B$9)*Y410&lt;_xlfn.NORM.S.INV($B$6),1,0)</x:f>
        <x:v>0</x:v>
      </x:c>
      <x:c r="AU410" s="34" t="n">
        <x:f>IF(SQRT($B$9)*$B410+SQRT(1-$B$9)*Z410&lt;_xlfn.NORM.S.INV($B$6),1,0)</x:f>
        <x:v>0</x:v>
      </x:c>
      <x:c r="AV410" s="34" t="n">
        <x:f>IF(SQRT($B$9)*$B410+SQRT(1-$B$9)*AA410&lt;_xlfn.NORM.S.INV($B$6),1,0)</x:f>
        <x:v>0</x:v>
      </x:c>
      <x:c r="AW410" s="34" t="n">
        <x:f>IF(SQRT($C$9)*$B410+SQRT(1-$C$9)*AB410&lt;_xlfn.NORM.S.INV($C$6),1,0)</x:f>
        <x:v>0</x:v>
      </x:c>
      <x:c r="AX410" s="34" t="n">
        <x:f>IF(SQRT($C$9)*$B410+SQRT(1-$C$9)*AC410&lt;_xlfn.NORM.S.INV($C$6),1,0)</x:f>
        <x:v>1</x:v>
      </x:c>
      <x:c r="AY410" s="34" t="n">
        <x:f>IF(SQRT($C$9)*$B410+SQRT(1-$C$9)*AD410&lt;_xlfn.NORM.S.INV($C$6),1,0)</x:f>
        <x:v>0</x:v>
      </x:c>
      <x:c r="AZ410" s="34" t="n">
        <x:f>IF(SQRT($C$9)*$B410+SQRT(1-$C$9)*AE410&lt;_xlfn.NORM.S.INV($C$6),1,0)</x:f>
        <x:v>0</x:v>
      </x:c>
      <x:c r="BA410" s="34" t="n">
        <x:f>IF(SQRT($C$9)*$B410+SQRT(1-$C$9)*AF410&lt;_xlfn.NORM.S.INV($C$6),1,0)</x:f>
        <x:v>0</x:v>
      </x:c>
      <x:c r="BB410" s="34" t="n">
        <x:f>IF(SQRT($C$9)*$B410+SQRT(1-$C$9)*AG410&lt;_xlfn.NORM.S.INV($C$6),1,0)</x:f>
        <x:v>0</x:v>
      </x:c>
      <x:c r="BC410" s="34" t="n">
        <x:f>IF(SQRT($C$9)*$B410+SQRT(1-$C$9)*AH410&lt;_xlfn.NORM.S.INV($C$6),1,0)</x:f>
        <x:v>0</x:v>
      </x:c>
      <x:c r="BD410" s="34" t="n">
        <x:f>IF(SQRT($C$9)*$B410+SQRT(1-$C$9)*AI410&lt;_xlfn.NORM.S.INV($C$6),1,0)</x:f>
        <x:v>0</x:v>
      </x:c>
      <x:c r="BE410" s="34" t="n">
        <x:f>IF(SQRT($C$9)*$B410+SQRT(1-$C$9)*AJ410&lt;_xlfn.NORM.S.INV($C$6),1,0)</x:f>
        <x:v>0</x:v>
      </x:c>
      <x:c r="BF410" s="34" t="n">
        <x:f>IF(SQRT($C$9)*$B410+SQRT(1-$C$9)*AK410&lt;_xlfn.NORM.S.INV($C$6),1,0)</x:f>
        <x:v>0</x:v>
      </x:c>
      <x:c r="BG410" s="34"/>
      <x:c r="BH410" s="34"/>
      <x:c r="BI410" s="34" t="n">
        <x:f>$B$11*(($A$1061)*$C410/$B$12*$B$7+(1-$A$1061)*$D410/$B$12*$C$7)</x:f>
        <x:v>600</x:v>
      </x:c>
      <x:c r="BJ410" s="34" t="n">
        <x:f>$B$11*(($A$1062)*$C410/$B$12*$B$7+(1-$A$1062)*$D410/$B$12*$C$7)</x:f>
        <x:v>570</x:v>
      </x:c>
      <x:c r="BK410" s="34" t="n">
        <x:f>$B$11*(($A$1063)*$C410/$B$12*$B$7+(1-$A$1063)*$D410/$B$12*$C$7)</x:f>
        <x:v>540</x:v>
      </x:c>
      <x:c r="BL410" s="34" t="n">
        <x:f>$B$11*(($A$1064)*$C410/$B$12*$B$7+(1-$A$1064)*$D410/$B$12*$C$7)</x:f>
        <x:v>509.99999999999994</x:v>
      </x:c>
      <x:c r="BM410" s="34" t="n">
        <x:f>$B$11*(($A$1065)*$C410/$B$12*$B$7+(1-$A$1065)*$D410/$B$12*$C$7)</x:f>
        <x:v>480</x:v>
      </x:c>
      <x:c r="BN410" s="34" t="n">
        <x:f>$B$11*(($A$1066)*$C410/$B$12*$B$7+(1-$A$1066)*$D410/$B$12*$C$7)</x:f>
        <x:v>450</x:v>
      </x:c>
      <x:c r="BO410" s="34" t="n">
        <x:f>$B$11*(($A$1067)*$C410/$B$12*$B$7+(1-$A$1067)*$D410/$B$12*$C$7)</x:f>
        <x:v>419.99999999999994</x:v>
      </x:c>
      <x:c r="BP410" s="34" t="n">
        <x:f>$B$11*(($A$1068)*$C410/$B$12*$B$7+(1-$A$1068)*$D410/$B$12*$C$7)</x:f>
        <x:v>390</x:v>
      </x:c>
      <x:c r="BQ410" s="34" t="n">
        <x:f>$B$11*(($A$1069)*$C410/$B$12*$B$7+(1-$A$1069)*$D410/$B$12*$C$7)</x:f>
        <x:v>360</x:v>
      </x:c>
      <x:c r="BR410" s="34" t="n">
        <x:f>$B$11*(($A$1070)*$C410/$B$12*$B$7+(1-$A$1070)*$D410/$B$12*$C$7)</x:f>
        <x:v>330</x:v>
      </x:c>
      <x:c r="BS410" s="34" t="n">
        <x:f>$B$11*(($A$1071)*$C410/$B$12*$B$7+(1-$A$1071)*$D410/$B$12*$C$7)</x:f>
        <x:v>300</x:v>
      </x:c>
      <x:c r="BT410" s="34" t="n">
        <x:f>$B$11*(($A$1072)*$C410/$B$12*$B$7+(1-$A$1072)*$D410/$B$12*$C$7)</x:f>
        <x:v>270</x:v>
      </x:c>
      <x:c r="BU410" s="34" t="n">
        <x:f>$B$11*(($A$1073)*$C410/$B$12*$B$7+(1-$A$1073)*$D410/$B$12*$C$7)</x:f>
        <x:v>240</x:v>
      </x:c>
      <x:c r="BV410" s="34" t="n">
        <x:f>$B$11*(($A$1074)*$C410/$B$12*$B$7+(1-$A$1074)*$D410/$B$12*$C$7)</x:f>
        <x:v>209.99999999999997</x:v>
      </x:c>
      <x:c r="BW410" s="34" t="n">
        <x:f>$B$11*(($A$1075)*$C410/$B$12*$B$7+(1-$A$1075)*$D410/$B$12*$C$7)</x:f>
        <x:v>180.00000000000003</x:v>
      </x:c>
      <x:c r="BX410" s="34" t="n">
        <x:f>$B$11*(($A$1076)*$C410/$B$12*$B$7+(1-$A$1076)*$D410/$B$12*$C$7)</x:f>
        <x:v>150</x:v>
      </x:c>
      <x:c r="BY410" s="34" t="n">
        <x:f>$B$11*(($A$1077)*$C410/$B$12*$B$7+(1-$A$1077)*$D410/$B$12*$C$7)</x:f>
        <x:v>119.99999999999999</x:v>
      </x:c>
      <x:c r="BZ410" s="34" t="n">
        <x:f>$B$11*(($A$1078)*$C410/$B$12*$B$7+(1-$A$1078)*$D410/$B$12*$C$7)</x:f>
        <x:v>90.00000000000001</x:v>
      </x:c>
      <x:c r="CA410" s="34" t="n">
        <x:f>$B$11*(($A$1079)*$C410/$B$12*$B$7+(1-$A$1079)*$D410/$B$12*$C$7)</x:f>
        <x:v>59.99999999999999</x:v>
      </x:c>
      <x:c r="CB410" s="34" t="n">
        <x:f>$B$11*(($A$1080)*$C410/$B$12*$B$7+(1-$A$1080)*$D410/$B$12*$C$7)</x:f>
        <x:v>30.00000000000003</x:v>
      </x:c>
      <x:c r="CC410" s="34" t="n">
        <x:f>$B$11*(($A$1081)*$C410/$B$12*$B$7+(1-$A$1081)*$D410/$B$12*$C$7)</x:f>
        <x:v>0</x:v>
      </x:c>
    </x:row>
    <x:row r="411">
      <x:c r="A411" s="34" t="n">
        <x:v>387</x:v>
      </x:c>
      <x:c r="B411" s="39" t="n">
        <x:v>-0.6868450947299535</x:v>
      </x:c>
      <x:c r="C411" s="1" t="n">
        <x:f>SUM(AM411:AV411)</x:f>
        <x:v>0</x:v>
      </x:c>
      <x:c r="D411" s="1" t="n">
        <x:f>SUM(AW411:BF411)</x:f>
        <x:v>0</x:v>
      </x:c>
      <x:c r="E411" s="17" t="n">
        <x:f>(1-C411/$B$12)*$B$8-C411/$B$12*$B$7</x:f>
        <x:v>0.05</x:v>
      </x:c>
      <x:c r="F411" s="17" t="n">
        <x:f>(1-D411/$B$12)*$C$8-D411/$B$12*$C$7</x:f>
        <x:v>0.09</x:v>
      </x:c>
      <x:c r="G411" s="32" t="n">
        <x:f>$B$11*($B$10*C411/$B$12*$B$7+(1-$B$10)*D411/$B$12*$C$7)</x:f>
        <x:v>0</x:v>
      </x:c>
      <x:c r="H411" s="17" t="n">
        <x:f>$B$10*E411+(1-$B$10)*F411</x:f>
        <x:v>0.07</x:v>
      </x:c>
      <x:c r="I411" s="34"/>
      <x:c r="J411" s="34"/>
      <x:c r="K411" s="34"/>
      <x:c r="L411" s="34"/>
      <x:c r="M411" s="34"/>
      <x:c r="N411" s="34"/>
      <x:c r="O411" s="34"/>
      <x:c r="P411" s="34"/>
      <x:c r="Q411" s="34"/>
      <x:c r="R411" s="39" t="n">
        <x:v>-0.34856527623910566</x:v>
      </x:c>
      <x:c r="S411" s="39" t="n">
        <x:v>-0.237012855724411</x:v>
      </x:c>
      <x:c r="T411" s="39" t="n">
        <x:v>-1.0261188520995381</x:v>
      </x:c>
      <x:c r="U411" s="39" t="n">
        <x:v>-0.5365792120102527</x:v>
      </x:c>
      <x:c r="V411" s="39" t="n">
        <x:v>-1.4589206173208702</x:v>
      </x:c>
      <x:c r="W411" s="39" t="n">
        <x:v>0.06389727558328259</x:v>
      </x:c>
      <x:c r="X411" s="39" t="n">
        <x:v>0.3752750391493033</x:v>
      </x:c>
      <x:c r="Y411" s="39" t="n">
        <x:v>-0.2526755251407811</x:v>
      </x:c>
      <x:c r="Z411" s="39" t="n">
        <x:v>0.8466434291756659</x:v>
      </x:c>
      <x:c r="AA411" s="39" t="n">
        <x:v>-1.5826060708162264</x:v>
      </x:c>
      <x:c r="AB411" s="39" t="n">
        <x:v>0.8255284314505963</x:v>
      </x:c>
      <x:c r="AC411" s="39" t="n">
        <x:v>0.02375331347117346</x:v>
      </x:c>
      <x:c r="AD411" s="39" t="n">
        <x:v>0.9228494179243136</x:v>
      </x:c>
      <x:c r="AE411" s="39" t="n">
        <x:v>0.06308736343127631</x:v>
      </x:c>
      <x:c r="AF411" s="39" t="n">
        <x:v>-0.26334681009294486</x:v>
      </x:c>
      <x:c r="AG411" s="39" t="n">
        <x:v>3.092217366678232</x:v>
      </x:c>
      <x:c r="AH411" s="39" t="n">
        <x:v>1.64542911538591</x:v>
      </x:c>
      <x:c r="AI411" s="39" t="n">
        <x:v>0.975666966774267</x:v>
      </x:c>
      <x:c r="AJ411" s="39" t="n">
        <x:v>0.12295851793332913</x:v>
      </x:c>
      <x:c r="AK411" s="39" t="n">
        <x:v>0.03849149383221647</x:v>
      </x:c>
      <x:c r="AL411" s="34"/>
      <x:c r="AM411" s="34" t="n">
        <x:f>IF(SQRT($B$9)*$B411+SQRT(1-$B$9)*R411&lt;_xlfn.NORM.S.INV($B$6),1,0)</x:f>
        <x:v>0</x:v>
      </x:c>
      <x:c r="AN411" s="34" t="n">
        <x:f>IF(SQRT($B$9)*$B411+SQRT(1-$B$9)*S411&lt;_xlfn.NORM.S.INV($B$6),1,0)</x:f>
        <x:v>0</x:v>
      </x:c>
      <x:c r="AO411" s="34" t="n">
        <x:f>IF(SQRT($B$9)*$B411+SQRT(1-$B$9)*T411&lt;_xlfn.NORM.S.INV($B$6),1,0)</x:f>
        <x:v>0</x:v>
      </x:c>
      <x:c r="AP411" s="34" t="n">
        <x:f>IF(SQRT($B$9)*$B411+SQRT(1-$B$9)*U411&lt;_xlfn.NORM.S.INV($B$6),1,0)</x:f>
        <x:v>0</x:v>
      </x:c>
      <x:c r="AQ411" s="34" t="n">
        <x:f>IF(SQRT($B$9)*$B411+SQRT(1-$B$9)*V411&lt;_xlfn.NORM.S.INV($B$6),1,0)</x:f>
        <x:v>0</x:v>
      </x:c>
      <x:c r="AR411" s="34" t="n">
        <x:f>IF(SQRT($B$9)*$B411+SQRT(1-$B$9)*W411&lt;_xlfn.NORM.S.INV($B$6),1,0)</x:f>
        <x:v>0</x:v>
      </x:c>
      <x:c r="AS411" s="34" t="n">
        <x:f>IF(SQRT($B$9)*$B411+SQRT(1-$B$9)*X411&lt;_xlfn.NORM.S.INV($B$6),1,0)</x:f>
        <x:v>0</x:v>
      </x:c>
      <x:c r="AT411" s="34" t="n">
        <x:f>IF(SQRT($B$9)*$B411+SQRT(1-$B$9)*Y411&lt;_xlfn.NORM.S.INV($B$6),1,0)</x:f>
        <x:v>0</x:v>
      </x:c>
      <x:c r="AU411" s="34" t="n">
        <x:f>IF(SQRT($B$9)*$B411+SQRT(1-$B$9)*Z411&lt;_xlfn.NORM.S.INV($B$6),1,0)</x:f>
        <x:v>0</x:v>
      </x:c>
      <x:c r="AV411" s="34" t="n">
        <x:f>IF(SQRT($B$9)*$B411+SQRT(1-$B$9)*AA411&lt;_xlfn.NORM.S.INV($B$6),1,0)</x:f>
        <x:v>0</x:v>
      </x:c>
      <x:c r="AW411" s="34" t="n">
        <x:f>IF(SQRT($C$9)*$B411+SQRT(1-$C$9)*AB411&lt;_xlfn.NORM.S.INV($C$6),1,0)</x:f>
        <x:v>0</x:v>
      </x:c>
      <x:c r="AX411" s="34" t="n">
        <x:f>IF(SQRT($C$9)*$B411+SQRT(1-$C$9)*AC411&lt;_xlfn.NORM.S.INV($C$6),1,0)</x:f>
        <x:v>0</x:v>
      </x:c>
      <x:c r="AY411" s="34" t="n">
        <x:f>IF(SQRT($C$9)*$B411+SQRT(1-$C$9)*AD411&lt;_xlfn.NORM.S.INV($C$6),1,0)</x:f>
        <x:v>0</x:v>
      </x:c>
      <x:c r="AZ411" s="34" t="n">
        <x:f>IF(SQRT($C$9)*$B411+SQRT(1-$C$9)*AE411&lt;_xlfn.NORM.S.INV($C$6),1,0)</x:f>
        <x:v>0</x:v>
      </x:c>
      <x:c r="BA411" s="34" t="n">
        <x:f>IF(SQRT($C$9)*$B411+SQRT(1-$C$9)*AF411&lt;_xlfn.NORM.S.INV($C$6),1,0)</x:f>
        <x:v>0</x:v>
      </x:c>
      <x:c r="BB411" s="34" t="n">
        <x:f>IF(SQRT($C$9)*$B411+SQRT(1-$C$9)*AG411&lt;_xlfn.NORM.S.INV($C$6),1,0)</x:f>
        <x:v>0</x:v>
      </x:c>
      <x:c r="BC411" s="34" t="n">
        <x:f>IF(SQRT($C$9)*$B411+SQRT(1-$C$9)*AH411&lt;_xlfn.NORM.S.INV($C$6),1,0)</x:f>
        <x:v>0</x:v>
      </x:c>
      <x:c r="BD411" s="34" t="n">
        <x:f>IF(SQRT($C$9)*$B411+SQRT(1-$C$9)*AI411&lt;_xlfn.NORM.S.INV($C$6),1,0)</x:f>
        <x:v>0</x:v>
      </x:c>
      <x:c r="BE411" s="34" t="n">
        <x:f>IF(SQRT($C$9)*$B411+SQRT(1-$C$9)*AJ411&lt;_xlfn.NORM.S.INV($C$6),1,0)</x:f>
        <x:v>0</x:v>
      </x:c>
      <x:c r="BF411" s="34" t="n">
        <x:f>IF(SQRT($C$9)*$B411+SQRT(1-$C$9)*AK411&lt;_xlfn.NORM.S.INV($C$6),1,0)</x:f>
        <x:v>0</x:v>
      </x:c>
      <x:c r="BG411" s="34"/>
      <x:c r="BH411" s="34"/>
      <x:c r="BI411" s="34" t="n">
        <x:f>$B$11*(($A$1061)*$C411/$B$12*$B$7+(1-$A$1061)*$D411/$B$12*$C$7)</x:f>
        <x:v>0</x:v>
      </x:c>
      <x:c r="BJ411" s="34" t="n">
        <x:f>$B$11*(($A$1062)*$C411/$B$12*$B$7+(1-$A$1062)*$D411/$B$12*$C$7)</x:f>
        <x:v>0</x:v>
      </x:c>
      <x:c r="BK411" s="34" t="n">
        <x:f>$B$11*(($A$1063)*$C411/$B$12*$B$7+(1-$A$1063)*$D411/$B$12*$C$7)</x:f>
        <x:v>0</x:v>
      </x:c>
      <x:c r="BL411" s="34" t="n">
        <x:f>$B$11*(($A$1064)*$C411/$B$12*$B$7+(1-$A$1064)*$D411/$B$12*$C$7)</x:f>
        <x:v>0</x:v>
      </x:c>
      <x:c r="BM411" s="34" t="n">
        <x:f>$B$11*(($A$1065)*$C411/$B$12*$B$7+(1-$A$1065)*$D411/$B$12*$C$7)</x:f>
        <x:v>0</x:v>
      </x:c>
      <x:c r="BN411" s="34" t="n">
        <x:f>$B$11*(($A$1066)*$C411/$B$12*$B$7+(1-$A$1066)*$D411/$B$12*$C$7)</x:f>
        <x:v>0</x:v>
      </x:c>
      <x:c r="BO411" s="34" t="n">
        <x:f>$B$11*(($A$1067)*$C411/$B$12*$B$7+(1-$A$1067)*$D411/$B$12*$C$7)</x:f>
        <x:v>0</x:v>
      </x:c>
      <x:c r="BP411" s="34" t="n">
        <x:f>$B$11*(($A$1068)*$C411/$B$12*$B$7+(1-$A$1068)*$D411/$B$12*$C$7)</x:f>
        <x:v>0</x:v>
      </x:c>
      <x:c r="BQ411" s="34" t="n">
        <x:f>$B$11*(($A$1069)*$C411/$B$12*$B$7+(1-$A$1069)*$D411/$B$12*$C$7)</x:f>
        <x:v>0</x:v>
      </x:c>
      <x:c r="BR411" s="34" t="n">
        <x:f>$B$11*(($A$1070)*$C411/$B$12*$B$7+(1-$A$1070)*$D411/$B$12*$C$7)</x:f>
        <x:v>0</x:v>
      </x:c>
      <x:c r="BS411" s="34" t="n">
        <x:f>$B$11*(($A$1071)*$C411/$B$12*$B$7+(1-$A$1071)*$D411/$B$12*$C$7)</x:f>
        <x:v>0</x:v>
      </x:c>
      <x:c r="BT411" s="34" t="n">
        <x:f>$B$11*(($A$1072)*$C411/$B$12*$B$7+(1-$A$1072)*$D411/$B$12*$C$7)</x:f>
        <x:v>0</x:v>
      </x:c>
      <x:c r="BU411" s="34" t="n">
        <x:f>$B$11*(($A$1073)*$C411/$B$12*$B$7+(1-$A$1073)*$D411/$B$12*$C$7)</x:f>
        <x:v>0</x:v>
      </x:c>
      <x:c r="BV411" s="34" t="n">
        <x:f>$B$11*(($A$1074)*$C411/$B$12*$B$7+(1-$A$1074)*$D411/$B$12*$C$7)</x:f>
        <x:v>0</x:v>
      </x:c>
      <x:c r="BW411" s="34" t="n">
        <x:f>$B$11*(($A$1075)*$C411/$B$12*$B$7+(1-$A$1075)*$D411/$B$12*$C$7)</x:f>
        <x:v>0</x:v>
      </x:c>
      <x:c r="BX411" s="34" t="n">
        <x:f>$B$11*(($A$1076)*$C411/$B$12*$B$7+(1-$A$1076)*$D411/$B$12*$C$7)</x:f>
        <x:v>0</x:v>
      </x:c>
      <x:c r="BY411" s="34" t="n">
        <x:f>$B$11*(($A$1077)*$C411/$B$12*$B$7+(1-$A$1077)*$D411/$B$12*$C$7)</x:f>
        <x:v>0</x:v>
      </x:c>
      <x:c r="BZ411" s="34" t="n">
        <x:f>$B$11*(($A$1078)*$C411/$B$12*$B$7+(1-$A$1078)*$D411/$B$12*$C$7)</x:f>
        <x:v>0</x:v>
      </x:c>
      <x:c r="CA411" s="34" t="n">
        <x:f>$B$11*(($A$1079)*$C411/$B$12*$B$7+(1-$A$1079)*$D411/$B$12*$C$7)</x:f>
        <x:v>0</x:v>
      </x:c>
      <x:c r="CB411" s="34" t="n">
        <x:f>$B$11*(($A$1080)*$C411/$B$12*$B$7+(1-$A$1080)*$D411/$B$12*$C$7)</x:f>
        <x:v>0</x:v>
      </x:c>
      <x:c r="CC411" s="34" t="n">
        <x:f>$B$11*(($A$1081)*$C411/$B$12*$B$7+(1-$A$1081)*$D411/$B$12*$C$7)</x:f>
        <x:v>0</x:v>
      </x:c>
    </x:row>
    <x:row r="412">
      <x:c r="A412" s="34" t="n">
        <x:v>388</x:v>
      </x:c>
      <x:c r="B412" s="39" t="n">
        <x:v>-0.9647064534081781</x:v>
      </x:c>
      <x:c r="C412" s="1" t="n">
        <x:f>SUM(AM412:AV412)</x:f>
        <x:v>0</x:v>
      </x:c>
      <x:c r="D412" s="1" t="n">
        <x:f>SUM(AW412:BF412)</x:f>
        <x:v>0</x:v>
      </x:c>
      <x:c r="E412" s="17" t="n">
        <x:f>(1-C412/$B$12)*$B$8-C412/$B$12*$B$7</x:f>
        <x:v>0.05</x:v>
      </x:c>
      <x:c r="F412" s="17" t="n">
        <x:f>(1-D412/$B$12)*$C$8-D412/$B$12*$C$7</x:f>
        <x:v>0.09</x:v>
      </x:c>
      <x:c r="G412" s="32" t="n">
        <x:f>$B$11*($B$10*C412/$B$12*$B$7+(1-$B$10)*D412/$B$12*$C$7)</x:f>
        <x:v>0</x:v>
      </x:c>
      <x:c r="H412" s="17" t="n">
        <x:f>$B$10*E412+(1-$B$10)*F412</x:f>
        <x:v>0.07</x:v>
      </x:c>
      <x:c r="I412" s="34"/>
      <x:c r="J412" s="34"/>
      <x:c r="K412" s="34"/>
      <x:c r="L412" s="34"/>
      <x:c r="M412" s="34"/>
      <x:c r="N412" s="34"/>
      <x:c r="O412" s="34"/>
      <x:c r="P412" s="34"/>
      <x:c r="Q412" s="34"/>
      <x:c r="R412" s="39" t="n">
        <x:v>-1.1283695074252618</x:v>
      </x:c>
      <x:c r="S412" s="39" t="n">
        <x:v>0.2511763607391643</x:v>
      </x:c>
      <x:c r="T412" s="39" t="n">
        <x:v>0.4800454612787881</x:v>
      </x:c>
      <x:c r="U412" s="39" t="n">
        <x:v>-1.1195634231151972</x:v>
      </x:c>
      <x:c r="V412" s="39" t="n">
        <x:v>-0.25137294153769496</x:v>
      </x:c>
      <x:c r="W412" s="39" t="n">
        <x:v>-0.2582506399919498</x:v>
      </x:c>
      <x:c r="X412" s="39" t="n">
        <x:v>0.5587690330989225</x:v>
      </x:c>
      <x:c r="Y412" s="39" t="n">
        <x:v>1.084042879338148</x:v>
      </x:c>
      <x:c r="Z412" s="39" t="n">
        <x:v>0.39499284180713035</x:v>
      </x:c>
      <x:c r="AA412" s="39" t="n">
        <x:v>-1.1348164143429686</x:v>
      </x:c>
      <x:c r="AB412" s="39" t="n">
        <x:v>-0.16636742423204368</x:v>
      </x:c>
      <x:c r="AC412" s="39" t="n">
        <x:v>-0.3493096194156181</x:v>
      </x:c>
      <x:c r="AD412" s="39" t="n">
        <x:v>0.5035784951237752</x:v>
      </x:c>
      <x:c r="AE412" s="39" t="n">
        <x:v>-0.5377277023484561</x:v>
      </x:c>
      <x:c r="AF412" s="39" t="n">
        <x:v>0.4966754927342178</x:v>
      </x:c>
      <x:c r="AG412" s="39" t="n">
        <x:v>-0.9506885055743948</x:v>
      </x:c>
      <x:c r="AH412" s="39" t="n">
        <x:v>0.7433135373742589</x:v>
      </x:c>
      <x:c r="AI412" s="39" t="n">
        <x:v>-0.27803394825391076</x:v>
      </x:c>
      <x:c r="AJ412" s="39" t="n">
        <x:v>-1.0089304737872562</x:v>
      </x:c>
      <x:c r="AK412" s="39" t="n">
        <x:v>1.274996500111567</x:v>
      </x:c>
      <x:c r="AL412" s="34"/>
      <x:c r="AM412" s="34" t="n">
        <x:f>IF(SQRT($B$9)*$B412+SQRT(1-$B$9)*R412&lt;_xlfn.NORM.S.INV($B$6),1,0)</x:f>
        <x:v>0</x:v>
      </x:c>
      <x:c r="AN412" s="34" t="n">
        <x:f>IF(SQRT($B$9)*$B412+SQRT(1-$B$9)*S412&lt;_xlfn.NORM.S.INV($B$6),1,0)</x:f>
        <x:v>0</x:v>
      </x:c>
      <x:c r="AO412" s="34" t="n">
        <x:f>IF(SQRT($B$9)*$B412+SQRT(1-$B$9)*T412&lt;_xlfn.NORM.S.INV($B$6),1,0)</x:f>
        <x:v>0</x:v>
      </x:c>
      <x:c r="AP412" s="34" t="n">
        <x:f>IF(SQRT($B$9)*$B412+SQRT(1-$B$9)*U412&lt;_xlfn.NORM.S.INV($B$6),1,0)</x:f>
        <x:v>0</x:v>
      </x:c>
      <x:c r="AQ412" s="34" t="n">
        <x:f>IF(SQRT($B$9)*$B412+SQRT(1-$B$9)*V412&lt;_xlfn.NORM.S.INV($B$6),1,0)</x:f>
        <x:v>0</x:v>
      </x:c>
      <x:c r="AR412" s="34" t="n">
        <x:f>IF(SQRT($B$9)*$B412+SQRT(1-$B$9)*W412&lt;_xlfn.NORM.S.INV($B$6),1,0)</x:f>
        <x:v>0</x:v>
      </x:c>
      <x:c r="AS412" s="34" t="n">
        <x:f>IF(SQRT($B$9)*$B412+SQRT(1-$B$9)*X412&lt;_xlfn.NORM.S.INV($B$6),1,0)</x:f>
        <x:v>0</x:v>
      </x:c>
      <x:c r="AT412" s="34" t="n">
        <x:f>IF(SQRT($B$9)*$B412+SQRT(1-$B$9)*Y412&lt;_xlfn.NORM.S.INV($B$6),1,0)</x:f>
        <x:v>0</x:v>
      </x:c>
      <x:c r="AU412" s="34" t="n">
        <x:f>IF(SQRT($B$9)*$B412+SQRT(1-$B$9)*Z412&lt;_xlfn.NORM.S.INV($B$6),1,0)</x:f>
        <x:v>0</x:v>
      </x:c>
      <x:c r="AV412" s="34" t="n">
        <x:f>IF(SQRT($B$9)*$B412+SQRT(1-$B$9)*AA412&lt;_xlfn.NORM.S.INV($B$6),1,0)</x:f>
        <x:v>0</x:v>
      </x:c>
      <x:c r="AW412" s="34" t="n">
        <x:f>IF(SQRT($C$9)*$B412+SQRT(1-$C$9)*AB412&lt;_xlfn.NORM.S.INV($C$6),1,0)</x:f>
        <x:v>0</x:v>
      </x:c>
      <x:c r="AX412" s="34" t="n">
        <x:f>IF(SQRT($C$9)*$B412+SQRT(1-$C$9)*AC412&lt;_xlfn.NORM.S.INV($C$6),1,0)</x:f>
        <x:v>0</x:v>
      </x:c>
      <x:c r="AY412" s="34" t="n">
        <x:f>IF(SQRT($C$9)*$B412+SQRT(1-$C$9)*AD412&lt;_xlfn.NORM.S.INV($C$6),1,0)</x:f>
        <x:v>0</x:v>
      </x:c>
      <x:c r="AZ412" s="34" t="n">
        <x:f>IF(SQRT($C$9)*$B412+SQRT(1-$C$9)*AE412&lt;_xlfn.NORM.S.INV($C$6),1,0)</x:f>
        <x:v>0</x:v>
      </x:c>
      <x:c r="BA412" s="34" t="n">
        <x:f>IF(SQRT($C$9)*$B412+SQRT(1-$C$9)*AF412&lt;_xlfn.NORM.S.INV($C$6),1,0)</x:f>
        <x:v>0</x:v>
      </x:c>
      <x:c r="BB412" s="34" t="n">
        <x:f>IF(SQRT($C$9)*$B412+SQRT(1-$C$9)*AG412&lt;_xlfn.NORM.S.INV($C$6),1,0)</x:f>
        <x:v>0</x:v>
      </x:c>
      <x:c r="BC412" s="34" t="n">
        <x:f>IF(SQRT($C$9)*$B412+SQRT(1-$C$9)*AH412&lt;_xlfn.NORM.S.INV($C$6),1,0)</x:f>
        <x:v>0</x:v>
      </x:c>
      <x:c r="BD412" s="34" t="n">
        <x:f>IF(SQRT($C$9)*$B412+SQRT(1-$C$9)*AI412&lt;_xlfn.NORM.S.INV($C$6),1,0)</x:f>
        <x:v>0</x:v>
      </x:c>
      <x:c r="BE412" s="34" t="n">
        <x:f>IF(SQRT($C$9)*$B412+SQRT(1-$C$9)*AJ412&lt;_xlfn.NORM.S.INV($C$6),1,0)</x:f>
        <x:v>0</x:v>
      </x:c>
      <x:c r="BF412" s="34" t="n">
        <x:f>IF(SQRT($C$9)*$B412+SQRT(1-$C$9)*AK412&lt;_xlfn.NORM.S.INV($C$6),1,0)</x:f>
        <x:v>0</x:v>
      </x:c>
      <x:c r="BG412" s="34"/>
      <x:c r="BH412" s="34"/>
      <x:c r="BI412" s="34" t="n">
        <x:f>$B$11*(($A$1061)*$C412/$B$12*$B$7+(1-$A$1061)*$D412/$B$12*$C$7)</x:f>
        <x:v>0</x:v>
      </x:c>
      <x:c r="BJ412" s="34" t="n">
        <x:f>$B$11*(($A$1062)*$C412/$B$12*$B$7+(1-$A$1062)*$D412/$B$12*$C$7)</x:f>
        <x:v>0</x:v>
      </x:c>
      <x:c r="BK412" s="34" t="n">
        <x:f>$B$11*(($A$1063)*$C412/$B$12*$B$7+(1-$A$1063)*$D412/$B$12*$C$7)</x:f>
        <x:v>0</x:v>
      </x:c>
      <x:c r="BL412" s="34" t="n">
        <x:f>$B$11*(($A$1064)*$C412/$B$12*$B$7+(1-$A$1064)*$D412/$B$12*$C$7)</x:f>
        <x:v>0</x:v>
      </x:c>
      <x:c r="BM412" s="34" t="n">
        <x:f>$B$11*(($A$1065)*$C412/$B$12*$B$7+(1-$A$1065)*$D412/$B$12*$C$7)</x:f>
        <x:v>0</x:v>
      </x:c>
      <x:c r="BN412" s="34" t="n">
        <x:f>$B$11*(($A$1066)*$C412/$B$12*$B$7+(1-$A$1066)*$D412/$B$12*$C$7)</x:f>
        <x:v>0</x:v>
      </x:c>
      <x:c r="BO412" s="34" t="n">
        <x:f>$B$11*(($A$1067)*$C412/$B$12*$B$7+(1-$A$1067)*$D412/$B$12*$C$7)</x:f>
        <x:v>0</x:v>
      </x:c>
      <x:c r="BP412" s="34" t="n">
        <x:f>$B$11*(($A$1068)*$C412/$B$12*$B$7+(1-$A$1068)*$D412/$B$12*$C$7)</x:f>
        <x:v>0</x:v>
      </x:c>
      <x:c r="BQ412" s="34" t="n">
        <x:f>$B$11*(($A$1069)*$C412/$B$12*$B$7+(1-$A$1069)*$D412/$B$12*$C$7)</x:f>
        <x:v>0</x:v>
      </x:c>
      <x:c r="BR412" s="34" t="n">
        <x:f>$B$11*(($A$1070)*$C412/$B$12*$B$7+(1-$A$1070)*$D412/$B$12*$C$7)</x:f>
        <x:v>0</x:v>
      </x:c>
      <x:c r="BS412" s="34" t="n">
        <x:f>$B$11*(($A$1071)*$C412/$B$12*$B$7+(1-$A$1071)*$D412/$B$12*$C$7)</x:f>
        <x:v>0</x:v>
      </x:c>
      <x:c r="BT412" s="34" t="n">
        <x:f>$B$11*(($A$1072)*$C412/$B$12*$B$7+(1-$A$1072)*$D412/$B$12*$C$7)</x:f>
        <x:v>0</x:v>
      </x:c>
      <x:c r="BU412" s="34" t="n">
        <x:f>$B$11*(($A$1073)*$C412/$B$12*$B$7+(1-$A$1073)*$D412/$B$12*$C$7)</x:f>
        <x:v>0</x:v>
      </x:c>
      <x:c r="BV412" s="34" t="n">
        <x:f>$B$11*(($A$1074)*$C412/$B$12*$B$7+(1-$A$1074)*$D412/$B$12*$C$7)</x:f>
        <x:v>0</x:v>
      </x:c>
      <x:c r="BW412" s="34" t="n">
        <x:f>$B$11*(($A$1075)*$C412/$B$12*$B$7+(1-$A$1075)*$D412/$B$12*$C$7)</x:f>
        <x:v>0</x:v>
      </x:c>
      <x:c r="BX412" s="34" t="n">
        <x:f>$B$11*(($A$1076)*$C412/$B$12*$B$7+(1-$A$1076)*$D412/$B$12*$C$7)</x:f>
        <x:v>0</x:v>
      </x:c>
      <x:c r="BY412" s="34" t="n">
        <x:f>$B$11*(($A$1077)*$C412/$B$12*$B$7+(1-$A$1077)*$D412/$B$12*$C$7)</x:f>
        <x:v>0</x:v>
      </x:c>
      <x:c r="BZ412" s="34" t="n">
        <x:f>$B$11*(($A$1078)*$C412/$B$12*$B$7+(1-$A$1078)*$D412/$B$12*$C$7)</x:f>
        <x:v>0</x:v>
      </x:c>
      <x:c r="CA412" s="34" t="n">
        <x:f>$B$11*(($A$1079)*$C412/$B$12*$B$7+(1-$A$1079)*$D412/$B$12*$C$7)</x:f>
        <x:v>0</x:v>
      </x:c>
      <x:c r="CB412" s="34" t="n">
        <x:f>$B$11*(($A$1080)*$C412/$B$12*$B$7+(1-$A$1080)*$D412/$B$12*$C$7)</x:f>
        <x:v>0</x:v>
      </x:c>
      <x:c r="CC412" s="34" t="n">
        <x:f>$B$11*(($A$1081)*$C412/$B$12*$B$7+(1-$A$1081)*$D412/$B$12*$C$7)</x:f>
        <x:v>0</x:v>
      </x:c>
    </x:row>
    <x:row r="413">
      <x:c r="A413" s="34" t="n">
        <x:v>389</x:v>
      </x:c>
      <x:c r="B413" s="39" t="n">
        <x:v>-0.7155312687706956</x:v>
      </x:c>
      <x:c r="C413" s="1" t="n">
        <x:f>SUM(AM413:AV413)</x:f>
        <x:v>0</x:v>
      </x:c>
      <x:c r="D413" s="1" t="n">
        <x:f>SUM(AW413:BF413)</x:f>
        <x:v>0</x:v>
      </x:c>
      <x:c r="E413" s="17" t="n">
        <x:f>(1-C413/$B$12)*$B$8-C413/$B$12*$B$7</x:f>
        <x:v>0.05</x:v>
      </x:c>
      <x:c r="F413" s="17" t="n">
        <x:f>(1-D413/$B$12)*$C$8-D413/$B$12*$C$7</x:f>
        <x:v>0.09</x:v>
      </x:c>
      <x:c r="G413" s="32" t="n">
        <x:f>$B$11*($B$10*C413/$B$12*$B$7+(1-$B$10)*D413/$B$12*$C$7)</x:f>
        <x:v>0</x:v>
      </x:c>
      <x:c r="H413" s="17" t="n">
        <x:f>$B$10*E413+(1-$B$10)*F413</x:f>
        <x:v>0.07</x:v>
      </x:c>
      <x:c r="I413" s="34"/>
      <x:c r="J413" s="34"/>
      <x:c r="K413" s="34"/>
      <x:c r="L413" s="34"/>
      <x:c r="M413" s="34"/>
      <x:c r="N413" s="34"/>
      <x:c r="O413" s="34"/>
      <x:c r="P413" s="34"/>
      <x:c r="Q413" s="34"/>
      <x:c r="R413" s="39" t="n">
        <x:v>-1.0031312411848436</x:v>
      </x:c>
      <x:c r="S413" s="39" t="n">
        <x:v>0.24131910019722835</x:v>
      </x:c>
      <x:c r="T413" s="39" t="n">
        <x:v>1.0944162447341268</x:v>
      </x:c>
      <x:c r="U413" s="39" t="n">
        <x:v>0.2425476818684165</x:v>
      </x:c>
      <x:c r="V413" s="39" t="n">
        <x:v>-0.32630437279884</x:v>
      </x:c>
      <x:c r="W413" s="39" t="n">
        <x:v>1.076160653819244</x:v>
      </x:c>
      <x:c r="X413" s="39" t="n">
        <x:v>1.5595425416660664</x:v>
      </x:c>
      <x:c r="Y413" s="39" t="n">
        <x:v>0.45601262198085096</x:v>
      </x:c>
      <x:c r="Z413" s="39" t="n">
        <x:v>-1.7994738480614687</x:v>
      </x:c>
      <x:c r="AA413" s="39" t="n">
        <x:v>-0.7798163825938925</x:v>
      </x:c>
      <x:c r="AB413" s="39" t="n">
        <x:v>-0.24020392664559484</x:v>
      </x:c>
      <x:c r="AC413" s="39" t="n">
        <x:v>0.5400595516794761</x:v>
      </x:c>
      <x:c r="AD413" s="39" t="n">
        <x:v>-0.2560980436703069</x:v>
      </x:c>
      <x:c r="AE413" s="39" t="n">
        <x:v>-0.4557178736613742</x:v>
      </x:c>
      <x:c r="AF413" s="39" t="n">
        <x:v>-0.5526196019170355</x:v>
      </x:c>
      <x:c r="AG413" s="39" t="n">
        <x:v>-0.7438245960781741</x:v>
      </x:c>
      <x:c r="AH413" s="39" t="n">
        <x:v>-0.11530125926348148</x:v>
      </x:c>
      <x:c r="AI413" s="39" t="n">
        <x:v>1.1864748334132835</x:v>
      </x:c>
      <x:c r="AJ413" s="39" t="n">
        <x:v>0.020946481180241904</x:v>
      </x:c>
      <x:c r="AK413" s="39" t="n">
        <x:v>0.4866053427308618</x:v>
      </x:c>
      <x:c r="AL413" s="34"/>
      <x:c r="AM413" s="34" t="n">
        <x:f>IF(SQRT($B$9)*$B413+SQRT(1-$B$9)*R413&lt;_xlfn.NORM.S.INV($B$6),1,0)</x:f>
        <x:v>0</x:v>
      </x:c>
      <x:c r="AN413" s="34" t="n">
        <x:f>IF(SQRT($B$9)*$B413+SQRT(1-$B$9)*S413&lt;_xlfn.NORM.S.INV($B$6),1,0)</x:f>
        <x:v>0</x:v>
      </x:c>
      <x:c r="AO413" s="34" t="n">
        <x:f>IF(SQRT($B$9)*$B413+SQRT(1-$B$9)*T413&lt;_xlfn.NORM.S.INV($B$6),1,0)</x:f>
        <x:v>0</x:v>
      </x:c>
      <x:c r="AP413" s="34" t="n">
        <x:f>IF(SQRT($B$9)*$B413+SQRT(1-$B$9)*U413&lt;_xlfn.NORM.S.INV($B$6),1,0)</x:f>
        <x:v>0</x:v>
      </x:c>
      <x:c r="AQ413" s="34" t="n">
        <x:f>IF(SQRT($B$9)*$B413+SQRT(1-$B$9)*V413&lt;_xlfn.NORM.S.INV($B$6),1,0)</x:f>
        <x:v>0</x:v>
      </x:c>
      <x:c r="AR413" s="34" t="n">
        <x:f>IF(SQRT($B$9)*$B413+SQRT(1-$B$9)*W413&lt;_xlfn.NORM.S.INV($B$6),1,0)</x:f>
        <x:v>0</x:v>
      </x:c>
      <x:c r="AS413" s="34" t="n">
        <x:f>IF(SQRT($B$9)*$B413+SQRT(1-$B$9)*X413&lt;_xlfn.NORM.S.INV($B$6),1,0)</x:f>
        <x:v>0</x:v>
      </x:c>
      <x:c r="AT413" s="34" t="n">
        <x:f>IF(SQRT($B$9)*$B413+SQRT(1-$B$9)*Y413&lt;_xlfn.NORM.S.INV($B$6),1,0)</x:f>
        <x:v>0</x:v>
      </x:c>
      <x:c r="AU413" s="34" t="n">
        <x:f>IF(SQRT($B$9)*$B413+SQRT(1-$B$9)*Z413&lt;_xlfn.NORM.S.INV($B$6),1,0)</x:f>
        <x:v>0</x:v>
      </x:c>
      <x:c r="AV413" s="34" t="n">
        <x:f>IF(SQRT($B$9)*$B413+SQRT(1-$B$9)*AA413&lt;_xlfn.NORM.S.INV($B$6),1,0)</x:f>
        <x:v>0</x:v>
      </x:c>
      <x:c r="AW413" s="34" t="n">
        <x:f>IF(SQRT($C$9)*$B413+SQRT(1-$C$9)*AB413&lt;_xlfn.NORM.S.INV($C$6),1,0)</x:f>
        <x:v>0</x:v>
      </x:c>
      <x:c r="AX413" s="34" t="n">
        <x:f>IF(SQRT($C$9)*$B413+SQRT(1-$C$9)*AC413&lt;_xlfn.NORM.S.INV($C$6),1,0)</x:f>
        <x:v>0</x:v>
      </x:c>
      <x:c r="AY413" s="34" t="n">
        <x:f>IF(SQRT($C$9)*$B413+SQRT(1-$C$9)*AD413&lt;_xlfn.NORM.S.INV($C$6),1,0)</x:f>
        <x:v>0</x:v>
      </x:c>
      <x:c r="AZ413" s="34" t="n">
        <x:f>IF(SQRT($C$9)*$B413+SQRT(1-$C$9)*AE413&lt;_xlfn.NORM.S.INV($C$6),1,0)</x:f>
        <x:v>0</x:v>
      </x:c>
      <x:c r="BA413" s="34" t="n">
        <x:f>IF(SQRT($C$9)*$B413+SQRT(1-$C$9)*AF413&lt;_xlfn.NORM.S.INV($C$6),1,0)</x:f>
        <x:v>0</x:v>
      </x:c>
      <x:c r="BB413" s="34" t="n">
        <x:f>IF(SQRT($C$9)*$B413+SQRT(1-$C$9)*AG413&lt;_xlfn.NORM.S.INV($C$6),1,0)</x:f>
        <x:v>0</x:v>
      </x:c>
      <x:c r="BC413" s="34" t="n">
        <x:f>IF(SQRT($C$9)*$B413+SQRT(1-$C$9)*AH413&lt;_xlfn.NORM.S.INV($C$6),1,0)</x:f>
        <x:v>0</x:v>
      </x:c>
      <x:c r="BD413" s="34" t="n">
        <x:f>IF(SQRT($C$9)*$B413+SQRT(1-$C$9)*AI413&lt;_xlfn.NORM.S.INV($C$6),1,0)</x:f>
        <x:v>0</x:v>
      </x:c>
      <x:c r="BE413" s="34" t="n">
        <x:f>IF(SQRT($C$9)*$B413+SQRT(1-$C$9)*AJ413&lt;_xlfn.NORM.S.INV($C$6),1,0)</x:f>
        <x:v>0</x:v>
      </x:c>
      <x:c r="BF413" s="34" t="n">
        <x:f>IF(SQRT($C$9)*$B413+SQRT(1-$C$9)*AK413&lt;_xlfn.NORM.S.INV($C$6),1,0)</x:f>
        <x:v>0</x:v>
      </x:c>
      <x:c r="BG413" s="34"/>
      <x:c r="BH413" s="34"/>
      <x:c r="BI413" s="34" t="n">
        <x:f>$B$11*(($A$1061)*$C413/$B$12*$B$7+(1-$A$1061)*$D413/$B$12*$C$7)</x:f>
        <x:v>0</x:v>
      </x:c>
      <x:c r="BJ413" s="34" t="n">
        <x:f>$B$11*(($A$1062)*$C413/$B$12*$B$7+(1-$A$1062)*$D413/$B$12*$C$7)</x:f>
        <x:v>0</x:v>
      </x:c>
      <x:c r="BK413" s="34" t="n">
        <x:f>$B$11*(($A$1063)*$C413/$B$12*$B$7+(1-$A$1063)*$D413/$B$12*$C$7)</x:f>
        <x:v>0</x:v>
      </x:c>
      <x:c r="BL413" s="34" t="n">
        <x:f>$B$11*(($A$1064)*$C413/$B$12*$B$7+(1-$A$1064)*$D413/$B$12*$C$7)</x:f>
        <x:v>0</x:v>
      </x:c>
      <x:c r="BM413" s="34" t="n">
        <x:f>$B$11*(($A$1065)*$C413/$B$12*$B$7+(1-$A$1065)*$D413/$B$12*$C$7)</x:f>
        <x:v>0</x:v>
      </x:c>
      <x:c r="BN413" s="34" t="n">
        <x:f>$B$11*(($A$1066)*$C413/$B$12*$B$7+(1-$A$1066)*$D413/$B$12*$C$7)</x:f>
        <x:v>0</x:v>
      </x:c>
      <x:c r="BO413" s="34" t="n">
        <x:f>$B$11*(($A$1067)*$C413/$B$12*$B$7+(1-$A$1067)*$D413/$B$12*$C$7)</x:f>
        <x:v>0</x:v>
      </x:c>
      <x:c r="BP413" s="34" t="n">
        <x:f>$B$11*(($A$1068)*$C413/$B$12*$B$7+(1-$A$1068)*$D413/$B$12*$C$7)</x:f>
        <x:v>0</x:v>
      </x:c>
      <x:c r="BQ413" s="34" t="n">
        <x:f>$B$11*(($A$1069)*$C413/$B$12*$B$7+(1-$A$1069)*$D413/$B$12*$C$7)</x:f>
        <x:v>0</x:v>
      </x:c>
      <x:c r="BR413" s="34" t="n">
        <x:f>$B$11*(($A$1070)*$C413/$B$12*$B$7+(1-$A$1070)*$D413/$B$12*$C$7)</x:f>
        <x:v>0</x:v>
      </x:c>
      <x:c r="BS413" s="34" t="n">
        <x:f>$B$11*(($A$1071)*$C413/$B$12*$B$7+(1-$A$1071)*$D413/$B$12*$C$7)</x:f>
        <x:v>0</x:v>
      </x:c>
      <x:c r="BT413" s="34" t="n">
        <x:f>$B$11*(($A$1072)*$C413/$B$12*$B$7+(1-$A$1072)*$D413/$B$12*$C$7)</x:f>
        <x:v>0</x:v>
      </x:c>
      <x:c r="BU413" s="34" t="n">
        <x:f>$B$11*(($A$1073)*$C413/$B$12*$B$7+(1-$A$1073)*$D413/$B$12*$C$7)</x:f>
        <x:v>0</x:v>
      </x:c>
      <x:c r="BV413" s="34" t="n">
        <x:f>$B$11*(($A$1074)*$C413/$B$12*$B$7+(1-$A$1074)*$D413/$B$12*$C$7)</x:f>
        <x:v>0</x:v>
      </x:c>
      <x:c r="BW413" s="34" t="n">
        <x:f>$B$11*(($A$1075)*$C413/$B$12*$B$7+(1-$A$1075)*$D413/$B$12*$C$7)</x:f>
        <x:v>0</x:v>
      </x:c>
      <x:c r="BX413" s="34" t="n">
        <x:f>$B$11*(($A$1076)*$C413/$B$12*$B$7+(1-$A$1076)*$D413/$B$12*$C$7)</x:f>
        <x:v>0</x:v>
      </x:c>
      <x:c r="BY413" s="34" t="n">
        <x:f>$B$11*(($A$1077)*$C413/$B$12*$B$7+(1-$A$1077)*$D413/$B$12*$C$7)</x:f>
        <x:v>0</x:v>
      </x:c>
      <x:c r="BZ413" s="34" t="n">
        <x:f>$B$11*(($A$1078)*$C413/$B$12*$B$7+(1-$A$1078)*$D413/$B$12*$C$7)</x:f>
        <x:v>0</x:v>
      </x:c>
      <x:c r="CA413" s="34" t="n">
        <x:f>$B$11*(($A$1079)*$C413/$B$12*$B$7+(1-$A$1079)*$D413/$B$12*$C$7)</x:f>
        <x:v>0</x:v>
      </x:c>
      <x:c r="CB413" s="34" t="n">
        <x:f>$B$11*(($A$1080)*$C413/$B$12*$B$7+(1-$A$1080)*$D413/$B$12*$C$7)</x:f>
        <x:v>0</x:v>
      </x:c>
      <x:c r="CC413" s="34" t="n">
        <x:f>$B$11*(($A$1081)*$C413/$B$12*$B$7+(1-$A$1081)*$D413/$B$12*$C$7)</x:f>
        <x:v>0</x:v>
      </x:c>
    </x:row>
    <x:row r="414">
      <x:c r="A414" s="34" t="n">
        <x:v>390</x:v>
      </x:c>
      <x:c r="B414" s="39" t="n">
        <x:v>-0.4743231602731652</x:v>
      </x:c>
      <x:c r="C414" s="1" t="n">
        <x:f>SUM(AM414:AV414)</x:f>
        <x:v>0</x:v>
      </x:c>
      <x:c r="D414" s="1" t="n">
        <x:f>SUM(AW414:BF414)</x:f>
        <x:v>0</x:v>
      </x:c>
      <x:c r="E414" s="17" t="n">
        <x:f>(1-C414/$B$12)*$B$8-C414/$B$12*$B$7</x:f>
        <x:v>0.05</x:v>
      </x:c>
      <x:c r="F414" s="17" t="n">
        <x:f>(1-D414/$B$12)*$C$8-D414/$B$12*$C$7</x:f>
        <x:v>0.09</x:v>
      </x:c>
      <x:c r="G414" s="32" t="n">
        <x:f>$B$11*($B$10*C414/$B$12*$B$7+(1-$B$10)*D414/$B$12*$C$7)</x:f>
        <x:v>0</x:v>
      </x:c>
      <x:c r="H414" s="17" t="n">
        <x:f>$B$10*E414+(1-$B$10)*F414</x:f>
        <x:v>0.07</x:v>
      </x:c>
      <x:c r="I414" s="34"/>
      <x:c r="J414" s="34"/>
      <x:c r="K414" s="34"/>
      <x:c r="L414" s="34"/>
      <x:c r="M414" s="34"/>
      <x:c r="N414" s="34"/>
      <x:c r="O414" s="34"/>
      <x:c r="P414" s="34"/>
      <x:c r="Q414" s="34"/>
      <x:c r="R414" s="39" t="n">
        <x:v>0.5235812870197852</x:v>
      </x:c>
      <x:c r="S414" s="39" t="n">
        <x:v>1.993219679270532</x:v>
      </x:c>
      <x:c r="T414" s="39" t="n">
        <x:v>0.2464426127710401</x:v>
      </x:c>
      <x:c r="U414" s="39" t="n">
        <x:v>-0.5289152591473285</x:v>
      </x:c>
      <x:c r="V414" s="39" t="n">
        <x:v>0.10278046092240128</x:v>
      </x:c>
      <x:c r="W414" s="39" t="n">
        <x:v>0.6858093757574919</x:v>
      </x:c>
      <x:c r="X414" s="39" t="n">
        <x:v>-1.8711128810671118</x:v>
      </x:c>
      <x:c r="Y414" s="39" t="n">
        <x:v>0.7507949951709844</x:v>
      </x:c>
      <x:c r="Z414" s="39" t="n">
        <x:v>-0.7666767177819529</x:v>
      </x:c>
      <x:c r="AA414" s="39" t="n">
        <x:v>-0.023054211667470844</x:v>
      </x:c>
      <x:c r="AB414" s="39" t="n">
        <x:v>0.0918106000155999</x:v>
      </x:c>
      <x:c r="AC414" s="39" t="n">
        <x:v>-0.09515266558535894</x:v>
      </x:c>
      <x:c r="AD414" s="39" t="n">
        <x:v>-0.28111078407197276</x:v>
      </x:c>
      <x:c r="AE414" s="39" t="n">
        <x:v>-0.10037060337102915</x:v>
      </x:c>
      <x:c r="AF414" s="39" t="n">
        <x:v>-1.420869512438014</x:v>
      </x:c>
      <x:c r="AG414" s="39" t="n">
        <x:v>-0.9249218385913973</x:v>
      </x:c>
      <x:c r="AH414" s="39" t="n">
        <x:v>-0.11479287267617287</x:v>
      </x:c>
      <x:c r="AI414" s="39" t="n">
        <x:v>0.7369694382218847</x:v>
      </x:c>
      <x:c r="AJ414" s="39" t="n">
        <x:v>0.636422856087492</x:v>
      </x:c>
      <x:c r="AK414" s="39" t="n">
        <x:v>-1.5507729838764261</x:v>
      </x:c>
      <x:c r="AL414" s="34"/>
      <x:c r="AM414" s="34" t="n">
        <x:f>IF(SQRT($B$9)*$B414+SQRT(1-$B$9)*R414&lt;_xlfn.NORM.S.INV($B$6),1,0)</x:f>
        <x:v>0</x:v>
      </x:c>
      <x:c r="AN414" s="34" t="n">
        <x:f>IF(SQRT($B$9)*$B414+SQRT(1-$B$9)*S414&lt;_xlfn.NORM.S.INV($B$6),1,0)</x:f>
        <x:v>0</x:v>
      </x:c>
      <x:c r="AO414" s="34" t="n">
        <x:f>IF(SQRT($B$9)*$B414+SQRT(1-$B$9)*T414&lt;_xlfn.NORM.S.INV($B$6),1,0)</x:f>
        <x:v>0</x:v>
      </x:c>
      <x:c r="AP414" s="34" t="n">
        <x:f>IF(SQRT($B$9)*$B414+SQRT(1-$B$9)*U414&lt;_xlfn.NORM.S.INV($B$6),1,0)</x:f>
        <x:v>0</x:v>
      </x:c>
      <x:c r="AQ414" s="34" t="n">
        <x:f>IF(SQRT($B$9)*$B414+SQRT(1-$B$9)*V414&lt;_xlfn.NORM.S.INV($B$6),1,0)</x:f>
        <x:v>0</x:v>
      </x:c>
      <x:c r="AR414" s="34" t="n">
        <x:f>IF(SQRT($B$9)*$B414+SQRT(1-$B$9)*W414&lt;_xlfn.NORM.S.INV($B$6),1,0)</x:f>
        <x:v>0</x:v>
      </x:c>
      <x:c r="AS414" s="34" t="n">
        <x:f>IF(SQRT($B$9)*$B414+SQRT(1-$B$9)*X414&lt;_xlfn.NORM.S.INV($B$6),1,0)</x:f>
        <x:v>0</x:v>
      </x:c>
      <x:c r="AT414" s="34" t="n">
        <x:f>IF(SQRT($B$9)*$B414+SQRT(1-$B$9)*Y414&lt;_xlfn.NORM.S.INV($B$6),1,0)</x:f>
        <x:v>0</x:v>
      </x:c>
      <x:c r="AU414" s="34" t="n">
        <x:f>IF(SQRT($B$9)*$B414+SQRT(1-$B$9)*Z414&lt;_xlfn.NORM.S.INV($B$6),1,0)</x:f>
        <x:v>0</x:v>
      </x:c>
      <x:c r="AV414" s="34" t="n">
        <x:f>IF(SQRT($B$9)*$B414+SQRT(1-$B$9)*AA414&lt;_xlfn.NORM.S.INV($B$6),1,0)</x:f>
        <x:v>0</x:v>
      </x:c>
      <x:c r="AW414" s="34" t="n">
        <x:f>IF(SQRT($C$9)*$B414+SQRT(1-$C$9)*AB414&lt;_xlfn.NORM.S.INV($C$6),1,0)</x:f>
        <x:v>0</x:v>
      </x:c>
      <x:c r="AX414" s="34" t="n">
        <x:f>IF(SQRT($C$9)*$B414+SQRT(1-$C$9)*AC414&lt;_xlfn.NORM.S.INV($C$6),1,0)</x:f>
        <x:v>0</x:v>
      </x:c>
      <x:c r="AY414" s="34" t="n">
        <x:f>IF(SQRT($C$9)*$B414+SQRT(1-$C$9)*AD414&lt;_xlfn.NORM.S.INV($C$6),1,0)</x:f>
        <x:v>0</x:v>
      </x:c>
      <x:c r="AZ414" s="34" t="n">
        <x:f>IF(SQRT($C$9)*$B414+SQRT(1-$C$9)*AE414&lt;_xlfn.NORM.S.INV($C$6),1,0)</x:f>
        <x:v>0</x:v>
      </x:c>
      <x:c r="BA414" s="34" t="n">
        <x:f>IF(SQRT($C$9)*$B414+SQRT(1-$C$9)*AF414&lt;_xlfn.NORM.S.INV($C$6),1,0)</x:f>
        <x:v>0</x:v>
      </x:c>
      <x:c r="BB414" s="34" t="n">
        <x:f>IF(SQRT($C$9)*$B414+SQRT(1-$C$9)*AG414&lt;_xlfn.NORM.S.INV($C$6),1,0)</x:f>
        <x:v>0</x:v>
      </x:c>
      <x:c r="BC414" s="34" t="n">
        <x:f>IF(SQRT($C$9)*$B414+SQRT(1-$C$9)*AH414&lt;_xlfn.NORM.S.INV($C$6),1,0)</x:f>
        <x:v>0</x:v>
      </x:c>
      <x:c r="BD414" s="34" t="n">
        <x:f>IF(SQRT($C$9)*$B414+SQRT(1-$C$9)*AI414&lt;_xlfn.NORM.S.INV($C$6),1,0)</x:f>
        <x:v>0</x:v>
      </x:c>
      <x:c r="BE414" s="34" t="n">
        <x:f>IF(SQRT($C$9)*$B414+SQRT(1-$C$9)*AJ414&lt;_xlfn.NORM.S.INV($C$6),1,0)</x:f>
        <x:v>0</x:v>
      </x:c>
      <x:c r="BF414" s="34" t="n">
        <x:f>IF(SQRT($C$9)*$B414+SQRT(1-$C$9)*AK414&lt;_xlfn.NORM.S.INV($C$6),1,0)</x:f>
        <x:v>0</x:v>
      </x:c>
      <x:c r="BG414" s="34"/>
      <x:c r="BH414" s="34"/>
      <x:c r="BI414" s="34" t="n">
        <x:f>$B$11*(($A$1061)*$C414/$B$12*$B$7+(1-$A$1061)*$D414/$B$12*$C$7)</x:f>
        <x:v>0</x:v>
      </x:c>
      <x:c r="BJ414" s="34" t="n">
        <x:f>$B$11*(($A$1062)*$C414/$B$12*$B$7+(1-$A$1062)*$D414/$B$12*$C$7)</x:f>
        <x:v>0</x:v>
      </x:c>
      <x:c r="BK414" s="34" t="n">
        <x:f>$B$11*(($A$1063)*$C414/$B$12*$B$7+(1-$A$1063)*$D414/$B$12*$C$7)</x:f>
        <x:v>0</x:v>
      </x:c>
      <x:c r="BL414" s="34" t="n">
        <x:f>$B$11*(($A$1064)*$C414/$B$12*$B$7+(1-$A$1064)*$D414/$B$12*$C$7)</x:f>
        <x:v>0</x:v>
      </x:c>
      <x:c r="BM414" s="34" t="n">
        <x:f>$B$11*(($A$1065)*$C414/$B$12*$B$7+(1-$A$1065)*$D414/$B$12*$C$7)</x:f>
        <x:v>0</x:v>
      </x:c>
      <x:c r="BN414" s="34" t="n">
        <x:f>$B$11*(($A$1066)*$C414/$B$12*$B$7+(1-$A$1066)*$D414/$B$12*$C$7)</x:f>
        <x:v>0</x:v>
      </x:c>
      <x:c r="BO414" s="34" t="n">
        <x:f>$B$11*(($A$1067)*$C414/$B$12*$B$7+(1-$A$1067)*$D414/$B$12*$C$7)</x:f>
        <x:v>0</x:v>
      </x:c>
      <x:c r="BP414" s="34" t="n">
        <x:f>$B$11*(($A$1068)*$C414/$B$12*$B$7+(1-$A$1068)*$D414/$B$12*$C$7)</x:f>
        <x:v>0</x:v>
      </x:c>
      <x:c r="BQ414" s="34" t="n">
        <x:f>$B$11*(($A$1069)*$C414/$B$12*$B$7+(1-$A$1069)*$D414/$B$12*$C$7)</x:f>
        <x:v>0</x:v>
      </x:c>
      <x:c r="BR414" s="34" t="n">
        <x:f>$B$11*(($A$1070)*$C414/$B$12*$B$7+(1-$A$1070)*$D414/$B$12*$C$7)</x:f>
        <x:v>0</x:v>
      </x:c>
      <x:c r="BS414" s="34" t="n">
        <x:f>$B$11*(($A$1071)*$C414/$B$12*$B$7+(1-$A$1071)*$D414/$B$12*$C$7)</x:f>
        <x:v>0</x:v>
      </x:c>
      <x:c r="BT414" s="34" t="n">
        <x:f>$B$11*(($A$1072)*$C414/$B$12*$B$7+(1-$A$1072)*$D414/$B$12*$C$7)</x:f>
        <x:v>0</x:v>
      </x:c>
      <x:c r="BU414" s="34" t="n">
        <x:f>$B$11*(($A$1073)*$C414/$B$12*$B$7+(1-$A$1073)*$D414/$B$12*$C$7)</x:f>
        <x:v>0</x:v>
      </x:c>
      <x:c r="BV414" s="34" t="n">
        <x:f>$B$11*(($A$1074)*$C414/$B$12*$B$7+(1-$A$1074)*$D414/$B$12*$C$7)</x:f>
        <x:v>0</x:v>
      </x:c>
      <x:c r="BW414" s="34" t="n">
        <x:f>$B$11*(($A$1075)*$C414/$B$12*$B$7+(1-$A$1075)*$D414/$B$12*$C$7)</x:f>
        <x:v>0</x:v>
      </x:c>
      <x:c r="BX414" s="34" t="n">
        <x:f>$B$11*(($A$1076)*$C414/$B$12*$B$7+(1-$A$1076)*$D414/$B$12*$C$7)</x:f>
        <x:v>0</x:v>
      </x:c>
      <x:c r="BY414" s="34" t="n">
        <x:f>$B$11*(($A$1077)*$C414/$B$12*$B$7+(1-$A$1077)*$D414/$B$12*$C$7)</x:f>
        <x:v>0</x:v>
      </x:c>
      <x:c r="BZ414" s="34" t="n">
        <x:f>$B$11*(($A$1078)*$C414/$B$12*$B$7+(1-$A$1078)*$D414/$B$12*$C$7)</x:f>
        <x:v>0</x:v>
      </x:c>
      <x:c r="CA414" s="34" t="n">
        <x:f>$B$11*(($A$1079)*$C414/$B$12*$B$7+(1-$A$1079)*$D414/$B$12*$C$7)</x:f>
        <x:v>0</x:v>
      </x:c>
      <x:c r="CB414" s="34" t="n">
        <x:f>$B$11*(($A$1080)*$C414/$B$12*$B$7+(1-$A$1080)*$D414/$B$12*$C$7)</x:f>
        <x:v>0</x:v>
      </x:c>
      <x:c r="CC414" s="34" t="n">
        <x:f>$B$11*(($A$1081)*$C414/$B$12*$B$7+(1-$A$1081)*$D414/$B$12*$C$7)</x:f>
        <x:v>0</x:v>
      </x:c>
    </x:row>
    <x:row r="415">
      <x:c r="A415" s="34" t="n">
        <x:v>391</x:v>
      </x:c>
      <x:c r="B415" s="39" t="n">
        <x:v>0.7416686562630245</x:v>
      </x:c>
      <x:c r="C415" s="1" t="n">
        <x:f>SUM(AM415:AV415)</x:f>
        <x:v>0</x:v>
      </x:c>
      <x:c r="D415" s="1" t="n">
        <x:f>SUM(AW415:BF415)</x:f>
        <x:v>0</x:v>
      </x:c>
      <x:c r="E415" s="17" t="n">
        <x:f>(1-C415/$B$12)*$B$8-C415/$B$12*$B$7</x:f>
        <x:v>0.05</x:v>
      </x:c>
      <x:c r="F415" s="17" t="n">
        <x:f>(1-D415/$B$12)*$C$8-D415/$B$12*$C$7</x:f>
        <x:v>0.09</x:v>
      </x:c>
      <x:c r="G415" s="32" t="n">
        <x:f>$B$11*($B$10*C415/$B$12*$B$7+(1-$B$10)*D415/$B$12*$C$7)</x:f>
        <x:v>0</x:v>
      </x:c>
      <x:c r="H415" s="17" t="n">
        <x:f>$B$10*E415+(1-$B$10)*F415</x:f>
        <x:v>0.07</x:v>
      </x:c>
      <x:c r="I415" s="34"/>
      <x:c r="J415" s="34"/>
      <x:c r="K415" s="34"/>
      <x:c r="L415" s="34"/>
      <x:c r="M415" s="34"/>
      <x:c r="N415" s="34"/>
      <x:c r="O415" s="34"/>
      <x:c r="P415" s="34"/>
      <x:c r="Q415" s="34"/>
      <x:c r="R415" s="39" t="n">
        <x:v>-0.0010662535333629646</x:v>
      </x:c>
      <x:c r="S415" s="39" t="n">
        <x:v>-0.8978588484598355</x:v>
      </x:c>
      <x:c r="T415" s="39" t="n">
        <x:v>0.10857985348407893</x:v>
      </x:c>
      <x:c r="U415" s="39" t="n">
        <x:v>0.08347712860941968</x:v>
      </x:c>
      <x:c r="V415" s="39" t="n">
        <x:v>-0.7673716232388204</x:v>
      </x:c>
      <x:c r="W415" s="39" t="n">
        <x:v>-0.6080047594179006</x:v>
      </x:c>
      <x:c r="X415" s="39" t="n">
        <x:v>1.0877862563902096</x:v>
      </x:c>
      <x:c r="Y415" s="39" t="n">
        <x:v>-0.39233120812286565</x:v>
      </x:c>
      <x:c r="Z415" s="39" t="n">
        <x:v>-0.03163482008899741</x:v>
      </x:c>
      <x:c r="AA415" s="39" t="n">
        <x:v>-0.1766462652676888</x:v>
      </x:c>
      <x:c r="AB415" s="39" t="n">
        <x:v>0.028817257862289454</x:v>
      </x:c>
      <x:c r="AC415" s="39" t="n">
        <x:v>0.08554858444583816</x:v>
      </x:c>
      <x:c r="AD415" s="39" t="n">
        <x:v>-1.9958306091025746</x:v>
      </x:c>
      <x:c r="AE415" s="39" t="n">
        <x:v>0.8667412743200997</x:v>
      </x:c>
      <x:c r="AF415" s="39" t="n">
        <x:v>1.2928952841030952</x:v>
      </x:c>
      <x:c r="AG415" s="39" t="n">
        <x:v>0.6137877169885528</x:v>
      </x:c>
      <x:c r="AH415" s="39" t="n">
        <x:v>-0.9460187973018261</x:v>
      </x:c>
      <x:c r="AI415" s="39" t="n">
        <x:v>-1.2870891630805246</x:v>
      </x:c>
      <x:c r="AJ415" s="39" t="n">
        <x:v>-0.7135672519499209</x:v>
      </x:c>
      <x:c r="AK415" s="39" t="n">
        <x:v>-0.35937652425649147</x:v>
      </x:c>
      <x:c r="AL415" s="34"/>
      <x:c r="AM415" s="34" t="n">
        <x:f>IF(SQRT($B$9)*$B415+SQRT(1-$B$9)*R415&lt;_xlfn.NORM.S.INV($B$6),1,0)</x:f>
        <x:v>0</x:v>
      </x:c>
      <x:c r="AN415" s="34" t="n">
        <x:f>IF(SQRT($B$9)*$B415+SQRT(1-$B$9)*S415&lt;_xlfn.NORM.S.INV($B$6),1,0)</x:f>
        <x:v>0</x:v>
      </x:c>
      <x:c r="AO415" s="34" t="n">
        <x:f>IF(SQRT($B$9)*$B415+SQRT(1-$B$9)*T415&lt;_xlfn.NORM.S.INV($B$6),1,0)</x:f>
        <x:v>0</x:v>
      </x:c>
      <x:c r="AP415" s="34" t="n">
        <x:f>IF(SQRT($B$9)*$B415+SQRT(1-$B$9)*U415&lt;_xlfn.NORM.S.INV($B$6),1,0)</x:f>
        <x:v>0</x:v>
      </x:c>
      <x:c r="AQ415" s="34" t="n">
        <x:f>IF(SQRT($B$9)*$B415+SQRT(1-$B$9)*V415&lt;_xlfn.NORM.S.INV($B$6),1,0)</x:f>
        <x:v>0</x:v>
      </x:c>
      <x:c r="AR415" s="34" t="n">
        <x:f>IF(SQRT($B$9)*$B415+SQRT(1-$B$9)*W415&lt;_xlfn.NORM.S.INV($B$6),1,0)</x:f>
        <x:v>0</x:v>
      </x:c>
      <x:c r="AS415" s="34" t="n">
        <x:f>IF(SQRT($B$9)*$B415+SQRT(1-$B$9)*X415&lt;_xlfn.NORM.S.INV($B$6),1,0)</x:f>
        <x:v>0</x:v>
      </x:c>
      <x:c r="AT415" s="34" t="n">
        <x:f>IF(SQRT($B$9)*$B415+SQRT(1-$B$9)*Y415&lt;_xlfn.NORM.S.INV($B$6),1,0)</x:f>
        <x:v>0</x:v>
      </x:c>
      <x:c r="AU415" s="34" t="n">
        <x:f>IF(SQRT($B$9)*$B415+SQRT(1-$B$9)*Z415&lt;_xlfn.NORM.S.INV($B$6),1,0)</x:f>
        <x:v>0</x:v>
      </x:c>
      <x:c r="AV415" s="34" t="n">
        <x:f>IF(SQRT($B$9)*$B415+SQRT(1-$B$9)*AA415&lt;_xlfn.NORM.S.INV($B$6),1,0)</x:f>
        <x:v>0</x:v>
      </x:c>
      <x:c r="AW415" s="34" t="n">
        <x:f>IF(SQRT($C$9)*$B415+SQRT(1-$C$9)*AB415&lt;_xlfn.NORM.S.INV($C$6),1,0)</x:f>
        <x:v>0</x:v>
      </x:c>
      <x:c r="AX415" s="34" t="n">
        <x:f>IF(SQRT($C$9)*$B415+SQRT(1-$C$9)*AC415&lt;_xlfn.NORM.S.INV($C$6),1,0)</x:f>
        <x:v>0</x:v>
      </x:c>
      <x:c r="AY415" s="34" t="n">
        <x:f>IF(SQRT($C$9)*$B415+SQRT(1-$C$9)*AD415&lt;_xlfn.NORM.S.INV($C$6),1,0)</x:f>
        <x:v>0</x:v>
      </x:c>
      <x:c r="AZ415" s="34" t="n">
        <x:f>IF(SQRT($C$9)*$B415+SQRT(1-$C$9)*AE415&lt;_xlfn.NORM.S.INV($C$6),1,0)</x:f>
        <x:v>0</x:v>
      </x:c>
      <x:c r="BA415" s="34" t="n">
        <x:f>IF(SQRT($C$9)*$B415+SQRT(1-$C$9)*AF415&lt;_xlfn.NORM.S.INV($C$6),1,0)</x:f>
        <x:v>0</x:v>
      </x:c>
      <x:c r="BB415" s="34" t="n">
        <x:f>IF(SQRT($C$9)*$B415+SQRT(1-$C$9)*AG415&lt;_xlfn.NORM.S.INV($C$6),1,0)</x:f>
        <x:v>0</x:v>
      </x:c>
      <x:c r="BC415" s="34" t="n">
        <x:f>IF(SQRT($C$9)*$B415+SQRT(1-$C$9)*AH415&lt;_xlfn.NORM.S.INV($C$6),1,0)</x:f>
        <x:v>0</x:v>
      </x:c>
      <x:c r="BD415" s="34" t="n">
        <x:f>IF(SQRT($C$9)*$B415+SQRT(1-$C$9)*AI415&lt;_xlfn.NORM.S.INV($C$6),1,0)</x:f>
        <x:v>0</x:v>
      </x:c>
      <x:c r="BE415" s="34" t="n">
        <x:f>IF(SQRT($C$9)*$B415+SQRT(1-$C$9)*AJ415&lt;_xlfn.NORM.S.INV($C$6),1,0)</x:f>
        <x:v>0</x:v>
      </x:c>
      <x:c r="BF415" s="34" t="n">
        <x:f>IF(SQRT($C$9)*$B415+SQRT(1-$C$9)*AK415&lt;_xlfn.NORM.S.INV($C$6),1,0)</x:f>
        <x:v>0</x:v>
      </x:c>
      <x:c r="BG415" s="34"/>
      <x:c r="BH415" s="34"/>
      <x:c r="BI415" s="34" t="n">
        <x:f>$B$11*(($A$1061)*$C415/$B$12*$B$7+(1-$A$1061)*$D415/$B$12*$C$7)</x:f>
        <x:v>0</x:v>
      </x:c>
      <x:c r="BJ415" s="34" t="n">
        <x:f>$B$11*(($A$1062)*$C415/$B$12*$B$7+(1-$A$1062)*$D415/$B$12*$C$7)</x:f>
        <x:v>0</x:v>
      </x:c>
      <x:c r="BK415" s="34" t="n">
        <x:f>$B$11*(($A$1063)*$C415/$B$12*$B$7+(1-$A$1063)*$D415/$B$12*$C$7)</x:f>
        <x:v>0</x:v>
      </x:c>
      <x:c r="BL415" s="34" t="n">
        <x:f>$B$11*(($A$1064)*$C415/$B$12*$B$7+(1-$A$1064)*$D415/$B$12*$C$7)</x:f>
        <x:v>0</x:v>
      </x:c>
      <x:c r="BM415" s="34" t="n">
        <x:f>$B$11*(($A$1065)*$C415/$B$12*$B$7+(1-$A$1065)*$D415/$B$12*$C$7)</x:f>
        <x:v>0</x:v>
      </x:c>
      <x:c r="BN415" s="34" t="n">
        <x:f>$B$11*(($A$1066)*$C415/$B$12*$B$7+(1-$A$1066)*$D415/$B$12*$C$7)</x:f>
        <x:v>0</x:v>
      </x:c>
      <x:c r="BO415" s="34" t="n">
        <x:f>$B$11*(($A$1067)*$C415/$B$12*$B$7+(1-$A$1067)*$D415/$B$12*$C$7)</x:f>
        <x:v>0</x:v>
      </x:c>
      <x:c r="BP415" s="34" t="n">
        <x:f>$B$11*(($A$1068)*$C415/$B$12*$B$7+(1-$A$1068)*$D415/$B$12*$C$7)</x:f>
        <x:v>0</x:v>
      </x:c>
      <x:c r="BQ415" s="34" t="n">
        <x:f>$B$11*(($A$1069)*$C415/$B$12*$B$7+(1-$A$1069)*$D415/$B$12*$C$7)</x:f>
        <x:v>0</x:v>
      </x:c>
      <x:c r="BR415" s="34" t="n">
        <x:f>$B$11*(($A$1070)*$C415/$B$12*$B$7+(1-$A$1070)*$D415/$B$12*$C$7)</x:f>
        <x:v>0</x:v>
      </x:c>
      <x:c r="BS415" s="34" t="n">
        <x:f>$B$11*(($A$1071)*$C415/$B$12*$B$7+(1-$A$1071)*$D415/$B$12*$C$7)</x:f>
        <x:v>0</x:v>
      </x:c>
      <x:c r="BT415" s="34" t="n">
        <x:f>$B$11*(($A$1072)*$C415/$B$12*$B$7+(1-$A$1072)*$D415/$B$12*$C$7)</x:f>
        <x:v>0</x:v>
      </x:c>
      <x:c r="BU415" s="34" t="n">
        <x:f>$B$11*(($A$1073)*$C415/$B$12*$B$7+(1-$A$1073)*$D415/$B$12*$C$7)</x:f>
        <x:v>0</x:v>
      </x:c>
      <x:c r="BV415" s="34" t="n">
        <x:f>$B$11*(($A$1074)*$C415/$B$12*$B$7+(1-$A$1074)*$D415/$B$12*$C$7)</x:f>
        <x:v>0</x:v>
      </x:c>
      <x:c r="BW415" s="34" t="n">
        <x:f>$B$11*(($A$1075)*$C415/$B$12*$B$7+(1-$A$1075)*$D415/$B$12*$C$7)</x:f>
        <x:v>0</x:v>
      </x:c>
      <x:c r="BX415" s="34" t="n">
        <x:f>$B$11*(($A$1076)*$C415/$B$12*$B$7+(1-$A$1076)*$D415/$B$12*$C$7)</x:f>
        <x:v>0</x:v>
      </x:c>
      <x:c r="BY415" s="34" t="n">
        <x:f>$B$11*(($A$1077)*$C415/$B$12*$B$7+(1-$A$1077)*$D415/$B$12*$C$7)</x:f>
        <x:v>0</x:v>
      </x:c>
      <x:c r="BZ415" s="34" t="n">
        <x:f>$B$11*(($A$1078)*$C415/$B$12*$B$7+(1-$A$1078)*$D415/$B$12*$C$7)</x:f>
        <x:v>0</x:v>
      </x:c>
      <x:c r="CA415" s="34" t="n">
        <x:f>$B$11*(($A$1079)*$C415/$B$12*$B$7+(1-$A$1079)*$D415/$B$12*$C$7)</x:f>
        <x:v>0</x:v>
      </x:c>
      <x:c r="CB415" s="34" t="n">
        <x:f>$B$11*(($A$1080)*$C415/$B$12*$B$7+(1-$A$1080)*$D415/$B$12*$C$7)</x:f>
        <x:v>0</x:v>
      </x:c>
      <x:c r="CC415" s="34" t="n">
        <x:f>$B$11*(($A$1081)*$C415/$B$12*$B$7+(1-$A$1081)*$D415/$B$12*$C$7)</x:f>
        <x:v>0</x:v>
      </x:c>
    </x:row>
    <x:row r="416">
      <x:c r="A416" s="34" t="n">
        <x:v>392</x:v>
      </x:c>
      <x:c r="B416" s="39" t="n">
        <x:v>-0.7892419208794634</x:v>
      </x:c>
      <x:c r="C416" s="1" t="n">
        <x:f>SUM(AM416:AV416)</x:f>
        <x:v>1</x:v>
      </x:c>
      <x:c r="D416" s="1" t="n">
        <x:f>SUM(AW416:BF416)</x:f>
        <x:v>0</x:v>
      </x:c>
      <x:c r="E416" s="17" t="n">
        <x:f>(1-C416/$B$12)*$B$8-C416/$B$12*$B$7</x:f>
        <x:v>0.0049999999999999975</x:v>
      </x:c>
      <x:c r="F416" s="17" t="n">
        <x:f>(1-D416/$B$12)*$C$8-D416/$B$12*$C$7</x:f>
        <x:v>0.09</x:v>
      </x:c>
      <x:c r="G416" s="32" t="n">
        <x:f>$B$11*($B$10*C416/$B$12*$B$7+(1-$B$10)*D416/$B$12*$C$7)</x:f>
        <x:v>200.00000000000003</x:v>
      </x:c>
      <x:c r="H416" s="17" t="n">
        <x:f>$B$10*E416+(1-$B$10)*F416</x:f>
        <x:v>0.0475</x:v>
      </x:c>
      <x:c r="I416" s="34"/>
      <x:c r="J416" s="34"/>
      <x:c r="K416" s="34"/>
      <x:c r="L416" s="34"/>
      <x:c r="M416" s="34"/>
      <x:c r="N416" s="34"/>
      <x:c r="O416" s="34"/>
      <x:c r="P416" s="34"/>
      <x:c r="Q416" s="34"/>
      <x:c r="R416" s="39" t="n">
        <x:v>-1.0486358967618463</x:v>
      </x:c>
      <x:c r="S416" s="39" t="n">
        <x:v>-0.6064052523932069</x:v>
      </x:c>
      <x:c r="T416" s="39" t="n">
        <x:v>-0.4364408029971458</x:v>
      </x:c>
      <x:c r="U416" s="39" t="n">
        <x:v>2.439475051718398</x:v>
      </x:c>
      <x:c r="V416" s="39" t="n">
        <x:v>-2.610286409737063</x:v>
      </x:c>
      <x:c r="W416" s="39" t="n">
        <x:v>0.7617541349917634</x:v>
      </x:c>
      <x:c r="X416" s="39" t="n">
        <x:v>-1.023993375603694</x:v>
      </x:c>
      <x:c r="Y416" s="39" t="n">
        <x:v>-1.8193487635755414</x:v>
      </x:c>
      <x:c r="Z416" s="39" t="n">
        <x:v>1.0761091875943984</x:v>
      </x:c>
      <x:c r="AA416" s="39" t="n">
        <x:v>-0.577795012794364</x:v>
      </x:c>
      <x:c r="AB416" s="39" t="n">
        <x:v>1.6957142557738842</x:v>
      </x:c>
      <x:c r="AC416" s="39" t="n">
        <x:v>0.7911769128593248</x:v>
      </x:c>
      <x:c r="AD416" s="39" t="n">
        <x:v>0.9006325864792853</x:v>
      </x:c>
      <x:c r="AE416" s="39" t="n">
        <x:v>1.2030592702193994</x:v>
      </x:c>
      <x:c r="AF416" s="39" t="n">
        <x:v>1.4204695628492132</x:v>
      </x:c>
      <x:c r="AG416" s="39" t="n">
        <x:v>0.8158281170168988</x:v>
      </x:c>
      <x:c r="AH416" s="39" t="n">
        <x:v>-0.4922570371559763</x:v>
      </x:c>
      <x:c r="AI416" s="39" t="n">
        <x:v>-0.23749491691104413</x:v>
      </x:c>
      <x:c r="AJ416" s="39" t="n">
        <x:v>-0.473936097782621</x:v>
      </x:c>
      <x:c r="AK416" s="39" t="n">
        <x:v>-0.5458725361354719</x:v>
      </x:c>
      <x:c r="AL416" s="34"/>
      <x:c r="AM416" s="34" t="n">
        <x:f>IF(SQRT($B$9)*$B416+SQRT(1-$B$9)*R416&lt;_xlfn.NORM.S.INV($B$6),1,0)</x:f>
        <x:v>0</x:v>
      </x:c>
      <x:c r="AN416" s="34" t="n">
        <x:f>IF(SQRT($B$9)*$B416+SQRT(1-$B$9)*S416&lt;_xlfn.NORM.S.INV($B$6),1,0)</x:f>
        <x:v>0</x:v>
      </x:c>
      <x:c r="AO416" s="34" t="n">
        <x:f>IF(SQRT($B$9)*$B416+SQRT(1-$B$9)*T416&lt;_xlfn.NORM.S.INV($B$6),1,0)</x:f>
        <x:v>0</x:v>
      </x:c>
      <x:c r="AP416" s="34" t="n">
        <x:f>IF(SQRT($B$9)*$B416+SQRT(1-$B$9)*U416&lt;_xlfn.NORM.S.INV($B$6),1,0)</x:f>
        <x:v>0</x:v>
      </x:c>
      <x:c r="AQ416" s="34" t="n">
        <x:f>IF(SQRT($B$9)*$B416+SQRT(1-$B$9)*V416&lt;_xlfn.NORM.S.INV($B$6),1,0)</x:f>
        <x:v>1</x:v>
      </x:c>
      <x:c r="AR416" s="34" t="n">
        <x:f>IF(SQRT($B$9)*$B416+SQRT(1-$B$9)*W416&lt;_xlfn.NORM.S.INV($B$6),1,0)</x:f>
        <x:v>0</x:v>
      </x:c>
      <x:c r="AS416" s="34" t="n">
        <x:f>IF(SQRT($B$9)*$B416+SQRT(1-$B$9)*X416&lt;_xlfn.NORM.S.INV($B$6),1,0)</x:f>
        <x:v>0</x:v>
      </x:c>
      <x:c r="AT416" s="34" t="n">
        <x:f>IF(SQRT($B$9)*$B416+SQRT(1-$B$9)*Y416&lt;_xlfn.NORM.S.INV($B$6),1,0)</x:f>
        <x:v>0</x:v>
      </x:c>
      <x:c r="AU416" s="34" t="n">
        <x:f>IF(SQRT($B$9)*$B416+SQRT(1-$B$9)*Z416&lt;_xlfn.NORM.S.INV($B$6),1,0)</x:f>
        <x:v>0</x:v>
      </x:c>
      <x:c r="AV416" s="34" t="n">
        <x:f>IF(SQRT($B$9)*$B416+SQRT(1-$B$9)*AA416&lt;_xlfn.NORM.S.INV($B$6),1,0)</x:f>
        <x:v>0</x:v>
      </x:c>
      <x:c r="AW416" s="34" t="n">
        <x:f>IF(SQRT($C$9)*$B416+SQRT(1-$C$9)*AB416&lt;_xlfn.NORM.S.INV($C$6),1,0)</x:f>
        <x:v>0</x:v>
      </x:c>
      <x:c r="AX416" s="34" t="n">
        <x:f>IF(SQRT($C$9)*$B416+SQRT(1-$C$9)*AC416&lt;_xlfn.NORM.S.INV($C$6),1,0)</x:f>
        <x:v>0</x:v>
      </x:c>
      <x:c r="AY416" s="34" t="n">
        <x:f>IF(SQRT($C$9)*$B416+SQRT(1-$C$9)*AD416&lt;_xlfn.NORM.S.INV($C$6),1,0)</x:f>
        <x:v>0</x:v>
      </x:c>
      <x:c r="AZ416" s="34" t="n">
        <x:f>IF(SQRT($C$9)*$B416+SQRT(1-$C$9)*AE416&lt;_xlfn.NORM.S.INV($C$6),1,0)</x:f>
        <x:v>0</x:v>
      </x:c>
      <x:c r="BA416" s="34" t="n">
        <x:f>IF(SQRT($C$9)*$B416+SQRT(1-$C$9)*AF416&lt;_xlfn.NORM.S.INV($C$6),1,0)</x:f>
        <x:v>0</x:v>
      </x:c>
      <x:c r="BB416" s="34" t="n">
        <x:f>IF(SQRT($C$9)*$B416+SQRT(1-$C$9)*AG416&lt;_xlfn.NORM.S.INV($C$6),1,0)</x:f>
        <x:v>0</x:v>
      </x:c>
      <x:c r="BC416" s="34" t="n">
        <x:f>IF(SQRT($C$9)*$B416+SQRT(1-$C$9)*AH416&lt;_xlfn.NORM.S.INV($C$6),1,0)</x:f>
        <x:v>0</x:v>
      </x:c>
      <x:c r="BD416" s="34" t="n">
        <x:f>IF(SQRT($C$9)*$B416+SQRT(1-$C$9)*AI416&lt;_xlfn.NORM.S.INV($C$6),1,0)</x:f>
        <x:v>0</x:v>
      </x:c>
      <x:c r="BE416" s="34" t="n">
        <x:f>IF(SQRT($C$9)*$B416+SQRT(1-$C$9)*AJ416&lt;_xlfn.NORM.S.INV($C$6),1,0)</x:f>
        <x:v>0</x:v>
      </x:c>
      <x:c r="BF416" s="34" t="n">
        <x:f>IF(SQRT($C$9)*$B416+SQRT(1-$C$9)*AK416&lt;_xlfn.NORM.S.INV($C$6),1,0)</x:f>
        <x:v>0</x:v>
      </x:c>
      <x:c r="BG416" s="34"/>
      <x:c r="BH416" s="34"/>
      <x:c r="BI416" s="34" t="n">
        <x:f>$B$11*(($A$1061)*$C416/$B$12*$B$7+(1-$A$1061)*$D416/$B$12*$C$7)</x:f>
        <x:v>0</x:v>
      </x:c>
      <x:c r="BJ416" s="34" t="n">
        <x:f>$B$11*(($A$1062)*$C416/$B$12*$B$7+(1-$A$1062)*$D416/$B$12*$C$7)</x:f>
        <x:v>20</x:v>
      </x:c>
      <x:c r="BK416" s="34" t="n">
        <x:f>$B$11*(($A$1063)*$C416/$B$12*$B$7+(1-$A$1063)*$D416/$B$12*$C$7)</x:f>
        <x:v>40</x:v>
      </x:c>
      <x:c r="BL416" s="34" t="n">
        <x:f>$B$11*(($A$1064)*$C416/$B$12*$B$7+(1-$A$1064)*$D416/$B$12*$C$7)</x:f>
        <x:v>60</x:v>
      </x:c>
      <x:c r="BM416" s="34" t="n">
        <x:f>$B$11*(($A$1065)*$C416/$B$12*$B$7+(1-$A$1065)*$D416/$B$12*$C$7)</x:f>
        <x:v>80</x:v>
      </x:c>
      <x:c r="BN416" s="34" t="n">
        <x:f>$B$11*(($A$1066)*$C416/$B$12*$B$7+(1-$A$1066)*$D416/$B$12*$C$7)</x:f>
        <x:v>100.00000000000001</x:v>
      </x:c>
      <x:c r="BO416" s="34" t="n">
        <x:f>$B$11*(($A$1067)*$C416/$B$12*$B$7+(1-$A$1067)*$D416/$B$12*$C$7)</x:f>
        <x:v>120</x:v>
      </x:c>
      <x:c r="BP416" s="34" t="n">
        <x:f>$B$11*(($A$1068)*$C416/$B$12*$B$7+(1-$A$1068)*$D416/$B$12*$C$7)</x:f>
        <x:v>139.99999999999997</x:v>
      </x:c>
      <x:c r="BQ416" s="34" t="n">
        <x:f>$B$11*(($A$1069)*$C416/$B$12*$B$7+(1-$A$1069)*$D416/$B$12*$C$7)</x:f>
        <x:v>160</x:v>
      </x:c>
      <x:c r="BR416" s="34" t="n">
        <x:f>$B$11*(($A$1070)*$C416/$B$12*$B$7+(1-$A$1070)*$D416/$B$12*$C$7)</x:f>
        <x:v>180</x:v>
      </x:c>
      <x:c r="BS416" s="34" t="n">
        <x:f>$B$11*(($A$1071)*$C416/$B$12*$B$7+(1-$A$1071)*$D416/$B$12*$C$7)</x:f>
        <x:v>200.00000000000003</x:v>
      </x:c>
      <x:c r="BT416" s="34" t="n">
        <x:f>$B$11*(($A$1072)*$C416/$B$12*$B$7+(1-$A$1072)*$D416/$B$12*$C$7)</x:f>
        <x:v>220.00000000000006</x:v>
      </x:c>
      <x:c r="BU416" s="34" t="n">
        <x:f>$B$11*(($A$1073)*$C416/$B$12*$B$7+(1-$A$1073)*$D416/$B$12*$C$7)</x:f>
        <x:v>240</x:v>
      </x:c>
      <x:c r="BV416" s="34" t="n">
        <x:f>$B$11*(($A$1074)*$C416/$B$12*$B$7+(1-$A$1074)*$D416/$B$12*$C$7)</x:f>
        <x:v>260</x:v>
      </x:c>
      <x:c r="BW416" s="34" t="n">
        <x:f>$B$11*(($A$1075)*$C416/$B$12*$B$7+(1-$A$1075)*$D416/$B$12*$C$7)</x:f>
        <x:v>279.99999999999994</x:v>
      </x:c>
      <x:c r="BX416" s="34" t="n">
        <x:f>$B$11*(($A$1076)*$C416/$B$12*$B$7+(1-$A$1076)*$D416/$B$12*$C$7)</x:f>
        <x:v>300</x:v>
      </x:c>
      <x:c r="BY416" s="34" t="n">
        <x:f>$B$11*(($A$1077)*$C416/$B$12*$B$7+(1-$A$1077)*$D416/$B$12*$C$7)</x:f>
        <x:v>320</x:v>
      </x:c>
      <x:c r="BZ416" s="34" t="n">
        <x:f>$B$11*(($A$1078)*$C416/$B$12*$B$7+(1-$A$1078)*$D416/$B$12*$C$7)</x:f>
        <x:v>339.99999999999994</x:v>
      </x:c>
      <x:c r="CA416" s="34" t="n">
        <x:f>$B$11*(($A$1079)*$C416/$B$12*$B$7+(1-$A$1079)*$D416/$B$12*$C$7)</x:f>
        <x:v>360</x:v>
      </x:c>
      <x:c r="CB416" s="34" t="n">
        <x:f>$B$11*(($A$1080)*$C416/$B$12*$B$7+(1-$A$1080)*$D416/$B$12*$C$7)</x:f>
        <x:v>380.00000000000006</x:v>
      </x:c>
      <x:c r="CC416" s="34" t="n">
        <x:f>$B$11*(($A$1081)*$C416/$B$12*$B$7+(1-$A$1081)*$D416/$B$12*$C$7)</x:f>
        <x:v>400.00000000000006</x:v>
      </x:c>
    </x:row>
    <x:row r="417">
      <x:c r="A417" s="34" t="n">
        <x:v>393</x:v>
      </x:c>
      <x:c r="B417" s="39" t="n">
        <x:v>-0.76510251016062</x:v>
      </x:c>
      <x:c r="C417" s="1" t="n">
        <x:f>SUM(AM417:AV417)</x:f>
        <x:v>0</x:v>
      </x:c>
      <x:c r="D417" s="1" t="n">
        <x:f>SUM(AW417:BF417)</x:f>
        <x:v>1</x:v>
      </x:c>
      <x:c r="E417" s="17" t="n">
        <x:f>(1-C417/$B$12)*$B$8-C417/$B$12*$B$7</x:f>
        <x:v>0.05</x:v>
      </x:c>
      <x:c r="F417" s="17" t="n">
        <x:f>(1-D417/$B$12)*$C$8-D417/$B$12*$C$7</x:f>
        <x:v>0.021000000000000005</x:v>
      </x:c>
      <x:c r="G417" s="32" t="n">
        <x:f>$B$11*($B$10*C417/$B$12*$B$7+(1-$B$10)*D417/$B$12*$C$7)</x:f>
        <x:v>300</x:v>
      </x:c>
      <x:c r="H417" s="17" t="n">
        <x:f>$B$10*E417+(1-$B$10)*F417</x:f>
        <x:v>0.035500000000000004</x:v>
      </x:c>
      <x:c r="I417" s="34"/>
      <x:c r="J417" s="34"/>
      <x:c r="K417" s="34"/>
      <x:c r="L417" s="34"/>
      <x:c r="M417" s="34"/>
      <x:c r="N417" s="34"/>
      <x:c r="O417" s="34"/>
      <x:c r="P417" s="34"/>
      <x:c r="Q417" s="34"/>
      <x:c r="R417" s="39" t="n">
        <x:v>-0.681774779545036</x:v>
      </x:c>
      <x:c r="S417" s="39" t="n">
        <x:v>0.30181705510435886</x:v>
      </x:c>
      <x:c r="T417" s="39" t="n">
        <x:v>1.4935866514617022</x:v>
      </x:c>
      <x:c r="U417" s="39" t="n">
        <x:v>1.4148412634112233</x:v>
      </x:c>
      <x:c r="V417" s="39" t="n">
        <x:v>-1.6976117989350716</x:v>
      </x:c>
      <x:c r="W417" s="39" t="n">
        <x:v>0.6108744400714524</x:v>
      </x:c>
      <x:c r="X417" s="39" t="n">
        <x:v>-0.5161404152871344</x:v>
      </x:c>
      <x:c r="Y417" s="39" t="n">
        <x:v>1.1588135866503613</x:v>
      </x:c>
      <x:c r="Z417" s="39" t="n">
        <x:v>0.30337342260101374</x:v>
      </x:c>
      <x:c r="AA417" s="39" t="n">
        <x:v>-1.0148233088844858</x:v>
      </x:c>
      <x:c r="AB417" s="39" t="n">
        <x:v>-1.2350341712172461</x:v>
      </x:c>
      <x:c r="AC417" s="39" t="n">
        <x:v>0.07154974505144009</x:v>
      </x:c>
      <x:c r="AD417" s="39" t="n">
        <x:v>-0.0813460234888178</x:v>
      </x:c>
      <x:c r="AE417" s="39" t="n">
        <x:v>-1.6975036971961723</x:v>
      </x:c>
      <x:c r="AF417" s="39" t="n">
        <x:v>1.814820067518575</x:v>
      </x:c>
      <x:c r="AG417" s="39" t="n">
        <x:v>0.10098728749581326</x:v>
      </x:c>
      <x:c r="AH417" s="39" t="n">
        <x:v>-0.9871084941314323</x:v>
      </x:c>
      <x:c r="AI417" s="39" t="n">
        <x:v>0.5957253998369131</x:v>
      </x:c>
      <x:c r="AJ417" s="39" t="n">
        <x:v>2.0974379912447354</x:v>
      </x:c>
      <x:c r="AK417" s="39" t="n">
        <x:v>0.37791037054727156</x:v>
      </x:c>
      <x:c r="AL417" s="34"/>
      <x:c r="AM417" s="34" t="n">
        <x:f>IF(SQRT($B$9)*$B417+SQRT(1-$B$9)*R417&lt;_xlfn.NORM.S.INV($B$6),1,0)</x:f>
        <x:v>0</x:v>
      </x:c>
      <x:c r="AN417" s="34" t="n">
        <x:f>IF(SQRT($B$9)*$B417+SQRT(1-$B$9)*S417&lt;_xlfn.NORM.S.INV($B$6),1,0)</x:f>
        <x:v>0</x:v>
      </x:c>
      <x:c r="AO417" s="34" t="n">
        <x:f>IF(SQRT($B$9)*$B417+SQRT(1-$B$9)*T417&lt;_xlfn.NORM.S.INV($B$6),1,0)</x:f>
        <x:v>0</x:v>
      </x:c>
      <x:c r="AP417" s="34" t="n">
        <x:f>IF(SQRT($B$9)*$B417+SQRT(1-$B$9)*U417&lt;_xlfn.NORM.S.INV($B$6),1,0)</x:f>
        <x:v>0</x:v>
      </x:c>
      <x:c r="AQ417" s="34" t="n">
        <x:f>IF(SQRT($B$9)*$B417+SQRT(1-$B$9)*V417&lt;_xlfn.NORM.S.INV($B$6),1,0)</x:f>
        <x:v>0</x:v>
      </x:c>
      <x:c r="AR417" s="34" t="n">
        <x:f>IF(SQRT($B$9)*$B417+SQRT(1-$B$9)*W417&lt;_xlfn.NORM.S.INV($B$6),1,0)</x:f>
        <x:v>0</x:v>
      </x:c>
      <x:c r="AS417" s="34" t="n">
        <x:f>IF(SQRT($B$9)*$B417+SQRT(1-$B$9)*X417&lt;_xlfn.NORM.S.INV($B$6),1,0)</x:f>
        <x:v>0</x:v>
      </x:c>
      <x:c r="AT417" s="34" t="n">
        <x:f>IF(SQRT($B$9)*$B417+SQRT(1-$B$9)*Y417&lt;_xlfn.NORM.S.INV($B$6),1,0)</x:f>
        <x:v>0</x:v>
      </x:c>
      <x:c r="AU417" s="34" t="n">
        <x:f>IF(SQRT($B$9)*$B417+SQRT(1-$B$9)*Z417&lt;_xlfn.NORM.S.INV($B$6),1,0)</x:f>
        <x:v>0</x:v>
      </x:c>
      <x:c r="AV417" s="34" t="n">
        <x:f>IF(SQRT($B$9)*$B417+SQRT(1-$B$9)*AA417&lt;_xlfn.NORM.S.INV($B$6),1,0)</x:f>
        <x:v>0</x:v>
      </x:c>
      <x:c r="AW417" s="34" t="n">
        <x:f>IF(SQRT($C$9)*$B417+SQRT(1-$C$9)*AB417&lt;_xlfn.NORM.S.INV($C$6),1,0)</x:f>
        <x:v>0</x:v>
      </x:c>
      <x:c r="AX417" s="34" t="n">
        <x:f>IF(SQRT($C$9)*$B417+SQRT(1-$C$9)*AC417&lt;_xlfn.NORM.S.INV($C$6),1,0)</x:f>
        <x:v>0</x:v>
      </x:c>
      <x:c r="AY417" s="34" t="n">
        <x:f>IF(SQRT($C$9)*$B417+SQRT(1-$C$9)*AD417&lt;_xlfn.NORM.S.INV($C$6),1,0)</x:f>
        <x:v>0</x:v>
      </x:c>
      <x:c r="AZ417" s="34" t="n">
        <x:f>IF(SQRT($C$9)*$B417+SQRT(1-$C$9)*AE417&lt;_xlfn.NORM.S.INV($C$6),1,0)</x:f>
        <x:v>1</x:v>
      </x:c>
      <x:c r="BA417" s="34" t="n">
        <x:f>IF(SQRT($C$9)*$B417+SQRT(1-$C$9)*AF417&lt;_xlfn.NORM.S.INV($C$6),1,0)</x:f>
        <x:v>0</x:v>
      </x:c>
      <x:c r="BB417" s="34" t="n">
        <x:f>IF(SQRT($C$9)*$B417+SQRT(1-$C$9)*AG417&lt;_xlfn.NORM.S.INV($C$6),1,0)</x:f>
        <x:v>0</x:v>
      </x:c>
      <x:c r="BC417" s="34" t="n">
        <x:f>IF(SQRT($C$9)*$B417+SQRT(1-$C$9)*AH417&lt;_xlfn.NORM.S.INV($C$6),1,0)</x:f>
        <x:v>0</x:v>
      </x:c>
      <x:c r="BD417" s="34" t="n">
        <x:f>IF(SQRT($C$9)*$B417+SQRT(1-$C$9)*AI417&lt;_xlfn.NORM.S.INV($C$6),1,0)</x:f>
        <x:v>0</x:v>
      </x:c>
      <x:c r="BE417" s="34" t="n">
        <x:f>IF(SQRT($C$9)*$B417+SQRT(1-$C$9)*AJ417&lt;_xlfn.NORM.S.INV($C$6),1,0)</x:f>
        <x:v>0</x:v>
      </x:c>
      <x:c r="BF417" s="34" t="n">
        <x:f>IF(SQRT($C$9)*$B417+SQRT(1-$C$9)*AK417&lt;_xlfn.NORM.S.INV($C$6),1,0)</x:f>
        <x:v>0</x:v>
      </x:c>
      <x:c r="BG417" s="34"/>
      <x:c r="BH417" s="34"/>
      <x:c r="BI417" s="34" t="n">
        <x:f>$B$11*(($A$1061)*$C417/$B$12*$B$7+(1-$A$1061)*$D417/$B$12*$C$7)</x:f>
        <x:v>600</x:v>
      </x:c>
      <x:c r="BJ417" s="34" t="n">
        <x:f>$B$11*(($A$1062)*$C417/$B$12*$B$7+(1-$A$1062)*$D417/$B$12*$C$7)</x:f>
        <x:v>570</x:v>
      </x:c>
      <x:c r="BK417" s="34" t="n">
        <x:f>$B$11*(($A$1063)*$C417/$B$12*$B$7+(1-$A$1063)*$D417/$B$12*$C$7)</x:f>
        <x:v>540</x:v>
      </x:c>
      <x:c r="BL417" s="34" t="n">
        <x:f>$B$11*(($A$1064)*$C417/$B$12*$B$7+(1-$A$1064)*$D417/$B$12*$C$7)</x:f>
        <x:v>509.99999999999994</x:v>
      </x:c>
      <x:c r="BM417" s="34" t="n">
        <x:f>$B$11*(($A$1065)*$C417/$B$12*$B$7+(1-$A$1065)*$D417/$B$12*$C$7)</x:f>
        <x:v>480</x:v>
      </x:c>
      <x:c r="BN417" s="34" t="n">
        <x:f>$B$11*(($A$1066)*$C417/$B$12*$B$7+(1-$A$1066)*$D417/$B$12*$C$7)</x:f>
        <x:v>450</x:v>
      </x:c>
      <x:c r="BO417" s="34" t="n">
        <x:f>$B$11*(($A$1067)*$C417/$B$12*$B$7+(1-$A$1067)*$D417/$B$12*$C$7)</x:f>
        <x:v>419.99999999999994</x:v>
      </x:c>
      <x:c r="BP417" s="34" t="n">
        <x:f>$B$11*(($A$1068)*$C417/$B$12*$B$7+(1-$A$1068)*$D417/$B$12*$C$7)</x:f>
        <x:v>390</x:v>
      </x:c>
      <x:c r="BQ417" s="34" t="n">
        <x:f>$B$11*(($A$1069)*$C417/$B$12*$B$7+(1-$A$1069)*$D417/$B$12*$C$7)</x:f>
        <x:v>360</x:v>
      </x:c>
      <x:c r="BR417" s="34" t="n">
        <x:f>$B$11*(($A$1070)*$C417/$B$12*$B$7+(1-$A$1070)*$D417/$B$12*$C$7)</x:f>
        <x:v>330</x:v>
      </x:c>
      <x:c r="BS417" s="34" t="n">
        <x:f>$B$11*(($A$1071)*$C417/$B$12*$B$7+(1-$A$1071)*$D417/$B$12*$C$7)</x:f>
        <x:v>300</x:v>
      </x:c>
      <x:c r="BT417" s="34" t="n">
        <x:f>$B$11*(($A$1072)*$C417/$B$12*$B$7+(1-$A$1072)*$D417/$B$12*$C$7)</x:f>
        <x:v>270</x:v>
      </x:c>
      <x:c r="BU417" s="34" t="n">
        <x:f>$B$11*(($A$1073)*$C417/$B$12*$B$7+(1-$A$1073)*$D417/$B$12*$C$7)</x:f>
        <x:v>240</x:v>
      </x:c>
      <x:c r="BV417" s="34" t="n">
        <x:f>$B$11*(($A$1074)*$C417/$B$12*$B$7+(1-$A$1074)*$D417/$B$12*$C$7)</x:f>
        <x:v>209.99999999999997</x:v>
      </x:c>
      <x:c r="BW417" s="34" t="n">
        <x:f>$B$11*(($A$1075)*$C417/$B$12*$B$7+(1-$A$1075)*$D417/$B$12*$C$7)</x:f>
        <x:v>180.00000000000003</x:v>
      </x:c>
      <x:c r="BX417" s="34" t="n">
        <x:f>$B$11*(($A$1076)*$C417/$B$12*$B$7+(1-$A$1076)*$D417/$B$12*$C$7)</x:f>
        <x:v>150</x:v>
      </x:c>
      <x:c r="BY417" s="34" t="n">
        <x:f>$B$11*(($A$1077)*$C417/$B$12*$B$7+(1-$A$1077)*$D417/$B$12*$C$7)</x:f>
        <x:v>119.99999999999999</x:v>
      </x:c>
      <x:c r="BZ417" s="34" t="n">
        <x:f>$B$11*(($A$1078)*$C417/$B$12*$B$7+(1-$A$1078)*$D417/$B$12*$C$7)</x:f>
        <x:v>90.00000000000001</x:v>
      </x:c>
      <x:c r="CA417" s="34" t="n">
        <x:f>$B$11*(($A$1079)*$C417/$B$12*$B$7+(1-$A$1079)*$D417/$B$12*$C$7)</x:f>
        <x:v>59.99999999999999</x:v>
      </x:c>
      <x:c r="CB417" s="34" t="n">
        <x:f>$B$11*(($A$1080)*$C417/$B$12*$B$7+(1-$A$1080)*$D417/$B$12*$C$7)</x:f>
        <x:v>30.00000000000003</x:v>
      </x:c>
      <x:c r="CC417" s="34" t="n">
        <x:f>$B$11*(($A$1081)*$C417/$B$12*$B$7+(1-$A$1081)*$D417/$B$12*$C$7)</x:f>
        <x:v>0</x:v>
      </x:c>
    </x:row>
    <x:row r="418">
      <x:c r="A418" s="34" t="n">
        <x:v>394</x:v>
      </x:c>
      <x:c r="B418" s="39" t="n">
        <x:v>-0.14199656029426175</x:v>
      </x:c>
      <x:c r="C418" s="1" t="n">
        <x:f>SUM(AM418:AV418)</x:f>
        <x:v>0</x:v>
      </x:c>
      <x:c r="D418" s="1" t="n">
        <x:f>SUM(AW418:BF418)</x:f>
        <x:v>1</x:v>
      </x:c>
      <x:c r="E418" s="17" t="n">
        <x:f>(1-C418/$B$12)*$B$8-C418/$B$12*$B$7</x:f>
        <x:v>0.05</x:v>
      </x:c>
      <x:c r="F418" s="17" t="n">
        <x:f>(1-D418/$B$12)*$C$8-D418/$B$12*$C$7</x:f>
        <x:v>0.021000000000000005</x:v>
      </x:c>
      <x:c r="G418" s="32" t="n">
        <x:f>$B$11*($B$10*C418/$B$12*$B$7+(1-$B$10)*D418/$B$12*$C$7)</x:f>
        <x:v>300</x:v>
      </x:c>
      <x:c r="H418" s="17" t="n">
        <x:f>$B$10*E418+(1-$B$10)*F418</x:f>
        <x:v>0.035500000000000004</x:v>
      </x:c>
      <x:c r="I418" s="34"/>
      <x:c r="J418" s="34"/>
      <x:c r="K418" s="34"/>
      <x:c r="L418" s="34"/>
      <x:c r="M418" s="34"/>
      <x:c r="N418" s="34"/>
      <x:c r="O418" s="34"/>
      <x:c r="P418" s="34"/>
      <x:c r="Q418" s="34"/>
      <x:c r="R418" s="39" t="n">
        <x:v>-0.2929239748728877</x:v>
      </x:c>
      <x:c r="S418" s="39" t="n">
        <x:v>0.3440183821374339</x:v>
      </x:c>
      <x:c r="T418" s="39" t="n">
        <x:v>-0.6577397150707407</x:v>
      </x:c>
      <x:c r="U418" s="39" t="n">
        <x:v>0.9254277619588446</x:v>
      </x:c>
      <x:c r="V418" s="39" t="n">
        <x:v>0.4625246606277671</x:v>
      </x:c>
      <x:c r="W418" s="39" t="n">
        <x:v>-0.2691881828224249</x:v>
      </x:c>
      <x:c r="X418" s="39" t="n">
        <x:v>1.2222351431132894</x:v>
      </x:c>
      <x:c r="Y418" s="39" t="n">
        <x:v>-0.5668690670629989</x:v>
      </x:c>
      <x:c r="Z418" s="39" t="n">
        <x:v>1.0399661306224544</x:v>
      </x:c>
      <x:c r="AA418" s="39" t="n">
        <x:v>-1.6705148197403712</x:v>
      </x:c>
      <x:c r="AB418" s="39" t="n">
        <x:v>-1.3199493715915918</x:v>
      </x:c>
      <x:c r="AC418" s="39" t="n">
        <x:v>1.0021866847357686</x:v>
      </x:c>
      <x:c r="AD418" s="39" t="n">
        <x:v>0.504854404235155</x:v>
      </x:c>
      <x:c r="AE418" s="39" t="n">
        <x:v>-0.6653205261189781</x:v>
      </x:c>
      <x:c r="AF418" s="39" t="n">
        <x:v>-0.38872324928352514</x:v>
      </x:c>
      <x:c r="AG418" s="39" t="n">
        <x:v>0.9467261019484787</x:v>
      </x:c>
      <x:c r="AH418" s="39" t="n">
        <x:v>1.434221034966281</x:v>
      </x:c>
      <x:c r="AI418" s="39" t="n">
        <x:v>0.32315421626790014</x:v>
      </x:c>
      <x:c r="AJ418" s="39" t="n">
        <x:v>-2.2526444493721165</x:v>
      </x:c>
      <x:c r="AK418" s="39" t="n">
        <x:v>-0.9553193503768324</x:v>
      </x:c>
      <x:c r="AL418" s="34"/>
      <x:c r="AM418" s="34" t="n">
        <x:f>IF(SQRT($B$9)*$B418+SQRT(1-$B$9)*R418&lt;_xlfn.NORM.S.INV($B$6),1,0)</x:f>
        <x:v>0</x:v>
      </x:c>
      <x:c r="AN418" s="34" t="n">
        <x:f>IF(SQRT($B$9)*$B418+SQRT(1-$B$9)*S418&lt;_xlfn.NORM.S.INV($B$6),1,0)</x:f>
        <x:v>0</x:v>
      </x:c>
      <x:c r="AO418" s="34" t="n">
        <x:f>IF(SQRT($B$9)*$B418+SQRT(1-$B$9)*T418&lt;_xlfn.NORM.S.INV($B$6),1,0)</x:f>
        <x:v>0</x:v>
      </x:c>
      <x:c r="AP418" s="34" t="n">
        <x:f>IF(SQRT($B$9)*$B418+SQRT(1-$B$9)*U418&lt;_xlfn.NORM.S.INV($B$6),1,0)</x:f>
        <x:v>0</x:v>
      </x:c>
      <x:c r="AQ418" s="34" t="n">
        <x:f>IF(SQRT($B$9)*$B418+SQRT(1-$B$9)*V418&lt;_xlfn.NORM.S.INV($B$6),1,0)</x:f>
        <x:v>0</x:v>
      </x:c>
      <x:c r="AR418" s="34" t="n">
        <x:f>IF(SQRT($B$9)*$B418+SQRT(1-$B$9)*W418&lt;_xlfn.NORM.S.INV($B$6),1,0)</x:f>
        <x:v>0</x:v>
      </x:c>
      <x:c r="AS418" s="34" t="n">
        <x:f>IF(SQRT($B$9)*$B418+SQRT(1-$B$9)*X418&lt;_xlfn.NORM.S.INV($B$6),1,0)</x:f>
        <x:v>0</x:v>
      </x:c>
      <x:c r="AT418" s="34" t="n">
        <x:f>IF(SQRT($B$9)*$B418+SQRT(1-$B$9)*Y418&lt;_xlfn.NORM.S.INV($B$6),1,0)</x:f>
        <x:v>0</x:v>
      </x:c>
      <x:c r="AU418" s="34" t="n">
        <x:f>IF(SQRT($B$9)*$B418+SQRT(1-$B$9)*Z418&lt;_xlfn.NORM.S.INV($B$6),1,0)</x:f>
        <x:v>0</x:v>
      </x:c>
      <x:c r="AV418" s="34" t="n">
        <x:f>IF(SQRT($B$9)*$B418+SQRT(1-$B$9)*AA418&lt;_xlfn.NORM.S.INV($B$6),1,0)</x:f>
        <x:v>0</x:v>
      </x:c>
      <x:c r="AW418" s="34" t="n">
        <x:f>IF(SQRT($C$9)*$B418+SQRT(1-$C$9)*AB418&lt;_xlfn.NORM.S.INV($C$6),1,0)</x:f>
        <x:v>0</x:v>
      </x:c>
      <x:c r="AX418" s="34" t="n">
        <x:f>IF(SQRT($C$9)*$B418+SQRT(1-$C$9)*AC418&lt;_xlfn.NORM.S.INV($C$6),1,0)</x:f>
        <x:v>0</x:v>
      </x:c>
      <x:c r="AY418" s="34" t="n">
        <x:f>IF(SQRT($C$9)*$B418+SQRT(1-$C$9)*AD418&lt;_xlfn.NORM.S.INV($C$6),1,0)</x:f>
        <x:v>0</x:v>
      </x:c>
      <x:c r="AZ418" s="34" t="n">
        <x:f>IF(SQRT($C$9)*$B418+SQRT(1-$C$9)*AE418&lt;_xlfn.NORM.S.INV($C$6),1,0)</x:f>
        <x:v>0</x:v>
      </x:c>
      <x:c r="BA418" s="34" t="n">
        <x:f>IF(SQRT($C$9)*$B418+SQRT(1-$C$9)*AF418&lt;_xlfn.NORM.S.INV($C$6),1,0)</x:f>
        <x:v>0</x:v>
      </x:c>
      <x:c r="BB418" s="34" t="n">
        <x:f>IF(SQRT($C$9)*$B418+SQRT(1-$C$9)*AG418&lt;_xlfn.NORM.S.INV($C$6),1,0)</x:f>
        <x:v>0</x:v>
      </x:c>
      <x:c r="BC418" s="34" t="n">
        <x:f>IF(SQRT($C$9)*$B418+SQRT(1-$C$9)*AH418&lt;_xlfn.NORM.S.INV($C$6),1,0)</x:f>
        <x:v>0</x:v>
      </x:c>
      <x:c r="BD418" s="34" t="n">
        <x:f>IF(SQRT($C$9)*$B418+SQRT(1-$C$9)*AI418&lt;_xlfn.NORM.S.INV($C$6),1,0)</x:f>
        <x:v>0</x:v>
      </x:c>
      <x:c r="BE418" s="34" t="n">
        <x:f>IF(SQRT($C$9)*$B418+SQRT(1-$C$9)*AJ418&lt;_xlfn.NORM.S.INV($C$6),1,0)</x:f>
        <x:v>1</x:v>
      </x:c>
      <x:c r="BF418" s="34" t="n">
        <x:f>IF(SQRT($C$9)*$B418+SQRT(1-$C$9)*AK418&lt;_xlfn.NORM.S.INV($C$6),1,0)</x:f>
        <x:v>0</x:v>
      </x:c>
      <x:c r="BG418" s="34"/>
      <x:c r="BH418" s="34"/>
      <x:c r="BI418" s="34" t="n">
        <x:f>$B$11*(($A$1061)*$C418/$B$12*$B$7+(1-$A$1061)*$D418/$B$12*$C$7)</x:f>
        <x:v>600</x:v>
      </x:c>
      <x:c r="BJ418" s="34" t="n">
        <x:f>$B$11*(($A$1062)*$C418/$B$12*$B$7+(1-$A$1062)*$D418/$B$12*$C$7)</x:f>
        <x:v>570</x:v>
      </x:c>
      <x:c r="BK418" s="34" t="n">
        <x:f>$B$11*(($A$1063)*$C418/$B$12*$B$7+(1-$A$1063)*$D418/$B$12*$C$7)</x:f>
        <x:v>540</x:v>
      </x:c>
      <x:c r="BL418" s="34" t="n">
        <x:f>$B$11*(($A$1064)*$C418/$B$12*$B$7+(1-$A$1064)*$D418/$B$12*$C$7)</x:f>
        <x:v>509.99999999999994</x:v>
      </x:c>
      <x:c r="BM418" s="34" t="n">
        <x:f>$B$11*(($A$1065)*$C418/$B$12*$B$7+(1-$A$1065)*$D418/$B$12*$C$7)</x:f>
        <x:v>480</x:v>
      </x:c>
      <x:c r="BN418" s="34" t="n">
        <x:f>$B$11*(($A$1066)*$C418/$B$12*$B$7+(1-$A$1066)*$D418/$B$12*$C$7)</x:f>
        <x:v>450</x:v>
      </x:c>
      <x:c r="BO418" s="34" t="n">
        <x:f>$B$11*(($A$1067)*$C418/$B$12*$B$7+(1-$A$1067)*$D418/$B$12*$C$7)</x:f>
        <x:v>419.99999999999994</x:v>
      </x:c>
      <x:c r="BP418" s="34" t="n">
        <x:f>$B$11*(($A$1068)*$C418/$B$12*$B$7+(1-$A$1068)*$D418/$B$12*$C$7)</x:f>
        <x:v>390</x:v>
      </x:c>
      <x:c r="BQ418" s="34" t="n">
        <x:f>$B$11*(($A$1069)*$C418/$B$12*$B$7+(1-$A$1069)*$D418/$B$12*$C$7)</x:f>
        <x:v>360</x:v>
      </x:c>
      <x:c r="BR418" s="34" t="n">
        <x:f>$B$11*(($A$1070)*$C418/$B$12*$B$7+(1-$A$1070)*$D418/$B$12*$C$7)</x:f>
        <x:v>330</x:v>
      </x:c>
      <x:c r="BS418" s="34" t="n">
        <x:f>$B$11*(($A$1071)*$C418/$B$12*$B$7+(1-$A$1071)*$D418/$B$12*$C$7)</x:f>
        <x:v>300</x:v>
      </x:c>
      <x:c r="BT418" s="34" t="n">
        <x:f>$B$11*(($A$1072)*$C418/$B$12*$B$7+(1-$A$1072)*$D418/$B$12*$C$7)</x:f>
        <x:v>270</x:v>
      </x:c>
      <x:c r="BU418" s="34" t="n">
        <x:f>$B$11*(($A$1073)*$C418/$B$12*$B$7+(1-$A$1073)*$D418/$B$12*$C$7)</x:f>
        <x:v>240</x:v>
      </x:c>
      <x:c r="BV418" s="34" t="n">
        <x:f>$B$11*(($A$1074)*$C418/$B$12*$B$7+(1-$A$1074)*$D418/$B$12*$C$7)</x:f>
        <x:v>209.99999999999997</x:v>
      </x:c>
      <x:c r="BW418" s="34" t="n">
        <x:f>$B$11*(($A$1075)*$C418/$B$12*$B$7+(1-$A$1075)*$D418/$B$12*$C$7)</x:f>
        <x:v>180.00000000000003</x:v>
      </x:c>
      <x:c r="BX418" s="34" t="n">
        <x:f>$B$11*(($A$1076)*$C418/$B$12*$B$7+(1-$A$1076)*$D418/$B$12*$C$7)</x:f>
        <x:v>150</x:v>
      </x:c>
      <x:c r="BY418" s="34" t="n">
        <x:f>$B$11*(($A$1077)*$C418/$B$12*$B$7+(1-$A$1077)*$D418/$B$12*$C$7)</x:f>
        <x:v>119.99999999999999</x:v>
      </x:c>
      <x:c r="BZ418" s="34" t="n">
        <x:f>$B$11*(($A$1078)*$C418/$B$12*$B$7+(1-$A$1078)*$D418/$B$12*$C$7)</x:f>
        <x:v>90.00000000000001</x:v>
      </x:c>
      <x:c r="CA418" s="34" t="n">
        <x:f>$B$11*(($A$1079)*$C418/$B$12*$B$7+(1-$A$1079)*$D418/$B$12*$C$7)</x:f>
        <x:v>59.99999999999999</x:v>
      </x:c>
      <x:c r="CB418" s="34" t="n">
        <x:f>$B$11*(($A$1080)*$C418/$B$12*$B$7+(1-$A$1080)*$D418/$B$12*$C$7)</x:f>
        <x:v>30.00000000000003</x:v>
      </x:c>
      <x:c r="CC418" s="34" t="n">
        <x:f>$B$11*(($A$1081)*$C418/$B$12*$B$7+(1-$A$1081)*$D418/$B$12*$C$7)</x:f>
        <x:v>0</x:v>
      </x:c>
    </x:row>
    <x:row r="419">
      <x:c r="A419" s="34" t="n">
        <x:v>395</x:v>
      </x:c>
      <x:c r="B419" s="39" t="n">
        <x:v>-0.706934370098379</x:v>
      </x:c>
      <x:c r="C419" s="1" t="n">
        <x:f>SUM(AM419:AV419)</x:f>
        <x:v>0</x:v>
      </x:c>
      <x:c r="D419" s="1" t="n">
        <x:f>SUM(AW419:BF419)</x:f>
        <x:v>0</x:v>
      </x:c>
      <x:c r="E419" s="17" t="n">
        <x:f>(1-C419/$B$12)*$B$8-C419/$B$12*$B$7</x:f>
        <x:v>0.05</x:v>
      </x:c>
      <x:c r="F419" s="17" t="n">
        <x:f>(1-D419/$B$12)*$C$8-D419/$B$12*$C$7</x:f>
        <x:v>0.09</x:v>
      </x:c>
      <x:c r="G419" s="32" t="n">
        <x:f>$B$11*($B$10*C419/$B$12*$B$7+(1-$B$10)*D419/$B$12*$C$7)</x:f>
        <x:v>0</x:v>
      </x:c>
      <x:c r="H419" s="17" t="n">
        <x:f>$B$10*E419+(1-$B$10)*F419</x:f>
        <x:v>0.07</x:v>
      </x:c>
      <x:c r="I419" s="34"/>
      <x:c r="J419" s="34"/>
      <x:c r="K419" s="34"/>
      <x:c r="L419" s="34"/>
      <x:c r="M419" s="34"/>
      <x:c r="N419" s="34"/>
      <x:c r="O419" s="34"/>
      <x:c r="P419" s="34"/>
      <x:c r="Q419" s="34"/>
      <x:c r="R419" s="39" t="n">
        <x:v>0.8009864727300854</x:v>
      </x:c>
      <x:c r="S419" s="39" t="n">
        <x:v>-2.1309986747802316</x:v>
      </x:c>
      <x:c r="T419" s="39" t="n">
        <x:v>1.4771010236355115</x:v>
      </x:c>
      <x:c r="U419" s="39" t="n">
        <x:v>-1.079902456842109</x:v>
      </x:c>
      <x:c r="V419" s="39" t="n">
        <x:v>0.6900575276026301</x:v>
      </x:c>
      <x:c r="W419" s="39" t="n">
        <x:v>0.9753388397449566</x:v>
      </x:c>
      <x:c r="X419" s="39" t="n">
        <x:v>-0.3788878238727835</x:v>
      </x:c>
      <x:c r="Y419" s="39" t="n">
        <x:v>-0.33918401715110424</x:v>
      </x:c>
      <x:c r="Z419" s="39" t="n">
        <x:v>0.6739292823646379</x:v>
      </x:c>
      <x:c r="AA419" s="39" t="n">
        <x:v>-0.3772573993490472</x:v>
      </x:c>
      <x:c r="AB419" s="39" t="n">
        <x:v>1.4884068062922726</x:v>
      </x:c>
      <x:c r="AC419" s="39" t="n">
        <x:v>-0.15974621721402393</x:v>
      </x:c>
      <x:c r="AD419" s="39" t="n">
        <x:v>0.21914311492755814</x:v>
      </x:c>
      <x:c r="AE419" s="39" t="n">
        <x:v>-0.0966803974720683</x:v>
      </x:c>
      <x:c r="AF419" s="39" t="n">
        <x:v>1.6761019753196071</x:v>
      </x:c>
      <x:c r="AG419" s="39" t="n">
        <x:v>-0.15830110183857193</x:v>
      </x:c>
      <x:c r="AH419" s="39" t="n">
        <x:v>1.2423911279147324</x:v>
      </x:c>
      <x:c r="AI419" s="39" t="n">
        <x:v>1.0360463210136235</x:v>
      </x:c>
      <x:c r="AJ419" s="39" t="n">
        <x:v>0.5340402469588945</x:v>
      </x:c>
      <x:c r="AK419" s="39" t="n">
        <x:v>0.8635760306784562</x:v>
      </x:c>
      <x:c r="AL419" s="34"/>
      <x:c r="AM419" s="34" t="n">
        <x:f>IF(SQRT($B$9)*$B419+SQRT(1-$B$9)*R419&lt;_xlfn.NORM.S.INV($B$6),1,0)</x:f>
        <x:v>0</x:v>
      </x:c>
      <x:c r="AN419" s="34" t="n">
        <x:f>IF(SQRT($B$9)*$B419+SQRT(1-$B$9)*S419&lt;_xlfn.NORM.S.INV($B$6),1,0)</x:f>
        <x:v>0</x:v>
      </x:c>
      <x:c r="AO419" s="34" t="n">
        <x:f>IF(SQRT($B$9)*$B419+SQRT(1-$B$9)*T419&lt;_xlfn.NORM.S.INV($B$6),1,0)</x:f>
        <x:v>0</x:v>
      </x:c>
      <x:c r="AP419" s="34" t="n">
        <x:f>IF(SQRT($B$9)*$B419+SQRT(1-$B$9)*U419&lt;_xlfn.NORM.S.INV($B$6),1,0)</x:f>
        <x:v>0</x:v>
      </x:c>
      <x:c r="AQ419" s="34" t="n">
        <x:f>IF(SQRT($B$9)*$B419+SQRT(1-$B$9)*V419&lt;_xlfn.NORM.S.INV($B$6),1,0)</x:f>
        <x:v>0</x:v>
      </x:c>
      <x:c r="AR419" s="34" t="n">
        <x:f>IF(SQRT($B$9)*$B419+SQRT(1-$B$9)*W419&lt;_xlfn.NORM.S.INV($B$6),1,0)</x:f>
        <x:v>0</x:v>
      </x:c>
      <x:c r="AS419" s="34" t="n">
        <x:f>IF(SQRT($B$9)*$B419+SQRT(1-$B$9)*X419&lt;_xlfn.NORM.S.INV($B$6),1,0)</x:f>
        <x:v>0</x:v>
      </x:c>
      <x:c r="AT419" s="34" t="n">
        <x:f>IF(SQRT($B$9)*$B419+SQRT(1-$B$9)*Y419&lt;_xlfn.NORM.S.INV($B$6),1,0)</x:f>
        <x:v>0</x:v>
      </x:c>
      <x:c r="AU419" s="34" t="n">
        <x:f>IF(SQRT($B$9)*$B419+SQRT(1-$B$9)*Z419&lt;_xlfn.NORM.S.INV($B$6),1,0)</x:f>
        <x:v>0</x:v>
      </x:c>
      <x:c r="AV419" s="34" t="n">
        <x:f>IF(SQRT($B$9)*$B419+SQRT(1-$B$9)*AA419&lt;_xlfn.NORM.S.INV($B$6),1,0)</x:f>
        <x:v>0</x:v>
      </x:c>
      <x:c r="AW419" s="34" t="n">
        <x:f>IF(SQRT($C$9)*$B419+SQRT(1-$C$9)*AB419&lt;_xlfn.NORM.S.INV($C$6),1,0)</x:f>
        <x:v>0</x:v>
      </x:c>
      <x:c r="AX419" s="34" t="n">
        <x:f>IF(SQRT($C$9)*$B419+SQRT(1-$C$9)*AC419&lt;_xlfn.NORM.S.INV($C$6),1,0)</x:f>
        <x:v>0</x:v>
      </x:c>
      <x:c r="AY419" s="34" t="n">
        <x:f>IF(SQRT($C$9)*$B419+SQRT(1-$C$9)*AD419&lt;_xlfn.NORM.S.INV($C$6),1,0)</x:f>
        <x:v>0</x:v>
      </x:c>
      <x:c r="AZ419" s="34" t="n">
        <x:f>IF(SQRT($C$9)*$B419+SQRT(1-$C$9)*AE419&lt;_xlfn.NORM.S.INV($C$6),1,0)</x:f>
        <x:v>0</x:v>
      </x:c>
      <x:c r="BA419" s="34" t="n">
        <x:f>IF(SQRT($C$9)*$B419+SQRT(1-$C$9)*AF419&lt;_xlfn.NORM.S.INV($C$6),1,0)</x:f>
        <x:v>0</x:v>
      </x:c>
      <x:c r="BB419" s="34" t="n">
        <x:f>IF(SQRT($C$9)*$B419+SQRT(1-$C$9)*AG419&lt;_xlfn.NORM.S.INV($C$6),1,0)</x:f>
        <x:v>0</x:v>
      </x:c>
      <x:c r="BC419" s="34" t="n">
        <x:f>IF(SQRT($C$9)*$B419+SQRT(1-$C$9)*AH419&lt;_xlfn.NORM.S.INV($C$6),1,0)</x:f>
        <x:v>0</x:v>
      </x:c>
      <x:c r="BD419" s="34" t="n">
        <x:f>IF(SQRT($C$9)*$B419+SQRT(1-$C$9)*AI419&lt;_xlfn.NORM.S.INV($C$6),1,0)</x:f>
        <x:v>0</x:v>
      </x:c>
      <x:c r="BE419" s="34" t="n">
        <x:f>IF(SQRT($C$9)*$B419+SQRT(1-$C$9)*AJ419&lt;_xlfn.NORM.S.INV($C$6),1,0)</x:f>
        <x:v>0</x:v>
      </x:c>
      <x:c r="BF419" s="34" t="n">
        <x:f>IF(SQRT($C$9)*$B419+SQRT(1-$C$9)*AK419&lt;_xlfn.NORM.S.INV($C$6),1,0)</x:f>
        <x:v>0</x:v>
      </x:c>
      <x:c r="BG419" s="34"/>
      <x:c r="BH419" s="34"/>
      <x:c r="BI419" s="34" t="n">
        <x:f>$B$11*(($A$1061)*$C419/$B$12*$B$7+(1-$A$1061)*$D419/$B$12*$C$7)</x:f>
        <x:v>0</x:v>
      </x:c>
      <x:c r="BJ419" s="34" t="n">
        <x:f>$B$11*(($A$1062)*$C419/$B$12*$B$7+(1-$A$1062)*$D419/$B$12*$C$7)</x:f>
        <x:v>0</x:v>
      </x:c>
      <x:c r="BK419" s="34" t="n">
        <x:f>$B$11*(($A$1063)*$C419/$B$12*$B$7+(1-$A$1063)*$D419/$B$12*$C$7)</x:f>
        <x:v>0</x:v>
      </x:c>
      <x:c r="BL419" s="34" t="n">
        <x:f>$B$11*(($A$1064)*$C419/$B$12*$B$7+(1-$A$1064)*$D419/$B$12*$C$7)</x:f>
        <x:v>0</x:v>
      </x:c>
      <x:c r="BM419" s="34" t="n">
        <x:f>$B$11*(($A$1065)*$C419/$B$12*$B$7+(1-$A$1065)*$D419/$B$12*$C$7)</x:f>
        <x:v>0</x:v>
      </x:c>
      <x:c r="BN419" s="34" t="n">
        <x:f>$B$11*(($A$1066)*$C419/$B$12*$B$7+(1-$A$1066)*$D419/$B$12*$C$7)</x:f>
        <x:v>0</x:v>
      </x:c>
      <x:c r="BO419" s="34" t="n">
        <x:f>$B$11*(($A$1067)*$C419/$B$12*$B$7+(1-$A$1067)*$D419/$B$12*$C$7)</x:f>
        <x:v>0</x:v>
      </x:c>
      <x:c r="BP419" s="34" t="n">
        <x:f>$B$11*(($A$1068)*$C419/$B$12*$B$7+(1-$A$1068)*$D419/$B$12*$C$7)</x:f>
        <x:v>0</x:v>
      </x:c>
      <x:c r="BQ419" s="34" t="n">
        <x:f>$B$11*(($A$1069)*$C419/$B$12*$B$7+(1-$A$1069)*$D419/$B$12*$C$7)</x:f>
        <x:v>0</x:v>
      </x:c>
      <x:c r="BR419" s="34" t="n">
        <x:f>$B$11*(($A$1070)*$C419/$B$12*$B$7+(1-$A$1070)*$D419/$B$12*$C$7)</x:f>
        <x:v>0</x:v>
      </x:c>
      <x:c r="BS419" s="34" t="n">
        <x:f>$B$11*(($A$1071)*$C419/$B$12*$B$7+(1-$A$1071)*$D419/$B$12*$C$7)</x:f>
        <x:v>0</x:v>
      </x:c>
      <x:c r="BT419" s="34" t="n">
        <x:f>$B$11*(($A$1072)*$C419/$B$12*$B$7+(1-$A$1072)*$D419/$B$12*$C$7)</x:f>
        <x:v>0</x:v>
      </x:c>
      <x:c r="BU419" s="34" t="n">
        <x:f>$B$11*(($A$1073)*$C419/$B$12*$B$7+(1-$A$1073)*$D419/$B$12*$C$7)</x:f>
        <x:v>0</x:v>
      </x:c>
      <x:c r="BV419" s="34" t="n">
        <x:f>$B$11*(($A$1074)*$C419/$B$12*$B$7+(1-$A$1074)*$D419/$B$12*$C$7)</x:f>
        <x:v>0</x:v>
      </x:c>
      <x:c r="BW419" s="34" t="n">
        <x:f>$B$11*(($A$1075)*$C419/$B$12*$B$7+(1-$A$1075)*$D419/$B$12*$C$7)</x:f>
        <x:v>0</x:v>
      </x:c>
      <x:c r="BX419" s="34" t="n">
        <x:f>$B$11*(($A$1076)*$C419/$B$12*$B$7+(1-$A$1076)*$D419/$B$12*$C$7)</x:f>
        <x:v>0</x:v>
      </x:c>
      <x:c r="BY419" s="34" t="n">
        <x:f>$B$11*(($A$1077)*$C419/$B$12*$B$7+(1-$A$1077)*$D419/$B$12*$C$7)</x:f>
        <x:v>0</x:v>
      </x:c>
      <x:c r="BZ419" s="34" t="n">
        <x:f>$B$11*(($A$1078)*$C419/$B$12*$B$7+(1-$A$1078)*$D419/$B$12*$C$7)</x:f>
        <x:v>0</x:v>
      </x:c>
      <x:c r="CA419" s="34" t="n">
        <x:f>$B$11*(($A$1079)*$C419/$B$12*$B$7+(1-$A$1079)*$D419/$B$12*$C$7)</x:f>
        <x:v>0</x:v>
      </x:c>
      <x:c r="CB419" s="34" t="n">
        <x:f>$B$11*(($A$1080)*$C419/$B$12*$B$7+(1-$A$1080)*$D419/$B$12*$C$7)</x:f>
        <x:v>0</x:v>
      </x:c>
      <x:c r="CC419" s="34" t="n">
        <x:f>$B$11*(($A$1081)*$C419/$B$12*$B$7+(1-$A$1081)*$D419/$B$12*$C$7)</x:f>
        <x:v>0</x:v>
      </x:c>
    </x:row>
    <x:row r="420">
      <x:c r="A420" s="34" t="n">
        <x:v>396</x:v>
      </x:c>
      <x:c r="B420" s="39" t="n">
        <x:v>1.5883448494420267</x:v>
      </x:c>
      <x:c r="C420" s="1" t="n">
        <x:f>SUM(AM420:AV420)</x:f>
        <x:v>0</x:v>
      </x:c>
      <x:c r="D420" s="1" t="n">
        <x:f>SUM(AW420:BF420)</x:f>
        <x:v>0</x:v>
      </x:c>
      <x:c r="E420" s="17" t="n">
        <x:f>(1-C420/$B$12)*$B$8-C420/$B$12*$B$7</x:f>
        <x:v>0.05</x:v>
      </x:c>
      <x:c r="F420" s="17" t="n">
        <x:f>(1-D420/$B$12)*$C$8-D420/$B$12*$C$7</x:f>
        <x:v>0.09</x:v>
      </x:c>
      <x:c r="G420" s="32" t="n">
        <x:f>$B$11*($B$10*C420/$B$12*$B$7+(1-$B$10)*D420/$B$12*$C$7)</x:f>
        <x:v>0</x:v>
      </x:c>
      <x:c r="H420" s="17" t="n">
        <x:f>$B$10*E420+(1-$B$10)*F420</x:f>
        <x:v>0.07</x:v>
      </x:c>
      <x:c r="I420" s="34"/>
      <x:c r="J420" s="34"/>
      <x:c r="K420" s="34"/>
      <x:c r="L420" s="34"/>
      <x:c r="M420" s="34"/>
      <x:c r="N420" s="34"/>
      <x:c r="O420" s="34"/>
      <x:c r="P420" s="34"/>
      <x:c r="Q420" s="34"/>
      <x:c r="R420" s="39" t="n">
        <x:v>1.4166836674627667</x:v>
      </x:c>
      <x:c r="S420" s="39" t="n">
        <x:v>-0.1273297063895151</x:v>
      </x:c>
      <x:c r="T420" s="39" t="n">
        <x:v>-1.1047552413988366</x:v>
      </x:c>
      <x:c r="U420" s="39" t="n">
        <x:v>-0.3541487733073952</x:v>
      </x:c>
      <x:c r="V420" s="39" t="n">
        <x:v>-0.13866396641747042</x:v>
      </x:c>
      <x:c r="W420" s="39" t="n">
        <x:v>1.0811753271098785</x:v>
      </x:c>
      <x:c r="X420" s="39" t="n">
        <x:v>-1.3022098520377636</x:v>
      </x:c>
      <x:c r="Y420" s="39" t="n">
        <x:v>-0.8925396762173553</x:v>
      </x:c>
      <x:c r="Z420" s="39" t="n">
        <x:v>1.2384869277779924</x:v>
      </x:c>
      <x:c r="AA420" s="39" t="n">
        <x:v>-0.48747409465844915</x:v>
      </x:c>
      <x:c r="AB420" s="39" t="n">
        <x:v>-0.7434836278688506</x:v>
      </x:c>
      <x:c r="AC420" s="39" t="n">
        <x:v>0.8308574468117689</x:v>
      </x:c>
      <x:c r="AD420" s="39" t="n">
        <x:v>1.6074012074164268</x:v>
      </x:c>
      <x:c r="AE420" s="39" t="n">
        <x:v>0.5506250986748651</x:v>
      </x:c>
      <x:c r="AF420" s="39" t="n">
        <x:v>0.5641727619245376</x:v>
      </x:c>
      <x:c r="AG420" s="39" t="n">
        <x:v>0.22424332102319042</x:v>
      </x:c>
      <x:c r="AH420" s="39" t="n">
        <x:v>-0.6628964254100167</x:v>
      </x:c>
      <x:c r="AI420" s="39" t="n">
        <x:v>0.052228810362952356</x:v>
      </x:c>
      <x:c r="AJ420" s="39" t="n">
        <x:v>0.8120498921353826</x:v>
      </x:c>
      <x:c r="AK420" s="39" t="n">
        <x:v>0.2792146036854157</x:v>
      </x:c>
      <x:c r="AL420" s="34"/>
      <x:c r="AM420" s="34" t="n">
        <x:f>IF(SQRT($B$9)*$B420+SQRT(1-$B$9)*R420&lt;_xlfn.NORM.S.INV($B$6),1,0)</x:f>
        <x:v>0</x:v>
      </x:c>
      <x:c r="AN420" s="34" t="n">
        <x:f>IF(SQRT($B$9)*$B420+SQRT(1-$B$9)*S420&lt;_xlfn.NORM.S.INV($B$6),1,0)</x:f>
        <x:v>0</x:v>
      </x:c>
      <x:c r="AO420" s="34" t="n">
        <x:f>IF(SQRT($B$9)*$B420+SQRT(1-$B$9)*T420&lt;_xlfn.NORM.S.INV($B$6),1,0)</x:f>
        <x:v>0</x:v>
      </x:c>
      <x:c r="AP420" s="34" t="n">
        <x:f>IF(SQRT($B$9)*$B420+SQRT(1-$B$9)*U420&lt;_xlfn.NORM.S.INV($B$6),1,0)</x:f>
        <x:v>0</x:v>
      </x:c>
      <x:c r="AQ420" s="34" t="n">
        <x:f>IF(SQRT($B$9)*$B420+SQRT(1-$B$9)*V420&lt;_xlfn.NORM.S.INV($B$6),1,0)</x:f>
        <x:v>0</x:v>
      </x:c>
      <x:c r="AR420" s="34" t="n">
        <x:f>IF(SQRT($B$9)*$B420+SQRT(1-$B$9)*W420&lt;_xlfn.NORM.S.INV($B$6),1,0)</x:f>
        <x:v>0</x:v>
      </x:c>
      <x:c r="AS420" s="34" t="n">
        <x:f>IF(SQRT($B$9)*$B420+SQRT(1-$B$9)*X420&lt;_xlfn.NORM.S.INV($B$6),1,0)</x:f>
        <x:v>0</x:v>
      </x:c>
      <x:c r="AT420" s="34" t="n">
        <x:f>IF(SQRT($B$9)*$B420+SQRT(1-$B$9)*Y420&lt;_xlfn.NORM.S.INV($B$6),1,0)</x:f>
        <x:v>0</x:v>
      </x:c>
      <x:c r="AU420" s="34" t="n">
        <x:f>IF(SQRT($B$9)*$B420+SQRT(1-$B$9)*Z420&lt;_xlfn.NORM.S.INV($B$6),1,0)</x:f>
        <x:v>0</x:v>
      </x:c>
      <x:c r="AV420" s="34" t="n">
        <x:f>IF(SQRT($B$9)*$B420+SQRT(1-$B$9)*AA420&lt;_xlfn.NORM.S.INV($B$6),1,0)</x:f>
        <x:v>0</x:v>
      </x:c>
      <x:c r="AW420" s="34" t="n">
        <x:f>IF(SQRT($C$9)*$B420+SQRT(1-$C$9)*AB420&lt;_xlfn.NORM.S.INV($C$6),1,0)</x:f>
        <x:v>0</x:v>
      </x:c>
      <x:c r="AX420" s="34" t="n">
        <x:f>IF(SQRT($C$9)*$B420+SQRT(1-$C$9)*AC420&lt;_xlfn.NORM.S.INV($C$6),1,0)</x:f>
        <x:v>0</x:v>
      </x:c>
      <x:c r="AY420" s="34" t="n">
        <x:f>IF(SQRT($C$9)*$B420+SQRT(1-$C$9)*AD420&lt;_xlfn.NORM.S.INV($C$6),1,0)</x:f>
        <x:v>0</x:v>
      </x:c>
      <x:c r="AZ420" s="34" t="n">
        <x:f>IF(SQRT($C$9)*$B420+SQRT(1-$C$9)*AE420&lt;_xlfn.NORM.S.INV($C$6),1,0)</x:f>
        <x:v>0</x:v>
      </x:c>
      <x:c r="BA420" s="34" t="n">
        <x:f>IF(SQRT($C$9)*$B420+SQRT(1-$C$9)*AF420&lt;_xlfn.NORM.S.INV($C$6),1,0)</x:f>
        <x:v>0</x:v>
      </x:c>
      <x:c r="BB420" s="34" t="n">
        <x:f>IF(SQRT($C$9)*$B420+SQRT(1-$C$9)*AG420&lt;_xlfn.NORM.S.INV($C$6),1,0)</x:f>
        <x:v>0</x:v>
      </x:c>
      <x:c r="BC420" s="34" t="n">
        <x:f>IF(SQRT($C$9)*$B420+SQRT(1-$C$9)*AH420&lt;_xlfn.NORM.S.INV($C$6),1,0)</x:f>
        <x:v>0</x:v>
      </x:c>
      <x:c r="BD420" s="34" t="n">
        <x:f>IF(SQRT($C$9)*$B420+SQRT(1-$C$9)*AI420&lt;_xlfn.NORM.S.INV($C$6),1,0)</x:f>
        <x:v>0</x:v>
      </x:c>
      <x:c r="BE420" s="34" t="n">
        <x:f>IF(SQRT($C$9)*$B420+SQRT(1-$C$9)*AJ420&lt;_xlfn.NORM.S.INV($C$6),1,0)</x:f>
        <x:v>0</x:v>
      </x:c>
      <x:c r="BF420" s="34" t="n">
        <x:f>IF(SQRT($C$9)*$B420+SQRT(1-$C$9)*AK420&lt;_xlfn.NORM.S.INV($C$6),1,0)</x:f>
        <x:v>0</x:v>
      </x:c>
      <x:c r="BG420" s="34"/>
      <x:c r="BH420" s="34"/>
      <x:c r="BI420" s="34" t="n">
        <x:f>$B$11*(($A$1061)*$C420/$B$12*$B$7+(1-$A$1061)*$D420/$B$12*$C$7)</x:f>
        <x:v>0</x:v>
      </x:c>
      <x:c r="BJ420" s="34" t="n">
        <x:f>$B$11*(($A$1062)*$C420/$B$12*$B$7+(1-$A$1062)*$D420/$B$12*$C$7)</x:f>
        <x:v>0</x:v>
      </x:c>
      <x:c r="BK420" s="34" t="n">
        <x:f>$B$11*(($A$1063)*$C420/$B$12*$B$7+(1-$A$1063)*$D420/$B$12*$C$7)</x:f>
        <x:v>0</x:v>
      </x:c>
      <x:c r="BL420" s="34" t="n">
        <x:f>$B$11*(($A$1064)*$C420/$B$12*$B$7+(1-$A$1064)*$D420/$B$12*$C$7)</x:f>
        <x:v>0</x:v>
      </x:c>
      <x:c r="BM420" s="34" t="n">
        <x:f>$B$11*(($A$1065)*$C420/$B$12*$B$7+(1-$A$1065)*$D420/$B$12*$C$7)</x:f>
        <x:v>0</x:v>
      </x:c>
      <x:c r="BN420" s="34" t="n">
        <x:f>$B$11*(($A$1066)*$C420/$B$12*$B$7+(1-$A$1066)*$D420/$B$12*$C$7)</x:f>
        <x:v>0</x:v>
      </x:c>
      <x:c r="BO420" s="34" t="n">
        <x:f>$B$11*(($A$1067)*$C420/$B$12*$B$7+(1-$A$1067)*$D420/$B$12*$C$7)</x:f>
        <x:v>0</x:v>
      </x:c>
      <x:c r="BP420" s="34" t="n">
        <x:f>$B$11*(($A$1068)*$C420/$B$12*$B$7+(1-$A$1068)*$D420/$B$12*$C$7)</x:f>
        <x:v>0</x:v>
      </x:c>
      <x:c r="BQ420" s="34" t="n">
        <x:f>$B$11*(($A$1069)*$C420/$B$12*$B$7+(1-$A$1069)*$D420/$B$12*$C$7)</x:f>
        <x:v>0</x:v>
      </x:c>
      <x:c r="BR420" s="34" t="n">
        <x:f>$B$11*(($A$1070)*$C420/$B$12*$B$7+(1-$A$1070)*$D420/$B$12*$C$7)</x:f>
        <x:v>0</x:v>
      </x:c>
      <x:c r="BS420" s="34" t="n">
        <x:f>$B$11*(($A$1071)*$C420/$B$12*$B$7+(1-$A$1071)*$D420/$B$12*$C$7)</x:f>
        <x:v>0</x:v>
      </x:c>
      <x:c r="BT420" s="34" t="n">
        <x:f>$B$11*(($A$1072)*$C420/$B$12*$B$7+(1-$A$1072)*$D420/$B$12*$C$7)</x:f>
        <x:v>0</x:v>
      </x:c>
      <x:c r="BU420" s="34" t="n">
        <x:f>$B$11*(($A$1073)*$C420/$B$12*$B$7+(1-$A$1073)*$D420/$B$12*$C$7)</x:f>
        <x:v>0</x:v>
      </x:c>
      <x:c r="BV420" s="34" t="n">
        <x:f>$B$11*(($A$1074)*$C420/$B$12*$B$7+(1-$A$1074)*$D420/$B$12*$C$7)</x:f>
        <x:v>0</x:v>
      </x:c>
      <x:c r="BW420" s="34" t="n">
        <x:f>$B$11*(($A$1075)*$C420/$B$12*$B$7+(1-$A$1075)*$D420/$B$12*$C$7)</x:f>
        <x:v>0</x:v>
      </x:c>
      <x:c r="BX420" s="34" t="n">
        <x:f>$B$11*(($A$1076)*$C420/$B$12*$B$7+(1-$A$1076)*$D420/$B$12*$C$7)</x:f>
        <x:v>0</x:v>
      </x:c>
      <x:c r="BY420" s="34" t="n">
        <x:f>$B$11*(($A$1077)*$C420/$B$12*$B$7+(1-$A$1077)*$D420/$B$12*$C$7)</x:f>
        <x:v>0</x:v>
      </x:c>
      <x:c r="BZ420" s="34" t="n">
        <x:f>$B$11*(($A$1078)*$C420/$B$12*$B$7+(1-$A$1078)*$D420/$B$12*$C$7)</x:f>
        <x:v>0</x:v>
      </x:c>
      <x:c r="CA420" s="34" t="n">
        <x:f>$B$11*(($A$1079)*$C420/$B$12*$B$7+(1-$A$1079)*$D420/$B$12*$C$7)</x:f>
        <x:v>0</x:v>
      </x:c>
      <x:c r="CB420" s="34" t="n">
        <x:f>$B$11*(($A$1080)*$C420/$B$12*$B$7+(1-$A$1080)*$D420/$B$12*$C$7)</x:f>
        <x:v>0</x:v>
      </x:c>
      <x:c r="CC420" s="34" t="n">
        <x:f>$B$11*(($A$1081)*$C420/$B$12*$B$7+(1-$A$1081)*$D420/$B$12*$C$7)</x:f>
        <x:v>0</x:v>
      </x:c>
    </x:row>
    <x:row r="421">
      <x:c r="A421" s="34" t="n">
        <x:v>397</x:v>
      </x:c>
      <x:c r="B421" s="39" t="n">
        <x:v>-0.7758442483623958</x:v>
      </x:c>
      <x:c r="C421" s="1" t="n">
        <x:f>SUM(AM421:AV421)</x:f>
        <x:v>0</x:v>
      </x:c>
      <x:c r="D421" s="1" t="n">
        <x:f>SUM(AW421:BF421)</x:f>
        <x:v>1</x:v>
      </x:c>
      <x:c r="E421" s="17" t="n">
        <x:f>(1-C421/$B$12)*$B$8-C421/$B$12*$B$7</x:f>
        <x:v>0.05</x:v>
      </x:c>
      <x:c r="F421" s="17" t="n">
        <x:f>(1-D421/$B$12)*$C$8-D421/$B$12*$C$7</x:f>
        <x:v>0.021000000000000005</x:v>
      </x:c>
      <x:c r="G421" s="32" t="n">
        <x:f>$B$11*($B$10*C421/$B$12*$B$7+(1-$B$10)*D421/$B$12*$C$7)</x:f>
        <x:v>300</x:v>
      </x:c>
      <x:c r="H421" s="17" t="n">
        <x:f>$B$10*E421+(1-$B$10)*F421</x:f>
        <x:v>0.035500000000000004</x:v>
      </x:c>
      <x:c r="I421" s="34"/>
      <x:c r="J421" s="34"/>
      <x:c r="K421" s="34"/>
      <x:c r="L421" s="34"/>
      <x:c r="M421" s="34"/>
      <x:c r="N421" s="34"/>
      <x:c r="O421" s="34"/>
      <x:c r="P421" s="34"/>
      <x:c r="Q421" s="34"/>
      <x:c r="R421" s="39" t="n">
        <x:v>0.4113194944470314</x:v>
      </x:c>
      <x:c r="S421" s="39" t="n">
        <x:v>-1.8840773857533988</x:v>
      </x:c>
      <x:c r="T421" s="39" t="n">
        <x:v>-0.12487086141021453</x:v>
      </x:c>
      <x:c r="U421" s="39" t="n">
        <x:v>0.7294978888767919</x:v>
      </x:c>
      <x:c r="V421" s="39" t="n">
        <x:v>-0.4111585747174162</x:v>
      </x:c>
      <x:c r="W421" s="39" t="n">
        <x:v>1.2932541364093972</x:v>
      </x:c>
      <x:c r="X421" s="39" t="n">
        <x:v>0.008927403396288232</x:v>
      </x:c>
      <x:c r="Y421" s="39" t="n">
        <x:v>2.7979882803651335</x:v>
      </x:c>
      <x:c r="Z421" s="39" t="n">
        <x:v>-0.9436655282580898</x:v>
      </x:c>
      <x:c r="AA421" s="39" t="n">
        <x:v>-0.42379095581447807</x:v>
      </x:c>
      <x:c r="AB421" s="39" t="n">
        <x:v>-0.6509104137091912</x:v>
      </x:c>
      <x:c r="AC421" s="39" t="n">
        <x:v>0.6541010572738143</x:v>
      </x:c>
      <x:c r="AD421" s="39" t="n">
        <x:v>2.1863370749677156</x:v>
      </x:c>
      <x:c r="AE421" s="39" t="n">
        <x:v>1.2177765691856406</x:v>
      </x:c>
      <x:c r="AF421" s="39" t="n">
        <x:v>0.4684680080410689</x:v>
      </x:c>
      <x:c r="AG421" s="39" t="n">
        <x:v>-0.36585162381019953</x:v>
      </x:c>
      <x:c r="AH421" s="39" t="n">
        <x:v>-0.06370937063597543</x:v>
      </x:c>
      <x:c r="AI421" s="39" t="n">
        <x:v>0.002227011777364489</x:v>
      </x:c>
      <x:c r="AJ421" s="39" t="n">
        <x:v>0.29023518358443723</x:v>
      </x:c>
      <x:c r="AK421" s="39" t="n">
        <x:v>-1.672353333388667</x:v>
      </x:c>
      <x:c r="AL421" s="34"/>
      <x:c r="AM421" s="34" t="n">
        <x:f>IF(SQRT($B$9)*$B421+SQRT(1-$B$9)*R421&lt;_xlfn.NORM.S.INV($B$6),1,0)</x:f>
        <x:v>0</x:v>
      </x:c>
      <x:c r="AN421" s="34" t="n">
        <x:f>IF(SQRT($B$9)*$B421+SQRT(1-$B$9)*S421&lt;_xlfn.NORM.S.INV($B$6),1,0)</x:f>
        <x:v>0</x:v>
      </x:c>
      <x:c r="AO421" s="34" t="n">
        <x:f>IF(SQRT($B$9)*$B421+SQRT(1-$B$9)*T421&lt;_xlfn.NORM.S.INV($B$6),1,0)</x:f>
        <x:v>0</x:v>
      </x:c>
      <x:c r="AP421" s="34" t="n">
        <x:f>IF(SQRT($B$9)*$B421+SQRT(1-$B$9)*U421&lt;_xlfn.NORM.S.INV($B$6),1,0)</x:f>
        <x:v>0</x:v>
      </x:c>
      <x:c r="AQ421" s="34" t="n">
        <x:f>IF(SQRT($B$9)*$B421+SQRT(1-$B$9)*V421&lt;_xlfn.NORM.S.INV($B$6),1,0)</x:f>
        <x:v>0</x:v>
      </x:c>
      <x:c r="AR421" s="34" t="n">
        <x:f>IF(SQRT($B$9)*$B421+SQRT(1-$B$9)*W421&lt;_xlfn.NORM.S.INV($B$6),1,0)</x:f>
        <x:v>0</x:v>
      </x:c>
      <x:c r="AS421" s="34" t="n">
        <x:f>IF(SQRT($B$9)*$B421+SQRT(1-$B$9)*X421&lt;_xlfn.NORM.S.INV($B$6),1,0)</x:f>
        <x:v>0</x:v>
      </x:c>
      <x:c r="AT421" s="34" t="n">
        <x:f>IF(SQRT($B$9)*$B421+SQRT(1-$B$9)*Y421&lt;_xlfn.NORM.S.INV($B$6),1,0)</x:f>
        <x:v>0</x:v>
      </x:c>
      <x:c r="AU421" s="34" t="n">
        <x:f>IF(SQRT($B$9)*$B421+SQRT(1-$B$9)*Z421&lt;_xlfn.NORM.S.INV($B$6),1,0)</x:f>
        <x:v>0</x:v>
      </x:c>
      <x:c r="AV421" s="34" t="n">
        <x:f>IF(SQRT($B$9)*$B421+SQRT(1-$B$9)*AA421&lt;_xlfn.NORM.S.INV($B$6),1,0)</x:f>
        <x:v>0</x:v>
      </x:c>
      <x:c r="AW421" s="34" t="n">
        <x:f>IF(SQRT($C$9)*$B421+SQRT(1-$C$9)*AB421&lt;_xlfn.NORM.S.INV($C$6),1,0)</x:f>
        <x:v>0</x:v>
      </x:c>
      <x:c r="AX421" s="34" t="n">
        <x:f>IF(SQRT($C$9)*$B421+SQRT(1-$C$9)*AC421&lt;_xlfn.NORM.S.INV($C$6),1,0)</x:f>
        <x:v>0</x:v>
      </x:c>
      <x:c r="AY421" s="34" t="n">
        <x:f>IF(SQRT($C$9)*$B421+SQRT(1-$C$9)*AD421&lt;_xlfn.NORM.S.INV($C$6),1,0)</x:f>
        <x:v>0</x:v>
      </x:c>
      <x:c r="AZ421" s="34" t="n">
        <x:f>IF(SQRT($C$9)*$B421+SQRT(1-$C$9)*AE421&lt;_xlfn.NORM.S.INV($C$6),1,0)</x:f>
        <x:v>0</x:v>
      </x:c>
      <x:c r="BA421" s="34" t="n">
        <x:f>IF(SQRT($C$9)*$B421+SQRT(1-$C$9)*AF421&lt;_xlfn.NORM.S.INV($C$6),1,0)</x:f>
        <x:v>0</x:v>
      </x:c>
      <x:c r="BB421" s="34" t="n">
        <x:f>IF(SQRT($C$9)*$B421+SQRT(1-$C$9)*AG421&lt;_xlfn.NORM.S.INV($C$6),1,0)</x:f>
        <x:v>0</x:v>
      </x:c>
      <x:c r="BC421" s="34" t="n">
        <x:f>IF(SQRT($C$9)*$B421+SQRT(1-$C$9)*AH421&lt;_xlfn.NORM.S.INV($C$6),1,0)</x:f>
        <x:v>0</x:v>
      </x:c>
      <x:c r="BD421" s="34" t="n">
        <x:f>IF(SQRT($C$9)*$B421+SQRT(1-$C$9)*AI421&lt;_xlfn.NORM.S.INV($C$6),1,0)</x:f>
        <x:v>0</x:v>
      </x:c>
      <x:c r="BE421" s="34" t="n">
        <x:f>IF(SQRT($C$9)*$B421+SQRT(1-$C$9)*AJ421&lt;_xlfn.NORM.S.INV($C$6),1,0)</x:f>
        <x:v>0</x:v>
      </x:c>
      <x:c r="BF421" s="34" t="n">
        <x:f>IF(SQRT($C$9)*$B421+SQRT(1-$C$9)*AK421&lt;_xlfn.NORM.S.INV($C$6),1,0)</x:f>
        <x:v>1</x:v>
      </x:c>
      <x:c r="BG421" s="34"/>
      <x:c r="BH421" s="34"/>
      <x:c r="BI421" s="34" t="n">
        <x:f>$B$11*(($A$1061)*$C421/$B$12*$B$7+(1-$A$1061)*$D421/$B$12*$C$7)</x:f>
        <x:v>600</x:v>
      </x:c>
      <x:c r="BJ421" s="34" t="n">
        <x:f>$B$11*(($A$1062)*$C421/$B$12*$B$7+(1-$A$1062)*$D421/$B$12*$C$7)</x:f>
        <x:v>570</x:v>
      </x:c>
      <x:c r="BK421" s="34" t="n">
        <x:f>$B$11*(($A$1063)*$C421/$B$12*$B$7+(1-$A$1063)*$D421/$B$12*$C$7)</x:f>
        <x:v>540</x:v>
      </x:c>
      <x:c r="BL421" s="34" t="n">
        <x:f>$B$11*(($A$1064)*$C421/$B$12*$B$7+(1-$A$1064)*$D421/$B$12*$C$7)</x:f>
        <x:v>509.99999999999994</x:v>
      </x:c>
      <x:c r="BM421" s="34" t="n">
        <x:f>$B$11*(($A$1065)*$C421/$B$12*$B$7+(1-$A$1065)*$D421/$B$12*$C$7)</x:f>
        <x:v>480</x:v>
      </x:c>
      <x:c r="BN421" s="34" t="n">
        <x:f>$B$11*(($A$1066)*$C421/$B$12*$B$7+(1-$A$1066)*$D421/$B$12*$C$7)</x:f>
        <x:v>450</x:v>
      </x:c>
      <x:c r="BO421" s="34" t="n">
        <x:f>$B$11*(($A$1067)*$C421/$B$12*$B$7+(1-$A$1067)*$D421/$B$12*$C$7)</x:f>
        <x:v>419.99999999999994</x:v>
      </x:c>
      <x:c r="BP421" s="34" t="n">
        <x:f>$B$11*(($A$1068)*$C421/$B$12*$B$7+(1-$A$1068)*$D421/$B$12*$C$7)</x:f>
        <x:v>390</x:v>
      </x:c>
      <x:c r="BQ421" s="34" t="n">
        <x:f>$B$11*(($A$1069)*$C421/$B$12*$B$7+(1-$A$1069)*$D421/$B$12*$C$7)</x:f>
        <x:v>360</x:v>
      </x:c>
      <x:c r="BR421" s="34" t="n">
        <x:f>$B$11*(($A$1070)*$C421/$B$12*$B$7+(1-$A$1070)*$D421/$B$12*$C$7)</x:f>
        <x:v>330</x:v>
      </x:c>
      <x:c r="BS421" s="34" t="n">
        <x:f>$B$11*(($A$1071)*$C421/$B$12*$B$7+(1-$A$1071)*$D421/$B$12*$C$7)</x:f>
        <x:v>300</x:v>
      </x:c>
      <x:c r="BT421" s="34" t="n">
        <x:f>$B$11*(($A$1072)*$C421/$B$12*$B$7+(1-$A$1072)*$D421/$B$12*$C$7)</x:f>
        <x:v>270</x:v>
      </x:c>
      <x:c r="BU421" s="34" t="n">
        <x:f>$B$11*(($A$1073)*$C421/$B$12*$B$7+(1-$A$1073)*$D421/$B$12*$C$7)</x:f>
        <x:v>240</x:v>
      </x:c>
      <x:c r="BV421" s="34" t="n">
        <x:f>$B$11*(($A$1074)*$C421/$B$12*$B$7+(1-$A$1074)*$D421/$B$12*$C$7)</x:f>
        <x:v>209.99999999999997</x:v>
      </x:c>
      <x:c r="BW421" s="34" t="n">
        <x:f>$B$11*(($A$1075)*$C421/$B$12*$B$7+(1-$A$1075)*$D421/$B$12*$C$7)</x:f>
        <x:v>180.00000000000003</x:v>
      </x:c>
      <x:c r="BX421" s="34" t="n">
        <x:f>$B$11*(($A$1076)*$C421/$B$12*$B$7+(1-$A$1076)*$D421/$B$12*$C$7)</x:f>
        <x:v>150</x:v>
      </x:c>
      <x:c r="BY421" s="34" t="n">
        <x:f>$B$11*(($A$1077)*$C421/$B$12*$B$7+(1-$A$1077)*$D421/$B$12*$C$7)</x:f>
        <x:v>119.99999999999999</x:v>
      </x:c>
      <x:c r="BZ421" s="34" t="n">
        <x:f>$B$11*(($A$1078)*$C421/$B$12*$B$7+(1-$A$1078)*$D421/$B$12*$C$7)</x:f>
        <x:v>90.00000000000001</x:v>
      </x:c>
      <x:c r="CA421" s="34" t="n">
        <x:f>$B$11*(($A$1079)*$C421/$B$12*$B$7+(1-$A$1079)*$D421/$B$12*$C$7)</x:f>
        <x:v>59.99999999999999</x:v>
      </x:c>
      <x:c r="CB421" s="34" t="n">
        <x:f>$B$11*(($A$1080)*$C421/$B$12*$B$7+(1-$A$1080)*$D421/$B$12*$C$7)</x:f>
        <x:v>30.00000000000003</x:v>
      </x:c>
      <x:c r="CC421" s="34" t="n">
        <x:f>$B$11*(($A$1081)*$C421/$B$12*$B$7+(1-$A$1081)*$D421/$B$12*$C$7)</x:f>
        <x:v>0</x:v>
      </x:c>
    </x:row>
    <x:row r="422">
      <x:c r="A422" s="34" t="n">
        <x:v>398</x:v>
      </x:c>
      <x:c r="B422" s="39" t="n">
        <x:v>-2.2085280426903946</x:v>
      </x:c>
      <x:c r="C422" s="1" t="n">
        <x:f>SUM(AM422:AV422)</x:f>
        <x:v>0</x:v>
      </x:c>
      <x:c r="D422" s="1" t="n">
        <x:f>SUM(AW422:BF422)</x:f>
        <x:v>1</x:v>
      </x:c>
      <x:c r="E422" s="17" t="n">
        <x:f>(1-C422/$B$12)*$B$8-C422/$B$12*$B$7</x:f>
        <x:v>0.05</x:v>
      </x:c>
      <x:c r="F422" s="17" t="n">
        <x:f>(1-D422/$B$12)*$C$8-D422/$B$12*$C$7</x:f>
        <x:v>0.021000000000000005</x:v>
      </x:c>
      <x:c r="G422" s="32" t="n">
        <x:f>$B$11*($B$10*C422/$B$12*$B$7+(1-$B$10)*D422/$B$12*$C$7)</x:f>
        <x:v>300</x:v>
      </x:c>
      <x:c r="H422" s="17" t="n">
        <x:f>$B$10*E422+(1-$B$10)*F422</x:f>
        <x:v>0.035500000000000004</x:v>
      </x:c>
      <x:c r="I422" s="34"/>
      <x:c r="J422" s="34"/>
      <x:c r="K422" s="34"/>
      <x:c r="L422" s="34"/>
      <x:c r="M422" s="34"/>
      <x:c r="N422" s="34"/>
      <x:c r="O422" s="34"/>
      <x:c r="P422" s="34"/>
      <x:c r="Q422" s="34"/>
      <x:c r="R422" s="39" t="n">
        <x:v>-0.5152656703505073</x:v>
      </x:c>
      <x:c r="S422" s="39" t="n">
        <x:v>-0.828584654336442</x:v>
      </x:c>
      <x:c r="T422" s="39" t="n">
        <x:v>0.8240415196499606</x:v>
      </x:c>
      <x:c r="U422" s="39" t="n">
        <x:v>0.7612249560591956</x:v>
      </x:c>
      <x:c r="V422" s="39" t="n">
        <x:v>0.4928083825598906</x:v>
      </x:c>
      <x:c r="W422" s="39" t="n">
        <x:v>1.1221309952379594</x:v>
      </x:c>
      <x:c r="X422" s="39" t="n">
        <x:v>0.3664456939494932</x:v>
      </x:c>
      <x:c r="Y422" s="39" t="n">
        <x:v>0.6619431842712578</x:v>
      </x:c>
      <x:c r="Z422" s="39" t="n">
        <x:v>-0.2133792045371667</x:v>
      </x:c>
      <x:c r="AA422" s="39" t="n">
        <x:v>-1.1204692023320686</x:v>
      </x:c>
      <x:c r="AB422" s="39" t="n">
        <x:v>-1.378833222590925</x:v>
      </x:c>
      <x:c r="AC422" s="39" t="n">
        <x:v>0.2699362178701384</x:v>
      </x:c>
      <x:c r="AD422" s="39" t="n">
        <x:v>-0.6913574361625971</x:v>
      </x:c>
      <x:c r="AE422" s="39" t="n">
        <x:v>0.33756678136406754</x:v>
      </x:c>
      <x:c r="AF422" s="39" t="n">
        <x:v>-0.551918011951658</x:v>
      </x:c>
      <x:c r="AG422" s="39" t="n">
        <x:v>0.5723158299665829</x:v>
      </x:c>
      <x:c r="AH422" s="39" t="n">
        <x:v>1.3037596957542372</x:v>
      </x:c>
      <x:c r="AI422" s="39" t="n">
        <x:v>2.0746268864198356</x:v>
      </x:c>
      <x:c r="AJ422" s="39" t="n">
        <x:v>-0.45271172030260864</x:v>
      </x:c>
      <x:c r="AK422" s="39" t="n">
        <x:v>0.08427489928209841</x:v>
      </x:c>
      <x:c r="AL422" s="34"/>
      <x:c r="AM422" s="34" t="n">
        <x:f>IF(SQRT($B$9)*$B422+SQRT(1-$B$9)*R422&lt;_xlfn.NORM.S.INV($B$6),1,0)</x:f>
        <x:v>0</x:v>
      </x:c>
      <x:c r="AN422" s="34" t="n">
        <x:f>IF(SQRT($B$9)*$B422+SQRT(1-$B$9)*S422&lt;_xlfn.NORM.S.INV($B$6),1,0)</x:f>
        <x:v>0</x:v>
      </x:c>
      <x:c r="AO422" s="34" t="n">
        <x:f>IF(SQRT($B$9)*$B422+SQRT(1-$B$9)*T422&lt;_xlfn.NORM.S.INV($B$6),1,0)</x:f>
        <x:v>0</x:v>
      </x:c>
      <x:c r="AP422" s="34" t="n">
        <x:f>IF(SQRT($B$9)*$B422+SQRT(1-$B$9)*U422&lt;_xlfn.NORM.S.INV($B$6),1,0)</x:f>
        <x:v>0</x:v>
      </x:c>
      <x:c r="AQ422" s="34" t="n">
        <x:f>IF(SQRT($B$9)*$B422+SQRT(1-$B$9)*V422&lt;_xlfn.NORM.S.INV($B$6),1,0)</x:f>
        <x:v>0</x:v>
      </x:c>
      <x:c r="AR422" s="34" t="n">
        <x:f>IF(SQRT($B$9)*$B422+SQRT(1-$B$9)*W422&lt;_xlfn.NORM.S.INV($B$6),1,0)</x:f>
        <x:v>0</x:v>
      </x:c>
      <x:c r="AS422" s="34" t="n">
        <x:f>IF(SQRT($B$9)*$B422+SQRT(1-$B$9)*X422&lt;_xlfn.NORM.S.INV($B$6),1,0)</x:f>
        <x:v>0</x:v>
      </x:c>
      <x:c r="AT422" s="34" t="n">
        <x:f>IF(SQRT($B$9)*$B422+SQRT(1-$B$9)*Y422&lt;_xlfn.NORM.S.INV($B$6),1,0)</x:f>
        <x:v>0</x:v>
      </x:c>
      <x:c r="AU422" s="34" t="n">
        <x:f>IF(SQRT($B$9)*$B422+SQRT(1-$B$9)*Z422&lt;_xlfn.NORM.S.INV($B$6),1,0)</x:f>
        <x:v>0</x:v>
      </x:c>
      <x:c r="AV422" s="34" t="n">
        <x:f>IF(SQRT($B$9)*$B422+SQRT(1-$B$9)*AA422&lt;_xlfn.NORM.S.INV($B$6),1,0)</x:f>
        <x:v>0</x:v>
      </x:c>
      <x:c r="AW422" s="34" t="n">
        <x:f>IF(SQRT($C$9)*$B422+SQRT(1-$C$9)*AB422&lt;_xlfn.NORM.S.INV($C$6),1,0)</x:f>
        <x:v>1</x:v>
      </x:c>
      <x:c r="AX422" s="34" t="n">
        <x:f>IF(SQRT($C$9)*$B422+SQRT(1-$C$9)*AC422&lt;_xlfn.NORM.S.INV($C$6),1,0)</x:f>
        <x:v>0</x:v>
      </x:c>
      <x:c r="AY422" s="34" t="n">
        <x:f>IF(SQRT($C$9)*$B422+SQRT(1-$C$9)*AD422&lt;_xlfn.NORM.S.INV($C$6),1,0)</x:f>
        <x:v>0</x:v>
      </x:c>
      <x:c r="AZ422" s="34" t="n">
        <x:f>IF(SQRT($C$9)*$B422+SQRT(1-$C$9)*AE422&lt;_xlfn.NORM.S.INV($C$6),1,0)</x:f>
        <x:v>0</x:v>
      </x:c>
      <x:c r="BA422" s="34" t="n">
        <x:f>IF(SQRT($C$9)*$B422+SQRT(1-$C$9)*AF422&lt;_xlfn.NORM.S.INV($C$6),1,0)</x:f>
        <x:v>0</x:v>
      </x:c>
      <x:c r="BB422" s="34" t="n">
        <x:f>IF(SQRT($C$9)*$B422+SQRT(1-$C$9)*AG422&lt;_xlfn.NORM.S.INV($C$6),1,0)</x:f>
        <x:v>0</x:v>
      </x:c>
      <x:c r="BC422" s="34" t="n">
        <x:f>IF(SQRT($C$9)*$B422+SQRT(1-$C$9)*AH422&lt;_xlfn.NORM.S.INV($C$6),1,0)</x:f>
        <x:v>0</x:v>
      </x:c>
      <x:c r="BD422" s="34" t="n">
        <x:f>IF(SQRT($C$9)*$B422+SQRT(1-$C$9)*AI422&lt;_xlfn.NORM.S.INV($C$6),1,0)</x:f>
        <x:v>0</x:v>
      </x:c>
      <x:c r="BE422" s="34" t="n">
        <x:f>IF(SQRT($C$9)*$B422+SQRT(1-$C$9)*AJ422&lt;_xlfn.NORM.S.INV($C$6),1,0)</x:f>
        <x:v>0</x:v>
      </x:c>
      <x:c r="BF422" s="34" t="n">
        <x:f>IF(SQRT($C$9)*$B422+SQRT(1-$C$9)*AK422&lt;_xlfn.NORM.S.INV($C$6),1,0)</x:f>
        <x:v>0</x:v>
      </x:c>
      <x:c r="BG422" s="34"/>
      <x:c r="BH422" s="34"/>
      <x:c r="BI422" s="34" t="n">
        <x:f>$B$11*(($A$1061)*$C422/$B$12*$B$7+(1-$A$1061)*$D422/$B$12*$C$7)</x:f>
        <x:v>600</x:v>
      </x:c>
      <x:c r="BJ422" s="34" t="n">
        <x:f>$B$11*(($A$1062)*$C422/$B$12*$B$7+(1-$A$1062)*$D422/$B$12*$C$7)</x:f>
        <x:v>570</x:v>
      </x:c>
      <x:c r="BK422" s="34" t="n">
        <x:f>$B$11*(($A$1063)*$C422/$B$12*$B$7+(1-$A$1063)*$D422/$B$12*$C$7)</x:f>
        <x:v>540</x:v>
      </x:c>
      <x:c r="BL422" s="34" t="n">
        <x:f>$B$11*(($A$1064)*$C422/$B$12*$B$7+(1-$A$1064)*$D422/$B$12*$C$7)</x:f>
        <x:v>509.99999999999994</x:v>
      </x:c>
      <x:c r="BM422" s="34" t="n">
        <x:f>$B$11*(($A$1065)*$C422/$B$12*$B$7+(1-$A$1065)*$D422/$B$12*$C$7)</x:f>
        <x:v>480</x:v>
      </x:c>
      <x:c r="BN422" s="34" t="n">
        <x:f>$B$11*(($A$1066)*$C422/$B$12*$B$7+(1-$A$1066)*$D422/$B$12*$C$7)</x:f>
        <x:v>450</x:v>
      </x:c>
      <x:c r="BO422" s="34" t="n">
        <x:f>$B$11*(($A$1067)*$C422/$B$12*$B$7+(1-$A$1067)*$D422/$B$12*$C$7)</x:f>
        <x:v>419.99999999999994</x:v>
      </x:c>
      <x:c r="BP422" s="34" t="n">
        <x:f>$B$11*(($A$1068)*$C422/$B$12*$B$7+(1-$A$1068)*$D422/$B$12*$C$7)</x:f>
        <x:v>390</x:v>
      </x:c>
      <x:c r="BQ422" s="34" t="n">
        <x:f>$B$11*(($A$1069)*$C422/$B$12*$B$7+(1-$A$1069)*$D422/$B$12*$C$7)</x:f>
        <x:v>360</x:v>
      </x:c>
      <x:c r="BR422" s="34" t="n">
        <x:f>$B$11*(($A$1070)*$C422/$B$12*$B$7+(1-$A$1070)*$D422/$B$12*$C$7)</x:f>
        <x:v>330</x:v>
      </x:c>
      <x:c r="BS422" s="34" t="n">
        <x:f>$B$11*(($A$1071)*$C422/$B$12*$B$7+(1-$A$1071)*$D422/$B$12*$C$7)</x:f>
        <x:v>300</x:v>
      </x:c>
      <x:c r="BT422" s="34" t="n">
        <x:f>$B$11*(($A$1072)*$C422/$B$12*$B$7+(1-$A$1072)*$D422/$B$12*$C$7)</x:f>
        <x:v>270</x:v>
      </x:c>
      <x:c r="BU422" s="34" t="n">
        <x:f>$B$11*(($A$1073)*$C422/$B$12*$B$7+(1-$A$1073)*$D422/$B$12*$C$7)</x:f>
        <x:v>240</x:v>
      </x:c>
      <x:c r="BV422" s="34" t="n">
        <x:f>$B$11*(($A$1074)*$C422/$B$12*$B$7+(1-$A$1074)*$D422/$B$12*$C$7)</x:f>
        <x:v>209.99999999999997</x:v>
      </x:c>
      <x:c r="BW422" s="34" t="n">
        <x:f>$B$11*(($A$1075)*$C422/$B$12*$B$7+(1-$A$1075)*$D422/$B$12*$C$7)</x:f>
        <x:v>180.00000000000003</x:v>
      </x:c>
      <x:c r="BX422" s="34" t="n">
        <x:f>$B$11*(($A$1076)*$C422/$B$12*$B$7+(1-$A$1076)*$D422/$B$12*$C$7)</x:f>
        <x:v>150</x:v>
      </x:c>
      <x:c r="BY422" s="34" t="n">
        <x:f>$B$11*(($A$1077)*$C422/$B$12*$B$7+(1-$A$1077)*$D422/$B$12*$C$7)</x:f>
        <x:v>119.99999999999999</x:v>
      </x:c>
      <x:c r="BZ422" s="34" t="n">
        <x:f>$B$11*(($A$1078)*$C422/$B$12*$B$7+(1-$A$1078)*$D422/$B$12*$C$7)</x:f>
        <x:v>90.00000000000001</x:v>
      </x:c>
      <x:c r="CA422" s="34" t="n">
        <x:f>$B$11*(($A$1079)*$C422/$B$12*$B$7+(1-$A$1079)*$D422/$B$12*$C$7)</x:f>
        <x:v>59.99999999999999</x:v>
      </x:c>
      <x:c r="CB422" s="34" t="n">
        <x:f>$B$11*(($A$1080)*$C422/$B$12*$B$7+(1-$A$1080)*$D422/$B$12*$C$7)</x:f>
        <x:v>30.00000000000003</x:v>
      </x:c>
      <x:c r="CC422" s="34" t="n">
        <x:f>$B$11*(($A$1081)*$C422/$B$12*$B$7+(1-$A$1081)*$D422/$B$12*$C$7)</x:f>
        <x:v>0</x:v>
      </x:c>
    </x:row>
    <x:row r="423">
      <x:c r="A423" s="34" t="n">
        <x:v>399</x:v>
      </x:c>
      <x:c r="B423" s="39" t="n">
        <x:v>-1.114438731182028</x:v>
      </x:c>
      <x:c r="C423" s="1" t="n">
        <x:f>SUM(AM423:AV423)</x:f>
        <x:v>0</x:v>
      </x:c>
      <x:c r="D423" s="1" t="n">
        <x:f>SUM(AW423:BF423)</x:f>
        <x:v>0</x:v>
      </x:c>
      <x:c r="E423" s="17" t="n">
        <x:f>(1-C423/$B$12)*$B$8-C423/$B$12*$B$7</x:f>
        <x:v>0.05</x:v>
      </x:c>
      <x:c r="F423" s="17" t="n">
        <x:f>(1-D423/$B$12)*$C$8-D423/$B$12*$C$7</x:f>
        <x:v>0.09</x:v>
      </x:c>
      <x:c r="G423" s="32" t="n">
        <x:f>$B$11*($B$10*C423/$B$12*$B$7+(1-$B$10)*D423/$B$12*$C$7)</x:f>
        <x:v>0</x:v>
      </x:c>
      <x:c r="H423" s="17" t="n">
        <x:f>$B$10*E423+(1-$B$10)*F423</x:f>
        <x:v>0.07</x:v>
      </x:c>
      <x:c r="I423" s="34"/>
      <x:c r="J423" s="34"/>
      <x:c r="K423" s="34"/>
      <x:c r="L423" s="34"/>
      <x:c r="M423" s="34"/>
      <x:c r="N423" s="34"/>
      <x:c r="O423" s="34"/>
      <x:c r="P423" s="34"/>
      <x:c r="Q423" s="34"/>
      <x:c r="R423" s="39" t="n">
        <x:v>-1.2763631510359297</x:v>
      </x:c>
      <x:c r="S423" s="39" t="n">
        <x:v>-0.12091961584958007</x:v>
      </x:c>
      <x:c r="T423" s="39" t="n">
        <x:v>-1.3231643907080517</x:v>
      </x:c>
      <x:c r="U423" s="39" t="n">
        <x:v>-2.018182480967116</x:v>
      </x:c>
      <x:c r="V423" s="39" t="n">
        <x:v>-1.1909895969408801</x:v>
      </x:c>
      <x:c r="W423" s="39" t="n">
        <x:v>0.5256772657201201</x:v>
      </x:c>
      <x:c r="X423" s="39" t="n">
        <x:v>-0.5514349752830527</x:v>
      </x:c>
      <x:c r="Y423" s="39" t="n">
        <x:v>0.4063651110296811</x:v>
      </x:c>
      <x:c r="Z423" s="39" t="n">
        <x:v>-1.246309275835823</x:v>
      </x:c>
      <x:c r="AA423" s="39" t="n">
        <x:v>-0.06747824593242387</x:v>
      </x:c>
      <x:c r="AB423" s="39" t="n">
        <x:v>0.9102517877033162</x:v>
      </x:c>
      <x:c r="AC423" s="39" t="n">
        <x:v>0.7006544227747867</x:v>
      </x:c>
      <x:c r="AD423" s="39" t="n">
        <x:v>0.5004411987632584</x:v>
      </x:c>
      <x:c r="AE423" s="39" t="n">
        <x:v>-0.32159606127657847</x:v>
      </x:c>
      <x:c r="AF423" s="39" t="n">
        <x:v>1.388239861561632</x:v>
      </x:c>
      <x:c r="AG423" s="39" t="n">
        <x:v>0.3354961557862181</x:v>
      </x:c>
      <x:c r="AH423" s="39" t="n">
        <x:v>0.4640840146379921</x:v>
      </x:c>
      <x:c r="AI423" s="39" t="n">
        <x:v>0.7076029962419165</x:v>
      </x:c>
      <x:c r="AJ423" s="39" t="n">
        <x:v>2.0418839874262913</x:v>
      </x:c>
      <x:c r="AK423" s="39" t="n">
        <x:v>1.0063001400215696</x:v>
      </x:c>
      <x:c r="AL423" s="34"/>
      <x:c r="AM423" s="34" t="n">
        <x:f>IF(SQRT($B$9)*$B423+SQRT(1-$B$9)*R423&lt;_xlfn.NORM.S.INV($B$6),1,0)</x:f>
        <x:v>0</x:v>
      </x:c>
      <x:c r="AN423" s="34" t="n">
        <x:f>IF(SQRT($B$9)*$B423+SQRT(1-$B$9)*S423&lt;_xlfn.NORM.S.INV($B$6),1,0)</x:f>
        <x:v>0</x:v>
      </x:c>
      <x:c r="AO423" s="34" t="n">
        <x:f>IF(SQRT($B$9)*$B423+SQRT(1-$B$9)*T423&lt;_xlfn.NORM.S.INV($B$6),1,0)</x:f>
        <x:v>0</x:v>
      </x:c>
      <x:c r="AP423" s="34" t="n">
        <x:f>IF(SQRT($B$9)*$B423+SQRT(1-$B$9)*U423&lt;_xlfn.NORM.S.INV($B$6),1,0)</x:f>
        <x:v>0</x:v>
      </x:c>
      <x:c r="AQ423" s="34" t="n">
        <x:f>IF(SQRT($B$9)*$B423+SQRT(1-$B$9)*V423&lt;_xlfn.NORM.S.INV($B$6),1,0)</x:f>
        <x:v>0</x:v>
      </x:c>
      <x:c r="AR423" s="34" t="n">
        <x:f>IF(SQRT($B$9)*$B423+SQRT(1-$B$9)*W423&lt;_xlfn.NORM.S.INV($B$6),1,0)</x:f>
        <x:v>0</x:v>
      </x:c>
      <x:c r="AS423" s="34" t="n">
        <x:f>IF(SQRT($B$9)*$B423+SQRT(1-$B$9)*X423&lt;_xlfn.NORM.S.INV($B$6),1,0)</x:f>
        <x:v>0</x:v>
      </x:c>
      <x:c r="AT423" s="34" t="n">
        <x:f>IF(SQRT($B$9)*$B423+SQRT(1-$B$9)*Y423&lt;_xlfn.NORM.S.INV($B$6),1,0)</x:f>
        <x:v>0</x:v>
      </x:c>
      <x:c r="AU423" s="34" t="n">
        <x:f>IF(SQRT($B$9)*$B423+SQRT(1-$B$9)*Z423&lt;_xlfn.NORM.S.INV($B$6),1,0)</x:f>
        <x:v>0</x:v>
      </x:c>
      <x:c r="AV423" s="34" t="n">
        <x:f>IF(SQRT($B$9)*$B423+SQRT(1-$B$9)*AA423&lt;_xlfn.NORM.S.INV($B$6),1,0)</x:f>
        <x:v>0</x:v>
      </x:c>
      <x:c r="AW423" s="34" t="n">
        <x:f>IF(SQRT($C$9)*$B423+SQRT(1-$C$9)*AB423&lt;_xlfn.NORM.S.INV($C$6),1,0)</x:f>
        <x:v>0</x:v>
      </x:c>
      <x:c r="AX423" s="34" t="n">
        <x:f>IF(SQRT($C$9)*$B423+SQRT(1-$C$9)*AC423&lt;_xlfn.NORM.S.INV($C$6),1,0)</x:f>
        <x:v>0</x:v>
      </x:c>
      <x:c r="AY423" s="34" t="n">
        <x:f>IF(SQRT($C$9)*$B423+SQRT(1-$C$9)*AD423&lt;_xlfn.NORM.S.INV($C$6),1,0)</x:f>
        <x:v>0</x:v>
      </x:c>
      <x:c r="AZ423" s="34" t="n">
        <x:f>IF(SQRT($C$9)*$B423+SQRT(1-$C$9)*AE423&lt;_xlfn.NORM.S.INV($C$6),1,0)</x:f>
        <x:v>0</x:v>
      </x:c>
      <x:c r="BA423" s="34" t="n">
        <x:f>IF(SQRT($C$9)*$B423+SQRT(1-$C$9)*AF423&lt;_xlfn.NORM.S.INV($C$6),1,0)</x:f>
        <x:v>0</x:v>
      </x:c>
      <x:c r="BB423" s="34" t="n">
        <x:f>IF(SQRT($C$9)*$B423+SQRT(1-$C$9)*AG423&lt;_xlfn.NORM.S.INV($C$6),1,0)</x:f>
        <x:v>0</x:v>
      </x:c>
      <x:c r="BC423" s="34" t="n">
        <x:f>IF(SQRT($C$9)*$B423+SQRT(1-$C$9)*AH423&lt;_xlfn.NORM.S.INV($C$6),1,0)</x:f>
        <x:v>0</x:v>
      </x:c>
      <x:c r="BD423" s="34" t="n">
        <x:f>IF(SQRT($C$9)*$B423+SQRT(1-$C$9)*AI423&lt;_xlfn.NORM.S.INV($C$6),1,0)</x:f>
        <x:v>0</x:v>
      </x:c>
      <x:c r="BE423" s="34" t="n">
        <x:f>IF(SQRT($C$9)*$B423+SQRT(1-$C$9)*AJ423&lt;_xlfn.NORM.S.INV($C$6),1,0)</x:f>
        <x:v>0</x:v>
      </x:c>
      <x:c r="BF423" s="34" t="n">
        <x:f>IF(SQRT($C$9)*$B423+SQRT(1-$C$9)*AK423&lt;_xlfn.NORM.S.INV($C$6),1,0)</x:f>
        <x:v>0</x:v>
      </x:c>
      <x:c r="BG423" s="34"/>
      <x:c r="BH423" s="34"/>
      <x:c r="BI423" s="34" t="n">
        <x:f>$B$11*(($A$1061)*$C423/$B$12*$B$7+(1-$A$1061)*$D423/$B$12*$C$7)</x:f>
        <x:v>0</x:v>
      </x:c>
      <x:c r="BJ423" s="34" t="n">
        <x:f>$B$11*(($A$1062)*$C423/$B$12*$B$7+(1-$A$1062)*$D423/$B$12*$C$7)</x:f>
        <x:v>0</x:v>
      </x:c>
      <x:c r="BK423" s="34" t="n">
        <x:f>$B$11*(($A$1063)*$C423/$B$12*$B$7+(1-$A$1063)*$D423/$B$12*$C$7)</x:f>
        <x:v>0</x:v>
      </x:c>
      <x:c r="BL423" s="34" t="n">
        <x:f>$B$11*(($A$1064)*$C423/$B$12*$B$7+(1-$A$1064)*$D423/$B$12*$C$7)</x:f>
        <x:v>0</x:v>
      </x:c>
      <x:c r="BM423" s="34" t="n">
        <x:f>$B$11*(($A$1065)*$C423/$B$12*$B$7+(1-$A$1065)*$D423/$B$12*$C$7)</x:f>
        <x:v>0</x:v>
      </x:c>
      <x:c r="BN423" s="34" t="n">
        <x:f>$B$11*(($A$1066)*$C423/$B$12*$B$7+(1-$A$1066)*$D423/$B$12*$C$7)</x:f>
        <x:v>0</x:v>
      </x:c>
      <x:c r="BO423" s="34" t="n">
        <x:f>$B$11*(($A$1067)*$C423/$B$12*$B$7+(1-$A$1067)*$D423/$B$12*$C$7)</x:f>
        <x:v>0</x:v>
      </x:c>
      <x:c r="BP423" s="34" t="n">
        <x:f>$B$11*(($A$1068)*$C423/$B$12*$B$7+(1-$A$1068)*$D423/$B$12*$C$7)</x:f>
        <x:v>0</x:v>
      </x:c>
      <x:c r="BQ423" s="34" t="n">
        <x:f>$B$11*(($A$1069)*$C423/$B$12*$B$7+(1-$A$1069)*$D423/$B$12*$C$7)</x:f>
        <x:v>0</x:v>
      </x:c>
      <x:c r="BR423" s="34" t="n">
        <x:f>$B$11*(($A$1070)*$C423/$B$12*$B$7+(1-$A$1070)*$D423/$B$12*$C$7)</x:f>
        <x:v>0</x:v>
      </x:c>
      <x:c r="BS423" s="34" t="n">
        <x:f>$B$11*(($A$1071)*$C423/$B$12*$B$7+(1-$A$1071)*$D423/$B$12*$C$7)</x:f>
        <x:v>0</x:v>
      </x:c>
      <x:c r="BT423" s="34" t="n">
        <x:f>$B$11*(($A$1072)*$C423/$B$12*$B$7+(1-$A$1072)*$D423/$B$12*$C$7)</x:f>
        <x:v>0</x:v>
      </x:c>
      <x:c r="BU423" s="34" t="n">
        <x:f>$B$11*(($A$1073)*$C423/$B$12*$B$7+(1-$A$1073)*$D423/$B$12*$C$7)</x:f>
        <x:v>0</x:v>
      </x:c>
      <x:c r="BV423" s="34" t="n">
        <x:f>$B$11*(($A$1074)*$C423/$B$12*$B$7+(1-$A$1074)*$D423/$B$12*$C$7)</x:f>
        <x:v>0</x:v>
      </x:c>
      <x:c r="BW423" s="34" t="n">
        <x:f>$B$11*(($A$1075)*$C423/$B$12*$B$7+(1-$A$1075)*$D423/$B$12*$C$7)</x:f>
        <x:v>0</x:v>
      </x:c>
      <x:c r="BX423" s="34" t="n">
        <x:f>$B$11*(($A$1076)*$C423/$B$12*$B$7+(1-$A$1076)*$D423/$B$12*$C$7)</x:f>
        <x:v>0</x:v>
      </x:c>
      <x:c r="BY423" s="34" t="n">
        <x:f>$B$11*(($A$1077)*$C423/$B$12*$B$7+(1-$A$1077)*$D423/$B$12*$C$7)</x:f>
        <x:v>0</x:v>
      </x:c>
      <x:c r="BZ423" s="34" t="n">
        <x:f>$B$11*(($A$1078)*$C423/$B$12*$B$7+(1-$A$1078)*$D423/$B$12*$C$7)</x:f>
        <x:v>0</x:v>
      </x:c>
      <x:c r="CA423" s="34" t="n">
        <x:f>$B$11*(($A$1079)*$C423/$B$12*$B$7+(1-$A$1079)*$D423/$B$12*$C$7)</x:f>
        <x:v>0</x:v>
      </x:c>
      <x:c r="CB423" s="34" t="n">
        <x:f>$B$11*(($A$1080)*$C423/$B$12*$B$7+(1-$A$1080)*$D423/$B$12*$C$7)</x:f>
        <x:v>0</x:v>
      </x:c>
      <x:c r="CC423" s="34" t="n">
        <x:f>$B$11*(($A$1081)*$C423/$B$12*$B$7+(1-$A$1081)*$D423/$B$12*$C$7)</x:f>
        <x:v>0</x:v>
      </x:c>
    </x:row>
    <x:row r="424">
      <x:c r="A424" s="34" t="n">
        <x:v>400</x:v>
      </x:c>
      <x:c r="B424" s="39" t="n">
        <x:v>1.9202961833402383</x:v>
      </x:c>
      <x:c r="C424" s="1" t="n">
        <x:f>SUM(AM424:AV424)</x:f>
        <x:v>0</x:v>
      </x:c>
      <x:c r="D424" s="1" t="n">
        <x:f>SUM(AW424:BF424)</x:f>
        <x:v>0</x:v>
      </x:c>
      <x:c r="E424" s="17" t="n">
        <x:f>(1-C424/$B$12)*$B$8-C424/$B$12*$B$7</x:f>
        <x:v>0.05</x:v>
      </x:c>
      <x:c r="F424" s="17" t="n">
        <x:f>(1-D424/$B$12)*$C$8-D424/$B$12*$C$7</x:f>
        <x:v>0.09</x:v>
      </x:c>
      <x:c r="G424" s="32" t="n">
        <x:f>$B$11*($B$10*C424/$B$12*$B$7+(1-$B$10)*D424/$B$12*$C$7)</x:f>
        <x:v>0</x:v>
      </x:c>
      <x:c r="H424" s="17" t="n">
        <x:f>$B$10*E424+(1-$B$10)*F424</x:f>
        <x:v>0.07</x:v>
      </x:c>
      <x:c r="I424" s="34"/>
      <x:c r="J424" s="34"/>
      <x:c r="K424" s="34"/>
      <x:c r="L424" s="34"/>
      <x:c r="M424" s="34"/>
      <x:c r="N424" s="34"/>
      <x:c r="O424" s="34"/>
      <x:c r="P424" s="34"/>
      <x:c r="Q424" s="34"/>
      <x:c r="R424" s="39" t="n">
        <x:v>-0.3501926107243193</x:v>
      </x:c>
      <x:c r="S424" s="39" t="n">
        <x:v>-0.8023567423612368</x:v>
      </x:c>
      <x:c r="T424" s="39" t="n">
        <x:v>-0.5467824866500107</x:v>
      </x:c>
      <x:c r="U424" s="39" t="n">
        <x:v>0.15011911124115648</x:v>
      </x:c>
      <x:c r="V424" s="39" t="n">
        <x:v>-0.6985848691485755</x:v>
      </x:c>
      <x:c r="W424" s="39" t="n">
        <x:v>0.8967547001389022</x:v>
      </x:c>
      <x:c r="X424" s="39" t="n">
        <x:v>0.9567052507041992</x:v>
      </x:c>
      <x:c r="Y424" s="39" t="n">
        <x:v>0.4726049383778333</x:v>
      </x:c>
      <x:c r="Z424" s="39" t="n">
        <x:v>0.4831373473422291</x:v>
      </x:c>
      <x:c r="AA424" s="39" t="n">
        <x:v>0.2744268784137018</x:v>
      </x:c>
      <x:c r="AB424" s="39" t="n">
        <x:v>-0.12207609351518191</x:v>
      </x:c>
      <x:c r="AC424" s="39" t="n">
        <x:v>0.15304085465117206</x:v>
      </x:c>
      <x:c r="AD424" s="39" t="n">
        <x:v>-0.5353309138679271</x:v>
      </x:c>
      <x:c r="AE424" s="39" t="n">
        <x:v>1.9543359157456466</x:v>
      </x:c>
      <x:c r="AF424" s="39" t="n">
        <x:v>-0.30431473559445826</x:v>
      </x:c>
      <x:c r="AG424" s="39" t="n">
        <x:v>0.3111834999136529</x:v>
      </x:c>
      <x:c r="AH424" s="39" t="n">
        <x:v>2.140632295138166</x:v>
      </x:c>
      <x:c r="AI424" s="39" t="n">
        <x:v>0.206363684682792</x:v>
      </x:c>
      <x:c r="AJ424" s="39" t="n">
        <x:v>-0.2862371099511128</x:v>
      </x:c>
      <x:c r="AK424" s="39" t="n">
        <x:v>-0.4298950832016135</x:v>
      </x:c>
      <x:c r="AL424" s="34"/>
      <x:c r="AM424" s="34" t="n">
        <x:f>IF(SQRT($B$9)*$B424+SQRT(1-$B$9)*R424&lt;_xlfn.NORM.S.INV($B$6),1,0)</x:f>
        <x:v>0</x:v>
      </x:c>
      <x:c r="AN424" s="34" t="n">
        <x:f>IF(SQRT($B$9)*$B424+SQRT(1-$B$9)*S424&lt;_xlfn.NORM.S.INV($B$6),1,0)</x:f>
        <x:v>0</x:v>
      </x:c>
      <x:c r="AO424" s="34" t="n">
        <x:f>IF(SQRT($B$9)*$B424+SQRT(1-$B$9)*T424&lt;_xlfn.NORM.S.INV($B$6),1,0)</x:f>
        <x:v>0</x:v>
      </x:c>
      <x:c r="AP424" s="34" t="n">
        <x:f>IF(SQRT($B$9)*$B424+SQRT(1-$B$9)*U424&lt;_xlfn.NORM.S.INV($B$6),1,0)</x:f>
        <x:v>0</x:v>
      </x:c>
      <x:c r="AQ424" s="34" t="n">
        <x:f>IF(SQRT($B$9)*$B424+SQRT(1-$B$9)*V424&lt;_xlfn.NORM.S.INV($B$6),1,0)</x:f>
        <x:v>0</x:v>
      </x:c>
      <x:c r="AR424" s="34" t="n">
        <x:f>IF(SQRT($B$9)*$B424+SQRT(1-$B$9)*W424&lt;_xlfn.NORM.S.INV($B$6),1,0)</x:f>
        <x:v>0</x:v>
      </x:c>
      <x:c r="AS424" s="34" t="n">
        <x:f>IF(SQRT($B$9)*$B424+SQRT(1-$B$9)*X424&lt;_xlfn.NORM.S.INV($B$6),1,0)</x:f>
        <x:v>0</x:v>
      </x:c>
      <x:c r="AT424" s="34" t="n">
        <x:f>IF(SQRT($B$9)*$B424+SQRT(1-$B$9)*Y424&lt;_xlfn.NORM.S.INV($B$6),1,0)</x:f>
        <x:v>0</x:v>
      </x:c>
      <x:c r="AU424" s="34" t="n">
        <x:f>IF(SQRT($B$9)*$B424+SQRT(1-$B$9)*Z424&lt;_xlfn.NORM.S.INV($B$6),1,0)</x:f>
        <x:v>0</x:v>
      </x:c>
      <x:c r="AV424" s="34" t="n">
        <x:f>IF(SQRT($B$9)*$B424+SQRT(1-$B$9)*AA424&lt;_xlfn.NORM.S.INV($B$6),1,0)</x:f>
        <x:v>0</x:v>
      </x:c>
      <x:c r="AW424" s="34" t="n">
        <x:f>IF(SQRT($C$9)*$B424+SQRT(1-$C$9)*AB424&lt;_xlfn.NORM.S.INV($C$6),1,0)</x:f>
        <x:v>0</x:v>
      </x:c>
      <x:c r="AX424" s="34" t="n">
        <x:f>IF(SQRT($C$9)*$B424+SQRT(1-$C$9)*AC424&lt;_xlfn.NORM.S.INV($C$6),1,0)</x:f>
        <x:v>0</x:v>
      </x:c>
      <x:c r="AY424" s="34" t="n">
        <x:f>IF(SQRT($C$9)*$B424+SQRT(1-$C$9)*AD424&lt;_xlfn.NORM.S.INV($C$6),1,0)</x:f>
        <x:v>0</x:v>
      </x:c>
      <x:c r="AZ424" s="34" t="n">
        <x:f>IF(SQRT($C$9)*$B424+SQRT(1-$C$9)*AE424&lt;_xlfn.NORM.S.INV($C$6),1,0)</x:f>
        <x:v>0</x:v>
      </x:c>
      <x:c r="BA424" s="34" t="n">
        <x:f>IF(SQRT($C$9)*$B424+SQRT(1-$C$9)*AF424&lt;_xlfn.NORM.S.INV($C$6),1,0)</x:f>
        <x:v>0</x:v>
      </x:c>
      <x:c r="BB424" s="34" t="n">
        <x:f>IF(SQRT($C$9)*$B424+SQRT(1-$C$9)*AG424&lt;_xlfn.NORM.S.INV($C$6),1,0)</x:f>
        <x:v>0</x:v>
      </x:c>
      <x:c r="BC424" s="34" t="n">
        <x:f>IF(SQRT($C$9)*$B424+SQRT(1-$C$9)*AH424&lt;_xlfn.NORM.S.INV($C$6),1,0)</x:f>
        <x:v>0</x:v>
      </x:c>
      <x:c r="BD424" s="34" t="n">
        <x:f>IF(SQRT($C$9)*$B424+SQRT(1-$C$9)*AI424&lt;_xlfn.NORM.S.INV($C$6),1,0)</x:f>
        <x:v>0</x:v>
      </x:c>
      <x:c r="BE424" s="34" t="n">
        <x:f>IF(SQRT($C$9)*$B424+SQRT(1-$C$9)*AJ424&lt;_xlfn.NORM.S.INV($C$6),1,0)</x:f>
        <x:v>0</x:v>
      </x:c>
      <x:c r="BF424" s="34" t="n">
        <x:f>IF(SQRT($C$9)*$B424+SQRT(1-$C$9)*AK424&lt;_xlfn.NORM.S.INV($C$6),1,0)</x:f>
        <x:v>0</x:v>
      </x:c>
      <x:c r="BG424" s="34"/>
      <x:c r="BH424" s="34"/>
      <x:c r="BI424" s="34" t="n">
        <x:f>$B$11*(($A$1061)*$C424/$B$12*$B$7+(1-$A$1061)*$D424/$B$12*$C$7)</x:f>
        <x:v>0</x:v>
      </x:c>
      <x:c r="BJ424" s="34" t="n">
        <x:f>$B$11*(($A$1062)*$C424/$B$12*$B$7+(1-$A$1062)*$D424/$B$12*$C$7)</x:f>
        <x:v>0</x:v>
      </x:c>
      <x:c r="BK424" s="34" t="n">
        <x:f>$B$11*(($A$1063)*$C424/$B$12*$B$7+(1-$A$1063)*$D424/$B$12*$C$7)</x:f>
        <x:v>0</x:v>
      </x:c>
      <x:c r="BL424" s="34" t="n">
        <x:f>$B$11*(($A$1064)*$C424/$B$12*$B$7+(1-$A$1064)*$D424/$B$12*$C$7)</x:f>
        <x:v>0</x:v>
      </x:c>
      <x:c r="BM424" s="34" t="n">
        <x:f>$B$11*(($A$1065)*$C424/$B$12*$B$7+(1-$A$1065)*$D424/$B$12*$C$7)</x:f>
        <x:v>0</x:v>
      </x:c>
      <x:c r="BN424" s="34" t="n">
        <x:f>$B$11*(($A$1066)*$C424/$B$12*$B$7+(1-$A$1066)*$D424/$B$12*$C$7)</x:f>
        <x:v>0</x:v>
      </x:c>
      <x:c r="BO424" s="34" t="n">
        <x:f>$B$11*(($A$1067)*$C424/$B$12*$B$7+(1-$A$1067)*$D424/$B$12*$C$7)</x:f>
        <x:v>0</x:v>
      </x:c>
      <x:c r="BP424" s="34" t="n">
        <x:f>$B$11*(($A$1068)*$C424/$B$12*$B$7+(1-$A$1068)*$D424/$B$12*$C$7)</x:f>
        <x:v>0</x:v>
      </x:c>
      <x:c r="BQ424" s="34" t="n">
        <x:f>$B$11*(($A$1069)*$C424/$B$12*$B$7+(1-$A$1069)*$D424/$B$12*$C$7)</x:f>
        <x:v>0</x:v>
      </x:c>
      <x:c r="BR424" s="34" t="n">
        <x:f>$B$11*(($A$1070)*$C424/$B$12*$B$7+(1-$A$1070)*$D424/$B$12*$C$7)</x:f>
        <x:v>0</x:v>
      </x:c>
      <x:c r="BS424" s="34" t="n">
        <x:f>$B$11*(($A$1071)*$C424/$B$12*$B$7+(1-$A$1071)*$D424/$B$12*$C$7)</x:f>
        <x:v>0</x:v>
      </x:c>
      <x:c r="BT424" s="34" t="n">
        <x:f>$B$11*(($A$1072)*$C424/$B$12*$B$7+(1-$A$1072)*$D424/$B$12*$C$7)</x:f>
        <x:v>0</x:v>
      </x:c>
      <x:c r="BU424" s="34" t="n">
        <x:f>$B$11*(($A$1073)*$C424/$B$12*$B$7+(1-$A$1073)*$D424/$B$12*$C$7)</x:f>
        <x:v>0</x:v>
      </x:c>
      <x:c r="BV424" s="34" t="n">
        <x:f>$B$11*(($A$1074)*$C424/$B$12*$B$7+(1-$A$1074)*$D424/$B$12*$C$7)</x:f>
        <x:v>0</x:v>
      </x:c>
      <x:c r="BW424" s="34" t="n">
        <x:f>$B$11*(($A$1075)*$C424/$B$12*$B$7+(1-$A$1075)*$D424/$B$12*$C$7)</x:f>
        <x:v>0</x:v>
      </x:c>
      <x:c r="BX424" s="34" t="n">
        <x:f>$B$11*(($A$1076)*$C424/$B$12*$B$7+(1-$A$1076)*$D424/$B$12*$C$7)</x:f>
        <x:v>0</x:v>
      </x:c>
      <x:c r="BY424" s="34" t="n">
        <x:f>$B$11*(($A$1077)*$C424/$B$12*$B$7+(1-$A$1077)*$D424/$B$12*$C$7)</x:f>
        <x:v>0</x:v>
      </x:c>
      <x:c r="BZ424" s="34" t="n">
        <x:f>$B$11*(($A$1078)*$C424/$B$12*$B$7+(1-$A$1078)*$D424/$B$12*$C$7)</x:f>
        <x:v>0</x:v>
      </x:c>
      <x:c r="CA424" s="34" t="n">
        <x:f>$B$11*(($A$1079)*$C424/$B$12*$B$7+(1-$A$1079)*$D424/$B$12*$C$7)</x:f>
        <x:v>0</x:v>
      </x:c>
      <x:c r="CB424" s="34" t="n">
        <x:f>$B$11*(($A$1080)*$C424/$B$12*$B$7+(1-$A$1080)*$D424/$B$12*$C$7)</x:f>
        <x:v>0</x:v>
      </x:c>
      <x:c r="CC424" s="34" t="n">
        <x:f>$B$11*(($A$1081)*$C424/$B$12*$B$7+(1-$A$1081)*$D424/$B$12*$C$7)</x:f>
        <x:v>0</x:v>
      </x:c>
    </x:row>
    <x:row r="425">
      <x:c r="A425" s="34" t="n">
        <x:v>401</x:v>
      </x:c>
      <x:c r="B425" s="39" t="n">
        <x:v>0.6673768672718117</x:v>
      </x:c>
      <x:c r="C425" s="1" t="n">
        <x:f>SUM(AM425:AV425)</x:f>
        <x:v>0</x:v>
      </x:c>
      <x:c r="D425" s="1" t="n">
        <x:f>SUM(AW425:BF425)</x:f>
        <x:v>0</x:v>
      </x:c>
      <x:c r="E425" s="17" t="n">
        <x:f>(1-C425/$B$12)*$B$8-C425/$B$12*$B$7</x:f>
        <x:v>0.05</x:v>
      </x:c>
      <x:c r="F425" s="17" t="n">
        <x:f>(1-D425/$B$12)*$C$8-D425/$B$12*$C$7</x:f>
        <x:v>0.09</x:v>
      </x:c>
      <x:c r="G425" s="32" t="n">
        <x:f>$B$11*($B$10*C425/$B$12*$B$7+(1-$B$10)*D425/$B$12*$C$7)</x:f>
        <x:v>0</x:v>
      </x:c>
      <x:c r="H425" s="17" t="n">
        <x:f>$B$10*E425+(1-$B$10)*F425</x:f>
        <x:v>0.07</x:v>
      </x:c>
      <x:c r="I425" s="34"/>
      <x:c r="J425" s="34"/>
      <x:c r="K425" s="34"/>
      <x:c r="L425" s="34"/>
      <x:c r="M425" s="34"/>
      <x:c r="N425" s="34"/>
      <x:c r="O425" s="34"/>
      <x:c r="P425" s="34"/>
      <x:c r="Q425" s="34"/>
      <x:c r="R425" s="39" t="n">
        <x:v>-0.6709722229489004</x:v>
      </x:c>
      <x:c r="S425" s="39" t="n">
        <x:v>0.7404050148691141</x:v>
      </x:c>
      <x:c r="T425" s="39" t="n">
        <x:v>0.40404073427401077</x:v>
      </x:c>
      <x:c r="U425" s="39" t="n">
        <x:v>1.6098884786413532</x:v>
      </x:c>
      <x:c r="V425" s="39" t="n">
        <x:v>-1.4533700856768481</x:v>
      </x:c>
      <x:c r="W425" s="39" t="n">
        <x:v>-0.5697017981463885</x:v>
      </x:c>
      <x:c r="X425" s="39" t="n">
        <x:v>-2.225349942869867</x:v>
      </x:c>
      <x:c r="Y425" s="39" t="n">
        <x:v>0.30989301344334935</x:v>
      </x:c>
      <x:c r="Z425" s="39" t="n">
        <x:v>-1.1076382736745805</x:v>
      </x:c>
      <x:c r="AA425" s="39" t="n">
        <x:v>0.5546736820643566</x:v>
      </x:c>
      <x:c r="AB425" s="39" t="n">
        <x:v>-1.0987754776200858</x:v>
      </x:c>
      <x:c r="AC425" s="39" t="n">
        <x:v>-1.0676795330551423</x:v>
      </x:c>
      <x:c r="AD425" s="39" t="n">
        <x:v>0.943616946309255</x:v>
      </x:c>
      <x:c r="AE425" s="39" t="n">
        <x:v>2.2665579600533086</x:v>
      </x:c>
      <x:c r="AF425" s="39" t="n">
        <x:v>1.468202228679621</x:v>
      </x:c>
      <x:c r="AG425" s="39" t="n">
        <x:v>0.07662404208954815</x:v>
      </x:c>
      <x:c r="AH425" s="39" t="n">
        <x:v>0.15450214220407524</x:v>
      </x:c>
      <x:c r="AI425" s="39" t="n">
        <x:v>0.8750300529007137</x:v>
      </x:c>
      <x:c r="AJ425" s="39" t="n">
        <x:v>0.35891661535456976</x:v>
      </x:c>
      <x:c r="AK425" s="39" t="n">
        <x:v>-0.880576468318682</x:v>
      </x:c>
      <x:c r="AL425" s="34"/>
      <x:c r="AM425" s="34" t="n">
        <x:f>IF(SQRT($B$9)*$B425+SQRT(1-$B$9)*R425&lt;_xlfn.NORM.S.INV($B$6),1,0)</x:f>
        <x:v>0</x:v>
      </x:c>
      <x:c r="AN425" s="34" t="n">
        <x:f>IF(SQRT($B$9)*$B425+SQRT(1-$B$9)*S425&lt;_xlfn.NORM.S.INV($B$6),1,0)</x:f>
        <x:v>0</x:v>
      </x:c>
      <x:c r="AO425" s="34" t="n">
        <x:f>IF(SQRT($B$9)*$B425+SQRT(1-$B$9)*T425&lt;_xlfn.NORM.S.INV($B$6),1,0)</x:f>
        <x:v>0</x:v>
      </x:c>
      <x:c r="AP425" s="34" t="n">
        <x:f>IF(SQRT($B$9)*$B425+SQRT(1-$B$9)*U425&lt;_xlfn.NORM.S.INV($B$6),1,0)</x:f>
        <x:v>0</x:v>
      </x:c>
      <x:c r="AQ425" s="34" t="n">
        <x:f>IF(SQRT($B$9)*$B425+SQRT(1-$B$9)*V425&lt;_xlfn.NORM.S.INV($B$6),1,0)</x:f>
        <x:v>0</x:v>
      </x:c>
      <x:c r="AR425" s="34" t="n">
        <x:f>IF(SQRT($B$9)*$B425+SQRT(1-$B$9)*W425&lt;_xlfn.NORM.S.INV($B$6),1,0)</x:f>
        <x:v>0</x:v>
      </x:c>
      <x:c r="AS425" s="34" t="n">
        <x:f>IF(SQRT($B$9)*$B425+SQRT(1-$B$9)*X425&lt;_xlfn.NORM.S.INV($B$6),1,0)</x:f>
        <x:v>0</x:v>
      </x:c>
      <x:c r="AT425" s="34" t="n">
        <x:f>IF(SQRT($B$9)*$B425+SQRT(1-$B$9)*Y425&lt;_xlfn.NORM.S.INV($B$6),1,0)</x:f>
        <x:v>0</x:v>
      </x:c>
      <x:c r="AU425" s="34" t="n">
        <x:f>IF(SQRT($B$9)*$B425+SQRT(1-$B$9)*Z425&lt;_xlfn.NORM.S.INV($B$6),1,0)</x:f>
        <x:v>0</x:v>
      </x:c>
      <x:c r="AV425" s="34" t="n">
        <x:f>IF(SQRT($B$9)*$B425+SQRT(1-$B$9)*AA425&lt;_xlfn.NORM.S.INV($B$6),1,0)</x:f>
        <x:v>0</x:v>
      </x:c>
      <x:c r="AW425" s="34" t="n">
        <x:f>IF(SQRT($C$9)*$B425+SQRT(1-$C$9)*AB425&lt;_xlfn.NORM.S.INV($C$6),1,0)</x:f>
        <x:v>0</x:v>
      </x:c>
      <x:c r="AX425" s="34" t="n">
        <x:f>IF(SQRT($C$9)*$B425+SQRT(1-$C$9)*AC425&lt;_xlfn.NORM.S.INV($C$6),1,0)</x:f>
        <x:v>0</x:v>
      </x:c>
      <x:c r="AY425" s="34" t="n">
        <x:f>IF(SQRT($C$9)*$B425+SQRT(1-$C$9)*AD425&lt;_xlfn.NORM.S.INV($C$6),1,0)</x:f>
        <x:v>0</x:v>
      </x:c>
      <x:c r="AZ425" s="34" t="n">
        <x:f>IF(SQRT($C$9)*$B425+SQRT(1-$C$9)*AE425&lt;_xlfn.NORM.S.INV($C$6),1,0)</x:f>
        <x:v>0</x:v>
      </x:c>
      <x:c r="BA425" s="34" t="n">
        <x:f>IF(SQRT($C$9)*$B425+SQRT(1-$C$9)*AF425&lt;_xlfn.NORM.S.INV($C$6),1,0)</x:f>
        <x:v>0</x:v>
      </x:c>
      <x:c r="BB425" s="34" t="n">
        <x:f>IF(SQRT($C$9)*$B425+SQRT(1-$C$9)*AG425&lt;_xlfn.NORM.S.INV($C$6),1,0)</x:f>
        <x:v>0</x:v>
      </x:c>
      <x:c r="BC425" s="34" t="n">
        <x:f>IF(SQRT($C$9)*$B425+SQRT(1-$C$9)*AH425&lt;_xlfn.NORM.S.INV($C$6),1,0)</x:f>
        <x:v>0</x:v>
      </x:c>
      <x:c r="BD425" s="34" t="n">
        <x:f>IF(SQRT($C$9)*$B425+SQRT(1-$C$9)*AI425&lt;_xlfn.NORM.S.INV($C$6),1,0)</x:f>
        <x:v>0</x:v>
      </x:c>
      <x:c r="BE425" s="34" t="n">
        <x:f>IF(SQRT($C$9)*$B425+SQRT(1-$C$9)*AJ425&lt;_xlfn.NORM.S.INV($C$6),1,0)</x:f>
        <x:v>0</x:v>
      </x:c>
      <x:c r="BF425" s="34" t="n">
        <x:f>IF(SQRT($C$9)*$B425+SQRT(1-$C$9)*AK425&lt;_xlfn.NORM.S.INV($C$6),1,0)</x:f>
        <x:v>0</x:v>
      </x:c>
      <x:c r="BG425" s="34"/>
      <x:c r="BH425" s="34"/>
      <x:c r="BI425" s="34" t="n">
        <x:f>$B$11*(($A$1061)*$C425/$B$12*$B$7+(1-$A$1061)*$D425/$B$12*$C$7)</x:f>
        <x:v>0</x:v>
      </x:c>
      <x:c r="BJ425" s="34" t="n">
        <x:f>$B$11*(($A$1062)*$C425/$B$12*$B$7+(1-$A$1062)*$D425/$B$12*$C$7)</x:f>
        <x:v>0</x:v>
      </x:c>
      <x:c r="BK425" s="34" t="n">
        <x:f>$B$11*(($A$1063)*$C425/$B$12*$B$7+(1-$A$1063)*$D425/$B$12*$C$7)</x:f>
        <x:v>0</x:v>
      </x:c>
      <x:c r="BL425" s="34" t="n">
        <x:f>$B$11*(($A$1064)*$C425/$B$12*$B$7+(1-$A$1064)*$D425/$B$12*$C$7)</x:f>
        <x:v>0</x:v>
      </x:c>
      <x:c r="BM425" s="34" t="n">
        <x:f>$B$11*(($A$1065)*$C425/$B$12*$B$7+(1-$A$1065)*$D425/$B$12*$C$7)</x:f>
        <x:v>0</x:v>
      </x:c>
      <x:c r="BN425" s="34" t="n">
        <x:f>$B$11*(($A$1066)*$C425/$B$12*$B$7+(1-$A$1066)*$D425/$B$12*$C$7)</x:f>
        <x:v>0</x:v>
      </x:c>
      <x:c r="BO425" s="34" t="n">
        <x:f>$B$11*(($A$1067)*$C425/$B$12*$B$7+(1-$A$1067)*$D425/$B$12*$C$7)</x:f>
        <x:v>0</x:v>
      </x:c>
      <x:c r="BP425" s="34" t="n">
        <x:f>$B$11*(($A$1068)*$C425/$B$12*$B$7+(1-$A$1068)*$D425/$B$12*$C$7)</x:f>
        <x:v>0</x:v>
      </x:c>
      <x:c r="BQ425" s="34" t="n">
        <x:f>$B$11*(($A$1069)*$C425/$B$12*$B$7+(1-$A$1069)*$D425/$B$12*$C$7)</x:f>
        <x:v>0</x:v>
      </x:c>
      <x:c r="BR425" s="34" t="n">
        <x:f>$B$11*(($A$1070)*$C425/$B$12*$B$7+(1-$A$1070)*$D425/$B$12*$C$7)</x:f>
        <x:v>0</x:v>
      </x:c>
      <x:c r="BS425" s="34" t="n">
        <x:f>$B$11*(($A$1071)*$C425/$B$12*$B$7+(1-$A$1071)*$D425/$B$12*$C$7)</x:f>
        <x:v>0</x:v>
      </x:c>
      <x:c r="BT425" s="34" t="n">
        <x:f>$B$11*(($A$1072)*$C425/$B$12*$B$7+(1-$A$1072)*$D425/$B$12*$C$7)</x:f>
        <x:v>0</x:v>
      </x:c>
      <x:c r="BU425" s="34" t="n">
        <x:f>$B$11*(($A$1073)*$C425/$B$12*$B$7+(1-$A$1073)*$D425/$B$12*$C$7)</x:f>
        <x:v>0</x:v>
      </x:c>
      <x:c r="BV425" s="34" t="n">
        <x:f>$B$11*(($A$1074)*$C425/$B$12*$B$7+(1-$A$1074)*$D425/$B$12*$C$7)</x:f>
        <x:v>0</x:v>
      </x:c>
      <x:c r="BW425" s="34" t="n">
        <x:f>$B$11*(($A$1075)*$C425/$B$12*$B$7+(1-$A$1075)*$D425/$B$12*$C$7)</x:f>
        <x:v>0</x:v>
      </x:c>
      <x:c r="BX425" s="34" t="n">
        <x:f>$B$11*(($A$1076)*$C425/$B$12*$B$7+(1-$A$1076)*$D425/$B$12*$C$7)</x:f>
        <x:v>0</x:v>
      </x:c>
      <x:c r="BY425" s="34" t="n">
        <x:f>$B$11*(($A$1077)*$C425/$B$12*$B$7+(1-$A$1077)*$D425/$B$12*$C$7)</x:f>
        <x:v>0</x:v>
      </x:c>
      <x:c r="BZ425" s="34" t="n">
        <x:f>$B$11*(($A$1078)*$C425/$B$12*$B$7+(1-$A$1078)*$D425/$B$12*$C$7)</x:f>
        <x:v>0</x:v>
      </x:c>
      <x:c r="CA425" s="34" t="n">
        <x:f>$B$11*(($A$1079)*$C425/$B$12*$B$7+(1-$A$1079)*$D425/$B$12*$C$7)</x:f>
        <x:v>0</x:v>
      </x:c>
      <x:c r="CB425" s="34" t="n">
        <x:f>$B$11*(($A$1080)*$C425/$B$12*$B$7+(1-$A$1080)*$D425/$B$12*$C$7)</x:f>
        <x:v>0</x:v>
      </x:c>
      <x:c r="CC425" s="34" t="n">
        <x:f>$B$11*(($A$1081)*$C425/$B$12*$B$7+(1-$A$1081)*$D425/$B$12*$C$7)</x:f>
        <x:v>0</x:v>
      </x:c>
    </x:row>
    <x:row r="426">
      <x:c r="A426" s="34" t="n">
        <x:v>402</x:v>
      </x:c>
      <x:c r="B426" s="39" t="n">
        <x:v>0.266654283923917</x:v>
      </x:c>
      <x:c r="C426" s="1" t="n">
        <x:f>SUM(AM426:AV426)</x:f>
        <x:v>0</x:v>
      </x:c>
      <x:c r="D426" s="1" t="n">
        <x:f>SUM(AW426:BF426)</x:f>
        <x:v>1</x:v>
      </x:c>
      <x:c r="E426" s="17" t="n">
        <x:f>(1-C426/$B$12)*$B$8-C426/$B$12*$B$7</x:f>
        <x:v>0.05</x:v>
      </x:c>
      <x:c r="F426" s="17" t="n">
        <x:f>(1-D426/$B$12)*$C$8-D426/$B$12*$C$7</x:f>
        <x:v>0.021000000000000005</x:v>
      </x:c>
      <x:c r="G426" s="32" t="n">
        <x:f>$B$11*($B$10*C426/$B$12*$B$7+(1-$B$10)*D426/$B$12*$C$7)</x:f>
        <x:v>300</x:v>
      </x:c>
      <x:c r="H426" s="17" t="n">
        <x:f>$B$10*E426+(1-$B$10)*F426</x:f>
        <x:v>0.035500000000000004</x:v>
      </x:c>
      <x:c r="I426" s="34"/>
      <x:c r="J426" s="34"/>
      <x:c r="K426" s="34"/>
      <x:c r="L426" s="34"/>
      <x:c r="M426" s="34"/>
      <x:c r="N426" s="34"/>
      <x:c r="O426" s="34"/>
      <x:c r="P426" s="34"/>
      <x:c r="Q426" s="34"/>
      <x:c r="R426" s="39" t="n">
        <x:v>-0.5430450487555711</x:v>
      </x:c>
      <x:c r="S426" s="39" t="n">
        <x:v>-1.0589591934637583</x:v>
      </x:c>
      <x:c r="T426" s="39" t="n">
        <x:v>-0.7729136539265176</x:v>
      </x:c>
      <x:c r="U426" s="39" t="n">
        <x:v>-0.18936588968528847</x:v>
      </x:c>
      <x:c r="V426" s="39" t="n">
        <x:v>-1.5740323447063753</x:v>
      </x:c>
      <x:c r="W426" s="39" t="n">
        <x:v>0.5530593046425161</x:v>
      </x:c>
      <x:c r="X426" s="39" t="n">
        <x:v>0.27134398498997314</x:v>
      </x:c>
      <x:c r="Y426" s="39" t="n">
        <x:v>-0.046272955649954</x:v>
      </x:c>
      <x:c r="Z426" s="39" t="n">
        <x:v>-0.787449304169491</x:v>
      </x:c>
      <x:c r="AA426" s="39" t="n">
        <x:v>-1.7088566149574715</x:v>
      </x:c>
      <x:c r="AB426" s="39" t="n">
        <x:v>-0.28559089897805673</x:v>
      </x:c>
      <x:c r="AC426" s="39" t="n">
        <x:v>-0.18506868337792645</x:v>
      </x:c>
      <x:c r="AD426" s="39" t="n">
        <x:v>-0.23586113365699238</x:v>
      </x:c>
      <x:c r="AE426" s="39" t="n">
        <x:v>0.15154046022648535</x:v>
      </x:c>
      <x:c r="AF426" s="39" t="n">
        <x:v>-1.624376151253048</x:v>
      </x:c>
      <x:c r="AG426" s="39" t="n">
        <x:v>-1.3550160999740106</x:v>
      </x:c>
      <x:c r="AH426" s="39" t="n">
        <x:v>-3.3918562331407167</x:v>
      </x:c>
      <x:c r="AI426" s="39" t="n">
        <x:v>0.9979829047273396</x:v>
      </x:c>
      <x:c r="AJ426" s="39" t="n">
        <x:v>-0.2858456299143522</x:v>
      </x:c>
      <x:c r="AK426" s="39" t="n">
        <x:v>0.7790834821850777</x:v>
      </x:c>
      <x:c r="AL426" s="34"/>
      <x:c r="AM426" s="34" t="n">
        <x:f>IF(SQRT($B$9)*$B426+SQRT(1-$B$9)*R426&lt;_xlfn.NORM.S.INV($B$6),1,0)</x:f>
        <x:v>0</x:v>
      </x:c>
      <x:c r="AN426" s="34" t="n">
        <x:f>IF(SQRT($B$9)*$B426+SQRT(1-$B$9)*S426&lt;_xlfn.NORM.S.INV($B$6),1,0)</x:f>
        <x:v>0</x:v>
      </x:c>
      <x:c r="AO426" s="34" t="n">
        <x:f>IF(SQRT($B$9)*$B426+SQRT(1-$B$9)*T426&lt;_xlfn.NORM.S.INV($B$6),1,0)</x:f>
        <x:v>0</x:v>
      </x:c>
      <x:c r="AP426" s="34" t="n">
        <x:f>IF(SQRT($B$9)*$B426+SQRT(1-$B$9)*U426&lt;_xlfn.NORM.S.INV($B$6),1,0)</x:f>
        <x:v>0</x:v>
      </x:c>
      <x:c r="AQ426" s="34" t="n">
        <x:f>IF(SQRT($B$9)*$B426+SQRT(1-$B$9)*V426&lt;_xlfn.NORM.S.INV($B$6),1,0)</x:f>
        <x:v>0</x:v>
      </x:c>
      <x:c r="AR426" s="34" t="n">
        <x:f>IF(SQRT($B$9)*$B426+SQRT(1-$B$9)*W426&lt;_xlfn.NORM.S.INV($B$6),1,0)</x:f>
        <x:v>0</x:v>
      </x:c>
      <x:c r="AS426" s="34" t="n">
        <x:f>IF(SQRT($B$9)*$B426+SQRT(1-$B$9)*X426&lt;_xlfn.NORM.S.INV($B$6),1,0)</x:f>
        <x:v>0</x:v>
      </x:c>
      <x:c r="AT426" s="34" t="n">
        <x:f>IF(SQRT($B$9)*$B426+SQRT(1-$B$9)*Y426&lt;_xlfn.NORM.S.INV($B$6),1,0)</x:f>
        <x:v>0</x:v>
      </x:c>
      <x:c r="AU426" s="34" t="n">
        <x:f>IF(SQRT($B$9)*$B426+SQRT(1-$B$9)*Z426&lt;_xlfn.NORM.S.INV($B$6),1,0)</x:f>
        <x:v>0</x:v>
      </x:c>
      <x:c r="AV426" s="34" t="n">
        <x:f>IF(SQRT($B$9)*$B426+SQRT(1-$B$9)*AA426&lt;_xlfn.NORM.S.INV($B$6),1,0)</x:f>
        <x:v>0</x:v>
      </x:c>
      <x:c r="AW426" s="34" t="n">
        <x:f>IF(SQRT($C$9)*$B426+SQRT(1-$C$9)*AB426&lt;_xlfn.NORM.S.INV($C$6),1,0)</x:f>
        <x:v>0</x:v>
      </x:c>
      <x:c r="AX426" s="34" t="n">
        <x:f>IF(SQRT($C$9)*$B426+SQRT(1-$C$9)*AC426&lt;_xlfn.NORM.S.INV($C$6),1,0)</x:f>
        <x:v>0</x:v>
      </x:c>
      <x:c r="AY426" s="34" t="n">
        <x:f>IF(SQRT($C$9)*$B426+SQRT(1-$C$9)*AD426&lt;_xlfn.NORM.S.INV($C$6),1,0)</x:f>
        <x:v>0</x:v>
      </x:c>
      <x:c r="AZ426" s="34" t="n">
        <x:f>IF(SQRT($C$9)*$B426+SQRT(1-$C$9)*AE426&lt;_xlfn.NORM.S.INV($C$6),1,0)</x:f>
        <x:v>0</x:v>
      </x:c>
      <x:c r="BA426" s="34" t="n">
        <x:f>IF(SQRT($C$9)*$B426+SQRT(1-$C$9)*AF426&lt;_xlfn.NORM.S.INV($C$6),1,0)</x:f>
        <x:v>0</x:v>
      </x:c>
      <x:c r="BB426" s="34" t="n">
        <x:f>IF(SQRT($C$9)*$B426+SQRT(1-$C$9)*AG426&lt;_xlfn.NORM.S.INV($C$6),1,0)</x:f>
        <x:v>0</x:v>
      </x:c>
      <x:c r="BC426" s="34" t="n">
        <x:f>IF(SQRT($C$9)*$B426+SQRT(1-$C$9)*AH426&lt;_xlfn.NORM.S.INV($C$6),1,0)</x:f>
        <x:v>1</x:v>
      </x:c>
      <x:c r="BD426" s="34" t="n">
        <x:f>IF(SQRT($C$9)*$B426+SQRT(1-$C$9)*AI426&lt;_xlfn.NORM.S.INV($C$6),1,0)</x:f>
        <x:v>0</x:v>
      </x:c>
      <x:c r="BE426" s="34" t="n">
        <x:f>IF(SQRT($C$9)*$B426+SQRT(1-$C$9)*AJ426&lt;_xlfn.NORM.S.INV($C$6),1,0)</x:f>
        <x:v>0</x:v>
      </x:c>
      <x:c r="BF426" s="34" t="n">
        <x:f>IF(SQRT($C$9)*$B426+SQRT(1-$C$9)*AK426&lt;_xlfn.NORM.S.INV($C$6),1,0)</x:f>
        <x:v>0</x:v>
      </x:c>
      <x:c r="BG426" s="34"/>
      <x:c r="BH426" s="34"/>
      <x:c r="BI426" s="34" t="n">
        <x:f>$B$11*(($A$1061)*$C426/$B$12*$B$7+(1-$A$1061)*$D426/$B$12*$C$7)</x:f>
        <x:v>600</x:v>
      </x:c>
      <x:c r="BJ426" s="34" t="n">
        <x:f>$B$11*(($A$1062)*$C426/$B$12*$B$7+(1-$A$1062)*$D426/$B$12*$C$7)</x:f>
        <x:v>570</x:v>
      </x:c>
      <x:c r="BK426" s="34" t="n">
        <x:f>$B$11*(($A$1063)*$C426/$B$12*$B$7+(1-$A$1063)*$D426/$B$12*$C$7)</x:f>
        <x:v>540</x:v>
      </x:c>
      <x:c r="BL426" s="34" t="n">
        <x:f>$B$11*(($A$1064)*$C426/$B$12*$B$7+(1-$A$1064)*$D426/$B$12*$C$7)</x:f>
        <x:v>509.99999999999994</x:v>
      </x:c>
      <x:c r="BM426" s="34" t="n">
        <x:f>$B$11*(($A$1065)*$C426/$B$12*$B$7+(1-$A$1065)*$D426/$B$12*$C$7)</x:f>
        <x:v>480</x:v>
      </x:c>
      <x:c r="BN426" s="34" t="n">
        <x:f>$B$11*(($A$1066)*$C426/$B$12*$B$7+(1-$A$1066)*$D426/$B$12*$C$7)</x:f>
        <x:v>450</x:v>
      </x:c>
      <x:c r="BO426" s="34" t="n">
        <x:f>$B$11*(($A$1067)*$C426/$B$12*$B$7+(1-$A$1067)*$D426/$B$12*$C$7)</x:f>
        <x:v>419.99999999999994</x:v>
      </x:c>
      <x:c r="BP426" s="34" t="n">
        <x:f>$B$11*(($A$1068)*$C426/$B$12*$B$7+(1-$A$1068)*$D426/$B$12*$C$7)</x:f>
        <x:v>390</x:v>
      </x:c>
      <x:c r="BQ426" s="34" t="n">
        <x:f>$B$11*(($A$1069)*$C426/$B$12*$B$7+(1-$A$1069)*$D426/$B$12*$C$7)</x:f>
        <x:v>360</x:v>
      </x:c>
      <x:c r="BR426" s="34" t="n">
        <x:f>$B$11*(($A$1070)*$C426/$B$12*$B$7+(1-$A$1070)*$D426/$B$12*$C$7)</x:f>
        <x:v>330</x:v>
      </x:c>
      <x:c r="BS426" s="34" t="n">
        <x:f>$B$11*(($A$1071)*$C426/$B$12*$B$7+(1-$A$1071)*$D426/$B$12*$C$7)</x:f>
        <x:v>300</x:v>
      </x:c>
      <x:c r="BT426" s="34" t="n">
        <x:f>$B$11*(($A$1072)*$C426/$B$12*$B$7+(1-$A$1072)*$D426/$B$12*$C$7)</x:f>
        <x:v>270</x:v>
      </x:c>
      <x:c r="BU426" s="34" t="n">
        <x:f>$B$11*(($A$1073)*$C426/$B$12*$B$7+(1-$A$1073)*$D426/$B$12*$C$7)</x:f>
        <x:v>240</x:v>
      </x:c>
      <x:c r="BV426" s="34" t="n">
        <x:f>$B$11*(($A$1074)*$C426/$B$12*$B$7+(1-$A$1074)*$D426/$B$12*$C$7)</x:f>
        <x:v>209.99999999999997</x:v>
      </x:c>
      <x:c r="BW426" s="34" t="n">
        <x:f>$B$11*(($A$1075)*$C426/$B$12*$B$7+(1-$A$1075)*$D426/$B$12*$C$7)</x:f>
        <x:v>180.00000000000003</x:v>
      </x:c>
      <x:c r="BX426" s="34" t="n">
        <x:f>$B$11*(($A$1076)*$C426/$B$12*$B$7+(1-$A$1076)*$D426/$B$12*$C$7)</x:f>
        <x:v>150</x:v>
      </x:c>
      <x:c r="BY426" s="34" t="n">
        <x:f>$B$11*(($A$1077)*$C426/$B$12*$B$7+(1-$A$1077)*$D426/$B$12*$C$7)</x:f>
        <x:v>119.99999999999999</x:v>
      </x:c>
      <x:c r="BZ426" s="34" t="n">
        <x:f>$B$11*(($A$1078)*$C426/$B$12*$B$7+(1-$A$1078)*$D426/$B$12*$C$7)</x:f>
        <x:v>90.00000000000001</x:v>
      </x:c>
      <x:c r="CA426" s="34" t="n">
        <x:f>$B$11*(($A$1079)*$C426/$B$12*$B$7+(1-$A$1079)*$D426/$B$12*$C$7)</x:f>
        <x:v>59.99999999999999</x:v>
      </x:c>
      <x:c r="CB426" s="34" t="n">
        <x:f>$B$11*(($A$1080)*$C426/$B$12*$B$7+(1-$A$1080)*$D426/$B$12*$C$7)</x:f>
        <x:v>30.00000000000003</x:v>
      </x:c>
      <x:c r="CC426" s="34" t="n">
        <x:f>$B$11*(($A$1081)*$C426/$B$12*$B$7+(1-$A$1081)*$D426/$B$12*$C$7)</x:f>
        <x:v>0</x:v>
      </x:c>
    </x:row>
    <x:row r="427">
      <x:c r="A427" s="34" t="n">
        <x:v>403</x:v>
      </x:c>
      <x:c r="B427" s="39" t="n">
        <x:v>1.099308478465566</x:v>
      </x:c>
      <x:c r="C427" s="1" t="n">
        <x:f>SUM(AM427:AV427)</x:f>
        <x:v>0</x:v>
      </x:c>
      <x:c r="D427" s="1" t="n">
        <x:f>SUM(AW427:BF427)</x:f>
        <x:v>0</x:v>
      </x:c>
      <x:c r="E427" s="17" t="n">
        <x:f>(1-C427/$B$12)*$B$8-C427/$B$12*$B$7</x:f>
        <x:v>0.05</x:v>
      </x:c>
      <x:c r="F427" s="17" t="n">
        <x:f>(1-D427/$B$12)*$C$8-D427/$B$12*$C$7</x:f>
        <x:v>0.09</x:v>
      </x:c>
      <x:c r="G427" s="32" t="n">
        <x:f>$B$11*($B$10*C427/$B$12*$B$7+(1-$B$10)*D427/$B$12*$C$7)</x:f>
        <x:v>0</x:v>
      </x:c>
      <x:c r="H427" s="17" t="n">
        <x:f>$B$10*E427+(1-$B$10)*F427</x:f>
        <x:v>0.07</x:v>
      </x:c>
      <x:c r="I427" s="34"/>
      <x:c r="J427" s="34"/>
      <x:c r="K427" s="34"/>
      <x:c r="L427" s="34"/>
      <x:c r="M427" s="34"/>
      <x:c r="N427" s="34"/>
      <x:c r="O427" s="34"/>
      <x:c r="P427" s="34"/>
      <x:c r="Q427" s="34"/>
      <x:c r="R427" s="39" t="n">
        <x:v>1.3581116791025336</x:v>
      </x:c>
      <x:c r="S427" s="39" t="n">
        <x:v>-2.133192013456833</x:v>
      </x:c>
      <x:c r="T427" s="39" t="n">
        <x:v>0.8869212471127601</x:v>
      </x:c>
      <x:c r="U427" s="39" t="n">
        <x:v>-0.7741193309334676</x:v>
      </x:c>
      <x:c r="V427" s="39" t="n">
        <x:v>-1.9173984976735894</x:v>
      </x:c>
      <x:c r="W427" s="39" t="n">
        <x:v>-0.4239225457186439</x:v>
      </x:c>
      <x:c r="X427" s="39" t="n">
        <x:v>-0.25492109308209654</x:v>
      </x:c>
      <x:c r="Y427" s="39" t="n">
        <x:v>2.158422774713533</x:v>
      </x:c>
      <x:c r="Z427" s="39" t="n">
        <x:v>-0.6030626850791808</x:v>
      </x:c>
      <x:c r="AA427" s="39" t="n">
        <x:v>0.8442616617112463</x:v>
      </x:c>
      <x:c r="AB427" s="39" t="n">
        <x:v>0.048765259271311374</x:v>
      </x:c>
      <x:c r="AC427" s="39" t="n">
        <x:v>-1.0408387064676983</x:v>
      </x:c>
      <x:c r="AD427" s="39" t="n">
        <x:v>0.8470482375748014</x:v>
      </x:c>
      <x:c r="AE427" s="39" t="n">
        <x:v>0.17538044579887815</x:v>
      </x:c>
      <x:c r="AF427" s="39" t="n">
        <x:v>1.1643501624611385</x:v>
      </x:c>
      <x:c r="AG427" s="39" t="n">
        <x:v>-1.1269564060403598</x:v>
      </x:c>
      <x:c r="AH427" s="39" t="n">
        <x:v>-0.07151416965436203</x:v>
      </x:c>
      <x:c r="AI427" s="39" t="n">
        <x:v>1.216692316794408</x:v>
      </x:c>
      <x:c r="AJ427" s="39" t="n">
        <x:v>-0.43999853496676067</x:v>
      </x:c>
      <x:c r="AK427" s="39" t="n">
        <x:v>-0.02873115968181694</x:v>
      </x:c>
      <x:c r="AL427" s="34"/>
      <x:c r="AM427" s="34" t="n">
        <x:f>IF(SQRT($B$9)*$B427+SQRT(1-$B$9)*R427&lt;_xlfn.NORM.S.INV($B$6),1,0)</x:f>
        <x:v>0</x:v>
      </x:c>
      <x:c r="AN427" s="34" t="n">
        <x:f>IF(SQRT($B$9)*$B427+SQRT(1-$B$9)*S427&lt;_xlfn.NORM.S.INV($B$6),1,0)</x:f>
        <x:v>0</x:v>
      </x:c>
      <x:c r="AO427" s="34" t="n">
        <x:f>IF(SQRT($B$9)*$B427+SQRT(1-$B$9)*T427&lt;_xlfn.NORM.S.INV($B$6),1,0)</x:f>
        <x:v>0</x:v>
      </x:c>
      <x:c r="AP427" s="34" t="n">
        <x:f>IF(SQRT($B$9)*$B427+SQRT(1-$B$9)*U427&lt;_xlfn.NORM.S.INV($B$6),1,0)</x:f>
        <x:v>0</x:v>
      </x:c>
      <x:c r="AQ427" s="34" t="n">
        <x:f>IF(SQRT($B$9)*$B427+SQRT(1-$B$9)*V427&lt;_xlfn.NORM.S.INV($B$6),1,0)</x:f>
        <x:v>0</x:v>
      </x:c>
      <x:c r="AR427" s="34" t="n">
        <x:f>IF(SQRT($B$9)*$B427+SQRT(1-$B$9)*W427&lt;_xlfn.NORM.S.INV($B$6),1,0)</x:f>
        <x:v>0</x:v>
      </x:c>
      <x:c r="AS427" s="34" t="n">
        <x:f>IF(SQRT($B$9)*$B427+SQRT(1-$B$9)*X427&lt;_xlfn.NORM.S.INV($B$6),1,0)</x:f>
        <x:v>0</x:v>
      </x:c>
      <x:c r="AT427" s="34" t="n">
        <x:f>IF(SQRT($B$9)*$B427+SQRT(1-$B$9)*Y427&lt;_xlfn.NORM.S.INV($B$6),1,0)</x:f>
        <x:v>0</x:v>
      </x:c>
      <x:c r="AU427" s="34" t="n">
        <x:f>IF(SQRT($B$9)*$B427+SQRT(1-$B$9)*Z427&lt;_xlfn.NORM.S.INV($B$6),1,0)</x:f>
        <x:v>0</x:v>
      </x:c>
      <x:c r="AV427" s="34" t="n">
        <x:f>IF(SQRT($B$9)*$B427+SQRT(1-$B$9)*AA427&lt;_xlfn.NORM.S.INV($B$6),1,0)</x:f>
        <x:v>0</x:v>
      </x:c>
      <x:c r="AW427" s="34" t="n">
        <x:f>IF(SQRT($C$9)*$B427+SQRT(1-$C$9)*AB427&lt;_xlfn.NORM.S.INV($C$6),1,0)</x:f>
        <x:v>0</x:v>
      </x:c>
      <x:c r="AX427" s="34" t="n">
        <x:f>IF(SQRT($C$9)*$B427+SQRT(1-$C$9)*AC427&lt;_xlfn.NORM.S.INV($C$6),1,0)</x:f>
        <x:v>0</x:v>
      </x:c>
      <x:c r="AY427" s="34" t="n">
        <x:f>IF(SQRT($C$9)*$B427+SQRT(1-$C$9)*AD427&lt;_xlfn.NORM.S.INV($C$6),1,0)</x:f>
        <x:v>0</x:v>
      </x:c>
      <x:c r="AZ427" s="34" t="n">
        <x:f>IF(SQRT($C$9)*$B427+SQRT(1-$C$9)*AE427&lt;_xlfn.NORM.S.INV($C$6),1,0)</x:f>
        <x:v>0</x:v>
      </x:c>
      <x:c r="BA427" s="34" t="n">
        <x:f>IF(SQRT($C$9)*$B427+SQRT(1-$C$9)*AF427&lt;_xlfn.NORM.S.INV($C$6),1,0)</x:f>
        <x:v>0</x:v>
      </x:c>
      <x:c r="BB427" s="34" t="n">
        <x:f>IF(SQRT($C$9)*$B427+SQRT(1-$C$9)*AG427&lt;_xlfn.NORM.S.INV($C$6),1,0)</x:f>
        <x:v>0</x:v>
      </x:c>
      <x:c r="BC427" s="34" t="n">
        <x:f>IF(SQRT($C$9)*$B427+SQRT(1-$C$9)*AH427&lt;_xlfn.NORM.S.INV($C$6),1,0)</x:f>
        <x:v>0</x:v>
      </x:c>
      <x:c r="BD427" s="34" t="n">
        <x:f>IF(SQRT($C$9)*$B427+SQRT(1-$C$9)*AI427&lt;_xlfn.NORM.S.INV($C$6),1,0)</x:f>
        <x:v>0</x:v>
      </x:c>
      <x:c r="BE427" s="34" t="n">
        <x:f>IF(SQRT($C$9)*$B427+SQRT(1-$C$9)*AJ427&lt;_xlfn.NORM.S.INV($C$6),1,0)</x:f>
        <x:v>0</x:v>
      </x:c>
      <x:c r="BF427" s="34" t="n">
        <x:f>IF(SQRT($C$9)*$B427+SQRT(1-$C$9)*AK427&lt;_xlfn.NORM.S.INV($C$6),1,0)</x:f>
        <x:v>0</x:v>
      </x:c>
      <x:c r="BG427" s="34"/>
      <x:c r="BH427" s="34"/>
      <x:c r="BI427" s="34" t="n">
        <x:f>$B$11*(($A$1061)*$C427/$B$12*$B$7+(1-$A$1061)*$D427/$B$12*$C$7)</x:f>
        <x:v>0</x:v>
      </x:c>
      <x:c r="BJ427" s="34" t="n">
        <x:f>$B$11*(($A$1062)*$C427/$B$12*$B$7+(1-$A$1062)*$D427/$B$12*$C$7)</x:f>
        <x:v>0</x:v>
      </x:c>
      <x:c r="BK427" s="34" t="n">
        <x:f>$B$11*(($A$1063)*$C427/$B$12*$B$7+(1-$A$1063)*$D427/$B$12*$C$7)</x:f>
        <x:v>0</x:v>
      </x:c>
      <x:c r="BL427" s="34" t="n">
        <x:f>$B$11*(($A$1064)*$C427/$B$12*$B$7+(1-$A$1064)*$D427/$B$12*$C$7)</x:f>
        <x:v>0</x:v>
      </x:c>
      <x:c r="BM427" s="34" t="n">
        <x:f>$B$11*(($A$1065)*$C427/$B$12*$B$7+(1-$A$1065)*$D427/$B$12*$C$7)</x:f>
        <x:v>0</x:v>
      </x:c>
      <x:c r="BN427" s="34" t="n">
        <x:f>$B$11*(($A$1066)*$C427/$B$12*$B$7+(1-$A$1066)*$D427/$B$12*$C$7)</x:f>
        <x:v>0</x:v>
      </x:c>
      <x:c r="BO427" s="34" t="n">
        <x:f>$B$11*(($A$1067)*$C427/$B$12*$B$7+(1-$A$1067)*$D427/$B$12*$C$7)</x:f>
        <x:v>0</x:v>
      </x:c>
      <x:c r="BP427" s="34" t="n">
        <x:f>$B$11*(($A$1068)*$C427/$B$12*$B$7+(1-$A$1068)*$D427/$B$12*$C$7)</x:f>
        <x:v>0</x:v>
      </x:c>
      <x:c r="BQ427" s="34" t="n">
        <x:f>$B$11*(($A$1069)*$C427/$B$12*$B$7+(1-$A$1069)*$D427/$B$12*$C$7)</x:f>
        <x:v>0</x:v>
      </x:c>
      <x:c r="BR427" s="34" t="n">
        <x:f>$B$11*(($A$1070)*$C427/$B$12*$B$7+(1-$A$1070)*$D427/$B$12*$C$7)</x:f>
        <x:v>0</x:v>
      </x:c>
      <x:c r="BS427" s="34" t="n">
        <x:f>$B$11*(($A$1071)*$C427/$B$12*$B$7+(1-$A$1071)*$D427/$B$12*$C$7)</x:f>
        <x:v>0</x:v>
      </x:c>
      <x:c r="BT427" s="34" t="n">
        <x:f>$B$11*(($A$1072)*$C427/$B$12*$B$7+(1-$A$1072)*$D427/$B$12*$C$7)</x:f>
        <x:v>0</x:v>
      </x:c>
      <x:c r="BU427" s="34" t="n">
        <x:f>$B$11*(($A$1073)*$C427/$B$12*$B$7+(1-$A$1073)*$D427/$B$12*$C$7)</x:f>
        <x:v>0</x:v>
      </x:c>
      <x:c r="BV427" s="34" t="n">
        <x:f>$B$11*(($A$1074)*$C427/$B$12*$B$7+(1-$A$1074)*$D427/$B$12*$C$7)</x:f>
        <x:v>0</x:v>
      </x:c>
      <x:c r="BW427" s="34" t="n">
        <x:f>$B$11*(($A$1075)*$C427/$B$12*$B$7+(1-$A$1075)*$D427/$B$12*$C$7)</x:f>
        <x:v>0</x:v>
      </x:c>
      <x:c r="BX427" s="34" t="n">
        <x:f>$B$11*(($A$1076)*$C427/$B$12*$B$7+(1-$A$1076)*$D427/$B$12*$C$7)</x:f>
        <x:v>0</x:v>
      </x:c>
      <x:c r="BY427" s="34" t="n">
        <x:f>$B$11*(($A$1077)*$C427/$B$12*$B$7+(1-$A$1077)*$D427/$B$12*$C$7)</x:f>
        <x:v>0</x:v>
      </x:c>
      <x:c r="BZ427" s="34" t="n">
        <x:f>$B$11*(($A$1078)*$C427/$B$12*$B$7+(1-$A$1078)*$D427/$B$12*$C$7)</x:f>
        <x:v>0</x:v>
      </x:c>
      <x:c r="CA427" s="34" t="n">
        <x:f>$B$11*(($A$1079)*$C427/$B$12*$B$7+(1-$A$1079)*$D427/$B$12*$C$7)</x:f>
        <x:v>0</x:v>
      </x:c>
      <x:c r="CB427" s="34" t="n">
        <x:f>$B$11*(($A$1080)*$C427/$B$12*$B$7+(1-$A$1080)*$D427/$B$12*$C$7)</x:f>
        <x:v>0</x:v>
      </x:c>
      <x:c r="CC427" s="34" t="n">
        <x:f>$B$11*(($A$1081)*$C427/$B$12*$B$7+(1-$A$1081)*$D427/$B$12*$C$7)</x:f>
        <x:v>0</x:v>
      </x:c>
    </x:row>
    <x:row r="428">
      <x:c r="A428" s="34" t="n">
        <x:v>404</x:v>
      </x:c>
      <x:c r="B428" s="39" t="n">
        <x:v>1.1811615139521436</x:v>
      </x:c>
      <x:c r="C428" s="1" t="n">
        <x:f>SUM(AM428:AV428)</x:f>
        <x:v>0</x:v>
      </x:c>
      <x:c r="D428" s="1" t="n">
        <x:f>SUM(AW428:BF428)</x:f>
        <x:v>0</x:v>
      </x:c>
      <x:c r="E428" s="17" t="n">
        <x:f>(1-C428/$B$12)*$B$8-C428/$B$12*$B$7</x:f>
        <x:v>0.05</x:v>
      </x:c>
      <x:c r="F428" s="17" t="n">
        <x:f>(1-D428/$B$12)*$C$8-D428/$B$12*$C$7</x:f>
        <x:v>0.09</x:v>
      </x:c>
      <x:c r="G428" s="32" t="n">
        <x:f>$B$11*($B$10*C428/$B$12*$B$7+(1-$B$10)*D428/$B$12*$C$7)</x:f>
        <x:v>0</x:v>
      </x:c>
      <x:c r="H428" s="17" t="n">
        <x:f>$B$10*E428+(1-$B$10)*F428</x:f>
        <x:v>0.07</x:v>
      </x:c>
      <x:c r="I428" s="34"/>
      <x:c r="J428" s="34"/>
      <x:c r="K428" s="34"/>
      <x:c r="L428" s="34"/>
      <x:c r="M428" s="34"/>
      <x:c r="N428" s="34"/>
      <x:c r="O428" s="34"/>
      <x:c r="P428" s="34"/>
      <x:c r="Q428" s="34"/>
      <x:c r="R428" s="39" t="n">
        <x:v>-0.9257814658115042</x:v>
      </x:c>
      <x:c r="S428" s="39" t="n">
        <x:v>1.2766687728823916</x:v>
      </x:c>
      <x:c r="T428" s="39" t="n">
        <x:v>-0.3458797394842272</x:v>
      </x:c>
      <x:c r="U428" s="39" t="n">
        <x:v>-2.2751042299278375</x:v>
      </x:c>
      <x:c r="V428" s="39" t="n">
        <x:v>-0.047749416367570796</x:v>
      </x:c>
      <x:c r="W428" s="39" t="n">
        <x:v>0.5826844727761069</x:v>
      </x:c>
      <x:c r="X428" s="39" t="n">
        <x:v>0.5368230348389946</x:v>
      </x:c>
      <x:c r="Y428" s="39" t="n">
        <x:v>0.9453625807416653</x:v>
      </x:c>
      <x:c r="Z428" s="39" t="n">
        <x:v>1.3322685997285144</x:v>
      </x:c>
      <x:c r="AA428" s="39" t="n">
        <x:v>1.9074951633631698</x:v>
      </x:c>
      <x:c r="AB428" s="39" t="n">
        <x:v>0.5275595413689413</x:v>
      </x:c>
      <x:c r="AC428" s="39" t="n">
        <x:v>-2.204646119188291</x:v>
      </x:c>
      <x:c r="AD428" s="39" t="n">
        <x:v>1.753955254739662</x:v>
      </x:c>
      <x:c r="AE428" s="39" t="n">
        <x:v>-1.951871456932745</x:v>
      </x:c>
      <x:c r="AF428" s="39" t="n">
        <x:v>0.5002222354945782</x:v>
      </x:c>
      <x:c r="AG428" s="39" t="n">
        <x:v>-0.8172772731322516</x:v>
      </x:c>
      <x:c r="AH428" s="39" t="n">
        <x:v>0.4816093128869696</x:v>
      </x:c>
      <x:c r="AI428" s="39" t="n">
        <x:v>-0.6647778127810768</x:v>
      </x:c>
      <x:c r="AJ428" s="39" t="n">
        <x:v>0.9033680517794819</x:v>
      </x:c>
      <x:c r="AK428" s="39" t="n">
        <x:v>1.2251259597348612</x:v>
      </x:c>
      <x:c r="AL428" s="34"/>
      <x:c r="AM428" s="34" t="n">
        <x:f>IF(SQRT($B$9)*$B428+SQRT(1-$B$9)*R428&lt;_xlfn.NORM.S.INV($B$6),1,0)</x:f>
        <x:v>0</x:v>
      </x:c>
      <x:c r="AN428" s="34" t="n">
        <x:f>IF(SQRT($B$9)*$B428+SQRT(1-$B$9)*S428&lt;_xlfn.NORM.S.INV($B$6),1,0)</x:f>
        <x:v>0</x:v>
      </x:c>
      <x:c r="AO428" s="34" t="n">
        <x:f>IF(SQRT($B$9)*$B428+SQRT(1-$B$9)*T428&lt;_xlfn.NORM.S.INV($B$6),1,0)</x:f>
        <x:v>0</x:v>
      </x:c>
      <x:c r="AP428" s="34" t="n">
        <x:f>IF(SQRT($B$9)*$B428+SQRT(1-$B$9)*U428&lt;_xlfn.NORM.S.INV($B$6),1,0)</x:f>
        <x:v>0</x:v>
      </x:c>
      <x:c r="AQ428" s="34" t="n">
        <x:f>IF(SQRT($B$9)*$B428+SQRT(1-$B$9)*V428&lt;_xlfn.NORM.S.INV($B$6),1,0)</x:f>
        <x:v>0</x:v>
      </x:c>
      <x:c r="AR428" s="34" t="n">
        <x:f>IF(SQRT($B$9)*$B428+SQRT(1-$B$9)*W428&lt;_xlfn.NORM.S.INV($B$6),1,0)</x:f>
        <x:v>0</x:v>
      </x:c>
      <x:c r="AS428" s="34" t="n">
        <x:f>IF(SQRT($B$9)*$B428+SQRT(1-$B$9)*X428&lt;_xlfn.NORM.S.INV($B$6),1,0)</x:f>
        <x:v>0</x:v>
      </x:c>
      <x:c r="AT428" s="34" t="n">
        <x:f>IF(SQRT($B$9)*$B428+SQRT(1-$B$9)*Y428&lt;_xlfn.NORM.S.INV($B$6),1,0)</x:f>
        <x:v>0</x:v>
      </x:c>
      <x:c r="AU428" s="34" t="n">
        <x:f>IF(SQRT($B$9)*$B428+SQRT(1-$B$9)*Z428&lt;_xlfn.NORM.S.INV($B$6),1,0)</x:f>
        <x:v>0</x:v>
      </x:c>
      <x:c r="AV428" s="34" t="n">
        <x:f>IF(SQRT($B$9)*$B428+SQRT(1-$B$9)*AA428&lt;_xlfn.NORM.S.INV($B$6),1,0)</x:f>
        <x:v>0</x:v>
      </x:c>
      <x:c r="AW428" s="34" t="n">
        <x:f>IF(SQRT($C$9)*$B428+SQRT(1-$C$9)*AB428&lt;_xlfn.NORM.S.INV($C$6),1,0)</x:f>
        <x:v>0</x:v>
      </x:c>
      <x:c r="AX428" s="34" t="n">
        <x:f>IF(SQRT($C$9)*$B428+SQRT(1-$C$9)*AC428&lt;_xlfn.NORM.S.INV($C$6),1,0)</x:f>
        <x:v>0</x:v>
      </x:c>
      <x:c r="AY428" s="34" t="n">
        <x:f>IF(SQRT($C$9)*$B428+SQRT(1-$C$9)*AD428&lt;_xlfn.NORM.S.INV($C$6),1,0)</x:f>
        <x:v>0</x:v>
      </x:c>
      <x:c r="AZ428" s="34" t="n">
        <x:f>IF(SQRT($C$9)*$B428+SQRT(1-$C$9)*AE428&lt;_xlfn.NORM.S.INV($C$6),1,0)</x:f>
        <x:v>0</x:v>
      </x:c>
      <x:c r="BA428" s="34" t="n">
        <x:f>IF(SQRT($C$9)*$B428+SQRT(1-$C$9)*AF428&lt;_xlfn.NORM.S.INV($C$6),1,0)</x:f>
        <x:v>0</x:v>
      </x:c>
      <x:c r="BB428" s="34" t="n">
        <x:f>IF(SQRT($C$9)*$B428+SQRT(1-$C$9)*AG428&lt;_xlfn.NORM.S.INV($C$6),1,0)</x:f>
        <x:v>0</x:v>
      </x:c>
      <x:c r="BC428" s="34" t="n">
        <x:f>IF(SQRT($C$9)*$B428+SQRT(1-$C$9)*AH428&lt;_xlfn.NORM.S.INV($C$6),1,0)</x:f>
        <x:v>0</x:v>
      </x:c>
      <x:c r="BD428" s="34" t="n">
        <x:f>IF(SQRT($C$9)*$B428+SQRT(1-$C$9)*AI428&lt;_xlfn.NORM.S.INV($C$6),1,0)</x:f>
        <x:v>0</x:v>
      </x:c>
      <x:c r="BE428" s="34" t="n">
        <x:f>IF(SQRT($C$9)*$B428+SQRT(1-$C$9)*AJ428&lt;_xlfn.NORM.S.INV($C$6),1,0)</x:f>
        <x:v>0</x:v>
      </x:c>
      <x:c r="BF428" s="34" t="n">
        <x:f>IF(SQRT($C$9)*$B428+SQRT(1-$C$9)*AK428&lt;_xlfn.NORM.S.INV($C$6),1,0)</x:f>
        <x:v>0</x:v>
      </x:c>
      <x:c r="BG428" s="34"/>
      <x:c r="BH428" s="34"/>
      <x:c r="BI428" s="34" t="n">
        <x:f>$B$11*(($A$1061)*$C428/$B$12*$B$7+(1-$A$1061)*$D428/$B$12*$C$7)</x:f>
        <x:v>0</x:v>
      </x:c>
      <x:c r="BJ428" s="34" t="n">
        <x:f>$B$11*(($A$1062)*$C428/$B$12*$B$7+(1-$A$1062)*$D428/$B$12*$C$7)</x:f>
        <x:v>0</x:v>
      </x:c>
      <x:c r="BK428" s="34" t="n">
        <x:f>$B$11*(($A$1063)*$C428/$B$12*$B$7+(1-$A$1063)*$D428/$B$12*$C$7)</x:f>
        <x:v>0</x:v>
      </x:c>
      <x:c r="BL428" s="34" t="n">
        <x:f>$B$11*(($A$1064)*$C428/$B$12*$B$7+(1-$A$1064)*$D428/$B$12*$C$7)</x:f>
        <x:v>0</x:v>
      </x:c>
      <x:c r="BM428" s="34" t="n">
        <x:f>$B$11*(($A$1065)*$C428/$B$12*$B$7+(1-$A$1065)*$D428/$B$12*$C$7)</x:f>
        <x:v>0</x:v>
      </x:c>
      <x:c r="BN428" s="34" t="n">
        <x:f>$B$11*(($A$1066)*$C428/$B$12*$B$7+(1-$A$1066)*$D428/$B$12*$C$7)</x:f>
        <x:v>0</x:v>
      </x:c>
      <x:c r="BO428" s="34" t="n">
        <x:f>$B$11*(($A$1067)*$C428/$B$12*$B$7+(1-$A$1067)*$D428/$B$12*$C$7)</x:f>
        <x:v>0</x:v>
      </x:c>
      <x:c r="BP428" s="34" t="n">
        <x:f>$B$11*(($A$1068)*$C428/$B$12*$B$7+(1-$A$1068)*$D428/$B$12*$C$7)</x:f>
        <x:v>0</x:v>
      </x:c>
      <x:c r="BQ428" s="34" t="n">
        <x:f>$B$11*(($A$1069)*$C428/$B$12*$B$7+(1-$A$1069)*$D428/$B$12*$C$7)</x:f>
        <x:v>0</x:v>
      </x:c>
      <x:c r="BR428" s="34" t="n">
        <x:f>$B$11*(($A$1070)*$C428/$B$12*$B$7+(1-$A$1070)*$D428/$B$12*$C$7)</x:f>
        <x:v>0</x:v>
      </x:c>
      <x:c r="BS428" s="34" t="n">
        <x:f>$B$11*(($A$1071)*$C428/$B$12*$B$7+(1-$A$1071)*$D428/$B$12*$C$7)</x:f>
        <x:v>0</x:v>
      </x:c>
      <x:c r="BT428" s="34" t="n">
        <x:f>$B$11*(($A$1072)*$C428/$B$12*$B$7+(1-$A$1072)*$D428/$B$12*$C$7)</x:f>
        <x:v>0</x:v>
      </x:c>
      <x:c r="BU428" s="34" t="n">
        <x:f>$B$11*(($A$1073)*$C428/$B$12*$B$7+(1-$A$1073)*$D428/$B$12*$C$7)</x:f>
        <x:v>0</x:v>
      </x:c>
      <x:c r="BV428" s="34" t="n">
        <x:f>$B$11*(($A$1074)*$C428/$B$12*$B$7+(1-$A$1074)*$D428/$B$12*$C$7)</x:f>
        <x:v>0</x:v>
      </x:c>
      <x:c r="BW428" s="34" t="n">
        <x:f>$B$11*(($A$1075)*$C428/$B$12*$B$7+(1-$A$1075)*$D428/$B$12*$C$7)</x:f>
        <x:v>0</x:v>
      </x:c>
      <x:c r="BX428" s="34" t="n">
        <x:f>$B$11*(($A$1076)*$C428/$B$12*$B$7+(1-$A$1076)*$D428/$B$12*$C$7)</x:f>
        <x:v>0</x:v>
      </x:c>
      <x:c r="BY428" s="34" t="n">
        <x:f>$B$11*(($A$1077)*$C428/$B$12*$B$7+(1-$A$1077)*$D428/$B$12*$C$7)</x:f>
        <x:v>0</x:v>
      </x:c>
      <x:c r="BZ428" s="34" t="n">
        <x:f>$B$11*(($A$1078)*$C428/$B$12*$B$7+(1-$A$1078)*$D428/$B$12*$C$7)</x:f>
        <x:v>0</x:v>
      </x:c>
      <x:c r="CA428" s="34" t="n">
        <x:f>$B$11*(($A$1079)*$C428/$B$12*$B$7+(1-$A$1079)*$D428/$B$12*$C$7)</x:f>
        <x:v>0</x:v>
      </x:c>
      <x:c r="CB428" s="34" t="n">
        <x:f>$B$11*(($A$1080)*$C428/$B$12*$B$7+(1-$A$1080)*$D428/$B$12*$C$7)</x:f>
        <x:v>0</x:v>
      </x:c>
      <x:c r="CC428" s="34" t="n">
        <x:f>$B$11*(($A$1081)*$C428/$B$12*$B$7+(1-$A$1081)*$D428/$B$12*$C$7)</x:f>
        <x:v>0</x:v>
      </x:c>
    </x:row>
    <x:row r="429">
      <x:c r="A429" s="34" t="n">
        <x:v>405</x:v>
      </x:c>
      <x:c r="B429" s="39" t="n">
        <x:v>0.6882792436013722</x:v>
      </x:c>
      <x:c r="C429" s="1" t="n">
        <x:f>SUM(AM429:AV429)</x:f>
        <x:v>0</x:v>
      </x:c>
      <x:c r="D429" s="1" t="n">
        <x:f>SUM(AW429:BF429)</x:f>
        <x:v>0</x:v>
      </x:c>
      <x:c r="E429" s="17" t="n">
        <x:f>(1-C429/$B$12)*$B$8-C429/$B$12*$B$7</x:f>
        <x:v>0.05</x:v>
      </x:c>
      <x:c r="F429" s="17" t="n">
        <x:f>(1-D429/$B$12)*$C$8-D429/$B$12*$C$7</x:f>
        <x:v>0.09</x:v>
      </x:c>
      <x:c r="G429" s="32" t="n">
        <x:f>$B$11*($B$10*C429/$B$12*$B$7+(1-$B$10)*D429/$B$12*$C$7)</x:f>
        <x:v>0</x:v>
      </x:c>
      <x:c r="H429" s="17" t="n">
        <x:f>$B$10*E429+(1-$B$10)*F429</x:f>
        <x:v>0.07</x:v>
      </x:c>
      <x:c r="I429" s="34"/>
      <x:c r="J429" s="34"/>
      <x:c r="K429" s="34"/>
      <x:c r="L429" s="34"/>
      <x:c r="M429" s="34"/>
      <x:c r="N429" s="34"/>
      <x:c r="O429" s="34"/>
      <x:c r="P429" s="34"/>
      <x:c r="Q429" s="34"/>
      <x:c r="R429" s="39" t="n">
        <x:v>-0.9119763342083396</x:v>
      </x:c>
      <x:c r="S429" s="39" t="n">
        <x:v>0.6236654903972886</x:v>
      </x:c>
      <x:c r="T429" s="39" t="n">
        <x:v>-0.11250908986292929</x:v>
      </x:c>
      <x:c r="U429" s="39" t="n">
        <x:v>-1.1593408379984063</x:v>
      </x:c>
      <x:c r="V429" s="39" t="n">
        <x:v>-0.24586391925260725</x:v>
      </x:c>
      <x:c r="W429" s="39" t="n">
        <x:v>-0.06446130413932737</x:v>
      </x:c>
      <x:c r="X429" s="39" t="n">
        <x:v>-0.5319932950891196</x:v>
      </x:c>
      <x:c r="Y429" s="39" t="n">
        <x:v>-2.765017363942009</x:v>
      </x:c>
      <x:c r="Z429" s="39" t="n">
        <x:v>0.39145729715260813</x:v>
      </x:c>
      <x:c r="AA429" s="39" t="n">
        <x:v>-1.0256764225297266</x:v>
      </x:c>
      <x:c r="AB429" s="39" t="n">
        <x:v>-0.5840425181661998</x:v>
      </x:c>
      <x:c r="AC429" s="39" t="n">
        <x:v>-1.5348082858824261</x:v>
      </x:c>
      <x:c r="AD429" s="39" t="n">
        <x:v>-0.5770370422421965</x:v>
      </x:c>
      <x:c r="AE429" s="39" t="n">
        <x:v>-1.4478476709461188</x:v>
      </x:c>
      <x:c r="AF429" s="39" t="n">
        <x:v>-0.15252392916110386</x:v>
      </x:c>
      <x:c r="AG429" s="39" t="n">
        <x:v>0.9691672670741774</x:v>
      </x:c>
      <x:c r="AH429" s="39" t="n">
        <x:v>-1.4876325496555418</x:v>
      </x:c>
      <x:c r="AI429" s="39" t="n">
        <x:v>0.17872581026187545</x:v>
      </x:c>
      <x:c r="AJ429" s="39" t="n">
        <x:v>0.8143869820871533</x:v>
      </x:c>
      <x:c r="AK429" s="39" t="n">
        <x:v>0.4507022374013211</x:v>
      </x:c>
      <x:c r="AL429" s="34"/>
      <x:c r="AM429" s="34" t="n">
        <x:f>IF(SQRT($B$9)*$B429+SQRT(1-$B$9)*R429&lt;_xlfn.NORM.S.INV($B$6),1,0)</x:f>
        <x:v>0</x:v>
      </x:c>
      <x:c r="AN429" s="34" t="n">
        <x:f>IF(SQRT($B$9)*$B429+SQRT(1-$B$9)*S429&lt;_xlfn.NORM.S.INV($B$6),1,0)</x:f>
        <x:v>0</x:v>
      </x:c>
      <x:c r="AO429" s="34" t="n">
        <x:f>IF(SQRT($B$9)*$B429+SQRT(1-$B$9)*T429&lt;_xlfn.NORM.S.INV($B$6),1,0)</x:f>
        <x:v>0</x:v>
      </x:c>
      <x:c r="AP429" s="34" t="n">
        <x:f>IF(SQRT($B$9)*$B429+SQRT(1-$B$9)*U429&lt;_xlfn.NORM.S.INV($B$6),1,0)</x:f>
        <x:v>0</x:v>
      </x:c>
      <x:c r="AQ429" s="34" t="n">
        <x:f>IF(SQRT($B$9)*$B429+SQRT(1-$B$9)*V429&lt;_xlfn.NORM.S.INV($B$6),1,0)</x:f>
        <x:v>0</x:v>
      </x:c>
      <x:c r="AR429" s="34" t="n">
        <x:f>IF(SQRT($B$9)*$B429+SQRT(1-$B$9)*W429&lt;_xlfn.NORM.S.INV($B$6),1,0)</x:f>
        <x:v>0</x:v>
      </x:c>
      <x:c r="AS429" s="34" t="n">
        <x:f>IF(SQRT($B$9)*$B429+SQRT(1-$B$9)*X429&lt;_xlfn.NORM.S.INV($B$6),1,0)</x:f>
        <x:v>0</x:v>
      </x:c>
      <x:c r="AT429" s="34" t="n">
        <x:f>IF(SQRT($B$9)*$B429+SQRT(1-$B$9)*Y429&lt;_xlfn.NORM.S.INV($B$6),1,0)</x:f>
        <x:v>0</x:v>
      </x:c>
      <x:c r="AU429" s="34" t="n">
        <x:f>IF(SQRT($B$9)*$B429+SQRT(1-$B$9)*Z429&lt;_xlfn.NORM.S.INV($B$6),1,0)</x:f>
        <x:v>0</x:v>
      </x:c>
      <x:c r="AV429" s="34" t="n">
        <x:f>IF(SQRT($B$9)*$B429+SQRT(1-$B$9)*AA429&lt;_xlfn.NORM.S.INV($B$6),1,0)</x:f>
        <x:v>0</x:v>
      </x:c>
      <x:c r="AW429" s="34" t="n">
        <x:f>IF(SQRT($C$9)*$B429+SQRT(1-$C$9)*AB429&lt;_xlfn.NORM.S.INV($C$6),1,0)</x:f>
        <x:v>0</x:v>
      </x:c>
      <x:c r="AX429" s="34" t="n">
        <x:f>IF(SQRT($C$9)*$B429+SQRT(1-$C$9)*AC429&lt;_xlfn.NORM.S.INV($C$6),1,0)</x:f>
        <x:v>0</x:v>
      </x:c>
      <x:c r="AY429" s="34" t="n">
        <x:f>IF(SQRT($C$9)*$B429+SQRT(1-$C$9)*AD429&lt;_xlfn.NORM.S.INV($C$6),1,0)</x:f>
        <x:v>0</x:v>
      </x:c>
      <x:c r="AZ429" s="34" t="n">
        <x:f>IF(SQRT($C$9)*$B429+SQRT(1-$C$9)*AE429&lt;_xlfn.NORM.S.INV($C$6),1,0)</x:f>
        <x:v>0</x:v>
      </x:c>
      <x:c r="BA429" s="34" t="n">
        <x:f>IF(SQRT($C$9)*$B429+SQRT(1-$C$9)*AF429&lt;_xlfn.NORM.S.INV($C$6),1,0)</x:f>
        <x:v>0</x:v>
      </x:c>
      <x:c r="BB429" s="34" t="n">
        <x:f>IF(SQRT($C$9)*$B429+SQRT(1-$C$9)*AG429&lt;_xlfn.NORM.S.INV($C$6),1,0)</x:f>
        <x:v>0</x:v>
      </x:c>
      <x:c r="BC429" s="34" t="n">
        <x:f>IF(SQRT($C$9)*$B429+SQRT(1-$C$9)*AH429&lt;_xlfn.NORM.S.INV($C$6),1,0)</x:f>
        <x:v>0</x:v>
      </x:c>
      <x:c r="BD429" s="34" t="n">
        <x:f>IF(SQRT($C$9)*$B429+SQRT(1-$C$9)*AI429&lt;_xlfn.NORM.S.INV($C$6),1,0)</x:f>
        <x:v>0</x:v>
      </x:c>
      <x:c r="BE429" s="34" t="n">
        <x:f>IF(SQRT($C$9)*$B429+SQRT(1-$C$9)*AJ429&lt;_xlfn.NORM.S.INV($C$6),1,0)</x:f>
        <x:v>0</x:v>
      </x:c>
      <x:c r="BF429" s="34" t="n">
        <x:f>IF(SQRT($C$9)*$B429+SQRT(1-$C$9)*AK429&lt;_xlfn.NORM.S.INV($C$6),1,0)</x:f>
        <x:v>0</x:v>
      </x:c>
      <x:c r="BG429" s="34"/>
      <x:c r="BH429" s="34"/>
      <x:c r="BI429" s="34" t="n">
        <x:f>$B$11*(($A$1061)*$C429/$B$12*$B$7+(1-$A$1061)*$D429/$B$12*$C$7)</x:f>
        <x:v>0</x:v>
      </x:c>
      <x:c r="BJ429" s="34" t="n">
        <x:f>$B$11*(($A$1062)*$C429/$B$12*$B$7+(1-$A$1062)*$D429/$B$12*$C$7)</x:f>
        <x:v>0</x:v>
      </x:c>
      <x:c r="BK429" s="34" t="n">
        <x:f>$B$11*(($A$1063)*$C429/$B$12*$B$7+(1-$A$1063)*$D429/$B$12*$C$7)</x:f>
        <x:v>0</x:v>
      </x:c>
      <x:c r="BL429" s="34" t="n">
        <x:f>$B$11*(($A$1064)*$C429/$B$12*$B$7+(1-$A$1064)*$D429/$B$12*$C$7)</x:f>
        <x:v>0</x:v>
      </x:c>
      <x:c r="BM429" s="34" t="n">
        <x:f>$B$11*(($A$1065)*$C429/$B$12*$B$7+(1-$A$1065)*$D429/$B$12*$C$7)</x:f>
        <x:v>0</x:v>
      </x:c>
      <x:c r="BN429" s="34" t="n">
        <x:f>$B$11*(($A$1066)*$C429/$B$12*$B$7+(1-$A$1066)*$D429/$B$12*$C$7)</x:f>
        <x:v>0</x:v>
      </x:c>
      <x:c r="BO429" s="34" t="n">
        <x:f>$B$11*(($A$1067)*$C429/$B$12*$B$7+(1-$A$1067)*$D429/$B$12*$C$7)</x:f>
        <x:v>0</x:v>
      </x:c>
      <x:c r="BP429" s="34" t="n">
        <x:f>$B$11*(($A$1068)*$C429/$B$12*$B$7+(1-$A$1068)*$D429/$B$12*$C$7)</x:f>
        <x:v>0</x:v>
      </x:c>
      <x:c r="BQ429" s="34" t="n">
        <x:f>$B$11*(($A$1069)*$C429/$B$12*$B$7+(1-$A$1069)*$D429/$B$12*$C$7)</x:f>
        <x:v>0</x:v>
      </x:c>
      <x:c r="BR429" s="34" t="n">
        <x:f>$B$11*(($A$1070)*$C429/$B$12*$B$7+(1-$A$1070)*$D429/$B$12*$C$7)</x:f>
        <x:v>0</x:v>
      </x:c>
      <x:c r="BS429" s="34" t="n">
        <x:f>$B$11*(($A$1071)*$C429/$B$12*$B$7+(1-$A$1071)*$D429/$B$12*$C$7)</x:f>
        <x:v>0</x:v>
      </x:c>
      <x:c r="BT429" s="34" t="n">
        <x:f>$B$11*(($A$1072)*$C429/$B$12*$B$7+(1-$A$1072)*$D429/$B$12*$C$7)</x:f>
        <x:v>0</x:v>
      </x:c>
      <x:c r="BU429" s="34" t="n">
        <x:f>$B$11*(($A$1073)*$C429/$B$12*$B$7+(1-$A$1073)*$D429/$B$12*$C$7)</x:f>
        <x:v>0</x:v>
      </x:c>
      <x:c r="BV429" s="34" t="n">
        <x:f>$B$11*(($A$1074)*$C429/$B$12*$B$7+(1-$A$1074)*$D429/$B$12*$C$7)</x:f>
        <x:v>0</x:v>
      </x:c>
      <x:c r="BW429" s="34" t="n">
        <x:f>$B$11*(($A$1075)*$C429/$B$12*$B$7+(1-$A$1075)*$D429/$B$12*$C$7)</x:f>
        <x:v>0</x:v>
      </x:c>
      <x:c r="BX429" s="34" t="n">
        <x:f>$B$11*(($A$1076)*$C429/$B$12*$B$7+(1-$A$1076)*$D429/$B$12*$C$7)</x:f>
        <x:v>0</x:v>
      </x:c>
      <x:c r="BY429" s="34" t="n">
        <x:f>$B$11*(($A$1077)*$C429/$B$12*$B$7+(1-$A$1077)*$D429/$B$12*$C$7)</x:f>
        <x:v>0</x:v>
      </x:c>
      <x:c r="BZ429" s="34" t="n">
        <x:f>$B$11*(($A$1078)*$C429/$B$12*$B$7+(1-$A$1078)*$D429/$B$12*$C$7)</x:f>
        <x:v>0</x:v>
      </x:c>
      <x:c r="CA429" s="34" t="n">
        <x:f>$B$11*(($A$1079)*$C429/$B$12*$B$7+(1-$A$1079)*$D429/$B$12*$C$7)</x:f>
        <x:v>0</x:v>
      </x:c>
      <x:c r="CB429" s="34" t="n">
        <x:f>$B$11*(($A$1080)*$C429/$B$12*$B$7+(1-$A$1080)*$D429/$B$12*$C$7)</x:f>
        <x:v>0</x:v>
      </x:c>
      <x:c r="CC429" s="34" t="n">
        <x:f>$B$11*(($A$1081)*$C429/$B$12*$B$7+(1-$A$1081)*$D429/$B$12*$C$7)</x:f>
        <x:v>0</x:v>
      </x:c>
    </x:row>
    <x:row r="430">
      <x:c r="A430" s="34" t="n">
        <x:v>406</x:v>
      </x:c>
      <x:c r="B430" s="39" t="n">
        <x:v>-1.090658716014642</x:v>
      </x:c>
      <x:c r="C430" s="1" t="n">
        <x:f>SUM(AM430:AV430)</x:f>
        <x:v>1</x:v>
      </x:c>
      <x:c r="D430" s="1" t="n">
        <x:f>SUM(AW430:BF430)</x:f>
        <x:v>0</x:v>
      </x:c>
      <x:c r="E430" s="17" t="n">
        <x:f>(1-C430/$B$12)*$B$8-C430/$B$12*$B$7</x:f>
        <x:v>0.0049999999999999975</x:v>
      </x:c>
      <x:c r="F430" s="17" t="n">
        <x:f>(1-D430/$B$12)*$C$8-D430/$B$12*$C$7</x:f>
        <x:v>0.09</x:v>
      </x:c>
      <x:c r="G430" s="32" t="n">
        <x:f>$B$11*($B$10*C430/$B$12*$B$7+(1-$B$10)*D430/$B$12*$C$7)</x:f>
        <x:v>200.00000000000003</x:v>
      </x:c>
      <x:c r="H430" s="17" t="n">
        <x:f>$B$10*E430+(1-$B$10)*F430</x:f>
        <x:v>0.0475</x:v>
      </x:c>
      <x:c r="I430" s="34"/>
      <x:c r="J430" s="34"/>
      <x:c r="K430" s="34"/>
      <x:c r="L430" s="34"/>
      <x:c r="M430" s="34"/>
      <x:c r="N430" s="34"/>
      <x:c r="O430" s="34"/>
      <x:c r="P430" s="34"/>
      <x:c r="Q430" s="34"/>
      <x:c r="R430" s="39" t="n">
        <x:v>0.46542917344786683</x:v>
      </x:c>
      <x:c r="S430" s="39" t="n">
        <x:v>2.10930142073847</x:v>
      </x:c>
      <x:c r="T430" s="39" t="n">
        <x:v>-1.0363317846151823</x:v>
      </x:c>
      <x:c r="U430" s="39" t="n">
        <x:v>-2.137392742991413</x:v>
      </x:c>
      <x:c r="V430" s="39" t="n">
        <x:v>-0.2742998108067927</x:v>
      </x:c>
      <x:c r="W430" s="39" t="n">
        <x:v>-0.09091111964673844</x:v>
      </x:c>
      <x:c r="X430" s="39" t="n">
        <x:v>-0.39095665475263985</x:v>
      </x:c>
      <x:c r="Y430" s="39" t="n">
        <x:v>-1.2462678680347758</x:v>
      </x:c>
      <x:c r="Z430" s="39" t="n">
        <x:v>-1.455693012832541</x:v>
      </x:c>
      <x:c r="AA430" s="39" t="n">
        <x:v>1.300522824710317</x:v>
      </x:c>
      <x:c r="AB430" s="39" t="n">
        <x:v>-0.07147244695108855</x:v>
      </x:c>
      <x:c r="AC430" s="39" t="n">
        <x:v>-0.36969018764419403</x:v>
      </x:c>
      <x:c r="AD430" s="39" t="n">
        <x:v>-0.5481128946922006</x:v>
      </x:c>
      <x:c r="AE430" s="39" t="n">
        <x:v>0.9665652686826465</x:v>
      </x:c>
      <x:c r="AF430" s="39" t="n">
        <x:v>-0.03849719243240158</x:v>
      </x:c>
      <x:c r="AG430" s="39" t="n">
        <x:v>0.5777197841758486</x:v>
      </x:c>
      <x:c r="AH430" s="39" t="n">
        <x:v>0.7013437290373027</x:v>
      </x:c>
      <x:c r="AI430" s="39" t="n">
        <x:v>0.5300665228916811</x:v>
      </x:c>
      <x:c r="AJ430" s="39" t="n">
        <x:v>-0.9338538653360403</x:v>
      </x:c>
      <x:c r="AK430" s="39" t="n">
        <x:v>-0.6206060457635401</x:v>
      </x:c>
      <x:c r="AL430" s="34"/>
      <x:c r="AM430" s="34" t="n">
        <x:f>IF(SQRT($B$9)*$B430+SQRT(1-$B$9)*R430&lt;_xlfn.NORM.S.INV($B$6),1,0)</x:f>
        <x:v>0</x:v>
      </x:c>
      <x:c r="AN430" s="34" t="n">
        <x:f>IF(SQRT($B$9)*$B430+SQRT(1-$B$9)*S430&lt;_xlfn.NORM.S.INV($B$6),1,0)</x:f>
        <x:v>0</x:v>
      </x:c>
      <x:c r="AO430" s="34" t="n">
        <x:f>IF(SQRT($B$9)*$B430+SQRT(1-$B$9)*T430&lt;_xlfn.NORM.S.INV($B$6),1,0)</x:f>
        <x:v>0</x:v>
      </x:c>
      <x:c r="AP430" s="34" t="n">
        <x:f>IF(SQRT($B$9)*$B430+SQRT(1-$B$9)*U430&lt;_xlfn.NORM.S.INV($B$6),1,0)</x:f>
        <x:v>1</x:v>
      </x:c>
      <x:c r="AQ430" s="34" t="n">
        <x:f>IF(SQRT($B$9)*$B430+SQRT(1-$B$9)*V430&lt;_xlfn.NORM.S.INV($B$6),1,0)</x:f>
        <x:v>0</x:v>
      </x:c>
      <x:c r="AR430" s="34" t="n">
        <x:f>IF(SQRT($B$9)*$B430+SQRT(1-$B$9)*W430&lt;_xlfn.NORM.S.INV($B$6),1,0)</x:f>
        <x:v>0</x:v>
      </x:c>
      <x:c r="AS430" s="34" t="n">
        <x:f>IF(SQRT($B$9)*$B430+SQRT(1-$B$9)*X430&lt;_xlfn.NORM.S.INV($B$6),1,0)</x:f>
        <x:v>0</x:v>
      </x:c>
      <x:c r="AT430" s="34" t="n">
        <x:f>IF(SQRT($B$9)*$B430+SQRT(1-$B$9)*Y430&lt;_xlfn.NORM.S.INV($B$6),1,0)</x:f>
        <x:v>0</x:v>
      </x:c>
      <x:c r="AU430" s="34" t="n">
        <x:f>IF(SQRT($B$9)*$B430+SQRT(1-$B$9)*Z430&lt;_xlfn.NORM.S.INV($B$6),1,0)</x:f>
        <x:v>0</x:v>
      </x:c>
      <x:c r="AV430" s="34" t="n">
        <x:f>IF(SQRT($B$9)*$B430+SQRT(1-$B$9)*AA430&lt;_xlfn.NORM.S.INV($B$6),1,0)</x:f>
        <x:v>0</x:v>
      </x:c>
      <x:c r="AW430" s="34" t="n">
        <x:f>IF(SQRT($C$9)*$B430+SQRT(1-$C$9)*AB430&lt;_xlfn.NORM.S.INV($C$6),1,0)</x:f>
        <x:v>0</x:v>
      </x:c>
      <x:c r="AX430" s="34" t="n">
        <x:f>IF(SQRT($C$9)*$B430+SQRT(1-$C$9)*AC430&lt;_xlfn.NORM.S.INV($C$6),1,0)</x:f>
        <x:v>0</x:v>
      </x:c>
      <x:c r="AY430" s="34" t="n">
        <x:f>IF(SQRT($C$9)*$B430+SQRT(1-$C$9)*AD430&lt;_xlfn.NORM.S.INV($C$6),1,0)</x:f>
        <x:v>0</x:v>
      </x:c>
      <x:c r="AZ430" s="34" t="n">
        <x:f>IF(SQRT($C$9)*$B430+SQRT(1-$C$9)*AE430&lt;_xlfn.NORM.S.INV($C$6),1,0)</x:f>
        <x:v>0</x:v>
      </x:c>
      <x:c r="BA430" s="34" t="n">
        <x:f>IF(SQRT($C$9)*$B430+SQRT(1-$C$9)*AF430&lt;_xlfn.NORM.S.INV($C$6),1,0)</x:f>
        <x:v>0</x:v>
      </x:c>
      <x:c r="BB430" s="34" t="n">
        <x:f>IF(SQRT($C$9)*$B430+SQRT(1-$C$9)*AG430&lt;_xlfn.NORM.S.INV($C$6),1,0)</x:f>
        <x:v>0</x:v>
      </x:c>
      <x:c r="BC430" s="34" t="n">
        <x:f>IF(SQRT($C$9)*$B430+SQRT(1-$C$9)*AH430&lt;_xlfn.NORM.S.INV($C$6),1,0)</x:f>
        <x:v>0</x:v>
      </x:c>
      <x:c r="BD430" s="34" t="n">
        <x:f>IF(SQRT($C$9)*$B430+SQRT(1-$C$9)*AI430&lt;_xlfn.NORM.S.INV($C$6),1,0)</x:f>
        <x:v>0</x:v>
      </x:c>
      <x:c r="BE430" s="34" t="n">
        <x:f>IF(SQRT($C$9)*$B430+SQRT(1-$C$9)*AJ430&lt;_xlfn.NORM.S.INV($C$6),1,0)</x:f>
        <x:v>0</x:v>
      </x:c>
      <x:c r="BF430" s="34" t="n">
        <x:f>IF(SQRT($C$9)*$B430+SQRT(1-$C$9)*AK430&lt;_xlfn.NORM.S.INV($C$6),1,0)</x:f>
        <x:v>0</x:v>
      </x:c>
      <x:c r="BG430" s="34"/>
      <x:c r="BH430" s="34"/>
      <x:c r="BI430" s="34" t="n">
        <x:f>$B$11*(($A$1061)*$C430/$B$12*$B$7+(1-$A$1061)*$D430/$B$12*$C$7)</x:f>
        <x:v>0</x:v>
      </x:c>
      <x:c r="BJ430" s="34" t="n">
        <x:f>$B$11*(($A$1062)*$C430/$B$12*$B$7+(1-$A$1062)*$D430/$B$12*$C$7)</x:f>
        <x:v>20</x:v>
      </x:c>
      <x:c r="BK430" s="34" t="n">
        <x:f>$B$11*(($A$1063)*$C430/$B$12*$B$7+(1-$A$1063)*$D430/$B$12*$C$7)</x:f>
        <x:v>40</x:v>
      </x:c>
      <x:c r="BL430" s="34" t="n">
        <x:f>$B$11*(($A$1064)*$C430/$B$12*$B$7+(1-$A$1064)*$D430/$B$12*$C$7)</x:f>
        <x:v>60</x:v>
      </x:c>
      <x:c r="BM430" s="34" t="n">
        <x:f>$B$11*(($A$1065)*$C430/$B$12*$B$7+(1-$A$1065)*$D430/$B$12*$C$7)</x:f>
        <x:v>80</x:v>
      </x:c>
      <x:c r="BN430" s="34" t="n">
        <x:f>$B$11*(($A$1066)*$C430/$B$12*$B$7+(1-$A$1066)*$D430/$B$12*$C$7)</x:f>
        <x:v>100.00000000000001</x:v>
      </x:c>
      <x:c r="BO430" s="34" t="n">
        <x:f>$B$11*(($A$1067)*$C430/$B$12*$B$7+(1-$A$1067)*$D430/$B$12*$C$7)</x:f>
        <x:v>120</x:v>
      </x:c>
      <x:c r="BP430" s="34" t="n">
        <x:f>$B$11*(($A$1068)*$C430/$B$12*$B$7+(1-$A$1068)*$D430/$B$12*$C$7)</x:f>
        <x:v>139.99999999999997</x:v>
      </x:c>
      <x:c r="BQ430" s="34" t="n">
        <x:f>$B$11*(($A$1069)*$C430/$B$12*$B$7+(1-$A$1069)*$D430/$B$12*$C$7)</x:f>
        <x:v>160</x:v>
      </x:c>
      <x:c r="BR430" s="34" t="n">
        <x:f>$B$11*(($A$1070)*$C430/$B$12*$B$7+(1-$A$1070)*$D430/$B$12*$C$7)</x:f>
        <x:v>180</x:v>
      </x:c>
      <x:c r="BS430" s="34" t="n">
        <x:f>$B$11*(($A$1071)*$C430/$B$12*$B$7+(1-$A$1071)*$D430/$B$12*$C$7)</x:f>
        <x:v>200.00000000000003</x:v>
      </x:c>
      <x:c r="BT430" s="34" t="n">
        <x:f>$B$11*(($A$1072)*$C430/$B$12*$B$7+(1-$A$1072)*$D430/$B$12*$C$7)</x:f>
        <x:v>220.00000000000006</x:v>
      </x:c>
      <x:c r="BU430" s="34" t="n">
        <x:f>$B$11*(($A$1073)*$C430/$B$12*$B$7+(1-$A$1073)*$D430/$B$12*$C$7)</x:f>
        <x:v>240</x:v>
      </x:c>
      <x:c r="BV430" s="34" t="n">
        <x:f>$B$11*(($A$1074)*$C430/$B$12*$B$7+(1-$A$1074)*$D430/$B$12*$C$7)</x:f>
        <x:v>260</x:v>
      </x:c>
      <x:c r="BW430" s="34" t="n">
        <x:f>$B$11*(($A$1075)*$C430/$B$12*$B$7+(1-$A$1075)*$D430/$B$12*$C$7)</x:f>
        <x:v>279.99999999999994</x:v>
      </x:c>
      <x:c r="BX430" s="34" t="n">
        <x:f>$B$11*(($A$1076)*$C430/$B$12*$B$7+(1-$A$1076)*$D430/$B$12*$C$7)</x:f>
        <x:v>300</x:v>
      </x:c>
      <x:c r="BY430" s="34" t="n">
        <x:f>$B$11*(($A$1077)*$C430/$B$12*$B$7+(1-$A$1077)*$D430/$B$12*$C$7)</x:f>
        <x:v>320</x:v>
      </x:c>
      <x:c r="BZ430" s="34" t="n">
        <x:f>$B$11*(($A$1078)*$C430/$B$12*$B$7+(1-$A$1078)*$D430/$B$12*$C$7)</x:f>
        <x:v>339.99999999999994</x:v>
      </x:c>
      <x:c r="CA430" s="34" t="n">
        <x:f>$B$11*(($A$1079)*$C430/$B$12*$B$7+(1-$A$1079)*$D430/$B$12*$C$7)</x:f>
        <x:v>360</x:v>
      </x:c>
      <x:c r="CB430" s="34" t="n">
        <x:f>$B$11*(($A$1080)*$C430/$B$12*$B$7+(1-$A$1080)*$D430/$B$12*$C$7)</x:f>
        <x:v>380.00000000000006</x:v>
      </x:c>
      <x:c r="CC430" s="34" t="n">
        <x:f>$B$11*(($A$1081)*$C430/$B$12*$B$7+(1-$A$1081)*$D430/$B$12*$C$7)</x:f>
        <x:v>400.00000000000006</x:v>
      </x:c>
    </x:row>
    <x:row r="431">
      <x:c r="A431" s="34" t="n">
        <x:v>407</x:v>
      </x:c>
      <x:c r="B431" s="39" t="n">
        <x:v>-0.48421321473079526</x:v>
      </x:c>
      <x:c r="C431" s="1" t="n">
        <x:f>SUM(AM431:AV431)</x:f>
        <x:v>0</x:v>
      </x:c>
      <x:c r="D431" s="1" t="n">
        <x:f>SUM(AW431:BF431)</x:f>
        <x:v>0</x:v>
      </x:c>
      <x:c r="E431" s="17" t="n">
        <x:f>(1-C431/$B$12)*$B$8-C431/$B$12*$B$7</x:f>
        <x:v>0.05</x:v>
      </x:c>
      <x:c r="F431" s="17" t="n">
        <x:f>(1-D431/$B$12)*$C$8-D431/$B$12*$C$7</x:f>
        <x:v>0.09</x:v>
      </x:c>
      <x:c r="G431" s="32" t="n">
        <x:f>$B$11*($B$10*C431/$B$12*$B$7+(1-$B$10)*D431/$B$12*$C$7)</x:f>
        <x:v>0</x:v>
      </x:c>
      <x:c r="H431" s="17" t="n">
        <x:f>$B$10*E431+(1-$B$10)*F431</x:f>
        <x:v>0.07</x:v>
      </x:c>
      <x:c r="I431" s="34"/>
      <x:c r="J431" s="34"/>
      <x:c r="K431" s="34"/>
      <x:c r="L431" s="34"/>
      <x:c r="M431" s="34"/>
      <x:c r="N431" s="34"/>
      <x:c r="O431" s="34"/>
      <x:c r="P431" s="34"/>
      <x:c r="Q431" s="34"/>
      <x:c r="R431" s="39" t="n">
        <x:v>-0.5750099964541057</x:v>
      </x:c>
      <x:c r="S431" s="39" t="n">
        <x:v>-0.9130416861971223</x:v>
      </x:c>
      <x:c r="T431" s="39" t="n">
        <x:v>-0.43830398280246907</x:v>
      </x:c>
      <x:c r="U431" s="39" t="n">
        <x:v>-1.006395412079077</x:v>
      </x:c>
      <x:c r="V431" s="39" t="n">
        <x:v>-1.2791603579495212</x:v>
      </x:c>
      <x:c r="W431" s="39" t="n">
        <x:v>-0.10355648219122929</x:v>
      </x:c>
      <x:c r="X431" s="39" t="n">
        <x:v>0.17315046146516586</x:v>
      </x:c>
      <x:c r="Y431" s="39" t="n">
        <x:v>-0.46312678205870866</x:v>
      </x:c>
      <x:c r="Z431" s="39" t="n">
        <x:v>0.3538197209505043</x:v>
      </x:c>
      <x:c r="AA431" s="39" t="n">
        <x:v>0.012732272691906915</x:v>
      </x:c>
      <x:c r="AB431" s="39" t="n">
        <x:v>0.9713395056441438</x:v>
      </x:c>
      <x:c r="AC431" s="39" t="n">
        <x:v>-1.1707495951057088</x:v>
      </x:c>
      <x:c r="AD431" s="39" t="n">
        <x:v>1.1260682695411601</x:v>
      </x:c>
      <x:c r="AE431" s="39" t="n">
        <x:v>0.03575905413796626</x:v>
      </x:c>
      <x:c r="AF431" s="39" t="n">
        <x:v>1.8604279444247198</x:v>
      </x:c>
      <x:c r="AG431" s="39" t="n">
        <x:v>-0.8944940013585493</x:v>
      </x:c>
      <x:c r="AH431" s="39" t="n">
        <x:v>-0.6868353174919262</x:v>
      </x:c>
      <x:c r="AI431" s="39" t="n">
        <x:v>-0.14690343211291265</x:v>
      </x:c>
      <x:c r="AJ431" s="39" t="n">
        <x:v>0.28057423152726335</x:v>
      </x:c>
      <x:c r="AK431" s="39" t="n">
        <x:v>1.086259405207716</x:v>
      </x:c>
      <x:c r="AL431" s="34"/>
      <x:c r="AM431" s="34" t="n">
        <x:f>IF(SQRT($B$9)*$B431+SQRT(1-$B$9)*R431&lt;_xlfn.NORM.S.INV($B$6),1,0)</x:f>
        <x:v>0</x:v>
      </x:c>
      <x:c r="AN431" s="34" t="n">
        <x:f>IF(SQRT($B$9)*$B431+SQRT(1-$B$9)*S431&lt;_xlfn.NORM.S.INV($B$6),1,0)</x:f>
        <x:v>0</x:v>
      </x:c>
      <x:c r="AO431" s="34" t="n">
        <x:f>IF(SQRT($B$9)*$B431+SQRT(1-$B$9)*T431&lt;_xlfn.NORM.S.INV($B$6),1,0)</x:f>
        <x:v>0</x:v>
      </x:c>
      <x:c r="AP431" s="34" t="n">
        <x:f>IF(SQRT($B$9)*$B431+SQRT(1-$B$9)*U431&lt;_xlfn.NORM.S.INV($B$6),1,0)</x:f>
        <x:v>0</x:v>
      </x:c>
      <x:c r="AQ431" s="34" t="n">
        <x:f>IF(SQRT($B$9)*$B431+SQRT(1-$B$9)*V431&lt;_xlfn.NORM.S.INV($B$6),1,0)</x:f>
        <x:v>0</x:v>
      </x:c>
      <x:c r="AR431" s="34" t="n">
        <x:f>IF(SQRT($B$9)*$B431+SQRT(1-$B$9)*W431&lt;_xlfn.NORM.S.INV($B$6),1,0)</x:f>
        <x:v>0</x:v>
      </x:c>
      <x:c r="AS431" s="34" t="n">
        <x:f>IF(SQRT($B$9)*$B431+SQRT(1-$B$9)*X431&lt;_xlfn.NORM.S.INV($B$6),1,0)</x:f>
        <x:v>0</x:v>
      </x:c>
      <x:c r="AT431" s="34" t="n">
        <x:f>IF(SQRT($B$9)*$B431+SQRT(1-$B$9)*Y431&lt;_xlfn.NORM.S.INV($B$6),1,0)</x:f>
        <x:v>0</x:v>
      </x:c>
      <x:c r="AU431" s="34" t="n">
        <x:f>IF(SQRT($B$9)*$B431+SQRT(1-$B$9)*Z431&lt;_xlfn.NORM.S.INV($B$6),1,0)</x:f>
        <x:v>0</x:v>
      </x:c>
      <x:c r="AV431" s="34" t="n">
        <x:f>IF(SQRT($B$9)*$B431+SQRT(1-$B$9)*AA431&lt;_xlfn.NORM.S.INV($B$6),1,0)</x:f>
        <x:v>0</x:v>
      </x:c>
      <x:c r="AW431" s="34" t="n">
        <x:f>IF(SQRT($C$9)*$B431+SQRT(1-$C$9)*AB431&lt;_xlfn.NORM.S.INV($C$6),1,0)</x:f>
        <x:v>0</x:v>
      </x:c>
      <x:c r="AX431" s="34" t="n">
        <x:f>IF(SQRT($C$9)*$B431+SQRT(1-$C$9)*AC431&lt;_xlfn.NORM.S.INV($C$6),1,0)</x:f>
        <x:v>0</x:v>
      </x:c>
      <x:c r="AY431" s="34" t="n">
        <x:f>IF(SQRT($C$9)*$B431+SQRT(1-$C$9)*AD431&lt;_xlfn.NORM.S.INV($C$6),1,0)</x:f>
        <x:v>0</x:v>
      </x:c>
      <x:c r="AZ431" s="34" t="n">
        <x:f>IF(SQRT($C$9)*$B431+SQRT(1-$C$9)*AE431&lt;_xlfn.NORM.S.INV($C$6),1,0)</x:f>
        <x:v>0</x:v>
      </x:c>
      <x:c r="BA431" s="34" t="n">
        <x:f>IF(SQRT($C$9)*$B431+SQRT(1-$C$9)*AF431&lt;_xlfn.NORM.S.INV($C$6),1,0)</x:f>
        <x:v>0</x:v>
      </x:c>
      <x:c r="BB431" s="34" t="n">
        <x:f>IF(SQRT($C$9)*$B431+SQRT(1-$C$9)*AG431&lt;_xlfn.NORM.S.INV($C$6),1,0)</x:f>
        <x:v>0</x:v>
      </x:c>
      <x:c r="BC431" s="34" t="n">
        <x:f>IF(SQRT($C$9)*$B431+SQRT(1-$C$9)*AH431&lt;_xlfn.NORM.S.INV($C$6),1,0)</x:f>
        <x:v>0</x:v>
      </x:c>
      <x:c r="BD431" s="34" t="n">
        <x:f>IF(SQRT($C$9)*$B431+SQRT(1-$C$9)*AI431&lt;_xlfn.NORM.S.INV($C$6),1,0)</x:f>
        <x:v>0</x:v>
      </x:c>
      <x:c r="BE431" s="34" t="n">
        <x:f>IF(SQRT($C$9)*$B431+SQRT(1-$C$9)*AJ431&lt;_xlfn.NORM.S.INV($C$6),1,0)</x:f>
        <x:v>0</x:v>
      </x:c>
      <x:c r="BF431" s="34" t="n">
        <x:f>IF(SQRT($C$9)*$B431+SQRT(1-$C$9)*AK431&lt;_xlfn.NORM.S.INV($C$6),1,0)</x:f>
        <x:v>0</x:v>
      </x:c>
      <x:c r="BG431" s="34"/>
      <x:c r="BH431" s="34"/>
      <x:c r="BI431" s="34" t="n">
        <x:f>$B$11*(($A$1061)*$C431/$B$12*$B$7+(1-$A$1061)*$D431/$B$12*$C$7)</x:f>
        <x:v>0</x:v>
      </x:c>
      <x:c r="BJ431" s="34" t="n">
        <x:f>$B$11*(($A$1062)*$C431/$B$12*$B$7+(1-$A$1062)*$D431/$B$12*$C$7)</x:f>
        <x:v>0</x:v>
      </x:c>
      <x:c r="BK431" s="34" t="n">
        <x:f>$B$11*(($A$1063)*$C431/$B$12*$B$7+(1-$A$1063)*$D431/$B$12*$C$7)</x:f>
        <x:v>0</x:v>
      </x:c>
      <x:c r="BL431" s="34" t="n">
        <x:f>$B$11*(($A$1064)*$C431/$B$12*$B$7+(1-$A$1064)*$D431/$B$12*$C$7)</x:f>
        <x:v>0</x:v>
      </x:c>
      <x:c r="BM431" s="34" t="n">
        <x:f>$B$11*(($A$1065)*$C431/$B$12*$B$7+(1-$A$1065)*$D431/$B$12*$C$7)</x:f>
        <x:v>0</x:v>
      </x:c>
      <x:c r="BN431" s="34" t="n">
        <x:f>$B$11*(($A$1066)*$C431/$B$12*$B$7+(1-$A$1066)*$D431/$B$12*$C$7)</x:f>
        <x:v>0</x:v>
      </x:c>
      <x:c r="BO431" s="34" t="n">
        <x:f>$B$11*(($A$1067)*$C431/$B$12*$B$7+(1-$A$1067)*$D431/$B$12*$C$7)</x:f>
        <x:v>0</x:v>
      </x:c>
      <x:c r="BP431" s="34" t="n">
        <x:f>$B$11*(($A$1068)*$C431/$B$12*$B$7+(1-$A$1068)*$D431/$B$12*$C$7)</x:f>
        <x:v>0</x:v>
      </x:c>
      <x:c r="BQ431" s="34" t="n">
        <x:f>$B$11*(($A$1069)*$C431/$B$12*$B$7+(1-$A$1069)*$D431/$B$12*$C$7)</x:f>
        <x:v>0</x:v>
      </x:c>
      <x:c r="BR431" s="34" t="n">
        <x:f>$B$11*(($A$1070)*$C431/$B$12*$B$7+(1-$A$1070)*$D431/$B$12*$C$7)</x:f>
        <x:v>0</x:v>
      </x:c>
      <x:c r="BS431" s="34" t="n">
        <x:f>$B$11*(($A$1071)*$C431/$B$12*$B$7+(1-$A$1071)*$D431/$B$12*$C$7)</x:f>
        <x:v>0</x:v>
      </x:c>
      <x:c r="BT431" s="34" t="n">
        <x:f>$B$11*(($A$1072)*$C431/$B$12*$B$7+(1-$A$1072)*$D431/$B$12*$C$7)</x:f>
        <x:v>0</x:v>
      </x:c>
      <x:c r="BU431" s="34" t="n">
        <x:f>$B$11*(($A$1073)*$C431/$B$12*$B$7+(1-$A$1073)*$D431/$B$12*$C$7)</x:f>
        <x:v>0</x:v>
      </x:c>
      <x:c r="BV431" s="34" t="n">
        <x:f>$B$11*(($A$1074)*$C431/$B$12*$B$7+(1-$A$1074)*$D431/$B$12*$C$7)</x:f>
        <x:v>0</x:v>
      </x:c>
      <x:c r="BW431" s="34" t="n">
        <x:f>$B$11*(($A$1075)*$C431/$B$12*$B$7+(1-$A$1075)*$D431/$B$12*$C$7)</x:f>
        <x:v>0</x:v>
      </x:c>
      <x:c r="BX431" s="34" t="n">
        <x:f>$B$11*(($A$1076)*$C431/$B$12*$B$7+(1-$A$1076)*$D431/$B$12*$C$7)</x:f>
        <x:v>0</x:v>
      </x:c>
      <x:c r="BY431" s="34" t="n">
        <x:f>$B$11*(($A$1077)*$C431/$B$12*$B$7+(1-$A$1077)*$D431/$B$12*$C$7)</x:f>
        <x:v>0</x:v>
      </x:c>
      <x:c r="BZ431" s="34" t="n">
        <x:f>$B$11*(($A$1078)*$C431/$B$12*$B$7+(1-$A$1078)*$D431/$B$12*$C$7)</x:f>
        <x:v>0</x:v>
      </x:c>
      <x:c r="CA431" s="34" t="n">
        <x:f>$B$11*(($A$1079)*$C431/$B$12*$B$7+(1-$A$1079)*$D431/$B$12*$C$7)</x:f>
        <x:v>0</x:v>
      </x:c>
      <x:c r="CB431" s="34" t="n">
        <x:f>$B$11*(($A$1080)*$C431/$B$12*$B$7+(1-$A$1080)*$D431/$B$12*$C$7)</x:f>
        <x:v>0</x:v>
      </x:c>
      <x:c r="CC431" s="34" t="n">
        <x:f>$B$11*(($A$1081)*$C431/$B$12*$B$7+(1-$A$1081)*$D431/$B$12*$C$7)</x:f>
        <x:v>0</x:v>
      </x:c>
    </x:row>
    <x:row r="432">
      <x:c r="A432" s="34" t="n">
        <x:v>408</x:v>
      </x:c>
      <x:c r="B432" s="39" t="n">
        <x:v>-1.1845649943345054</x:v>
      </x:c>
      <x:c r="C432" s="1" t="n">
        <x:f>SUM(AM432:AV432)</x:f>
        <x:v>0</x:v>
      </x:c>
      <x:c r="D432" s="1" t="n">
        <x:f>SUM(AW432:BF432)</x:f>
        <x:v>2</x:v>
      </x:c>
      <x:c r="E432" s="17" t="n">
        <x:f>(1-C432/$B$12)*$B$8-C432/$B$12*$B$7</x:f>
        <x:v>0.05</x:v>
      </x:c>
      <x:c r="F432" s="17" t="n">
        <x:f>(1-D432/$B$12)*$C$8-D432/$B$12*$C$7</x:f>
        <x:v>-0.048</x:v>
      </x:c>
      <x:c r="G432" s="32" t="n">
        <x:f>$B$11*($B$10*C432/$B$12*$B$7+(1-$B$10)*D432/$B$12*$C$7)</x:f>
        <x:v>600</x:v>
      </x:c>
      <x:c r="H432" s="17" t="n">
        <x:f>$B$10*E432+(1-$B$10)*F432</x:f>
        <x:v>0.0010000000000000009</x:v>
      </x:c>
      <x:c r="I432" s="34"/>
      <x:c r="J432" s="34"/>
      <x:c r="K432" s="34"/>
      <x:c r="L432" s="34"/>
      <x:c r="M432" s="34"/>
      <x:c r="N432" s="34"/>
      <x:c r="O432" s="34"/>
      <x:c r="P432" s="34"/>
      <x:c r="Q432" s="34"/>
      <x:c r="R432" s="39" t="n">
        <x:v>-0.3004528462427243</x:v>
      </x:c>
      <x:c r="S432" s="39" t="n">
        <x:v>0.029976710200638145</x:v>
      </x:c>
      <x:c r="T432" s="39" t="n">
        <x:v>-0.9211429326346174</x:v>
      </x:c>
      <x:c r="U432" s="39" t="n">
        <x:v>-0.010590671490195425</x:v>
      </x:c>
      <x:c r="V432" s="39" t="n">
        <x:v>-1.5230533472455559</x:v>
      </x:c>
      <x:c r="W432" s="39" t="n">
        <x:v>-1.5077096996166022</x:v>
      </x:c>
      <x:c r="X432" s="39" t="n">
        <x:v>0.36593391203369713</x:v>
      </x:c>
      <x:c r="Y432" s="39" t="n">
        <x:v>-1.501135654179955</x:v>
      </x:c>
      <x:c r="Z432" s="39" t="n">
        <x:v>1.5762103614379304</x:v>
      </x:c>
      <x:c r="AA432" s="39" t="n">
        <x:v>0.017391584334575723</x:v>
      </x:c>
      <x:c r="AB432" s="39" t="n">
        <x:v>0.7208923513270824</x:v>
      </x:c>
      <x:c r="AC432" s="39" t="n">
        <x:v>-1.2760815213671894</x:v>
      </x:c>
      <x:c r="AD432" s="39" t="n">
        <x:v>-0.6970282222026586</x:v>
      </x:c>
      <x:c r="AE432" s="39" t="n">
        <x:v>-1.0243906939408738</x:v>
      </x:c>
      <x:c r="AF432" s="39" t="n">
        <x:v>0.5071493169037438</x:v>
      </x:c>
      <x:c r="AG432" s="39" t="n">
        <x:v>-1.3598480293456443</x:v>
      </x:c>
      <x:c r="AH432" s="39" t="n">
        <x:v>1.8182763713627739</x:v>
      </x:c>
      <x:c r="AI432" s="39" t="n">
        <x:v>0.5606802061790868</x:v>
      </x:c>
      <x:c r="AJ432" s="39" t="n">
        <x:v>-0.19213815109032137</x:v>
      </x:c>
      <x:c r="AK432" s="39" t="n">
        <x:v>1.1208564497055569</x:v>
      </x:c>
      <x:c r="AL432" s="34"/>
      <x:c r="AM432" s="34" t="n">
        <x:f>IF(SQRT($B$9)*$B432+SQRT(1-$B$9)*R432&lt;_xlfn.NORM.S.INV($B$6),1,0)</x:f>
        <x:v>0</x:v>
      </x:c>
      <x:c r="AN432" s="34" t="n">
        <x:f>IF(SQRT($B$9)*$B432+SQRT(1-$B$9)*S432&lt;_xlfn.NORM.S.INV($B$6),1,0)</x:f>
        <x:v>0</x:v>
      </x:c>
      <x:c r="AO432" s="34" t="n">
        <x:f>IF(SQRT($B$9)*$B432+SQRT(1-$B$9)*T432&lt;_xlfn.NORM.S.INV($B$6),1,0)</x:f>
        <x:v>0</x:v>
      </x:c>
      <x:c r="AP432" s="34" t="n">
        <x:f>IF(SQRT($B$9)*$B432+SQRT(1-$B$9)*U432&lt;_xlfn.NORM.S.INV($B$6),1,0)</x:f>
        <x:v>0</x:v>
      </x:c>
      <x:c r="AQ432" s="34" t="n">
        <x:f>IF(SQRT($B$9)*$B432+SQRT(1-$B$9)*V432&lt;_xlfn.NORM.S.INV($B$6),1,0)</x:f>
        <x:v>0</x:v>
      </x:c>
      <x:c r="AR432" s="34" t="n">
        <x:f>IF(SQRT($B$9)*$B432+SQRT(1-$B$9)*W432&lt;_xlfn.NORM.S.INV($B$6),1,0)</x:f>
        <x:v>0</x:v>
      </x:c>
      <x:c r="AS432" s="34" t="n">
        <x:f>IF(SQRT($B$9)*$B432+SQRT(1-$B$9)*X432&lt;_xlfn.NORM.S.INV($B$6),1,0)</x:f>
        <x:v>0</x:v>
      </x:c>
      <x:c r="AT432" s="34" t="n">
        <x:f>IF(SQRT($B$9)*$B432+SQRT(1-$B$9)*Y432&lt;_xlfn.NORM.S.INV($B$6),1,0)</x:f>
        <x:v>0</x:v>
      </x:c>
      <x:c r="AU432" s="34" t="n">
        <x:f>IF(SQRT($B$9)*$B432+SQRT(1-$B$9)*Z432&lt;_xlfn.NORM.S.INV($B$6),1,0)</x:f>
        <x:v>0</x:v>
      </x:c>
      <x:c r="AV432" s="34" t="n">
        <x:f>IF(SQRT($B$9)*$B432+SQRT(1-$B$9)*AA432&lt;_xlfn.NORM.S.INV($B$6),1,0)</x:f>
        <x:v>0</x:v>
      </x:c>
      <x:c r="AW432" s="34" t="n">
        <x:f>IF(SQRT($C$9)*$B432+SQRT(1-$C$9)*AB432&lt;_xlfn.NORM.S.INV($C$6),1,0)</x:f>
        <x:v>0</x:v>
      </x:c>
      <x:c r="AX432" s="34" t="n">
        <x:f>IF(SQRT($C$9)*$B432+SQRT(1-$C$9)*AC432&lt;_xlfn.NORM.S.INV($C$6),1,0)</x:f>
        <x:v>1</x:v>
      </x:c>
      <x:c r="AY432" s="34" t="n">
        <x:f>IF(SQRT($C$9)*$B432+SQRT(1-$C$9)*AD432&lt;_xlfn.NORM.S.INV($C$6),1,0)</x:f>
        <x:v>0</x:v>
      </x:c>
      <x:c r="AZ432" s="34" t="n">
        <x:f>IF(SQRT($C$9)*$B432+SQRT(1-$C$9)*AE432&lt;_xlfn.NORM.S.INV($C$6),1,0)</x:f>
        <x:v>0</x:v>
      </x:c>
      <x:c r="BA432" s="34" t="n">
        <x:f>IF(SQRT($C$9)*$B432+SQRT(1-$C$9)*AF432&lt;_xlfn.NORM.S.INV($C$6),1,0)</x:f>
        <x:v>0</x:v>
      </x:c>
      <x:c r="BB432" s="34" t="n">
        <x:f>IF(SQRT($C$9)*$B432+SQRT(1-$C$9)*AG432&lt;_xlfn.NORM.S.INV($C$6),1,0)</x:f>
        <x:v>1</x:v>
      </x:c>
      <x:c r="BC432" s="34" t="n">
        <x:f>IF(SQRT($C$9)*$B432+SQRT(1-$C$9)*AH432&lt;_xlfn.NORM.S.INV($C$6),1,0)</x:f>
        <x:v>0</x:v>
      </x:c>
      <x:c r="BD432" s="34" t="n">
        <x:f>IF(SQRT($C$9)*$B432+SQRT(1-$C$9)*AI432&lt;_xlfn.NORM.S.INV($C$6),1,0)</x:f>
        <x:v>0</x:v>
      </x:c>
      <x:c r="BE432" s="34" t="n">
        <x:f>IF(SQRT($C$9)*$B432+SQRT(1-$C$9)*AJ432&lt;_xlfn.NORM.S.INV($C$6),1,0)</x:f>
        <x:v>0</x:v>
      </x:c>
      <x:c r="BF432" s="34" t="n">
        <x:f>IF(SQRT($C$9)*$B432+SQRT(1-$C$9)*AK432&lt;_xlfn.NORM.S.INV($C$6),1,0)</x:f>
        <x:v>0</x:v>
      </x:c>
      <x:c r="BG432" s="34"/>
      <x:c r="BH432" s="34"/>
      <x:c r="BI432" s="34" t="n">
        <x:f>$B$11*(($A$1061)*$C432/$B$12*$B$7+(1-$A$1061)*$D432/$B$12*$C$7)</x:f>
        <x:v>1200</x:v>
      </x:c>
      <x:c r="BJ432" s="34" t="n">
        <x:f>$B$11*(($A$1062)*$C432/$B$12*$B$7+(1-$A$1062)*$D432/$B$12*$C$7)</x:f>
        <x:v>1140</x:v>
      </x:c>
      <x:c r="BK432" s="34" t="n">
        <x:f>$B$11*(($A$1063)*$C432/$B$12*$B$7+(1-$A$1063)*$D432/$B$12*$C$7)</x:f>
        <x:v>1080</x:v>
      </x:c>
      <x:c r="BL432" s="34" t="n">
        <x:f>$B$11*(($A$1064)*$C432/$B$12*$B$7+(1-$A$1064)*$D432/$B$12*$C$7)</x:f>
        <x:v>1019.9999999999999</x:v>
      </x:c>
      <x:c r="BM432" s="34" t="n">
        <x:f>$B$11*(($A$1065)*$C432/$B$12*$B$7+(1-$A$1065)*$D432/$B$12*$C$7)</x:f>
        <x:v>960</x:v>
      </x:c>
      <x:c r="BN432" s="34" t="n">
        <x:f>$B$11*(($A$1066)*$C432/$B$12*$B$7+(1-$A$1066)*$D432/$B$12*$C$7)</x:f>
        <x:v>900</x:v>
      </x:c>
      <x:c r="BO432" s="34" t="n">
        <x:f>$B$11*(($A$1067)*$C432/$B$12*$B$7+(1-$A$1067)*$D432/$B$12*$C$7)</x:f>
        <x:v>839.9999999999999</x:v>
      </x:c>
      <x:c r="BP432" s="34" t="n">
        <x:f>$B$11*(($A$1068)*$C432/$B$12*$B$7+(1-$A$1068)*$D432/$B$12*$C$7)</x:f>
        <x:v>780</x:v>
      </x:c>
      <x:c r="BQ432" s="34" t="n">
        <x:f>$B$11*(($A$1069)*$C432/$B$12*$B$7+(1-$A$1069)*$D432/$B$12*$C$7)</x:f>
        <x:v>720</x:v>
      </x:c>
      <x:c r="BR432" s="34" t="n">
        <x:f>$B$11*(($A$1070)*$C432/$B$12*$B$7+(1-$A$1070)*$D432/$B$12*$C$7)</x:f>
        <x:v>660</x:v>
      </x:c>
      <x:c r="BS432" s="34" t="n">
        <x:f>$B$11*(($A$1071)*$C432/$B$12*$B$7+(1-$A$1071)*$D432/$B$12*$C$7)</x:f>
        <x:v>600</x:v>
      </x:c>
      <x:c r="BT432" s="34" t="n">
        <x:f>$B$11*(($A$1072)*$C432/$B$12*$B$7+(1-$A$1072)*$D432/$B$12*$C$7)</x:f>
        <x:v>540</x:v>
      </x:c>
      <x:c r="BU432" s="34" t="n">
        <x:f>$B$11*(($A$1073)*$C432/$B$12*$B$7+(1-$A$1073)*$D432/$B$12*$C$7)</x:f>
        <x:v>480</x:v>
      </x:c>
      <x:c r="BV432" s="34" t="n">
        <x:f>$B$11*(($A$1074)*$C432/$B$12*$B$7+(1-$A$1074)*$D432/$B$12*$C$7)</x:f>
        <x:v>419.99999999999994</x:v>
      </x:c>
      <x:c r="BW432" s="34" t="n">
        <x:f>$B$11*(($A$1075)*$C432/$B$12*$B$7+(1-$A$1075)*$D432/$B$12*$C$7)</x:f>
        <x:v>360.00000000000006</x:v>
      </x:c>
      <x:c r="BX432" s="34" t="n">
        <x:f>$B$11*(($A$1076)*$C432/$B$12*$B$7+(1-$A$1076)*$D432/$B$12*$C$7)</x:f>
        <x:v>300</x:v>
      </x:c>
      <x:c r="BY432" s="34" t="n">
        <x:f>$B$11*(($A$1077)*$C432/$B$12*$B$7+(1-$A$1077)*$D432/$B$12*$C$7)</x:f>
        <x:v>239.99999999999997</x:v>
      </x:c>
      <x:c r="BZ432" s="34" t="n">
        <x:f>$B$11*(($A$1078)*$C432/$B$12*$B$7+(1-$A$1078)*$D432/$B$12*$C$7)</x:f>
        <x:v>180.00000000000003</x:v>
      </x:c>
      <x:c r="CA432" s="34" t="n">
        <x:f>$B$11*(($A$1079)*$C432/$B$12*$B$7+(1-$A$1079)*$D432/$B$12*$C$7)</x:f>
        <x:v>119.99999999999999</x:v>
      </x:c>
      <x:c r="CB432" s="34" t="n">
        <x:f>$B$11*(($A$1080)*$C432/$B$12*$B$7+(1-$A$1080)*$D432/$B$12*$C$7)</x:f>
        <x:v>60.00000000000006</x:v>
      </x:c>
      <x:c r="CC432" s="34" t="n">
        <x:f>$B$11*(($A$1081)*$C432/$B$12*$B$7+(1-$A$1081)*$D432/$B$12*$C$7)</x:f>
        <x:v>0</x:v>
      </x:c>
    </x:row>
    <x:row r="433">
      <x:c r="A433" s="34" t="n">
        <x:v>409</x:v>
      </x:c>
      <x:c r="B433" s="39" t="n">
        <x:v>1.099913788458873</x:v>
      </x:c>
      <x:c r="C433" s="1" t="n">
        <x:f>SUM(AM433:AV433)</x:f>
        <x:v>0</x:v>
      </x:c>
      <x:c r="D433" s="1" t="n">
        <x:f>SUM(AW433:BF433)</x:f>
        <x:v>0</x:v>
      </x:c>
      <x:c r="E433" s="17" t="n">
        <x:f>(1-C433/$B$12)*$B$8-C433/$B$12*$B$7</x:f>
        <x:v>0.05</x:v>
      </x:c>
      <x:c r="F433" s="17" t="n">
        <x:f>(1-D433/$B$12)*$C$8-D433/$B$12*$C$7</x:f>
        <x:v>0.09</x:v>
      </x:c>
      <x:c r="G433" s="32" t="n">
        <x:f>$B$11*($B$10*C433/$B$12*$B$7+(1-$B$10)*D433/$B$12*$C$7)</x:f>
        <x:v>0</x:v>
      </x:c>
      <x:c r="H433" s="17" t="n">
        <x:f>$B$10*E433+(1-$B$10)*F433</x:f>
        <x:v>0.07</x:v>
      </x:c>
      <x:c r="I433" s="34"/>
      <x:c r="J433" s="34"/>
      <x:c r="K433" s="34"/>
      <x:c r="L433" s="34"/>
      <x:c r="M433" s="34"/>
      <x:c r="N433" s="34"/>
      <x:c r="O433" s="34"/>
      <x:c r="P433" s="34"/>
      <x:c r="Q433" s="34"/>
      <x:c r="R433" s="39" t="n">
        <x:v>0.35579007531276813</x:v>
      </x:c>
      <x:c r="S433" s="39" t="n">
        <x:v>-0.23571350127622934</x:v>
      </x:c>
      <x:c r="T433" s="39" t="n">
        <x:v>0.6655884132422202</x:v>
      </x:c>
      <x:c r="U433" s="39" t="n">
        <x:v>0.6042202287485176</x:v>
      </x:c>
      <x:c r="V433" s="39" t="n">
        <x:v>0.4243110008038444</x:v>
      </x:c>
      <x:c r="W433" s="39" t="n">
        <x:v>0.8430187665447194</x:v>
      </x:c>
      <x:c r="X433" s="39" t="n">
        <x:v>-1.4210439100636478</x:v>
      </x:c>
      <x:c r="Y433" s="39" t="n">
        <x:v>0.8284167750892951</x:v>
      </x:c>
      <x:c r="Z433" s="39" t="n">
        <x:v>-0.8140881253420007</x:v>
      </x:c>
      <x:c r="AA433" s="39" t="n">
        <x:v>0.41090953800725233</x:v>
      </x:c>
      <x:c r="AB433" s="39" t="n">
        <x:v>3.267515814968612</x:v>
      </x:c>
      <x:c r="AC433" s="39" t="n">
        <x:v>-0.9385635135482653</x:v>
      </x:c>
      <x:c r="AD433" s="39" t="n">
        <x:v>-0.20041591939226913</x:v>
      </x:c>
      <x:c r="AE433" s="39" t="n">
        <x:v>-0.2011391674803174</x:v>
      </x:c>
      <x:c r="AF433" s="39" t="n">
        <x:v>-0.1523430585757175</x:v>
      </x:c>
      <x:c r="AG433" s="39" t="n">
        <x:v>0.8924794580997527</x:v>
      </x:c>
      <x:c r="AH433" s="39" t="n">
        <x:v>0.5102843612651142</x:v>
      </x:c>
      <x:c r="AI433" s="39" t="n">
        <x:v>-1.4269831426017616</x:v>
      </x:c>
      <x:c r="AJ433" s="39" t="n">
        <x:v>-1.148495527962584</x:v>
      </x:c>
      <x:c r="AK433" s="39" t="n">
        <x:v>-1.2053100301673882</x:v>
      </x:c>
      <x:c r="AL433" s="34"/>
      <x:c r="AM433" s="34" t="n">
        <x:f>IF(SQRT($B$9)*$B433+SQRT(1-$B$9)*R433&lt;_xlfn.NORM.S.INV($B$6),1,0)</x:f>
        <x:v>0</x:v>
      </x:c>
      <x:c r="AN433" s="34" t="n">
        <x:f>IF(SQRT($B$9)*$B433+SQRT(1-$B$9)*S433&lt;_xlfn.NORM.S.INV($B$6),1,0)</x:f>
        <x:v>0</x:v>
      </x:c>
      <x:c r="AO433" s="34" t="n">
        <x:f>IF(SQRT($B$9)*$B433+SQRT(1-$B$9)*T433&lt;_xlfn.NORM.S.INV($B$6),1,0)</x:f>
        <x:v>0</x:v>
      </x:c>
      <x:c r="AP433" s="34" t="n">
        <x:f>IF(SQRT($B$9)*$B433+SQRT(1-$B$9)*U433&lt;_xlfn.NORM.S.INV($B$6),1,0)</x:f>
        <x:v>0</x:v>
      </x:c>
      <x:c r="AQ433" s="34" t="n">
        <x:f>IF(SQRT($B$9)*$B433+SQRT(1-$B$9)*V433&lt;_xlfn.NORM.S.INV($B$6),1,0)</x:f>
        <x:v>0</x:v>
      </x:c>
      <x:c r="AR433" s="34" t="n">
        <x:f>IF(SQRT($B$9)*$B433+SQRT(1-$B$9)*W433&lt;_xlfn.NORM.S.INV($B$6),1,0)</x:f>
        <x:v>0</x:v>
      </x:c>
      <x:c r="AS433" s="34" t="n">
        <x:f>IF(SQRT($B$9)*$B433+SQRT(1-$B$9)*X433&lt;_xlfn.NORM.S.INV($B$6),1,0)</x:f>
        <x:v>0</x:v>
      </x:c>
      <x:c r="AT433" s="34" t="n">
        <x:f>IF(SQRT($B$9)*$B433+SQRT(1-$B$9)*Y433&lt;_xlfn.NORM.S.INV($B$6),1,0)</x:f>
        <x:v>0</x:v>
      </x:c>
      <x:c r="AU433" s="34" t="n">
        <x:f>IF(SQRT($B$9)*$B433+SQRT(1-$B$9)*Z433&lt;_xlfn.NORM.S.INV($B$6),1,0)</x:f>
        <x:v>0</x:v>
      </x:c>
      <x:c r="AV433" s="34" t="n">
        <x:f>IF(SQRT($B$9)*$B433+SQRT(1-$B$9)*AA433&lt;_xlfn.NORM.S.INV($B$6),1,0)</x:f>
        <x:v>0</x:v>
      </x:c>
      <x:c r="AW433" s="34" t="n">
        <x:f>IF(SQRT($C$9)*$B433+SQRT(1-$C$9)*AB433&lt;_xlfn.NORM.S.INV($C$6),1,0)</x:f>
        <x:v>0</x:v>
      </x:c>
      <x:c r="AX433" s="34" t="n">
        <x:f>IF(SQRT($C$9)*$B433+SQRT(1-$C$9)*AC433&lt;_xlfn.NORM.S.INV($C$6),1,0)</x:f>
        <x:v>0</x:v>
      </x:c>
      <x:c r="AY433" s="34" t="n">
        <x:f>IF(SQRT($C$9)*$B433+SQRT(1-$C$9)*AD433&lt;_xlfn.NORM.S.INV($C$6),1,0)</x:f>
        <x:v>0</x:v>
      </x:c>
      <x:c r="AZ433" s="34" t="n">
        <x:f>IF(SQRT($C$9)*$B433+SQRT(1-$C$9)*AE433&lt;_xlfn.NORM.S.INV($C$6),1,0)</x:f>
        <x:v>0</x:v>
      </x:c>
      <x:c r="BA433" s="34" t="n">
        <x:f>IF(SQRT($C$9)*$B433+SQRT(1-$C$9)*AF433&lt;_xlfn.NORM.S.INV($C$6),1,0)</x:f>
        <x:v>0</x:v>
      </x:c>
      <x:c r="BB433" s="34" t="n">
        <x:f>IF(SQRT($C$9)*$B433+SQRT(1-$C$9)*AG433&lt;_xlfn.NORM.S.INV($C$6),1,0)</x:f>
        <x:v>0</x:v>
      </x:c>
      <x:c r="BC433" s="34" t="n">
        <x:f>IF(SQRT($C$9)*$B433+SQRT(1-$C$9)*AH433&lt;_xlfn.NORM.S.INV($C$6),1,0)</x:f>
        <x:v>0</x:v>
      </x:c>
      <x:c r="BD433" s="34" t="n">
        <x:f>IF(SQRT($C$9)*$B433+SQRT(1-$C$9)*AI433&lt;_xlfn.NORM.S.INV($C$6),1,0)</x:f>
        <x:v>0</x:v>
      </x:c>
      <x:c r="BE433" s="34" t="n">
        <x:f>IF(SQRT($C$9)*$B433+SQRT(1-$C$9)*AJ433&lt;_xlfn.NORM.S.INV($C$6),1,0)</x:f>
        <x:v>0</x:v>
      </x:c>
      <x:c r="BF433" s="34" t="n">
        <x:f>IF(SQRT($C$9)*$B433+SQRT(1-$C$9)*AK433&lt;_xlfn.NORM.S.INV($C$6),1,0)</x:f>
        <x:v>0</x:v>
      </x:c>
      <x:c r="BG433" s="34"/>
      <x:c r="BH433" s="34"/>
      <x:c r="BI433" s="34" t="n">
        <x:f>$B$11*(($A$1061)*$C433/$B$12*$B$7+(1-$A$1061)*$D433/$B$12*$C$7)</x:f>
        <x:v>0</x:v>
      </x:c>
      <x:c r="BJ433" s="34" t="n">
        <x:f>$B$11*(($A$1062)*$C433/$B$12*$B$7+(1-$A$1062)*$D433/$B$12*$C$7)</x:f>
        <x:v>0</x:v>
      </x:c>
      <x:c r="BK433" s="34" t="n">
        <x:f>$B$11*(($A$1063)*$C433/$B$12*$B$7+(1-$A$1063)*$D433/$B$12*$C$7)</x:f>
        <x:v>0</x:v>
      </x:c>
      <x:c r="BL433" s="34" t="n">
        <x:f>$B$11*(($A$1064)*$C433/$B$12*$B$7+(1-$A$1064)*$D433/$B$12*$C$7)</x:f>
        <x:v>0</x:v>
      </x:c>
      <x:c r="BM433" s="34" t="n">
        <x:f>$B$11*(($A$1065)*$C433/$B$12*$B$7+(1-$A$1065)*$D433/$B$12*$C$7)</x:f>
        <x:v>0</x:v>
      </x:c>
      <x:c r="BN433" s="34" t="n">
        <x:f>$B$11*(($A$1066)*$C433/$B$12*$B$7+(1-$A$1066)*$D433/$B$12*$C$7)</x:f>
        <x:v>0</x:v>
      </x:c>
      <x:c r="BO433" s="34" t="n">
        <x:f>$B$11*(($A$1067)*$C433/$B$12*$B$7+(1-$A$1067)*$D433/$B$12*$C$7)</x:f>
        <x:v>0</x:v>
      </x:c>
      <x:c r="BP433" s="34" t="n">
        <x:f>$B$11*(($A$1068)*$C433/$B$12*$B$7+(1-$A$1068)*$D433/$B$12*$C$7)</x:f>
        <x:v>0</x:v>
      </x:c>
      <x:c r="BQ433" s="34" t="n">
        <x:f>$B$11*(($A$1069)*$C433/$B$12*$B$7+(1-$A$1069)*$D433/$B$12*$C$7)</x:f>
        <x:v>0</x:v>
      </x:c>
      <x:c r="BR433" s="34" t="n">
        <x:f>$B$11*(($A$1070)*$C433/$B$12*$B$7+(1-$A$1070)*$D433/$B$12*$C$7)</x:f>
        <x:v>0</x:v>
      </x:c>
      <x:c r="BS433" s="34" t="n">
        <x:f>$B$11*(($A$1071)*$C433/$B$12*$B$7+(1-$A$1071)*$D433/$B$12*$C$7)</x:f>
        <x:v>0</x:v>
      </x:c>
      <x:c r="BT433" s="34" t="n">
        <x:f>$B$11*(($A$1072)*$C433/$B$12*$B$7+(1-$A$1072)*$D433/$B$12*$C$7)</x:f>
        <x:v>0</x:v>
      </x:c>
      <x:c r="BU433" s="34" t="n">
        <x:f>$B$11*(($A$1073)*$C433/$B$12*$B$7+(1-$A$1073)*$D433/$B$12*$C$7)</x:f>
        <x:v>0</x:v>
      </x:c>
      <x:c r="BV433" s="34" t="n">
        <x:f>$B$11*(($A$1074)*$C433/$B$12*$B$7+(1-$A$1074)*$D433/$B$12*$C$7)</x:f>
        <x:v>0</x:v>
      </x:c>
      <x:c r="BW433" s="34" t="n">
        <x:f>$B$11*(($A$1075)*$C433/$B$12*$B$7+(1-$A$1075)*$D433/$B$12*$C$7)</x:f>
        <x:v>0</x:v>
      </x:c>
      <x:c r="BX433" s="34" t="n">
        <x:f>$B$11*(($A$1076)*$C433/$B$12*$B$7+(1-$A$1076)*$D433/$B$12*$C$7)</x:f>
        <x:v>0</x:v>
      </x:c>
      <x:c r="BY433" s="34" t="n">
        <x:f>$B$11*(($A$1077)*$C433/$B$12*$B$7+(1-$A$1077)*$D433/$B$12*$C$7)</x:f>
        <x:v>0</x:v>
      </x:c>
      <x:c r="BZ433" s="34" t="n">
        <x:f>$B$11*(($A$1078)*$C433/$B$12*$B$7+(1-$A$1078)*$D433/$B$12*$C$7)</x:f>
        <x:v>0</x:v>
      </x:c>
      <x:c r="CA433" s="34" t="n">
        <x:f>$B$11*(($A$1079)*$C433/$B$12*$B$7+(1-$A$1079)*$D433/$B$12*$C$7)</x:f>
        <x:v>0</x:v>
      </x:c>
      <x:c r="CB433" s="34" t="n">
        <x:f>$B$11*(($A$1080)*$C433/$B$12*$B$7+(1-$A$1080)*$D433/$B$12*$C$7)</x:f>
        <x:v>0</x:v>
      </x:c>
      <x:c r="CC433" s="34" t="n">
        <x:f>$B$11*(($A$1081)*$C433/$B$12*$B$7+(1-$A$1081)*$D433/$B$12*$C$7)</x:f>
        <x:v>0</x:v>
      </x:c>
    </x:row>
    <x:row r="434">
      <x:c r="A434" s="34" t="n">
        <x:v>410</x:v>
      </x:c>
      <x:c r="B434" s="39" t="n">
        <x:v>1.7354146377675759</x:v>
      </x:c>
      <x:c r="C434" s="1" t="n">
        <x:f>SUM(AM434:AV434)</x:f>
        <x:v>0</x:v>
      </x:c>
      <x:c r="D434" s="1" t="n">
        <x:f>SUM(AW434:BF434)</x:f>
        <x:v>0</x:v>
      </x:c>
      <x:c r="E434" s="17" t="n">
        <x:f>(1-C434/$B$12)*$B$8-C434/$B$12*$B$7</x:f>
        <x:v>0.05</x:v>
      </x:c>
      <x:c r="F434" s="17" t="n">
        <x:f>(1-D434/$B$12)*$C$8-D434/$B$12*$C$7</x:f>
        <x:v>0.09</x:v>
      </x:c>
      <x:c r="G434" s="32" t="n">
        <x:f>$B$11*($B$10*C434/$B$12*$B$7+(1-$B$10)*D434/$B$12*$C$7)</x:f>
        <x:v>0</x:v>
      </x:c>
      <x:c r="H434" s="17" t="n">
        <x:f>$B$10*E434+(1-$B$10)*F434</x:f>
        <x:v>0.07</x:v>
      </x:c>
      <x:c r="I434" s="34"/>
      <x:c r="J434" s="34"/>
      <x:c r="K434" s="34"/>
      <x:c r="L434" s="34"/>
      <x:c r="M434" s="34"/>
      <x:c r="N434" s="34"/>
      <x:c r="O434" s="34"/>
      <x:c r="P434" s="34"/>
      <x:c r="Q434" s="34"/>
      <x:c r="R434" s="39" t="n">
        <x:v>1.5647788370499525</x:v>
      </x:c>
      <x:c r="S434" s="39" t="n">
        <x:v>-1.2678330109228282</x:v>
      </x:c>
      <x:c r="T434" s="39" t="n">
        <x:v>-0.8839398249586364</x:v>
      </x:c>
      <x:c r="U434" s="39" t="n">
        <x:v>0.9638328139570409</x:v>
      </x:c>
      <x:c r="V434" s="39" t="n">
        <x:v>0.04897175017617182</x:v>
      </x:c>
      <x:c r="W434" s="39" t="n">
        <x:v>1.9449356689228223</x:v>
      </x:c>
      <x:c r="X434" s="39" t="n">
        <x:v>1.4960071421407455</x:v>
      </x:c>
      <x:c r="Y434" s="39" t="n">
        <x:v>0.21714573511839486</x:v>
      </x:c>
      <x:c r="Z434" s="39" t="n">
        <x:v>-0.38507603544011587</x:v>
      </x:c>
      <x:c r="AA434" s="39" t="n">
        <x:v>0.861352095967029</x:v>
      </x:c>
      <x:c r="AB434" s="39" t="n">
        <x:v>1.9033766642917673</x:v>
      </x:c>
      <x:c r="AC434" s="39" t="n">
        <x:v>0.2899411053657719</x:v>
      </x:c>
      <x:c r="AD434" s="39" t="n">
        <x:v>-0.6501841851364597</x:v>
      </x:c>
      <x:c r="AE434" s="39" t="n">
        <x:v>-1.368908176487268</x:v>
      </x:c>
      <x:c r="AF434" s="39" t="n">
        <x:v>-1.1479164614539303</x:v>
      </x:c>
      <x:c r="AG434" s="39" t="n">
        <x:v>0.05826637680912231</x:v>
      </x:c>
      <x:c r="AH434" s="39" t="n">
        <x:v>0.138660686921857</x:v>
      </x:c>
      <x:c r="AI434" s="39" t="n">
        <x:v>-0.8893988713160338</x:v>
      </x:c>
      <x:c r="AJ434" s="39" t="n">
        <x:v>-0.1396928020640519</x:v>
      </x:c>
      <x:c r="AK434" s="39" t="n">
        <x:v>0.542683087023866</x:v>
      </x:c>
      <x:c r="AL434" s="34"/>
      <x:c r="AM434" s="34" t="n">
        <x:f>IF(SQRT($B$9)*$B434+SQRT(1-$B$9)*R434&lt;_xlfn.NORM.S.INV($B$6),1,0)</x:f>
        <x:v>0</x:v>
      </x:c>
      <x:c r="AN434" s="34" t="n">
        <x:f>IF(SQRT($B$9)*$B434+SQRT(1-$B$9)*S434&lt;_xlfn.NORM.S.INV($B$6),1,0)</x:f>
        <x:v>0</x:v>
      </x:c>
      <x:c r="AO434" s="34" t="n">
        <x:f>IF(SQRT($B$9)*$B434+SQRT(1-$B$9)*T434&lt;_xlfn.NORM.S.INV($B$6),1,0)</x:f>
        <x:v>0</x:v>
      </x:c>
      <x:c r="AP434" s="34" t="n">
        <x:f>IF(SQRT($B$9)*$B434+SQRT(1-$B$9)*U434&lt;_xlfn.NORM.S.INV($B$6),1,0)</x:f>
        <x:v>0</x:v>
      </x:c>
      <x:c r="AQ434" s="34" t="n">
        <x:f>IF(SQRT($B$9)*$B434+SQRT(1-$B$9)*V434&lt;_xlfn.NORM.S.INV($B$6),1,0)</x:f>
        <x:v>0</x:v>
      </x:c>
      <x:c r="AR434" s="34" t="n">
        <x:f>IF(SQRT($B$9)*$B434+SQRT(1-$B$9)*W434&lt;_xlfn.NORM.S.INV($B$6),1,0)</x:f>
        <x:v>0</x:v>
      </x:c>
      <x:c r="AS434" s="34" t="n">
        <x:f>IF(SQRT($B$9)*$B434+SQRT(1-$B$9)*X434&lt;_xlfn.NORM.S.INV($B$6),1,0)</x:f>
        <x:v>0</x:v>
      </x:c>
      <x:c r="AT434" s="34" t="n">
        <x:f>IF(SQRT($B$9)*$B434+SQRT(1-$B$9)*Y434&lt;_xlfn.NORM.S.INV($B$6),1,0)</x:f>
        <x:v>0</x:v>
      </x:c>
      <x:c r="AU434" s="34" t="n">
        <x:f>IF(SQRT($B$9)*$B434+SQRT(1-$B$9)*Z434&lt;_xlfn.NORM.S.INV($B$6),1,0)</x:f>
        <x:v>0</x:v>
      </x:c>
      <x:c r="AV434" s="34" t="n">
        <x:f>IF(SQRT($B$9)*$B434+SQRT(1-$B$9)*AA434&lt;_xlfn.NORM.S.INV($B$6),1,0)</x:f>
        <x:v>0</x:v>
      </x:c>
      <x:c r="AW434" s="34" t="n">
        <x:f>IF(SQRT($C$9)*$B434+SQRT(1-$C$9)*AB434&lt;_xlfn.NORM.S.INV($C$6),1,0)</x:f>
        <x:v>0</x:v>
      </x:c>
      <x:c r="AX434" s="34" t="n">
        <x:f>IF(SQRT($C$9)*$B434+SQRT(1-$C$9)*AC434&lt;_xlfn.NORM.S.INV($C$6),1,0)</x:f>
        <x:v>0</x:v>
      </x:c>
      <x:c r="AY434" s="34" t="n">
        <x:f>IF(SQRT($C$9)*$B434+SQRT(1-$C$9)*AD434&lt;_xlfn.NORM.S.INV($C$6),1,0)</x:f>
        <x:v>0</x:v>
      </x:c>
      <x:c r="AZ434" s="34" t="n">
        <x:f>IF(SQRT($C$9)*$B434+SQRT(1-$C$9)*AE434&lt;_xlfn.NORM.S.INV($C$6),1,0)</x:f>
        <x:v>0</x:v>
      </x:c>
      <x:c r="BA434" s="34" t="n">
        <x:f>IF(SQRT($C$9)*$B434+SQRT(1-$C$9)*AF434&lt;_xlfn.NORM.S.INV($C$6),1,0)</x:f>
        <x:v>0</x:v>
      </x:c>
      <x:c r="BB434" s="34" t="n">
        <x:f>IF(SQRT($C$9)*$B434+SQRT(1-$C$9)*AG434&lt;_xlfn.NORM.S.INV($C$6),1,0)</x:f>
        <x:v>0</x:v>
      </x:c>
      <x:c r="BC434" s="34" t="n">
        <x:f>IF(SQRT($C$9)*$B434+SQRT(1-$C$9)*AH434&lt;_xlfn.NORM.S.INV($C$6),1,0)</x:f>
        <x:v>0</x:v>
      </x:c>
      <x:c r="BD434" s="34" t="n">
        <x:f>IF(SQRT($C$9)*$B434+SQRT(1-$C$9)*AI434&lt;_xlfn.NORM.S.INV($C$6),1,0)</x:f>
        <x:v>0</x:v>
      </x:c>
      <x:c r="BE434" s="34" t="n">
        <x:f>IF(SQRT($C$9)*$B434+SQRT(1-$C$9)*AJ434&lt;_xlfn.NORM.S.INV($C$6),1,0)</x:f>
        <x:v>0</x:v>
      </x:c>
      <x:c r="BF434" s="34" t="n">
        <x:f>IF(SQRT($C$9)*$B434+SQRT(1-$C$9)*AK434&lt;_xlfn.NORM.S.INV($C$6),1,0)</x:f>
        <x:v>0</x:v>
      </x:c>
      <x:c r="BG434" s="34"/>
      <x:c r="BH434" s="34"/>
      <x:c r="BI434" s="34" t="n">
        <x:f>$B$11*(($A$1061)*$C434/$B$12*$B$7+(1-$A$1061)*$D434/$B$12*$C$7)</x:f>
        <x:v>0</x:v>
      </x:c>
      <x:c r="BJ434" s="34" t="n">
        <x:f>$B$11*(($A$1062)*$C434/$B$12*$B$7+(1-$A$1062)*$D434/$B$12*$C$7)</x:f>
        <x:v>0</x:v>
      </x:c>
      <x:c r="BK434" s="34" t="n">
        <x:f>$B$11*(($A$1063)*$C434/$B$12*$B$7+(1-$A$1063)*$D434/$B$12*$C$7)</x:f>
        <x:v>0</x:v>
      </x:c>
      <x:c r="BL434" s="34" t="n">
        <x:f>$B$11*(($A$1064)*$C434/$B$12*$B$7+(1-$A$1064)*$D434/$B$12*$C$7)</x:f>
        <x:v>0</x:v>
      </x:c>
      <x:c r="BM434" s="34" t="n">
        <x:f>$B$11*(($A$1065)*$C434/$B$12*$B$7+(1-$A$1065)*$D434/$B$12*$C$7)</x:f>
        <x:v>0</x:v>
      </x:c>
      <x:c r="BN434" s="34" t="n">
        <x:f>$B$11*(($A$1066)*$C434/$B$12*$B$7+(1-$A$1066)*$D434/$B$12*$C$7)</x:f>
        <x:v>0</x:v>
      </x:c>
      <x:c r="BO434" s="34" t="n">
        <x:f>$B$11*(($A$1067)*$C434/$B$12*$B$7+(1-$A$1067)*$D434/$B$12*$C$7)</x:f>
        <x:v>0</x:v>
      </x:c>
      <x:c r="BP434" s="34" t="n">
        <x:f>$B$11*(($A$1068)*$C434/$B$12*$B$7+(1-$A$1068)*$D434/$B$12*$C$7)</x:f>
        <x:v>0</x:v>
      </x:c>
      <x:c r="BQ434" s="34" t="n">
        <x:f>$B$11*(($A$1069)*$C434/$B$12*$B$7+(1-$A$1069)*$D434/$B$12*$C$7)</x:f>
        <x:v>0</x:v>
      </x:c>
      <x:c r="BR434" s="34" t="n">
        <x:f>$B$11*(($A$1070)*$C434/$B$12*$B$7+(1-$A$1070)*$D434/$B$12*$C$7)</x:f>
        <x:v>0</x:v>
      </x:c>
      <x:c r="BS434" s="34" t="n">
        <x:f>$B$11*(($A$1071)*$C434/$B$12*$B$7+(1-$A$1071)*$D434/$B$12*$C$7)</x:f>
        <x:v>0</x:v>
      </x:c>
      <x:c r="BT434" s="34" t="n">
        <x:f>$B$11*(($A$1072)*$C434/$B$12*$B$7+(1-$A$1072)*$D434/$B$12*$C$7)</x:f>
        <x:v>0</x:v>
      </x:c>
      <x:c r="BU434" s="34" t="n">
        <x:f>$B$11*(($A$1073)*$C434/$B$12*$B$7+(1-$A$1073)*$D434/$B$12*$C$7)</x:f>
        <x:v>0</x:v>
      </x:c>
      <x:c r="BV434" s="34" t="n">
        <x:f>$B$11*(($A$1074)*$C434/$B$12*$B$7+(1-$A$1074)*$D434/$B$12*$C$7)</x:f>
        <x:v>0</x:v>
      </x:c>
      <x:c r="BW434" s="34" t="n">
        <x:f>$B$11*(($A$1075)*$C434/$B$12*$B$7+(1-$A$1075)*$D434/$B$12*$C$7)</x:f>
        <x:v>0</x:v>
      </x:c>
      <x:c r="BX434" s="34" t="n">
        <x:f>$B$11*(($A$1076)*$C434/$B$12*$B$7+(1-$A$1076)*$D434/$B$12*$C$7)</x:f>
        <x:v>0</x:v>
      </x:c>
      <x:c r="BY434" s="34" t="n">
        <x:f>$B$11*(($A$1077)*$C434/$B$12*$B$7+(1-$A$1077)*$D434/$B$12*$C$7)</x:f>
        <x:v>0</x:v>
      </x:c>
      <x:c r="BZ434" s="34" t="n">
        <x:f>$B$11*(($A$1078)*$C434/$B$12*$B$7+(1-$A$1078)*$D434/$B$12*$C$7)</x:f>
        <x:v>0</x:v>
      </x:c>
      <x:c r="CA434" s="34" t="n">
        <x:f>$B$11*(($A$1079)*$C434/$B$12*$B$7+(1-$A$1079)*$D434/$B$12*$C$7)</x:f>
        <x:v>0</x:v>
      </x:c>
      <x:c r="CB434" s="34" t="n">
        <x:f>$B$11*(($A$1080)*$C434/$B$12*$B$7+(1-$A$1080)*$D434/$B$12*$C$7)</x:f>
        <x:v>0</x:v>
      </x:c>
      <x:c r="CC434" s="34" t="n">
        <x:f>$B$11*(($A$1081)*$C434/$B$12*$B$7+(1-$A$1081)*$D434/$B$12*$C$7)</x:f>
        <x:v>0</x:v>
      </x:c>
    </x:row>
    <x:row r="435">
      <x:c r="A435" s="34" t="n">
        <x:v>411</x:v>
      </x:c>
      <x:c r="B435" s="39" t="n">
        <x:v>-0.4480581876636129</x:v>
      </x:c>
      <x:c r="C435" s="1" t="n">
        <x:f>SUM(AM435:AV435)</x:f>
        <x:v>0</x:v>
      </x:c>
      <x:c r="D435" s="1" t="n">
        <x:f>SUM(AW435:BF435)</x:f>
        <x:v>0</x:v>
      </x:c>
      <x:c r="E435" s="17" t="n">
        <x:f>(1-C435/$B$12)*$B$8-C435/$B$12*$B$7</x:f>
        <x:v>0.05</x:v>
      </x:c>
      <x:c r="F435" s="17" t="n">
        <x:f>(1-D435/$B$12)*$C$8-D435/$B$12*$C$7</x:f>
        <x:v>0.09</x:v>
      </x:c>
      <x:c r="G435" s="32" t="n">
        <x:f>$B$11*($B$10*C435/$B$12*$B$7+(1-$B$10)*D435/$B$12*$C$7)</x:f>
        <x:v>0</x:v>
      </x:c>
      <x:c r="H435" s="17" t="n">
        <x:f>$B$10*E435+(1-$B$10)*F435</x:f>
        <x:v>0.07</x:v>
      </x:c>
      <x:c r="I435" s="34"/>
      <x:c r="J435" s="34"/>
      <x:c r="K435" s="34"/>
      <x:c r="L435" s="34"/>
      <x:c r="M435" s="34"/>
      <x:c r="N435" s="34"/>
      <x:c r="O435" s="34"/>
      <x:c r="P435" s="34"/>
      <x:c r="Q435" s="34"/>
      <x:c r="R435" s="39" t="n">
        <x:v>-0.0946199947004418</x:v>
      </x:c>
      <x:c r="S435" s="39" t="n">
        <x:v>-0.6709748431656959</x:v>
      </x:c>
      <x:c r="T435" s="39" t="n">
        <x:v>-0.8527934328073761</x:v>
      </x:c>
      <x:c r="U435" s="39" t="n">
        <x:v>-1.4272154434241724</x:v>
      </x:c>
      <x:c r="V435" s="39" t="n">
        <x:v>-1.0047896563930014</x:v>
      </x:c>
      <x:c r="W435" s="39" t="n">
        <x:v>0.6504929901188675</x:v>
      </x:c>
      <x:c r="X435" s="39" t="n">
        <x:v>-0.32448749940875043</x:v>
      </x:c>
      <x:c r="Y435" s="39" t="n">
        <x:v>0.4628001071625217</x:v>
      </x:c>
      <x:c r="Z435" s="39" t="n">
        <x:v>0.25962035941838185</x:v>
      </x:c>
      <x:c r="AA435" s="39" t="n">
        <x:v>0.16564527851006042</x:v>
      </x:c>
      <x:c r="AB435" s="39" t="n">
        <x:v>2.7829003064057027</x:v>
      </x:c>
      <x:c r="AC435" s="39" t="n">
        <x:v>1.8647526326012254</x:v>
      </x:c>
      <x:c r="AD435" s="39" t="n">
        <x:v>1.2467716400498694</x:v>
      </x:c>
      <x:c r="AE435" s="39" t="n">
        <x:v>1.6072047663303868</x:v>
      </x:c>
      <x:c r="AF435" s="39" t="n">
        <x:v>0.04290071743623601</x:v>
      </x:c>
      <x:c r="AG435" s="39" t="n">
        <x:v>1.099162809046587</x:v>
      </x:c>
      <x:c r="AH435" s="39" t="n">
        <x:v>0.45044192176075804</x:v>
      </x:c>
      <x:c r="AI435" s="39" t="n">
        <x:v>0.3234884231227241</x:v>
      </x:c>
      <x:c r="AJ435" s="39" t="n">
        <x:v>-0.4047695711079942</x:v>
      </x:c>
      <x:c r="AK435" s="39" t="n">
        <x:v>-0.7304640685681355</x:v>
      </x:c>
      <x:c r="AL435" s="34"/>
      <x:c r="AM435" s="34" t="n">
        <x:f>IF(SQRT($B$9)*$B435+SQRT(1-$B$9)*R435&lt;_xlfn.NORM.S.INV($B$6),1,0)</x:f>
        <x:v>0</x:v>
      </x:c>
      <x:c r="AN435" s="34" t="n">
        <x:f>IF(SQRT($B$9)*$B435+SQRT(1-$B$9)*S435&lt;_xlfn.NORM.S.INV($B$6),1,0)</x:f>
        <x:v>0</x:v>
      </x:c>
      <x:c r="AO435" s="34" t="n">
        <x:f>IF(SQRT($B$9)*$B435+SQRT(1-$B$9)*T435&lt;_xlfn.NORM.S.INV($B$6),1,0)</x:f>
        <x:v>0</x:v>
      </x:c>
      <x:c r="AP435" s="34" t="n">
        <x:f>IF(SQRT($B$9)*$B435+SQRT(1-$B$9)*U435&lt;_xlfn.NORM.S.INV($B$6),1,0)</x:f>
        <x:v>0</x:v>
      </x:c>
      <x:c r="AQ435" s="34" t="n">
        <x:f>IF(SQRT($B$9)*$B435+SQRT(1-$B$9)*V435&lt;_xlfn.NORM.S.INV($B$6),1,0)</x:f>
        <x:v>0</x:v>
      </x:c>
      <x:c r="AR435" s="34" t="n">
        <x:f>IF(SQRT($B$9)*$B435+SQRT(1-$B$9)*W435&lt;_xlfn.NORM.S.INV($B$6),1,0)</x:f>
        <x:v>0</x:v>
      </x:c>
      <x:c r="AS435" s="34" t="n">
        <x:f>IF(SQRT($B$9)*$B435+SQRT(1-$B$9)*X435&lt;_xlfn.NORM.S.INV($B$6),1,0)</x:f>
        <x:v>0</x:v>
      </x:c>
      <x:c r="AT435" s="34" t="n">
        <x:f>IF(SQRT($B$9)*$B435+SQRT(1-$B$9)*Y435&lt;_xlfn.NORM.S.INV($B$6),1,0)</x:f>
        <x:v>0</x:v>
      </x:c>
      <x:c r="AU435" s="34" t="n">
        <x:f>IF(SQRT($B$9)*$B435+SQRT(1-$B$9)*Z435&lt;_xlfn.NORM.S.INV($B$6),1,0)</x:f>
        <x:v>0</x:v>
      </x:c>
      <x:c r="AV435" s="34" t="n">
        <x:f>IF(SQRT($B$9)*$B435+SQRT(1-$B$9)*AA435&lt;_xlfn.NORM.S.INV($B$6),1,0)</x:f>
        <x:v>0</x:v>
      </x:c>
      <x:c r="AW435" s="34" t="n">
        <x:f>IF(SQRT($C$9)*$B435+SQRT(1-$C$9)*AB435&lt;_xlfn.NORM.S.INV($C$6),1,0)</x:f>
        <x:v>0</x:v>
      </x:c>
      <x:c r="AX435" s="34" t="n">
        <x:f>IF(SQRT($C$9)*$B435+SQRT(1-$C$9)*AC435&lt;_xlfn.NORM.S.INV($C$6),1,0)</x:f>
        <x:v>0</x:v>
      </x:c>
      <x:c r="AY435" s="34" t="n">
        <x:f>IF(SQRT($C$9)*$B435+SQRT(1-$C$9)*AD435&lt;_xlfn.NORM.S.INV($C$6),1,0)</x:f>
        <x:v>0</x:v>
      </x:c>
      <x:c r="AZ435" s="34" t="n">
        <x:f>IF(SQRT($C$9)*$B435+SQRT(1-$C$9)*AE435&lt;_xlfn.NORM.S.INV($C$6),1,0)</x:f>
        <x:v>0</x:v>
      </x:c>
      <x:c r="BA435" s="34" t="n">
        <x:f>IF(SQRT($C$9)*$B435+SQRT(1-$C$9)*AF435&lt;_xlfn.NORM.S.INV($C$6),1,0)</x:f>
        <x:v>0</x:v>
      </x:c>
      <x:c r="BB435" s="34" t="n">
        <x:f>IF(SQRT($C$9)*$B435+SQRT(1-$C$9)*AG435&lt;_xlfn.NORM.S.INV($C$6),1,0)</x:f>
        <x:v>0</x:v>
      </x:c>
      <x:c r="BC435" s="34" t="n">
        <x:f>IF(SQRT($C$9)*$B435+SQRT(1-$C$9)*AH435&lt;_xlfn.NORM.S.INV($C$6),1,0)</x:f>
        <x:v>0</x:v>
      </x:c>
      <x:c r="BD435" s="34" t="n">
        <x:f>IF(SQRT($C$9)*$B435+SQRT(1-$C$9)*AI435&lt;_xlfn.NORM.S.INV($C$6),1,0)</x:f>
        <x:v>0</x:v>
      </x:c>
      <x:c r="BE435" s="34" t="n">
        <x:f>IF(SQRT($C$9)*$B435+SQRT(1-$C$9)*AJ435&lt;_xlfn.NORM.S.INV($C$6),1,0)</x:f>
        <x:v>0</x:v>
      </x:c>
      <x:c r="BF435" s="34" t="n">
        <x:f>IF(SQRT($C$9)*$B435+SQRT(1-$C$9)*AK435&lt;_xlfn.NORM.S.INV($C$6),1,0)</x:f>
        <x:v>0</x:v>
      </x:c>
      <x:c r="BG435" s="34"/>
      <x:c r="BH435" s="34"/>
      <x:c r="BI435" s="34" t="n">
        <x:f>$B$11*(($A$1061)*$C435/$B$12*$B$7+(1-$A$1061)*$D435/$B$12*$C$7)</x:f>
        <x:v>0</x:v>
      </x:c>
      <x:c r="BJ435" s="34" t="n">
        <x:f>$B$11*(($A$1062)*$C435/$B$12*$B$7+(1-$A$1062)*$D435/$B$12*$C$7)</x:f>
        <x:v>0</x:v>
      </x:c>
      <x:c r="BK435" s="34" t="n">
        <x:f>$B$11*(($A$1063)*$C435/$B$12*$B$7+(1-$A$1063)*$D435/$B$12*$C$7)</x:f>
        <x:v>0</x:v>
      </x:c>
      <x:c r="BL435" s="34" t="n">
        <x:f>$B$11*(($A$1064)*$C435/$B$12*$B$7+(1-$A$1064)*$D435/$B$12*$C$7)</x:f>
        <x:v>0</x:v>
      </x:c>
      <x:c r="BM435" s="34" t="n">
        <x:f>$B$11*(($A$1065)*$C435/$B$12*$B$7+(1-$A$1065)*$D435/$B$12*$C$7)</x:f>
        <x:v>0</x:v>
      </x:c>
      <x:c r="BN435" s="34" t="n">
        <x:f>$B$11*(($A$1066)*$C435/$B$12*$B$7+(1-$A$1066)*$D435/$B$12*$C$7)</x:f>
        <x:v>0</x:v>
      </x:c>
      <x:c r="BO435" s="34" t="n">
        <x:f>$B$11*(($A$1067)*$C435/$B$12*$B$7+(1-$A$1067)*$D435/$B$12*$C$7)</x:f>
        <x:v>0</x:v>
      </x:c>
      <x:c r="BP435" s="34" t="n">
        <x:f>$B$11*(($A$1068)*$C435/$B$12*$B$7+(1-$A$1068)*$D435/$B$12*$C$7)</x:f>
        <x:v>0</x:v>
      </x:c>
      <x:c r="BQ435" s="34" t="n">
        <x:f>$B$11*(($A$1069)*$C435/$B$12*$B$7+(1-$A$1069)*$D435/$B$12*$C$7)</x:f>
        <x:v>0</x:v>
      </x:c>
      <x:c r="BR435" s="34" t="n">
        <x:f>$B$11*(($A$1070)*$C435/$B$12*$B$7+(1-$A$1070)*$D435/$B$12*$C$7)</x:f>
        <x:v>0</x:v>
      </x:c>
      <x:c r="BS435" s="34" t="n">
        <x:f>$B$11*(($A$1071)*$C435/$B$12*$B$7+(1-$A$1071)*$D435/$B$12*$C$7)</x:f>
        <x:v>0</x:v>
      </x:c>
      <x:c r="BT435" s="34" t="n">
        <x:f>$B$11*(($A$1072)*$C435/$B$12*$B$7+(1-$A$1072)*$D435/$B$12*$C$7)</x:f>
        <x:v>0</x:v>
      </x:c>
      <x:c r="BU435" s="34" t="n">
        <x:f>$B$11*(($A$1073)*$C435/$B$12*$B$7+(1-$A$1073)*$D435/$B$12*$C$7)</x:f>
        <x:v>0</x:v>
      </x:c>
      <x:c r="BV435" s="34" t="n">
        <x:f>$B$11*(($A$1074)*$C435/$B$12*$B$7+(1-$A$1074)*$D435/$B$12*$C$7)</x:f>
        <x:v>0</x:v>
      </x:c>
      <x:c r="BW435" s="34" t="n">
        <x:f>$B$11*(($A$1075)*$C435/$B$12*$B$7+(1-$A$1075)*$D435/$B$12*$C$7)</x:f>
        <x:v>0</x:v>
      </x:c>
      <x:c r="BX435" s="34" t="n">
        <x:f>$B$11*(($A$1076)*$C435/$B$12*$B$7+(1-$A$1076)*$D435/$B$12*$C$7)</x:f>
        <x:v>0</x:v>
      </x:c>
      <x:c r="BY435" s="34" t="n">
        <x:f>$B$11*(($A$1077)*$C435/$B$12*$B$7+(1-$A$1077)*$D435/$B$12*$C$7)</x:f>
        <x:v>0</x:v>
      </x:c>
      <x:c r="BZ435" s="34" t="n">
        <x:f>$B$11*(($A$1078)*$C435/$B$12*$B$7+(1-$A$1078)*$D435/$B$12*$C$7)</x:f>
        <x:v>0</x:v>
      </x:c>
      <x:c r="CA435" s="34" t="n">
        <x:f>$B$11*(($A$1079)*$C435/$B$12*$B$7+(1-$A$1079)*$D435/$B$12*$C$7)</x:f>
        <x:v>0</x:v>
      </x:c>
      <x:c r="CB435" s="34" t="n">
        <x:f>$B$11*(($A$1080)*$C435/$B$12*$B$7+(1-$A$1080)*$D435/$B$12*$C$7)</x:f>
        <x:v>0</x:v>
      </x:c>
      <x:c r="CC435" s="34" t="n">
        <x:f>$B$11*(($A$1081)*$C435/$B$12*$B$7+(1-$A$1081)*$D435/$B$12*$C$7)</x:f>
        <x:v>0</x:v>
      </x:c>
    </x:row>
    <x:row r="436">
      <x:c r="A436" s="34" t="n">
        <x:v>412</x:v>
      </x:c>
      <x:c r="B436" s="39" t="n">
        <x:v>-0.14142722452089151</x:v>
      </x:c>
      <x:c r="C436" s="1" t="n">
        <x:f>SUM(AM436:AV436)</x:f>
        <x:v>0</x:v>
      </x:c>
      <x:c r="D436" s="1" t="n">
        <x:f>SUM(AW436:BF436)</x:f>
        <x:v>0</x:v>
      </x:c>
      <x:c r="E436" s="17" t="n">
        <x:f>(1-C436/$B$12)*$B$8-C436/$B$12*$B$7</x:f>
        <x:v>0.05</x:v>
      </x:c>
      <x:c r="F436" s="17" t="n">
        <x:f>(1-D436/$B$12)*$C$8-D436/$B$12*$C$7</x:f>
        <x:v>0.09</x:v>
      </x:c>
      <x:c r="G436" s="32" t="n">
        <x:f>$B$11*($B$10*C436/$B$12*$B$7+(1-$B$10)*D436/$B$12*$C$7)</x:f>
        <x:v>0</x:v>
      </x:c>
      <x:c r="H436" s="17" t="n">
        <x:f>$B$10*E436+(1-$B$10)*F436</x:f>
        <x:v>0.07</x:v>
      </x:c>
      <x:c r="I436" s="34"/>
      <x:c r="J436" s="34"/>
      <x:c r="K436" s="34"/>
      <x:c r="L436" s="34"/>
      <x:c r="M436" s="34"/>
      <x:c r="N436" s="34"/>
      <x:c r="O436" s="34"/>
      <x:c r="P436" s="34"/>
      <x:c r="Q436" s="34"/>
      <x:c r="R436" s="39" t="n">
        <x:v>-0.9118791272648661</x:v>
      </x:c>
      <x:c r="S436" s="39" t="n">
        <x:v>-1.0375189927465431</x:v>
      </x:c>
      <x:c r="T436" s="39" t="n">
        <x:v>1.5097977472939377</x:v>
      </x:c>
      <x:c r="U436" s="39" t="n">
        <x:v>0.11785211067217233</x:v>
      </x:c>
      <x:c r="V436" s="39" t="n">
        <x:v>0.7618282149016884</x:v>
      </x:c>
      <x:c r="W436" s="39" t="n">
        <x:v>-0.6056274852186397</x:v>
      </x:c>
      <x:c r="X436" s="39" t="n">
        <x:v>0.4995411616703195</x:v>
      </x:c>
      <x:c r="Y436" s="39" t="n">
        <x:v>1.6417992841630051</x:v>
      </x:c>
      <x:c r="Z436" s="39" t="n">
        <x:v>-0.4552297711789098</x:v>
      </x:c>
      <x:c r="AA436" s="39" t="n">
        <x:v>1.0308827883350862</x:v>
      </x:c>
      <x:c r="AB436" s="39" t="n">
        <x:v>-0.4075999635147054</x:v>
      </x:c>
      <x:c r="AC436" s="39" t="n">
        <x:v>-0.4591850214175879</x:v>
      </x:c>
      <x:c r="AD436" s="39" t="n">
        <x:v>-0.8180811308061853</x:v>
      </x:c>
      <x:c r="AE436" s="39" t="n">
        <x:v>-0.3442208038904904</x:v>
      </x:c>
      <x:c r="AF436" s="39" t="n">
        <x:v>1.7202107524173549</x:v>
      </x:c>
      <x:c r="AG436" s="39" t="n">
        <x:v>0.4296100299573299</x:v>
      </x:c>
      <x:c r="AH436" s="39" t="n">
        <x:v>0.8818804820662123</x:v>
      </x:c>
      <x:c r="AI436" s="39" t="n">
        <x:v>0.501094322493115</x:v>
      </x:c>
      <x:c r="AJ436" s="39" t="n">
        <x:v>-0.36564524891741257</x:v>
      </x:c>
      <x:c r="AK436" s="39" t="n">
        <x:v>0.9904465277692328</x:v>
      </x:c>
      <x:c r="AL436" s="34"/>
      <x:c r="AM436" s="34" t="n">
        <x:f>IF(SQRT($B$9)*$B436+SQRT(1-$B$9)*R436&lt;_xlfn.NORM.S.INV($B$6),1,0)</x:f>
        <x:v>0</x:v>
      </x:c>
      <x:c r="AN436" s="34" t="n">
        <x:f>IF(SQRT($B$9)*$B436+SQRT(1-$B$9)*S436&lt;_xlfn.NORM.S.INV($B$6),1,0)</x:f>
        <x:v>0</x:v>
      </x:c>
      <x:c r="AO436" s="34" t="n">
        <x:f>IF(SQRT($B$9)*$B436+SQRT(1-$B$9)*T436&lt;_xlfn.NORM.S.INV($B$6),1,0)</x:f>
        <x:v>0</x:v>
      </x:c>
      <x:c r="AP436" s="34" t="n">
        <x:f>IF(SQRT($B$9)*$B436+SQRT(1-$B$9)*U436&lt;_xlfn.NORM.S.INV($B$6),1,0)</x:f>
        <x:v>0</x:v>
      </x:c>
      <x:c r="AQ436" s="34" t="n">
        <x:f>IF(SQRT($B$9)*$B436+SQRT(1-$B$9)*V436&lt;_xlfn.NORM.S.INV($B$6),1,0)</x:f>
        <x:v>0</x:v>
      </x:c>
      <x:c r="AR436" s="34" t="n">
        <x:f>IF(SQRT($B$9)*$B436+SQRT(1-$B$9)*W436&lt;_xlfn.NORM.S.INV($B$6),1,0)</x:f>
        <x:v>0</x:v>
      </x:c>
      <x:c r="AS436" s="34" t="n">
        <x:f>IF(SQRT($B$9)*$B436+SQRT(1-$B$9)*X436&lt;_xlfn.NORM.S.INV($B$6),1,0)</x:f>
        <x:v>0</x:v>
      </x:c>
      <x:c r="AT436" s="34" t="n">
        <x:f>IF(SQRT($B$9)*$B436+SQRT(1-$B$9)*Y436&lt;_xlfn.NORM.S.INV($B$6),1,0)</x:f>
        <x:v>0</x:v>
      </x:c>
      <x:c r="AU436" s="34" t="n">
        <x:f>IF(SQRT($B$9)*$B436+SQRT(1-$B$9)*Z436&lt;_xlfn.NORM.S.INV($B$6),1,0)</x:f>
        <x:v>0</x:v>
      </x:c>
      <x:c r="AV436" s="34" t="n">
        <x:f>IF(SQRT($B$9)*$B436+SQRT(1-$B$9)*AA436&lt;_xlfn.NORM.S.INV($B$6),1,0)</x:f>
        <x:v>0</x:v>
      </x:c>
      <x:c r="AW436" s="34" t="n">
        <x:f>IF(SQRT($C$9)*$B436+SQRT(1-$C$9)*AB436&lt;_xlfn.NORM.S.INV($C$6),1,0)</x:f>
        <x:v>0</x:v>
      </x:c>
      <x:c r="AX436" s="34" t="n">
        <x:f>IF(SQRT($C$9)*$B436+SQRT(1-$C$9)*AC436&lt;_xlfn.NORM.S.INV($C$6),1,0)</x:f>
        <x:v>0</x:v>
      </x:c>
      <x:c r="AY436" s="34" t="n">
        <x:f>IF(SQRT($C$9)*$B436+SQRT(1-$C$9)*AD436&lt;_xlfn.NORM.S.INV($C$6),1,0)</x:f>
        <x:v>0</x:v>
      </x:c>
      <x:c r="AZ436" s="34" t="n">
        <x:f>IF(SQRT($C$9)*$B436+SQRT(1-$C$9)*AE436&lt;_xlfn.NORM.S.INV($C$6),1,0)</x:f>
        <x:v>0</x:v>
      </x:c>
      <x:c r="BA436" s="34" t="n">
        <x:f>IF(SQRT($C$9)*$B436+SQRT(1-$C$9)*AF436&lt;_xlfn.NORM.S.INV($C$6),1,0)</x:f>
        <x:v>0</x:v>
      </x:c>
      <x:c r="BB436" s="34" t="n">
        <x:f>IF(SQRT($C$9)*$B436+SQRT(1-$C$9)*AG436&lt;_xlfn.NORM.S.INV($C$6),1,0)</x:f>
        <x:v>0</x:v>
      </x:c>
      <x:c r="BC436" s="34" t="n">
        <x:f>IF(SQRT($C$9)*$B436+SQRT(1-$C$9)*AH436&lt;_xlfn.NORM.S.INV($C$6),1,0)</x:f>
        <x:v>0</x:v>
      </x:c>
      <x:c r="BD436" s="34" t="n">
        <x:f>IF(SQRT($C$9)*$B436+SQRT(1-$C$9)*AI436&lt;_xlfn.NORM.S.INV($C$6),1,0)</x:f>
        <x:v>0</x:v>
      </x:c>
      <x:c r="BE436" s="34" t="n">
        <x:f>IF(SQRT($C$9)*$B436+SQRT(1-$C$9)*AJ436&lt;_xlfn.NORM.S.INV($C$6),1,0)</x:f>
        <x:v>0</x:v>
      </x:c>
      <x:c r="BF436" s="34" t="n">
        <x:f>IF(SQRT($C$9)*$B436+SQRT(1-$C$9)*AK436&lt;_xlfn.NORM.S.INV($C$6),1,0)</x:f>
        <x:v>0</x:v>
      </x:c>
      <x:c r="BG436" s="34"/>
      <x:c r="BH436" s="34"/>
      <x:c r="BI436" s="34" t="n">
        <x:f>$B$11*(($A$1061)*$C436/$B$12*$B$7+(1-$A$1061)*$D436/$B$12*$C$7)</x:f>
        <x:v>0</x:v>
      </x:c>
      <x:c r="BJ436" s="34" t="n">
        <x:f>$B$11*(($A$1062)*$C436/$B$12*$B$7+(1-$A$1062)*$D436/$B$12*$C$7)</x:f>
        <x:v>0</x:v>
      </x:c>
      <x:c r="BK436" s="34" t="n">
        <x:f>$B$11*(($A$1063)*$C436/$B$12*$B$7+(1-$A$1063)*$D436/$B$12*$C$7)</x:f>
        <x:v>0</x:v>
      </x:c>
      <x:c r="BL436" s="34" t="n">
        <x:f>$B$11*(($A$1064)*$C436/$B$12*$B$7+(1-$A$1064)*$D436/$B$12*$C$7)</x:f>
        <x:v>0</x:v>
      </x:c>
      <x:c r="BM436" s="34" t="n">
        <x:f>$B$11*(($A$1065)*$C436/$B$12*$B$7+(1-$A$1065)*$D436/$B$12*$C$7)</x:f>
        <x:v>0</x:v>
      </x:c>
      <x:c r="BN436" s="34" t="n">
        <x:f>$B$11*(($A$1066)*$C436/$B$12*$B$7+(1-$A$1066)*$D436/$B$12*$C$7)</x:f>
        <x:v>0</x:v>
      </x:c>
      <x:c r="BO436" s="34" t="n">
        <x:f>$B$11*(($A$1067)*$C436/$B$12*$B$7+(1-$A$1067)*$D436/$B$12*$C$7)</x:f>
        <x:v>0</x:v>
      </x:c>
      <x:c r="BP436" s="34" t="n">
        <x:f>$B$11*(($A$1068)*$C436/$B$12*$B$7+(1-$A$1068)*$D436/$B$12*$C$7)</x:f>
        <x:v>0</x:v>
      </x:c>
      <x:c r="BQ436" s="34" t="n">
        <x:f>$B$11*(($A$1069)*$C436/$B$12*$B$7+(1-$A$1069)*$D436/$B$12*$C$7)</x:f>
        <x:v>0</x:v>
      </x:c>
      <x:c r="BR436" s="34" t="n">
        <x:f>$B$11*(($A$1070)*$C436/$B$12*$B$7+(1-$A$1070)*$D436/$B$12*$C$7)</x:f>
        <x:v>0</x:v>
      </x:c>
      <x:c r="BS436" s="34" t="n">
        <x:f>$B$11*(($A$1071)*$C436/$B$12*$B$7+(1-$A$1071)*$D436/$B$12*$C$7)</x:f>
        <x:v>0</x:v>
      </x:c>
      <x:c r="BT436" s="34" t="n">
        <x:f>$B$11*(($A$1072)*$C436/$B$12*$B$7+(1-$A$1072)*$D436/$B$12*$C$7)</x:f>
        <x:v>0</x:v>
      </x:c>
      <x:c r="BU436" s="34" t="n">
        <x:f>$B$11*(($A$1073)*$C436/$B$12*$B$7+(1-$A$1073)*$D436/$B$12*$C$7)</x:f>
        <x:v>0</x:v>
      </x:c>
      <x:c r="BV436" s="34" t="n">
        <x:f>$B$11*(($A$1074)*$C436/$B$12*$B$7+(1-$A$1074)*$D436/$B$12*$C$7)</x:f>
        <x:v>0</x:v>
      </x:c>
      <x:c r="BW436" s="34" t="n">
        <x:f>$B$11*(($A$1075)*$C436/$B$12*$B$7+(1-$A$1075)*$D436/$B$12*$C$7)</x:f>
        <x:v>0</x:v>
      </x:c>
      <x:c r="BX436" s="34" t="n">
        <x:f>$B$11*(($A$1076)*$C436/$B$12*$B$7+(1-$A$1076)*$D436/$B$12*$C$7)</x:f>
        <x:v>0</x:v>
      </x:c>
      <x:c r="BY436" s="34" t="n">
        <x:f>$B$11*(($A$1077)*$C436/$B$12*$B$7+(1-$A$1077)*$D436/$B$12*$C$7)</x:f>
        <x:v>0</x:v>
      </x:c>
      <x:c r="BZ436" s="34" t="n">
        <x:f>$B$11*(($A$1078)*$C436/$B$12*$B$7+(1-$A$1078)*$D436/$B$12*$C$7)</x:f>
        <x:v>0</x:v>
      </x:c>
      <x:c r="CA436" s="34" t="n">
        <x:f>$B$11*(($A$1079)*$C436/$B$12*$B$7+(1-$A$1079)*$D436/$B$12*$C$7)</x:f>
        <x:v>0</x:v>
      </x:c>
      <x:c r="CB436" s="34" t="n">
        <x:f>$B$11*(($A$1080)*$C436/$B$12*$B$7+(1-$A$1080)*$D436/$B$12*$C$7)</x:f>
        <x:v>0</x:v>
      </x:c>
      <x:c r="CC436" s="34" t="n">
        <x:f>$B$11*(($A$1081)*$C436/$B$12*$B$7+(1-$A$1081)*$D436/$B$12*$C$7)</x:f>
        <x:v>0</x:v>
      </x:c>
    </x:row>
    <x:row r="437">
      <x:c r="A437" s="34" t="n">
        <x:v>413</x:v>
      </x:c>
      <x:c r="B437" s="39" t="n">
        <x:v>-1.4870108382653564</x:v>
      </x:c>
      <x:c r="C437" s="1" t="n">
        <x:f>SUM(AM437:AV437)</x:f>
        <x:v>1</x:v>
      </x:c>
      <x:c r="D437" s="1" t="n">
        <x:f>SUM(AW437:BF437)</x:f>
        <x:v>0</x:v>
      </x:c>
      <x:c r="E437" s="17" t="n">
        <x:f>(1-C437/$B$12)*$B$8-C437/$B$12*$B$7</x:f>
        <x:v>0.0049999999999999975</x:v>
      </x:c>
      <x:c r="F437" s="17" t="n">
        <x:f>(1-D437/$B$12)*$C$8-D437/$B$12*$C$7</x:f>
        <x:v>0.09</x:v>
      </x:c>
      <x:c r="G437" s="32" t="n">
        <x:f>$B$11*($B$10*C437/$B$12*$B$7+(1-$B$10)*D437/$B$12*$C$7)</x:f>
        <x:v>200.00000000000003</x:v>
      </x:c>
      <x:c r="H437" s="17" t="n">
        <x:f>$B$10*E437+(1-$B$10)*F437</x:f>
        <x:v>0.0475</x:v>
      </x:c>
      <x:c r="I437" s="34"/>
      <x:c r="J437" s="34"/>
      <x:c r="K437" s="34"/>
      <x:c r="L437" s="34"/>
      <x:c r="M437" s="34"/>
      <x:c r="N437" s="34"/>
      <x:c r="O437" s="34"/>
      <x:c r="P437" s="34"/>
      <x:c r="Q437" s="34"/>
      <x:c r="R437" s="39" t="n">
        <x:v>0.4880403501931472</x:v>
      </x:c>
      <x:c r="S437" s="39" t="n">
        <x:v>1.6766805783748278</x:v>
      </x:c>
      <x:c r="T437" s="39" t="n">
        <x:v>-0.2125062124401595</x:v>
      </x:c>
      <x:c r="U437" s="39" t="n">
        <x:v>0.8228947151243439</x:v>
      </x:c>
      <x:c r="V437" s="39" t="n">
        <x:v>0.6045315984461627</x:v>
      </x:c>
      <x:c r="W437" s="39" t="n">
        <x:v>-1.6430221511873528</x:v>
      </x:c>
      <x:c r="X437" s="39" t="n">
        <x:v>-0.6890856266581874</x:v>
      </x:c>
      <x:c r="Y437" s="39" t="n">
        <x:v>0.6281051952336635</x:v>
      </x:c>
      <x:c r="Z437" s="39" t="n">
        <x:v>-1.8845164800885783</x:v>
      </x:c>
      <x:c r="AA437" s="39" t="n">
        <x:v>-0.30784847115748704</x:v>
      </x:c>
      <x:c r="AB437" s="39" t="n">
        <x:v>0.2263609355716647</x:v>
      </x:c>
      <x:c r="AC437" s="39" t="n">
        <x:v>2.131581117997524</x:v>
      </x:c>
      <x:c r="AD437" s="39" t="n">
        <x:v>0.7013452779685195</x:v>
      </x:c>
      <x:c r="AE437" s="39" t="n">
        <x:v>0.48273147238434266</x:v>
      </x:c>
      <x:c r="AF437" s="39" t="n">
        <x:v>0.18671511588355863</x:v>
      </x:c>
      <x:c r="AG437" s="39" t="n">
        <x:v>0.9701961280248226</x:v>
      </x:c>
      <x:c r="AH437" s="39" t="n">
        <x:v>0.7081501008851332</x:v>
      </x:c>
      <x:c r="AI437" s="39" t="n">
        <x:v>0.29293858736898715</x:v>
      </x:c>
      <x:c r="AJ437" s="39" t="n">
        <x:v>-1.005248787950492</x:v>
      </x:c>
      <x:c r="AK437" s="39" t="n">
        <x:v>-0.48140711632049693</x:v>
      </x:c>
      <x:c r="AL437" s="34"/>
      <x:c r="AM437" s="34" t="n">
        <x:f>IF(SQRT($B$9)*$B437+SQRT(1-$B$9)*R437&lt;_xlfn.NORM.S.INV($B$6),1,0)</x:f>
        <x:v>0</x:v>
      </x:c>
      <x:c r="AN437" s="34" t="n">
        <x:f>IF(SQRT($B$9)*$B437+SQRT(1-$B$9)*S437&lt;_xlfn.NORM.S.INV($B$6),1,0)</x:f>
        <x:v>0</x:v>
      </x:c>
      <x:c r="AO437" s="34" t="n">
        <x:f>IF(SQRT($B$9)*$B437+SQRT(1-$B$9)*T437&lt;_xlfn.NORM.S.INV($B$6),1,0)</x:f>
        <x:v>0</x:v>
      </x:c>
      <x:c r="AP437" s="34" t="n">
        <x:f>IF(SQRT($B$9)*$B437+SQRT(1-$B$9)*U437&lt;_xlfn.NORM.S.INV($B$6),1,0)</x:f>
        <x:v>0</x:v>
      </x:c>
      <x:c r="AQ437" s="34" t="n">
        <x:f>IF(SQRT($B$9)*$B437+SQRT(1-$B$9)*V437&lt;_xlfn.NORM.S.INV($B$6),1,0)</x:f>
        <x:v>0</x:v>
      </x:c>
      <x:c r="AR437" s="34" t="n">
        <x:f>IF(SQRT($B$9)*$B437+SQRT(1-$B$9)*W437&lt;_xlfn.NORM.S.INV($B$6),1,0)</x:f>
        <x:v>0</x:v>
      </x:c>
      <x:c r="AS437" s="34" t="n">
        <x:f>IF(SQRT($B$9)*$B437+SQRT(1-$B$9)*X437&lt;_xlfn.NORM.S.INV($B$6),1,0)</x:f>
        <x:v>0</x:v>
      </x:c>
      <x:c r="AT437" s="34" t="n">
        <x:f>IF(SQRT($B$9)*$B437+SQRT(1-$B$9)*Y437&lt;_xlfn.NORM.S.INV($B$6),1,0)</x:f>
        <x:v>0</x:v>
      </x:c>
      <x:c r="AU437" s="34" t="n">
        <x:f>IF(SQRT($B$9)*$B437+SQRT(1-$B$9)*Z437&lt;_xlfn.NORM.S.INV($B$6),1,0)</x:f>
        <x:v>1</x:v>
      </x:c>
      <x:c r="AV437" s="34" t="n">
        <x:f>IF(SQRT($B$9)*$B437+SQRT(1-$B$9)*AA437&lt;_xlfn.NORM.S.INV($B$6),1,0)</x:f>
        <x:v>0</x:v>
      </x:c>
      <x:c r="AW437" s="34" t="n">
        <x:f>IF(SQRT($C$9)*$B437+SQRT(1-$C$9)*AB437&lt;_xlfn.NORM.S.INV($C$6),1,0)</x:f>
        <x:v>0</x:v>
      </x:c>
      <x:c r="AX437" s="34" t="n">
        <x:f>IF(SQRT($C$9)*$B437+SQRT(1-$C$9)*AC437&lt;_xlfn.NORM.S.INV($C$6),1,0)</x:f>
        <x:v>0</x:v>
      </x:c>
      <x:c r="AY437" s="34" t="n">
        <x:f>IF(SQRT($C$9)*$B437+SQRT(1-$C$9)*AD437&lt;_xlfn.NORM.S.INV($C$6),1,0)</x:f>
        <x:v>0</x:v>
      </x:c>
      <x:c r="AZ437" s="34" t="n">
        <x:f>IF(SQRT($C$9)*$B437+SQRT(1-$C$9)*AE437&lt;_xlfn.NORM.S.INV($C$6),1,0)</x:f>
        <x:v>0</x:v>
      </x:c>
      <x:c r="BA437" s="34" t="n">
        <x:f>IF(SQRT($C$9)*$B437+SQRT(1-$C$9)*AF437&lt;_xlfn.NORM.S.INV($C$6),1,0)</x:f>
        <x:v>0</x:v>
      </x:c>
      <x:c r="BB437" s="34" t="n">
        <x:f>IF(SQRT($C$9)*$B437+SQRT(1-$C$9)*AG437&lt;_xlfn.NORM.S.INV($C$6),1,0)</x:f>
        <x:v>0</x:v>
      </x:c>
      <x:c r="BC437" s="34" t="n">
        <x:f>IF(SQRT($C$9)*$B437+SQRT(1-$C$9)*AH437&lt;_xlfn.NORM.S.INV($C$6),1,0)</x:f>
        <x:v>0</x:v>
      </x:c>
      <x:c r="BD437" s="34" t="n">
        <x:f>IF(SQRT($C$9)*$B437+SQRT(1-$C$9)*AI437&lt;_xlfn.NORM.S.INV($C$6),1,0)</x:f>
        <x:v>0</x:v>
      </x:c>
      <x:c r="BE437" s="34" t="n">
        <x:f>IF(SQRT($C$9)*$B437+SQRT(1-$C$9)*AJ437&lt;_xlfn.NORM.S.INV($C$6),1,0)</x:f>
        <x:v>0</x:v>
      </x:c>
      <x:c r="BF437" s="34" t="n">
        <x:f>IF(SQRT($C$9)*$B437+SQRT(1-$C$9)*AK437&lt;_xlfn.NORM.S.INV($C$6),1,0)</x:f>
        <x:v>0</x:v>
      </x:c>
      <x:c r="BG437" s="34"/>
      <x:c r="BH437" s="34"/>
      <x:c r="BI437" s="34" t="n">
        <x:f>$B$11*(($A$1061)*$C437/$B$12*$B$7+(1-$A$1061)*$D437/$B$12*$C$7)</x:f>
        <x:v>0</x:v>
      </x:c>
      <x:c r="BJ437" s="34" t="n">
        <x:f>$B$11*(($A$1062)*$C437/$B$12*$B$7+(1-$A$1062)*$D437/$B$12*$C$7)</x:f>
        <x:v>20</x:v>
      </x:c>
      <x:c r="BK437" s="34" t="n">
        <x:f>$B$11*(($A$1063)*$C437/$B$12*$B$7+(1-$A$1063)*$D437/$B$12*$C$7)</x:f>
        <x:v>40</x:v>
      </x:c>
      <x:c r="BL437" s="34" t="n">
        <x:f>$B$11*(($A$1064)*$C437/$B$12*$B$7+(1-$A$1064)*$D437/$B$12*$C$7)</x:f>
        <x:v>60</x:v>
      </x:c>
      <x:c r="BM437" s="34" t="n">
        <x:f>$B$11*(($A$1065)*$C437/$B$12*$B$7+(1-$A$1065)*$D437/$B$12*$C$7)</x:f>
        <x:v>80</x:v>
      </x:c>
      <x:c r="BN437" s="34" t="n">
        <x:f>$B$11*(($A$1066)*$C437/$B$12*$B$7+(1-$A$1066)*$D437/$B$12*$C$7)</x:f>
        <x:v>100.00000000000001</x:v>
      </x:c>
      <x:c r="BO437" s="34" t="n">
        <x:f>$B$11*(($A$1067)*$C437/$B$12*$B$7+(1-$A$1067)*$D437/$B$12*$C$7)</x:f>
        <x:v>120</x:v>
      </x:c>
      <x:c r="BP437" s="34" t="n">
        <x:f>$B$11*(($A$1068)*$C437/$B$12*$B$7+(1-$A$1068)*$D437/$B$12*$C$7)</x:f>
        <x:v>139.99999999999997</x:v>
      </x:c>
      <x:c r="BQ437" s="34" t="n">
        <x:f>$B$11*(($A$1069)*$C437/$B$12*$B$7+(1-$A$1069)*$D437/$B$12*$C$7)</x:f>
        <x:v>160</x:v>
      </x:c>
      <x:c r="BR437" s="34" t="n">
        <x:f>$B$11*(($A$1070)*$C437/$B$12*$B$7+(1-$A$1070)*$D437/$B$12*$C$7)</x:f>
        <x:v>180</x:v>
      </x:c>
      <x:c r="BS437" s="34" t="n">
        <x:f>$B$11*(($A$1071)*$C437/$B$12*$B$7+(1-$A$1071)*$D437/$B$12*$C$7)</x:f>
        <x:v>200.00000000000003</x:v>
      </x:c>
      <x:c r="BT437" s="34" t="n">
        <x:f>$B$11*(($A$1072)*$C437/$B$12*$B$7+(1-$A$1072)*$D437/$B$12*$C$7)</x:f>
        <x:v>220.00000000000006</x:v>
      </x:c>
      <x:c r="BU437" s="34" t="n">
        <x:f>$B$11*(($A$1073)*$C437/$B$12*$B$7+(1-$A$1073)*$D437/$B$12*$C$7)</x:f>
        <x:v>240</x:v>
      </x:c>
      <x:c r="BV437" s="34" t="n">
        <x:f>$B$11*(($A$1074)*$C437/$B$12*$B$7+(1-$A$1074)*$D437/$B$12*$C$7)</x:f>
        <x:v>260</x:v>
      </x:c>
      <x:c r="BW437" s="34" t="n">
        <x:f>$B$11*(($A$1075)*$C437/$B$12*$B$7+(1-$A$1075)*$D437/$B$12*$C$7)</x:f>
        <x:v>279.99999999999994</x:v>
      </x:c>
      <x:c r="BX437" s="34" t="n">
        <x:f>$B$11*(($A$1076)*$C437/$B$12*$B$7+(1-$A$1076)*$D437/$B$12*$C$7)</x:f>
        <x:v>300</x:v>
      </x:c>
      <x:c r="BY437" s="34" t="n">
        <x:f>$B$11*(($A$1077)*$C437/$B$12*$B$7+(1-$A$1077)*$D437/$B$12*$C$7)</x:f>
        <x:v>320</x:v>
      </x:c>
      <x:c r="BZ437" s="34" t="n">
        <x:f>$B$11*(($A$1078)*$C437/$B$12*$B$7+(1-$A$1078)*$D437/$B$12*$C$7)</x:f>
        <x:v>339.99999999999994</x:v>
      </x:c>
      <x:c r="CA437" s="34" t="n">
        <x:f>$B$11*(($A$1079)*$C437/$B$12*$B$7+(1-$A$1079)*$D437/$B$12*$C$7)</x:f>
        <x:v>360</x:v>
      </x:c>
      <x:c r="CB437" s="34" t="n">
        <x:f>$B$11*(($A$1080)*$C437/$B$12*$B$7+(1-$A$1080)*$D437/$B$12*$C$7)</x:f>
        <x:v>380.00000000000006</x:v>
      </x:c>
      <x:c r="CC437" s="34" t="n">
        <x:f>$B$11*(($A$1081)*$C437/$B$12*$B$7+(1-$A$1081)*$D437/$B$12*$C$7)</x:f>
        <x:v>400.00000000000006</x:v>
      </x:c>
    </x:row>
    <x:row r="438">
      <x:c r="A438" s="34" t="n">
        <x:v>414</x:v>
      </x:c>
      <x:c r="B438" s="39" t="n">
        <x:v>-0.4522444129233781</x:v>
      </x:c>
      <x:c r="C438" s="1" t="n">
        <x:f>SUM(AM438:AV438)</x:f>
        <x:v>0</x:v>
      </x:c>
      <x:c r="D438" s="1" t="n">
        <x:f>SUM(AW438:BF438)</x:f>
        <x:v>0</x:v>
      </x:c>
      <x:c r="E438" s="17" t="n">
        <x:f>(1-C438/$B$12)*$B$8-C438/$B$12*$B$7</x:f>
        <x:v>0.05</x:v>
      </x:c>
      <x:c r="F438" s="17" t="n">
        <x:f>(1-D438/$B$12)*$C$8-D438/$B$12*$C$7</x:f>
        <x:v>0.09</x:v>
      </x:c>
      <x:c r="G438" s="32" t="n">
        <x:f>$B$11*($B$10*C438/$B$12*$B$7+(1-$B$10)*D438/$B$12*$C$7)</x:f>
        <x:v>0</x:v>
      </x:c>
      <x:c r="H438" s="17" t="n">
        <x:f>$B$10*E438+(1-$B$10)*F438</x:f>
        <x:v>0.07</x:v>
      </x:c>
      <x:c r="I438" s="34"/>
      <x:c r="J438" s="34"/>
      <x:c r="K438" s="34"/>
      <x:c r="L438" s="34"/>
      <x:c r="M438" s="34"/>
      <x:c r="N438" s="34"/>
      <x:c r="O438" s="34"/>
      <x:c r="P438" s="34"/>
      <x:c r="Q438" s="34"/>
      <x:c r="R438" s="39" t="n">
        <x:v>-0.7669122611508721</x:v>
      </x:c>
      <x:c r="S438" s="39" t="n">
        <x:v>-0.3825421256606766</x:v>
      </x:c>
      <x:c r="T438" s="39" t="n">
        <x:v>-1.1737358221463654</x:v>
      </x:c>
      <x:c r="U438" s="39" t="n">
        <x:v>-0.9536967166645248</x:v>
      </x:c>
      <x:c r="V438" s="39" t="n">
        <x:v>-1.3734436360728175</x:v>
      </x:c>
      <x:c r="W438" s="39" t="n">
        <x:v>1.4383765979499668</x:v>
      </x:c>
      <x:c r="X438" s="39" t="n">
        <x:v>-0.319023767356037</x:v>
      </x:c>
      <x:c r="Y438" s="39" t="n">
        <x:v>-0.6927089522625808</x:v>
      </x:c>
      <x:c r="Z438" s="39" t="n">
        <x:v>-0.45618993120257056</x:v>
      </x:c>
      <x:c r="AA438" s="39" t="n">
        <x:v>-0.16256841048096932</x:v>
      </x:c>
      <x:c r="AB438" s="39" t="n">
        <x:v>0.26531533394492396</x:v>
      </x:c>
      <x:c r="AC438" s="39" t="n">
        <x:v>1.349638530773048</x:v>
      </x:c>
      <x:c r="AD438" s="39" t="n">
        <x:v>1.9364598166081604</x:v>
      </x:c>
      <x:c r="AE438" s="39" t="n">
        <x:v>-1.1493602130249387</x:v>
      </x:c>
      <x:c r="AF438" s="39" t="n">
        <x:v>0.20867309166583858</x:v>
      </x:c>
      <x:c r="AG438" s="39" t="n">
        <x:v>-0.177056047501471</x:v>
      </x:c>
      <x:c r="AH438" s="39" t="n">
        <x:v>-1.2210161457352535</x:v>
      </x:c>
      <x:c r="AI438" s="39" t="n">
        <x:v>-0.8196799864289118</x:v>
      </x:c>
      <x:c r="AJ438" s="39" t="n">
        <x:v>0.13867573130310637</x:v>
      </x:c>
      <x:c r="AK438" s="39" t="n">
        <x:v>-1.0319509677764995</x:v>
      </x:c>
      <x:c r="AL438" s="34"/>
      <x:c r="AM438" s="34" t="n">
        <x:f>IF(SQRT($B$9)*$B438+SQRT(1-$B$9)*R438&lt;_xlfn.NORM.S.INV($B$6),1,0)</x:f>
        <x:v>0</x:v>
      </x:c>
      <x:c r="AN438" s="34" t="n">
        <x:f>IF(SQRT($B$9)*$B438+SQRT(1-$B$9)*S438&lt;_xlfn.NORM.S.INV($B$6),1,0)</x:f>
        <x:v>0</x:v>
      </x:c>
      <x:c r="AO438" s="34" t="n">
        <x:f>IF(SQRT($B$9)*$B438+SQRT(1-$B$9)*T438&lt;_xlfn.NORM.S.INV($B$6),1,0)</x:f>
        <x:v>0</x:v>
      </x:c>
      <x:c r="AP438" s="34" t="n">
        <x:f>IF(SQRT($B$9)*$B438+SQRT(1-$B$9)*U438&lt;_xlfn.NORM.S.INV($B$6),1,0)</x:f>
        <x:v>0</x:v>
      </x:c>
      <x:c r="AQ438" s="34" t="n">
        <x:f>IF(SQRT($B$9)*$B438+SQRT(1-$B$9)*V438&lt;_xlfn.NORM.S.INV($B$6),1,0)</x:f>
        <x:v>0</x:v>
      </x:c>
      <x:c r="AR438" s="34" t="n">
        <x:f>IF(SQRT($B$9)*$B438+SQRT(1-$B$9)*W438&lt;_xlfn.NORM.S.INV($B$6),1,0)</x:f>
        <x:v>0</x:v>
      </x:c>
      <x:c r="AS438" s="34" t="n">
        <x:f>IF(SQRT($B$9)*$B438+SQRT(1-$B$9)*X438&lt;_xlfn.NORM.S.INV($B$6),1,0)</x:f>
        <x:v>0</x:v>
      </x:c>
      <x:c r="AT438" s="34" t="n">
        <x:f>IF(SQRT($B$9)*$B438+SQRT(1-$B$9)*Y438&lt;_xlfn.NORM.S.INV($B$6),1,0)</x:f>
        <x:v>0</x:v>
      </x:c>
      <x:c r="AU438" s="34" t="n">
        <x:f>IF(SQRT($B$9)*$B438+SQRT(1-$B$9)*Z438&lt;_xlfn.NORM.S.INV($B$6),1,0)</x:f>
        <x:v>0</x:v>
      </x:c>
      <x:c r="AV438" s="34" t="n">
        <x:f>IF(SQRT($B$9)*$B438+SQRT(1-$B$9)*AA438&lt;_xlfn.NORM.S.INV($B$6),1,0)</x:f>
        <x:v>0</x:v>
      </x:c>
      <x:c r="AW438" s="34" t="n">
        <x:f>IF(SQRT($C$9)*$B438+SQRT(1-$C$9)*AB438&lt;_xlfn.NORM.S.INV($C$6),1,0)</x:f>
        <x:v>0</x:v>
      </x:c>
      <x:c r="AX438" s="34" t="n">
        <x:f>IF(SQRT($C$9)*$B438+SQRT(1-$C$9)*AC438&lt;_xlfn.NORM.S.INV($C$6),1,0)</x:f>
        <x:v>0</x:v>
      </x:c>
      <x:c r="AY438" s="34" t="n">
        <x:f>IF(SQRT($C$9)*$B438+SQRT(1-$C$9)*AD438&lt;_xlfn.NORM.S.INV($C$6),1,0)</x:f>
        <x:v>0</x:v>
      </x:c>
      <x:c r="AZ438" s="34" t="n">
        <x:f>IF(SQRT($C$9)*$B438+SQRT(1-$C$9)*AE438&lt;_xlfn.NORM.S.INV($C$6),1,0)</x:f>
        <x:v>0</x:v>
      </x:c>
      <x:c r="BA438" s="34" t="n">
        <x:f>IF(SQRT($C$9)*$B438+SQRT(1-$C$9)*AF438&lt;_xlfn.NORM.S.INV($C$6),1,0)</x:f>
        <x:v>0</x:v>
      </x:c>
      <x:c r="BB438" s="34" t="n">
        <x:f>IF(SQRT($C$9)*$B438+SQRT(1-$C$9)*AG438&lt;_xlfn.NORM.S.INV($C$6),1,0)</x:f>
        <x:v>0</x:v>
      </x:c>
      <x:c r="BC438" s="34" t="n">
        <x:f>IF(SQRT($C$9)*$B438+SQRT(1-$C$9)*AH438&lt;_xlfn.NORM.S.INV($C$6),1,0)</x:f>
        <x:v>0</x:v>
      </x:c>
      <x:c r="BD438" s="34" t="n">
        <x:f>IF(SQRT($C$9)*$B438+SQRT(1-$C$9)*AI438&lt;_xlfn.NORM.S.INV($C$6),1,0)</x:f>
        <x:v>0</x:v>
      </x:c>
      <x:c r="BE438" s="34" t="n">
        <x:f>IF(SQRT($C$9)*$B438+SQRT(1-$C$9)*AJ438&lt;_xlfn.NORM.S.INV($C$6),1,0)</x:f>
        <x:v>0</x:v>
      </x:c>
      <x:c r="BF438" s="34" t="n">
        <x:f>IF(SQRT($C$9)*$B438+SQRT(1-$C$9)*AK438&lt;_xlfn.NORM.S.INV($C$6),1,0)</x:f>
        <x:v>0</x:v>
      </x:c>
      <x:c r="BG438" s="34"/>
      <x:c r="BH438" s="34"/>
      <x:c r="BI438" s="34" t="n">
        <x:f>$B$11*(($A$1061)*$C438/$B$12*$B$7+(1-$A$1061)*$D438/$B$12*$C$7)</x:f>
        <x:v>0</x:v>
      </x:c>
      <x:c r="BJ438" s="34" t="n">
        <x:f>$B$11*(($A$1062)*$C438/$B$12*$B$7+(1-$A$1062)*$D438/$B$12*$C$7)</x:f>
        <x:v>0</x:v>
      </x:c>
      <x:c r="BK438" s="34" t="n">
        <x:f>$B$11*(($A$1063)*$C438/$B$12*$B$7+(1-$A$1063)*$D438/$B$12*$C$7)</x:f>
        <x:v>0</x:v>
      </x:c>
      <x:c r="BL438" s="34" t="n">
        <x:f>$B$11*(($A$1064)*$C438/$B$12*$B$7+(1-$A$1064)*$D438/$B$12*$C$7)</x:f>
        <x:v>0</x:v>
      </x:c>
      <x:c r="BM438" s="34" t="n">
        <x:f>$B$11*(($A$1065)*$C438/$B$12*$B$7+(1-$A$1065)*$D438/$B$12*$C$7)</x:f>
        <x:v>0</x:v>
      </x:c>
      <x:c r="BN438" s="34" t="n">
        <x:f>$B$11*(($A$1066)*$C438/$B$12*$B$7+(1-$A$1066)*$D438/$B$12*$C$7)</x:f>
        <x:v>0</x:v>
      </x:c>
      <x:c r="BO438" s="34" t="n">
        <x:f>$B$11*(($A$1067)*$C438/$B$12*$B$7+(1-$A$1067)*$D438/$B$12*$C$7)</x:f>
        <x:v>0</x:v>
      </x:c>
      <x:c r="BP438" s="34" t="n">
        <x:f>$B$11*(($A$1068)*$C438/$B$12*$B$7+(1-$A$1068)*$D438/$B$12*$C$7)</x:f>
        <x:v>0</x:v>
      </x:c>
      <x:c r="BQ438" s="34" t="n">
        <x:f>$B$11*(($A$1069)*$C438/$B$12*$B$7+(1-$A$1069)*$D438/$B$12*$C$7)</x:f>
        <x:v>0</x:v>
      </x:c>
      <x:c r="BR438" s="34" t="n">
        <x:f>$B$11*(($A$1070)*$C438/$B$12*$B$7+(1-$A$1070)*$D438/$B$12*$C$7)</x:f>
        <x:v>0</x:v>
      </x:c>
      <x:c r="BS438" s="34" t="n">
        <x:f>$B$11*(($A$1071)*$C438/$B$12*$B$7+(1-$A$1071)*$D438/$B$12*$C$7)</x:f>
        <x:v>0</x:v>
      </x:c>
      <x:c r="BT438" s="34" t="n">
        <x:f>$B$11*(($A$1072)*$C438/$B$12*$B$7+(1-$A$1072)*$D438/$B$12*$C$7)</x:f>
        <x:v>0</x:v>
      </x:c>
      <x:c r="BU438" s="34" t="n">
        <x:f>$B$11*(($A$1073)*$C438/$B$12*$B$7+(1-$A$1073)*$D438/$B$12*$C$7)</x:f>
        <x:v>0</x:v>
      </x:c>
      <x:c r="BV438" s="34" t="n">
        <x:f>$B$11*(($A$1074)*$C438/$B$12*$B$7+(1-$A$1074)*$D438/$B$12*$C$7)</x:f>
        <x:v>0</x:v>
      </x:c>
      <x:c r="BW438" s="34" t="n">
        <x:f>$B$11*(($A$1075)*$C438/$B$12*$B$7+(1-$A$1075)*$D438/$B$12*$C$7)</x:f>
        <x:v>0</x:v>
      </x:c>
      <x:c r="BX438" s="34" t="n">
        <x:f>$B$11*(($A$1076)*$C438/$B$12*$B$7+(1-$A$1076)*$D438/$B$12*$C$7)</x:f>
        <x:v>0</x:v>
      </x:c>
      <x:c r="BY438" s="34" t="n">
        <x:f>$B$11*(($A$1077)*$C438/$B$12*$B$7+(1-$A$1077)*$D438/$B$12*$C$7)</x:f>
        <x:v>0</x:v>
      </x:c>
      <x:c r="BZ438" s="34" t="n">
        <x:f>$B$11*(($A$1078)*$C438/$B$12*$B$7+(1-$A$1078)*$D438/$B$12*$C$7)</x:f>
        <x:v>0</x:v>
      </x:c>
      <x:c r="CA438" s="34" t="n">
        <x:f>$B$11*(($A$1079)*$C438/$B$12*$B$7+(1-$A$1079)*$D438/$B$12*$C$7)</x:f>
        <x:v>0</x:v>
      </x:c>
      <x:c r="CB438" s="34" t="n">
        <x:f>$B$11*(($A$1080)*$C438/$B$12*$B$7+(1-$A$1080)*$D438/$B$12*$C$7)</x:f>
        <x:v>0</x:v>
      </x:c>
      <x:c r="CC438" s="34" t="n">
        <x:f>$B$11*(($A$1081)*$C438/$B$12*$B$7+(1-$A$1081)*$D438/$B$12*$C$7)</x:f>
        <x:v>0</x:v>
      </x:c>
    </x:row>
    <x:row r="439">
      <x:c r="A439" s="34" t="n">
        <x:v>415</x:v>
      </x:c>
      <x:c r="B439" s="39" t="n">
        <x:v>-1.6312947641079691</x:v>
      </x:c>
      <x:c r="C439" s="1" t="n">
        <x:f>SUM(AM439:AV439)</x:f>
        <x:v>0</x:v>
      </x:c>
      <x:c r="D439" s="1" t="n">
        <x:f>SUM(AW439:BF439)</x:f>
        <x:v>4</x:v>
      </x:c>
      <x:c r="E439" s="17" t="n">
        <x:f>(1-C439/$B$12)*$B$8-C439/$B$12*$B$7</x:f>
        <x:v>0.05</x:v>
      </x:c>
      <x:c r="F439" s="17" t="n">
        <x:f>(1-D439/$B$12)*$C$8-D439/$B$12*$C$7</x:f>
        <x:v>-0.186</x:v>
      </x:c>
      <x:c r="G439" s="32" t="n">
        <x:f>$B$11*($B$10*C439/$B$12*$B$7+(1-$B$10)*D439/$B$12*$C$7)</x:f>
        <x:v>1200</x:v>
      </x:c>
      <x:c r="H439" s="17" t="n">
        <x:f>$B$10*E439+(1-$B$10)*F439</x:f>
        <x:v>-0.068</x:v>
      </x:c>
      <x:c r="I439" s="34"/>
      <x:c r="J439" s="34"/>
      <x:c r="K439" s="34"/>
      <x:c r="L439" s="34"/>
      <x:c r="M439" s="34"/>
      <x:c r="N439" s="34"/>
      <x:c r="O439" s="34"/>
      <x:c r="P439" s="34"/>
      <x:c r="Q439" s="34"/>
      <x:c r="R439" s="39" t="n">
        <x:v>0.4437783029012824</x:v>
      </x:c>
      <x:c r="S439" s="39" t="n">
        <x:v>-1.2096726804003022</x:v>
      </x:c>
      <x:c r="T439" s="39" t="n">
        <x:v>-1.1823048740886235</x:v>
      </x:c>
      <x:c r="U439" s="39" t="n">
        <x:v>0.48879836439007773</x:v>
      </x:c>
      <x:c r="V439" s="39" t="n">
        <x:v>-0.53622096742045</x:v>
      </x:c>
      <x:c r="W439" s="39" t="n">
        <x:v>0.7893168847307348</x:v>
      </x:c>
      <x:c r="X439" s="39" t="n">
        <x:v>-0.10594731357845343</x:v>
      </x:c>
      <x:c r="Y439" s="39" t="n">
        <x:v>0.7771998242862652</x:v>
      </x:c>
      <x:c r="Z439" s="39" t="n">
        <x:v>0.9557716807169618</x:v>
      </x:c>
      <x:c r="AA439" s="39" t="n">
        <x:v>-0.9122439190481405</x:v>
      </x:c>
      <x:c r="AB439" s="39" t="n">
        <x:v>-1.834824730700867</x:v>
      </x:c>
      <x:c r="AC439" s="39" t="n">
        <x:v>0.2421928795503506</x:v>
      </x:c>
      <x:c r="AD439" s="39" t="n">
        <x:v>-1.1977614939889951</x:v>
      </x:c>
      <x:c r="AE439" s="39" t="n">
        <x:v>0.732410720324419</x:v>
      </x:c>
      <x:c r="AF439" s="39" t="n">
        <x:v>-1.1935176835460433</x:v>
      </x:c>
      <x:c r="AG439" s="39" t="n">
        <x:v>-1.0827511692497371</x:v>
      </x:c>
      <x:c r="AH439" s="39" t="n">
        <x:v>-0.7361642126962759</x:v>
      </x:c>
      <x:c r="AI439" s="39" t="n">
        <x:v>-0.8944846107788401</x:v>
      </x:c>
      <x:c r="AJ439" s="39" t="n">
        <x:v>0.3285614111117759</x:v>
      </x:c>
      <x:c r="AK439" s="39" t="n">
        <x:v>0.7795438798630248</x:v>
      </x:c>
      <x:c r="AL439" s="34"/>
      <x:c r="AM439" s="34" t="n">
        <x:f>IF(SQRT($B$9)*$B439+SQRT(1-$B$9)*R439&lt;_xlfn.NORM.S.INV($B$6),1,0)</x:f>
        <x:v>0</x:v>
      </x:c>
      <x:c r="AN439" s="34" t="n">
        <x:f>IF(SQRT($B$9)*$B439+SQRT(1-$B$9)*S439&lt;_xlfn.NORM.S.INV($B$6),1,0)</x:f>
        <x:v>0</x:v>
      </x:c>
      <x:c r="AO439" s="34" t="n">
        <x:f>IF(SQRT($B$9)*$B439+SQRT(1-$B$9)*T439&lt;_xlfn.NORM.S.INV($B$6),1,0)</x:f>
        <x:v>0</x:v>
      </x:c>
      <x:c r="AP439" s="34" t="n">
        <x:f>IF(SQRT($B$9)*$B439+SQRT(1-$B$9)*U439&lt;_xlfn.NORM.S.INV($B$6),1,0)</x:f>
        <x:v>0</x:v>
      </x:c>
      <x:c r="AQ439" s="34" t="n">
        <x:f>IF(SQRT($B$9)*$B439+SQRT(1-$B$9)*V439&lt;_xlfn.NORM.S.INV($B$6),1,0)</x:f>
        <x:v>0</x:v>
      </x:c>
      <x:c r="AR439" s="34" t="n">
        <x:f>IF(SQRT($B$9)*$B439+SQRT(1-$B$9)*W439&lt;_xlfn.NORM.S.INV($B$6),1,0)</x:f>
        <x:v>0</x:v>
      </x:c>
      <x:c r="AS439" s="34" t="n">
        <x:f>IF(SQRT($B$9)*$B439+SQRT(1-$B$9)*X439&lt;_xlfn.NORM.S.INV($B$6),1,0)</x:f>
        <x:v>0</x:v>
      </x:c>
      <x:c r="AT439" s="34" t="n">
        <x:f>IF(SQRT($B$9)*$B439+SQRT(1-$B$9)*Y439&lt;_xlfn.NORM.S.INV($B$6),1,0)</x:f>
        <x:v>0</x:v>
      </x:c>
      <x:c r="AU439" s="34" t="n">
        <x:f>IF(SQRT($B$9)*$B439+SQRT(1-$B$9)*Z439&lt;_xlfn.NORM.S.INV($B$6),1,0)</x:f>
        <x:v>0</x:v>
      </x:c>
      <x:c r="AV439" s="34" t="n">
        <x:f>IF(SQRT($B$9)*$B439+SQRT(1-$B$9)*AA439&lt;_xlfn.NORM.S.INV($B$6),1,0)</x:f>
        <x:v>0</x:v>
      </x:c>
      <x:c r="AW439" s="34" t="n">
        <x:f>IF(SQRT($C$9)*$B439+SQRT(1-$C$9)*AB439&lt;_xlfn.NORM.S.INV($C$6),1,0)</x:f>
        <x:v>1</x:v>
      </x:c>
      <x:c r="AX439" s="34" t="n">
        <x:f>IF(SQRT($C$9)*$B439+SQRT(1-$C$9)*AC439&lt;_xlfn.NORM.S.INV($C$6),1,0)</x:f>
        <x:v>0</x:v>
      </x:c>
      <x:c r="AY439" s="34" t="n">
        <x:f>IF(SQRT($C$9)*$B439+SQRT(1-$C$9)*AD439&lt;_xlfn.NORM.S.INV($C$6),1,0)</x:f>
        <x:v>1</x:v>
      </x:c>
      <x:c r="AZ439" s="34" t="n">
        <x:f>IF(SQRT($C$9)*$B439+SQRT(1-$C$9)*AE439&lt;_xlfn.NORM.S.INV($C$6),1,0)</x:f>
        <x:v>0</x:v>
      </x:c>
      <x:c r="BA439" s="34" t="n">
        <x:f>IF(SQRT($C$9)*$B439+SQRT(1-$C$9)*AF439&lt;_xlfn.NORM.S.INV($C$6),1,0)</x:f>
        <x:v>1</x:v>
      </x:c>
      <x:c r="BB439" s="34" t="n">
        <x:f>IF(SQRT($C$9)*$B439+SQRT(1-$C$9)*AG439&lt;_xlfn.NORM.S.INV($C$6),1,0)</x:f>
        <x:v>1</x:v>
      </x:c>
      <x:c r="BC439" s="34" t="n">
        <x:f>IF(SQRT($C$9)*$B439+SQRT(1-$C$9)*AH439&lt;_xlfn.NORM.S.INV($C$6),1,0)</x:f>
        <x:v>0</x:v>
      </x:c>
      <x:c r="BD439" s="34" t="n">
        <x:f>IF(SQRT($C$9)*$B439+SQRT(1-$C$9)*AI439&lt;_xlfn.NORM.S.INV($C$6),1,0)</x:f>
        <x:v>0</x:v>
      </x:c>
      <x:c r="BE439" s="34" t="n">
        <x:f>IF(SQRT($C$9)*$B439+SQRT(1-$C$9)*AJ439&lt;_xlfn.NORM.S.INV($C$6),1,0)</x:f>
        <x:v>0</x:v>
      </x:c>
      <x:c r="BF439" s="34" t="n">
        <x:f>IF(SQRT($C$9)*$B439+SQRT(1-$C$9)*AK439&lt;_xlfn.NORM.S.INV($C$6),1,0)</x:f>
        <x:v>0</x:v>
      </x:c>
      <x:c r="BG439" s="34"/>
      <x:c r="BH439" s="34"/>
      <x:c r="BI439" s="34" t="n">
        <x:f>$B$11*(($A$1061)*$C439/$B$12*$B$7+(1-$A$1061)*$D439/$B$12*$C$7)</x:f>
        <x:v>2400</x:v>
      </x:c>
      <x:c r="BJ439" s="34" t="n">
        <x:f>$B$11*(($A$1062)*$C439/$B$12*$B$7+(1-$A$1062)*$D439/$B$12*$C$7)</x:f>
        <x:v>2280</x:v>
      </x:c>
      <x:c r="BK439" s="34" t="n">
        <x:f>$B$11*(($A$1063)*$C439/$B$12*$B$7+(1-$A$1063)*$D439/$B$12*$C$7)</x:f>
        <x:v>2160</x:v>
      </x:c>
      <x:c r="BL439" s="34" t="n">
        <x:f>$B$11*(($A$1064)*$C439/$B$12*$B$7+(1-$A$1064)*$D439/$B$12*$C$7)</x:f>
        <x:v>2039.9999999999998</x:v>
      </x:c>
      <x:c r="BM439" s="34" t="n">
        <x:f>$B$11*(($A$1065)*$C439/$B$12*$B$7+(1-$A$1065)*$D439/$B$12*$C$7)</x:f>
        <x:v>1920</x:v>
      </x:c>
      <x:c r="BN439" s="34" t="n">
        <x:f>$B$11*(($A$1066)*$C439/$B$12*$B$7+(1-$A$1066)*$D439/$B$12*$C$7)</x:f>
        <x:v>1800</x:v>
      </x:c>
      <x:c r="BO439" s="34" t="n">
        <x:f>$B$11*(($A$1067)*$C439/$B$12*$B$7+(1-$A$1067)*$D439/$B$12*$C$7)</x:f>
        <x:v>1679.9999999999998</x:v>
      </x:c>
      <x:c r="BP439" s="34" t="n">
        <x:f>$B$11*(($A$1068)*$C439/$B$12*$B$7+(1-$A$1068)*$D439/$B$12*$C$7)</x:f>
        <x:v>1560</x:v>
      </x:c>
      <x:c r="BQ439" s="34" t="n">
        <x:f>$B$11*(($A$1069)*$C439/$B$12*$B$7+(1-$A$1069)*$D439/$B$12*$C$7)</x:f>
        <x:v>1440</x:v>
      </x:c>
      <x:c r="BR439" s="34" t="n">
        <x:f>$B$11*(($A$1070)*$C439/$B$12*$B$7+(1-$A$1070)*$D439/$B$12*$C$7)</x:f>
        <x:v>1320</x:v>
      </x:c>
      <x:c r="BS439" s="34" t="n">
        <x:f>$B$11*(($A$1071)*$C439/$B$12*$B$7+(1-$A$1071)*$D439/$B$12*$C$7)</x:f>
        <x:v>1200</x:v>
      </x:c>
      <x:c r="BT439" s="34" t="n">
        <x:f>$B$11*(($A$1072)*$C439/$B$12*$B$7+(1-$A$1072)*$D439/$B$12*$C$7)</x:f>
        <x:v>1080</x:v>
      </x:c>
      <x:c r="BU439" s="34" t="n">
        <x:f>$B$11*(($A$1073)*$C439/$B$12*$B$7+(1-$A$1073)*$D439/$B$12*$C$7)</x:f>
        <x:v>960</x:v>
      </x:c>
      <x:c r="BV439" s="34" t="n">
        <x:f>$B$11*(($A$1074)*$C439/$B$12*$B$7+(1-$A$1074)*$D439/$B$12*$C$7)</x:f>
        <x:v>839.9999999999999</x:v>
      </x:c>
      <x:c r="BW439" s="34" t="n">
        <x:f>$B$11*(($A$1075)*$C439/$B$12*$B$7+(1-$A$1075)*$D439/$B$12*$C$7)</x:f>
        <x:v>720.0000000000001</x:v>
      </x:c>
      <x:c r="BX439" s="34" t="n">
        <x:f>$B$11*(($A$1076)*$C439/$B$12*$B$7+(1-$A$1076)*$D439/$B$12*$C$7)</x:f>
        <x:v>600</x:v>
      </x:c>
      <x:c r="BY439" s="34" t="n">
        <x:f>$B$11*(($A$1077)*$C439/$B$12*$B$7+(1-$A$1077)*$D439/$B$12*$C$7)</x:f>
        <x:v>479.99999999999994</x:v>
      </x:c>
      <x:c r="BZ439" s="34" t="n">
        <x:f>$B$11*(($A$1078)*$C439/$B$12*$B$7+(1-$A$1078)*$D439/$B$12*$C$7)</x:f>
        <x:v>360.00000000000006</x:v>
      </x:c>
      <x:c r="CA439" s="34" t="n">
        <x:f>$B$11*(($A$1079)*$C439/$B$12*$B$7+(1-$A$1079)*$D439/$B$12*$C$7)</x:f>
        <x:v>239.99999999999997</x:v>
      </x:c>
      <x:c r="CB439" s="34" t="n">
        <x:f>$B$11*(($A$1080)*$C439/$B$12*$B$7+(1-$A$1080)*$D439/$B$12*$C$7)</x:f>
        <x:v>120.00000000000011</x:v>
      </x:c>
      <x:c r="CC439" s="34" t="n">
        <x:f>$B$11*(($A$1081)*$C439/$B$12*$B$7+(1-$A$1081)*$D439/$B$12*$C$7)</x:f>
        <x:v>0</x:v>
      </x:c>
    </x:row>
    <x:row r="440">
      <x:c r="A440" s="34" t="n">
        <x:v>416</x:v>
      </x:c>
      <x:c r="B440" s="39" t="n">
        <x:v>0.8674982965960394</x:v>
      </x:c>
      <x:c r="C440" s="1" t="n">
        <x:f>SUM(AM440:AV440)</x:f>
        <x:v>0</x:v>
      </x:c>
      <x:c r="D440" s="1" t="n">
        <x:f>SUM(AW440:BF440)</x:f>
        <x:v>1</x:v>
      </x:c>
      <x:c r="E440" s="17" t="n">
        <x:f>(1-C440/$B$12)*$B$8-C440/$B$12*$B$7</x:f>
        <x:v>0.05</x:v>
      </x:c>
      <x:c r="F440" s="17" t="n">
        <x:f>(1-D440/$B$12)*$C$8-D440/$B$12*$C$7</x:f>
        <x:v>0.021000000000000005</x:v>
      </x:c>
      <x:c r="G440" s="32" t="n">
        <x:f>$B$11*($B$10*C440/$B$12*$B$7+(1-$B$10)*D440/$B$12*$C$7)</x:f>
        <x:v>300</x:v>
      </x:c>
      <x:c r="H440" s="17" t="n">
        <x:f>$B$10*E440+(1-$B$10)*F440</x:f>
        <x:v>0.035500000000000004</x:v>
      </x:c>
      <x:c r="I440" s="34"/>
      <x:c r="J440" s="34"/>
      <x:c r="K440" s="34"/>
      <x:c r="L440" s="34"/>
      <x:c r="M440" s="34"/>
      <x:c r="N440" s="34"/>
      <x:c r="O440" s="34"/>
      <x:c r="P440" s="34"/>
      <x:c r="Q440" s="34"/>
      <x:c r="R440" s="39" t="n">
        <x:v>0.8861611248270718</x:v>
      </x:c>
      <x:c r="S440" s="39" t="n">
        <x:v>0.0248678767148693</x:v>
      </x:c>
      <x:c r="T440" s="39" t="n">
        <x:v>0.38268146614026505</x:v>
      </x:c>
      <x:c r="U440" s="39" t="n">
        <x:v>0.858218848051961</x:v>
      </x:c>
      <x:c r="V440" s="39" t="n">
        <x:v>0.15896720927586708</x:v>
      </x:c>
      <x:c r="W440" s="39" t="n">
        <x:v>0.31950059314765705</x:v>
      </x:c>
      <x:c r="X440" s="39" t="n">
        <x:v>-0.21204837951027536</x:v>
      </x:c>
      <x:c r="Y440" s="39" t="n">
        <x:v>-1.495758809239547</x:v>
      </x:c>
      <x:c r="Z440" s="39" t="n">
        <x:v>-0.07646829954861167</x:v>
      </x:c>
      <x:c r="AA440" s="39" t="n">
        <x:v>0.944983160300086</x:v>
      </x:c>
      <x:c r="AB440" s="39" t="n">
        <x:v>-0.9218522093414315</x:v>
      </x:c>
      <x:c r="AC440" s="39" t="n">
        <x:v>0.6443416371158798</x:v>
      </x:c>
      <x:c r="AD440" s="39" t="n">
        <x:v>-0.9686761895013929</x:v>
      </x:c>
      <x:c r="AE440" s="39" t="n">
        <x:v>-0.6258236761384398</x:v>
      </x:c>
      <x:c r="AF440" s="39" t="n">
        <x:v>-2.7147837490269686</x:v>
      </x:c>
      <x:c r="AG440" s="39" t="n">
        <x:v>0.5405474763117875</x:v>
      </x:c>
      <x:c r="AH440" s="39" t="n">
        <x:v>-0.669571152554747</x:v>
      </x:c>
      <x:c r="AI440" s="39" t="n">
        <x:v>1.4220588666766623</x:v>
      </x:c>
      <x:c r="AJ440" s="39" t="n">
        <x:v>0.05345140788414447</x:v>
      </x:c>
      <x:c r="AK440" s="39" t="n">
        <x:v>-0.5571056028083143</x:v>
      </x:c>
      <x:c r="AL440" s="34"/>
      <x:c r="AM440" s="34" t="n">
        <x:f>IF(SQRT($B$9)*$B440+SQRT(1-$B$9)*R440&lt;_xlfn.NORM.S.INV($B$6),1,0)</x:f>
        <x:v>0</x:v>
      </x:c>
      <x:c r="AN440" s="34" t="n">
        <x:f>IF(SQRT($B$9)*$B440+SQRT(1-$B$9)*S440&lt;_xlfn.NORM.S.INV($B$6),1,0)</x:f>
        <x:v>0</x:v>
      </x:c>
      <x:c r="AO440" s="34" t="n">
        <x:f>IF(SQRT($B$9)*$B440+SQRT(1-$B$9)*T440&lt;_xlfn.NORM.S.INV($B$6),1,0)</x:f>
        <x:v>0</x:v>
      </x:c>
      <x:c r="AP440" s="34" t="n">
        <x:f>IF(SQRT($B$9)*$B440+SQRT(1-$B$9)*U440&lt;_xlfn.NORM.S.INV($B$6),1,0)</x:f>
        <x:v>0</x:v>
      </x:c>
      <x:c r="AQ440" s="34" t="n">
        <x:f>IF(SQRT($B$9)*$B440+SQRT(1-$B$9)*V440&lt;_xlfn.NORM.S.INV($B$6),1,0)</x:f>
        <x:v>0</x:v>
      </x:c>
      <x:c r="AR440" s="34" t="n">
        <x:f>IF(SQRT($B$9)*$B440+SQRT(1-$B$9)*W440&lt;_xlfn.NORM.S.INV($B$6),1,0)</x:f>
        <x:v>0</x:v>
      </x:c>
      <x:c r="AS440" s="34" t="n">
        <x:f>IF(SQRT($B$9)*$B440+SQRT(1-$B$9)*X440&lt;_xlfn.NORM.S.INV($B$6),1,0)</x:f>
        <x:v>0</x:v>
      </x:c>
      <x:c r="AT440" s="34" t="n">
        <x:f>IF(SQRT($B$9)*$B440+SQRT(1-$B$9)*Y440&lt;_xlfn.NORM.S.INV($B$6),1,0)</x:f>
        <x:v>0</x:v>
      </x:c>
      <x:c r="AU440" s="34" t="n">
        <x:f>IF(SQRT($B$9)*$B440+SQRT(1-$B$9)*Z440&lt;_xlfn.NORM.S.INV($B$6),1,0)</x:f>
        <x:v>0</x:v>
      </x:c>
      <x:c r="AV440" s="34" t="n">
        <x:f>IF(SQRT($B$9)*$B440+SQRT(1-$B$9)*AA440&lt;_xlfn.NORM.S.INV($B$6),1,0)</x:f>
        <x:v>0</x:v>
      </x:c>
      <x:c r="AW440" s="34" t="n">
        <x:f>IF(SQRT($C$9)*$B440+SQRT(1-$C$9)*AB440&lt;_xlfn.NORM.S.INV($C$6),1,0)</x:f>
        <x:v>0</x:v>
      </x:c>
      <x:c r="AX440" s="34" t="n">
        <x:f>IF(SQRT($C$9)*$B440+SQRT(1-$C$9)*AC440&lt;_xlfn.NORM.S.INV($C$6),1,0)</x:f>
        <x:v>0</x:v>
      </x:c>
      <x:c r="AY440" s="34" t="n">
        <x:f>IF(SQRT($C$9)*$B440+SQRT(1-$C$9)*AD440&lt;_xlfn.NORM.S.INV($C$6),1,0)</x:f>
        <x:v>0</x:v>
      </x:c>
      <x:c r="AZ440" s="34" t="n">
        <x:f>IF(SQRT($C$9)*$B440+SQRT(1-$C$9)*AE440&lt;_xlfn.NORM.S.INV($C$6),1,0)</x:f>
        <x:v>0</x:v>
      </x:c>
      <x:c r="BA440" s="34" t="n">
        <x:f>IF(SQRT($C$9)*$B440+SQRT(1-$C$9)*AF440&lt;_xlfn.NORM.S.INV($C$6),1,0)</x:f>
        <x:v>1</x:v>
      </x:c>
      <x:c r="BB440" s="34" t="n">
        <x:f>IF(SQRT($C$9)*$B440+SQRT(1-$C$9)*AG440&lt;_xlfn.NORM.S.INV($C$6),1,0)</x:f>
        <x:v>0</x:v>
      </x:c>
      <x:c r="BC440" s="34" t="n">
        <x:f>IF(SQRT($C$9)*$B440+SQRT(1-$C$9)*AH440&lt;_xlfn.NORM.S.INV($C$6),1,0)</x:f>
        <x:v>0</x:v>
      </x:c>
      <x:c r="BD440" s="34" t="n">
        <x:f>IF(SQRT($C$9)*$B440+SQRT(1-$C$9)*AI440&lt;_xlfn.NORM.S.INV($C$6),1,0)</x:f>
        <x:v>0</x:v>
      </x:c>
      <x:c r="BE440" s="34" t="n">
        <x:f>IF(SQRT($C$9)*$B440+SQRT(1-$C$9)*AJ440&lt;_xlfn.NORM.S.INV($C$6),1,0)</x:f>
        <x:v>0</x:v>
      </x:c>
      <x:c r="BF440" s="34" t="n">
        <x:f>IF(SQRT($C$9)*$B440+SQRT(1-$C$9)*AK440&lt;_xlfn.NORM.S.INV($C$6),1,0)</x:f>
        <x:v>0</x:v>
      </x:c>
      <x:c r="BG440" s="34"/>
      <x:c r="BH440" s="34"/>
      <x:c r="BI440" s="34" t="n">
        <x:f>$B$11*(($A$1061)*$C440/$B$12*$B$7+(1-$A$1061)*$D440/$B$12*$C$7)</x:f>
        <x:v>600</x:v>
      </x:c>
      <x:c r="BJ440" s="34" t="n">
        <x:f>$B$11*(($A$1062)*$C440/$B$12*$B$7+(1-$A$1062)*$D440/$B$12*$C$7)</x:f>
        <x:v>570</x:v>
      </x:c>
      <x:c r="BK440" s="34" t="n">
        <x:f>$B$11*(($A$1063)*$C440/$B$12*$B$7+(1-$A$1063)*$D440/$B$12*$C$7)</x:f>
        <x:v>540</x:v>
      </x:c>
      <x:c r="BL440" s="34" t="n">
        <x:f>$B$11*(($A$1064)*$C440/$B$12*$B$7+(1-$A$1064)*$D440/$B$12*$C$7)</x:f>
        <x:v>509.99999999999994</x:v>
      </x:c>
      <x:c r="BM440" s="34" t="n">
        <x:f>$B$11*(($A$1065)*$C440/$B$12*$B$7+(1-$A$1065)*$D440/$B$12*$C$7)</x:f>
        <x:v>480</x:v>
      </x:c>
      <x:c r="BN440" s="34" t="n">
        <x:f>$B$11*(($A$1066)*$C440/$B$12*$B$7+(1-$A$1066)*$D440/$B$12*$C$7)</x:f>
        <x:v>450</x:v>
      </x:c>
      <x:c r="BO440" s="34" t="n">
        <x:f>$B$11*(($A$1067)*$C440/$B$12*$B$7+(1-$A$1067)*$D440/$B$12*$C$7)</x:f>
        <x:v>419.99999999999994</x:v>
      </x:c>
      <x:c r="BP440" s="34" t="n">
        <x:f>$B$11*(($A$1068)*$C440/$B$12*$B$7+(1-$A$1068)*$D440/$B$12*$C$7)</x:f>
        <x:v>390</x:v>
      </x:c>
      <x:c r="BQ440" s="34" t="n">
        <x:f>$B$11*(($A$1069)*$C440/$B$12*$B$7+(1-$A$1069)*$D440/$B$12*$C$7)</x:f>
        <x:v>360</x:v>
      </x:c>
      <x:c r="BR440" s="34" t="n">
        <x:f>$B$11*(($A$1070)*$C440/$B$12*$B$7+(1-$A$1070)*$D440/$B$12*$C$7)</x:f>
        <x:v>330</x:v>
      </x:c>
      <x:c r="BS440" s="34" t="n">
        <x:f>$B$11*(($A$1071)*$C440/$B$12*$B$7+(1-$A$1071)*$D440/$B$12*$C$7)</x:f>
        <x:v>300</x:v>
      </x:c>
      <x:c r="BT440" s="34" t="n">
        <x:f>$B$11*(($A$1072)*$C440/$B$12*$B$7+(1-$A$1072)*$D440/$B$12*$C$7)</x:f>
        <x:v>270</x:v>
      </x:c>
      <x:c r="BU440" s="34" t="n">
        <x:f>$B$11*(($A$1073)*$C440/$B$12*$B$7+(1-$A$1073)*$D440/$B$12*$C$7)</x:f>
        <x:v>240</x:v>
      </x:c>
      <x:c r="BV440" s="34" t="n">
        <x:f>$B$11*(($A$1074)*$C440/$B$12*$B$7+(1-$A$1074)*$D440/$B$12*$C$7)</x:f>
        <x:v>209.99999999999997</x:v>
      </x:c>
      <x:c r="BW440" s="34" t="n">
        <x:f>$B$11*(($A$1075)*$C440/$B$12*$B$7+(1-$A$1075)*$D440/$B$12*$C$7)</x:f>
        <x:v>180.00000000000003</x:v>
      </x:c>
      <x:c r="BX440" s="34" t="n">
        <x:f>$B$11*(($A$1076)*$C440/$B$12*$B$7+(1-$A$1076)*$D440/$B$12*$C$7)</x:f>
        <x:v>150</x:v>
      </x:c>
      <x:c r="BY440" s="34" t="n">
        <x:f>$B$11*(($A$1077)*$C440/$B$12*$B$7+(1-$A$1077)*$D440/$B$12*$C$7)</x:f>
        <x:v>119.99999999999999</x:v>
      </x:c>
      <x:c r="BZ440" s="34" t="n">
        <x:f>$B$11*(($A$1078)*$C440/$B$12*$B$7+(1-$A$1078)*$D440/$B$12*$C$7)</x:f>
        <x:v>90.00000000000001</x:v>
      </x:c>
      <x:c r="CA440" s="34" t="n">
        <x:f>$B$11*(($A$1079)*$C440/$B$12*$B$7+(1-$A$1079)*$D440/$B$12*$C$7)</x:f>
        <x:v>59.99999999999999</x:v>
      </x:c>
      <x:c r="CB440" s="34" t="n">
        <x:f>$B$11*(($A$1080)*$C440/$B$12*$B$7+(1-$A$1080)*$D440/$B$12*$C$7)</x:f>
        <x:v>30.00000000000003</x:v>
      </x:c>
      <x:c r="CC440" s="34" t="n">
        <x:f>$B$11*(($A$1081)*$C440/$B$12*$B$7+(1-$A$1081)*$D440/$B$12*$C$7)</x:f>
        <x:v>0</x:v>
      </x:c>
    </x:row>
    <x:row r="441">
      <x:c r="A441" s="34" t="n">
        <x:v>417</x:v>
      </x:c>
      <x:c r="B441" s="39" t="n">
        <x:v>-1.8769794292751882</x:v>
      </x:c>
      <x:c r="C441" s="1" t="n">
        <x:f>SUM(AM441:AV441)</x:f>
        <x:v>0</x:v>
      </x:c>
      <x:c r="D441" s="1" t="n">
        <x:f>SUM(AW441:BF441)</x:f>
        <x:v>2</x:v>
      </x:c>
      <x:c r="E441" s="17" t="n">
        <x:f>(1-C441/$B$12)*$B$8-C441/$B$12*$B$7</x:f>
        <x:v>0.05</x:v>
      </x:c>
      <x:c r="F441" s="17" t="n">
        <x:f>(1-D441/$B$12)*$C$8-D441/$B$12*$C$7</x:f>
        <x:v>-0.048</x:v>
      </x:c>
      <x:c r="G441" s="32" t="n">
        <x:f>$B$11*($B$10*C441/$B$12*$B$7+(1-$B$10)*D441/$B$12*$C$7)</x:f>
        <x:v>600</x:v>
      </x:c>
      <x:c r="H441" s="17" t="n">
        <x:f>$B$10*E441+(1-$B$10)*F441</x:f>
        <x:v>0.0010000000000000009</x:v>
      </x:c>
      <x:c r="I441" s="34"/>
      <x:c r="J441" s="34"/>
      <x:c r="K441" s="34"/>
      <x:c r="L441" s="34"/>
      <x:c r="M441" s="34"/>
      <x:c r="N441" s="34"/>
      <x:c r="O441" s="34"/>
      <x:c r="P441" s="34"/>
      <x:c r="Q441" s="34"/>
      <x:c r="R441" s="39" t="n">
        <x:v>0.5936645159389533</x:v>
      </x:c>
      <x:c r="S441" s="39" t="n">
        <x:v>-0.3095617542280022</x:v>
      </x:c>
      <x:c r="T441" s="39" t="n">
        <x:v>1.673055382838992</x:v>
      </x:c>
      <x:c r="U441" s="39" t="n">
        <x:v>0.6929448009094226</x:v>
      </x:c>
      <x:c r="V441" s="39" t="n">
        <x:v>-0.585404958179031</x:v>
      </x:c>
      <x:c r="W441" s="39" t="n">
        <x:v>0.4146796191700575</x:v>
      </x:c>
      <x:c r="X441" s="39" t="n">
        <x:v>-1.2580553973741355</x:v>
      </x:c>
      <x:c r="Y441" s="39" t="n">
        <x:v>0.03033538162328157</x:v>
      </x:c>
      <x:c r="Z441" s="39" t="n">
        <x:v>-0.2979738056044522</x:v>
      </x:c>
      <x:c r="AA441" s="39" t="n">
        <x:v>-0.8599315393282326</x:v>
      </x:c>
      <x:c r="AB441" s="39" t="n">
        <x:v>-0.9486426080741915</x:v>
      </x:c>
      <x:c r="AC441" s="39" t="n">
        <x:v>-1.0655254994573242</x:v>
      </x:c>
      <x:c r="AD441" s="39" t="n">
        <x:v>0.7566447485523312</x:v>
      </x:c>
      <x:c r="AE441" s="39" t="n">
        <x:v>-0.7779653812397312</x:v>
      </x:c>
      <x:c r="AF441" s="39" t="n">
        <x:v>-0.2690617527957321</x:v>
      </x:c>
      <x:c r="AG441" s="39" t="n">
        <x:v>0.1241008960222695</x:v>
      </x:c>
      <x:c r="AH441" s="39" t="n">
        <x:v>0.2357966156540409</x:v>
      </x:c>
      <x:c r="AI441" s="39" t="n">
        <x:v>1.4939595454435177</x:v>
      </x:c>
      <x:c r="AJ441" s="39" t="n">
        <x:v>0.22982189438252712</x:v>
      </x:c>
      <x:c r="AK441" s="39" t="n">
        <x:v>1.1596969857376294</x:v>
      </x:c>
      <x:c r="AL441" s="34"/>
      <x:c r="AM441" s="34" t="n">
        <x:f>IF(SQRT($B$9)*$B441+SQRT(1-$B$9)*R441&lt;_xlfn.NORM.S.INV($B$6),1,0)</x:f>
        <x:v>0</x:v>
      </x:c>
      <x:c r="AN441" s="34" t="n">
        <x:f>IF(SQRT($B$9)*$B441+SQRT(1-$B$9)*S441&lt;_xlfn.NORM.S.INV($B$6),1,0)</x:f>
        <x:v>0</x:v>
      </x:c>
      <x:c r="AO441" s="34" t="n">
        <x:f>IF(SQRT($B$9)*$B441+SQRT(1-$B$9)*T441&lt;_xlfn.NORM.S.INV($B$6),1,0)</x:f>
        <x:v>0</x:v>
      </x:c>
      <x:c r="AP441" s="34" t="n">
        <x:f>IF(SQRT($B$9)*$B441+SQRT(1-$B$9)*U441&lt;_xlfn.NORM.S.INV($B$6),1,0)</x:f>
        <x:v>0</x:v>
      </x:c>
      <x:c r="AQ441" s="34" t="n">
        <x:f>IF(SQRT($B$9)*$B441+SQRT(1-$B$9)*V441&lt;_xlfn.NORM.S.INV($B$6),1,0)</x:f>
        <x:v>0</x:v>
      </x:c>
      <x:c r="AR441" s="34" t="n">
        <x:f>IF(SQRT($B$9)*$B441+SQRT(1-$B$9)*W441&lt;_xlfn.NORM.S.INV($B$6),1,0)</x:f>
        <x:v>0</x:v>
      </x:c>
      <x:c r="AS441" s="34" t="n">
        <x:f>IF(SQRT($B$9)*$B441+SQRT(1-$B$9)*X441&lt;_xlfn.NORM.S.INV($B$6),1,0)</x:f>
        <x:v>0</x:v>
      </x:c>
      <x:c r="AT441" s="34" t="n">
        <x:f>IF(SQRT($B$9)*$B441+SQRT(1-$B$9)*Y441&lt;_xlfn.NORM.S.INV($B$6),1,0)</x:f>
        <x:v>0</x:v>
      </x:c>
      <x:c r="AU441" s="34" t="n">
        <x:f>IF(SQRT($B$9)*$B441+SQRT(1-$B$9)*Z441&lt;_xlfn.NORM.S.INV($B$6),1,0)</x:f>
        <x:v>0</x:v>
      </x:c>
      <x:c r="AV441" s="34" t="n">
        <x:f>IF(SQRT($B$9)*$B441+SQRT(1-$B$9)*AA441&lt;_xlfn.NORM.S.INV($B$6),1,0)</x:f>
        <x:v>0</x:v>
      </x:c>
      <x:c r="AW441" s="34" t="n">
        <x:f>IF(SQRT($C$9)*$B441+SQRT(1-$C$9)*AB441&lt;_xlfn.NORM.S.INV($C$6),1,0)</x:f>
        <x:v>1</x:v>
      </x:c>
      <x:c r="AX441" s="34" t="n">
        <x:f>IF(SQRT($C$9)*$B441+SQRT(1-$C$9)*AC441&lt;_xlfn.NORM.S.INV($C$6),1,0)</x:f>
        <x:v>1</x:v>
      </x:c>
      <x:c r="AY441" s="34" t="n">
        <x:f>IF(SQRT($C$9)*$B441+SQRT(1-$C$9)*AD441&lt;_xlfn.NORM.S.INV($C$6),1,0)</x:f>
        <x:v>0</x:v>
      </x:c>
      <x:c r="AZ441" s="34" t="n">
        <x:f>IF(SQRT($C$9)*$B441+SQRT(1-$C$9)*AE441&lt;_xlfn.NORM.S.INV($C$6),1,0)</x:f>
        <x:v>0</x:v>
      </x:c>
      <x:c r="BA441" s="34" t="n">
        <x:f>IF(SQRT($C$9)*$B441+SQRT(1-$C$9)*AF441&lt;_xlfn.NORM.S.INV($C$6),1,0)</x:f>
        <x:v>0</x:v>
      </x:c>
      <x:c r="BB441" s="34" t="n">
        <x:f>IF(SQRT($C$9)*$B441+SQRT(1-$C$9)*AG441&lt;_xlfn.NORM.S.INV($C$6),1,0)</x:f>
        <x:v>0</x:v>
      </x:c>
      <x:c r="BC441" s="34" t="n">
        <x:f>IF(SQRT($C$9)*$B441+SQRT(1-$C$9)*AH441&lt;_xlfn.NORM.S.INV($C$6),1,0)</x:f>
        <x:v>0</x:v>
      </x:c>
      <x:c r="BD441" s="34" t="n">
        <x:f>IF(SQRT($C$9)*$B441+SQRT(1-$C$9)*AI441&lt;_xlfn.NORM.S.INV($C$6),1,0)</x:f>
        <x:v>0</x:v>
      </x:c>
      <x:c r="BE441" s="34" t="n">
        <x:f>IF(SQRT($C$9)*$B441+SQRT(1-$C$9)*AJ441&lt;_xlfn.NORM.S.INV($C$6),1,0)</x:f>
        <x:v>0</x:v>
      </x:c>
      <x:c r="BF441" s="34" t="n">
        <x:f>IF(SQRT($C$9)*$B441+SQRT(1-$C$9)*AK441&lt;_xlfn.NORM.S.INV($C$6),1,0)</x:f>
        <x:v>0</x:v>
      </x:c>
      <x:c r="BG441" s="34"/>
      <x:c r="BH441" s="34"/>
      <x:c r="BI441" s="34" t="n">
        <x:f>$B$11*(($A$1061)*$C441/$B$12*$B$7+(1-$A$1061)*$D441/$B$12*$C$7)</x:f>
        <x:v>1200</x:v>
      </x:c>
      <x:c r="BJ441" s="34" t="n">
        <x:f>$B$11*(($A$1062)*$C441/$B$12*$B$7+(1-$A$1062)*$D441/$B$12*$C$7)</x:f>
        <x:v>1140</x:v>
      </x:c>
      <x:c r="BK441" s="34" t="n">
        <x:f>$B$11*(($A$1063)*$C441/$B$12*$B$7+(1-$A$1063)*$D441/$B$12*$C$7)</x:f>
        <x:v>1080</x:v>
      </x:c>
      <x:c r="BL441" s="34" t="n">
        <x:f>$B$11*(($A$1064)*$C441/$B$12*$B$7+(1-$A$1064)*$D441/$B$12*$C$7)</x:f>
        <x:v>1019.9999999999999</x:v>
      </x:c>
      <x:c r="BM441" s="34" t="n">
        <x:f>$B$11*(($A$1065)*$C441/$B$12*$B$7+(1-$A$1065)*$D441/$B$12*$C$7)</x:f>
        <x:v>960</x:v>
      </x:c>
      <x:c r="BN441" s="34" t="n">
        <x:f>$B$11*(($A$1066)*$C441/$B$12*$B$7+(1-$A$1066)*$D441/$B$12*$C$7)</x:f>
        <x:v>900</x:v>
      </x:c>
      <x:c r="BO441" s="34" t="n">
        <x:f>$B$11*(($A$1067)*$C441/$B$12*$B$7+(1-$A$1067)*$D441/$B$12*$C$7)</x:f>
        <x:v>839.9999999999999</x:v>
      </x:c>
      <x:c r="BP441" s="34" t="n">
        <x:f>$B$11*(($A$1068)*$C441/$B$12*$B$7+(1-$A$1068)*$D441/$B$12*$C$7)</x:f>
        <x:v>780</x:v>
      </x:c>
      <x:c r="BQ441" s="34" t="n">
        <x:f>$B$11*(($A$1069)*$C441/$B$12*$B$7+(1-$A$1069)*$D441/$B$12*$C$7)</x:f>
        <x:v>720</x:v>
      </x:c>
      <x:c r="BR441" s="34" t="n">
        <x:f>$B$11*(($A$1070)*$C441/$B$12*$B$7+(1-$A$1070)*$D441/$B$12*$C$7)</x:f>
        <x:v>660</x:v>
      </x:c>
      <x:c r="BS441" s="34" t="n">
        <x:f>$B$11*(($A$1071)*$C441/$B$12*$B$7+(1-$A$1071)*$D441/$B$12*$C$7)</x:f>
        <x:v>600</x:v>
      </x:c>
      <x:c r="BT441" s="34" t="n">
        <x:f>$B$11*(($A$1072)*$C441/$B$12*$B$7+(1-$A$1072)*$D441/$B$12*$C$7)</x:f>
        <x:v>540</x:v>
      </x:c>
      <x:c r="BU441" s="34" t="n">
        <x:f>$B$11*(($A$1073)*$C441/$B$12*$B$7+(1-$A$1073)*$D441/$B$12*$C$7)</x:f>
        <x:v>480</x:v>
      </x:c>
      <x:c r="BV441" s="34" t="n">
        <x:f>$B$11*(($A$1074)*$C441/$B$12*$B$7+(1-$A$1074)*$D441/$B$12*$C$7)</x:f>
        <x:v>419.99999999999994</x:v>
      </x:c>
      <x:c r="BW441" s="34" t="n">
        <x:f>$B$11*(($A$1075)*$C441/$B$12*$B$7+(1-$A$1075)*$D441/$B$12*$C$7)</x:f>
        <x:v>360.00000000000006</x:v>
      </x:c>
      <x:c r="BX441" s="34" t="n">
        <x:f>$B$11*(($A$1076)*$C441/$B$12*$B$7+(1-$A$1076)*$D441/$B$12*$C$7)</x:f>
        <x:v>300</x:v>
      </x:c>
      <x:c r="BY441" s="34" t="n">
        <x:f>$B$11*(($A$1077)*$C441/$B$12*$B$7+(1-$A$1077)*$D441/$B$12*$C$7)</x:f>
        <x:v>239.99999999999997</x:v>
      </x:c>
      <x:c r="BZ441" s="34" t="n">
        <x:f>$B$11*(($A$1078)*$C441/$B$12*$B$7+(1-$A$1078)*$D441/$B$12*$C$7)</x:f>
        <x:v>180.00000000000003</x:v>
      </x:c>
      <x:c r="CA441" s="34" t="n">
        <x:f>$B$11*(($A$1079)*$C441/$B$12*$B$7+(1-$A$1079)*$D441/$B$12*$C$7)</x:f>
        <x:v>119.99999999999999</x:v>
      </x:c>
      <x:c r="CB441" s="34" t="n">
        <x:f>$B$11*(($A$1080)*$C441/$B$12*$B$7+(1-$A$1080)*$D441/$B$12*$C$7)</x:f>
        <x:v>60.00000000000006</x:v>
      </x:c>
      <x:c r="CC441" s="34" t="n">
        <x:f>$B$11*(($A$1081)*$C441/$B$12*$B$7+(1-$A$1081)*$D441/$B$12*$C$7)</x:f>
        <x:v>0</x:v>
      </x:c>
    </x:row>
    <x:row r="442">
      <x:c r="A442" s="34" t="n">
        <x:v>418</x:v>
      </x:c>
      <x:c r="B442" s="39" t="n">
        <x:v>-1.132461967718607</x:v>
      </x:c>
      <x:c r="C442" s="1" t="n">
        <x:f>SUM(AM442:AV442)</x:f>
        <x:v>0</x:v>
      </x:c>
      <x:c r="D442" s="1" t="n">
        <x:f>SUM(AW442:BF442)</x:f>
        <x:v>0</x:v>
      </x:c>
      <x:c r="E442" s="17" t="n">
        <x:f>(1-C442/$B$12)*$B$8-C442/$B$12*$B$7</x:f>
        <x:v>0.05</x:v>
      </x:c>
      <x:c r="F442" s="17" t="n">
        <x:f>(1-D442/$B$12)*$C$8-D442/$B$12*$C$7</x:f>
        <x:v>0.09</x:v>
      </x:c>
      <x:c r="G442" s="32" t="n">
        <x:f>$B$11*($B$10*C442/$B$12*$B$7+(1-$B$10)*D442/$B$12*$C$7)</x:f>
        <x:v>0</x:v>
      </x:c>
      <x:c r="H442" s="17" t="n">
        <x:f>$B$10*E442+(1-$B$10)*F442</x:f>
        <x:v>0.07</x:v>
      </x:c>
      <x:c r="I442" s="34"/>
      <x:c r="J442" s="34"/>
      <x:c r="K442" s="34"/>
      <x:c r="L442" s="34"/>
      <x:c r="M442" s="34"/>
      <x:c r="N442" s="34"/>
      <x:c r="O442" s="34"/>
      <x:c r="P442" s="34"/>
      <x:c r="Q442" s="34"/>
      <x:c r="R442" s="39" t="n">
        <x:v>-1.2268527530797175</x:v>
      </x:c>
      <x:c r="S442" s="39" t="n">
        <x:v>0.46291682868665346</x:v>
      </x:c>
      <x:c r="T442" s="39" t="n">
        <x:v>0.20040366343013166</x:v>
      </x:c>
      <x:c r="U442" s="39" t="n">
        <x:v>-1.087536983378457</x:v>
      </x:c>
      <x:c r="V442" s="39" t="n">
        <x:v>0.3332603425416639</x:v>
      </x:c>
      <x:c r="W442" s="39" t="n">
        <x:v>0.19764322350804664</x:v>
      </x:c>
      <x:c r="X442" s="39" t="n">
        <x:v>0.36976764405391416</x:v>
      </x:c>
      <x:c r="Y442" s="39" t="n">
        <x:v>1.1946434878322794</x:v>
      </x:c>
      <x:c r="Z442" s="39" t="n">
        <x:v>-0.03134072016649957</x:v>
      </x:c>
      <x:c r="AA442" s="39" t="n">
        <x:v>-1.612239948918441</x:v>
      </x:c>
      <x:c r="AB442" s="39" t="n">
        <x:v>0.14146791664331118</x:v>
      </x:c>
      <x:c r="AC442" s="39" t="n">
        <x:v>-0.8065434419308605</x:v>
      </x:c>
      <x:c r="AD442" s="39" t="n">
        <x:v>-0.15806386067062841</x:v>
      </x:c>
      <x:c r="AE442" s="39" t="n">
        <x:v>-0.5252854002904058</x:v>
      </x:c>
      <x:c r="AF442" s="39" t="n">
        <x:v>1.4268957917049128</x:v>
      </x:c>
      <x:c r="AG442" s="39" t="n">
        <x:v>0.4118534627821303</x:v>
      </x:c>
      <x:c r="AH442" s="39" t="n">
        <x:v>-0.10887518787687259</x:v>
      </x:c>
      <x:c r="AI442" s="39" t="n">
        <x:v>-1.0710388222535339</x:v>
      </x:c>
      <x:c r="AJ442" s="39" t="n">
        <x:v>2.2093163233732347</x:v>
      </x:c>
      <x:c r="AK442" s="39" t="n">
        <x:v>-0.15689538468276856</x:v>
      </x:c>
      <x:c r="AL442" s="34"/>
      <x:c r="AM442" s="34" t="n">
        <x:f>IF(SQRT($B$9)*$B442+SQRT(1-$B$9)*R442&lt;_xlfn.NORM.S.INV($B$6),1,0)</x:f>
        <x:v>0</x:v>
      </x:c>
      <x:c r="AN442" s="34" t="n">
        <x:f>IF(SQRT($B$9)*$B442+SQRT(1-$B$9)*S442&lt;_xlfn.NORM.S.INV($B$6),1,0)</x:f>
        <x:v>0</x:v>
      </x:c>
      <x:c r="AO442" s="34" t="n">
        <x:f>IF(SQRT($B$9)*$B442+SQRT(1-$B$9)*T442&lt;_xlfn.NORM.S.INV($B$6),1,0)</x:f>
        <x:v>0</x:v>
      </x:c>
      <x:c r="AP442" s="34" t="n">
        <x:f>IF(SQRT($B$9)*$B442+SQRT(1-$B$9)*U442&lt;_xlfn.NORM.S.INV($B$6),1,0)</x:f>
        <x:v>0</x:v>
      </x:c>
      <x:c r="AQ442" s="34" t="n">
        <x:f>IF(SQRT($B$9)*$B442+SQRT(1-$B$9)*V442&lt;_xlfn.NORM.S.INV($B$6),1,0)</x:f>
        <x:v>0</x:v>
      </x:c>
      <x:c r="AR442" s="34" t="n">
        <x:f>IF(SQRT($B$9)*$B442+SQRT(1-$B$9)*W442&lt;_xlfn.NORM.S.INV($B$6),1,0)</x:f>
        <x:v>0</x:v>
      </x:c>
      <x:c r="AS442" s="34" t="n">
        <x:f>IF(SQRT($B$9)*$B442+SQRT(1-$B$9)*X442&lt;_xlfn.NORM.S.INV($B$6),1,0)</x:f>
        <x:v>0</x:v>
      </x:c>
      <x:c r="AT442" s="34" t="n">
        <x:f>IF(SQRT($B$9)*$B442+SQRT(1-$B$9)*Y442&lt;_xlfn.NORM.S.INV($B$6),1,0)</x:f>
        <x:v>0</x:v>
      </x:c>
      <x:c r="AU442" s="34" t="n">
        <x:f>IF(SQRT($B$9)*$B442+SQRT(1-$B$9)*Z442&lt;_xlfn.NORM.S.INV($B$6),1,0)</x:f>
        <x:v>0</x:v>
      </x:c>
      <x:c r="AV442" s="34" t="n">
        <x:f>IF(SQRT($B$9)*$B442+SQRT(1-$B$9)*AA442&lt;_xlfn.NORM.S.INV($B$6),1,0)</x:f>
        <x:v>0</x:v>
      </x:c>
      <x:c r="AW442" s="34" t="n">
        <x:f>IF(SQRT($C$9)*$B442+SQRT(1-$C$9)*AB442&lt;_xlfn.NORM.S.INV($C$6),1,0)</x:f>
        <x:v>0</x:v>
      </x:c>
      <x:c r="AX442" s="34" t="n">
        <x:f>IF(SQRT($C$9)*$B442+SQRT(1-$C$9)*AC442&lt;_xlfn.NORM.S.INV($C$6),1,0)</x:f>
        <x:v>0</x:v>
      </x:c>
      <x:c r="AY442" s="34" t="n">
        <x:f>IF(SQRT($C$9)*$B442+SQRT(1-$C$9)*AD442&lt;_xlfn.NORM.S.INV($C$6),1,0)</x:f>
        <x:v>0</x:v>
      </x:c>
      <x:c r="AZ442" s="34" t="n">
        <x:f>IF(SQRT($C$9)*$B442+SQRT(1-$C$9)*AE442&lt;_xlfn.NORM.S.INV($C$6),1,0)</x:f>
        <x:v>0</x:v>
      </x:c>
      <x:c r="BA442" s="34" t="n">
        <x:f>IF(SQRT($C$9)*$B442+SQRT(1-$C$9)*AF442&lt;_xlfn.NORM.S.INV($C$6),1,0)</x:f>
        <x:v>0</x:v>
      </x:c>
      <x:c r="BB442" s="34" t="n">
        <x:f>IF(SQRT($C$9)*$B442+SQRT(1-$C$9)*AG442&lt;_xlfn.NORM.S.INV($C$6),1,0)</x:f>
        <x:v>0</x:v>
      </x:c>
      <x:c r="BC442" s="34" t="n">
        <x:f>IF(SQRT($C$9)*$B442+SQRT(1-$C$9)*AH442&lt;_xlfn.NORM.S.INV($C$6),1,0)</x:f>
        <x:v>0</x:v>
      </x:c>
      <x:c r="BD442" s="34" t="n">
        <x:f>IF(SQRT($C$9)*$B442+SQRT(1-$C$9)*AI442&lt;_xlfn.NORM.S.INV($C$6),1,0)</x:f>
        <x:v>0</x:v>
      </x:c>
      <x:c r="BE442" s="34" t="n">
        <x:f>IF(SQRT($C$9)*$B442+SQRT(1-$C$9)*AJ442&lt;_xlfn.NORM.S.INV($C$6),1,0)</x:f>
        <x:v>0</x:v>
      </x:c>
      <x:c r="BF442" s="34" t="n">
        <x:f>IF(SQRT($C$9)*$B442+SQRT(1-$C$9)*AK442&lt;_xlfn.NORM.S.INV($C$6),1,0)</x:f>
        <x:v>0</x:v>
      </x:c>
      <x:c r="BG442" s="34"/>
      <x:c r="BH442" s="34"/>
      <x:c r="BI442" s="34" t="n">
        <x:f>$B$11*(($A$1061)*$C442/$B$12*$B$7+(1-$A$1061)*$D442/$B$12*$C$7)</x:f>
        <x:v>0</x:v>
      </x:c>
      <x:c r="BJ442" s="34" t="n">
        <x:f>$B$11*(($A$1062)*$C442/$B$12*$B$7+(1-$A$1062)*$D442/$B$12*$C$7)</x:f>
        <x:v>0</x:v>
      </x:c>
      <x:c r="BK442" s="34" t="n">
        <x:f>$B$11*(($A$1063)*$C442/$B$12*$B$7+(1-$A$1063)*$D442/$B$12*$C$7)</x:f>
        <x:v>0</x:v>
      </x:c>
      <x:c r="BL442" s="34" t="n">
        <x:f>$B$11*(($A$1064)*$C442/$B$12*$B$7+(1-$A$1064)*$D442/$B$12*$C$7)</x:f>
        <x:v>0</x:v>
      </x:c>
      <x:c r="BM442" s="34" t="n">
        <x:f>$B$11*(($A$1065)*$C442/$B$12*$B$7+(1-$A$1065)*$D442/$B$12*$C$7)</x:f>
        <x:v>0</x:v>
      </x:c>
      <x:c r="BN442" s="34" t="n">
        <x:f>$B$11*(($A$1066)*$C442/$B$12*$B$7+(1-$A$1066)*$D442/$B$12*$C$7)</x:f>
        <x:v>0</x:v>
      </x:c>
      <x:c r="BO442" s="34" t="n">
        <x:f>$B$11*(($A$1067)*$C442/$B$12*$B$7+(1-$A$1067)*$D442/$B$12*$C$7)</x:f>
        <x:v>0</x:v>
      </x:c>
      <x:c r="BP442" s="34" t="n">
        <x:f>$B$11*(($A$1068)*$C442/$B$12*$B$7+(1-$A$1068)*$D442/$B$12*$C$7)</x:f>
        <x:v>0</x:v>
      </x:c>
      <x:c r="BQ442" s="34" t="n">
        <x:f>$B$11*(($A$1069)*$C442/$B$12*$B$7+(1-$A$1069)*$D442/$B$12*$C$7)</x:f>
        <x:v>0</x:v>
      </x:c>
      <x:c r="BR442" s="34" t="n">
        <x:f>$B$11*(($A$1070)*$C442/$B$12*$B$7+(1-$A$1070)*$D442/$B$12*$C$7)</x:f>
        <x:v>0</x:v>
      </x:c>
      <x:c r="BS442" s="34" t="n">
        <x:f>$B$11*(($A$1071)*$C442/$B$12*$B$7+(1-$A$1071)*$D442/$B$12*$C$7)</x:f>
        <x:v>0</x:v>
      </x:c>
      <x:c r="BT442" s="34" t="n">
        <x:f>$B$11*(($A$1072)*$C442/$B$12*$B$7+(1-$A$1072)*$D442/$B$12*$C$7)</x:f>
        <x:v>0</x:v>
      </x:c>
      <x:c r="BU442" s="34" t="n">
        <x:f>$B$11*(($A$1073)*$C442/$B$12*$B$7+(1-$A$1073)*$D442/$B$12*$C$7)</x:f>
        <x:v>0</x:v>
      </x:c>
      <x:c r="BV442" s="34" t="n">
        <x:f>$B$11*(($A$1074)*$C442/$B$12*$B$7+(1-$A$1074)*$D442/$B$12*$C$7)</x:f>
        <x:v>0</x:v>
      </x:c>
      <x:c r="BW442" s="34" t="n">
        <x:f>$B$11*(($A$1075)*$C442/$B$12*$B$7+(1-$A$1075)*$D442/$B$12*$C$7)</x:f>
        <x:v>0</x:v>
      </x:c>
      <x:c r="BX442" s="34" t="n">
        <x:f>$B$11*(($A$1076)*$C442/$B$12*$B$7+(1-$A$1076)*$D442/$B$12*$C$7)</x:f>
        <x:v>0</x:v>
      </x:c>
      <x:c r="BY442" s="34" t="n">
        <x:f>$B$11*(($A$1077)*$C442/$B$12*$B$7+(1-$A$1077)*$D442/$B$12*$C$7)</x:f>
        <x:v>0</x:v>
      </x:c>
      <x:c r="BZ442" s="34" t="n">
        <x:f>$B$11*(($A$1078)*$C442/$B$12*$B$7+(1-$A$1078)*$D442/$B$12*$C$7)</x:f>
        <x:v>0</x:v>
      </x:c>
      <x:c r="CA442" s="34" t="n">
        <x:f>$B$11*(($A$1079)*$C442/$B$12*$B$7+(1-$A$1079)*$D442/$B$12*$C$7)</x:f>
        <x:v>0</x:v>
      </x:c>
      <x:c r="CB442" s="34" t="n">
        <x:f>$B$11*(($A$1080)*$C442/$B$12*$B$7+(1-$A$1080)*$D442/$B$12*$C$7)</x:f>
        <x:v>0</x:v>
      </x:c>
      <x:c r="CC442" s="34" t="n">
        <x:f>$B$11*(($A$1081)*$C442/$B$12*$B$7+(1-$A$1081)*$D442/$B$12*$C$7)</x:f>
        <x:v>0</x:v>
      </x:c>
    </x:row>
    <x:row r="443">
      <x:c r="A443" s="34" t="n">
        <x:v>419</x:v>
      </x:c>
      <x:c r="B443" s="39" t="n">
        <x:v>-1.8016020985377763</x:v>
      </x:c>
      <x:c r="C443" s="1" t="n">
        <x:f>SUM(AM443:AV443)</x:f>
        <x:v>1</x:v>
      </x:c>
      <x:c r="D443" s="1" t="n">
        <x:f>SUM(AW443:BF443)</x:f>
        <x:v>3</x:v>
      </x:c>
      <x:c r="E443" s="17" t="n">
        <x:f>(1-C443/$B$12)*$B$8-C443/$B$12*$B$7</x:f>
        <x:v>0.0049999999999999975</x:v>
      </x:c>
      <x:c r="F443" s="17" t="n">
        <x:f>(1-D443/$B$12)*$C$8-D443/$B$12*$C$7</x:f>
        <x:v>-0.11699999999999999</x:v>
      </x:c>
      <x:c r="G443" s="32" t="n">
        <x:f>$B$11*($B$10*C443/$B$12*$B$7+(1-$B$10)*D443/$B$12*$C$7)</x:f>
        <x:v>1100</x:v>
      </x:c>
      <x:c r="H443" s="17" t="n">
        <x:f>$B$10*E443+(1-$B$10)*F443</x:f>
        <x:v>-0.055999999999999994</x:v>
      </x:c>
      <x:c r="I443" s="34"/>
      <x:c r="J443" s="34"/>
      <x:c r="K443" s="34"/>
      <x:c r="L443" s="34"/>
      <x:c r="M443" s="34"/>
      <x:c r="N443" s="34"/>
      <x:c r="O443" s="34"/>
      <x:c r="P443" s="34"/>
      <x:c r="Q443" s="34"/>
      <x:c r="R443" s="39" t="n">
        <x:v>-0.03528381257938146</x:v>
      </x:c>
      <x:c r="S443" s="39" t="n">
        <x:v>0.42347614687303237</x:v>
      </x:c>
      <x:c r="T443" s="39" t="n">
        <x:v>-1.0192408540683384</x:v>
      </x:c>
      <x:c r="U443" s="39" t="n">
        <x:v>0.19463223752273456</x:v>
      </x:c>
      <x:c r="V443" s="39" t="n">
        <x:v>1.2720716862641628</x:v>
      </x:c>
      <x:c r="W443" s="39" t="n">
        <x:v>0.4583045873530327</x:v>
      </x:c>
      <x:c r="X443" s="39" t="n">
        <x:v>-0.38224016678223277</x:v>
      </x:c>
      <x:c r="Y443" s="39" t="n">
        <x:v>0.17270352994352692</x:v>
      </x:c>
      <x:c r="Z443" s="39" t="n">
        <x:v>-0.3954672896959113</x:v>
      </x:c>
      <x:c r="AA443" s="39" t="n">
        <x:v>-2.5408075451510297</x:v>
      </x:c>
      <x:c r="AB443" s="39" t="n">
        <x:v>-0.40396757113853965</x:v>
      </x:c>
      <x:c r="AC443" s="39" t="n">
        <x:v>0.9873378909671815</x:v>
      </x:c>
      <x:c r="AD443" s="39" t="n">
        <x:v>0.9945374128789908</x:v>
      </x:c>
      <x:c r="AE443" s="39" t="n">
        <x:v>-1.0700737391450494</x:v>
      </x:c>
      <x:c r="AF443" s="39" t="n">
        <x:v>1.0832767835614177</x:v>
      </x:c>
      <x:c r="AG443" s="39" t="n">
        <x:v>-0.5763227889620327</x:v>
      </x:c>
      <x:c r="AH443" s="39" t="n">
        <x:v>-0.7140667447083704</x:v>
      </x:c>
      <x:c r="AI443" s="39" t="n">
        <x:v>0.5211064608035327</x:v>
      </x:c>
      <x:c r="AJ443" s="39" t="n">
        <x:v>-0.9789625089397812</x:v>
      </x:c>
      <x:c r="AK443" s="39" t="n">
        <x:v>-1.4538563339108077</x:v>
      </x:c>
      <x:c r="AL443" s="34"/>
      <x:c r="AM443" s="34" t="n">
        <x:f>IF(SQRT($B$9)*$B443+SQRT(1-$B$9)*R443&lt;_xlfn.NORM.S.INV($B$6),1,0)</x:f>
        <x:v>0</x:v>
      </x:c>
      <x:c r="AN443" s="34" t="n">
        <x:f>IF(SQRT($B$9)*$B443+SQRT(1-$B$9)*S443&lt;_xlfn.NORM.S.INV($B$6),1,0)</x:f>
        <x:v>0</x:v>
      </x:c>
      <x:c r="AO443" s="34" t="n">
        <x:f>IF(SQRT($B$9)*$B443+SQRT(1-$B$9)*T443&lt;_xlfn.NORM.S.INV($B$6),1,0)</x:f>
        <x:v>0</x:v>
      </x:c>
      <x:c r="AP443" s="34" t="n">
        <x:f>IF(SQRT($B$9)*$B443+SQRT(1-$B$9)*U443&lt;_xlfn.NORM.S.INV($B$6),1,0)</x:f>
        <x:v>0</x:v>
      </x:c>
      <x:c r="AQ443" s="34" t="n">
        <x:f>IF(SQRT($B$9)*$B443+SQRT(1-$B$9)*V443&lt;_xlfn.NORM.S.INV($B$6),1,0)</x:f>
        <x:v>0</x:v>
      </x:c>
      <x:c r="AR443" s="34" t="n">
        <x:f>IF(SQRT($B$9)*$B443+SQRT(1-$B$9)*W443&lt;_xlfn.NORM.S.INV($B$6),1,0)</x:f>
        <x:v>0</x:v>
      </x:c>
      <x:c r="AS443" s="34" t="n">
        <x:f>IF(SQRT($B$9)*$B443+SQRT(1-$B$9)*X443&lt;_xlfn.NORM.S.INV($B$6),1,0)</x:f>
        <x:v>0</x:v>
      </x:c>
      <x:c r="AT443" s="34" t="n">
        <x:f>IF(SQRT($B$9)*$B443+SQRT(1-$B$9)*Y443&lt;_xlfn.NORM.S.INV($B$6),1,0)</x:f>
        <x:v>0</x:v>
      </x:c>
      <x:c r="AU443" s="34" t="n">
        <x:f>IF(SQRT($B$9)*$B443+SQRT(1-$B$9)*Z443&lt;_xlfn.NORM.S.INV($B$6),1,0)</x:f>
        <x:v>0</x:v>
      </x:c>
      <x:c r="AV443" s="34" t="n">
        <x:f>IF(SQRT($B$9)*$B443+SQRT(1-$B$9)*AA443&lt;_xlfn.NORM.S.INV($B$6),1,0)</x:f>
        <x:v>1</x:v>
      </x:c>
      <x:c r="AW443" s="34" t="n">
        <x:f>IF(SQRT($C$9)*$B443+SQRT(1-$C$9)*AB443&lt;_xlfn.NORM.S.INV($C$6),1,0)</x:f>
        <x:v>0</x:v>
      </x:c>
      <x:c r="AX443" s="34" t="n">
        <x:f>IF(SQRT($C$9)*$B443+SQRT(1-$C$9)*AC443&lt;_xlfn.NORM.S.INV($C$6),1,0)</x:f>
        <x:v>0</x:v>
      </x:c>
      <x:c r="AY443" s="34" t="n">
        <x:f>IF(SQRT($C$9)*$B443+SQRT(1-$C$9)*AD443&lt;_xlfn.NORM.S.INV($C$6),1,0)</x:f>
        <x:v>0</x:v>
      </x:c>
      <x:c r="AZ443" s="34" t="n">
        <x:f>IF(SQRT($C$9)*$B443+SQRT(1-$C$9)*AE443&lt;_xlfn.NORM.S.INV($C$6),1,0)</x:f>
        <x:v>1</x:v>
      </x:c>
      <x:c r="BA443" s="34" t="n">
        <x:f>IF(SQRT($C$9)*$B443+SQRT(1-$C$9)*AF443&lt;_xlfn.NORM.S.INV($C$6),1,0)</x:f>
        <x:v>0</x:v>
      </x:c>
      <x:c r="BB443" s="34" t="n">
        <x:f>IF(SQRT($C$9)*$B443+SQRT(1-$C$9)*AG443&lt;_xlfn.NORM.S.INV($C$6),1,0)</x:f>
        <x:v>0</x:v>
      </x:c>
      <x:c r="BC443" s="34" t="n">
        <x:f>IF(SQRT($C$9)*$B443+SQRT(1-$C$9)*AH443&lt;_xlfn.NORM.S.INV($C$6),1,0)</x:f>
        <x:v>0</x:v>
      </x:c>
      <x:c r="BD443" s="34" t="n">
        <x:f>IF(SQRT($C$9)*$B443+SQRT(1-$C$9)*AI443&lt;_xlfn.NORM.S.INV($C$6),1,0)</x:f>
        <x:v>0</x:v>
      </x:c>
      <x:c r="BE443" s="34" t="n">
        <x:f>IF(SQRT($C$9)*$B443+SQRT(1-$C$9)*AJ443&lt;_xlfn.NORM.S.INV($C$6),1,0)</x:f>
        <x:v>1</x:v>
      </x:c>
      <x:c r="BF443" s="34" t="n">
        <x:f>IF(SQRT($C$9)*$B443+SQRT(1-$C$9)*AK443&lt;_xlfn.NORM.S.INV($C$6),1,0)</x:f>
        <x:v>1</x:v>
      </x:c>
      <x:c r="BG443" s="34"/>
      <x:c r="BH443" s="34"/>
      <x:c r="BI443" s="34" t="n">
        <x:f>$B$11*(($A$1061)*$C443/$B$12*$B$7+(1-$A$1061)*$D443/$B$12*$C$7)</x:f>
        <x:v>1800</x:v>
      </x:c>
      <x:c r="BJ443" s="34" t="n">
        <x:f>$B$11*(($A$1062)*$C443/$B$12*$B$7+(1-$A$1062)*$D443/$B$12*$C$7)</x:f>
        <x:v>1729.9999999999998</x:v>
      </x:c>
      <x:c r="BK443" s="34" t="n">
        <x:f>$B$11*(($A$1063)*$C443/$B$12*$B$7+(1-$A$1063)*$D443/$B$12*$C$7)</x:f>
        <x:v>1660</x:v>
      </x:c>
      <x:c r="BL443" s="34" t="n">
        <x:f>$B$11*(($A$1064)*$C443/$B$12*$B$7+(1-$A$1064)*$D443/$B$12*$C$7)</x:f>
        <x:v>1590</x:v>
      </x:c>
      <x:c r="BM443" s="34" t="n">
        <x:f>$B$11*(($A$1065)*$C443/$B$12*$B$7+(1-$A$1065)*$D443/$B$12*$C$7)</x:f>
        <x:v>1520.0000000000002</x:v>
      </x:c>
      <x:c r="BN443" s="34" t="n">
        <x:f>$B$11*(($A$1066)*$C443/$B$12*$B$7+(1-$A$1066)*$D443/$B$12*$C$7)</x:f>
        <x:v>1450.0000000000002</x:v>
      </x:c>
      <x:c r="BO443" s="34" t="n">
        <x:f>$B$11*(($A$1067)*$C443/$B$12*$B$7+(1-$A$1067)*$D443/$B$12*$C$7)</x:f>
        <x:v>1379.9999999999998</x:v>
      </x:c>
      <x:c r="BP443" s="34" t="n">
        <x:f>$B$11*(($A$1068)*$C443/$B$12*$B$7+(1-$A$1068)*$D443/$B$12*$C$7)</x:f>
        <x:v>1310</x:v>
      </x:c>
      <x:c r="BQ443" s="34" t="n">
        <x:f>$B$11*(($A$1069)*$C443/$B$12*$B$7+(1-$A$1069)*$D443/$B$12*$C$7)</x:f>
        <x:v>1240</x:v>
      </x:c>
      <x:c r="BR443" s="34" t="n">
        <x:f>$B$11*(($A$1070)*$C443/$B$12*$B$7+(1-$A$1070)*$D443/$B$12*$C$7)</x:f>
        <x:v>1170</x:v>
      </x:c>
      <x:c r="BS443" s="34" t="n">
        <x:f>$B$11*(($A$1071)*$C443/$B$12*$B$7+(1-$A$1071)*$D443/$B$12*$C$7)</x:f>
        <x:v>1100</x:v>
      </x:c>
      <x:c r="BT443" s="34" t="n">
        <x:f>$B$11*(($A$1072)*$C443/$B$12*$B$7+(1-$A$1072)*$D443/$B$12*$C$7)</x:f>
        <x:v>1030</x:v>
      </x:c>
      <x:c r="BU443" s="34" t="n">
        <x:f>$B$11*(($A$1073)*$C443/$B$12*$B$7+(1-$A$1073)*$D443/$B$12*$C$7)</x:f>
        <x:v>960</x:v>
      </x:c>
      <x:c r="BV443" s="34" t="n">
        <x:f>$B$11*(($A$1074)*$C443/$B$12*$B$7+(1-$A$1074)*$D443/$B$12*$C$7)</x:f>
        <x:v>890</x:v>
      </x:c>
      <x:c r="BW443" s="34" t="n">
        <x:f>$B$11*(($A$1075)*$C443/$B$12*$B$7+(1-$A$1075)*$D443/$B$12*$C$7)</x:f>
        <x:v>820</x:v>
      </x:c>
      <x:c r="BX443" s="34" t="n">
        <x:f>$B$11*(($A$1076)*$C443/$B$12*$B$7+(1-$A$1076)*$D443/$B$12*$C$7)</x:f>
        <x:v>750</x:v>
      </x:c>
      <x:c r="BY443" s="34" t="n">
        <x:f>$B$11*(($A$1077)*$C443/$B$12*$B$7+(1-$A$1077)*$D443/$B$12*$C$7)</x:f>
        <x:v>679.9999999999999</x:v>
      </x:c>
      <x:c r="BZ443" s="34" t="n">
        <x:f>$B$11*(($A$1078)*$C443/$B$12*$B$7+(1-$A$1078)*$D443/$B$12*$C$7)</x:f>
        <x:v>610</x:v>
      </x:c>
      <x:c r="CA443" s="34" t="n">
        <x:f>$B$11*(($A$1079)*$C443/$B$12*$B$7+(1-$A$1079)*$D443/$B$12*$C$7)</x:f>
        <x:v>539.9999999999999</x:v>
      </x:c>
      <x:c r="CB443" s="34" t="n">
        <x:f>$B$11*(($A$1080)*$C443/$B$12*$B$7+(1-$A$1080)*$D443/$B$12*$C$7)</x:f>
        <x:v>470.0000000000001</x:v>
      </x:c>
      <x:c r="CC443" s="34" t="n">
        <x:f>$B$11*(($A$1081)*$C443/$B$12*$B$7+(1-$A$1081)*$D443/$B$12*$C$7)</x:f>
        <x:v>400.00000000000006</x:v>
      </x:c>
    </x:row>
    <x:row r="444">
      <x:c r="A444" s="34" t="n">
        <x:v>420</x:v>
      </x:c>
      <x:c r="B444" s="39" t="n">
        <x:v>-0.3766299448179627</x:v>
      </x:c>
      <x:c r="C444" s="1" t="n">
        <x:f>SUM(AM444:AV444)</x:f>
        <x:v>1</x:v>
      </x:c>
      <x:c r="D444" s="1" t="n">
        <x:f>SUM(AW444:BF444)</x:f>
        <x:v>0</x:v>
      </x:c>
      <x:c r="E444" s="17" t="n">
        <x:f>(1-C444/$B$12)*$B$8-C444/$B$12*$B$7</x:f>
        <x:v>0.0049999999999999975</x:v>
      </x:c>
      <x:c r="F444" s="17" t="n">
        <x:f>(1-D444/$B$12)*$C$8-D444/$B$12*$C$7</x:f>
        <x:v>0.09</x:v>
      </x:c>
      <x:c r="G444" s="32" t="n">
        <x:f>$B$11*($B$10*C444/$B$12*$B$7+(1-$B$10)*D444/$B$12*$C$7)</x:f>
        <x:v>200.00000000000003</x:v>
      </x:c>
      <x:c r="H444" s="17" t="n">
        <x:f>$B$10*E444+(1-$B$10)*F444</x:f>
        <x:v>0.0475</x:v>
      </x:c>
      <x:c r="I444" s="34"/>
      <x:c r="J444" s="34"/>
      <x:c r="K444" s="34"/>
      <x:c r="L444" s="34"/>
      <x:c r="M444" s="34"/>
      <x:c r="N444" s="34"/>
      <x:c r="O444" s="34"/>
      <x:c r="P444" s="34"/>
      <x:c r="Q444" s="34"/>
      <x:c r="R444" s="39" t="n">
        <x:v>-0.7535014613349436</x:v>
      </x:c>
      <x:c r="S444" s="39" t="n">
        <x:v>-0.3270658191866548</x:v>
      </x:c>
      <x:c r="T444" s="39" t="n">
        <x:v>-2.494230248108711</x:v>
      </x:c>
      <x:c r="U444" s="39" t="n">
        <x:v>0.7807062319683309</x:v>
      </x:c>
      <x:c r="V444" s="39" t="n">
        <x:v>-0.1595333875019097</x:v>
      </x:c>
      <x:c r="W444" s="39" t="n">
        <x:v>1.078661966961128</x:v>
      </x:c>
      <x:c r="X444" s="39" t="n">
        <x:v>-1.103072722559582</x:v>
      </x:c>
      <x:c r="Y444" s="39" t="n">
        <x:v>-1.076498040903929</x:v>
      </x:c>
      <x:c r="Z444" s="39" t="n">
        <x:v>-0.36111004676202096</x:v>
      </x:c>
      <x:c r="AA444" s="39" t="n">
        <x:v>0.1497085076217623</x:v>
      </x:c>
      <x:c r="AB444" s="39" t="n">
        <x:v>-1.0874595481429832</x:v>
      </x:c>
      <x:c r="AC444" s="39" t="n">
        <x:v>-1.053736532181629</x:v>
      </x:c>
      <x:c r="AD444" s="39" t="n">
        <x:v>0.9789540811087577</x:v>
      </x:c>
      <x:c r="AE444" s="39" t="n">
        <x:v>1.10555440127807</x:v>
      </x:c>
      <x:c r="AF444" s="39" t="n">
        <x:v>0.6057867481565021</x:v>
      </x:c>
      <x:c r="AG444" s="39" t="n">
        <x:v>-0.25719253615122123</x:v>
      </x:c>
      <x:c r="AH444" s="39" t="n">
        <x:v>0.4131998822039473</x:v>
      </x:c>
      <x:c r="AI444" s="39" t="n">
        <x:v>0.6203241296509396</x:v>
      </x:c>
      <x:c r="AJ444" s="39" t="n">
        <x:v>-1.5805765718192808</x:v>
      </x:c>
      <x:c r="AK444" s="39" t="n">
        <x:v>1.1863738944489082</x:v>
      </x:c>
      <x:c r="AL444" s="34"/>
      <x:c r="AM444" s="34" t="n">
        <x:f>IF(SQRT($B$9)*$B444+SQRT(1-$B$9)*R444&lt;_xlfn.NORM.S.INV($B$6),1,0)</x:f>
        <x:v>0</x:v>
      </x:c>
      <x:c r="AN444" s="34" t="n">
        <x:f>IF(SQRT($B$9)*$B444+SQRT(1-$B$9)*S444&lt;_xlfn.NORM.S.INV($B$6),1,0)</x:f>
        <x:v>0</x:v>
      </x:c>
      <x:c r="AO444" s="34" t="n">
        <x:f>IF(SQRT($B$9)*$B444+SQRT(1-$B$9)*T444&lt;_xlfn.NORM.S.INV($B$6),1,0)</x:f>
        <x:v>1</x:v>
      </x:c>
      <x:c r="AP444" s="34" t="n">
        <x:f>IF(SQRT($B$9)*$B444+SQRT(1-$B$9)*U444&lt;_xlfn.NORM.S.INV($B$6),1,0)</x:f>
        <x:v>0</x:v>
      </x:c>
      <x:c r="AQ444" s="34" t="n">
        <x:f>IF(SQRT($B$9)*$B444+SQRT(1-$B$9)*V444&lt;_xlfn.NORM.S.INV($B$6),1,0)</x:f>
        <x:v>0</x:v>
      </x:c>
      <x:c r="AR444" s="34" t="n">
        <x:f>IF(SQRT($B$9)*$B444+SQRT(1-$B$9)*W444&lt;_xlfn.NORM.S.INV($B$6),1,0)</x:f>
        <x:v>0</x:v>
      </x:c>
      <x:c r="AS444" s="34" t="n">
        <x:f>IF(SQRT($B$9)*$B444+SQRT(1-$B$9)*X444&lt;_xlfn.NORM.S.INV($B$6),1,0)</x:f>
        <x:v>0</x:v>
      </x:c>
      <x:c r="AT444" s="34" t="n">
        <x:f>IF(SQRT($B$9)*$B444+SQRT(1-$B$9)*Y444&lt;_xlfn.NORM.S.INV($B$6),1,0)</x:f>
        <x:v>0</x:v>
      </x:c>
      <x:c r="AU444" s="34" t="n">
        <x:f>IF(SQRT($B$9)*$B444+SQRT(1-$B$9)*Z444&lt;_xlfn.NORM.S.INV($B$6),1,0)</x:f>
        <x:v>0</x:v>
      </x:c>
      <x:c r="AV444" s="34" t="n">
        <x:f>IF(SQRT($B$9)*$B444+SQRT(1-$B$9)*AA444&lt;_xlfn.NORM.S.INV($B$6),1,0)</x:f>
        <x:v>0</x:v>
      </x:c>
      <x:c r="AW444" s="34" t="n">
        <x:f>IF(SQRT($C$9)*$B444+SQRT(1-$C$9)*AB444&lt;_xlfn.NORM.S.INV($C$6),1,0)</x:f>
        <x:v>0</x:v>
      </x:c>
      <x:c r="AX444" s="34" t="n">
        <x:f>IF(SQRT($C$9)*$B444+SQRT(1-$C$9)*AC444&lt;_xlfn.NORM.S.INV($C$6),1,0)</x:f>
        <x:v>0</x:v>
      </x:c>
      <x:c r="AY444" s="34" t="n">
        <x:f>IF(SQRT($C$9)*$B444+SQRT(1-$C$9)*AD444&lt;_xlfn.NORM.S.INV($C$6),1,0)</x:f>
        <x:v>0</x:v>
      </x:c>
      <x:c r="AZ444" s="34" t="n">
        <x:f>IF(SQRT($C$9)*$B444+SQRT(1-$C$9)*AE444&lt;_xlfn.NORM.S.INV($C$6),1,0)</x:f>
        <x:v>0</x:v>
      </x:c>
      <x:c r="BA444" s="34" t="n">
        <x:f>IF(SQRT($C$9)*$B444+SQRT(1-$C$9)*AF444&lt;_xlfn.NORM.S.INV($C$6),1,0)</x:f>
        <x:v>0</x:v>
      </x:c>
      <x:c r="BB444" s="34" t="n">
        <x:f>IF(SQRT($C$9)*$B444+SQRT(1-$C$9)*AG444&lt;_xlfn.NORM.S.INV($C$6),1,0)</x:f>
        <x:v>0</x:v>
      </x:c>
      <x:c r="BC444" s="34" t="n">
        <x:f>IF(SQRT($C$9)*$B444+SQRT(1-$C$9)*AH444&lt;_xlfn.NORM.S.INV($C$6),1,0)</x:f>
        <x:v>0</x:v>
      </x:c>
      <x:c r="BD444" s="34" t="n">
        <x:f>IF(SQRT($C$9)*$B444+SQRT(1-$C$9)*AI444&lt;_xlfn.NORM.S.INV($C$6),1,0)</x:f>
        <x:v>0</x:v>
      </x:c>
      <x:c r="BE444" s="34" t="n">
        <x:f>IF(SQRT($C$9)*$B444+SQRT(1-$C$9)*AJ444&lt;_xlfn.NORM.S.INV($C$6),1,0)</x:f>
        <x:v>0</x:v>
      </x:c>
      <x:c r="BF444" s="34" t="n">
        <x:f>IF(SQRT($C$9)*$B444+SQRT(1-$C$9)*AK444&lt;_xlfn.NORM.S.INV($C$6),1,0)</x:f>
        <x:v>0</x:v>
      </x:c>
      <x:c r="BG444" s="34"/>
      <x:c r="BH444" s="34"/>
      <x:c r="BI444" s="34" t="n">
        <x:f>$B$11*(($A$1061)*$C444/$B$12*$B$7+(1-$A$1061)*$D444/$B$12*$C$7)</x:f>
        <x:v>0</x:v>
      </x:c>
      <x:c r="BJ444" s="34" t="n">
        <x:f>$B$11*(($A$1062)*$C444/$B$12*$B$7+(1-$A$1062)*$D444/$B$12*$C$7)</x:f>
        <x:v>20</x:v>
      </x:c>
      <x:c r="BK444" s="34" t="n">
        <x:f>$B$11*(($A$1063)*$C444/$B$12*$B$7+(1-$A$1063)*$D444/$B$12*$C$7)</x:f>
        <x:v>40</x:v>
      </x:c>
      <x:c r="BL444" s="34" t="n">
        <x:f>$B$11*(($A$1064)*$C444/$B$12*$B$7+(1-$A$1064)*$D444/$B$12*$C$7)</x:f>
        <x:v>60</x:v>
      </x:c>
      <x:c r="BM444" s="34" t="n">
        <x:f>$B$11*(($A$1065)*$C444/$B$12*$B$7+(1-$A$1065)*$D444/$B$12*$C$7)</x:f>
        <x:v>80</x:v>
      </x:c>
      <x:c r="BN444" s="34" t="n">
        <x:f>$B$11*(($A$1066)*$C444/$B$12*$B$7+(1-$A$1066)*$D444/$B$12*$C$7)</x:f>
        <x:v>100.00000000000001</x:v>
      </x:c>
      <x:c r="BO444" s="34" t="n">
        <x:f>$B$11*(($A$1067)*$C444/$B$12*$B$7+(1-$A$1067)*$D444/$B$12*$C$7)</x:f>
        <x:v>120</x:v>
      </x:c>
      <x:c r="BP444" s="34" t="n">
        <x:f>$B$11*(($A$1068)*$C444/$B$12*$B$7+(1-$A$1068)*$D444/$B$12*$C$7)</x:f>
        <x:v>139.99999999999997</x:v>
      </x:c>
      <x:c r="BQ444" s="34" t="n">
        <x:f>$B$11*(($A$1069)*$C444/$B$12*$B$7+(1-$A$1069)*$D444/$B$12*$C$7)</x:f>
        <x:v>160</x:v>
      </x:c>
      <x:c r="BR444" s="34" t="n">
        <x:f>$B$11*(($A$1070)*$C444/$B$12*$B$7+(1-$A$1070)*$D444/$B$12*$C$7)</x:f>
        <x:v>180</x:v>
      </x:c>
      <x:c r="BS444" s="34" t="n">
        <x:f>$B$11*(($A$1071)*$C444/$B$12*$B$7+(1-$A$1071)*$D444/$B$12*$C$7)</x:f>
        <x:v>200.00000000000003</x:v>
      </x:c>
      <x:c r="BT444" s="34" t="n">
        <x:f>$B$11*(($A$1072)*$C444/$B$12*$B$7+(1-$A$1072)*$D444/$B$12*$C$7)</x:f>
        <x:v>220.00000000000006</x:v>
      </x:c>
      <x:c r="BU444" s="34" t="n">
        <x:f>$B$11*(($A$1073)*$C444/$B$12*$B$7+(1-$A$1073)*$D444/$B$12*$C$7)</x:f>
        <x:v>240</x:v>
      </x:c>
      <x:c r="BV444" s="34" t="n">
        <x:f>$B$11*(($A$1074)*$C444/$B$12*$B$7+(1-$A$1074)*$D444/$B$12*$C$7)</x:f>
        <x:v>260</x:v>
      </x:c>
      <x:c r="BW444" s="34" t="n">
        <x:f>$B$11*(($A$1075)*$C444/$B$12*$B$7+(1-$A$1075)*$D444/$B$12*$C$7)</x:f>
        <x:v>279.99999999999994</x:v>
      </x:c>
      <x:c r="BX444" s="34" t="n">
        <x:f>$B$11*(($A$1076)*$C444/$B$12*$B$7+(1-$A$1076)*$D444/$B$12*$C$7)</x:f>
        <x:v>300</x:v>
      </x:c>
      <x:c r="BY444" s="34" t="n">
        <x:f>$B$11*(($A$1077)*$C444/$B$12*$B$7+(1-$A$1077)*$D444/$B$12*$C$7)</x:f>
        <x:v>320</x:v>
      </x:c>
      <x:c r="BZ444" s="34" t="n">
        <x:f>$B$11*(($A$1078)*$C444/$B$12*$B$7+(1-$A$1078)*$D444/$B$12*$C$7)</x:f>
        <x:v>339.99999999999994</x:v>
      </x:c>
      <x:c r="CA444" s="34" t="n">
        <x:f>$B$11*(($A$1079)*$C444/$B$12*$B$7+(1-$A$1079)*$D444/$B$12*$C$7)</x:f>
        <x:v>360</x:v>
      </x:c>
      <x:c r="CB444" s="34" t="n">
        <x:f>$B$11*(($A$1080)*$C444/$B$12*$B$7+(1-$A$1080)*$D444/$B$12*$C$7)</x:f>
        <x:v>380.00000000000006</x:v>
      </x:c>
      <x:c r="CC444" s="34" t="n">
        <x:f>$B$11*(($A$1081)*$C444/$B$12*$B$7+(1-$A$1081)*$D444/$B$12*$C$7)</x:f>
        <x:v>400.00000000000006</x:v>
      </x:c>
    </x:row>
    <x:row r="445">
      <x:c r="A445" s="34" t="n">
        <x:v>421</x:v>
      </x:c>
      <x:c r="B445" s="39" t="n">
        <x:v>0.2693901489060033</x:v>
      </x:c>
      <x:c r="C445" s="1" t="n">
        <x:f>SUM(AM445:AV445)</x:f>
        <x:v>0</x:v>
      </x:c>
      <x:c r="D445" s="1" t="n">
        <x:f>SUM(AW445:BF445)</x:f>
        <x:v>0</x:v>
      </x:c>
      <x:c r="E445" s="17" t="n">
        <x:f>(1-C445/$B$12)*$B$8-C445/$B$12*$B$7</x:f>
        <x:v>0.05</x:v>
      </x:c>
      <x:c r="F445" s="17" t="n">
        <x:f>(1-D445/$B$12)*$C$8-D445/$B$12*$C$7</x:f>
        <x:v>0.09</x:v>
      </x:c>
      <x:c r="G445" s="32" t="n">
        <x:f>$B$11*($B$10*C445/$B$12*$B$7+(1-$B$10)*D445/$B$12*$C$7)</x:f>
        <x:v>0</x:v>
      </x:c>
      <x:c r="H445" s="17" t="n">
        <x:f>$B$10*E445+(1-$B$10)*F445</x:f>
        <x:v>0.07</x:v>
      </x:c>
      <x:c r="I445" s="34"/>
      <x:c r="J445" s="34"/>
      <x:c r="K445" s="34"/>
      <x:c r="L445" s="34"/>
      <x:c r="M445" s="34"/>
      <x:c r="N445" s="34"/>
      <x:c r="O445" s="34"/>
      <x:c r="P445" s="34"/>
      <x:c r="Q445" s="34"/>
      <x:c r="R445" s="39" t="n">
        <x:v>-0.1845624481054346</x:v>
      </x:c>
      <x:c r="S445" s="39" t="n">
        <x:v>-1.3381449932396916</x:v>
      </x:c>
      <x:c r="T445" s="39" t="n">
        <x:v>-0.7417645659949106</x:v>
      </x:c>
      <x:c r="U445" s="39" t="n">
        <x:v>-0.8883054423531878</x:v>
      </x:c>
      <x:c r="V445" s="39" t="n">
        <x:v>0.5143579112089202</x:v>
      </x:c>
      <x:c r="W445" s="39" t="n">
        <x:v>-1.6820076574643565</x:v>
      </x:c>
      <x:c r="X445" s="39" t="n">
        <x:v>0.220786652503862</x:v>
      </x:c>
      <x:c r="Y445" s="39" t="n">
        <x:v>0.6845876919236673</x:v>
      </x:c>
      <x:c r="Z445" s="39" t="n">
        <x:v>-1.0147811488078988</x:v>
      </x:c>
      <x:c r="AA445" s="39" t="n">
        <x:v>1.197717186385499</x:v>
      </x:c>
      <x:c r="AB445" s="39" t="n">
        <x:v>-1.2581829232948</x:v>
      </x:c>
      <x:c r="AC445" s="39" t="n">
        <x:v>-1.849257763856635</x:v>
      </x:c>
      <x:c r="AD445" s="39" t="n">
        <x:v>-0.8926502213821838</x:v>
      </x:c>
      <x:c r="AE445" s="39" t="n">
        <x:v>1.411730826737073</x:v>
      </x:c>
      <x:c r="AF445" s="39" t="n">
        <x:v>-0.6738327280442306</x:v>
      </x:c>
      <x:c r="AG445" s="39" t="n">
        <x:v>0.46410361786803805</x:v>
      </x:c>
      <x:c r="AH445" s="39" t="n">
        <x:v>0.31409729397369646</x:v>
      </x:c>
      <x:c r="AI445" s="39" t="n">
        <x:v>0.4608434498540354</x:v>
      </x:c>
      <x:c r="AJ445" s="39" t="n">
        <x:v>0.7755612208002104</x:v>
      </x:c>
      <x:c r="AK445" s="39" t="n">
        <x:v>-0.19962029794484415</x:v>
      </x:c>
      <x:c r="AL445" s="34"/>
      <x:c r="AM445" s="34" t="n">
        <x:f>IF(SQRT($B$9)*$B445+SQRT(1-$B$9)*R445&lt;_xlfn.NORM.S.INV($B$6),1,0)</x:f>
        <x:v>0</x:v>
      </x:c>
      <x:c r="AN445" s="34" t="n">
        <x:f>IF(SQRT($B$9)*$B445+SQRT(1-$B$9)*S445&lt;_xlfn.NORM.S.INV($B$6),1,0)</x:f>
        <x:v>0</x:v>
      </x:c>
      <x:c r="AO445" s="34" t="n">
        <x:f>IF(SQRT($B$9)*$B445+SQRT(1-$B$9)*T445&lt;_xlfn.NORM.S.INV($B$6),1,0)</x:f>
        <x:v>0</x:v>
      </x:c>
      <x:c r="AP445" s="34" t="n">
        <x:f>IF(SQRT($B$9)*$B445+SQRT(1-$B$9)*U445&lt;_xlfn.NORM.S.INV($B$6),1,0)</x:f>
        <x:v>0</x:v>
      </x:c>
      <x:c r="AQ445" s="34" t="n">
        <x:f>IF(SQRT($B$9)*$B445+SQRT(1-$B$9)*V445&lt;_xlfn.NORM.S.INV($B$6),1,0)</x:f>
        <x:v>0</x:v>
      </x:c>
      <x:c r="AR445" s="34" t="n">
        <x:f>IF(SQRT($B$9)*$B445+SQRT(1-$B$9)*W445&lt;_xlfn.NORM.S.INV($B$6),1,0)</x:f>
        <x:v>0</x:v>
      </x:c>
      <x:c r="AS445" s="34" t="n">
        <x:f>IF(SQRT($B$9)*$B445+SQRT(1-$B$9)*X445&lt;_xlfn.NORM.S.INV($B$6),1,0)</x:f>
        <x:v>0</x:v>
      </x:c>
      <x:c r="AT445" s="34" t="n">
        <x:f>IF(SQRT($B$9)*$B445+SQRT(1-$B$9)*Y445&lt;_xlfn.NORM.S.INV($B$6),1,0)</x:f>
        <x:v>0</x:v>
      </x:c>
      <x:c r="AU445" s="34" t="n">
        <x:f>IF(SQRT($B$9)*$B445+SQRT(1-$B$9)*Z445&lt;_xlfn.NORM.S.INV($B$6),1,0)</x:f>
        <x:v>0</x:v>
      </x:c>
      <x:c r="AV445" s="34" t="n">
        <x:f>IF(SQRT($B$9)*$B445+SQRT(1-$B$9)*AA445&lt;_xlfn.NORM.S.INV($B$6),1,0)</x:f>
        <x:v>0</x:v>
      </x:c>
      <x:c r="AW445" s="34" t="n">
        <x:f>IF(SQRT($C$9)*$B445+SQRT(1-$C$9)*AB445&lt;_xlfn.NORM.S.INV($C$6),1,0)</x:f>
        <x:v>0</x:v>
      </x:c>
      <x:c r="AX445" s="34" t="n">
        <x:f>IF(SQRT($C$9)*$B445+SQRT(1-$C$9)*AC445&lt;_xlfn.NORM.S.INV($C$6),1,0)</x:f>
        <x:v>0</x:v>
      </x:c>
      <x:c r="AY445" s="34" t="n">
        <x:f>IF(SQRT($C$9)*$B445+SQRT(1-$C$9)*AD445&lt;_xlfn.NORM.S.INV($C$6),1,0)</x:f>
        <x:v>0</x:v>
      </x:c>
      <x:c r="AZ445" s="34" t="n">
        <x:f>IF(SQRT($C$9)*$B445+SQRT(1-$C$9)*AE445&lt;_xlfn.NORM.S.INV($C$6),1,0)</x:f>
        <x:v>0</x:v>
      </x:c>
      <x:c r="BA445" s="34" t="n">
        <x:f>IF(SQRT($C$9)*$B445+SQRT(1-$C$9)*AF445&lt;_xlfn.NORM.S.INV($C$6),1,0)</x:f>
        <x:v>0</x:v>
      </x:c>
      <x:c r="BB445" s="34" t="n">
        <x:f>IF(SQRT($C$9)*$B445+SQRT(1-$C$9)*AG445&lt;_xlfn.NORM.S.INV($C$6),1,0)</x:f>
        <x:v>0</x:v>
      </x:c>
      <x:c r="BC445" s="34" t="n">
        <x:f>IF(SQRT($C$9)*$B445+SQRT(1-$C$9)*AH445&lt;_xlfn.NORM.S.INV($C$6),1,0)</x:f>
        <x:v>0</x:v>
      </x:c>
      <x:c r="BD445" s="34" t="n">
        <x:f>IF(SQRT($C$9)*$B445+SQRT(1-$C$9)*AI445&lt;_xlfn.NORM.S.INV($C$6),1,0)</x:f>
        <x:v>0</x:v>
      </x:c>
      <x:c r="BE445" s="34" t="n">
        <x:f>IF(SQRT($C$9)*$B445+SQRT(1-$C$9)*AJ445&lt;_xlfn.NORM.S.INV($C$6),1,0)</x:f>
        <x:v>0</x:v>
      </x:c>
      <x:c r="BF445" s="34" t="n">
        <x:f>IF(SQRT($C$9)*$B445+SQRT(1-$C$9)*AK445&lt;_xlfn.NORM.S.INV($C$6),1,0)</x:f>
        <x:v>0</x:v>
      </x:c>
      <x:c r="BG445" s="34"/>
      <x:c r="BH445" s="34"/>
      <x:c r="BI445" s="34" t="n">
        <x:f>$B$11*(($A$1061)*$C445/$B$12*$B$7+(1-$A$1061)*$D445/$B$12*$C$7)</x:f>
        <x:v>0</x:v>
      </x:c>
      <x:c r="BJ445" s="34" t="n">
        <x:f>$B$11*(($A$1062)*$C445/$B$12*$B$7+(1-$A$1062)*$D445/$B$12*$C$7)</x:f>
        <x:v>0</x:v>
      </x:c>
      <x:c r="BK445" s="34" t="n">
        <x:f>$B$11*(($A$1063)*$C445/$B$12*$B$7+(1-$A$1063)*$D445/$B$12*$C$7)</x:f>
        <x:v>0</x:v>
      </x:c>
      <x:c r="BL445" s="34" t="n">
        <x:f>$B$11*(($A$1064)*$C445/$B$12*$B$7+(1-$A$1064)*$D445/$B$12*$C$7)</x:f>
        <x:v>0</x:v>
      </x:c>
      <x:c r="BM445" s="34" t="n">
        <x:f>$B$11*(($A$1065)*$C445/$B$12*$B$7+(1-$A$1065)*$D445/$B$12*$C$7)</x:f>
        <x:v>0</x:v>
      </x:c>
      <x:c r="BN445" s="34" t="n">
        <x:f>$B$11*(($A$1066)*$C445/$B$12*$B$7+(1-$A$1066)*$D445/$B$12*$C$7)</x:f>
        <x:v>0</x:v>
      </x:c>
      <x:c r="BO445" s="34" t="n">
        <x:f>$B$11*(($A$1067)*$C445/$B$12*$B$7+(1-$A$1067)*$D445/$B$12*$C$7)</x:f>
        <x:v>0</x:v>
      </x:c>
      <x:c r="BP445" s="34" t="n">
        <x:f>$B$11*(($A$1068)*$C445/$B$12*$B$7+(1-$A$1068)*$D445/$B$12*$C$7)</x:f>
        <x:v>0</x:v>
      </x:c>
      <x:c r="BQ445" s="34" t="n">
        <x:f>$B$11*(($A$1069)*$C445/$B$12*$B$7+(1-$A$1069)*$D445/$B$12*$C$7)</x:f>
        <x:v>0</x:v>
      </x:c>
      <x:c r="BR445" s="34" t="n">
        <x:f>$B$11*(($A$1070)*$C445/$B$12*$B$7+(1-$A$1070)*$D445/$B$12*$C$7)</x:f>
        <x:v>0</x:v>
      </x:c>
      <x:c r="BS445" s="34" t="n">
        <x:f>$B$11*(($A$1071)*$C445/$B$12*$B$7+(1-$A$1071)*$D445/$B$12*$C$7)</x:f>
        <x:v>0</x:v>
      </x:c>
      <x:c r="BT445" s="34" t="n">
        <x:f>$B$11*(($A$1072)*$C445/$B$12*$B$7+(1-$A$1072)*$D445/$B$12*$C$7)</x:f>
        <x:v>0</x:v>
      </x:c>
      <x:c r="BU445" s="34" t="n">
        <x:f>$B$11*(($A$1073)*$C445/$B$12*$B$7+(1-$A$1073)*$D445/$B$12*$C$7)</x:f>
        <x:v>0</x:v>
      </x:c>
      <x:c r="BV445" s="34" t="n">
        <x:f>$B$11*(($A$1074)*$C445/$B$12*$B$7+(1-$A$1074)*$D445/$B$12*$C$7)</x:f>
        <x:v>0</x:v>
      </x:c>
      <x:c r="BW445" s="34" t="n">
        <x:f>$B$11*(($A$1075)*$C445/$B$12*$B$7+(1-$A$1075)*$D445/$B$12*$C$7)</x:f>
        <x:v>0</x:v>
      </x:c>
      <x:c r="BX445" s="34" t="n">
        <x:f>$B$11*(($A$1076)*$C445/$B$12*$B$7+(1-$A$1076)*$D445/$B$12*$C$7)</x:f>
        <x:v>0</x:v>
      </x:c>
      <x:c r="BY445" s="34" t="n">
        <x:f>$B$11*(($A$1077)*$C445/$B$12*$B$7+(1-$A$1077)*$D445/$B$12*$C$7)</x:f>
        <x:v>0</x:v>
      </x:c>
      <x:c r="BZ445" s="34" t="n">
        <x:f>$B$11*(($A$1078)*$C445/$B$12*$B$7+(1-$A$1078)*$D445/$B$12*$C$7)</x:f>
        <x:v>0</x:v>
      </x:c>
      <x:c r="CA445" s="34" t="n">
        <x:f>$B$11*(($A$1079)*$C445/$B$12*$B$7+(1-$A$1079)*$D445/$B$12*$C$7)</x:f>
        <x:v>0</x:v>
      </x:c>
      <x:c r="CB445" s="34" t="n">
        <x:f>$B$11*(($A$1080)*$C445/$B$12*$B$7+(1-$A$1080)*$D445/$B$12*$C$7)</x:f>
        <x:v>0</x:v>
      </x:c>
      <x:c r="CC445" s="34" t="n">
        <x:f>$B$11*(($A$1081)*$C445/$B$12*$B$7+(1-$A$1081)*$D445/$B$12*$C$7)</x:f>
        <x:v>0</x:v>
      </x:c>
    </x:row>
    <x:row r="446">
      <x:c r="A446" s="34" t="n">
        <x:v>422</x:v>
      </x:c>
      <x:c r="B446" s="39" t="n">
        <x:v>0.35196695329048583</x:v>
      </x:c>
      <x:c r="C446" s="1" t="n">
        <x:f>SUM(AM446:AV446)</x:f>
        <x:v>0</x:v>
      </x:c>
      <x:c r="D446" s="1" t="n">
        <x:f>SUM(AW446:BF446)</x:f>
        <x:v>0</x:v>
      </x:c>
      <x:c r="E446" s="17" t="n">
        <x:f>(1-C446/$B$12)*$B$8-C446/$B$12*$B$7</x:f>
        <x:v>0.05</x:v>
      </x:c>
      <x:c r="F446" s="17" t="n">
        <x:f>(1-D446/$B$12)*$C$8-D446/$B$12*$C$7</x:f>
        <x:v>0.09</x:v>
      </x:c>
      <x:c r="G446" s="32" t="n">
        <x:f>$B$11*($B$10*C446/$B$12*$B$7+(1-$B$10)*D446/$B$12*$C$7)</x:f>
        <x:v>0</x:v>
      </x:c>
      <x:c r="H446" s="17" t="n">
        <x:f>$B$10*E446+(1-$B$10)*F446</x:f>
        <x:v>0.07</x:v>
      </x:c>
      <x:c r="I446" s="34"/>
      <x:c r="J446" s="34"/>
      <x:c r="K446" s="34"/>
      <x:c r="L446" s="34"/>
      <x:c r="M446" s="34"/>
      <x:c r="N446" s="34"/>
      <x:c r="O446" s="34"/>
      <x:c r="P446" s="34"/>
      <x:c r="Q446" s="34"/>
      <x:c r="R446" s="39" t="n">
        <x:v>0.7612265640562097</x:v>
      </x:c>
      <x:c r="S446" s="39" t="n">
        <x:v>-0.1875769774445596</x:v>
      </x:c>
      <x:c r="T446" s="39" t="n">
        <x:v>0.013649208682640333</x:v>
      </x:c>
      <x:c r="U446" s="39" t="n">
        <x:v>0.24720009366632476</x:v>
      </x:c>
      <x:c r="V446" s="39" t="n">
        <x:v>-0.13912100469867836</x:v>
      </x:c>
      <x:c r="W446" s="39" t="n">
        <x:v>-1.7187943845117322</x:v>
      </x:c>
      <x:c r="X446" s="39" t="n">
        <x:v>-0.40797105116664195</x:v>
      </x:c>
      <x:c r="Y446" s="39" t="n">
        <x:v>-0.3774246155048489</x:v>
      </x:c>
      <x:c r="Z446" s="39" t="n">
        <x:v>0.36988753168892047</x:v>
      </x:c>
      <x:c r="AA446" s="39" t="n">
        <x:v>0.4353332828402385</x:v>
      </x:c>
      <x:c r="AB446" s="39" t="n">
        <x:v>-0.5768704121834739</x:v>
      </x:c>
      <x:c r="AC446" s="39" t="n">
        <x:v>0.37925331692357866</x:v>
      </x:c>
      <x:c r="AD446" s="39" t="n">
        <x:v>-0.012442094881595084</x:v>
      </x:c>
      <x:c r="AE446" s="39" t="n">
        <x:v>0.5795289777506918</x:v>
      </x:c>
      <x:c r="AF446" s="39" t="n">
        <x:v>-0.3158911623918892</x:v>
      </x:c>
      <x:c r="AG446" s="39" t="n">
        <x:v>1.095942048501503</x:v>
      </x:c>
      <x:c r="AH446" s="39" t="n">
        <x:v>1.150195353690552</x:v>
      </x:c>
      <x:c r="AI446" s="39" t="n">
        <x:v>-0.0007787668120747042</x:v>
      </x:c>
      <x:c r="AJ446" s="39" t="n">
        <x:v>-1.5114339133208465</x:v>
      </x:c>
      <x:c r="AK446" s="39" t="n">
        <x:v>-0.986986381652557</x:v>
      </x:c>
      <x:c r="AL446" s="34"/>
      <x:c r="AM446" s="34" t="n">
        <x:f>IF(SQRT($B$9)*$B446+SQRT(1-$B$9)*R446&lt;_xlfn.NORM.S.INV($B$6),1,0)</x:f>
        <x:v>0</x:v>
      </x:c>
      <x:c r="AN446" s="34" t="n">
        <x:f>IF(SQRT($B$9)*$B446+SQRT(1-$B$9)*S446&lt;_xlfn.NORM.S.INV($B$6),1,0)</x:f>
        <x:v>0</x:v>
      </x:c>
      <x:c r="AO446" s="34" t="n">
        <x:f>IF(SQRT($B$9)*$B446+SQRT(1-$B$9)*T446&lt;_xlfn.NORM.S.INV($B$6),1,0)</x:f>
        <x:v>0</x:v>
      </x:c>
      <x:c r="AP446" s="34" t="n">
        <x:f>IF(SQRT($B$9)*$B446+SQRT(1-$B$9)*U446&lt;_xlfn.NORM.S.INV($B$6),1,0)</x:f>
        <x:v>0</x:v>
      </x:c>
      <x:c r="AQ446" s="34" t="n">
        <x:f>IF(SQRT($B$9)*$B446+SQRT(1-$B$9)*V446&lt;_xlfn.NORM.S.INV($B$6),1,0)</x:f>
        <x:v>0</x:v>
      </x:c>
      <x:c r="AR446" s="34" t="n">
        <x:f>IF(SQRT($B$9)*$B446+SQRT(1-$B$9)*W446&lt;_xlfn.NORM.S.INV($B$6),1,0)</x:f>
        <x:v>0</x:v>
      </x:c>
      <x:c r="AS446" s="34" t="n">
        <x:f>IF(SQRT($B$9)*$B446+SQRT(1-$B$9)*X446&lt;_xlfn.NORM.S.INV($B$6),1,0)</x:f>
        <x:v>0</x:v>
      </x:c>
      <x:c r="AT446" s="34" t="n">
        <x:f>IF(SQRT($B$9)*$B446+SQRT(1-$B$9)*Y446&lt;_xlfn.NORM.S.INV($B$6),1,0)</x:f>
        <x:v>0</x:v>
      </x:c>
      <x:c r="AU446" s="34" t="n">
        <x:f>IF(SQRT($B$9)*$B446+SQRT(1-$B$9)*Z446&lt;_xlfn.NORM.S.INV($B$6),1,0)</x:f>
        <x:v>0</x:v>
      </x:c>
      <x:c r="AV446" s="34" t="n">
        <x:f>IF(SQRT($B$9)*$B446+SQRT(1-$B$9)*AA446&lt;_xlfn.NORM.S.INV($B$6),1,0)</x:f>
        <x:v>0</x:v>
      </x:c>
      <x:c r="AW446" s="34" t="n">
        <x:f>IF(SQRT($C$9)*$B446+SQRT(1-$C$9)*AB446&lt;_xlfn.NORM.S.INV($C$6),1,0)</x:f>
        <x:v>0</x:v>
      </x:c>
      <x:c r="AX446" s="34" t="n">
        <x:f>IF(SQRT($C$9)*$B446+SQRT(1-$C$9)*AC446&lt;_xlfn.NORM.S.INV($C$6),1,0)</x:f>
        <x:v>0</x:v>
      </x:c>
      <x:c r="AY446" s="34" t="n">
        <x:f>IF(SQRT($C$9)*$B446+SQRT(1-$C$9)*AD446&lt;_xlfn.NORM.S.INV($C$6),1,0)</x:f>
        <x:v>0</x:v>
      </x:c>
      <x:c r="AZ446" s="34" t="n">
        <x:f>IF(SQRT($C$9)*$B446+SQRT(1-$C$9)*AE446&lt;_xlfn.NORM.S.INV($C$6),1,0)</x:f>
        <x:v>0</x:v>
      </x:c>
      <x:c r="BA446" s="34" t="n">
        <x:f>IF(SQRT($C$9)*$B446+SQRT(1-$C$9)*AF446&lt;_xlfn.NORM.S.INV($C$6),1,0)</x:f>
        <x:v>0</x:v>
      </x:c>
      <x:c r="BB446" s="34" t="n">
        <x:f>IF(SQRT($C$9)*$B446+SQRT(1-$C$9)*AG446&lt;_xlfn.NORM.S.INV($C$6),1,0)</x:f>
        <x:v>0</x:v>
      </x:c>
      <x:c r="BC446" s="34" t="n">
        <x:f>IF(SQRT($C$9)*$B446+SQRT(1-$C$9)*AH446&lt;_xlfn.NORM.S.INV($C$6),1,0)</x:f>
        <x:v>0</x:v>
      </x:c>
      <x:c r="BD446" s="34" t="n">
        <x:f>IF(SQRT($C$9)*$B446+SQRT(1-$C$9)*AI446&lt;_xlfn.NORM.S.INV($C$6),1,0)</x:f>
        <x:v>0</x:v>
      </x:c>
      <x:c r="BE446" s="34" t="n">
        <x:f>IF(SQRT($C$9)*$B446+SQRT(1-$C$9)*AJ446&lt;_xlfn.NORM.S.INV($C$6),1,0)</x:f>
        <x:v>0</x:v>
      </x:c>
      <x:c r="BF446" s="34" t="n">
        <x:f>IF(SQRT($C$9)*$B446+SQRT(1-$C$9)*AK446&lt;_xlfn.NORM.S.INV($C$6),1,0)</x:f>
        <x:v>0</x:v>
      </x:c>
      <x:c r="BG446" s="34"/>
      <x:c r="BH446" s="34"/>
      <x:c r="BI446" s="34" t="n">
        <x:f>$B$11*(($A$1061)*$C446/$B$12*$B$7+(1-$A$1061)*$D446/$B$12*$C$7)</x:f>
        <x:v>0</x:v>
      </x:c>
      <x:c r="BJ446" s="34" t="n">
        <x:f>$B$11*(($A$1062)*$C446/$B$12*$B$7+(1-$A$1062)*$D446/$B$12*$C$7)</x:f>
        <x:v>0</x:v>
      </x:c>
      <x:c r="BK446" s="34" t="n">
        <x:f>$B$11*(($A$1063)*$C446/$B$12*$B$7+(1-$A$1063)*$D446/$B$12*$C$7)</x:f>
        <x:v>0</x:v>
      </x:c>
      <x:c r="BL446" s="34" t="n">
        <x:f>$B$11*(($A$1064)*$C446/$B$12*$B$7+(1-$A$1064)*$D446/$B$12*$C$7)</x:f>
        <x:v>0</x:v>
      </x:c>
      <x:c r="BM446" s="34" t="n">
        <x:f>$B$11*(($A$1065)*$C446/$B$12*$B$7+(1-$A$1065)*$D446/$B$12*$C$7)</x:f>
        <x:v>0</x:v>
      </x:c>
      <x:c r="BN446" s="34" t="n">
        <x:f>$B$11*(($A$1066)*$C446/$B$12*$B$7+(1-$A$1066)*$D446/$B$12*$C$7)</x:f>
        <x:v>0</x:v>
      </x:c>
      <x:c r="BO446" s="34" t="n">
        <x:f>$B$11*(($A$1067)*$C446/$B$12*$B$7+(1-$A$1067)*$D446/$B$12*$C$7)</x:f>
        <x:v>0</x:v>
      </x:c>
      <x:c r="BP446" s="34" t="n">
        <x:f>$B$11*(($A$1068)*$C446/$B$12*$B$7+(1-$A$1068)*$D446/$B$12*$C$7)</x:f>
        <x:v>0</x:v>
      </x:c>
      <x:c r="BQ446" s="34" t="n">
        <x:f>$B$11*(($A$1069)*$C446/$B$12*$B$7+(1-$A$1069)*$D446/$B$12*$C$7)</x:f>
        <x:v>0</x:v>
      </x:c>
      <x:c r="BR446" s="34" t="n">
        <x:f>$B$11*(($A$1070)*$C446/$B$12*$B$7+(1-$A$1070)*$D446/$B$12*$C$7)</x:f>
        <x:v>0</x:v>
      </x:c>
      <x:c r="BS446" s="34" t="n">
        <x:f>$B$11*(($A$1071)*$C446/$B$12*$B$7+(1-$A$1071)*$D446/$B$12*$C$7)</x:f>
        <x:v>0</x:v>
      </x:c>
      <x:c r="BT446" s="34" t="n">
        <x:f>$B$11*(($A$1072)*$C446/$B$12*$B$7+(1-$A$1072)*$D446/$B$12*$C$7)</x:f>
        <x:v>0</x:v>
      </x:c>
      <x:c r="BU446" s="34" t="n">
        <x:f>$B$11*(($A$1073)*$C446/$B$12*$B$7+(1-$A$1073)*$D446/$B$12*$C$7)</x:f>
        <x:v>0</x:v>
      </x:c>
      <x:c r="BV446" s="34" t="n">
        <x:f>$B$11*(($A$1074)*$C446/$B$12*$B$7+(1-$A$1074)*$D446/$B$12*$C$7)</x:f>
        <x:v>0</x:v>
      </x:c>
      <x:c r="BW446" s="34" t="n">
        <x:f>$B$11*(($A$1075)*$C446/$B$12*$B$7+(1-$A$1075)*$D446/$B$12*$C$7)</x:f>
        <x:v>0</x:v>
      </x:c>
      <x:c r="BX446" s="34" t="n">
        <x:f>$B$11*(($A$1076)*$C446/$B$12*$B$7+(1-$A$1076)*$D446/$B$12*$C$7)</x:f>
        <x:v>0</x:v>
      </x:c>
      <x:c r="BY446" s="34" t="n">
        <x:f>$B$11*(($A$1077)*$C446/$B$12*$B$7+(1-$A$1077)*$D446/$B$12*$C$7)</x:f>
        <x:v>0</x:v>
      </x:c>
      <x:c r="BZ446" s="34" t="n">
        <x:f>$B$11*(($A$1078)*$C446/$B$12*$B$7+(1-$A$1078)*$D446/$B$12*$C$7)</x:f>
        <x:v>0</x:v>
      </x:c>
      <x:c r="CA446" s="34" t="n">
        <x:f>$B$11*(($A$1079)*$C446/$B$12*$B$7+(1-$A$1079)*$D446/$B$12*$C$7)</x:f>
        <x:v>0</x:v>
      </x:c>
      <x:c r="CB446" s="34" t="n">
        <x:f>$B$11*(($A$1080)*$C446/$B$12*$B$7+(1-$A$1080)*$D446/$B$12*$C$7)</x:f>
        <x:v>0</x:v>
      </x:c>
      <x:c r="CC446" s="34" t="n">
        <x:f>$B$11*(($A$1081)*$C446/$B$12*$B$7+(1-$A$1081)*$D446/$B$12*$C$7)</x:f>
        <x:v>0</x:v>
      </x:c>
    </x:row>
    <x:row r="447">
      <x:c r="A447" s="34" t="n">
        <x:v>423</x:v>
      </x:c>
      <x:c r="B447" s="39" t="n">
        <x:v>0.8311446613338828</x:v>
      </x:c>
      <x:c r="C447" s="1" t="n">
        <x:f>SUM(AM447:AV447)</x:f>
        <x:v>0</x:v>
      </x:c>
      <x:c r="D447" s="1" t="n">
        <x:f>SUM(AW447:BF447)</x:f>
        <x:v>0</x:v>
      </x:c>
      <x:c r="E447" s="17" t="n">
        <x:f>(1-C447/$B$12)*$B$8-C447/$B$12*$B$7</x:f>
        <x:v>0.05</x:v>
      </x:c>
      <x:c r="F447" s="17" t="n">
        <x:f>(1-D447/$B$12)*$C$8-D447/$B$12*$C$7</x:f>
        <x:v>0.09</x:v>
      </x:c>
      <x:c r="G447" s="32" t="n">
        <x:f>$B$11*($B$10*C447/$B$12*$B$7+(1-$B$10)*D447/$B$12*$C$7)</x:f>
        <x:v>0</x:v>
      </x:c>
      <x:c r="H447" s="17" t="n">
        <x:f>$B$10*E447+(1-$B$10)*F447</x:f>
        <x:v>0.07</x:v>
      </x:c>
      <x:c r="I447" s="34"/>
      <x:c r="J447" s="34"/>
      <x:c r="K447" s="34"/>
      <x:c r="L447" s="34"/>
      <x:c r="M447" s="34"/>
      <x:c r="N447" s="34"/>
      <x:c r="O447" s="34"/>
      <x:c r="P447" s="34"/>
      <x:c r="Q447" s="34"/>
      <x:c r="R447" s="39" t="n">
        <x:v>0.24136339905155021</x:v>
      </x:c>
      <x:c r="S447" s="39" t="n">
        <x:v>0.7609634888807771</x:v>
      </x:c>
      <x:c r="T447" s="39" t="n">
        <x:v>-0.35729732472607206</x:v>
      </x:c>
      <x:c r="U447" s="39" t="n">
        <x:v>1.5518621665819579</x:v>
      </x:c>
      <x:c r="V447" s="39" t="n">
        <x:v>-0.09936928834540133</x:v>
      </x:c>
      <x:c r="W447" s="39" t="n">
        <x:v>-0.5262594358144081</x:v>
      </x:c>
      <x:c r="X447" s="39" t="n">
        <x:v>2.241615139823109</x:v>
      </x:c>
      <x:c r="Y447" s="39" t="n">
        <x:v>-0.18169037526811038</x:v>
      </x:c>
      <x:c r="Z447" s="39" t="n">
        <x:v>-0.8191894997936957</x:v>
      </x:c>
      <x:c r="AA447" s="39" t="n">
        <x:v>-0.27439335791767033</x:v>
      </x:c>
      <x:c r="AB447" s="39" t="n">
        <x:v>-0.9909583559650887</x:v>
      </x:c>
      <x:c r="AC447" s="39" t="n">
        <x:v>0.2546651960604878</x:v>
      </x:c>
      <x:c r="AD447" s="39" t="n">
        <x:v>-0.6519582914279066</x:v>
      </x:c>
      <x:c r="AE447" s="39" t="n">
        <x:v>-0.7219451233583017</x:v>
      </x:c>
      <x:c r="AF447" s="39" t="n">
        <x:v>-0.485026161522369</x:v>
      </x:c>
      <x:c r="AG447" s="39" t="n">
        <x:v>-0.26002686498378574</x:v>
      </x:c>
      <x:c r="AH447" s="39" t="n">
        <x:v>-1.0010422546903386</x:v>
      </x:c>
      <x:c r="AI447" s="39" t="n">
        <x:v>0.5825542441090045</x:v>
      </x:c>
      <x:c r="AJ447" s="39" t="n">
        <x:v>-0.5555571710554443</x:v>
      </x:c>
      <x:c r="AK447" s="39" t="n">
        <x:v>0.46553120459302316</x:v>
      </x:c>
      <x:c r="AL447" s="34"/>
      <x:c r="AM447" s="34" t="n">
        <x:f>IF(SQRT($B$9)*$B447+SQRT(1-$B$9)*R447&lt;_xlfn.NORM.S.INV($B$6),1,0)</x:f>
        <x:v>0</x:v>
      </x:c>
      <x:c r="AN447" s="34" t="n">
        <x:f>IF(SQRT($B$9)*$B447+SQRT(1-$B$9)*S447&lt;_xlfn.NORM.S.INV($B$6),1,0)</x:f>
        <x:v>0</x:v>
      </x:c>
      <x:c r="AO447" s="34" t="n">
        <x:f>IF(SQRT($B$9)*$B447+SQRT(1-$B$9)*T447&lt;_xlfn.NORM.S.INV($B$6),1,0)</x:f>
        <x:v>0</x:v>
      </x:c>
      <x:c r="AP447" s="34" t="n">
        <x:f>IF(SQRT($B$9)*$B447+SQRT(1-$B$9)*U447&lt;_xlfn.NORM.S.INV($B$6),1,0)</x:f>
        <x:v>0</x:v>
      </x:c>
      <x:c r="AQ447" s="34" t="n">
        <x:f>IF(SQRT($B$9)*$B447+SQRT(1-$B$9)*V447&lt;_xlfn.NORM.S.INV($B$6),1,0)</x:f>
        <x:v>0</x:v>
      </x:c>
      <x:c r="AR447" s="34" t="n">
        <x:f>IF(SQRT($B$9)*$B447+SQRT(1-$B$9)*W447&lt;_xlfn.NORM.S.INV($B$6),1,0)</x:f>
        <x:v>0</x:v>
      </x:c>
      <x:c r="AS447" s="34" t="n">
        <x:f>IF(SQRT($B$9)*$B447+SQRT(1-$B$9)*X447&lt;_xlfn.NORM.S.INV($B$6),1,0)</x:f>
        <x:v>0</x:v>
      </x:c>
      <x:c r="AT447" s="34" t="n">
        <x:f>IF(SQRT($B$9)*$B447+SQRT(1-$B$9)*Y447&lt;_xlfn.NORM.S.INV($B$6),1,0)</x:f>
        <x:v>0</x:v>
      </x:c>
      <x:c r="AU447" s="34" t="n">
        <x:f>IF(SQRT($B$9)*$B447+SQRT(1-$B$9)*Z447&lt;_xlfn.NORM.S.INV($B$6),1,0)</x:f>
        <x:v>0</x:v>
      </x:c>
      <x:c r="AV447" s="34" t="n">
        <x:f>IF(SQRT($B$9)*$B447+SQRT(1-$B$9)*AA447&lt;_xlfn.NORM.S.INV($B$6),1,0)</x:f>
        <x:v>0</x:v>
      </x:c>
      <x:c r="AW447" s="34" t="n">
        <x:f>IF(SQRT($C$9)*$B447+SQRT(1-$C$9)*AB447&lt;_xlfn.NORM.S.INV($C$6),1,0)</x:f>
        <x:v>0</x:v>
      </x:c>
      <x:c r="AX447" s="34" t="n">
        <x:f>IF(SQRT($C$9)*$B447+SQRT(1-$C$9)*AC447&lt;_xlfn.NORM.S.INV($C$6),1,0)</x:f>
        <x:v>0</x:v>
      </x:c>
      <x:c r="AY447" s="34" t="n">
        <x:f>IF(SQRT($C$9)*$B447+SQRT(1-$C$9)*AD447&lt;_xlfn.NORM.S.INV($C$6),1,0)</x:f>
        <x:v>0</x:v>
      </x:c>
      <x:c r="AZ447" s="34" t="n">
        <x:f>IF(SQRT($C$9)*$B447+SQRT(1-$C$9)*AE447&lt;_xlfn.NORM.S.INV($C$6),1,0)</x:f>
        <x:v>0</x:v>
      </x:c>
      <x:c r="BA447" s="34" t="n">
        <x:f>IF(SQRT($C$9)*$B447+SQRT(1-$C$9)*AF447&lt;_xlfn.NORM.S.INV($C$6),1,0)</x:f>
        <x:v>0</x:v>
      </x:c>
      <x:c r="BB447" s="34" t="n">
        <x:f>IF(SQRT($C$9)*$B447+SQRT(1-$C$9)*AG447&lt;_xlfn.NORM.S.INV($C$6),1,0)</x:f>
        <x:v>0</x:v>
      </x:c>
      <x:c r="BC447" s="34" t="n">
        <x:f>IF(SQRT($C$9)*$B447+SQRT(1-$C$9)*AH447&lt;_xlfn.NORM.S.INV($C$6),1,0)</x:f>
        <x:v>0</x:v>
      </x:c>
      <x:c r="BD447" s="34" t="n">
        <x:f>IF(SQRT($C$9)*$B447+SQRT(1-$C$9)*AI447&lt;_xlfn.NORM.S.INV($C$6),1,0)</x:f>
        <x:v>0</x:v>
      </x:c>
      <x:c r="BE447" s="34" t="n">
        <x:f>IF(SQRT($C$9)*$B447+SQRT(1-$C$9)*AJ447&lt;_xlfn.NORM.S.INV($C$6),1,0)</x:f>
        <x:v>0</x:v>
      </x:c>
      <x:c r="BF447" s="34" t="n">
        <x:f>IF(SQRT($C$9)*$B447+SQRT(1-$C$9)*AK447&lt;_xlfn.NORM.S.INV($C$6),1,0)</x:f>
        <x:v>0</x:v>
      </x:c>
      <x:c r="BG447" s="34"/>
      <x:c r="BH447" s="34"/>
      <x:c r="BI447" s="34" t="n">
        <x:f>$B$11*(($A$1061)*$C447/$B$12*$B$7+(1-$A$1061)*$D447/$B$12*$C$7)</x:f>
        <x:v>0</x:v>
      </x:c>
      <x:c r="BJ447" s="34" t="n">
        <x:f>$B$11*(($A$1062)*$C447/$B$12*$B$7+(1-$A$1062)*$D447/$B$12*$C$7)</x:f>
        <x:v>0</x:v>
      </x:c>
      <x:c r="BK447" s="34" t="n">
        <x:f>$B$11*(($A$1063)*$C447/$B$12*$B$7+(1-$A$1063)*$D447/$B$12*$C$7)</x:f>
        <x:v>0</x:v>
      </x:c>
      <x:c r="BL447" s="34" t="n">
        <x:f>$B$11*(($A$1064)*$C447/$B$12*$B$7+(1-$A$1064)*$D447/$B$12*$C$7)</x:f>
        <x:v>0</x:v>
      </x:c>
      <x:c r="BM447" s="34" t="n">
        <x:f>$B$11*(($A$1065)*$C447/$B$12*$B$7+(1-$A$1065)*$D447/$B$12*$C$7)</x:f>
        <x:v>0</x:v>
      </x:c>
      <x:c r="BN447" s="34" t="n">
        <x:f>$B$11*(($A$1066)*$C447/$B$12*$B$7+(1-$A$1066)*$D447/$B$12*$C$7)</x:f>
        <x:v>0</x:v>
      </x:c>
      <x:c r="BO447" s="34" t="n">
        <x:f>$B$11*(($A$1067)*$C447/$B$12*$B$7+(1-$A$1067)*$D447/$B$12*$C$7)</x:f>
        <x:v>0</x:v>
      </x:c>
      <x:c r="BP447" s="34" t="n">
        <x:f>$B$11*(($A$1068)*$C447/$B$12*$B$7+(1-$A$1068)*$D447/$B$12*$C$7)</x:f>
        <x:v>0</x:v>
      </x:c>
      <x:c r="BQ447" s="34" t="n">
        <x:f>$B$11*(($A$1069)*$C447/$B$12*$B$7+(1-$A$1069)*$D447/$B$12*$C$7)</x:f>
        <x:v>0</x:v>
      </x:c>
      <x:c r="BR447" s="34" t="n">
        <x:f>$B$11*(($A$1070)*$C447/$B$12*$B$7+(1-$A$1070)*$D447/$B$12*$C$7)</x:f>
        <x:v>0</x:v>
      </x:c>
      <x:c r="BS447" s="34" t="n">
        <x:f>$B$11*(($A$1071)*$C447/$B$12*$B$7+(1-$A$1071)*$D447/$B$12*$C$7)</x:f>
        <x:v>0</x:v>
      </x:c>
      <x:c r="BT447" s="34" t="n">
        <x:f>$B$11*(($A$1072)*$C447/$B$12*$B$7+(1-$A$1072)*$D447/$B$12*$C$7)</x:f>
        <x:v>0</x:v>
      </x:c>
      <x:c r="BU447" s="34" t="n">
        <x:f>$B$11*(($A$1073)*$C447/$B$12*$B$7+(1-$A$1073)*$D447/$B$12*$C$7)</x:f>
        <x:v>0</x:v>
      </x:c>
      <x:c r="BV447" s="34" t="n">
        <x:f>$B$11*(($A$1074)*$C447/$B$12*$B$7+(1-$A$1074)*$D447/$B$12*$C$7)</x:f>
        <x:v>0</x:v>
      </x:c>
      <x:c r="BW447" s="34" t="n">
        <x:f>$B$11*(($A$1075)*$C447/$B$12*$B$7+(1-$A$1075)*$D447/$B$12*$C$7)</x:f>
        <x:v>0</x:v>
      </x:c>
      <x:c r="BX447" s="34" t="n">
        <x:f>$B$11*(($A$1076)*$C447/$B$12*$B$7+(1-$A$1076)*$D447/$B$12*$C$7)</x:f>
        <x:v>0</x:v>
      </x:c>
      <x:c r="BY447" s="34" t="n">
        <x:f>$B$11*(($A$1077)*$C447/$B$12*$B$7+(1-$A$1077)*$D447/$B$12*$C$7)</x:f>
        <x:v>0</x:v>
      </x:c>
      <x:c r="BZ447" s="34" t="n">
        <x:f>$B$11*(($A$1078)*$C447/$B$12*$B$7+(1-$A$1078)*$D447/$B$12*$C$7)</x:f>
        <x:v>0</x:v>
      </x:c>
      <x:c r="CA447" s="34" t="n">
        <x:f>$B$11*(($A$1079)*$C447/$B$12*$B$7+(1-$A$1079)*$D447/$B$12*$C$7)</x:f>
        <x:v>0</x:v>
      </x:c>
      <x:c r="CB447" s="34" t="n">
        <x:f>$B$11*(($A$1080)*$C447/$B$12*$B$7+(1-$A$1080)*$D447/$B$12*$C$7)</x:f>
        <x:v>0</x:v>
      </x:c>
      <x:c r="CC447" s="34" t="n">
        <x:f>$B$11*(($A$1081)*$C447/$B$12*$B$7+(1-$A$1081)*$D447/$B$12*$C$7)</x:f>
        <x:v>0</x:v>
      </x:c>
    </x:row>
    <x:row r="448">
      <x:c r="A448" s="34" t="n">
        <x:v>424</x:v>
      </x:c>
      <x:c r="B448" s="39" t="n">
        <x:v>-1.3688106666147106</x:v>
      </x:c>
      <x:c r="C448" s="1" t="n">
        <x:f>SUM(AM448:AV448)</x:f>
        <x:v>1</x:v>
      </x:c>
      <x:c r="D448" s="1" t="n">
        <x:f>SUM(AW448:BF448)</x:f>
        <x:v>1</x:v>
      </x:c>
      <x:c r="E448" s="17" t="n">
        <x:f>(1-C448/$B$12)*$B$8-C448/$B$12*$B$7</x:f>
        <x:v>0.0049999999999999975</x:v>
      </x:c>
      <x:c r="F448" s="17" t="n">
        <x:f>(1-D448/$B$12)*$C$8-D448/$B$12*$C$7</x:f>
        <x:v>0.021000000000000005</x:v>
      </x:c>
      <x:c r="G448" s="32" t="n">
        <x:f>$B$11*($B$10*C448/$B$12*$B$7+(1-$B$10)*D448/$B$12*$C$7)</x:f>
        <x:v>500</x:v>
      </x:c>
      <x:c r="H448" s="17" t="n">
        <x:f>$B$10*E448+(1-$B$10)*F448</x:f>
        <x:v>0.013000000000000001</x:v>
      </x:c>
      <x:c r="I448" s="34"/>
      <x:c r="J448" s="34"/>
      <x:c r="K448" s="34"/>
      <x:c r="L448" s="34"/>
      <x:c r="M448" s="34"/>
      <x:c r="N448" s="34"/>
      <x:c r="O448" s="34"/>
      <x:c r="P448" s="34"/>
      <x:c r="Q448" s="34"/>
      <x:c r="R448" s="39" t="n">
        <x:v>2.237228603719755</x:v>
      </x:c>
      <x:c r="S448" s="39" t="n">
        <x:v>0.9145673105318052</x:v>
      </x:c>
      <x:c r="T448" s="39" t="n">
        <x:v>1.515081117049002</x:v>
      </x:c>
      <x:c r="U448" s="39" t="n">
        <x:v>-0.44106387250025825</x:v>
      </x:c>
      <x:c r="V448" s="39" t="n">
        <x:v>-0.6652271806437166</x:v>
      </x:c>
      <x:c r="W448" s="39" t="n">
        <x:v>1.6837662725601488</x:v>
      </x:c>
      <x:c r="X448" s="39" t="n">
        <x:v>-0.7571011581300919</x:v>
      </x:c>
      <x:c r="Y448" s="39" t="n">
        <x:v>1.4981894425615772</x:v>
      </x:c>
      <x:c r="Z448" s="39" t="n">
        <x:v>-2.3946001039351175</x:v>
      </x:c>
      <x:c r="AA448" s="39" t="n">
        <x:v>-1.4299947562237065</x:v>
      </x:c>
      <x:c r="AB448" s="39" t="n">
        <x:v>0.5842758427713863</x:v>
      </x:c>
      <x:c r="AC448" s="39" t="n">
        <x:v>-1.8763573525356096</x:v>
      </x:c>
      <x:c r="AD448" s="39" t="n">
        <x:v>-0.8130624871285429</x:v>
      </x:c>
      <x:c r="AE448" s="39" t="n">
        <x:v>0.3812203573133301</x:v>
      </x:c>
      <x:c r="AF448" s="39" t="n">
        <x:v>0.37640803173902243</x:v>
      </x:c>
      <x:c r="AG448" s="39" t="n">
        <x:v>0.6336988702824675</x:v>
      </x:c>
      <x:c r="AH448" s="39" t="n">
        <x:v>-0.5868993622070049</x:v>
      </x:c>
      <x:c r="AI448" s="39" t="n">
        <x:v>-0.8471896386351185</x:v>
      </x:c>
      <x:c r="AJ448" s="39" t="n">
        <x:v>-0.08311759798967819</x:v>
      </x:c>
      <x:c r="AK448" s="39" t="n">
        <x:v>0.8167828297825566</x:v>
      </x:c>
      <x:c r="AL448" s="34"/>
      <x:c r="AM448" s="34" t="n">
        <x:f>IF(SQRT($B$9)*$B448+SQRT(1-$B$9)*R448&lt;_xlfn.NORM.S.INV($B$6),1,0)</x:f>
        <x:v>0</x:v>
      </x:c>
      <x:c r="AN448" s="34" t="n">
        <x:f>IF(SQRT($B$9)*$B448+SQRT(1-$B$9)*S448&lt;_xlfn.NORM.S.INV($B$6),1,0)</x:f>
        <x:v>0</x:v>
      </x:c>
      <x:c r="AO448" s="34" t="n">
        <x:f>IF(SQRT($B$9)*$B448+SQRT(1-$B$9)*T448&lt;_xlfn.NORM.S.INV($B$6),1,0)</x:f>
        <x:v>0</x:v>
      </x:c>
      <x:c r="AP448" s="34" t="n">
        <x:f>IF(SQRT($B$9)*$B448+SQRT(1-$B$9)*U448&lt;_xlfn.NORM.S.INV($B$6),1,0)</x:f>
        <x:v>0</x:v>
      </x:c>
      <x:c r="AQ448" s="34" t="n">
        <x:f>IF(SQRT($B$9)*$B448+SQRT(1-$B$9)*V448&lt;_xlfn.NORM.S.INV($B$6),1,0)</x:f>
        <x:v>0</x:v>
      </x:c>
      <x:c r="AR448" s="34" t="n">
        <x:f>IF(SQRT($B$9)*$B448+SQRT(1-$B$9)*W448&lt;_xlfn.NORM.S.INV($B$6),1,0)</x:f>
        <x:v>0</x:v>
      </x:c>
      <x:c r="AS448" s="34" t="n">
        <x:f>IF(SQRT($B$9)*$B448+SQRT(1-$B$9)*X448&lt;_xlfn.NORM.S.INV($B$6),1,0)</x:f>
        <x:v>0</x:v>
      </x:c>
      <x:c r="AT448" s="34" t="n">
        <x:f>IF(SQRT($B$9)*$B448+SQRT(1-$B$9)*Y448&lt;_xlfn.NORM.S.INV($B$6),1,0)</x:f>
        <x:v>0</x:v>
      </x:c>
      <x:c r="AU448" s="34" t="n">
        <x:f>IF(SQRT($B$9)*$B448+SQRT(1-$B$9)*Z448&lt;_xlfn.NORM.S.INV($B$6),1,0)</x:f>
        <x:v>1</x:v>
      </x:c>
      <x:c r="AV448" s="34" t="n">
        <x:f>IF(SQRT($B$9)*$B448+SQRT(1-$B$9)*AA448&lt;_xlfn.NORM.S.INV($B$6),1,0)</x:f>
        <x:v>0</x:v>
      </x:c>
      <x:c r="AW448" s="34" t="n">
        <x:f>IF(SQRT($C$9)*$B448+SQRT(1-$C$9)*AB448&lt;_xlfn.NORM.S.INV($C$6),1,0)</x:f>
        <x:v>0</x:v>
      </x:c>
      <x:c r="AX448" s="34" t="n">
        <x:f>IF(SQRT($C$9)*$B448+SQRT(1-$C$9)*AC448&lt;_xlfn.NORM.S.INV($C$6),1,0)</x:f>
        <x:v>1</x:v>
      </x:c>
      <x:c r="AY448" s="34" t="n">
        <x:f>IF(SQRT($C$9)*$B448+SQRT(1-$C$9)*AD448&lt;_xlfn.NORM.S.INV($C$6),1,0)</x:f>
        <x:v>0</x:v>
      </x:c>
      <x:c r="AZ448" s="34" t="n">
        <x:f>IF(SQRT($C$9)*$B448+SQRT(1-$C$9)*AE448&lt;_xlfn.NORM.S.INV($C$6),1,0)</x:f>
        <x:v>0</x:v>
      </x:c>
      <x:c r="BA448" s="34" t="n">
        <x:f>IF(SQRT($C$9)*$B448+SQRT(1-$C$9)*AF448&lt;_xlfn.NORM.S.INV($C$6),1,0)</x:f>
        <x:v>0</x:v>
      </x:c>
      <x:c r="BB448" s="34" t="n">
        <x:f>IF(SQRT($C$9)*$B448+SQRT(1-$C$9)*AG448&lt;_xlfn.NORM.S.INV($C$6),1,0)</x:f>
        <x:v>0</x:v>
      </x:c>
      <x:c r="BC448" s="34" t="n">
        <x:f>IF(SQRT($C$9)*$B448+SQRT(1-$C$9)*AH448&lt;_xlfn.NORM.S.INV($C$6),1,0)</x:f>
        <x:v>0</x:v>
      </x:c>
      <x:c r="BD448" s="34" t="n">
        <x:f>IF(SQRT($C$9)*$B448+SQRT(1-$C$9)*AI448&lt;_xlfn.NORM.S.INV($C$6),1,0)</x:f>
        <x:v>0</x:v>
      </x:c>
      <x:c r="BE448" s="34" t="n">
        <x:f>IF(SQRT($C$9)*$B448+SQRT(1-$C$9)*AJ448&lt;_xlfn.NORM.S.INV($C$6),1,0)</x:f>
        <x:v>0</x:v>
      </x:c>
      <x:c r="BF448" s="34" t="n">
        <x:f>IF(SQRT($C$9)*$B448+SQRT(1-$C$9)*AK448&lt;_xlfn.NORM.S.INV($C$6),1,0)</x:f>
        <x:v>0</x:v>
      </x:c>
      <x:c r="BG448" s="34"/>
      <x:c r="BH448" s="34"/>
      <x:c r="BI448" s="34" t="n">
        <x:f>$B$11*(($A$1061)*$C448/$B$12*$B$7+(1-$A$1061)*$D448/$B$12*$C$7)</x:f>
        <x:v>600</x:v>
      </x:c>
      <x:c r="BJ448" s="34" t="n">
        <x:f>$B$11*(($A$1062)*$C448/$B$12*$B$7+(1-$A$1062)*$D448/$B$12*$C$7)</x:f>
        <x:v>590</x:v>
      </x:c>
      <x:c r="BK448" s="34" t="n">
        <x:f>$B$11*(($A$1063)*$C448/$B$12*$B$7+(1-$A$1063)*$D448/$B$12*$C$7)</x:f>
        <x:v>580</x:v>
      </x:c>
      <x:c r="BL448" s="34" t="n">
        <x:f>$B$11*(($A$1064)*$C448/$B$12*$B$7+(1-$A$1064)*$D448/$B$12*$C$7)</x:f>
        <x:v>570</x:v>
      </x:c>
      <x:c r="BM448" s="34" t="n">
        <x:f>$B$11*(($A$1065)*$C448/$B$12*$B$7+(1-$A$1065)*$D448/$B$12*$C$7)</x:f>
        <x:v>560</x:v>
      </x:c>
      <x:c r="BN448" s="34" t="n">
        <x:f>$B$11*(($A$1066)*$C448/$B$12*$B$7+(1-$A$1066)*$D448/$B$12*$C$7)</x:f>
        <x:v>550</x:v>
      </x:c>
      <x:c r="BO448" s="34" t="n">
        <x:f>$B$11*(($A$1067)*$C448/$B$12*$B$7+(1-$A$1067)*$D448/$B$12*$C$7)</x:f>
        <x:v>539.9999999999999</x:v>
      </x:c>
      <x:c r="BP448" s="34" t="n">
        <x:f>$B$11*(($A$1068)*$C448/$B$12*$B$7+(1-$A$1068)*$D448/$B$12*$C$7)</x:f>
        <x:v>530</x:v>
      </x:c>
      <x:c r="BQ448" s="34" t="n">
        <x:f>$B$11*(($A$1069)*$C448/$B$12*$B$7+(1-$A$1069)*$D448/$B$12*$C$7)</x:f>
        <x:v>520</x:v>
      </x:c>
      <x:c r="BR448" s="34" t="n">
        <x:f>$B$11*(($A$1070)*$C448/$B$12*$B$7+(1-$A$1070)*$D448/$B$12*$C$7)</x:f>
        <x:v>510.00000000000006</x:v>
      </x:c>
      <x:c r="BS448" s="34" t="n">
        <x:f>$B$11*(($A$1071)*$C448/$B$12*$B$7+(1-$A$1071)*$D448/$B$12*$C$7)</x:f>
        <x:v>500</x:v>
      </x:c>
      <x:c r="BT448" s="34" t="n">
        <x:f>$B$11*(($A$1072)*$C448/$B$12*$B$7+(1-$A$1072)*$D448/$B$12*$C$7)</x:f>
        <x:v>490</x:v>
      </x:c>
      <x:c r="BU448" s="34" t="n">
        <x:f>$B$11*(($A$1073)*$C448/$B$12*$B$7+(1-$A$1073)*$D448/$B$12*$C$7)</x:f>
        <x:v>480</x:v>
      </x:c>
      <x:c r="BV448" s="34" t="n">
        <x:f>$B$11*(($A$1074)*$C448/$B$12*$B$7+(1-$A$1074)*$D448/$B$12*$C$7)</x:f>
        <x:v>470</x:v>
      </x:c>
      <x:c r="BW448" s="34" t="n">
        <x:f>$B$11*(($A$1075)*$C448/$B$12*$B$7+(1-$A$1075)*$D448/$B$12*$C$7)</x:f>
        <x:v>460</x:v>
      </x:c>
      <x:c r="BX448" s="34" t="n">
        <x:f>$B$11*(($A$1076)*$C448/$B$12*$B$7+(1-$A$1076)*$D448/$B$12*$C$7)</x:f>
        <x:v>450</x:v>
      </x:c>
      <x:c r="BY448" s="34" t="n">
        <x:f>$B$11*(($A$1077)*$C448/$B$12*$B$7+(1-$A$1077)*$D448/$B$12*$C$7)</x:f>
        <x:v>440</x:v>
      </x:c>
      <x:c r="BZ448" s="34" t="n">
        <x:f>$B$11*(($A$1078)*$C448/$B$12*$B$7+(1-$A$1078)*$D448/$B$12*$C$7)</x:f>
        <x:v>429.99999999999994</x:v>
      </x:c>
      <x:c r="CA448" s="34" t="n">
        <x:f>$B$11*(($A$1079)*$C448/$B$12*$B$7+(1-$A$1079)*$D448/$B$12*$C$7)</x:f>
        <x:v>419.99999999999994</x:v>
      </x:c>
      <x:c r="CB448" s="34" t="n">
        <x:f>$B$11*(($A$1080)*$C448/$B$12*$B$7+(1-$A$1080)*$D448/$B$12*$C$7)</x:f>
        <x:v>410.0000000000001</x:v>
      </x:c>
      <x:c r="CC448" s="34" t="n">
        <x:f>$B$11*(($A$1081)*$C448/$B$12*$B$7+(1-$A$1081)*$D448/$B$12*$C$7)</x:f>
        <x:v>400.00000000000006</x:v>
      </x:c>
    </x:row>
    <x:row r="449">
      <x:c r="A449" s="34" t="n">
        <x:v>425</x:v>
      </x:c>
      <x:c r="B449" s="39" t="n">
        <x:v>-1.081783448203393</x:v>
      </x:c>
      <x:c r="C449" s="1" t="n">
        <x:f>SUM(AM449:AV449)</x:f>
        <x:v>0</x:v>
      </x:c>
      <x:c r="D449" s="1" t="n">
        <x:f>SUM(AW449:BF449)</x:f>
        <x:v>2</x:v>
      </x:c>
      <x:c r="E449" s="17" t="n">
        <x:f>(1-C449/$B$12)*$B$8-C449/$B$12*$B$7</x:f>
        <x:v>0.05</x:v>
      </x:c>
      <x:c r="F449" s="17" t="n">
        <x:f>(1-D449/$B$12)*$C$8-D449/$B$12*$C$7</x:f>
        <x:v>-0.048</x:v>
      </x:c>
      <x:c r="G449" s="32" t="n">
        <x:f>$B$11*($B$10*C449/$B$12*$B$7+(1-$B$10)*D449/$B$12*$C$7)</x:f>
        <x:v>600</x:v>
      </x:c>
      <x:c r="H449" s="17" t="n">
        <x:f>$B$10*E449+(1-$B$10)*F449</x:f>
        <x:v>0.0010000000000000009</x:v>
      </x:c>
      <x:c r="I449" s="34"/>
      <x:c r="J449" s="34"/>
      <x:c r="K449" s="34"/>
      <x:c r="L449" s="34"/>
      <x:c r="M449" s="34"/>
      <x:c r="N449" s="34"/>
      <x:c r="O449" s="34"/>
      <x:c r="P449" s="34"/>
      <x:c r="Q449" s="34"/>
      <x:c r="R449" s="39" t="n">
        <x:v>-0.907685392344635</x:v>
      </x:c>
      <x:c r="S449" s="39" t="n">
        <x:v>0.6917041320314238</x:v>
      </x:c>
      <x:c r="T449" s="39" t="n">
        <x:v>0.13268624359509784</x:v>
      </x:c>
      <x:c r="U449" s="39" t="n">
        <x:v>-1.2572398284383928</x:v>
      </x:c>
      <x:c r="V449" s="39" t="n">
        <x:v>-0.3037433534046784</x:v>
      </x:c>
      <x:c r="W449" s="39" t="n">
        <x:v>-0.7767826392142726</x:v>
      </x:c>
      <x:c r="X449" s="39" t="n">
        <x:v>-0.03265790882569902</x:v>
      </x:c>
      <x:c r="Y449" s="39" t="n">
        <x:v>-1.0544117325698943</x:v>
      </x:c>
      <x:c r="Z449" s="39" t="n">
        <x:v>-1.0820503262185945</x:v>
      </x:c>
      <x:c r="AA449" s="39" t="n">
        <x:v>-0.8719269982832485</x:v>
      </x:c>
      <x:c r="AB449" s="39" t="n">
        <x:v>1.4570740172097174</x:v>
      </x:c>
      <x:c r="AC449" s="39" t="n">
        <x:v>0.4082285941038781</x:v>
      </x:c>
      <x:c r="AD449" s="39" t="n">
        <x:v>0.21199316608843596</x:v>
      </x:c>
      <x:c r="AE449" s="39" t="n">
        <x:v>0.48230699079620065</x:v>
      </x:c>
      <x:c r="AF449" s="39" t="n">
        <x:v>-1.8028021920076491</x:v>
      </x:c>
      <x:c r="AG449" s="39" t="n">
        <x:v>1.1052409542583288</x:v>
      </x:c>
      <x:c r="AH449" s="39" t="n">
        <x:v>-1.4682892389866222</x:v>
      </x:c>
      <x:c r="AI449" s="39" t="n">
        <x:v>0.1257850577082671</x:v>
      </x:c>
      <x:c r="AJ449" s="39" t="n">
        <x:v>-0.0388643612513629</x:v>
      </x:c>
      <x:c r="AK449" s="39" t="n">
        <x:v>0.414717355002273</x:v>
      </x:c>
      <x:c r="AL449" s="34"/>
      <x:c r="AM449" s="34" t="n">
        <x:f>IF(SQRT($B$9)*$B449+SQRT(1-$B$9)*R449&lt;_xlfn.NORM.S.INV($B$6),1,0)</x:f>
        <x:v>0</x:v>
      </x:c>
      <x:c r="AN449" s="34" t="n">
        <x:f>IF(SQRT($B$9)*$B449+SQRT(1-$B$9)*S449&lt;_xlfn.NORM.S.INV($B$6),1,0)</x:f>
        <x:v>0</x:v>
      </x:c>
      <x:c r="AO449" s="34" t="n">
        <x:f>IF(SQRT($B$9)*$B449+SQRT(1-$B$9)*T449&lt;_xlfn.NORM.S.INV($B$6),1,0)</x:f>
        <x:v>0</x:v>
      </x:c>
      <x:c r="AP449" s="34" t="n">
        <x:f>IF(SQRT($B$9)*$B449+SQRT(1-$B$9)*U449&lt;_xlfn.NORM.S.INV($B$6),1,0)</x:f>
        <x:v>0</x:v>
      </x:c>
      <x:c r="AQ449" s="34" t="n">
        <x:f>IF(SQRT($B$9)*$B449+SQRT(1-$B$9)*V449&lt;_xlfn.NORM.S.INV($B$6),1,0)</x:f>
        <x:v>0</x:v>
      </x:c>
      <x:c r="AR449" s="34" t="n">
        <x:f>IF(SQRT($B$9)*$B449+SQRT(1-$B$9)*W449&lt;_xlfn.NORM.S.INV($B$6),1,0)</x:f>
        <x:v>0</x:v>
      </x:c>
      <x:c r="AS449" s="34" t="n">
        <x:f>IF(SQRT($B$9)*$B449+SQRT(1-$B$9)*X449&lt;_xlfn.NORM.S.INV($B$6),1,0)</x:f>
        <x:v>0</x:v>
      </x:c>
      <x:c r="AT449" s="34" t="n">
        <x:f>IF(SQRT($B$9)*$B449+SQRT(1-$B$9)*Y449&lt;_xlfn.NORM.S.INV($B$6),1,0)</x:f>
        <x:v>0</x:v>
      </x:c>
      <x:c r="AU449" s="34" t="n">
        <x:f>IF(SQRT($B$9)*$B449+SQRT(1-$B$9)*Z449&lt;_xlfn.NORM.S.INV($B$6),1,0)</x:f>
        <x:v>0</x:v>
      </x:c>
      <x:c r="AV449" s="34" t="n">
        <x:f>IF(SQRT($B$9)*$B449+SQRT(1-$B$9)*AA449&lt;_xlfn.NORM.S.INV($B$6),1,0)</x:f>
        <x:v>0</x:v>
      </x:c>
      <x:c r="AW449" s="34" t="n">
        <x:f>IF(SQRT($C$9)*$B449+SQRT(1-$C$9)*AB449&lt;_xlfn.NORM.S.INV($C$6),1,0)</x:f>
        <x:v>0</x:v>
      </x:c>
      <x:c r="AX449" s="34" t="n">
        <x:f>IF(SQRT($C$9)*$B449+SQRT(1-$C$9)*AC449&lt;_xlfn.NORM.S.INV($C$6),1,0)</x:f>
        <x:v>0</x:v>
      </x:c>
      <x:c r="AY449" s="34" t="n">
        <x:f>IF(SQRT($C$9)*$B449+SQRT(1-$C$9)*AD449&lt;_xlfn.NORM.S.INV($C$6),1,0)</x:f>
        <x:v>0</x:v>
      </x:c>
      <x:c r="AZ449" s="34" t="n">
        <x:f>IF(SQRT($C$9)*$B449+SQRT(1-$C$9)*AE449&lt;_xlfn.NORM.S.INV($C$6),1,0)</x:f>
        <x:v>0</x:v>
      </x:c>
      <x:c r="BA449" s="34" t="n">
        <x:f>IF(SQRT($C$9)*$B449+SQRT(1-$C$9)*AF449&lt;_xlfn.NORM.S.INV($C$6),1,0)</x:f>
        <x:v>1</x:v>
      </x:c>
      <x:c r="BB449" s="34" t="n">
        <x:f>IF(SQRT($C$9)*$B449+SQRT(1-$C$9)*AG449&lt;_xlfn.NORM.S.INV($C$6),1,0)</x:f>
        <x:v>0</x:v>
      </x:c>
      <x:c r="BC449" s="34" t="n">
        <x:f>IF(SQRT($C$9)*$B449+SQRT(1-$C$9)*AH449&lt;_xlfn.NORM.S.INV($C$6),1,0)</x:f>
        <x:v>1</x:v>
      </x:c>
      <x:c r="BD449" s="34" t="n">
        <x:f>IF(SQRT($C$9)*$B449+SQRT(1-$C$9)*AI449&lt;_xlfn.NORM.S.INV($C$6),1,0)</x:f>
        <x:v>0</x:v>
      </x:c>
      <x:c r="BE449" s="34" t="n">
        <x:f>IF(SQRT($C$9)*$B449+SQRT(1-$C$9)*AJ449&lt;_xlfn.NORM.S.INV($C$6),1,0)</x:f>
        <x:v>0</x:v>
      </x:c>
      <x:c r="BF449" s="34" t="n">
        <x:f>IF(SQRT($C$9)*$B449+SQRT(1-$C$9)*AK449&lt;_xlfn.NORM.S.INV($C$6),1,0)</x:f>
        <x:v>0</x:v>
      </x:c>
      <x:c r="BG449" s="34"/>
      <x:c r="BH449" s="34"/>
      <x:c r="BI449" s="34" t="n">
        <x:f>$B$11*(($A$1061)*$C449/$B$12*$B$7+(1-$A$1061)*$D449/$B$12*$C$7)</x:f>
        <x:v>1200</x:v>
      </x:c>
      <x:c r="BJ449" s="34" t="n">
        <x:f>$B$11*(($A$1062)*$C449/$B$12*$B$7+(1-$A$1062)*$D449/$B$12*$C$7)</x:f>
        <x:v>1140</x:v>
      </x:c>
      <x:c r="BK449" s="34" t="n">
        <x:f>$B$11*(($A$1063)*$C449/$B$12*$B$7+(1-$A$1063)*$D449/$B$12*$C$7)</x:f>
        <x:v>1080</x:v>
      </x:c>
      <x:c r="BL449" s="34" t="n">
        <x:f>$B$11*(($A$1064)*$C449/$B$12*$B$7+(1-$A$1064)*$D449/$B$12*$C$7)</x:f>
        <x:v>1019.9999999999999</x:v>
      </x:c>
      <x:c r="BM449" s="34" t="n">
        <x:f>$B$11*(($A$1065)*$C449/$B$12*$B$7+(1-$A$1065)*$D449/$B$12*$C$7)</x:f>
        <x:v>960</x:v>
      </x:c>
      <x:c r="BN449" s="34" t="n">
        <x:f>$B$11*(($A$1066)*$C449/$B$12*$B$7+(1-$A$1066)*$D449/$B$12*$C$7)</x:f>
        <x:v>900</x:v>
      </x:c>
      <x:c r="BO449" s="34" t="n">
        <x:f>$B$11*(($A$1067)*$C449/$B$12*$B$7+(1-$A$1067)*$D449/$B$12*$C$7)</x:f>
        <x:v>839.9999999999999</x:v>
      </x:c>
      <x:c r="BP449" s="34" t="n">
        <x:f>$B$11*(($A$1068)*$C449/$B$12*$B$7+(1-$A$1068)*$D449/$B$12*$C$7)</x:f>
        <x:v>780</x:v>
      </x:c>
      <x:c r="BQ449" s="34" t="n">
        <x:f>$B$11*(($A$1069)*$C449/$B$12*$B$7+(1-$A$1069)*$D449/$B$12*$C$7)</x:f>
        <x:v>720</x:v>
      </x:c>
      <x:c r="BR449" s="34" t="n">
        <x:f>$B$11*(($A$1070)*$C449/$B$12*$B$7+(1-$A$1070)*$D449/$B$12*$C$7)</x:f>
        <x:v>660</x:v>
      </x:c>
      <x:c r="BS449" s="34" t="n">
        <x:f>$B$11*(($A$1071)*$C449/$B$12*$B$7+(1-$A$1071)*$D449/$B$12*$C$7)</x:f>
        <x:v>600</x:v>
      </x:c>
      <x:c r="BT449" s="34" t="n">
        <x:f>$B$11*(($A$1072)*$C449/$B$12*$B$7+(1-$A$1072)*$D449/$B$12*$C$7)</x:f>
        <x:v>540</x:v>
      </x:c>
      <x:c r="BU449" s="34" t="n">
        <x:f>$B$11*(($A$1073)*$C449/$B$12*$B$7+(1-$A$1073)*$D449/$B$12*$C$7)</x:f>
        <x:v>480</x:v>
      </x:c>
      <x:c r="BV449" s="34" t="n">
        <x:f>$B$11*(($A$1074)*$C449/$B$12*$B$7+(1-$A$1074)*$D449/$B$12*$C$7)</x:f>
        <x:v>419.99999999999994</x:v>
      </x:c>
      <x:c r="BW449" s="34" t="n">
        <x:f>$B$11*(($A$1075)*$C449/$B$12*$B$7+(1-$A$1075)*$D449/$B$12*$C$7)</x:f>
        <x:v>360.00000000000006</x:v>
      </x:c>
      <x:c r="BX449" s="34" t="n">
        <x:f>$B$11*(($A$1076)*$C449/$B$12*$B$7+(1-$A$1076)*$D449/$B$12*$C$7)</x:f>
        <x:v>300</x:v>
      </x:c>
      <x:c r="BY449" s="34" t="n">
        <x:f>$B$11*(($A$1077)*$C449/$B$12*$B$7+(1-$A$1077)*$D449/$B$12*$C$7)</x:f>
        <x:v>239.99999999999997</x:v>
      </x:c>
      <x:c r="BZ449" s="34" t="n">
        <x:f>$B$11*(($A$1078)*$C449/$B$12*$B$7+(1-$A$1078)*$D449/$B$12*$C$7)</x:f>
        <x:v>180.00000000000003</x:v>
      </x:c>
      <x:c r="CA449" s="34" t="n">
        <x:f>$B$11*(($A$1079)*$C449/$B$12*$B$7+(1-$A$1079)*$D449/$B$12*$C$7)</x:f>
        <x:v>119.99999999999999</x:v>
      </x:c>
      <x:c r="CB449" s="34" t="n">
        <x:f>$B$11*(($A$1080)*$C449/$B$12*$B$7+(1-$A$1080)*$D449/$B$12*$C$7)</x:f>
        <x:v>60.00000000000006</x:v>
      </x:c>
      <x:c r="CC449" s="34" t="n">
        <x:f>$B$11*(($A$1081)*$C449/$B$12*$B$7+(1-$A$1081)*$D449/$B$12*$C$7)</x:f>
        <x:v>0</x:v>
      </x:c>
    </x:row>
    <x:row r="450">
      <x:c r="A450" s="34" t="n">
        <x:v>426</x:v>
      </x:c>
      <x:c r="B450" s="39" t="n">
        <x:v>-1.5309010389094115</x:v>
      </x:c>
      <x:c r="C450" s="1" t="n">
        <x:f>SUM(AM450:AV450)</x:f>
        <x:v>0</x:v>
      </x:c>
      <x:c r="D450" s="1" t="n">
        <x:f>SUM(AW450:BF450)</x:f>
        <x:v>2</x:v>
      </x:c>
      <x:c r="E450" s="17" t="n">
        <x:f>(1-C450/$B$12)*$B$8-C450/$B$12*$B$7</x:f>
        <x:v>0.05</x:v>
      </x:c>
      <x:c r="F450" s="17" t="n">
        <x:f>(1-D450/$B$12)*$C$8-D450/$B$12*$C$7</x:f>
        <x:v>-0.048</x:v>
      </x:c>
      <x:c r="G450" s="32" t="n">
        <x:f>$B$11*($B$10*C450/$B$12*$B$7+(1-$B$10)*D450/$B$12*$C$7)</x:f>
        <x:v>600</x:v>
      </x:c>
      <x:c r="H450" s="17" t="n">
        <x:f>$B$10*E450+(1-$B$10)*F450</x:f>
        <x:v>0.0010000000000000009</x:v>
      </x:c>
      <x:c r="I450" s="34"/>
      <x:c r="J450" s="34"/>
      <x:c r="K450" s="34"/>
      <x:c r="L450" s="34"/>
      <x:c r="M450" s="34"/>
      <x:c r="N450" s="34"/>
      <x:c r="O450" s="34"/>
      <x:c r="P450" s="34"/>
      <x:c r="Q450" s="34"/>
      <x:c r="R450" s="39" t="n">
        <x:v>0.6545332920775291</x:v>
      </x:c>
      <x:c r="S450" s="39" t="n">
        <x:v>-0.39090789394528735</x:v>
      </x:c>
      <x:c r="T450" s="39" t="n">
        <x:v>0.9183579379693273</x:v>
      </x:c>
      <x:c r="U450" s="39" t="n">
        <x:v>-0.7045004143444288</x:v>
      </x:c>
      <x:c r="V450" s="39" t="n">
        <x:v>0.6987995865091599</x:v>
      </x:c>
      <x:c r="W450" s="39" t="n">
        <x:v>0.23497909611965642</x:v>
      </x:c>
      <x:c r="X450" s="39" t="n">
        <x:v>0.17311977947697135</x:v>
      </x:c>
      <x:c r="Y450" s="39" t="n">
        <x:v>0.3708493416920495</x:v>
      </x:c>
      <x:c r="Z450" s="39" t="n">
        <x:v>-1.0787907351597041</x:v>
      </x:c>
      <x:c r="AA450" s="39" t="n">
        <x:v>1.1542596621871615</x:v>
      </x:c>
      <x:c r="AB450" s="39" t="n">
        <x:v>-0.48907580944336854</x:v>
      </x:c>
      <x:c r="AC450" s="39" t="n">
        <x:v>-0.953507490389264</x:v>
      </x:c>
      <x:c r="AD450" s="39" t="n">
        <x:v>1.3895167985175865</x:v>
      </x:c>
      <x:c r="AE450" s="39" t="n">
        <x:v>1.1887620168842028</x:v>
      </x:c>
      <x:c r="AF450" s="39" t="n">
        <x:v>-1.1996955934330265</x:v>
      </x:c>
      <x:c r="AG450" s="39" t="n">
        <x:v>-0.560326216671206</x:v>
      </x:c>
      <x:c r="AH450" s="39" t="n">
        <x:v>-1.1948774660528594</x:v>
      </x:c>
      <x:c r="AI450" s="39" t="n">
        <x:v>-0.22715882363000872</x:v>
      </x:c>
      <x:c r="AJ450" s="39" t="n">
        <x:v>0.31692281176635634</x:v>
      </x:c>
      <x:c r="AK450" s="39" t="n">
        <x:v>-0.4058708143046717</x:v>
      </x:c>
      <x:c r="AL450" s="34"/>
      <x:c r="AM450" s="34" t="n">
        <x:f>IF(SQRT($B$9)*$B450+SQRT(1-$B$9)*R450&lt;_xlfn.NORM.S.INV($B$6),1,0)</x:f>
        <x:v>0</x:v>
      </x:c>
      <x:c r="AN450" s="34" t="n">
        <x:f>IF(SQRT($B$9)*$B450+SQRT(1-$B$9)*S450&lt;_xlfn.NORM.S.INV($B$6),1,0)</x:f>
        <x:v>0</x:v>
      </x:c>
      <x:c r="AO450" s="34" t="n">
        <x:f>IF(SQRT($B$9)*$B450+SQRT(1-$B$9)*T450&lt;_xlfn.NORM.S.INV($B$6),1,0)</x:f>
        <x:v>0</x:v>
      </x:c>
      <x:c r="AP450" s="34" t="n">
        <x:f>IF(SQRT($B$9)*$B450+SQRT(1-$B$9)*U450&lt;_xlfn.NORM.S.INV($B$6),1,0)</x:f>
        <x:v>0</x:v>
      </x:c>
      <x:c r="AQ450" s="34" t="n">
        <x:f>IF(SQRT($B$9)*$B450+SQRT(1-$B$9)*V450&lt;_xlfn.NORM.S.INV($B$6),1,0)</x:f>
        <x:v>0</x:v>
      </x:c>
      <x:c r="AR450" s="34" t="n">
        <x:f>IF(SQRT($B$9)*$B450+SQRT(1-$B$9)*W450&lt;_xlfn.NORM.S.INV($B$6),1,0)</x:f>
        <x:v>0</x:v>
      </x:c>
      <x:c r="AS450" s="34" t="n">
        <x:f>IF(SQRT($B$9)*$B450+SQRT(1-$B$9)*X450&lt;_xlfn.NORM.S.INV($B$6),1,0)</x:f>
        <x:v>0</x:v>
      </x:c>
      <x:c r="AT450" s="34" t="n">
        <x:f>IF(SQRT($B$9)*$B450+SQRT(1-$B$9)*Y450&lt;_xlfn.NORM.S.INV($B$6),1,0)</x:f>
        <x:v>0</x:v>
      </x:c>
      <x:c r="AU450" s="34" t="n">
        <x:f>IF(SQRT($B$9)*$B450+SQRT(1-$B$9)*Z450&lt;_xlfn.NORM.S.INV($B$6),1,0)</x:f>
        <x:v>0</x:v>
      </x:c>
      <x:c r="AV450" s="34" t="n">
        <x:f>IF(SQRT($B$9)*$B450+SQRT(1-$B$9)*AA450&lt;_xlfn.NORM.S.INV($B$6),1,0)</x:f>
        <x:v>0</x:v>
      </x:c>
      <x:c r="AW450" s="34" t="n">
        <x:f>IF(SQRT($C$9)*$B450+SQRT(1-$C$9)*AB450&lt;_xlfn.NORM.S.INV($C$6),1,0)</x:f>
        <x:v>0</x:v>
      </x:c>
      <x:c r="AX450" s="34" t="n">
        <x:f>IF(SQRT($C$9)*$B450+SQRT(1-$C$9)*AC450&lt;_xlfn.NORM.S.INV($C$6),1,0)</x:f>
        <x:v>0</x:v>
      </x:c>
      <x:c r="AY450" s="34" t="n">
        <x:f>IF(SQRT($C$9)*$B450+SQRT(1-$C$9)*AD450&lt;_xlfn.NORM.S.INV($C$6),1,0)</x:f>
        <x:v>0</x:v>
      </x:c>
      <x:c r="AZ450" s="34" t="n">
        <x:f>IF(SQRT($C$9)*$B450+SQRT(1-$C$9)*AE450&lt;_xlfn.NORM.S.INV($C$6),1,0)</x:f>
        <x:v>0</x:v>
      </x:c>
      <x:c r="BA450" s="34" t="n">
        <x:f>IF(SQRT($C$9)*$B450+SQRT(1-$C$9)*AF450&lt;_xlfn.NORM.S.INV($C$6),1,0)</x:f>
        <x:v>1</x:v>
      </x:c>
      <x:c r="BB450" s="34" t="n">
        <x:f>IF(SQRT($C$9)*$B450+SQRT(1-$C$9)*AG450&lt;_xlfn.NORM.S.INV($C$6),1,0)</x:f>
        <x:v>0</x:v>
      </x:c>
      <x:c r="BC450" s="34" t="n">
        <x:f>IF(SQRT($C$9)*$B450+SQRT(1-$C$9)*AH450&lt;_xlfn.NORM.S.INV($C$6),1,0)</x:f>
        <x:v>1</x:v>
      </x:c>
      <x:c r="BD450" s="34" t="n">
        <x:f>IF(SQRT($C$9)*$B450+SQRT(1-$C$9)*AI450&lt;_xlfn.NORM.S.INV($C$6),1,0)</x:f>
        <x:v>0</x:v>
      </x:c>
      <x:c r="BE450" s="34" t="n">
        <x:f>IF(SQRT($C$9)*$B450+SQRT(1-$C$9)*AJ450&lt;_xlfn.NORM.S.INV($C$6),1,0)</x:f>
        <x:v>0</x:v>
      </x:c>
      <x:c r="BF450" s="34" t="n">
        <x:f>IF(SQRT($C$9)*$B450+SQRT(1-$C$9)*AK450&lt;_xlfn.NORM.S.INV($C$6),1,0)</x:f>
        <x:v>0</x:v>
      </x:c>
      <x:c r="BG450" s="34"/>
      <x:c r="BH450" s="34"/>
      <x:c r="BI450" s="34" t="n">
        <x:f>$B$11*(($A$1061)*$C450/$B$12*$B$7+(1-$A$1061)*$D450/$B$12*$C$7)</x:f>
        <x:v>1200</x:v>
      </x:c>
      <x:c r="BJ450" s="34" t="n">
        <x:f>$B$11*(($A$1062)*$C450/$B$12*$B$7+(1-$A$1062)*$D450/$B$12*$C$7)</x:f>
        <x:v>1140</x:v>
      </x:c>
      <x:c r="BK450" s="34" t="n">
        <x:f>$B$11*(($A$1063)*$C450/$B$12*$B$7+(1-$A$1063)*$D450/$B$12*$C$7)</x:f>
        <x:v>1080</x:v>
      </x:c>
      <x:c r="BL450" s="34" t="n">
        <x:f>$B$11*(($A$1064)*$C450/$B$12*$B$7+(1-$A$1064)*$D450/$B$12*$C$7)</x:f>
        <x:v>1019.9999999999999</x:v>
      </x:c>
      <x:c r="BM450" s="34" t="n">
        <x:f>$B$11*(($A$1065)*$C450/$B$12*$B$7+(1-$A$1065)*$D450/$B$12*$C$7)</x:f>
        <x:v>960</x:v>
      </x:c>
      <x:c r="BN450" s="34" t="n">
        <x:f>$B$11*(($A$1066)*$C450/$B$12*$B$7+(1-$A$1066)*$D450/$B$12*$C$7)</x:f>
        <x:v>900</x:v>
      </x:c>
      <x:c r="BO450" s="34" t="n">
        <x:f>$B$11*(($A$1067)*$C450/$B$12*$B$7+(1-$A$1067)*$D450/$B$12*$C$7)</x:f>
        <x:v>839.9999999999999</x:v>
      </x:c>
      <x:c r="BP450" s="34" t="n">
        <x:f>$B$11*(($A$1068)*$C450/$B$12*$B$7+(1-$A$1068)*$D450/$B$12*$C$7)</x:f>
        <x:v>780</x:v>
      </x:c>
      <x:c r="BQ450" s="34" t="n">
        <x:f>$B$11*(($A$1069)*$C450/$B$12*$B$7+(1-$A$1069)*$D450/$B$12*$C$7)</x:f>
        <x:v>720</x:v>
      </x:c>
      <x:c r="BR450" s="34" t="n">
        <x:f>$B$11*(($A$1070)*$C450/$B$12*$B$7+(1-$A$1070)*$D450/$B$12*$C$7)</x:f>
        <x:v>660</x:v>
      </x:c>
      <x:c r="BS450" s="34" t="n">
        <x:f>$B$11*(($A$1071)*$C450/$B$12*$B$7+(1-$A$1071)*$D450/$B$12*$C$7)</x:f>
        <x:v>600</x:v>
      </x:c>
      <x:c r="BT450" s="34" t="n">
        <x:f>$B$11*(($A$1072)*$C450/$B$12*$B$7+(1-$A$1072)*$D450/$B$12*$C$7)</x:f>
        <x:v>540</x:v>
      </x:c>
      <x:c r="BU450" s="34" t="n">
        <x:f>$B$11*(($A$1073)*$C450/$B$12*$B$7+(1-$A$1073)*$D450/$B$12*$C$7)</x:f>
        <x:v>480</x:v>
      </x:c>
      <x:c r="BV450" s="34" t="n">
        <x:f>$B$11*(($A$1074)*$C450/$B$12*$B$7+(1-$A$1074)*$D450/$B$12*$C$7)</x:f>
        <x:v>419.99999999999994</x:v>
      </x:c>
      <x:c r="BW450" s="34" t="n">
        <x:f>$B$11*(($A$1075)*$C450/$B$12*$B$7+(1-$A$1075)*$D450/$B$12*$C$7)</x:f>
        <x:v>360.00000000000006</x:v>
      </x:c>
      <x:c r="BX450" s="34" t="n">
        <x:f>$B$11*(($A$1076)*$C450/$B$12*$B$7+(1-$A$1076)*$D450/$B$12*$C$7)</x:f>
        <x:v>300</x:v>
      </x:c>
      <x:c r="BY450" s="34" t="n">
        <x:f>$B$11*(($A$1077)*$C450/$B$12*$B$7+(1-$A$1077)*$D450/$B$12*$C$7)</x:f>
        <x:v>239.99999999999997</x:v>
      </x:c>
      <x:c r="BZ450" s="34" t="n">
        <x:f>$B$11*(($A$1078)*$C450/$B$12*$B$7+(1-$A$1078)*$D450/$B$12*$C$7)</x:f>
        <x:v>180.00000000000003</x:v>
      </x:c>
      <x:c r="CA450" s="34" t="n">
        <x:f>$B$11*(($A$1079)*$C450/$B$12*$B$7+(1-$A$1079)*$D450/$B$12*$C$7)</x:f>
        <x:v>119.99999999999999</x:v>
      </x:c>
      <x:c r="CB450" s="34" t="n">
        <x:f>$B$11*(($A$1080)*$C450/$B$12*$B$7+(1-$A$1080)*$D450/$B$12*$C$7)</x:f>
        <x:v>60.00000000000006</x:v>
      </x:c>
      <x:c r="CC450" s="34" t="n">
        <x:f>$B$11*(($A$1081)*$C450/$B$12*$B$7+(1-$A$1081)*$D450/$B$12*$C$7)</x:f>
        <x:v>0</x:v>
      </x:c>
    </x:row>
    <x:row r="451">
      <x:c r="A451" s="34" t="n">
        <x:v>427</x:v>
      </x:c>
      <x:c r="B451" s="39" t="n">
        <x:v>-0.008346405368884986</x:v>
      </x:c>
      <x:c r="C451" s="1" t="n">
        <x:f>SUM(AM451:AV451)</x:f>
        <x:v>0</x:v>
      </x:c>
      <x:c r="D451" s="1" t="n">
        <x:f>SUM(AW451:BF451)</x:f>
        <x:v>0</x:v>
      </x:c>
      <x:c r="E451" s="17" t="n">
        <x:f>(1-C451/$B$12)*$B$8-C451/$B$12*$B$7</x:f>
        <x:v>0.05</x:v>
      </x:c>
      <x:c r="F451" s="17" t="n">
        <x:f>(1-D451/$B$12)*$C$8-D451/$B$12*$C$7</x:f>
        <x:v>0.09</x:v>
      </x:c>
      <x:c r="G451" s="32" t="n">
        <x:f>$B$11*($B$10*C451/$B$12*$B$7+(1-$B$10)*D451/$B$12*$C$7)</x:f>
        <x:v>0</x:v>
      </x:c>
      <x:c r="H451" s="17" t="n">
        <x:f>$B$10*E451+(1-$B$10)*F451</x:f>
        <x:v>0.07</x:v>
      </x:c>
      <x:c r="I451" s="34"/>
      <x:c r="J451" s="34"/>
      <x:c r="K451" s="34"/>
      <x:c r="L451" s="34"/>
      <x:c r="M451" s="34"/>
      <x:c r="N451" s="34"/>
      <x:c r="O451" s="34"/>
      <x:c r="P451" s="34"/>
      <x:c r="Q451" s="34"/>
      <x:c r="R451" s="39" t="n">
        <x:v>-0.45247058068828094</x:v>
      </x:c>
      <x:c r="S451" s="39" t="n">
        <x:v>-0.471532118780211</x:v>
      </x:c>
      <x:c r="T451" s="39" t="n">
        <x:v>-0.7844195863941212</x:v>
      </x:c>
      <x:c r="U451" s="39" t="n">
        <x:v>-0.10143820082724177</x:v>
      </x:c>
      <x:c r="V451" s="39" t="n">
        <x:v>1.3179145726330592</x:v>
      </x:c>
      <x:c r="W451" s="39" t="n">
        <x:v>-0.653361432513734</x:v>
      </x:c>
      <x:c r="X451" s="39" t="n">
        <x:v>1.21386077151643</x:v>
      </x:c>
      <x:c r="Y451" s="39" t="n">
        <x:v>-0.3192887809074445</x:v>
      </x:c>
      <x:c r="Z451" s="39" t="n">
        <x:v>0.3371514044929249</x:v>
      </x:c>
      <x:c r="AA451" s="39" t="n">
        <x:v>1.2575080185840972</x:v>
      </x:c>
      <x:c r="AB451" s="39" t="n">
        <x:v>0.01220486894807334</x:v>
      </x:c>
      <x:c r="AC451" s="39" t="n">
        <x:v>1.3620554743297457</x:v>
      </x:c>
      <x:c r="AD451" s="39" t="n">
        <x:v>0.6602275497671117</x:v>
      </x:c>
      <x:c r="AE451" s="39" t="n">
        <x:v>-0.2379173277226608</x:v>
      </x:c>
      <x:c r="AF451" s="39" t="n">
        <x:v>0.7646381165406219</x:v>
      </x:c>
      <x:c r="AG451" s="39" t="n">
        <x:v>-0.7855366480662072</x:v>
      </x:c>
      <x:c r="AH451" s="39" t="n">
        <x:v>-0.5350055852213847</x:v>
      </x:c>
      <x:c r="AI451" s="39" t="n">
        <x:v>0.24528108544766097</x:v>
      </x:c>
      <x:c r="AJ451" s="39" t="n">
        <x:v>0.6946288860137283</x:v>
      </x:c>
      <x:c r="AK451" s="39" t="n">
        <x:v>0.7224492326621142</x:v>
      </x:c>
      <x:c r="AL451" s="34"/>
      <x:c r="AM451" s="34" t="n">
        <x:f>IF(SQRT($B$9)*$B451+SQRT(1-$B$9)*R451&lt;_xlfn.NORM.S.INV($B$6),1,0)</x:f>
        <x:v>0</x:v>
      </x:c>
      <x:c r="AN451" s="34" t="n">
        <x:f>IF(SQRT($B$9)*$B451+SQRT(1-$B$9)*S451&lt;_xlfn.NORM.S.INV($B$6),1,0)</x:f>
        <x:v>0</x:v>
      </x:c>
      <x:c r="AO451" s="34" t="n">
        <x:f>IF(SQRT($B$9)*$B451+SQRT(1-$B$9)*T451&lt;_xlfn.NORM.S.INV($B$6),1,0)</x:f>
        <x:v>0</x:v>
      </x:c>
      <x:c r="AP451" s="34" t="n">
        <x:f>IF(SQRT($B$9)*$B451+SQRT(1-$B$9)*U451&lt;_xlfn.NORM.S.INV($B$6),1,0)</x:f>
        <x:v>0</x:v>
      </x:c>
      <x:c r="AQ451" s="34" t="n">
        <x:f>IF(SQRT($B$9)*$B451+SQRT(1-$B$9)*V451&lt;_xlfn.NORM.S.INV($B$6),1,0)</x:f>
        <x:v>0</x:v>
      </x:c>
      <x:c r="AR451" s="34" t="n">
        <x:f>IF(SQRT($B$9)*$B451+SQRT(1-$B$9)*W451&lt;_xlfn.NORM.S.INV($B$6),1,0)</x:f>
        <x:v>0</x:v>
      </x:c>
      <x:c r="AS451" s="34" t="n">
        <x:f>IF(SQRT($B$9)*$B451+SQRT(1-$B$9)*X451&lt;_xlfn.NORM.S.INV($B$6),1,0)</x:f>
        <x:v>0</x:v>
      </x:c>
      <x:c r="AT451" s="34" t="n">
        <x:f>IF(SQRT($B$9)*$B451+SQRT(1-$B$9)*Y451&lt;_xlfn.NORM.S.INV($B$6),1,0)</x:f>
        <x:v>0</x:v>
      </x:c>
      <x:c r="AU451" s="34" t="n">
        <x:f>IF(SQRT($B$9)*$B451+SQRT(1-$B$9)*Z451&lt;_xlfn.NORM.S.INV($B$6),1,0)</x:f>
        <x:v>0</x:v>
      </x:c>
      <x:c r="AV451" s="34" t="n">
        <x:f>IF(SQRT($B$9)*$B451+SQRT(1-$B$9)*AA451&lt;_xlfn.NORM.S.INV($B$6),1,0)</x:f>
        <x:v>0</x:v>
      </x:c>
      <x:c r="AW451" s="34" t="n">
        <x:f>IF(SQRT($C$9)*$B451+SQRT(1-$C$9)*AB451&lt;_xlfn.NORM.S.INV($C$6),1,0)</x:f>
        <x:v>0</x:v>
      </x:c>
      <x:c r="AX451" s="34" t="n">
        <x:f>IF(SQRT($C$9)*$B451+SQRT(1-$C$9)*AC451&lt;_xlfn.NORM.S.INV($C$6),1,0)</x:f>
        <x:v>0</x:v>
      </x:c>
      <x:c r="AY451" s="34" t="n">
        <x:f>IF(SQRT($C$9)*$B451+SQRT(1-$C$9)*AD451&lt;_xlfn.NORM.S.INV($C$6),1,0)</x:f>
        <x:v>0</x:v>
      </x:c>
      <x:c r="AZ451" s="34" t="n">
        <x:f>IF(SQRT($C$9)*$B451+SQRT(1-$C$9)*AE451&lt;_xlfn.NORM.S.INV($C$6),1,0)</x:f>
        <x:v>0</x:v>
      </x:c>
      <x:c r="BA451" s="34" t="n">
        <x:f>IF(SQRT($C$9)*$B451+SQRT(1-$C$9)*AF451&lt;_xlfn.NORM.S.INV($C$6),1,0)</x:f>
        <x:v>0</x:v>
      </x:c>
      <x:c r="BB451" s="34" t="n">
        <x:f>IF(SQRT($C$9)*$B451+SQRT(1-$C$9)*AG451&lt;_xlfn.NORM.S.INV($C$6),1,0)</x:f>
        <x:v>0</x:v>
      </x:c>
      <x:c r="BC451" s="34" t="n">
        <x:f>IF(SQRT($C$9)*$B451+SQRT(1-$C$9)*AH451&lt;_xlfn.NORM.S.INV($C$6),1,0)</x:f>
        <x:v>0</x:v>
      </x:c>
      <x:c r="BD451" s="34" t="n">
        <x:f>IF(SQRT($C$9)*$B451+SQRT(1-$C$9)*AI451&lt;_xlfn.NORM.S.INV($C$6),1,0)</x:f>
        <x:v>0</x:v>
      </x:c>
      <x:c r="BE451" s="34" t="n">
        <x:f>IF(SQRT($C$9)*$B451+SQRT(1-$C$9)*AJ451&lt;_xlfn.NORM.S.INV($C$6),1,0)</x:f>
        <x:v>0</x:v>
      </x:c>
      <x:c r="BF451" s="34" t="n">
        <x:f>IF(SQRT($C$9)*$B451+SQRT(1-$C$9)*AK451&lt;_xlfn.NORM.S.INV($C$6),1,0)</x:f>
        <x:v>0</x:v>
      </x:c>
      <x:c r="BG451" s="34"/>
      <x:c r="BH451" s="34"/>
      <x:c r="BI451" s="34" t="n">
        <x:f>$B$11*(($A$1061)*$C451/$B$12*$B$7+(1-$A$1061)*$D451/$B$12*$C$7)</x:f>
        <x:v>0</x:v>
      </x:c>
      <x:c r="BJ451" s="34" t="n">
        <x:f>$B$11*(($A$1062)*$C451/$B$12*$B$7+(1-$A$1062)*$D451/$B$12*$C$7)</x:f>
        <x:v>0</x:v>
      </x:c>
      <x:c r="BK451" s="34" t="n">
        <x:f>$B$11*(($A$1063)*$C451/$B$12*$B$7+(1-$A$1063)*$D451/$B$12*$C$7)</x:f>
        <x:v>0</x:v>
      </x:c>
      <x:c r="BL451" s="34" t="n">
        <x:f>$B$11*(($A$1064)*$C451/$B$12*$B$7+(1-$A$1064)*$D451/$B$12*$C$7)</x:f>
        <x:v>0</x:v>
      </x:c>
      <x:c r="BM451" s="34" t="n">
        <x:f>$B$11*(($A$1065)*$C451/$B$12*$B$7+(1-$A$1065)*$D451/$B$12*$C$7)</x:f>
        <x:v>0</x:v>
      </x:c>
      <x:c r="BN451" s="34" t="n">
        <x:f>$B$11*(($A$1066)*$C451/$B$12*$B$7+(1-$A$1066)*$D451/$B$12*$C$7)</x:f>
        <x:v>0</x:v>
      </x:c>
      <x:c r="BO451" s="34" t="n">
        <x:f>$B$11*(($A$1067)*$C451/$B$12*$B$7+(1-$A$1067)*$D451/$B$12*$C$7)</x:f>
        <x:v>0</x:v>
      </x:c>
      <x:c r="BP451" s="34" t="n">
        <x:f>$B$11*(($A$1068)*$C451/$B$12*$B$7+(1-$A$1068)*$D451/$B$12*$C$7)</x:f>
        <x:v>0</x:v>
      </x:c>
      <x:c r="BQ451" s="34" t="n">
        <x:f>$B$11*(($A$1069)*$C451/$B$12*$B$7+(1-$A$1069)*$D451/$B$12*$C$7)</x:f>
        <x:v>0</x:v>
      </x:c>
      <x:c r="BR451" s="34" t="n">
        <x:f>$B$11*(($A$1070)*$C451/$B$12*$B$7+(1-$A$1070)*$D451/$B$12*$C$7)</x:f>
        <x:v>0</x:v>
      </x:c>
      <x:c r="BS451" s="34" t="n">
        <x:f>$B$11*(($A$1071)*$C451/$B$12*$B$7+(1-$A$1071)*$D451/$B$12*$C$7)</x:f>
        <x:v>0</x:v>
      </x:c>
      <x:c r="BT451" s="34" t="n">
        <x:f>$B$11*(($A$1072)*$C451/$B$12*$B$7+(1-$A$1072)*$D451/$B$12*$C$7)</x:f>
        <x:v>0</x:v>
      </x:c>
      <x:c r="BU451" s="34" t="n">
        <x:f>$B$11*(($A$1073)*$C451/$B$12*$B$7+(1-$A$1073)*$D451/$B$12*$C$7)</x:f>
        <x:v>0</x:v>
      </x:c>
      <x:c r="BV451" s="34" t="n">
        <x:f>$B$11*(($A$1074)*$C451/$B$12*$B$7+(1-$A$1074)*$D451/$B$12*$C$7)</x:f>
        <x:v>0</x:v>
      </x:c>
      <x:c r="BW451" s="34" t="n">
        <x:f>$B$11*(($A$1075)*$C451/$B$12*$B$7+(1-$A$1075)*$D451/$B$12*$C$7)</x:f>
        <x:v>0</x:v>
      </x:c>
      <x:c r="BX451" s="34" t="n">
        <x:f>$B$11*(($A$1076)*$C451/$B$12*$B$7+(1-$A$1076)*$D451/$B$12*$C$7)</x:f>
        <x:v>0</x:v>
      </x:c>
      <x:c r="BY451" s="34" t="n">
        <x:f>$B$11*(($A$1077)*$C451/$B$12*$B$7+(1-$A$1077)*$D451/$B$12*$C$7)</x:f>
        <x:v>0</x:v>
      </x:c>
      <x:c r="BZ451" s="34" t="n">
        <x:f>$B$11*(($A$1078)*$C451/$B$12*$B$7+(1-$A$1078)*$D451/$B$12*$C$7)</x:f>
        <x:v>0</x:v>
      </x:c>
      <x:c r="CA451" s="34" t="n">
        <x:f>$B$11*(($A$1079)*$C451/$B$12*$B$7+(1-$A$1079)*$D451/$B$12*$C$7)</x:f>
        <x:v>0</x:v>
      </x:c>
      <x:c r="CB451" s="34" t="n">
        <x:f>$B$11*(($A$1080)*$C451/$B$12*$B$7+(1-$A$1080)*$D451/$B$12*$C$7)</x:f>
        <x:v>0</x:v>
      </x:c>
      <x:c r="CC451" s="34" t="n">
        <x:f>$B$11*(($A$1081)*$C451/$B$12*$B$7+(1-$A$1081)*$D451/$B$12*$C$7)</x:f>
        <x:v>0</x:v>
      </x:c>
    </x:row>
    <x:row r="452">
      <x:c r="A452" s="34" t="n">
        <x:v>428</x:v>
      </x:c>
      <x:c r="B452" s="39" t="n">
        <x:v>-1.2485603989015817</x:v>
      </x:c>
      <x:c r="C452" s="1" t="n">
        <x:f>SUM(AM452:AV452)</x:f>
        <x:v>0</x:v>
      </x:c>
      <x:c r="D452" s="1" t="n">
        <x:f>SUM(AW452:BF452)</x:f>
        <x:v>0</x:v>
      </x:c>
      <x:c r="E452" s="17" t="n">
        <x:f>(1-C452/$B$12)*$B$8-C452/$B$12*$B$7</x:f>
        <x:v>0.05</x:v>
      </x:c>
      <x:c r="F452" s="17" t="n">
        <x:f>(1-D452/$B$12)*$C$8-D452/$B$12*$C$7</x:f>
        <x:v>0.09</x:v>
      </x:c>
      <x:c r="G452" s="32" t="n">
        <x:f>$B$11*($B$10*C452/$B$12*$B$7+(1-$B$10)*D452/$B$12*$C$7)</x:f>
        <x:v>0</x:v>
      </x:c>
      <x:c r="H452" s="17" t="n">
        <x:f>$B$10*E452+(1-$B$10)*F452</x:f>
        <x:v>0.07</x:v>
      </x:c>
      <x:c r="I452" s="34"/>
      <x:c r="J452" s="34"/>
      <x:c r="K452" s="34"/>
      <x:c r="L452" s="34"/>
      <x:c r="M452" s="34"/>
      <x:c r="N452" s="34"/>
      <x:c r="O452" s="34"/>
      <x:c r="P452" s="34"/>
      <x:c r="Q452" s="34"/>
      <x:c r="R452" s="39" t="n">
        <x:v>0.3174298938911679</x:v>
      </x:c>
      <x:c r="S452" s="39" t="n">
        <x:v>-0.42453643860367285</x:v>
      </x:c>
      <x:c r="T452" s="39" t="n">
        <x:v>-0.5578748340112968</x:v>
      </x:c>
      <x:c r="U452" s="39" t="n">
        <x:v>-1.0374081603859322</x:v>
      </x:c>
      <x:c r="V452" s="39" t="n">
        <x:v>0.21858193948056673</x:v>
      </x:c>
      <x:c r="W452" s="39" t="n">
        <x:v>0.020529560743111085</x:v>
      </x:c>
      <x:c r="X452" s="39" t="n">
        <x:v>0.85335060350761</x:v>
      </x:c>
      <x:c r="Y452" s="39" t="n">
        <x:v>-0.6460659027838501</x:v>
      </x:c>
      <x:c r="Z452" s="39" t="n">
        <x:v>1.2301720405587797</x:v>
      </x:c>
      <x:c r="AA452" s="39" t="n">
        <x:v>0.600892179312515</x:v>
      </x:c>
      <x:c r="AB452" s="39" t="n">
        <x:v>-0.9741634479273197</x:v>
      </x:c>
      <x:c r="AC452" s="39" t="n">
        <x:v>-0.014546940085122393</x:v>
      </x:c>
      <x:c r="AD452" s="39" t="n">
        <x:v>-1.1356476528460462</x:v>
      </x:c>
      <x:c r="AE452" s="39" t="n">
        <x:v>1.704200057449348</x:v>
      </x:c>
      <x:c r="AF452" s="39" t="n">
        <x:v>1.078359776194616</x:v>
      </x:c>
      <x:c r="AG452" s="39" t="n">
        <x:v>0.3089118374088691</x:v>
      </x:c>
      <x:c r="AH452" s="39" t="n">
        <x:v>-0.6679610483142417</x:v>
      </x:c>
      <x:c r="AI452" s="39" t="n">
        <x:v>0.9370756897729432</x:v>
      </x:c>
      <x:c r="AJ452" s="39" t="n">
        <x:v>0.8839454969861655</x:v>
      </x:c>
      <x:c r="AK452" s="39" t="n">
        <x:v>-1.0268127277173371</x:v>
      </x:c>
      <x:c r="AL452" s="34"/>
      <x:c r="AM452" s="34" t="n">
        <x:f>IF(SQRT($B$9)*$B452+SQRT(1-$B$9)*R452&lt;_xlfn.NORM.S.INV($B$6),1,0)</x:f>
        <x:v>0</x:v>
      </x:c>
      <x:c r="AN452" s="34" t="n">
        <x:f>IF(SQRT($B$9)*$B452+SQRT(1-$B$9)*S452&lt;_xlfn.NORM.S.INV($B$6),1,0)</x:f>
        <x:v>0</x:v>
      </x:c>
      <x:c r="AO452" s="34" t="n">
        <x:f>IF(SQRT($B$9)*$B452+SQRT(1-$B$9)*T452&lt;_xlfn.NORM.S.INV($B$6),1,0)</x:f>
        <x:v>0</x:v>
      </x:c>
      <x:c r="AP452" s="34" t="n">
        <x:f>IF(SQRT($B$9)*$B452+SQRT(1-$B$9)*U452&lt;_xlfn.NORM.S.INV($B$6),1,0)</x:f>
        <x:v>0</x:v>
      </x:c>
      <x:c r="AQ452" s="34" t="n">
        <x:f>IF(SQRT($B$9)*$B452+SQRT(1-$B$9)*V452&lt;_xlfn.NORM.S.INV($B$6),1,0)</x:f>
        <x:v>0</x:v>
      </x:c>
      <x:c r="AR452" s="34" t="n">
        <x:f>IF(SQRT($B$9)*$B452+SQRT(1-$B$9)*W452&lt;_xlfn.NORM.S.INV($B$6),1,0)</x:f>
        <x:v>0</x:v>
      </x:c>
      <x:c r="AS452" s="34" t="n">
        <x:f>IF(SQRT($B$9)*$B452+SQRT(1-$B$9)*X452&lt;_xlfn.NORM.S.INV($B$6),1,0)</x:f>
        <x:v>0</x:v>
      </x:c>
      <x:c r="AT452" s="34" t="n">
        <x:f>IF(SQRT($B$9)*$B452+SQRT(1-$B$9)*Y452&lt;_xlfn.NORM.S.INV($B$6),1,0)</x:f>
        <x:v>0</x:v>
      </x:c>
      <x:c r="AU452" s="34" t="n">
        <x:f>IF(SQRT($B$9)*$B452+SQRT(1-$B$9)*Z452&lt;_xlfn.NORM.S.INV($B$6),1,0)</x:f>
        <x:v>0</x:v>
      </x:c>
      <x:c r="AV452" s="34" t="n">
        <x:f>IF(SQRT($B$9)*$B452+SQRT(1-$B$9)*AA452&lt;_xlfn.NORM.S.INV($B$6),1,0)</x:f>
        <x:v>0</x:v>
      </x:c>
      <x:c r="AW452" s="34" t="n">
        <x:f>IF(SQRT($C$9)*$B452+SQRT(1-$C$9)*AB452&lt;_xlfn.NORM.S.INV($C$6),1,0)</x:f>
        <x:v>0</x:v>
      </x:c>
      <x:c r="AX452" s="34" t="n">
        <x:f>IF(SQRT($C$9)*$B452+SQRT(1-$C$9)*AC452&lt;_xlfn.NORM.S.INV($C$6),1,0)</x:f>
        <x:v>0</x:v>
      </x:c>
      <x:c r="AY452" s="34" t="n">
        <x:f>IF(SQRT($C$9)*$B452+SQRT(1-$C$9)*AD452&lt;_xlfn.NORM.S.INV($C$6),1,0)</x:f>
        <x:v>0</x:v>
      </x:c>
      <x:c r="AZ452" s="34" t="n">
        <x:f>IF(SQRT($C$9)*$B452+SQRT(1-$C$9)*AE452&lt;_xlfn.NORM.S.INV($C$6),1,0)</x:f>
        <x:v>0</x:v>
      </x:c>
      <x:c r="BA452" s="34" t="n">
        <x:f>IF(SQRT($C$9)*$B452+SQRT(1-$C$9)*AF452&lt;_xlfn.NORM.S.INV($C$6),1,0)</x:f>
        <x:v>0</x:v>
      </x:c>
      <x:c r="BB452" s="34" t="n">
        <x:f>IF(SQRT($C$9)*$B452+SQRT(1-$C$9)*AG452&lt;_xlfn.NORM.S.INV($C$6),1,0)</x:f>
        <x:v>0</x:v>
      </x:c>
      <x:c r="BC452" s="34" t="n">
        <x:f>IF(SQRT($C$9)*$B452+SQRT(1-$C$9)*AH452&lt;_xlfn.NORM.S.INV($C$6),1,0)</x:f>
        <x:v>0</x:v>
      </x:c>
      <x:c r="BD452" s="34" t="n">
        <x:f>IF(SQRT($C$9)*$B452+SQRT(1-$C$9)*AI452&lt;_xlfn.NORM.S.INV($C$6),1,0)</x:f>
        <x:v>0</x:v>
      </x:c>
      <x:c r="BE452" s="34" t="n">
        <x:f>IF(SQRT($C$9)*$B452+SQRT(1-$C$9)*AJ452&lt;_xlfn.NORM.S.INV($C$6),1,0)</x:f>
        <x:v>0</x:v>
      </x:c>
      <x:c r="BF452" s="34" t="n">
        <x:f>IF(SQRT($C$9)*$B452+SQRT(1-$C$9)*AK452&lt;_xlfn.NORM.S.INV($C$6),1,0)</x:f>
        <x:v>0</x:v>
      </x:c>
      <x:c r="BG452" s="34"/>
      <x:c r="BH452" s="34"/>
      <x:c r="BI452" s="34" t="n">
        <x:f>$B$11*(($A$1061)*$C452/$B$12*$B$7+(1-$A$1061)*$D452/$B$12*$C$7)</x:f>
        <x:v>0</x:v>
      </x:c>
      <x:c r="BJ452" s="34" t="n">
        <x:f>$B$11*(($A$1062)*$C452/$B$12*$B$7+(1-$A$1062)*$D452/$B$12*$C$7)</x:f>
        <x:v>0</x:v>
      </x:c>
      <x:c r="BK452" s="34" t="n">
        <x:f>$B$11*(($A$1063)*$C452/$B$12*$B$7+(1-$A$1063)*$D452/$B$12*$C$7)</x:f>
        <x:v>0</x:v>
      </x:c>
      <x:c r="BL452" s="34" t="n">
        <x:f>$B$11*(($A$1064)*$C452/$B$12*$B$7+(1-$A$1064)*$D452/$B$12*$C$7)</x:f>
        <x:v>0</x:v>
      </x:c>
      <x:c r="BM452" s="34" t="n">
        <x:f>$B$11*(($A$1065)*$C452/$B$12*$B$7+(1-$A$1065)*$D452/$B$12*$C$7)</x:f>
        <x:v>0</x:v>
      </x:c>
      <x:c r="BN452" s="34" t="n">
        <x:f>$B$11*(($A$1066)*$C452/$B$12*$B$7+(1-$A$1066)*$D452/$B$12*$C$7)</x:f>
        <x:v>0</x:v>
      </x:c>
      <x:c r="BO452" s="34" t="n">
        <x:f>$B$11*(($A$1067)*$C452/$B$12*$B$7+(1-$A$1067)*$D452/$B$12*$C$7)</x:f>
        <x:v>0</x:v>
      </x:c>
      <x:c r="BP452" s="34" t="n">
        <x:f>$B$11*(($A$1068)*$C452/$B$12*$B$7+(1-$A$1068)*$D452/$B$12*$C$7)</x:f>
        <x:v>0</x:v>
      </x:c>
      <x:c r="BQ452" s="34" t="n">
        <x:f>$B$11*(($A$1069)*$C452/$B$12*$B$7+(1-$A$1069)*$D452/$B$12*$C$7)</x:f>
        <x:v>0</x:v>
      </x:c>
      <x:c r="BR452" s="34" t="n">
        <x:f>$B$11*(($A$1070)*$C452/$B$12*$B$7+(1-$A$1070)*$D452/$B$12*$C$7)</x:f>
        <x:v>0</x:v>
      </x:c>
      <x:c r="BS452" s="34" t="n">
        <x:f>$B$11*(($A$1071)*$C452/$B$12*$B$7+(1-$A$1071)*$D452/$B$12*$C$7)</x:f>
        <x:v>0</x:v>
      </x:c>
      <x:c r="BT452" s="34" t="n">
        <x:f>$B$11*(($A$1072)*$C452/$B$12*$B$7+(1-$A$1072)*$D452/$B$12*$C$7)</x:f>
        <x:v>0</x:v>
      </x:c>
      <x:c r="BU452" s="34" t="n">
        <x:f>$B$11*(($A$1073)*$C452/$B$12*$B$7+(1-$A$1073)*$D452/$B$12*$C$7)</x:f>
        <x:v>0</x:v>
      </x:c>
      <x:c r="BV452" s="34" t="n">
        <x:f>$B$11*(($A$1074)*$C452/$B$12*$B$7+(1-$A$1074)*$D452/$B$12*$C$7)</x:f>
        <x:v>0</x:v>
      </x:c>
      <x:c r="BW452" s="34" t="n">
        <x:f>$B$11*(($A$1075)*$C452/$B$12*$B$7+(1-$A$1075)*$D452/$B$12*$C$7)</x:f>
        <x:v>0</x:v>
      </x:c>
      <x:c r="BX452" s="34" t="n">
        <x:f>$B$11*(($A$1076)*$C452/$B$12*$B$7+(1-$A$1076)*$D452/$B$12*$C$7)</x:f>
        <x:v>0</x:v>
      </x:c>
      <x:c r="BY452" s="34" t="n">
        <x:f>$B$11*(($A$1077)*$C452/$B$12*$B$7+(1-$A$1077)*$D452/$B$12*$C$7)</x:f>
        <x:v>0</x:v>
      </x:c>
      <x:c r="BZ452" s="34" t="n">
        <x:f>$B$11*(($A$1078)*$C452/$B$12*$B$7+(1-$A$1078)*$D452/$B$12*$C$7)</x:f>
        <x:v>0</x:v>
      </x:c>
      <x:c r="CA452" s="34" t="n">
        <x:f>$B$11*(($A$1079)*$C452/$B$12*$B$7+(1-$A$1079)*$D452/$B$12*$C$7)</x:f>
        <x:v>0</x:v>
      </x:c>
      <x:c r="CB452" s="34" t="n">
        <x:f>$B$11*(($A$1080)*$C452/$B$12*$B$7+(1-$A$1080)*$D452/$B$12*$C$7)</x:f>
        <x:v>0</x:v>
      </x:c>
      <x:c r="CC452" s="34" t="n">
        <x:f>$B$11*(($A$1081)*$C452/$B$12*$B$7+(1-$A$1081)*$D452/$B$12*$C$7)</x:f>
        <x:v>0</x:v>
      </x:c>
    </x:row>
    <x:row r="453">
      <x:c r="A453" s="34" t="n">
        <x:v>429</x:v>
      </x:c>
      <x:c r="B453" s="39" t="n">
        <x:v>-0.07195499853745832</x:v>
      </x:c>
      <x:c r="C453" s="1" t="n">
        <x:f>SUM(AM453:AV453)</x:f>
        <x:v>0</x:v>
      </x:c>
      <x:c r="D453" s="1" t="n">
        <x:f>SUM(AW453:BF453)</x:f>
        <x:v>0</x:v>
      </x:c>
      <x:c r="E453" s="17" t="n">
        <x:f>(1-C453/$B$12)*$B$8-C453/$B$12*$B$7</x:f>
        <x:v>0.05</x:v>
      </x:c>
      <x:c r="F453" s="17" t="n">
        <x:f>(1-D453/$B$12)*$C$8-D453/$B$12*$C$7</x:f>
        <x:v>0.09</x:v>
      </x:c>
      <x:c r="G453" s="32" t="n">
        <x:f>$B$11*($B$10*C453/$B$12*$B$7+(1-$B$10)*D453/$B$12*$C$7)</x:f>
        <x:v>0</x:v>
      </x:c>
      <x:c r="H453" s="17" t="n">
        <x:f>$B$10*E453+(1-$B$10)*F453</x:f>
        <x:v>0.07</x:v>
      </x:c>
      <x:c r="I453" s="34"/>
      <x:c r="J453" s="34"/>
      <x:c r="K453" s="34"/>
      <x:c r="L453" s="34"/>
      <x:c r="M453" s="34"/>
      <x:c r="N453" s="34"/>
      <x:c r="O453" s="34"/>
      <x:c r="P453" s="34"/>
      <x:c r="Q453" s="34"/>
      <x:c r="R453" s="39" t="n">
        <x:v>0.6891447791107775</x:v>
      </x:c>
      <x:c r="S453" s="39" t="n">
        <x:v>-2.0103695316183754</x:v>
      </x:c>
      <x:c r="T453" s="39" t="n">
        <x:v>-0.6540979968811532</x:v>
      </x:c>
      <x:c r="U453" s="39" t="n">
        <x:v>1.5278672939691105</x:v>
      </x:c>
      <x:c r="V453" s="39" t="n">
        <x:v>-0.12227581119709673</x:v>
      </x:c>
      <x:c r="W453" s="39" t="n">
        <x:v>-0.17331987540414245</x:v>
      </x:c>
      <x:c r="X453" s="39" t="n">
        <x:v>-0.1587028616795571</x:v>
      </x:c>
      <x:c r="Y453" s="39" t="n">
        <x:v>-0.08681618669852555</x:v>
      </x:c>
      <x:c r="Z453" s="39" t="n">
        <x:v>0.5722075505535172</x:v>
      </x:c>
      <x:c r="AA453" s="39" t="n">
        <x:v>1.365799812470203</x:v>
      </x:c>
      <x:c r="AB453" s="39" t="n">
        <x:v>0.6319170402724741</x:v>
      </x:c>
      <x:c r="AC453" s="39" t="n">
        <x:v>-1.2267619380465127</x:v>
      </x:c>
      <x:c r="AD453" s="39" t="n">
        <x:v>-0.2763986198599219</x:v>
      </x:c>
      <x:c r="AE453" s="39" t="n">
        <x:v>-0.5586065352124299</x:v>
      </x:c>
      <x:c r="AF453" s="39" t="n">
        <x:v>0.29583971617954424</x:v>
      </x:c>
      <x:c r="AG453" s="39" t="n">
        <x:v>0.10172579598273118</x:v>
      </x:c>
      <x:c r="AH453" s="39" t="n">
        <x:v>-0.33704342608384363</x:v>
      </x:c>
      <x:c r="AI453" s="39" t="n">
        <x:v>-0.4771907532183061</x:v>
      </x:c>
      <x:c r="AJ453" s="39" t="n">
        <x:v>0.7700383977073249</x:v>
      </x:c>
      <x:c r="AK453" s="39" t="n">
        <x:v>1.192502700879058</x:v>
      </x:c>
      <x:c r="AL453" s="34"/>
      <x:c r="AM453" s="34" t="n">
        <x:f>IF(SQRT($B$9)*$B453+SQRT(1-$B$9)*R453&lt;_xlfn.NORM.S.INV($B$6),1,0)</x:f>
        <x:v>0</x:v>
      </x:c>
      <x:c r="AN453" s="34" t="n">
        <x:f>IF(SQRT($B$9)*$B453+SQRT(1-$B$9)*S453&lt;_xlfn.NORM.S.INV($B$6),1,0)</x:f>
        <x:v>0</x:v>
      </x:c>
      <x:c r="AO453" s="34" t="n">
        <x:f>IF(SQRT($B$9)*$B453+SQRT(1-$B$9)*T453&lt;_xlfn.NORM.S.INV($B$6),1,0)</x:f>
        <x:v>0</x:v>
      </x:c>
      <x:c r="AP453" s="34" t="n">
        <x:f>IF(SQRT($B$9)*$B453+SQRT(1-$B$9)*U453&lt;_xlfn.NORM.S.INV($B$6),1,0)</x:f>
        <x:v>0</x:v>
      </x:c>
      <x:c r="AQ453" s="34" t="n">
        <x:f>IF(SQRT($B$9)*$B453+SQRT(1-$B$9)*V453&lt;_xlfn.NORM.S.INV($B$6),1,0)</x:f>
        <x:v>0</x:v>
      </x:c>
      <x:c r="AR453" s="34" t="n">
        <x:f>IF(SQRT($B$9)*$B453+SQRT(1-$B$9)*W453&lt;_xlfn.NORM.S.INV($B$6),1,0)</x:f>
        <x:v>0</x:v>
      </x:c>
      <x:c r="AS453" s="34" t="n">
        <x:f>IF(SQRT($B$9)*$B453+SQRT(1-$B$9)*X453&lt;_xlfn.NORM.S.INV($B$6),1,0)</x:f>
        <x:v>0</x:v>
      </x:c>
      <x:c r="AT453" s="34" t="n">
        <x:f>IF(SQRT($B$9)*$B453+SQRT(1-$B$9)*Y453&lt;_xlfn.NORM.S.INV($B$6),1,0)</x:f>
        <x:v>0</x:v>
      </x:c>
      <x:c r="AU453" s="34" t="n">
        <x:f>IF(SQRT($B$9)*$B453+SQRT(1-$B$9)*Z453&lt;_xlfn.NORM.S.INV($B$6),1,0)</x:f>
        <x:v>0</x:v>
      </x:c>
      <x:c r="AV453" s="34" t="n">
        <x:f>IF(SQRT($B$9)*$B453+SQRT(1-$B$9)*AA453&lt;_xlfn.NORM.S.INV($B$6),1,0)</x:f>
        <x:v>0</x:v>
      </x:c>
      <x:c r="AW453" s="34" t="n">
        <x:f>IF(SQRT($C$9)*$B453+SQRT(1-$C$9)*AB453&lt;_xlfn.NORM.S.INV($C$6),1,0)</x:f>
        <x:v>0</x:v>
      </x:c>
      <x:c r="AX453" s="34" t="n">
        <x:f>IF(SQRT($C$9)*$B453+SQRT(1-$C$9)*AC453&lt;_xlfn.NORM.S.INV($C$6),1,0)</x:f>
        <x:v>0</x:v>
      </x:c>
      <x:c r="AY453" s="34" t="n">
        <x:f>IF(SQRT($C$9)*$B453+SQRT(1-$C$9)*AD453&lt;_xlfn.NORM.S.INV($C$6),1,0)</x:f>
        <x:v>0</x:v>
      </x:c>
      <x:c r="AZ453" s="34" t="n">
        <x:f>IF(SQRT($C$9)*$B453+SQRT(1-$C$9)*AE453&lt;_xlfn.NORM.S.INV($C$6),1,0)</x:f>
        <x:v>0</x:v>
      </x:c>
      <x:c r="BA453" s="34" t="n">
        <x:f>IF(SQRT($C$9)*$B453+SQRT(1-$C$9)*AF453&lt;_xlfn.NORM.S.INV($C$6),1,0)</x:f>
        <x:v>0</x:v>
      </x:c>
      <x:c r="BB453" s="34" t="n">
        <x:f>IF(SQRT($C$9)*$B453+SQRT(1-$C$9)*AG453&lt;_xlfn.NORM.S.INV($C$6),1,0)</x:f>
        <x:v>0</x:v>
      </x:c>
      <x:c r="BC453" s="34" t="n">
        <x:f>IF(SQRT($C$9)*$B453+SQRT(1-$C$9)*AH453&lt;_xlfn.NORM.S.INV($C$6),1,0)</x:f>
        <x:v>0</x:v>
      </x:c>
      <x:c r="BD453" s="34" t="n">
        <x:f>IF(SQRT($C$9)*$B453+SQRT(1-$C$9)*AI453&lt;_xlfn.NORM.S.INV($C$6),1,0)</x:f>
        <x:v>0</x:v>
      </x:c>
      <x:c r="BE453" s="34" t="n">
        <x:f>IF(SQRT($C$9)*$B453+SQRT(1-$C$9)*AJ453&lt;_xlfn.NORM.S.INV($C$6),1,0)</x:f>
        <x:v>0</x:v>
      </x:c>
      <x:c r="BF453" s="34" t="n">
        <x:f>IF(SQRT($C$9)*$B453+SQRT(1-$C$9)*AK453&lt;_xlfn.NORM.S.INV($C$6),1,0)</x:f>
        <x:v>0</x:v>
      </x:c>
      <x:c r="BG453" s="34"/>
      <x:c r="BH453" s="34"/>
      <x:c r="BI453" s="34" t="n">
        <x:f>$B$11*(($A$1061)*$C453/$B$12*$B$7+(1-$A$1061)*$D453/$B$12*$C$7)</x:f>
        <x:v>0</x:v>
      </x:c>
      <x:c r="BJ453" s="34" t="n">
        <x:f>$B$11*(($A$1062)*$C453/$B$12*$B$7+(1-$A$1062)*$D453/$B$12*$C$7)</x:f>
        <x:v>0</x:v>
      </x:c>
      <x:c r="BK453" s="34" t="n">
        <x:f>$B$11*(($A$1063)*$C453/$B$12*$B$7+(1-$A$1063)*$D453/$B$12*$C$7)</x:f>
        <x:v>0</x:v>
      </x:c>
      <x:c r="BL453" s="34" t="n">
        <x:f>$B$11*(($A$1064)*$C453/$B$12*$B$7+(1-$A$1064)*$D453/$B$12*$C$7)</x:f>
        <x:v>0</x:v>
      </x:c>
      <x:c r="BM453" s="34" t="n">
        <x:f>$B$11*(($A$1065)*$C453/$B$12*$B$7+(1-$A$1065)*$D453/$B$12*$C$7)</x:f>
        <x:v>0</x:v>
      </x:c>
      <x:c r="BN453" s="34" t="n">
        <x:f>$B$11*(($A$1066)*$C453/$B$12*$B$7+(1-$A$1066)*$D453/$B$12*$C$7)</x:f>
        <x:v>0</x:v>
      </x:c>
      <x:c r="BO453" s="34" t="n">
        <x:f>$B$11*(($A$1067)*$C453/$B$12*$B$7+(1-$A$1067)*$D453/$B$12*$C$7)</x:f>
        <x:v>0</x:v>
      </x:c>
      <x:c r="BP453" s="34" t="n">
        <x:f>$B$11*(($A$1068)*$C453/$B$12*$B$7+(1-$A$1068)*$D453/$B$12*$C$7)</x:f>
        <x:v>0</x:v>
      </x:c>
      <x:c r="BQ453" s="34" t="n">
        <x:f>$B$11*(($A$1069)*$C453/$B$12*$B$7+(1-$A$1069)*$D453/$B$12*$C$7)</x:f>
        <x:v>0</x:v>
      </x:c>
      <x:c r="BR453" s="34" t="n">
        <x:f>$B$11*(($A$1070)*$C453/$B$12*$B$7+(1-$A$1070)*$D453/$B$12*$C$7)</x:f>
        <x:v>0</x:v>
      </x:c>
      <x:c r="BS453" s="34" t="n">
        <x:f>$B$11*(($A$1071)*$C453/$B$12*$B$7+(1-$A$1071)*$D453/$B$12*$C$7)</x:f>
        <x:v>0</x:v>
      </x:c>
      <x:c r="BT453" s="34" t="n">
        <x:f>$B$11*(($A$1072)*$C453/$B$12*$B$7+(1-$A$1072)*$D453/$B$12*$C$7)</x:f>
        <x:v>0</x:v>
      </x:c>
      <x:c r="BU453" s="34" t="n">
        <x:f>$B$11*(($A$1073)*$C453/$B$12*$B$7+(1-$A$1073)*$D453/$B$12*$C$7)</x:f>
        <x:v>0</x:v>
      </x:c>
      <x:c r="BV453" s="34" t="n">
        <x:f>$B$11*(($A$1074)*$C453/$B$12*$B$7+(1-$A$1074)*$D453/$B$12*$C$7)</x:f>
        <x:v>0</x:v>
      </x:c>
      <x:c r="BW453" s="34" t="n">
        <x:f>$B$11*(($A$1075)*$C453/$B$12*$B$7+(1-$A$1075)*$D453/$B$12*$C$7)</x:f>
        <x:v>0</x:v>
      </x:c>
      <x:c r="BX453" s="34" t="n">
        <x:f>$B$11*(($A$1076)*$C453/$B$12*$B$7+(1-$A$1076)*$D453/$B$12*$C$7)</x:f>
        <x:v>0</x:v>
      </x:c>
      <x:c r="BY453" s="34" t="n">
        <x:f>$B$11*(($A$1077)*$C453/$B$12*$B$7+(1-$A$1077)*$D453/$B$12*$C$7)</x:f>
        <x:v>0</x:v>
      </x:c>
      <x:c r="BZ453" s="34" t="n">
        <x:f>$B$11*(($A$1078)*$C453/$B$12*$B$7+(1-$A$1078)*$D453/$B$12*$C$7)</x:f>
        <x:v>0</x:v>
      </x:c>
      <x:c r="CA453" s="34" t="n">
        <x:f>$B$11*(($A$1079)*$C453/$B$12*$B$7+(1-$A$1079)*$D453/$B$12*$C$7)</x:f>
        <x:v>0</x:v>
      </x:c>
      <x:c r="CB453" s="34" t="n">
        <x:f>$B$11*(($A$1080)*$C453/$B$12*$B$7+(1-$A$1080)*$D453/$B$12*$C$7)</x:f>
        <x:v>0</x:v>
      </x:c>
      <x:c r="CC453" s="34" t="n">
        <x:f>$B$11*(($A$1081)*$C453/$B$12*$B$7+(1-$A$1081)*$D453/$B$12*$C$7)</x:f>
        <x:v>0</x:v>
      </x:c>
    </x:row>
    <x:row r="454">
      <x:c r="A454" s="34" t="n">
        <x:v>430</x:v>
      </x:c>
      <x:c r="B454" s="39" t="n">
        <x:v>-1.9257113634675613</x:v>
      </x:c>
      <x:c r="C454" s="1" t="n">
        <x:f>SUM(AM454:AV454)</x:f>
        <x:v>0</x:v>
      </x:c>
      <x:c r="D454" s="1" t="n">
        <x:f>SUM(AW454:BF454)</x:f>
        <x:v>2</x:v>
      </x:c>
      <x:c r="E454" s="17" t="n">
        <x:f>(1-C454/$B$12)*$B$8-C454/$B$12*$B$7</x:f>
        <x:v>0.05</x:v>
      </x:c>
      <x:c r="F454" s="17" t="n">
        <x:f>(1-D454/$B$12)*$C$8-D454/$B$12*$C$7</x:f>
        <x:v>-0.048</x:v>
      </x:c>
      <x:c r="G454" s="32" t="n">
        <x:f>$B$11*($B$10*C454/$B$12*$B$7+(1-$B$10)*D454/$B$12*$C$7)</x:f>
        <x:v>600</x:v>
      </x:c>
      <x:c r="H454" s="17" t="n">
        <x:f>$B$10*E454+(1-$B$10)*F454</x:f>
        <x:v>0.0010000000000000009</x:v>
      </x:c>
      <x:c r="I454" s="34"/>
      <x:c r="J454" s="34"/>
      <x:c r="K454" s="34"/>
      <x:c r="L454" s="34"/>
      <x:c r="M454" s="34"/>
      <x:c r="N454" s="34"/>
      <x:c r="O454" s="34"/>
      <x:c r="P454" s="34"/>
      <x:c r="Q454" s="34"/>
      <x:c r="R454" s="39" t="n">
        <x:v>0.7398576610225525</x:v>
      </x:c>
      <x:c r="S454" s="39" t="n">
        <x:v>0.9461693196853451</x:v>
      </x:c>
      <x:c r="T454" s="39" t="n">
        <x:v>0.4673636245058841</x:v>
      </x:c>
      <x:c r="U454" s="39" t="n">
        <x:v>-0.240899704724115</x:v>
      </x:c>
      <x:c r="V454" s="39" t="n">
        <x:v>-0.24527712820077294</x:v>
      </x:c>
      <x:c r="W454" s="39" t="n">
        <x:v>-0.7641862073205432</x:v>
      </x:c>
      <x:c r="X454" s="39" t="n">
        <x:v>0.4533796383207487</x:v>
      </x:c>
      <x:c r="Y454" s="39" t="n">
        <x:v>-0.04784242632597307</x:v>
      </x:c>
      <x:c r="Z454" s="39" t="n">
        <x:v>-1.1041785486743465</x:v>
      </x:c>
      <x:c r="AA454" s="39" t="n">
        <x:v>0.6310554265554184</x:v>
      </x:c>
      <x:c r="AB454" s="39" t="n">
        <x:v>1.1903003218932175</x:v>
      </x:c>
      <x:c r="AC454" s="39" t="n">
        <x:v>0.21686090326182322</x:v>
      </x:c>
      <x:c r="AD454" s="39" t="n">
        <x:v>-0.32471630932054674</x:v>
      </x:c>
      <x:c r="AE454" s="39" t="n">
        <x:v>-0.1144032414304033</x:v>
      </x:c>
      <x:c r="AF454" s="39" t="n">
        <x:v>0.46771242245230443</x:v>
      </x:c>
      <x:c r="AG454" s="39" t="n">
        <x:v>-2.543208519348409</x:v>
      </x:c>
      <x:c r="AH454" s="39" t="n">
        <x:v>-0.5536601388028282</x:v>
      </x:c>
      <x:c r="AI454" s="39" t="n">
        <x:v>-1.5391754306788101</x:v>
      </x:c>
      <x:c r="AJ454" s="39" t="n">
        <x:v>0.1939057625823605</x:v>
      </x:c>
      <x:c r="AK454" s="39" t="n">
        <x:v>-0.3576033237532877</x:v>
      </x:c>
      <x:c r="AL454" s="34"/>
      <x:c r="AM454" s="34" t="n">
        <x:f>IF(SQRT($B$9)*$B454+SQRT(1-$B$9)*R454&lt;_xlfn.NORM.S.INV($B$6),1,0)</x:f>
        <x:v>0</x:v>
      </x:c>
      <x:c r="AN454" s="34" t="n">
        <x:f>IF(SQRT($B$9)*$B454+SQRT(1-$B$9)*S454&lt;_xlfn.NORM.S.INV($B$6),1,0)</x:f>
        <x:v>0</x:v>
      </x:c>
      <x:c r="AO454" s="34" t="n">
        <x:f>IF(SQRT($B$9)*$B454+SQRT(1-$B$9)*T454&lt;_xlfn.NORM.S.INV($B$6),1,0)</x:f>
        <x:v>0</x:v>
      </x:c>
      <x:c r="AP454" s="34" t="n">
        <x:f>IF(SQRT($B$9)*$B454+SQRT(1-$B$9)*U454&lt;_xlfn.NORM.S.INV($B$6),1,0)</x:f>
        <x:v>0</x:v>
      </x:c>
      <x:c r="AQ454" s="34" t="n">
        <x:f>IF(SQRT($B$9)*$B454+SQRT(1-$B$9)*V454&lt;_xlfn.NORM.S.INV($B$6),1,0)</x:f>
        <x:v>0</x:v>
      </x:c>
      <x:c r="AR454" s="34" t="n">
        <x:f>IF(SQRT($B$9)*$B454+SQRT(1-$B$9)*W454&lt;_xlfn.NORM.S.INV($B$6),1,0)</x:f>
        <x:v>0</x:v>
      </x:c>
      <x:c r="AS454" s="34" t="n">
        <x:f>IF(SQRT($B$9)*$B454+SQRT(1-$B$9)*X454&lt;_xlfn.NORM.S.INV($B$6),1,0)</x:f>
        <x:v>0</x:v>
      </x:c>
      <x:c r="AT454" s="34" t="n">
        <x:f>IF(SQRT($B$9)*$B454+SQRT(1-$B$9)*Y454&lt;_xlfn.NORM.S.INV($B$6),1,0)</x:f>
        <x:v>0</x:v>
      </x:c>
      <x:c r="AU454" s="34" t="n">
        <x:f>IF(SQRT($B$9)*$B454+SQRT(1-$B$9)*Z454&lt;_xlfn.NORM.S.INV($B$6),1,0)</x:f>
        <x:v>0</x:v>
      </x:c>
      <x:c r="AV454" s="34" t="n">
        <x:f>IF(SQRT($B$9)*$B454+SQRT(1-$B$9)*AA454&lt;_xlfn.NORM.S.INV($B$6),1,0)</x:f>
        <x:v>0</x:v>
      </x:c>
      <x:c r="AW454" s="34" t="n">
        <x:f>IF(SQRT($C$9)*$B454+SQRT(1-$C$9)*AB454&lt;_xlfn.NORM.S.INV($C$6),1,0)</x:f>
        <x:v>0</x:v>
      </x:c>
      <x:c r="AX454" s="34" t="n">
        <x:f>IF(SQRT($C$9)*$B454+SQRT(1-$C$9)*AC454&lt;_xlfn.NORM.S.INV($C$6),1,0)</x:f>
        <x:v>0</x:v>
      </x:c>
      <x:c r="AY454" s="34" t="n">
        <x:f>IF(SQRT($C$9)*$B454+SQRT(1-$C$9)*AD454&lt;_xlfn.NORM.S.INV($C$6),1,0)</x:f>
        <x:v>0</x:v>
      </x:c>
      <x:c r="AZ454" s="34" t="n">
        <x:f>IF(SQRT($C$9)*$B454+SQRT(1-$C$9)*AE454&lt;_xlfn.NORM.S.INV($C$6),1,0)</x:f>
        <x:v>0</x:v>
      </x:c>
      <x:c r="BA454" s="34" t="n">
        <x:f>IF(SQRT($C$9)*$B454+SQRT(1-$C$9)*AF454&lt;_xlfn.NORM.S.INV($C$6),1,0)</x:f>
        <x:v>0</x:v>
      </x:c>
      <x:c r="BB454" s="34" t="n">
        <x:f>IF(SQRT($C$9)*$B454+SQRT(1-$C$9)*AG454&lt;_xlfn.NORM.S.INV($C$6),1,0)</x:f>
        <x:v>1</x:v>
      </x:c>
      <x:c r="BC454" s="34" t="n">
        <x:f>IF(SQRT($C$9)*$B454+SQRT(1-$C$9)*AH454&lt;_xlfn.NORM.S.INV($C$6),1,0)</x:f>
        <x:v>0</x:v>
      </x:c>
      <x:c r="BD454" s="34" t="n">
        <x:f>IF(SQRT($C$9)*$B454+SQRT(1-$C$9)*AI454&lt;_xlfn.NORM.S.INV($C$6),1,0)</x:f>
        <x:v>1</x:v>
      </x:c>
      <x:c r="BE454" s="34" t="n">
        <x:f>IF(SQRT($C$9)*$B454+SQRT(1-$C$9)*AJ454&lt;_xlfn.NORM.S.INV($C$6),1,0)</x:f>
        <x:v>0</x:v>
      </x:c>
      <x:c r="BF454" s="34" t="n">
        <x:f>IF(SQRT($C$9)*$B454+SQRT(1-$C$9)*AK454&lt;_xlfn.NORM.S.INV($C$6),1,0)</x:f>
        <x:v>0</x:v>
      </x:c>
      <x:c r="BG454" s="34"/>
      <x:c r="BH454" s="34"/>
      <x:c r="BI454" s="34" t="n">
        <x:f>$B$11*(($A$1061)*$C454/$B$12*$B$7+(1-$A$1061)*$D454/$B$12*$C$7)</x:f>
        <x:v>1200</x:v>
      </x:c>
      <x:c r="BJ454" s="34" t="n">
        <x:f>$B$11*(($A$1062)*$C454/$B$12*$B$7+(1-$A$1062)*$D454/$B$12*$C$7)</x:f>
        <x:v>1140</x:v>
      </x:c>
      <x:c r="BK454" s="34" t="n">
        <x:f>$B$11*(($A$1063)*$C454/$B$12*$B$7+(1-$A$1063)*$D454/$B$12*$C$7)</x:f>
        <x:v>1080</x:v>
      </x:c>
      <x:c r="BL454" s="34" t="n">
        <x:f>$B$11*(($A$1064)*$C454/$B$12*$B$7+(1-$A$1064)*$D454/$B$12*$C$7)</x:f>
        <x:v>1019.9999999999999</x:v>
      </x:c>
      <x:c r="BM454" s="34" t="n">
        <x:f>$B$11*(($A$1065)*$C454/$B$12*$B$7+(1-$A$1065)*$D454/$B$12*$C$7)</x:f>
        <x:v>960</x:v>
      </x:c>
      <x:c r="BN454" s="34" t="n">
        <x:f>$B$11*(($A$1066)*$C454/$B$12*$B$7+(1-$A$1066)*$D454/$B$12*$C$7)</x:f>
        <x:v>900</x:v>
      </x:c>
      <x:c r="BO454" s="34" t="n">
        <x:f>$B$11*(($A$1067)*$C454/$B$12*$B$7+(1-$A$1067)*$D454/$B$12*$C$7)</x:f>
        <x:v>839.9999999999999</x:v>
      </x:c>
      <x:c r="BP454" s="34" t="n">
        <x:f>$B$11*(($A$1068)*$C454/$B$12*$B$7+(1-$A$1068)*$D454/$B$12*$C$7)</x:f>
        <x:v>780</x:v>
      </x:c>
      <x:c r="BQ454" s="34" t="n">
        <x:f>$B$11*(($A$1069)*$C454/$B$12*$B$7+(1-$A$1069)*$D454/$B$12*$C$7)</x:f>
        <x:v>720</x:v>
      </x:c>
      <x:c r="BR454" s="34" t="n">
        <x:f>$B$11*(($A$1070)*$C454/$B$12*$B$7+(1-$A$1070)*$D454/$B$12*$C$7)</x:f>
        <x:v>660</x:v>
      </x:c>
      <x:c r="BS454" s="34" t="n">
        <x:f>$B$11*(($A$1071)*$C454/$B$12*$B$7+(1-$A$1071)*$D454/$B$12*$C$7)</x:f>
        <x:v>600</x:v>
      </x:c>
      <x:c r="BT454" s="34" t="n">
        <x:f>$B$11*(($A$1072)*$C454/$B$12*$B$7+(1-$A$1072)*$D454/$B$12*$C$7)</x:f>
        <x:v>540</x:v>
      </x:c>
      <x:c r="BU454" s="34" t="n">
        <x:f>$B$11*(($A$1073)*$C454/$B$12*$B$7+(1-$A$1073)*$D454/$B$12*$C$7)</x:f>
        <x:v>480</x:v>
      </x:c>
      <x:c r="BV454" s="34" t="n">
        <x:f>$B$11*(($A$1074)*$C454/$B$12*$B$7+(1-$A$1074)*$D454/$B$12*$C$7)</x:f>
        <x:v>419.99999999999994</x:v>
      </x:c>
      <x:c r="BW454" s="34" t="n">
        <x:f>$B$11*(($A$1075)*$C454/$B$12*$B$7+(1-$A$1075)*$D454/$B$12*$C$7)</x:f>
        <x:v>360.00000000000006</x:v>
      </x:c>
      <x:c r="BX454" s="34" t="n">
        <x:f>$B$11*(($A$1076)*$C454/$B$12*$B$7+(1-$A$1076)*$D454/$B$12*$C$7)</x:f>
        <x:v>300</x:v>
      </x:c>
      <x:c r="BY454" s="34" t="n">
        <x:f>$B$11*(($A$1077)*$C454/$B$12*$B$7+(1-$A$1077)*$D454/$B$12*$C$7)</x:f>
        <x:v>239.99999999999997</x:v>
      </x:c>
      <x:c r="BZ454" s="34" t="n">
        <x:f>$B$11*(($A$1078)*$C454/$B$12*$B$7+(1-$A$1078)*$D454/$B$12*$C$7)</x:f>
        <x:v>180.00000000000003</x:v>
      </x:c>
      <x:c r="CA454" s="34" t="n">
        <x:f>$B$11*(($A$1079)*$C454/$B$12*$B$7+(1-$A$1079)*$D454/$B$12*$C$7)</x:f>
        <x:v>119.99999999999999</x:v>
      </x:c>
      <x:c r="CB454" s="34" t="n">
        <x:f>$B$11*(($A$1080)*$C454/$B$12*$B$7+(1-$A$1080)*$D454/$B$12*$C$7)</x:f>
        <x:v>60.00000000000006</x:v>
      </x:c>
      <x:c r="CC454" s="34" t="n">
        <x:f>$B$11*(($A$1081)*$C454/$B$12*$B$7+(1-$A$1081)*$D454/$B$12*$C$7)</x:f>
        <x:v>0</x:v>
      </x:c>
    </x:row>
    <x:row r="455">
      <x:c r="A455" s="34" t="n">
        <x:v>431</x:v>
      </x:c>
      <x:c r="B455" s="39" t="n">
        <x:v>-1.364517837677834</x:v>
      </x:c>
      <x:c r="C455" s="1" t="n">
        <x:f>SUM(AM455:AV455)</x:f>
        <x:v>0</x:v>
      </x:c>
      <x:c r="D455" s="1" t="n">
        <x:f>SUM(AW455:BF455)</x:f>
        <x:v>3</x:v>
      </x:c>
      <x:c r="E455" s="17" t="n">
        <x:f>(1-C455/$B$12)*$B$8-C455/$B$12*$B$7</x:f>
        <x:v>0.05</x:v>
      </x:c>
      <x:c r="F455" s="17" t="n">
        <x:f>(1-D455/$B$12)*$C$8-D455/$B$12*$C$7</x:f>
        <x:v>-0.11699999999999999</x:v>
      </x:c>
      <x:c r="G455" s="32" t="n">
        <x:f>$B$11*($B$10*C455/$B$12*$B$7+(1-$B$10)*D455/$B$12*$C$7)</x:f>
        <x:v>900</x:v>
      </x:c>
      <x:c r="H455" s="17" t="n">
        <x:f>$B$10*E455+(1-$B$10)*F455</x:f>
        <x:v>-0.033499999999999995</x:v>
      </x:c>
      <x:c r="I455" s="34"/>
      <x:c r="J455" s="34"/>
      <x:c r="K455" s="34"/>
      <x:c r="L455" s="34"/>
      <x:c r="M455" s="34"/>
      <x:c r="N455" s="34"/>
      <x:c r="O455" s="34"/>
      <x:c r="P455" s="34"/>
      <x:c r="Q455" s="34"/>
      <x:c r="R455" s="39" t="n">
        <x:v>1.3800853914867017</x:v>
      </x:c>
      <x:c r="S455" s="39" t="n">
        <x:v>0.9829467993480868</x:v>
      </x:c>
      <x:c r="T455" s="39" t="n">
        <x:v>0.02629876361215465</x:v>
      </x:c>
      <x:c r="U455" s="39" t="n">
        <x:v>0.0671080839592407</x:v>
      </x:c>
      <x:c r="V455" s="39" t="n">
        <x:v>-0.6345431361755021</x:v>
      </x:c>
      <x:c r="W455" s="39" t="n">
        <x:v>-0.3566838112521459</x:v>
      </x:c>
      <x:c r="X455" s="39" t="n">
        <x:v>0.07148332134475636</x:v>
      </x:c>
      <x:c r="Y455" s="39" t="n">
        <x:v>-0.7739499190828328</x:v>
      </x:c>
      <x:c r="Z455" s="39" t="n">
        <x:v>0.4074684077437697</x:v>
      </x:c>
      <x:c r="AA455" s="39" t="n">
        <x:v>1.04500261713078</x:v>
      </x:c>
      <x:c r="AB455" s="39" t="n">
        <x:v>1.1497745676804751</x:v>
      </x:c>
      <x:c r="AC455" s="39" t="n">
        <x:v>-0.511781550692534</x:v>
      </x:c>
      <x:c r="AD455" s="39" t="n">
        <x:v>-2.680658709300362</x:v>
      </x:c>
      <x:c r="AE455" s="39" t="n">
        <x:v>-1.0055887144428988</x:v>
      </x:c>
      <x:c r="AF455" s="39" t="n">
        <x:v>-0.7932817669781025</x:v>
      </x:c>
      <x:c r="AG455" s="39" t="n">
        <x:v>0.5383616736620731</x:v>
      </x:c>
      <x:c r="AH455" s="39" t="n">
        <x:v>-0.3711105103566694</x:v>
      </x:c>
      <x:c r="AI455" s="39" t="n">
        <x:v>-0.5241079732997649</x:v>
      </x:c>
      <x:c r="AJ455" s="39" t="n">
        <x:v>-1.2366880403174314</x:v>
      </x:c>
      <x:c r="AK455" s="39" t="n">
        <x:v>-1.3566353923847894</x:v>
      </x:c>
      <x:c r="AL455" s="34"/>
      <x:c r="AM455" s="34" t="n">
        <x:f>IF(SQRT($B$9)*$B455+SQRT(1-$B$9)*R455&lt;_xlfn.NORM.S.INV($B$6),1,0)</x:f>
        <x:v>0</x:v>
      </x:c>
      <x:c r="AN455" s="34" t="n">
        <x:f>IF(SQRT($B$9)*$B455+SQRT(1-$B$9)*S455&lt;_xlfn.NORM.S.INV($B$6),1,0)</x:f>
        <x:v>0</x:v>
      </x:c>
      <x:c r="AO455" s="34" t="n">
        <x:f>IF(SQRT($B$9)*$B455+SQRT(1-$B$9)*T455&lt;_xlfn.NORM.S.INV($B$6),1,0)</x:f>
        <x:v>0</x:v>
      </x:c>
      <x:c r="AP455" s="34" t="n">
        <x:f>IF(SQRT($B$9)*$B455+SQRT(1-$B$9)*U455&lt;_xlfn.NORM.S.INV($B$6),1,0)</x:f>
        <x:v>0</x:v>
      </x:c>
      <x:c r="AQ455" s="34" t="n">
        <x:f>IF(SQRT($B$9)*$B455+SQRT(1-$B$9)*V455&lt;_xlfn.NORM.S.INV($B$6),1,0)</x:f>
        <x:v>0</x:v>
      </x:c>
      <x:c r="AR455" s="34" t="n">
        <x:f>IF(SQRT($B$9)*$B455+SQRT(1-$B$9)*W455&lt;_xlfn.NORM.S.INV($B$6),1,0)</x:f>
        <x:v>0</x:v>
      </x:c>
      <x:c r="AS455" s="34" t="n">
        <x:f>IF(SQRT($B$9)*$B455+SQRT(1-$B$9)*X455&lt;_xlfn.NORM.S.INV($B$6),1,0)</x:f>
        <x:v>0</x:v>
      </x:c>
      <x:c r="AT455" s="34" t="n">
        <x:f>IF(SQRT($B$9)*$B455+SQRT(1-$B$9)*Y455&lt;_xlfn.NORM.S.INV($B$6),1,0)</x:f>
        <x:v>0</x:v>
      </x:c>
      <x:c r="AU455" s="34" t="n">
        <x:f>IF(SQRT($B$9)*$B455+SQRT(1-$B$9)*Z455&lt;_xlfn.NORM.S.INV($B$6),1,0)</x:f>
        <x:v>0</x:v>
      </x:c>
      <x:c r="AV455" s="34" t="n">
        <x:f>IF(SQRT($B$9)*$B455+SQRT(1-$B$9)*AA455&lt;_xlfn.NORM.S.INV($B$6),1,0)</x:f>
        <x:v>0</x:v>
      </x:c>
      <x:c r="AW455" s="34" t="n">
        <x:f>IF(SQRT($C$9)*$B455+SQRT(1-$C$9)*AB455&lt;_xlfn.NORM.S.INV($C$6),1,0)</x:f>
        <x:v>0</x:v>
      </x:c>
      <x:c r="AX455" s="34" t="n">
        <x:f>IF(SQRT($C$9)*$B455+SQRT(1-$C$9)*AC455&lt;_xlfn.NORM.S.INV($C$6),1,0)</x:f>
        <x:v>0</x:v>
      </x:c>
      <x:c r="AY455" s="34" t="n">
        <x:f>IF(SQRT($C$9)*$B455+SQRT(1-$C$9)*AD455&lt;_xlfn.NORM.S.INV($C$6),1,0)</x:f>
        <x:v>1</x:v>
      </x:c>
      <x:c r="AZ455" s="34" t="n">
        <x:f>IF(SQRT($C$9)*$B455+SQRT(1-$C$9)*AE455&lt;_xlfn.NORM.S.INV($C$6),1,0)</x:f>
        <x:v>0</x:v>
      </x:c>
      <x:c r="BA455" s="34" t="n">
        <x:f>IF(SQRT($C$9)*$B455+SQRT(1-$C$9)*AF455&lt;_xlfn.NORM.S.INV($C$6),1,0)</x:f>
        <x:v>0</x:v>
      </x:c>
      <x:c r="BB455" s="34" t="n">
        <x:f>IF(SQRT($C$9)*$B455+SQRT(1-$C$9)*AG455&lt;_xlfn.NORM.S.INV($C$6),1,0)</x:f>
        <x:v>0</x:v>
      </x:c>
      <x:c r="BC455" s="34" t="n">
        <x:f>IF(SQRT($C$9)*$B455+SQRT(1-$C$9)*AH455&lt;_xlfn.NORM.S.INV($C$6),1,0)</x:f>
        <x:v>0</x:v>
      </x:c>
      <x:c r="BD455" s="34" t="n">
        <x:f>IF(SQRT($C$9)*$B455+SQRT(1-$C$9)*AI455&lt;_xlfn.NORM.S.INV($C$6),1,0)</x:f>
        <x:v>0</x:v>
      </x:c>
      <x:c r="BE455" s="34" t="n">
        <x:f>IF(SQRT($C$9)*$B455+SQRT(1-$C$9)*AJ455&lt;_xlfn.NORM.S.INV($C$6),1,0)</x:f>
        <x:v>1</x:v>
      </x:c>
      <x:c r="BF455" s="34" t="n">
        <x:f>IF(SQRT($C$9)*$B455+SQRT(1-$C$9)*AK455&lt;_xlfn.NORM.S.INV($C$6),1,0)</x:f>
        <x:v>1</x:v>
      </x:c>
      <x:c r="BG455" s="34"/>
      <x:c r="BH455" s="34"/>
      <x:c r="BI455" s="34" t="n">
        <x:f>$B$11*(($A$1061)*$C455/$B$12*$B$7+(1-$A$1061)*$D455/$B$12*$C$7)</x:f>
        <x:v>1800</x:v>
      </x:c>
      <x:c r="BJ455" s="34" t="n">
        <x:f>$B$11*(($A$1062)*$C455/$B$12*$B$7+(1-$A$1062)*$D455/$B$12*$C$7)</x:f>
        <x:v>1709.9999999999998</x:v>
      </x:c>
      <x:c r="BK455" s="34" t="n">
        <x:f>$B$11*(($A$1063)*$C455/$B$12*$B$7+(1-$A$1063)*$D455/$B$12*$C$7)</x:f>
        <x:v>1620</x:v>
      </x:c>
      <x:c r="BL455" s="34" t="n">
        <x:f>$B$11*(($A$1064)*$C455/$B$12*$B$7+(1-$A$1064)*$D455/$B$12*$C$7)</x:f>
        <x:v>1530</x:v>
      </x:c>
      <x:c r="BM455" s="34" t="n">
        <x:f>$B$11*(($A$1065)*$C455/$B$12*$B$7+(1-$A$1065)*$D455/$B$12*$C$7)</x:f>
        <x:v>1440.0000000000002</x:v>
      </x:c>
      <x:c r="BN455" s="34" t="n">
        <x:f>$B$11*(($A$1066)*$C455/$B$12*$B$7+(1-$A$1066)*$D455/$B$12*$C$7)</x:f>
        <x:v>1350</x:v>
      </x:c>
      <x:c r="BO455" s="34" t="n">
        <x:f>$B$11*(($A$1067)*$C455/$B$12*$B$7+(1-$A$1067)*$D455/$B$12*$C$7)</x:f>
        <x:v>1259.9999999999998</x:v>
      </x:c>
      <x:c r="BP455" s="34" t="n">
        <x:f>$B$11*(($A$1068)*$C455/$B$12*$B$7+(1-$A$1068)*$D455/$B$12*$C$7)</x:f>
        <x:v>1170</x:v>
      </x:c>
      <x:c r="BQ455" s="34" t="n">
        <x:f>$B$11*(($A$1069)*$C455/$B$12*$B$7+(1-$A$1069)*$D455/$B$12*$C$7)</x:f>
        <x:v>1080</x:v>
      </x:c>
      <x:c r="BR455" s="34" t="n">
        <x:f>$B$11*(($A$1070)*$C455/$B$12*$B$7+(1-$A$1070)*$D455/$B$12*$C$7)</x:f>
        <x:v>990</x:v>
      </x:c>
      <x:c r="BS455" s="34" t="n">
        <x:f>$B$11*(($A$1071)*$C455/$B$12*$B$7+(1-$A$1071)*$D455/$B$12*$C$7)</x:f>
        <x:v>900</x:v>
      </x:c>
      <x:c r="BT455" s="34" t="n">
        <x:f>$B$11*(($A$1072)*$C455/$B$12*$B$7+(1-$A$1072)*$D455/$B$12*$C$7)</x:f>
        <x:v>809.9999999999999</x:v>
      </x:c>
      <x:c r="BU455" s="34" t="n">
        <x:f>$B$11*(($A$1073)*$C455/$B$12*$B$7+(1-$A$1073)*$D455/$B$12*$C$7)</x:f>
        <x:v>720.0000000000001</x:v>
      </x:c>
      <x:c r="BV455" s="34" t="n">
        <x:f>$B$11*(($A$1074)*$C455/$B$12*$B$7+(1-$A$1074)*$D455/$B$12*$C$7)</x:f>
        <x:v>629.9999999999999</x:v>
      </x:c>
      <x:c r="BW455" s="34" t="n">
        <x:f>$B$11*(($A$1075)*$C455/$B$12*$B$7+(1-$A$1075)*$D455/$B$12*$C$7)</x:f>
        <x:v>540.0000000000001</x:v>
      </x:c>
      <x:c r="BX455" s="34" t="n">
        <x:f>$B$11*(($A$1076)*$C455/$B$12*$B$7+(1-$A$1076)*$D455/$B$12*$C$7)</x:f>
        <x:v>450</x:v>
      </x:c>
      <x:c r="BY455" s="34" t="n">
        <x:f>$B$11*(($A$1077)*$C455/$B$12*$B$7+(1-$A$1077)*$D455/$B$12*$C$7)</x:f>
        <x:v>359.9999999999999</x:v>
      </x:c>
      <x:c r="BZ455" s="34" t="n">
        <x:f>$B$11*(($A$1078)*$C455/$B$12*$B$7+(1-$A$1078)*$D455/$B$12*$C$7)</x:f>
        <x:v>270.00000000000006</x:v>
      </x:c>
      <x:c r="CA455" s="34" t="n">
        <x:f>$B$11*(($A$1079)*$C455/$B$12*$B$7+(1-$A$1079)*$D455/$B$12*$C$7)</x:f>
        <x:v>179.99999999999994</x:v>
      </x:c>
      <x:c r="CB455" s="34" t="n">
        <x:f>$B$11*(($A$1080)*$C455/$B$12*$B$7+(1-$A$1080)*$D455/$B$12*$C$7)</x:f>
        <x:v>90.00000000000009</x:v>
      </x:c>
      <x:c r="CC455" s="34" t="n">
        <x:f>$B$11*(($A$1081)*$C455/$B$12*$B$7+(1-$A$1081)*$D455/$B$12*$C$7)</x:f>
        <x:v>0</x:v>
      </x:c>
    </x:row>
    <x:row r="456">
      <x:c r="A456" s="34" t="n">
        <x:v>432</x:v>
      </x:c>
      <x:c r="B456" s="39" t="n">
        <x:v>-0.0032520871319157655</x:v>
      </x:c>
      <x:c r="C456" s="1" t="n">
        <x:f>SUM(AM456:AV456)</x:f>
        <x:v>0</x:v>
      </x:c>
      <x:c r="D456" s="1" t="n">
        <x:f>SUM(AW456:BF456)</x:f>
        <x:v>0</x:v>
      </x:c>
      <x:c r="E456" s="17" t="n">
        <x:f>(1-C456/$B$12)*$B$8-C456/$B$12*$B$7</x:f>
        <x:v>0.05</x:v>
      </x:c>
      <x:c r="F456" s="17" t="n">
        <x:f>(1-D456/$B$12)*$C$8-D456/$B$12*$C$7</x:f>
        <x:v>0.09</x:v>
      </x:c>
      <x:c r="G456" s="32" t="n">
        <x:f>$B$11*($B$10*C456/$B$12*$B$7+(1-$B$10)*D456/$B$12*$C$7)</x:f>
        <x:v>0</x:v>
      </x:c>
      <x:c r="H456" s="17" t="n">
        <x:f>$B$10*E456+(1-$B$10)*F456</x:f>
        <x:v>0.07</x:v>
      </x:c>
      <x:c r="I456" s="34"/>
      <x:c r="J456" s="34"/>
      <x:c r="K456" s="34"/>
      <x:c r="L456" s="34"/>
      <x:c r="M456" s="34"/>
      <x:c r="N456" s="34"/>
      <x:c r="O456" s="34"/>
      <x:c r="P456" s="34"/>
      <x:c r="Q456" s="34"/>
      <x:c r="R456" s="39" t="n">
        <x:v>1.692054587270914</x:v>
      </x:c>
      <x:c r="S456" s="39" t="n">
        <x:v>-0.649943700731698</x:v>
      </x:c>
      <x:c r="T456" s="39" t="n">
        <x:v>1.140921032546171</x:v>
      </x:c>
      <x:c r="U456" s="39" t="n">
        <x:v>-0.21734473006364632</x:v>
      </x:c>
      <x:c r="V456" s="39" t="n">
        <x:v>-0.9059826607532145</x:v>
      </x:c>
      <x:c r="W456" s="39" t="n">
        <x:v>1.6142225894948985</x:v>
      </x:c>
      <x:c r="X456" s="39" t="n">
        <x:v>-1.2397309435945043</x:v>
      </x:c>
      <x:c r="Y456" s="39" t="n">
        <x:v>-0.1490103432225478</x:v>
      </x:c>
      <x:c r="Z456" s="39" t="n">
        <x:v>-0.37235214830406116</x:v>
      </x:c>
      <x:c r="AA456" s="39" t="n">
        <x:v>-0.4658049195563152</x:v>
      </x:c>
      <x:c r="AB456" s="39" t="n">
        <x:v>-1.2898840819560529</x:v>
      </x:c>
      <x:c r="AC456" s="39" t="n">
        <x:v>-0.44776291349978</x:v>
      </x:c>
      <x:c r="AD456" s="39" t="n">
        <x:v>1.5338986405812076</x:v>
      </x:c>
      <x:c r="AE456" s="39" t="n">
        <x:v>0.05047837626545792</x:v>
      </x:c>
      <x:c r="AF456" s="39" t="n">
        <x:v>2.4265960396934423</x:v>
      </x:c>
      <x:c r="AG456" s="39" t="n">
        <x:v>-0.0026068538288985124</x:v>
      </x:c>
      <x:c r="AH456" s="39" t="n">
        <x:v>0.5912999652620529</x:v>
      </x:c>
      <x:c r="AI456" s="39" t="n">
        <x:v>1.1387359003904847</x:v>
      </x:c>
      <x:c r="AJ456" s="39" t="n">
        <x:v>-0.9756609312355503</x:v>
      </x:c>
      <x:c r="AK456" s="39" t="n">
        <x:v>0.05643547199504453</x:v>
      </x:c>
      <x:c r="AL456" s="34"/>
      <x:c r="AM456" s="34" t="n">
        <x:f>IF(SQRT($B$9)*$B456+SQRT(1-$B$9)*R456&lt;_xlfn.NORM.S.INV($B$6),1,0)</x:f>
        <x:v>0</x:v>
      </x:c>
      <x:c r="AN456" s="34" t="n">
        <x:f>IF(SQRT($B$9)*$B456+SQRT(1-$B$9)*S456&lt;_xlfn.NORM.S.INV($B$6),1,0)</x:f>
        <x:v>0</x:v>
      </x:c>
      <x:c r="AO456" s="34" t="n">
        <x:f>IF(SQRT($B$9)*$B456+SQRT(1-$B$9)*T456&lt;_xlfn.NORM.S.INV($B$6),1,0)</x:f>
        <x:v>0</x:v>
      </x:c>
      <x:c r="AP456" s="34" t="n">
        <x:f>IF(SQRT($B$9)*$B456+SQRT(1-$B$9)*U456&lt;_xlfn.NORM.S.INV($B$6),1,0)</x:f>
        <x:v>0</x:v>
      </x:c>
      <x:c r="AQ456" s="34" t="n">
        <x:f>IF(SQRT($B$9)*$B456+SQRT(1-$B$9)*V456&lt;_xlfn.NORM.S.INV($B$6),1,0)</x:f>
        <x:v>0</x:v>
      </x:c>
      <x:c r="AR456" s="34" t="n">
        <x:f>IF(SQRT($B$9)*$B456+SQRT(1-$B$9)*W456&lt;_xlfn.NORM.S.INV($B$6),1,0)</x:f>
        <x:v>0</x:v>
      </x:c>
      <x:c r="AS456" s="34" t="n">
        <x:f>IF(SQRT($B$9)*$B456+SQRT(1-$B$9)*X456&lt;_xlfn.NORM.S.INV($B$6),1,0)</x:f>
        <x:v>0</x:v>
      </x:c>
      <x:c r="AT456" s="34" t="n">
        <x:f>IF(SQRT($B$9)*$B456+SQRT(1-$B$9)*Y456&lt;_xlfn.NORM.S.INV($B$6),1,0)</x:f>
        <x:v>0</x:v>
      </x:c>
      <x:c r="AU456" s="34" t="n">
        <x:f>IF(SQRT($B$9)*$B456+SQRT(1-$B$9)*Z456&lt;_xlfn.NORM.S.INV($B$6),1,0)</x:f>
        <x:v>0</x:v>
      </x:c>
      <x:c r="AV456" s="34" t="n">
        <x:f>IF(SQRT($B$9)*$B456+SQRT(1-$B$9)*AA456&lt;_xlfn.NORM.S.INV($B$6),1,0)</x:f>
        <x:v>0</x:v>
      </x:c>
      <x:c r="AW456" s="34" t="n">
        <x:f>IF(SQRT($C$9)*$B456+SQRT(1-$C$9)*AB456&lt;_xlfn.NORM.S.INV($C$6),1,0)</x:f>
        <x:v>0</x:v>
      </x:c>
      <x:c r="AX456" s="34" t="n">
        <x:f>IF(SQRT($C$9)*$B456+SQRT(1-$C$9)*AC456&lt;_xlfn.NORM.S.INV($C$6),1,0)</x:f>
        <x:v>0</x:v>
      </x:c>
      <x:c r="AY456" s="34" t="n">
        <x:f>IF(SQRT($C$9)*$B456+SQRT(1-$C$9)*AD456&lt;_xlfn.NORM.S.INV($C$6),1,0)</x:f>
        <x:v>0</x:v>
      </x:c>
      <x:c r="AZ456" s="34" t="n">
        <x:f>IF(SQRT($C$9)*$B456+SQRT(1-$C$9)*AE456&lt;_xlfn.NORM.S.INV($C$6),1,0)</x:f>
        <x:v>0</x:v>
      </x:c>
      <x:c r="BA456" s="34" t="n">
        <x:f>IF(SQRT($C$9)*$B456+SQRT(1-$C$9)*AF456&lt;_xlfn.NORM.S.INV($C$6),1,0)</x:f>
        <x:v>0</x:v>
      </x:c>
      <x:c r="BB456" s="34" t="n">
        <x:f>IF(SQRT($C$9)*$B456+SQRT(1-$C$9)*AG456&lt;_xlfn.NORM.S.INV($C$6),1,0)</x:f>
        <x:v>0</x:v>
      </x:c>
      <x:c r="BC456" s="34" t="n">
        <x:f>IF(SQRT($C$9)*$B456+SQRT(1-$C$9)*AH456&lt;_xlfn.NORM.S.INV($C$6),1,0)</x:f>
        <x:v>0</x:v>
      </x:c>
      <x:c r="BD456" s="34" t="n">
        <x:f>IF(SQRT($C$9)*$B456+SQRT(1-$C$9)*AI456&lt;_xlfn.NORM.S.INV($C$6),1,0)</x:f>
        <x:v>0</x:v>
      </x:c>
      <x:c r="BE456" s="34" t="n">
        <x:f>IF(SQRT($C$9)*$B456+SQRT(1-$C$9)*AJ456&lt;_xlfn.NORM.S.INV($C$6),1,0)</x:f>
        <x:v>0</x:v>
      </x:c>
      <x:c r="BF456" s="34" t="n">
        <x:f>IF(SQRT($C$9)*$B456+SQRT(1-$C$9)*AK456&lt;_xlfn.NORM.S.INV($C$6),1,0)</x:f>
        <x:v>0</x:v>
      </x:c>
      <x:c r="BG456" s="34"/>
      <x:c r="BH456" s="34"/>
      <x:c r="BI456" s="34" t="n">
        <x:f>$B$11*(($A$1061)*$C456/$B$12*$B$7+(1-$A$1061)*$D456/$B$12*$C$7)</x:f>
        <x:v>0</x:v>
      </x:c>
      <x:c r="BJ456" s="34" t="n">
        <x:f>$B$11*(($A$1062)*$C456/$B$12*$B$7+(1-$A$1062)*$D456/$B$12*$C$7)</x:f>
        <x:v>0</x:v>
      </x:c>
      <x:c r="BK456" s="34" t="n">
        <x:f>$B$11*(($A$1063)*$C456/$B$12*$B$7+(1-$A$1063)*$D456/$B$12*$C$7)</x:f>
        <x:v>0</x:v>
      </x:c>
      <x:c r="BL456" s="34" t="n">
        <x:f>$B$11*(($A$1064)*$C456/$B$12*$B$7+(1-$A$1064)*$D456/$B$12*$C$7)</x:f>
        <x:v>0</x:v>
      </x:c>
      <x:c r="BM456" s="34" t="n">
        <x:f>$B$11*(($A$1065)*$C456/$B$12*$B$7+(1-$A$1065)*$D456/$B$12*$C$7)</x:f>
        <x:v>0</x:v>
      </x:c>
      <x:c r="BN456" s="34" t="n">
        <x:f>$B$11*(($A$1066)*$C456/$B$12*$B$7+(1-$A$1066)*$D456/$B$12*$C$7)</x:f>
        <x:v>0</x:v>
      </x:c>
      <x:c r="BO456" s="34" t="n">
        <x:f>$B$11*(($A$1067)*$C456/$B$12*$B$7+(1-$A$1067)*$D456/$B$12*$C$7)</x:f>
        <x:v>0</x:v>
      </x:c>
      <x:c r="BP456" s="34" t="n">
        <x:f>$B$11*(($A$1068)*$C456/$B$12*$B$7+(1-$A$1068)*$D456/$B$12*$C$7)</x:f>
        <x:v>0</x:v>
      </x:c>
      <x:c r="BQ456" s="34" t="n">
        <x:f>$B$11*(($A$1069)*$C456/$B$12*$B$7+(1-$A$1069)*$D456/$B$12*$C$7)</x:f>
        <x:v>0</x:v>
      </x:c>
      <x:c r="BR456" s="34" t="n">
        <x:f>$B$11*(($A$1070)*$C456/$B$12*$B$7+(1-$A$1070)*$D456/$B$12*$C$7)</x:f>
        <x:v>0</x:v>
      </x:c>
      <x:c r="BS456" s="34" t="n">
        <x:f>$B$11*(($A$1071)*$C456/$B$12*$B$7+(1-$A$1071)*$D456/$B$12*$C$7)</x:f>
        <x:v>0</x:v>
      </x:c>
      <x:c r="BT456" s="34" t="n">
        <x:f>$B$11*(($A$1072)*$C456/$B$12*$B$7+(1-$A$1072)*$D456/$B$12*$C$7)</x:f>
        <x:v>0</x:v>
      </x:c>
      <x:c r="BU456" s="34" t="n">
        <x:f>$B$11*(($A$1073)*$C456/$B$12*$B$7+(1-$A$1073)*$D456/$B$12*$C$7)</x:f>
        <x:v>0</x:v>
      </x:c>
      <x:c r="BV456" s="34" t="n">
        <x:f>$B$11*(($A$1074)*$C456/$B$12*$B$7+(1-$A$1074)*$D456/$B$12*$C$7)</x:f>
        <x:v>0</x:v>
      </x:c>
      <x:c r="BW456" s="34" t="n">
        <x:f>$B$11*(($A$1075)*$C456/$B$12*$B$7+(1-$A$1075)*$D456/$B$12*$C$7)</x:f>
        <x:v>0</x:v>
      </x:c>
      <x:c r="BX456" s="34" t="n">
        <x:f>$B$11*(($A$1076)*$C456/$B$12*$B$7+(1-$A$1076)*$D456/$B$12*$C$7)</x:f>
        <x:v>0</x:v>
      </x:c>
      <x:c r="BY456" s="34" t="n">
        <x:f>$B$11*(($A$1077)*$C456/$B$12*$B$7+(1-$A$1077)*$D456/$B$12*$C$7)</x:f>
        <x:v>0</x:v>
      </x:c>
      <x:c r="BZ456" s="34" t="n">
        <x:f>$B$11*(($A$1078)*$C456/$B$12*$B$7+(1-$A$1078)*$D456/$B$12*$C$7)</x:f>
        <x:v>0</x:v>
      </x:c>
      <x:c r="CA456" s="34" t="n">
        <x:f>$B$11*(($A$1079)*$C456/$B$12*$B$7+(1-$A$1079)*$D456/$B$12*$C$7)</x:f>
        <x:v>0</x:v>
      </x:c>
      <x:c r="CB456" s="34" t="n">
        <x:f>$B$11*(($A$1080)*$C456/$B$12*$B$7+(1-$A$1080)*$D456/$B$12*$C$7)</x:f>
        <x:v>0</x:v>
      </x:c>
      <x:c r="CC456" s="34" t="n">
        <x:f>$B$11*(($A$1081)*$C456/$B$12*$B$7+(1-$A$1081)*$D456/$B$12*$C$7)</x:f>
        <x:v>0</x:v>
      </x:c>
    </x:row>
    <x:row r="457">
      <x:c r="A457" s="34" t="n">
        <x:v>433</x:v>
      </x:c>
      <x:c r="B457" s="39" t="n">
        <x:v>0.9376903163210593</x:v>
      </x:c>
      <x:c r="C457" s="1" t="n">
        <x:f>SUM(AM457:AV457)</x:f>
        <x:v>0</x:v>
      </x:c>
      <x:c r="D457" s="1" t="n">
        <x:f>SUM(AW457:BF457)</x:f>
        <x:v>0</x:v>
      </x:c>
      <x:c r="E457" s="17" t="n">
        <x:f>(1-C457/$B$12)*$B$8-C457/$B$12*$B$7</x:f>
        <x:v>0.05</x:v>
      </x:c>
      <x:c r="F457" s="17" t="n">
        <x:f>(1-D457/$B$12)*$C$8-D457/$B$12*$C$7</x:f>
        <x:v>0.09</x:v>
      </x:c>
      <x:c r="G457" s="32" t="n">
        <x:f>$B$11*($B$10*C457/$B$12*$B$7+(1-$B$10)*D457/$B$12*$C$7)</x:f>
        <x:v>0</x:v>
      </x:c>
      <x:c r="H457" s="17" t="n">
        <x:f>$B$10*E457+(1-$B$10)*F457</x:f>
        <x:v>0.07</x:v>
      </x:c>
      <x:c r="I457" s="34"/>
      <x:c r="J457" s="34"/>
      <x:c r="K457" s="34"/>
      <x:c r="L457" s="34"/>
      <x:c r="M457" s="34"/>
      <x:c r="N457" s="34"/>
      <x:c r="O457" s="34"/>
      <x:c r="P457" s="34"/>
      <x:c r="Q457" s="34"/>
      <x:c r="R457" s="39" t="n">
        <x:v>0.6161621348057288</x:v>
      </x:c>
      <x:c r="S457" s="39" t="n">
        <x:v>0.4164927424749692</x:v>
      </x:c>
      <x:c r="T457" s="39" t="n">
        <x:v>-0.981146874106156</x:v>
      </x:c>
      <x:c r="U457" s="39" t="n">
        <x:v>0.35201341406109377</x:v>
      </x:c>
      <x:c r="V457" s="39" t="n">
        <x:v>-1.1430158446684513</x:v>
      </x:c>
      <x:c r="W457" s="39" t="n">
        <x:v>-1.0322639102780493</x:v>
      </x:c>
      <x:c r="X457" s="39" t="n">
        <x:v>-0.9858688483304594</x:v>
      </x:c>
      <x:c r="Y457" s="39" t="n">
        <x:v>0.7374741824513629</x:v>
      </x:c>
      <x:c r="Z457" s="39" t="n">
        <x:v>0.5033075964919489</x:v>
      </x:c>
      <x:c r="AA457" s="39" t="n">
        <x:v>0.829991434892457</x:v>
      </x:c>
      <x:c r="AB457" s="39" t="n">
        <x:v>-0.28672239748739803</x:v>
      </x:c>
      <x:c r="AC457" s="39" t="n">
        <x:v>-0.8574289988418695</x:v>
      </x:c>
      <x:c r="AD457" s="39" t="n">
        <x:v>-0.7484724730781118</x:v>
      </x:c>
      <x:c r="AE457" s="39" t="n">
        <x:v>-0.617555319776837</x:v>
      </x:c>
      <x:c r="AF457" s="39" t="n">
        <x:v>-0.29258335507585964</x:v>
      </x:c>
      <x:c r="AG457" s="39" t="n">
        <x:v>0.7499370079947737</x:v>
      </x:c>
      <x:c r="AH457" s="39" t="n">
        <x:v>-0.5028589358167709</x:v>
      </x:c>
      <x:c r="AI457" s="39" t="n">
        <x:v>0.7741441103411761</x:v>
      </x:c>
      <x:c r="AJ457" s="39" t="n">
        <x:v>-1.2215813098816533</x:v>
      </x:c>
      <x:c r="AK457" s="39" t="n">
        <x:v>-1.7789032335428163</x:v>
      </x:c>
      <x:c r="AL457" s="34"/>
      <x:c r="AM457" s="34" t="n">
        <x:f>IF(SQRT($B$9)*$B457+SQRT(1-$B$9)*R457&lt;_xlfn.NORM.S.INV($B$6),1,0)</x:f>
        <x:v>0</x:v>
      </x:c>
      <x:c r="AN457" s="34" t="n">
        <x:f>IF(SQRT($B$9)*$B457+SQRT(1-$B$9)*S457&lt;_xlfn.NORM.S.INV($B$6),1,0)</x:f>
        <x:v>0</x:v>
      </x:c>
      <x:c r="AO457" s="34" t="n">
        <x:f>IF(SQRT($B$9)*$B457+SQRT(1-$B$9)*T457&lt;_xlfn.NORM.S.INV($B$6),1,0)</x:f>
        <x:v>0</x:v>
      </x:c>
      <x:c r="AP457" s="34" t="n">
        <x:f>IF(SQRT($B$9)*$B457+SQRT(1-$B$9)*U457&lt;_xlfn.NORM.S.INV($B$6),1,0)</x:f>
        <x:v>0</x:v>
      </x:c>
      <x:c r="AQ457" s="34" t="n">
        <x:f>IF(SQRT($B$9)*$B457+SQRT(1-$B$9)*V457&lt;_xlfn.NORM.S.INV($B$6),1,0)</x:f>
        <x:v>0</x:v>
      </x:c>
      <x:c r="AR457" s="34" t="n">
        <x:f>IF(SQRT($B$9)*$B457+SQRT(1-$B$9)*W457&lt;_xlfn.NORM.S.INV($B$6),1,0)</x:f>
        <x:v>0</x:v>
      </x:c>
      <x:c r="AS457" s="34" t="n">
        <x:f>IF(SQRT($B$9)*$B457+SQRT(1-$B$9)*X457&lt;_xlfn.NORM.S.INV($B$6),1,0)</x:f>
        <x:v>0</x:v>
      </x:c>
      <x:c r="AT457" s="34" t="n">
        <x:f>IF(SQRT($B$9)*$B457+SQRT(1-$B$9)*Y457&lt;_xlfn.NORM.S.INV($B$6),1,0)</x:f>
        <x:v>0</x:v>
      </x:c>
      <x:c r="AU457" s="34" t="n">
        <x:f>IF(SQRT($B$9)*$B457+SQRT(1-$B$9)*Z457&lt;_xlfn.NORM.S.INV($B$6),1,0)</x:f>
        <x:v>0</x:v>
      </x:c>
      <x:c r="AV457" s="34" t="n">
        <x:f>IF(SQRT($B$9)*$B457+SQRT(1-$B$9)*AA457&lt;_xlfn.NORM.S.INV($B$6),1,0)</x:f>
        <x:v>0</x:v>
      </x:c>
      <x:c r="AW457" s="34" t="n">
        <x:f>IF(SQRT($C$9)*$B457+SQRT(1-$C$9)*AB457&lt;_xlfn.NORM.S.INV($C$6),1,0)</x:f>
        <x:v>0</x:v>
      </x:c>
      <x:c r="AX457" s="34" t="n">
        <x:f>IF(SQRT($C$9)*$B457+SQRT(1-$C$9)*AC457&lt;_xlfn.NORM.S.INV($C$6),1,0)</x:f>
        <x:v>0</x:v>
      </x:c>
      <x:c r="AY457" s="34" t="n">
        <x:f>IF(SQRT($C$9)*$B457+SQRT(1-$C$9)*AD457&lt;_xlfn.NORM.S.INV($C$6),1,0)</x:f>
        <x:v>0</x:v>
      </x:c>
      <x:c r="AZ457" s="34" t="n">
        <x:f>IF(SQRT($C$9)*$B457+SQRT(1-$C$9)*AE457&lt;_xlfn.NORM.S.INV($C$6),1,0)</x:f>
        <x:v>0</x:v>
      </x:c>
      <x:c r="BA457" s="34" t="n">
        <x:f>IF(SQRT($C$9)*$B457+SQRT(1-$C$9)*AF457&lt;_xlfn.NORM.S.INV($C$6),1,0)</x:f>
        <x:v>0</x:v>
      </x:c>
      <x:c r="BB457" s="34" t="n">
        <x:f>IF(SQRT($C$9)*$B457+SQRT(1-$C$9)*AG457&lt;_xlfn.NORM.S.INV($C$6),1,0)</x:f>
        <x:v>0</x:v>
      </x:c>
      <x:c r="BC457" s="34" t="n">
        <x:f>IF(SQRT($C$9)*$B457+SQRT(1-$C$9)*AH457&lt;_xlfn.NORM.S.INV($C$6),1,0)</x:f>
        <x:v>0</x:v>
      </x:c>
      <x:c r="BD457" s="34" t="n">
        <x:f>IF(SQRT($C$9)*$B457+SQRT(1-$C$9)*AI457&lt;_xlfn.NORM.S.INV($C$6),1,0)</x:f>
        <x:v>0</x:v>
      </x:c>
      <x:c r="BE457" s="34" t="n">
        <x:f>IF(SQRT($C$9)*$B457+SQRT(1-$C$9)*AJ457&lt;_xlfn.NORM.S.INV($C$6),1,0)</x:f>
        <x:v>0</x:v>
      </x:c>
      <x:c r="BF457" s="34" t="n">
        <x:f>IF(SQRT($C$9)*$B457+SQRT(1-$C$9)*AK457&lt;_xlfn.NORM.S.INV($C$6),1,0)</x:f>
        <x:v>0</x:v>
      </x:c>
      <x:c r="BG457" s="34"/>
      <x:c r="BH457" s="34"/>
      <x:c r="BI457" s="34" t="n">
        <x:f>$B$11*(($A$1061)*$C457/$B$12*$B$7+(1-$A$1061)*$D457/$B$12*$C$7)</x:f>
        <x:v>0</x:v>
      </x:c>
      <x:c r="BJ457" s="34" t="n">
        <x:f>$B$11*(($A$1062)*$C457/$B$12*$B$7+(1-$A$1062)*$D457/$B$12*$C$7)</x:f>
        <x:v>0</x:v>
      </x:c>
      <x:c r="BK457" s="34" t="n">
        <x:f>$B$11*(($A$1063)*$C457/$B$12*$B$7+(1-$A$1063)*$D457/$B$12*$C$7)</x:f>
        <x:v>0</x:v>
      </x:c>
      <x:c r="BL457" s="34" t="n">
        <x:f>$B$11*(($A$1064)*$C457/$B$12*$B$7+(1-$A$1064)*$D457/$B$12*$C$7)</x:f>
        <x:v>0</x:v>
      </x:c>
      <x:c r="BM457" s="34" t="n">
        <x:f>$B$11*(($A$1065)*$C457/$B$12*$B$7+(1-$A$1065)*$D457/$B$12*$C$7)</x:f>
        <x:v>0</x:v>
      </x:c>
      <x:c r="BN457" s="34" t="n">
        <x:f>$B$11*(($A$1066)*$C457/$B$12*$B$7+(1-$A$1066)*$D457/$B$12*$C$7)</x:f>
        <x:v>0</x:v>
      </x:c>
      <x:c r="BO457" s="34" t="n">
        <x:f>$B$11*(($A$1067)*$C457/$B$12*$B$7+(1-$A$1067)*$D457/$B$12*$C$7)</x:f>
        <x:v>0</x:v>
      </x:c>
      <x:c r="BP457" s="34" t="n">
        <x:f>$B$11*(($A$1068)*$C457/$B$12*$B$7+(1-$A$1068)*$D457/$B$12*$C$7)</x:f>
        <x:v>0</x:v>
      </x:c>
      <x:c r="BQ457" s="34" t="n">
        <x:f>$B$11*(($A$1069)*$C457/$B$12*$B$7+(1-$A$1069)*$D457/$B$12*$C$7)</x:f>
        <x:v>0</x:v>
      </x:c>
      <x:c r="BR457" s="34" t="n">
        <x:f>$B$11*(($A$1070)*$C457/$B$12*$B$7+(1-$A$1070)*$D457/$B$12*$C$7)</x:f>
        <x:v>0</x:v>
      </x:c>
      <x:c r="BS457" s="34" t="n">
        <x:f>$B$11*(($A$1071)*$C457/$B$12*$B$7+(1-$A$1071)*$D457/$B$12*$C$7)</x:f>
        <x:v>0</x:v>
      </x:c>
      <x:c r="BT457" s="34" t="n">
        <x:f>$B$11*(($A$1072)*$C457/$B$12*$B$7+(1-$A$1072)*$D457/$B$12*$C$7)</x:f>
        <x:v>0</x:v>
      </x:c>
      <x:c r="BU457" s="34" t="n">
        <x:f>$B$11*(($A$1073)*$C457/$B$12*$B$7+(1-$A$1073)*$D457/$B$12*$C$7)</x:f>
        <x:v>0</x:v>
      </x:c>
      <x:c r="BV457" s="34" t="n">
        <x:f>$B$11*(($A$1074)*$C457/$B$12*$B$7+(1-$A$1074)*$D457/$B$12*$C$7)</x:f>
        <x:v>0</x:v>
      </x:c>
      <x:c r="BW457" s="34" t="n">
        <x:f>$B$11*(($A$1075)*$C457/$B$12*$B$7+(1-$A$1075)*$D457/$B$12*$C$7)</x:f>
        <x:v>0</x:v>
      </x:c>
      <x:c r="BX457" s="34" t="n">
        <x:f>$B$11*(($A$1076)*$C457/$B$12*$B$7+(1-$A$1076)*$D457/$B$12*$C$7)</x:f>
        <x:v>0</x:v>
      </x:c>
      <x:c r="BY457" s="34" t="n">
        <x:f>$B$11*(($A$1077)*$C457/$B$12*$B$7+(1-$A$1077)*$D457/$B$12*$C$7)</x:f>
        <x:v>0</x:v>
      </x:c>
      <x:c r="BZ457" s="34" t="n">
        <x:f>$B$11*(($A$1078)*$C457/$B$12*$B$7+(1-$A$1078)*$D457/$B$12*$C$7)</x:f>
        <x:v>0</x:v>
      </x:c>
      <x:c r="CA457" s="34" t="n">
        <x:f>$B$11*(($A$1079)*$C457/$B$12*$B$7+(1-$A$1079)*$D457/$B$12*$C$7)</x:f>
        <x:v>0</x:v>
      </x:c>
      <x:c r="CB457" s="34" t="n">
        <x:f>$B$11*(($A$1080)*$C457/$B$12*$B$7+(1-$A$1080)*$D457/$B$12*$C$7)</x:f>
        <x:v>0</x:v>
      </x:c>
      <x:c r="CC457" s="34" t="n">
        <x:f>$B$11*(($A$1081)*$C457/$B$12*$B$7+(1-$A$1081)*$D457/$B$12*$C$7)</x:f>
        <x:v>0</x:v>
      </x:c>
    </x:row>
    <x:row r="458">
      <x:c r="A458" s="34" t="n">
        <x:v>434</x:v>
      </x:c>
      <x:c r="B458" s="39" t="n">
        <x:v>2.063927227624351</x:v>
      </x:c>
      <x:c r="C458" s="1" t="n">
        <x:f>SUM(AM458:AV458)</x:f>
        <x:v>0</x:v>
      </x:c>
      <x:c r="D458" s="1" t="n">
        <x:f>SUM(AW458:BF458)</x:f>
        <x:v>0</x:v>
      </x:c>
      <x:c r="E458" s="17" t="n">
        <x:f>(1-C458/$B$12)*$B$8-C458/$B$12*$B$7</x:f>
        <x:v>0.05</x:v>
      </x:c>
      <x:c r="F458" s="17" t="n">
        <x:f>(1-D458/$B$12)*$C$8-D458/$B$12*$C$7</x:f>
        <x:v>0.09</x:v>
      </x:c>
      <x:c r="G458" s="32" t="n">
        <x:f>$B$11*($B$10*C458/$B$12*$B$7+(1-$B$10)*D458/$B$12*$C$7)</x:f>
        <x:v>0</x:v>
      </x:c>
      <x:c r="H458" s="17" t="n">
        <x:f>$B$10*E458+(1-$B$10)*F458</x:f>
        <x:v>0.07</x:v>
      </x:c>
      <x:c r="I458" s="34"/>
      <x:c r="J458" s="34"/>
      <x:c r="K458" s="34"/>
      <x:c r="L458" s="34"/>
      <x:c r="M458" s="34"/>
      <x:c r="N458" s="34"/>
      <x:c r="O458" s="34"/>
      <x:c r="P458" s="34"/>
      <x:c r="Q458" s="34"/>
      <x:c r="R458" s="39" t="n">
        <x:v>-1.275600904365381</x:v>
      </x:c>
      <x:c r="S458" s="39" t="n">
        <x:v>-0.09035409331768175</x:v>
      </x:c>
      <x:c r="T458" s="39" t="n">
        <x:v>-1.3051144170102171</x:v>
      </x:c>
      <x:c r="U458" s="39" t="n">
        <x:v>-0.7541686712420461</x:v>
      </x:c>
      <x:c r="V458" s="39" t="n">
        <x:v>1.2252147310940709</x:v>
      </x:c>
      <x:c r="W458" s="39" t="n">
        <x:v>0.738107385038425</x:v>
      </x:c>
      <x:c r="X458" s="39" t="n">
        <x:v>-1.358234494185528</x:v>
      </x:c>
      <x:c r="Y458" s="39" t="n">
        <x:v>-0.28639259943982603</x:v>
      </x:c>
      <x:c r="Z458" s="39" t="n">
        <x:v>0.8590034350176533</x:v>
      </x:c>
      <x:c r="AA458" s="39" t="n">
        <x:v>-0.26121446476866894</x:v>
      </x:c>
      <x:c r="AB458" s="39" t="n">
        <x:v>1.0340170038557372</x:v>
      </x:c>
      <x:c r="AC458" s="39" t="n">
        <x:v>-0.33533293952850496</x:v>
      </x:c>
      <x:c r="AD458" s="39" t="n">
        <x:v>0.1221222909124475</x:v>
      </x:c>
      <x:c r="AE458" s="39" t="n">
        <x:v>-0.09946934515222511</x:v>
      </x:c>
      <x:c r="AF458" s="39" t="n">
        <x:v>2.504783901163001</x:v>
      </x:c>
      <x:c r="AG458" s="39" t="n">
        <x:v>1.453387106363154</x:v>
      </x:c>
      <x:c r="AH458" s="39" t="n">
        <x:v>0.6323592623708407</x:v>
      </x:c>
      <x:c r="AI458" s="39" t="n">
        <x:v>-0.20440578000329906</x:v>
      </x:c>
      <x:c r="AJ458" s="39" t="n">
        <x:v>1.306311510286754</x:v>
      </x:c>
      <x:c r="AK458" s="39" t="n">
        <x:v>2.9877267326452484</x:v>
      </x:c>
      <x:c r="AL458" s="34"/>
      <x:c r="AM458" s="34" t="n">
        <x:f>IF(SQRT($B$9)*$B458+SQRT(1-$B$9)*R458&lt;_xlfn.NORM.S.INV($B$6),1,0)</x:f>
        <x:v>0</x:v>
      </x:c>
      <x:c r="AN458" s="34" t="n">
        <x:f>IF(SQRT($B$9)*$B458+SQRT(1-$B$9)*S458&lt;_xlfn.NORM.S.INV($B$6),1,0)</x:f>
        <x:v>0</x:v>
      </x:c>
      <x:c r="AO458" s="34" t="n">
        <x:f>IF(SQRT($B$9)*$B458+SQRT(1-$B$9)*T458&lt;_xlfn.NORM.S.INV($B$6),1,0)</x:f>
        <x:v>0</x:v>
      </x:c>
      <x:c r="AP458" s="34" t="n">
        <x:f>IF(SQRT($B$9)*$B458+SQRT(1-$B$9)*U458&lt;_xlfn.NORM.S.INV($B$6),1,0)</x:f>
        <x:v>0</x:v>
      </x:c>
      <x:c r="AQ458" s="34" t="n">
        <x:f>IF(SQRT($B$9)*$B458+SQRT(1-$B$9)*V458&lt;_xlfn.NORM.S.INV($B$6),1,0)</x:f>
        <x:v>0</x:v>
      </x:c>
      <x:c r="AR458" s="34" t="n">
        <x:f>IF(SQRT($B$9)*$B458+SQRT(1-$B$9)*W458&lt;_xlfn.NORM.S.INV($B$6),1,0)</x:f>
        <x:v>0</x:v>
      </x:c>
      <x:c r="AS458" s="34" t="n">
        <x:f>IF(SQRT($B$9)*$B458+SQRT(1-$B$9)*X458&lt;_xlfn.NORM.S.INV($B$6),1,0)</x:f>
        <x:v>0</x:v>
      </x:c>
      <x:c r="AT458" s="34" t="n">
        <x:f>IF(SQRT($B$9)*$B458+SQRT(1-$B$9)*Y458&lt;_xlfn.NORM.S.INV($B$6),1,0)</x:f>
        <x:v>0</x:v>
      </x:c>
      <x:c r="AU458" s="34" t="n">
        <x:f>IF(SQRT($B$9)*$B458+SQRT(1-$B$9)*Z458&lt;_xlfn.NORM.S.INV($B$6),1,0)</x:f>
        <x:v>0</x:v>
      </x:c>
      <x:c r="AV458" s="34" t="n">
        <x:f>IF(SQRT($B$9)*$B458+SQRT(1-$B$9)*AA458&lt;_xlfn.NORM.S.INV($B$6),1,0)</x:f>
        <x:v>0</x:v>
      </x:c>
      <x:c r="AW458" s="34" t="n">
        <x:f>IF(SQRT($C$9)*$B458+SQRT(1-$C$9)*AB458&lt;_xlfn.NORM.S.INV($C$6),1,0)</x:f>
        <x:v>0</x:v>
      </x:c>
      <x:c r="AX458" s="34" t="n">
        <x:f>IF(SQRT($C$9)*$B458+SQRT(1-$C$9)*AC458&lt;_xlfn.NORM.S.INV($C$6),1,0)</x:f>
        <x:v>0</x:v>
      </x:c>
      <x:c r="AY458" s="34" t="n">
        <x:f>IF(SQRT($C$9)*$B458+SQRT(1-$C$9)*AD458&lt;_xlfn.NORM.S.INV($C$6),1,0)</x:f>
        <x:v>0</x:v>
      </x:c>
      <x:c r="AZ458" s="34" t="n">
        <x:f>IF(SQRT($C$9)*$B458+SQRT(1-$C$9)*AE458&lt;_xlfn.NORM.S.INV($C$6),1,0)</x:f>
        <x:v>0</x:v>
      </x:c>
      <x:c r="BA458" s="34" t="n">
        <x:f>IF(SQRT($C$9)*$B458+SQRT(1-$C$9)*AF458&lt;_xlfn.NORM.S.INV($C$6),1,0)</x:f>
        <x:v>0</x:v>
      </x:c>
      <x:c r="BB458" s="34" t="n">
        <x:f>IF(SQRT($C$9)*$B458+SQRT(1-$C$9)*AG458&lt;_xlfn.NORM.S.INV($C$6),1,0)</x:f>
        <x:v>0</x:v>
      </x:c>
      <x:c r="BC458" s="34" t="n">
        <x:f>IF(SQRT($C$9)*$B458+SQRT(1-$C$9)*AH458&lt;_xlfn.NORM.S.INV($C$6),1,0)</x:f>
        <x:v>0</x:v>
      </x:c>
      <x:c r="BD458" s="34" t="n">
        <x:f>IF(SQRT($C$9)*$B458+SQRT(1-$C$9)*AI458&lt;_xlfn.NORM.S.INV($C$6),1,0)</x:f>
        <x:v>0</x:v>
      </x:c>
      <x:c r="BE458" s="34" t="n">
        <x:f>IF(SQRT($C$9)*$B458+SQRT(1-$C$9)*AJ458&lt;_xlfn.NORM.S.INV($C$6),1,0)</x:f>
        <x:v>0</x:v>
      </x:c>
      <x:c r="BF458" s="34" t="n">
        <x:f>IF(SQRT($C$9)*$B458+SQRT(1-$C$9)*AK458&lt;_xlfn.NORM.S.INV($C$6),1,0)</x:f>
        <x:v>0</x:v>
      </x:c>
      <x:c r="BG458" s="34"/>
      <x:c r="BH458" s="34"/>
      <x:c r="BI458" s="34" t="n">
        <x:f>$B$11*(($A$1061)*$C458/$B$12*$B$7+(1-$A$1061)*$D458/$B$12*$C$7)</x:f>
        <x:v>0</x:v>
      </x:c>
      <x:c r="BJ458" s="34" t="n">
        <x:f>$B$11*(($A$1062)*$C458/$B$12*$B$7+(1-$A$1062)*$D458/$B$12*$C$7)</x:f>
        <x:v>0</x:v>
      </x:c>
      <x:c r="BK458" s="34" t="n">
        <x:f>$B$11*(($A$1063)*$C458/$B$12*$B$7+(1-$A$1063)*$D458/$B$12*$C$7)</x:f>
        <x:v>0</x:v>
      </x:c>
      <x:c r="BL458" s="34" t="n">
        <x:f>$B$11*(($A$1064)*$C458/$B$12*$B$7+(1-$A$1064)*$D458/$B$12*$C$7)</x:f>
        <x:v>0</x:v>
      </x:c>
      <x:c r="BM458" s="34" t="n">
        <x:f>$B$11*(($A$1065)*$C458/$B$12*$B$7+(1-$A$1065)*$D458/$B$12*$C$7)</x:f>
        <x:v>0</x:v>
      </x:c>
      <x:c r="BN458" s="34" t="n">
        <x:f>$B$11*(($A$1066)*$C458/$B$12*$B$7+(1-$A$1066)*$D458/$B$12*$C$7)</x:f>
        <x:v>0</x:v>
      </x:c>
      <x:c r="BO458" s="34" t="n">
        <x:f>$B$11*(($A$1067)*$C458/$B$12*$B$7+(1-$A$1067)*$D458/$B$12*$C$7)</x:f>
        <x:v>0</x:v>
      </x:c>
      <x:c r="BP458" s="34" t="n">
        <x:f>$B$11*(($A$1068)*$C458/$B$12*$B$7+(1-$A$1068)*$D458/$B$12*$C$7)</x:f>
        <x:v>0</x:v>
      </x:c>
      <x:c r="BQ458" s="34" t="n">
        <x:f>$B$11*(($A$1069)*$C458/$B$12*$B$7+(1-$A$1069)*$D458/$B$12*$C$7)</x:f>
        <x:v>0</x:v>
      </x:c>
      <x:c r="BR458" s="34" t="n">
        <x:f>$B$11*(($A$1070)*$C458/$B$12*$B$7+(1-$A$1070)*$D458/$B$12*$C$7)</x:f>
        <x:v>0</x:v>
      </x:c>
      <x:c r="BS458" s="34" t="n">
        <x:f>$B$11*(($A$1071)*$C458/$B$12*$B$7+(1-$A$1071)*$D458/$B$12*$C$7)</x:f>
        <x:v>0</x:v>
      </x:c>
      <x:c r="BT458" s="34" t="n">
        <x:f>$B$11*(($A$1072)*$C458/$B$12*$B$7+(1-$A$1072)*$D458/$B$12*$C$7)</x:f>
        <x:v>0</x:v>
      </x:c>
      <x:c r="BU458" s="34" t="n">
        <x:f>$B$11*(($A$1073)*$C458/$B$12*$B$7+(1-$A$1073)*$D458/$B$12*$C$7)</x:f>
        <x:v>0</x:v>
      </x:c>
      <x:c r="BV458" s="34" t="n">
        <x:f>$B$11*(($A$1074)*$C458/$B$12*$B$7+(1-$A$1074)*$D458/$B$12*$C$7)</x:f>
        <x:v>0</x:v>
      </x:c>
      <x:c r="BW458" s="34" t="n">
        <x:f>$B$11*(($A$1075)*$C458/$B$12*$B$7+(1-$A$1075)*$D458/$B$12*$C$7)</x:f>
        <x:v>0</x:v>
      </x:c>
      <x:c r="BX458" s="34" t="n">
        <x:f>$B$11*(($A$1076)*$C458/$B$12*$B$7+(1-$A$1076)*$D458/$B$12*$C$7)</x:f>
        <x:v>0</x:v>
      </x:c>
      <x:c r="BY458" s="34" t="n">
        <x:f>$B$11*(($A$1077)*$C458/$B$12*$B$7+(1-$A$1077)*$D458/$B$12*$C$7)</x:f>
        <x:v>0</x:v>
      </x:c>
      <x:c r="BZ458" s="34" t="n">
        <x:f>$B$11*(($A$1078)*$C458/$B$12*$B$7+(1-$A$1078)*$D458/$B$12*$C$7)</x:f>
        <x:v>0</x:v>
      </x:c>
      <x:c r="CA458" s="34" t="n">
        <x:f>$B$11*(($A$1079)*$C458/$B$12*$B$7+(1-$A$1079)*$D458/$B$12*$C$7)</x:f>
        <x:v>0</x:v>
      </x:c>
      <x:c r="CB458" s="34" t="n">
        <x:f>$B$11*(($A$1080)*$C458/$B$12*$B$7+(1-$A$1080)*$D458/$B$12*$C$7)</x:f>
        <x:v>0</x:v>
      </x:c>
      <x:c r="CC458" s="34" t="n">
        <x:f>$B$11*(($A$1081)*$C458/$B$12*$B$7+(1-$A$1081)*$D458/$B$12*$C$7)</x:f>
        <x:v>0</x:v>
      </x:c>
    </x:row>
    <x:row r="459">
      <x:c r="A459" s="34" t="n">
        <x:v>435</x:v>
      </x:c>
      <x:c r="B459" s="39" t="n">
        <x:v>0.5874935100761257</x:v>
      </x:c>
      <x:c r="C459" s="1" t="n">
        <x:f>SUM(AM459:AV459)</x:f>
        <x:v>0</x:v>
      </x:c>
      <x:c r="D459" s="1" t="n">
        <x:f>SUM(AW459:BF459)</x:f>
        <x:v>0</x:v>
      </x:c>
      <x:c r="E459" s="17" t="n">
        <x:f>(1-C459/$B$12)*$B$8-C459/$B$12*$B$7</x:f>
        <x:v>0.05</x:v>
      </x:c>
      <x:c r="F459" s="17" t="n">
        <x:f>(1-D459/$B$12)*$C$8-D459/$B$12*$C$7</x:f>
        <x:v>0.09</x:v>
      </x:c>
      <x:c r="G459" s="32" t="n">
        <x:f>$B$11*($B$10*C459/$B$12*$B$7+(1-$B$10)*D459/$B$12*$C$7)</x:f>
        <x:v>0</x:v>
      </x:c>
      <x:c r="H459" s="17" t="n">
        <x:f>$B$10*E459+(1-$B$10)*F459</x:f>
        <x:v>0.07</x:v>
      </x:c>
      <x:c r="I459" s="34"/>
      <x:c r="J459" s="34"/>
      <x:c r="K459" s="34"/>
      <x:c r="L459" s="34"/>
      <x:c r="M459" s="34"/>
      <x:c r="N459" s="34"/>
      <x:c r="O459" s="34"/>
      <x:c r="P459" s="34"/>
      <x:c r="Q459" s="34"/>
      <x:c r="R459" s="39" t="n">
        <x:v>-0.6432276684878592</x:v>
      </x:c>
      <x:c r="S459" s="39" t="n">
        <x:v>1.6412556650004984</x:v>
      </x:c>
      <x:c r="T459" s="39" t="n">
        <x:v>-0.6675122141788613</x:v>
      </x:c>
      <x:c r="U459" s="39" t="n">
        <x:v>-1.290212098403147</x:v>
      </x:c>
      <x:c r="V459" s="39" t="n">
        <x:v>-2.217479633106866</x:v>
      </x:c>
      <x:c r="W459" s="39" t="n">
        <x:v>-0.09026423488348898</x:v>
      </x:c>
      <x:c r="X459" s="39" t="n">
        <x:v>-0.15105230012130186</x:v>
      </x:c>
      <x:c r="Y459" s="39" t="n">
        <x:v>0.15570146273188534</x:v>
      </x:c>
      <x:c r="Z459" s="39" t="n">
        <x:v>-0.9868147124072787</x:v>
      </x:c>
      <x:c r="AA459" s="39" t="n">
        <x:v>0.19112123630190217</x:v>
      </x:c>
      <x:c r="AB459" s="39" t="n">
        <x:v>1.4691545134291746</x:v>
      </x:c>
      <x:c r="AC459" s="39" t="n">
        <x:v>-0.2967331887456901</x:v>
      </x:c>
      <x:c r="AD459" s="39" t="n">
        <x:v>0.7325608030668743</x:v>
      </x:c>
      <x:c r="AE459" s="39" t="n">
        <x:v>0.1882668699968465</x:v>
      </x:c>
      <x:c r="AF459" s="39" t="n">
        <x:v>0.2624025073051964</x:v>
      </x:c>
      <x:c r="AG459" s="39" t="n">
        <x:v>0.13524006814024112</x:v>
      </x:c>
      <x:c r="AH459" s="39" t="n">
        <x:v>-0.5606627042343051</x:v>
      </x:c>
      <x:c r="AI459" s="39" t="n">
        <x:v>0.17624327576563686</x:v>
      </x:c>
      <x:c r="AJ459" s="39" t="n">
        <x:v>0.37733961082985745</x:v>
      </x:c>
      <x:c r="AK459" s="39" t="n">
        <x:v>0.8132052637715453</x:v>
      </x:c>
      <x:c r="AL459" s="34"/>
      <x:c r="AM459" s="34" t="n">
        <x:f>IF(SQRT($B$9)*$B459+SQRT(1-$B$9)*R459&lt;_xlfn.NORM.S.INV($B$6),1,0)</x:f>
        <x:v>0</x:v>
      </x:c>
      <x:c r="AN459" s="34" t="n">
        <x:f>IF(SQRT($B$9)*$B459+SQRT(1-$B$9)*S459&lt;_xlfn.NORM.S.INV($B$6),1,0)</x:f>
        <x:v>0</x:v>
      </x:c>
      <x:c r="AO459" s="34" t="n">
        <x:f>IF(SQRT($B$9)*$B459+SQRT(1-$B$9)*T459&lt;_xlfn.NORM.S.INV($B$6),1,0)</x:f>
        <x:v>0</x:v>
      </x:c>
      <x:c r="AP459" s="34" t="n">
        <x:f>IF(SQRT($B$9)*$B459+SQRT(1-$B$9)*U459&lt;_xlfn.NORM.S.INV($B$6),1,0)</x:f>
        <x:v>0</x:v>
      </x:c>
      <x:c r="AQ459" s="34" t="n">
        <x:f>IF(SQRT($B$9)*$B459+SQRT(1-$B$9)*V459&lt;_xlfn.NORM.S.INV($B$6),1,0)</x:f>
        <x:v>0</x:v>
      </x:c>
      <x:c r="AR459" s="34" t="n">
        <x:f>IF(SQRT($B$9)*$B459+SQRT(1-$B$9)*W459&lt;_xlfn.NORM.S.INV($B$6),1,0)</x:f>
        <x:v>0</x:v>
      </x:c>
      <x:c r="AS459" s="34" t="n">
        <x:f>IF(SQRT($B$9)*$B459+SQRT(1-$B$9)*X459&lt;_xlfn.NORM.S.INV($B$6),1,0)</x:f>
        <x:v>0</x:v>
      </x:c>
      <x:c r="AT459" s="34" t="n">
        <x:f>IF(SQRT($B$9)*$B459+SQRT(1-$B$9)*Y459&lt;_xlfn.NORM.S.INV($B$6),1,0)</x:f>
        <x:v>0</x:v>
      </x:c>
      <x:c r="AU459" s="34" t="n">
        <x:f>IF(SQRT($B$9)*$B459+SQRT(1-$B$9)*Z459&lt;_xlfn.NORM.S.INV($B$6),1,0)</x:f>
        <x:v>0</x:v>
      </x:c>
      <x:c r="AV459" s="34" t="n">
        <x:f>IF(SQRT($B$9)*$B459+SQRT(1-$B$9)*AA459&lt;_xlfn.NORM.S.INV($B$6),1,0)</x:f>
        <x:v>0</x:v>
      </x:c>
      <x:c r="AW459" s="34" t="n">
        <x:f>IF(SQRT($C$9)*$B459+SQRT(1-$C$9)*AB459&lt;_xlfn.NORM.S.INV($C$6),1,0)</x:f>
        <x:v>0</x:v>
      </x:c>
      <x:c r="AX459" s="34" t="n">
        <x:f>IF(SQRT($C$9)*$B459+SQRT(1-$C$9)*AC459&lt;_xlfn.NORM.S.INV($C$6),1,0)</x:f>
        <x:v>0</x:v>
      </x:c>
      <x:c r="AY459" s="34" t="n">
        <x:f>IF(SQRT($C$9)*$B459+SQRT(1-$C$9)*AD459&lt;_xlfn.NORM.S.INV($C$6),1,0)</x:f>
        <x:v>0</x:v>
      </x:c>
      <x:c r="AZ459" s="34" t="n">
        <x:f>IF(SQRT($C$9)*$B459+SQRT(1-$C$9)*AE459&lt;_xlfn.NORM.S.INV($C$6),1,0)</x:f>
        <x:v>0</x:v>
      </x:c>
      <x:c r="BA459" s="34" t="n">
        <x:f>IF(SQRT($C$9)*$B459+SQRT(1-$C$9)*AF459&lt;_xlfn.NORM.S.INV($C$6),1,0)</x:f>
        <x:v>0</x:v>
      </x:c>
      <x:c r="BB459" s="34" t="n">
        <x:f>IF(SQRT($C$9)*$B459+SQRT(1-$C$9)*AG459&lt;_xlfn.NORM.S.INV($C$6),1,0)</x:f>
        <x:v>0</x:v>
      </x:c>
      <x:c r="BC459" s="34" t="n">
        <x:f>IF(SQRT($C$9)*$B459+SQRT(1-$C$9)*AH459&lt;_xlfn.NORM.S.INV($C$6),1,0)</x:f>
        <x:v>0</x:v>
      </x:c>
      <x:c r="BD459" s="34" t="n">
        <x:f>IF(SQRT($C$9)*$B459+SQRT(1-$C$9)*AI459&lt;_xlfn.NORM.S.INV($C$6),1,0)</x:f>
        <x:v>0</x:v>
      </x:c>
      <x:c r="BE459" s="34" t="n">
        <x:f>IF(SQRT($C$9)*$B459+SQRT(1-$C$9)*AJ459&lt;_xlfn.NORM.S.INV($C$6),1,0)</x:f>
        <x:v>0</x:v>
      </x:c>
      <x:c r="BF459" s="34" t="n">
        <x:f>IF(SQRT($C$9)*$B459+SQRT(1-$C$9)*AK459&lt;_xlfn.NORM.S.INV($C$6),1,0)</x:f>
        <x:v>0</x:v>
      </x:c>
      <x:c r="BG459" s="34"/>
      <x:c r="BH459" s="34"/>
      <x:c r="BI459" s="34" t="n">
        <x:f>$B$11*(($A$1061)*$C459/$B$12*$B$7+(1-$A$1061)*$D459/$B$12*$C$7)</x:f>
        <x:v>0</x:v>
      </x:c>
      <x:c r="BJ459" s="34" t="n">
        <x:f>$B$11*(($A$1062)*$C459/$B$12*$B$7+(1-$A$1062)*$D459/$B$12*$C$7)</x:f>
        <x:v>0</x:v>
      </x:c>
      <x:c r="BK459" s="34" t="n">
        <x:f>$B$11*(($A$1063)*$C459/$B$12*$B$7+(1-$A$1063)*$D459/$B$12*$C$7)</x:f>
        <x:v>0</x:v>
      </x:c>
      <x:c r="BL459" s="34" t="n">
        <x:f>$B$11*(($A$1064)*$C459/$B$12*$B$7+(1-$A$1064)*$D459/$B$12*$C$7)</x:f>
        <x:v>0</x:v>
      </x:c>
      <x:c r="BM459" s="34" t="n">
        <x:f>$B$11*(($A$1065)*$C459/$B$12*$B$7+(1-$A$1065)*$D459/$B$12*$C$7)</x:f>
        <x:v>0</x:v>
      </x:c>
      <x:c r="BN459" s="34" t="n">
        <x:f>$B$11*(($A$1066)*$C459/$B$12*$B$7+(1-$A$1066)*$D459/$B$12*$C$7)</x:f>
        <x:v>0</x:v>
      </x:c>
      <x:c r="BO459" s="34" t="n">
        <x:f>$B$11*(($A$1067)*$C459/$B$12*$B$7+(1-$A$1067)*$D459/$B$12*$C$7)</x:f>
        <x:v>0</x:v>
      </x:c>
      <x:c r="BP459" s="34" t="n">
        <x:f>$B$11*(($A$1068)*$C459/$B$12*$B$7+(1-$A$1068)*$D459/$B$12*$C$7)</x:f>
        <x:v>0</x:v>
      </x:c>
      <x:c r="BQ459" s="34" t="n">
        <x:f>$B$11*(($A$1069)*$C459/$B$12*$B$7+(1-$A$1069)*$D459/$B$12*$C$7)</x:f>
        <x:v>0</x:v>
      </x:c>
      <x:c r="BR459" s="34" t="n">
        <x:f>$B$11*(($A$1070)*$C459/$B$12*$B$7+(1-$A$1070)*$D459/$B$12*$C$7)</x:f>
        <x:v>0</x:v>
      </x:c>
      <x:c r="BS459" s="34" t="n">
        <x:f>$B$11*(($A$1071)*$C459/$B$12*$B$7+(1-$A$1071)*$D459/$B$12*$C$7)</x:f>
        <x:v>0</x:v>
      </x:c>
      <x:c r="BT459" s="34" t="n">
        <x:f>$B$11*(($A$1072)*$C459/$B$12*$B$7+(1-$A$1072)*$D459/$B$12*$C$7)</x:f>
        <x:v>0</x:v>
      </x:c>
      <x:c r="BU459" s="34" t="n">
        <x:f>$B$11*(($A$1073)*$C459/$B$12*$B$7+(1-$A$1073)*$D459/$B$12*$C$7)</x:f>
        <x:v>0</x:v>
      </x:c>
      <x:c r="BV459" s="34" t="n">
        <x:f>$B$11*(($A$1074)*$C459/$B$12*$B$7+(1-$A$1074)*$D459/$B$12*$C$7)</x:f>
        <x:v>0</x:v>
      </x:c>
      <x:c r="BW459" s="34" t="n">
        <x:f>$B$11*(($A$1075)*$C459/$B$12*$B$7+(1-$A$1075)*$D459/$B$12*$C$7)</x:f>
        <x:v>0</x:v>
      </x:c>
      <x:c r="BX459" s="34" t="n">
        <x:f>$B$11*(($A$1076)*$C459/$B$12*$B$7+(1-$A$1076)*$D459/$B$12*$C$7)</x:f>
        <x:v>0</x:v>
      </x:c>
      <x:c r="BY459" s="34" t="n">
        <x:f>$B$11*(($A$1077)*$C459/$B$12*$B$7+(1-$A$1077)*$D459/$B$12*$C$7)</x:f>
        <x:v>0</x:v>
      </x:c>
      <x:c r="BZ459" s="34" t="n">
        <x:f>$B$11*(($A$1078)*$C459/$B$12*$B$7+(1-$A$1078)*$D459/$B$12*$C$7)</x:f>
        <x:v>0</x:v>
      </x:c>
      <x:c r="CA459" s="34" t="n">
        <x:f>$B$11*(($A$1079)*$C459/$B$12*$B$7+(1-$A$1079)*$D459/$B$12*$C$7)</x:f>
        <x:v>0</x:v>
      </x:c>
      <x:c r="CB459" s="34" t="n">
        <x:f>$B$11*(($A$1080)*$C459/$B$12*$B$7+(1-$A$1080)*$D459/$B$12*$C$7)</x:f>
        <x:v>0</x:v>
      </x:c>
      <x:c r="CC459" s="34" t="n">
        <x:f>$B$11*(($A$1081)*$C459/$B$12*$B$7+(1-$A$1081)*$D459/$B$12*$C$7)</x:f>
        <x:v>0</x:v>
      </x:c>
    </x:row>
    <x:row r="460">
      <x:c r="A460" s="34" t="n">
        <x:v>436</x:v>
      </x:c>
      <x:c r="B460" s="39" t="n">
        <x:v>-0.7937417809403395</x:v>
      </x:c>
      <x:c r="C460" s="1" t="n">
        <x:f>SUM(AM460:AV460)</x:f>
        <x:v>0</x:v>
      </x:c>
      <x:c r="D460" s="1" t="n">
        <x:f>SUM(AW460:BF460)</x:f>
        <x:v>0</x:v>
      </x:c>
      <x:c r="E460" s="17" t="n">
        <x:f>(1-C460/$B$12)*$B$8-C460/$B$12*$B$7</x:f>
        <x:v>0.05</x:v>
      </x:c>
      <x:c r="F460" s="17" t="n">
        <x:f>(1-D460/$B$12)*$C$8-D460/$B$12*$C$7</x:f>
        <x:v>0.09</x:v>
      </x:c>
      <x:c r="G460" s="32" t="n">
        <x:f>$B$11*($B$10*C460/$B$12*$B$7+(1-$B$10)*D460/$B$12*$C$7)</x:f>
        <x:v>0</x:v>
      </x:c>
      <x:c r="H460" s="17" t="n">
        <x:f>$B$10*E460+(1-$B$10)*F460</x:f>
        <x:v>0.07</x:v>
      </x:c>
      <x:c r="I460" s="34"/>
      <x:c r="J460" s="34"/>
      <x:c r="K460" s="34"/>
      <x:c r="L460" s="34"/>
      <x:c r="M460" s="34"/>
      <x:c r="N460" s="34"/>
      <x:c r="O460" s="34"/>
      <x:c r="P460" s="34"/>
      <x:c r="Q460" s="34"/>
      <x:c r="R460" s="39" t="n">
        <x:v>0.17405163026895476</x:v>
      </x:c>
      <x:c r="S460" s="39" t="n">
        <x:v>-0.3088263222489542</x:v>
      </x:c>
      <x:c r="T460" s="39" t="n">
        <x:v>0.9439063213493264</x:v>
      </x:c>
      <x:c r="U460" s="39" t="n">
        <x:v>0.7126145563072211</x:v>
      </x:c>
      <x:c r="V460" s="39" t="n">
        <x:v>-1.1613821094510393</x:v>
      </x:c>
      <x:c r="W460" s="39" t="n">
        <x:v>-0.5893571787315873</x:v>
      </x:c>
      <x:c r="X460" s="39" t="n">
        <x:v>2.0799564013063216</x:v>
      </x:c>
      <x:c r="Y460" s="39" t="n">
        <x:v>-0.8702026315514113</x:v>
      </x:c>
      <x:c r="Z460" s="39" t="n">
        <x:v>0.5812060178674537</x:v>
      </x:c>
      <x:c r="AA460" s="39" t="n">
        <x:v>-1.5653453765736036</x:v>
      </x:c>
      <x:c r="AB460" s="39" t="n">
        <x:v>0.2369234215417357</x:v>
      </x:c>
      <x:c r="AC460" s="39" t="n">
        <x:v>-0.10947849553549527</x:v>
      </x:c>
      <x:c r="AD460" s="39" t="n">
        <x:v>-0.16508338642999865</x:v>
      </x:c>
      <x:c r="AE460" s="39" t="n">
        <x:v>-0.4121010030626832</x:v>
      </x:c>
      <x:c r="AF460" s="39" t="n">
        <x:v>0.6938086059813332</x:v>
      </x:c>
      <x:c r="AG460" s="39" t="n">
        <x:v>1.4101603158923892</x:v>
      </x:c>
      <x:c r="AH460" s="39" t="n">
        <x:v>-0.17518675595464744</x:v>
      </x:c>
      <x:c r="AI460" s="39" t="n">
        <x:v>1.3056260349165951</x:v>
      </x:c>
      <x:c r="AJ460" s="39" t="n">
        <x:v>0.3671743264244376</x:v>
      </x:c>
      <x:c r="AK460" s="39" t="n">
        <x:v>0.49534192416462997</x:v>
      </x:c>
      <x:c r="AL460" s="34"/>
      <x:c r="AM460" s="34" t="n">
        <x:f>IF(SQRT($B$9)*$B460+SQRT(1-$B$9)*R460&lt;_xlfn.NORM.S.INV($B$6),1,0)</x:f>
        <x:v>0</x:v>
      </x:c>
      <x:c r="AN460" s="34" t="n">
        <x:f>IF(SQRT($B$9)*$B460+SQRT(1-$B$9)*S460&lt;_xlfn.NORM.S.INV($B$6),1,0)</x:f>
        <x:v>0</x:v>
      </x:c>
      <x:c r="AO460" s="34" t="n">
        <x:f>IF(SQRT($B$9)*$B460+SQRT(1-$B$9)*T460&lt;_xlfn.NORM.S.INV($B$6),1,0)</x:f>
        <x:v>0</x:v>
      </x:c>
      <x:c r="AP460" s="34" t="n">
        <x:f>IF(SQRT($B$9)*$B460+SQRT(1-$B$9)*U460&lt;_xlfn.NORM.S.INV($B$6),1,0)</x:f>
        <x:v>0</x:v>
      </x:c>
      <x:c r="AQ460" s="34" t="n">
        <x:f>IF(SQRT($B$9)*$B460+SQRT(1-$B$9)*V460&lt;_xlfn.NORM.S.INV($B$6),1,0)</x:f>
        <x:v>0</x:v>
      </x:c>
      <x:c r="AR460" s="34" t="n">
        <x:f>IF(SQRT($B$9)*$B460+SQRT(1-$B$9)*W460&lt;_xlfn.NORM.S.INV($B$6),1,0)</x:f>
        <x:v>0</x:v>
      </x:c>
      <x:c r="AS460" s="34" t="n">
        <x:f>IF(SQRT($B$9)*$B460+SQRT(1-$B$9)*X460&lt;_xlfn.NORM.S.INV($B$6),1,0)</x:f>
        <x:v>0</x:v>
      </x:c>
      <x:c r="AT460" s="34" t="n">
        <x:f>IF(SQRT($B$9)*$B460+SQRT(1-$B$9)*Y460&lt;_xlfn.NORM.S.INV($B$6),1,0)</x:f>
        <x:v>0</x:v>
      </x:c>
      <x:c r="AU460" s="34" t="n">
        <x:f>IF(SQRT($B$9)*$B460+SQRT(1-$B$9)*Z460&lt;_xlfn.NORM.S.INV($B$6),1,0)</x:f>
        <x:v>0</x:v>
      </x:c>
      <x:c r="AV460" s="34" t="n">
        <x:f>IF(SQRT($B$9)*$B460+SQRT(1-$B$9)*AA460&lt;_xlfn.NORM.S.INV($B$6),1,0)</x:f>
        <x:v>0</x:v>
      </x:c>
      <x:c r="AW460" s="34" t="n">
        <x:f>IF(SQRT($C$9)*$B460+SQRT(1-$C$9)*AB460&lt;_xlfn.NORM.S.INV($C$6),1,0)</x:f>
        <x:v>0</x:v>
      </x:c>
      <x:c r="AX460" s="34" t="n">
        <x:f>IF(SQRT($C$9)*$B460+SQRT(1-$C$9)*AC460&lt;_xlfn.NORM.S.INV($C$6),1,0)</x:f>
        <x:v>0</x:v>
      </x:c>
      <x:c r="AY460" s="34" t="n">
        <x:f>IF(SQRT($C$9)*$B460+SQRT(1-$C$9)*AD460&lt;_xlfn.NORM.S.INV($C$6),1,0)</x:f>
        <x:v>0</x:v>
      </x:c>
      <x:c r="AZ460" s="34" t="n">
        <x:f>IF(SQRT($C$9)*$B460+SQRT(1-$C$9)*AE460&lt;_xlfn.NORM.S.INV($C$6),1,0)</x:f>
        <x:v>0</x:v>
      </x:c>
      <x:c r="BA460" s="34" t="n">
        <x:f>IF(SQRT($C$9)*$B460+SQRT(1-$C$9)*AF460&lt;_xlfn.NORM.S.INV($C$6),1,0)</x:f>
        <x:v>0</x:v>
      </x:c>
      <x:c r="BB460" s="34" t="n">
        <x:f>IF(SQRT($C$9)*$B460+SQRT(1-$C$9)*AG460&lt;_xlfn.NORM.S.INV($C$6),1,0)</x:f>
        <x:v>0</x:v>
      </x:c>
      <x:c r="BC460" s="34" t="n">
        <x:f>IF(SQRT($C$9)*$B460+SQRT(1-$C$9)*AH460&lt;_xlfn.NORM.S.INV($C$6),1,0)</x:f>
        <x:v>0</x:v>
      </x:c>
      <x:c r="BD460" s="34" t="n">
        <x:f>IF(SQRT($C$9)*$B460+SQRT(1-$C$9)*AI460&lt;_xlfn.NORM.S.INV($C$6),1,0)</x:f>
        <x:v>0</x:v>
      </x:c>
      <x:c r="BE460" s="34" t="n">
        <x:f>IF(SQRT($C$9)*$B460+SQRT(1-$C$9)*AJ460&lt;_xlfn.NORM.S.INV($C$6),1,0)</x:f>
        <x:v>0</x:v>
      </x:c>
      <x:c r="BF460" s="34" t="n">
        <x:f>IF(SQRT($C$9)*$B460+SQRT(1-$C$9)*AK460&lt;_xlfn.NORM.S.INV($C$6),1,0)</x:f>
        <x:v>0</x:v>
      </x:c>
      <x:c r="BG460" s="34"/>
      <x:c r="BH460" s="34"/>
      <x:c r="BI460" s="34" t="n">
        <x:f>$B$11*(($A$1061)*$C460/$B$12*$B$7+(1-$A$1061)*$D460/$B$12*$C$7)</x:f>
        <x:v>0</x:v>
      </x:c>
      <x:c r="BJ460" s="34" t="n">
        <x:f>$B$11*(($A$1062)*$C460/$B$12*$B$7+(1-$A$1062)*$D460/$B$12*$C$7)</x:f>
        <x:v>0</x:v>
      </x:c>
      <x:c r="BK460" s="34" t="n">
        <x:f>$B$11*(($A$1063)*$C460/$B$12*$B$7+(1-$A$1063)*$D460/$B$12*$C$7)</x:f>
        <x:v>0</x:v>
      </x:c>
      <x:c r="BL460" s="34" t="n">
        <x:f>$B$11*(($A$1064)*$C460/$B$12*$B$7+(1-$A$1064)*$D460/$B$12*$C$7)</x:f>
        <x:v>0</x:v>
      </x:c>
      <x:c r="BM460" s="34" t="n">
        <x:f>$B$11*(($A$1065)*$C460/$B$12*$B$7+(1-$A$1065)*$D460/$B$12*$C$7)</x:f>
        <x:v>0</x:v>
      </x:c>
      <x:c r="BN460" s="34" t="n">
        <x:f>$B$11*(($A$1066)*$C460/$B$12*$B$7+(1-$A$1066)*$D460/$B$12*$C$7)</x:f>
        <x:v>0</x:v>
      </x:c>
      <x:c r="BO460" s="34" t="n">
        <x:f>$B$11*(($A$1067)*$C460/$B$12*$B$7+(1-$A$1067)*$D460/$B$12*$C$7)</x:f>
        <x:v>0</x:v>
      </x:c>
      <x:c r="BP460" s="34" t="n">
        <x:f>$B$11*(($A$1068)*$C460/$B$12*$B$7+(1-$A$1068)*$D460/$B$12*$C$7)</x:f>
        <x:v>0</x:v>
      </x:c>
      <x:c r="BQ460" s="34" t="n">
        <x:f>$B$11*(($A$1069)*$C460/$B$12*$B$7+(1-$A$1069)*$D460/$B$12*$C$7)</x:f>
        <x:v>0</x:v>
      </x:c>
      <x:c r="BR460" s="34" t="n">
        <x:f>$B$11*(($A$1070)*$C460/$B$12*$B$7+(1-$A$1070)*$D460/$B$12*$C$7)</x:f>
        <x:v>0</x:v>
      </x:c>
      <x:c r="BS460" s="34" t="n">
        <x:f>$B$11*(($A$1071)*$C460/$B$12*$B$7+(1-$A$1071)*$D460/$B$12*$C$7)</x:f>
        <x:v>0</x:v>
      </x:c>
      <x:c r="BT460" s="34" t="n">
        <x:f>$B$11*(($A$1072)*$C460/$B$12*$B$7+(1-$A$1072)*$D460/$B$12*$C$7)</x:f>
        <x:v>0</x:v>
      </x:c>
      <x:c r="BU460" s="34" t="n">
        <x:f>$B$11*(($A$1073)*$C460/$B$12*$B$7+(1-$A$1073)*$D460/$B$12*$C$7)</x:f>
        <x:v>0</x:v>
      </x:c>
      <x:c r="BV460" s="34" t="n">
        <x:f>$B$11*(($A$1074)*$C460/$B$12*$B$7+(1-$A$1074)*$D460/$B$12*$C$7)</x:f>
        <x:v>0</x:v>
      </x:c>
      <x:c r="BW460" s="34" t="n">
        <x:f>$B$11*(($A$1075)*$C460/$B$12*$B$7+(1-$A$1075)*$D460/$B$12*$C$7)</x:f>
        <x:v>0</x:v>
      </x:c>
      <x:c r="BX460" s="34" t="n">
        <x:f>$B$11*(($A$1076)*$C460/$B$12*$B$7+(1-$A$1076)*$D460/$B$12*$C$7)</x:f>
        <x:v>0</x:v>
      </x:c>
      <x:c r="BY460" s="34" t="n">
        <x:f>$B$11*(($A$1077)*$C460/$B$12*$B$7+(1-$A$1077)*$D460/$B$12*$C$7)</x:f>
        <x:v>0</x:v>
      </x:c>
      <x:c r="BZ460" s="34" t="n">
        <x:f>$B$11*(($A$1078)*$C460/$B$12*$B$7+(1-$A$1078)*$D460/$B$12*$C$7)</x:f>
        <x:v>0</x:v>
      </x:c>
      <x:c r="CA460" s="34" t="n">
        <x:f>$B$11*(($A$1079)*$C460/$B$12*$B$7+(1-$A$1079)*$D460/$B$12*$C$7)</x:f>
        <x:v>0</x:v>
      </x:c>
      <x:c r="CB460" s="34" t="n">
        <x:f>$B$11*(($A$1080)*$C460/$B$12*$B$7+(1-$A$1080)*$D460/$B$12*$C$7)</x:f>
        <x:v>0</x:v>
      </x:c>
      <x:c r="CC460" s="34" t="n">
        <x:f>$B$11*(($A$1081)*$C460/$B$12*$B$7+(1-$A$1081)*$D460/$B$12*$C$7)</x:f>
        <x:v>0</x:v>
      </x:c>
    </x:row>
    <x:row r="461">
      <x:c r="A461" s="34" t="n">
        <x:v>437</x:v>
      </x:c>
      <x:c r="B461" s="39" t="n">
        <x:v>-2.631335907834142</x:v>
      </x:c>
      <x:c r="C461" s="1" t="n">
        <x:f>SUM(AM461:AV461)</x:f>
        <x:v>2</x:v>
      </x:c>
      <x:c r="D461" s="1" t="n">
        <x:f>SUM(AW461:BF461)</x:f>
        <x:v>3</x:v>
      </x:c>
      <x:c r="E461" s="17" t="n">
        <x:f>(1-C461/$B$12)*$B$8-C461/$B$12*$B$7</x:f>
        <x:v>-0.04000000000000001</x:v>
      </x:c>
      <x:c r="F461" s="17" t="n">
        <x:f>(1-D461/$B$12)*$C$8-D461/$B$12*$C$7</x:f>
        <x:v>-0.11699999999999999</x:v>
      </x:c>
      <x:c r="G461" s="32" t="n">
        <x:f>$B$11*($B$10*C461/$B$12*$B$7+(1-$B$10)*D461/$B$12*$C$7)</x:f>
        <x:v>1300</x:v>
      </x:c>
      <x:c r="H461" s="17" t="n">
        <x:f>$B$10*E461+(1-$B$10)*F461</x:f>
        <x:v>-0.0785</x:v>
      </x:c>
      <x:c r="I461" s="34"/>
      <x:c r="J461" s="34"/>
      <x:c r="K461" s="34"/>
      <x:c r="L461" s="34"/>
      <x:c r="M461" s="34"/>
      <x:c r="N461" s="34"/>
      <x:c r="O461" s="34"/>
      <x:c r="P461" s="34"/>
      <x:c r="Q461" s="34"/>
      <x:c r="R461" s="39" t="n">
        <x:v>-1.656878978720893</x:v>
      </x:c>
      <x:c r="S461" s="39" t="n">
        <x:v>0.4927138162104273</x:v>
      </x:c>
      <x:c r="T461" s="39" t="n">
        <x:v>-1.4069638561266247</x:v>
      </x:c>
      <x:c r="U461" s="39" t="n">
        <x:v>0.5029553409301164</x:v>
      </x:c>
      <x:c r="V461" s="39" t="n">
        <x:v>-1.0389249912061416</x:v>
      </x:c>
      <x:c r="W461" s="39" t="n">
        <x:v>1.4316090530053316</x:v>
      </x:c>
      <x:c r="X461" s="39" t="n">
        <x:v>1.5725383925071184</x:v>
      </x:c>
      <x:c r="Y461" s="39" t="n">
        <x:v>0.4807193083268964</x:v>
      </x:c>
      <x:c r="Z461" s="39" t="n">
        <x:v>-0.3320603983781764</x:v>
      </x:c>
      <x:c r="AA461" s="39" t="n">
        <x:v>-0.29679864136264705</x:v>
      </x:c>
      <x:c r="AB461" s="39" t="n">
        <x:v>1.3708584242586477</x:v>
      </x:c>
      <x:c r="AC461" s="39" t="n">
        <x:v>0.8931914715108726</x:v>
      </x:c>
      <x:c r="AD461" s="39" t="n">
        <x:v>-0.23399616334141132</x:v>
      </x:c>
      <x:c r="AE461" s="39" t="n">
        <x:v>0.2285906492944979</x:v>
      </x:c>
      <x:c r="AF461" s="39" t="n">
        <x:v>-0.7231865717924637</x:v>
      </x:c>
      <x:c r="AG461" s="39" t="n">
        <x:v>-1.3913546456344665</x:v>
      </x:c>
      <x:c r="AH461" s="39" t="n">
        <x:v>0.2393759810072764</x:v>
      </x:c>
      <x:c r="AI461" s="39" t="n">
        <x:v>1.3789357137008953</x:v>
      </x:c>
      <x:c r="AJ461" s="39" t="n">
        <x:v>-0.0995614974586962</x:v>
      </x:c>
      <x:c r="AK461" s="39" t="n">
        <x:v>-0.6912801655813897</x:v>
      </x:c>
      <x:c r="AL461" s="34"/>
      <x:c r="AM461" s="34" t="n">
        <x:f>IF(SQRT($B$9)*$B461+SQRT(1-$B$9)*R461&lt;_xlfn.NORM.S.INV($B$6),1,0)</x:f>
        <x:v>1</x:v>
      </x:c>
      <x:c r="AN461" s="34" t="n">
        <x:f>IF(SQRT($B$9)*$B461+SQRT(1-$B$9)*S461&lt;_xlfn.NORM.S.INV($B$6),1,0)</x:f>
        <x:v>0</x:v>
      </x:c>
      <x:c r="AO461" s="34" t="n">
        <x:f>IF(SQRT($B$9)*$B461+SQRT(1-$B$9)*T461&lt;_xlfn.NORM.S.INV($B$6),1,0)</x:f>
        <x:v>1</x:v>
      </x:c>
      <x:c r="AP461" s="34" t="n">
        <x:f>IF(SQRT($B$9)*$B461+SQRT(1-$B$9)*U461&lt;_xlfn.NORM.S.INV($B$6),1,0)</x:f>
        <x:v>0</x:v>
      </x:c>
      <x:c r="AQ461" s="34" t="n">
        <x:f>IF(SQRT($B$9)*$B461+SQRT(1-$B$9)*V461&lt;_xlfn.NORM.S.INV($B$6),1,0)</x:f>
        <x:v>0</x:v>
      </x:c>
      <x:c r="AR461" s="34" t="n">
        <x:f>IF(SQRT($B$9)*$B461+SQRT(1-$B$9)*W461&lt;_xlfn.NORM.S.INV($B$6),1,0)</x:f>
        <x:v>0</x:v>
      </x:c>
      <x:c r="AS461" s="34" t="n">
        <x:f>IF(SQRT($B$9)*$B461+SQRT(1-$B$9)*X461&lt;_xlfn.NORM.S.INV($B$6),1,0)</x:f>
        <x:v>0</x:v>
      </x:c>
      <x:c r="AT461" s="34" t="n">
        <x:f>IF(SQRT($B$9)*$B461+SQRT(1-$B$9)*Y461&lt;_xlfn.NORM.S.INV($B$6),1,0)</x:f>
        <x:v>0</x:v>
      </x:c>
      <x:c r="AU461" s="34" t="n">
        <x:f>IF(SQRT($B$9)*$B461+SQRT(1-$B$9)*Z461&lt;_xlfn.NORM.S.INV($B$6),1,0)</x:f>
        <x:v>0</x:v>
      </x:c>
      <x:c r="AV461" s="34" t="n">
        <x:f>IF(SQRT($B$9)*$B461+SQRT(1-$B$9)*AA461&lt;_xlfn.NORM.S.INV($B$6),1,0)</x:f>
        <x:v>0</x:v>
      </x:c>
      <x:c r="AW461" s="34" t="n">
        <x:f>IF(SQRT($C$9)*$B461+SQRT(1-$C$9)*AB461&lt;_xlfn.NORM.S.INV($C$6),1,0)</x:f>
        <x:v>0</x:v>
      </x:c>
      <x:c r="AX461" s="34" t="n">
        <x:f>IF(SQRT($C$9)*$B461+SQRT(1-$C$9)*AC461&lt;_xlfn.NORM.S.INV($C$6),1,0)</x:f>
        <x:v>0</x:v>
      </x:c>
      <x:c r="AY461" s="34" t="n">
        <x:f>IF(SQRT($C$9)*$B461+SQRT(1-$C$9)*AD461&lt;_xlfn.NORM.S.INV($C$6),1,0)</x:f>
        <x:v>0</x:v>
      </x:c>
      <x:c r="AZ461" s="34" t="n">
        <x:f>IF(SQRT($C$9)*$B461+SQRT(1-$C$9)*AE461&lt;_xlfn.NORM.S.INV($C$6),1,0)</x:f>
        <x:v>0</x:v>
      </x:c>
      <x:c r="BA461" s="34" t="n">
        <x:f>IF(SQRT($C$9)*$B461+SQRT(1-$C$9)*AF461&lt;_xlfn.NORM.S.INV($C$6),1,0)</x:f>
        <x:v>1</x:v>
      </x:c>
      <x:c r="BB461" s="34" t="n">
        <x:f>IF(SQRT($C$9)*$B461+SQRT(1-$C$9)*AG461&lt;_xlfn.NORM.S.INV($C$6),1,0)</x:f>
        <x:v>1</x:v>
      </x:c>
      <x:c r="BC461" s="34" t="n">
        <x:f>IF(SQRT($C$9)*$B461+SQRT(1-$C$9)*AH461&lt;_xlfn.NORM.S.INV($C$6),1,0)</x:f>
        <x:v>0</x:v>
      </x:c>
      <x:c r="BD461" s="34" t="n">
        <x:f>IF(SQRT($C$9)*$B461+SQRT(1-$C$9)*AI461&lt;_xlfn.NORM.S.INV($C$6),1,0)</x:f>
        <x:v>0</x:v>
      </x:c>
      <x:c r="BE461" s="34" t="n">
        <x:f>IF(SQRT($C$9)*$B461+SQRT(1-$C$9)*AJ461&lt;_xlfn.NORM.S.INV($C$6),1,0)</x:f>
        <x:v>0</x:v>
      </x:c>
      <x:c r="BF461" s="34" t="n">
        <x:f>IF(SQRT($C$9)*$B461+SQRT(1-$C$9)*AK461&lt;_xlfn.NORM.S.INV($C$6),1,0)</x:f>
        <x:v>1</x:v>
      </x:c>
      <x:c r="BG461" s="34"/>
      <x:c r="BH461" s="34"/>
      <x:c r="BI461" s="34" t="n">
        <x:f>$B$11*(($A$1061)*$C461/$B$12*$B$7+(1-$A$1061)*$D461/$B$12*$C$7)</x:f>
        <x:v>1800</x:v>
      </x:c>
      <x:c r="BJ461" s="34" t="n">
        <x:f>$B$11*(($A$1062)*$C461/$B$12*$B$7+(1-$A$1062)*$D461/$B$12*$C$7)</x:f>
        <x:v>1750</x:v>
      </x:c>
      <x:c r="BK461" s="34" t="n">
        <x:f>$B$11*(($A$1063)*$C461/$B$12*$B$7+(1-$A$1063)*$D461/$B$12*$C$7)</x:f>
        <x:v>1700.0000000000002</x:v>
      </x:c>
      <x:c r="BL461" s="34" t="n">
        <x:f>$B$11*(($A$1064)*$C461/$B$12*$B$7+(1-$A$1064)*$D461/$B$12*$C$7)</x:f>
        <x:v>1650</x:v>
      </x:c>
      <x:c r="BM461" s="34" t="n">
        <x:f>$B$11*(($A$1065)*$C461/$B$12*$B$7+(1-$A$1065)*$D461/$B$12*$C$7)</x:f>
        <x:v>1600.0000000000002</x:v>
      </x:c>
      <x:c r="BN461" s="34" t="n">
        <x:f>$B$11*(($A$1066)*$C461/$B$12*$B$7+(1-$A$1066)*$D461/$B$12*$C$7)</x:f>
        <x:v>1550.0000000000002</x:v>
      </x:c>
      <x:c r="BO461" s="34" t="n">
        <x:f>$B$11*(($A$1067)*$C461/$B$12*$B$7+(1-$A$1067)*$D461/$B$12*$C$7)</x:f>
        <x:v>1499.9999999999998</x:v>
      </x:c>
      <x:c r="BP461" s="34" t="n">
        <x:f>$B$11*(($A$1068)*$C461/$B$12*$B$7+(1-$A$1068)*$D461/$B$12*$C$7)</x:f>
        <x:v>1450</x:v>
      </x:c>
      <x:c r="BQ461" s="34" t="n">
        <x:f>$B$11*(($A$1069)*$C461/$B$12*$B$7+(1-$A$1069)*$D461/$B$12*$C$7)</x:f>
        <x:v>1400.0000000000002</x:v>
      </x:c>
      <x:c r="BR461" s="34" t="n">
        <x:f>$B$11*(($A$1070)*$C461/$B$12*$B$7+(1-$A$1070)*$D461/$B$12*$C$7)</x:f>
        <x:v>1350</x:v>
      </x:c>
      <x:c r="BS461" s="34" t="n">
        <x:f>$B$11*(($A$1071)*$C461/$B$12*$B$7+(1-$A$1071)*$D461/$B$12*$C$7)</x:f>
        <x:v>1300</x:v>
      </x:c>
      <x:c r="BT461" s="34" t="n">
        <x:f>$B$11*(($A$1072)*$C461/$B$12*$B$7+(1-$A$1072)*$D461/$B$12*$C$7)</x:f>
        <x:v>1250</x:v>
      </x:c>
      <x:c r="BU461" s="34" t="n">
        <x:f>$B$11*(($A$1073)*$C461/$B$12*$B$7+(1-$A$1073)*$D461/$B$12*$C$7)</x:f>
        <x:v>1200</x:v>
      </x:c>
      <x:c r="BV461" s="34" t="n">
        <x:f>$B$11*(($A$1074)*$C461/$B$12*$B$7+(1-$A$1074)*$D461/$B$12*$C$7)</x:f>
        <x:v>1150</x:v>
      </x:c>
      <x:c r="BW461" s="34" t="n">
        <x:f>$B$11*(($A$1075)*$C461/$B$12*$B$7+(1-$A$1075)*$D461/$B$12*$C$7)</x:f>
        <x:v>1100</x:v>
      </x:c>
      <x:c r="BX461" s="34" t="n">
        <x:f>$B$11*(($A$1076)*$C461/$B$12*$B$7+(1-$A$1076)*$D461/$B$12*$C$7)</x:f>
        <x:v>1050</x:v>
      </x:c>
      <x:c r="BY461" s="34" t="n">
        <x:f>$B$11*(($A$1077)*$C461/$B$12*$B$7+(1-$A$1077)*$D461/$B$12*$C$7)</x:f>
        <x:v>999.9999999999999</x:v>
      </x:c>
      <x:c r="BZ461" s="34" t="n">
        <x:f>$B$11*(($A$1078)*$C461/$B$12*$B$7+(1-$A$1078)*$D461/$B$12*$C$7)</x:f>
        <x:v>950</x:v>
      </x:c>
      <x:c r="CA461" s="34" t="n">
        <x:f>$B$11*(($A$1079)*$C461/$B$12*$B$7+(1-$A$1079)*$D461/$B$12*$C$7)</x:f>
        <x:v>900</x:v>
      </x:c>
      <x:c r="CB461" s="34" t="n">
        <x:f>$B$11*(($A$1080)*$C461/$B$12*$B$7+(1-$A$1080)*$D461/$B$12*$C$7)</x:f>
        <x:v>850.0000000000002</x:v>
      </x:c>
      <x:c r="CC461" s="34" t="n">
        <x:f>$B$11*(($A$1081)*$C461/$B$12*$B$7+(1-$A$1081)*$D461/$B$12*$C$7)</x:f>
        <x:v>800.0000000000001</x:v>
      </x:c>
    </x:row>
    <x:row r="462">
      <x:c r="A462" s="34" t="n">
        <x:v>438</x:v>
      </x:c>
      <x:c r="B462" s="39" t="n">
        <x:v>-0.26625556872120054</x:v>
      </x:c>
      <x:c r="C462" s="1" t="n">
        <x:f>SUM(AM462:AV462)</x:f>
        <x:v>0</x:v>
      </x:c>
      <x:c r="D462" s="1" t="n">
        <x:f>SUM(AW462:BF462)</x:f>
        <x:v>1</x:v>
      </x:c>
      <x:c r="E462" s="17" t="n">
        <x:f>(1-C462/$B$12)*$B$8-C462/$B$12*$B$7</x:f>
        <x:v>0.05</x:v>
      </x:c>
      <x:c r="F462" s="17" t="n">
        <x:f>(1-D462/$B$12)*$C$8-D462/$B$12*$C$7</x:f>
        <x:v>0.021000000000000005</x:v>
      </x:c>
      <x:c r="G462" s="32" t="n">
        <x:f>$B$11*($B$10*C462/$B$12*$B$7+(1-$B$10)*D462/$B$12*$C$7)</x:f>
        <x:v>300</x:v>
      </x:c>
      <x:c r="H462" s="17" t="n">
        <x:f>$B$10*E462+(1-$B$10)*F462</x:f>
        <x:v>0.035500000000000004</x:v>
      </x:c>
      <x:c r="I462" s="34"/>
      <x:c r="J462" s="34"/>
      <x:c r="K462" s="34"/>
      <x:c r="L462" s="34"/>
      <x:c r="M462" s="34"/>
      <x:c r="N462" s="34"/>
      <x:c r="O462" s="34"/>
      <x:c r="P462" s="34"/>
      <x:c r="Q462" s="34"/>
      <x:c r="R462" s="39" t="n">
        <x:v>-1.1590153712040854</x:v>
      </x:c>
      <x:c r="S462" s="39" t="n">
        <x:v>0.728100788342394</x:v>
      </x:c>
      <x:c r="T462" s="39" t="n">
        <x:v>0.7087710549685423</x:v>
      </x:c>
      <x:c r="U462" s="39" t="n">
        <x:v>1.092881225441548</x:v>
      </x:c>
      <x:c r="V462" s="39" t="n">
        <x:v>-0.5027338605525982</x:v>
      </x:c>
      <x:c r="W462" s="39" t="n">
        <x:v>1.8697426467929135</x:v>
      </x:c>
      <x:c r="X462" s="39" t="n">
        <x:v>0.5975253919011886</x:v>
      </x:c>
      <x:c r="Y462" s="39" t="n">
        <x:v>-1.7218946899441903</x:v>
      </x:c>
      <x:c r="Z462" s="39" t="n">
        <x:v>1.1749073494421938</x:v>
      </x:c>
      <x:c r="AA462" s="39" t="n">
        <x:v>0.4483934433739989</x:v>
      </x:c>
      <x:c r="AB462" s="39" t="n">
        <x:v>1.2293206763792701</x:v>
      </x:c>
      <x:c r="AC462" s="39" t="n">
        <x:v>-0.4026961395656168</x:v>
      </x:c>
      <x:c r="AD462" s="39" t="n">
        <x:v>-2.078775537447854</x:v>
      </x:c>
      <x:c r="AE462" s="39" t="n">
        <x:v>-1.6209798288831876</x:v>
      </x:c>
      <x:c r="AF462" s="39" t="n">
        <x:v>2.445466111008187</x:v>
      </x:c>
      <x:c r="AG462" s="39" t="n">
        <x:v>-0.32587280531389395</x:v>
      </x:c>
      <x:c r="AH462" s="39" t="n">
        <x:v>-0.025263344847324853</x:v>
      </x:c>
      <x:c r="AI462" s="39" t="n">
        <x:v>-0.3945608088141528</x:v>
      </x:c>
      <x:c r="AJ462" s="39" t="n">
        <x:v>0.870104112226296</x:v>
      </x:c>
      <x:c r="AK462" s="39" t="n">
        <x:v>-0.42123338822233536</x:v>
      </x:c>
      <x:c r="AL462" s="34"/>
      <x:c r="AM462" s="34" t="n">
        <x:f>IF(SQRT($B$9)*$B462+SQRT(1-$B$9)*R462&lt;_xlfn.NORM.S.INV($B$6),1,0)</x:f>
        <x:v>0</x:v>
      </x:c>
      <x:c r="AN462" s="34" t="n">
        <x:f>IF(SQRT($B$9)*$B462+SQRT(1-$B$9)*S462&lt;_xlfn.NORM.S.INV($B$6),1,0)</x:f>
        <x:v>0</x:v>
      </x:c>
      <x:c r="AO462" s="34" t="n">
        <x:f>IF(SQRT($B$9)*$B462+SQRT(1-$B$9)*T462&lt;_xlfn.NORM.S.INV($B$6),1,0)</x:f>
        <x:v>0</x:v>
      </x:c>
      <x:c r="AP462" s="34" t="n">
        <x:f>IF(SQRT($B$9)*$B462+SQRT(1-$B$9)*U462&lt;_xlfn.NORM.S.INV($B$6),1,0)</x:f>
        <x:v>0</x:v>
      </x:c>
      <x:c r="AQ462" s="34" t="n">
        <x:f>IF(SQRT($B$9)*$B462+SQRT(1-$B$9)*V462&lt;_xlfn.NORM.S.INV($B$6),1,0)</x:f>
        <x:v>0</x:v>
      </x:c>
      <x:c r="AR462" s="34" t="n">
        <x:f>IF(SQRT($B$9)*$B462+SQRT(1-$B$9)*W462&lt;_xlfn.NORM.S.INV($B$6),1,0)</x:f>
        <x:v>0</x:v>
      </x:c>
      <x:c r="AS462" s="34" t="n">
        <x:f>IF(SQRT($B$9)*$B462+SQRT(1-$B$9)*X462&lt;_xlfn.NORM.S.INV($B$6),1,0)</x:f>
        <x:v>0</x:v>
      </x:c>
      <x:c r="AT462" s="34" t="n">
        <x:f>IF(SQRT($B$9)*$B462+SQRT(1-$B$9)*Y462&lt;_xlfn.NORM.S.INV($B$6),1,0)</x:f>
        <x:v>0</x:v>
      </x:c>
      <x:c r="AU462" s="34" t="n">
        <x:f>IF(SQRT($B$9)*$B462+SQRT(1-$B$9)*Z462&lt;_xlfn.NORM.S.INV($B$6),1,0)</x:f>
        <x:v>0</x:v>
      </x:c>
      <x:c r="AV462" s="34" t="n">
        <x:f>IF(SQRT($B$9)*$B462+SQRT(1-$B$9)*AA462&lt;_xlfn.NORM.S.INV($B$6),1,0)</x:f>
        <x:v>0</x:v>
      </x:c>
      <x:c r="AW462" s="34" t="n">
        <x:f>IF(SQRT($C$9)*$B462+SQRT(1-$C$9)*AB462&lt;_xlfn.NORM.S.INV($C$6),1,0)</x:f>
        <x:v>0</x:v>
      </x:c>
      <x:c r="AX462" s="34" t="n">
        <x:f>IF(SQRT($C$9)*$B462+SQRT(1-$C$9)*AC462&lt;_xlfn.NORM.S.INV($C$6),1,0)</x:f>
        <x:v>0</x:v>
      </x:c>
      <x:c r="AY462" s="34" t="n">
        <x:f>IF(SQRT($C$9)*$B462+SQRT(1-$C$9)*AD462&lt;_xlfn.NORM.S.INV($C$6),1,0)</x:f>
        <x:v>1</x:v>
      </x:c>
      <x:c r="AZ462" s="34" t="n">
        <x:f>IF(SQRT($C$9)*$B462+SQRT(1-$C$9)*AE462&lt;_xlfn.NORM.S.INV($C$6),1,0)</x:f>
        <x:v>0</x:v>
      </x:c>
      <x:c r="BA462" s="34" t="n">
        <x:f>IF(SQRT($C$9)*$B462+SQRT(1-$C$9)*AF462&lt;_xlfn.NORM.S.INV($C$6),1,0)</x:f>
        <x:v>0</x:v>
      </x:c>
      <x:c r="BB462" s="34" t="n">
        <x:f>IF(SQRT($C$9)*$B462+SQRT(1-$C$9)*AG462&lt;_xlfn.NORM.S.INV($C$6),1,0)</x:f>
        <x:v>0</x:v>
      </x:c>
      <x:c r="BC462" s="34" t="n">
        <x:f>IF(SQRT($C$9)*$B462+SQRT(1-$C$9)*AH462&lt;_xlfn.NORM.S.INV($C$6),1,0)</x:f>
        <x:v>0</x:v>
      </x:c>
      <x:c r="BD462" s="34" t="n">
        <x:f>IF(SQRT($C$9)*$B462+SQRT(1-$C$9)*AI462&lt;_xlfn.NORM.S.INV($C$6),1,0)</x:f>
        <x:v>0</x:v>
      </x:c>
      <x:c r="BE462" s="34" t="n">
        <x:f>IF(SQRT($C$9)*$B462+SQRT(1-$C$9)*AJ462&lt;_xlfn.NORM.S.INV($C$6),1,0)</x:f>
        <x:v>0</x:v>
      </x:c>
      <x:c r="BF462" s="34" t="n">
        <x:f>IF(SQRT($C$9)*$B462+SQRT(1-$C$9)*AK462&lt;_xlfn.NORM.S.INV($C$6),1,0)</x:f>
        <x:v>0</x:v>
      </x:c>
      <x:c r="BG462" s="34"/>
      <x:c r="BH462" s="34"/>
      <x:c r="BI462" s="34" t="n">
        <x:f>$B$11*(($A$1061)*$C462/$B$12*$B$7+(1-$A$1061)*$D462/$B$12*$C$7)</x:f>
        <x:v>600</x:v>
      </x:c>
      <x:c r="BJ462" s="34" t="n">
        <x:f>$B$11*(($A$1062)*$C462/$B$12*$B$7+(1-$A$1062)*$D462/$B$12*$C$7)</x:f>
        <x:v>570</x:v>
      </x:c>
      <x:c r="BK462" s="34" t="n">
        <x:f>$B$11*(($A$1063)*$C462/$B$12*$B$7+(1-$A$1063)*$D462/$B$12*$C$7)</x:f>
        <x:v>540</x:v>
      </x:c>
      <x:c r="BL462" s="34" t="n">
        <x:f>$B$11*(($A$1064)*$C462/$B$12*$B$7+(1-$A$1064)*$D462/$B$12*$C$7)</x:f>
        <x:v>509.99999999999994</x:v>
      </x:c>
      <x:c r="BM462" s="34" t="n">
        <x:f>$B$11*(($A$1065)*$C462/$B$12*$B$7+(1-$A$1065)*$D462/$B$12*$C$7)</x:f>
        <x:v>480</x:v>
      </x:c>
      <x:c r="BN462" s="34" t="n">
        <x:f>$B$11*(($A$1066)*$C462/$B$12*$B$7+(1-$A$1066)*$D462/$B$12*$C$7)</x:f>
        <x:v>450</x:v>
      </x:c>
      <x:c r="BO462" s="34" t="n">
        <x:f>$B$11*(($A$1067)*$C462/$B$12*$B$7+(1-$A$1067)*$D462/$B$12*$C$7)</x:f>
        <x:v>419.99999999999994</x:v>
      </x:c>
      <x:c r="BP462" s="34" t="n">
        <x:f>$B$11*(($A$1068)*$C462/$B$12*$B$7+(1-$A$1068)*$D462/$B$12*$C$7)</x:f>
        <x:v>390</x:v>
      </x:c>
      <x:c r="BQ462" s="34" t="n">
        <x:f>$B$11*(($A$1069)*$C462/$B$12*$B$7+(1-$A$1069)*$D462/$B$12*$C$7)</x:f>
        <x:v>360</x:v>
      </x:c>
      <x:c r="BR462" s="34" t="n">
        <x:f>$B$11*(($A$1070)*$C462/$B$12*$B$7+(1-$A$1070)*$D462/$B$12*$C$7)</x:f>
        <x:v>330</x:v>
      </x:c>
      <x:c r="BS462" s="34" t="n">
        <x:f>$B$11*(($A$1071)*$C462/$B$12*$B$7+(1-$A$1071)*$D462/$B$12*$C$7)</x:f>
        <x:v>300</x:v>
      </x:c>
      <x:c r="BT462" s="34" t="n">
        <x:f>$B$11*(($A$1072)*$C462/$B$12*$B$7+(1-$A$1072)*$D462/$B$12*$C$7)</x:f>
        <x:v>270</x:v>
      </x:c>
      <x:c r="BU462" s="34" t="n">
        <x:f>$B$11*(($A$1073)*$C462/$B$12*$B$7+(1-$A$1073)*$D462/$B$12*$C$7)</x:f>
        <x:v>240</x:v>
      </x:c>
      <x:c r="BV462" s="34" t="n">
        <x:f>$B$11*(($A$1074)*$C462/$B$12*$B$7+(1-$A$1074)*$D462/$B$12*$C$7)</x:f>
        <x:v>209.99999999999997</x:v>
      </x:c>
      <x:c r="BW462" s="34" t="n">
        <x:f>$B$11*(($A$1075)*$C462/$B$12*$B$7+(1-$A$1075)*$D462/$B$12*$C$7)</x:f>
        <x:v>180.00000000000003</x:v>
      </x:c>
      <x:c r="BX462" s="34" t="n">
        <x:f>$B$11*(($A$1076)*$C462/$B$12*$B$7+(1-$A$1076)*$D462/$B$12*$C$7)</x:f>
        <x:v>150</x:v>
      </x:c>
      <x:c r="BY462" s="34" t="n">
        <x:f>$B$11*(($A$1077)*$C462/$B$12*$B$7+(1-$A$1077)*$D462/$B$12*$C$7)</x:f>
        <x:v>119.99999999999999</x:v>
      </x:c>
      <x:c r="BZ462" s="34" t="n">
        <x:f>$B$11*(($A$1078)*$C462/$B$12*$B$7+(1-$A$1078)*$D462/$B$12*$C$7)</x:f>
        <x:v>90.00000000000001</x:v>
      </x:c>
      <x:c r="CA462" s="34" t="n">
        <x:f>$B$11*(($A$1079)*$C462/$B$12*$B$7+(1-$A$1079)*$D462/$B$12*$C$7)</x:f>
        <x:v>59.99999999999999</x:v>
      </x:c>
      <x:c r="CB462" s="34" t="n">
        <x:f>$B$11*(($A$1080)*$C462/$B$12*$B$7+(1-$A$1080)*$D462/$B$12*$C$7)</x:f>
        <x:v>30.00000000000003</x:v>
      </x:c>
      <x:c r="CC462" s="34" t="n">
        <x:f>$B$11*(($A$1081)*$C462/$B$12*$B$7+(1-$A$1081)*$D462/$B$12*$C$7)</x:f>
        <x:v>0</x:v>
      </x:c>
    </x:row>
    <x:row r="463">
      <x:c r="A463" s="34" t="n">
        <x:v>439</x:v>
      </x:c>
      <x:c r="B463" s="39" t="n">
        <x:v>-0.6001188759257343</x:v>
      </x:c>
      <x:c r="C463" s="1" t="n">
        <x:f>SUM(AM463:AV463)</x:f>
        <x:v>0</x:v>
      </x:c>
      <x:c r="D463" s="1" t="n">
        <x:f>SUM(AW463:BF463)</x:f>
        <x:v>1</x:v>
      </x:c>
      <x:c r="E463" s="17" t="n">
        <x:f>(1-C463/$B$12)*$B$8-C463/$B$12*$B$7</x:f>
        <x:v>0.05</x:v>
      </x:c>
      <x:c r="F463" s="17" t="n">
        <x:f>(1-D463/$B$12)*$C$8-D463/$B$12*$C$7</x:f>
        <x:v>0.021000000000000005</x:v>
      </x:c>
      <x:c r="G463" s="32" t="n">
        <x:f>$B$11*($B$10*C463/$B$12*$B$7+(1-$B$10)*D463/$B$12*$C$7)</x:f>
        <x:v>300</x:v>
      </x:c>
      <x:c r="H463" s="17" t="n">
        <x:f>$B$10*E463+(1-$B$10)*F463</x:f>
        <x:v>0.035500000000000004</x:v>
      </x:c>
      <x:c r="I463" s="34"/>
      <x:c r="J463" s="34"/>
      <x:c r="K463" s="34"/>
      <x:c r="L463" s="34"/>
      <x:c r="M463" s="34"/>
      <x:c r="N463" s="34"/>
      <x:c r="O463" s="34"/>
      <x:c r="P463" s="34"/>
      <x:c r="Q463" s="34"/>
      <x:c r="R463" s="39" t="n">
        <x:v>0.209588653607941</x:v>
      </x:c>
      <x:c r="S463" s="39" t="n">
        <x:v>-0.9192331474971822</x:v>
      </x:c>
      <x:c r="T463" s="39" t="n">
        <x:v>0.3677446714727131</x:v>
      </x:c>
      <x:c r="U463" s="39" t="n">
        <x:v>0.7329165148369339</x:v>
      </x:c>
      <x:c r="V463" s="39" t="n">
        <x:v>-0.8397753682867305</x:v>
      </x:c>
      <x:c r="W463" s="39" t="n">
        <x:v>-1.4607612951974436</x:v>
      </x:c>
      <x:c r="X463" s="39" t="n">
        <x:v>-0.09531274573500217</x:v>
      </x:c>
      <x:c r="Y463" s="39" t="n">
        <x:v>-0.4652212703325724</x:v>
      </x:c>
      <x:c r="Z463" s="39" t="n">
        <x:v>0.15291593837357836</x:v>
      </x:c>
      <x:c r="AA463" s="39" t="n">
        <x:v>0.584539688939189</x:v>
      </x:c>
      <x:c r="AB463" s="39" t="n">
        <x:v>-2.3556817651663753</x:v>
      </x:c>
      <x:c r="AC463" s="39" t="n">
        <x:v>0.9665999121746561</x:v>
      </x:c>
      <x:c r="AD463" s="39" t="n">
        <x:v>0.6189373491584216</x:v>
      </x:c>
      <x:c r="AE463" s="39" t="n">
        <x:v>-0.36455953501328736</x:v>
      </x:c>
      <x:c r="AF463" s="39" t="n">
        <x:v>-0.3446788056740799</x:v>
      </x:c>
      <x:c r="AG463" s="39" t="n">
        <x:v>1.0420840593014429</x:v>
      </x:c>
      <x:c r="AH463" s="39" t="n">
        <x:v>-0.1208067893656008</x:v>
      </x:c>
      <x:c r="AI463" s="39" t="n">
        <x:v>-0.7179881369093397</x:v>
      </x:c>
      <x:c r="AJ463" s="39" t="n">
        <x:v>0.39455957154133386</x:v>
      </x:c>
      <x:c r="AK463" s="39" t="n">
        <x:v>1.2725004820424026</x:v>
      </x:c>
      <x:c r="AL463" s="34"/>
      <x:c r="AM463" s="34" t="n">
        <x:f>IF(SQRT($B$9)*$B463+SQRT(1-$B$9)*R463&lt;_xlfn.NORM.S.INV($B$6),1,0)</x:f>
        <x:v>0</x:v>
      </x:c>
      <x:c r="AN463" s="34" t="n">
        <x:f>IF(SQRT($B$9)*$B463+SQRT(1-$B$9)*S463&lt;_xlfn.NORM.S.INV($B$6),1,0)</x:f>
        <x:v>0</x:v>
      </x:c>
      <x:c r="AO463" s="34" t="n">
        <x:f>IF(SQRT($B$9)*$B463+SQRT(1-$B$9)*T463&lt;_xlfn.NORM.S.INV($B$6),1,0)</x:f>
        <x:v>0</x:v>
      </x:c>
      <x:c r="AP463" s="34" t="n">
        <x:f>IF(SQRT($B$9)*$B463+SQRT(1-$B$9)*U463&lt;_xlfn.NORM.S.INV($B$6),1,0)</x:f>
        <x:v>0</x:v>
      </x:c>
      <x:c r="AQ463" s="34" t="n">
        <x:f>IF(SQRT($B$9)*$B463+SQRT(1-$B$9)*V463&lt;_xlfn.NORM.S.INV($B$6),1,0)</x:f>
        <x:v>0</x:v>
      </x:c>
      <x:c r="AR463" s="34" t="n">
        <x:f>IF(SQRT($B$9)*$B463+SQRT(1-$B$9)*W463&lt;_xlfn.NORM.S.INV($B$6),1,0)</x:f>
        <x:v>0</x:v>
      </x:c>
      <x:c r="AS463" s="34" t="n">
        <x:f>IF(SQRT($B$9)*$B463+SQRT(1-$B$9)*X463&lt;_xlfn.NORM.S.INV($B$6),1,0)</x:f>
        <x:v>0</x:v>
      </x:c>
      <x:c r="AT463" s="34" t="n">
        <x:f>IF(SQRT($B$9)*$B463+SQRT(1-$B$9)*Y463&lt;_xlfn.NORM.S.INV($B$6),1,0)</x:f>
        <x:v>0</x:v>
      </x:c>
      <x:c r="AU463" s="34" t="n">
        <x:f>IF(SQRT($B$9)*$B463+SQRT(1-$B$9)*Z463&lt;_xlfn.NORM.S.INV($B$6),1,0)</x:f>
        <x:v>0</x:v>
      </x:c>
      <x:c r="AV463" s="34" t="n">
        <x:f>IF(SQRT($B$9)*$B463+SQRT(1-$B$9)*AA463&lt;_xlfn.NORM.S.INV($B$6),1,0)</x:f>
        <x:v>0</x:v>
      </x:c>
      <x:c r="AW463" s="34" t="n">
        <x:f>IF(SQRT($C$9)*$B463+SQRT(1-$C$9)*AB463&lt;_xlfn.NORM.S.INV($C$6),1,0)</x:f>
        <x:v>1</x:v>
      </x:c>
      <x:c r="AX463" s="34" t="n">
        <x:f>IF(SQRT($C$9)*$B463+SQRT(1-$C$9)*AC463&lt;_xlfn.NORM.S.INV($C$6),1,0)</x:f>
        <x:v>0</x:v>
      </x:c>
      <x:c r="AY463" s="34" t="n">
        <x:f>IF(SQRT($C$9)*$B463+SQRT(1-$C$9)*AD463&lt;_xlfn.NORM.S.INV($C$6),1,0)</x:f>
        <x:v>0</x:v>
      </x:c>
      <x:c r="AZ463" s="34" t="n">
        <x:f>IF(SQRT($C$9)*$B463+SQRT(1-$C$9)*AE463&lt;_xlfn.NORM.S.INV($C$6),1,0)</x:f>
        <x:v>0</x:v>
      </x:c>
      <x:c r="BA463" s="34" t="n">
        <x:f>IF(SQRT($C$9)*$B463+SQRT(1-$C$9)*AF463&lt;_xlfn.NORM.S.INV($C$6),1,0)</x:f>
        <x:v>0</x:v>
      </x:c>
      <x:c r="BB463" s="34" t="n">
        <x:f>IF(SQRT($C$9)*$B463+SQRT(1-$C$9)*AG463&lt;_xlfn.NORM.S.INV($C$6),1,0)</x:f>
        <x:v>0</x:v>
      </x:c>
      <x:c r="BC463" s="34" t="n">
        <x:f>IF(SQRT($C$9)*$B463+SQRT(1-$C$9)*AH463&lt;_xlfn.NORM.S.INV($C$6),1,0)</x:f>
        <x:v>0</x:v>
      </x:c>
      <x:c r="BD463" s="34" t="n">
        <x:f>IF(SQRT($C$9)*$B463+SQRT(1-$C$9)*AI463&lt;_xlfn.NORM.S.INV($C$6),1,0)</x:f>
        <x:v>0</x:v>
      </x:c>
      <x:c r="BE463" s="34" t="n">
        <x:f>IF(SQRT($C$9)*$B463+SQRT(1-$C$9)*AJ463&lt;_xlfn.NORM.S.INV($C$6),1,0)</x:f>
        <x:v>0</x:v>
      </x:c>
      <x:c r="BF463" s="34" t="n">
        <x:f>IF(SQRT($C$9)*$B463+SQRT(1-$C$9)*AK463&lt;_xlfn.NORM.S.INV($C$6),1,0)</x:f>
        <x:v>0</x:v>
      </x:c>
      <x:c r="BG463" s="34"/>
      <x:c r="BH463" s="34"/>
      <x:c r="BI463" s="34" t="n">
        <x:f>$B$11*(($A$1061)*$C463/$B$12*$B$7+(1-$A$1061)*$D463/$B$12*$C$7)</x:f>
        <x:v>600</x:v>
      </x:c>
      <x:c r="BJ463" s="34" t="n">
        <x:f>$B$11*(($A$1062)*$C463/$B$12*$B$7+(1-$A$1062)*$D463/$B$12*$C$7)</x:f>
        <x:v>570</x:v>
      </x:c>
      <x:c r="BK463" s="34" t="n">
        <x:f>$B$11*(($A$1063)*$C463/$B$12*$B$7+(1-$A$1063)*$D463/$B$12*$C$7)</x:f>
        <x:v>540</x:v>
      </x:c>
      <x:c r="BL463" s="34" t="n">
        <x:f>$B$11*(($A$1064)*$C463/$B$12*$B$7+(1-$A$1064)*$D463/$B$12*$C$7)</x:f>
        <x:v>509.99999999999994</x:v>
      </x:c>
      <x:c r="BM463" s="34" t="n">
        <x:f>$B$11*(($A$1065)*$C463/$B$12*$B$7+(1-$A$1065)*$D463/$B$12*$C$7)</x:f>
        <x:v>480</x:v>
      </x:c>
      <x:c r="BN463" s="34" t="n">
        <x:f>$B$11*(($A$1066)*$C463/$B$12*$B$7+(1-$A$1066)*$D463/$B$12*$C$7)</x:f>
        <x:v>450</x:v>
      </x:c>
      <x:c r="BO463" s="34" t="n">
        <x:f>$B$11*(($A$1067)*$C463/$B$12*$B$7+(1-$A$1067)*$D463/$B$12*$C$7)</x:f>
        <x:v>419.99999999999994</x:v>
      </x:c>
      <x:c r="BP463" s="34" t="n">
        <x:f>$B$11*(($A$1068)*$C463/$B$12*$B$7+(1-$A$1068)*$D463/$B$12*$C$7)</x:f>
        <x:v>390</x:v>
      </x:c>
      <x:c r="BQ463" s="34" t="n">
        <x:f>$B$11*(($A$1069)*$C463/$B$12*$B$7+(1-$A$1069)*$D463/$B$12*$C$7)</x:f>
        <x:v>360</x:v>
      </x:c>
      <x:c r="BR463" s="34" t="n">
        <x:f>$B$11*(($A$1070)*$C463/$B$12*$B$7+(1-$A$1070)*$D463/$B$12*$C$7)</x:f>
        <x:v>330</x:v>
      </x:c>
      <x:c r="BS463" s="34" t="n">
        <x:f>$B$11*(($A$1071)*$C463/$B$12*$B$7+(1-$A$1071)*$D463/$B$12*$C$7)</x:f>
        <x:v>300</x:v>
      </x:c>
      <x:c r="BT463" s="34" t="n">
        <x:f>$B$11*(($A$1072)*$C463/$B$12*$B$7+(1-$A$1072)*$D463/$B$12*$C$7)</x:f>
        <x:v>270</x:v>
      </x:c>
      <x:c r="BU463" s="34" t="n">
        <x:f>$B$11*(($A$1073)*$C463/$B$12*$B$7+(1-$A$1073)*$D463/$B$12*$C$7)</x:f>
        <x:v>240</x:v>
      </x:c>
      <x:c r="BV463" s="34" t="n">
        <x:f>$B$11*(($A$1074)*$C463/$B$12*$B$7+(1-$A$1074)*$D463/$B$12*$C$7)</x:f>
        <x:v>209.99999999999997</x:v>
      </x:c>
      <x:c r="BW463" s="34" t="n">
        <x:f>$B$11*(($A$1075)*$C463/$B$12*$B$7+(1-$A$1075)*$D463/$B$12*$C$7)</x:f>
        <x:v>180.00000000000003</x:v>
      </x:c>
      <x:c r="BX463" s="34" t="n">
        <x:f>$B$11*(($A$1076)*$C463/$B$12*$B$7+(1-$A$1076)*$D463/$B$12*$C$7)</x:f>
        <x:v>150</x:v>
      </x:c>
      <x:c r="BY463" s="34" t="n">
        <x:f>$B$11*(($A$1077)*$C463/$B$12*$B$7+(1-$A$1077)*$D463/$B$12*$C$7)</x:f>
        <x:v>119.99999999999999</x:v>
      </x:c>
      <x:c r="BZ463" s="34" t="n">
        <x:f>$B$11*(($A$1078)*$C463/$B$12*$B$7+(1-$A$1078)*$D463/$B$12*$C$7)</x:f>
        <x:v>90.00000000000001</x:v>
      </x:c>
      <x:c r="CA463" s="34" t="n">
        <x:f>$B$11*(($A$1079)*$C463/$B$12*$B$7+(1-$A$1079)*$D463/$B$12*$C$7)</x:f>
        <x:v>59.99999999999999</x:v>
      </x:c>
      <x:c r="CB463" s="34" t="n">
        <x:f>$B$11*(($A$1080)*$C463/$B$12*$B$7+(1-$A$1080)*$D463/$B$12*$C$7)</x:f>
        <x:v>30.00000000000003</x:v>
      </x:c>
      <x:c r="CC463" s="34" t="n">
        <x:f>$B$11*(($A$1081)*$C463/$B$12*$B$7+(1-$A$1081)*$D463/$B$12*$C$7)</x:f>
        <x:v>0</x:v>
      </x:c>
    </x:row>
    <x:row r="464">
      <x:c r="A464" s="34" t="n">
        <x:v>440</x:v>
      </x:c>
      <x:c r="B464" s="39" t="n">
        <x:v>-0.5115119587725473</x:v>
      </x:c>
      <x:c r="C464" s="1" t="n">
        <x:f>SUM(AM464:AV464)</x:f>
        <x:v>0</x:v>
      </x:c>
      <x:c r="D464" s="1" t="n">
        <x:f>SUM(AW464:BF464)</x:f>
        <x:v>2</x:v>
      </x:c>
      <x:c r="E464" s="17" t="n">
        <x:f>(1-C464/$B$12)*$B$8-C464/$B$12*$B$7</x:f>
        <x:v>0.05</x:v>
      </x:c>
      <x:c r="F464" s="17" t="n">
        <x:f>(1-D464/$B$12)*$C$8-D464/$B$12*$C$7</x:f>
        <x:v>-0.048</x:v>
      </x:c>
      <x:c r="G464" s="32" t="n">
        <x:f>$B$11*($B$10*C464/$B$12*$B$7+(1-$B$10)*D464/$B$12*$C$7)</x:f>
        <x:v>600</x:v>
      </x:c>
      <x:c r="H464" s="17" t="n">
        <x:f>$B$10*E464+(1-$B$10)*F464</x:f>
        <x:v>0.0010000000000000009</x:v>
      </x:c>
      <x:c r="I464" s="34"/>
      <x:c r="J464" s="34"/>
      <x:c r="K464" s="34"/>
      <x:c r="L464" s="34"/>
      <x:c r="M464" s="34"/>
      <x:c r="N464" s="34"/>
      <x:c r="O464" s="34"/>
      <x:c r="P464" s="34"/>
      <x:c r="Q464" s="34"/>
      <x:c r="R464" s="39" t="n">
        <x:v>1.344526568090684</x:v>
      </x:c>
      <x:c r="S464" s="39" t="n">
        <x:v>-0.07287295237248244</x:v>
      </x:c>
      <x:c r="T464" s="39" t="n">
        <x:v>-0.0626249478698535</x:v>
      </x:c>
      <x:c r="U464" s="39" t="n">
        <x:v>-0.39812245315432154</x:v>
      </x:c>
      <x:c r="V464" s="39" t="n">
        <x:v>-1.1004713899148904</x:v>
      </x:c>
      <x:c r="W464" s="39" t="n">
        <x:v>0.29452282236170085</x:v>
      </x:c>
      <x:c r="X464" s="39" t="n">
        <x:v>0.8906923559329297</x:v>
      </x:c>
      <x:c r="Y464" s="39" t="n">
        <x:v>1.655922213553514</x:v>
      </x:c>
      <x:c r="Z464" s="39" t="n">
        <x:v>-0.763419425884511</x:v>
      </x:c>
      <x:c r="AA464" s="39" t="n">
        <x:v>0.05319022269038469</x:v>
      </x:c>
      <x:c r="AB464" s="39" t="n">
        <x:v>-1.300773224041559</x:v>
      </x:c>
      <x:c r="AC464" s="39" t="n">
        <x:v>-2.7753398603302073</x:v>
      </x:c>
      <x:c r="AD464" s="39" t="n">
        <x:v>-0.32086200048549646</x:v>
      </x:c>
      <x:c r="AE464" s="39" t="n">
        <x:v>-1.0927659242602634</x:v>
      </x:c>
      <x:c r="AF464" s="39" t="n">
        <x:v>-1.7032084102592508</x:v>
      </x:c>
      <x:c r="AG464" s="39" t="n">
        <x:v>0.9147366308748119</x:v>
      </x:c>
      <x:c r="AH464" s="39" t="n">
        <x:v>2.8664401316227983</x:v>
      </x:c>
      <x:c r="AI464" s="39" t="n">
        <x:v>0.38693437901887123</x:v>
      </x:c>
      <x:c r="AJ464" s="39" t="n">
        <x:v>0.9508217536640258</x:v>
      </x:c>
      <x:c r="AK464" s="39" t="n">
        <x:v>-0.4009899428256886</x:v>
      </x:c>
      <x:c r="AL464" s="34"/>
      <x:c r="AM464" s="34" t="n">
        <x:f>IF(SQRT($B$9)*$B464+SQRT(1-$B$9)*R464&lt;_xlfn.NORM.S.INV($B$6),1,0)</x:f>
        <x:v>0</x:v>
      </x:c>
      <x:c r="AN464" s="34" t="n">
        <x:f>IF(SQRT($B$9)*$B464+SQRT(1-$B$9)*S464&lt;_xlfn.NORM.S.INV($B$6),1,0)</x:f>
        <x:v>0</x:v>
      </x:c>
      <x:c r="AO464" s="34" t="n">
        <x:f>IF(SQRT($B$9)*$B464+SQRT(1-$B$9)*T464&lt;_xlfn.NORM.S.INV($B$6),1,0)</x:f>
        <x:v>0</x:v>
      </x:c>
      <x:c r="AP464" s="34" t="n">
        <x:f>IF(SQRT($B$9)*$B464+SQRT(1-$B$9)*U464&lt;_xlfn.NORM.S.INV($B$6),1,0)</x:f>
        <x:v>0</x:v>
      </x:c>
      <x:c r="AQ464" s="34" t="n">
        <x:f>IF(SQRT($B$9)*$B464+SQRT(1-$B$9)*V464&lt;_xlfn.NORM.S.INV($B$6),1,0)</x:f>
        <x:v>0</x:v>
      </x:c>
      <x:c r="AR464" s="34" t="n">
        <x:f>IF(SQRT($B$9)*$B464+SQRT(1-$B$9)*W464&lt;_xlfn.NORM.S.INV($B$6),1,0)</x:f>
        <x:v>0</x:v>
      </x:c>
      <x:c r="AS464" s="34" t="n">
        <x:f>IF(SQRT($B$9)*$B464+SQRT(1-$B$9)*X464&lt;_xlfn.NORM.S.INV($B$6),1,0)</x:f>
        <x:v>0</x:v>
      </x:c>
      <x:c r="AT464" s="34" t="n">
        <x:f>IF(SQRT($B$9)*$B464+SQRT(1-$B$9)*Y464&lt;_xlfn.NORM.S.INV($B$6),1,0)</x:f>
        <x:v>0</x:v>
      </x:c>
      <x:c r="AU464" s="34" t="n">
        <x:f>IF(SQRT($B$9)*$B464+SQRT(1-$B$9)*Z464&lt;_xlfn.NORM.S.INV($B$6),1,0)</x:f>
        <x:v>0</x:v>
      </x:c>
      <x:c r="AV464" s="34" t="n">
        <x:f>IF(SQRT($B$9)*$B464+SQRT(1-$B$9)*AA464&lt;_xlfn.NORM.S.INV($B$6),1,0)</x:f>
        <x:v>0</x:v>
      </x:c>
      <x:c r="AW464" s="34" t="n">
        <x:f>IF(SQRT($C$9)*$B464+SQRT(1-$C$9)*AB464&lt;_xlfn.NORM.S.INV($C$6),1,0)</x:f>
        <x:v>0</x:v>
      </x:c>
      <x:c r="AX464" s="34" t="n">
        <x:f>IF(SQRT($C$9)*$B464+SQRT(1-$C$9)*AC464&lt;_xlfn.NORM.S.INV($C$6),1,0)</x:f>
        <x:v>1</x:v>
      </x:c>
      <x:c r="AY464" s="34" t="n">
        <x:f>IF(SQRT($C$9)*$B464+SQRT(1-$C$9)*AD464&lt;_xlfn.NORM.S.INV($C$6),1,0)</x:f>
        <x:v>0</x:v>
      </x:c>
      <x:c r="AZ464" s="34" t="n">
        <x:f>IF(SQRT($C$9)*$B464+SQRT(1-$C$9)*AE464&lt;_xlfn.NORM.S.INV($C$6),1,0)</x:f>
        <x:v>0</x:v>
      </x:c>
      <x:c r="BA464" s="34" t="n">
        <x:f>IF(SQRT($C$9)*$B464+SQRT(1-$C$9)*AF464&lt;_xlfn.NORM.S.INV($C$6),1,0)</x:f>
        <x:v>1</x:v>
      </x:c>
      <x:c r="BB464" s="34" t="n">
        <x:f>IF(SQRT($C$9)*$B464+SQRT(1-$C$9)*AG464&lt;_xlfn.NORM.S.INV($C$6),1,0)</x:f>
        <x:v>0</x:v>
      </x:c>
      <x:c r="BC464" s="34" t="n">
        <x:f>IF(SQRT($C$9)*$B464+SQRT(1-$C$9)*AH464&lt;_xlfn.NORM.S.INV($C$6),1,0)</x:f>
        <x:v>0</x:v>
      </x:c>
      <x:c r="BD464" s="34" t="n">
        <x:f>IF(SQRT($C$9)*$B464+SQRT(1-$C$9)*AI464&lt;_xlfn.NORM.S.INV($C$6),1,0)</x:f>
        <x:v>0</x:v>
      </x:c>
      <x:c r="BE464" s="34" t="n">
        <x:f>IF(SQRT($C$9)*$B464+SQRT(1-$C$9)*AJ464&lt;_xlfn.NORM.S.INV($C$6),1,0)</x:f>
        <x:v>0</x:v>
      </x:c>
      <x:c r="BF464" s="34" t="n">
        <x:f>IF(SQRT($C$9)*$B464+SQRT(1-$C$9)*AK464&lt;_xlfn.NORM.S.INV($C$6),1,0)</x:f>
        <x:v>0</x:v>
      </x:c>
      <x:c r="BG464" s="34"/>
      <x:c r="BH464" s="34"/>
      <x:c r="BI464" s="34" t="n">
        <x:f>$B$11*(($A$1061)*$C464/$B$12*$B$7+(1-$A$1061)*$D464/$B$12*$C$7)</x:f>
        <x:v>1200</x:v>
      </x:c>
      <x:c r="BJ464" s="34" t="n">
        <x:f>$B$11*(($A$1062)*$C464/$B$12*$B$7+(1-$A$1062)*$D464/$B$12*$C$7)</x:f>
        <x:v>1140</x:v>
      </x:c>
      <x:c r="BK464" s="34" t="n">
        <x:f>$B$11*(($A$1063)*$C464/$B$12*$B$7+(1-$A$1063)*$D464/$B$12*$C$7)</x:f>
        <x:v>1080</x:v>
      </x:c>
      <x:c r="BL464" s="34" t="n">
        <x:f>$B$11*(($A$1064)*$C464/$B$12*$B$7+(1-$A$1064)*$D464/$B$12*$C$7)</x:f>
        <x:v>1019.9999999999999</x:v>
      </x:c>
      <x:c r="BM464" s="34" t="n">
        <x:f>$B$11*(($A$1065)*$C464/$B$12*$B$7+(1-$A$1065)*$D464/$B$12*$C$7)</x:f>
        <x:v>960</x:v>
      </x:c>
      <x:c r="BN464" s="34" t="n">
        <x:f>$B$11*(($A$1066)*$C464/$B$12*$B$7+(1-$A$1066)*$D464/$B$12*$C$7)</x:f>
        <x:v>900</x:v>
      </x:c>
      <x:c r="BO464" s="34" t="n">
        <x:f>$B$11*(($A$1067)*$C464/$B$12*$B$7+(1-$A$1067)*$D464/$B$12*$C$7)</x:f>
        <x:v>839.9999999999999</x:v>
      </x:c>
      <x:c r="BP464" s="34" t="n">
        <x:f>$B$11*(($A$1068)*$C464/$B$12*$B$7+(1-$A$1068)*$D464/$B$12*$C$7)</x:f>
        <x:v>780</x:v>
      </x:c>
      <x:c r="BQ464" s="34" t="n">
        <x:f>$B$11*(($A$1069)*$C464/$B$12*$B$7+(1-$A$1069)*$D464/$B$12*$C$7)</x:f>
        <x:v>720</x:v>
      </x:c>
      <x:c r="BR464" s="34" t="n">
        <x:f>$B$11*(($A$1070)*$C464/$B$12*$B$7+(1-$A$1070)*$D464/$B$12*$C$7)</x:f>
        <x:v>660</x:v>
      </x:c>
      <x:c r="BS464" s="34" t="n">
        <x:f>$B$11*(($A$1071)*$C464/$B$12*$B$7+(1-$A$1071)*$D464/$B$12*$C$7)</x:f>
        <x:v>600</x:v>
      </x:c>
      <x:c r="BT464" s="34" t="n">
        <x:f>$B$11*(($A$1072)*$C464/$B$12*$B$7+(1-$A$1072)*$D464/$B$12*$C$7)</x:f>
        <x:v>540</x:v>
      </x:c>
      <x:c r="BU464" s="34" t="n">
        <x:f>$B$11*(($A$1073)*$C464/$B$12*$B$7+(1-$A$1073)*$D464/$B$12*$C$7)</x:f>
        <x:v>480</x:v>
      </x:c>
      <x:c r="BV464" s="34" t="n">
        <x:f>$B$11*(($A$1074)*$C464/$B$12*$B$7+(1-$A$1074)*$D464/$B$12*$C$7)</x:f>
        <x:v>419.99999999999994</x:v>
      </x:c>
      <x:c r="BW464" s="34" t="n">
        <x:f>$B$11*(($A$1075)*$C464/$B$12*$B$7+(1-$A$1075)*$D464/$B$12*$C$7)</x:f>
        <x:v>360.00000000000006</x:v>
      </x:c>
      <x:c r="BX464" s="34" t="n">
        <x:f>$B$11*(($A$1076)*$C464/$B$12*$B$7+(1-$A$1076)*$D464/$B$12*$C$7)</x:f>
        <x:v>300</x:v>
      </x:c>
      <x:c r="BY464" s="34" t="n">
        <x:f>$B$11*(($A$1077)*$C464/$B$12*$B$7+(1-$A$1077)*$D464/$B$12*$C$7)</x:f>
        <x:v>239.99999999999997</x:v>
      </x:c>
      <x:c r="BZ464" s="34" t="n">
        <x:f>$B$11*(($A$1078)*$C464/$B$12*$B$7+(1-$A$1078)*$D464/$B$12*$C$7)</x:f>
        <x:v>180.00000000000003</x:v>
      </x:c>
      <x:c r="CA464" s="34" t="n">
        <x:f>$B$11*(($A$1079)*$C464/$B$12*$B$7+(1-$A$1079)*$D464/$B$12*$C$7)</x:f>
        <x:v>119.99999999999999</x:v>
      </x:c>
      <x:c r="CB464" s="34" t="n">
        <x:f>$B$11*(($A$1080)*$C464/$B$12*$B$7+(1-$A$1080)*$D464/$B$12*$C$7)</x:f>
        <x:v>60.00000000000006</x:v>
      </x:c>
      <x:c r="CC464" s="34" t="n">
        <x:f>$B$11*(($A$1081)*$C464/$B$12*$B$7+(1-$A$1081)*$D464/$B$12*$C$7)</x:f>
        <x:v>0</x:v>
      </x:c>
    </x:row>
    <x:row r="465">
      <x:c r="A465" s="34" t="n">
        <x:v>441</x:v>
      </x:c>
      <x:c r="B465" s="39" t="n">
        <x:v>1.0871905404140674</x:v>
      </x:c>
      <x:c r="C465" s="1" t="n">
        <x:f>SUM(AM465:AV465)</x:f>
        <x:v>0</x:v>
      </x:c>
      <x:c r="D465" s="1" t="n">
        <x:f>SUM(AW465:BF465)</x:f>
        <x:v>0</x:v>
      </x:c>
      <x:c r="E465" s="17" t="n">
        <x:f>(1-C465/$B$12)*$B$8-C465/$B$12*$B$7</x:f>
        <x:v>0.05</x:v>
      </x:c>
      <x:c r="F465" s="17" t="n">
        <x:f>(1-D465/$B$12)*$C$8-D465/$B$12*$C$7</x:f>
        <x:v>0.09</x:v>
      </x:c>
      <x:c r="G465" s="32" t="n">
        <x:f>$B$11*($B$10*C465/$B$12*$B$7+(1-$B$10)*D465/$B$12*$C$7)</x:f>
        <x:v>0</x:v>
      </x:c>
      <x:c r="H465" s="17" t="n">
        <x:f>$B$10*E465+(1-$B$10)*F465</x:f>
        <x:v>0.07</x:v>
      </x:c>
      <x:c r="I465" s="34"/>
      <x:c r="J465" s="34"/>
      <x:c r="K465" s="34"/>
      <x:c r="L465" s="34"/>
      <x:c r="M465" s="34"/>
      <x:c r="N465" s="34"/>
      <x:c r="O465" s="34"/>
      <x:c r="P465" s="34"/>
      <x:c r="Q465" s="34"/>
      <x:c r="R465" s="39" t="n">
        <x:v>1.0083837577345283</x:v>
      </x:c>
      <x:c r="S465" s="39" t="n">
        <x:v>0.26298460730026263</x:v>
      </x:c>
      <x:c r="T465" s="39" t="n">
        <x:v>1.012397038577401</x:v>
      </x:c>
      <x:c r="U465" s="39" t="n">
        <x:v>-1.5951013722580674</x:v>
      </x:c>
      <x:c r="V465" s="39" t="n">
        <x:v>-0.9092381966593174</x:v>
      </x:c>
      <x:c r="W465" s="39" t="n">
        <x:v>-0.9762893419551822</x:v>
      </x:c>
      <x:c r="X465" s="39" t="n">
        <x:v>1.7317541518420587</x:v>
      </x:c>
      <x:c r="Y465" s="39" t="n">
        <x:v>-1.7810452985138971</x:v>
      </x:c>
      <x:c r="Z465" s="39" t="n">
        <x:v>1.2272632765146374</x:v>
      </x:c>
      <x:c r="AA465" s="39" t="n">
        <x:v>-0.3157588508471897</x:v>
      </x:c>
      <x:c r="AB465" s="39" t="n">
        <x:v>0.5530562814291816</x:v>
      </x:c>
      <x:c r="AC465" s="39" t="n">
        <x:v>-0.7384712692229529</x:v>
      </x:c>
      <x:c r="AD465" s="39" t="n">
        <x:v>0.2788346698087679</x:v>
      </x:c>
      <x:c r="AE465" s="39" t="n">
        <x:v>-0.7215732271035772</x:v>
      </x:c>
      <x:c r="AF465" s="39" t="n">
        <x:v>-0.8709558186551256</x:v>
      </x:c>
      <x:c r="AG465" s="39" t="n">
        <x:v>-0.09088321688251143</x:v>
      </x:c>
      <x:c r="AH465" s="39" t="n">
        <x:v>-0.42591780658214806</x:v>
      </x:c>
      <x:c r="AI465" s="39" t="n">
        <x:v>0.7630913137039333</x:v>
      </x:c>
      <x:c r="AJ465" s="39" t="n">
        <x:v>-0.3927283560659934</x:v>
      </x:c>
      <x:c r="AK465" s="39" t="n">
        <x:v>-1.0883487941004508</x:v>
      </x:c>
      <x:c r="AL465" s="34"/>
      <x:c r="AM465" s="34" t="n">
        <x:f>IF(SQRT($B$9)*$B465+SQRT(1-$B$9)*R465&lt;_xlfn.NORM.S.INV($B$6),1,0)</x:f>
        <x:v>0</x:v>
      </x:c>
      <x:c r="AN465" s="34" t="n">
        <x:f>IF(SQRT($B$9)*$B465+SQRT(1-$B$9)*S465&lt;_xlfn.NORM.S.INV($B$6),1,0)</x:f>
        <x:v>0</x:v>
      </x:c>
      <x:c r="AO465" s="34" t="n">
        <x:f>IF(SQRT($B$9)*$B465+SQRT(1-$B$9)*T465&lt;_xlfn.NORM.S.INV($B$6),1,0)</x:f>
        <x:v>0</x:v>
      </x:c>
      <x:c r="AP465" s="34" t="n">
        <x:f>IF(SQRT($B$9)*$B465+SQRT(1-$B$9)*U465&lt;_xlfn.NORM.S.INV($B$6),1,0)</x:f>
        <x:v>0</x:v>
      </x:c>
      <x:c r="AQ465" s="34" t="n">
        <x:f>IF(SQRT($B$9)*$B465+SQRT(1-$B$9)*V465&lt;_xlfn.NORM.S.INV($B$6),1,0)</x:f>
        <x:v>0</x:v>
      </x:c>
      <x:c r="AR465" s="34" t="n">
        <x:f>IF(SQRT($B$9)*$B465+SQRT(1-$B$9)*W465&lt;_xlfn.NORM.S.INV($B$6),1,0)</x:f>
        <x:v>0</x:v>
      </x:c>
      <x:c r="AS465" s="34" t="n">
        <x:f>IF(SQRT($B$9)*$B465+SQRT(1-$B$9)*X465&lt;_xlfn.NORM.S.INV($B$6),1,0)</x:f>
        <x:v>0</x:v>
      </x:c>
      <x:c r="AT465" s="34" t="n">
        <x:f>IF(SQRT($B$9)*$B465+SQRT(1-$B$9)*Y465&lt;_xlfn.NORM.S.INV($B$6),1,0)</x:f>
        <x:v>0</x:v>
      </x:c>
      <x:c r="AU465" s="34" t="n">
        <x:f>IF(SQRT($B$9)*$B465+SQRT(1-$B$9)*Z465&lt;_xlfn.NORM.S.INV($B$6),1,0)</x:f>
        <x:v>0</x:v>
      </x:c>
      <x:c r="AV465" s="34" t="n">
        <x:f>IF(SQRT($B$9)*$B465+SQRT(1-$B$9)*AA465&lt;_xlfn.NORM.S.INV($B$6),1,0)</x:f>
        <x:v>0</x:v>
      </x:c>
      <x:c r="AW465" s="34" t="n">
        <x:f>IF(SQRT($C$9)*$B465+SQRT(1-$C$9)*AB465&lt;_xlfn.NORM.S.INV($C$6),1,0)</x:f>
        <x:v>0</x:v>
      </x:c>
      <x:c r="AX465" s="34" t="n">
        <x:f>IF(SQRT($C$9)*$B465+SQRT(1-$C$9)*AC465&lt;_xlfn.NORM.S.INV($C$6),1,0)</x:f>
        <x:v>0</x:v>
      </x:c>
      <x:c r="AY465" s="34" t="n">
        <x:f>IF(SQRT($C$9)*$B465+SQRT(1-$C$9)*AD465&lt;_xlfn.NORM.S.INV($C$6),1,0)</x:f>
        <x:v>0</x:v>
      </x:c>
      <x:c r="AZ465" s="34" t="n">
        <x:f>IF(SQRT($C$9)*$B465+SQRT(1-$C$9)*AE465&lt;_xlfn.NORM.S.INV($C$6),1,0)</x:f>
        <x:v>0</x:v>
      </x:c>
      <x:c r="BA465" s="34" t="n">
        <x:f>IF(SQRT($C$9)*$B465+SQRT(1-$C$9)*AF465&lt;_xlfn.NORM.S.INV($C$6),1,0)</x:f>
        <x:v>0</x:v>
      </x:c>
      <x:c r="BB465" s="34" t="n">
        <x:f>IF(SQRT($C$9)*$B465+SQRT(1-$C$9)*AG465&lt;_xlfn.NORM.S.INV($C$6),1,0)</x:f>
        <x:v>0</x:v>
      </x:c>
      <x:c r="BC465" s="34" t="n">
        <x:f>IF(SQRT($C$9)*$B465+SQRT(1-$C$9)*AH465&lt;_xlfn.NORM.S.INV($C$6),1,0)</x:f>
        <x:v>0</x:v>
      </x:c>
      <x:c r="BD465" s="34" t="n">
        <x:f>IF(SQRT($C$9)*$B465+SQRT(1-$C$9)*AI465&lt;_xlfn.NORM.S.INV($C$6),1,0)</x:f>
        <x:v>0</x:v>
      </x:c>
      <x:c r="BE465" s="34" t="n">
        <x:f>IF(SQRT($C$9)*$B465+SQRT(1-$C$9)*AJ465&lt;_xlfn.NORM.S.INV($C$6),1,0)</x:f>
        <x:v>0</x:v>
      </x:c>
      <x:c r="BF465" s="34" t="n">
        <x:f>IF(SQRT($C$9)*$B465+SQRT(1-$C$9)*AK465&lt;_xlfn.NORM.S.INV($C$6),1,0)</x:f>
        <x:v>0</x:v>
      </x:c>
      <x:c r="BG465" s="34"/>
      <x:c r="BH465" s="34"/>
      <x:c r="BI465" s="34" t="n">
        <x:f>$B$11*(($A$1061)*$C465/$B$12*$B$7+(1-$A$1061)*$D465/$B$12*$C$7)</x:f>
        <x:v>0</x:v>
      </x:c>
      <x:c r="BJ465" s="34" t="n">
        <x:f>$B$11*(($A$1062)*$C465/$B$12*$B$7+(1-$A$1062)*$D465/$B$12*$C$7)</x:f>
        <x:v>0</x:v>
      </x:c>
      <x:c r="BK465" s="34" t="n">
        <x:f>$B$11*(($A$1063)*$C465/$B$12*$B$7+(1-$A$1063)*$D465/$B$12*$C$7)</x:f>
        <x:v>0</x:v>
      </x:c>
      <x:c r="BL465" s="34" t="n">
        <x:f>$B$11*(($A$1064)*$C465/$B$12*$B$7+(1-$A$1064)*$D465/$B$12*$C$7)</x:f>
        <x:v>0</x:v>
      </x:c>
      <x:c r="BM465" s="34" t="n">
        <x:f>$B$11*(($A$1065)*$C465/$B$12*$B$7+(1-$A$1065)*$D465/$B$12*$C$7)</x:f>
        <x:v>0</x:v>
      </x:c>
      <x:c r="BN465" s="34" t="n">
        <x:f>$B$11*(($A$1066)*$C465/$B$12*$B$7+(1-$A$1066)*$D465/$B$12*$C$7)</x:f>
        <x:v>0</x:v>
      </x:c>
      <x:c r="BO465" s="34" t="n">
        <x:f>$B$11*(($A$1067)*$C465/$B$12*$B$7+(1-$A$1067)*$D465/$B$12*$C$7)</x:f>
        <x:v>0</x:v>
      </x:c>
      <x:c r="BP465" s="34" t="n">
        <x:f>$B$11*(($A$1068)*$C465/$B$12*$B$7+(1-$A$1068)*$D465/$B$12*$C$7)</x:f>
        <x:v>0</x:v>
      </x:c>
      <x:c r="BQ465" s="34" t="n">
        <x:f>$B$11*(($A$1069)*$C465/$B$12*$B$7+(1-$A$1069)*$D465/$B$12*$C$7)</x:f>
        <x:v>0</x:v>
      </x:c>
      <x:c r="BR465" s="34" t="n">
        <x:f>$B$11*(($A$1070)*$C465/$B$12*$B$7+(1-$A$1070)*$D465/$B$12*$C$7)</x:f>
        <x:v>0</x:v>
      </x:c>
      <x:c r="BS465" s="34" t="n">
        <x:f>$B$11*(($A$1071)*$C465/$B$12*$B$7+(1-$A$1071)*$D465/$B$12*$C$7)</x:f>
        <x:v>0</x:v>
      </x:c>
      <x:c r="BT465" s="34" t="n">
        <x:f>$B$11*(($A$1072)*$C465/$B$12*$B$7+(1-$A$1072)*$D465/$B$12*$C$7)</x:f>
        <x:v>0</x:v>
      </x:c>
      <x:c r="BU465" s="34" t="n">
        <x:f>$B$11*(($A$1073)*$C465/$B$12*$B$7+(1-$A$1073)*$D465/$B$12*$C$7)</x:f>
        <x:v>0</x:v>
      </x:c>
      <x:c r="BV465" s="34" t="n">
        <x:f>$B$11*(($A$1074)*$C465/$B$12*$B$7+(1-$A$1074)*$D465/$B$12*$C$7)</x:f>
        <x:v>0</x:v>
      </x:c>
      <x:c r="BW465" s="34" t="n">
        <x:f>$B$11*(($A$1075)*$C465/$B$12*$B$7+(1-$A$1075)*$D465/$B$12*$C$7)</x:f>
        <x:v>0</x:v>
      </x:c>
      <x:c r="BX465" s="34" t="n">
        <x:f>$B$11*(($A$1076)*$C465/$B$12*$B$7+(1-$A$1076)*$D465/$B$12*$C$7)</x:f>
        <x:v>0</x:v>
      </x:c>
      <x:c r="BY465" s="34" t="n">
        <x:f>$B$11*(($A$1077)*$C465/$B$12*$B$7+(1-$A$1077)*$D465/$B$12*$C$7)</x:f>
        <x:v>0</x:v>
      </x:c>
      <x:c r="BZ465" s="34" t="n">
        <x:f>$B$11*(($A$1078)*$C465/$B$12*$B$7+(1-$A$1078)*$D465/$B$12*$C$7)</x:f>
        <x:v>0</x:v>
      </x:c>
      <x:c r="CA465" s="34" t="n">
        <x:f>$B$11*(($A$1079)*$C465/$B$12*$B$7+(1-$A$1079)*$D465/$B$12*$C$7)</x:f>
        <x:v>0</x:v>
      </x:c>
      <x:c r="CB465" s="34" t="n">
        <x:f>$B$11*(($A$1080)*$C465/$B$12*$B$7+(1-$A$1080)*$D465/$B$12*$C$7)</x:f>
        <x:v>0</x:v>
      </x:c>
      <x:c r="CC465" s="34" t="n">
        <x:f>$B$11*(($A$1081)*$C465/$B$12*$B$7+(1-$A$1081)*$D465/$B$12*$C$7)</x:f>
        <x:v>0</x:v>
      </x:c>
    </x:row>
    <x:row r="466">
      <x:c r="A466" s="34" t="n">
        <x:v>442</x:v>
      </x:c>
      <x:c r="B466" s="39" t="n">
        <x:v>-0.03825597223887381</x:v>
      </x:c>
      <x:c r="C466" s="1" t="n">
        <x:f>SUM(AM466:AV466)</x:f>
        <x:v>0</x:v>
      </x:c>
      <x:c r="D466" s="1" t="n">
        <x:f>SUM(AW466:BF466)</x:f>
        <x:v>0</x:v>
      </x:c>
      <x:c r="E466" s="17" t="n">
        <x:f>(1-C466/$B$12)*$B$8-C466/$B$12*$B$7</x:f>
        <x:v>0.05</x:v>
      </x:c>
      <x:c r="F466" s="17" t="n">
        <x:f>(1-D466/$B$12)*$C$8-D466/$B$12*$C$7</x:f>
        <x:v>0.09</x:v>
      </x:c>
      <x:c r="G466" s="32" t="n">
        <x:f>$B$11*($B$10*C466/$B$12*$B$7+(1-$B$10)*D466/$B$12*$C$7)</x:f>
        <x:v>0</x:v>
      </x:c>
      <x:c r="H466" s="17" t="n">
        <x:f>$B$10*E466+(1-$B$10)*F466</x:f>
        <x:v>0.07</x:v>
      </x:c>
      <x:c r="I466" s="34"/>
      <x:c r="J466" s="34"/>
      <x:c r="K466" s="34"/>
      <x:c r="L466" s="34"/>
      <x:c r="M466" s="34"/>
      <x:c r="N466" s="34"/>
      <x:c r="O466" s="34"/>
      <x:c r="P466" s="34"/>
      <x:c r="Q466" s="34"/>
      <x:c r="R466" s="39" t="n">
        <x:v>0.013052938277431491</x:v>
      </x:c>
      <x:c r="S466" s="39" t="n">
        <x:v>-0.8674371537710432</x:v>
      </x:c>
      <x:c r="T466" s="39" t="n">
        <x:v>-0.32939100986808617</x:v>
      </x:c>
      <x:c r="U466" s="39" t="n">
        <x:v>0.1549393601950771</x:v>
      </x:c>
      <x:c r="V466" s="39" t="n">
        <x:v>-0.7708647924193545</x:v>
      </x:c>
      <x:c r="W466" s="39" t="n">
        <x:v>-0.8575740755919643</x:v>
      </x:c>
      <x:c r="X466" s="39" t="n">
        <x:v>1.1806486576432302</x:v>
      </x:c>
      <x:c r="Y466" s="39" t="n">
        <x:v>1.8287148345921385</x:v>
      </x:c>
      <x:c r="Z466" s="39" t="n">
        <x:v>-0.1915935683948233</x:v>
      </x:c>
      <x:c r="AA466" s="39" t="n">
        <x:v>0.26681219096211706</x:v>
      </x:c>
      <x:c r="AB466" s="39" t="n">
        <x:v>-0.09284341681347297</x:v>
      </x:c>
      <x:c r="AC466" s="39" t="n">
        <x:v>0.052933886710783584</x:v>
      </x:c>
      <x:c r="AD466" s="39" t="n">
        <x:v>0.3576228744999439</x:v>
      </x:c>
      <x:c r="AE466" s="39" t="n">
        <x:v>-1.2085324741455603</x:v>
      </x:c>
      <x:c r="AF466" s="39" t="n">
        <x:v>0.7637462089231958</x:v>
      </x:c>
      <x:c r="AG466" s="39" t="n">
        <x:v>-0.6731037408839441</x:v>
      </x:c>
      <x:c r="AH466" s="39" t="n">
        <x:v>-1.6996767819357967</x:v>
      </x:c>
      <x:c r="AI466" s="39" t="n">
        <x:v>-0.21167446190402883</x:v>
      </x:c>
      <x:c r="AJ466" s="39" t="n">
        <x:v>0.07187479284232764</x:v>
      </x:c>
      <x:c r="AK466" s="39" t="n">
        <x:v>-0.05256513463649486</x:v>
      </x:c>
      <x:c r="AL466" s="34"/>
      <x:c r="AM466" s="34" t="n">
        <x:f>IF(SQRT($B$9)*$B466+SQRT(1-$B$9)*R466&lt;_xlfn.NORM.S.INV($B$6),1,0)</x:f>
        <x:v>0</x:v>
      </x:c>
      <x:c r="AN466" s="34" t="n">
        <x:f>IF(SQRT($B$9)*$B466+SQRT(1-$B$9)*S466&lt;_xlfn.NORM.S.INV($B$6),1,0)</x:f>
        <x:v>0</x:v>
      </x:c>
      <x:c r="AO466" s="34" t="n">
        <x:f>IF(SQRT($B$9)*$B466+SQRT(1-$B$9)*T466&lt;_xlfn.NORM.S.INV($B$6),1,0)</x:f>
        <x:v>0</x:v>
      </x:c>
      <x:c r="AP466" s="34" t="n">
        <x:f>IF(SQRT($B$9)*$B466+SQRT(1-$B$9)*U466&lt;_xlfn.NORM.S.INV($B$6),1,0)</x:f>
        <x:v>0</x:v>
      </x:c>
      <x:c r="AQ466" s="34" t="n">
        <x:f>IF(SQRT($B$9)*$B466+SQRT(1-$B$9)*V466&lt;_xlfn.NORM.S.INV($B$6),1,0)</x:f>
        <x:v>0</x:v>
      </x:c>
      <x:c r="AR466" s="34" t="n">
        <x:f>IF(SQRT($B$9)*$B466+SQRT(1-$B$9)*W466&lt;_xlfn.NORM.S.INV($B$6),1,0)</x:f>
        <x:v>0</x:v>
      </x:c>
      <x:c r="AS466" s="34" t="n">
        <x:f>IF(SQRT($B$9)*$B466+SQRT(1-$B$9)*X466&lt;_xlfn.NORM.S.INV($B$6),1,0)</x:f>
        <x:v>0</x:v>
      </x:c>
      <x:c r="AT466" s="34" t="n">
        <x:f>IF(SQRT($B$9)*$B466+SQRT(1-$B$9)*Y466&lt;_xlfn.NORM.S.INV($B$6),1,0)</x:f>
        <x:v>0</x:v>
      </x:c>
      <x:c r="AU466" s="34" t="n">
        <x:f>IF(SQRT($B$9)*$B466+SQRT(1-$B$9)*Z466&lt;_xlfn.NORM.S.INV($B$6),1,0)</x:f>
        <x:v>0</x:v>
      </x:c>
      <x:c r="AV466" s="34" t="n">
        <x:f>IF(SQRT($B$9)*$B466+SQRT(1-$B$9)*AA466&lt;_xlfn.NORM.S.INV($B$6),1,0)</x:f>
        <x:v>0</x:v>
      </x:c>
      <x:c r="AW466" s="34" t="n">
        <x:f>IF(SQRT($C$9)*$B466+SQRT(1-$C$9)*AB466&lt;_xlfn.NORM.S.INV($C$6),1,0)</x:f>
        <x:v>0</x:v>
      </x:c>
      <x:c r="AX466" s="34" t="n">
        <x:f>IF(SQRT($C$9)*$B466+SQRT(1-$C$9)*AC466&lt;_xlfn.NORM.S.INV($C$6),1,0)</x:f>
        <x:v>0</x:v>
      </x:c>
      <x:c r="AY466" s="34" t="n">
        <x:f>IF(SQRT($C$9)*$B466+SQRT(1-$C$9)*AD466&lt;_xlfn.NORM.S.INV($C$6),1,0)</x:f>
        <x:v>0</x:v>
      </x:c>
      <x:c r="AZ466" s="34" t="n">
        <x:f>IF(SQRT($C$9)*$B466+SQRT(1-$C$9)*AE466&lt;_xlfn.NORM.S.INV($C$6),1,0)</x:f>
        <x:v>0</x:v>
      </x:c>
      <x:c r="BA466" s="34" t="n">
        <x:f>IF(SQRT($C$9)*$B466+SQRT(1-$C$9)*AF466&lt;_xlfn.NORM.S.INV($C$6),1,0)</x:f>
        <x:v>0</x:v>
      </x:c>
      <x:c r="BB466" s="34" t="n">
        <x:f>IF(SQRT($C$9)*$B466+SQRT(1-$C$9)*AG466&lt;_xlfn.NORM.S.INV($C$6),1,0)</x:f>
        <x:v>0</x:v>
      </x:c>
      <x:c r="BC466" s="34" t="n">
        <x:f>IF(SQRT($C$9)*$B466+SQRT(1-$C$9)*AH466&lt;_xlfn.NORM.S.INV($C$6),1,0)</x:f>
        <x:v>0</x:v>
      </x:c>
      <x:c r="BD466" s="34" t="n">
        <x:f>IF(SQRT($C$9)*$B466+SQRT(1-$C$9)*AI466&lt;_xlfn.NORM.S.INV($C$6),1,0)</x:f>
        <x:v>0</x:v>
      </x:c>
      <x:c r="BE466" s="34" t="n">
        <x:f>IF(SQRT($C$9)*$B466+SQRT(1-$C$9)*AJ466&lt;_xlfn.NORM.S.INV($C$6),1,0)</x:f>
        <x:v>0</x:v>
      </x:c>
      <x:c r="BF466" s="34" t="n">
        <x:f>IF(SQRT($C$9)*$B466+SQRT(1-$C$9)*AK466&lt;_xlfn.NORM.S.INV($C$6),1,0)</x:f>
        <x:v>0</x:v>
      </x:c>
      <x:c r="BG466" s="34"/>
      <x:c r="BH466" s="34"/>
      <x:c r="BI466" s="34" t="n">
        <x:f>$B$11*(($A$1061)*$C466/$B$12*$B$7+(1-$A$1061)*$D466/$B$12*$C$7)</x:f>
        <x:v>0</x:v>
      </x:c>
      <x:c r="BJ466" s="34" t="n">
        <x:f>$B$11*(($A$1062)*$C466/$B$12*$B$7+(1-$A$1062)*$D466/$B$12*$C$7)</x:f>
        <x:v>0</x:v>
      </x:c>
      <x:c r="BK466" s="34" t="n">
        <x:f>$B$11*(($A$1063)*$C466/$B$12*$B$7+(1-$A$1063)*$D466/$B$12*$C$7)</x:f>
        <x:v>0</x:v>
      </x:c>
      <x:c r="BL466" s="34" t="n">
        <x:f>$B$11*(($A$1064)*$C466/$B$12*$B$7+(1-$A$1064)*$D466/$B$12*$C$7)</x:f>
        <x:v>0</x:v>
      </x:c>
      <x:c r="BM466" s="34" t="n">
        <x:f>$B$11*(($A$1065)*$C466/$B$12*$B$7+(1-$A$1065)*$D466/$B$12*$C$7)</x:f>
        <x:v>0</x:v>
      </x:c>
      <x:c r="BN466" s="34" t="n">
        <x:f>$B$11*(($A$1066)*$C466/$B$12*$B$7+(1-$A$1066)*$D466/$B$12*$C$7)</x:f>
        <x:v>0</x:v>
      </x:c>
      <x:c r="BO466" s="34" t="n">
        <x:f>$B$11*(($A$1067)*$C466/$B$12*$B$7+(1-$A$1067)*$D466/$B$12*$C$7)</x:f>
        <x:v>0</x:v>
      </x:c>
      <x:c r="BP466" s="34" t="n">
        <x:f>$B$11*(($A$1068)*$C466/$B$12*$B$7+(1-$A$1068)*$D466/$B$12*$C$7)</x:f>
        <x:v>0</x:v>
      </x:c>
      <x:c r="BQ466" s="34" t="n">
        <x:f>$B$11*(($A$1069)*$C466/$B$12*$B$7+(1-$A$1069)*$D466/$B$12*$C$7)</x:f>
        <x:v>0</x:v>
      </x:c>
      <x:c r="BR466" s="34" t="n">
        <x:f>$B$11*(($A$1070)*$C466/$B$12*$B$7+(1-$A$1070)*$D466/$B$12*$C$7)</x:f>
        <x:v>0</x:v>
      </x:c>
      <x:c r="BS466" s="34" t="n">
        <x:f>$B$11*(($A$1071)*$C466/$B$12*$B$7+(1-$A$1071)*$D466/$B$12*$C$7)</x:f>
        <x:v>0</x:v>
      </x:c>
      <x:c r="BT466" s="34" t="n">
        <x:f>$B$11*(($A$1072)*$C466/$B$12*$B$7+(1-$A$1072)*$D466/$B$12*$C$7)</x:f>
        <x:v>0</x:v>
      </x:c>
      <x:c r="BU466" s="34" t="n">
        <x:f>$B$11*(($A$1073)*$C466/$B$12*$B$7+(1-$A$1073)*$D466/$B$12*$C$7)</x:f>
        <x:v>0</x:v>
      </x:c>
      <x:c r="BV466" s="34" t="n">
        <x:f>$B$11*(($A$1074)*$C466/$B$12*$B$7+(1-$A$1074)*$D466/$B$12*$C$7)</x:f>
        <x:v>0</x:v>
      </x:c>
      <x:c r="BW466" s="34" t="n">
        <x:f>$B$11*(($A$1075)*$C466/$B$12*$B$7+(1-$A$1075)*$D466/$B$12*$C$7)</x:f>
        <x:v>0</x:v>
      </x:c>
      <x:c r="BX466" s="34" t="n">
        <x:f>$B$11*(($A$1076)*$C466/$B$12*$B$7+(1-$A$1076)*$D466/$B$12*$C$7)</x:f>
        <x:v>0</x:v>
      </x:c>
      <x:c r="BY466" s="34" t="n">
        <x:f>$B$11*(($A$1077)*$C466/$B$12*$B$7+(1-$A$1077)*$D466/$B$12*$C$7)</x:f>
        <x:v>0</x:v>
      </x:c>
      <x:c r="BZ466" s="34" t="n">
        <x:f>$B$11*(($A$1078)*$C466/$B$12*$B$7+(1-$A$1078)*$D466/$B$12*$C$7)</x:f>
        <x:v>0</x:v>
      </x:c>
      <x:c r="CA466" s="34" t="n">
        <x:f>$B$11*(($A$1079)*$C466/$B$12*$B$7+(1-$A$1079)*$D466/$B$12*$C$7)</x:f>
        <x:v>0</x:v>
      </x:c>
      <x:c r="CB466" s="34" t="n">
        <x:f>$B$11*(($A$1080)*$C466/$B$12*$B$7+(1-$A$1080)*$D466/$B$12*$C$7)</x:f>
        <x:v>0</x:v>
      </x:c>
      <x:c r="CC466" s="34" t="n">
        <x:f>$B$11*(($A$1081)*$C466/$B$12*$B$7+(1-$A$1081)*$D466/$B$12*$C$7)</x:f>
        <x:v>0</x:v>
      </x:c>
    </x:row>
    <x:row r="467">
      <x:c r="A467" s="34" t="n">
        <x:v>443</x:v>
      </x:c>
      <x:c r="B467" s="39" t="n">
        <x:v>-2.5653076299800093</x:v>
      </x:c>
      <x:c r="C467" s="1" t="n">
        <x:f>SUM(AM467:AV467)</x:f>
        <x:v>2</x:v>
      </x:c>
      <x:c r="D467" s="1" t="n">
        <x:f>SUM(AW467:BF467)</x:f>
        <x:v>2</x:v>
      </x:c>
      <x:c r="E467" s="17" t="n">
        <x:f>(1-C467/$B$12)*$B$8-C467/$B$12*$B$7</x:f>
        <x:v>-0.04000000000000001</x:v>
      </x:c>
      <x:c r="F467" s="17" t="n">
        <x:f>(1-D467/$B$12)*$C$8-D467/$B$12*$C$7</x:f>
        <x:v>-0.048</x:v>
      </x:c>
      <x:c r="G467" s="32" t="n">
        <x:f>$B$11*($B$10*C467/$B$12*$B$7+(1-$B$10)*D467/$B$12*$C$7)</x:f>
        <x:v>1000</x:v>
      </x:c>
      <x:c r="H467" s="17" t="n">
        <x:f>$B$10*E467+(1-$B$10)*F467</x:f>
        <x:v>-0.044000000000000004</x:v>
      </x:c>
      <x:c r="I467" s="34"/>
      <x:c r="J467" s="34"/>
      <x:c r="K467" s="34"/>
      <x:c r="L467" s="34"/>
      <x:c r="M467" s="34"/>
      <x:c r="N467" s="34"/>
      <x:c r="O467" s="34"/>
      <x:c r="P467" s="34"/>
      <x:c r="Q467" s="34"/>
      <x:c r="R467" s="39" t="n">
        <x:v>-1.3835711318022839</x:v>
      </x:c>
      <x:c r="S467" s="39" t="n">
        <x:v>0.49834502819440524</x:v>
      </x:c>
      <x:c r="T467" s="39" t="n">
        <x:v>-1.832532482154108</x:v>
      </x:c>
      <x:c r="U467" s="39" t="n">
        <x:v>-0.3787909545051748</x:v>
      </x:c>
      <x:c r="V467" s="39" t="n">
        <x:v>0.6609159916921906</x:v>
      </x:c>
      <x:c r="W467" s="39" t="n">
        <x:v>1.0725408039283504</x:v>
      </x:c>
      <x:c r="X467" s="39" t="n">
        <x:v>-0.13641305253468597</x:v>
      </x:c>
      <x:c r="Y467" s="39" t="n">
        <x:v>0.6686066739940677</x:v>
      </x:c>
      <x:c r="Z467" s="39" t="n">
        <x:v>0.8848694062752486</x:v>
      </x:c>
      <x:c r="AA467" s="39" t="n">
        <x:v>-0.19535152290639782</x:v>
      </x:c>
      <x:c r="AB467" s="39" t="n">
        <x:v>3.0423646994059714</x:v>
      </x:c>
      <x:c r="AC467" s="39" t="n">
        <x:v>-1.8849290558629557</x:v>
      </x:c>
      <x:c r="AD467" s="39" t="n">
        <x:v>0.9629215561638357</x:v>
      </x:c>
      <x:c r="AE467" s="39" t="n">
        <x:v>-0.7947542796302024</x:v>
      </x:c>
      <x:c r="AF467" s="39" t="n">
        <x:v>-0.07846352704931087</x:v>
      </x:c>
      <x:c r="AG467" s="39" t="n">
        <x:v>-0.4459952633247866</x:v>
      </x:c>
      <x:c r="AH467" s="39" t="n">
        <x:v>2.3396742998340696</x:v>
      </x:c>
      <x:c r="AI467" s="39" t="n">
        <x:v>0.6367637948149938</x:v>
      </x:c>
      <x:c r="AJ467" s="39" t="n">
        <x:v>0.8338803258954094</x:v>
      </x:c>
      <x:c r="AK467" s="39" t="n">
        <x:v>1.8439949047310944</x:v>
      </x:c>
      <x:c r="AL467" s="34"/>
      <x:c r="AM467" s="34" t="n">
        <x:f>IF(SQRT($B$9)*$B467+SQRT(1-$B$9)*R467&lt;_xlfn.NORM.S.INV($B$6),1,0)</x:f>
        <x:v>1</x:v>
      </x:c>
      <x:c r="AN467" s="34" t="n">
        <x:f>IF(SQRT($B$9)*$B467+SQRT(1-$B$9)*S467&lt;_xlfn.NORM.S.INV($B$6),1,0)</x:f>
        <x:v>0</x:v>
      </x:c>
      <x:c r="AO467" s="34" t="n">
        <x:f>IF(SQRT($B$9)*$B467+SQRT(1-$B$9)*T467&lt;_xlfn.NORM.S.INV($B$6),1,0)</x:f>
        <x:v>1</x:v>
      </x:c>
      <x:c r="AP467" s="34" t="n">
        <x:f>IF(SQRT($B$9)*$B467+SQRT(1-$B$9)*U467&lt;_xlfn.NORM.S.INV($B$6),1,0)</x:f>
        <x:v>0</x:v>
      </x:c>
      <x:c r="AQ467" s="34" t="n">
        <x:f>IF(SQRT($B$9)*$B467+SQRT(1-$B$9)*V467&lt;_xlfn.NORM.S.INV($B$6),1,0)</x:f>
        <x:v>0</x:v>
      </x:c>
      <x:c r="AR467" s="34" t="n">
        <x:f>IF(SQRT($B$9)*$B467+SQRT(1-$B$9)*W467&lt;_xlfn.NORM.S.INV($B$6),1,0)</x:f>
        <x:v>0</x:v>
      </x:c>
      <x:c r="AS467" s="34" t="n">
        <x:f>IF(SQRT($B$9)*$B467+SQRT(1-$B$9)*X467&lt;_xlfn.NORM.S.INV($B$6),1,0)</x:f>
        <x:v>0</x:v>
      </x:c>
      <x:c r="AT467" s="34" t="n">
        <x:f>IF(SQRT($B$9)*$B467+SQRT(1-$B$9)*Y467&lt;_xlfn.NORM.S.INV($B$6),1,0)</x:f>
        <x:v>0</x:v>
      </x:c>
      <x:c r="AU467" s="34" t="n">
        <x:f>IF(SQRT($B$9)*$B467+SQRT(1-$B$9)*Z467&lt;_xlfn.NORM.S.INV($B$6),1,0)</x:f>
        <x:v>0</x:v>
      </x:c>
      <x:c r="AV467" s="34" t="n">
        <x:f>IF(SQRT($B$9)*$B467+SQRT(1-$B$9)*AA467&lt;_xlfn.NORM.S.INV($B$6),1,0)</x:f>
        <x:v>0</x:v>
      </x:c>
      <x:c r="AW467" s="34" t="n">
        <x:f>IF(SQRT($C$9)*$B467+SQRT(1-$C$9)*AB467&lt;_xlfn.NORM.S.INV($C$6),1,0)</x:f>
        <x:v>0</x:v>
      </x:c>
      <x:c r="AX467" s="34" t="n">
        <x:f>IF(SQRT($C$9)*$B467+SQRT(1-$C$9)*AC467&lt;_xlfn.NORM.S.INV($C$6),1,0)</x:f>
        <x:v>1</x:v>
      </x:c>
      <x:c r="AY467" s="34" t="n">
        <x:f>IF(SQRT($C$9)*$B467+SQRT(1-$C$9)*AD467&lt;_xlfn.NORM.S.INV($C$6),1,0)</x:f>
        <x:v>0</x:v>
      </x:c>
      <x:c r="AZ467" s="34" t="n">
        <x:f>IF(SQRT($C$9)*$B467+SQRT(1-$C$9)*AE467&lt;_xlfn.NORM.S.INV($C$6),1,0)</x:f>
        <x:v>1</x:v>
      </x:c>
      <x:c r="BA467" s="34" t="n">
        <x:f>IF(SQRT($C$9)*$B467+SQRT(1-$C$9)*AF467&lt;_xlfn.NORM.S.INV($C$6),1,0)</x:f>
        <x:v>0</x:v>
      </x:c>
      <x:c r="BB467" s="34" t="n">
        <x:f>IF(SQRT($C$9)*$B467+SQRT(1-$C$9)*AG467&lt;_xlfn.NORM.S.INV($C$6),1,0)</x:f>
        <x:v>0</x:v>
      </x:c>
      <x:c r="BC467" s="34" t="n">
        <x:f>IF(SQRT($C$9)*$B467+SQRT(1-$C$9)*AH467&lt;_xlfn.NORM.S.INV($C$6),1,0)</x:f>
        <x:v>0</x:v>
      </x:c>
      <x:c r="BD467" s="34" t="n">
        <x:f>IF(SQRT($C$9)*$B467+SQRT(1-$C$9)*AI467&lt;_xlfn.NORM.S.INV($C$6),1,0)</x:f>
        <x:v>0</x:v>
      </x:c>
      <x:c r="BE467" s="34" t="n">
        <x:f>IF(SQRT($C$9)*$B467+SQRT(1-$C$9)*AJ467&lt;_xlfn.NORM.S.INV($C$6),1,0)</x:f>
        <x:v>0</x:v>
      </x:c>
      <x:c r="BF467" s="34" t="n">
        <x:f>IF(SQRT($C$9)*$B467+SQRT(1-$C$9)*AK467&lt;_xlfn.NORM.S.INV($C$6),1,0)</x:f>
        <x:v>0</x:v>
      </x:c>
      <x:c r="BG467" s="34"/>
      <x:c r="BH467" s="34"/>
      <x:c r="BI467" s="34" t="n">
        <x:f>$B$11*(($A$1061)*$C467/$B$12*$B$7+(1-$A$1061)*$D467/$B$12*$C$7)</x:f>
        <x:v>1200</x:v>
      </x:c>
      <x:c r="BJ467" s="34" t="n">
        <x:f>$B$11*(($A$1062)*$C467/$B$12*$B$7+(1-$A$1062)*$D467/$B$12*$C$7)</x:f>
        <x:v>1180</x:v>
      </x:c>
      <x:c r="BK467" s="34" t="n">
        <x:f>$B$11*(($A$1063)*$C467/$B$12*$B$7+(1-$A$1063)*$D467/$B$12*$C$7)</x:f>
        <x:v>1160</x:v>
      </x:c>
      <x:c r="BL467" s="34" t="n">
        <x:f>$B$11*(($A$1064)*$C467/$B$12*$B$7+(1-$A$1064)*$D467/$B$12*$C$7)</x:f>
        <x:v>1140</x:v>
      </x:c>
      <x:c r="BM467" s="34" t="n">
        <x:f>$B$11*(($A$1065)*$C467/$B$12*$B$7+(1-$A$1065)*$D467/$B$12*$C$7)</x:f>
        <x:v>1120</x:v>
      </x:c>
      <x:c r="BN467" s="34" t="n">
        <x:f>$B$11*(($A$1066)*$C467/$B$12*$B$7+(1-$A$1066)*$D467/$B$12*$C$7)</x:f>
        <x:v>1100</x:v>
      </x:c>
      <x:c r="BO467" s="34" t="n">
        <x:f>$B$11*(($A$1067)*$C467/$B$12*$B$7+(1-$A$1067)*$D467/$B$12*$C$7)</x:f>
        <x:v>1079.9999999999998</x:v>
      </x:c>
      <x:c r="BP467" s="34" t="n">
        <x:f>$B$11*(($A$1068)*$C467/$B$12*$B$7+(1-$A$1068)*$D467/$B$12*$C$7)</x:f>
        <x:v>1060</x:v>
      </x:c>
      <x:c r="BQ467" s="34" t="n">
        <x:f>$B$11*(($A$1069)*$C467/$B$12*$B$7+(1-$A$1069)*$D467/$B$12*$C$7)</x:f>
        <x:v>1040</x:v>
      </x:c>
      <x:c r="BR467" s="34" t="n">
        <x:f>$B$11*(($A$1070)*$C467/$B$12*$B$7+(1-$A$1070)*$D467/$B$12*$C$7)</x:f>
        <x:v>1020.0000000000001</x:v>
      </x:c>
      <x:c r="BS467" s="34" t="n">
        <x:f>$B$11*(($A$1071)*$C467/$B$12*$B$7+(1-$A$1071)*$D467/$B$12*$C$7)</x:f>
        <x:v>1000</x:v>
      </x:c>
      <x:c r="BT467" s="34" t="n">
        <x:f>$B$11*(($A$1072)*$C467/$B$12*$B$7+(1-$A$1072)*$D467/$B$12*$C$7)</x:f>
        <x:v>980</x:v>
      </x:c>
      <x:c r="BU467" s="34" t="n">
        <x:f>$B$11*(($A$1073)*$C467/$B$12*$B$7+(1-$A$1073)*$D467/$B$12*$C$7)</x:f>
        <x:v>960</x:v>
      </x:c>
      <x:c r="BV467" s="34" t="n">
        <x:f>$B$11*(($A$1074)*$C467/$B$12*$B$7+(1-$A$1074)*$D467/$B$12*$C$7)</x:f>
        <x:v>940</x:v>
      </x:c>
      <x:c r="BW467" s="34" t="n">
        <x:f>$B$11*(($A$1075)*$C467/$B$12*$B$7+(1-$A$1075)*$D467/$B$12*$C$7)</x:f>
        <x:v>920</x:v>
      </x:c>
      <x:c r="BX467" s="34" t="n">
        <x:f>$B$11*(($A$1076)*$C467/$B$12*$B$7+(1-$A$1076)*$D467/$B$12*$C$7)</x:f>
        <x:v>900</x:v>
      </x:c>
      <x:c r="BY467" s="34" t="n">
        <x:f>$B$11*(($A$1077)*$C467/$B$12*$B$7+(1-$A$1077)*$D467/$B$12*$C$7)</x:f>
        <x:v>880</x:v>
      </x:c>
      <x:c r="BZ467" s="34" t="n">
        <x:f>$B$11*(($A$1078)*$C467/$B$12*$B$7+(1-$A$1078)*$D467/$B$12*$C$7)</x:f>
        <x:v>859.9999999999999</x:v>
      </x:c>
      <x:c r="CA467" s="34" t="n">
        <x:f>$B$11*(($A$1079)*$C467/$B$12*$B$7+(1-$A$1079)*$D467/$B$12*$C$7)</x:f>
        <x:v>839.9999999999999</x:v>
      </x:c>
      <x:c r="CB467" s="34" t="n">
        <x:f>$B$11*(($A$1080)*$C467/$B$12*$B$7+(1-$A$1080)*$D467/$B$12*$C$7)</x:f>
        <x:v>820.0000000000002</x:v>
      </x:c>
      <x:c r="CC467" s="34" t="n">
        <x:f>$B$11*(($A$1081)*$C467/$B$12*$B$7+(1-$A$1081)*$D467/$B$12*$C$7)</x:f>
        <x:v>800.0000000000001</x:v>
      </x:c>
    </x:row>
    <x:row r="468">
      <x:c r="A468" s="34" t="n">
        <x:v>444</x:v>
      </x:c>
      <x:c r="B468" s="39" t="n">
        <x:v>0.20189547322319665</x:v>
      </x:c>
      <x:c r="C468" s="1" t="n">
        <x:f>SUM(AM468:AV468)</x:f>
        <x:v>0</x:v>
      </x:c>
      <x:c r="D468" s="1" t="n">
        <x:f>SUM(AW468:BF468)</x:f>
        <x:v>0</x:v>
      </x:c>
      <x:c r="E468" s="17" t="n">
        <x:f>(1-C468/$B$12)*$B$8-C468/$B$12*$B$7</x:f>
        <x:v>0.05</x:v>
      </x:c>
      <x:c r="F468" s="17" t="n">
        <x:f>(1-D468/$B$12)*$C$8-D468/$B$12*$C$7</x:f>
        <x:v>0.09</x:v>
      </x:c>
      <x:c r="G468" s="32" t="n">
        <x:f>$B$11*($B$10*C468/$B$12*$B$7+(1-$B$10)*D468/$B$12*$C$7)</x:f>
        <x:v>0</x:v>
      </x:c>
      <x:c r="H468" s="17" t="n">
        <x:f>$B$10*E468+(1-$B$10)*F468</x:f>
        <x:v>0.07</x:v>
      </x:c>
      <x:c r="I468" s="34"/>
      <x:c r="J468" s="34"/>
      <x:c r="K468" s="34"/>
      <x:c r="L468" s="34"/>
      <x:c r="M468" s="34"/>
      <x:c r="N468" s="34"/>
      <x:c r="O468" s="34"/>
      <x:c r="P468" s="34"/>
      <x:c r="Q468" s="34"/>
      <x:c r="R468" s="39" t="n">
        <x:v>0.4987780003018467</x:v>
      </x:c>
      <x:c r="S468" s="39" t="n">
        <x:v>-0.6105298553653524</x:v>
      </x:c>
      <x:c r="T468" s="39" t="n">
        <x:v>-0.6599469303569613</x:v>
      </x:c>
      <x:c r="U468" s="39" t="n">
        <x:v>-0.5006400897754265</x:v>
      </x:c>
      <x:c r="V468" s="39" t="n">
        <x:v>0.9513490693951818</x:v>
      </x:c>
      <x:c r="W468" s="39" t="n">
        <x:v>0.005455064569030741</x:v>
      </x:c>
      <x:c r="X468" s="39" t="n">
        <x:v>1.616644166401367</x:v>
      </x:c>
      <x:c r="Y468" s="39" t="n">
        <x:v>1.9146045616720637</x:v>
      </x:c>
      <x:c r="Z468" s="39" t="n">
        <x:v>-0.5543501123689691</x:v>
      </x:c>
      <x:c r="AA468" s="39" t="n">
        <x:v>-2.019081381057425</x:v>
      </x:c>
      <x:c r="AB468" s="39" t="n">
        <x:v>0.433250653376326</x:v>
      </x:c>
      <x:c r="AC468" s="39" t="n">
        <x:v>-0.28199961855740213</x:v>
      </x:c>
      <x:c r="AD468" s="39" t="n">
        <x:v>0.7012075877912037</x:v>
      </x:c>
      <x:c r="AE468" s="39" t="n">
        <x:v>-1.3265033985484154</x:v>
      </x:c>
      <x:c r="AF468" s="39" t="n">
        <x:v>-0.34473702803196493</x:v>
      </x:c>
      <x:c r="AG468" s="39" t="n">
        <x:v>0.1343586122641778</x:v>
      </x:c>
      <x:c r="AH468" s="39" t="n">
        <x:v>1.2856212173657287</x:v>
      </x:c>
      <x:c r="AI468" s="39" t="n">
        <x:v>1.0504374982867413</x:v>
      </x:c>
      <x:c r="AJ468" s="39" t="n">
        <x:v>1.4865161575917143</x:v>
      </x:c>
      <x:c r="AK468" s="39" t="n">
        <x:v>0.9489400260821151</x:v>
      </x:c>
      <x:c r="AL468" s="34"/>
      <x:c r="AM468" s="34" t="n">
        <x:f>IF(SQRT($B$9)*$B468+SQRT(1-$B$9)*R468&lt;_xlfn.NORM.S.INV($B$6),1,0)</x:f>
        <x:v>0</x:v>
      </x:c>
      <x:c r="AN468" s="34" t="n">
        <x:f>IF(SQRT($B$9)*$B468+SQRT(1-$B$9)*S468&lt;_xlfn.NORM.S.INV($B$6),1,0)</x:f>
        <x:v>0</x:v>
      </x:c>
      <x:c r="AO468" s="34" t="n">
        <x:f>IF(SQRT($B$9)*$B468+SQRT(1-$B$9)*T468&lt;_xlfn.NORM.S.INV($B$6),1,0)</x:f>
        <x:v>0</x:v>
      </x:c>
      <x:c r="AP468" s="34" t="n">
        <x:f>IF(SQRT($B$9)*$B468+SQRT(1-$B$9)*U468&lt;_xlfn.NORM.S.INV($B$6),1,0)</x:f>
        <x:v>0</x:v>
      </x:c>
      <x:c r="AQ468" s="34" t="n">
        <x:f>IF(SQRT($B$9)*$B468+SQRT(1-$B$9)*V468&lt;_xlfn.NORM.S.INV($B$6),1,0)</x:f>
        <x:v>0</x:v>
      </x:c>
      <x:c r="AR468" s="34" t="n">
        <x:f>IF(SQRT($B$9)*$B468+SQRT(1-$B$9)*W468&lt;_xlfn.NORM.S.INV($B$6),1,0)</x:f>
        <x:v>0</x:v>
      </x:c>
      <x:c r="AS468" s="34" t="n">
        <x:f>IF(SQRT($B$9)*$B468+SQRT(1-$B$9)*X468&lt;_xlfn.NORM.S.INV($B$6),1,0)</x:f>
        <x:v>0</x:v>
      </x:c>
      <x:c r="AT468" s="34" t="n">
        <x:f>IF(SQRT($B$9)*$B468+SQRT(1-$B$9)*Y468&lt;_xlfn.NORM.S.INV($B$6),1,0)</x:f>
        <x:v>0</x:v>
      </x:c>
      <x:c r="AU468" s="34" t="n">
        <x:f>IF(SQRT($B$9)*$B468+SQRT(1-$B$9)*Z468&lt;_xlfn.NORM.S.INV($B$6),1,0)</x:f>
        <x:v>0</x:v>
      </x:c>
      <x:c r="AV468" s="34" t="n">
        <x:f>IF(SQRT($B$9)*$B468+SQRT(1-$B$9)*AA468&lt;_xlfn.NORM.S.INV($B$6),1,0)</x:f>
        <x:v>0</x:v>
      </x:c>
      <x:c r="AW468" s="34" t="n">
        <x:f>IF(SQRT($C$9)*$B468+SQRT(1-$C$9)*AB468&lt;_xlfn.NORM.S.INV($C$6),1,0)</x:f>
        <x:v>0</x:v>
      </x:c>
      <x:c r="AX468" s="34" t="n">
        <x:f>IF(SQRT($C$9)*$B468+SQRT(1-$C$9)*AC468&lt;_xlfn.NORM.S.INV($C$6),1,0)</x:f>
        <x:v>0</x:v>
      </x:c>
      <x:c r="AY468" s="34" t="n">
        <x:f>IF(SQRT($C$9)*$B468+SQRT(1-$C$9)*AD468&lt;_xlfn.NORM.S.INV($C$6),1,0)</x:f>
        <x:v>0</x:v>
      </x:c>
      <x:c r="AZ468" s="34" t="n">
        <x:f>IF(SQRT($C$9)*$B468+SQRT(1-$C$9)*AE468&lt;_xlfn.NORM.S.INV($C$6),1,0)</x:f>
        <x:v>0</x:v>
      </x:c>
      <x:c r="BA468" s="34" t="n">
        <x:f>IF(SQRT($C$9)*$B468+SQRT(1-$C$9)*AF468&lt;_xlfn.NORM.S.INV($C$6),1,0)</x:f>
        <x:v>0</x:v>
      </x:c>
      <x:c r="BB468" s="34" t="n">
        <x:f>IF(SQRT($C$9)*$B468+SQRT(1-$C$9)*AG468&lt;_xlfn.NORM.S.INV($C$6),1,0)</x:f>
        <x:v>0</x:v>
      </x:c>
      <x:c r="BC468" s="34" t="n">
        <x:f>IF(SQRT($C$9)*$B468+SQRT(1-$C$9)*AH468&lt;_xlfn.NORM.S.INV($C$6),1,0)</x:f>
        <x:v>0</x:v>
      </x:c>
      <x:c r="BD468" s="34" t="n">
        <x:f>IF(SQRT($C$9)*$B468+SQRT(1-$C$9)*AI468&lt;_xlfn.NORM.S.INV($C$6),1,0)</x:f>
        <x:v>0</x:v>
      </x:c>
      <x:c r="BE468" s="34" t="n">
        <x:f>IF(SQRT($C$9)*$B468+SQRT(1-$C$9)*AJ468&lt;_xlfn.NORM.S.INV($C$6),1,0)</x:f>
        <x:v>0</x:v>
      </x:c>
      <x:c r="BF468" s="34" t="n">
        <x:f>IF(SQRT($C$9)*$B468+SQRT(1-$C$9)*AK468&lt;_xlfn.NORM.S.INV($C$6),1,0)</x:f>
        <x:v>0</x:v>
      </x:c>
      <x:c r="BG468" s="34"/>
      <x:c r="BH468" s="34"/>
      <x:c r="BI468" s="34" t="n">
        <x:f>$B$11*(($A$1061)*$C468/$B$12*$B$7+(1-$A$1061)*$D468/$B$12*$C$7)</x:f>
        <x:v>0</x:v>
      </x:c>
      <x:c r="BJ468" s="34" t="n">
        <x:f>$B$11*(($A$1062)*$C468/$B$12*$B$7+(1-$A$1062)*$D468/$B$12*$C$7)</x:f>
        <x:v>0</x:v>
      </x:c>
      <x:c r="BK468" s="34" t="n">
        <x:f>$B$11*(($A$1063)*$C468/$B$12*$B$7+(1-$A$1063)*$D468/$B$12*$C$7)</x:f>
        <x:v>0</x:v>
      </x:c>
      <x:c r="BL468" s="34" t="n">
        <x:f>$B$11*(($A$1064)*$C468/$B$12*$B$7+(1-$A$1064)*$D468/$B$12*$C$7)</x:f>
        <x:v>0</x:v>
      </x:c>
      <x:c r="BM468" s="34" t="n">
        <x:f>$B$11*(($A$1065)*$C468/$B$12*$B$7+(1-$A$1065)*$D468/$B$12*$C$7)</x:f>
        <x:v>0</x:v>
      </x:c>
      <x:c r="BN468" s="34" t="n">
        <x:f>$B$11*(($A$1066)*$C468/$B$12*$B$7+(1-$A$1066)*$D468/$B$12*$C$7)</x:f>
        <x:v>0</x:v>
      </x:c>
      <x:c r="BO468" s="34" t="n">
        <x:f>$B$11*(($A$1067)*$C468/$B$12*$B$7+(1-$A$1067)*$D468/$B$12*$C$7)</x:f>
        <x:v>0</x:v>
      </x:c>
      <x:c r="BP468" s="34" t="n">
        <x:f>$B$11*(($A$1068)*$C468/$B$12*$B$7+(1-$A$1068)*$D468/$B$12*$C$7)</x:f>
        <x:v>0</x:v>
      </x:c>
      <x:c r="BQ468" s="34" t="n">
        <x:f>$B$11*(($A$1069)*$C468/$B$12*$B$7+(1-$A$1069)*$D468/$B$12*$C$7)</x:f>
        <x:v>0</x:v>
      </x:c>
      <x:c r="BR468" s="34" t="n">
        <x:f>$B$11*(($A$1070)*$C468/$B$12*$B$7+(1-$A$1070)*$D468/$B$12*$C$7)</x:f>
        <x:v>0</x:v>
      </x:c>
      <x:c r="BS468" s="34" t="n">
        <x:f>$B$11*(($A$1071)*$C468/$B$12*$B$7+(1-$A$1071)*$D468/$B$12*$C$7)</x:f>
        <x:v>0</x:v>
      </x:c>
      <x:c r="BT468" s="34" t="n">
        <x:f>$B$11*(($A$1072)*$C468/$B$12*$B$7+(1-$A$1072)*$D468/$B$12*$C$7)</x:f>
        <x:v>0</x:v>
      </x:c>
      <x:c r="BU468" s="34" t="n">
        <x:f>$B$11*(($A$1073)*$C468/$B$12*$B$7+(1-$A$1073)*$D468/$B$12*$C$7)</x:f>
        <x:v>0</x:v>
      </x:c>
      <x:c r="BV468" s="34" t="n">
        <x:f>$B$11*(($A$1074)*$C468/$B$12*$B$7+(1-$A$1074)*$D468/$B$12*$C$7)</x:f>
        <x:v>0</x:v>
      </x:c>
      <x:c r="BW468" s="34" t="n">
        <x:f>$B$11*(($A$1075)*$C468/$B$12*$B$7+(1-$A$1075)*$D468/$B$12*$C$7)</x:f>
        <x:v>0</x:v>
      </x:c>
      <x:c r="BX468" s="34" t="n">
        <x:f>$B$11*(($A$1076)*$C468/$B$12*$B$7+(1-$A$1076)*$D468/$B$12*$C$7)</x:f>
        <x:v>0</x:v>
      </x:c>
      <x:c r="BY468" s="34" t="n">
        <x:f>$B$11*(($A$1077)*$C468/$B$12*$B$7+(1-$A$1077)*$D468/$B$12*$C$7)</x:f>
        <x:v>0</x:v>
      </x:c>
      <x:c r="BZ468" s="34" t="n">
        <x:f>$B$11*(($A$1078)*$C468/$B$12*$B$7+(1-$A$1078)*$D468/$B$12*$C$7)</x:f>
        <x:v>0</x:v>
      </x:c>
      <x:c r="CA468" s="34" t="n">
        <x:f>$B$11*(($A$1079)*$C468/$B$12*$B$7+(1-$A$1079)*$D468/$B$12*$C$7)</x:f>
        <x:v>0</x:v>
      </x:c>
      <x:c r="CB468" s="34" t="n">
        <x:f>$B$11*(($A$1080)*$C468/$B$12*$B$7+(1-$A$1080)*$D468/$B$12*$C$7)</x:f>
        <x:v>0</x:v>
      </x:c>
      <x:c r="CC468" s="34" t="n">
        <x:f>$B$11*(($A$1081)*$C468/$B$12*$B$7+(1-$A$1081)*$D468/$B$12*$C$7)</x:f>
        <x:v>0</x:v>
      </x:c>
    </x:row>
    <x:row r="469">
      <x:c r="A469" s="34" t="n">
        <x:v>445</x:v>
      </x:c>
      <x:c r="B469" s="39" t="n">
        <x:v>1.2581496926277675</x:v>
      </x:c>
      <x:c r="C469" s="1" t="n">
        <x:f>SUM(AM469:AV469)</x:f>
        <x:v>0</x:v>
      </x:c>
      <x:c r="D469" s="1" t="n">
        <x:f>SUM(AW469:BF469)</x:f>
        <x:v>1</x:v>
      </x:c>
      <x:c r="E469" s="17" t="n">
        <x:f>(1-C469/$B$12)*$B$8-C469/$B$12*$B$7</x:f>
        <x:v>0.05</x:v>
      </x:c>
      <x:c r="F469" s="17" t="n">
        <x:f>(1-D469/$B$12)*$C$8-D469/$B$12*$C$7</x:f>
        <x:v>0.021000000000000005</x:v>
      </x:c>
      <x:c r="G469" s="32" t="n">
        <x:f>$B$11*($B$10*C469/$B$12*$B$7+(1-$B$10)*D469/$B$12*$C$7)</x:f>
        <x:v>300</x:v>
      </x:c>
      <x:c r="H469" s="17" t="n">
        <x:f>$B$10*E469+(1-$B$10)*F469</x:f>
        <x:v>0.035500000000000004</x:v>
      </x:c>
      <x:c r="I469" s="34"/>
      <x:c r="J469" s="34"/>
      <x:c r="K469" s="34"/>
      <x:c r="L469" s="34"/>
      <x:c r="M469" s="34"/>
      <x:c r="N469" s="34"/>
      <x:c r="O469" s="34"/>
      <x:c r="P469" s="34"/>
      <x:c r="Q469" s="34"/>
      <x:c r="R469" s="39" t="n">
        <x:v>-1.4330078156638808</x:v>
      </x:c>
      <x:c r="S469" s="39" t="n">
        <x:v>-1.0590241976147408</x:v>
      </x:c>
      <x:c r="T469" s="39" t="n">
        <x:v>1.7130987011848273</x:v>
      </x:c>
      <x:c r="U469" s="39" t="n">
        <x:v>1.7563824714906102</x:v>
      </x:c>
      <x:c r="V469" s="39" t="n">
        <x:v>1.82444295564066</x:v>
      </x:c>
      <x:c r="W469" s="39" t="n">
        <x:v>-0.5220962504477541</x:v>
      </x:c>
      <x:c r="X469" s="39" t="n">
        <x:v>0.36184727297213626</x:v>
      </x:c>
      <x:c r="Y469" s="39" t="n">
        <x:v>0.7263844280621952</x:v>
      </x:c>
      <x:c r="Z469" s="39" t="n">
        <x:v>0.04863356107988193</x:v>
      </x:c>
      <x:c r="AA469" s="39" t="n">
        <x:v>1.1207757381242955</x:v>
      </x:c>
      <x:c r="AB469" s="39" t="n">
        <x:v>0.11913443844946321</x:v>
      </x:c>
      <x:c r="AC469" s="39" t="n">
        <x:v>0.22606789501637303</x:v>
      </x:c>
      <x:c r="AD469" s="39" t="n">
        <x:v>-1.003808711079642</x:v>
      </x:c>
      <x:c r="AE469" s="39" t="n">
        <x:v>-2.663425609251732</x:v>
      </x:c>
      <x:c r="AF469" s="39" t="n">
        <x:v>-1.053013353183527</x:v>
      </x:c>
      <x:c r="AG469" s="39" t="n">
        <x:v>0.2451835283434598</x:v>
      </x:c>
      <x:c r="AH469" s="39" t="n">
        <x:v>1.4602930722173582</x:v>
      </x:c>
      <x:c r="AI469" s="39" t="n">
        <x:v>-1.6135394237046432</x:v>
      </x:c>
      <x:c r="AJ469" s="39" t="n">
        <x:v>1.5931907204044937</x:v>
      </x:c>
      <x:c r="AK469" s="39" t="n">
        <x:v>0.8369815176961579</x:v>
      </x:c>
      <x:c r="AL469" s="34"/>
      <x:c r="AM469" s="34" t="n">
        <x:f>IF(SQRT($B$9)*$B469+SQRT(1-$B$9)*R469&lt;_xlfn.NORM.S.INV($B$6),1,0)</x:f>
        <x:v>0</x:v>
      </x:c>
      <x:c r="AN469" s="34" t="n">
        <x:f>IF(SQRT($B$9)*$B469+SQRT(1-$B$9)*S469&lt;_xlfn.NORM.S.INV($B$6),1,0)</x:f>
        <x:v>0</x:v>
      </x:c>
      <x:c r="AO469" s="34" t="n">
        <x:f>IF(SQRT($B$9)*$B469+SQRT(1-$B$9)*T469&lt;_xlfn.NORM.S.INV($B$6),1,0)</x:f>
        <x:v>0</x:v>
      </x:c>
      <x:c r="AP469" s="34" t="n">
        <x:f>IF(SQRT($B$9)*$B469+SQRT(1-$B$9)*U469&lt;_xlfn.NORM.S.INV($B$6),1,0)</x:f>
        <x:v>0</x:v>
      </x:c>
      <x:c r="AQ469" s="34" t="n">
        <x:f>IF(SQRT($B$9)*$B469+SQRT(1-$B$9)*V469&lt;_xlfn.NORM.S.INV($B$6),1,0)</x:f>
        <x:v>0</x:v>
      </x:c>
      <x:c r="AR469" s="34" t="n">
        <x:f>IF(SQRT($B$9)*$B469+SQRT(1-$B$9)*W469&lt;_xlfn.NORM.S.INV($B$6),1,0)</x:f>
        <x:v>0</x:v>
      </x:c>
      <x:c r="AS469" s="34" t="n">
        <x:f>IF(SQRT($B$9)*$B469+SQRT(1-$B$9)*X469&lt;_xlfn.NORM.S.INV($B$6),1,0)</x:f>
        <x:v>0</x:v>
      </x:c>
      <x:c r="AT469" s="34" t="n">
        <x:f>IF(SQRT($B$9)*$B469+SQRT(1-$B$9)*Y469&lt;_xlfn.NORM.S.INV($B$6),1,0)</x:f>
        <x:v>0</x:v>
      </x:c>
      <x:c r="AU469" s="34" t="n">
        <x:f>IF(SQRT($B$9)*$B469+SQRT(1-$B$9)*Z469&lt;_xlfn.NORM.S.INV($B$6),1,0)</x:f>
        <x:v>0</x:v>
      </x:c>
      <x:c r="AV469" s="34" t="n">
        <x:f>IF(SQRT($B$9)*$B469+SQRT(1-$B$9)*AA469&lt;_xlfn.NORM.S.INV($B$6),1,0)</x:f>
        <x:v>0</x:v>
      </x:c>
      <x:c r="AW469" s="34" t="n">
        <x:f>IF(SQRT($C$9)*$B469+SQRT(1-$C$9)*AB469&lt;_xlfn.NORM.S.INV($C$6),1,0)</x:f>
        <x:v>0</x:v>
      </x:c>
      <x:c r="AX469" s="34" t="n">
        <x:f>IF(SQRT($C$9)*$B469+SQRT(1-$C$9)*AC469&lt;_xlfn.NORM.S.INV($C$6),1,0)</x:f>
        <x:v>0</x:v>
      </x:c>
      <x:c r="AY469" s="34" t="n">
        <x:f>IF(SQRT($C$9)*$B469+SQRT(1-$C$9)*AD469&lt;_xlfn.NORM.S.INV($C$6),1,0)</x:f>
        <x:v>0</x:v>
      </x:c>
      <x:c r="AZ469" s="34" t="n">
        <x:f>IF(SQRT($C$9)*$B469+SQRT(1-$C$9)*AE469&lt;_xlfn.NORM.S.INV($C$6),1,0)</x:f>
        <x:v>1</x:v>
      </x:c>
      <x:c r="BA469" s="34" t="n">
        <x:f>IF(SQRT($C$9)*$B469+SQRT(1-$C$9)*AF469&lt;_xlfn.NORM.S.INV($C$6),1,0)</x:f>
        <x:v>0</x:v>
      </x:c>
      <x:c r="BB469" s="34" t="n">
        <x:f>IF(SQRT($C$9)*$B469+SQRT(1-$C$9)*AG469&lt;_xlfn.NORM.S.INV($C$6),1,0)</x:f>
        <x:v>0</x:v>
      </x:c>
      <x:c r="BC469" s="34" t="n">
        <x:f>IF(SQRT($C$9)*$B469+SQRT(1-$C$9)*AH469&lt;_xlfn.NORM.S.INV($C$6),1,0)</x:f>
        <x:v>0</x:v>
      </x:c>
      <x:c r="BD469" s="34" t="n">
        <x:f>IF(SQRT($C$9)*$B469+SQRT(1-$C$9)*AI469&lt;_xlfn.NORM.S.INV($C$6),1,0)</x:f>
        <x:v>0</x:v>
      </x:c>
      <x:c r="BE469" s="34" t="n">
        <x:f>IF(SQRT($C$9)*$B469+SQRT(1-$C$9)*AJ469&lt;_xlfn.NORM.S.INV($C$6),1,0)</x:f>
        <x:v>0</x:v>
      </x:c>
      <x:c r="BF469" s="34" t="n">
        <x:f>IF(SQRT($C$9)*$B469+SQRT(1-$C$9)*AK469&lt;_xlfn.NORM.S.INV($C$6),1,0)</x:f>
        <x:v>0</x:v>
      </x:c>
      <x:c r="BG469" s="34"/>
      <x:c r="BH469" s="34"/>
      <x:c r="BI469" s="34" t="n">
        <x:f>$B$11*(($A$1061)*$C469/$B$12*$B$7+(1-$A$1061)*$D469/$B$12*$C$7)</x:f>
        <x:v>600</x:v>
      </x:c>
      <x:c r="BJ469" s="34" t="n">
        <x:f>$B$11*(($A$1062)*$C469/$B$12*$B$7+(1-$A$1062)*$D469/$B$12*$C$7)</x:f>
        <x:v>570</x:v>
      </x:c>
      <x:c r="BK469" s="34" t="n">
        <x:f>$B$11*(($A$1063)*$C469/$B$12*$B$7+(1-$A$1063)*$D469/$B$12*$C$7)</x:f>
        <x:v>540</x:v>
      </x:c>
      <x:c r="BL469" s="34" t="n">
        <x:f>$B$11*(($A$1064)*$C469/$B$12*$B$7+(1-$A$1064)*$D469/$B$12*$C$7)</x:f>
        <x:v>509.99999999999994</x:v>
      </x:c>
      <x:c r="BM469" s="34" t="n">
        <x:f>$B$11*(($A$1065)*$C469/$B$12*$B$7+(1-$A$1065)*$D469/$B$12*$C$7)</x:f>
        <x:v>480</x:v>
      </x:c>
      <x:c r="BN469" s="34" t="n">
        <x:f>$B$11*(($A$1066)*$C469/$B$12*$B$7+(1-$A$1066)*$D469/$B$12*$C$7)</x:f>
        <x:v>450</x:v>
      </x:c>
      <x:c r="BO469" s="34" t="n">
        <x:f>$B$11*(($A$1067)*$C469/$B$12*$B$7+(1-$A$1067)*$D469/$B$12*$C$7)</x:f>
        <x:v>419.99999999999994</x:v>
      </x:c>
      <x:c r="BP469" s="34" t="n">
        <x:f>$B$11*(($A$1068)*$C469/$B$12*$B$7+(1-$A$1068)*$D469/$B$12*$C$7)</x:f>
        <x:v>390</x:v>
      </x:c>
      <x:c r="BQ469" s="34" t="n">
        <x:f>$B$11*(($A$1069)*$C469/$B$12*$B$7+(1-$A$1069)*$D469/$B$12*$C$7)</x:f>
        <x:v>360</x:v>
      </x:c>
      <x:c r="BR469" s="34" t="n">
        <x:f>$B$11*(($A$1070)*$C469/$B$12*$B$7+(1-$A$1070)*$D469/$B$12*$C$7)</x:f>
        <x:v>330</x:v>
      </x:c>
      <x:c r="BS469" s="34" t="n">
        <x:f>$B$11*(($A$1071)*$C469/$B$12*$B$7+(1-$A$1071)*$D469/$B$12*$C$7)</x:f>
        <x:v>300</x:v>
      </x:c>
      <x:c r="BT469" s="34" t="n">
        <x:f>$B$11*(($A$1072)*$C469/$B$12*$B$7+(1-$A$1072)*$D469/$B$12*$C$7)</x:f>
        <x:v>270</x:v>
      </x:c>
      <x:c r="BU469" s="34" t="n">
        <x:f>$B$11*(($A$1073)*$C469/$B$12*$B$7+(1-$A$1073)*$D469/$B$12*$C$7)</x:f>
        <x:v>240</x:v>
      </x:c>
      <x:c r="BV469" s="34" t="n">
        <x:f>$B$11*(($A$1074)*$C469/$B$12*$B$7+(1-$A$1074)*$D469/$B$12*$C$7)</x:f>
        <x:v>209.99999999999997</x:v>
      </x:c>
      <x:c r="BW469" s="34" t="n">
        <x:f>$B$11*(($A$1075)*$C469/$B$12*$B$7+(1-$A$1075)*$D469/$B$12*$C$7)</x:f>
        <x:v>180.00000000000003</x:v>
      </x:c>
      <x:c r="BX469" s="34" t="n">
        <x:f>$B$11*(($A$1076)*$C469/$B$12*$B$7+(1-$A$1076)*$D469/$B$12*$C$7)</x:f>
        <x:v>150</x:v>
      </x:c>
      <x:c r="BY469" s="34" t="n">
        <x:f>$B$11*(($A$1077)*$C469/$B$12*$B$7+(1-$A$1077)*$D469/$B$12*$C$7)</x:f>
        <x:v>119.99999999999999</x:v>
      </x:c>
      <x:c r="BZ469" s="34" t="n">
        <x:f>$B$11*(($A$1078)*$C469/$B$12*$B$7+(1-$A$1078)*$D469/$B$12*$C$7)</x:f>
        <x:v>90.00000000000001</x:v>
      </x:c>
      <x:c r="CA469" s="34" t="n">
        <x:f>$B$11*(($A$1079)*$C469/$B$12*$B$7+(1-$A$1079)*$D469/$B$12*$C$7)</x:f>
        <x:v>59.99999999999999</x:v>
      </x:c>
      <x:c r="CB469" s="34" t="n">
        <x:f>$B$11*(($A$1080)*$C469/$B$12*$B$7+(1-$A$1080)*$D469/$B$12*$C$7)</x:f>
        <x:v>30.00000000000003</x:v>
      </x:c>
      <x:c r="CC469" s="34" t="n">
        <x:f>$B$11*(($A$1081)*$C469/$B$12*$B$7+(1-$A$1081)*$D469/$B$12*$C$7)</x:f>
        <x:v>0</x:v>
      </x:c>
    </x:row>
    <x:row r="470">
      <x:c r="A470" s="34" t="n">
        <x:v>446</x:v>
      </x:c>
      <x:c r="B470" s="39" t="n">
        <x:v>0.15189771328947846</x:v>
      </x:c>
      <x:c r="C470" s="1" t="n">
        <x:f>SUM(AM470:AV470)</x:f>
        <x:v>0</x:v>
      </x:c>
      <x:c r="D470" s="1" t="n">
        <x:f>SUM(AW470:BF470)</x:f>
        <x:v>0</x:v>
      </x:c>
      <x:c r="E470" s="17" t="n">
        <x:f>(1-C470/$B$12)*$B$8-C470/$B$12*$B$7</x:f>
        <x:v>0.05</x:v>
      </x:c>
      <x:c r="F470" s="17" t="n">
        <x:f>(1-D470/$B$12)*$C$8-D470/$B$12*$C$7</x:f>
        <x:v>0.09</x:v>
      </x:c>
      <x:c r="G470" s="32" t="n">
        <x:f>$B$11*($B$10*C470/$B$12*$B$7+(1-$B$10)*D470/$B$12*$C$7)</x:f>
        <x:v>0</x:v>
      </x:c>
      <x:c r="H470" s="17" t="n">
        <x:f>$B$10*E470+(1-$B$10)*F470</x:f>
        <x:v>0.07</x:v>
      </x:c>
      <x:c r="I470" s="34"/>
      <x:c r="J470" s="34"/>
      <x:c r="K470" s="34"/>
      <x:c r="L470" s="34"/>
      <x:c r="M470" s="34"/>
      <x:c r="N470" s="34"/>
      <x:c r="O470" s="34"/>
      <x:c r="P470" s="34"/>
      <x:c r="Q470" s="34"/>
      <x:c r="R470" s="39" t="n">
        <x:v>0.12919655886668258</x:v>
      </x:c>
      <x:c r="S470" s="39" t="n">
        <x:v>-1.1579985326562219</x:v>
      </x:c>
      <x:c r="T470" s="39" t="n">
        <x:v>1.2483913618563078</x:v>
      </x:c>
      <x:c r="U470" s="39" t="n">
        <x:v>-0.562511585534998</x:v>
      </x:c>
      <x:c r="V470" s="39" t="n">
        <x:v>-0.42054314547670435</x:v>
      </x:c>
      <x:c r="W470" s="39" t="n">
        <x:v>-0.49988460616392866</x:v>
      </x:c>
      <x:c r="X470" s="39" t="n">
        <x:v>-0.8284252344541644</x:v>
      </x:c>
      <x:c r="Y470" s="39" t="n">
        <x:v>1.2377389722999041</x:v>
      </x:c>
      <x:c r="Z470" s="39" t="n">
        <x:v>0.367301520915703</x:v>
      </x:c>
      <x:c r="AA470" s="39" t="n">
        <x:v>1.363810127412228</x:v>
      </x:c>
      <x:c r="AB470" s="39" t="n">
        <x:v>0.9662923535603303</x:v>
      </x:c>
      <x:c r="AC470" s="39" t="n">
        <x:v>1.7096183431631058</x:v>
      </x:c>
      <x:c r="AD470" s="39" t="n">
        <x:v>1.0080393792521516</x:v>
      </x:c>
      <x:c r="AE470" s="39" t="n">
        <x:v>0.9960588594714362</x:v>
      </x:c>
      <x:c r="AF470" s="39" t="n">
        <x:v>-0.07698901907049527</x:v>
      </x:c>
      <x:c r="AG470" s="39" t="n">
        <x:v>0.49541705028316885</x:v>
      </x:c>
      <x:c r="AH470" s="39" t="n">
        <x:v>-1.5577257712192332</x:v>
      </x:c>
      <x:c r="AI470" s="39" t="n">
        <x:v>1.9797086881800152</x:v>
      </x:c>
      <x:c r="AJ470" s="39" t="n">
        <x:v>-1.0688577654750981</x:v>
      </x:c>
      <x:c r="AK470" s="39" t="n">
        <x:v>1.0004991315751215</x:v>
      </x:c>
      <x:c r="AL470" s="34"/>
      <x:c r="AM470" s="34" t="n">
        <x:f>IF(SQRT($B$9)*$B470+SQRT(1-$B$9)*R470&lt;_xlfn.NORM.S.INV($B$6),1,0)</x:f>
        <x:v>0</x:v>
      </x:c>
      <x:c r="AN470" s="34" t="n">
        <x:f>IF(SQRT($B$9)*$B470+SQRT(1-$B$9)*S470&lt;_xlfn.NORM.S.INV($B$6),1,0)</x:f>
        <x:v>0</x:v>
      </x:c>
      <x:c r="AO470" s="34" t="n">
        <x:f>IF(SQRT($B$9)*$B470+SQRT(1-$B$9)*T470&lt;_xlfn.NORM.S.INV($B$6),1,0)</x:f>
        <x:v>0</x:v>
      </x:c>
      <x:c r="AP470" s="34" t="n">
        <x:f>IF(SQRT($B$9)*$B470+SQRT(1-$B$9)*U470&lt;_xlfn.NORM.S.INV($B$6),1,0)</x:f>
        <x:v>0</x:v>
      </x:c>
      <x:c r="AQ470" s="34" t="n">
        <x:f>IF(SQRT($B$9)*$B470+SQRT(1-$B$9)*V470&lt;_xlfn.NORM.S.INV($B$6),1,0)</x:f>
        <x:v>0</x:v>
      </x:c>
      <x:c r="AR470" s="34" t="n">
        <x:f>IF(SQRT($B$9)*$B470+SQRT(1-$B$9)*W470&lt;_xlfn.NORM.S.INV($B$6),1,0)</x:f>
        <x:v>0</x:v>
      </x:c>
      <x:c r="AS470" s="34" t="n">
        <x:f>IF(SQRT($B$9)*$B470+SQRT(1-$B$9)*X470&lt;_xlfn.NORM.S.INV($B$6),1,0)</x:f>
        <x:v>0</x:v>
      </x:c>
      <x:c r="AT470" s="34" t="n">
        <x:f>IF(SQRT($B$9)*$B470+SQRT(1-$B$9)*Y470&lt;_xlfn.NORM.S.INV($B$6),1,0)</x:f>
        <x:v>0</x:v>
      </x:c>
      <x:c r="AU470" s="34" t="n">
        <x:f>IF(SQRT($B$9)*$B470+SQRT(1-$B$9)*Z470&lt;_xlfn.NORM.S.INV($B$6),1,0)</x:f>
        <x:v>0</x:v>
      </x:c>
      <x:c r="AV470" s="34" t="n">
        <x:f>IF(SQRT($B$9)*$B470+SQRT(1-$B$9)*AA470&lt;_xlfn.NORM.S.INV($B$6),1,0)</x:f>
        <x:v>0</x:v>
      </x:c>
      <x:c r="AW470" s="34" t="n">
        <x:f>IF(SQRT($C$9)*$B470+SQRT(1-$C$9)*AB470&lt;_xlfn.NORM.S.INV($C$6),1,0)</x:f>
        <x:v>0</x:v>
      </x:c>
      <x:c r="AX470" s="34" t="n">
        <x:f>IF(SQRT($C$9)*$B470+SQRT(1-$C$9)*AC470&lt;_xlfn.NORM.S.INV($C$6),1,0)</x:f>
        <x:v>0</x:v>
      </x:c>
      <x:c r="AY470" s="34" t="n">
        <x:f>IF(SQRT($C$9)*$B470+SQRT(1-$C$9)*AD470&lt;_xlfn.NORM.S.INV($C$6),1,0)</x:f>
        <x:v>0</x:v>
      </x:c>
      <x:c r="AZ470" s="34" t="n">
        <x:f>IF(SQRT($C$9)*$B470+SQRT(1-$C$9)*AE470&lt;_xlfn.NORM.S.INV($C$6),1,0)</x:f>
        <x:v>0</x:v>
      </x:c>
      <x:c r="BA470" s="34" t="n">
        <x:f>IF(SQRT($C$9)*$B470+SQRT(1-$C$9)*AF470&lt;_xlfn.NORM.S.INV($C$6),1,0)</x:f>
        <x:v>0</x:v>
      </x:c>
      <x:c r="BB470" s="34" t="n">
        <x:f>IF(SQRT($C$9)*$B470+SQRT(1-$C$9)*AG470&lt;_xlfn.NORM.S.INV($C$6),1,0)</x:f>
        <x:v>0</x:v>
      </x:c>
      <x:c r="BC470" s="34" t="n">
        <x:f>IF(SQRT($C$9)*$B470+SQRT(1-$C$9)*AH470&lt;_xlfn.NORM.S.INV($C$6),1,0)</x:f>
        <x:v>0</x:v>
      </x:c>
      <x:c r="BD470" s="34" t="n">
        <x:f>IF(SQRT($C$9)*$B470+SQRT(1-$C$9)*AI470&lt;_xlfn.NORM.S.INV($C$6),1,0)</x:f>
        <x:v>0</x:v>
      </x:c>
      <x:c r="BE470" s="34" t="n">
        <x:f>IF(SQRT($C$9)*$B470+SQRT(1-$C$9)*AJ470&lt;_xlfn.NORM.S.INV($C$6),1,0)</x:f>
        <x:v>0</x:v>
      </x:c>
      <x:c r="BF470" s="34" t="n">
        <x:f>IF(SQRT($C$9)*$B470+SQRT(1-$C$9)*AK470&lt;_xlfn.NORM.S.INV($C$6),1,0)</x:f>
        <x:v>0</x:v>
      </x:c>
      <x:c r="BG470" s="34"/>
      <x:c r="BH470" s="34"/>
      <x:c r="BI470" s="34" t="n">
        <x:f>$B$11*(($A$1061)*$C470/$B$12*$B$7+(1-$A$1061)*$D470/$B$12*$C$7)</x:f>
        <x:v>0</x:v>
      </x:c>
      <x:c r="BJ470" s="34" t="n">
        <x:f>$B$11*(($A$1062)*$C470/$B$12*$B$7+(1-$A$1062)*$D470/$B$12*$C$7)</x:f>
        <x:v>0</x:v>
      </x:c>
      <x:c r="BK470" s="34" t="n">
        <x:f>$B$11*(($A$1063)*$C470/$B$12*$B$7+(1-$A$1063)*$D470/$B$12*$C$7)</x:f>
        <x:v>0</x:v>
      </x:c>
      <x:c r="BL470" s="34" t="n">
        <x:f>$B$11*(($A$1064)*$C470/$B$12*$B$7+(1-$A$1064)*$D470/$B$12*$C$7)</x:f>
        <x:v>0</x:v>
      </x:c>
      <x:c r="BM470" s="34" t="n">
        <x:f>$B$11*(($A$1065)*$C470/$B$12*$B$7+(1-$A$1065)*$D470/$B$12*$C$7)</x:f>
        <x:v>0</x:v>
      </x:c>
      <x:c r="BN470" s="34" t="n">
        <x:f>$B$11*(($A$1066)*$C470/$B$12*$B$7+(1-$A$1066)*$D470/$B$12*$C$7)</x:f>
        <x:v>0</x:v>
      </x:c>
      <x:c r="BO470" s="34" t="n">
        <x:f>$B$11*(($A$1067)*$C470/$B$12*$B$7+(1-$A$1067)*$D470/$B$12*$C$7)</x:f>
        <x:v>0</x:v>
      </x:c>
      <x:c r="BP470" s="34" t="n">
        <x:f>$B$11*(($A$1068)*$C470/$B$12*$B$7+(1-$A$1068)*$D470/$B$12*$C$7)</x:f>
        <x:v>0</x:v>
      </x:c>
      <x:c r="BQ470" s="34" t="n">
        <x:f>$B$11*(($A$1069)*$C470/$B$12*$B$7+(1-$A$1069)*$D470/$B$12*$C$7)</x:f>
        <x:v>0</x:v>
      </x:c>
      <x:c r="BR470" s="34" t="n">
        <x:f>$B$11*(($A$1070)*$C470/$B$12*$B$7+(1-$A$1070)*$D470/$B$12*$C$7)</x:f>
        <x:v>0</x:v>
      </x:c>
      <x:c r="BS470" s="34" t="n">
        <x:f>$B$11*(($A$1071)*$C470/$B$12*$B$7+(1-$A$1071)*$D470/$B$12*$C$7)</x:f>
        <x:v>0</x:v>
      </x:c>
      <x:c r="BT470" s="34" t="n">
        <x:f>$B$11*(($A$1072)*$C470/$B$12*$B$7+(1-$A$1072)*$D470/$B$12*$C$7)</x:f>
        <x:v>0</x:v>
      </x:c>
      <x:c r="BU470" s="34" t="n">
        <x:f>$B$11*(($A$1073)*$C470/$B$12*$B$7+(1-$A$1073)*$D470/$B$12*$C$7)</x:f>
        <x:v>0</x:v>
      </x:c>
      <x:c r="BV470" s="34" t="n">
        <x:f>$B$11*(($A$1074)*$C470/$B$12*$B$7+(1-$A$1074)*$D470/$B$12*$C$7)</x:f>
        <x:v>0</x:v>
      </x:c>
      <x:c r="BW470" s="34" t="n">
        <x:f>$B$11*(($A$1075)*$C470/$B$12*$B$7+(1-$A$1075)*$D470/$B$12*$C$7)</x:f>
        <x:v>0</x:v>
      </x:c>
      <x:c r="BX470" s="34" t="n">
        <x:f>$B$11*(($A$1076)*$C470/$B$12*$B$7+(1-$A$1076)*$D470/$B$12*$C$7)</x:f>
        <x:v>0</x:v>
      </x:c>
      <x:c r="BY470" s="34" t="n">
        <x:f>$B$11*(($A$1077)*$C470/$B$12*$B$7+(1-$A$1077)*$D470/$B$12*$C$7)</x:f>
        <x:v>0</x:v>
      </x:c>
      <x:c r="BZ470" s="34" t="n">
        <x:f>$B$11*(($A$1078)*$C470/$B$12*$B$7+(1-$A$1078)*$D470/$B$12*$C$7)</x:f>
        <x:v>0</x:v>
      </x:c>
      <x:c r="CA470" s="34" t="n">
        <x:f>$B$11*(($A$1079)*$C470/$B$12*$B$7+(1-$A$1079)*$D470/$B$12*$C$7)</x:f>
        <x:v>0</x:v>
      </x:c>
      <x:c r="CB470" s="34" t="n">
        <x:f>$B$11*(($A$1080)*$C470/$B$12*$B$7+(1-$A$1080)*$D470/$B$12*$C$7)</x:f>
        <x:v>0</x:v>
      </x:c>
      <x:c r="CC470" s="34" t="n">
        <x:f>$B$11*(($A$1081)*$C470/$B$12*$B$7+(1-$A$1081)*$D470/$B$12*$C$7)</x:f>
        <x:v>0</x:v>
      </x:c>
    </x:row>
    <x:row r="471">
      <x:c r="A471" s="34" t="n">
        <x:v>447</x:v>
      </x:c>
      <x:c r="B471" s="39" t="n">
        <x:v>0.21644115830929772</x:v>
      </x:c>
      <x:c r="C471" s="1" t="n">
        <x:f>SUM(AM471:AV471)</x:f>
        <x:v>0</x:v>
      </x:c>
      <x:c r="D471" s="1" t="n">
        <x:f>SUM(AW471:BF471)</x:f>
        <x:v>0</x:v>
      </x:c>
      <x:c r="E471" s="17" t="n">
        <x:f>(1-C471/$B$12)*$B$8-C471/$B$12*$B$7</x:f>
        <x:v>0.05</x:v>
      </x:c>
      <x:c r="F471" s="17" t="n">
        <x:f>(1-D471/$B$12)*$C$8-D471/$B$12*$C$7</x:f>
        <x:v>0.09</x:v>
      </x:c>
      <x:c r="G471" s="32" t="n">
        <x:f>$B$11*($B$10*C471/$B$12*$B$7+(1-$B$10)*D471/$B$12*$C$7)</x:f>
        <x:v>0</x:v>
      </x:c>
      <x:c r="H471" s="17" t="n">
        <x:f>$B$10*E471+(1-$B$10)*F471</x:f>
        <x:v>0.07</x:v>
      </x:c>
      <x:c r="I471" s="34"/>
      <x:c r="J471" s="34"/>
      <x:c r="K471" s="34"/>
      <x:c r="L471" s="34"/>
      <x:c r="M471" s="34"/>
      <x:c r="N471" s="34"/>
      <x:c r="O471" s="34"/>
      <x:c r="P471" s="34"/>
      <x:c r="Q471" s="34"/>
      <x:c r="R471" s="39" t="n">
        <x:v>0.23362006234677024</x:v>
      </x:c>
      <x:c r="S471" s="39" t="n">
        <x:v>0.049340590523042224</x:v>
      </x:c>
      <x:c r="T471" s="39" t="n">
        <x:v>-1.0211688520615565</x:v>
      </x:c>
      <x:c r="U471" s="39" t="n">
        <x:v>-1.3785129172330932</x:v>
      </x:c>
      <x:c r="V471" s="39" t="n">
        <x:v>0.7053483363887161</x:v>
      </x:c>
      <x:c r="W471" s="39" t="n">
        <x:v>-0.6793259731128573</x:v>
      </x:c>
      <x:c r="X471" s="39" t="n">
        <x:v>0.999300932003621</x:v>
      </x:c>
      <x:c r="Y471" s="39" t="n">
        <x:v>0.5274868722617749</x:v>
      </x:c>
      <x:c r="Z471" s="39" t="n">
        <x:v>0.34182252283434006</x:v>
      </x:c>
      <x:c r="AA471" s="39" t="n">
        <x:v>-0.15031125688698335</x:v>
      </x:c>
      <x:c r="AB471" s="39" t="n">
        <x:v>-0.3592266224519642</x:v>
      </x:c>
      <x:c r="AC471" s="39" t="n">
        <x:v>1.0854571473377972</x:v>
      </x:c>
      <x:c r="AD471" s="39" t="n">
        <x:v>-0.3945733539315247</x:v>
      </x:c>
      <x:c r="AE471" s="39" t="n">
        <x:v>0.04696961291224269</x:v>
      </x:c>
      <x:c r="AF471" s="39" t="n">
        <x:v>0.6334820916355354</x:v>
      </x:c>
      <x:c r="AG471" s="39" t="n">
        <x:v>0.4688352644317518</x:v>
      </x:c>
      <x:c r="AH471" s="39" t="n">
        <x:v>-0.05260796712138473</x:v>
      </x:c>
      <x:c r="AI471" s="39" t="n">
        <x:v>-0.5678693113319347</x:v>
      </x:c>
      <x:c r="AJ471" s="39" t="n">
        <x:v>-0.7321129022709512</x:v>
      </x:c>
      <x:c r="AK471" s="39" t="n">
        <x:v>1.2659832715105772</x:v>
      </x:c>
      <x:c r="AL471" s="34"/>
      <x:c r="AM471" s="34" t="n">
        <x:f>IF(SQRT($B$9)*$B471+SQRT(1-$B$9)*R471&lt;_xlfn.NORM.S.INV($B$6),1,0)</x:f>
        <x:v>0</x:v>
      </x:c>
      <x:c r="AN471" s="34" t="n">
        <x:f>IF(SQRT($B$9)*$B471+SQRT(1-$B$9)*S471&lt;_xlfn.NORM.S.INV($B$6),1,0)</x:f>
        <x:v>0</x:v>
      </x:c>
      <x:c r="AO471" s="34" t="n">
        <x:f>IF(SQRT($B$9)*$B471+SQRT(1-$B$9)*T471&lt;_xlfn.NORM.S.INV($B$6),1,0)</x:f>
        <x:v>0</x:v>
      </x:c>
      <x:c r="AP471" s="34" t="n">
        <x:f>IF(SQRT($B$9)*$B471+SQRT(1-$B$9)*U471&lt;_xlfn.NORM.S.INV($B$6),1,0)</x:f>
        <x:v>0</x:v>
      </x:c>
      <x:c r="AQ471" s="34" t="n">
        <x:f>IF(SQRT($B$9)*$B471+SQRT(1-$B$9)*V471&lt;_xlfn.NORM.S.INV($B$6),1,0)</x:f>
        <x:v>0</x:v>
      </x:c>
      <x:c r="AR471" s="34" t="n">
        <x:f>IF(SQRT($B$9)*$B471+SQRT(1-$B$9)*W471&lt;_xlfn.NORM.S.INV($B$6),1,0)</x:f>
        <x:v>0</x:v>
      </x:c>
      <x:c r="AS471" s="34" t="n">
        <x:f>IF(SQRT($B$9)*$B471+SQRT(1-$B$9)*X471&lt;_xlfn.NORM.S.INV($B$6),1,0)</x:f>
        <x:v>0</x:v>
      </x:c>
      <x:c r="AT471" s="34" t="n">
        <x:f>IF(SQRT($B$9)*$B471+SQRT(1-$B$9)*Y471&lt;_xlfn.NORM.S.INV($B$6),1,0)</x:f>
        <x:v>0</x:v>
      </x:c>
      <x:c r="AU471" s="34" t="n">
        <x:f>IF(SQRT($B$9)*$B471+SQRT(1-$B$9)*Z471&lt;_xlfn.NORM.S.INV($B$6),1,0)</x:f>
        <x:v>0</x:v>
      </x:c>
      <x:c r="AV471" s="34" t="n">
        <x:f>IF(SQRT($B$9)*$B471+SQRT(1-$B$9)*AA471&lt;_xlfn.NORM.S.INV($B$6),1,0)</x:f>
        <x:v>0</x:v>
      </x:c>
      <x:c r="AW471" s="34" t="n">
        <x:f>IF(SQRT($C$9)*$B471+SQRT(1-$C$9)*AB471&lt;_xlfn.NORM.S.INV($C$6),1,0)</x:f>
        <x:v>0</x:v>
      </x:c>
      <x:c r="AX471" s="34" t="n">
        <x:f>IF(SQRT($C$9)*$B471+SQRT(1-$C$9)*AC471&lt;_xlfn.NORM.S.INV($C$6),1,0)</x:f>
        <x:v>0</x:v>
      </x:c>
      <x:c r="AY471" s="34" t="n">
        <x:f>IF(SQRT($C$9)*$B471+SQRT(1-$C$9)*AD471&lt;_xlfn.NORM.S.INV($C$6),1,0)</x:f>
        <x:v>0</x:v>
      </x:c>
      <x:c r="AZ471" s="34" t="n">
        <x:f>IF(SQRT($C$9)*$B471+SQRT(1-$C$9)*AE471&lt;_xlfn.NORM.S.INV($C$6),1,0)</x:f>
        <x:v>0</x:v>
      </x:c>
      <x:c r="BA471" s="34" t="n">
        <x:f>IF(SQRT($C$9)*$B471+SQRT(1-$C$9)*AF471&lt;_xlfn.NORM.S.INV($C$6),1,0)</x:f>
        <x:v>0</x:v>
      </x:c>
      <x:c r="BB471" s="34" t="n">
        <x:f>IF(SQRT($C$9)*$B471+SQRT(1-$C$9)*AG471&lt;_xlfn.NORM.S.INV($C$6),1,0)</x:f>
        <x:v>0</x:v>
      </x:c>
      <x:c r="BC471" s="34" t="n">
        <x:f>IF(SQRT($C$9)*$B471+SQRT(1-$C$9)*AH471&lt;_xlfn.NORM.S.INV($C$6),1,0)</x:f>
        <x:v>0</x:v>
      </x:c>
      <x:c r="BD471" s="34" t="n">
        <x:f>IF(SQRT($C$9)*$B471+SQRT(1-$C$9)*AI471&lt;_xlfn.NORM.S.INV($C$6),1,0)</x:f>
        <x:v>0</x:v>
      </x:c>
      <x:c r="BE471" s="34" t="n">
        <x:f>IF(SQRT($C$9)*$B471+SQRT(1-$C$9)*AJ471&lt;_xlfn.NORM.S.INV($C$6),1,0)</x:f>
        <x:v>0</x:v>
      </x:c>
      <x:c r="BF471" s="34" t="n">
        <x:f>IF(SQRT($C$9)*$B471+SQRT(1-$C$9)*AK471&lt;_xlfn.NORM.S.INV($C$6),1,0)</x:f>
        <x:v>0</x:v>
      </x:c>
      <x:c r="BG471" s="34"/>
      <x:c r="BH471" s="34"/>
      <x:c r="BI471" s="34" t="n">
        <x:f>$B$11*(($A$1061)*$C471/$B$12*$B$7+(1-$A$1061)*$D471/$B$12*$C$7)</x:f>
        <x:v>0</x:v>
      </x:c>
      <x:c r="BJ471" s="34" t="n">
        <x:f>$B$11*(($A$1062)*$C471/$B$12*$B$7+(1-$A$1062)*$D471/$B$12*$C$7)</x:f>
        <x:v>0</x:v>
      </x:c>
      <x:c r="BK471" s="34" t="n">
        <x:f>$B$11*(($A$1063)*$C471/$B$12*$B$7+(1-$A$1063)*$D471/$B$12*$C$7)</x:f>
        <x:v>0</x:v>
      </x:c>
      <x:c r="BL471" s="34" t="n">
        <x:f>$B$11*(($A$1064)*$C471/$B$12*$B$7+(1-$A$1064)*$D471/$B$12*$C$7)</x:f>
        <x:v>0</x:v>
      </x:c>
      <x:c r="BM471" s="34" t="n">
        <x:f>$B$11*(($A$1065)*$C471/$B$12*$B$7+(1-$A$1065)*$D471/$B$12*$C$7)</x:f>
        <x:v>0</x:v>
      </x:c>
      <x:c r="BN471" s="34" t="n">
        <x:f>$B$11*(($A$1066)*$C471/$B$12*$B$7+(1-$A$1066)*$D471/$B$12*$C$7)</x:f>
        <x:v>0</x:v>
      </x:c>
      <x:c r="BO471" s="34" t="n">
        <x:f>$B$11*(($A$1067)*$C471/$B$12*$B$7+(1-$A$1067)*$D471/$B$12*$C$7)</x:f>
        <x:v>0</x:v>
      </x:c>
      <x:c r="BP471" s="34" t="n">
        <x:f>$B$11*(($A$1068)*$C471/$B$12*$B$7+(1-$A$1068)*$D471/$B$12*$C$7)</x:f>
        <x:v>0</x:v>
      </x:c>
      <x:c r="BQ471" s="34" t="n">
        <x:f>$B$11*(($A$1069)*$C471/$B$12*$B$7+(1-$A$1069)*$D471/$B$12*$C$7)</x:f>
        <x:v>0</x:v>
      </x:c>
      <x:c r="BR471" s="34" t="n">
        <x:f>$B$11*(($A$1070)*$C471/$B$12*$B$7+(1-$A$1070)*$D471/$B$12*$C$7)</x:f>
        <x:v>0</x:v>
      </x:c>
      <x:c r="BS471" s="34" t="n">
        <x:f>$B$11*(($A$1071)*$C471/$B$12*$B$7+(1-$A$1071)*$D471/$B$12*$C$7)</x:f>
        <x:v>0</x:v>
      </x:c>
      <x:c r="BT471" s="34" t="n">
        <x:f>$B$11*(($A$1072)*$C471/$B$12*$B$7+(1-$A$1072)*$D471/$B$12*$C$7)</x:f>
        <x:v>0</x:v>
      </x:c>
      <x:c r="BU471" s="34" t="n">
        <x:f>$B$11*(($A$1073)*$C471/$B$12*$B$7+(1-$A$1073)*$D471/$B$12*$C$7)</x:f>
        <x:v>0</x:v>
      </x:c>
      <x:c r="BV471" s="34" t="n">
        <x:f>$B$11*(($A$1074)*$C471/$B$12*$B$7+(1-$A$1074)*$D471/$B$12*$C$7)</x:f>
        <x:v>0</x:v>
      </x:c>
      <x:c r="BW471" s="34" t="n">
        <x:f>$B$11*(($A$1075)*$C471/$B$12*$B$7+(1-$A$1075)*$D471/$B$12*$C$7)</x:f>
        <x:v>0</x:v>
      </x:c>
      <x:c r="BX471" s="34" t="n">
        <x:f>$B$11*(($A$1076)*$C471/$B$12*$B$7+(1-$A$1076)*$D471/$B$12*$C$7)</x:f>
        <x:v>0</x:v>
      </x:c>
      <x:c r="BY471" s="34" t="n">
        <x:f>$B$11*(($A$1077)*$C471/$B$12*$B$7+(1-$A$1077)*$D471/$B$12*$C$7)</x:f>
        <x:v>0</x:v>
      </x:c>
      <x:c r="BZ471" s="34" t="n">
        <x:f>$B$11*(($A$1078)*$C471/$B$12*$B$7+(1-$A$1078)*$D471/$B$12*$C$7)</x:f>
        <x:v>0</x:v>
      </x:c>
      <x:c r="CA471" s="34" t="n">
        <x:f>$B$11*(($A$1079)*$C471/$B$12*$B$7+(1-$A$1079)*$D471/$B$12*$C$7)</x:f>
        <x:v>0</x:v>
      </x:c>
      <x:c r="CB471" s="34" t="n">
        <x:f>$B$11*(($A$1080)*$C471/$B$12*$B$7+(1-$A$1080)*$D471/$B$12*$C$7)</x:f>
        <x:v>0</x:v>
      </x:c>
      <x:c r="CC471" s="34" t="n">
        <x:f>$B$11*(($A$1081)*$C471/$B$12*$B$7+(1-$A$1081)*$D471/$B$12*$C$7)</x:f>
        <x:v>0</x:v>
      </x:c>
    </x:row>
    <x:row r="472">
      <x:c r="A472" s="34" t="n">
        <x:v>448</x:v>
      </x:c>
      <x:c r="B472" s="39" t="n">
        <x:v>-0.9794942501504112</x:v>
      </x:c>
      <x:c r="C472" s="1" t="n">
        <x:f>SUM(AM472:AV472)</x:f>
        <x:v>0</x:v>
      </x:c>
      <x:c r="D472" s="1" t="n">
        <x:f>SUM(AW472:BF472)</x:f>
        <x:v>0</x:v>
      </x:c>
      <x:c r="E472" s="17" t="n">
        <x:f>(1-C472/$B$12)*$B$8-C472/$B$12*$B$7</x:f>
        <x:v>0.05</x:v>
      </x:c>
      <x:c r="F472" s="17" t="n">
        <x:f>(1-D472/$B$12)*$C$8-D472/$B$12*$C$7</x:f>
        <x:v>0.09</x:v>
      </x:c>
      <x:c r="G472" s="32" t="n">
        <x:f>$B$11*($B$10*C472/$B$12*$B$7+(1-$B$10)*D472/$B$12*$C$7)</x:f>
        <x:v>0</x:v>
      </x:c>
      <x:c r="H472" s="17" t="n">
        <x:f>$B$10*E472+(1-$B$10)*F472</x:f>
        <x:v>0.07</x:v>
      </x:c>
      <x:c r="I472" s="34"/>
      <x:c r="J472" s="34"/>
      <x:c r="K472" s="34"/>
      <x:c r="L472" s="34"/>
      <x:c r="M472" s="34"/>
      <x:c r="N472" s="34"/>
      <x:c r="O472" s="34"/>
      <x:c r="P472" s="34"/>
      <x:c r="Q472" s="34"/>
      <x:c r="R472" s="39" t="n">
        <x:v>1.4652954617603504</x:v>
      </x:c>
      <x:c r="S472" s="39" t="n">
        <x:v>-0.05441957935931008</x:v>
      </x:c>
      <x:c r="T472" s="39" t="n">
        <x:v>0.29591185191389613</x:v>
      </x:c>
      <x:c r="U472" s="39" t="n">
        <x:v>0.22040834271001544</x:v>
      </x:c>
      <x:c r="V472" s="39" t="n">
        <x:v>0.27195172597247974</x:v>
      </x:c>
      <x:c r="W472" s="39" t="n">
        <x:v>-0.22619746086521264</x:v>
      </x:c>
      <x:c r="X472" s="39" t="n">
        <x:v>-0.2603457815779527</x:v>
      </x:c>
      <x:c r="Y472" s="39" t="n">
        <x:v>0.36497625920362126</x:v>
      </x:c>
      <x:c r="Z472" s="39" t="n">
        <x:v>0.7295289980685563</x:v>
      </x:c>
      <x:c r="AA472" s="39" t="n">
        <x:v>1.4542207966757175</x:v>
      </x:c>
      <x:c r="AB472" s="39" t="n">
        <x:v>-1.178369052490666</x:v>
      </x:c>
      <x:c r="AC472" s="39" t="n">
        <x:v>-0.4792959418435375</x:v>
      </x:c>
      <x:c r="AD472" s="39" t="n">
        <x:v>-0.7135940707150392</x:v>
      </x:c>
      <x:c r="AE472" s="39" t="n">
        <x:v>-0.9686338559175433</x:v>
      </x:c>
      <x:c r="AF472" s="39" t="n">
        <x:v>-1.068524419816197</x:v>
      </x:c>
      <x:c r="AG472" s="39" t="n">
        <x:v>0.5102440953352909</x:v>
      </x:c>
      <x:c r="AH472" s="39" t="n">
        <x:v>0.3579434821872984</x:v>
      </x:c>
      <x:c r="AI472" s="39" t="n">
        <x:v>1.244555356068387</x:v>
      </x:c>
      <x:c r="AJ472" s="39" t="n">
        <x:v>-0.36030417157478717</x:v>
      </x:c>
      <x:c r="AK472" s="39" t="n">
        <x:v>0.9211471020752469</x:v>
      </x:c>
      <x:c r="AL472" s="34"/>
      <x:c r="AM472" s="34" t="n">
        <x:f>IF(SQRT($B$9)*$B472+SQRT(1-$B$9)*R472&lt;_xlfn.NORM.S.INV($B$6),1,0)</x:f>
        <x:v>0</x:v>
      </x:c>
      <x:c r="AN472" s="34" t="n">
        <x:f>IF(SQRT($B$9)*$B472+SQRT(1-$B$9)*S472&lt;_xlfn.NORM.S.INV($B$6),1,0)</x:f>
        <x:v>0</x:v>
      </x:c>
      <x:c r="AO472" s="34" t="n">
        <x:f>IF(SQRT($B$9)*$B472+SQRT(1-$B$9)*T472&lt;_xlfn.NORM.S.INV($B$6),1,0)</x:f>
        <x:v>0</x:v>
      </x:c>
      <x:c r="AP472" s="34" t="n">
        <x:f>IF(SQRT($B$9)*$B472+SQRT(1-$B$9)*U472&lt;_xlfn.NORM.S.INV($B$6),1,0)</x:f>
        <x:v>0</x:v>
      </x:c>
      <x:c r="AQ472" s="34" t="n">
        <x:f>IF(SQRT($B$9)*$B472+SQRT(1-$B$9)*V472&lt;_xlfn.NORM.S.INV($B$6),1,0)</x:f>
        <x:v>0</x:v>
      </x:c>
      <x:c r="AR472" s="34" t="n">
        <x:f>IF(SQRT($B$9)*$B472+SQRT(1-$B$9)*W472&lt;_xlfn.NORM.S.INV($B$6),1,0)</x:f>
        <x:v>0</x:v>
      </x:c>
      <x:c r="AS472" s="34" t="n">
        <x:f>IF(SQRT($B$9)*$B472+SQRT(1-$B$9)*X472&lt;_xlfn.NORM.S.INV($B$6),1,0)</x:f>
        <x:v>0</x:v>
      </x:c>
      <x:c r="AT472" s="34" t="n">
        <x:f>IF(SQRT($B$9)*$B472+SQRT(1-$B$9)*Y472&lt;_xlfn.NORM.S.INV($B$6),1,0)</x:f>
        <x:v>0</x:v>
      </x:c>
      <x:c r="AU472" s="34" t="n">
        <x:f>IF(SQRT($B$9)*$B472+SQRT(1-$B$9)*Z472&lt;_xlfn.NORM.S.INV($B$6),1,0)</x:f>
        <x:v>0</x:v>
      </x:c>
      <x:c r="AV472" s="34" t="n">
        <x:f>IF(SQRT($B$9)*$B472+SQRT(1-$B$9)*AA472&lt;_xlfn.NORM.S.INV($B$6),1,0)</x:f>
        <x:v>0</x:v>
      </x:c>
      <x:c r="AW472" s="34" t="n">
        <x:f>IF(SQRT($C$9)*$B472+SQRT(1-$C$9)*AB472&lt;_xlfn.NORM.S.INV($C$6),1,0)</x:f>
        <x:v>0</x:v>
      </x:c>
      <x:c r="AX472" s="34" t="n">
        <x:f>IF(SQRT($C$9)*$B472+SQRT(1-$C$9)*AC472&lt;_xlfn.NORM.S.INV($C$6),1,0)</x:f>
        <x:v>0</x:v>
      </x:c>
      <x:c r="AY472" s="34" t="n">
        <x:f>IF(SQRT($C$9)*$B472+SQRT(1-$C$9)*AD472&lt;_xlfn.NORM.S.INV($C$6),1,0)</x:f>
        <x:v>0</x:v>
      </x:c>
      <x:c r="AZ472" s="34" t="n">
        <x:f>IF(SQRT($C$9)*$B472+SQRT(1-$C$9)*AE472&lt;_xlfn.NORM.S.INV($C$6),1,0)</x:f>
        <x:v>0</x:v>
      </x:c>
      <x:c r="BA472" s="34" t="n">
        <x:f>IF(SQRT($C$9)*$B472+SQRT(1-$C$9)*AF472&lt;_xlfn.NORM.S.INV($C$6),1,0)</x:f>
        <x:v>0</x:v>
      </x:c>
      <x:c r="BB472" s="34" t="n">
        <x:f>IF(SQRT($C$9)*$B472+SQRT(1-$C$9)*AG472&lt;_xlfn.NORM.S.INV($C$6),1,0)</x:f>
        <x:v>0</x:v>
      </x:c>
      <x:c r="BC472" s="34" t="n">
        <x:f>IF(SQRT($C$9)*$B472+SQRT(1-$C$9)*AH472&lt;_xlfn.NORM.S.INV($C$6),1,0)</x:f>
        <x:v>0</x:v>
      </x:c>
      <x:c r="BD472" s="34" t="n">
        <x:f>IF(SQRT($C$9)*$B472+SQRT(1-$C$9)*AI472&lt;_xlfn.NORM.S.INV($C$6),1,0)</x:f>
        <x:v>0</x:v>
      </x:c>
      <x:c r="BE472" s="34" t="n">
        <x:f>IF(SQRT($C$9)*$B472+SQRT(1-$C$9)*AJ472&lt;_xlfn.NORM.S.INV($C$6),1,0)</x:f>
        <x:v>0</x:v>
      </x:c>
      <x:c r="BF472" s="34" t="n">
        <x:f>IF(SQRT($C$9)*$B472+SQRT(1-$C$9)*AK472&lt;_xlfn.NORM.S.INV($C$6),1,0)</x:f>
        <x:v>0</x:v>
      </x:c>
      <x:c r="BG472" s="34"/>
      <x:c r="BH472" s="34"/>
      <x:c r="BI472" s="34" t="n">
        <x:f>$B$11*(($A$1061)*$C472/$B$12*$B$7+(1-$A$1061)*$D472/$B$12*$C$7)</x:f>
        <x:v>0</x:v>
      </x:c>
      <x:c r="BJ472" s="34" t="n">
        <x:f>$B$11*(($A$1062)*$C472/$B$12*$B$7+(1-$A$1062)*$D472/$B$12*$C$7)</x:f>
        <x:v>0</x:v>
      </x:c>
      <x:c r="BK472" s="34" t="n">
        <x:f>$B$11*(($A$1063)*$C472/$B$12*$B$7+(1-$A$1063)*$D472/$B$12*$C$7)</x:f>
        <x:v>0</x:v>
      </x:c>
      <x:c r="BL472" s="34" t="n">
        <x:f>$B$11*(($A$1064)*$C472/$B$12*$B$7+(1-$A$1064)*$D472/$B$12*$C$7)</x:f>
        <x:v>0</x:v>
      </x:c>
      <x:c r="BM472" s="34" t="n">
        <x:f>$B$11*(($A$1065)*$C472/$B$12*$B$7+(1-$A$1065)*$D472/$B$12*$C$7)</x:f>
        <x:v>0</x:v>
      </x:c>
      <x:c r="BN472" s="34" t="n">
        <x:f>$B$11*(($A$1066)*$C472/$B$12*$B$7+(1-$A$1066)*$D472/$B$12*$C$7)</x:f>
        <x:v>0</x:v>
      </x:c>
      <x:c r="BO472" s="34" t="n">
        <x:f>$B$11*(($A$1067)*$C472/$B$12*$B$7+(1-$A$1067)*$D472/$B$12*$C$7)</x:f>
        <x:v>0</x:v>
      </x:c>
      <x:c r="BP472" s="34" t="n">
        <x:f>$B$11*(($A$1068)*$C472/$B$12*$B$7+(1-$A$1068)*$D472/$B$12*$C$7)</x:f>
        <x:v>0</x:v>
      </x:c>
      <x:c r="BQ472" s="34" t="n">
        <x:f>$B$11*(($A$1069)*$C472/$B$12*$B$7+(1-$A$1069)*$D472/$B$12*$C$7)</x:f>
        <x:v>0</x:v>
      </x:c>
      <x:c r="BR472" s="34" t="n">
        <x:f>$B$11*(($A$1070)*$C472/$B$12*$B$7+(1-$A$1070)*$D472/$B$12*$C$7)</x:f>
        <x:v>0</x:v>
      </x:c>
      <x:c r="BS472" s="34" t="n">
        <x:f>$B$11*(($A$1071)*$C472/$B$12*$B$7+(1-$A$1071)*$D472/$B$12*$C$7)</x:f>
        <x:v>0</x:v>
      </x:c>
      <x:c r="BT472" s="34" t="n">
        <x:f>$B$11*(($A$1072)*$C472/$B$12*$B$7+(1-$A$1072)*$D472/$B$12*$C$7)</x:f>
        <x:v>0</x:v>
      </x:c>
      <x:c r="BU472" s="34" t="n">
        <x:f>$B$11*(($A$1073)*$C472/$B$12*$B$7+(1-$A$1073)*$D472/$B$12*$C$7)</x:f>
        <x:v>0</x:v>
      </x:c>
      <x:c r="BV472" s="34" t="n">
        <x:f>$B$11*(($A$1074)*$C472/$B$12*$B$7+(1-$A$1074)*$D472/$B$12*$C$7)</x:f>
        <x:v>0</x:v>
      </x:c>
      <x:c r="BW472" s="34" t="n">
        <x:f>$B$11*(($A$1075)*$C472/$B$12*$B$7+(1-$A$1075)*$D472/$B$12*$C$7)</x:f>
        <x:v>0</x:v>
      </x:c>
      <x:c r="BX472" s="34" t="n">
        <x:f>$B$11*(($A$1076)*$C472/$B$12*$B$7+(1-$A$1076)*$D472/$B$12*$C$7)</x:f>
        <x:v>0</x:v>
      </x:c>
      <x:c r="BY472" s="34" t="n">
        <x:f>$B$11*(($A$1077)*$C472/$B$12*$B$7+(1-$A$1077)*$D472/$B$12*$C$7)</x:f>
        <x:v>0</x:v>
      </x:c>
      <x:c r="BZ472" s="34" t="n">
        <x:f>$B$11*(($A$1078)*$C472/$B$12*$B$7+(1-$A$1078)*$D472/$B$12*$C$7)</x:f>
        <x:v>0</x:v>
      </x:c>
      <x:c r="CA472" s="34" t="n">
        <x:f>$B$11*(($A$1079)*$C472/$B$12*$B$7+(1-$A$1079)*$D472/$B$12*$C$7)</x:f>
        <x:v>0</x:v>
      </x:c>
      <x:c r="CB472" s="34" t="n">
        <x:f>$B$11*(($A$1080)*$C472/$B$12*$B$7+(1-$A$1080)*$D472/$B$12*$C$7)</x:f>
        <x:v>0</x:v>
      </x:c>
      <x:c r="CC472" s="34" t="n">
        <x:f>$B$11*(($A$1081)*$C472/$B$12*$B$7+(1-$A$1081)*$D472/$B$12*$C$7)</x:f>
        <x:v>0</x:v>
      </x:c>
    </x:row>
    <x:row r="473">
      <x:c r="A473" s="34" t="n">
        <x:v>449</x:v>
      </x:c>
      <x:c r="B473" s="39" t="n">
        <x:v>0.6263410719029945</x:v>
      </x:c>
      <x:c r="C473" s="1" t="n">
        <x:f>SUM(AM473:AV473)</x:f>
        <x:v>0</x:v>
      </x:c>
      <x:c r="D473" s="1" t="n">
        <x:f>SUM(AW473:BF473)</x:f>
        <x:v>0</x:v>
      </x:c>
      <x:c r="E473" s="17" t="n">
        <x:f>(1-C473/$B$12)*$B$8-C473/$B$12*$B$7</x:f>
        <x:v>0.05</x:v>
      </x:c>
      <x:c r="F473" s="17" t="n">
        <x:f>(1-D473/$B$12)*$C$8-D473/$B$12*$C$7</x:f>
        <x:v>0.09</x:v>
      </x:c>
      <x:c r="G473" s="32" t="n">
        <x:f>$B$11*($B$10*C473/$B$12*$B$7+(1-$B$10)*D473/$B$12*$C$7)</x:f>
        <x:v>0</x:v>
      </x:c>
      <x:c r="H473" s="17" t="n">
        <x:f>$B$10*E473+(1-$B$10)*F473</x:f>
        <x:v>0.07</x:v>
      </x:c>
      <x:c r="I473" s="34"/>
      <x:c r="J473" s="34"/>
      <x:c r="K473" s="34"/>
      <x:c r="L473" s="34"/>
      <x:c r="M473" s="34"/>
      <x:c r="N473" s="34"/>
      <x:c r="O473" s="34"/>
      <x:c r="P473" s="34"/>
      <x:c r="Q473" s="34"/>
      <x:c r="R473" s="39" t="n">
        <x:v>0.2192649935976194</x:v>
      </x:c>
      <x:c r="S473" s="39" t="n">
        <x:v>-0.6740570996404021</x:v>
      </x:c>
      <x:c r="T473" s="39" t="n">
        <x:v>0.2346355665426324</x:v>
      </x:c>
      <x:c r="U473" s="39" t="n">
        <x:v>-1.8982194923182598</x:v>
      </x:c>
      <x:c r="V473" s="39" t="n">
        <x:v>-0.23959151312049953</x:v>
      </x:c>
      <x:c r="W473" s="39" t="n">
        <x:v>0.27323710212935987</x:v>
      </x:c>
      <x:c r="X473" s="39" t="n">
        <x:v>0.6168681644913576</x:v>
      </x:c>
      <x:c r="Y473" s="39" t="n">
        <x:v>1.1155392122763477</x:v>
      </x:c>
      <x:c r="Z473" s="39" t="n">
        <x:v>1.0214353360500077</x:v>
      </x:c>
      <x:c r="AA473" s="39" t="n">
        <x:v>0.10146151758145487</x:v>
      </x:c>
      <x:c r="AB473" s="39" t="n">
        <x:v>0.27652193886903564</x:v>
      </x:c>
      <x:c r="AC473" s="39" t="n">
        <x:v>0.560972405615554</x:v>
      </x:c>
      <x:c r="AD473" s="39" t="n">
        <x:v>-1.5656058785086666</x:v>
      </x:c>
      <x:c r="AE473" s="39" t="n">
        <x:v>0.07664678779096383</x:v>
      </x:c>
      <x:c r="AF473" s="39" t="n">
        <x:v>0.47389694147234795</x:v>
      </x:c>
      <x:c r="AG473" s="39" t="n">
        <x:v>0.6598171805042362</x:v>
      </x:c>
      <x:c r="AH473" s="39" t="n">
        <x:v>-1.0727609942735616</x:v>
      </x:c>
      <x:c r="AI473" s="39" t="n">
        <x:v>0.1369706109202856</x:v>
      </x:c>
      <x:c r="AJ473" s="39" t="n">
        <x:v>0.14130008313832498</x:v>
      </x:c>
      <x:c r="AK473" s="39" t="n">
        <x:v>0.38479350538365015</x:v>
      </x:c>
      <x:c r="AL473" s="34"/>
      <x:c r="AM473" s="34" t="n">
        <x:f>IF(SQRT($B$9)*$B473+SQRT(1-$B$9)*R473&lt;_xlfn.NORM.S.INV($B$6),1,0)</x:f>
        <x:v>0</x:v>
      </x:c>
      <x:c r="AN473" s="34" t="n">
        <x:f>IF(SQRT($B$9)*$B473+SQRT(1-$B$9)*S473&lt;_xlfn.NORM.S.INV($B$6),1,0)</x:f>
        <x:v>0</x:v>
      </x:c>
      <x:c r="AO473" s="34" t="n">
        <x:f>IF(SQRT($B$9)*$B473+SQRT(1-$B$9)*T473&lt;_xlfn.NORM.S.INV($B$6),1,0)</x:f>
        <x:v>0</x:v>
      </x:c>
      <x:c r="AP473" s="34" t="n">
        <x:f>IF(SQRT($B$9)*$B473+SQRT(1-$B$9)*U473&lt;_xlfn.NORM.S.INV($B$6),1,0)</x:f>
        <x:v>0</x:v>
      </x:c>
      <x:c r="AQ473" s="34" t="n">
        <x:f>IF(SQRT($B$9)*$B473+SQRT(1-$B$9)*V473&lt;_xlfn.NORM.S.INV($B$6),1,0)</x:f>
        <x:v>0</x:v>
      </x:c>
      <x:c r="AR473" s="34" t="n">
        <x:f>IF(SQRT($B$9)*$B473+SQRT(1-$B$9)*W473&lt;_xlfn.NORM.S.INV($B$6),1,0)</x:f>
        <x:v>0</x:v>
      </x:c>
      <x:c r="AS473" s="34" t="n">
        <x:f>IF(SQRT($B$9)*$B473+SQRT(1-$B$9)*X473&lt;_xlfn.NORM.S.INV($B$6),1,0)</x:f>
        <x:v>0</x:v>
      </x:c>
      <x:c r="AT473" s="34" t="n">
        <x:f>IF(SQRT($B$9)*$B473+SQRT(1-$B$9)*Y473&lt;_xlfn.NORM.S.INV($B$6),1,0)</x:f>
        <x:v>0</x:v>
      </x:c>
      <x:c r="AU473" s="34" t="n">
        <x:f>IF(SQRT($B$9)*$B473+SQRT(1-$B$9)*Z473&lt;_xlfn.NORM.S.INV($B$6),1,0)</x:f>
        <x:v>0</x:v>
      </x:c>
      <x:c r="AV473" s="34" t="n">
        <x:f>IF(SQRT($B$9)*$B473+SQRT(1-$B$9)*AA473&lt;_xlfn.NORM.S.INV($B$6),1,0)</x:f>
        <x:v>0</x:v>
      </x:c>
      <x:c r="AW473" s="34" t="n">
        <x:f>IF(SQRT($C$9)*$B473+SQRT(1-$C$9)*AB473&lt;_xlfn.NORM.S.INV($C$6),1,0)</x:f>
        <x:v>0</x:v>
      </x:c>
      <x:c r="AX473" s="34" t="n">
        <x:f>IF(SQRT($C$9)*$B473+SQRT(1-$C$9)*AC473&lt;_xlfn.NORM.S.INV($C$6),1,0)</x:f>
        <x:v>0</x:v>
      </x:c>
      <x:c r="AY473" s="34" t="n">
        <x:f>IF(SQRT($C$9)*$B473+SQRT(1-$C$9)*AD473&lt;_xlfn.NORM.S.INV($C$6),1,0)</x:f>
        <x:v>0</x:v>
      </x:c>
      <x:c r="AZ473" s="34" t="n">
        <x:f>IF(SQRT($C$9)*$B473+SQRT(1-$C$9)*AE473&lt;_xlfn.NORM.S.INV($C$6),1,0)</x:f>
        <x:v>0</x:v>
      </x:c>
      <x:c r="BA473" s="34" t="n">
        <x:f>IF(SQRT($C$9)*$B473+SQRT(1-$C$9)*AF473&lt;_xlfn.NORM.S.INV($C$6),1,0)</x:f>
        <x:v>0</x:v>
      </x:c>
      <x:c r="BB473" s="34" t="n">
        <x:f>IF(SQRT($C$9)*$B473+SQRT(1-$C$9)*AG473&lt;_xlfn.NORM.S.INV($C$6),1,0)</x:f>
        <x:v>0</x:v>
      </x:c>
      <x:c r="BC473" s="34" t="n">
        <x:f>IF(SQRT($C$9)*$B473+SQRT(1-$C$9)*AH473&lt;_xlfn.NORM.S.INV($C$6),1,0)</x:f>
        <x:v>0</x:v>
      </x:c>
      <x:c r="BD473" s="34" t="n">
        <x:f>IF(SQRT($C$9)*$B473+SQRT(1-$C$9)*AI473&lt;_xlfn.NORM.S.INV($C$6),1,0)</x:f>
        <x:v>0</x:v>
      </x:c>
      <x:c r="BE473" s="34" t="n">
        <x:f>IF(SQRT($C$9)*$B473+SQRT(1-$C$9)*AJ473&lt;_xlfn.NORM.S.INV($C$6),1,0)</x:f>
        <x:v>0</x:v>
      </x:c>
      <x:c r="BF473" s="34" t="n">
        <x:f>IF(SQRT($C$9)*$B473+SQRT(1-$C$9)*AK473&lt;_xlfn.NORM.S.INV($C$6),1,0)</x:f>
        <x:v>0</x:v>
      </x:c>
      <x:c r="BG473" s="34"/>
      <x:c r="BH473" s="34"/>
      <x:c r="BI473" s="34" t="n">
        <x:f>$B$11*(($A$1061)*$C473/$B$12*$B$7+(1-$A$1061)*$D473/$B$12*$C$7)</x:f>
        <x:v>0</x:v>
      </x:c>
      <x:c r="BJ473" s="34" t="n">
        <x:f>$B$11*(($A$1062)*$C473/$B$12*$B$7+(1-$A$1062)*$D473/$B$12*$C$7)</x:f>
        <x:v>0</x:v>
      </x:c>
      <x:c r="BK473" s="34" t="n">
        <x:f>$B$11*(($A$1063)*$C473/$B$12*$B$7+(1-$A$1063)*$D473/$B$12*$C$7)</x:f>
        <x:v>0</x:v>
      </x:c>
      <x:c r="BL473" s="34" t="n">
        <x:f>$B$11*(($A$1064)*$C473/$B$12*$B$7+(1-$A$1064)*$D473/$B$12*$C$7)</x:f>
        <x:v>0</x:v>
      </x:c>
      <x:c r="BM473" s="34" t="n">
        <x:f>$B$11*(($A$1065)*$C473/$B$12*$B$7+(1-$A$1065)*$D473/$B$12*$C$7)</x:f>
        <x:v>0</x:v>
      </x:c>
      <x:c r="BN473" s="34" t="n">
        <x:f>$B$11*(($A$1066)*$C473/$B$12*$B$7+(1-$A$1066)*$D473/$B$12*$C$7)</x:f>
        <x:v>0</x:v>
      </x:c>
      <x:c r="BO473" s="34" t="n">
        <x:f>$B$11*(($A$1067)*$C473/$B$12*$B$7+(1-$A$1067)*$D473/$B$12*$C$7)</x:f>
        <x:v>0</x:v>
      </x:c>
      <x:c r="BP473" s="34" t="n">
        <x:f>$B$11*(($A$1068)*$C473/$B$12*$B$7+(1-$A$1068)*$D473/$B$12*$C$7)</x:f>
        <x:v>0</x:v>
      </x:c>
      <x:c r="BQ473" s="34" t="n">
        <x:f>$B$11*(($A$1069)*$C473/$B$12*$B$7+(1-$A$1069)*$D473/$B$12*$C$7)</x:f>
        <x:v>0</x:v>
      </x:c>
      <x:c r="BR473" s="34" t="n">
        <x:f>$B$11*(($A$1070)*$C473/$B$12*$B$7+(1-$A$1070)*$D473/$B$12*$C$7)</x:f>
        <x:v>0</x:v>
      </x:c>
      <x:c r="BS473" s="34" t="n">
        <x:f>$B$11*(($A$1071)*$C473/$B$12*$B$7+(1-$A$1071)*$D473/$B$12*$C$7)</x:f>
        <x:v>0</x:v>
      </x:c>
      <x:c r="BT473" s="34" t="n">
        <x:f>$B$11*(($A$1072)*$C473/$B$12*$B$7+(1-$A$1072)*$D473/$B$12*$C$7)</x:f>
        <x:v>0</x:v>
      </x:c>
      <x:c r="BU473" s="34" t="n">
        <x:f>$B$11*(($A$1073)*$C473/$B$12*$B$7+(1-$A$1073)*$D473/$B$12*$C$7)</x:f>
        <x:v>0</x:v>
      </x:c>
      <x:c r="BV473" s="34" t="n">
        <x:f>$B$11*(($A$1074)*$C473/$B$12*$B$7+(1-$A$1074)*$D473/$B$12*$C$7)</x:f>
        <x:v>0</x:v>
      </x:c>
      <x:c r="BW473" s="34" t="n">
        <x:f>$B$11*(($A$1075)*$C473/$B$12*$B$7+(1-$A$1075)*$D473/$B$12*$C$7)</x:f>
        <x:v>0</x:v>
      </x:c>
      <x:c r="BX473" s="34" t="n">
        <x:f>$B$11*(($A$1076)*$C473/$B$12*$B$7+(1-$A$1076)*$D473/$B$12*$C$7)</x:f>
        <x:v>0</x:v>
      </x:c>
      <x:c r="BY473" s="34" t="n">
        <x:f>$B$11*(($A$1077)*$C473/$B$12*$B$7+(1-$A$1077)*$D473/$B$12*$C$7)</x:f>
        <x:v>0</x:v>
      </x:c>
      <x:c r="BZ473" s="34" t="n">
        <x:f>$B$11*(($A$1078)*$C473/$B$12*$B$7+(1-$A$1078)*$D473/$B$12*$C$7)</x:f>
        <x:v>0</x:v>
      </x:c>
      <x:c r="CA473" s="34" t="n">
        <x:f>$B$11*(($A$1079)*$C473/$B$12*$B$7+(1-$A$1079)*$D473/$B$12*$C$7)</x:f>
        <x:v>0</x:v>
      </x:c>
      <x:c r="CB473" s="34" t="n">
        <x:f>$B$11*(($A$1080)*$C473/$B$12*$B$7+(1-$A$1080)*$D473/$B$12*$C$7)</x:f>
        <x:v>0</x:v>
      </x:c>
      <x:c r="CC473" s="34" t="n">
        <x:f>$B$11*(($A$1081)*$C473/$B$12*$B$7+(1-$A$1081)*$D473/$B$12*$C$7)</x:f>
        <x:v>0</x:v>
      </x:c>
    </x:row>
    <x:row r="474">
      <x:c r="A474" s="34" t="n">
        <x:v>450</x:v>
      </x:c>
      <x:c r="B474" s="39" t="n">
        <x:v>0.6161386731309985</x:v>
      </x:c>
      <x:c r="C474" s="1" t="n">
        <x:f>SUM(AM474:AV474)</x:f>
        <x:v>0</x:v>
      </x:c>
      <x:c r="D474" s="1" t="n">
        <x:f>SUM(AW474:BF474)</x:f>
        <x:v>0</x:v>
      </x:c>
      <x:c r="E474" s="17" t="n">
        <x:f>(1-C474/$B$12)*$B$8-C474/$B$12*$B$7</x:f>
        <x:v>0.05</x:v>
      </x:c>
      <x:c r="F474" s="17" t="n">
        <x:f>(1-D474/$B$12)*$C$8-D474/$B$12*$C$7</x:f>
        <x:v>0.09</x:v>
      </x:c>
      <x:c r="G474" s="32" t="n">
        <x:f>$B$11*($B$10*C474/$B$12*$B$7+(1-$B$10)*D474/$B$12*$C$7)</x:f>
        <x:v>0</x:v>
      </x:c>
      <x:c r="H474" s="17" t="n">
        <x:f>$B$10*E474+(1-$B$10)*F474</x:f>
        <x:v>0.07</x:v>
      </x:c>
      <x:c r="I474" s="34"/>
      <x:c r="J474" s="34"/>
      <x:c r="K474" s="34"/>
      <x:c r="L474" s="34"/>
      <x:c r="M474" s="34"/>
      <x:c r="N474" s="34"/>
      <x:c r="O474" s="34"/>
      <x:c r="P474" s="34"/>
      <x:c r="Q474" s="34"/>
      <x:c r="R474" s="39" t="n">
        <x:v>-1.2383236476677795</x:v>
      </x:c>
      <x:c r="S474" s="39" t="n">
        <x:v>-1.0549114223855538</x:v>
      </x:c>
      <x:c r="T474" s="39" t="n">
        <x:v>0.13204683723587465</x:v>
      </x:c>
      <x:c r="U474" s="39" t="n">
        <x:v>1.2035809387904643</x:v>
      </x:c>
      <x:c r="V474" s="39" t="n">
        <x:v>0.8896568950133764</x:v>
      </x:c>
      <x:c r="W474" s="39" t="n">
        <x:v>-0.9664853321627425</x:v>
      </x:c>
      <x:c r="X474" s="39" t="n">
        <x:v>1.609148153620777</x:v>
      </x:c>
      <x:c r="Y474" s="39" t="n">
        <x:v>-0.8350764267414605</x:v>
      </x:c>
      <x:c r="Z474" s="39" t="n">
        <x:v>1.5061138827611393</x:v>
      </x:c>
      <x:c r="AA474" s="39" t="n">
        <x:v>-1.095393338205054</x:v>
      </x:c>
      <x:c r="AB474" s="39" t="n">
        <x:v>0.41294645835144284</x:v>
      </x:c>
      <x:c r="AC474" s="39" t="n">
        <x:v>0.6796291286924407</x:v>
      </x:c>
      <x:c r="AD474" s="39" t="n">
        <x:v>1.1337444525199025</x:v>
      </x:c>
      <x:c r="AE474" s="39" t="n">
        <x:v>-0.0628266360323001</x:v>
      </x:c>
      <x:c r="AF474" s="39" t="n">
        <x:v>0.17576161703509224</x:v>
      </x:c>
      <x:c r="AG474" s="39" t="n">
        <x:v>-0.5883912489317561</x:v>
      </x:c>
      <x:c r="AH474" s="39" t="n">
        <x:v>-1.7458740839067197</x:v>
      </x:c>
      <x:c r="AI474" s="39" t="n">
        <x:v>0.3328891450434069</x:v>
      </x:c>
      <x:c r="AJ474" s="39" t="n">
        <x:v>-0.10391050946896345</x:v>
      </x:c>
      <x:c r="AK474" s="39" t="n">
        <x:v>2.275135408213438</x:v>
      </x:c>
      <x:c r="AL474" s="34"/>
      <x:c r="AM474" s="34" t="n">
        <x:f>IF(SQRT($B$9)*$B474+SQRT(1-$B$9)*R474&lt;_xlfn.NORM.S.INV($B$6),1,0)</x:f>
        <x:v>0</x:v>
      </x:c>
      <x:c r="AN474" s="34" t="n">
        <x:f>IF(SQRT($B$9)*$B474+SQRT(1-$B$9)*S474&lt;_xlfn.NORM.S.INV($B$6),1,0)</x:f>
        <x:v>0</x:v>
      </x:c>
      <x:c r="AO474" s="34" t="n">
        <x:f>IF(SQRT($B$9)*$B474+SQRT(1-$B$9)*T474&lt;_xlfn.NORM.S.INV($B$6),1,0)</x:f>
        <x:v>0</x:v>
      </x:c>
      <x:c r="AP474" s="34" t="n">
        <x:f>IF(SQRT($B$9)*$B474+SQRT(1-$B$9)*U474&lt;_xlfn.NORM.S.INV($B$6),1,0)</x:f>
        <x:v>0</x:v>
      </x:c>
      <x:c r="AQ474" s="34" t="n">
        <x:f>IF(SQRT($B$9)*$B474+SQRT(1-$B$9)*V474&lt;_xlfn.NORM.S.INV($B$6),1,0)</x:f>
        <x:v>0</x:v>
      </x:c>
      <x:c r="AR474" s="34" t="n">
        <x:f>IF(SQRT($B$9)*$B474+SQRT(1-$B$9)*W474&lt;_xlfn.NORM.S.INV($B$6),1,0)</x:f>
        <x:v>0</x:v>
      </x:c>
      <x:c r="AS474" s="34" t="n">
        <x:f>IF(SQRT($B$9)*$B474+SQRT(1-$B$9)*X474&lt;_xlfn.NORM.S.INV($B$6),1,0)</x:f>
        <x:v>0</x:v>
      </x:c>
      <x:c r="AT474" s="34" t="n">
        <x:f>IF(SQRT($B$9)*$B474+SQRT(1-$B$9)*Y474&lt;_xlfn.NORM.S.INV($B$6),1,0)</x:f>
        <x:v>0</x:v>
      </x:c>
      <x:c r="AU474" s="34" t="n">
        <x:f>IF(SQRT($B$9)*$B474+SQRT(1-$B$9)*Z474&lt;_xlfn.NORM.S.INV($B$6),1,0)</x:f>
        <x:v>0</x:v>
      </x:c>
      <x:c r="AV474" s="34" t="n">
        <x:f>IF(SQRT($B$9)*$B474+SQRT(1-$B$9)*AA474&lt;_xlfn.NORM.S.INV($B$6),1,0)</x:f>
        <x:v>0</x:v>
      </x:c>
      <x:c r="AW474" s="34" t="n">
        <x:f>IF(SQRT($C$9)*$B474+SQRT(1-$C$9)*AB474&lt;_xlfn.NORM.S.INV($C$6),1,0)</x:f>
        <x:v>0</x:v>
      </x:c>
      <x:c r="AX474" s="34" t="n">
        <x:f>IF(SQRT($C$9)*$B474+SQRT(1-$C$9)*AC474&lt;_xlfn.NORM.S.INV($C$6),1,0)</x:f>
        <x:v>0</x:v>
      </x:c>
      <x:c r="AY474" s="34" t="n">
        <x:f>IF(SQRT($C$9)*$B474+SQRT(1-$C$9)*AD474&lt;_xlfn.NORM.S.INV($C$6),1,0)</x:f>
        <x:v>0</x:v>
      </x:c>
      <x:c r="AZ474" s="34" t="n">
        <x:f>IF(SQRT($C$9)*$B474+SQRT(1-$C$9)*AE474&lt;_xlfn.NORM.S.INV($C$6),1,0)</x:f>
        <x:v>0</x:v>
      </x:c>
      <x:c r="BA474" s="34" t="n">
        <x:f>IF(SQRT($C$9)*$B474+SQRT(1-$C$9)*AF474&lt;_xlfn.NORM.S.INV($C$6),1,0)</x:f>
        <x:v>0</x:v>
      </x:c>
      <x:c r="BB474" s="34" t="n">
        <x:f>IF(SQRT($C$9)*$B474+SQRT(1-$C$9)*AG474&lt;_xlfn.NORM.S.INV($C$6),1,0)</x:f>
        <x:v>0</x:v>
      </x:c>
      <x:c r="BC474" s="34" t="n">
        <x:f>IF(SQRT($C$9)*$B474+SQRT(1-$C$9)*AH474&lt;_xlfn.NORM.S.INV($C$6),1,0)</x:f>
        <x:v>0</x:v>
      </x:c>
      <x:c r="BD474" s="34" t="n">
        <x:f>IF(SQRT($C$9)*$B474+SQRT(1-$C$9)*AI474&lt;_xlfn.NORM.S.INV($C$6),1,0)</x:f>
        <x:v>0</x:v>
      </x:c>
      <x:c r="BE474" s="34" t="n">
        <x:f>IF(SQRT($C$9)*$B474+SQRT(1-$C$9)*AJ474&lt;_xlfn.NORM.S.INV($C$6),1,0)</x:f>
        <x:v>0</x:v>
      </x:c>
      <x:c r="BF474" s="34" t="n">
        <x:f>IF(SQRT($C$9)*$B474+SQRT(1-$C$9)*AK474&lt;_xlfn.NORM.S.INV($C$6),1,0)</x:f>
        <x:v>0</x:v>
      </x:c>
      <x:c r="BG474" s="34"/>
      <x:c r="BH474" s="34"/>
      <x:c r="BI474" s="34" t="n">
        <x:f>$B$11*(($A$1061)*$C474/$B$12*$B$7+(1-$A$1061)*$D474/$B$12*$C$7)</x:f>
        <x:v>0</x:v>
      </x:c>
      <x:c r="BJ474" s="34" t="n">
        <x:f>$B$11*(($A$1062)*$C474/$B$12*$B$7+(1-$A$1062)*$D474/$B$12*$C$7)</x:f>
        <x:v>0</x:v>
      </x:c>
      <x:c r="BK474" s="34" t="n">
        <x:f>$B$11*(($A$1063)*$C474/$B$12*$B$7+(1-$A$1063)*$D474/$B$12*$C$7)</x:f>
        <x:v>0</x:v>
      </x:c>
      <x:c r="BL474" s="34" t="n">
        <x:f>$B$11*(($A$1064)*$C474/$B$12*$B$7+(1-$A$1064)*$D474/$B$12*$C$7)</x:f>
        <x:v>0</x:v>
      </x:c>
      <x:c r="BM474" s="34" t="n">
        <x:f>$B$11*(($A$1065)*$C474/$B$12*$B$7+(1-$A$1065)*$D474/$B$12*$C$7)</x:f>
        <x:v>0</x:v>
      </x:c>
      <x:c r="BN474" s="34" t="n">
        <x:f>$B$11*(($A$1066)*$C474/$B$12*$B$7+(1-$A$1066)*$D474/$B$12*$C$7)</x:f>
        <x:v>0</x:v>
      </x:c>
      <x:c r="BO474" s="34" t="n">
        <x:f>$B$11*(($A$1067)*$C474/$B$12*$B$7+(1-$A$1067)*$D474/$B$12*$C$7)</x:f>
        <x:v>0</x:v>
      </x:c>
      <x:c r="BP474" s="34" t="n">
        <x:f>$B$11*(($A$1068)*$C474/$B$12*$B$7+(1-$A$1068)*$D474/$B$12*$C$7)</x:f>
        <x:v>0</x:v>
      </x:c>
      <x:c r="BQ474" s="34" t="n">
        <x:f>$B$11*(($A$1069)*$C474/$B$12*$B$7+(1-$A$1069)*$D474/$B$12*$C$7)</x:f>
        <x:v>0</x:v>
      </x:c>
      <x:c r="BR474" s="34" t="n">
        <x:f>$B$11*(($A$1070)*$C474/$B$12*$B$7+(1-$A$1070)*$D474/$B$12*$C$7)</x:f>
        <x:v>0</x:v>
      </x:c>
      <x:c r="BS474" s="34" t="n">
        <x:f>$B$11*(($A$1071)*$C474/$B$12*$B$7+(1-$A$1071)*$D474/$B$12*$C$7)</x:f>
        <x:v>0</x:v>
      </x:c>
      <x:c r="BT474" s="34" t="n">
        <x:f>$B$11*(($A$1072)*$C474/$B$12*$B$7+(1-$A$1072)*$D474/$B$12*$C$7)</x:f>
        <x:v>0</x:v>
      </x:c>
      <x:c r="BU474" s="34" t="n">
        <x:f>$B$11*(($A$1073)*$C474/$B$12*$B$7+(1-$A$1073)*$D474/$B$12*$C$7)</x:f>
        <x:v>0</x:v>
      </x:c>
      <x:c r="BV474" s="34" t="n">
        <x:f>$B$11*(($A$1074)*$C474/$B$12*$B$7+(1-$A$1074)*$D474/$B$12*$C$7)</x:f>
        <x:v>0</x:v>
      </x:c>
      <x:c r="BW474" s="34" t="n">
        <x:f>$B$11*(($A$1075)*$C474/$B$12*$B$7+(1-$A$1075)*$D474/$B$12*$C$7)</x:f>
        <x:v>0</x:v>
      </x:c>
      <x:c r="BX474" s="34" t="n">
        <x:f>$B$11*(($A$1076)*$C474/$B$12*$B$7+(1-$A$1076)*$D474/$B$12*$C$7)</x:f>
        <x:v>0</x:v>
      </x:c>
      <x:c r="BY474" s="34" t="n">
        <x:f>$B$11*(($A$1077)*$C474/$B$12*$B$7+(1-$A$1077)*$D474/$B$12*$C$7)</x:f>
        <x:v>0</x:v>
      </x:c>
      <x:c r="BZ474" s="34" t="n">
        <x:f>$B$11*(($A$1078)*$C474/$B$12*$B$7+(1-$A$1078)*$D474/$B$12*$C$7)</x:f>
        <x:v>0</x:v>
      </x:c>
      <x:c r="CA474" s="34" t="n">
        <x:f>$B$11*(($A$1079)*$C474/$B$12*$B$7+(1-$A$1079)*$D474/$B$12*$C$7)</x:f>
        <x:v>0</x:v>
      </x:c>
      <x:c r="CB474" s="34" t="n">
        <x:f>$B$11*(($A$1080)*$C474/$B$12*$B$7+(1-$A$1080)*$D474/$B$12*$C$7)</x:f>
        <x:v>0</x:v>
      </x:c>
      <x:c r="CC474" s="34" t="n">
        <x:f>$B$11*(($A$1081)*$C474/$B$12*$B$7+(1-$A$1081)*$D474/$B$12*$C$7)</x:f>
        <x:v>0</x:v>
      </x:c>
    </x:row>
    <x:row r="475">
      <x:c r="A475" s="34" t="n">
        <x:v>451</x:v>
      </x:c>
      <x:c r="B475" s="39" t="n">
        <x:v>-0.737264199252874</x:v>
      </x:c>
      <x:c r="C475" s="1" t="n">
        <x:f>SUM(AM475:AV475)</x:f>
        <x:v>0</x:v>
      </x:c>
      <x:c r="D475" s="1" t="n">
        <x:f>SUM(AW475:BF475)</x:f>
        <x:v>0</x:v>
      </x:c>
      <x:c r="E475" s="17" t="n">
        <x:f>(1-C475/$B$12)*$B$8-C475/$B$12*$B$7</x:f>
        <x:v>0.05</x:v>
      </x:c>
      <x:c r="F475" s="17" t="n">
        <x:f>(1-D475/$B$12)*$C$8-D475/$B$12*$C$7</x:f>
        <x:v>0.09</x:v>
      </x:c>
      <x:c r="G475" s="32" t="n">
        <x:f>$B$11*($B$10*C475/$B$12*$B$7+(1-$B$10)*D475/$B$12*$C$7)</x:f>
        <x:v>0</x:v>
      </x:c>
      <x:c r="H475" s="17" t="n">
        <x:f>$B$10*E475+(1-$B$10)*F475</x:f>
        <x:v>0.07</x:v>
      </x:c>
      <x:c r="I475" s="34"/>
      <x:c r="J475" s="34"/>
      <x:c r="K475" s="34"/>
      <x:c r="L475" s="34"/>
      <x:c r="M475" s="34"/>
      <x:c r="N475" s="34"/>
      <x:c r="O475" s="34"/>
      <x:c r="P475" s="34"/>
      <x:c r="Q475" s="34"/>
      <x:c r="R475" s="39" t="n">
        <x:v>-0.6750311413313079</x:v>
      </x:c>
      <x:c r="S475" s="39" t="n">
        <x:v>0.9021121735449502</x:v>
      </x:c>
      <x:c r="T475" s="39" t="n">
        <x:v>2.056148521286809</x:v>
      </x:c>
      <x:c r="U475" s="39" t="n">
        <x:v>-0.7388457334000745</x:v>
      </x:c>
      <x:c r="V475" s="39" t="n">
        <x:v>1.7152410332768262</x:v>
      </x:c>
      <x:c r="W475" s="39" t="n">
        <x:v>0.18392530030602514</x:v>
      </x:c>
      <x:c r="X475" s="39" t="n">
        <x:v>-0.6290221225368785</x:v>
      </x:c>
      <x:c r="Y475" s="39" t="n">
        <x:v>0.4038884230789458</x:v>
      </x:c>
      <x:c r="Z475" s="39" t="n">
        <x:v>-0.08785529418590815</x:v>
      </x:c>
      <x:c r="AA475" s="39" t="n">
        <x:v>0.0022845998648963993</x:v>
      </x:c>
      <x:c r="AB475" s="39" t="n">
        <x:v>0.37837384151610876</x:v>
      </x:c>
      <x:c r="AC475" s="39" t="n">
        <x:v>-0.846974440596498</x:v>
      </x:c>
      <x:c r="AD475" s="39" t="n">
        <x:v>-0.8938225079913447</x:v>
      </x:c>
      <x:c r="AE475" s="39" t="n">
        <x:v>0.8693210120114575</x:v>
      </x:c>
      <x:c r="AF475" s="39" t="n">
        <x:v>0.8300884006272724</x:v>
      </x:c>
      <x:c r="AG475" s="39" t="n">
        <x:v>-0.061326218880845364</x:v>
      </x:c>
      <x:c r="AH475" s="39" t="n">
        <x:v>1.130724769238855</x:v>
      </x:c>
      <x:c r="AI475" s="39" t="n">
        <x:v>1.9490662441983106</x:v>
      </x:c>
      <x:c r="AJ475" s="39" t="n">
        <x:v>0.7017129977935359</x:v>
      </x:c>
      <x:c r="AK475" s="39" t="n">
        <x:v>0.4567556528476917</x:v>
      </x:c>
      <x:c r="AL475" s="34"/>
      <x:c r="AM475" s="34" t="n">
        <x:f>IF(SQRT($B$9)*$B475+SQRT(1-$B$9)*R475&lt;_xlfn.NORM.S.INV($B$6),1,0)</x:f>
        <x:v>0</x:v>
      </x:c>
      <x:c r="AN475" s="34" t="n">
        <x:f>IF(SQRT($B$9)*$B475+SQRT(1-$B$9)*S475&lt;_xlfn.NORM.S.INV($B$6),1,0)</x:f>
        <x:v>0</x:v>
      </x:c>
      <x:c r="AO475" s="34" t="n">
        <x:f>IF(SQRT($B$9)*$B475+SQRT(1-$B$9)*T475&lt;_xlfn.NORM.S.INV($B$6),1,0)</x:f>
        <x:v>0</x:v>
      </x:c>
      <x:c r="AP475" s="34" t="n">
        <x:f>IF(SQRT($B$9)*$B475+SQRT(1-$B$9)*U475&lt;_xlfn.NORM.S.INV($B$6),1,0)</x:f>
        <x:v>0</x:v>
      </x:c>
      <x:c r="AQ475" s="34" t="n">
        <x:f>IF(SQRT($B$9)*$B475+SQRT(1-$B$9)*V475&lt;_xlfn.NORM.S.INV($B$6),1,0)</x:f>
        <x:v>0</x:v>
      </x:c>
      <x:c r="AR475" s="34" t="n">
        <x:f>IF(SQRT($B$9)*$B475+SQRT(1-$B$9)*W475&lt;_xlfn.NORM.S.INV($B$6),1,0)</x:f>
        <x:v>0</x:v>
      </x:c>
      <x:c r="AS475" s="34" t="n">
        <x:f>IF(SQRT($B$9)*$B475+SQRT(1-$B$9)*X475&lt;_xlfn.NORM.S.INV($B$6),1,0)</x:f>
        <x:v>0</x:v>
      </x:c>
      <x:c r="AT475" s="34" t="n">
        <x:f>IF(SQRT($B$9)*$B475+SQRT(1-$B$9)*Y475&lt;_xlfn.NORM.S.INV($B$6),1,0)</x:f>
        <x:v>0</x:v>
      </x:c>
      <x:c r="AU475" s="34" t="n">
        <x:f>IF(SQRT($B$9)*$B475+SQRT(1-$B$9)*Z475&lt;_xlfn.NORM.S.INV($B$6),1,0)</x:f>
        <x:v>0</x:v>
      </x:c>
      <x:c r="AV475" s="34" t="n">
        <x:f>IF(SQRT($B$9)*$B475+SQRT(1-$B$9)*AA475&lt;_xlfn.NORM.S.INV($B$6),1,0)</x:f>
        <x:v>0</x:v>
      </x:c>
      <x:c r="AW475" s="34" t="n">
        <x:f>IF(SQRT($C$9)*$B475+SQRT(1-$C$9)*AB475&lt;_xlfn.NORM.S.INV($C$6),1,0)</x:f>
        <x:v>0</x:v>
      </x:c>
      <x:c r="AX475" s="34" t="n">
        <x:f>IF(SQRT($C$9)*$B475+SQRT(1-$C$9)*AC475&lt;_xlfn.NORM.S.INV($C$6),1,0)</x:f>
        <x:v>0</x:v>
      </x:c>
      <x:c r="AY475" s="34" t="n">
        <x:f>IF(SQRT($C$9)*$B475+SQRT(1-$C$9)*AD475&lt;_xlfn.NORM.S.INV($C$6),1,0)</x:f>
        <x:v>0</x:v>
      </x:c>
      <x:c r="AZ475" s="34" t="n">
        <x:f>IF(SQRT($C$9)*$B475+SQRT(1-$C$9)*AE475&lt;_xlfn.NORM.S.INV($C$6),1,0)</x:f>
        <x:v>0</x:v>
      </x:c>
      <x:c r="BA475" s="34" t="n">
        <x:f>IF(SQRT($C$9)*$B475+SQRT(1-$C$9)*AF475&lt;_xlfn.NORM.S.INV($C$6),1,0)</x:f>
        <x:v>0</x:v>
      </x:c>
      <x:c r="BB475" s="34" t="n">
        <x:f>IF(SQRT($C$9)*$B475+SQRT(1-$C$9)*AG475&lt;_xlfn.NORM.S.INV($C$6),1,0)</x:f>
        <x:v>0</x:v>
      </x:c>
      <x:c r="BC475" s="34" t="n">
        <x:f>IF(SQRT($C$9)*$B475+SQRT(1-$C$9)*AH475&lt;_xlfn.NORM.S.INV($C$6),1,0)</x:f>
        <x:v>0</x:v>
      </x:c>
      <x:c r="BD475" s="34" t="n">
        <x:f>IF(SQRT($C$9)*$B475+SQRT(1-$C$9)*AI475&lt;_xlfn.NORM.S.INV($C$6),1,0)</x:f>
        <x:v>0</x:v>
      </x:c>
      <x:c r="BE475" s="34" t="n">
        <x:f>IF(SQRT($C$9)*$B475+SQRT(1-$C$9)*AJ475&lt;_xlfn.NORM.S.INV($C$6),1,0)</x:f>
        <x:v>0</x:v>
      </x:c>
      <x:c r="BF475" s="34" t="n">
        <x:f>IF(SQRT($C$9)*$B475+SQRT(1-$C$9)*AK475&lt;_xlfn.NORM.S.INV($C$6),1,0)</x:f>
        <x:v>0</x:v>
      </x:c>
      <x:c r="BG475" s="34"/>
      <x:c r="BH475" s="34"/>
      <x:c r="BI475" s="34" t="n">
        <x:f>$B$11*(($A$1061)*$C475/$B$12*$B$7+(1-$A$1061)*$D475/$B$12*$C$7)</x:f>
        <x:v>0</x:v>
      </x:c>
      <x:c r="BJ475" s="34" t="n">
        <x:f>$B$11*(($A$1062)*$C475/$B$12*$B$7+(1-$A$1062)*$D475/$B$12*$C$7)</x:f>
        <x:v>0</x:v>
      </x:c>
      <x:c r="BK475" s="34" t="n">
        <x:f>$B$11*(($A$1063)*$C475/$B$12*$B$7+(1-$A$1063)*$D475/$B$12*$C$7)</x:f>
        <x:v>0</x:v>
      </x:c>
      <x:c r="BL475" s="34" t="n">
        <x:f>$B$11*(($A$1064)*$C475/$B$12*$B$7+(1-$A$1064)*$D475/$B$12*$C$7)</x:f>
        <x:v>0</x:v>
      </x:c>
      <x:c r="BM475" s="34" t="n">
        <x:f>$B$11*(($A$1065)*$C475/$B$12*$B$7+(1-$A$1065)*$D475/$B$12*$C$7)</x:f>
        <x:v>0</x:v>
      </x:c>
      <x:c r="BN475" s="34" t="n">
        <x:f>$B$11*(($A$1066)*$C475/$B$12*$B$7+(1-$A$1066)*$D475/$B$12*$C$7)</x:f>
        <x:v>0</x:v>
      </x:c>
      <x:c r="BO475" s="34" t="n">
        <x:f>$B$11*(($A$1067)*$C475/$B$12*$B$7+(1-$A$1067)*$D475/$B$12*$C$7)</x:f>
        <x:v>0</x:v>
      </x:c>
      <x:c r="BP475" s="34" t="n">
        <x:f>$B$11*(($A$1068)*$C475/$B$12*$B$7+(1-$A$1068)*$D475/$B$12*$C$7)</x:f>
        <x:v>0</x:v>
      </x:c>
      <x:c r="BQ475" s="34" t="n">
        <x:f>$B$11*(($A$1069)*$C475/$B$12*$B$7+(1-$A$1069)*$D475/$B$12*$C$7)</x:f>
        <x:v>0</x:v>
      </x:c>
      <x:c r="BR475" s="34" t="n">
        <x:f>$B$11*(($A$1070)*$C475/$B$12*$B$7+(1-$A$1070)*$D475/$B$12*$C$7)</x:f>
        <x:v>0</x:v>
      </x:c>
      <x:c r="BS475" s="34" t="n">
        <x:f>$B$11*(($A$1071)*$C475/$B$12*$B$7+(1-$A$1071)*$D475/$B$12*$C$7)</x:f>
        <x:v>0</x:v>
      </x:c>
      <x:c r="BT475" s="34" t="n">
        <x:f>$B$11*(($A$1072)*$C475/$B$12*$B$7+(1-$A$1072)*$D475/$B$12*$C$7)</x:f>
        <x:v>0</x:v>
      </x:c>
      <x:c r="BU475" s="34" t="n">
        <x:f>$B$11*(($A$1073)*$C475/$B$12*$B$7+(1-$A$1073)*$D475/$B$12*$C$7)</x:f>
        <x:v>0</x:v>
      </x:c>
      <x:c r="BV475" s="34" t="n">
        <x:f>$B$11*(($A$1074)*$C475/$B$12*$B$7+(1-$A$1074)*$D475/$B$12*$C$7)</x:f>
        <x:v>0</x:v>
      </x:c>
      <x:c r="BW475" s="34" t="n">
        <x:f>$B$11*(($A$1075)*$C475/$B$12*$B$7+(1-$A$1075)*$D475/$B$12*$C$7)</x:f>
        <x:v>0</x:v>
      </x:c>
      <x:c r="BX475" s="34" t="n">
        <x:f>$B$11*(($A$1076)*$C475/$B$12*$B$7+(1-$A$1076)*$D475/$B$12*$C$7)</x:f>
        <x:v>0</x:v>
      </x:c>
      <x:c r="BY475" s="34" t="n">
        <x:f>$B$11*(($A$1077)*$C475/$B$12*$B$7+(1-$A$1077)*$D475/$B$12*$C$7)</x:f>
        <x:v>0</x:v>
      </x:c>
      <x:c r="BZ475" s="34" t="n">
        <x:f>$B$11*(($A$1078)*$C475/$B$12*$B$7+(1-$A$1078)*$D475/$B$12*$C$7)</x:f>
        <x:v>0</x:v>
      </x:c>
      <x:c r="CA475" s="34" t="n">
        <x:f>$B$11*(($A$1079)*$C475/$B$12*$B$7+(1-$A$1079)*$D475/$B$12*$C$7)</x:f>
        <x:v>0</x:v>
      </x:c>
      <x:c r="CB475" s="34" t="n">
        <x:f>$B$11*(($A$1080)*$C475/$B$12*$B$7+(1-$A$1080)*$D475/$B$12*$C$7)</x:f>
        <x:v>0</x:v>
      </x:c>
      <x:c r="CC475" s="34" t="n">
        <x:f>$B$11*(($A$1081)*$C475/$B$12*$B$7+(1-$A$1081)*$D475/$B$12*$C$7)</x:f>
        <x:v>0</x:v>
      </x:c>
    </x:row>
    <x:row r="476">
      <x:c r="A476" s="34" t="n">
        <x:v>452</x:v>
      </x:c>
      <x:c r="B476" s="39" t="n">
        <x:v>2.3687706864717226</x:v>
      </x:c>
      <x:c r="C476" s="1" t="n">
        <x:f>SUM(AM476:AV476)</x:f>
        <x:v>0</x:v>
      </x:c>
      <x:c r="D476" s="1" t="n">
        <x:f>SUM(AW476:BF476)</x:f>
        <x:v>0</x:v>
      </x:c>
      <x:c r="E476" s="17" t="n">
        <x:f>(1-C476/$B$12)*$B$8-C476/$B$12*$B$7</x:f>
        <x:v>0.05</x:v>
      </x:c>
      <x:c r="F476" s="17" t="n">
        <x:f>(1-D476/$B$12)*$C$8-D476/$B$12*$C$7</x:f>
        <x:v>0.09</x:v>
      </x:c>
      <x:c r="G476" s="32" t="n">
        <x:f>$B$11*($B$10*C476/$B$12*$B$7+(1-$B$10)*D476/$B$12*$C$7)</x:f>
        <x:v>0</x:v>
      </x:c>
      <x:c r="H476" s="17" t="n">
        <x:f>$B$10*E476+(1-$B$10)*F476</x:f>
        <x:v>0.07</x:v>
      </x:c>
      <x:c r="I476" s="34"/>
      <x:c r="J476" s="34"/>
      <x:c r="K476" s="34"/>
      <x:c r="L476" s="34"/>
      <x:c r="M476" s="34"/>
      <x:c r="N476" s="34"/>
      <x:c r="O476" s="34"/>
      <x:c r="P476" s="34"/>
      <x:c r="Q476" s="34"/>
      <x:c r="R476" s="39" t="n">
        <x:v>0.31996011913844</x:v>
      </x:c>
      <x:c r="S476" s="39" t="n">
        <x:v>-0.7706889718804785</x:v>
      </x:c>
      <x:c r="T476" s="39" t="n">
        <x:v>-0.624548182436511</x:v>
      </x:c>
      <x:c r="U476" s="39" t="n">
        <x:v>-0.8078261513962616</x:v>
      </x:c>
      <x:c r="V476" s="39" t="n">
        <x:v>-2.7589125919518964</x:v>
      </x:c>
      <x:c r="W476" s="39" t="n">
        <x:v>-0.40108943754842924</x:v>
      </x:c>
      <x:c r="X476" s="39" t="n">
        <x:v>0.5720472587745598</x:v>
      </x:c>
      <x:c r="Y476" s="39" t="n">
        <x:v>0.5005207412475313</x:v>
      </x:c>
      <x:c r="Z476" s="39" t="n">
        <x:v>-0.11954134729048302</x:v>
      </x:c>
      <x:c r="AA476" s="39" t="n">
        <x:v>-1.4542276896924033</x:v>
      </x:c>
      <x:c r="AB476" s="39" t="n">
        <x:v>0.681084707898591</x:v>
      </x:c>
      <x:c r="AC476" s="39" t="n">
        <x:v>0.21786209460249706</x:v>
      </x:c>
      <x:c r="AD476" s="39" t="n">
        <x:v>0.16058123015232798</x:v>
      </x:c>
      <x:c r="AE476" s="39" t="n">
        <x:v>-0.7208197770950916</x:v>
      </x:c>
      <x:c r="AF476" s="39" t="n">
        <x:v>0.8638550842442952</x:v>
      </x:c>
      <x:c r="AG476" s="39" t="n">
        <x:v>-0.46235688754525983</x:v>
      </x:c>
      <x:c r="AH476" s="39" t="n">
        <x:v>-1.987024777488012</x:v>
      </x:c>
      <x:c r="AI476" s="39" t="n">
        <x:v>0.999959914171424</x:v>
      </x:c>
      <x:c r="AJ476" s="39" t="n">
        <x:v>1.1684018581901203</x:v>
      </x:c>
      <x:c r="AK476" s="39" t="n">
        <x:v>-0.11235655531537492</x:v>
      </x:c>
      <x:c r="AL476" s="34"/>
      <x:c r="AM476" s="34" t="n">
        <x:f>IF(SQRT($B$9)*$B476+SQRT(1-$B$9)*R476&lt;_xlfn.NORM.S.INV($B$6),1,0)</x:f>
        <x:v>0</x:v>
      </x:c>
      <x:c r="AN476" s="34" t="n">
        <x:f>IF(SQRT($B$9)*$B476+SQRT(1-$B$9)*S476&lt;_xlfn.NORM.S.INV($B$6),1,0)</x:f>
        <x:v>0</x:v>
      </x:c>
      <x:c r="AO476" s="34" t="n">
        <x:f>IF(SQRT($B$9)*$B476+SQRT(1-$B$9)*T476&lt;_xlfn.NORM.S.INV($B$6),1,0)</x:f>
        <x:v>0</x:v>
      </x:c>
      <x:c r="AP476" s="34" t="n">
        <x:f>IF(SQRT($B$9)*$B476+SQRT(1-$B$9)*U476&lt;_xlfn.NORM.S.INV($B$6),1,0)</x:f>
        <x:v>0</x:v>
      </x:c>
      <x:c r="AQ476" s="34" t="n">
        <x:f>IF(SQRT($B$9)*$B476+SQRT(1-$B$9)*V476&lt;_xlfn.NORM.S.INV($B$6),1,0)</x:f>
        <x:v>0</x:v>
      </x:c>
      <x:c r="AR476" s="34" t="n">
        <x:f>IF(SQRT($B$9)*$B476+SQRT(1-$B$9)*W476&lt;_xlfn.NORM.S.INV($B$6),1,0)</x:f>
        <x:v>0</x:v>
      </x:c>
      <x:c r="AS476" s="34" t="n">
        <x:f>IF(SQRT($B$9)*$B476+SQRT(1-$B$9)*X476&lt;_xlfn.NORM.S.INV($B$6),1,0)</x:f>
        <x:v>0</x:v>
      </x:c>
      <x:c r="AT476" s="34" t="n">
        <x:f>IF(SQRT($B$9)*$B476+SQRT(1-$B$9)*Y476&lt;_xlfn.NORM.S.INV($B$6),1,0)</x:f>
        <x:v>0</x:v>
      </x:c>
      <x:c r="AU476" s="34" t="n">
        <x:f>IF(SQRT($B$9)*$B476+SQRT(1-$B$9)*Z476&lt;_xlfn.NORM.S.INV($B$6),1,0)</x:f>
        <x:v>0</x:v>
      </x:c>
      <x:c r="AV476" s="34" t="n">
        <x:f>IF(SQRT($B$9)*$B476+SQRT(1-$B$9)*AA476&lt;_xlfn.NORM.S.INV($B$6),1,0)</x:f>
        <x:v>0</x:v>
      </x:c>
      <x:c r="AW476" s="34" t="n">
        <x:f>IF(SQRT($C$9)*$B476+SQRT(1-$C$9)*AB476&lt;_xlfn.NORM.S.INV($C$6),1,0)</x:f>
        <x:v>0</x:v>
      </x:c>
      <x:c r="AX476" s="34" t="n">
        <x:f>IF(SQRT($C$9)*$B476+SQRT(1-$C$9)*AC476&lt;_xlfn.NORM.S.INV($C$6),1,0)</x:f>
        <x:v>0</x:v>
      </x:c>
      <x:c r="AY476" s="34" t="n">
        <x:f>IF(SQRT($C$9)*$B476+SQRT(1-$C$9)*AD476&lt;_xlfn.NORM.S.INV($C$6),1,0)</x:f>
        <x:v>0</x:v>
      </x:c>
      <x:c r="AZ476" s="34" t="n">
        <x:f>IF(SQRT($C$9)*$B476+SQRT(1-$C$9)*AE476&lt;_xlfn.NORM.S.INV($C$6),1,0)</x:f>
        <x:v>0</x:v>
      </x:c>
      <x:c r="BA476" s="34" t="n">
        <x:f>IF(SQRT($C$9)*$B476+SQRT(1-$C$9)*AF476&lt;_xlfn.NORM.S.INV($C$6),1,0)</x:f>
        <x:v>0</x:v>
      </x:c>
      <x:c r="BB476" s="34" t="n">
        <x:f>IF(SQRT($C$9)*$B476+SQRT(1-$C$9)*AG476&lt;_xlfn.NORM.S.INV($C$6),1,0)</x:f>
        <x:v>0</x:v>
      </x:c>
      <x:c r="BC476" s="34" t="n">
        <x:f>IF(SQRT($C$9)*$B476+SQRT(1-$C$9)*AH476&lt;_xlfn.NORM.S.INV($C$6),1,0)</x:f>
        <x:v>0</x:v>
      </x:c>
      <x:c r="BD476" s="34" t="n">
        <x:f>IF(SQRT($C$9)*$B476+SQRT(1-$C$9)*AI476&lt;_xlfn.NORM.S.INV($C$6),1,0)</x:f>
        <x:v>0</x:v>
      </x:c>
      <x:c r="BE476" s="34" t="n">
        <x:f>IF(SQRT($C$9)*$B476+SQRT(1-$C$9)*AJ476&lt;_xlfn.NORM.S.INV($C$6),1,0)</x:f>
        <x:v>0</x:v>
      </x:c>
      <x:c r="BF476" s="34" t="n">
        <x:f>IF(SQRT($C$9)*$B476+SQRT(1-$C$9)*AK476&lt;_xlfn.NORM.S.INV($C$6),1,0)</x:f>
        <x:v>0</x:v>
      </x:c>
      <x:c r="BG476" s="34"/>
      <x:c r="BH476" s="34"/>
      <x:c r="BI476" s="34" t="n">
        <x:f>$B$11*(($A$1061)*$C476/$B$12*$B$7+(1-$A$1061)*$D476/$B$12*$C$7)</x:f>
        <x:v>0</x:v>
      </x:c>
      <x:c r="BJ476" s="34" t="n">
        <x:f>$B$11*(($A$1062)*$C476/$B$12*$B$7+(1-$A$1062)*$D476/$B$12*$C$7)</x:f>
        <x:v>0</x:v>
      </x:c>
      <x:c r="BK476" s="34" t="n">
        <x:f>$B$11*(($A$1063)*$C476/$B$12*$B$7+(1-$A$1063)*$D476/$B$12*$C$7)</x:f>
        <x:v>0</x:v>
      </x:c>
      <x:c r="BL476" s="34" t="n">
        <x:f>$B$11*(($A$1064)*$C476/$B$12*$B$7+(1-$A$1064)*$D476/$B$12*$C$7)</x:f>
        <x:v>0</x:v>
      </x:c>
      <x:c r="BM476" s="34" t="n">
        <x:f>$B$11*(($A$1065)*$C476/$B$12*$B$7+(1-$A$1065)*$D476/$B$12*$C$7)</x:f>
        <x:v>0</x:v>
      </x:c>
      <x:c r="BN476" s="34" t="n">
        <x:f>$B$11*(($A$1066)*$C476/$B$12*$B$7+(1-$A$1066)*$D476/$B$12*$C$7)</x:f>
        <x:v>0</x:v>
      </x:c>
      <x:c r="BO476" s="34" t="n">
        <x:f>$B$11*(($A$1067)*$C476/$B$12*$B$7+(1-$A$1067)*$D476/$B$12*$C$7)</x:f>
        <x:v>0</x:v>
      </x:c>
      <x:c r="BP476" s="34" t="n">
        <x:f>$B$11*(($A$1068)*$C476/$B$12*$B$7+(1-$A$1068)*$D476/$B$12*$C$7)</x:f>
        <x:v>0</x:v>
      </x:c>
      <x:c r="BQ476" s="34" t="n">
        <x:f>$B$11*(($A$1069)*$C476/$B$12*$B$7+(1-$A$1069)*$D476/$B$12*$C$7)</x:f>
        <x:v>0</x:v>
      </x:c>
      <x:c r="BR476" s="34" t="n">
        <x:f>$B$11*(($A$1070)*$C476/$B$12*$B$7+(1-$A$1070)*$D476/$B$12*$C$7)</x:f>
        <x:v>0</x:v>
      </x:c>
      <x:c r="BS476" s="34" t="n">
        <x:f>$B$11*(($A$1071)*$C476/$B$12*$B$7+(1-$A$1071)*$D476/$B$12*$C$7)</x:f>
        <x:v>0</x:v>
      </x:c>
      <x:c r="BT476" s="34" t="n">
        <x:f>$B$11*(($A$1072)*$C476/$B$12*$B$7+(1-$A$1072)*$D476/$B$12*$C$7)</x:f>
        <x:v>0</x:v>
      </x:c>
      <x:c r="BU476" s="34" t="n">
        <x:f>$B$11*(($A$1073)*$C476/$B$12*$B$7+(1-$A$1073)*$D476/$B$12*$C$7)</x:f>
        <x:v>0</x:v>
      </x:c>
      <x:c r="BV476" s="34" t="n">
        <x:f>$B$11*(($A$1074)*$C476/$B$12*$B$7+(1-$A$1074)*$D476/$B$12*$C$7)</x:f>
        <x:v>0</x:v>
      </x:c>
      <x:c r="BW476" s="34" t="n">
        <x:f>$B$11*(($A$1075)*$C476/$B$12*$B$7+(1-$A$1075)*$D476/$B$12*$C$7)</x:f>
        <x:v>0</x:v>
      </x:c>
      <x:c r="BX476" s="34" t="n">
        <x:f>$B$11*(($A$1076)*$C476/$B$12*$B$7+(1-$A$1076)*$D476/$B$12*$C$7)</x:f>
        <x:v>0</x:v>
      </x:c>
      <x:c r="BY476" s="34" t="n">
        <x:f>$B$11*(($A$1077)*$C476/$B$12*$B$7+(1-$A$1077)*$D476/$B$12*$C$7)</x:f>
        <x:v>0</x:v>
      </x:c>
      <x:c r="BZ476" s="34" t="n">
        <x:f>$B$11*(($A$1078)*$C476/$B$12*$B$7+(1-$A$1078)*$D476/$B$12*$C$7)</x:f>
        <x:v>0</x:v>
      </x:c>
      <x:c r="CA476" s="34" t="n">
        <x:f>$B$11*(($A$1079)*$C476/$B$12*$B$7+(1-$A$1079)*$D476/$B$12*$C$7)</x:f>
        <x:v>0</x:v>
      </x:c>
      <x:c r="CB476" s="34" t="n">
        <x:f>$B$11*(($A$1080)*$C476/$B$12*$B$7+(1-$A$1080)*$D476/$B$12*$C$7)</x:f>
        <x:v>0</x:v>
      </x:c>
      <x:c r="CC476" s="34" t="n">
        <x:f>$B$11*(($A$1081)*$C476/$B$12*$B$7+(1-$A$1081)*$D476/$B$12*$C$7)</x:f>
        <x:v>0</x:v>
      </x:c>
    </x:row>
    <x:row r="477">
      <x:c r="A477" s="34" t="n">
        <x:v>453</x:v>
      </x:c>
      <x:c r="B477" s="39" t="n">
        <x:v>0.9519987426342688</x:v>
      </x:c>
      <x:c r="C477" s="1" t="n">
        <x:f>SUM(AM477:AV477)</x:f>
        <x:v>0</x:v>
      </x:c>
      <x:c r="D477" s="1" t="n">
        <x:f>SUM(AW477:BF477)</x:f>
        <x:v>0</x:v>
      </x:c>
      <x:c r="E477" s="17" t="n">
        <x:f>(1-C477/$B$12)*$B$8-C477/$B$12*$B$7</x:f>
        <x:v>0.05</x:v>
      </x:c>
      <x:c r="F477" s="17" t="n">
        <x:f>(1-D477/$B$12)*$C$8-D477/$B$12*$C$7</x:f>
        <x:v>0.09</x:v>
      </x:c>
      <x:c r="G477" s="32" t="n">
        <x:f>$B$11*($B$10*C477/$B$12*$B$7+(1-$B$10)*D477/$B$12*$C$7)</x:f>
        <x:v>0</x:v>
      </x:c>
      <x:c r="H477" s="17" t="n">
        <x:f>$B$10*E477+(1-$B$10)*F477</x:f>
        <x:v>0.07</x:v>
      </x:c>
      <x:c r="I477" s="34"/>
      <x:c r="J477" s="34"/>
      <x:c r="K477" s="34"/>
      <x:c r="L477" s="34"/>
      <x:c r="M477" s="34"/>
      <x:c r="N477" s="34"/>
      <x:c r="O477" s="34"/>
      <x:c r="P477" s="34"/>
      <x:c r="Q477" s="34"/>
      <x:c r="R477" s="39" t="n">
        <x:v>1.132864411008615</x:v>
      </x:c>
      <x:c r="S477" s="39" t="n">
        <x:v>0.5415459118936518</x:v>
      </x:c>
      <x:c r="T477" s="39" t="n">
        <x:v>-1.2264798985737102</x:v>
      </x:c>
      <x:c r="U477" s="39" t="n">
        <x:v>1.640950363370783</x:v>
      </x:c>
      <x:c r="V477" s="39" t="n">
        <x:v>-1.690810417139388</x:v>
      </x:c>
      <x:c r="W477" s="39" t="n">
        <x:v>-0.21925275113797912</x:v>
      </x:c>
      <x:c r="X477" s="39" t="n">
        <x:v>0.8836695539234917</x:v>
      </x:c>
      <x:c r="Y477" s="39" t="n">
        <x:v>-1.389642592911521</x:v>
      </x:c>
      <x:c r="Z477" s="39" t="n">
        <x:v>1.970194849640016</x:v>
      </x:c>
      <x:c r="AA477" s="39" t="n">
        <x:v>1.019666305536178</x:v>
      </x:c>
      <x:c r="AB477" s="39" t="n">
        <x:v>-0.6840752730739506</x:v>
      </x:c>
      <x:c r="AC477" s="39" t="n">
        <x:v>-0.023230841355405093</x:v>
      </x:c>
      <x:c r="AD477" s="39" t="n">
        <x:v>-0.18392819445874345</x:v>
      </x:c>
      <x:c r="AE477" s="39" t="n">
        <x:v>-0.9552543507190595</x:v>
      </x:c>
      <x:c r="AF477" s="39" t="n">
        <x:v>-0.9342933828578694</x:v>
      </x:c>
      <x:c r="AG477" s="39" t="n">
        <x:v>-0.19181683650675926</x:v>
      </x:c>
      <x:c r="AH477" s="39" t="n">
        <x:v>-0.1393074797135851</x:v>
      </x:c>
      <x:c r="AI477" s="39" t="n">
        <x:v>0.4786662154773206</x:v>
      </x:c>
      <x:c r="AJ477" s="39" t="n">
        <x:v>-1.2546612589138468</x:v>
      </x:c>
      <x:c r="AK477" s="39" t="n">
        <x:v>-0.2824349935928819</x:v>
      </x:c>
      <x:c r="AL477" s="34"/>
      <x:c r="AM477" s="34" t="n">
        <x:f>IF(SQRT($B$9)*$B477+SQRT(1-$B$9)*R477&lt;_xlfn.NORM.S.INV($B$6),1,0)</x:f>
        <x:v>0</x:v>
      </x:c>
      <x:c r="AN477" s="34" t="n">
        <x:f>IF(SQRT($B$9)*$B477+SQRT(1-$B$9)*S477&lt;_xlfn.NORM.S.INV($B$6),1,0)</x:f>
        <x:v>0</x:v>
      </x:c>
      <x:c r="AO477" s="34" t="n">
        <x:f>IF(SQRT($B$9)*$B477+SQRT(1-$B$9)*T477&lt;_xlfn.NORM.S.INV($B$6),1,0)</x:f>
        <x:v>0</x:v>
      </x:c>
      <x:c r="AP477" s="34" t="n">
        <x:f>IF(SQRT($B$9)*$B477+SQRT(1-$B$9)*U477&lt;_xlfn.NORM.S.INV($B$6),1,0)</x:f>
        <x:v>0</x:v>
      </x:c>
      <x:c r="AQ477" s="34" t="n">
        <x:f>IF(SQRT($B$9)*$B477+SQRT(1-$B$9)*V477&lt;_xlfn.NORM.S.INV($B$6),1,0)</x:f>
        <x:v>0</x:v>
      </x:c>
      <x:c r="AR477" s="34" t="n">
        <x:f>IF(SQRT($B$9)*$B477+SQRT(1-$B$9)*W477&lt;_xlfn.NORM.S.INV($B$6),1,0)</x:f>
        <x:v>0</x:v>
      </x:c>
      <x:c r="AS477" s="34" t="n">
        <x:f>IF(SQRT($B$9)*$B477+SQRT(1-$B$9)*X477&lt;_xlfn.NORM.S.INV($B$6),1,0)</x:f>
        <x:v>0</x:v>
      </x:c>
      <x:c r="AT477" s="34" t="n">
        <x:f>IF(SQRT($B$9)*$B477+SQRT(1-$B$9)*Y477&lt;_xlfn.NORM.S.INV($B$6),1,0)</x:f>
        <x:v>0</x:v>
      </x:c>
      <x:c r="AU477" s="34" t="n">
        <x:f>IF(SQRT($B$9)*$B477+SQRT(1-$B$9)*Z477&lt;_xlfn.NORM.S.INV($B$6),1,0)</x:f>
        <x:v>0</x:v>
      </x:c>
      <x:c r="AV477" s="34" t="n">
        <x:f>IF(SQRT($B$9)*$B477+SQRT(1-$B$9)*AA477&lt;_xlfn.NORM.S.INV($B$6),1,0)</x:f>
        <x:v>0</x:v>
      </x:c>
      <x:c r="AW477" s="34" t="n">
        <x:f>IF(SQRT($C$9)*$B477+SQRT(1-$C$9)*AB477&lt;_xlfn.NORM.S.INV($C$6),1,0)</x:f>
        <x:v>0</x:v>
      </x:c>
      <x:c r="AX477" s="34" t="n">
        <x:f>IF(SQRT($C$9)*$B477+SQRT(1-$C$9)*AC477&lt;_xlfn.NORM.S.INV($C$6),1,0)</x:f>
        <x:v>0</x:v>
      </x:c>
      <x:c r="AY477" s="34" t="n">
        <x:f>IF(SQRT($C$9)*$B477+SQRT(1-$C$9)*AD477&lt;_xlfn.NORM.S.INV($C$6),1,0)</x:f>
        <x:v>0</x:v>
      </x:c>
      <x:c r="AZ477" s="34" t="n">
        <x:f>IF(SQRT($C$9)*$B477+SQRT(1-$C$9)*AE477&lt;_xlfn.NORM.S.INV($C$6),1,0)</x:f>
        <x:v>0</x:v>
      </x:c>
      <x:c r="BA477" s="34" t="n">
        <x:f>IF(SQRT($C$9)*$B477+SQRT(1-$C$9)*AF477&lt;_xlfn.NORM.S.INV($C$6),1,0)</x:f>
        <x:v>0</x:v>
      </x:c>
      <x:c r="BB477" s="34" t="n">
        <x:f>IF(SQRT($C$9)*$B477+SQRT(1-$C$9)*AG477&lt;_xlfn.NORM.S.INV($C$6),1,0)</x:f>
        <x:v>0</x:v>
      </x:c>
      <x:c r="BC477" s="34" t="n">
        <x:f>IF(SQRT($C$9)*$B477+SQRT(1-$C$9)*AH477&lt;_xlfn.NORM.S.INV($C$6),1,0)</x:f>
        <x:v>0</x:v>
      </x:c>
      <x:c r="BD477" s="34" t="n">
        <x:f>IF(SQRT($C$9)*$B477+SQRT(1-$C$9)*AI477&lt;_xlfn.NORM.S.INV($C$6),1,0)</x:f>
        <x:v>0</x:v>
      </x:c>
      <x:c r="BE477" s="34" t="n">
        <x:f>IF(SQRT($C$9)*$B477+SQRT(1-$C$9)*AJ477&lt;_xlfn.NORM.S.INV($C$6),1,0)</x:f>
        <x:v>0</x:v>
      </x:c>
      <x:c r="BF477" s="34" t="n">
        <x:f>IF(SQRT($C$9)*$B477+SQRT(1-$C$9)*AK477&lt;_xlfn.NORM.S.INV($C$6),1,0)</x:f>
        <x:v>0</x:v>
      </x:c>
      <x:c r="BG477" s="34"/>
      <x:c r="BH477" s="34"/>
      <x:c r="BI477" s="34" t="n">
        <x:f>$B$11*(($A$1061)*$C477/$B$12*$B$7+(1-$A$1061)*$D477/$B$12*$C$7)</x:f>
        <x:v>0</x:v>
      </x:c>
      <x:c r="BJ477" s="34" t="n">
        <x:f>$B$11*(($A$1062)*$C477/$B$12*$B$7+(1-$A$1062)*$D477/$B$12*$C$7)</x:f>
        <x:v>0</x:v>
      </x:c>
      <x:c r="BK477" s="34" t="n">
        <x:f>$B$11*(($A$1063)*$C477/$B$12*$B$7+(1-$A$1063)*$D477/$B$12*$C$7)</x:f>
        <x:v>0</x:v>
      </x:c>
      <x:c r="BL477" s="34" t="n">
        <x:f>$B$11*(($A$1064)*$C477/$B$12*$B$7+(1-$A$1064)*$D477/$B$12*$C$7)</x:f>
        <x:v>0</x:v>
      </x:c>
      <x:c r="BM477" s="34" t="n">
        <x:f>$B$11*(($A$1065)*$C477/$B$12*$B$7+(1-$A$1065)*$D477/$B$12*$C$7)</x:f>
        <x:v>0</x:v>
      </x:c>
      <x:c r="BN477" s="34" t="n">
        <x:f>$B$11*(($A$1066)*$C477/$B$12*$B$7+(1-$A$1066)*$D477/$B$12*$C$7)</x:f>
        <x:v>0</x:v>
      </x:c>
      <x:c r="BO477" s="34" t="n">
        <x:f>$B$11*(($A$1067)*$C477/$B$12*$B$7+(1-$A$1067)*$D477/$B$12*$C$7)</x:f>
        <x:v>0</x:v>
      </x:c>
      <x:c r="BP477" s="34" t="n">
        <x:f>$B$11*(($A$1068)*$C477/$B$12*$B$7+(1-$A$1068)*$D477/$B$12*$C$7)</x:f>
        <x:v>0</x:v>
      </x:c>
      <x:c r="BQ477" s="34" t="n">
        <x:f>$B$11*(($A$1069)*$C477/$B$12*$B$7+(1-$A$1069)*$D477/$B$12*$C$7)</x:f>
        <x:v>0</x:v>
      </x:c>
      <x:c r="BR477" s="34" t="n">
        <x:f>$B$11*(($A$1070)*$C477/$B$12*$B$7+(1-$A$1070)*$D477/$B$12*$C$7)</x:f>
        <x:v>0</x:v>
      </x:c>
      <x:c r="BS477" s="34" t="n">
        <x:f>$B$11*(($A$1071)*$C477/$B$12*$B$7+(1-$A$1071)*$D477/$B$12*$C$7)</x:f>
        <x:v>0</x:v>
      </x:c>
      <x:c r="BT477" s="34" t="n">
        <x:f>$B$11*(($A$1072)*$C477/$B$12*$B$7+(1-$A$1072)*$D477/$B$12*$C$7)</x:f>
        <x:v>0</x:v>
      </x:c>
      <x:c r="BU477" s="34" t="n">
        <x:f>$B$11*(($A$1073)*$C477/$B$12*$B$7+(1-$A$1073)*$D477/$B$12*$C$7)</x:f>
        <x:v>0</x:v>
      </x:c>
      <x:c r="BV477" s="34" t="n">
        <x:f>$B$11*(($A$1074)*$C477/$B$12*$B$7+(1-$A$1074)*$D477/$B$12*$C$7)</x:f>
        <x:v>0</x:v>
      </x:c>
      <x:c r="BW477" s="34" t="n">
        <x:f>$B$11*(($A$1075)*$C477/$B$12*$B$7+(1-$A$1075)*$D477/$B$12*$C$7)</x:f>
        <x:v>0</x:v>
      </x:c>
      <x:c r="BX477" s="34" t="n">
        <x:f>$B$11*(($A$1076)*$C477/$B$12*$B$7+(1-$A$1076)*$D477/$B$12*$C$7)</x:f>
        <x:v>0</x:v>
      </x:c>
      <x:c r="BY477" s="34" t="n">
        <x:f>$B$11*(($A$1077)*$C477/$B$12*$B$7+(1-$A$1077)*$D477/$B$12*$C$7)</x:f>
        <x:v>0</x:v>
      </x:c>
      <x:c r="BZ477" s="34" t="n">
        <x:f>$B$11*(($A$1078)*$C477/$B$12*$B$7+(1-$A$1078)*$D477/$B$12*$C$7)</x:f>
        <x:v>0</x:v>
      </x:c>
      <x:c r="CA477" s="34" t="n">
        <x:f>$B$11*(($A$1079)*$C477/$B$12*$B$7+(1-$A$1079)*$D477/$B$12*$C$7)</x:f>
        <x:v>0</x:v>
      </x:c>
      <x:c r="CB477" s="34" t="n">
        <x:f>$B$11*(($A$1080)*$C477/$B$12*$B$7+(1-$A$1080)*$D477/$B$12*$C$7)</x:f>
        <x:v>0</x:v>
      </x:c>
      <x:c r="CC477" s="34" t="n">
        <x:f>$B$11*(($A$1081)*$C477/$B$12*$B$7+(1-$A$1081)*$D477/$B$12*$C$7)</x:f>
        <x:v>0</x:v>
      </x:c>
    </x:row>
    <x:row r="478">
      <x:c r="A478" s="34" t="n">
        <x:v>454</x:v>
      </x:c>
      <x:c r="B478" s="39" t="n">
        <x:v>-2.108028183044449</x:v>
      </x:c>
      <x:c r="C478" s="1" t="n">
        <x:f>SUM(AM478:AV478)</x:f>
        <x:v>0</x:v>
      </x:c>
      <x:c r="D478" s="1" t="n">
        <x:f>SUM(AW478:BF478)</x:f>
        <x:v>3</x:v>
      </x:c>
      <x:c r="E478" s="17" t="n">
        <x:f>(1-C478/$B$12)*$B$8-C478/$B$12*$B$7</x:f>
        <x:v>0.05</x:v>
      </x:c>
      <x:c r="F478" s="17" t="n">
        <x:f>(1-D478/$B$12)*$C$8-D478/$B$12*$C$7</x:f>
        <x:v>-0.11699999999999999</x:v>
      </x:c>
      <x:c r="G478" s="32" t="n">
        <x:f>$B$11*($B$10*C478/$B$12*$B$7+(1-$B$10)*D478/$B$12*$C$7)</x:f>
        <x:v>900</x:v>
      </x:c>
      <x:c r="H478" s="17" t="n">
        <x:f>$B$10*E478+(1-$B$10)*F478</x:f>
        <x:v>-0.033499999999999995</x:v>
      </x:c>
      <x:c r="I478" s="34"/>
      <x:c r="J478" s="34"/>
      <x:c r="K478" s="34"/>
      <x:c r="L478" s="34"/>
      <x:c r="M478" s="34"/>
      <x:c r="N478" s="34"/>
      <x:c r="O478" s="34"/>
      <x:c r="P478" s="34"/>
      <x:c r="Q478" s="34"/>
      <x:c r="R478" s="39" t="n">
        <x:v>-0.41518017017917197</x:v>
      </x:c>
      <x:c r="S478" s="39" t="n">
        <x:v>-1.3578750381594729</x:v>
      </x:c>
      <x:c r="T478" s="39" t="n">
        <x:v>-0.6656941293357237</x:v>
      </x:c>
      <x:c r="U478" s="39" t="n">
        <x:v>0.8556573969051191</x:v>
      </x:c>
      <x:c r="V478" s="39" t="n">
        <x:v>0.2849531898038843</x:v>
      </x:c>
      <x:c r="W478" s="39" t="n">
        <x:v>-0.9890063208238425</x:v>
      </x:c>
      <x:c r="X478" s="39" t="n">
        <x:v>-1.036922662562225</x:v>
      </x:c>
      <x:c r="Y478" s="39" t="n">
        <x:v>-1.4698895241781265</x:v>
      </x:c>
      <x:c r="Z478" s="39" t="n">
        <x:v>1.2392588652053176</x:v>
      </x:c>
      <x:c r="AA478" s="39" t="n">
        <x:v>0.04778905689167489</x:v>
      </x:c>
      <x:c r="AB478" s="39" t="n">
        <x:v>-1.1236473384118568</x:v>
      </x:c>
      <x:c r="AC478" s="39" t="n">
        <x:v>-1.1243215436810774</x:v>
      </x:c>
      <x:c r="AD478" s="39" t="n">
        <x:v>0.8439167895866315</x:v>
      </x:c>
      <x:c r="AE478" s="39" t="n">
        <x:v>-0.0493385486939137</x:v>
      </x:c>
      <x:c r="AF478" s="39" t="n">
        <x:v>1.2959161627403877</x:v>
      </x:c>
      <x:c r="AG478" s="39" t="n">
        <x:v>-1.2943686873128173</x:v>
      </x:c>
      <x:c r="AH478" s="39" t="n">
        <x:v>0.5245240971426423</x:v>
      </x:c>
      <x:c r="AI478" s="39" t="n">
        <x:v>0.6672948319908608</x:v>
      </x:c>
      <x:c r="AJ478" s="39" t="n">
        <x:v>0.21146801863938072</x:v>
      </x:c>
      <x:c r="AK478" s="39" t="n">
        <x:v>1.658787394707692</x:v>
      </x:c>
      <x:c r="AL478" s="34"/>
      <x:c r="AM478" s="34" t="n">
        <x:f>IF(SQRT($B$9)*$B478+SQRT(1-$B$9)*R478&lt;_xlfn.NORM.S.INV($B$6),1,0)</x:f>
        <x:v>0</x:v>
      </x:c>
      <x:c r="AN478" s="34" t="n">
        <x:f>IF(SQRT($B$9)*$B478+SQRT(1-$B$9)*S478&lt;_xlfn.NORM.S.INV($B$6),1,0)</x:f>
        <x:v>0</x:v>
      </x:c>
      <x:c r="AO478" s="34" t="n">
        <x:f>IF(SQRT($B$9)*$B478+SQRT(1-$B$9)*T478&lt;_xlfn.NORM.S.INV($B$6),1,0)</x:f>
        <x:v>0</x:v>
      </x:c>
      <x:c r="AP478" s="34" t="n">
        <x:f>IF(SQRT($B$9)*$B478+SQRT(1-$B$9)*U478&lt;_xlfn.NORM.S.INV($B$6),1,0)</x:f>
        <x:v>0</x:v>
      </x:c>
      <x:c r="AQ478" s="34" t="n">
        <x:f>IF(SQRT($B$9)*$B478+SQRT(1-$B$9)*V478&lt;_xlfn.NORM.S.INV($B$6),1,0)</x:f>
        <x:v>0</x:v>
      </x:c>
      <x:c r="AR478" s="34" t="n">
        <x:f>IF(SQRT($B$9)*$B478+SQRT(1-$B$9)*W478&lt;_xlfn.NORM.S.INV($B$6),1,0)</x:f>
        <x:v>0</x:v>
      </x:c>
      <x:c r="AS478" s="34" t="n">
        <x:f>IF(SQRT($B$9)*$B478+SQRT(1-$B$9)*X478&lt;_xlfn.NORM.S.INV($B$6),1,0)</x:f>
        <x:v>0</x:v>
      </x:c>
      <x:c r="AT478" s="34" t="n">
        <x:f>IF(SQRT($B$9)*$B478+SQRT(1-$B$9)*Y478&lt;_xlfn.NORM.S.INV($B$6),1,0)</x:f>
        <x:v>0</x:v>
      </x:c>
      <x:c r="AU478" s="34" t="n">
        <x:f>IF(SQRT($B$9)*$B478+SQRT(1-$B$9)*Z478&lt;_xlfn.NORM.S.INV($B$6),1,0)</x:f>
        <x:v>0</x:v>
      </x:c>
      <x:c r="AV478" s="34" t="n">
        <x:f>IF(SQRT($B$9)*$B478+SQRT(1-$B$9)*AA478&lt;_xlfn.NORM.S.INV($B$6),1,0)</x:f>
        <x:v>0</x:v>
      </x:c>
      <x:c r="AW478" s="34" t="n">
        <x:f>IF(SQRT($C$9)*$B478+SQRT(1-$C$9)*AB478&lt;_xlfn.NORM.S.INV($C$6),1,0)</x:f>
        <x:v>1</x:v>
      </x:c>
      <x:c r="AX478" s="34" t="n">
        <x:f>IF(SQRT($C$9)*$B478+SQRT(1-$C$9)*AC478&lt;_xlfn.NORM.S.INV($C$6),1,0)</x:f>
        <x:v>1</x:v>
      </x:c>
      <x:c r="AY478" s="34" t="n">
        <x:f>IF(SQRT($C$9)*$B478+SQRT(1-$C$9)*AD478&lt;_xlfn.NORM.S.INV($C$6),1,0)</x:f>
        <x:v>0</x:v>
      </x:c>
      <x:c r="AZ478" s="34" t="n">
        <x:f>IF(SQRT($C$9)*$B478+SQRT(1-$C$9)*AE478&lt;_xlfn.NORM.S.INV($C$6),1,0)</x:f>
        <x:v>0</x:v>
      </x:c>
      <x:c r="BA478" s="34" t="n">
        <x:f>IF(SQRT($C$9)*$B478+SQRT(1-$C$9)*AF478&lt;_xlfn.NORM.S.INV($C$6),1,0)</x:f>
        <x:v>0</x:v>
      </x:c>
      <x:c r="BB478" s="34" t="n">
        <x:f>IF(SQRT($C$9)*$B478+SQRT(1-$C$9)*AG478&lt;_xlfn.NORM.S.INV($C$6),1,0)</x:f>
        <x:v>1</x:v>
      </x:c>
      <x:c r="BC478" s="34" t="n">
        <x:f>IF(SQRT($C$9)*$B478+SQRT(1-$C$9)*AH478&lt;_xlfn.NORM.S.INV($C$6),1,0)</x:f>
        <x:v>0</x:v>
      </x:c>
      <x:c r="BD478" s="34" t="n">
        <x:f>IF(SQRT($C$9)*$B478+SQRT(1-$C$9)*AI478&lt;_xlfn.NORM.S.INV($C$6),1,0)</x:f>
        <x:v>0</x:v>
      </x:c>
      <x:c r="BE478" s="34" t="n">
        <x:f>IF(SQRT($C$9)*$B478+SQRT(1-$C$9)*AJ478&lt;_xlfn.NORM.S.INV($C$6),1,0)</x:f>
        <x:v>0</x:v>
      </x:c>
      <x:c r="BF478" s="34" t="n">
        <x:f>IF(SQRT($C$9)*$B478+SQRT(1-$C$9)*AK478&lt;_xlfn.NORM.S.INV($C$6),1,0)</x:f>
        <x:v>0</x:v>
      </x:c>
      <x:c r="BG478" s="34"/>
      <x:c r="BH478" s="34"/>
      <x:c r="BI478" s="34" t="n">
        <x:f>$B$11*(($A$1061)*$C478/$B$12*$B$7+(1-$A$1061)*$D478/$B$12*$C$7)</x:f>
        <x:v>1800</x:v>
      </x:c>
      <x:c r="BJ478" s="34" t="n">
        <x:f>$B$11*(($A$1062)*$C478/$B$12*$B$7+(1-$A$1062)*$D478/$B$12*$C$7)</x:f>
        <x:v>1709.9999999999998</x:v>
      </x:c>
      <x:c r="BK478" s="34" t="n">
        <x:f>$B$11*(($A$1063)*$C478/$B$12*$B$7+(1-$A$1063)*$D478/$B$12*$C$7)</x:f>
        <x:v>1620</x:v>
      </x:c>
      <x:c r="BL478" s="34" t="n">
        <x:f>$B$11*(($A$1064)*$C478/$B$12*$B$7+(1-$A$1064)*$D478/$B$12*$C$7)</x:f>
        <x:v>1530</x:v>
      </x:c>
      <x:c r="BM478" s="34" t="n">
        <x:f>$B$11*(($A$1065)*$C478/$B$12*$B$7+(1-$A$1065)*$D478/$B$12*$C$7)</x:f>
        <x:v>1440.0000000000002</x:v>
      </x:c>
      <x:c r="BN478" s="34" t="n">
        <x:f>$B$11*(($A$1066)*$C478/$B$12*$B$7+(1-$A$1066)*$D478/$B$12*$C$7)</x:f>
        <x:v>1350</x:v>
      </x:c>
      <x:c r="BO478" s="34" t="n">
        <x:f>$B$11*(($A$1067)*$C478/$B$12*$B$7+(1-$A$1067)*$D478/$B$12*$C$7)</x:f>
        <x:v>1259.9999999999998</x:v>
      </x:c>
      <x:c r="BP478" s="34" t="n">
        <x:f>$B$11*(($A$1068)*$C478/$B$12*$B$7+(1-$A$1068)*$D478/$B$12*$C$7)</x:f>
        <x:v>1170</x:v>
      </x:c>
      <x:c r="BQ478" s="34" t="n">
        <x:f>$B$11*(($A$1069)*$C478/$B$12*$B$7+(1-$A$1069)*$D478/$B$12*$C$7)</x:f>
        <x:v>1080</x:v>
      </x:c>
      <x:c r="BR478" s="34" t="n">
        <x:f>$B$11*(($A$1070)*$C478/$B$12*$B$7+(1-$A$1070)*$D478/$B$12*$C$7)</x:f>
        <x:v>990</x:v>
      </x:c>
      <x:c r="BS478" s="34" t="n">
        <x:f>$B$11*(($A$1071)*$C478/$B$12*$B$7+(1-$A$1071)*$D478/$B$12*$C$7)</x:f>
        <x:v>900</x:v>
      </x:c>
      <x:c r="BT478" s="34" t="n">
        <x:f>$B$11*(($A$1072)*$C478/$B$12*$B$7+(1-$A$1072)*$D478/$B$12*$C$7)</x:f>
        <x:v>809.9999999999999</x:v>
      </x:c>
      <x:c r="BU478" s="34" t="n">
        <x:f>$B$11*(($A$1073)*$C478/$B$12*$B$7+(1-$A$1073)*$D478/$B$12*$C$7)</x:f>
        <x:v>720.0000000000001</x:v>
      </x:c>
      <x:c r="BV478" s="34" t="n">
        <x:f>$B$11*(($A$1074)*$C478/$B$12*$B$7+(1-$A$1074)*$D478/$B$12*$C$7)</x:f>
        <x:v>629.9999999999999</x:v>
      </x:c>
      <x:c r="BW478" s="34" t="n">
        <x:f>$B$11*(($A$1075)*$C478/$B$12*$B$7+(1-$A$1075)*$D478/$B$12*$C$7)</x:f>
        <x:v>540.0000000000001</x:v>
      </x:c>
      <x:c r="BX478" s="34" t="n">
        <x:f>$B$11*(($A$1076)*$C478/$B$12*$B$7+(1-$A$1076)*$D478/$B$12*$C$7)</x:f>
        <x:v>450</x:v>
      </x:c>
      <x:c r="BY478" s="34" t="n">
        <x:f>$B$11*(($A$1077)*$C478/$B$12*$B$7+(1-$A$1077)*$D478/$B$12*$C$7)</x:f>
        <x:v>359.9999999999999</x:v>
      </x:c>
      <x:c r="BZ478" s="34" t="n">
        <x:f>$B$11*(($A$1078)*$C478/$B$12*$B$7+(1-$A$1078)*$D478/$B$12*$C$7)</x:f>
        <x:v>270.00000000000006</x:v>
      </x:c>
      <x:c r="CA478" s="34" t="n">
        <x:f>$B$11*(($A$1079)*$C478/$B$12*$B$7+(1-$A$1079)*$D478/$B$12*$C$7)</x:f>
        <x:v>179.99999999999994</x:v>
      </x:c>
      <x:c r="CB478" s="34" t="n">
        <x:f>$B$11*(($A$1080)*$C478/$B$12*$B$7+(1-$A$1080)*$D478/$B$12*$C$7)</x:f>
        <x:v>90.00000000000009</x:v>
      </x:c>
      <x:c r="CC478" s="34" t="n">
        <x:f>$B$11*(($A$1081)*$C478/$B$12*$B$7+(1-$A$1081)*$D478/$B$12*$C$7)</x:f>
        <x:v>0</x:v>
      </x:c>
    </x:row>
    <x:row r="479">
      <x:c r="A479" s="34" t="n">
        <x:v>455</x:v>
      </x:c>
      <x:c r="B479" s="39" t="n">
        <x:v>-0.8144144071844673</x:v>
      </x:c>
      <x:c r="C479" s="1" t="n">
        <x:f>SUM(AM479:AV479)</x:f>
        <x:v>0</x:v>
      </x:c>
      <x:c r="D479" s="1" t="n">
        <x:f>SUM(AW479:BF479)</x:f>
        <x:v>1</x:v>
      </x:c>
      <x:c r="E479" s="17" t="n">
        <x:f>(1-C479/$B$12)*$B$8-C479/$B$12*$B$7</x:f>
        <x:v>0.05</x:v>
      </x:c>
      <x:c r="F479" s="17" t="n">
        <x:f>(1-D479/$B$12)*$C$8-D479/$B$12*$C$7</x:f>
        <x:v>0.021000000000000005</x:v>
      </x:c>
      <x:c r="G479" s="32" t="n">
        <x:f>$B$11*($B$10*C479/$B$12*$B$7+(1-$B$10)*D479/$B$12*$C$7)</x:f>
        <x:v>300</x:v>
      </x:c>
      <x:c r="H479" s="17" t="n">
        <x:f>$B$10*E479+(1-$B$10)*F479</x:f>
        <x:v>0.035500000000000004</x:v>
      </x:c>
      <x:c r="I479" s="34"/>
      <x:c r="J479" s="34"/>
      <x:c r="K479" s="34"/>
      <x:c r="L479" s="34"/>
      <x:c r="M479" s="34"/>
      <x:c r="N479" s="34"/>
      <x:c r="O479" s="34"/>
      <x:c r="P479" s="34"/>
      <x:c r="Q479" s="34"/>
      <x:c r="R479" s="39" t="n">
        <x:v>1.1051604211641102</x:v>
      </x:c>
      <x:c r="S479" s="39" t="n">
        <x:v>-1.4489369753939496</x:v>
      </x:c>
      <x:c r="T479" s="39" t="n">
        <x:v>0.6871332554196969</x:v>
      </x:c>
      <x:c r="U479" s="39" t="n">
        <x:v>0.4380913978355795</x:v>
      </x:c>
      <x:c r="V479" s="39" t="n">
        <x:v>-1.1854038173933101</x:v>
      </x:c>
      <x:c r="W479" s="39" t="n">
        <x:v>0.021411626780723617</x:v>
      </x:c>
      <x:c r="X479" s="39" t="n">
        <x:v>-0.17066102166539324</x:v>
      </x:c>
      <x:c r="Y479" s="39" t="n">
        <x:v>0.6242700855962611</x:v>
      </x:c>
      <x:c r="Z479" s="39" t="n">
        <x:v>0.012471758458789136</x:v>
      </x:c>
      <x:c r="AA479" s="39" t="n">
        <x:v>-0.12571232378121036</x:v>
      </x:c>
      <x:c r="AB479" s="39" t="n">
        <x:v>-0.02242983975752549</x:v>
      </x:c>
      <x:c r="AC479" s="39" t="n">
        <x:v>-0.9575078194643412</x:v>
      </x:c>
      <x:c r="AD479" s="39" t="n">
        <x:v>-3.0463023133151736</x:v>
      </x:c>
      <x:c r="AE479" s="39" t="n">
        <x:v>0.9359445026056028</x:v>
      </x:c>
      <x:c r="AF479" s="39" t="n">
        <x:v>-0.8801474398281618</x:v>
      </x:c>
      <x:c r="AG479" s="39" t="n">
        <x:v>0.7874628352198424</x:v>
      </x:c>
      <x:c r="AH479" s="39" t="n">
        <x:v>-0.2077260836506942</x:v>
      </x:c>
      <x:c r="AI479" s="39" t="n">
        <x:v>0.7587649806099064</x:v>
      </x:c>
      <x:c r="AJ479" s="39" t="n">
        <x:v>1.4286694268625106</x:v>
      </x:c>
      <x:c r="AK479" s="39" t="n">
        <x:v>-0.6254625797749498</x:v>
      </x:c>
      <x:c r="AL479" s="34"/>
      <x:c r="AM479" s="34" t="n">
        <x:f>IF(SQRT($B$9)*$B479+SQRT(1-$B$9)*R479&lt;_xlfn.NORM.S.INV($B$6),1,0)</x:f>
        <x:v>0</x:v>
      </x:c>
      <x:c r="AN479" s="34" t="n">
        <x:f>IF(SQRT($B$9)*$B479+SQRT(1-$B$9)*S479&lt;_xlfn.NORM.S.INV($B$6),1,0)</x:f>
        <x:v>0</x:v>
      </x:c>
      <x:c r="AO479" s="34" t="n">
        <x:f>IF(SQRT($B$9)*$B479+SQRT(1-$B$9)*T479&lt;_xlfn.NORM.S.INV($B$6),1,0)</x:f>
        <x:v>0</x:v>
      </x:c>
      <x:c r="AP479" s="34" t="n">
        <x:f>IF(SQRT($B$9)*$B479+SQRT(1-$B$9)*U479&lt;_xlfn.NORM.S.INV($B$6),1,0)</x:f>
        <x:v>0</x:v>
      </x:c>
      <x:c r="AQ479" s="34" t="n">
        <x:f>IF(SQRT($B$9)*$B479+SQRT(1-$B$9)*V479&lt;_xlfn.NORM.S.INV($B$6),1,0)</x:f>
        <x:v>0</x:v>
      </x:c>
      <x:c r="AR479" s="34" t="n">
        <x:f>IF(SQRT($B$9)*$B479+SQRT(1-$B$9)*W479&lt;_xlfn.NORM.S.INV($B$6),1,0)</x:f>
        <x:v>0</x:v>
      </x:c>
      <x:c r="AS479" s="34" t="n">
        <x:f>IF(SQRT($B$9)*$B479+SQRT(1-$B$9)*X479&lt;_xlfn.NORM.S.INV($B$6),1,0)</x:f>
        <x:v>0</x:v>
      </x:c>
      <x:c r="AT479" s="34" t="n">
        <x:f>IF(SQRT($B$9)*$B479+SQRT(1-$B$9)*Y479&lt;_xlfn.NORM.S.INV($B$6),1,0)</x:f>
        <x:v>0</x:v>
      </x:c>
      <x:c r="AU479" s="34" t="n">
        <x:f>IF(SQRT($B$9)*$B479+SQRT(1-$B$9)*Z479&lt;_xlfn.NORM.S.INV($B$6),1,0)</x:f>
        <x:v>0</x:v>
      </x:c>
      <x:c r="AV479" s="34" t="n">
        <x:f>IF(SQRT($B$9)*$B479+SQRT(1-$B$9)*AA479&lt;_xlfn.NORM.S.INV($B$6),1,0)</x:f>
        <x:v>0</x:v>
      </x:c>
      <x:c r="AW479" s="34" t="n">
        <x:f>IF(SQRT($C$9)*$B479+SQRT(1-$C$9)*AB479&lt;_xlfn.NORM.S.INV($C$6),1,0)</x:f>
        <x:v>0</x:v>
      </x:c>
      <x:c r="AX479" s="34" t="n">
        <x:f>IF(SQRT($C$9)*$B479+SQRT(1-$C$9)*AC479&lt;_xlfn.NORM.S.INV($C$6),1,0)</x:f>
        <x:v>0</x:v>
      </x:c>
      <x:c r="AY479" s="34" t="n">
        <x:f>IF(SQRT($C$9)*$B479+SQRT(1-$C$9)*AD479&lt;_xlfn.NORM.S.INV($C$6),1,0)</x:f>
        <x:v>1</x:v>
      </x:c>
      <x:c r="AZ479" s="34" t="n">
        <x:f>IF(SQRT($C$9)*$B479+SQRT(1-$C$9)*AE479&lt;_xlfn.NORM.S.INV($C$6),1,0)</x:f>
        <x:v>0</x:v>
      </x:c>
      <x:c r="BA479" s="34" t="n">
        <x:f>IF(SQRT($C$9)*$B479+SQRT(1-$C$9)*AF479&lt;_xlfn.NORM.S.INV($C$6),1,0)</x:f>
        <x:v>0</x:v>
      </x:c>
      <x:c r="BB479" s="34" t="n">
        <x:f>IF(SQRT($C$9)*$B479+SQRT(1-$C$9)*AG479&lt;_xlfn.NORM.S.INV($C$6),1,0)</x:f>
        <x:v>0</x:v>
      </x:c>
      <x:c r="BC479" s="34" t="n">
        <x:f>IF(SQRT($C$9)*$B479+SQRT(1-$C$9)*AH479&lt;_xlfn.NORM.S.INV($C$6),1,0)</x:f>
        <x:v>0</x:v>
      </x:c>
      <x:c r="BD479" s="34" t="n">
        <x:f>IF(SQRT($C$9)*$B479+SQRT(1-$C$9)*AI479&lt;_xlfn.NORM.S.INV($C$6),1,0)</x:f>
        <x:v>0</x:v>
      </x:c>
      <x:c r="BE479" s="34" t="n">
        <x:f>IF(SQRT($C$9)*$B479+SQRT(1-$C$9)*AJ479&lt;_xlfn.NORM.S.INV($C$6),1,0)</x:f>
        <x:v>0</x:v>
      </x:c>
      <x:c r="BF479" s="34" t="n">
        <x:f>IF(SQRT($C$9)*$B479+SQRT(1-$C$9)*AK479&lt;_xlfn.NORM.S.INV($C$6),1,0)</x:f>
        <x:v>0</x:v>
      </x:c>
      <x:c r="BG479" s="34"/>
      <x:c r="BH479" s="34"/>
      <x:c r="BI479" s="34" t="n">
        <x:f>$B$11*(($A$1061)*$C479/$B$12*$B$7+(1-$A$1061)*$D479/$B$12*$C$7)</x:f>
        <x:v>600</x:v>
      </x:c>
      <x:c r="BJ479" s="34" t="n">
        <x:f>$B$11*(($A$1062)*$C479/$B$12*$B$7+(1-$A$1062)*$D479/$B$12*$C$7)</x:f>
        <x:v>570</x:v>
      </x:c>
      <x:c r="BK479" s="34" t="n">
        <x:f>$B$11*(($A$1063)*$C479/$B$12*$B$7+(1-$A$1063)*$D479/$B$12*$C$7)</x:f>
        <x:v>540</x:v>
      </x:c>
      <x:c r="BL479" s="34" t="n">
        <x:f>$B$11*(($A$1064)*$C479/$B$12*$B$7+(1-$A$1064)*$D479/$B$12*$C$7)</x:f>
        <x:v>509.99999999999994</x:v>
      </x:c>
      <x:c r="BM479" s="34" t="n">
        <x:f>$B$11*(($A$1065)*$C479/$B$12*$B$7+(1-$A$1065)*$D479/$B$12*$C$7)</x:f>
        <x:v>480</x:v>
      </x:c>
      <x:c r="BN479" s="34" t="n">
        <x:f>$B$11*(($A$1066)*$C479/$B$12*$B$7+(1-$A$1066)*$D479/$B$12*$C$7)</x:f>
        <x:v>450</x:v>
      </x:c>
      <x:c r="BO479" s="34" t="n">
        <x:f>$B$11*(($A$1067)*$C479/$B$12*$B$7+(1-$A$1067)*$D479/$B$12*$C$7)</x:f>
        <x:v>419.99999999999994</x:v>
      </x:c>
      <x:c r="BP479" s="34" t="n">
        <x:f>$B$11*(($A$1068)*$C479/$B$12*$B$7+(1-$A$1068)*$D479/$B$12*$C$7)</x:f>
        <x:v>390</x:v>
      </x:c>
      <x:c r="BQ479" s="34" t="n">
        <x:f>$B$11*(($A$1069)*$C479/$B$12*$B$7+(1-$A$1069)*$D479/$B$12*$C$7)</x:f>
        <x:v>360</x:v>
      </x:c>
      <x:c r="BR479" s="34" t="n">
        <x:f>$B$11*(($A$1070)*$C479/$B$12*$B$7+(1-$A$1070)*$D479/$B$12*$C$7)</x:f>
        <x:v>330</x:v>
      </x:c>
      <x:c r="BS479" s="34" t="n">
        <x:f>$B$11*(($A$1071)*$C479/$B$12*$B$7+(1-$A$1071)*$D479/$B$12*$C$7)</x:f>
        <x:v>300</x:v>
      </x:c>
      <x:c r="BT479" s="34" t="n">
        <x:f>$B$11*(($A$1072)*$C479/$B$12*$B$7+(1-$A$1072)*$D479/$B$12*$C$7)</x:f>
        <x:v>270</x:v>
      </x:c>
      <x:c r="BU479" s="34" t="n">
        <x:f>$B$11*(($A$1073)*$C479/$B$12*$B$7+(1-$A$1073)*$D479/$B$12*$C$7)</x:f>
        <x:v>240</x:v>
      </x:c>
      <x:c r="BV479" s="34" t="n">
        <x:f>$B$11*(($A$1074)*$C479/$B$12*$B$7+(1-$A$1074)*$D479/$B$12*$C$7)</x:f>
        <x:v>209.99999999999997</x:v>
      </x:c>
      <x:c r="BW479" s="34" t="n">
        <x:f>$B$11*(($A$1075)*$C479/$B$12*$B$7+(1-$A$1075)*$D479/$B$12*$C$7)</x:f>
        <x:v>180.00000000000003</x:v>
      </x:c>
      <x:c r="BX479" s="34" t="n">
        <x:f>$B$11*(($A$1076)*$C479/$B$12*$B$7+(1-$A$1076)*$D479/$B$12*$C$7)</x:f>
        <x:v>150</x:v>
      </x:c>
      <x:c r="BY479" s="34" t="n">
        <x:f>$B$11*(($A$1077)*$C479/$B$12*$B$7+(1-$A$1077)*$D479/$B$12*$C$7)</x:f>
        <x:v>119.99999999999999</x:v>
      </x:c>
      <x:c r="BZ479" s="34" t="n">
        <x:f>$B$11*(($A$1078)*$C479/$B$12*$B$7+(1-$A$1078)*$D479/$B$12*$C$7)</x:f>
        <x:v>90.00000000000001</x:v>
      </x:c>
      <x:c r="CA479" s="34" t="n">
        <x:f>$B$11*(($A$1079)*$C479/$B$12*$B$7+(1-$A$1079)*$D479/$B$12*$C$7)</x:f>
        <x:v>59.99999999999999</x:v>
      </x:c>
      <x:c r="CB479" s="34" t="n">
        <x:f>$B$11*(($A$1080)*$C479/$B$12*$B$7+(1-$A$1080)*$D479/$B$12*$C$7)</x:f>
        <x:v>30.00000000000003</x:v>
      </x:c>
      <x:c r="CC479" s="34" t="n">
        <x:f>$B$11*(($A$1081)*$C479/$B$12*$B$7+(1-$A$1081)*$D479/$B$12*$C$7)</x:f>
        <x:v>0</x:v>
      </x:c>
    </x:row>
    <x:row r="480">
      <x:c r="A480" s="34" t="n">
        <x:v>456</x:v>
      </x:c>
      <x:c r="B480" s="39" t="n">
        <x:v>-0.08107249594689886</x:v>
      </x:c>
      <x:c r="C480" s="1" t="n">
        <x:f>SUM(AM480:AV480)</x:f>
        <x:v>0</x:v>
      </x:c>
      <x:c r="D480" s="1" t="n">
        <x:f>SUM(AW480:BF480)</x:f>
        <x:v>0</x:v>
      </x:c>
      <x:c r="E480" s="17" t="n">
        <x:f>(1-C480/$B$12)*$B$8-C480/$B$12*$B$7</x:f>
        <x:v>0.05</x:v>
      </x:c>
      <x:c r="F480" s="17" t="n">
        <x:f>(1-D480/$B$12)*$C$8-D480/$B$12*$C$7</x:f>
        <x:v>0.09</x:v>
      </x:c>
      <x:c r="G480" s="32" t="n">
        <x:f>$B$11*($B$10*C480/$B$12*$B$7+(1-$B$10)*D480/$B$12*$C$7)</x:f>
        <x:v>0</x:v>
      </x:c>
      <x:c r="H480" s="17" t="n">
        <x:f>$B$10*E480+(1-$B$10)*F480</x:f>
        <x:v>0.07</x:v>
      </x:c>
      <x:c r="I480" s="34"/>
      <x:c r="J480" s="34"/>
      <x:c r="K480" s="34"/>
      <x:c r="L480" s="34"/>
      <x:c r="M480" s="34"/>
      <x:c r="N480" s="34"/>
      <x:c r="O480" s="34"/>
      <x:c r="P480" s="34"/>
      <x:c r="Q480" s="34"/>
      <x:c r="R480" s="39" t="n">
        <x:v>-1.9177969602856169</x:v>
      </x:c>
      <x:c r="S480" s="39" t="n">
        <x:v>0.8414637370145073</x:v>
      </x:c>
      <x:c r="T480" s="39" t="n">
        <x:v>0.224873605175142</x:v>
      </x:c>
      <x:c r="U480" s="39" t="n">
        <x:v>-0.7874410281805346</x:v>
      </x:c>
      <x:c r="V480" s="39" t="n">
        <x:v>0.49267033303744934</x:v>
      </x:c>
      <x:c r="W480" s="39" t="n">
        <x:v>-0.6816248924894225</x:v>
      </x:c>
      <x:c r="X480" s="39" t="n">
        <x:v>-0.8751478489869157</x:v>
      </x:c>
      <x:c r="Y480" s="39" t="n">
        <x:v>-0.07452600308064818</x:v>
      </x:c>
      <x:c r="Z480" s="39" t="n">
        <x:v>0.5117048745033476</x:v>
      </x:c>
      <x:c r="AA480" s="39" t="n">
        <x:v>-1.0030527721898586</x:v>
      </x:c>
      <x:c r="AB480" s="39" t="n">
        <x:v>0.6165141241566001</x:v>
      </x:c>
      <x:c r="AC480" s="39" t="n">
        <x:v>0.2003858660633972</x:v>
      </x:c>
      <x:c r="AD480" s="39" t="n">
        <x:v>-1.0676606654528629</x:v>
      </x:c>
      <x:c r="AE480" s="39" t="n">
        <x:v>0.1053780711400661</x:v>
      </x:c>
      <x:c r="AF480" s="39" t="n">
        <x:v>-0.2260531617863215</x:v>
      </x:c>
      <x:c r="AG480" s="39" t="n">
        <x:v>0.5405272273404267</x:v>
      </x:c>
      <x:c r="AH480" s="39" t="n">
        <x:v>0.540132135285666</x:v>
      </x:c>
      <x:c r="AI480" s="39" t="n">
        <x:v>-1.177328890435354</x:v>
      </x:c>
      <x:c r="AJ480" s="39" t="n">
        <x:v>0.48497813368068204</x:v>
      </x:c>
      <x:c r="AK480" s="39" t="n">
        <x:v>-1.7731451521965589</x:v>
      </x:c>
      <x:c r="AL480" s="34"/>
      <x:c r="AM480" s="34" t="n">
        <x:f>IF(SQRT($B$9)*$B480+SQRT(1-$B$9)*R480&lt;_xlfn.NORM.S.INV($B$6),1,0)</x:f>
        <x:v>0</x:v>
      </x:c>
      <x:c r="AN480" s="34" t="n">
        <x:f>IF(SQRT($B$9)*$B480+SQRT(1-$B$9)*S480&lt;_xlfn.NORM.S.INV($B$6),1,0)</x:f>
        <x:v>0</x:v>
      </x:c>
      <x:c r="AO480" s="34" t="n">
        <x:f>IF(SQRT($B$9)*$B480+SQRT(1-$B$9)*T480&lt;_xlfn.NORM.S.INV($B$6),1,0)</x:f>
        <x:v>0</x:v>
      </x:c>
      <x:c r="AP480" s="34" t="n">
        <x:f>IF(SQRT($B$9)*$B480+SQRT(1-$B$9)*U480&lt;_xlfn.NORM.S.INV($B$6),1,0)</x:f>
        <x:v>0</x:v>
      </x:c>
      <x:c r="AQ480" s="34" t="n">
        <x:f>IF(SQRT($B$9)*$B480+SQRT(1-$B$9)*V480&lt;_xlfn.NORM.S.INV($B$6),1,0)</x:f>
        <x:v>0</x:v>
      </x:c>
      <x:c r="AR480" s="34" t="n">
        <x:f>IF(SQRT($B$9)*$B480+SQRT(1-$B$9)*W480&lt;_xlfn.NORM.S.INV($B$6),1,0)</x:f>
        <x:v>0</x:v>
      </x:c>
      <x:c r="AS480" s="34" t="n">
        <x:f>IF(SQRT($B$9)*$B480+SQRT(1-$B$9)*X480&lt;_xlfn.NORM.S.INV($B$6),1,0)</x:f>
        <x:v>0</x:v>
      </x:c>
      <x:c r="AT480" s="34" t="n">
        <x:f>IF(SQRT($B$9)*$B480+SQRT(1-$B$9)*Y480&lt;_xlfn.NORM.S.INV($B$6),1,0)</x:f>
        <x:v>0</x:v>
      </x:c>
      <x:c r="AU480" s="34" t="n">
        <x:f>IF(SQRT($B$9)*$B480+SQRT(1-$B$9)*Z480&lt;_xlfn.NORM.S.INV($B$6),1,0)</x:f>
        <x:v>0</x:v>
      </x:c>
      <x:c r="AV480" s="34" t="n">
        <x:f>IF(SQRT($B$9)*$B480+SQRT(1-$B$9)*AA480&lt;_xlfn.NORM.S.INV($B$6),1,0)</x:f>
        <x:v>0</x:v>
      </x:c>
      <x:c r="AW480" s="34" t="n">
        <x:f>IF(SQRT($C$9)*$B480+SQRT(1-$C$9)*AB480&lt;_xlfn.NORM.S.INV($C$6),1,0)</x:f>
        <x:v>0</x:v>
      </x:c>
      <x:c r="AX480" s="34" t="n">
        <x:f>IF(SQRT($C$9)*$B480+SQRT(1-$C$9)*AC480&lt;_xlfn.NORM.S.INV($C$6),1,0)</x:f>
        <x:v>0</x:v>
      </x:c>
      <x:c r="AY480" s="34" t="n">
        <x:f>IF(SQRT($C$9)*$B480+SQRT(1-$C$9)*AD480&lt;_xlfn.NORM.S.INV($C$6),1,0)</x:f>
        <x:v>0</x:v>
      </x:c>
      <x:c r="AZ480" s="34" t="n">
        <x:f>IF(SQRT($C$9)*$B480+SQRT(1-$C$9)*AE480&lt;_xlfn.NORM.S.INV($C$6),1,0)</x:f>
        <x:v>0</x:v>
      </x:c>
      <x:c r="BA480" s="34" t="n">
        <x:f>IF(SQRT($C$9)*$B480+SQRT(1-$C$9)*AF480&lt;_xlfn.NORM.S.INV($C$6),1,0)</x:f>
        <x:v>0</x:v>
      </x:c>
      <x:c r="BB480" s="34" t="n">
        <x:f>IF(SQRT($C$9)*$B480+SQRT(1-$C$9)*AG480&lt;_xlfn.NORM.S.INV($C$6),1,0)</x:f>
        <x:v>0</x:v>
      </x:c>
      <x:c r="BC480" s="34" t="n">
        <x:f>IF(SQRT($C$9)*$B480+SQRT(1-$C$9)*AH480&lt;_xlfn.NORM.S.INV($C$6),1,0)</x:f>
        <x:v>0</x:v>
      </x:c>
      <x:c r="BD480" s="34" t="n">
        <x:f>IF(SQRT($C$9)*$B480+SQRT(1-$C$9)*AI480&lt;_xlfn.NORM.S.INV($C$6),1,0)</x:f>
        <x:v>0</x:v>
      </x:c>
      <x:c r="BE480" s="34" t="n">
        <x:f>IF(SQRT($C$9)*$B480+SQRT(1-$C$9)*AJ480&lt;_xlfn.NORM.S.INV($C$6),1,0)</x:f>
        <x:v>0</x:v>
      </x:c>
      <x:c r="BF480" s="34" t="n">
        <x:f>IF(SQRT($C$9)*$B480+SQRT(1-$C$9)*AK480&lt;_xlfn.NORM.S.INV($C$6),1,0)</x:f>
        <x:v>0</x:v>
      </x:c>
      <x:c r="BG480" s="34"/>
      <x:c r="BH480" s="34"/>
      <x:c r="BI480" s="34" t="n">
        <x:f>$B$11*(($A$1061)*$C480/$B$12*$B$7+(1-$A$1061)*$D480/$B$12*$C$7)</x:f>
        <x:v>0</x:v>
      </x:c>
      <x:c r="BJ480" s="34" t="n">
        <x:f>$B$11*(($A$1062)*$C480/$B$12*$B$7+(1-$A$1062)*$D480/$B$12*$C$7)</x:f>
        <x:v>0</x:v>
      </x:c>
      <x:c r="BK480" s="34" t="n">
        <x:f>$B$11*(($A$1063)*$C480/$B$12*$B$7+(1-$A$1063)*$D480/$B$12*$C$7)</x:f>
        <x:v>0</x:v>
      </x:c>
      <x:c r="BL480" s="34" t="n">
        <x:f>$B$11*(($A$1064)*$C480/$B$12*$B$7+(1-$A$1064)*$D480/$B$12*$C$7)</x:f>
        <x:v>0</x:v>
      </x:c>
      <x:c r="BM480" s="34" t="n">
        <x:f>$B$11*(($A$1065)*$C480/$B$12*$B$7+(1-$A$1065)*$D480/$B$12*$C$7)</x:f>
        <x:v>0</x:v>
      </x:c>
      <x:c r="BN480" s="34" t="n">
        <x:f>$B$11*(($A$1066)*$C480/$B$12*$B$7+(1-$A$1066)*$D480/$B$12*$C$7)</x:f>
        <x:v>0</x:v>
      </x:c>
      <x:c r="BO480" s="34" t="n">
        <x:f>$B$11*(($A$1067)*$C480/$B$12*$B$7+(1-$A$1067)*$D480/$B$12*$C$7)</x:f>
        <x:v>0</x:v>
      </x:c>
      <x:c r="BP480" s="34" t="n">
        <x:f>$B$11*(($A$1068)*$C480/$B$12*$B$7+(1-$A$1068)*$D480/$B$12*$C$7)</x:f>
        <x:v>0</x:v>
      </x:c>
      <x:c r="BQ480" s="34" t="n">
        <x:f>$B$11*(($A$1069)*$C480/$B$12*$B$7+(1-$A$1069)*$D480/$B$12*$C$7)</x:f>
        <x:v>0</x:v>
      </x:c>
      <x:c r="BR480" s="34" t="n">
        <x:f>$B$11*(($A$1070)*$C480/$B$12*$B$7+(1-$A$1070)*$D480/$B$12*$C$7)</x:f>
        <x:v>0</x:v>
      </x:c>
      <x:c r="BS480" s="34" t="n">
        <x:f>$B$11*(($A$1071)*$C480/$B$12*$B$7+(1-$A$1071)*$D480/$B$12*$C$7)</x:f>
        <x:v>0</x:v>
      </x:c>
      <x:c r="BT480" s="34" t="n">
        <x:f>$B$11*(($A$1072)*$C480/$B$12*$B$7+(1-$A$1072)*$D480/$B$12*$C$7)</x:f>
        <x:v>0</x:v>
      </x:c>
      <x:c r="BU480" s="34" t="n">
        <x:f>$B$11*(($A$1073)*$C480/$B$12*$B$7+(1-$A$1073)*$D480/$B$12*$C$7)</x:f>
        <x:v>0</x:v>
      </x:c>
      <x:c r="BV480" s="34" t="n">
        <x:f>$B$11*(($A$1074)*$C480/$B$12*$B$7+(1-$A$1074)*$D480/$B$12*$C$7)</x:f>
        <x:v>0</x:v>
      </x:c>
      <x:c r="BW480" s="34" t="n">
        <x:f>$B$11*(($A$1075)*$C480/$B$12*$B$7+(1-$A$1075)*$D480/$B$12*$C$7)</x:f>
        <x:v>0</x:v>
      </x:c>
      <x:c r="BX480" s="34" t="n">
        <x:f>$B$11*(($A$1076)*$C480/$B$12*$B$7+(1-$A$1076)*$D480/$B$12*$C$7)</x:f>
        <x:v>0</x:v>
      </x:c>
      <x:c r="BY480" s="34" t="n">
        <x:f>$B$11*(($A$1077)*$C480/$B$12*$B$7+(1-$A$1077)*$D480/$B$12*$C$7)</x:f>
        <x:v>0</x:v>
      </x:c>
      <x:c r="BZ480" s="34" t="n">
        <x:f>$B$11*(($A$1078)*$C480/$B$12*$B$7+(1-$A$1078)*$D480/$B$12*$C$7)</x:f>
        <x:v>0</x:v>
      </x:c>
      <x:c r="CA480" s="34" t="n">
        <x:f>$B$11*(($A$1079)*$C480/$B$12*$B$7+(1-$A$1079)*$D480/$B$12*$C$7)</x:f>
        <x:v>0</x:v>
      </x:c>
      <x:c r="CB480" s="34" t="n">
        <x:f>$B$11*(($A$1080)*$C480/$B$12*$B$7+(1-$A$1080)*$D480/$B$12*$C$7)</x:f>
        <x:v>0</x:v>
      </x:c>
      <x:c r="CC480" s="34" t="n">
        <x:f>$B$11*(($A$1081)*$C480/$B$12*$B$7+(1-$A$1081)*$D480/$B$12*$C$7)</x:f>
        <x:v>0</x:v>
      </x:c>
    </x:row>
    <x:row r="481">
      <x:c r="A481" s="34" t="n">
        <x:v>457</x:v>
      </x:c>
      <x:c r="B481" s="39" t="n">
        <x:v>-1.0181032861497097</x:v>
      </x:c>
      <x:c r="C481" s="1" t="n">
        <x:f>SUM(AM481:AV481)</x:f>
        <x:v>0</x:v>
      </x:c>
      <x:c r="D481" s="1" t="n">
        <x:f>SUM(AW481:BF481)</x:f>
        <x:v>0</x:v>
      </x:c>
      <x:c r="E481" s="17" t="n">
        <x:f>(1-C481/$B$12)*$B$8-C481/$B$12*$B$7</x:f>
        <x:v>0.05</x:v>
      </x:c>
      <x:c r="F481" s="17" t="n">
        <x:f>(1-D481/$B$12)*$C$8-D481/$B$12*$C$7</x:f>
        <x:v>0.09</x:v>
      </x:c>
      <x:c r="G481" s="32" t="n">
        <x:f>$B$11*($B$10*C481/$B$12*$B$7+(1-$B$10)*D481/$B$12*$C$7)</x:f>
        <x:v>0</x:v>
      </x:c>
      <x:c r="H481" s="17" t="n">
        <x:f>$B$10*E481+(1-$B$10)*F481</x:f>
        <x:v>0.07</x:v>
      </x:c>
      <x:c r="I481" s="34"/>
      <x:c r="J481" s="34"/>
      <x:c r="K481" s="34"/>
      <x:c r="L481" s="34"/>
      <x:c r="M481" s="34"/>
      <x:c r="N481" s="34"/>
      <x:c r="O481" s="34"/>
      <x:c r="P481" s="34"/>
      <x:c r="Q481" s="34"/>
      <x:c r="R481" s="39" t="n">
        <x:v>-0.06868870216001186</x:v>
      </x:c>
      <x:c r="S481" s="39" t="n">
        <x:v>0.6852752978895914</x:v>
      </x:c>
      <x:c r="T481" s="39" t="n">
        <x:v>1.3832943848182062</x:v>
      </x:c>
      <x:c r="U481" s="39" t="n">
        <x:v>-0.23359014596148905</x:v>
      </x:c>
      <x:c r="V481" s="39" t="n">
        <x:v>0.0994650918524104</x:v>
      </x:c>
      <x:c r="W481" s="39" t="n">
        <x:v>0.2820118432928199</x:v>
      </x:c>
      <x:c r="X481" s="39" t="n">
        <x:v>0.10954059604270797</x:v>
      </x:c>
      <x:c r="Y481" s="39" t="n">
        <x:v>1.3371004419555097</x:v>
      </x:c>
      <x:c r="Z481" s="39" t="n">
        <x:v>-0.26509151300449213</x:v>
      </x:c>
      <x:c r="AA481" s="39" t="n">
        <x:v>0.09029728517515638</x:v>
      </x:c>
      <x:c r="AB481" s="39" t="n">
        <x:v>1.988515934767628</x:v>
      </x:c>
      <x:c r="AC481" s="39" t="n">
        <x:v>0.6801715844841311</x:v>
      </x:c>
      <x:c r="AD481" s="39" t="n">
        <x:v>0.5547307437968622</x:v>
      </x:c>
      <x:c r="AE481" s="39" t="n">
        <x:v>-1.305902695347359</x:v>
      </x:c>
      <x:c r="AF481" s="39" t="n">
        <x:v>-0.35267584934972684</x:v>
      </x:c>
      <x:c r="AG481" s="39" t="n">
        <x:v>0.2307501775738306</x:v>
      </x:c>
      <x:c r="AH481" s="39" t="n">
        <x:v>-0.5817824585277588</x:v>
      </x:c>
      <x:c r="AI481" s="39" t="n">
        <x:v>-0.9817698591688042</x:v>
      </x:c>
      <x:c r="AJ481" s="39" t="n">
        <x:v>0.9745309000631637</x:v>
      </x:c>
      <x:c r="AK481" s="39" t="n">
        <x:v>-0.5096298519858535</x:v>
      </x:c>
      <x:c r="AL481" s="34"/>
      <x:c r="AM481" s="34" t="n">
        <x:f>IF(SQRT($B$9)*$B481+SQRT(1-$B$9)*R481&lt;_xlfn.NORM.S.INV($B$6),1,0)</x:f>
        <x:v>0</x:v>
      </x:c>
      <x:c r="AN481" s="34" t="n">
        <x:f>IF(SQRT($B$9)*$B481+SQRT(1-$B$9)*S481&lt;_xlfn.NORM.S.INV($B$6),1,0)</x:f>
        <x:v>0</x:v>
      </x:c>
      <x:c r="AO481" s="34" t="n">
        <x:f>IF(SQRT($B$9)*$B481+SQRT(1-$B$9)*T481&lt;_xlfn.NORM.S.INV($B$6),1,0)</x:f>
        <x:v>0</x:v>
      </x:c>
      <x:c r="AP481" s="34" t="n">
        <x:f>IF(SQRT($B$9)*$B481+SQRT(1-$B$9)*U481&lt;_xlfn.NORM.S.INV($B$6),1,0)</x:f>
        <x:v>0</x:v>
      </x:c>
      <x:c r="AQ481" s="34" t="n">
        <x:f>IF(SQRT($B$9)*$B481+SQRT(1-$B$9)*V481&lt;_xlfn.NORM.S.INV($B$6),1,0)</x:f>
        <x:v>0</x:v>
      </x:c>
      <x:c r="AR481" s="34" t="n">
        <x:f>IF(SQRT($B$9)*$B481+SQRT(1-$B$9)*W481&lt;_xlfn.NORM.S.INV($B$6),1,0)</x:f>
        <x:v>0</x:v>
      </x:c>
      <x:c r="AS481" s="34" t="n">
        <x:f>IF(SQRT($B$9)*$B481+SQRT(1-$B$9)*X481&lt;_xlfn.NORM.S.INV($B$6),1,0)</x:f>
        <x:v>0</x:v>
      </x:c>
      <x:c r="AT481" s="34" t="n">
        <x:f>IF(SQRT($B$9)*$B481+SQRT(1-$B$9)*Y481&lt;_xlfn.NORM.S.INV($B$6),1,0)</x:f>
        <x:v>0</x:v>
      </x:c>
      <x:c r="AU481" s="34" t="n">
        <x:f>IF(SQRT($B$9)*$B481+SQRT(1-$B$9)*Z481&lt;_xlfn.NORM.S.INV($B$6),1,0)</x:f>
        <x:v>0</x:v>
      </x:c>
      <x:c r="AV481" s="34" t="n">
        <x:f>IF(SQRT($B$9)*$B481+SQRT(1-$B$9)*AA481&lt;_xlfn.NORM.S.INV($B$6),1,0)</x:f>
        <x:v>0</x:v>
      </x:c>
      <x:c r="AW481" s="34" t="n">
        <x:f>IF(SQRT($C$9)*$B481+SQRT(1-$C$9)*AB481&lt;_xlfn.NORM.S.INV($C$6),1,0)</x:f>
        <x:v>0</x:v>
      </x:c>
      <x:c r="AX481" s="34" t="n">
        <x:f>IF(SQRT($C$9)*$B481+SQRT(1-$C$9)*AC481&lt;_xlfn.NORM.S.INV($C$6),1,0)</x:f>
        <x:v>0</x:v>
      </x:c>
      <x:c r="AY481" s="34" t="n">
        <x:f>IF(SQRT($C$9)*$B481+SQRT(1-$C$9)*AD481&lt;_xlfn.NORM.S.INV($C$6),1,0)</x:f>
        <x:v>0</x:v>
      </x:c>
      <x:c r="AZ481" s="34" t="n">
        <x:f>IF(SQRT($C$9)*$B481+SQRT(1-$C$9)*AE481&lt;_xlfn.NORM.S.INV($C$6),1,0)</x:f>
        <x:v>0</x:v>
      </x:c>
      <x:c r="BA481" s="34" t="n">
        <x:f>IF(SQRT($C$9)*$B481+SQRT(1-$C$9)*AF481&lt;_xlfn.NORM.S.INV($C$6),1,0)</x:f>
        <x:v>0</x:v>
      </x:c>
      <x:c r="BB481" s="34" t="n">
        <x:f>IF(SQRT($C$9)*$B481+SQRT(1-$C$9)*AG481&lt;_xlfn.NORM.S.INV($C$6),1,0)</x:f>
        <x:v>0</x:v>
      </x:c>
      <x:c r="BC481" s="34" t="n">
        <x:f>IF(SQRT($C$9)*$B481+SQRT(1-$C$9)*AH481&lt;_xlfn.NORM.S.INV($C$6),1,0)</x:f>
        <x:v>0</x:v>
      </x:c>
      <x:c r="BD481" s="34" t="n">
        <x:f>IF(SQRT($C$9)*$B481+SQRT(1-$C$9)*AI481&lt;_xlfn.NORM.S.INV($C$6),1,0)</x:f>
        <x:v>0</x:v>
      </x:c>
      <x:c r="BE481" s="34" t="n">
        <x:f>IF(SQRT($C$9)*$B481+SQRT(1-$C$9)*AJ481&lt;_xlfn.NORM.S.INV($C$6),1,0)</x:f>
        <x:v>0</x:v>
      </x:c>
      <x:c r="BF481" s="34" t="n">
        <x:f>IF(SQRT($C$9)*$B481+SQRT(1-$C$9)*AK481&lt;_xlfn.NORM.S.INV($C$6),1,0)</x:f>
        <x:v>0</x:v>
      </x:c>
      <x:c r="BG481" s="34"/>
      <x:c r="BH481" s="34"/>
      <x:c r="BI481" s="34" t="n">
        <x:f>$B$11*(($A$1061)*$C481/$B$12*$B$7+(1-$A$1061)*$D481/$B$12*$C$7)</x:f>
        <x:v>0</x:v>
      </x:c>
      <x:c r="BJ481" s="34" t="n">
        <x:f>$B$11*(($A$1062)*$C481/$B$12*$B$7+(1-$A$1062)*$D481/$B$12*$C$7)</x:f>
        <x:v>0</x:v>
      </x:c>
      <x:c r="BK481" s="34" t="n">
        <x:f>$B$11*(($A$1063)*$C481/$B$12*$B$7+(1-$A$1063)*$D481/$B$12*$C$7)</x:f>
        <x:v>0</x:v>
      </x:c>
      <x:c r="BL481" s="34" t="n">
        <x:f>$B$11*(($A$1064)*$C481/$B$12*$B$7+(1-$A$1064)*$D481/$B$12*$C$7)</x:f>
        <x:v>0</x:v>
      </x:c>
      <x:c r="BM481" s="34" t="n">
        <x:f>$B$11*(($A$1065)*$C481/$B$12*$B$7+(1-$A$1065)*$D481/$B$12*$C$7)</x:f>
        <x:v>0</x:v>
      </x:c>
      <x:c r="BN481" s="34" t="n">
        <x:f>$B$11*(($A$1066)*$C481/$B$12*$B$7+(1-$A$1066)*$D481/$B$12*$C$7)</x:f>
        <x:v>0</x:v>
      </x:c>
      <x:c r="BO481" s="34" t="n">
        <x:f>$B$11*(($A$1067)*$C481/$B$12*$B$7+(1-$A$1067)*$D481/$B$12*$C$7)</x:f>
        <x:v>0</x:v>
      </x:c>
      <x:c r="BP481" s="34" t="n">
        <x:f>$B$11*(($A$1068)*$C481/$B$12*$B$7+(1-$A$1068)*$D481/$B$12*$C$7)</x:f>
        <x:v>0</x:v>
      </x:c>
      <x:c r="BQ481" s="34" t="n">
        <x:f>$B$11*(($A$1069)*$C481/$B$12*$B$7+(1-$A$1069)*$D481/$B$12*$C$7)</x:f>
        <x:v>0</x:v>
      </x:c>
      <x:c r="BR481" s="34" t="n">
        <x:f>$B$11*(($A$1070)*$C481/$B$12*$B$7+(1-$A$1070)*$D481/$B$12*$C$7)</x:f>
        <x:v>0</x:v>
      </x:c>
      <x:c r="BS481" s="34" t="n">
        <x:f>$B$11*(($A$1071)*$C481/$B$12*$B$7+(1-$A$1071)*$D481/$B$12*$C$7)</x:f>
        <x:v>0</x:v>
      </x:c>
      <x:c r="BT481" s="34" t="n">
        <x:f>$B$11*(($A$1072)*$C481/$B$12*$B$7+(1-$A$1072)*$D481/$B$12*$C$7)</x:f>
        <x:v>0</x:v>
      </x:c>
      <x:c r="BU481" s="34" t="n">
        <x:f>$B$11*(($A$1073)*$C481/$B$12*$B$7+(1-$A$1073)*$D481/$B$12*$C$7)</x:f>
        <x:v>0</x:v>
      </x:c>
      <x:c r="BV481" s="34" t="n">
        <x:f>$B$11*(($A$1074)*$C481/$B$12*$B$7+(1-$A$1074)*$D481/$B$12*$C$7)</x:f>
        <x:v>0</x:v>
      </x:c>
      <x:c r="BW481" s="34" t="n">
        <x:f>$B$11*(($A$1075)*$C481/$B$12*$B$7+(1-$A$1075)*$D481/$B$12*$C$7)</x:f>
        <x:v>0</x:v>
      </x:c>
      <x:c r="BX481" s="34" t="n">
        <x:f>$B$11*(($A$1076)*$C481/$B$12*$B$7+(1-$A$1076)*$D481/$B$12*$C$7)</x:f>
        <x:v>0</x:v>
      </x:c>
      <x:c r="BY481" s="34" t="n">
        <x:f>$B$11*(($A$1077)*$C481/$B$12*$B$7+(1-$A$1077)*$D481/$B$12*$C$7)</x:f>
        <x:v>0</x:v>
      </x:c>
      <x:c r="BZ481" s="34" t="n">
        <x:f>$B$11*(($A$1078)*$C481/$B$12*$B$7+(1-$A$1078)*$D481/$B$12*$C$7)</x:f>
        <x:v>0</x:v>
      </x:c>
      <x:c r="CA481" s="34" t="n">
        <x:f>$B$11*(($A$1079)*$C481/$B$12*$B$7+(1-$A$1079)*$D481/$B$12*$C$7)</x:f>
        <x:v>0</x:v>
      </x:c>
      <x:c r="CB481" s="34" t="n">
        <x:f>$B$11*(($A$1080)*$C481/$B$12*$B$7+(1-$A$1080)*$D481/$B$12*$C$7)</x:f>
        <x:v>0</x:v>
      </x:c>
      <x:c r="CC481" s="34" t="n">
        <x:f>$B$11*(($A$1081)*$C481/$B$12*$B$7+(1-$A$1081)*$D481/$B$12*$C$7)</x:f>
        <x:v>0</x:v>
      </x:c>
    </x:row>
    <x:row r="482">
      <x:c r="A482" s="34" t="n">
        <x:v>458</x:v>
      </x:c>
      <x:c r="B482" s="39" t="n">
        <x:v>-0.22003280327944308</x:v>
      </x:c>
      <x:c r="C482" s="1" t="n">
        <x:f>SUM(AM482:AV482)</x:f>
        <x:v>0</x:v>
      </x:c>
      <x:c r="D482" s="1" t="n">
        <x:f>SUM(AW482:BF482)</x:f>
        <x:v>0</x:v>
      </x:c>
      <x:c r="E482" s="17" t="n">
        <x:f>(1-C482/$B$12)*$B$8-C482/$B$12*$B$7</x:f>
        <x:v>0.05</x:v>
      </x:c>
      <x:c r="F482" s="17" t="n">
        <x:f>(1-D482/$B$12)*$C$8-D482/$B$12*$C$7</x:f>
        <x:v>0.09</x:v>
      </x:c>
      <x:c r="G482" s="32" t="n">
        <x:f>$B$11*($B$10*C482/$B$12*$B$7+(1-$B$10)*D482/$B$12*$C$7)</x:f>
        <x:v>0</x:v>
      </x:c>
      <x:c r="H482" s="17" t="n">
        <x:f>$B$10*E482+(1-$B$10)*F482</x:f>
        <x:v>0.07</x:v>
      </x:c>
      <x:c r="I482" s="34"/>
      <x:c r="J482" s="34"/>
      <x:c r="K482" s="34"/>
      <x:c r="L482" s="34"/>
      <x:c r="M482" s="34"/>
      <x:c r="N482" s="34"/>
      <x:c r="O482" s="34"/>
      <x:c r="P482" s="34"/>
      <x:c r="Q482" s="34"/>
      <x:c r="R482" s="39" t="n">
        <x:v>0.8117265288099645</x:v>
      </x:c>
      <x:c r="S482" s="39" t="n">
        <x:v>-0.2847714598025153</x:v>
      </x:c>
      <x:c r="T482" s="39" t="n">
        <x:v>-0.23776647889276584</x:v>
      </x:c>
      <x:c r="U482" s="39" t="n">
        <x:v>-0.1444614592518874</x:v>
      </x:c>
      <x:c r="V482" s="39" t="n">
        <x:v>-0.47239677254638823</x:v>
      </x:c>
      <x:c r="W482" s="39" t="n">
        <x:v>-0.4434816298468674</x:v>
      </x:c>
      <x:c r="X482" s="39" t="n">
        <x:v>0.3650401699767372</x:v>
      </x:c>
      <x:c r="Y482" s="39" t="n">
        <x:v>-0.6027341173160757</x:v>
      </x:c>
      <x:c r="Z482" s="39" t="n">
        <x:v>0.31320905593121917</x:v>
      </x:c>
      <x:c r="AA482" s="39" t="n">
        <x:v>-0.6194118528840357</x:v>
      </x:c>
      <x:c r="AB482" s="39" t="n">
        <x:v>-0.408684039556776</x:v>
      </x:c>
      <x:c r="AC482" s="39" t="n">
        <x:v>-1.1609591783072322</x:v>
      </x:c>
      <x:c r="AD482" s="39" t="n">
        <x:v>-0.03786800250123975</x:v>
      </x:c>
      <x:c r="AE482" s="39" t="n">
        <x:v>0.5108017235450536</x:v>
      </x:c>
      <x:c r="AF482" s="39" t="n">
        <x:v>0.7108527687706586</x:v>
      </x:c>
      <x:c r="AG482" s="39" t="n">
        <x:v>-0.6658749803990736</x:v>
      </x:c>
      <x:c r="AH482" s="39" t="n">
        <x:v>0.1800068877041108</x:v>
      </x:c>
      <x:c r="AI482" s="39" t="n">
        <x:v>-0.3185251643156247</x:v>
      </x:c>
      <x:c r="AJ482" s="39" t="n">
        <x:v>1.0079819305078872</x:v>
      </x:c>
      <x:c r="AK482" s="39" t="n">
        <x:v>0.07701260244376669</x:v>
      </x:c>
      <x:c r="AL482" s="34"/>
      <x:c r="AM482" s="34" t="n">
        <x:f>IF(SQRT($B$9)*$B482+SQRT(1-$B$9)*R482&lt;_xlfn.NORM.S.INV($B$6),1,0)</x:f>
        <x:v>0</x:v>
      </x:c>
      <x:c r="AN482" s="34" t="n">
        <x:f>IF(SQRT($B$9)*$B482+SQRT(1-$B$9)*S482&lt;_xlfn.NORM.S.INV($B$6),1,0)</x:f>
        <x:v>0</x:v>
      </x:c>
      <x:c r="AO482" s="34" t="n">
        <x:f>IF(SQRT($B$9)*$B482+SQRT(1-$B$9)*T482&lt;_xlfn.NORM.S.INV($B$6),1,0)</x:f>
        <x:v>0</x:v>
      </x:c>
      <x:c r="AP482" s="34" t="n">
        <x:f>IF(SQRT($B$9)*$B482+SQRT(1-$B$9)*U482&lt;_xlfn.NORM.S.INV($B$6),1,0)</x:f>
        <x:v>0</x:v>
      </x:c>
      <x:c r="AQ482" s="34" t="n">
        <x:f>IF(SQRT($B$9)*$B482+SQRT(1-$B$9)*V482&lt;_xlfn.NORM.S.INV($B$6),1,0)</x:f>
        <x:v>0</x:v>
      </x:c>
      <x:c r="AR482" s="34" t="n">
        <x:f>IF(SQRT($B$9)*$B482+SQRT(1-$B$9)*W482&lt;_xlfn.NORM.S.INV($B$6),1,0)</x:f>
        <x:v>0</x:v>
      </x:c>
      <x:c r="AS482" s="34" t="n">
        <x:f>IF(SQRT($B$9)*$B482+SQRT(1-$B$9)*X482&lt;_xlfn.NORM.S.INV($B$6),1,0)</x:f>
        <x:v>0</x:v>
      </x:c>
      <x:c r="AT482" s="34" t="n">
        <x:f>IF(SQRT($B$9)*$B482+SQRT(1-$B$9)*Y482&lt;_xlfn.NORM.S.INV($B$6),1,0)</x:f>
        <x:v>0</x:v>
      </x:c>
      <x:c r="AU482" s="34" t="n">
        <x:f>IF(SQRT($B$9)*$B482+SQRT(1-$B$9)*Z482&lt;_xlfn.NORM.S.INV($B$6),1,0)</x:f>
        <x:v>0</x:v>
      </x:c>
      <x:c r="AV482" s="34" t="n">
        <x:f>IF(SQRT($B$9)*$B482+SQRT(1-$B$9)*AA482&lt;_xlfn.NORM.S.INV($B$6),1,0)</x:f>
        <x:v>0</x:v>
      </x:c>
      <x:c r="AW482" s="34" t="n">
        <x:f>IF(SQRT($C$9)*$B482+SQRT(1-$C$9)*AB482&lt;_xlfn.NORM.S.INV($C$6),1,0)</x:f>
        <x:v>0</x:v>
      </x:c>
      <x:c r="AX482" s="34" t="n">
        <x:f>IF(SQRT($C$9)*$B482+SQRT(1-$C$9)*AC482&lt;_xlfn.NORM.S.INV($C$6),1,0)</x:f>
        <x:v>0</x:v>
      </x:c>
      <x:c r="AY482" s="34" t="n">
        <x:f>IF(SQRT($C$9)*$B482+SQRT(1-$C$9)*AD482&lt;_xlfn.NORM.S.INV($C$6),1,0)</x:f>
        <x:v>0</x:v>
      </x:c>
      <x:c r="AZ482" s="34" t="n">
        <x:f>IF(SQRT($C$9)*$B482+SQRT(1-$C$9)*AE482&lt;_xlfn.NORM.S.INV($C$6),1,0)</x:f>
        <x:v>0</x:v>
      </x:c>
      <x:c r="BA482" s="34" t="n">
        <x:f>IF(SQRT($C$9)*$B482+SQRT(1-$C$9)*AF482&lt;_xlfn.NORM.S.INV($C$6),1,0)</x:f>
        <x:v>0</x:v>
      </x:c>
      <x:c r="BB482" s="34" t="n">
        <x:f>IF(SQRT($C$9)*$B482+SQRT(1-$C$9)*AG482&lt;_xlfn.NORM.S.INV($C$6),1,0)</x:f>
        <x:v>0</x:v>
      </x:c>
      <x:c r="BC482" s="34" t="n">
        <x:f>IF(SQRT($C$9)*$B482+SQRT(1-$C$9)*AH482&lt;_xlfn.NORM.S.INV($C$6),1,0)</x:f>
        <x:v>0</x:v>
      </x:c>
      <x:c r="BD482" s="34" t="n">
        <x:f>IF(SQRT($C$9)*$B482+SQRT(1-$C$9)*AI482&lt;_xlfn.NORM.S.INV($C$6),1,0)</x:f>
        <x:v>0</x:v>
      </x:c>
      <x:c r="BE482" s="34" t="n">
        <x:f>IF(SQRT($C$9)*$B482+SQRT(1-$C$9)*AJ482&lt;_xlfn.NORM.S.INV($C$6),1,0)</x:f>
        <x:v>0</x:v>
      </x:c>
      <x:c r="BF482" s="34" t="n">
        <x:f>IF(SQRT($C$9)*$B482+SQRT(1-$C$9)*AK482&lt;_xlfn.NORM.S.INV($C$6),1,0)</x:f>
        <x:v>0</x:v>
      </x:c>
      <x:c r="BG482" s="34"/>
      <x:c r="BH482" s="34"/>
      <x:c r="BI482" s="34" t="n">
        <x:f>$B$11*(($A$1061)*$C482/$B$12*$B$7+(1-$A$1061)*$D482/$B$12*$C$7)</x:f>
        <x:v>0</x:v>
      </x:c>
      <x:c r="BJ482" s="34" t="n">
        <x:f>$B$11*(($A$1062)*$C482/$B$12*$B$7+(1-$A$1062)*$D482/$B$12*$C$7)</x:f>
        <x:v>0</x:v>
      </x:c>
      <x:c r="BK482" s="34" t="n">
        <x:f>$B$11*(($A$1063)*$C482/$B$12*$B$7+(1-$A$1063)*$D482/$B$12*$C$7)</x:f>
        <x:v>0</x:v>
      </x:c>
      <x:c r="BL482" s="34" t="n">
        <x:f>$B$11*(($A$1064)*$C482/$B$12*$B$7+(1-$A$1064)*$D482/$B$12*$C$7)</x:f>
        <x:v>0</x:v>
      </x:c>
      <x:c r="BM482" s="34" t="n">
        <x:f>$B$11*(($A$1065)*$C482/$B$12*$B$7+(1-$A$1065)*$D482/$B$12*$C$7)</x:f>
        <x:v>0</x:v>
      </x:c>
      <x:c r="BN482" s="34" t="n">
        <x:f>$B$11*(($A$1066)*$C482/$B$12*$B$7+(1-$A$1066)*$D482/$B$12*$C$7)</x:f>
        <x:v>0</x:v>
      </x:c>
      <x:c r="BO482" s="34" t="n">
        <x:f>$B$11*(($A$1067)*$C482/$B$12*$B$7+(1-$A$1067)*$D482/$B$12*$C$7)</x:f>
        <x:v>0</x:v>
      </x:c>
      <x:c r="BP482" s="34" t="n">
        <x:f>$B$11*(($A$1068)*$C482/$B$12*$B$7+(1-$A$1068)*$D482/$B$12*$C$7)</x:f>
        <x:v>0</x:v>
      </x:c>
      <x:c r="BQ482" s="34" t="n">
        <x:f>$B$11*(($A$1069)*$C482/$B$12*$B$7+(1-$A$1069)*$D482/$B$12*$C$7)</x:f>
        <x:v>0</x:v>
      </x:c>
      <x:c r="BR482" s="34" t="n">
        <x:f>$B$11*(($A$1070)*$C482/$B$12*$B$7+(1-$A$1070)*$D482/$B$12*$C$7)</x:f>
        <x:v>0</x:v>
      </x:c>
      <x:c r="BS482" s="34" t="n">
        <x:f>$B$11*(($A$1071)*$C482/$B$12*$B$7+(1-$A$1071)*$D482/$B$12*$C$7)</x:f>
        <x:v>0</x:v>
      </x:c>
      <x:c r="BT482" s="34" t="n">
        <x:f>$B$11*(($A$1072)*$C482/$B$12*$B$7+(1-$A$1072)*$D482/$B$12*$C$7)</x:f>
        <x:v>0</x:v>
      </x:c>
      <x:c r="BU482" s="34" t="n">
        <x:f>$B$11*(($A$1073)*$C482/$B$12*$B$7+(1-$A$1073)*$D482/$B$12*$C$7)</x:f>
        <x:v>0</x:v>
      </x:c>
      <x:c r="BV482" s="34" t="n">
        <x:f>$B$11*(($A$1074)*$C482/$B$12*$B$7+(1-$A$1074)*$D482/$B$12*$C$7)</x:f>
        <x:v>0</x:v>
      </x:c>
      <x:c r="BW482" s="34" t="n">
        <x:f>$B$11*(($A$1075)*$C482/$B$12*$B$7+(1-$A$1075)*$D482/$B$12*$C$7)</x:f>
        <x:v>0</x:v>
      </x:c>
      <x:c r="BX482" s="34" t="n">
        <x:f>$B$11*(($A$1076)*$C482/$B$12*$B$7+(1-$A$1076)*$D482/$B$12*$C$7)</x:f>
        <x:v>0</x:v>
      </x:c>
      <x:c r="BY482" s="34" t="n">
        <x:f>$B$11*(($A$1077)*$C482/$B$12*$B$7+(1-$A$1077)*$D482/$B$12*$C$7)</x:f>
        <x:v>0</x:v>
      </x:c>
      <x:c r="BZ482" s="34" t="n">
        <x:f>$B$11*(($A$1078)*$C482/$B$12*$B$7+(1-$A$1078)*$D482/$B$12*$C$7)</x:f>
        <x:v>0</x:v>
      </x:c>
      <x:c r="CA482" s="34" t="n">
        <x:f>$B$11*(($A$1079)*$C482/$B$12*$B$7+(1-$A$1079)*$D482/$B$12*$C$7)</x:f>
        <x:v>0</x:v>
      </x:c>
      <x:c r="CB482" s="34" t="n">
        <x:f>$B$11*(($A$1080)*$C482/$B$12*$B$7+(1-$A$1080)*$D482/$B$12*$C$7)</x:f>
        <x:v>0</x:v>
      </x:c>
      <x:c r="CC482" s="34" t="n">
        <x:f>$B$11*(($A$1081)*$C482/$B$12*$B$7+(1-$A$1081)*$D482/$B$12*$C$7)</x:f>
        <x:v>0</x:v>
      </x:c>
    </x:row>
    <x:row r="483">
      <x:c r="A483" s="34" t="n">
        <x:v>459</x:v>
      </x:c>
      <x:c r="B483" s="39" t="n">
        <x:v>-1.3330506180045307</x:v>
      </x:c>
      <x:c r="C483" s="1" t="n">
        <x:f>SUM(AM483:AV483)</x:f>
        <x:v>0</x:v>
      </x:c>
      <x:c r="D483" s="1" t="n">
        <x:f>SUM(AW483:BF483)</x:f>
        <x:v>2</x:v>
      </x:c>
      <x:c r="E483" s="17" t="n">
        <x:f>(1-C483/$B$12)*$B$8-C483/$B$12*$B$7</x:f>
        <x:v>0.05</x:v>
      </x:c>
      <x:c r="F483" s="17" t="n">
        <x:f>(1-D483/$B$12)*$C$8-D483/$B$12*$C$7</x:f>
        <x:v>-0.048</x:v>
      </x:c>
      <x:c r="G483" s="32" t="n">
        <x:f>$B$11*($B$10*C483/$B$12*$B$7+(1-$B$10)*D483/$B$12*$C$7)</x:f>
        <x:v>600</x:v>
      </x:c>
      <x:c r="H483" s="17" t="n">
        <x:f>$B$10*E483+(1-$B$10)*F483</x:f>
        <x:v>0.0010000000000000009</x:v>
      </x:c>
      <x:c r="I483" s="34"/>
      <x:c r="J483" s="34"/>
      <x:c r="K483" s="34"/>
      <x:c r="L483" s="34"/>
      <x:c r="M483" s="34"/>
      <x:c r="N483" s="34"/>
      <x:c r="O483" s="34"/>
      <x:c r="P483" s="34"/>
      <x:c r="Q483" s="34"/>
      <x:c r="R483" s="39" t="n">
        <x:v>-0.038398473434736895</x:v>
      </x:c>
      <x:c r="S483" s="39" t="n">
        <x:v>-1.0744214417930869</x:v>
      </x:c>
      <x:c r="T483" s="39" t="n">
        <x:v>-1.126545445748726</x:v>
      </x:c>
      <x:c r="U483" s="39" t="n">
        <x:v>0.1436388547368175</x:v>
      </x:c>
      <x:c r="V483" s="39" t="n">
        <x:v>0.9432661281578221</x:v>
      </x:c>
      <x:c r="W483" s="39" t="n">
        <x:v>-0.48473270557616926</x:v>
      </x:c>
      <x:c r="X483" s="39" t="n">
        <x:v>-1.258008210980329</x:v>
      </x:c>
      <x:c r="Y483" s="39" t="n">
        <x:v>-0.8763611146553909</x:v>
      </x:c>
      <x:c r="Z483" s="39" t="n">
        <x:v>-0.5387571906044756</x:v>
      </x:c>
      <x:c r="AA483" s="39" t="n">
        <x:v>-1.1521505561444807</x:v>
      </x:c>
      <x:c r="AB483" s="39" t="n">
        <x:v>-1.201361484136889</x:v>
      </x:c>
      <x:c r="AC483" s="39" t="n">
        <x:v>-0.12527247292230193</x:v>
      </x:c>
      <x:c r="AD483" s="39" t="n">
        <x:v>-0.8489862289612964</x:v>
      </x:c>
      <x:c r="AE483" s="39" t="n">
        <x:v>-1.3024169768353893</x:v>
      </x:c>
      <x:c r="AF483" s="39" t="n">
        <x:v>2.029945548122441</x:v>
      </x:c>
      <x:c r="AG483" s="39" t="n">
        <x:v>-0.3161031010217408</x:v>
      </x:c>
      <x:c r="AH483" s="39" t="n">
        <x:v>1.1475223864994082</x:v>
      </x:c>
      <x:c r="AI483" s="39" t="n">
        <x:v>0.6990823435078423</x:v>
      </x:c>
      <x:c r="AJ483" s="39" t="n">
        <x:v>-0.054037531853763386</x:v>
      </x:c>
      <x:c r="AK483" s="39" t="n">
        <x:v>-0.6581655205021624</x:v>
      </x:c>
      <x:c r="AL483" s="34"/>
      <x:c r="AM483" s="34" t="n">
        <x:f>IF(SQRT($B$9)*$B483+SQRT(1-$B$9)*R483&lt;_xlfn.NORM.S.INV($B$6),1,0)</x:f>
        <x:v>0</x:v>
      </x:c>
      <x:c r="AN483" s="34" t="n">
        <x:f>IF(SQRT($B$9)*$B483+SQRT(1-$B$9)*S483&lt;_xlfn.NORM.S.INV($B$6),1,0)</x:f>
        <x:v>0</x:v>
      </x:c>
      <x:c r="AO483" s="34" t="n">
        <x:f>IF(SQRT($B$9)*$B483+SQRT(1-$B$9)*T483&lt;_xlfn.NORM.S.INV($B$6),1,0)</x:f>
        <x:v>0</x:v>
      </x:c>
      <x:c r="AP483" s="34" t="n">
        <x:f>IF(SQRT($B$9)*$B483+SQRT(1-$B$9)*U483&lt;_xlfn.NORM.S.INV($B$6),1,0)</x:f>
        <x:v>0</x:v>
      </x:c>
      <x:c r="AQ483" s="34" t="n">
        <x:f>IF(SQRT($B$9)*$B483+SQRT(1-$B$9)*V483&lt;_xlfn.NORM.S.INV($B$6),1,0)</x:f>
        <x:v>0</x:v>
      </x:c>
      <x:c r="AR483" s="34" t="n">
        <x:f>IF(SQRT($B$9)*$B483+SQRT(1-$B$9)*W483&lt;_xlfn.NORM.S.INV($B$6),1,0)</x:f>
        <x:v>0</x:v>
      </x:c>
      <x:c r="AS483" s="34" t="n">
        <x:f>IF(SQRT($B$9)*$B483+SQRT(1-$B$9)*X483&lt;_xlfn.NORM.S.INV($B$6),1,0)</x:f>
        <x:v>0</x:v>
      </x:c>
      <x:c r="AT483" s="34" t="n">
        <x:f>IF(SQRT($B$9)*$B483+SQRT(1-$B$9)*Y483&lt;_xlfn.NORM.S.INV($B$6),1,0)</x:f>
        <x:v>0</x:v>
      </x:c>
      <x:c r="AU483" s="34" t="n">
        <x:f>IF(SQRT($B$9)*$B483+SQRT(1-$B$9)*Z483&lt;_xlfn.NORM.S.INV($B$6),1,0)</x:f>
        <x:v>0</x:v>
      </x:c>
      <x:c r="AV483" s="34" t="n">
        <x:f>IF(SQRT($B$9)*$B483+SQRT(1-$B$9)*AA483&lt;_xlfn.NORM.S.INV($B$6),1,0)</x:f>
        <x:v>0</x:v>
      </x:c>
      <x:c r="AW483" s="34" t="n">
        <x:f>IF(SQRT($C$9)*$B483+SQRT(1-$C$9)*AB483&lt;_xlfn.NORM.S.INV($C$6),1,0)</x:f>
        <x:v>1</x:v>
      </x:c>
      <x:c r="AX483" s="34" t="n">
        <x:f>IF(SQRT($C$9)*$B483+SQRT(1-$C$9)*AC483&lt;_xlfn.NORM.S.INV($C$6),1,0)</x:f>
        <x:v>0</x:v>
      </x:c>
      <x:c r="AY483" s="34" t="n">
        <x:f>IF(SQRT($C$9)*$B483+SQRT(1-$C$9)*AD483&lt;_xlfn.NORM.S.INV($C$6),1,0)</x:f>
        <x:v>0</x:v>
      </x:c>
      <x:c r="AZ483" s="34" t="n">
        <x:f>IF(SQRT($C$9)*$B483+SQRT(1-$C$9)*AE483&lt;_xlfn.NORM.S.INV($C$6),1,0)</x:f>
        <x:v>1</x:v>
      </x:c>
      <x:c r="BA483" s="34" t="n">
        <x:f>IF(SQRT($C$9)*$B483+SQRT(1-$C$9)*AF483&lt;_xlfn.NORM.S.INV($C$6),1,0)</x:f>
        <x:v>0</x:v>
      </x:c>
      <x:c r="BB483" s="34" t="n">
        <x:f>IF(SQRT($C$9)*$B483+SQRT(1-$C$9)*AG483&lt;_xlfn.NORM.S.INV($C$6),1,0)</x:f>
        <x:v>0</x:v>
      </x:c>
      <x:c r="BC483" s="34" t="n">
        <x:f>IF(SQRT($C$9)*$B483+SQRT(1-$C$9)*AH483&lt;_xlfn.NORM.S.INV($C$6),1,0)</x:f>
        <x:v>0</x:v>
      </x:c>
      <x:c r="BD483" s="34" t="n">
        <x:f>IF(SQRT($C$9)*$B483+SQRT(1-$C$9)*AI483&lt;_xlfn.NORM.S.INV($C$6),1,0)</x:f>
        <x:v>0</x:v>
      </x:c>
      <x:c r="BE483" s="34" t="n">
        <x:f>IF(SQRT($C$9)*$B483+SQRT(1-$C$9)*AJ483&lt;_xlfn.NORM.S.INV($C$6),1,0)</x:f>
        <x:v>0</x:v>
      </x:c>
      <x:c r="BF483" s="34" t="n">
        <x:f>IF(SQRT($C$9)*$B483+SQRT(1-$C$9)*AK483&lt;_xlfn.NORM.S.INV($C$6),1,0)</x:f>
        <x:v>0</x:v>
      </x:c>
      <x:c r="BG483" s="34"/>
      <x:c r="BH483" s="34"/>
      <x:c r="BI483" s="34" t="n">
        <x:f>$B$11*(($A$1061)*$C483/$B$12*$B$7+(1-$A$1061)*$D483/$B$12*$C$7)</x:f>
        <x:v>1200</x:v>
      </x:c>
      <x:c r="BJ483" s="34" t="n">
        <x:f>$B$11*(($A$1062)*$C483/$B$12*$B$7+(1-$A$1062)*$D483/$B$12*$C$7)</x:f>
        <x:v>1140</x:v>
      </x:c>
      <x:c r="BK483" s="34" t="n">
        <x:f>$B$11*(($A$1063)*$C483/$B$12*$B$7+(1-$A$1063)*$D483/$B$12*$C$7)</x:f>
        <x:v>1080</x:v>
      </x:c>
      <x:c r="BL483" s="34" t="n">
        <x:f>$B$11*(($A$1064)*$C483/$B$12*$B$7+(1-$A$1064)*$D483/$B$12*$C$7)</x:f>
        <x:v>1019.9999999999999</x:v>
      </x:c>
      <x:c r="BM483" s="34" t="n">
        <x:f>$B$11*(($A$1065)*$C483/$B$12*$B$7+(1-$A$1065)*$D483/$B$12*$C$7)</x:f>
        <x:v>960</x:v>
      </x:c>
      <x:c r="BN483" s="34" t="n">
        <x:f>$B$11*(($A$1066)*$C483/$B$12*$B$7+(1-$A$1066)*$D483/$B$12*$C$7)</x:f>
        <x:v>900</x:v>
      </x:c>
      <x:c r="BO483" s="34" t="n">
        <x:f>$B$11*(($A$1067)*$C483/$B$12*$B$7+(1-$A$1067)*$D483/$B$12*$C$7)</x:f>
        <x:v>839.9999999999999</x:v>
      </x:c>
      <x:c r="BP483" s="34" t="n">
        <x:f>$B$11*(($A$1068)*$C483/$B$12*$B$7+(1-$A$1068)*$D483/$B$12*$C$7)</x:f>
        <x:v>780</x:v>
      </x:c>
      <x:c r="BQ483" s="34" t="n">
        <x:f>$B$11*(($A$1069)*$C483/$B$12*$B$7+(1-$A$1069)*$D483/$B$12*$C$7)</x:f>
        <x:v>720</x:v>
      </x:c>
      <x:c r="BR483" s="34" t="n">
        <x:f>$B$11*(($A$1070)*$C483/$B$12*$B$7+(1-$A$1070)*$D483/$B$12*$C$7)</x:f>
        <x:v>660</x:v>
      </x:c>
      <x:c r="BS483" s="34" t="n">
        <x:f>$B$11*(($A$1071)*$C483/$B$12*$B$7+(1-$A$1071)*$D483/$B$12*$C$7)</x:f>
        <x:v>600</x:v>
      </x:c>
      <x:c r="BT483" s="34" t="n">
        <x:f>$B$11*(($A$1072)*$C483/$B$12*$B$7+(1-$A$1072)*$D483/$B$12*$C$7)</x:f>
        <x:v>540</x:v>
      </x:c>
      <x:c r="BU483" s="34" t="n">
        <x:f>$B$11*(($A$1073)*$C483/$B$12*$B$7+(1-$A$1073)*$D483/$B$12*$C$7)</x:f>
        <x:v>480</x:v>
      </x:c>
      <x:c r="BV483" s="34" t="n">
        <x:f>$B$11*(($A$1074)*$C483/$B$12*$B$7+(1-$A$1074)*$D483/$B$12*$C$7)</x:f>
        <x:v>419.99999999999994</x:v>
      </x:c>
      <x:c r="BW483" s="34" t="n">
        <x:f>$B$11*(($A$1075)*$C483/$B$12*$B$7+(1-$A$1075)*$D483/$B$12*$C$7)</x:f>
        <x:v>360.00000000000006</x:v>
      </x:c>
      <x:c r="BX483" s="34" t="n">
        <x:f>$B$11*(($A$1076)*$C483/$B$12*$B$7+(1-$A$1076)*$D483/$B$12*$C$7)</x:f>
        <x:v>300</x:v>
      </x:c>
      <x:c r="BY483" s="34" t="n">
        <x:f>$B$11*(($A$1077)*$C483/$B$12*$B$7+(1-$A$1077)*$D483/$B$12*$C$7)</x:f>
        <x:v>239.99999999999997</x:v>
      </x:c>
      <x:c r="BZ483" s="34" t="n">
        <x:f>$B$11*(($A$1078)*$C483/$B$12*$B$7+(1-$A$1078)*$D483/$B$12*$C$7)</x:f>
        <x:v>180.00000000000003</x:v>
      </x:c>
      <x:c r="CA483" s="34" t="n">
        <x:f>$B$11*(($A$1079)*$C483/$B$12*$B$7+(1-$A$1079)*$D483/$B$12*$C$7)</x:f>
        <x:v>119.99999999999999</x:v>
      </x:c>
      <x:c r="CB483" s="34" t="n">
        <x:f>$B$11*(($A$1080)*$C483/$B$12*$B$7+(1-$A$1080)*$D483/$B$12*$C$7)</x:f>
        <x:v>60.00000000000006</x:v>
      </x:c>
      <x:c r="CC483" s="34" t="n">
        <x:f>$B$11*(($A$1081)*$C483/$B$12*$B$7+(1-$A$1081)*$D483/$B$12*$C$7)</x:f>
        <x:v>0</x:v>
      </x:c>
    </x:row>
    <x:row r="484">
      <x:c r="A484" s="34" t="n">
        <x:v>460</x:v>
      </x:c>
      <x:c r="B484" s="39" t="n">
        <x:v>0.2703496134263861</x:v>
      </x:c>
      <x:c r="C484" s="1" t="n">
        <x:f>SUM(AM484:AV484)</x:f>
        <x:v>0</x:v>
      </x:c>
      <x:c r="D484" s="1" t="n">
        <x:f>SUM(AW484:BF484)</x:f>
        <x:v>0</x:v>
      </x:c>
      <x:c r="E484" s="17" t="n">
        <x:f>(1-C484/$B$12)*$B$8-C484/$B$12*$B$7</x:f>
        <x:v>0.05</x:v>
      </x:c>
      <x:c r="F484" s="17" t="n">
        <x:f>(1-D484/$B$12)*$C$8-D484/$B$12*$C$7</x:f>
        <x:v>0.09</x:v>
      </x:c>
      <x:c r="G484" s="32" t="n">
        <x:f>$B$11*($B$10*C484/$B$12*$B$7+(1-$B$10)*D484/$B$12*$C$7)</x:f>
        <x:v>0</x:v>
      </x:c>
      <x:c r="H484" s="17" t="n">
        <x:f>$B$10*E484+(1-$B$10)*F484</x:f>
        <x:v>0.07</x:v>
      </x:c>
      <x:c r="I484" s="34"/>
      <x:c r="J484" s="34"/>
      <x:c r="K484" s="34"/>
      <x:c r="L484" s="34"/>
      <x:c r="M484" s="34"/>
      <x:c r="N484" s="34"/>
      <x:c r="O484" s="34"/>
      <x:c r="P484" s="34"/>
      <x:c r="Q484" s="34"/>
      <x:c r="R484" s="39" t="n">
        <x:v>-2.0367088809476748</x:v>
      </x:c>
      <x:c r="S484" s="39" t="n">
        <x:v>1.501983018617141</x:v>
      </x:c>
      <x:c r="T484" s="39" t="n">
        <x:v>0.3432038506872503</x:v>
      </x:c>
      <x:c r="U484" s="39" t="n">
        <x:v>1.4859314159818084</x:v>
      </x:c>
      <x:c r="V484" s="39" t="n">
        <x:v>-1.4384841004346576</x:v>
      </x:c>
      <x:c r="W484" s="39" t="n">
        <x:v>-0.5538289889840748</x:v>
      </x:c>
      <x:c r="X484" s="39" t="n">
        <x:v>-0.5365899061089274</x:v>
      </x:c>
      <x:c r="Y484" s="39" t="n">
        <x:v>-1.1937812027317367</x:v>
      </x:c>
      <x:c r="Z484" s="39" t="n">
        <x:v>-0.6429004565391722</x:v>
      </x:c>
      <x:c r="AA484" s="39" t="n">
        <x:v>-1.3770683379712656</x:v>
      </x:c>
      <x:c r="AB484" s="39" t="n">
        <x:v>0.43663517259888757</x:v>
      </x:c>
      <x:c r="AC484" s="39" t="n">
        <x:v>0.7215121152314659</x:v>
      </x:c>
      <x:c r="AD484" s="39" t="n">
        <x:v>-0.05808137502377001</x:v>
      </x:c>
      <x:c r="AE484" s="39" t="n">
        <x:v>-0.6049464996878837</x:v>
      </x:c>
      <x:c r="AF484" s="39" t="n">
        <x:v>0.8825585955086689</x:v>
      </x:c>
      <x:c r="AG484" s="39" t="n">
        <x:v>0.7889924546210877</x:v>
      </x:c>
      <x:c r="AH484" s="39" t="n">
        <x:v>0.6136517072948142</x:v>
      </x:c>
      <x:c r="AI484" s="39" t="n">
        <x:v>-1.7122973500044631</x:v>
      </x:c>
      <x:c r="AJ484" s="39" t="n">
        <x:v>0.6415592559761187</x:v>
      </x:c>
      <x:c r="AK484" s="39" t="n">
        <x:v>0.18607581219552002</x:v>
      </x:c>
      <x:c r="AL484" s="34"/>
      <x:c r="AM484" s="34" t="n">
        <x:f>IF(SQRT($B$9)*$B484+SQRT(1-$B$9)*R484&lt;_xlfn.NORM.S.INV($B$6),1,0)</x:f>
        <x:v>0</x:v>
      </x:c>
      <x:c r="AN484" s="34" t="n">
        <x:f>IF(SQRT($B$9)*$B484+SQRT(1-$B$9)*S484&lt;_xlfn.NORM.S.INV($B$6),1,0)</x:f>
        <x:v>0</x:v>
      </x:c>
      <x:c r="AO484" s="34" t="n">
        <x:f>IF(SQRT($B$9)*$B484+SQRT(1-$B$9)*T484&lt;_xlfn.NORM.S.INV($B$6),1,0)</x:f>
        <x:v>0</x:v>
      </x:c>
      <x:c r="AP484" s="34" t="n">
        <x:f>IF(SQRT($B$9)*$B484+SQRT(1-$B$9)*U484&lt;_xlfn.NORM.S.INV($B$6),1,0)</x:f>
        <x:v>0</x:v>
      </x:c>
      <x:c r="AQ484" s="34" t="n">
        <x:f>IF(SQRT($B$9)*$B484+SQRT(1-$B$9)*V484&lt;_xlfn.NORM.S.INV($B$6),1,0)</x:f>
        <x:v>0</x:v>
      </x:c>
      <x:c r="AR484" s="34" t="n">
        <x:f>IF(SQRT($B$9)*$B484+SQRT(1-$B$9)*W484&lt;_xlfn.NORM.S.INV($B$6),1,0)</x:f>
        <x:v>0</x:v>
      </x:c>
      <x:c r="AS484" s="34" t="n">
        <x:f>IF(SQRT($B$9)*$B484+SQRT(1-$B$9)*X484&lt;_xlfn.NORM.S.INV($B$6),1,0)</x:f>
        <x:v>0</x:v>
      </x:c>
      <x:c r="AT484" s="34" t="n">
        <x:f>IF(SQRT($B$9)*$B484+SQRT(1-$B$9)*Y484&lt;_xlfn.NORM.S.INV($B$6),1,0)</x:f>
        <x:v>0</x:v>
      </x:c>
      <x:c r="AU484" s="34" t="n">
        <x:f>IF(SQRT($B$9)*$B484+SQRT(1-$B$9)*Z484&lt;_xlfn.NORM.S.INV($B$6),1,0)</x:f>
        <x:v>0</x:v>
      </x:c>
      <x:c r="AV484" s="34" t="n">
        <x:f>IF(SQRT($B$9)*$B484+SQRT(1-$B$9)*AA484&lt;_xlfn.NORM.S.INV($B$6),1,0)</x:f>
        <x:v>0</x:v>
      </x:c>
      <x:c r="AW484" s="34" t="n">
        <x:f>IF(SQRT($C$9)*$B484+SQRT(1-$C$9)*AB484&lt;_xlfn.NORM.S.INV($C$6),1,0)</x:f>
        <x:v>0</x:v>
      </x:c>
      <x:c r="AX484" s="34" t="n">
        <x:f>IF(SQRT($C$9)*$B484+SQRT(1-$C$9)*AC484&lt;_xlfn.NORM.S.INV($C$6),1,0)</x:f>
        <x:v>0</x:v>
      </x:c>
      <x:c r="AY484" s="34" t="n">
        <x:f>IF(SQRT($C$9)*$B484+SQRT(1-$C$9)*AD484&lt;_xlfn.NORM.S.INV($C$6),1,0)</x:f>
        <x:v>0</x:v>
      </x:c>
      <x:c r="AZ484" s="34" t="n">
        <x:f>IF(SQRT($C$9)*$B484+SQRT(1-$C$9)*AE484&lt;_xlfn.NORM.S.INV($C$6),1,0)</x:f>
        <x:v>0</x:v>
      </x:c>
      <x:c r="BA484" s="34" t="n">
        <x:f>IF(SQRT($C$9)*$B484+SQRT(1-$C$9)*AF484&lt;_xlfn.NORM.S.INV($C$6),1,0)</x:f>
        <x:v>0</x:v>
      </x:c>
      <x:c r="BB484" s="34" t="n">
        <x:f>IF(SQRT($C$9)*$B484+SQRT(1-$C$9)*AG484&lt;_xlfn.NORM.S.INV($C$6),1,0)</x:f>
        <x:v>0</x:v>
      </x:c>
      <x:c r="BC484" s="34" t="n">
        <x:f>IF(SQRT($C$9)*$B484+SQRT(1-$C$9)*AH484&lt;_xlfn.NORM.S.INV($C$6),1,0)</x:f>
        <x:v>0</x:v>
      </x:c>
      <x:c r="BD484" s="34" t="n">
        <x:f>IF(SQRT($C$9)*$B484+SQRT(1-$C$9)*AI484&lt;_xlfn.NORM.S.INV($C$6),1,0)</x:f>
        <x:v>0</x:v>
      </x:c>
      <x:c r="BE484" s="34" t="n">
        <x:f>IF(SQRT($C$9)*$B484+SQRT(1-$C$9)*AJ484&lt;_xlfn.NORM.S.INV($C$6),1,0)</x:f>
        <x:v>0</x:v>
      </x:c>
      <x:c r="BF484" s="34" t="n">
        <x:f>IF(SQRT($C$9)*$B484+SQRT(1-$C$9)*AK484&lt;_xlfn.NORM.S.INV($C$6),1,0)</x:f>
        <x:v>0</x:v>
      </x:c>
      <x:c r="BG484" s="34"/>
      <x:c r="BH484" s="34"/>
      <x:c r="BI484" s="34" t="n">
        <x:f>$B$11*(($A$1061)*$C484/$B$12*$B$7+(1-$A$1061)*$D484/$B$12*$C$7)</x:f>
        <x:v>0</x:v>
      </x:c>
      <x:c r="BJ484" s="34" t="n">
        <x:f>$B$11*(($A$1062)*$C484/$B$12*$B$7+(1-$A$1062)*$D484/$B$12*$C$7)</x:f>
        <x:v>0</x:v>
      </x:c>
      <x:c r="BK484" s="34" t="n">
        <x:f>$B$11*(($A$1063)*$C484/$B$12*$B$7+(1-$A$1063)*$D484/$B$12*$C$7)</x:f>
        <x:v>0</x:v>
      </x:c>
      <x:c r="BL484" s="34" t="n">
        <x:f>$B$11*(($A$1064)*$C484/$B$12*$B$7+(1-$A$1064)*$D484/$B$12*$C$7)</x:f>
        <x:v>0</x:v>
      </x:c>
      <x:c r="BM484" s="34" t="n">
        <x:f>$B$11*(($A$1065)*$C484/$B$12*$B$7+(1-$A$1065)*$D484/$B$12*$C$7)</x:f>
        <x:v>0</x:v>
      </x:c>
      <x:c r="BN484" s="34" t="n">
        <x:f>$B$11*(($A$1066)*$C484/$B$12*$B$7+(1-$A$1066)*$D484/$B$12*$C$7)</x:f>
        <x:v>0</x:v>
      </x:c>
      <x:c r="BO484" s="34" t="n">
        <x:f>$B$11*(($A$1067)*$C484/$B$12*$B$7+(1-$A$1067)*$D484/$B$12*$C$7)</x:f>
        <x:v>0</x:v>
      </x:c>
      <x:c r="BP484" s="34" t="n">
        <x:f>$B$11*(($A$1068)*$C484/$B$12*$B$7+(1-$A$1068)*$D484/$B$12*$C$7)</x:f>
        <x:v>0</x:v>
      </x:c>
      <x:c r="BQ484" s="34" t="n">
        <x:f>$B$11*(($A$1069)*$C484/$B$12*$B$7+(1-$A$1069)*$D484/$B$12*$C$7)</x:f>
        <x:v>0</x:v>
      </x:c>
      <x:c r="BR484" s="34" t="n">
        <x:f>$B$11*(($A$1070)*$C484/$B$12*$B$7+(1-$A$1070)*$D484/$B$12*$C$7)</x:f>
        <x:v>0</x:v>
      </x:c>
      <x:c r="BS484" s="34" t="n">
        <x:f>$B$11*(($A$1071)*$C484/$B$12*$B$7+(1-$A$1071)*$D484/$B$12*$C$7)</x:f>
        <x:v>0</x:v>
      </x:c>
      <x:c r="BT484" s="34" t="n">
        <x:f>$B$11*(($A$1072)*$C484/$B$12*$B$7+(1-$A$1072)*$D484/$B$12*$C$7)</x:f>
        <x:v>0</x:v>
      </x:c>
      <x:c r="BU484" s="34" t="n">
        <x:f>$B$11*(($A$1073)*$C484/$B$12*$B$7+(1-$A$1073)*$D484/$B$12*$C$7)</x:f>
        <x:v>0</x:v>
      </x:c>
      <x:c r="BV484" s="34" t="n">
        <x:f>$B$11*(($A$1074)*$C484/$B$12*$B$7+(1-$A$1074)*$D484/$B$12*$C$7)</x:f>
        <x:v>0</x:v>
      </x:c>
      <x:c r="BW484" s="34" t="n">
        <x:f>$B$11*(($A$1075)*$C484/$B$12*$B$7+(1-$A$1075)*$D484/$B$12*$C$7)</x:f>
        <x:v>0</x:v>
      </x:c>
      <x:c r="BX484" s="34" t="n">
        <x:f>$B$11*(($A$1076)*$C484/$B$12*$B$7+(1-$A$1076)*$D484/$B$12*$C$7)</x:f>
        <x:v>0</x:v>
      </x:c>
      <x:c r="BY484" s="34" t="n">
        <x:f>$B$11*(($A$1077)*$C484/$B$12*$B$7+(1-$A$1077)*$D484/$B$12*$C$7)</x:f>
        <x:v>0</x:v>
      </x:c>
      <x:c r="BZ484" s="34" t="n">
        <x:f>$B$11*(($A$1078)*$C484/$B$12*$B$7+(1-$A$1078)*$D484/$B$12*$C$7)</x:f>
        <x:v>0</x:v>
      </x:c>
      <x:c r="CA484" s="34" t="n">
        <x:f>$B$11*(($A$1079)*$C484/$B$12*$B$7+(1-$A$1079)*$D484/$B$12*$C$7)</x:f>
        <x:v>0</x:v>
      </x:c>
      <x:c r="CB484" s="34" t="n">
        <x:f>$B$11*(($A$1080)*$C484/$B$12*$B$7+(1-$A$1080)*$D484/$B$12*$C$7)</x:f>
        <x:v>0</x:v>
      </x:c>
      <x:c r="CC484" s="34" t="n">
        <x:f>$B$11*(($A$1081)*$C484/$B$12*$B$7+(1-$A$1081)*$D484/$B$12*$C$7)</x:f>
        <x:v>0</x:v>
      </x:c>
    </x:row>
    <x:row r="485">
      <x:c r="A485" s="34" t="n">
        <x:v>461</x:v>
      </x:c>
      <x:c r="B485" s="39" t="n">
        <x:v>-0.7523344950841451</x:v>
      </x:c>
      <x:c r="C485" s="1" t="n">
        <x:f>SUM(AM485:AV485)</x:f>
        <x:v>0</x:v>
      </x:c>
      <x:c r="D485" s="1" t="n">
        <x:f>SUM(AW485:BF485)</x:f>
        <x:v>0</x:v>
      </x:c>
      <x:c r="E485" s="17" t="n">
        <x:f>(1-C485/$B$12)*$B$8-C485/$B$12*$B$7</x:f>
        <x:v>0.05</x:v>
      </x:c>
      <x:c r="F485" s="17" t="n">
        <x:f>(1-D485/$B$12)*$C$8-D485/$B$12*$C$7</x:f>
        <x:v>0.09</x:v>
      </x:c>
      <x:c r="G485" s="32" t="n">
        <x:f>$B$11*($B$10*C485/$B$12*$B$7+(1-$B$10)*D485/$B$12*$C$7)</x:f>
        <x:v>0</x:v>
      </x:c>
      <x:c r="H485" s="17" t="n">
        <x:f>$B$10*E485+(1-$B$10)*F485</x:f>
        <x:v>0.07</x:v>
      </x:c>
      <x:c r="I485" s="34"/>
      <x:c r="J485" s="34"/>
      <x:c r="K485" s="34"/>
      <x:c r="L485" s="34"/>
      <x:c r="M485" s="34"/>
      <x:c r="N485" s="34"/>
      <x:c r="O485" s="34"/>
      <x:c r="P485" s="34"/>
      <x:c r="Q485" s="34"/>
      <x:c r="R485" s="39" t="n">
        <x:v>1.2085677099394971</x:v>
      </x:c>
      <x:c r="S485" s="39" t="n">
        <x:v>0.8393484871637913</x:v>
      </x:c>
      <x:c r="T485" s="39" t="n">
        <x:v>-0.28037241945463276</x:v>
      </x:c>
      <x:c r="U485" s="39" t="n">
        <x:v>-0.21400118654489939</x:v>
      </x:c>
      <x:c r="V485" s="39" t="n">
        <x:v>-0.807258699165376</x:v>
      </x:c>
      <x:c r="W485" s="39" t="n">
        <x:v>-1.621266954006175</x:v>
      </x:c>
      <x:c r="X485" s="39" t="n">
        <x:v>1.8157824802700444</x:v>
      </x:c>
      <x:c r="Y485" s="39" t="n">
        <x:v>-0.7958119376073536</x:v>
      </x:c>
      <x:c r="Z485" s="39" t="n">
        <x:v>-0.1329924385917746</x:v>
      </x:c>
      <x:c r="AA485" s="39" t="n">
        <x:v>-1.663447882328717</x:v>
      </x:c>
      <x:c r="AB485" s="39" t="n">
        <x:v>-0.559587774510134</x:v>
      </x:c>
      <x:c r="AC485" s="39" t="n">
        <x:v>0.8737154549043841</x:v>
      </x:c>
      <x:c r="AD485" s="39" t="n">
        <x:v>1.2259812551971863</x:v>
      </x:c>
      <x:c r="AE485" s="39" t="n">
        <x:v>1.2309190844765254</x:v>
      </x:c>
      <x:c r="AF485" s="39" t="n">
        <x:v>0.3793690182477559</x:v>
      </x:c>
      <x:c r="AG485" s="39" t="n">
        <x:v>1.3292471583709577</x:v>
      </x:c>
      <x:c r="AH485" s="39" t="n">
        <x:v>-0.3578047272720051</x:v>
      </x:c>
      <x:c r="AI485" s="39" t="n">
        <x:v>-0.7583769620786563</x:v>
      </x:c>
      <x:c r="AJ485" s="39" t="n">
        <x:v>-1.3733467419473329</x:v>
      </x:c>
      <x:c r="AK485" s="39" t="n">
        <x:v>0.20066344950803183</x:v>
      </x:c>
      <x:c r="AL485" s="34"/>
      <x:c r="AM485" s="34" t="n">
        <x:f>IF(SQRT($B$9)*$B485+SQRT(1-$B$9)*R485&lt;_xlfn.NORM.S.INV($B$6),1,0)</x:f>
        <x:v>0</x:v>
      </x:c>
      <x:c r="AN485" s="34" t="n">
        <x:f>IF(SQRT($B$9)*$B485+SQRT(1-$B$9)*S485&lt;_xlfn.NORM.S.INV($B$6),1,0)</x:f>
        <x:v>0</x:v>
      </x:c>
      <x:c r="AO485" s="34" t="n">
        <x:f>IF(SQRT($B$9)*$B485+SQRT(1-$B$9)*T485&lt;_xlfn.NORM.S.INV($B$6),1,0)</x:f>
        <x:v>0</x:v>
      </x:c>
      <x:c r="AP485" s="34" t="n">
        <x:f>IF(SQRT($B$9)*$B485+SQRT(1-$B$9)*U485&lt;_xlfn.NORM.S.INV($B$6),1,0)</x:f>
        <x:v>0</x:v>
      </x:c>
      <x:c r="AQ485" s="34" t="n">
        <x:f>IF(SQRT($B$9)*$B485+SQRT(1-$B$9)*V485&lt;_xlfn.NORM.S.INV($B$6),1,0)</x:f>
        <x:v>0</x:v>
      </x:c>
      <x:c r="AR485" s="34" t="n">
        <x:f>IF(SQRT($B$9)*$B485+SQRT(1-$B$9)*W485&lt;_xlfn.NORM.S.INV($B$6),1,0)</x:f>
        <x:v>0</x:v>
      </x:c>
      <x:c r="AS485" s="34" t="n">
        <x:f>IF(SQRT($B$9)*$B485+SQRT(1-$B$9)*X485&lt;_xlfn.NORM.S.INV($B$6),1,0)</x:f>
        <x:v>0</x:v>
      </x:c>
      <x:c r="AT485" s="34" t="n">
        <x:f>IF(SQRT($B$9)*$B485+SQRT(1-$B$9)*Y485&lt;_xlfn.NORM.S.INV($B$6),1,0)</x:f>
        <x:v>0</x:v>
      </x:c>
      <x:c r="AU485" s="34" t="n">
        <x:f>IF(SQRT($B$9)*$B485+SQRT(1-$B$9)*Z485&lt;_xlfn.NORM.S.INV($B$6),1,0)</x:f>
        <x:v>0</x:v>
      </x:c>
      <x:c r="AV485" s="34" t="n">
        <x:f>IF(SQRT($B$9)*$B485+SQRT(1-$B$9)*AA485&lt;_xlfn.NORM.S.INV($B$6),1,0)</x:f>
        <x:v>0</x:v>
      </x:c>
      <x:c r="AW485" s="34" t="n">
        <x:f>IF(SQRT($C$9)*$B485+SQRT(1-$C$9)*AB485&lt;_xlfn.NORM.S.INV($C$6),1,0)</x:f>
        <x:v>0</x:v>
      </x:c>
      <x:c r="AX485" s="34" t="n">
        <x:f>IF(SQRT($C$9)*$B485+SQRT(1-$C$9)*AC485&lt;_xlfn.NORM.S.INV($C$6),1,0)</x:f>
        <x:v>0</x:v>
      </x:c>
      <x:c r="AY485" s="34" t="n">
        <x:f>IF(SQRT($C$9)*$B485+SQRT(1-$C$9)*AD485&lt;_xlfn.NORM.S.INV($C$6),1,0)</x:f>
        <x:v>0</x:v>
      </x:c>
      <x:c r="AZ485" s="34" t="n">
        <x:f>IF(SQRT($C$9)*$B485+SQRT(1-$C$9)*AE485&lt;_xlfn.NORM.S.INV($C$6),1,0)</x:f>
        <x:v>0</x:v>
      </x:c>
      <x:c r="BA485" s="34" t="n">
        <x:f>IF(SQRT($C$9)*$B485+SQRT(1-$C$9)*AF485&lt;_xlfn.NORM.S.INV($C$6),1,0)</x:f>
        <x:v>0</x:v>
      </x:c>
      <x:c r="BB485" s="34" t="n">
        <x:f>IF(SQRT($C$9)*$B485+SQRT(1-$C$9)*AG485&lt;_xlfn.NORM.S.INV($C$6),1,0)</x:f>
        <x:v>0</x:v>
      </x:c>
      <x:c r="BC485" s="34" t="n">
        <x:f>IF(SQRT($C$9)*$B485+SQRT(1-$C$9)*AH485&lt;_xlfn.NORM.S.INV($C$6),1,0)</x:f>
        <x:v>0</x:v>
      </x:c>
      <x:c r="BD485" s="34" t="n">
        <x:f>IF(SQRT($C$9)*$B485+SQRT(1-$C$9)*AI485&lt;_xlfn.NORM.S.INV($C$6),1,0)</x:f>
        <x:v>0</x:v>
      </x:c>
      <x:c r="BE485" s="34" t="n">
        <x:f>IF(SQRT($C$9)*$B485+SQRT(1-$C$9)*AJ485&lt;_xlfn.NORM.S.INV($C$6),1,0)</x:f>
        <x:v>0</x:v>
      </x:c>
      <x:c r="BF485" s="34" t="n">
        <x:f>IF(SQRT($C$9)*$B485+SQRT(1-$C$9)*AK485&lt;_xlfn.NORM.S.INV($C$6),1,0)</x:f>
        <x:v>0</x:v>
      </x:c>
      <x:c r="BG485" s="34"/>
      <x:c r="BH485" s="34"/>
      <x:c r="BI485" s="34" t="n">
        <x:f>$B$11*(($A$1061)*$C485/$B$12*$B$7+(1-$A$1061)*$D485/$B$12*$C$7)</x:f>
        <x:v>0</x:v>
      </x:c>
      <x:c r="BJ485" s="34" t="n">
        <x:f>$B$11*(($A$1062)*$C485/$B$12*$B$7+(1-$A$1062)*$D485/$B$12*$C$7)</x:f>
        <x:v>0</x:v>
      </x:c>
      <x:c r="BK485" s="34" t="n">
        <x:f>$B$11*(($A$1063)*$C485/$B$12*$B$7+(1-$A$1063)*$D485/$B$12*$C$7)</x:f>
        <x:v>0</x:v>
      </x:c>
      <x:c r="BL485" s="34" t="n">
        <x:f>$B$11*(($A$1064)*$C485/$B$12*$B$7+(1-$A$1064)*$D485/$B$12*$C$7)</x:f>
        <x:v>0</x:v>
      </x:c>
      <x:c r="BM485" s="34" t="n">
        <x:f>$B$11*(($A$1065)*$C485/$B$12*$B$7+(1-$A$1065)*$D485/$B$12*$C$7)</x:f>
        <x:v>0</x:v>
      </x:c>
      <x:c r="BN485" s="34" t="n">
        <x:f>$B$11*(($A$1066)*$C485/$B$12*$B$7+(1-$A$1066)*$D485/$B$12*$C$7)</x:f>
        <x:v>0</x:v>
      </x:c>
      <x:c r="BO485" s="34" t="n">
        <x:f>$B$11*(($A$1067)*$C485/$B$12*$B$7+(1-$A$1067)*$D485/$B$12*$C$7)</x:f>
        <x:v>0</x:v>
      </x:c>
      <x:c r="BP485" s="34" t="n">
        <x:f>$B$11*(($A$1068)*$C485/$B$12*$B$7+(1-$A$1068)*$D485/$B$12*$C$7)</x:f>
        <x:v>0</x:v>
      </x:c>
      <x:c r="BQ485" s="34" t="n">
        <x:f>$B$11*(($A$1069)*$C485/$B$12*$B$7+(1-$A$1069)*$D485/$B$12*$C$7)</x:f>
        <x:v>0</x:v>
      </x:c>
      <x:c r="BR485" s="34" t="n">
        <x:f>$B$11*(($A$1070)*$C485/$B$12*$B$7+(1-$A$1070)*$D485/$B$12*$C$7)</x:f>
        <x:v>0</x:v>
      </x:c>
      <x:c r="BS485" s="34" t="n">
        <x:f>$B$11*(($A$1071)*$C485/$B$12*$B$7+(1-$A$1071)*$D485/$B$12*$C$7)</x:f>
        <x:v>0</x:v>
      </x:c>
      <x:c r="BT485" s="34" t="n">
        <x:f>$B$11*(($A$1072)*$C485/$B$12*$B$7+(1-$A$1072)*$D485/$B$12*$C$7)</x:f>
        <x:v>0</x:v>
      </x:c>
      <x:c r="BU485" s="34" t="n">
        <x:f>$B$11*(($A$1073)*$C485/$B$12*$B$7+(1-$A$1073)*$D485/$B$12*$C$7)</x:f>
        <x:v>0</x:v>
      </x:c>
      <x:c r="BV485" s="34" t="n">
        <x:f>$B$11*(($A$1074)*$C485/$B$12*$B$7+(1-$A$1074)*$D485/$B$12*$C$7)</x:f>
        <x:v>0</x:v>
      </x:c>
      <x:c r="BW485" s="34" t="n">
        <x:f>$B$11*(($A$1075)*$C485/$B$12*$B$7+(1-$A$1075)*$D485/$B$12*$C$7)</x:f>
        <x:v>0</x:v>
      </x:c>
      <x:c r="BX485" s="34" t="n">
        <x:f>$B$11*(($A$1076)*$C485/$B$12*$B$7+(1-$A$1076)*$D485/$B$12*$C$7)</x:f>
        <x:v>0</x:v>
      </x:c>
      <x:c r="BY485" s="34" t="n">
        <x:f>$B$11*(($A$1077)*$C485/$B$12*$B$7+(1-$A$1077)*$D485/$B$12*$C$7)</x:f>
        <x:v>0</x:v>
      </x:c>
      <x:c r="BZ485" s="34" t="n">
        <x:f>$B$11*(($A$1078)*$C485/$B$12*$B$7+(1-$A$1078)*$D485/$B$12*$C$7)</x:f>
        <x:v>0</x:v>
      </x:c>
      <x:c r="CA485" s="34" t="n">
        <x:f>$B$11*(($A$1079)*$C485/$B$12*$B$7+(1-$A$1079)*$D485/$B$12*$C$7)</x:f>
        <x:v>0</x:v>
      </x:c>
      <x:c r="CB485" s="34" t="n">
        <x:f>$B$11*(($A$1080)*$C485/$B$12*$B$7+(1-$A$1080)*$D485/$B$12*$C$7)</x:f>
        <x:v>0</x:v>
      </x:c>
      <x:c r="CC485" s="34" t="n">
        <x:f>$B$11*(($A$1081)*$C485/$B$12*$B$7+(1-$A$1081)*$D485/$B$12*$C$7)</x:f>
        <x:v>0</x:v>
      </x:c>
    </x:row>
    <x:row r="486">
      <x:c r="A486" s="34" t="n">
        <x:v>462</x:v>
      </x:c>
      <x:c r="B486" s="39" t="n">
        <x:v>2.5601490097486144</x:v>
      </x:c>
      <x:c r="C486" s="1" t="n">
        <x:f>SUM(AM486:AV486)</x:f>
        <x:v>0</x:v>
      </x:c>
      <x:c r="D486" s="1" t="n">
        <x:f>SUM(AW486:BF486)</x:f>
        <x:v>0</x:v>
      </x:c>
      <x:c r="E486" s="17" t="n">
        <x:f>(1-C486/$B$12)*$B$8-C486/$B$12*$B$7</x:f>
        <x:v>0.05</x:v>
      </x:c>
      <x:c r="F486" s="17" t="n">
        <x:f>(1-D486/$B$12)*$C$8-D486/$B$12*$C$7</x:f>
        <x:v>0.09</x:v>
      </x:c>
      <x:c r="G486" s="32" t="n">
        <x:f>$B$11*($B$10*C486/$B$12*$B$7+(1-$B$10)*D486/$B$12*$C$7)</x:f>
        <x:v>0</x:v>
      </x:c>
      <x:c r="H486" s="17" t="n">
        <x:f>$B$10*E486+(1-$B$10)*F486</x:f>
        <x:v>0.07</x:v>
      </x:c>
      <x:c r="I486" s="34"/>
      <x:c r="J486" s="34"/>
      <x:c r="K486" s="34"/>
      <x:c r="L486" s="34"/>
      <x:c r="M486" s="34"/>
      <x:c r="N486" s="34"/>
      <x:c r="O486" s="34"/>
      <x:c r="P486" s="34"/>
      <x:c r="Q486" s="34"/>
      <x:c r="R486" s="39" t="n">
        <x:v>-1.2995889411757138</x:v>
      </x:c>
      <x:c r="S486" s="39" t="n">
        <x:v>-0.6183947809016112</x:v>
      </x:c>
      <x:c r="T486" s="39" t="n">
        <x:v>1.5287149382311767</x:v>
      </x:c>
      <x:c r="U486" s="39" t="n">
        <x:v>0.9115436459386285</x:v>
      </x:c>
      <x:c r="V486" s="39" t="n">
        <x:v>0.027716094835222447</x:v>
      </x:c>
      <x:c r="W486" s="39" t="n">
        <x:v>-1.3687967368886773</x:v>
      </x:c>
      <x:c r="X486" s="39" t="n">
        <x:v>0.03761014612460258</x:v>
      </x:c>
      <x:c r="Y486" s="39" t="n">
        <x:v>-0.7132171826111333</x:v>
      </x:c>
      <x:c r="Z486" s="39" t="n">
        <x:v>-1.2549845426223074</x:v>
      </x:c>
      <x:c r="AA486" s="39" t="n">
        <x:v>-0.06642804775257027</x:v>
      </x:c>
      <x:c r="AB486" s="39" t="n">
        <x:v>0.2681852806045172</x:v>
      </x:c>
      <x:c r="AC486" s="39" t="n">
        <x:v>-1.0970631066318421</x:v>
      </x:c>
      <x:c r="AD486" s="39" t="n">
        <x:v>0.5665962319627859</x:v>
      </x:c>
      <x:c r="AE486" s="39" t="n">
        <x:v>-0.2631684245085761</x:v>
      </x:c>
      <x:c r="AF486" s="39" t="n">
        <x:v>-1.131665018679038</x:v>
      </x:c>
      <x:c r="AG486" s="39" t="n">
        <x:v>-0.2747260297948646</x:v>
      </x:c>
      <x:c r="AH486" s="39" t="n">
        <x:v>0.2614946039636903</x:v>
      </x:c>
      <x:c r="AI486" s="39" t="n">
        <x:v>-0.23639930650790827</x:v>
      </x:c>
      <x:c r="AJ486" s="39" t="n">
        <x:v>-1.4476929753721597</x:v>
      </x:c>
      <x:c r="AK486" s="39" t="n">
        <x:v>0.16646366244757452</x:v>
      </x:c>
      <x:c r="AL486" s="34"/>
      <x:c r="AM486" s="34" t="n">
        <x:f>IF(SQRT($B$9)*$B486+SQRT(1-$B$9)*R486&lt;_xlfn.NORM.S.INV($B$6),1,0)</x:f>
        <x:v>0</x:v>
      </x:c>
      <x:c r="AN486" s="34" t="n">
        <x:f>IF(SQRT($B$9)*$B486+SQRT(1-$B$9)*S486&lt;_xlfn.NORM.S.INV($B$6),1,0)</x:f>
        <x:v>0</x:v>
      </x:c>
      <x:c r="AO486" s="34" t="n">
        <x:f>IF(SQRT($B$9)*$B486+SQRT(1-$B$9)*T486&lt;_xlfn.NORM.S.INV($B$6),1,0)</x:f>
        <x:v>0</x:v>
      </x:c>
      <x:c r="AP486" s="34" t="n">
        <x:f>IF(SQRT($B$9)*$B486+SQRT(1-$B$9)*U486&lt;_xlfn.NORM.S.INV($B$6),1,0)</x:f>
        <x:v>0</x:v>
      </x:c>
      <x:c r="AQ486" s="34" t="n">
        <x:f>IF(SQRT($B$9)*$B486+SQRT(1-$B$9)*V486&lt;_xlfn.NORM.S.INV($B$6),1,0)</x:f>
        <x:v>0</x:v>
      </x:c>
      <x:c r="AR486" s="34" t="n">
        <x:f>IF(SQRT($B$9)*$B486+SQRT(1-$B$9)*W486&lt;_xlfn.NORM.S.INV($B$6),1,0)</x:f>
        <x:v>0</x:v>
      </x:c>
      <x:c r="AS486" s="34" t="n">
        <x:f>IF(SQRT($B$9)*$B486+SQRT(1-$B$9)*X486&lt;_xlfn.NORM.S.INV($B$6),1,0)</x:f>
        <x:v>0</x:v>
      </x:c>
      <x:c r="AT486" s="34" t="n">
        <x:f>IF(SQRT($B$9)*$B486+SQRT(1-$B$9)*Y486&lt;_xlfn.NORM.S.INV($B$6),1,0)</x:f>
        <x:v>0</x:v>
      </x:c>
      <x:c r="AU486" s="34" t="n">
        <x:f>IF(SQRT($B$9)*$B486+SQRT(1-$B$9)*Z486&lt;_xlfn.NORM.S.INV($B$6),1,0)</x:f>
        <x:v>0</x:v>
      </x:c>
      <x:c r="AV486" s="34" t="n">
        <x:f>IF(SQRT($B$9)*$B486+SQRT(1-$B$9)*AA486&lt;_xlfn.NORM.S.INV($B$6),1,0)</x:f>
        <x:v>0</x:v>
      </x:c>
      <x:c r="AW486" s="34" t="n">
        <x:f>IF(SQRT($C$9)*$B486+SQRT(1-$C$9)*AB486&lt;_xlfn.NORM.S.INV($C$6),1,0)</x:f>
        <x:v>0</x:v>
      </x:c>
      <x:c r="AX486" s="34" t="n">
        <x:f>IF(SQRT($C$9)*$B486+SQRT(1-$C$9)*AC486&lt;_xlfn.NORM.S.INV($C$6),1,0)</x:f>
        <x:v>0</x:v>
      </x:c>
      <x:c r="AY486" s="34" t="n">
        <x:f>IF(SQRT($C$9)*$B486+SQRT(1-$C$9)*AD486&lt;_xlfn.NORM.S.INV($C$6),1,0)</x:f>
        <x:v>0</x:v>
      </x:c>
      <x:c r="AZ486" s="34" t="n">
        <x:f>IF(SQRT($C$9)*$B486+SQRT(1-$C$9)*AE486&lt;_xlfn.NORM.S.INV($C$6),1,0)</x:f>
        <x:v>0</x:v>
      </x:c>
      <x:c r="BA486" s="34" t="n">
        <x:f>IF(SQRT($C$9)*$B486+SQRT(1-$C$9)*AF486&lt;_xlfn.NORM.S.INV($C$6),1,0)</x:f>
        <x:v>0</x:v>
      </x:c>
      <x:c r="BB486" s="34" t="n">
        <x:f>IF(SQRT($C$9)*$B486+SQRT(1-$C$9)*AG486&lt;_xlfn.NORM.S.INV($C$6),1,0)</x:f>
        <x:v>0</x:v>
      </x:c>
      <x:c r="BC486" s="34" t="n">
        <x:f>IF(SQRT($C$9)*$B486+SQRT(1-$C$9)*AH486&lt;_xlfn.NORM.S.INV($C$6),1,0)</x:f>
        <x:v>0</x:v>
      </x:c>
      <x:c r="BD486" s="34" t="n">
        <x:f>IF(SQRT($C$9)*$B486+SQRT(1-$C$9)*AI486&lt;_xlfn.NORM.S.INV($C$6),1,0)</x:f>
        <x:v>0</x:v>
      </x:c>
      <x:c r="BE486" s="34" t="n">
        <x:f>IF(SQRT($C$9)*$B486+SQRT(1-$C$9)*AJ486&lt;_xlfn.NORM.S.INV($C$6),1,0)</x:f>
        <x:v>0</x:v>
      </x:c>
      <x:c r="BF486" s="34" t="n">
        <x:f>IF(SQRT($C$9)*$B486+SQRT(1-$C$9)*AK486&lt;_xlfn.NORM.S.INV($C$6),1,0)</x:f>
        <x:v>0</x:v>
      </x:c>
      <x:c r="BG486" s="34"/>
      <x:c r="BH486" s="34"/>
      <x:c r="BI486" s="34" t="n">
        <x:f>$B$11*(($A$1061)*$C486/$B$12*$B$7+(1-$A$1061)*$D486/$B$12*$C$7)</x:f>
        <x:v>0</x:v>
      </x:c>
      <x:c r="BJ486" s="34" t="n">
        <x:f>$B$11*(($A$1062)*$C486/$B$12*$B$7+(1-$A$1062)*$D486/$B$12*$C$7)</x:f>
        <x:v>0</x:v>
      </x:c>
      <x:c r="BK486" s="34" t="n">
        <x:f>$B$11*(($A$1063)*$C486/$B$12*$B$7+(1-$A$1063)*$D486/$B$12*$C$7)</x:f>
        <x:v>0</x:v>
      </x:c>
      <x:c r="BL486" s="34" t="n">
        <x:f>$B$11*(($A$1064)*$C486/$B$12*$B$7+(1-$A$1064)*$D486/$B$12*$C$7)</x:f>
        <x:v>0</x:v>
      </x:c>
      <x:c r="BM486" s="34" t="n">
        <x:f>$B$11*(($A$1065)*$C486/$B$12*$B$7+(1-$A$1065)*$D486/$B$12*$C$7)</x:f>
        <x:v>0</x:v>
      </x:c>
      <x:c r="BN486" s="34" t="n">
        <x:f>$B$11*(($A$1066)*$C486/$B$12*$B$7+(1-$A$1066)*$D486/$B$12*$C$7)</x:f>
        <x:v>0</x:v>
      </x:c>
      <x:c r="BO486" s="34" t="n">
        <x:f>$B$11*(($A$1067)*$C486/$B$12*$B$7+(1-$A$1067)*$D486/$B$12*$C$7)</x:f>
        <x:v>0</x:v>
      </x:c>
      <x:c r="BP486" s="34" t="n">
        <x:f>$B$11*(($A$1068)*$C486/$B$12*$B$7+(1-$A$1068)*$D486/$B$12*$C$7)</x:f>
        <x:v>0</x:v>
      </x:c>
      <x:c r="BQ486" s="34" t="n">
        <x:f>$B$11*(($A$1069)*$C486/$B$12*$B$7+(1-$A$1069)*$D486/$B$12*$C$7)</x:f>
        <x:v>0</x:v>
      </x:c>
      <x:c r="BR486" s="34" t="n">
        <x:f>$B$11*(($A$1070)*$C486/$B$12*$B$7+(1-$A$1070)*$D486/$B$12*$C$7)</x:f>
        <x:v>0</x:v>
      </x:c>
      <x:c r="BS486" s="34" t="n">
        <x:f>$B$11*(($A$1071)*$C486/$B$12*$B$7+(1-$A$1071)*$D486/$B$12*$C$7)</x:f>
        <x:v>0</x:v>
      </x:c>
      <x:c r="BT486" s="34" t="n">
        <x:f>$B$11*(($A$1072)*$C486/$B$12*$B$7+(1-$A$1072)*$D486/$B$12*$C$7)</x:f>
        <x:v>0</x:v>
      </x:c>
      <x:c r="BU486" s="34" t="n">
        <x:f>$B$11*(($A$1073)*$C486/$B$12*$B$7+(1-$A$1073)*$D486/$B$12*$C$7)</x:f>
        <x:v>0</x:v>
      </x:c>
      <x:c r="BV486" s="34" t="n">
        <x:f>$B$11*(($A$1074)*$C486/$B$12*$B$7+(1-$A$1074)*$D486/$B$12*$C$7)</x:f>
        <x:v>0</x:v>
      </x:c>
      <x:c r="BW486" s="34" t="n">
        <x:f>$B$11*(($A$1075)*$C486/$B$12*$B$7+(1-$A$1075)*$D486/$B$12*$C$7)</x:f>
        <x:v>0</x:v>
      </x:c>
      <x:c r="BX486" s="34" t="n">
        <x:f>$B$11*(($A$1076)*$C486/$B$12*$B$7+(1-$A$1076)*$D486/$B$12*$C$7)</x:f>
        <x:v>0</x:v>
      </x:c>
      <x:c r="BY486" s="34" t="n">
        <x:f>$B$11*(($A$1077)*$C486/$B$12*$B$7+(1-$A$1077)*$D486/$B$12*$C$7)</x:f>
        <x:v>0</x:v>
      </x:c>
      <x:c r="BZ486" s="34" t="n">
        <x:f>$B$11*(($A$1078)*$C486/$B$12*$B$7+(1-$A$1078)*$D486/$B$12*$C$7)</x:f>
        <x:v>0</x:v>
      </x:c>
      <x:c r="CA486" s="34" t="n">
        <x:f>$B$11*(($A$1079)*$C486/$B$12*$B$7+(1-$A$1079)*$D486/$B$12*$C$7)</x:f>
        <x:v>0</x:v>
      </x:c>
      <x:c r="CB486" s="34" t="n">
        <x:f>$B$11*(($A$1080)*$C486/$B$12*$B$7+(1-$A$1080)*$D486/$B$12*$C$7)</x:f>
        <x:v>0</x:v>
      </x:c>
      <x:c r="CC486" s="34" t="n">
        <x:f>$B$11*(($A$1081)*$C486/$B$12*$B$7+(1-$A$1081)*$D486/$B$12*$C$7)</x:f>
        <x:v>0</x:v>
      </x:c>
    </x:row>
    <x:row r="487">
      <x:c r="A487" s="34" t="n">
        <x:v>463</x:v>
      </x:c>
      <x:c r="B487" s="39" t="n">
        <x:v>1.05317446985952</x:v>
      </x:c>
      <x:c r="C487" s="1" t="n">
        <x:f>SUM(AM487:AV487)</x:f>
        <x:v>0</x:v>
      </x:c>
      <x:c r="D487" s="1" t="n">
        <x:f>SUM(AW487:BF487)</x:f>
        <x:v>1</x:v>
      </x:c>
      <x:c r="E487" s="17" t="n">
        <x:f>(1-C487/$B$12)*$B$8-C487/$B$12*$B$7</x:f>
        <x:v>0.05</x:v>
      </x:c>
      <x:c r="F487" s="17" t="n">
        <x:f>(1-D487/$B$12)*$C$8-D487/$B$12*$C$7</x:f>
        <x:v>0.021000000000000005</x:v>
      </x:c>
      <x:c r="G487" s="32" t="n">
        <x:f>$B$11*($B$10*C487/$B$12*$B$7+(1-$B$10)*D487/$B$12*$C$7)</x:f>
        <x:v>300</x:v>
      </x:c>
      <x:c r="H487" s="17" t="n">
        <x:f>$B$10*E487+(1-$B$10)*F487</x:f>
        <x:v>0.035500000000000004</x:v>
      </x:c>
      <x:c r="I487" s="34"/>
      <x:c r="J487" s="34"/>
      <x:c r="K487" s="34"/>
      <x:c r="L487" s="34"/>
      <x:c r="M487" s="34"/>
      <x:c r="N487" s="34"/>
      <x:c r="O487" s="34"/>
      <x:c r="P487" s="34"/>
      <x:c r="Q487" s="34"/>
      <x:c r="R487" s="39" t="n">
        <x:v>-0.6087705194144705</x:v>
      </x:c>
      <x:c r="S487" s="39" t="n">
        <x:v>2.060657495656428</x:v>
      </x:c>
      <x:c r="T487" s="39" t="n">
        <x:v>-0.029547032116789447</x:v>
      </x:c>
      <x:c r="U487" s="39" t="n">
        <x:v>-1.1570352965499056</x:v>
      </x:c>
      <x:c r="V487" s="39" t="n">
        <x:v>0.6536009071186347</x:v>
      </x:c>
      <x:c r="W487" s="39" t="n">
        <x:v>-0.6524898451685812</x:v>
      </x:c>
      <x:c r="X487" s="39" t="n">
        <x:v>1.017951749906663</x:v>
      </x:c>
      <x:c r="Y487" s="39" t="n">
        <x:v>0.9053699479147111</x:v>
      </x:c>
      <x:c r="Z487" s="39" t="n">
        <x:v>1.2613493125493862</x:v>
      </x:c>
      <x:c r="AA487" s="39" t="n">
        <x:v>0.2213731812157865</x:v>
      </x:c>
      <x:c r="AB487" s="39" t="n">
        <x:v>-0.5699442621723364</x:v>
      </x:c>
      <x:c r="AC487" s="39" t="n">
        <x:v>-0.7923837044491346</x:v>
      </x:c>
      <x:c r="AD487" s="39" t="n">
        <x:v>0.017218463520350738</x:v>
      </x:c>
      <x:c r="AE487" s="39" t="n">
        <x:v>1.0311615555172349</x:v>
      </x:c>
      <x:c r="AF487" s="39" t="n">
        <x:v>0.7323740136471365</x:v>
      </x:c>
      <x:c r="AG487" s="39" t="n">
        <x:v>-2.6664212525829645</x:v>
      </x:c>
      <x:c r="AH487" s="39" t="n">
        <x:v>1.3987047666689743</x:v>
      </x:c>
      <x:c r="AI487" s="39" t="n">
        <x:v>-0.2513918825230206</x:v>
      </x:c>
      <x:c r="AJ487" s="39" t="n">
        <x:v>-1.2781248133325223</x:v>
      </x:c>
      <x:c r="AK487" s="39" t="n">
        <x:v>-0.32824214548844866</x:v>
      </x:c>
      <x:c r="AL487" s="34"/>
      <x:c r="AM487" s="34" t="n">
        <x:f>IF(SQRT($B$9)*$B487+SQRT(1-$B$9)*R487&lt;_xlfn.NORM.S.INV($B$6),1,0)</x:f>
        <x:v>0</x:v>
      </x:c>
      <x:c r="AN487" s="34" t="n">
        <x:f>IF(SQRT($B$9)*$B487+SQRT(1-$B$9)*S487&lt;_xlfn.NORM.S.INV($B$6),1,0)</x:f>
        <x:v>0</x:v>
      </x:c>
      <x:c r="AO487" s="34" t="n">
        <x:f>IF(SQRT($B$9)*$B487+SQRT(1-$B$9)*T487&lt;_xlfn.NORM.S.INV($B$6),1,0)</x:f>
        <x:v>0</x:v>
      </x:c>
      <x:c r="AP487" s="34" t="n">
        <x:f>IF(SQRT($B$9)*$B487+SQRT(1-$B$9)*U487&lt;_xlfn.NORM.S.INV($B$6),1,0)</x:f>
        <x:v>0</x:v>
      </x:c>
      <x:c r="AQ487" s="34" t="n">
        <x:f>IF(SQRT($B$9)*$B487+SQRT(1-$B$9)*V487&lt;_xlfn.NORM.S.INV($B$6),1,0)</x:f>
        <x:v>0</x:v>
      </x:c>
      <x:c r="AR487" s="34" t="n">
        <x:f>IF(SQRT($B$9)*$B487+SQRT(1-$B$9)*W487&lt;_xlfn.NORM.S.INV($B$6),1,0)</x:f>
        <x:v>0</x:v>
      </x:c>
      <x:c r="AS487" s="34" t="n">
        <x:f>IF(SQRT($B$9)*$B487+SQRT(1-$B$9)*X487&lt;_xlfn.NORM.S.INV($B$6),1,0)</x:f>
        <x:v>0</x:v>
      </x:c>
      <x:c r="AT487" s="34" t="n">
        <x:f>IF(SQRT($B$9)*$B487+SQRT(1-$B$9)*Y487&lt;_xlfn.NORM.S.INV($B$6),1,0)</x:f>
        <x:v>0</x:v>
      </x:c>
      <x:c r="AU487" s="34" t="n">
        <x:f>IF(SQRT($B$9)*$B487+SQRT(1-$B$9)*Z487&lt;_xlfn.NORM.S.INV($B$6),1,0)</x:f>
        <x:v>0</x:v>
      </x:c>
      <x:c r="AV487" s="34" t="n">
        <x:f>IF(SQRT($B$9)*$B487+SQRT(1-$B$9)*AA487&lt;_xlfn.NORM.S.INV($B$6),1,0)</x:f>
        <x:v>0</x:v>
      </x:c>
      <x:c r="AW487" s="34" t="n">
        <x:f>IF(SQRT($C$9)*$B487+SQRT(1-$C$9)*AB487&lt;_xlfn.NORM.S.INV($C$6),1,0)</x:f>
        <x:v>0</x:v>
      </x:c>
      <x:c r="AX487" s="34" t="n">
        <x:f>IF(SQRT($C$9)*$B487+SQRT(1-$C$9)*AC487&lt;_xlfn.NORM.S.INV($C$6),1,0)</x:f>
        <x:v>0</x:v>
      </x:c>
      <x:c r="AY487" s="34" t="n">
        <x:f>IF(SQRT($C$9)*$B487+SQRT(1-$C$9)*AD487&lt;_xlfn.NORM.S.INV($C$6),1,0)</x:f>
        <x:v>0</x:v>
      </x:c>
      <x:c r="AZ487" s="34" t="n">
        <x:f>IF(SQRT($C$9)*$B487+SQRT(1-$C$9)*AE487&lt;_xlfn.NORM.S.INV($C$6),1,0)</x:f>
        <x:v>0</x:v>
      </x:c>
      <x:c r="BA487" s="34" t="n">
        <x:f>IF(SQRT($C$9)*$B487+SQRT(1-$C$9)*AF487&lt;_xlfn.NORM.S.INV($C$6),1,0)</x:f>
        <x:v>0</x:v>
      </x:c>
      <x:c r="BB487" s="34" t="n">
        <x:f>IF(SQRT($C$9)*$B487+SQRT(1-$C$9)*AG487&lt;_xlfn.NORM.S.INV($C$6),1,0)</x:f>
        <x:v>1</x:v>
      </x:c>
      <x:c r="BC487" s="34" t="n">
        <x:f>IF(SQRT($C$9)*$B487+SQRT(1-$C$9)*AH487&lt;_xlfn.NORM.S.INV($C$6),1,0)</x:f>
        <x:v>0</x:v>
      </x:c>
      <x:c r="BD487" s="34" t="n">
        <x:f>IF(SQRT($C$9)*$B487+SQRT(1-$C$9)*AI487&lt;_xlfn.NORM.S.INV($C$6),1,0)</x:f>
        <x:v>0</x:v>
      </x:c>
      <x:c r="BE487" s="34" t="n">
        <x:f>IF(SQRT($C$9)*$B487+SQRT(1-$C$9)*AJ487&lt;_xlfn.NORM.S.INV($C$6),1,0)</x:f>
        <x:v>0</x:v>
      </x:c>
      <x:c r="BF487" s="34" t="n">
        <x:f>IF(SQRT($C$9)*$B487+SQRT(1-$C$9)*AK487&lt;_xlfn.NORM.S.INV($C$6),1,0)</x:f>
        <x:v>0</x:v>
      </x:c>
      <x:c r="BG487" s="34"/>
      <x:c r="BH487" s="34"/>
      <x:c r="BI487" s="34" t="n">
        <x:f>$B$11*(($A$1061)*$C487/$B$12*$B$7+(1-$A$1061)*$D487/$B$12*$C$7)</x:f>
        <x:v>600</x:v>
      </x:c>
      <x:c r="BJ487" s="34" t="n">
        <x:f>$B$11*(($A$1062)*$C487/$B$12*$B$7+(1-$A$1062)*$D487/$B$12*$C$7)</x:f>
        <x:v>570</x:v>
      </x:c>
      <x:c r="BK487" s="34" t="n">
        <x:f>$B$11*(($A$1063)*$C487/$B$12*$B$7+(1-$A$1063)*$D487/$B$12*$C$7)</x:f>
        <x:v>540</x:v>
      </x:c>
      <x:c r="BL487" s="34" t="n">
        <x:f>$B$11*(($A$1064)*$C487/$B$12*$B$7+(1-$A$1064)*$D487/$B$12*$C$7)</x:f>
        <x:v>509.99999999999994</x:v>
      </x:c>
      <x:c r="BM487" s="34" t="n">
        <x:f>$B$11*(($A$1065)*$C487/$B$12*$B$7+(1-$A$1065)*$D487/$B$12*$C$7)</x:f>
        <x:v>480</x:v>
      </x:c>
      <x:c r="BN487" s="34" t="n">
        <x:f>$B$11*(($A$1066)*$C487/$B$12*$B$7+(1-$A$1066)*$D487/$B$12*$C$7)</x:f>
        <x:v>450</x:v>
      </x:c>
      <x:c r="BO487" s="34" t="n">
        <x:f>$B$11*(($A$1067)*$C487/$B$12*$B$7+(1-$A$1067)*$D487/$B$12*$C$7)</x:f>
        <x:v>419.99999999999994</x:v>
      </x:c>
      <x:c r="BP487" s="34" t="n">
        <x:f>$B$11*(($A$1068)*$C487/$B$12*$B$7+(1-$A$1068)*$D487/$B$12*$C$7)</x:f>
        <x:v>390</x:v>
      </x:c>
      <x:c r="BQ487" s="34" t="n">
        <x:f>$B$11*(($A$1069)*$C487/$B$12*$B$7+(1-$A$1069)*$D487/$B$12*$C$7)</x:f>
        <x:v>360</x:v>
      </x:c>
      <x:c r="BR487" s="34" t="n">
        <x:f>$B$11*(($A$1070)*$C487/$B$12*$B$7+(1-$A$1070)*$D487/$B$12*$C$7)</x:f>
        <x:v>330</x:v>
      </x:c>
      <x:c r="BS487" s="34" t="n">
        <x:f>$B$11*(($A$1071)*$C487/$B$12*$B$7+(1-$A$1071)*$D487/$B$12*$C$7)</x:f>
        <x:v>300</x:v>
      </x:c>
      <x:c r="BT487" s="34" t="n">
        <x:f>$B$11*(($A$1072)*$C487/$B$12*$B$7+(1-$A$1072)*$D487/$B$12*$C$7)</x:f>
        <x:v>270</x:v>
      </x:c>
      <x:c r="BU487" s="34" t="n">
        <x:f>$B$11*(($A$1073)*$C487/$B$12*$B$7+(1-$A$1073)*$D487/$B$12*$C$7)</x:f>
        <x:v>240</x:v>
      </x:c>
      <x:c r="BV487" s="34" t="n">
        <x:f>$B$11*(($A$1074)*$C487/$B$12*$B$7+(1-$A$1074)*$D487/$B$12*$C$7)</x:f>
        <x:v>209.99999999999997</x:v>
      </x:c>
      <x:c r="BW487" s="34" t="n">
        <x:f>$B$11*(($A$1075)*$C487/$B$12*$B$7+(1-$A$1075)*$D487/$B$12*$C$7)</x:f>
        <x:v>180.00000000000003</x:v>
      </x:c>
      <x:c r="BX487" s="34" t="n">
        <x:f>$B$11*(($A$1076)*$C487/$B$12*$B$7+(1-$A$1076)*$D487/$B$12*$C$7)</x:f>
        <x:v>150</x:v>
      </x:c>
      <x:c r="BY487" s="34" t="n">
        <x:f>$B$11*(($A$1077)*$C487/$B$12*$B$7+(1-$A$1077)*$D487/$B$12*$C$7)</x:f>
        <x:v>119.99999999999999</x:v>
      </x:c>
      <x:c r="BZ487" s="34" t="n">
        <x:f>$B$11*(($A$1078)*$C487/$B$12*$B$7+(1-$A$1078)*$D487/$B$12*$C$7)</x:f>
        <x:v>90.00000000000001</x:v>
      </x:c>
      <x:c r="CA487" s="34" t="n">
        <x:f>$B$11*(($A$1079)*$C487/$B$12*$B$7+(1-$A$1079)*$D487/$B$12*$C$7)</x:f>
        <x:v>59.99999999999999</x:v>
      </x:c>
      <x:c r="CB487" s="34" t="n">
        <x:f>$B$11*(($A$1080)*$C487/$B$12*$B$7+(1-$A$1080)*$D487/$B$12*$C$7)</x:f>
        <x:v>30.00000000000003</x:v>
      </x:c>
      <x:c r="CC487" s="34" t="n">
        <x:f>$B$11*(($A$1081)*$C487/$B$12*$B$7+(1-$A$1081)*$D487/$B$12*$C$7)</x:f>
        <x:v>0</x:v>
      </x:c>
    </x:row>
    <x:row r="488">
      <x:c r="A488" s="34" t="n">
        <x:v>464</x:v>
      </x:c>
      <x:c r="B488" s="39" t="n">
        <x:v>-0.17428857198497558</x:v>
      </x:c>
      <x:c r="C488" s="1" t="n">
        <x:f>SUM(AM488:AV488)</x:f>
        <x:v>0</x:v>
      </x:c>
      <x:c r="D488" s="1" t="n">
        <x:f>SUM(AW488:BF488)</x:f>
        <x:v>1</x:v>
      </x:c>
      <x:c r="E488" s="17" t="n">
        <x:f>(1-C488/$B$12)*$B$8-C488/$B$12*$B$7</x:f>
        <x:v>0.05</x:v>
      </x:c>
      <x:c r="F488" s="17" t="n">
        <x:f>(1-D488/$B$12)*$C$8-D488/$B$12*$C$7</x:f>
        <x:v>0.021000000000000005</x:v>
      </x:c>
      <x:c r="G488" s="32" t="n">
        <x:f>$B$11*($B$10*C488/$B$12*$B$7+(1-$B$10)*D488/$B$12*$C$7)</x:f>
        <x:v>300</x:v>
      </x:c>
      <x:c r="H488" s="17" t="n">
        <x:f>$B$10*E488+(1-$B$10)*F488</x:f>
        <x:v>0.035500000000000004</x:v>
      </x:c>
      <x:c r="I488" s="34"/>
      <x:c r="J488" s="34"/>
      <x:c r="K488" s="34"/>
      <x:c r="L488" s="34"/>
      <x:c r="M488" s="34"/>
      <x:c r="N488" s="34"/>
      <x:c r="O488" s="34"/>
      <x:c r="P488" s="34"/>
      <x:c r="Q488" s="34"/>
      <x:c r="R488" s="39" t="n">
        <x:v>0.3490829259377693</x:v>
      </x:c>
      <x:c r="S488" s="39" t="n">
        <x:v>-0.5769503173217131</x:v>
      </x:c>
      <x:c r="T488" s="39" t="n">
        <x:v>-1.6928493263764366</x:v>
      </x:c>
      <x:c r="U488" s="39" t="n">
        <x:v>-0.40015869212191</x:v>
      </x:c>
      <x:c r="V488" s="39" t="n">
        <x:v>0.6189809042638795</x:v>
      </x:c>
      <x:c r="W488" s="39" t="n">
        <x:v>-2.0354520824486926</x:v>
      </x:c>
      <x:c r="X488" s="39" t="n">
        <x:v>-0.8777859113944181</x:v>
      </x:c>
      <x:c r="Y488" s="39" t="n">
        <x:v>-1.9558825747177866</x:v>
      </x:c>
      <x:c r="Z488" s="39" t="n">
        <x:v>0.22372555404171202</x:v>
      </x:c>
      <x:c r="AA488" s="39" t="n">
        <x:v>1.2140128882283923</x:v>
      </x:c>
      <x:c r="AB488" s="39" t="n">
        <x:v>-0.04683927172420047</x:v>
      </x:c>
      <x:c r="AC488" s="39" t="n">
        <x:v>-0.8357553591971799</x:v>
      </x:c>
      <x:c r="AD488" s="39" t="n">
        <x:v>-0.6391749628647153</x:v>
      </x:c>
      <x:c r="AE488" s="39" t="n">
        <x:v>0.04689234607194756</x:v>
      </x:c>
      <x:c r="AF488" s="39" t="n">
        <x:v>-0.4833474755139136</x:v>
      </x:c>
      <x:c r="AG488" s="39" t="n">
        <x:v>-0.4985271408372598</x:v>
      </x:c>
      <x:c r="AH488" s="39" t="n">
        <x:v>0.4181793075666959</x:v>
      </x:c>
      <x:c r="AI488" s="39" t="n">
        <x:v>-0.9879265452164228</x:v>
      </x:c>
      <x:c r="AJ488" s="39" t="n">
        <x:v>-1.0061796826617782</x:v>
      </x:c>
      <x:c r="AK488" s="39" t="n">
        <x:v>-2.3567141635610094</x:v>
      </x:c>
      <x:c r="AL488" s="34"/>
      <x:c r="AM488" s="34" t="n">
        <x:f>IF(SQRT($B$9)*$B488+SQRT(1-$B$9)*R488&lt;_xlfn.NORM.S.INV($B$6),1,0)</x:f>
        <x:v>0</x:v>
      </x:c>
      <x:c r="AN488" s="34" t="n">
        <x:f>IF(SQRT($B$9)*$B488+SQRT(1-$B$9)*S488&lt;_xlfn.NORM.S.INV($B$6),1,0)</x:f>
        <x:v>0</x:v>
      </x:c>
      <x:c r="AO488" s="34" t="n">
        <x:f>IF(SQRT($B$9)*$B488+SQRT(1-$B$9)*T488&lt;_xlfn.NORM.S.INV($B$6),1,0)</x:f>
        <x:v>0</x:v>
      </x:c>
      <x:c r="AP488" s="34" t="n">
        <x:f>IF(SQRT($B$9)*$B488+SQRT(1-$B$9)*U488&lt;_xlfn.NORM.S.INV($B$6),1,0)</x:f>
        <x:v>0</x:v>
      </x:c>
      <x:c r="AQ488" s="34" t="n">
        <x:f>IF(SQRT($B$9)*$B488+SQRT(1-$B$9)*V488&lt;_xlfn.NORM.S.INV($B$6),1,0)</x:f>
        <x:v>0</x:v>
      </x:c>
      <x:c r="AR488" s="34" t="n">
        <x:f>IF(SQRT($B$9)*$B488+SQRT(1-$B$9)*W488&lt;_xlfn.NORM.S.INV($B$6),1,0)</x:f>
        <x:v>0</x:v>
      </x:c>
      <x:c r="AS488" s="34" t="n">
        <x:f>IF(SQRT($B$9)*$B488+SQRT(1-$B$9)*X488&lt;_xlfn.NORM.S.INV($B$6),1,0)</x:f>
        <x:v>0</x:v>
      </x:c>
      <x:c r="AT488" s="34" t="n">
        <x:f>IF(SQRT($B$9)*$B488+SQRT(1-$B$9)*Y488&lt;_xlfn.NORM.S.INV($B$6),1,0)</x:f>
        <x:v>0</x:v>
      </x:c>
      <x:c r="AU488" s="34" t="n">
        <x:f>IF(SQRT($B$9)*$B488+SQRT(1-$B$9)*Z488&lt;_xlfn.NORM.S.INV($B$6),1,0)</x:f>
        <x:v>0</x:v>
      </x:c>
      <x:c r="AV488" s="34" t="n">
        <x:f>IF(SQRT($B$9)*$B488+SQRT(1-$B$9)*AA488&lt;_xlfn.NORM.S.INV($B$6),1,0)</x:f>
        <x:v>0</x:v>
      </x:c>
      <x:c r="AW488" s="34" t="n">
        <x:f>IF(SQRT($C$9)*$B488+SQRT(1-$C$9)*AB488&lt;_xlfn.NORM.S.INV($C$6),1,0)</x:f>
        <x:v>0</x:v>
      </x:c>
      <x:c r="AX488" s="34" t="n">
        <x:f>IF(SQRT($C$9)*$B488+SQRT(1-$C$9)*AC488&lt;_xlfn.NORM.S.INV($C$6),1,0)</x:f>
        <x:v>0</x:v>
      </x:c>
      <x:c r="AY488" s="34" t="n">
        <x:f>IF(SQRT($C$9)*$B488+SQRT(1-$C$9)*AD488&lt;_xlfn.NORM.S.INV($C$6),1,0)</x:f>
        <x:v>0</x:v>
      </x:c>
      <x:c r="AZ488" s="34" t="n">
        <x:f>IF(SQRT($C$9)*$B488+SQRT(1-$C$9)*AE488&lt;_xlfn.NORM.S.INV($C$6),1,0)</x:f>
        <x:v>0</x:v>
      </x:c>
      <x:c r="BA488" s="34" t="n">
        <x:f>IF(SQRT($C$9)*$B488+SQRT(1-$C$9)*AF488&lt;_xlfn.NORM.S.INV($C$6),1,0)</x:f>
        <x:v>0</x:v>
      </x:c>
      <x:c r="BB488" s="34" t="n">
        <x:f>IF(SQRT($C$9)*$B488+SQRT(1-$C$9)*AG488&lt;_xlfn.NORM.S.INV($C$6),1,0)</x:f>
        <x:v>0</x:v>
      </x:c>
      <x:c r="BC488" s="34" t="n">
        <x:f>IF(SQRT($C$9)*$B488+SQRT(1-$C$9)*AH488&lt;_xlfn.NORM.S.INV($C$6),1,0)</x:f>
        <x:v>0</x:v>
      </x:c>
      <x:c r="BD488" s="34" t="n">
        <x:f>IF(SQRT($C$9)*$B488+SQRT(1-$C$9)*AI488&lt;_xlfn.NORM.S.INV($C$6),1,0)</x:f>
        <x:v>0</x:v>
      </x:c>
      <x:c r="BE488" s="34" t="n">
        <x:f>IF(SQRT($C$9)*$B488+SQRT(1-$C$9)*AJ488&lt;_xlfn.NORM.S.INV($C$6),1,0)</x:f>
        <x:v>0</x:v>
      </x:c>
      <x:c r="BF488" s="34" t="n">
        <x:f>IF(SQRT($C$9)*$B488+SQRT(1-$C$9)*AK488&lt;_xlfn.NORM.S.INV($C$6),1,0)</x:f>
        <x:v>1</x:v>
      </x:c>
      <x:c r="BG488" s="34"/>
      <x:c r="BH488" s="34"/>
      <x:c r="BI488" s="34" t="n">
        <x:f>$B$11*(($A$1061)*$C488/$B$12*$B$7+(1-$A$1061)*$D488/$B$12*$C$7)</x:f>
        <x:v>600</x:v>
      </x:c>
      <x:c r="BJ488" s="34" t="n">
        <x:f>$B$11*(($A$1062)*$C488/$B$12*$B$7+(1-$A$1062)*$D488/$B$12*$C$7)</x:f>
        <x:v>570</x:v>
      </x:c>
      <x:c r="BK488" s="34" t="n">
        <x:f>$B$11*(($A$1063)*$C488/$B$12*$B$7+(1-$A$1063)*$D488/$B$12*$C$7)</x:f>
        <x:v>540</x:v>
      </x:c>
      <x:c r="BL488" s="34" t="n">
        <x:f>$B$11*(($A$1064)*$C488/$B$12*$B$7+(1-$A$1064)*$D488/$B$12*$C$7)</x:f>
        <x:v>509.99999999999994</x:v>
      </x:c>
      <x:c r="BM488" s="34" t="n">
        <x:f>$B$11*(($A$1065)*$C488/$B$12*$B$7+(1-$A$1065)*$D488/$B$12*$C$7)</x:f>
        <x:v>480</x:v>
      </x:c>
      <x:c r="BN488" s="34" t="n">
        <x:f>$B$11*(($A$1066)*$C488/$B$12*$B$7+(1-$A$1066)*$D488/$B$12*$C$7)</x:f>
        <x:v>450</x:v>
      </x:c>
      <x:c r="BO488" s="34" t="n">
        <x:f>$B$11*(($A$1067)*$C488/$B$12*$B$7+(1-$A$1067)*$D488/$B$12*$C$7)</x:f>
        <x:v>419.99999999999994</x:v>
      </x:c>
      <x:c r="BP488" s="34" t="n">
        <x:f>$B$11*(($A$1068)*$C488/$B$12*$B$7+(1-$A$1068)*$D488/$B$12*$C$7)</x:f>
        <x:v>390</x:v>
      </x:c>
      <x:c r="BQ488" s="34" t="n">
        <x:f>$B$11*(($A$1069)*$C488/$B$12*$B$7+(1-$A$1069)*$D488/$B$12*$C$7)</x:f>
        <x:v>360</x:v>
      </x:c>
      <x:c r="BR488" s="34" t="n">
        <x:f>$B$11*(($A$1070)*$C488/$B$12*$B$7+(1-$A$1070)*$D488/$B$12*$C$7)</x:f>
        <x:v>330</x:v>
      </x:c>
      <x:c r="BS488" s="34" t="n">
        <x:f>$B$11*(($A$1071)*$C488/$B$12*$B$7+(1-$A$1071)*$D488/$B$12*$C$7)</x:f>
        <x:v>300</x:v>
      </x:c>
      <x:c r="BT488" s="34" t="n">
        <x:f>$B$11*(($A$1072)*$C488/$B$12*$B$7+(1-$A$1072)*$D488/$B$12*$C$7)</x:f>
        <x:v>270</x:v>
      </x:c>
      <x:c r="BU488" s="34" t="n">
        <x:f>$B$11*(($A$1073)*$C488/$B$12*$B$7+(1-$A$1073)*$D488/$B$12*$C$7)</x:f>
        <x:v>240</x:v>
      </x:c>
      <x:c r="BV488" s="34" t="n">
        <x:f>$B$11*(($A$1074)*$C488/$B$12*$B$7+(1-$A$1074)*$D488/$B$12*$C$7)</x:f>
        <x:v>209.99999999999997</x:v>
      </x:c>
      <x:c r="BW488" s="34" t="n">
        <x:f>$B$11*(($A$1075)*$C488/$B$12*$B$7+(1-$A$1075)*$D488/$B$12*$C$7)</x:f>
        <x:v>180.00000000000003</x:v>
      </x:c>
      <x:c r="BX488" s="34" t="n">
        <x:f>$B$11*(($A$1076)*$C488/$B$12*$B$7+(1-$A$1076)*$D488/$B$12*$C$7)</x:f>
        <x:v>150</x:v>
      </x:c>
      <x:c r="BY488" s="34" t="n">
        <x:f>$B$11*(($A$1077)*$C488/$B$12*$B$7+(1-$A$1077)*$D488/$B$12*$C$7)</x:f>
        <x:v>119.99999999999999</x:v>
      </x:c>
      <x:c r="BZ488" s="34" t="n">
        <x:f>$B$11*(($A$1078)*$C488/$B$12*$B$7+(1-$A$1078)*$D488/$B$12*$C$7)</x:f>
        <x:v>90.00000000000001</x:v>
      </x:c>
      <x:c r="CA488" s="34" t="n">
        <x:f>$B$11*(($A$1079)*$C488/$B$12*$B$7+(1-$A$1079)*$D488/$B$12*$C$7)</x:f>
        <x:v>59.99999999999999</x:v>
      </x:c>
      <x:c r="CB488" s="34" t="n">
        <x:f>$B$11*(($A$1080)*$C488/$B$12*$B$7+(1-$A$1080)*$D488/$B$12*$C$7)</x:f>
        <x:v>30.00000000000003</x:v>
      </x:c>
      <x:c r="CC488" s="34" t="n">
        <x:f>$B$11*(($A$1081)*$C488/$B$12*$B$7+(1-$A$1081)*$D488/$B$12*$C$7)</x:f>
        <x:v>0</x:v>
      </x:c>
    </x:row>
    <x:row r="489">
      <x:c r="A489" s="34" t="n">
        <x:v>465</x:v>
      </x:c>
      <x:c r="B489" s="39" t="n">
        <x:v>1.6943392093868122</x:v>
      </x:c>
      <x:c r="C489" s="1" t="n">
        <x:f>SUM(AM489:AV489)</x:f>
        <x:v>0</x:v>
      </x:c>
      <x:c r="D489" s="1" t="n">
        <x:f>SUM(AW489:BF489)</x:f>
        <x:v>0</x:v>
      </x:c>
      <x:c r="E489" s="17" t="n">
        <x:f>(1-C489/$B$12)*$B$8-C489/$B$12*$B$7</x:f>
        <x:v>0.05</x:v>
      </x:c>
      <x:c r="F489" s="17" t="n">
        <x:f>(1-D489/$B$12)*$C$8-D489/$B$12*$C$7</x:f>
        <x:v>0.09</x:v>
      </x:c>
      <x:c r="G489" s="32" t="n">
        <x:f>$B$11*($B$10*C489/$B$12*$B$7+(1-$B$10)*D489/$B$12*$C$7)</x:f>
        <x:v>0</x:v>
      </x:c>
      <x:c r="H489" s="17" t="n">
        <x:f>$B$10*E489+(1-$B$10)*F489</x:f>
        <x:v>0.07</x:v>
      </x:c>
      <x:c r="I489" s="34"/>
      <x:c r="J489" s="34"/>
      <x:c r="K489" s="34"/>
      <x:c r="L489" s="34"/>
      <x:c r="M489" s="34"/>
      <x:c r="N489" s="34"/>
      <x:c r="O489" s="34"/>
      <x:c r="P489" s="34"/>
      <x:c r="Q489" s="34"/>
      <x:c r="R489" s="39" t="n">
        <x:v>0.9603752983491743</x:v>
      </x:c>
      <x:c r="S489" s="39" t="n">
        <x:v>1.0566309156949352</x:v>
      </x:c>
      <x:c r="T489" s="39" t="n">
        <x:v>1.1474568908020173</x:v>
      </x:c>
      <x:c r="U489" s="39" t="n">
        <x:v>-0.7911454536068534</x:v>
      </x:c>
      <x:c r="V489" s="39" t="n">
        <x:v>-2.812115749180615</x:v>
      </x:c>
      <x:c r="W489" s="39" t="n">
        <x:v>-1.3871747005319717</x:v>
      </x:c>
      <x:c r="X489" s="39" t="n">
        <x:v>0.3807358642666057</x:v>
      </x:c>
      <x:c r="Y489" s="39" t="n">
        <x:v>0.5670406782947048</x:v>
      </x:c>
      <x:c r="Z489" s="39" t="n">
        <x:v>0.9315653399258548</x:v>
      </x:c>
      <x:c r="AA489" s="39" t="n">
        <x:v>0.12252627061881669</x:v>
      </x:c>
      <x:c r="AB489" s="39" t="n">
        <x:v>-0.3057367901000488</x:v>
      </x:c>
      <x:c r="AC489" s="39" t="n">
        <x:v>1.066111619528235</x:v>
      </x:c>
      <x:c r="AD489" s="39" t="n">
        <x:v>-1.1534884204114004</x:v>
      </x:c>
      <x:c r="AE489" s="39" t="n">
        <x:v>0.7145286429749885</x:v>
      </x:c>
      <x:c r="AF489" s="39" t="n">
        <x:v>-0.7168797410732364</x:v>
      </x:c>
      <x:c r="AG489" s="39" t="n">
        <x:v>-0.46889557622847</x:v>
      </x:c>
      <x:c r="AH489" s="39" t="n">
        <x:v>-0.08191843357838499</x:v>
      </x:c>
      <x:c r="AI489" s="39" t="n">
        <x:v>-1.0801888869195857</x:v>
      </x:c>
      <x:c r="AJ489" s="39" t="n">
        <x:v>-1.1211548544505596</x:v>
      </x:c>
      <x:c r="AK489" s="39" t="n">
        <x:v>-0.39303930599226244</x:v>
      </x:c>
      <x:c r="AL489" s="34"/>
      <x:c r="AM489" s="34" t="n">
        <x:f>IF(SQRT($B$9)*$B489+SQRT(1-$B$9)*R489&lt;_xlfn.NORM.S.INV($B$6),1,0)</x:f>
        <x:v>0</x:v>
      </x:c>
      <x:c r="AN489" s="34" t="n">
        <x:f>IF(SQRT($B$9)*$B489+SQRT(1-$B$9)*S489&lt;_xlfn.NORM.S.INV($B$6),1,0)</x:f>
        <x:v>0</x:v>
      </x:c>
      <x:c r="AO489" s="34" t="n">
        <x:f>IF(SQRT($B$9)*$B489+SQRT(1-$B$9)*T489&lt;_xlfn.NORM.S.INV($B$6),1,0)</x:f>
        <x:v>0</x:v>
      </x:c>
      <x:c r="AP489" s="34" t="n">
        <x:f>IF(SQRT($B$9)*$B489+SQRT(1-$B$9)*U489&lt;_xlfn.NORM.S.INV($B$6),1,0)</x:f>
        <x:v>0</x:v>
      </x:c>
      <x:c r="AQ489" s="34" t="n">
        <x:f>IF(SQRT($B$9)*$B489+SQRT(1-$B$9)*V489&lt;_xlfn.NORM.S.INV($B$6),1,0)</x:f>
        <x:v>0</x:v>
      </x:c>
      <x:c r="AR489" s="34" t="n">
        <x:f>IF(SQRT($B$9)*$B489+SQRT(1-$B$9)*W489&lt;_xlfn.NORM.S.INV($B$6),1,0)</x:f>
        <x:v>0</x:v>
      </x:c>
      <x:c r="AS489" s="34" t="n">
        <x:f>IF(SQRT($B$9)*$B489+SQRT(1-$B$9)*X489&lt;_xlfn.NORM.S.INV($B$6),1,0)</x:f>
        <x:v>0</x:v>
      </x:c>
      <x:c r="AT489" s="34" t="n">
        <x:f>IF(SQRT($B$9)*$B489+SQRT(1-$B$9)*Y489&lt;_xlfn.NORM.S.INV($B$6),1,0)</x:f>
        <x:v>0</x:v>
      </x:c>
      <x:c r="AU489" s="34" t="n">
        <x:f>IF(SQRT($B$9)*$B489+SQRT(1-$B$9)*Z489&lt;_xlfn.NORM.S.INV($B$6),1,0)</x:f>
        <x:v>0</x:v>
      </x:c>
      <x:c r="AV489" s="34" t="n">
        <x:f>IF(SQRT($B$9)*$B489+SQRT(1-$B$9)*AA489&lt;_xlfn.NORM.S.INV($B$6),1,0)</x:f>
        <x:v>0</x:v>
      </x:c>
      <x:c r="AW489" s="34" t="n">
        <x:f>IF(SQRT($C$9)*$B489+SQRT(1-$C$9)*AB489&lt;_xlfn.NORM.S.INV($C$6),1,0)</x:f>
        <x:v>0</x:v>
      </x:c>
      <x:c r="AX489" s="34" t="n">
        <x:f>IF(SQRT($C$9)*$B489+SQRT(1-$C$9)*AC489&lt;_xlfn.NORM.S.INV($C$6),1,0)</x:f>
        <x:v>0</x:v>
      </x:c>
      <x:c r="AY489" s="34" t="n">
        <x:f>IF(SQRT($C$9)*$B489+SQRT(1-$C$9)*AD489&lt;_xlfn.NORM.S.INV($C$6),1,0)</x:f>
        <x:v>0</x:v>
      </x:c>
      <x:c r="AZ489" s="34" t="n">
        <x:f>IF(SQRT($C$9)*$B489+SQRT(1-$C$9)*AE489&lt;_xlfn.NORM.S.INV($C$6),1,0)</x:f>
        <x:v>0</x:v>
      </x:c>
      <x:c r="BA489" s="34" t="n">
        <x:f>IF(SQRT($C$9)*$B489+SQRT(1-$C$9)*AF489&lt;_xlfn.NORM.S.INV($C$6),1,0)</x:f>
        <x:v>0</x:v>
      </x:c>
      <x:c r="BB489" s="34" t="n">
        <x:f>IF(SQRT($C$9)*$B489+SQRT(1-$C$9)*AG489&lt;_xlfn.NORM.S.INV($C$6),1,0)</x:f>
        <x:v>0</x:v>
      </x:c>
      <x:c r="BC489" s="34" t="n">
        <x:f>IF(SQRT($C$9)*$B489+SQRT(1-$C$9)*AH489&lt;_xlfn.NORM.S.INV($C$6),1,0)</x:f>
        <x:v>0</x:v>
      </x:c>
      <x:c r="BD489" s="34" t="n">
        <x:f>IF(SQRT($C$9)*$B489+SQRT(1-$C$9)*AI489&lt;_xlfn.NORM.S.INV($C$6),1,0)</x:f>
        <x:v>0</x:v>
      </x:c>
      <x:c r="BE489" s="34" t="n">
        <x:f>IF(SQRT($C$9)*$B489+SQRT(1-$C$9)*AJ489&lt;_xlfn.NORM.S.INV($C$6),1,0)</x:f>
        <x:v>0</x:v>
      </x:c>
      <x:c r="BF489" s="34" t="n">
        <x:f>IF(SQRT($C$9)*$B489+SQRT(1-$C$9)*AK489&lt;_xlfn.NORM.S.INV($C$6),1,0)</x:f>
        <x:v>0</x:v>
      </x:c>
      <x:c r="BG489" s="34"/>
      <x:c r="BH489" s="34"/>
      <x:c r="BI489" s="34" t="n">
        <x:f>$B$11*(($A$1061)*$C489/$B$12*$B$7+(1-$A$1061)*$D489/$B$12*$C$7)</x:f>
        <x:v>0</x:v>
      </x:c>
      <x:c r="BJ489" s="34" t="n">
        <x:f>$B$11*(($A$1062)*$C489/$B$12*$B$7+(1-$A$1062)*$D489/$B$12*$C$7)</x:f>
        <x:v>0</x:v>
      </x:c>
      <x:c r="BK489" s="34" t="n">
        <x:f>$B$11*(($A$1063)*$C489/$B$12*$B$7+(1-$A$1063)*$D489/$B$12*$C$7)</x:f>
        <x:v>0</x:v>
      </x:c>
      <x:c r="BL489" s="34" t="n">
        <x:f>$B$11*(($A$1064)*$C489/$B$12*$B$7+(1-$A$1064)*$D489/$B$12*$C$7)</x:f>
        <x:v>0</x:v>
      </x:c>
      <x:c r="BM489" s="34" t="n">
        <x:f>$B$11*(($A$1065)*$C489/$B$12*$B$7+(1-$A$1065)*$D489/$B$12*$C$7)</x:f>
        <x:v>0</x:v>
      </x:c>
      <x:c r="BN489" s="34" t="n">
        <x:f>$B$11*(($A$1066)*$C489/$B$12*$B$7+(1-$A$1066)*$D489/$B$12*$C$7)</x:f>
        <x:v>0</x:v>
      </x:c>
      <x:c r="BO489" s="34" t="n">
        <x:f>$B$11*(($A$1067)*$C489/$B$12*$B$7+(1-$A$1067)*$D489/$B$12*$C$7)</x:f>
        <x:v>0</x:v>
      </x:c>
      <x:c r="BP489" s="34" t="n">
        <x:f>$B$11*(($A$1068)*$C489/$B$12*$B$7+(1-$A$1068)*$D489/$B$12*$C$7)</x:f>
        <x:v>0</x:v>
      </x:c>
      <x:c r="BQ489" s="34" t="n">
        <x:f>$B$11*(($A$1069)*$C489/$B$12*$B$7+(1-$A$1069)*$D489/$B$12*$C$7)</x:f>
        <x:v>0</x:v>
      </x:c>
      <x:c r="BR489" s="34" t="n">
        <x:f>$B$11*(($A$1070)*$C489/$B$12*$B$7+(1-$A$1070)*$D489/$B$12*$C$7)</x:f>
        <x:v>0</x:v>
      </x:c>
      <x:c r="BS489" s="34" t="n">
        <x:f>$B$11*(($A$1071)*$C489/$B$12*$B$7+(1-$A$1071)*$D489/$B$12*$C$7)</x:f>
        <x:v>0</x:v>
      </x:c>
      <x:c r="BT489" s="34" t="n">
        <x:f>$B$11*(($A$1072)*$C489/$B$12*$B$7+(1-$A$1072)*$D489/$B$12*$C$7)</x:f>
        <x:v>0</x:v>
      </x:c>
      <x:c r="BU489" s="34" t="n">
        <x:f>$B$11*(($A$1073)*$C489/$B$12*$B$7+(1-$A$1073)*$D489/$B$12*$C$7)</x:f>
        <x:v>0</x:v>
      </x:c>
      <x:c r="BV489" s="34" t="n">
        <x:f>$B$11*(($A$1074)*$C489/$B$12*$B$7+(1-$A$1074)*$D489/$B$12*$C$7)</x:f>
        <x:v>0</x:v>
      </x:c>
      <x:c r="BW489" s="34" t="n">
        <x:f>$B$11*(($A$1075)*$C489/$B$12*$B$7+(1-$A$1075)*$D489/$B$12*$C$7)</x:f>
        <x:v>0</x:v>
      </x:c>
      <x:c r="BX489" s="34" t="n">
        <x:f>$B$11*(($A$1076)*$C489/$B$12*$B$7+(1-$A$1076)*$D489/$B$12*$C$7)</x:f>
        <x:v>0</x:v>
      </x:c>
      <x:c r="BY489" s="34" t="n">
        <x:f>$B$11*(($A$1077)*$C489/$B$12*$B$7+(1-$A$1077)*$D489/$B$12*$C$7)</x:f>
        <x:v>0</x:v>
      </x:c>
      <x:c r="BZ489" s="34" t="n">
        <x:f>$B$11*(($A$1078)*$C489/$B$12*$B$7+(1-$A$1078)*$D489/$B$12*$C$7)</x:f>
        <x:v>0</x:v>
      </x:c>
      <x:c r="CA489" s="34" t="n">
        <x:f>$B$11*(($A$1079)*$C489/$B$12*$B$7+(1-$A$1079)*$D489/$B$12*$C$7)</x:f>
        <x:v>0</x:v>
      </x:c>
      <x:c r="CB489" s="34" t="n">
        <x:f>$B$11*(($A$1080)*$C489/$B$12*$B$7+(1-$A$1080)*$D489/$B$12*$C$7)</x:f>
        <x:v>0</x:v>
      </x:c>
      <x:c r="CC489" s="34" t="n">
        <x:f>$B$11*(($A$1081)*$C489/$B$12*$B$7+(1-$A$1081)*$D489/$B$12*$C$7)</x:f>
        <x:v>0</x:v>
      </x:c>
    </x:row>
    <x:row r="490">
      <x:c r="A490" s="34" t="n">
        <x:v>466</x:v>
      </x:c>
      <x:c r="B490" s="39" t="n">
        <x:v>0.9247616585320256</x:v>
      </x:c>
      <x:c r="C490" s="1" t="n">
        <x:f>SUM(AM490:AV490)</x:f>
        <x:v>0</x:v>
      </x:c>
      <x:c r="D490" s="1" t="n">
        <x:f>SUM(AW490:BF490)</x:f>
        <x:v>0</x:v>
      </x:c>
      <x:c r="E490" s="17" t="n">
        <x:f>(1-C490/$B$12)*$B$8-C490/$B$12*$B$7</x:f>
        <x:v>0.05</x:v>
      </x:c>
      <x:c r="F490" s="17" t="n">
        <x:f>(1-D490/$B$12)*$C$8-D490/$B$12*$C$7</x:f>
        <x:v>0.09</x:v>
      </x:c>
      <x:c r="G490" s="32" t="n">
        <x:f>$B$11*($B$10*C490/$B$12*$B$7+(1-$B$10)*D490/$B$12*$C$7)</x:f>
        <x:v>0</x:v>
      </x:c>
      <x:c r="H490" s="17" t="n">
        <x:f>$B$10*E490+(1-$B$10)*F490</x:f>
        <x:v>0.07</x:v>
      </x:c>
      <x:c r="I490" s="34"/>
      <x:c r="J490" s="34"/>
      <x:c r="K490" s="34"/>
      <x:c r="L490" s="34"/>
      <x:c r="M490" s="34"/>
      <x:c r="N490" s="34"/>
      <x:c r="O490" s="34"/>
      <x:c r="P490" s="34"/>
      <x:c r="Q490" s="34"/>
      <x:c r="R490" s="39" t="n">
        <x:v>0.9410290669435855</x:v>
      </x:c>
      <x:c r="S490" s="39" t="n">
        <x:v>-0.9028104911825655</x:v>
      </x:c>
      <x:c r="T490" s="39" t="n">
        <x:v>1.2355599689502925</x:v>
      </x:c>
      <x:c r="U490" s="39" t="n">
        <x:v>-1.3781433626546744</x:v>
      </x:c>
      <x:c r="V490" s="39" t="n">
        <x:v>-0.42847213439533594</x:v>
      </x:c>
      <x:c r="W490" s="39" t="n">
        <x:v>0.1152513375913445</x:v>
      </x:c>
      <x:c r="X490" s="39" t="n">
        <x:v>-0.879419954468602</x:v>
      </x:c>
      <x:c r="Y490" s="39" t="n">
        <x:v>1.7469490845514144</x:v>
      </x:c>
      <x:c r="Z490" s="39" t="n">
        <x:v>-1.7145327259459748</x:v>
      </x:c>
      <x:c r="AA490" s="39" t="n">
        <x:v>0.025634710875041725</x:v>
      </x:c>
      <x:c r="AB490" s="39" t="n">
        <x:v>-1.454976721257835</x:v>
      </x:c>
      <x:c r="AC490" s="39" t="n">
        <x:v>0.794009723493962</x:v>
      </x:c>
      <x:c r="AD490" s="39" t="n">
        <x:v>0.8493923676624652</x:v>
      </x:c>
      <x:c r="AE490" s="39" t="n">
        <x:v>0.7652455461293614</x:v>
      </x:c>
      <x:c r="AF490" s="39" t="n">
        <x:v>0.8460310081505541</x:v>
      </x:c>
      <x:c r="AG490" s="39" t="n">
        <x:v>0.43972587088661325</x:v>
      </x:c>
      <x:c r="AH490" s="39" t="n">
        <x:v>-1.0094455639029836</x:v>
      </x:c>
      <x:c r="AI490" s="39" t="n">
        <x:v>-0.16281725949659956</x:v>
      </x:c>
      <x:c r="AJ490" s="39" t="n">
        <x:v>-0.41557453867234134</x:v>
      </x:c>
      <x:c r="AK490" s="39" t="n">
        <x:v>1.2478304565733398</x:v>
      </x:c>
      <x:c r="AL490" s="34"/>
      <x:c r="AM490" s="34" t="n">
        <x:f>IF(SQRT($B$9)*$B490+SQRT(1-$B$9)*R490&lt;_xlfn.NORM.S.INV($B$6),1,0)</x:f>
        <x:v>0</x:v>
      </x:c>
      <x:c r="AN490" s="34" t="n">
        <x:f>IF(SQRT($B$9)*$B490+SQRT(1-$B$9)*S490&lt;_xlfn.NORM.S.INV($B$6),1,0)</x:f>
        <x:v>0</x:v>
      </x:c>
      <x:c r="AO490" s="34" t="n">
        <x:f>IF(SQRT($B$9)*$B490+SQRT(1-$B$9)*T490&lt;_xlfn.NORM.S.INV($B$6),1,0)</x:f>
        <x:v>0</x:v>
      </x:c>
      <x:c r="AP490" s="34" t="n">
        <x:f>IF(SQRT($B$9)*$B490+SQRT(1-$B$9)*U490&lt;_xlfn.NORM.S.INV($B$6),1,0)</x:f>
        <x:v>0</x:v>
      </x:c>
      <x:c r="AQ490" s="34" t="n">
        <x:f>IF(SQRT($B$9)*$B490+SQRT(1-$B$9)*V490&lt;_xlfn.NORM.S.INV($B$6),1,0)</x:f>
        <x:v>0</x:v>
      </x:c>
      <x:c r="AR490" s="34" t="n">
        <x:f>IF(SQRT($B$9)*$B490+SQRT(1-$B$9)*W490&lt;_xlfn.NORM.S.INV($B$6),1,0)</x:f>
        <x:v>0</x:v>
      </x:c>
      <x:c r="AS490" s="34" t="n">
        <x:f>IF(SQRT($B$9)*$B490+SQRT(1-$B$9)*X490&lt;_xlfn.NORM.S.INV($B$6),1,0)</x:f>
        <x:v>0</x:v>
      </x:c>
      <x:c r="AT490" s="34" t="n">
        <x:f>IF(SQRT($B$9)*$B490+SQRT(1-$B$9)*Y490&lt;_xlfn.NORM.S.INV($B$6),1,0)</x:f>
        <x:v>0</x:v>
      </x:c>
      <x:c r="AU490" s="34" t="n">
        <x:f>IF(SQRT($B$9)*$B490+SQRT(1-$B$9)*Z490&lt;_xlfn.NORM.S.INV($B$6),1,0)</x:f>
        <x:v>0</x:v>
      </x:c>
      <x:c r="AV490" s="34" t="n">
        <x:f>IF(SQRT($B$9)*$B490+SQRT(1-$B$9)*AA490&lt;_xlfn.NORM.S.INV($B$6),1,0)</x:f>
        <x:v>0</x:v>
      </x:c>
      <x:c r="AW490" s="34" t="n">
        <x:f>IF(SQRT($C$9)*$B490+SQRT(1-$C$9)*AB490&lt;_xlfn.NORM.S.INV($C$6),1,0)</x:f>
        <x:v>0</x:v>
      </x:c>
      <x:c r="AX490" s="34" t="n">
        <x:f>IF(SQRT($C$9)*$B490+SQRT(1-$C$9)*AC490&lt;_xlfn.NORM.S.INV($C$6),1,0)</x:f>
        <x:v>0</x:v>
      </x:c>
      <x:c r="AY490" s="34" t="n">
        <x:f>IF(SQRT($C$9)*$B490+SQRT(1-$C$9)*AD490&lt;_xlfn.NORM.S.INV($C$6),1,0)</x:f>
        <x:v>0</x:v>
      </x:c>
      <x:c r="AZ490" s="34" t="n">
        <x:f>IF(SQRT($C$9)*$B490+SQRT(1-$C$9)*AE490&lt;_xlfn.NORM.S.INV($C$6),1,0)</x:f>
        <x:v>0</x:v>
      </x:c>
      <x:c r="BA490" s="34" t="n">
        <x:f>IF(SQRT($C$9)*$B490+SQRT(1-$C$9)*AF490&lt;_xlfn.NORM.S.INV($C$6),1,0)</x:f>
        <x:v>0</x:v>
      </x:c>
      <x:c r="BB490" s="34" t="n">
        <x:f>IF(SQRT($C$9)*$B490+SQRT(1-$C$9)*AG490&lt;_xlfn.NORM.S.INV($C$6),1,0)</x:f>
        <x:v>0</x:v>
      </x:c>
      <x:c r="BC490" s="34" t="n">
        <x:f>IF(SQRT($C$9)*$B490+SQRT(1-$C$9)*AH490&lt;_xlfn.NORM.S.INV($C$6),1,0)</x:f>
        <x:v>0</x:v>
      </x:c>
      <x:c r="BD490" s="34" t="n">
        <x:f>IF(SQRT($C$9)*$B490+SQRT(1-$C$9)*AI490&lt;_xlfn.NORM.S.INV($C$6),1,0)</x:f>
        <x:v>0</x:v>
      </x:c>
      <x:c r="BE490" s="34" t="n">
        <x:f>IF(SQRT($C$9)*$B490+SQRT(1-$C$9)*AJ490&lt;_xlfn.NORM.S.INV($C$6),1,0)</x:f>
        <x:v>0</x:v>
      </x:c>
      <x:c r="BF490" s="34" t="n">
        <x:f>IF(SQRT($C$9)*$B490+SQRT(1-$C$9)*AK490&lt;_xlfn.NORM.S.INV($C$6),1,0)</x:f>
        <x:v>0</x:v>
      </x:c>
      <x:c r="BG490" s="34"/>
      <x:c r="BH490" s="34"/>
      <x:c r="BI490" s="34" t="n">
        <x:f>$B$11*(($A$1061)*$C490/$B$12*$B$7+(1-$A$1061)*$D490/$B$12*$C$7)</x:f>
        <x:v>0</x:v>
      </x:c>
      <x:c r="BJ490" s="34" t="n">
        <x:f>$B$11*(($A$1062)*$C490/$B$12*$B$7+(1-$A$1062)*$D490/$B$12*$C$7)</x:f>
        <x:v>0</x:v>
      </x:c>
      <x:c r="BK490" s="34" t="n">
        <x:f>$B$11*(($A$1063)*$C490/$B$12*$B$7+(1-$A$1063)*$D490/$B$12*$C$7)</x:f>
        <x:v>0</x:v>
      </x:c>
      <x:c r="BL490" s="34" t="n">
        <x:f>$B$11*(($A$1064)*$C490/$B$12*$B$7+(1-$A$1064)*$D490/$B$12*$C$7)</x:f>
        <x:v>0</x:v>
      </x:c>
      <x:c r="BM490" s="34" t="n">
        <x:f>$B$11*(($A$1065)*$C490/$B$12*$B$7+(1-$A$1065)*$D490/$B$12*$C$7)</x:f>
        <x:v>0</x:v>
      </x:c>
      <x:c r="BN490" s="34" t="n">
        <x:f>$B$11*(($A$1066)*$C490/$B$12*$B$7+(1-$A$1066)*$D490/$B$12*$C$7)</x:f>
        <x:v>0</x:v>
      </x:c>
      <x:c r="BO490" s="34" t="n">
        <x:f>$B$11*(($A$1067)*$C490/$B$12*$B$7+(1-$A$1067)*$D490/$B$12*$C$7)</x:f>
        <x:v>0</x:v>
      </x:c>
      <x:c r="BP490" s="34" t="n">
        <x:f>$B$11*(($A$1068)*$C490/$B$12*$B$7+(1-$A$1068)*$D490/$B$12*$C$7)</x:f>
        <x:v>0</x:v>
      </x:c>
      <x:c r="BQ490" s="34" t="n">
        <x:f>$B$11*(($A$1069)*$C490/$B$12*$B$7+(1-$A$1069)*$D490/$B$12*$C$7)</x:f>
        <x:v>0</x:v>
      </x:c>
      <x:c r="BR490" s="34" t="n">
        <x:f>$B$11*(($A$1070)*$C490/$B$12*$B$7+(1-$A$1070)*$D490/$B$12*$C$7)</x:f>
        <x:v>0</x:v>
      </x:c>
      <x:c r="BS490" s="34" t="n">
        <x:f>$B$11*(($A$1071)*$C490/$B$12*$B$7+(1-$A$1071)*$D490/$B$12*$C$7)</x:f>
        <x:v>0</x:v>
      </x:c>
      <x:c r="BT490" s="34" t="n">
        <x:f>$B$11*(($A$1072)*$C490/$B$12*$B$7+(1-$A$1072)*$D490/$B$12*$C$7)</x:f>
        <x:v>0</x:v>
      </x:c>
      <x:c r="BU490" s="34" t="n">
        <x:f>$B$11*(($A$1073)*$C490/$B$12*$B$7+(1-$A$1073)*$D490/$B$12*$C$7)</x:f>
        <x:v>0</x:v>
      </x:c>
      <x:c r="BV490" s="34" t="n">
        <x:f>$B$11*(($A$1074)*$C490/$B$12*$B$7+(1-$A$1074)*$D490/$B$12*$C$7)</x:f>
        <x:v>0</x:v>
      </x:c>
      <x:c r="BW490" s="34" t="n">
        <x:f>$B$11*(($A$1075)*$C490/$B$12*$B$7+(1-$A$1075)*$D490/$B$12*$C$7)</x:f>
        <x:v>0</x:v>
      </x:c>
      <x:c r="BX490" s="34" t="n">
        <x:f>$B$11*(($A$1076)*$C490/$B$12*$B$7+(1-$A$1076)*$D490/$B$12*$C$7)</x:f>
        <x:v>0</x:v>
      </x:c>
      <x:c r="BY490" s="34" t="n">
        <x:f>$B$11*(($A$1077)*$C490/$B$12*$B$7+(1-$A$1077)*$D490/$B$12*$C$7)</x:f>
        <x:v>0</x:v>
      </x:c>
      <x:c r="BZ490" s="34" t="n">
        <x:f>$B$11*(($A$1078)*$C490/$B$12*$B$7+(1-$A$1078)*$D490/$B$12*$C$7)</x:f>
        <x:v>0</x:v>
      </x:c>
      <x:c r="CA490" s="34" t="n">
        <x:f>$B$11*(($A$1079)*$C490/$B$12*$B$7+(1-$A$1079)*$D490/$B$12*$C$7)</x:f>
        <x:v>0</x:v>
      </x:c>
      <x:c r="CB490" s="34" t="n">
        <x:f>$B$11*(($A$1080)*$C490/$B$12*$B$7+(1-$A$1080)*$D490/$B$12*$C$7)</x:f>
        <x:v>0</x:v>
      </x:c>
      <x:c r="CC490" s="34" t="n">
        <x:f>$B$11*(($A$1081)*$C490/$B$12*$B$7+(1-$A$1081)*$D490/$B$12*$C$7)</x:f>
        <x:v>0</x:v>
      </x:c>
    </x:row>
    <x:row r="491">
      <x:c r="A491" s="34" t="n">
        <x:v>467</x:v>
      </x:c>
      <x:c r="B491" s="39" t="n">
        <x:v>-0.562393871885583</x:v>
      </x:c>
      <x:c r="C491" s="1" t="n">
        <x:f>SUM(AM491:AV491)</x:f>
        <x:v>1</x:v>
      </x:c>
      <x:c r="D491" s="1" t="n">
        <x:f>SUM(AW491:BF491)</x:f>
        <x:v>0</x:v>
      </x:c>
      <x:c r="E491" s="17" t="n">
        <x:f>(1-C491/$B$12)*$B$8-C491/$B$12*$B$7</x:f>
        <x:v>0.0049999999999999975</x:v>
      </x:c>
      <x:c r="F491" s="17" t="n">
        <x:f>(1-D491/$B$12)*$C$8-D491/$B$12*$C$7</x:f>
        <x:v>0.09</x:v>
      </x:c>
      <x:c r="G491" s="32" t="n">
        <x:f>$B$11*($B$10*C491/$B$12*$B$7+(1-$B$10)*D491/$B$12*$C$7)</x:f>
        <x:v>200.00000000000003</x:v>
      </x:c>
      <x:c r="H491" s="17" t="n">
        <x:f>$B$10*E491+(1-$B$10)*F491</x:f>
        <x:v>0.0475</x:v>
      </x:c>
      <x:c r="I491" s="34"/>
      <x:c r="J491" s="34"/>
      <x:c r="K491" s="34"/>
      <x:c r="L491" s="34"/>
      <x:c r="M491" s="34"/>
      <x:c r="N491" s="34"/>
      <x:c r="O491" s="34"/>
      <x:c r="P491" s="34"/>
      <x:c r="Q491" s="34"/>
      <x:c r="R491" s="39" t="n">
        <x:v>1.6473489058607718</x:v>
      </x:c>
      <x:c r="S491" s="39" t="n">
        <x:v>-0.17376268464753628</x:v>
      </x:c>
      <x:c r="T491" s="39" t="n">
        <x:v>-2.6522503551939813</x:v>
      </x:c>
      <x:c r="U491" s="39" t="n">
        <x:v>-1.3350926859178112</x:v>
      </x:c>
      <x:c r="V491" s="39" t="n">
        <x:v>-0.31380764502733727</x:v>
      </x:c>
      <x:c r="W491" s="39" t="n">
        <x:v>1.167259337682955</x:v>
      </x:c>
      <x:c r="X491" s="39" t="n">
        <x:v>-0.9601366276401675</x:v>
      </x:c>
      <x:c r="Y491" s="39" t="n">
        <x:v>-0.3873436417692652</x:v>
      </x:c>
      <x:c r="Z491" s="39" t="n">
        <x:v>-1.6027760256565629</x:v>
      </x:c>
      <x:c r="AA491" s="39" t="n">
        <x:v>2.216464564355001</x:v>
      </x:c>
      <x:c r="AB491" s="39" t="n">
        <x:v>0.37367664130629097</x:v>
      </x:c>
      <x:c r="AC491" s="39" t="n">
        <x:v>0.8529131599025562</x:v>
      </x:c>
      <x:c r="AD491" s="39" t="n">
        <x:v>1.0062984752286164</x:v>
      </x:c>
      <x:c r="AE491" s="39" t="n">
        <x:v>-0.7321724504242432</x:v>
      </x:c>
      <x:c r="AF491" s="39" t="n">
        <x:v>0.033102773229315555</x:v>
      </x:c>
      <x:c r="AG491" s="39" t="n">
        <x:v>0.46985058955820685</x:v>
      </x:c>
      <x:c r="AH491" s="39" t="n">
        <x:v>0.13537059927988307</x:v>
      </x:c>
      <x:c r="AI491" s="39" t="n">
        <x:v>-0.8327483765023931</x:v>
      </x:c>
      <x:c r="AJ491" s="39" t="n">
        <x:v>0.19073581755995864</x:v>
      </x:c>
      <x:c r="AK491" s="39" t="n">
        <x:v>-0.8782160264846118</x:v>
      </x:c>
      <x:c r="AL491" s="34"/>
      <x:c r="AM491" s="34" t="n">
        <x:f>IF(SQRT($B$9)*$B491+SQRT(1-$B$9)*R491&lt;_xlfn.NORM.S.INV($B$6),1,0)</x:f>
        <x:v>0</x:v>
      </x:c>
      <x:c r="AN491" s="34" t="n">
        <x:f>IF(SQRT($B$9)*$B491+SQRT(1-$B$9)*S491&lt;_xlfn.NORM.S.INV($B$6),1,0)</x:f>
        <x:v>0</x:v>
      </x:c>
      <x:c r="AO491" s="34" t="n">
        <x:f>IF(SQRT($B$9)*$B491+SQRT(1-$B$9)*T491&lt;_xlfn.NORM.S.INV($B$6),1,0)</x:f>
        <x:v>1</x:v>
      </x:c>
      <x:c r="AP491" s="34" t="n">
        <x:f>IF(SQRT($B$9)*$B491+SQRT(1-$B$9)*U491&lt;_xlfn.NORM.S.INV($B$6),1,0)</x:f>
        <x:v>0</x:v>
      </x:c>
      <x:c r="AQ491" s="34" t="n">
        <x:f>IF(SQRT($B$9)*$B491+SQRT(1-$B$9)*V491&lt;_xlfn.NORM.S.INV($B$6),1,0)</x:f>
        <x:v>0</x:v>
      </x:c>
      <x:c r="AR491" s="34" t="n">
        <x:f>IF(SQRT($B$9)*$B491+SQRT(1-$B$9)*W491&lt;_xlfn.NORM.S.INV($B$6),1,0)</x:f>
        <x:v>0</x:v>
      </x:c>
      <x:c r="AS491" s="34" t="n">
        <x:f>IF(SQRT($B$9)*$B491+SQRT(1-$B$9)*X491&lt;_xlfn.NORM.S.INV($B$6),1,0)</x:f>
        <x:v>0</x:v>
      </x:c>
      <x:c r="AT491" s="34" t="n">
        <x:f>IF(SQRT($B$9)*$B491+SQRT(1-$B$9)*Y491&lt;_xlfn.NORM.S.INV($B$6),1,0)</x:f>
        <x:v>0</x:v>
      </x:c>
      <x:c r="AU491" s="34" t="n">
        <x:f>IF(SQRT($B$9)*$B491+SQRT(1-$B$9)*Z491&lt;_xlfn.NORM.S.INV($B$6),1,0)</x:f>
        <x:v>0</x:v>
      </x:c>
      <x:c r="AV491" s="34" t="n">
        <x:f>IF(SQRT($B$9)*$B491+SQRT(1-$B$9)*AA491&lt;_xlfn.NORM.S.INV($B$6),1,0)</x:f>
        <x:v>0</x:v>
      </x:c>
      <x:c r="AW491" s="34" t="n">
        <x:f>IF(SQRT($C$9)*$B491+SQRT(1-$C$9)*AB491&lt;_xlfn.NORM.S.INV($C$6),1,0)</x:f>
        <x:v>0</x:v>
      </x:c>
      <x:c r="AX491" s="34" t="n">
        <x:f>IF(SQRT($C$9)*$B491+SQRT(1-$C$9)*AC491&lt;_xlfn.NORM.S.INV($C$6),1,0)</x:f>
        <x:v>0</x:v>
      </x:c>
      <x:c r="AY491" s="34" t="n">
        <x:f>IF(SQRT($C$9)*$B491+SQRT(1-$C$9)*AD491&lt;_xlfn.NORM.S.INV($C$6),1,0)</x:f>
        <x:v>0</x:v>
      </x:c>
      <x:c r="AZ491" s="34" t="n">
        <x:f>IF(SQRT($C$9)*$B491+SQRT(1-$C$9)*AE491&lt;_xlfn.NORM.S.INV($C$6),1,0)</x:f>
        <x:v>0</x:v>
      </x:c>
      <x:c r="BA491" s="34" t="n">
        <x:f>IF(SQRT($C$9)*$B491+SQRT(1-$C$9)*AF491&lt;_xlfn.NORM.S.INV($C$6),1,0)</x:f>
        <x:v>0</x:v>
      </x:c>
      <x:c r="BB491" s="34" t="n">
        <x:f>IF(SQRT($C$9)*$B491+SQRT(1-$C$9)*AG491&lt;_xlfn.NORM.S.INV($C$6),1,0)</x:f>
        <x:v>0</x:v>
      </x:c>
      <x:c r="BC491" s="34" t="n">
        <x:f>IF(SQRT($C$9)*$B491+SQRT(1-$C$9)*AH491&lt;_xlfn.NORM.S.INV($C$6),1,0)</x:f>
        <x:v>0</x:v>
      </x:c>
      <x:c r="BD491" s="34" t="n">
        <x:f>IF(SQRT($C$9)*$B491+SQRT(1-$C$9)*AI491&lt;_xlfn.NORM.S.INV($C$6),1,0)</x:f>
        <x:v>0</x:v>
      </x:c>
      <x:c r="BE491" s="34" t="n">
        <x:f>IF(SQRT($C$9)*$B491+SQRT(1-$C$9)*AJ491&lt;_xlfn.NORM.S.INV($C$6),1,0)</x:f>
        <x:v>0</x:v>
      </x:c>
      <x:c r="BF491" s="34" t="n">
        <x:f>IF(SQRT($C$9)*$B491+SQRT(1-$C$9)*AK491&lt;_xlfn.NORM.S.INV($C$6),1,0)</x:f>
        <x:v>0</x:v>
      </x:c>
      <x:c r="BG491" s="34"/>
      <x:c r="BH491" s="34"/>
      <x:c r="BI491" s="34" t="n">
        <x:f>$B$11*(($A$1061)*$C491/$B$12*$B$7+(1-$A$1061)*$D491/$B$12*$C$7)</x:f>
        <x:v>0</x:v>
      </x:c>
      <x:c r="BJ491" s="34" t="n">
        <x:f>$B$11*(($A$1062)*$C491/$B$12*$B$7+(1-$A$1062)*$D491/$B$12*$C$7)</x:f>
        <x:v>20</x:v>
      </x:c>
      <x:c r="BK491" s="34" t="n">
        <x:f>$B$11*(($A$1063)*$C491/$B$12*$B$7+(1-$A$1063)*$D491/$B$12*$C$7)</x:f>
        <x:v>40</x:v>
      </x:c>
      <x:c r="BL491" s="34" t="n">
        <x:f>$B$11*(($A$1064)*$C491/$B$12*$B$7+(1-$A$1064)*$D491/$B$12*$C$7)</x:f>
        <x:v>60</x:v>
      </x:c>
      <x:c r="BM491" s="34" t="n">
        <x:f>$B$11*(($A$1065)*$C491/$B$12*$B$7+(1-$A$1065)*$D491/$B$12*$C$7)</x:f>
        <x:v>80</x:v>
      </x:c>
      <x:c r="BN491" s="34" t="n">
        <x:f>$B$11*(($A$1066)*$C491/$B$12*$B$7+(1-$A$1066)*$D491/$B$12*$C$7)</x:f>
        <x:v>100.00000000000001</x:v>
      </x:c>
      <x:c r="BO491" s="34" t="n">
        <x:f>$B$11*(($A$1067)*$C491/$B$12*$B$7+(1-$A$1067)*$D491/$B$12*$C$7)</x:f>
        <x:v>120</x:v>
      </x:c>
      <x:c r="BP491" s="34" t="n">
        <x:f>$B$11*(($A$1068)*$C491/$B$12*$B$7+(1-$A$1068)*$D491/$B$12*$C$7)</x:f>
        <x:v>139.99999999999997</x:v>
      </x:c>
      <x:c r="BQ491" s="34" t="n">
        <x:f>$B$11*(($A$1069)*$C491/$B$12*$B$7+(1-$A$1069)*$D491/$B$12*$C$7)</x:f>
        <x:v>160</x:v>
      </x:c>
      <x:c r="BR491" s="34" t="n">
        <x:f>$B$11*(($A$1070)*$C491/$B$12*$B$7+(1-$A$1070)*$D491/$B$12*$C$7)</x:f>
        <x:v>180</x:v>
      </x:c>
      <x:c r="BS491" s="34" t="n">
        <x:f>$B$11*(($A$1071)*$C491/$B$12*$B$7+(1-$A$1071)*$D491/$B$12*$C$7)</x:f>
        <x:v>200.00000000000003</x:v>
      </x:c>
      <x:c r="BT491" s="34" t="n">
        <x:f>$B$11*(($A$1072)*$C491/$B$12*$B$7+(1-$A$1072)*$D491/$B$12*$C$7)</x:f>
        <x:v>220.00000000000006</x:v>
      </x:c>
      <x:c r="BU491" s="34" t="n">
        <x:f>$B$11*(($A$1073)*$C491/$B$12*$B$7+(1-$A$1073)*$D491/$B$12*$C$7)</x:f>
        <x:v>240</x:v>
      </x:c>
      <x:c r="BV491" s="34" t="n">
        <x:f>$B$11*(($A$1074)*$C491/$B$12*$B$7+(1-$A$1074)*$D491/$B$12*$C$7)</x:f>
        <x:v>260</x:v>
      </x:c>
      <x:c r="BW491" s="34" t="n">
        <x:f>$B$11*(($A$1075)*$C491/$B$12*$B$7+(1-$A$1075)*$D491/$B$12*$C$7)</x:f>
        <x:v>279.99999999999994</x:v>
      </x:c>
      <x:c r="BX491" s="34" t="n">
        <x:f>$B$11*(($A$1076)*$C491/$B$12*$B$7+(1-$A$1076)*$D491/$B$12*$C$7)</x:f>
        <x:v>300</x:v>
      </x:c>
      <x:c r="BY491" s="34" t="n">
        <x:f>$B$11*(($A$1077)*$C491/$B$12*$B$7+(1-$A$1077)*$D491/$B$12*$C$7)</x:f>
        <x:v>320</x:v>
      </x:c>
      <x:c r="BZ491" s="34" t="n">
        <x:f>$B$11*(($A$1078)*$C491/$B$12*$B$7+(1-$A$1078)*$D491/$B$12*$C$7)</x:f>
        <x:v>339.99999999999994</x:v>
      </x:c>
      <x:c r="CA491" s="34" t="n">
        <x:f>$B$11*(($A$1079)*$C491/$B$12*$B$7+(1-$A$1079)*$D491/$B$12*$C$7)</x:f>
        <x:v>360</x:v>
      </x:c>
      <x:c r="CB491" s="34" t="n">
        <x:f>$B$11*(($A$1080)*$C491/$B$12*$B$7+(1-$A$1080)*$D491/$B$12*$C$7)</x:f>
        <x:v>380.00000000000006</x:v>
      </x:c>
      <x:c r="CC491" s="34" t="n">
        <x:f>$B$11*(($A$1081)*$C491/$B$12*$B$7+(1-$A$1081)*$D491/$B$12*$C$7)</x:f>
        <x:v>400.00000000000006</x:v>
      </x:c>
    </x:row>
    <x:row r="492">
      <x:c r="A492" s="34" t="n">
        <x:v>468</x:v>
      </x:c>
      <x:c r="B492" s="39" t="n">
        <x:v>-0.13419457355184108</x:v>
      </x:c>
      <x:c r="C492" s="1" t="n">
        <x:f>SUM(AM492:AV492)</x:f>
        <x:v>0</x:v>
      </x:c>
      <x:c r="D492" s="1" t="n">
        <x:f>SUM(AW492:BF492)</x:f>
        <x:v>0</x:v>
      </x:c>
      <x:c r="E492" s="17" t="n">
        <x:f>(1-C492/$B$12)*$B$8-C492/$B$12*$B$7</x:f>
        <x:v>0.05</x:v>
      </x:c>
      <x:c r="F492" s="17" t="n">
        <x:f>(1-D492/$B$12)*$C$8-D492/$B$12*$C$7</x:f>
        <x:v>0.09</x:v>
      </x:c>
      <x:c r="G492" s="32" t="n">
        <x:f>$B$11*($B$10*C492/$B$12*$B$7+(1-$B$10)*D492/$B$12*$C$7)</x:f>
        <x:v>0</x:v>
      </x:c>
      <x:c r="H492" s="17" t="n">
        <x:f>$B$10*E492+(1-$B$10)*F492</x:f>
        <x:v>0.07</x:v>
      </x:c>
      <x:c r="I492" s="34"/>
      <x:c r="J492" s="34"/>
      <x:c r="K492" s="34"/>
      <x:c r="L492" s="34"/>
      <x:c r="M492" s="34"/>
      <x:c r="N492" s="34"/>
      <x:c r="O492" s="34"/>
      <x:c r="P492" s="34"/>
      <x:c r="Q492" s="34"/>
      <x:c r="R492" s="39" t="n">
        <x:v>-0.5611840482636019</x:v>
      </x:c>
      <x:c r="S492" s="39" t="n">
        <x:v>-1.4182623997510089</x:v>
      </x:c>
      <x:c r="T492" s="39" t="n">
        <x:v>2.9310253022315504</x:v>
      </x:c>
      <x:c r="U492" s="39" t="n">
        <x:v>0.876930153550274</x:v>
      </x:c>
      <x:c r="V492" s="39" t="n">
        <x:v>-1.3528354421691413</x:v>
      </x:c>
      <x:c r="W492" s="39" t="n">
        <x:v>-0.8825266568272321</x:v>
      </x:c>
      <x:c r="X492" s="39" t="n">
        <x:v>0.022892413598270725</x:v>
      </x:c>
      <x:c r="Y492" s="39" t="n">
        <x:v>-2.4948914460881193</x:v>
      </x:c>
      <x:c r="Z492" s="39" t="n">
        <x:v>-0.6301101132095108</x:v>
      </x:c>
      <x:c r="AA492" s="39" t="n">
        <x:v>-1.2589383357330541</x:v>
      </x:c>
      <x:c r="AB492" s="39" t="n">
        <x:v>0.14488484967370466</x:v>
      </x:c>
      <x:c r="AC492" s="39" t="n">
        <x:v>-0.8556052052186284</x:v>
      </x:c>
      <x:c r="AD492" s="39" t="n">
        <x:v>-0.496240582440264</x:v>
      </x:c>
      <x:c r="AE492" s="39" t="n">
        <x:v>-1.043118736254597</x:v>
      </x:c>
      <x:c r="AF492" s="39" t="n">
        <x:v>-0.0011350845942062386</x:v>
      </x:c>
      <x:c r="AG492" s="39" t="n">
        <x:v>-0.04608969178005614</x:v>
      </x:c>
      <x:c r="AH492" s="39" t="n">
        <x:v>-0.6724608455804196</x:v>
      </x:c>
      <x:c r="AI492" s="39" t="n">
        <x:v>-0.4094962661220139</x:v>
      </x:c>
      <x:c r="AJ492" s="39" t="n">
        <x:v>-0.8209254199452631</x:v>
      </x:c>
      <x:c r="AK492" s="39" t="n">
        <x:v>1.6707355648723092</x:v>
      </x:c>
      <x:c r="AL492" s="34"/>
      <x:c r="AM492" s="34" t="n">
        <x:f>IF(SQRT($B$9)*$B492+SQRT(1-$B$9)*R492&lt;_xlfn.NORM.S.INV($B$6),1,0)</x:f>
        <x:v>0</x:v>
      </x:c>
      <x:c r="AN492" s="34" t="n">
        <x:f>IF(SQRT($B$9)*$B492+SQRT(1-$B$9)*S492&lt;_xlfn.NORM.S.INV($B$6),1,0)</x:f>
        <x:v>0</x:v>
      </x:c>
      <x:c r="AO492" s="34" t="n">
        <x:f>IF(SQRT($B$9)*$B492+SQRT(1-$B$9)*T492&lt;_xlfn.NORM.S.INV($B$6),1,0)</x:f>
        <x:v>0</x:v>
      </x:c>
      <x:c r="AP492" s="34" t="n">
        <x:f>IF(SQRT($B$9)*$B492+SQRT(1-$B$9)*U492&lt;_xlfn.NORM.S.INV($B$6),1,0)</x:f>
        <x:v>0</x:v>
      </x:c>
      <x:c r="AQ492" s="34" t="n">
        <x:f>IF(SQRT($B$9)*$B492+SQRT(1-$B$9)*V492&lt;_xlfn.NORM.S.INV($B$6),1,0)</x:f>
        <x:v>0</x:v>
      </x:c>
      <x:c r="AR492" s="34" t="n">
        <x:f>IF(SQRT($B$9)*$B492+SQRT(1-$B$9)*W492&lt;_xlfn.NORM.S.INV($B$6),1,0)</x:f>
        <x:v>0</x:v>
      </x:c>
      <x:c r="AS492" s="34" t="n">
        <x:f>IF(SQRT($B$9)*$B492+SQRT(1-$B$9)*X492&lt;_xlfn.NORM.S.INV($B$6),1,0)</x:f>
        <x:v>0</x:v>
      </x:c>
      <x:c r="AT492" s="34" t="n">
        <x:f>IF(SQRT($B$9)*$B492+SQRT(1-$B$9)*Y492&lt;_xlfn.NORM.S.INV($B$6),1,0)</x:f>
        <x:v>0</x:v>
      </x:c>
      <x:c r="AU492" s="34" t="n">
        <x:f>IF(SQRT($B$9)*$B492+SQRT(1-$B$9)*Z492&lt;_xlfn.NORM.S.INV($B$6),1,0)</x:f>
        <x:v>0</x:v>
      </x:c>
      <x:c r="AV492" s="34" t="n">
        <x:f>IF(SQRT($B$9)*$B492+SQRT(1-$B$9)*AA492&lt;_xlfn.NORM.S.INV($B$6),1,0)</x:f>
        <x:v>0</x:v>
      </x:c>
      <x:c r="AW492" s="34" t="n">
        <x:f>IF(SQRT($C$9)*$B492+SQRT(1-$C$9)*AB492&lt;_xlfn.NORM.S.INV($C$6),1,0)</x:f>
        <x:v>0</x:v>
      </x:c>
      <x:c r="AX492" s="34" t="n">
        <x:f>IF(SQRT($C$9)*$B492+SQRT(1-$C$9)*AC492&lt;_xlfn.NORM.S.INV($C$6),1,0)</x:f>
        <x:v>0</x:v>
      </x:c>
      <x:c r="AY492" s="34" t="n">
        <x:f>IF(SQRT($C$9)*$B492+SQRT(1-$C$9)*AD492&lt;_xlfn.NORM.S.INV($C$6),1,0)</x:f>
        <x:v>0</x:v>
      </x:c>
      <x:c r="AZ492" s="34" t="n">
        <x:f>IF(SQRT($C$9)*$B492+SQRT(1-$C$9)*AE492&lt;_xlfn.NORM.S.INV($C$6),1,0)</x:f>
        <x:v>0</x:v>
      </x:c>
      <x:c r="BA492" s="34" t="n">
        <x:f>IF(SQRT($C$9)*$B492+SQRT(1-$C$9)*AF492&lt;_xlfn.NORM.S.INV($C$6),1,0)</x:f>
        <x:v>0</x:v>
      </x:c>
      <x:c r="BB492" s="34" t="n">
        <x:f>IF(SQRT($C$9)*$B492+SQRT(1-$C$9)*AG492&lt;_xlfn.NORM.S.INV($C$6),1,0)</x:f>
        <x:v>0</x:v>
      </x:c>
      <x:c r="BC492" s="34" t="n">
        <x:f>IF(SQRT($C$9)*$B492+SQRT(1-$C$9)*AH492&lt;_xlfn.NORM.S.INV($C$6),1,0)</x:f>
        <x:v>0</x:v>
      </x:c>
      <x:c r="BD492" s="34" t="n">
        <x:f>IF(SQRT($C$9)*$B492+SQRT(1-$C$9)*AI492&lt;_xlfn.NORM.S.INV($C$6),1,0)</x:f>
        <x:v>0</x:v>
      </x:c>
      <x:c r="BE492" s="34" t="n">
        <x:f>IF(SQRT($C$9)*$B492+SQRT(1-$C$9)*AJ492&lt;_xlfn.NORM.S.INV($C$6),1,0)</x:f>
        <x:v>0</x:v>
      </x:c>
      <x:c r="BF492" s="34" t="n">
        <x:f>IF(SQRT($C$9)*$B492+SQRT(1-$C$9)*AK492&lt;_xlfn.NORM.S.INV($C$6),1,0)</x:f>
        <x:v>0</x:v>
      </x:c>
      <x:c r="BG492" s="34"/>
      <x:c r="BH492" s="34"/>
      <x:c r="BI492" s="34" t="n">
        <x:f>$B$11*(($A$1061)*$C492/$B$12*$B$7+(1-$A$1061)*$D492/$B$12*$C$7)</x:f>
        <x:v>0</x:v>
      </x:c>
      <x:c r="BJ492" s="34" t="n">
        <x:f>$B$11*(($A$1062)*$C492/$B$12*$B$7+(1-$A$1062)*$D492/$B$12*$C$7)</x:f>
        <x:v>0</x:v>
      </x:c>
      <x:c r="BK492" s="34" t="n">
        <x:f>$B$11*(($A$1063)*$C492/$B$12*$B$7+(1-$A$1063)*$D492/$B$12*$C$7)</x:f>
        <x:v>0</x:v>
      </x:c>
      <x:c r="BL492" s="34" t="n">
        <x:f>$B$11*(($A$1064)*$C492/$B$12*$B$7+(1-$A$1064)*$D492/$B$12*$C$7)</x:f>
        <x:v>0</x:v>
      </x:c>
      <x:c r="BM492" s="34" t="n">
        <x:f>$B$11*(($A$1065)*$C492/$B$12*$B$7+(1-$A$1065)*$D492/$B$12*$C$7)</x:f>
        <x:v>0</x:v>
      </x:c>
      <x:c r="BN492" s="34" t="n">
        <x:f>$B$11*(($A$1066)*$C492/$B$12*$B$7+(1-$A$1066)*$D492/$B$12*$C$7)</x:f>
        <x:v>0</x:v>
      </x:c>
      <x:c r="BO492" s="34" t="n">
        <x:f>$B$11*(($A$1067)*$C492/$B$12*$B$7+(1-$A$1067)*$D492/$B$12*$C$7)</x:f>
        <x:v>0</x:v>
      </x:c>
      <x:c r="BP492" s="34" t="n">
        <x:f>$B$11*(($A$1068)*$C492/$B$12*$B$7+(1-$A$1068)*$D492/$B$12*$C$7)</x:f>
        <x:v>0</x:v>
      </x:c>
      <x:c r="BQ492" s="34" t="n">
        <x:f>$B$11*(($A$1069)*$C492/$B$12*$B$7+(1-$A$1069)*$D492/$B$12*$C$7)</x:f>
        <x:v>0</x:v>
      </x:c>
      <x:c r="BR492" s="34" t="n">
        <x:f>$B$11*(($A$1070)*$C492/$B$12*$B$7+(1-$A$1070)*$D492/$B$12*$C$7)</x:f>
        <x:v>0</x:v>
      </x:c>
      <x:c r="BS492" s="34" t="n">
        <x:f>$B$11*(($A$1071)*$C492/$B$12*$B$7+(1-$A$1071)*$D492/$B$12*$C$7)</x:f>
        <x:v>0</x:v>
      </x:c>
      <x:c r="BT492" s="34" t="n">
        <x:f>$B$11*(($A$1072)*$C492/$B$12*$B$7+(1-$A$1072)*$D492/$B$12*$C$7)</x:f>
        <x:v>0</x:v>
      </x:c>
      <x:c r="BU492" s="34" t="n">
        <x:f>$B$11*(($A$1073)*$C492/$B$12*$B$7+(1-$A$1073)*$D492/$B$12*$C$7)</x:f>
        <x:v>0</x:v>
      </x:c>
      <x:c r="BV492" s="34" t="n">
        <x:f>$B$11*(($A$1074)*$C492/$B$12*$B$7+(1-$A$1074)*$D492/$B$12*$C$7)</x:f>
        <x:v>0</x:v>
      </x:c>
      <x:c r="BW492" s="34" t="n">
        <x:f>$B$11*(($A$1075)*$C492/$B$12*$B$7+(1-$A$1075)*$D492/$B$12*$C$7)</x:f>
        <x:v>0</x:v>
      </x:c>
      <x:c r="BX492" s="34" t="n">
        <x:f>$B$11*(($A$1076)*$C492/$B$12*$B$7+(1-$A$1076)*$D492/$B$12*$C$7)</x:f>
        <x:v>0</x:v>
      </x:c>
      <x:c r="BY492" s="34" t="n">
        <x:f>$B$11*(($A$1077)*$C492/$B$12*$B$7+(1-$A$1077)*$D492/$B$12*$C$7)</x:f>
        <x:v>0</x:v>
      </x:c>
      <x:c r="BZ492" s="34" t="n">
        <x:f>$B$11*(($A$1078)*$C492/$B$12*$B$7+(1-$A$1078)*$D492/$B$12*$C$7)</x:f>
        <x:v>0</x:v>
      </x:c>
      <x:c r="CA492" s="34" t="n">
        <x:f>$B$11*(($A$1079)*$C492/$B$12*$B$7+(1-$A$1079)*$D492/$B$12*$C$7)</x:f>
        <x:v>0</x:v>
      </x:c>
      <x:c r="CB492" s="34" t="n">
        <x:f>$B$11*(($A$1080)*$C492/$B$12*$B$7+(1-$A$1080)*$D492/$B$12*$C$7)</x:f>
        <x:v>0</x:v>
      </x:c>
      <x:c r="CC492" s="34" t="n">
        <x:f>$B$11*(($A$1081)*$C492/$B$12*$B$7+(1-$A$1081)*$D492/$B$12*$C$7)</x:f>
        <x:v>0</x:v>
      </x:c>
    </x:row>
    <x:row r="493">
      <x:c r="A493" s="34" t="n">
        <x:v>469</x:v>
      </x:c>
      <x:c r="B493" s="39" t="n">
        <x:v>-0.062407826077735006</x:v>
      </x:c>
      <x:c r="C493" s="1" t="n">
        <x:f>SUM(AM493:AV493)</x:f>
        <x:v>0</x:v>
      </x:c>
      <x:c r="D493" s="1" t="n">
        <x:f>SUM(AW493:BF493)</x:f>
        <x:v>1</x:v>
      </x:c>
      <x:c r="E493" s="17" t="n">
        <x:f>(1-C493/$B$12)*$B$8-C493/$B$12*$B$7</x:f>
        <x:v>0.05</x:v>
      </x:c>
      <x:c r="F493" s="17" t="n">
        <x:f>(1-D493/$B$12)*$C$8-D493/$B$12*$C$7</x:f>
        <x:v>0.021000000000000005</x:v>
      </x:c>
      <x:c r="G493" s="32" t="n">
        <x:f>$B$11*($B$10*C493/$B$12*$B$7+(1-$B$10)*D493/$B$12*$C$7)</x:f>
        <x:v>300</x:v>
      </x:c>
      <x:c r="H493" s="17" t="n">
        <x:f>$B$10*E493+(1-$B$10)*F493</x:f>
        <x:v>0.035500000000000004</x:v>
      </x:c>
      <x:c r="I493" s="34"/>
      <x:c r="J493" s="34"/>
      <x:c r="K493" s="34"/>
      <x:c r="L493" s="34"/>
      <x:c r="M493" s="34"/>
      <x:c r="N493" s="34"/>
      <x:c r="O493" s="34"/>
      <x:c r="P493" s="34"/>
      <x:c r="Q493" s="34"/>
      <x:c r="R493" s="39" t="n">
        <x:v>0.3927684766548829</x:v>
      </x:c>
      <x:c r="S493" s="39" t="n">
        <x:v>-1.7626878897441975</x:v>
      </x:c>
      <x:c r="T493" s="39" t="n">
        <x:v>0.0024559577511920057</x:v>
      </x:c>
      <x:c r="U493" s="39" t="n">
        <x:v>-0.04728900872235392</x:v>
      </x:c>
      <x:c r="V493" s="39" t="n">
        <x:v>-0.20251566482148065</x:v>
      </x:c>
      <x:c r="W493" s="39" t="n">
        <x:v>-0.1588646065512067</x:v>
      </x:c>
      <x:c r="X493" s="39" t="n">
        <x:v>0.7219812763199394</x:v>
      </x:c>
      <x:c r="Y493" s="39" t="n">
        <x:v>0.27799790784304074</x:v>
      </x:c>
      <x:c r="Z493" s="39" t="n">
        <x:v>-0.8464815481334121</x:v>
      </x:c>
      <x:c r="AA493" s="39" t="n">
        <x:v>0.2450669511456393</x:v>
      </x:c>
      <x:c r="AB493" s="39" t="n">
        <x:v>-0.46448856009757494</x:v>
      </x:c>
      <x:c r="AC493" s="39" t="n">
        <x:v>1.517332143919284</x:v>
      </x:c>
      <x:c r="AD493" s="39" t="n">
        <x:v>-1.2412566583535989</x:v>
      </x:c>
      <x:c r="AE493" s="39" t="n">
        <x:v>-1.5130552566961066</x:v>
      </x:c>
      <x:c r="AF493" s="39" t="n">
        <x:v>-0.02279468457990129</x:v>
      </x:c>
      <x:c r="AG493" s="39" t="n">
        <x:v>1.146986631282465</x:v>
      </x:c>
      <x:c r="AH493" s="39" t="n">
        <x:v>0.04338761913674457</x:v>
      </x:c>
      <x:c r="AI493" s="39" t="n">
        <x:v>-0.32782937928695827</x:v>
      </x:c>
      <x:c r="AJ493" s="39" t="n">
        <x:v>-0.9191109465001392</x:v>
      </x:c>
      <x:c r="AK493" s="39" t="n">
        <x:v>-2.053991222664454</x:v>
      </x:c>
      <x:c r="AL493" s="34"/>
      <x:c r="AM493" s="34" t="n">
        <x:f>IF(SQRT($B$9)*$B493+SQRT(1-$B$9)*R493&lt;_xlfn.NORM.S.INV($B$6),1,0)</x:f>
        <x:v>0</x:v>
      </x:c>
      <x:c r="AN493" s="34" t="n">
        <x:f>IF(SQRT($B$9)*$B493+SQRT(1-$B$9)*S493&lt;_xlfn.NORM.S.INV($B$6),1,0)</x:f>
        <x:v>0</x:v>
      </x:c>
      <x:c r="AO493" s="34" t="n">
        <x:f>IF(SQRT($B$9)*$B493+SQRT(1-$B$9)*T493&lt;_xlfn.NORM.S.INV($B$6),1,0)</x:f>
        <x:v>0</x:v>
      </x:c>
      <x:c r="AP493" s="34" t="n">
        <x:f>IF(SQRT($B$9)*$B493+SQRT(1-$B$9)*U493&lt;_xlfn.NORM.S.INV($B$6),1,0)</x:f>
        <x:v>0</x:v>
      </x:c>
      <x:c r="AQ493" s="34" t="n">
        <x:f>IF(SQRT($B$9)*$B493+SQRT(1-$B$9)*V493&lt;_xlfn.NORM.S.INV($B$6),1,0)</x:f>
        <x:v>0</x:v>
      </x:c>
      <x:c r="AR493" s="34" t="n">
        <x:f>IF(SQRT($B$9)*$B493+SQRT(1-$B$9)*W493&lt;_xlfn.NORM.S.INV($B$6),1,0)</x:f>
        <x:v>0</x:v>
      </x:c>
      <x:c r="AS493" s="34" t="n">
        <x:f>IF(SQRT($B$9)*$B493+SQRT(1-$B$9)*X493&lt;_xlfn.NORM.S.INV($B$6),1,0)</x:f>
        <x:v>0</x:v>
      </x:c>
      <x:c r="AT493" s="34" t="n">
        <x:f>IF(SQRT($B$9)*$B493+SQRT(1-$B$9)*Y493&lt;_xlfn.NORM.S.INV($B$6),1,0)</x:f>
        <x:v>0</x:v>
      </x:c>
      <x:c r="AU493" s="34" t="n">
        <x:f>IF(SQRT($B$9)*$B493+SQRT(1-$B$9)*Z493&lt;_xlfn.NORM.S.INV($B$6),1,0)</x:f>
        <x:v>0</x:v>
      </x:c>
      <x:c r="AV493" s="34" t="n">
        <x:f>IF(SQRT($B$9)*$B493+SQRT(1-$B$9)*AA493&lt;_xlfn.NORM.S.INV($B$6),1,0)</x:f>
        <x:v>0</x:v>
      </x:c>
      <x:c r="AW493" s="34" t="n">
        <x:f>IF(SQRT($C$9)*$B493+SQRT(1-$C$9)*AB493&lt;_xlfn.NORM.S.INV($C$6),1,0)</x:f>
        <x:v>0</x:v>
      </x:c>
      <x:c r="AX493" s="34" t="n">
        <x:f>IF(SQRT($C$9)*$B493+SQRT(1-$C$9)*AC493&lt;_xlfn.NORM.S.INV($C$6),1,0)</x:f>
        <x:v>0</x:v>
      </x:c>
      <x:c r="AY493" s="34" t="n">
        <x:f>IF(SQRT($C$9)*$B493+SQRT(1-$C$9)*AD493&lt;_xlfn.NORM.S.INV($C$6),1,0)</x:f>
        <x:v>0</x:v>
      </x:c>
      <x:c r="AZ493" s="34" t="n">
        <x:f>IF(SQRT($C$9)*$B493+SQRT(1-$C$9)*AE493&lt;_xlfn.NORM.S.INV($C$6),1,0)</x:f>
        <x:v>0</x:v>
      </x:c>
      <x:c r="BA493" s="34" t="n">
        <x:f>IF(SQRT($C$9)*$B493+SQRT(1-$C$9)*AF493&lt;_xlfn.NORM.S.INV($C$6),1,0)</x:f>
        <x:v>0</x:v>
      </x:c>
      <x:c r="BB493" s="34" t="n">
        <x:f>IF(SQRT($C$9)*$B493+SQRT(1-$C$9)*AG493&lt;_xlfn.NORM.S.INV($C$6),1,0)</x:f>
        <x:v>0</x:v>
      </x:c>
      <x:c r="BC493" s="34" t="n">
        <x:f>IF(SQRT($C$9)*$B493+SQRT(1-$C$9)*AH493&lt;_xlfn.NORM.S.INV($C$6),1,0)</x:f>
        <x:v>0</x:v>
      </x:c>
      <x:c r="BD493" s="34" t="n">
        <x:f>IF(SQRT($C$9)*$B493+SQRT(1-$C$9)*AI493&lt;_xlfn.NORM.S.INV($C$6),1,0)</x:f>
        <x:v>0</x:v>
      </x:c>
      <x:c r="BE493" s="34" t="n">
        <x:f>IF(SQRT($C$9)*$B493+SQRT(1-$C$9)*AJ493&lt;_xlfn.NORM.S.INV($C$6),1,0)</x:f>
        <x:v>0</x:v>
      </x:c>
      <x:c r="BF493" s="34" t="n">
        <x:f>IF(SQRT($C$9)*$B493+SQRT(1-$C$9)*AK493&lt;_xlfn.NORM.S.INV($C$6),1,0)</x:f>
        <x:v>1</x:v>
      </x:c>
      <x:c r="BG493" s="34"/>
      <x:c r="BH493" s="34"/>
      <x:c r="BI493" s="34" t="n">
        <x:f>$B$11*(($A$1061)*$C493/$B$12*$B$7+(1-$A$1061)*$D493/$B$12*$C$7)</x:f>
        <x:v>600</x:v>
      </x:c>
      <x:c r="BJ493" s="34" t="n">
        <x:f>$B$11*(($A$1062)*$C493/$B$12*$B$7+(1-$A$1062)*$D493/$B$12*$C$7)</x:f>
        <x:v>570</x:v>
      </x:c>
      <x:c r="BK493" s="34" t="n">
        <x:f>$B$11*(($A$1063)*$C493/$B$12*$B$7+(1-$A$1063)*$D493/$B$12*$C$7)</x:f>
        <x:v>540</x:v>
      </x:c>
      <x:c r="BL493" s="34" t="n">
        <x:f>$B$11*(($A$1064)*$C493/$B$12*$B$7+(1-$A$1064)*$D493/$B$12*$C$7)</x:f>
        <x:v>509.99999999999994</x:v>
      </x:c>
      <x:c r="BM493" s="34" t="n">
        <x:f>$B$11*(($A$1065)*$C493/$B$12*$B$7+(1-$A$1065)*$D493/$B$12*$C$7)</x:f>
        <x:v>480</x:v>
      </x:c>
      <x:c r="BN493" s="34" t="n">
        <x:f>$B$11*(($A$1066)*$C493/$B$12*$B$7+(1-$A$1066)*$D493/$B$12*$C$7)</x:f>
        <x:v>450</x:v>
      </x:c>
      <x:c r="BO493" s="34" t="n">
        <x:f>$B$11*(($A$1067)*$C493/$B$12*$B$7+(1-$A$1067)*$D493/$B$12*$C$7)</x:f>
        <x:v>419.99999999999994</x:v>
      </x:c>
      <x:c r="BP493" s="34" t="n">
        <x:f>$B$11*(($A$1068)*$C493/$B$12*$B$7+(1-$A$1068)*$D493/$B$12*$C$7)</x:f>
        <x:v>390</x:v>
      </x:c>
      <x:c r="BQ493" s="34" t="n">
        <x:f>$B$11*(($A$1069)*$C493/$B$12*$B$7+(1-$A$1069)*$D493/$B$12*$C$7)</x:f>
        <x:v>360</x:v>
      </x:c>
      <x:c r="BR493" s="34" t="n">
        <x:f>$B$11*(($A$1070)*$C493/$B$12*$B$7+(1-$A$1070)*$D493/$B$12*$C$7)</x:f>
        <x:v>330</x:v>
      </x:c>
      <x:c r="BS493" s="34" t="n">
        <x:f>$B$11*(($A$1071)*$C493/$B$12*$B$7+(1-$A$1071)*$D493/$B$12*$C$7)</x:f>
        <x:v>300</x:v>
      </x:c>
      <x:c r="BT493" s="34" t="n">
        <x:f>$B$11*(($A$1072)*$C493/$B$12*$B$7+(1-$A$1072)*$D493/$B$12*$C$7)</x:f>
        <x:v>270</x:v>
      </x:c>
      <x:c r="BU493" s="34" t="n">
        <x:f>$B$11*(($A$1073)*$C493/$B$12*$B$7+(1-$A$1073)*$D493/$B$12*$C$7)</x:f>
        <x:v>240</x:v>
      </x:c>
      <x:c r="BV493" s="34" t="n">
        <x:f>$B$11*(($A$1074)*$C493/$B$12*$B$7+(1-$A$1074)*$D493/$B$12*$C$7)</x:f>
        <x:v>209.99999999999997</x:v>
      </x:c>
      <x:c r="BW493" s="34" t="n">
        <x:f>$B$11*(($A$1075)*$C493/$B$12*$B$7+(1-$A$1075)*$D493/$B$12*$C$7)</x:f>
        <x:v>180.00000000000003</x:v>
      </x:c>
      <x:c r="BX493" s="34" t="n">
        <x:f>$B$11*(($A$1076)*$C493/$B$12*$B$7+(1-$A$1076)*$D493/$B$12*$C$7)</x:f>
        <x:v>150</x:v>
      </x:c>
      <x:c r="BY493" s="34" t="n">
        <x:f>$B$11*(($A$1077)*$C493/$B$12*$B$7+(1-$A$1077)*$D493/$B$12*$C$7)</x:f>
        <x:v>119.99999999999999</x:v>
      </x:c>
      <x:c r="BZ493" s="34" t="n">
        <x:f>$B$11*(($A$1078)*$C493/$B$12*$B$7+(1-$A$1078)*$D493/$B$12*$C$7)</x:f>
        <x:v>90.00000000000001</x:v>
      </x:c>
      <x:c r="CA493" s="34" t="n">
        <x:f>$B$11*(($A$1079)*$C493/$B$12*$B$7+(1-$A$1079)*$D493/$B$12*$C$7)</x:f>
        <x:v>59.99999999999999</x:v>
      </x:c>
      <x:c r="CB493" s="34" t="n">
        <x:f>$B$11*(($A$1080)*$C493/$B$12*$B$7+(1-$A$1080)*$D493/$B$12*$C$7)</x:f>
        <x:v>30.00000000000003</x:v>
      </x:c>
      <x:c r="CC493" s="34" t="n">
        <x:f>$B$11*(($A$1081)*$C493/$B$12*$B$7+(1-$A$1081)*$D493/$B$12*$C$7)</x:f>
        <x:v>0</x:v>
      </x:c>
    </x:row>
    <x:row r="494">
      <x:c r="A494" s="34" t="n">
        <x:v>470</x:v>
      </x:c>
      <x:c r="B494" s="39" t="n">
        <x:v>0.3029650511900044</x:v>
      </x:c>
      <x:c r="C494" s="1" t="n">
        <x:f>SUM(AM494:AV494)</x:f>
        <x:v>1</x:v>
      </x:c>
      <x:c r="D494" s="1" t="n">
        <x:f>SUM(AW494:BF494)</x:f>
        <x:v>0</x:v>
      </x:c>
      <x:c r="E494" s="17" t="n">
        <x:f>(1-C494/$B$12)*$B$8-C494/$B$12*$B$7</x:f>
        <x:v>0.0049999999999999975</x:v>
      </x:c>
      <x:c r="F494" s="17" t="n">
        <x:f>(1-D494/$B$12)*$C$8-D494/$B$12*$C$7</x:f>
        <x:v>0.09</x:v>
      </x:c>
      <x:c r="G494" s="32" t="n">
        <x:f>$B$11*($B$10*C494/$B$12*$B$7+(1-$B$10)*D494/$B$12*$C$7)</x:f>
        <x:v>200.00000000000003</x:v>
      </x:c>
      <x:c r="H494" s="17" t="n">
        <x:f>$B$10*E494+(1-$B$10)*F494</x:f>
        <x:v>0.0475</x:v>
      </x:c>
      <x:c r="I494" s="34"/>
      <x:c r="J494" s="34"/>
      <x:c r="K494" s="34"/>
      <x:c r="L494" s="34"/>
      <x:c r="M494" s="34"/>
      <x:c r="N494" s="34"/>
      <x:c r="O494" s="34"/>
      <x:c r="P494" s="34"/>
      <x:c r="Q494" s="34"/>
      <x:c r="R494" s="39" t="n">
        <x:v>-0.45367228390251996</x:v>
      </x:c>
      <x:c r="S494" s="39" t="n">
        <x:v>-0.009110215059858153</x:v>
      </x:c>
      <x:c r="T494" s="39" t="n">
        <x:v>-0.09101511688732355</x:v>
      </x:c>
      <x:c r="U494" s="39" t="n">
        <x:v>1.5627504463131252</x:v>
      </x:c>
      <x:c r="V494" s="39" t="n">
        <x:v>-1.0927204447802503</x:v>
      </x:c>
      <x:c r="W494" s="39" t="n">
        <x:v>-0.2740101378971009</x:v>
      </x:c>
      <x:c r="X494" s="39" t="n">
        <x:v>0.47151132530961226</x:v>
      </x:c>
      <x:c r="Y494" s="39" t="n">
        <x:v>-3.016076579273192</x:v>
      </x:c>
      <x:c r="Z494" s="39" t="n">
        <x:v>0.17819432255032513</x:v>
      </x:c>
      <x:c r="AA494" s="39" t="n">
        <x:v>-1.1899391331537947</x:v>
      </x:c>
      <x:c r="AB494" s="39" t="n">
        <x:v>0.27971212374728993</x:v>
      </x:c>
      <x:c r="AC494" s="39" t="n">
        <x:v>1.5265008439812222</x:v>
      </x:c>
      <x:c r="AD494" s="39" t="n">
        <x:v>0.8410374169228458</x:v>
      </x:c>
      <x:c r="AE494" s="39" t="n">
        <x:v>-0.497951669775083</x:v>
      </x:c>
      <x:c r="AF494" s="39" t="n">
        <x:v>-1.4904740284770097</x:v>
      </x:c>
      <x:c r="AG494" s="39" t="n">
        <x:v>2.5224611039222724</x:v>
      </x:c>
      <x:c r="AH494" s="39" t="n">
        <x:v>0.9363902627028253</x:v>
      </x:c>
      <x:c r="AI494" s="39" t="n">
        <x:v>1.652643028435292</x:v>
      </x:c>
      <x:c r="AJ494" s="39" t="n">
        <x:v>-0.827279376749327</x:v>
      </x:c>
      <x:c r="AK494" s="39" t="n">
        <x:v>0.4855418464265217</x:v>
      </x:c>
      <x:c r="AL494" s="34"/>
      <x:c r="AM494" s="34" t="n">
        <x:f>IF(SQRT($B$9)*$B494+SQRT(1-$B$9)*R494&lt;_xlfn.NORM.S.INV($B$6),1,0)</x:f>
        <x:v>0</x:v>
      </x:c>
      <x:c r="AN494" s="34" t="n">
        <x:f>IF(SQRT($B$9)*$B494+SQRT(1-$B$9)*S494&lt;_xlfn.NORM.S.INV($B$6),1,0)</x:f>
        <x:v>0</x:v>
      </x:c>
      <x:c r="AO494" s="34" t="n">
        <x:f>IF(SQRT($B$9)*$B494+SQRT(1-$B$9)*T494&lt;_xlfn.NORM.S.INV($B$6),1,0)</x:f>
        <x:v>0</x:v>
      </x:c>
      <x:c r="AP494" s="34" t="n">
        <x:f>IF(SQRT($B$9)*$B494+SQRT(1-$B$9)*U494&lt;_xlfn.NORM.S.INV($B$6),1,0)</x:f>
        <x:v>0</x:v>
      </x:c>
      <x:c r="AQ494" s="34" t="n">
        <x:f>IF(SQRT($B$9)*$B494+SQRT(1-$B$9)*V494&lt;_xlfn.NORM.S.INV($B$6),1,0)</x:f>
        <x:v>0</x:v>
      </x:c>
      <x:c r="AR494" s="34" t="n">
        <x:f>IF(SQRT($B$9)*$B494+SQRT(1-$B$9)*W494&lt;_xlfn.NORM.S.INV($B$6),1,0)</x:f>
        <x:v>0</x:v>
      </x:c>
      <x:c r="AS494" s="34" t="n">
        <x:f>IF(SQRT($B$9)*$B494+SQRT(1-$B$9)*X494&lt;_xlfn.NORM.S.INV($B$6),1,0)</x:f>
        <x:v>0</x:v>
      </x:c>
      <x:c r="AT494" s="34" t="n">
        <x:f>IF(SQRT($B$9)*$B494+SQRT(1-$B$9)*Y494&lt;_xlfn.NORM.S.INV($B$6),1,0)</x:f>
        <x:v>1</x:v>
      </x:c>
      <x:c r="AU494" s="34" t="n">
        <x:f>IF(SQRT($B$9)*$B494+SQRT(1-$B$9)*Z494&lt;_xlfn.NORM.S.INV($B$6),1,0)</x:f>
        <x:v>0</x:v>
      </x:c>
      <x:c r="AV494" s="34" t="n">
        <x:f>IF(SQRT($B$9)*$B494+SQRT(1-$B$9)*AA494&lt;_xlfn.NORM.S.INV($B$6),1,0)</x:f>
        <x:v>0</x:v>
      </x:c>
      <x:c r="AW494" s="34" t="n">
        <x:f>IF(SQRT($C$9)*$B494+SQRT(1-$C$9)*AB494&lt;_xlfn.NORM.S.INV($C$6),1,0)</x:f>
        <x:v>0</x:v>
      </x:c>
      <x:c r="AX494" s="34" t="n">
        <x:f>IF(SQRT($C$9)*$B494+SQRT(1-$C$9)*AC494&lt;_xlfn.NORM.S.INV($C$6),1,0)</x:f>
        <x:v>0</x:v>
      </x:c>
      <x:c r="AY494" s="34" t="n">
        <x:f>IF(SQRT($C$9)*$B494+SQRT(1-$C$9)*AD494&lt;_xlfn.NORM.S.INV($C$6),1,0)</x:f>
        <x:v>0</x:v>
      </x:c>
      <x:c r="AZ494" s="34" t="n">
        <x:f>IF(SQRT($C$9)*$B494+SQRT(1-$C$9)*AE494&lt;_xlfn.NORM.S.INV($C$6),1,0)</x:f>
        <x:v>0</x:v>
      </x:c>
      <x:c r="BA494" s="34" t="n">
        <x:f>IF(SQRT($C$9)*$B494+SQRT(1-$C$9)*AF494&lt;_xlfn.NORM.S.INV($C$6),1,0)</x:f>
        <x:v>0</x:v>
      </x:c>
      <x:c r="BB494" s="34" t="n">
        <x:f>IF(SQRT($C$9)*$B494+SQRT(1-$C$9)*AG494&lt;_xlfn.NORM.S.INV($C$6),1,0)</x:f>
        <x:v>0</x:v>
      </x:c>
      <x:c r="BC494" s="34" t="n">
        <x:f>IF(SQRT($C$9)*$B494+SQRT(1-$C$9)*AH494&lt;_xlfn.NORM.S.INV($C$6),1,0)</x:f>
        <x:v>0</x:v>
      </x:c>
      <x:c r="BD494" s="34" t="n">
        <x:f>IF(SQRT($C$9)*$B494+SQRT(1-$C$9)*AI494&lt;_xlfn.NORM.S.INV($C$6),1,0)</x:f>
        <x:v>0</x:v>
      </x:c>
      <x:c r="BE494" s="34" t="n">
        <x:f>IF(SQRT($C$9)*$B494+SQRT(1-$C$9)*AJ494&lt;_xlfn.NORM.S.INV($C$6),1,0)</x:f>
        <x:v>0</x:v>
      </x:c>
      <x:c r="BF494" s="34" t="n">
        <x:f>IF(SQRT($C$9)*$B494+SQRT(1-$C$9)*AK494&lt;_xlfn.NORM.S.INV($C$6),1,0)</x:f>
        <x:v>0</x:v>
      </x:c>
      <x:c r="BG494" s="34"/>
      <x:c r="BH494" s="34"/>
      <x:c r="BI494" s="34" t="n">
        <x:f>$B$11*(($A$1061)*$C494/$B$12*$B$7+(1-$A$1061)*$D494/$B$12*$C$7)</x:f>
        <x:v>0</x:v>
      </x:c>
      <x:c r="BJ494" s="34" t="n">
        <x:f>$B$11*(($A$1062)*$C494/$B$12*$B$7+(1-$A$1062)*$D494/$B$12*$C$7)</x:f>
        <x:v>20</x:v>
      </x:c>
      <x:c r="BK494" s="34" t="n">
        <x:f>$B$11*(($A$1063)*$C494/$B$12*$B$7+(1-$A$1063)*$D494/$B$12*$C$7)</x:f>
        <x:v>40</x:v>
      </x:c>
      <x:c r="BL494" s="34" t="n">
        <x:f>$B$11*(($A$1064)*$C494/$B$12*$B$7+(1-$A$1064)*$D494/$B$12*$C$7)</x:f>
        <x:v>60</x:v>
      </x:c>
      <x:c r="BM494" s="34" t="n">
        <x:f>$B$11*(($A$1065)*$C494/$B$12*$B$7+(1-$A$1065)*$D494/$B$12*$C$7)</x:f>
        <x:v>80</x:v>
      </x:c>
      <x:c r="BN494" s="34" t="n">
        <x:f>$B$11*(($A$1066)*$C494/$B$12*$B$7+(1-$A$1066)*$D494/$B$12*$C$7)</x:f>
        <x:v>100.00000000000001</x:v>
      </x:c>
      <x:c r="BO494" s="34" t="n">
        <x:f>$B$11*(($A$1067)*$C494/$B$12*$B$7+(1-$A$1067)*$D494/$B$12*$C$7)</x:f>
        <x:v>120</x:v>
      </x:c>
      <x:c r="BP494" s="34" t="n">
        <x:f>$B$11*(($A$1068)*$C494/$B$12*$B$7+(1-$A$1068)*$D494/$B$12*$C$7)</x:f>
        <x:v>139.99999999999997</x:v>
      </x:c>
      <x:c r="BQ494" s="34" t="n">
        <x:f>$B$11*(($A$1069)*$C494/$B$12*$B$7+(1-$A$1069)*$D494/$B$12*$C$7)</x:f>
        <x:v>160</x:v>
      </x:c>
      <x:c r="BR494" s="34" t="n">
        <x:f>$B$11*(($A$1070)*$C494/$B$12*$B$7+(1-$A$1070)*$D494/$B$12*$C$7)</x:f>
        <x:v>180</x:v>
      </x:c>
      <x:c r="BS494" s="34" t="n">
        <x:f>$B$11*(($A$1071)*$C494/$B$12*$B$7+(1-$A$1071)*$D494/$B$12*$C$7)</x:f>
        <x:v>200.00000000000003</x:v>
      </x:c>
      <x:c r="BT494" s="34" t="n">
        <x:f>$B$11*(($A$1072)*$C494/$B$12*$B$7+(1-$A$1072)*$D494/$B$12*$C$7)</x:f>
        <x:v>220.00000000000006</x:v>
      </x:c>
      <x:c r="BU494" s="34" t="n">
        <x:f>$B$11*(($A$1073)*$C494/$B$12*$B$7+(1-$A$1073)*$D494/$B$12*$C$7)</x:f>
        <x:v>240</x:v>
      </x:c>
      <x:c r="BV494" s="34" t="n">
        <x:f>$B$11*(($A$1074)*$C494/$B$12*$B$7+(1-$A$1074)*$D494/$B$12*$C$7)</x:f>
        <x:v>260</x:v>
      </x:c>
      <x:c r="BW494" s="34" t="n">
        <x:f>$B$11*(($A$1075)*$C494/$B$12*$B$7+(1-$A$1075)*$D494/$B$12*$C$7)</x:f>
        <x:v>279.99999999999994</x:v>
      </x:c>
      <x:c r="BX494" s="34" t="n">
        <x:f>$B$11*(($A$1076)*$C494/$B$12*$B$7+(1-$A$1076)*$D494/$B$12*$C$7)</x:f>
        <x:v>300</x:v>
      </x:c>
      <x:c r="BY494" s="34" t="n">
        <x:f>$B$11*(($A$1077)*$C494/$B$12*$B$7+(1-$A$1077)*$D494/$B$12*$C$7)</x:f>
        <x:v>320</x:v>
      </x:c>
      <x:c r="BZ494" s="34" t="n">
        <x:f>$B$11*(($A$1078)*$C494/$B$12*$B$7+(1-$A$1078)*$D494/$B$12*$C$7)</x:f>
        <x:v>339.99999999999994</x:v>
      </x:c>
      <x:c r="CA494" s="34" t="n">
        <x:f>$B$11*(($A$1079)*$C494/$B$12*$B$7+(1-$A$1079)*$D494/$B$12*$C$7)</x:f>
        <x:v>360</x:v>
      </x:c>
      <x:c r="CB494" s="34" t="n">
        <x:f>$B$11*(($A$1080)*$C494/$B$12*$B$7+(1-$A$1080)*$D494/$B$12*$C$7)</x:f>
        <x:v>380.00000000000006</x:v>
      </x:c>
      <x:c r="CC494" s="34" t="n">
        <x:f>$B$11*(($A$1081)*$C494/$B$12*$B$7+(1-$A$1081)*$D494/$B$12*$C$7)</x:f>
        <x:v>400.00000000000006</x:v>
      </x:c>
    </x:row>
    <x:row r="495">
      <x:c r="A495" s="34" t="n">
        <x:v>471</x:v>
      </x:c>
      <x:c r="B495" s="39" t="n">
        <x:v>0.5975176717032956</x:v>
      </x:c>
      <x:c r="C495" s="1" t="n">
        <x:f>SUM(AM495:AV495)</x:f>
        <x:v>0</x:v>
      </x:c>
      <x:c r="D495" s="1" t="n">
        <x:f>SUM(AW495:BF495)</x:f>
        <x:v>0</x:v>
      </x:c>
      <x:c r="E495" s="17" t="n">
        <x:f>(1-C495/$B$12)*$B$8-C495/$B$12*$B$7</x:f>
        <x:v>0.05</x:v>
      </x:c>
      <x:c r="F495" s="17" t="n">
        <x:f>(1-D495/$B$12)*$C$8-D495/$B$12*$C$7</x:f>
        <x:v>0.09</x:v>
      </x:c>
      <x:c r="G495" s="32" t="n">
        <x:f>$B$11*($B$10*C495/$B$12*$B$7+(1-$B$10)*D495/$B$12*$C$7)</x:f>
        <x:v>0</x:v>
      </x:c>
      <x:c r="H495" s="17" t="n">
        <x:f>$B$10*E495+(1-$B$10)*F495</x:f>
        <x:v>0.07</x:v>
      </x:c>
      <x:c r="I495" s="34"/>
      <x:c r="J495" s="34"/>
      <x:c r="K495" s="34"/>
      <x:c r="L495" s="34"/>
      <x:c r="M495" s="34"/>
      <x:c r="N495" s="34"/>
      <x:c r="O495" s="34"/>
      <x:c r="P495" s="34"/>
      <x:c r="Q495" s="34"/>
      <x:c r="R495" s="39" t="n">
        <x:v>1.4843276031248123</x:v>
      </x:c>
      <x:c r="S495" s="39" t="n">
        <x:v>1.0007294682373733</x:v>
      </x:c>
      <x:c r="T495" s="39" t="n">
        <x:v>-0.40882259430657664</x:v>
      </x:c>
      <x:c r="U495" s="39" t="n">
        <x:v>-0.6801146263945435</x:v>
      </x:c>
      <x:c r="V495" s="39" t="n">
        <x:v>-0.5317745496266906</x:v>
      </x:c>
      <x:c r="W495" s="39" t="n">
        <x:v>-0.30181513198362653</x:v>
      </x:c>
      <x:c r="X495" s="39" t="n">
        <x:v>0.6291485188724996</x:v>
      </x:c>
      <x:c r="Y495" s="39" t="n">
        <x:v>-1.523726837458724</x:v>
      </x:c>
      <x:c r="Z495" s="39" t="n">
        <x:v>0.9126455499787286</x:v>
      </x:c>
      <x:c r="AA495" s="39" t="n">
        <x:v>-2.0874487126467463</x:v>
      </x:c>
      <x:c r="AB495" s="39" t="n">
        <x:v>1.4011625293792815</x:v>
      </x:c>
      <x:c r="AC495" s="39" t="n">
        <x:v>1.1042953828654507</x:v>
      </x:c>
      <x:c r="AD495" s="39" t="n">
        <x:v>-1.094955366156424</x:v>
      </x:c>
      <x:c r="AE495" s="39" t="n">
        <x:v>-0.7637085940985365</x:v>
      </x:c>
      <x:c r="AF495" s="39" t="n">
        <x:v>-1.267296223346567</x:v>
      </x:c>
      <x:c r="AG495" s="39" t="n">
        <x:v>-1.2484504179783267</x:v>
      </x:c>
      <x:c r="AH495" s="39" t="n">
        <x:v>-0.5429843858101975</x:v>
      </x:c>
      <x:c r="AI495" s="39" t="n">
        <x:v>0.6412565675065416</x:v>
      </x:c>
      <x:c r="AJ495" s="39" t="n">
        <x:v>-0.16671921509925175</x:v>
      </x:c>
      <x:c r="AK495" s="39" t="n">
        <x:v>2.1209880372644143</x:v>
      </x:c>
      <x:c r="AL495" s="34"/>
      <x:c r="AM495" s="34" t="n">
        <x:f>IF(SQRT($B$9)*$B495+SQRT(1-$B$9)*R495&lt;_xlfn.NORM.S.INV($B$6),1,0)</x:f>
        <x:v>0</x:v>
      </x:c>
      <x:c r="AN495" s="34" t="n">
        <x:f>IF(SQRT($B$9)*$B495+SQRT(1-$B$9)*S495&lt;_xlfn.NORM.S.INV($B$6),1,0)</x:f>
        <x:v>0</x:v>
      </x:c>
      <x:c r="AO495" s="34" t="n">
        <x:f>IF(SQRT($B$9)*$B495+SQRT(1-$B$9)*T495&lt;_xlfn.NORM.S.INV($B$6),1,0)</x:f>
        <x:v>0</x:v>
      </x:c>
      <x:c r="AP495" s="34" t="n">
        <x:f>IF(SQRT($B$9)*$B495+SQRT(1-$B$9)*U495&lt;_xlfn.NORM.S.INV($B$6),1,0)</x:f>
        <x:v>0</x:v>
      </x:c>
      <x:c r="AQ495" s="34" t="n">
        <x:f>IF(SQRT($B$9)*$B495+SQRT(1-$B$9)*V495&lt;_xlfn.NORM.S.INV($B$6),1,0)</x:f>
        <x:v>0</x:v>
      </x:c>
      <x:c r="AR495" s="34" t="n">
        <x:f>IF(SQRT($B$9)*$B495+SQRT(1-$B$9)*W495&lt;_xlfn.NORM.S.INV($B$6),1,0)</x:f>
        <x:v>0</x:v>
      </x:c>
      <x:c r="AS495" s="34" t="n">
        <x:f>IF(SQRT($B$9)*$B495+SQRT(1-$B$9)*X495&lt;_xlfn.NORM.S.INV($B$6),1,0)</x:f>
        <x:v>0</x:v>
      </x:c>
      <x:c r="AT495" s="34" t="n">
        <x:f>IF(SQRT($B$9)*$B495+SQRT(1-$B$9)*Y495&lt;_xlfn.NORM.S.INV($B$6),1,0)</x:f>
        <x:v>0</x:v>
      </x:c>
      <x:c r="AU495" s="34" t="n">
        <x:f>IF(SQRT($B$9)*$B495+SQRT(1-$B$9)*Z495&lt;_xlfn.NORM.S.INV($B$6),1,0)</x:f>
        <x:v>0</x:v>
      </x:c>
      <x:c r="AV495" s="34" t="n">
        <x:f>IF(SQRT($B$9)*$B495+SQRT(1-$B$9)*AA495&lt;_xlfn.NORM.S.INV($B$6),1,0)</x:f>
        <x:v>0</x:v>
      </x:c>
      <x:c r="AW495" s="34" t="n">
        <x:f>IF(SQRT($C$9)*$B495+SQRT(1-$C$9)*AB495&lt;_xlfn.NORM.S.INV($C$6),1,0)</x:f>
        <x:v>0</x:v>
      </x:c>
      <x:c r="AX495" s="34" t="n">
        <x:f>IF(SQRT($C$9)*$B495+SQRT(1-$C$9)*AC495&lt;_xlfn.NORM.S.INV($C$6),1,0)</x:f>
        <x:v>0</x:v>
      </x:c>
      <x:c r="AY495" s="34" t="n">
        <x:f>IF(SQRT($C$9)*$B495+SQRT(1-$C$9)*AD495&lt;_xlfn.NORM.S.INV($C$6),1,0)</x:f>
        <x:v>0</x:v>
      </x:c>
      <x:c r="AZ495" s="34" t="n">
        <x:f>IF(SQRT($C$9)*$B495+SQRT(1-$C$9)*AE495&lt;_xlfn.NORM.S.INV($C$6),1,0)</x:f>
        <x:v>0</x:v>
      </x:c>
      <x:c r="BA495" s="34" t="n">
        <x:f>IF(SQRT($C$9)*$B495+SQRT(1-$C$9)*AF495&lt;_xlfn.NORM.S.INV($C$6),1,0)</x:f>
        <x:v>0</x:v>
      </x:c>
      <x:c r="BB495" s="34" t="n">
        <x:f>IF(SQRT($C$9)*$B495+SQRT(1-$C$9)*AG495&lt;_xlfn.NORM.S.INV($C$6),1,0)</x:f>
        <x:v>0</x:v>
      </x:c>
      <x:c r="BC495" s="34" t="n">
        <x:f>IF(SQRT($C$9)*$B495+SQRT(1-$C$9)*AH495&lt;_xlfn.NORM.S.INV($C$6),1,0)</x:f>
        <x:v>0</x:v>
      </x:c>
      <x:c r="BD495" s="34" t="n">
        <x:f>IF(SQRT($C$9)*$B495+SQRT(1-$C$9)*AI495&lt;_xlfn.NORM.S.INV($C$6),1,0)</x:f>
        <x:v>0</x:v>
      </x:c>
      <x:c r="BE495" s="34" t="n">
        <x:f>IF(SQRT($C$9)*$B495+SQRT(1-$C$9)*AJ495&lt;_xlfn.NORM.S.INV($C$6),1,0)</x:f>
        <x:v>0</x:v>
      </x:c>
      <x:c r="BF495" s="34" t="n">
        <x:f>IF(SQRT($C$9)*$B495+SQRT(1-$C$9)*AK495&lt;_xlfn.NORM.S.INV($C$6),1,0)</x:f>
        <x:v>0</x:v>
      </x:c>
      <x:c r="BG495" s="34"/>
      <x:c r="BH495" s="34"/>
      <x:c r="BI495" s="34" t="n">
        <x:f>$B$11*(($A$1061)*$C495/$B$12*$B$7+(1-$A$1061)*$D495/$B$12*$C$7)</x:f>
        <x:v>0</x:v>
      </x:c>
      <x:c r="BJ495" s="34" t="n">
        <x:f>$B$11*(($A$1062)*$C495/$B$12*$B$7+(1-$A$1062)*$D495/$B$12*$C$7)</x:f>
        <x:v>0</x:v>
      </x:c>
      <x:c r="BK495" s="34" t="n">
        <x:f>$B$11*(($A$1063)*$C495/$B$12*$B$7+(1-$A$1063)*$D495/$B$12*$C$7)</x:f>
        <x:v>0</x:v>
      </x:c>
      <x:c r="BL495" s="34" t="n">
        <x:f>$B$11*(($A$1064)*$C495/$B$12*$B$7+(1-$A$1064)*$D495/$B$12*$C$7)</x:f>
        <x:v>0</x:v>
      </x:c>
      <x:c r="BM495" s="34" t="n">
        <x:f>$B$11*(($A$1065)*$C495/$B$12*$B$7+(1-$A$1065)*$D495/$B$12*$C$7)</x:f>
        <x:v>0</x:v>
      </x:c>
      <x:c r="BN495" s="34" t="n">
        <x:f>$B$11*(($A$1066)*$C495/$B$12*$B$7+(1-$A$1066)*$D495/$B$12*$C$7)</x:f>
        <x:v>0</x:v>
      </x:c>
      <x:c r="BO495" s="34" t="n">
        <x:f>$B$11*(($A$1067)*$C495/$B$12*$B$7+(1-$A$1067)*$D495/$B$12*$C$7)</x:f>
        <x:v>0</x:v>
      </x:c>
      <x:c r="BP495" s="34" t="n">
        <x:f>$B$11*(($A$1068)*$C495/$B$12*$B$7+(1-$A$1068)*$D495/$B$12*$C$7)</x:f>
        <x:v>0</x:v>
      </x:c>
      <x:c r="BQ495" s="34" t="n">
        <x:f>$B$11*(($A$1069)*$C495/$B$12*$B$7+(1-$A$1069)*$D495/$B$12*$C$7)</x:f>
        <x:v>0</x:v>
      </x:c>
      <x:c r="BR495" s="34" t="n">
        <x:f>$B$11*(($A$1070)*$C495/$B$12*$B$7+(1-$A$1070)*$D495/$B$12*$C$7)</x:f>
        <x:v>0</x:v>
      </x:c>
      <x:c r="BS495" s="34" t="n">
        <x:f>$B$11*(($A$1071)*$C495/$B$12*$B$7+(1-$A$1071)*$D495/$B$12*$C$7)</x:f>
        <x:v>0</x:v>
      </x:c>
      <x:c r="BT495" s="34" t="n">
        <x:f>$B$11*(($A$1072)*$C495/$B$12*$B$7+(1-$A$1072)*$D495/$B$12*$C$7)</x:f>
        <x:v>0</x:v>
      </x:c>
      <x:c r="BU495" s="34" t="n">
        <x:f>$B$11*(($A$1073)*$C495/$B$12*$B$7+(1-$A$1073)*$D495/$B$12*$C$7)</x:f>
        <x:v>0</x:v>
      </x:c>
      <x:c r="BV495" s="34" t="n">
        <x:f>$B$11*(($A$1074)*$C495/$B$12*$B$7+(1-$A$1074)*$D495/$B$12*$C$7)</x:f>
        <x:v>0</x:v>
      </x:c>
      <x:c r="BW495" s="34" t="n">
        <x:f>$B$11*(($A$1075)*$C495/$B$12*$B$7+(1-$A$1075)*$D495/$B$12*$C$7)</x:f>
        <x:v>0</x:v>
      </x:c>
      <x:c r="BX495" s="34" t="n">
        <x:f>$B$11*(($A$1076)*$C495/$B$12*$B$7+(1-$A$1076)*$D495/$B$12*$C$7)</x:f>
        <x:v>0</x:v>
      </x:c>
      <x:c r="BY495" s="34" t="n">
        <x:f>$B$11*(($A$1077)*$C495/$B$12*$B$7+(1-$A$1077)*$D495/$B$12*$C$7)</x:f>
        <x:v>0</x:v>
      </x:c>
      <x:c r="BZ495" s="34" t="n">
        <x:f>$B$11*(($A$1078)*$C495/$B$12*$B$7+(1-$A$1078)*$D495/$B$12*$C$7)</x:f>
        <x:v>0</x:v>
      </x:c>
      <x:c r="CA495" s="34" t="n">
        <x:f>$B$11*(($A$1079)*$C495/$B$12*$B$7+(1-$A$1079)*$D495/$B$12*$C$7)</x:f>
        <x:v>0</x:v>
      </x:c>
      <x:c r="CB495" s="34" t="n">
        <x:f>$B$11*(($A$1080)*$C495/$B$12*$B$7+(1-$A$1080)*$D495/$B$12*$C$7)</x:f>
        <x:v>0</x:v>
      </x:c>
      <x:c r="CC495" s="34" t="n">
        <x:f>$B$11*(($A$1081)*$C495/$B$12*$B$7+(1-$A$1081)*$D495/$B$12*$C$7)</x:f>
        <x:v>0</x:v>
      </x:c>
    </x:row>
    <x:row r="496">
      <x:c r="A496" s="34" t="n">
        <x:v>472</x:v>
      </x:c>
      <x:c r="B496" s="39" t="n">
        <x:v>-0.6993524852281682</x:v>
      </x:c>
      <x:c r="C496" s="1" t="n">
        <x:f>SUM(AM496:AV496)</x:f>
        <x:v>0</x:v>
      </x:c>
      <x:c r="D496" s="1" t="n">
        <x:f>SUM(AW496:BF496)</x:f>
        <x:v>1</x:v>
      </x:c>
      <x:c r="E496" s="17" t="n">
        <x:f>(1-C496/$B$12)*$B$8-C496/$B$12*$B$7</x:f>
        <x:v>0.05</x:v>
      </x:c>
      <x:c r="F496" s="17" t="n">
        <x:f>(1-D496/$B$12)*$C$8-D496/$B$12*$C$7</x:f>
        <x:v>0.021000000000000005</x:v>
      </x:c>
      <x:c r="G496" s="32" t="n">
        <x:f>$B$11*($B$10*C496/$B$12*$B$7+(1-$B$10)*D496/$B$12*$C$7)</x:f>
        <x:v>300</x:v>
      </x:c>
      <x:c r="H496" s="17" t="n">
        <x:f>$B$10*E496+(1-$B$10)*F496</x:f>
        <x:v>0.035500000000000004</x:v>
      </x:c>
      <x:c r="I496" s="34"/>
      <x:c r="J496" s="34"/>
      <x:c r="K496" s="34"/>
      <x:c r="L496" s="34"/>
      <x:c r="M496" s="34"/>
      <x:c r="N496" s="34"/>
      <x:c r="O496" s="34"/>
      <x:c r="P496" s="34"/>
      <x:c r="Q496" s="34"/>
      <x:c r="R496" s="39" t="n">
        <x:v>-0.20778954195603383</x:v>
      </x:c>
      <x:c r="S496" s="39" t="n">
        <x:v>0.6466321153486411</x:v>
      </x:c>
      <x:c r="T496" s="39" t="n">
        <x:v>0.42290930913190905</x:v>
      </x:c>
      <x:c r="U496" s="39" t="n">
        <x:v>-0.04788466994867772</x:v>
      </x:c>
      <x:c r="V496" s="39" t="n">
        <x:v>1.7234008482818393</x:v>
      </x:c>
      <x:c r="W496" s="39" t="n">
        <x:v>-0.07917154063410453</x:v>
      </x:c>
      <x:c r="X496" s="39" t="n">
        <x:v>-0.038556140355166905</x:v>
      </x:c>
      <x:c r="Y496" s="39" t="n">
        <x:v>1.0474530323508442</x:v>
      </x:c>
      <x:c r="Z496" s="39" t="n">
        <x:v>1.2107400426689934</x:v>
      </x:c>
      <x:c r="AA496" s="39" t="n">
        <x:v>-1.4744797098540467</x:v>
      </x:c>
      <x:c r="AB496" s="39" t="n">
        <x:v>0.6732637347841421</x:v>
      </x:c>
      <x:c r="AC496" s="39" t="n">
        <x:v>-1.6303910784032258</x:v>
      </x:c>
      <x:c r="AD496" s="39" t="n">
        <x:v>-0.507753480285987</x:v>
      </x:c>
      <x:c r="AE496" s="39" t="n">
        <x:v>0.4168495189419035</x:v>
      </x:c>
      <x:c r="AF496" s="39" t="n">
        <x:v>-1.0935466168833612</x:v>
      </x:c>
      <x:c r="AG496" s="39" t="n">
        <x:v>0.04711137617399301</x:v>
      </x:c>
      <x:c r="AH496" s="39" t="n">
        <x:v>-0.17532544911874945</x:v>
      </x:c>
      <x:c r="AI496" s="39" t="n">
        <x:v>1.0982988601189232</x:v>
      </x:c>
      <x:c r="AJ496" s="39" t="n">
        <x:v>0.018036572363236008</x:v>
      </x:c>
      <x:c r="AK496" s="39" t="n">
        <x:v>1.3532868274777348</x:v>
      </x:c>
      <x:c r="AL496" s="34"/>
      <x:c r="AM496" s="34" t="n">
        <x:f>IF(SQRT($B$9)*$B496+SQRT(1-$B$9)*R496&lt;_xlfn.NORM.S.INV($B$6),1,0)</x:f>
        <x:v>0</x:v>
      </x:c>
      <x:c r="AN496" s="34" t="n">
        <x:f>IF(SQRT($B$9)*$B496+SQRT(1-$B$9)*S496&lt;_xlfn.NORM.S.INV($B$6),1,0)</x:f>
        <x:v>0</x:v>
      </x:c>
      <x:c r="AO496" s="34" t="n">
        <x:f>IF(SQRT($B$9)*$B496+SQRT(1-$B$9)*T496&lt;_xlfn.NORM.S.INV($B$6),1,0)</x:f>
        <x:v>0</x:v>
      </x:c>
      <x:c r="AP496" s="34" t="n">
        <x:f>IF(SQRT($B$9)*$B496+SQRT(1-$B$9)*U496&lt;_xlfn.NORM.S.INV($B$6),1,0)</x:f>
        <x:v>0</x:v>
      </x:c>
      <x:c r="AQ496" s="34" t="n">
        <x:f>IF(SQRT($B$9)*$B496+SQRT(1-$B$9)*V496&lt;_xlfn.NORM.S.INV($B$6),1,0)</x:f>
        <x:v>0</x:v>
      </x:c>
      <x:c r="AR496" s="34" t="n">
        <x:f>IF(SQRT($B$9)*$B496+SQRT(1-$B$9)*W496&lt;_xlfn.NORM.S.INV($B$6),1,0)</x:f>
        <x:v>0</x:v>
      </x:c>
      <x:c r="AS496" s="34" t="n">
        <x:f>IF(SQRT($B$9)*$B496+SQRT(1-$B$9)*X496&lt;_xlfn.NORM.S.INV($B$6),1,0)</x:f>
        <x:v>0</x:v>
      </x:c>
      <x:c r="AT496" s="34" t="n">
        <x:f>IF(SQRT($B$9)*$B496+SQRT(1-$B$9)*Y496&lt;_xlfn.NORM.S.INV($B$6),1,0)</x:f>
        <x:v>0</x:v>
      </x:c>
      <x:c r="AU496" s="34" t="n">
        <x:f>IF(SQRT($B$9)*$B496+SQRT(1-$B$9)*Z496&lt;_xlfn.NORM.S.INV($B$6),1,0)</x:f>
        <x:v>0</x:v>
      </x:c>
      <x:c r="AV496" s="34" t="n">
        <x:f>IF(SQRT($B$9)*$B496+SQRT(1-$B$9)*AA496&lt;_xlfn.NORM.S.INV($B$6),1,0)</x:f>
        <x:v>0</x:v>
      </x:c>
      <x:c r="AW496" s="34" t="n">
        <x:f>IF(SQRT($C$9)*$B496+SQRT(1-$C$9)*AB496&lt;_xlfn.NORM.S.INV($C$6),1,0)</x:f>
        <x:v>0</x:v>
      </x:c>
      <x:c r="AX496" s="34" t="n">
        <x:f>IF(SQRT($C$9)*$B496+SQRT(1-$C$9)*AC496&lt;_xlfn.NORM.S.INV($C$6),1,0)</x:f>
        <x:v>1</x:v>
      </x:c>
      <x:c r="AY496" s="34" t="n">
        <x:f>IF(SQRT($C$9)*$B496+SQRT(1-$C$9)*AD496&lt;_xlfn.NORM.S.INV($C$6),1,0)</x:f>
        <x:v>0</x:v>
      </x:c>
      <x:c r="AZ496" s="34" t="n">
        <x:f>IF(SQRT($C$9)*$B496+SQRT(1-$C$9)*AE496&lt;_xlfn.NORM.S.INV($C$6),1,0)</x:f>
        <x:v>0</x:v>
      </x:c>
      <x:c r="BA496" s="34" t="n">
        <x:f>IF(SQRT($C$9)*$B496+SQRT(1-$C$9)*AF496&lt;_xlfn.NORM.S.INV($C$6),1,0)</x:f>
        <x:v>0</x:v>
      </x:c>
      <x:c r="BB496" s="34" t="n">
        <x:f>IF(SQRT($C$9)*$B496+SQRT(1-$C$9)*AG496&lt;_xlfn.NORM.S.INV($C$6),1,0)</x:f>
        <x:v>0</x:v>
      </x:c>
      <x:c r="BC496" s="34" t="n">
        <x:f>IF(SQRT($C$9)*$B496+SQRT(1-$C$9)*AH496&lt;_xlfn.NORM.S.INV($C$6),1,0)</x:f>
        <x:v>0</x:v>
      </x:c>
      <x:c r="BD496" s="34" t="n">
        <x:f>IF(SQRT($C$9)*$B496+SQRT(1-$C$9)*AI496&lt;_xlfn.NORM.S.INV($C$6),1,0)</x:f>
        <x:v>0</x:v>
      </x:c>
      <x:c r="BE496" s="34" t="n">
        <x:f>IF(SQRT($C$9)*$B496+SQRT(1-$C$9)*AJ496&lt;_xlfn.NORM.S.INV($C$6),1,0)</x:f>
        <x:v>0</x:v>
      </x:c>
      <x:c r="BF496" s="34" t="n">
        <x:f>IF(SQRT($C$9)*$B496+SQRT(1-$C$9)*AK496&lt;_xlfn.NORM.S.INV($C$6),1,0)</x:f>
        <x:v>0</x:v>
      </x:c>
      <x:c r="BG496" s="34"/>
      <x:c r="BH496" s="34"/>
      <x:c r="BI496" s="34" t="n">
        <x:f>$B$11*(($A$1061)*$C496/$B$12*$B$7+(1-$A$1061)*$D496/$B$12*$C$7)</x:f>
        <x:v>600</x:v>
      </x:c>
      <x:c r="BJ496" s="34" t="n">
        <x:f>$B$11*(($A$1062)*$C496/$B$12*$B$7+(1-$A$1062)*$D496/$B$12*$C$7)</x:f>
        <x:v>570</x:v>
      </x:c>
      <x:c r="BK496" s="34" t="n">
        <x:f>$B$11*(($A$1063)*$C496/$B$12*$B$7+(1-$A$1063)*$D496/$B$12*$C$7)</x:f>
        <x:v>540</x:v>
      </x:c>
      <x:c r="BL496" s="34" t="n">
        <x:f>$B$11*(($A$1064)*$C496/$B$12*$B$7+(1-$A$1064)*$D496/$B$12*$C$7)</x:f>
        <x:v>509.99999999999994</x:v>
      </x:c>
      <x:c r="BM496" s="34" t="n">
        <x:f>$B$11*(($A$1065)*$C496/$B$12*$B$7+(1-$A$1065)*$D496/$B$12*$C$7)</x:f>
        <x:v>480</x:v>
      </x:c>
      <x:c r="BN496" s="34" t="n">
        <x:f>$B$11*(($A$1066)*$C496/$B$12*$B$7+(1-$A$1066)*$D496/$B$12*$C$7)</x:f>
        <x:v>450</x:v>
      </x:c>
      <x:c r="BO496" s="34" t="n">
        <x:f>$B$11*(($A$1067)*$C496/$B$12*$B$7+(1-$A$1067)*$D496/$B$12*$C$7)</x:f>
        <x:v>419.99999999999994</x:v>
      </x:c>
      <x:c r="BP496" s="34" t="n">
        <x:f>$B$11*(($A$1068)*$C496/$B$12*$B$7+(1-$A$1068)*$D496/$B$12*$C$7)</x:f>
        <x:v>390</x:v>
      </x:c>
      <x:c r="BQ496" s="34" t="n">
        <x:f>$B$11*(($A$1069)*$C496/$B$12*$B$7+(1-$A$1069)*$D496/$B$12*$C$7)</x:f>
        <x:v>360</x:v>
      </x:c>
      <x:c r="BR496" s="34" t="n">
        <x:f>$B$11*(($A$1070)*$C496/$B$12*$B$7+(1-$A$1070)*$D496/$B$12*$C$7)</x:f>
        <x:v>330</x:v>
      </x:c>
      <x:c r="BS496" s="34" t="n">
        <x:f>$B$11*(($A$1071)*$C496/$B$12*$B$7+(1-$A$1071)*$D496/$B$12*$C$7)</x:f>
        <x:v>300</x:v>
      </x:c>
      <x:c r="BT496" s="34" t="n">
        <x:f>$B$11*(($A$1072)*$C496/$B$12*$B$7+(1-$A$1072)*$D496/$B$12*$C$7)</x:f>
        <x:v>270</x:v>
      </x:c>
      <x:c r="BU496" s="34" t="n">
        <x:f>$B$11*(($A$1073)*$C496/$B$12*$B$7+(1-$A$1073)*$D496/$B$12*$C$7)</x:f>
        <x:v>240</x:v>
      </x:c>
      <x:c r="BV496" s="34" t="n">
        <x:f>$B$11*(($A$1074)*$C496/$B$12*$B$7+(1-$A$1074)*$D496/$B$12*$C$7)</x:f>
        <x:v>209.99999999999997</x:v>
      </x:c>
      <x:c r="BW496" s="34" t="n">
        <x:f>$B$11*(($A$1075)*$C496/$B$12*$B$7+(1-$A$1075)*$D496/$B$12*$C$7)</x:f>
        <x:v>180.00000000000003</x:v>
      </x:c>
      <x:c r="BX496" s="34" t="n">
        <x:f>$B$11*(($A$1076)*$C496/$B$12*$B$7+(1-$A$1076)*$D496/$B$12*$C$7)</x:f>
        <x:v>150</x:v>
      </x:c>
      <x:c r="BY496" s="34" t="n">
        <x:f>$B$11*(($A$1077)*$C496/$B$12*$B$7+(1-$A$1077)*$D496/$B$12*$C$7)</x:f>
        <x:v>119.99999999999999</x:v>
      </x:c>
      <x:c r="BZ496" s="34" t="n">
        <x:f>$B$11*(($A$1078)*$C496/$B$12*$B$7+(1-$A$1078)*$D496/$B$12*$C$7)</x:f>
        <x:v>90.00000000000001</x:v>
      </x:c>
      <x:c r="CA496" s="34" t="n">
        <x:f>$B$11*(($A$1079)*$C496/$B$12*$B$7+(1-$A$1079)*$D496/$B$12*$C$7)</x:f>
        <x:v>59.99999999999999</x:v>
      </x:c>
      <x:c r="CB496" s="34" t="n">
        <x:f>$B$11*(($A$1080)*$C496/$B$12*$B$7+(1-$A$1080)*$D496/$B$12*$C$7)</x:f>
        <x:v>30.00000000000003</x:v>
      </x:c>
      <x:c r="CC496" s="34" t="n">
        <x:f>$B$11*(($A$1081)*$C496/$B$12*$B$7+(1-$A$1081)*$D496/$B$12*$C$7)</x:f>
        <x:v>0</x:v>
      </x:c>
    </x:row>
    <x:row r="497">
      <x:c r="A497" s="34" t="n">
        <x:v>473</x:v>
      </x:c>
      <x:c r="B497" s="39" t="n">
        <x:v>-0.6580776334167716</x:v>
      </x:c>
      <x:c r="C497" s="1" t="n">
        <x:f>SUM(AM497:AV497)</x:f>
        <x:v>0</x:v>
      </x:c>
      <x:c r="D497" s="1" t="n">
        <x:f>SUM(AW497:BF497)</x:f>
        <x:v>0</x:v>
      </x:c>
      <x:c r="E497" s="17" t="n">
        <x:f>(1-C497/$B$12)*$B$8-C497/$B$12*$B$7</x:f>
        <x:v>0.05</x:v>
      </x:c>
      <x:c r="F497" s="17" t="n">
        <x:f>(1-D497/$B$12)*$C$8-D497/$B$12*$C$7</x:f>
        <x:v>0.09</x:v>
      </x:c>
      <x:c r="G497" s="32" t="n">
        <x:f>$B$11*($B$10*C497/$B$12*$B$7+(1-$B$10)*D497/$B$12*$C$7)</x:f>
        <x:v>0</x:v>
      </x:c>
      <x:c r="H497" s="17" t="n">
        <x:f>$B$10*E497+(1-$B$10)*F497</x:f>
        <x:v>0.07</x:v>
      </x:c>
      <x:c r="I497" s="34"/>
      <x:c r="J497" s="34"/>
      <x:c r="K497" s="34"/>
      <x:c r="L497" s="34"/>
      <x:c r="M497" s="34"/>
      <x:c r="N497" s="34"/>
      <x:c r="O497" s="34"/>
      <x:c r="P497" s="34"/>
      <x:c r="Q497" s="34"/>
      <x:c r="R497" s="39" t="n">
        <x:v>-1.401689589082195</x:v>
      </x:c>
      <x:c r="S497" s="39" t="n">
        <x:v>0.5521560486385597</x:v>
      </x:c>
      <x:c r="T497" s="39" t="n">
        <x:v>0.3538117144328485</x:v>
      </x:c>
      <x:c r="U497" s="39" t="n">
        <x:v>-1.5356008746914016</x:v>
      </x:c>
      <x:c r="V497" s="39" t="n">
        <x:v>-1.5573375246021948</x:v>
      </x:c>
      <x:c r="W497" s="39" t="n">
        <x:v>0.88366327409397</x:v>
      </x:c>
      <x:c r="X497" s="39" t="n">
        <x:v>0.7071650823320385</x:v>
      </x:c>
      <x:c r="Y497" s="39" t="n">
        <x:v>0.4089921546164351</x:v>
      </x:c>
      <x:c r="Z497" s="39" t="n">
        <x:v>-0.6675461061792779</x:v>
      </x:c>
      <x:c r="AA497" s="39" t="n">
        <x:v>-1.1411540911453102</x:v>
      </x:c>
      <x:c r="AB497" s="39" t="n">
        <x:v>1.3476876882531013</x:v>
      </x:c>
      <x:c r="AC497" s="39" t="n">
        <x:v>-0.5365054533543828</x:v>
      </x:c>
      <x:c r="AD497" s="39" t="n">
        <x:v>0.8990579231233046</x:v>
      </x:c>
      <x:c r="AE497" s="39" t="n">
        <x:v>2.4001736441097865</x:v>
      </x:c>
      <x:c r="AF497" s="39" t="n">
        <x:v>-0.08438528094427211</x:v>
      </x:c>
      <x:c r="AG497" s="39" t="n">
        <x:v>0.5225582761258184</x:v>
      </x:c>
      <x:c r="AH497" s="39" t="n">
        <x:v>-0.09262163888692258</x:v>
      </x:c>
      <x:c r="AI497" s="39" t="n">
        <x:v>-0.8118436677907694</x:v>
      </x:c>
      <x:c r="AJ497" s="39" t="n">
        <x:v>-1.430164444736767</x:v>
      </x:c>
      <x:c r="AK497" s="39" t="n">
        <x:v>1.48421571428808</x:v>
      </x:c>
      <x:c r="AL497" s="34"/>
      <x:c r="AM497" s="34" t="n">
        <x:f>IF(SQRT($B$9)*$B497+SQRT(1-$B$9)*R497&lt;_xlfn.NORM.S.INV($B$6),1,0)</x:f>
        <x:v>0</x:v>
      </x:c>
      <x:c r="AN497" s="34" t="n">
        <x:f>IF(SQRT($B$9)*$B497+SQRT(1-$B$9)*S497&lt;_xlfn.NORM.S.INV($B$6),1,0)</x:f>
        <x:v>0</x:v>
      </x:c>
      <x:c r="AO497" s="34" t="n">
        <x:f>IF(SQRT($B$9)*$B497+SQRT(1-$B$9)*T497&lt;_xlfn.NORM.S.INV($B$6),1,0)</x:f>
        <x:v>0</x:v>
      </x:c>
      <x:c r="AP497" s="34" t="n">
        <x:f>IF(SQRT($B$9)*$B497+SQRT(1-$B$9)*U497&lt;_xlfn.NORM.S.INV($B$6),1,0)</x:f>
        <x:v>0</x:v>
      </x:c>
      <x:c r="AQ497" s="34" t="n">
        <x:f>IF(SQRT($B$9)*$B497+SQRT(1-$B$9)*V497&lt;_xlfn.NORM.S.INV($B$6),1,0)</x:f>
        <x:v>0</x:v>
      </x:c>
      <x:c r="AR497" s="34" t="n">
        <x:f>IF(SQRT($B$9)*$B497+SQRT(1-$B$9)*W497&lt;_xlfn.NORM.S.INV($B$6),1,0)</x:f>
        <x:v>0</x:v>
      </x:c>
      <x:c r="AS497" s="34" t="n">
        <x:f>IF(SQRT($B$9)*$B497+SQRT(1-$B$9)*X497&lt;_xlfn.NORM.S.INV($B$6),1,0)</x:f>
        <x:v>0</x:v>
      </x:c>
      <x:c r="AT497" s="34" t="n">
        <x:f>IF(SQRT($B$9)*$B497+SQRT(1-$B$9)*Y497&lt;_xlfn.NORM.S.INV($B$6),1,0)</x:f>
        <x:v>0</x:v>
      </x:c>
      <x:c r="AU497" s="34" t="n">
        <x:f>IF(SQRT($B$9)*$B497+SQRT(1-$B$9)*Z497&lt;_xlfn.NORM.S.INV($B$6),1,0)</x:f>
        <x:v>0</x:v>
      </x:c>
      <x:c r="AV497" s="34" t="n">
        <x:f>IF(SQRT($B$9)*$B497+SQRT(1-$B$9)*AA497&lt;_xlfn.NORM.S.INV($B$6),1,0)</x:f>
        <x:v>0</x:v>
      </x:c>
      <x:c r="AW497" s="34" t="n">
        <x:f>IF(SQRT($C$9)*$B497+SQRT(1-$C$9)*AB497&lt;_xlfn.NORM.S.INV($C$6),1,0)</x:f>
        <x:v>0</x:v>
      </x:c>
      <x:c r="AX497" s="34" t="n">
        <x:f>IF(SQRT($C$9)*$B497+SQRT(1-$C$9)*AC497&lt;_xlfn.NORM.S.INV($C$6),1,0)</x:f>
        <x:v>0</x:v>
      </x:c>
      <x:c r="AY497" s="34" t="n">
        <x:f>IF(SQRT($C$9)*$B497+SQRT(1-$C$9)*AD497&lt;_xlfn.NORM.S.INV($C$6),1,0)</x:f>
        <x:v>0</x:v>
      </x:c>
      <x:c r="AZ497" s="34" t="n">
        <x:f>IF(SQRT($C$9)*$B497+SQRT(1-$C$9)*AE497&lt;_xlfn.NORM.S.INV($C$6),1,0)</x:f>
        <x:v>0</x:v>
      </x:c>
      <x:c r="BA497" s="34" t="n">
        <x:f>IF(SQRT($C$9)*$B497+SQRT(1-$C$9)*AF497&lt;_xlfn.NORM.S.INV($C$6),1,0)</x:f>
        <x:v>0</x:v>
      </x:c>
      <x:c r="BB497" s="34" t="n">
        <x:f>IF(SQRT($C$9)*$B497+SQRT(1-$C$9)*AG497&lt;_xlfn.NORM.S.INV($C$6),1,0)</x:f>
        <x:v>0</x:v>
      </x:c>
      <x:c r="BC497" s="34" t="n">
        <x:f>IF(SQRT($C$9)*$B497+SQRT(1-$C$9)*AH497&lt;_xlfn.NORM.S.INV($C$6),1,0)</x:f>
        <x:v>0</x:v>
      </x:c>
      <x:c r="BD497" s="34" t="n">
        <x:f>IF(SQRT($C$9)*$B497+SQRT(1-$C$9)*AI497&lt;_xlfn.NORM.S.INV($C$6),1,0)</x:f>
        <x:v>0</x:v>
      </x:c>
      <x:c r="BE497" s="34" t="n">
        <x:f>IF(SQRT($C$9)*$B497+SQRT(1-$C$9)*AJ497&lt;_xlfn.NORM.S.INV($C$6),1,0)</x:f>
        <x:v>0</x:v>
      </x:c>
      <x:c r="BF497" s="34" t="n">
        <x:f>IF(SQRT($C$9)*$B497+SQRT(1-$C$9)*AK497&lt;_xlfn.NORM.S.INV($C$6),1,0)</x:f>
        <x:v>0</x:v>
      </x:c>
      <x:c r="BG497" s="34"/>
      <x:c r="BH497" s="34"/>
      <x:c r="BI497" s="34" t="n">
        <x:f>$B$11*(($A$1061)*$C497/$B$12*$B$7+(1-$A$1061)*$D497/$B$12*$C$7)</x:f>
        <x:v>0</x:v>
      </x:c>
      <x:c r="BJ497" s="34" t="n">
        <x:f>$B$11*(($A$1062)*$C497/$B$12*$B$7+(1-$A$1062)*$D497/$B$12*$C$7)</x:f>
        <x:v>0</x:v>
      </x:c>
      <x:c r="BK497" s="34" t="n">
        <x:f>$B$11*(($A$1063)*$C497/$B$12*$B$7+(1-$A$1063)*$D497/$B$12*$C$7)</x:f>
        <x:v>0</x:v>
      </x:c>
      <x:c r="BL497" s="34" t="n">
        <x:f>$B$11*(($A$1064)*$C497/$B$12*$B$7+(1-$A$1064)*$D497/$B$12*$C$7)</x:f>
        <x:v>0</x:v>
      </x:c>
      <x:c r="BM497" s="34" t="n">
        <x:f>$B$11*(($A$1065)*$C497/$B$12*$B$7+(1-$A$1065)*$D497/$B$12*$C$7)</x:f>
        <x:v>0</x:v>
      </x:c>
      <x:c r="BN497" s="34" t="n">
        <x:f>$B$11*(($A$1066)*$C497/$B$12*$B$7+(1-$A$1066)*$D497/$B$12*$C$7)</x:f>
        <x:v>0</x:v>
      </x:c>
      <x:c r="BO497" s="34" t="n">
        <x:f>$B$11*(($A$1067)*$C497/$B$12*$B$7+(1-$A$1067)*$D497/$B$12*$C$7)</x:f>
        <x:v>0</x:v>
      </x:c>
      <x:c r="BP497" s="34" t="n">
        <x:f>$B$11*(($A$1068)*$C497/$B$12*$B$7+(1-$A$1068)*$D497/$B$12*$C$7)</x:f>
        <x:v>0</x:v>
      </x:c>
      <x:c r="BQ497" s="34" t="n">
        <x:f>$B$11*(($A$1069)*$C497/$B$12*$B$7+(1-$A$1069)*$D497/$B$12*$C$7)</x:f>
        <x:v>0</x:v>
      </x:c>
      <x:c r="BR497" s="34" t="n">
        <x:f>$B$11*(($A$1070)*$C497/$B$12*$B$7+(1-$A$1070)*$D497/$B$12*$C$7)</x:f>
        <x:v>0</x:v>
      </x:c>
      <x:c r="BS497" s="34" t="n">
        <x:f>$B$11*(($A$1071)*$C497/$B$12*$B$7+(1-$A$1071)*$D497/$B$12*$C$7)</x:f>
        <x:v>0</x:v>
      </x:c>
      <x:c r="BT497" s="34" t="n">
        <x:f>$B$11*(($A$1072)*$C497/$B$12*$B$7+(1-$A$1072)*$D497/$B$12*$C$7)</x:f>
        <x:v>0</x:v>
      </x:c>
      <x:c r="BU497" s="34" t="n">
        <x:f>$B$11*(($A$1073)*$C497/$B$12*$B$7+(1-$A$1073)*$D497/$B$12*$C$7)</x:f>
        <x:v>0</x:v>
      </x:c>
      <x:c r="BV497" s="34" t="n">
        <x:f>$B$11*(($A$1074)*$C497/$B$12*$B$7+(1-$A$1074)*$D497/$B$12*$C$7)</x:f>
        <x:v>0</x:v>
      </x:c>
      <x:c r="BW497" s="34" t="n">
        <x:f>$B$11*(($A$1075)*$C497/$B$12*$B$7+(1-$A$1075)*$D497/$B$12*$C$7)</x:f>
        <x:v>0</x:v>
      </x:c>
      <x:c r="BX497" s="34" t="n">
        <x:f>$B$11*(($A$1076)*$C497/$B$12*$B$7+(1-$A$1076)*$D497/$B$12*$C$7)</x:f>
        <x:v>0</x:v>
      </x:c>
      <x:c r="BY497" s="34" t="n">
        <x:f>$B$11*(($A$1077)*$C497/$B$12*$B$7+(1-$A$1077)*$D497/$B$12*$C$7)</x:f>
        <x:v>0</x:v>
      </x:c>
      <x:c r="BZ497" s="34" t="n">
        <x:f>$B$11*(($A$1078)*$C497/$B$12*$B$7+(1-$A$1078)*$D497/$B$12*$C$7)</x:f>
        <x:v>0</x:v>
      </x:c>
      <x:c r="CA497" s="34" t="n">
        <x:f>$B$11*(($A$1079)*$C497/$B$12*$B$7+(1-$A$1079)*$D497/$B$12*$C$7)</x:f>
        <x:v>0</x:v>
      </x:c>
      <x:c r="CB497" s="34" t="n">
        <x:f>$B$11*(($A$1080)*$C497/$B$12*$B$7+(1-$A$1080)*$D497/$B$12*$C$7)</x:f>
        <x:v>0</x:v>
      </x:c>
      <x:c r="CC497" s="34" t="n">
        <x:f>$B$11*(($A$1081)*$C497/$B$12*$B$7+(1-$A$1081)*$D497/$B$12*$C$7)</x:f>
        <x:v>0</x:v>
      </x:c>
    </x:row>
    <x:row r="498">
      <x:c r="A498" s="34" t="n">
        <x:v>474</x:v>
      </x:c>
      <x:c r="B498" s="39" t="n">
        <x:v>-1.144931631347258</x:v>
      </x:c>
      <x:c r="C498" s="1" t="n">
        <x:f>SUM(AM498:AV498)</x:f>
        <x:v>0</x:v>
      </x:c>
      <x:c r="D498" s="1" t="n">
        <x:f>SUM(AW498:BF498)</x:f>
        <x:v>2</x:v>
      </x:c>
      <x:c r="E498" s="17" t="n">
        <x:f>(1-C498/$B$12)*$B$8-C498/$B$12*$B$7</x:f>
        <x:v>0.05</x:v>
      </x:c>
      <x:c r="F498" s="17" t="n">
        <x:f>(1-D498/$B$12)*$C$8-D498/$B$12*$C$7</x:f>
        <x:v>-0.048</x:v>
      </x:c>
      <x:c r="G498" s="32" t="n">
        <x:f>$B$11*($B$10*C498/$B$12*$B$7+(1-$B$10)*D498/$B$12*$C$7)</x:f>
        <x:v>600</x:v>
      </x:c>
      <x:c r="H498" s="17" t="n">
        <x:f>$B$10*E498+(1-$B$10)*F498</x:f>
        <x:v>0.0010000000000000009</x:v>
      </x:c>
      <x:c r="I498" s="34"/>
      <x:c r="J498" s="34"/>
      <x:c r="K498" s="34"/>
      <x:c r="L498" s="34"/>
      <x:c r="M498" s="34"/>
      <x:c r="N498" s="34"/>
      <x:c r="O498" s="34"/>
      <x:c r="P498" s="34"/>
      <x:c r="Q498" s="34"/>
      <x:c r="R498" s="39" t="n">
        <x:v>1.1855802463148801</x:v>
      </x:c>
      <x:c r="S498" s="39" t="n">
        <x:v>-1.548724465012844</x:v>
      </x:c>
      <x:c r="T498" s="39" t="n">
        <x:v>0.44064815533190443</x:v>
      </x:c>
      <x:c r="U498" s="39" t="n">
        <x:v>0.573696881803574</x:v>
      </x:c>
      <x:c r="V498" s="39" t="n">
        <x:v>-0.33689307354211045</x:v>
      </x:c>
      <x:c r="W498" s="39" t="n">
        <x:v>-0.14527368012611117</x:v>
      </x:c>
      <x:c r="X498" s="39" t="n">
        <x:v>0.5370126616828758</x:v>
      </x:c>
      <x:c r="Y498" s="39" t="n">
        <x:v>-0.38521833269884487</x:v>
      </x:c>
      <x:c r="Z498" s="39" t="n">
        <x:v>0.17853210760823626</x:v>
      </x:c>
      <x:c r="AA498" s="39" t="n">
        <x:v>0.4811074599382405</x:v>
      </x:c>
      <x:c r="AB498" s="39" t="n">
        <x:v>0.2902043483418894</x:v>
      </x:c>
      <x:c r="AC498" s="39" t="n">
        <x:v>-2.2417686491596163</x:v>
      </x:c>
      <x:c r="AD498" s="39" t="n">
        <x:v>-1.5476310909577173</x:v>
      </x:c>
      <x:c r="AE498" s="39" t="n">
        <x:v>-1.1022146326198985</x:v>
      </x:c>
      <x:c r="AF498" s="39" t="n">
        <x:v>-1.1256143256010722</x:v>
      </x:c>
      <x:c r="AG498" s="39" t="n">
        <x:v>-0.7241441711380234</x:v>
      </x:c>
      <x:c r="AH498" s="39" t="n">
        <x:v>0.47702264768037816</x:v>
      </x:c>
      <x:c r="AI498" s="39" t="n">
        <x:v>0.3617077961193403</x:v>
      </x:c>
      <x:c r="AJ498" s="39" t="n">
        <x:v>-0.22938895011385757</x:v>
      </x:c>
      <x:c r="AK498" s="39" t="n">
        <x:v>0.3275606270880028</x:v>
      </x:c>
      <x:c r="AL498" s="34"/>
      <x:c r="AM498" s="34" t="n">
        <x:f>IF(SQRT($B$9)*$B498+SQRT(1-$B$9)*R498&lt;_xlfn.NORM.S.INV($B$6),1,0)</x:f>
        <x:v>0</x:v>
      </x:c>
      <x:c r="AN498" s="34" t="n">
        <x:f>IF(SQRT($B$9)*$B498+SQRT(1-$B$9)*S498&lt;_xlfn.NORM.S.INV($B$6),1,0)</x:f>
        <x:v>0</x:v>
      </x:c>
      <x:c r="AO498" s="34" t="n">
        <x:f>IF(SQRT($B$9)*$B498+SQRT(1-$B$9)*T498&lt;_xlfn.NORM.S.INV($B$6),1,0)</x:f>
        <x:v>0</x:v>
      </x:c>
      <x:c r="AP498" s="34" t="n">
        <x:f>IF(SQRT($B$9)*$B498+SQRT(1-$B$9)*U498&lt;_xlfn.NORM.S.INV($B$6),1,0)</x:f>
        <x:v>0</x:v>
      </x:c>
      <x:c r="AQ498" s="34" t="n">
        <x:f>IF(SQRT($B$9)*$B498+SQRT(1-$B$9)*V498&lt;_xlfn.NORM.S.INV($B$6),1,0)</x:f>
        <x:v>0</x:v>
      </x:c>
      <x:c r="AR498" s="34" t="n">
        <x:f>IF(SQRT($B$9)*$B498+SQRT(1-$B$9)*W498&lt;_xlfn.NORM.S.INV($B$6),1,0)</x:f>
        <x:v>0</x:v>
      </x:c>
      <x:c r="AS498" s="34" t="n">
        <x:f>IF(SQRT($B$9)*$B498+SQRT(1-$B$9)*X498&lt;_xlfn.NORM.S.INV($B$6),1,0)</x:f>
        <x:v>0</x:v>
      </x:c>
      <x:c r="AT498" s="34" t="n">
        <x:f>IF(SQRT($B$9)*$B498+SQRT(1-$B$9)*Y498&lt;_xlfn.NORM.S.INV($B$6),1,0)</x:f>
        <x:v>0</x:v>
      </x:c>
      <x:c r="AU498" s="34" t="n">
        <x:f>IF(SQRT($B$9)*$B498+SQRT(1-$B$9)*Z498&lt;_xlfn.NORM.S.INV($B$6),1,0)</x:f>
        <x:v>0</x:v>
      </x:c>
      <x:c r="AV498" s="34" t="n">
        <x:f>IF(SQRT($B$9)*$B498+SQRT(1-$B$9)*AA498&lt;_xlfn.NORM.S.INV($B$6),1,0)</x:f>
        <x:v>0</x:v>
      </x:c>
      <x:c r="AW498" s="34" t="n">
        <x:f>IF(SQRT($C$9)*$B498+SQRT(1-$C$9)*AB498&lt;_xlfn.NORM.S.INV($C$6),1,0)</x:f>
        <x:v>0</x:v>
      </x:c>
      <x:c r="AX498" s="34" t="n">
        <x:f>IF(SQRT($C$9)*$B498+SQRT(1-$C$9)*AC498&lt;_xlfn.NORM.S.INV($C$6),1,0)</x:f>
        <x:v>1</x:v>
      </x:c>
      <x:c r="AY498" s="34" t="n">
        <x:f>IF(SQRT($C$9)*$B498+SQRT(1-$C$9)*AD498&lt;_xlfn.NORM.S.INV($C$6),1,0)</x:f>
        <x:v>1</x:v>
      </x:c>
      <x:c r="AZ498" s="34" t="n">
        <x:f>IF(SQRT($C$9)*$B498+SQRT(1-$C$9)*AE498&lt;_xlfn.NORM.S.INV($C$6),1,0)</x:f>
        <x:v>0</x:v>
      </x:c>
      <x:c r="BA498" s="34" t="n">
        <x:f>IF(SQRT($C$9)*$B498+SQRT(1-$C$9)*AF498&lt;_xlfn.NORM.S.INV($C$6),1,0)</x:f>
        <x:v>0</x:v>
      </x:c>
      <x:c r="BB498" s="34" t="n">
        <x:f>IF(SQRT($C$9)*$B498+SQRT(1-$C$9)*AG498&lt;_xlfn.NORM.S.INV($C$6),1,0)</x:f>
        <x:v>0</x:v>
      </x:c>
      <x:c r="BC498" s="34" t="n">
        <x:f>IF(SQRT($C$9)*$B498+SQRT(1-$C$9)*AH498&lt;_xlfn.NORM.S.INV($C$6),1,0)</x:f>
        <x:v>0</x:v>
      </x:c>
      <x:c r="BD498" s="34" t="n">
        <x:f>IF(SQRT($C$9)*$B498+SQRT(1-$C$9)*AI498&lt;_xlfn.NORM.S.INV($C$6),1,0)</x:f>
        <x:v>0</x:v>
      </x:c>
      <x:c r="BE498" s="34" t="n">
        <x:f>IF(SQRT($C$9)*$B498+SQRT(1-$C$9)*AJ498&lt;_xlfn.NORM.S.INV($C$6),1,0)</x:f>
        <x:v>0</x:v>
      </x:c>
      <x:c r="BF498" s="34" t="n">
        <x:f>IF(SQRT($C$9)*$B498+SQRT(1-$C$9)*AK498&lt;_xlfn.NORM.S.INV($C$6),1,0)</x:f>
        <x:v>0</x:v>
      </x:c>
      <x:c r="BG498" s="34"/>
      <x:c r="BH498" s="34"/>
      <x:c r="BI498" s="34" t="n">
        <x:f>$B$11*(($A$1061)*$C498/$B$12*$B$7+(1-$A$1061)*$D498/$B$12*$C$7)</x:f>
        <x:v>1200</x:v>
      </x:c>
      <x:c r="BJ498" s="34" t="n">
        <x:f>$B$11*(($A$1062)*$C498/$B$12*$B$7+(1-$A$1062)*$D498/$B$12*$C$7)</x:f>
        <x:v>1140</x:v>
      </x:c>
      <x:c r="BK498" s="34" t="n">
        <x:f>$B$11*(($A$1063)*$C498/$B$12*$B$7+(1-$A$1063)*$D498/$B$12*$C$7)</x:f>
        <x:v>1080</x:v>
      </x:c>
      <x:c r="BL498" s="34" t="n">
        <x:f>$B$11*(($A$1064)*$C498/$B$12*$B$7+(1-$A$1064)*$D498/$B$12*$C$7)</x:f>
        <x:v>1019.9999999999999</x:v>
      </x:c>
      <x:c r="BM498" s="34" t="n">
        <x:f>$B$11*(($A$1065)*$C498/$B$12*$B$7+(1-$A$1065)*$D498/$B$12*$C$7)</x:f>
        <x:v>960</x:v>
      </x:c>
      <x:c r="BN498" s="34" t="n">
        <x:f>$B$11*(($A$1066)*$C498/$B$12*$B$7+(1-$A$1066)*$D498/$B$12*$C$7)</x:f>
        <x:v>900</x:v>
      </x:c>
      <x:c r="BO498" s="34" t="n">
        <x:f>$B$11*(($A$1067)*$C498/$B$12*$B$7+(1-$A$1067)*$D498/$B$12*$C$7)</x:f>
        <x:v>839.9999999999999</x:v>
      </x:c>
      <x:c r="BP498" s="34" t="n">
        <x:f>$B$11*(($A$1068)*$C498/$B$12*$B$7+(1-$A$1068)*$D498/$B$12*$C$7)</x:f>
        <x:v>780</x:v>
      </x:c>
      <x:c r="BQ498" s="34" t="n">
        <x:f>$B$11*(($A$1069)*$C498/$B$12*$B$7+(1-$A$1069)*$D498/$B$12*$C$7)</x:f>
        <x:v>720</x:v>
      </x:c>
      <x:c r="BR498" s="34" t="n">
        <x:f>$B$11*(($A$1070)*$C498/$B$12*$B$7+(1-$A$1070)*$D498/$B$12*$C$7)</x:f>
        <x:v>660</x:v>
      </x:c>
      <x:c r="BS498" s="34" t="n">
        <x:f>$B$11*(($A$1071)*$C498/$B$12*$B$7+(1-$A$1071)*$D498/$B$12*$C$7)</x:f>
        <x:v>600</x:v>
      </x:c>
      <x:c r="BT498" s="34" t="n">
        <x:f>$B$11*(($A$1072)*$C498/$B$12*$B$7+(1-$A$1072)*$D498/$B$12*$C$7)</x:f>
        <x:v>540</x:v>
      </x:c>
      <x:c r="BU498" s="34" t="n">
        <x:f>$B$11*(($A$1073)*$C498/$B$12*$B$7+(1-$A$1073)*$D498/$B$12*$C$7)</x:f>
        <x:v>480</x:v>
      </x:c>
      <x:c r="BV498" s="34" t="n">
        <x:f>$B$11*(($A$1074)*$C498/$B$12*$B$7+(1-$A$1074)*$D498/$B$12*$C$7)</x:f>
        <x:v>419.99999999999994</x:v>
      </x:c>
      <x:c r="BW498" s="34" t="n">
        <x:f>$B$11*(($A$1075)*$C498/$B$12*$B$7+(1-$A$1075)*$D498/$B$12*$C$7)</x:f>
        <x:v>360.00000000000006</x:v>
      </x:c>
      <x:c r="BX498" s="34" t="n">
        <x:f>$B$11*(($A$1076)*$C498/$B$12*$B$7+(1-$A$1076)*$D498/$B$12*$C$7)</x:f>
        <x:v>300</x:v>
      </x:c>
      <x:c r="BY498" s="34" t="n">
        <x:f>$B$11*(($A$1077)*$C498/$B$12*$B$7+(1-$A$1077)*$D498/$B$12*$C$7)</x:f>
        <x:v>239.99999999999997</x:v>
      </x:c>
      <x:c r="BZ498" s="34" t="n">
        <x:f>$B$11*(($A$1078)*$C498/$B$12*$B$7+(1-$A$1078)*$D498/$B$12*$C$7)</x:f>
        <x:v>180.00000000000003</x:v>
      </x:c>
      <x:c r="CA498" s="34" t="n">
        <x:f>$B$11*(($A$1079)*$C498/$B$12*$B$7+(1-$A$1079)*$D498/$B$12*$C$7)</x:f>
        <x:v>119.99999999999999</x:v>
      </x:c>
      <x:c r="CB498" s="34" t="n">
        <x:f>$B$11*(($A$1080)*$C498/$B$12*$B$7+(1-$A$1080)*$D498/$B$12*$C$7)</x:f>
        <x:v>60.00000000000006</x:v>
      </x:c>
      <x:c r="CC498" s="34" t="n">
        <x:f>$B$11*(($A$1081)*$C498/$B$12*$B$7+(1-$A$1081)*$D498/$B$12*$C$7)</x:f>
        <x:v>0</x:v>
      </x:c>
    </x:row>
    <x:row r="499">
      <x:c r="A499" s="34" t="n">
        <x:v>475</x:v>
      </x:c>
      <x:c r="B499" s="39" t="n">
        <x:v>-0.7598309075142102</x:v>
      </x:c>
      <x:c r="C499" s="1" t="n">
        <x:f>SUM(AM499:AV499)</x:f>
        <x:v>0</x:v>
      </x:c>
      <x:c r="D499" s="1" t="n">
        <x:f>SUM(AW499:BF499)</x:f>
        <x:v>2</x:v>
      </x:c>
      <x:c r="E499" s="17" t="n">
        <x:f>(1-C499/$B$12)*$B$8-C499/$B$12*$B$7</x:f>
        <x:v>0.05</x:v>
      </x:c>
      <x:c r="F499" s="17" t="n">
        <x:f>(1-D499/$B$12)*$C$8-D499/$B$12*$C$7</x:f>
        <x:v>-0.048</x:v>
      </x:c>
      <x:c r="G499" s="32" t="n">
        <x:f>$B$11*($B$10*C499/$B$12*$B$7+(1-$B$10)*D499/$B$12*$C$7)</x:f>
        <x:v>600</x:v>
      </x:c>
      <x:c r="H499" s="17" t="n">
        <x:f>$B$10*E499+(1-$B$10)*F499</x:f>
        <x:v>0.0010000000000000009</x:v>
      </x:c>
      <x:c r="I499" s="34"/>
      <x:c r="J499" s="34"/>
      <x:c r="K499" s="34"/>
      <x:c r="L499" s="34"/>
      <x:c r="M499" s="34"/>
      <x:c r="N499" s="34"/>
      <x:c r="O499" s="34"/>
      <x:c r="P499" s="34"/>
      <x:c r="Q499" s="34"/>
      <x:c r="R499" s="39" t="n">
        <x:v>-1.1672489747852548</x:v>
      </x:c>
      <x:c r="S499" s="39" t="n">
        <x:v>-1.0326224833074196</x:v>
      </x:c>
      <x:c r="T499" s="39" t="n">
        <x:v>0.5721154248832042</x:v>
      </x:c>
      <x:c r="U499" s="39" t="n">
        <x:v>1.9679561162802397</x:v>
      </x:c>
      <x:c r="V499" s="39" t="n">
        <x:v>-0.12732350270585463</x:v>
      </x:c>
      <x:c r="W499" s="39" t="n">
        <x:v>-0.0035755326992015614</x:v>
      </x:c>
      <x:c r="X499" s="39" t="n">
        <x:v>-0.7925886447911357</x:v>
      </x:c>
      <x:c r="Y499" s="39" t="n">
        <x:v>-0.8078857930866242</x:v>
      </x:c>
      <x:c r="Z499" s="39" t="n">
        <x:v>0.8863614798316529</x:v>
      </x:c>
      <x:c r="AA499" s="39" t="n">
        <x:v>0.4781651737774292</x:v>
      </x:c>
      <x:c r="AB499" s="39" t="n">
        <x:v>-1.0850625642073237</x:v>
      </x:c>
      <x:c r="AC499" s="39" t="n">
        <x:v>-1.6906500609742503</x:v>
      </x:c>
      <x:c r="AD499" s="39" t="n">
        <x:v>-1.9211673860999725</x:v>
      </x:c>
      <x:c r="AE499" s="39" t="n">
        <x:v>0.12733516475583725</x:v>
      </x:c>
      <x:c r="AF499" s="39" t="n">
        <x:v>-0.08222486616810105</x:v>
      </x:c>
      <x:c r="AG499" s="39" t="n">
        <x:v>0.8656081847470318</x:v>
      </x:c>
      <x:c r="AH499" s="39" t="n">
        <x:v>-0.5374850065333021</x:v>
      </x:c>
      <x:c r="AI499" s="39" t="n">
        <x:v>1.7659570374666513</x:v>
      </x:c>
      <x:c r="AJ499" s="39" t="n">
        <x:v>-0.6528360437061959</x:v>
      </x:c>
      <x:c r="AK499" s="39" t="n">
        <x:v>-0.5623721600579393</x:v>
      </x:c>
      <x:c r="AL499" s="34"/>
      <x:c r="AM499" s="34" t="n">
        <x:f>IF(SQRT($B$9)*$B499+SQRT(1-$B$9)*R499&lt;_xlfn.NORM.S.INV($B$6),1,0)</x:f>
        <x:v>0</x:v>
      </x:c>
      <x:c r="AN499" s="34" t="n">
        <x:f>IF(SQRT($B$9)*$B499+SQRT(1-$B$9)*S499&lt;_xlfn.NORM.S.INV($B$6),1,0)</x:f>
        <x:v>0</x:v>
      </x:c>
      <x:c r="AO499" s="34" t="n">
        <x:f>IF(SQRT($B$9)*$B499+SQRT(1-$B$9)*T499&lt;_xlfn.NORM.S.INV($B$6),1,0)</x:f>
        <x:v>0</x:v>
      </x:c>
      <x:c r="AP499" s="34" t="n">
        <x:f>IF(SQRT($B$9)*$B499+SQRT(1-$B$9)*U499&lt;_xlfn.NORM.S.INV($B$6),1,0)</x:f>
        <x:v>0</x:v>
      </x:c>
      <x:c r="AQ499" s="34" t="n">
        <x:f>IF(SQRT($B$9)*$B499+SQRT(1-$B$9)*V499&lt;_xlfn.NORM.S.INV($B$6),1,0)</x:f>
        <x:v>0</x:v>
      </x:c>
      <x:c r="AR499" s="34" t="n">
        <x:f>IF(SQRT($B$9)*$B499+SQRT(1-$B$9)*W499&lt;_xlfn.NORM.S.INV($B$6),1,0)</x:f>
        <x:v>0</x:v>
      </x:c>
      <x:c r="AS499" s="34" t="n">
        <x:f>IF(SQRT($B$9)*$B499+SQRT(1-$B$9)*X499&lt;_xlfn.NORM.S.INV($B$6),1,0)</x:f>
        <x:v>0</x:v>
      </x:c>
      <x:c r="AT499" s="34" t="n">
        <x:f>IF(SQRT($B$9)*$B499+SQRT(1-$B$9)*Y499&lt;_xlfn.NORM.S.INV($B$6),1,0)</x:f>
        <x:v>0</x:v>
      </x:c>
      <x:c r="AU499" s="34" t="n">
        <x:f>IF(SQRT($B$9)*$B499+SQRT(1-$B$9)*Z499&lt;_xlfn.NORM.S.INV($B$6),1,0)</x:f>
        <x:v>0</x:v>
      </x:c>
      <x:c r="AV499" s="34" t="n">
        <x:f>IF(SQRT($B$9)*$B499+SQRT(1-$B$9)*AA499&lt;_xlfn.NORM.S.INV($B$6),1,0)</x:f>
        <x:v>0</x:v>
      </x:c>
      <x:c r="AW499" s="34" t="n">
        <x:f>IF(SQRT($C$9)*$B499+SQRT(1-$C$9)*AB499&lt;_xlfn.NORM.S.INV($C$6),1,0)</x:f>
        <x:v>0</x:v>
      </x:c>
      <x:c r="AX499" s="34" t="n">
        <x:f>IF(SQRT($C$9)*$B499+SQRT(1-$C$9)*AC499&lt;_xlfn.NORM.S.INV($C$6),1,0)</x:f>
        <x:v>1</x:v>
      </x:c>
      <x:c r="AY499" s="34" t="n">
        <x:f>IF(SQRT($C$9)*$B499+SQRT(1-$C$9)*AD499&lt;_xlfn.NORM.S.INV($C$6),1,0)</x:f>
        <x:v>1</x:v>
      </x:c>
      <x:c r="AZ499" s="34" t="n">
        <x:f>IF(SQRT($C$9)*$B499+SQRT(1-$C$9)*AE499&lt;_xlfn.NORM.S.INV($C$6),1,0)</x:f>
        <x:v>0</x:v>
      </x:c>
      <x:c r="BA499" s="34" t="n">
        <x:f>IF(SQRT($C$9)*$B499+SQRT(1-$C$9)*AF499&lt;_xlfn.NORM.S.INV($C$6),1,0)</x:f>
        <x:v>0</x:v>
      </x:c>
      <x:c r="BB499" s="34" t="n">
        <x:f>IF(SQRT($C$9)*$B499+SQRT(1-$C$9)*AG499&lt;_xlfn.NORM.S.INV($C$6),1,0)</x:f>
        <x:v>0</x:v>
      </x:c>
      <x:c r="BC499" s="34" t="n">
        <x:f>IF(SQRT($C$9)*$B499+SQRT(1-$C$9)*AH499&lt;_xlfn.NORM.S.INV($C$6),1,0)</x:f>
        <x:v>0</x:v>
      </x:c>
      <x:c r="BD499" s="34" t="n">
        <x:f>IF(SQRT($C$9)*$B499+SQRT(1-$C$9)*AI499&lt;_xlfn.NORM.S.INV($C$6),1,0)</x:f>
        <x:v>0</x:v>
      </x:c>
      <x:c r="BE499" s="34" t="n">
        <x:f>IF(SQRT($C$9)*$B499+SQRT(1-$C$9)*AJ499&lt;_xlfn.NORM.S.INV($C$6),1,0)</x:f>
        <x:v>0</x:v>
      </x:c>
      <x:c r="BF499" s="34" t="n">
        <x:f>IF(SQRT($C$9)*$B499+SQRT(1-$C$9)*AK499&lt;_xlfn.NORM.S.INV($C$6),1,0)</x:f>
        <x:v>0</x:v>
      </x:c>
      <x:c r="BG499" s="34"/>
      <x:c r="BH499" s="34"/>
      <x:c r="BI499" s="34" t="n">
        <x:f>$B$11*(($A$1061)*$C499/$B$12*$B$7+(1-$A$1061)*$D499/$B$12*$C$7)</x:f>
        <x:v>1200</x:v>
      </x:c>
      <x:c r="BJ499" s="34" t="n">
        <x:f>$B$11*(($A$1062)*$C499/$B$12*$B$7+(1-$A$1062)*$D499/$B$12*$C$7)</x:f>
        <x:v>1140</x:v>
      </x:c>
      <x:c r="BK499" s="34" t="n">
        <x:f>$B$11*(($A$1063)*$C499/$B$12*$B$7+(1-$A$1063)*$D499/$B$12*$C$7)</x:f>
        <x:v>1080</x:v>
      </x:c>
      <x:c r="BL499" s="34" t="n">
        <x:f>$B$11*(($A$1064)*$C499/$B$12*$B$7+(1-$A$1064)*$D499/$B$12*$C$7)</x:f>
        <x:v>1019.9999999999999</x:v>
      </x:c>
      <x:c r="BM499" s="34" t="n">
        <x:f>$B$11*(($A$1065)*$C499/$B$12*$B$7+(1-$A$1065)*$D499/$B$12*$C$7)</x:f>
        <x:v>960</x:v>
      </x:c>
      <x:c r="BN499" s="34" t="n">
        <x:f>$B$11*(($A$1066)*$C499/$B$12*$B$7+(1-$A$1066)*$D499/$B$12*$C$7)</x:f>
        <x:v>900</x:v>
      </x:c>
      <x:c r="BO499" s="34" t="n">
        <x:f>$B$11*(($A$1067)*$C499/$B$12*$B$7+(1-$A$1067)*$D499/$B$12*$C$7)</x:f>
        <x:v>839.9999999999999</x:v>
      </x:c>
      <x:c r="BP499" s="34" t="n">
        <x:f>$B$11*(($A$1068)*$C499/$B$12*$B$7+(1-$A$1068)*$D499/$B$12*$C$7)</x:f>
        <x:v>780</x:v>
      </x:c>
      <x:c r="BQ499" s="34" t="n">
        <x:f>$B$11*(($A$1069)*$C499/$B$12*$B$7+(1-$A$1069)*$D499/$B$12*$C$7)</x:f>
        <x:v>720</x:v>
      </x:c>
      <x:c r="BR499" s="34" t="n">
        <x:f>$B$11*(($A$1070)*$C499/$B$12*$B$7+(1-$A$1070)*$D499/$B$12*$C$7)</x:f>
        <x:v>660</x:v>
      </x:c>
      <x:c r="BS499" s="34" t="n">
        <x:f>$B$11*(($A$1071)*$C499/$B$12*$B$7+(1-$A$1071)*$D499/$B$12*$C$7)</x:f>
        <x:v>600</x:v>
      </x:c>
      <x:c r="BT499" s="34" t="n">
        <x:f>$B$11*(($A$1072)*$C499/$B$12*$B$7+(1-$A$1072)*$D499/$B$12*$C$7)</x:f>
        <x:v>540</x:v>
      </x:c>
      <x:c r="BU499" s="34" t="n">
        <x:f>$B$11*(($A$1073)*$C499/$B$12*$B$7+(1-$A$1073)*$D499/$B$12*$C$7)</x:f>
        <x:v>480</x:v>
      </x:c>
      <x:c r="BV499" s="34" t="n">
        <x:f>$B$11*(($A$1074)*$C499/$B$12*$B$7+(1-$A$1074)*$D499/$B$12*$C$7)</x:f>
        <x:v>419.99999999999994</x:v>
      </x:c>
      <x:c r="BW499" s="34" t="n">
        <x:f>$B$11*(($A$1075)*$C499/$B$12*$B$7+(1-$A$1075)*$D499/$B$12*$C$7)</x:f>
        <x:v>360.00000000000006</x:v>
      </x:c>
      <x:c r="BX499" s="34" t="n">
        <x:f>$B$11*(($A$1076)*$C499/$B$12*$B$7+(1-$A$1076)*$D499/$B$12*$C$7)</x:f>
        <x:v>300</x:v>
      </x:c>
      <x:c r="BY499" s="34" t="n">
        <x:f>$B$11*(($A$1077)*$C499/$B$12*$B$7+(1-$A$1077)*$D499/$B$12*$C$7)</x:f>
        <x:v>239.99999999999997</x:v>
      </x:c>
      <x:c r="BZ499" s="34" t="n">
        <x:f>$B$11*(($A$1078)*$C499/$B$12*$B$7+(1-$A$1078)*$D499/$B$12*$C$7)</x:f>
        <x:v>180.00000000000003</x:v>
      </x:c>
      <x:c r="CA499" s="34" t="n">
        <x:f>$B$11*(($A$1079)*$C499/$B$12*$B$7+(1-$A$1079)*$D499/$B$12*$C$7)</x:f>
        <x:v>119.99999999999999</x:v>
      </x:c>
      <x:c r="CB499" s="34" t="n">
        <x:f>$B$11*(($A$1080)*$C499/$B$12*$B$7+(1-$A$1080)*$D499/$B$12*$C$7)</x:f>
        <x:v>60.00000000000006</x:v>
      </x:c>
      <x:c r="CC499" s="34" t="n">
        <x:f>$B$11*(($A$1081)*$C499/$B$12*$B$7+(1-$A$1081)*$D499/$B$12*$C$7)</x:f>
        <x:v>0</x:v>
      </x:c>
    </x:row>
    <x:row r="500">
      <x:c r="A500" s="34" t="n">
        <x:v>476</x:v>
      </x:c>
      <x:c r="B500" s="39" t="n">
        <x:v>-1.3016102221759926</x:v>
      </x:c>
      <x:c r="C500" s="1" t="n">
        <x:f>SUM(AM500:AV500)</x:f>
        <x:v>0</x:v>
      </x:c>
      <x:c r="D500" s="1" t="n">
        <x:f>SUM(AW500:BF500)</x:f>
        <x:v>2</x:v>
      </x:c>
      <x:c r="E500" s="17" t="n">
        <x:f>(1-C500/$B$12)*$B$8-C500/$B$12*$B$7</x:f>
        <x:v>0.05</x:v>
      </x:c>
      <x:c r="F500" s="17" t="n">
        <x:f>(1-D500/$B$12)*$C$8-D500/$B$12*$C$7</x:f>
        <x:v>-0.048</x:v>
      </x:c>
      <x:c r="G500" s="32" t="n">
        <x:f>$B$11*($B$10*C500/$B$12*$B$7+(1-$B$10)*D500/$B$12*$C$7)</x:f>
        <x:v>600</x:v>
      </x:c>
      <x:c r="H500" s="17" t="n">
        <x:f>$B$10*E500+(1-$B$10)*F500</x:f>
        <x:v>0.0010000000000000009</x:v>
      </x:c>
      <x:c r="I500" s="34"/>
      <x:c r="J500" s="34"/>
      <x:c r="K500" s="34"/>
      <x:c r="L500" s="34"/>
      <x:c r="M500" s="34"/>
      <x:c r="N500" s="34"/>
      <x:c r="O500" s="34"/>
      <x:c r="P500" s="34"/>
      <x:c r="Q500" s="34"/>
      <x:c r="R500" s="39" t="n">
        <x:v>0.7823866013956547</x:v>
      </x:c>
      <x:c r="S500" s="39" t="n">
        <x:v>0.7063303551054644</x:v>
      </x:c>
      <x:c r="T500" s="39" t="n">
        <x:v>0.7211126595087239</x:v>
      </x:c>
      <x:c r="U500" s="39" t="n">
        <x:v>-0.18471119523030738</x:v>
      </x:c>
      <x:c r="V500" s="39" t="n">
        <x:v>0.4520863578193312</x:v>
      </x:c>
      <x:c r="W500" s="39" t="n">
        <x:v>0.026333457488087103</x:v>
      </x:c>
      <x:c r="X500" s="39" t="n">
        <x:v>0.6910973619884826</x:v>
      </x:c>
      <x:c r="Y500" s="39" t="n">
        <x:v>0.6717841383806548</x:v>
      </x:c>
      <x:c r="Z500" s="39" t="n">
        <x:v>-1.7956980821257649</x:v>
      </x:c>
      <x:c r="AA500" s="39" t="n">
        <x:v>-1.034849014315524</x:v>
      </x:c>
      <x:c r="AB500" s="39" t="n">
        <x:v>0.9022485297412263</x:v>
      </x:c>
      <x:c r="AC500" s="39" t="n">
        <x:v>-1.3298651318883974</x:v>
      </x:c>
      <x:c r="AD500" s="39" t="n">
        <x:v>-1.6926913161993524</x:v>
      </x:c>
      <x:c r="AE500" s="39" t="n">
        <x:v>-0.19468145913274387</x:v>
      </x:c>
      <x:c r="AF500" s="39" t="n">
        <x:v>0.38760550321005094</x:v>
      </x:c>
      <x:c r="AG500" s="39" t="n">
        <x:v>-0.7581571414537092</x:v>
      </x:c>
      <x:c r="AH500" s="39" t="n">
        <x:v>-0.9676846063866182</x:v>
      </x:c>
      <x:c r="AI500" s="39" t="n">
        <x:v>-0.35212706873650634</x:v>
      </x:c>
      <x:c r="AJ500" s="39" t="n">
        <x:v>-0.8218274753774845</x:v>
      </x:c>
      <x:c r="AK500" s="39" t="n">
        <x:v>0.8305941605432255</x:v>
      </x:c>
      <x:c r="AL500" s="34"/>
      <x:c r="AM500" s="34" t="n">
        <x:f>IF(SQRT($B$9)*$B500+SQRT(1-$B$9)*R500&lt;_xlfn.NORM.S.INV($B$6),1,0)</x:f>
        <x:v>0</x:v>
      </x:c>
      <x:c r="AN500" s="34" t="n">
        <x:f>IF(SQRT($B$9)*$B500+SQRT(1-$B$9)*S500&lt;_xlfn.NORM.S.INV($B$6),1,0)</x:f>
        <x:v>0</x:v>
      </x:c>
      <x:c r="AO500" s="34" t="n">
        <x:f>IF(SQRT($B$9)*$B500+SQRT(1-$B$9)*T500&lt;_xlfn.NORM.S.INV($B$6),1,0)</x:f>
        <x:v>0</x:v>
      </x:c>
      <x:c r="AP500" s="34" t="n">
        <x:f>IF(SQRT($B$9)*$B500+SQRT(1-$B$9)*U500&lt;_xlfn.NORM.S.INV($B$6),1,0)</x:f>
        <x:v>0</x:v>
      </x:c>
      <x:c r="AQ500" s="34" t="n">
        <x:f>IF(SQRT($B$9)*$B500+SQRT(1-$B$9)*V500&lt;_xlfn.NORM.S.INV($B$6),1,0)</x:f>
        <x:v>0</x:v>
      </x:c>
      <x:c r="AR500" s="34" t="n">
        <x:f>IF(SQRT($B$9)*$B500+SQRT(1-$B$9)*W500&lt;_xlfn.NORM.S.INV($B$6),1,0)</x:f>
        <x:v>0</x:v>
      </x:c>
      <x:c r="AS500" s="34" t="n">
        <x:f>IF(SQRT($B$9)*$B500+SQRT(1-$B$9)*X500&lt;_xlfn.NORM.S.INV($B$6),1,0)</x:f>
        <x:v>0</x:v>
      </x:c>
      <x:c r="AT500" s="34" t="n">
        <x:f>IF(SQRT($B$9)*$B500+SQRT(1-$B$9)*Y500&lt;_xlfn.NORM.S.INV($B$6),1,0)</x:f>
        <x:v>0</x:v>
      </x:c>
      <x:c r="AU500" s="34" t="n">
        <x:f>IF(SQRT($B$9)*$B500+SQRT(1-$B$9)*Z500&lt;_xlfn.NORM.S.INV($B$6),1,0)</x:f>
        <x:v>0</x:v>
      </x:c>
      <x:c r="AV500" s="34" t="n">
        <x:f>IF(SQRT($B$9)*$B500+SQRT(1-$B$9)*AA500&lt;_xlfn.NORM.S.INV($B$6),1,0)</x:f>
        <x:v>0</x:v>
      </x:c>
      <x:c r="AW500" s="34" t="n">
        <x:f>IF(SQRT($C$9)*$B500+SQRT(1-$C$9)*AB500&lt;_xlfn.NORM.S.INV($C$6),1,0)</x:f>
        <x:v>0</x:v>
      </x:c>
      <x:c r="AX500" s="34" t="n">
        <x:f>IF(SQRT($C$9)*$B500+SQRT(1-$C$9)*AC500&lt;_xlfn.NORM.S.INV($C$6),1,0)</x:f>
        <x:v>1</x:v>
      </x:c>
      <x:c r="AY500" s="34" t="n">
        <x:f>IF(SQRT($C$9)*$B500+SQRT(1-$C$9)*AD500&lt;_xlfn.NORM.S.INV($C$6),1,0)</x:f>
        <x:v>1</x:v>
      </x:c>
      <x:c r="AZ500" s="34" t="n">
        <x:f>IF(SQRT($C$9)*$B500+SQRT(1-$C$9)*AE500&lt;_xlfn.NORM.S.INV($C$6),1,0)</x:f>
        <x:v>0</x:v>
      </x:c>
      <x:c r="BA500" s="34" t="n">
        <x:f>IF(SQRT($C$9)*$B500+SQRT(1-$C$9)*AF500&lt;_xlfn.NORM.S.INV($C$6),1,0)</x:f>
        <x:v>0</x:v>
      </x:c>
      <x:c r="BB500" s="34" t="n">
        <x:f>IF(SQRT($C$9)*$B500+SQRT(1-$C$9)*AG500&lt;_xlfn.NORM.S.INV($C$6),1,0)</x:f>
        <x:v>0</x:v>
      </x:c>
      <x:c r="BC500" s="34" t="n">
        <x:f>IF(SQRT($C$9)*$B500+SQRT(1-$C$9)*AH500&lt;_xlfn.NORM.S.INV($C$6),1,0)</x:f>
        <x:v>0</x:v>
      </x:c>
      <x:c r="BD500" s="34" t="n">
        <x:f>IF(SQRT($C$9)*$B500+SQRT(1-$C$9)*AI500&lt;_xlfn.NORM.S.INV($C$6),1,0)</x:f>
        <x:v>0</x:v>
      </x:c>
      <x:c r="BE500" s="34" t="n">
        <x:f>IF(SQRT($C$9)*$B500+SQRT(1-$C$9)*AJ500&lt;_xlfn.NORM.S.INV($C$6),1,0)</x:f>
        <x:v>0</x:v>
      </x:c>
      <x:c r="BF500" s="34" t="n">
        <x:f>IF(SQRT($C$9)*$B500+SQRT(1-$C$9)*AK500&lt;_xlfn.NORM.S.INV($C$6),1,0)</x:f>
        <x:v>0</x:v>
      </x:c>
      <x:c r="BG500" s="34"/>
      <x:c r="BH500" s="34"/>
      <x:c r="BI500" s="34" t="n">
        <x:f>$B$11*(($A$1061)*$C500/$B$12*$B$7+(1-$A$1061)*$D500/$B$12*$C$7)</x:f>
        <x:v>1200</x:v>
      </x:c>
      <x:c r="BJ500" s="34" t="n">
        <x:f>$B$11*(($A$1062)*$C500/$B$12*$B$7+(1-$A$1062)*$D500/$B$12*$C$7)</x:f>
        <x:v>1140</x:v>
      </x:c>
      <x:c r="BK500" s="34" t="n">
        <x:f>$B$11*(($A$1063)*$C500/$B$12*$B$7+(1-$A$1063)*$D500/$B$12*$C$7)</x:f>
        <x:v>1080</x:v>
      </x:c>
      <x:c r="BL500" s="34" t="n">
        <x:f>$B$11*(($A$1064)*$C500/$B$12*$B$7+(1-$A$1064)*$D500/$B$12*$C$7)</x:f>
        <x:v>1019.9999999999999</x:v>
      </x:c>
      <x:c r="BM500" s="34" t="n">
        <x:f>$B$11*(($A$1065)*$C500/$B$12*$B$7+(1-$A$1065)*$D500/$B$12*$C$7)</x:f>
        <x:v>960</x:v>
      </x:c>
      <x:c r="BN500" s="34" t="n">
        <x:f>$B$11*(($A$1066)*$C500/$B$12*$B$7+(1-$A$1066)*$D500/$B$12*$C$7)</x:f>
        <x:v>900</x:v>
      </x:c>
      <x:c r="BO500" s="34" t="n">
        <x:f>$B$11*(($A$1067)*$C500/$B$12*$B$7+(1-$A$1067)*$D500/$B$12*$C$7)</x:f>
        <x:v>839.9999999999999</x:v>
      </x:c>
      <x:c r="BP500" s="34" t="n">
        <x:f>$B$11*(($A$1068)*$C500/$B$12*$B$7+(1-$A$1068)*$D500/$B$12*$C$7)</x:f>
        <x:v>780</x:v>
      </x:c>
      <x:c r="BQ500" s="34" t="n">
        <x:f>$B$11*(($A$1069)*$C500/$B$12*$B$7+(1-$A$1069)*$D500/$B$12*$C$7)</x:f>
        <x:v>720</x:v>
      </x:c>
      <x:c r="BR500" s="34" t="n">
        <x:f>$B$11*(($A$1070)*$C500/$B$12*$B$7+(1-$A$1070)*$D500/$B$12*$C$7)</x:f>
        <x:v>660</x:v>
      </x:c>
      <x:c r="BS500" s="34" t="n">
        <x:f>$B$11*(($A$1071)*$C500/$B$12*$B$7+(1-$A$1071)*$D500/$B$12*$C$7)</x:f>
        <x:v>600</x:v>
      </x:c>
      <x:c r="BT500" s="34" t="n">
        <x:f>$B$11*(($A$1072)*$C500/$B$12*$B$7+(1-$A$1072)*$D500/$B$12*$C$7)</x:f>
        <x:v>540</x:v>
      </x:c>
      <x:c r="BU500" s="34" t="n">
        <x:f>$B$11*(($A$1073)*$C500/$B$12*$B$7+(1-$A$1073)*$D500/$B$12*$C$7)</x:f>
        <x:v>480</x:v>
      </x:c>
      <x:c r="BV500" s="34" t="n">
        <x:f>$B$11*(($A$1074)*$C500/$B$12*$B$7+(1-$A$1074)*$D500/$B$12*$C$7)</x:f>
        <x:v>419.99999999999994</x:v>
      </x:c>
      <x:c r="BW500" s="34" t="n">
        <x:f>$B$11*(($A$1075)*$C500/$B$12*$B$7+(1-$A$1075)*$D500/$B$12*$C$7)</x:f>
        <x:v>360.00000000000006</x:v>
      </x:c>
      <x:c r="BX500" s="34" t="n">
        <x:f>$B$11*(($A$1076)*$C500/$B$12*$B$7+(1-$A$1076)*$D500/$B$12*$C$7)</x:f>
        <x:v>300</x:v>
      </x:c>
      <x:c r="BY500" s="34" t="n">
        <x:f>$B$11*(($A$1077)*$C500/$B$12*$B$7+(1-$A$1077)*$D500/$B$12*$C$7)</x:f>
        <x:v>239.99999999999997</x:v>
      </x:c>
      <x:c r="BZ500" s="34" t="n">
        <x:f>$B$11*(($A$1078)*$C500/$B$12*$B$7+(1-$A$1078)*$D500/$B$12*$C$7)</x:f>
        <x:v>180.00000000000003</x:v>
      </x:c>
      <x:c r="CA500" s="34" t="n">
        <x:f>$B$11*(($A$1079)*$C500/$B$12*$B$7+(1-$A$1079)*$D500/$B$12*$C$7)</x:f>
        <x:v>119.99999999999999</x:v>
      </x:c>
      <x:c r="CB500" s="34" t="n">
        <x:f>$B$11*(($A$1080)*$C500/$B$12*$B$7+(1-$A$1080)*$D500/$B$12*$C$7)</x:f>
        <x:v>60.00000000000006</x:v>
      </x:c>
      <x:c r="CC500" s="34" t="n">
        <x:f>$B$11*(($A$1081)*$C500/$B$12*$B$7+(1-$A$1081)*$D500/$B$12*$C$7)</x:f>
        <x:v>0</x:v>
      </x:c>
    </x:row>
    <x:row r="501">
      <x:c r="A501" s="34" t="n">
        <x:v>477</x:v>
      </x:c>
      <x:c r="B501" s="39" t="n">
        <x:v>-0.14617893666817208</x:v>
      </x:c>
      <x:c r="C501" s="1" t="n">
        <x:f>SUM(AM501:AV501)</x:f>
        <x:v>0</x:v>
      </x:c>
      <x:c r="D501" s="1" t="n">
        <x:f>SUM(AW501:BF501)</x:f>
        <x:v>0</x:v>
      </x:c>
      <x:c r="E501" s="17" t="n">
        <x:f>(1-C501/$B$12)*$B$8-C501/$B$12*$B$7</x:f>
        <x:v>0.05</x:v>
      </x:c>
      <x:c r="F501" s="17" t="n">
        <x:f>(1-D501/$B$12)*$C$8-D501/$B$12*$C$7</x:f>
        <x:v>0.09</x:v>
      </x:c>
      <x:c r="G501" s="32" t="n">
        <x:f>$B$11*($B$10*C501/$B$12*$B$7+(1-$B$10)*D501/$B$12*$C$7)</x:f>
        <x:v>0</x:v>
      </x:c>
      <x:c r="H501" s="17" t="n">
        <x:f>$B$10*E501+(1-$B$10)*F501</x:f>
        <x:v>0.07</x:v>
      </x:c>
      <x:c r="I501" s="34"/>
      <x:c r="J501" s="34"/>
      <x:c r="K501" s="34"/>
      <x:c r="L501" s="34"/>
      <x:c r="M501" s="34"/>
      <x:c r="N501" s="34"/>
      <x:c r="O501" s="34"/>
      <x:c r="P501" s="34"/>
      <x:c r="Q501" s="34"/>
      <x:c r="R501" s="39" t="n">
        <x:v>-0.5274425853869976</x:v>
      </x:c>
      <x:c r="S501" s="39" t="n">
        <x:v>0.27629392788039125</x:v>
      </x:c>
      <x:c r="T501" s="39" t="n">
        <x:v>-0.411496609320669</x:v>
      </x:c>
      <x:c r="U501" s="39" t="n">
        <x:v>-1.541617073368114</x:v>
      </x:c>
      <x:c r="V501" s="39" t="n">
        <x:v>0.24295631013487598</x:v>
      </x:c>
      <x:c r="W501" s="39" t="n">
        <x:v>-1.5468038967331803</x:v>
      </x:c>
      <x:c r="X501" s="39" t="n">
        <x:v>1.1046302518910436</x:v>
      </x:c>
      <x:c r="Y501" s="39" t="n">
        <x:v>-0.5083046499030331</x:v>
      </x:c>
      <x:c r="Z501" s="39" t="n">
        <x:v>-0.08194160323186374</x:v>
      </x:c>
      <x:c r="AA501" s="39" t="n">
        <x:v>0.8902204330240499</x:v>
      </x:c>
      <x:c r="AB501" s="39" t="n">
        <x:v>1.5063690507447562</x:v>
      </x:c>
      <x:c r="AC501" s="39" t="n">
        <x:v>0.5432569578007983</x:v>
      </x:c>
      <x:c r="AD501" s="39" t="n">
        <x:v>1.646653432990098</x:v>
      </x:c>
      <x:c r="AE501" s="39" t="n">
        <x:v>0.23497611469729673</x:v>
      </x:c>
      <x:c r="AF501" s="39" t="n">
        <x:v>1.1774787362663912</x:v>
      </x:c>
      <x:c r="AG501" s="39" t="n">
        <x:v>0.9322708065185121</x:v>
      </x:c>
      <x:c r="AH501" s="39" t="n">
        <x:v>0.1459263880614188</x:v>
      </x:c>
      <x:c r="AI501" s="39" t="n">
        <x:v>-0.6933528321496929</x:v>
      </x:c>
      <x:c r="AJ501" s="39" t="n">
        <x:v>0.3069305291937653</x:v>
      </x:c>
      <x:c r="AK501" s="39" t="n">
        <x:v>-0.028982230973662152</x:v>
      </x:c>
      <x:c r="AL501" s="34"/>
      <x:c r="AM501" s="34" t="n">
        <x:f>IF(SQRT($B$9)*$B501+SQRT(1-$B$9)*R501&lt;_xlfn.NORM.S.INV($B$6),1,0)</x:f>
        <x:v>0</x:v>
      </x:c>
      <x:c r="AN501" s="34" t="n">
        <x:f>IF(SQRT($B$9)*$B501+SQRT(1-$B$9)*S501&lt;_xlfn.NORM.S.INV($B$6),1,0)</x:f>
        <x:v>0</x:v>
      </x:c>
      <x:c r="AO501" s="34" t="n">
        <x:f>IF(SQRT($B$9)*$B501+SQRT(1-$B$9)*T501&lt;_xlfn.NORM.S.INV($B$6),1,0)</x:f>
        <x:v>0</x:v>
      </x:c>
      <x:c r="AP501" s="34" t="n">
        <x:f>IF(SQRT($B$9)*$B501+SQRT(1-$B$9)*U501&lt;_xlfn.NORM.S.INV($B$6),1,0)</x:f>
        <x:v>0</x:v>
      </x:c>
      <x:c r="AQ501" s="34" t="n">
        <x:f>IF(SQRT($B$9)*$B501+SQRT(1-$B$9)*V501&lt;_xlfn.NORM.S.INV($B$6),1,0)</x:f>
        <x:v>0</x:v>
      </x:c>
      <x:c r="AR501" s="34" t="n">
        <x:f>IF(SQRT($B$9)*$B501+SQRT(1-$B$9)*W501&lt;_xlfn.NORM.S.INV($B$6),1,0)</x:f>
        <x:v>0</x:v>
      </x:c>
      <x:c r="AS501" s="34" t="n">
        <x:f>IF(SQRT($B$9)*$B501+SQRT(1-$B$9)*X501&lt;_xlfn.NORM.S.INV($B$6),1,0)</x:f>
        <x:v>0</x:v>
      </x:c>
      <x:c r="AT501" s="34" t="n">
        <x:f>IF(SQRT($B$9)*$B501+SQRT(1-$B$9)*Y501&lt;_xlfn.NORM.S.INV($B$6),1,0)</x:f>
        <x:v>0</x:v>
      </x:c>
      <x:c r="AU501" s="34" t="n">
        <x:f>IF(SQRT($B$9)*$B501+SQRT(1-$B$9)*Z501&lt;_xlfn.NORM.S.INV($B$6),1,0)</x:f>
        <x:v>0</x:v>
      </x:c>
      <x:c r="AV501" s="34" t="n">
        <x:f>IF(SQRT($B$9)*$B501+SQRT(1-$B$9)*AA501&lt;_xlfn.NORM.S.INV($B$6),1,0)</x:f>
        <x:v>0</x:v>
      </x:c>
      <x:c r="AW501" s="34" t="n">
        <x:f>IF(SQRT($C$9)*$B501+SQRT(1-$C$9)*AB501&lt;_xlfn.NORM.S.INV($C$6),1,0)</x:f>
        <x:v>0</x:v>
      </x:c>
      <x:c r="AX501" s="34" t="n">
        <x:f>IF(SQRT($C$9)*$B501+SQRT(1-$C$9)*AC501&lt;_xlfn.NORM.S.INV($C$6),1,0)</x:f>
        <x:v>0</x:v>
      </x:c>
      <x:c r="AY501" s="34" t="n">
        <x:f>IF(SQRT($C$9)*$B501+SQRT(1-$C$9)*AD501&lt;_xlfn.NORM.S.INV($C$6),1,0)</x:f>
        <x:v>0</x:v>
      </x:c>
      <x:c r="AZ501" s="34" t="n">
        <x:f>IF(SQRT($C$9)*$B501+SQRT(1-$C$9)*AE501&lt;_xlfn.NORM.S.INV($C$6),1,0)</x:f>
        <x:v>0</x:v>
      </x:c>
      <x:c r="BA501" s="34" t="n">
        <x:f>IF(SQRT($C$9)*$B501+SQRT(1-$C$9)*AF501&lt;_xlfn.NORM.S.INV($C$6),1,0)</x:f>
        <x:v>0</x:v>
      </x:c>
      <x:c r="BB501" s="34" t="n">
        <x:f>IF(SQRT($C$9)*$B501+SQRT(1-$C$9)*AG501&lt;_xlfn.NORM.S.INV($C$6),1,0)</x:f>
        <x:v>0</x:v>
      </x:c>
      <x:c r="BC501" s="34" t="n">
        <x:f>IF(SQRT($C$9)*$B501+SQRT(1-$C$9)*AH501&lt;_xlfn.NORM.S.INV($C$6),1,0)</x:f>
        <x:v>0</x:v>
      </x:c>
      <x:c r="BD501" s="34" t="n">
        <x:f>IF(SQRT($C$9)*$B501+SQRT(1-$C$9)*AI501&lt;_xlfn.NORM.S.INV($C$6),1,0)</x:f>
        <x:v>0</x:v>
      </x:c>
      <x:c r="BE501" s="34" t="n">
        <x:f>IF(SQRT($C$9)*$B501+SQRT(1-$C$9)*AJ501&lt;_xlfn.NORM.S.INV($C$6),1,0)</x:f>
        <x:v>0</x:v>
      </x:c>
      <x:c r="BF501" s="34" t="n">
        <x:f>IF(SQRT($C$9)*$B501+SQRT(1-$C$9)*AK501&lt;_xlfn.NORM.S.INV($C$6),1,0)</x:f>
        <x:v>0</x:v>
      </x:c>
      <x:c r="BG501" s="34"/>
      <x:c r="BH501" s="34"/>
      <x:c r="BI501" s="34" t="n">
        <x:f>$B$11*(($A$1061)*$C501/$B$12*$B$7+(1-$A$1061)*$D501/$B$12*$C$7)</x:f>
        <x:v>0</x:v>
      </x:c>
      <x:c r="BJ501" s="34" t="n">
        <x:f>$B$11*(($A$1062)*$C501/$B$12*$B$7+(1-$A$1062)*$D501/$B$12*$C$7)</x:f>
        <x:v>0</x:v>
      </x:c>
      <x:c r="BK501" s="34" t="n">
        <x:f>$B$11*(($A$1063)*$C501/$B$12*$B$7+(1-$A$1063)*$D501/$B$12*$C$7)</x:f>
        <x:v>0</x:v>
      </x:c>
      <x:c r="BL501" s="34" t="n">
        <x:f>$B$11*(($A$1064)*$C501/$B$12*$B$7+(1-$A$1064)*$D501/$B$12*$C$7)</x:f>
        <x:v>0</x:v>
      </x:c>
      <x:c r="BM501" s="34" t="n">
        <x:f>$B$11*(($A$1065)*$C501/$B$12*$B$7+(1-$A$1065)*$D501/$B$12*$C$7)</x:f>
        <x:v>0</x:v>
      </x:c>
      <x:c r="BN501" s="34" t="n">
        <x:f>$B$11*(($A$1066)*$C501/$B$12*$B$7+(1-$A$1066)*$D501/$B$12*$C$7)</x:f>
        <x:v>0</x:v>
      </x:c>
      <x:c r="BO501" s="34" t="n">
        <x:f>$B$11*(($A$1067)*$C501/$B$12*$B$7+(1-$A$1067)*$D501/$B$12*$C$7)</x:f>
        <x:v>0</x:v>
      </x:c>
      <x:c r="BP501" s="34" t="n">
        <x:f>$B$11*(($A$1068)*$C501/$B$12*$B$7+(1-$A$1068)*$D501/$B$12*$C$7)</x:f>
        <x:v>0</x:v>
      </x:c>
      <x:c r="BQ501" s="34" t="n">
        <x:f>$B$11*(($A$1069)*$C501/$B$12*$B$7+(1-$A$1069)*$D501/$B$12*$C$7)</x:f>
        <x:v>0</x:v>
      </x:c>
      <x:c r="BR501" s="34" t="n">
        <x:f>$B$11*(($A$1070)*$C501/$B$12*$B$7+(1-$A$1070)*$D501/$B$12*$C$7)</x:f>
        <x:v>0</x:v>
      </x:c>
      <x:c r="BS501" s="34" t="n">
        <x:f>$B$11*(($A$1071)*$C501/$B$12*$B$7+(1-$A$1071)*$D501/$B$12*$C$7)</x:f>
        <x:v>0</x:v>
      </x:c>
      <x:c r="BT501" s="34" t="n">
        <x:f>$B$11*(($A$1072)*$C501/$B$12*$B$7+(1-$A$1072)*$D501/$B$12*$C$7)</x:f>
        <x:v>0</x:v>
      </x:c>
      <x:c r="BU501" s="34" t="n">
        <x:f>$B$11*(($A$1073)*$C501/$B$12*$B$7+(1-$A$1073)*$D501/$B$12*$C$7)</x:f>
        <x:v>0</x:v>
      </x:c>
      <x:c r="BV501" s="34" t="n">
        <x:f>$B$11*(($A$1074)*$C501/$B$12*$B$7+(1-$A$1074)*$D501/$B$12*$C$7)</x:f>
        <x:v>0</x:v>
      </x:c>
      <x:c r="BW501" s="34" t="n">
        <x:f>$B$11*(($A$1075)*$C501/$B$12*$B$7+(1-$A$1075)*$D501/$B$12*$C$7)</x:f>
        <x:v>0</x:v>
      </x:c>
      <x:c r="BX501" s="34" t="n">
        <x:f>$B$11*(($A$1076)*$C501/$B$12*$B$7+(1-$A$1076)*$D501/$B$12*$C$7)</x:f>
        <x:v>0</x:v>
      </x:c>
      <x:c r="BY501" s="34" t="n">
        <x:f>$B$11*(($A$1077)*$C501/$B$12*$B$7+(1-$A$1077)*$D501/$B$12*$C$7)</x:f>
        <x:v>0</x:v>
      </x:c>
      <x:c r="BZ501" s="34" t="n">
        <x:f>$B$11*(($A$1078)*$C501/$B$12*$B$7+(1-$A$1078)*$D501/$B$12*$C$7)</x:f>
        <x:v>0</x:v>
      </x:c>
      <x:c r="CA501" s="34" t="n">
        <x:f>$B$11*(($A$1079)*$C501/$B$12*$B$7+(1-$A$1079)*$D501/$B$12*$C$7)</x:f>
        <x:v>0</x:v>
      </x:c>
      <x:c r="CB501" s="34" t="n">
        <x:f>$B$11*(($A$1080)*$C501/$B$12*$B$7+(1-$A$1080)*$D501/$B$12*$C$7)</x:f>
        <x:v>0</x:v>
      </x:c>
      <x:c r="CC501" s="34" t="n">
        <x:f>$B$11*(($A$1081)*$C501/$B$12*$B$7+(1-$A$1081)*$D501/$B$12*$C$7)</x:f>
        <x:v>0</x:v>
      </x:c>
    </x:row>
    <x:row r="502">
      <x:c r="A502" s="34" t="n">
        <x:v>478</x:v>
      </x:c>
      <x:c r="B502" s="39" t="n">
        <x:v>-2.3319710686181305</x:v>
      </x:c>
      <x:c r="C502" s="1" t="n">
        <x:f>SUM(AM502:AV502)</x:f>
        <x:v>0</x:v>
      </x:c>
      <x:c r="D502" s="1" t="n">
        <x:f>SUM(AW502:BF502)</x:f>
        <x:v>3</x:v>
      </x:c>
      <x:c r="E502" s="17" t="n">
        <x:f>(1-C502/$B$12)*$B$8-C502/$B$12*$B$7</x:f>
        <x:v>0.05</x:v>
      </x:c>
      <x:c r="F502" s="17" t="n">
        <x:f>(1-D502/$B$12)*$C$8-D502/$B$12*$C$7</x:f>
        <x:v>-0.11699999999999999</x:v>
      </x:c>
      <x:c r="G502" s="32" t="n">
        <x:f>$B$11*($B$10*C502/$B$12*$B$7+(1-$B$10)*D502/$B$12*$C$7)</x:f>
        <x:v>900</x:v>
      </x:c>
      <x:c r="H502" s="17" t="n">
        <x:f>$B$10*E502+(1-$B$10)*F502</x:f>
        <x:v>-0.033499999999999995</x:v>
      </x:c>
      <x:c r="I502" s="34"/>
      <x:c r="J502" s="34"/>
      <x:c r="K502" s="34"/>
      <x:c r="L502" s="34"/>
      <x:c r="M502" s="34"/>
      <x:c r="N502" s="34"/>
      <x:c r="O502" s="34"/>
      <x:c r="P502" s="34"/>
      <x:c r="Q502" s="34"/>
      <x:c r="R502" s="39" t="n">
        <x:v>-0.9866086045393972</x:v>
      </x:c>
      <x:c r="S502" s="39" t="n">
        <x:v>-0.39912916229540724</x:v>
      </x:c>
      <x:c r="T502" s="39" t="n">
        <x:v>-1.0346156249293328</x:v>
      </x:c>
      <x:c r="U502" s="39" t="n">
        <x:v>-0.6386146690582079</x:v>
      </x:c>
      <x:c r="V502" s="39" t="n">
        <x:v>-0.6912373417283633</x:v>
      </x:c>
      <x:c r="W502" s="39" t="n">
        <x:v>0.4269975910498522</x:v>
      </x:c>
      <x:c r="X502" s="39" t="n">
        <x:v>0.5032345440167234</x:v>
      </x:c>
      <x:c r="Y502" s="39" t="n">
        <x:v>-1.1520139627083048</x:v>
      </x:c>
      <x:c r="Z502" s="39" t="n">
        <x:v>1.3003244905397395</x:v>
      </x:c>
      <x:c r="AA502" s="39" t="n">
        <x:v>0.7142311268452499</x:v>
      </x:c>
      <x:c r="AB502" s="39" t="n">
        <x:v>0.290758127285881</x:v>
      </x:c>
      <x:c r="AC502" s="39" t="n">
        <x:v>0.4168519988559776</x:v>
      </x:c>
      <x:c r="AD502" s="39" t="n">
        <x:v>0.450653162621072</x:v>
      </x:c>
      <x:c r="AE502" s="39" t="n">
        <x:v>-0.1702603083836481</x:v>
      </x:c>
      <x:c r="AF502" s="39" t="n">
        <x:v>-0.17089058571714366</x:v>
      </x:c>
      <x:c r="AG502" s="39" t="n">
        <x:v>-0.3408091621481032</x:v>
      </x:c>
      <x:c r="AH502" s="39" t="n">
        <x:v>-1.4568332834469828</x:v>
      </x:c>
      <x:c r="AI502" s="39" t="n">
        <x:v>-1.1540298946518177</x:v>
      </x:c>
      <x:c r="AJ502" s="39" t="n">
        <x:v>-1.396735291524557</x:v>
      </x:c>
      <x:c r="AK502" s="39" t="n">
        <x:v>0.20210445128247626</x:v>
      </x:c>
      <x:c r="AL502" s="34"/>
      <x:c r="AM502" s="34" t="n">
        <x:f>IF(SQRT($B$9)*$B502+SQRT(1-$B$9)*R502&lt;_xlfn.NORM.S.INV($B$6),1,0)</x:f>
        <x:v>0</x:v>
      </x:c>
      <x:c r="AN502" s="34" t="n">
        <x:f>IF(SQRT($B$9)*$B502+SQRT(1-$B$9)*S502&lt;_xlfn.NORM.S.INV($B$6),1,0)</x:f>
        <x:v>0</x:v>
      </x:c>
      <x:c r="AO502" s="34" t="n">
        <x:f>IF(SQRT($B$9)*$B502+SQRT(1-$B$9)*T502&lt;_xlfn.NORM.S.INV($B$6),1,0)</x:f>
        <x:v>0</x:v>
      </x:c>
      <x:c r="AP502" s="34" t="n">
        <x:f>IF(SQRT($B$9)*$B502+SQRT(1-$B$9)*U502&lt;_xlfn.NORM.S.INV($B$6),1,0)</x:f>
        <x:v>0</x:v>
      </x:c>
      <x:c r="AQ502" s="34" t="n">
        <x:f>IF(SQRT($B$9)*$B502+SQRT(1-$B$9)*V502&lt;_xlfn.NORM.S.INV($B$6),1,0)</x:f>
        <x:v>0</x:v>
      </x:c>
      <x:c r="AR502" s="34" t="n">
        <x:f>IF(SQRT($B$9)*$B502+SQRT(1-$B$9)*W502&lt;_xlfn.NORM.S.INV($B$6),1,0)</x:f>
        <x:v>0</x:v>
      </x:c>
      <x:c r="AS502" s="34" t="n">
        <x:f>IF(SQRT($B$9)*$B502+SQRT(1-$B$9)*X502&lt;_xlfn.NORM.S.INV($B$6),1,0)</x:f>
        <x:v>0</x:v>
      </x:c>
      <x:c r="AT502" s="34" t="n">
        <x:f>IF(SQRT($B$9)*$B502+SQRT(1-$B$9)*Y502&lt;_xlfn.NORM.S.INV($B$6),1,0)</x:f>
        <x:v>0</x:v>
      </x:c>
      <x:c r="AU502" s="34" t="n">
        <x:f>IF(SQRT($B$9)*$B502+SQRT(1-$B$9)*Z502&lt;_xlfn.NORM.S.INV($B$6),1,0)</x:f>
        <x:v>0</x:v>
      </x:c>
      <x:c r="AV502" s="34" t="n">
        <x:f>IF(SQRT($B$9)*$B502+SQRT(1-$B$9)*AA502&lt;_xlfn.NORM.S.INV($B$6),1,0)</x:f>
        <x:v>0</x:v>
      </x:c>
      <x:c r="AW502" s="34" t="n">
        <x:f>IF(SQRT($C$9)*$B502+SQRT(1-$C$9)*AB502&lt;_xlfn.NORM.S.INV($C$6),1,0)</x:f>
        <x:v>0</x:v>
      </x:c>
      <x:c r="AX502" s="34" t="n">
        <x:f>IF(SQRT($C$9)*$B502+SQRT(1-$C$9)*AC502&lt;_xlfn.NORM.S.INV($C$6),1,0)</x:f>
        <x:v>0</x:v>
      </x:c>
      <x:c r="AY502" s="34" t="n">
        <x:f>IF(SQRT($C$9)*$B502+SQRT(1-$C$9)*AD502&lt;_xlfn.NORM.S.INV($C$6),1,0)</x:f>
        <x:v>0</x:v>
      </x:c>
      <x:c r="AZ502" s="34" t="n">
        <x:f>IF(SQRT($C$9)*$B502+SQRT(1-$C$9)*AE502&lt;_xlfn.NORM.S.INV($C$6),1,0)</x:f>
        <x:v>0</x:v>
      </x:c>
      <x:c r="BA502" s="34" t="n">
        <x:f>IF(SQRT($C$9)*$B502+SQRT(1-$C$9)*AF502&lt;_xlfn.NORM.S.INV($C$6),1,0)</x:f>
        <x:v>0</x:v>
      </x:c>
      <x:c r="BB502" s="34" t="n">
        <x:f>IF(SQRT($C$9)*$B502+SQRT(1-$C$9)*AG502&lt;_xlfn.NORM.S.INV($C$6),1,0)</x:f>
        <x:v>0</x:v>
      </x:c>
      <x:c r="BC502" s="34" t="n">
        <x:f>IF(SQRT($C$9)*$B502+SQRT(1-$C$9)*AH502&lt;_xlfn.NORM.S.INV($C$6),1,0)</x:f>
        <x:v>1</x:v>
      </x:c>
      <x:c r="BD502" s="34" t="n">
        <x:f>IF(SQRT($C$9)*$B502+SQRT(1-$C$9)*AI502&lt;_xlfn.NORM.S.INV($C$6),1,0)</x:f>
        <x:v>1</x:v>
      </x:c>
      <x:c r="BE502" s="34" t="n">
        <x:f>IF(SQRT($C$9)*$B502+SQRT(1-$C$9)*AJ502&lt;_xlfn.NORM.S.INV($C$6),1,0)</x:f>
        <x:v>1</x:v>
      </x:c>
      <x:c r="BF502" s="34" t="n">
        <x:f>IF(SQRT($C$9)*$B502+SQRT(1-$C$9)*AK502&lt;_xlfn.NORM.S.INV($C$6),1,0)</x:f>
        <x:v>0</x:v>
      </x:c>
      <x:c r="BG502" s="34"/>
      <x:c r="BH502" s="34"/>
      <x:c r="BI502" s="34" t="n">
        <x:f>$B$11*(($A$1061)*$C502/$B$12*$B$7+(1-$A$1061)*$D502/$B$12*$C$7)</x:f>
        <x:v>1800</x:v>
      </x:c>
      <x:c r="BJ502" s="34" t="n">
        <x:f>$B$11*(($A$1062)*$C502/$B$12*$B$7+(1-$A$1062)*$D502/$B$12*$C$7)</x:f>
        <x:v>1709.9999999999998</x:v>
      </x:c>
      <x:c r="BK502" s="34" t="n">
        <x:f>$B$11*(($A$1063)*$C502/$B$12*$B$7+(1-$A$1063)*$D502/$B$12*$C$7)</x:f>
        <x:v>1620</x:v>
      </x:c>
      <x:c r="BL502" s="34" t="n">
        <x:f>$B$11*(($A$1064)*$C502/$B$12*$B$7+(1-$A$1064)*$D502/$B$12*$C$7)</x:f>
        <x:v>1530</x:v>
      </x:c>
      <x:c r="BM502" s="34" t="n">
        <x:f>$B$11*(($A$1065)*$C502/$B$12*$B$7+(1-$A$1065)*$D502/$B$12*$C$7)</x:f>
        <x:v>1440.0000000000002</x:v>
      </x:c>
      <x:c r="BN502" s="34" t="n">
        <x:f>$B$11*(($A$1066)*$C502/$B$12*$B$7+(1-$A$1066)*$D502/$B$12*$C$7)</x:f>
        <x:v>1350</x:v>
      </x:c>
      <x:c r="BO502" s="34" t="n">
        <x:f>$B$11*(($A$1067)*$C502/$B$12*$B$7+(1-$A$1067)*$D502/$B$12*$C$7)</x:f>
        <x:v>1259.9999999999998</x:v>
      </x:c>
      <x:c r="BP502" s="34" t="n">
        <x:f>$B$11*(($A$1068)*$C502/$B$12*$B$7+(1-$A$1068)*$D502/$B$12*$C$7)</x:f>
        <x:v>1170</x:v>
      </x:c>
      <x:c r="BQ502" s="34" t="n">
        <x:f>$B$11*(($A$1069)*$C502/$B$12*$B$7+(1-$A$1069)*$D502/$B$12*$C$7)</x:f>
        <x:v>1080</x:v>
      </x:c>
      <x:c r="BR502" s="34" t="n">
        <x:f>$B$11*(($A$1070)*$C502/$B$12*$B$7+(1-$A$1070)*$D502/$B$12*$C$7)</x:f>
        <x:v>990</x:v>
      </x:c>
      <x:c r="BS502" s="34" t="n">
        <x:f>$B$11*(($A$1071)*$C502/$B$12*$B$7+(1-$A$1071)*$D502/$B$12*$C$7)</x:f>
        <x:v>900</x:v>
      </x:c>
      <x:c r="BT502" s="34" t="n">
        <x:f>$B$11*(($A$1072)*$C502/$B$12*$B$7+(1-$A$1072)*$D502/$B$12*$C$7)</x:f>
        <x:v>809.9999999999999</x:v>
      </x:c>
      <x:c r="BU502" s="34" t="n">
        <x:f>$B$11*(($A$1073)*$C502/$B$12*$B$7+(1-$A$1073)*$D502/$B$12*$C$7)</x:f>
        <x:v>720.0000000000001</x:v>
      </x:c>
      <x:c r="BV502" s="34" t="n">
        <x:f>$B$11*(($A$1074)*$C502/$B$12*$B$7+(1-$A$1074)*$D502/$B$12*$C$7)</x:f>
        <x:v>629.9999999999999</x:v>
      </x:c>
      <x:c r="BW502" s="34" t="n">
        <x:f>$B$11*(($A$1075)*$C502/$B$12*$B$7+(1-$A$1075)*$D502/$B$12*$C$7)</x:f>
        <x:v>540.0000000000001</x:v>
      </x:c>
      <x:c r="BX502" s="34" t="n">
        <x:f>$B$11*(($A$1076)*$C502/$B$12*$B$7+(1-$A$1076)*$D502/$B$12*$C$7)</x:f>
        <x:v>450</x:v>
      </x:c>
      <x:c r="BY502" s="34" t="n">
        <x:f>$B$11*(($A$1077)*$C502/$B$12*$B$7+(1-$A$1077)*$D502/$B$12*$C$7)</x:f>
        <x:v>359.9999999999999</x:v>
      </x:c>
      <x:c r="BZ502" s="34" t="n">
        <x:f>$B$11*(($A$1078)*$C502/$B$12*$B$7+(1-$A$1078)*$D502/$B$12*$C$7)</x:f>
        <x:v>270.00000000000006</x:v>
      </x:c>
      <x:c r="CA502" s="34" t="n">
        <x:f>$B$11*(($A$1079)*$C502/$B$12*$B$7+(1-$A$1079)*$D502/$B$12*$C$7)</x:f>
        <x:v>179.99999999999994</x:v>
      </x:c>
      <x:c r="CB502" s="34" t="n">
        <x:f>$B$11*(($A$1080)*$C502/$B$12*$B$7+(1-$A$1080)*$D502/$B$12*$C$7)</x:f>
        <x:v>90.00000000000009</x:v>
      </x:c>
      <x:c r="CC502" s="34" t="n">
        <x:f>$B$11*(($A$1081)*$C502/$B$12*$B$7+(1-$A$1081)*$D502/$B$12*$C$7)</x:f>
        <x:v>0</x:v>
      </x:c>
    </x:row>
    <x:row r="503">
      <x:c r="A503" s="34" t="n">
        <x:v>479</x:v>
      </x:c>
      <x:c r="B503" s="39" t="n">
        <x:v>1.5631480579900436</x:v>
      </x:c>
      <x:c r="C503" s="1" t="n">
        <x:f>SUM(AM503:AV503)</x:f>
        <x:v>0</x:v>
      </x:c>
      <x:c r="D503" s="1" t="n">
        <x:f>SUM(AW503:BF503)</x:f>
        <x:v>0</x:v>
      </x:c>
      <x:c r="E503" s="17" t="n">
        <x:f>(1-C503/$B$12)*$B$8-C503/$B$12*$B$7</x:f>
        <x:v>0.05</x:v>
      </x:c>
      <x:c r="F503" s="17" t="n">
        <x:f>(1-D503/$B$12)*$C$8-D503/$B$12*$C$7</x:f>
        <x:v>0.09</x:v>
      </x:c>
      <x:c r="G503" s="32" t="n">
        <x:f>$B$11*($B$10*C503/$B$12*$B$7+(1-$B$10)*D503/$B$12*$C$7)</x:f>
        <x:v>0</x:v>
      </x:c>
      <x:c r="H503" s="17" t="n">
        <x:f>$B$10*E503+(1-$B$10)*F503</x:f>
        <x:v>0.07</x:v>
      </x:c>
      <x:c r="I503" s="34"/>
      <x:c r="J503" s="34"/>
      <x:c r="K503" s="34"/>
      <x:c r="L503" s="34"/>
      <x:c r="M503" s="34"/>
      <x:c r="N503" s="34"/>
      <x:c r="O503" s="34"/>
      <x:c r="P503" s="34"/>
      <x:c r="Q503" s="34"/>
      <x:c r="R503" s="39" t="n">
        <x:v>0.8882338233257858</x:v>
      </x:c>
      <x:c r="S503" s="39" t="n">
        <x:v>0.007560579002973838</x:v>
      </x:c>
      <x:c r="T503" s="39" t="n">
        <x:v>-0.4335187332274243</x:v>
      </x:c>
      <x:c r="U503" s="39" t="n">
        <x:v>-1.9863368510170405</x:v>
      </x:c>
      <x:c r="V503" s="39" t="n">
        <x:v>1.2493078147586616</x:v>
      </x:c>
      <x:c r="W503" s="39" t="n">
        <x:v>0.06535075522489558</x:v>
      </x:c>
      <x:c r="X503" s="39" t="n">
        <x:v>-1.1633072216866045</x:v>
      </x:c>
      <x:c r="Y503" s="39" t="n">
        <x:v>0.03342986406491314</x:v>
      </x:c>
      <x:c r="Z503" s="39" t="n">
        <x:v>-0.29317732707402366</x:v>
      </x:c>
      <x:c r="AA503" s="39" t="n">
        <x:v>0.6345683887075245</x:v>
      </x:c>
      <x:c r="AB503" s="39" t="n">
        <x:v>-2.338526171945863</x:v>
      </x:c>
      <x:c r="AC503" s="39" t="n">
        <x:v>-0.5097474290170501</x:v>
      </x:c>
      <x:c r="AD503" s="39" t="n">
        <x:v>0.6043053024663282</x:v>
      </x:c>
      <x:c r="AE503" s="39" t="n">
        <x:v>-0.2188106131234954</x:v>
      </x:c>
      <x:c r="AF503" s="39" t="n">
        <x:v>-0.0699005298986225</x:v>
      </x:c>
      <x:c r="AG503" s="39" t="n">
        <x:v>-1.0517709362902714</x:v>
      </x:c>
      <x:c r="AH503" s="39" t="n">
        <x:v>0.041589312303130045</x:v>
      </x:c>
      <x:c r="AI503" s="39" t="n">
        <x:v>0.3685460000064827</x:v>
      </x:c>
      <x:c r="AJ503" s="39" t="n">
        <x:v>0.1883993983081999</x:v>
      </x:c>
      <x:c r="AK503" s="39" t="n">
        <x:v>0.7788358003208946</x:v>
      </x:c>
      <x:c r="AL503" s="34"/>
      <x:c r="AM503" s="34" t="n">
        <x:f>IF(SQRT($B$9)*$B503+SQRT(1-$B$9)*R503&lt;_xlfn.NORM.S.INV($B$6),1,0)</x:f>
        <x:v>0</x:v>
      </x:c>
      <x:c r="AN503" s="34" t="n">
        <x:f>IF(SQRT($B$9)*$B503+SQRT(1-$B$9)*S503&lt;_xlfn.NORM.S.INV($B$6),1,0)</x:f>
        <x:v>0</x:v>
      </x:c>
      <x:c r="AO503" s="34" t="n">
        <x:f>IF(SQRT($B$9)*$B503+SQRT(1-$B$9)*T503&lt;_xlfn.NORM.S.INV($B$6),1,0)</x:f>
        <x:v>0</x:v>
      </x:c>
      <x:c r="AP503" s="34" t="n">
        <x:f>IF(SQRT($B$9)*$B503+SQRT(1-$B$9)*U503&lt;_xlfn.NORM.S.INV($B$6),1,0)</x:f>
        <x:v>0</x:v>
      </x:c>
      <x:c r="AQ503" s="34" t="n">
        <x:f>IF(SQRT($B$9)*$B503+SQRT(1-$B$9)*V503&lt;_xlfn.NORM.S.INV($B$6),1,0)</x:f>
        <x:v>0</x:v>
      </x:c>
      <x:c r="AR503" s="34" t="n">
        <x:f>IF(SQRT($B$9)*$B503+SQRT(1-$B$9)*W503&lt;_xlfn.NORM.S.INV($B$6),1,0)</x:f>
        <x:v>0</x:v>
      </x:c>
      <x:c r="AS503" s="34" t="n">
        <x:f>IF(SQRT($B$9)*$B503+SQRT(1-$B$9)*X503&lt;_xlfn.NORM.S.INV($B$6),1,0)</x:f>
        <x:v>0</x:v>
      </x:c>
      <x:c r="AT503" s="34" t="n">
        <x:f>IF(SQRT($B$9)*$B503+SQRT(1-$B$9)*Y503&lt;_xlfn.NORM.S.INV($B$6),1,0)</x:f>
        <x:v>0</x:v>
      </x:c>
      <x:c r="AU503" s="34" t="n">
        <x:f>IF(SQRT($B$9)*$B503+SQRT(1-$B$9)*Z503&lt;_xlfn.NORM.S.INV($B$6),1,0)</x:f>
        <x:v>0</x:v>
      </x:c>
      <x:c r="AV503" s="34" t="n">
        <x:f>IF(SQRT($B$9)*$B503+SQRT(1-$B$9)*AA503&lt;_xlfn.NORM.S.INV($B$6),1,0)</x:f>
        <x:v>0</x:v>
      </x:c>
      <x:c r="AW503" s="34" t="n">
        <x:f>IF(SQRT($C$9)*$B503+SQRT(1-$C$9)*AB503&lt;_xlfn.NORM.S.INV($C$6),1,0)</x:f>
        <x:v>0</x:v>
      </x:c>
      <x:c r="AX503" s="34" t="n">
        <x:f>IF(SQRT($C$9)*$B503+SQRT(1-$C$9)*AC503&lt;_xlfn.NORM.S.INV($C$6),1,0)</x:f>
        <x:v>0</x:v>
      </x:c>
      <x:c r="AY503" s="34" t="n">
        <x:f>IF(SQRT($C$9)*$B503+SQRT(1-$C$9)*AD503&lt;_xlfn.NORM.S.INV($C$6),1,0)</x:f>
        <x:v>0</x:v>
      </x:c>
      <x:c r="AZ503" s="34" t="n">
        <x:f>IF(SQRT($C$9)*$B503+SQRT(1-$C$9)*AE503&lt;_xlfn.NORM.S.INV($C$6),1,0)</x:f>
        <x:v>0</x:v>
      </x:c>
      <x:c r="BA503" s="34" t="n">
        <x:f>IF(SQRT($C$9)*$B503+SQRT(1-$C$9)*AF503&lt;_xlfn.NORM.S.INV($C$6),1,0)</x:f>
        <x:v>0</x:v>
      </x:c>
      <x:c r="BB503" s="34" t="n">
        <x:f>IF(SQRT($C$9)*$B503+SQRT(1-$C$9)*AG503&lt;_xlfn.NORM.S.INV($C$6),1,0)</x:f>
        <x:v>0</x:v>
      </x:c>
      <x:c r="BC503" s="34" t="n">
        <x:f>IF(SQRT($C$9)*$B503+SQRT(1-$C$9)*AH503&lt;_xlfn.NORM.S.INV($C$6),1,0)</x:f>
        <x:v>0</x:v>
      </x:c>
      <x:c r="BD503" s="34" t="n">
        <x:f>IF(SQRT($C$9)*$B503+SQRT(1-$C$9)*AI503&lt;_xlfn.NORM.S.INV($C$6),1,0)</x:f>
        <x:v>0</x:v>
      </x:c>
      <x:c r="BE503" s="34" t="n">
        <x:f>IF(SQRT($C$9)*$B503+SQRT(1-$C$9)*AJ503&lt;_xlfn.NORM.S.INV($C$6),1,0)</x:f>
        <x:v>0</x:v>
      </x:c>
      <x:c r="BF503" s="34" t="n">
        <x:f>IF(SQRT($C$9)*$B503+SQRT(1-$C$9)*AK503&lt;_xlfn.NORM.S.INV($C$6),1,0)</x:f>
        <x:v>0</x:v>
      </x:c>
      <x:c r="BG503" s="34"/>
      <x:c r="BH503" s="34"/>
      <x:c r="BI503" s="34" t="n">
        <x:f>$B$11*(($A$1061)*$C503/$B$12*$B$7+(1-$A$1061)*$D503/$B$12*$C$7)</x:f>
        <x:v>0</x:v>
      </x:c>
      <x:c r="BJ503" s="34" t="n">
        <x:f>$B$11*(($A$1062)*$C503/$B$12*$B$7+(1-$A$1062)*$D503/$B$12*$C$7)</x:f>
        <x:v>0</x:v>
      </x:c>
      <x:c r="BK503" s="34" t="n">
        <x:f>$B$11*(($A$1063)*$C503/$B$12*$B$7+(1-$A$1063)*$D503/$B$12*$C$7)</x:f>
        <x:v>0</x:v>
      </x:c>
      <x:c r="BL503" s="34" t="n">
        <x:f>$B$11*(($A$1064)*$C503/$B$12*$B$7+(1-$A$1064)*$D503/$B$12*$C$7)</x:f>
        <x:v>0</x:v>
      </x:c>
      <x:c r="BM503" s="34" t="n">
        <x:f>$B$11*(($A$1065)*$C503/$B$12*$B$7+(1-$A$1065)*$D503/$B$12*$C$7)</x:f>
        <x:v>0</x:v>
      </x:c>
      <x:c r="BN503" s="34" t="n">
        <x:f>$B$11*(($A$1066)*$C503/$B$12*$B$7+(1-$A$1066)*$D503/$B$12*$C$7)</x:f>
        <x:v>0</x:v>
      </x:c>
      <x:c r="BO503" s="34" t="n">
        <x:f>$B$11*(($A$1067)*$C503/$B$12*$B$7+(1-$A$1067)*$D503/$B$12*$C$7)</x:f>
        <x:v>0</x:v>
      </x:c>
      <x:c r="BP503" s="34" t="n">
        <x:f>$B$11*(($A$1068)*$C503/$B$12*$B$7+(1-$A$1068)*$D503/$B$12*$C$7)</x:f>
        <x:v>0</x:v>
      </x:c>
      <x:c r="BQ503" s="34" t="n">
        <x:f>$B$11*(($A$1069)*$C503/$B$12*$B$7+(1-$A$1069)*$D503/$B$12*$C$7)</x:f>
        <x:v>0</x:v>
      </x:c>
      <x:c r="BR503" s="34" t="n">
        <x:f>$B$11*(($A$1070)*$C503/$B$12*$B$7+(1-$A$1070)*$D503/$B$12*$C$7)</x:f>
        <x:v>0</x:v>
      </x:c>
      <x:c r="BS503" s="34" t="n">
        <x:f>$B$11*(($A$1071)*$C503/$B$12*$B$7+(1-$A$1071)*$D503/$B$12*$C$7)</x:f>
        <x:v>0</x:v>
      </x:c>
      <x:c r="BT503" s="34" t="n">
        <x:f>$B$11*(($A$1072)*$C503/$B$12*$B$7+(1-$A$1072)*$D503/$B$12*$C$7)</x:f>
        <x:v>0</x:v>
      </x:c>
      <x:c r="BU503" s="34" t="n">
        <x:f>$B$11*(($A$1073)*$C503/$B$12*$B$7+(1-$A$1073)*$D503/$B$12*$C$7)</x:f>
        <x:v>0</x:v>
      </x:c>
      <x:c r="BV503" s="34" t="n">
        <x:f>$B$11*(($A$1074)*$C503/$B$12*$B$7+(1-$A$1074)*$D503/$B$12*$C$7)</x:f>
        <x:v>0</x:v>
      </x:c>
      <x:c r="BW503" s="34" t="n">
        <x:f>$B$11*(($A$1075)*$C503/$B$12*$B$7+(1-$A$1075)*$D503/$B$12*$C$7)</x:f>
        <x:v>0</x:v>
      </x:c>
      <x:c r="BX503" s="34" t="n">
        <x:f>$B$11*(($A$1076)*$C503/$B$12*$B$7+(1-$A$1076)*$D503/$B$12*$C$7)</x:f>
        <x:v>0</x:v>
      </x:c>
      <x:c r="BY503" s="34" t="n">
        <x:f>$B$11*(($A$1077)*$C503/$B$12*$B$7+(1-$A$1077)*$D503/$B$12*$C$7)</x:f>
        <x:v>0</x:v>
      </x:c>
      <x:c r="BZ503" s="34" t="n">
        <x:f>$B$11*(($A$1078)*$C503/$B$12*$B$7+(1-$A$1078)*$D503/$B$12*$C$7)</x:f>
        <x:v>0</x:v>
      </x:c>
      <x:c r="CA503" s="34" t="n">
        <x:f>$B$11*(($A$1079)*$C503/$B$12*$B$7+(1-$A$1079)*$D503/$B$12*$C$7)</x:f>
        <x:v>0</x:v>
      </x:c>
      <x:c r="CB503" s="34" t="n">
        <x:f>$B$11*(($A$1080)*$C503/$B$12*$B$7+(1-$A$1080)*$D503/$B$12*$C$7)</x:f>
        <x:v>0</x:v>
      </x:c>
      <x:c r="CC503" s="34" t="n">
        <x:f>$B$11*(($A$1081)*$C503/$B$12*$B$7+(1-$A$1081)*$D503/$B$12*$C$7)</x:f>
        <x:v>0</x:v>
      </x:c>
    </x:row>
    <x:row r="504">
      <x:c r="A504" s="34" t="n">
        <x:v>480</x:v>
      </x:c>
      <x:c r="B504" s="39" t="n">
        <x:v>-0.3096041636981231</x:v>
      </x:c>
      <x:c r="C504" s="1" t="n">
        <x:f>SUM(AM504:AV504)</x:f>
        <x:v>0</x:v>
      </x:c>
      <x:c r="D504" s="1" t="n">
        <x:f>SUM(AW504:BF504)</x:f>
        <x:v>0</x:v>
      </x:c>
      <x:c r="E504" s="17" t="n">
        <x:f>(1-C504/$B$12)*$B$8-C504/$B$12*$B$7</x:f>
        <x:v>0.05</x:v>
      </x:c>
      <x:c r="F504" s="17" t="n">
        <x:f>(1-D504/$B$12)*$C$8-D504/$B$12*$C$7</x:f>
        <x:v>0.09</x:v>
      </x:c>
      <x:c r="G504" s="32" t="n">
        <x:f>$B$11*($B$10*C504/$B$12*$B$7+(1-$B$10)*D504/$B$12*$C$7)</x:f>
        <x:v>0</x:v>
      </x:c>
      <x:c r="H504" s="17" t="n">
        <x:f>$B$10*E504+(1-$B$10)*F504</x:f>
        <x:v>0.07</x:v>
      </x:c>
      <x:c r="I504" s="34"/>
      <x:c r="J504" s="34"/>
      <x:c r="K504" s="34"/>
      <x:c r="L504" s="34"/>
      <x:c r="M504" s="34"/>
      <x:c r="N504" s="34"/>
      <x:c r="O504" s="34"/>
      <x:c r="P504" s="34"/>
      <x:c r="Q504" s="34"/>
      <x:c r="R504" s="39" t="n">
        <x:v>-0.5981667914720945</x:v>
      </x:c>
      <x:c r="S504" s="39" t="n">
        <x:v>-1.501710474935286</x:v>
      </x:c>
      <x:c r="T504" s="39" t="n">
        <x:v>-1.2010101680896008</x:v>
      </x:c>
      <x:c r="U504" s="39" t="n">
        <x:v>-0.12083908117784645</x:v>
      </x:c>
      <x:c r="V504" s="39" t="n">
        <x:v>0.3404522797119961</x:v>
      </x:c>
      <x:c r="W504" s="39" t="n">
        <x:v>-0.34595257743058283</x:v>
      </x:c>
      <x:c r="X504" s="39" t="n">
        <x:v>-0.16729563449297752</x:v>
      </x:c>
      <x:c r="Y504" s="39" t="n">
        <x:v>1.8624232959087892</x:v>
      </x:c>
      <x:c r="Z504" s="39" t="n">
        <x:v>0.5183091029754289</x:v>
      </x:c>
      <x:c r="AA504" s="39" t="n">
        <x:v>-0.32188447675524184</x:v>
      </x:c>
      <x:c r="AB504" s="39" t="n">
        <x:v>-1.457815271896711</x:v>
      </x:c>
      <x:c r="AC504" s="39" t="n">
        <x:v>-0.20160332895780136</x:v>
      </x:c>
      <x:c r="AD504" s="39" t="n">
        <x:v>0.30029005450695295</x:v>
      </x:c>
      <x:c r="AE504" s="39" t="n">
        <x:v>-0.9488791781919118</x:v>
      </x:c>
      <x:c r="AF504" s="39" t="n">
        <x:v>0.2004875412174721</x:v>
      </x:c>
      <x:c r="AG504" s="39" t="n">
        <x:v>0.3630096641444066</x:v>
      </x:c>
      <x:c r="AH504" s="39" t="n">
        <x:v>1.3606376644675462</x:v>
      </x:c>
      <x:c r="AI504" s="39" t="n">
        <x:v>0.5007313476380828</x:v>
      </x:c>
      <x:c r="AJ504" s="39" t="n">
        <x:v>-1.4111215092085796</x:v>
      </x:c>
      <x:c r="AK504" s="39" t="n">
        <x:v>0.6131225531692674</x:v>
      </x:c>
      <x:c r="AL504" s="34"/>
      <x:c r="AM504" s="34" t="n">
        <x:f>IF(SQRT($B$9)*$B504+SQRT(1-$B$9)*R504&lt;_xlfn.NORM.S.INV($B$6),1,0)</x:f>
        <x:v>0</x:v>
      </x:c>
      <x:c r="AN504" s="34" t="n">
        <x:f>IF(SQRT($B$9)*$B504+SQRT(1-$B$9)*S504&lt;_xlfn.NORM.S.INV($B$6),1,0)</x:f>
        <x:v>0</x:v>
      </x:c>
      <x:c r="AO504" s="34" t="n">
        <x:f>IF(SQRT($B$9)*$B504+SQRT(1-$B$9)*T504&lt;_xlfn.NORM.S.INV($B$6),1,0)</x:f>
        <x:v>0</x:v>
      </x:c>
      <x:c r="AP504" s="34" t="n">
        <x:f>IF(SQRT($B$9)*$B504+SQRT(1-$B$9)*U504&lt;_xlfn.NORM.S.INV($B$6),1,0)</x:f>
        <x:v>0</x:v>
      </x:c>
      <x:c r="AQ504" s="34" t="n">
        <x:f>IF(SQRT($B$9)*$B504+SQRT(1-$B$9)*V504&lt;_xlfn.NORM.S.INV($B$6),1,0)</x:f>
        <x:v>0</x:v>
      </x:c>
      <x:c r="AR504" s="34" t="n">
        <x:f>IF(SQRT($B$9)*$B504+SQRT(1-$B$9)*W504&lt;_xlfn.NORM.S.INV($B$6),1,0)</x:f>
        <x:v>0</x:v>
      </x:c>
      <x:c r="AS504" s="34" t="n">
        <x:f>IF(SQRT($B$9)*$B504+SQRT(1-$B$9)*X504&lt;_xlfn.NORM.S.INV($B$6),1,0)</x:f>
        <x:v>0</x:v>
      </x:c>
      <x:c r="AT504" s="34" t="n">
        <x:f>IF(SQRT($B$9)*$B504+SQRT(1-$B$9)*Y504&lt;_xlfn.NORM.S.INV($B$6),1,0)</x:f>
        <x:v>0</x:v>
      </x:c>
      <x:c r="AU504" s="34" t="n">
        <x:f>IF(SQRT($B$9)*$B504+SQRT(1-$B$9)*Z504&lt;_xlfn.NORM.S.INV($B$6),1,0)</x:f>
        <x:v>0</x:v>
      </x:c>
      <x:c r="AV504" s="34" t="n">
        <x:f>IF(SQRT($B$9)*$B504+SQRT(1-$B$9)*AA504&lt;_xlfn.NORM.S.INV($B$6),1,0)</x:f>
        <x:v>0</x:v>
      </x:c>
      <x:c r="AW504" s="34" t="n">
        <x:f>IF(SQRT($C$9)*$B504+SQRT(1-$C$9)*AB504&lt;_xlfn.NORM.S.INV($C$6),1,0)</x:f>
        <x:v>0</x:v>
      </x:c>
      <x:c r="AX504" s="34" t="n">
        <x:f>IF(SQRT($C$9)*$B504+SQRT(1-$C$9)*AC504&lt;_xlfn.NORM.S.INV($C$6),1,0)</x:f>
        <x:v>0</x:v>
      </x:c>
      <x:c r="AY504" s="34" t="n">
        <x:f>IF(SQRT($C$9)*$B504+SQRT(1-$C$9)*AD504&lt;_xlfn.NORM.S.INV($C$6),1,0)</x:f>
        <x:v>0</x:v>
      </x:c>
      <x:c r="AZ504" s="34" t="n">
        <x:f>IF(SQRT($C$9)*$B504+SQRT(1-$C$9)*AE504&lt;_xlfn.NORM.S.INV($C$6),1,0)</x:f>
        <x:v>0</x:v>
      </x:c>
      <x:c r="BA504" s="34" t="n">
        <x:f>IF(SQRT($C$9)*$B504+SQRT(1-$C$9)*AF504&lt;_xlfn.NORM.S.INV($C$6),1,0)</x:f>
        <x:v>0</x:v>
      </x:c>
      <x:c r="BB504" s="34" t="n">
        <x:f>IF(SQRT($C$9)*$B504+SQRT(1-$C$9)*AG504&lt;_xlfn.NORM.S.INV($C$6),1,0)</x:f>
        <x:v>0</x:v>
      </x:c>
      <x:c r="BC504" s="34" t="n">
        <x:f>IF(SQRT($C$9)*$B504+SQRT(1-$C$9)*AH504&lt;_xlfn.NORM.S.INV($C$6),1,0)</x:f>
        <x:v>0</x:v>
      </x:c>
      <x:c r="BD504" s="34" t="n">
        <x:f>IF(SQRT($C$9)*$B504+SQRT(1-$C$9)*AI504&lt;_xlfn.NORM.S.INV($C$6),1,0)</x:f>
        <x:v>0</x:v>
      </x:c>
      <x:c r="BE504" s="34" t="n">
        <x:f>IF(SQRT($C$9)*$B504+SQRT(1-$C$9)*AJ504&lt;_xlfn.NORM.S.INV($C$6),1,0)</x:f>
        <x:v>0</x:v>
      </x:c>
      <x:c r="BF504" s="34" t="n">
        <x:f>IF(SQRT($C$9)*$B504+SQRT(1-$C$9)*AK504&lt;_xlfn.NORM.S.INV($C$6),1,0)</x:f>
        <x:v>0</x:v>
      </x:c>
      <x:c r="BG504" s="34"/>
      <x:c r="BH504" s="34"/>
      <x:c r="BI504" s="34" t="n">
        <x:f>$B$11*(($A$1061)*$C504/$B$12*$B$7+(1-$A$1061)*$D504/$B$12*$C$7)</x:f>
        <x:v>0</x:v>
      </x:c>
      <x:c r="BJ504" s="34" t="n">
        <x:f>$B$11*(($A$1062)*$C504/$B$12*$B$7+(1-$A$1062)*$D504/$B$12*$C$7)</x:f>
        <x:v>0</x:v>
      </x:c>
      <x:c r="BK504" s="34" t="n">
        <x:f>$B$11*(($A$1063)*$C504/$B$12*$B$7+(1-$A$1063)*$D504/$B$12*$C$7)</x:f>
        <x:v>0</x:v>
      </x:c>
      <x:c r="BL504" s="34" t="n">
        <x:f>$B$11*(($A$1064)*$C504/$B$12*$B$7+(1-$A$1064)*$D504/$B$12*$C$7)</x:f>
        <x:v>0</x:v>
      </x:c>
      <x:c r="BM504" s="34" t="n">
        <x:f>$B$11*(($A$1065)*$C504/$B$12*$B$7+(1-$A$1065)*$D504/$B$12*$C$7)</x:f>
        <x:v>0</x:v>
      </x:c>
      <x:c r="BN504" s="34" t="n">
        <x:f>$B$11*(($A$1066)*$C504/$B$12*$B$7+(1-$A$1066)*$D504/$B$12*$C$7)</x:f>
        <x:v>0</x:v>
      </x:c>
      <x:c r="BO504" s="34" t="n">
        <x:f>$B$11*(($A$1067)*$C504/$B$12*$B$7+(1-$A$1067)*$D504/$B$12*$C$7)</x:f>
        <x:v>0</x:v>
      </x:c>
      <x:c r="BP504" s="34" t="n">
        <x:f>$B$11*(($A$1068)*$C504/$B$12*$B$7+(1-$A$1068)*$D504/$B$12*$C$7)</x:f>
        <x:v>0</x:v>
      </x:c>
      <x:c r="BQ504" s="34" t="n">
        <x:f>$B$11*(($A$1069)*$C504/$B$12*$B$7+(1-$A$1069)*$D504/$B$12*$C$7)</x:f>
        <x:v>0</x:v>
      </x:c>
      <x:c r="BR504" s="34" t="n">
        <x:f>$B$11*(($A$1070)*$C504/$B$12*$B$7+(1-$A$1070)*$D504/$B$12*$C$7)</x:f>
        <x:v>0</x:v>
      </x:c>
      <x:c r="BS504" s="34" t="n">
        <x:f>$B$11*(($A$1071)*$C504/$B$12*$B$7+(1-$A$1071)*$D504/$B$12*$C$7)</x:f>
        <x:v>0</x:v>
      </x:c>
      <x:c r="BT504" s="34" t="n">
        <x:f>$B$11*(($A$1072)*$C504/$B$12*$B$7+(1-$A$1072)*$D504/$B$12*$C$7)</x:f>
        <x:v>0</x:v>
      </x:c>
      <x:c r="BU504" s="34" t="n">
        <x:f>$B$11*(($A$1073)*$C504/$B$12*$B$7+(1-$A$1073)*$D504/$B$12*$C$7)</x:f>
        <x:v>0</x:v>
      </x:c>
      <x:c r="BV504" s="34" t="n">
        <x:f>$B$11*(($A$1074)*$C504/$B$12*$B$7+(1-$A$1074)*$D504/$B$12*$C$7)</x:f>
        <x:v>0</x:v>
      </x:c>
      <x:c r="BW504" s="34" t="n">
        <x:f>$B$11*(($A$1075)*$C504/$B$12*$B$7+(1-$A$1075)*$D504/$B$12*$C$7)</x:f>
        <x:v>0</x:v>
      </x:c>
      <x:c r="BX504" s="34" t="n">
        <x:f>$B$11*(($A$1076)*$C504/$B$12*$B$7+(1-$A$1076)*$D504/$B$12*$C$7)</x:f>
        <x:v>0</x:v>
      </x:c>
      <x:c r="BY504" s="34" t="n">
        <x:f>$B$11*(($A$1077)*$C504/$B$12*$B$7+(1-$A$1077)*$D504/$B$12*$C$7)</x:f>
        <x:v>0</x:v>
      </x:c>
      <x:c r="BZ504" s="34" t="n">
        <x:f>$B$11*(($A$1078)*$C504/$B$12*$B$7+(1-$A$1078)*$D504/$B$12*$C$7)</x:f>
        <x:v>0</x:v>
      </x:c>
      <x:c r="CA504" s="34" t="n">
        <x:f>$B$11*(($A$1079)*$C504/$B$12*$B$7+(1-$A$1079)*$D504/$B$12*$C$7)</x:f>
        <x:v>0</x:v>
      </x:c>
      <x:c r="CB504" s="34" t="n">
        <x:f>$B$11*(($A$1080)*$C504/$B$12*$B$7+(1-$A$1080)*$D504/$B$12*$C$7)</x:f>
        <x:v>0</x:v>
      </x:c>
      <x:c r="CC504" s="34" t="n">
        <x:f>$B$11*(($A$1081)*$C504/$B$12*$B$7+(1-$A$1081)*$D504/$B$12*$C$7)</x:f>
        <x:v>0</x:v>
      </x:c>
    </x:row>
    <x:row r="505">
      <x:c r="A505" s="34" t="n">
        <x:v>481</x:v>
      </x:c>
      <x:c r="B505" s="39" t="n">
        <x:v>-1.401942850165612</x:v>
      </x:c>
      <x:c r="C505" s="1" t="n">
        <x:f>SUM(AM505:AV505)</x:f>
        <x:v>1</x:v>
      </x:c>
      <x:c r="D505" s="1" t="n">
        <x:f>SUM(AW505:BF505)</x:f>
        <x:v>2</x:v>
      </x:c>
      <x:c r="E505" s="17" t="n">
        <x:f>(1-C505/$B$12)*$B$8-C505/$B$12*$B$7</x:f>
        <x:v>0.0049999999999999975</x:v>
      </x:c>
      <x:c r="F505" s="17" t="n">
        <x:f>(1-D505/$B$12)*$C$8-D505/$B$12*$C$7</x:f>
        <x:v>-0.048</x:v>
      </x:c>
      <x:c r="G505" s="32" t="n">
        <x:f>$B$11*($B$10*C505/$B$12*$B$7+(1-$B$10)*D505/$B$12*$C$7)</x:f>
        <x:v>800</x:v>
      </x:c>
      <x:c r="H505" s="17" t="n">
        <x:f>$B$10*E505+(1-$B$10)*F505</x:f>
        <x:v>-0.021500000000000002</x:v>
      </x:c>
      <x:c r="I505" s="34"/>
      <x:c r="J505" s="34"/>
      <x:c r="K505" s="34"/>
      <x:c r="L505" s="34"/>
      <x:c r="M505" s="34"/>
      <x:c r="N505" s="34"/>
      <x:c r="O505" s="34"/>
      <x:c r="P505" s="34"/>
      <x:c r="Q505" s="34"/>
      <x:c r="R505" s="39" t="n">
        <x:v>-1.48000526831892</x:v>
      </x:c>
      <x:c r="S505" s="39" t="n">
        <x:v>-0.7770617051763187</x:v>
      </x:c>
      <x:c r="T505" s="39" t="n">
        <x:v>0.9665942491125751</x:v>
      </x:c>
      <x:c r="U505" s="39" t="n">
        <x:v>-0.9588677638525576</x:v>
      </x:c>
      <x:c r="V505" s="39" t="n">
        <x:v>1.1449333740559402</x:v>
      </x:c>
      <x:c r="W505" s="39" t="n">
        <x:v>1.1297169405599832</x:v>
      </x:c>
      <x:c r="X505" s="39" t="n">
        <x:v>-0.5427536662554213</x:v>
      </x:c>
      <x:c r="Y505" s="39" t="n">
        <x:v>-1.275040703599911</x:v>
      </x:c>
      <x:c r="Z505" s="39" t="n">
        <x:v>-1.9767044332279002</x:v>
      </x:c>
      <x:c r="AA505" s="39" t="n">
        <x:v>-0.7706459500299762</x:v>
      </x:c>
      <x:c r="AB505" s="39" t="n">
        <x:v>-0.13623529615735827</x:v>
      </x:c>
      <x:c r="AC505" s="39" t="n">
        <x:v>-0.20943256704679594</x:v>
      </x:c>
      <x:c r="AD505" s="39" t="n">
        <x:v>-1.503557293562167</x:v>
      </x:c>
      <x:c r="AE505" s="39" t="n">
        <x:v>0.15362935779842668</x:v>
      </x:c>
      <x:c r="AF505" s="39" t="n">
        <x:v>1.0913599725026142</x:v>
      </x:c>
      <x:c r="AG505" s="39" t="n">
        <x:v>-2.0146166967031816</x:v>
      </x:c>
      <x:c r="AH505" s="39" t="n">
        <x:v>-0.2168869996002257</x:v>
      </x:c>
      <x:c r="AI505" s="39" t="n">
        <x:v>1.0154182118180917</x:v>
      </x:c>
      <x:c r="AJ505" s="39" t="n">
        <x:v>0.28137935444886786</x:v>
      </x:c>
      <x:c r="AK505" s="39" t="n">
        <x:v>0.0228065551366572</x:v>
      </x:c>
      <x:c r="AL505" s="34"/>
      <x:c r="AM505" s="34" t="n">
        <x:f>IF(SQRT($B$9)*$B505+SQRT(1-$B$9)*R505&lt;_xlfn.NORM.S.INV($B$6),1,0)</x:f>
        <x:v>0</x:v>
      </x:c>
      <x:c r="AN505" s="34" t="n">
        <x:f>IF(SQRT($B$9)*$B505+SQRT(1-$B$9)*S505&lt;_xlfn.NORM.S.INV($B$6),1,0)</x:f>
        <x:v>0</x:v>
      </x:c>
      <x:c r="AO505" s="34" t="n">
        <x:f>IF(SQRT($B$9)*$B505+SQRT(1-$B$9)*T505&lt;_xlfn.NORM.S.INV($B$6),1,0)</x:f>
        <x:v>0</x:v>
      </x:c>
      <x:c r="AP505" s="34" t="n">
        <x:f>IF(SQRT($B$9)*$B505+SQRT(1-$B$9)*U505&lt;_xlfn.NORM.S.INV($B$6),1,0)</x:f>
        <x:v>0</x:v>
      </x:c>
      <x:c r="AQ505" s="34" t="n">
        <x:f>IF(SQRT($B$9)*$B505+SQRT(1-$B$9)*V505&lt;_xlfn.NORM.S.INV($B$6),1,0)</x:f>
        <x:v>0</x:v>
      </x:c>
      <x:c r="AR505" s="34" t="n">
        <x:f>IF(SQRT($B$9)*$B505+SQRT(1-$B$9)*W505&lt;_xlfn.NORM.S.INV($B$6),1,0)</x:f>
        <x:v>0</x:v>
      </x:c>
      <x:c r="AS505" s="34" t="n">
        <x:f>IF(SQRT($B$9)*$B505+SQRT(1-$B$9)*X505&lt;_xlfn.NORM.S.INV($B$6),1,0)</x:f>
        <x:v>0</x:v>
      </x:c>
      <x:c r="AT505" s="34" t="n">
        <x:f>IF(SQRT($B$9)*$B505+SQRT(1-$B$9)*Y505&lt;_xlfn.NORM.S.INV($B$6),1,0)</x:f>
        <x:v>0</x:v>
      </x:c>
      <x:c r="AU505" s="34" t="n">
        <x:f>IF(SQRT($B$9)*$B505+SQRT(1-$B$9)*Z505&lt;_xlfn.NORM.S.INV($B$6),1,0)</x:f>
        <x:v>1</x:v>
      </x:c>
      <x:c r="AV505" s="34" t="n">
        <x:f>IF(SQRT($B$9)*$B505+SQRT(1-$B$9)*AA505&lt;_xlfn.NORM.S.INV($B$6),1,0)</x:f>
        <x:v>0</x:v>
      </x:c>
      <x:c r="AW505" s="34" t="n">
        <x:f>IF(SQRT($C$9)*$B505+SQRT(1-$C$9)*AB505&lt;_xlfn.NORM.S.INV($C$6),1,0)</x:f>
        <x:v>0</x:v>
      </x:c>
      <x:c r="AX505" s="34" t="n">
        <x:f>IF(SQRT($C$9)*$B505+SQRT(1-$C$9)*AC505&lt;_xlfn.NORM.S.INV($C$6),1,0)</x:f>
        <x:v>0</x:v>
      </x:c>
      <x:c r="AY505" s="34" t="n">
        <x:f>IF(SQRT($C$9)*$B505+SQRT(1-$C$9)*AD505&lt;_xlfn.NORM.S.INV($C$6),1,0)</x:f>
        <x:v>1</x:v>
      </x:c>
      <x:c r="AZ505" s="34" t="n">
        <x:f>IF(SQRT($C$9)*$B505+SQRT(1-$C$9)*AE505&lt;_xlfn.NORM.S.INV($C$6),1,0)</x:f>
        <x:v>0</x:v>
      </x:c>
      <x:c r="BA505" s="34" t="n">
        <x:f>IF(SQRT($C$9)*$B505+SQRT(1-$C$9)*AF505&lt;_xlfn.NORM.S.INV($C$6),1,0)</x:f>
        <x:v>0</x:v>
      </x:c>
      <x:c r="BB505" s="34" t="n">
        <x:f>IF(SQRT($C$9)*$B505+SQRT(1-$C$9)*AG505&lt;_xlfn.NORM.S.INV($C$6),1,0)</x:f>
        <x:v>1</x:v>
      </x:c>
      <x:c r="BC505" s="34" t="n">
        <x:f>IF(SQRT($C$9)*$B505+SQRT(1-$C$9)*AH505&lt;_xlfn.NORM.S.INV($C$6),1,0)</x:f>
        <x:v>0</x:v>
      </x:c>
      <x:c r="BD505" s="34" t="n">
        <x:f>IF(SQRT($C$9)*$B505+SQRT(1-$C$9)*AI505&lt;_xlfn.NORM.S.INV($C$6),1,0)</x:f>
        <x:v>0</x:v>
      </x:c>
      <x:c r="BE505" s="34" t="n">
        <x:f>IF(SQRT($C$9)*$B505+SQRT(1-$C$9)*AJ505&lt;_xlfn.NORM.S.INV($C$6),1,0)</x:f>
        <x:v>0</x:v>
      </x:c>
      <x:c r="BF505" s="34" t="n">
        <x:f>IF(SQRT($C$9)*$B505+SQRT(1-$C$9)*AK505&lt;_xlfn.NORM.S.INV($C$6),1,0)</x:f>
        <x:v>0</x:v>
      </x:c>
      <x:c r="BG505" s="34"/>
      <x:c r="BH505" s="34"/>
      <x:c r="BI505" s="34" t="n">
        <x:f>$B$11*(($A$1061)*$C505/$B$12*$B$7+(1-$A$1061)*$D505/$B$12*$C$7)</x:f>
        <x:v>1200</x:v>
      </x:c>
      <x:c r="BJ505" s="34" t="n">
        <x:f>$B$11*(($A$1062)*$C505/$B$12*$B$7+(1-$A$1062)*$D505/$B$12*$C$7)</x:f>
        <x:v>1160</x:v>
      </x:c>
      <x:c r="BK505" s="34" t="n">
        <x:f>$B$11*(($A$1063)*$C505/$B$12*$B$7+(1-$A$1063)*$D505/$B$12*$C$7)</x:f>
        <x:v>1120</x:v>
      </x:c>
      <x:c r="BL505" s="34" t="n">
        <x:f>$B$11*(($A$1064)*$C505/$B$12*$B$7+(1-$A$1064)*$D505/$B$12*$C$7)</x:f>
        <x:v>1080</x:v>
      </x:c>
      <x:c r="BM505" s="34" t="n">
        <x:f>$B$11*(($A$1065)*$C505/$B$12*$B$7+(1-$A$1065)*$D505/$B$12*$C$7)</x:f>
        <x:v>1040</x:v>
      </x:c>
      <x:c r="BN505" s="34" t="n">
        <x:f>$B$11*(($A$1066)*$C505/$B$12*$B$7+(1-$A$1066)*$D505/$B$12*$C$7)</x:f>
        <x:v>1000</x:v>
      </x:c>
      <x:c r="BO505" s="34" t="n">
        <x:f>$B$11*(($A$1067)*$C505/$B$12*$B$7+(1-$A$1067)*$D505/$B$12*$C$7)</x:f>
        <x:v>959.9999999999999</x:v>
      </x:c>
      <x:c r="BP505" s="34" t="n">
        <x:f>$B$11*(($A$1068)*$C505/$B$12*$B$7+(1-$A$1068)*$D505/$B$12*$C$7)</x:f>
        <x:v>920</x:v>
      </x:c>
      <x:c r="BQ505" s="34" t="n">
        <x:f>$B$11*(($A$1069)*$C505/$B$12*$B$7+(1-$A$1069)*$D505/$B$12*$C$7)</x:f>
        <x:v>880</x:v>
      </x:c>
      <x:c r="BR505" s="34" t="n">
        <x:f>$B$11*(($A$1070)*$C505/$B$12*$B$7+(1-$A$1070)*$D505/$B$12*$C$7)</x:f>
        <x:v>840</x:v>
      </x:c>
      <x:c r="BS505" s="34" t="n">
        <x:f>$B$11*(($A$1071)*$C505/$B$12*$B$7+(1-$A$1071)*$D505/$B$12*$C$7)</x:f>
        <x:v>800</x:v>
      </x:c>
      <x:c r="BT505" s="34" t="n">
        <x:f>$B$11*(($A$1072)*$C505/$B$12*$B$7+(1-$A$1072)*$D505/$B$12*$C$7)</x:f>
        <x:v>760.0000000000001</x:v>
      </x:c>
      <x:c r="BU505" s="34" t="n">
        <x:f>$B$11*(($A$1073)*$C505/$B$12*$B$7+(1-$A$1073)*$D505/$B$12*$C$7)</x:f>
        <x:v>720.0000000000001</x:v>
      </x:c>
      <x:c r="BV505" s="34" t="n">
        <x:f>$B$11*(($A$1074)*$C505/$B$12*$B$7+(1-$A$1074)*$D505/$B$12*$C$7)</x:f>
        <x:v>680</x:v>
      </x:c>
      <x:c r="BW505" s="34" t="n">
        <x:f>$B$11*(($A$1075)*$C505/$B$12*$B$7+(1-$A$1075)*$D505/$B$12*$C$7)</x:f>
        <x:v>640</x:v>
      </x:c>
      <x:c r="BX505" s="34" t="n">
        <x:f>$B$11*(($A$1076)*$C505/$B$12*$B$7+(1-$A$1076)*$D505/$B$12*$C$7)</x:f>
        <x:v>600</x:v>
      </x:c>
      <x:c r="BY505" s="34" t="n">
        <x:f>$B$11*(($A$1077)*$C505/$B$12*$B$7+(1-$A$1077)*$D505/$B$12*$C$7)</x:f>
        <x:v>559.9999999999999</x:v>
      </x:c>
      <x:c r="BZ505" s="34" t="n">
        <x:f>$B$11*(($A$1078)*$C505/$B$12*$B$7+(1-$A$1078)*$D505/$B$12*$C$7)</x:f>
        <x:v>520</x:v>
      </x:c>
      <x:c r="CA505" s="34" t="n">
        <x:f>$B$11*(($A$1079)*$C505/$B$12*$B$7+(1-$A$1079)*$D505/$B$12*$C$7)</x:f>
        <x:v>479.99999999999994</x:v>
      </x:c>
      <x:c r="CB505" s="34" t="n">
        <x:f>$B$11*(($A$1080)*$C505/$B$12*$B$7+(1-$A$1080)*$D505/$B$12*$C$7)</x:f>
        <x:v>440.0000000000001</x:v>
      </x:c>
      <x:c r="CC505" s="34" t="n">
        <x:f>$B$11*(($A$1081)*$C505/$B$12*$B$7+(1-$A$1081)*$D505/$B$12*$C$7)</x:f>
        <x:v>400.00000000000006</x:v>
      </x:c>
    </x:row>
    <x:row r="506">
      <x:c r="A506" s="34" t="n">
        <x:v>482</x:v>
      </x:c>
      <x:c r="B506" s="39" t="n">
        <x:v>0.023577227448112654</x:v>
      </x:c>
      <x:c r="C506" s="1" t="n">
        <x:f>SUM(AM506:AV506)</x:f>
        <x:v>0</x:v>
      </x:c>
      <x:c r="D506" s="1" t="n">
        <x:f>SUM(AW506:BF506)</x:f>
        <x:v>0</x:v>
      </x:c>
      <x:c r="E506" s="17" t="n">
        <x:f>(1-C506/$B$12)*$B$8-C506/$B$12*$B$7</x:f>
        <x:v>0.05</x:v>
      </x:c>
      <x:c r="F506" s="17" t="n">
        <x:f>(1-D506/$B$12)*$C$8-D506/$B$12*$C$7</x:f>
        <x:v>0.09</x:v>
      </x:c>
      <x:c r="G506" s="32" t="n">
        <x:f>$B$11*($B$10*C506/$B$12*$B$7+(1-$B$10)*D506/$B$12*$C$7)</x:f>
        <x:v>0</x:v>
      </x:c>
      <x:c r="H506" s="17" t="n">
        <x:f>$B$10*E506+(1-$B$10)*F506</x:f>
        <x:v>0.07</x:v>
      </x:c>
      <x:c r="I506" s="34"/>
      <x:c r="J506" s="34"/>
      <x:c r="K506" s="34"/>
      <x:c r="L506" s="34"/>
      <x:c r="M506" s="34"/>
      <x:c r="N506" s="34"/>
      <x:c r="O506" s="34"/>
      <x:c r="P506" s="34"/>
      <x:c r="Q506" s="34"/>
      <x:c r="R506" s="39" t="n">
        <x:v>-0.541703625825647</x:v>
      </x:c>
      <x:c r="S506" s="39" t="n">
        <x:v>0.3941531040722853</x:v>
      </x:c>
      <x:c r="T506" s="39" t="n">
        <x:v>-0.07207836539986051</x:v>
      </x:c>
      <x:c r="U506" s="39" t="n">
        <x:v>-0.7820774866157738</x:v>
      </x:c>
      <x:c r="V506" s="39" t="n">
        <x:v>1.2764670221460106</x:v>
      </x:c>
      <x:c r="W506" s="39" t="n">
        <x:v>0.5960552391317081</x:v>
      </x:c>
      <x:c r="X506" s="39" t="n">
        <x:v>-0.7633225255866302</x:v>
      </x:c>
      <x:c r="Y506" s="39" t="n">
        <x:v>-0.9755772888580966</x:v>
      </x:c>
      <x:c r="Z506" s="39" t="n">
        <x:v>2.1293170374879447</x:v>
      </x:c>
      <x:c r="AA506" s="39" t="n">
        <x:v>-1.0284771536944879</x:v>
      </x:c>
      <x:c r="AB506" s="39" t="n">
        <x:v>0.05199608082153255</x:v>
      </x:c>
      <x:c r="AC506" s="39" t="n">
        <x:v>-0.3332287355148998</x:v>
      </x:c>
      <x:c r="AD506" s="39" t="n">
        <x:v>0.8886250264274946</x:v>
      </x:c>
      <x:c r="AE506" s="39" t="n">
        <x:v>0.6370074162288433</x:v>
      </x:c>
      <x:c r="AF506" s="39" t="n">
        <x:v>0.5396309640941357</x:v>
      </x:c>
      <x:c r="AG506" s="39" t="n">
        <x:v>0.9310143285406951</x:v>
      </x:c>
      <x:c r="AH506" s="39" t="n">
        <x:v>1.9087669845059598</x:v>
      </x:c>
      <x:c r="AI506" s="39" t="n">
        <x:v>0.16800686790826017</x:v>
      </x:c>
      <x:c r="AJ506" s="39" t="n">
        <x:v>2.194317890586063</x:v>
      </x:c>
      <x:c r="AK506" s="39" t="n">
        <x:v>0.04364313746381359</x:v>
      </x:c>
      <x:c r="AL506" s="34"/>
      <x:c r="AM506" s="34" t="n">
        <x:f>IF(SQRT($B$9)*$B506+SQRT(1-$B$9)*R506&lt;_xlfn.NORM.S.INV($B$6),1,0)</x:f>
        <x:v>0</x:v>
      </x:c>
      <x:c r="AN506" s="34" t="n">
        <x:f>IF(SQRT($B$9)*$B506+SQRT(1-$B$9)*S506&lt;_xlfn.NORM.S.INV($B$6),1,0)</x:f>
        <x:v>0</x:v>
      </x:c>
      <x:c r="AO506" s="34" t="n">
        <x:f>IF(SQRT($B$9)*$B506+SQRT(1-$B$9)*T506&lt;_xlfn.NORM.S.INV($B$6),1,0)</x:f>
        <x:v>0</x:v>
      </x:c>
      <x:c r="AP506" s="34" t="n">
        <x:f>IF(SQRT($B$9)*$B506+SQRT(1-$B$9)*U506&lt;_xlfn.NORM.S.INV($B$6),1,0)</x:f>
        <x:v>0</x:v>
      </x:c>
      <x:c r="AQ506" s="34" t="n">
        <x:f>IF(SQRT($B$9)*$B506+SQRT(1-$B$9)*V506&lt;_xlfn.NORM.S.INV($B$6),1,0)</x:f>
        <x:v>0</x:v>
      </x:c>
      <x:c r="AR506" s="34" t="n">
        <x:f>IF(SQRT($B$9)*$B506+SQRT(1-$B$9)*W506&lt;_xlfn.NORM.S.INV($B$6),1,0)</x:f>
        <x:v>0</x:v>
      </x:c>
      <x:c r="AS506" s="34" t="n">
        <x:f>IF(SQRT($B$9)*$B506+SQRT(1-$B$9)*X506&lt;_xlfn.NORM.S.INV($B$6),1,0)</x:f>
        <x:v>0</x:v>
      </x:c>
      <x:c r="AT506" s="34" t="n">
        <x:f>IF(SQRT($B$9)*$B506+SQRT(1-$B$9)*Y506&lt;_xlfn.NORM.S.INV($B$6),1,0)</x:f>
        <x:v>0</x:v>
      </x:c>
      <x:c r="AU506" s="34" t="n">
        <x:f>IF(SQRT($B$9)*$B506+SQRT(1-$B$9)*Z506&lt;_xlfn.NORM.S.INV($B$6),1,0)</x:f>
        <x:v>0</x:v>
      </x:c>
      <x:c r="AV506" s="34" t="n">
        <x:f>IF(SQRT($B$9)*$B506+SQRT(1-$B$9)*AA506&lt;_xlfn.NORM.S.INV($B$6),1,0)</x:f>
        <x:v>0</x:v>
      </x:c>
      <x:c r="AW506" s="34" t="n">
        <x:f>IF(SQRT($C$9)*$B506+SQRT(1-$C$9)*AB506&lt;_xlfn.NORM.S.INV($C$6),1,0)</x:f>
        <x:v>0</x:v>
      </x:c>
      <x:c r="AX506" s="34" t="n">
        <x:f>IF(SQRT($C$9)*$B506+SQRT(1-$C$9)*AC506&lt;_xlfn.NORM.S.INV($C$6),1,0)</x:f>
        <x:v>0</x:v>
      </x:c>
      <x:c r="AY506" s="34" t="n">
        <x:f>IF(SQRT($C$9)*$B506+SQRT(1-$C$9)*AD506&lt;_xlfn.NORM.S.INV($C$6),1,0)</x:f>
        <x:v>0</x:v>
      </x:c>
      <x:c r="AZ506" s="34" t="n">
        <x:f>IF(SQRT($C$9)*$B506+SQRT(1-$C$9)*AE506&lt;_xlfn.NORM.S.INV($C$6),1,0)</x:f>
        <x:v>0</x:v>
      </x:c>
      <x:c r="BA506" s="34" t="n">
        <x:f>IF(SQRT($C$9)*$B506+SQRT(1-$C$9)*AF506&lt;_xlfn.NORM.S.INV($C$6),1,0)</x:f>
        <x:v>0</x:v>
      </x:c>
      <x:c r="BB506" s="34" t="n">
        <x:f>IF(SQRT($C$9)*$B506+SQRT(1-$C$9)*AG506&lt;_xlfn.NORM.S.INV($C$6),1,0)</x:f>
        <x:v>0</x:v>
      </x:c>
      <x:c r="BC506" s="34" t="n">
        <x:f>IF(SQRT($C$9)*$B506+SQRT(1-$C$9)*AH506&lt;_xlfn.NORM.S.INV($C$6),1,0)</x:f>
        <x:v>0</x:v>
      </x:c>
      <x:c r="BD506" s="34" t="n">
        <x:f>IF(SQRT($C$9)*$B506+SQRT(1-$C$9)*AI506&lt;_xlfn.NORM.S.INV($C$6),1,0)</x:f>
        <x:v>0</x:v>
      </x:c>
      <x:c r="BE506" s="34" t="n">
        <x:f>IF(SQRT($C$9)*$B506+SQRT(1-$C$9)*AJ506&lt;_xlfn.NORM.S.INV($C$6),1,0)</x:f>
        <x:v>0</x:v>
      </x:c>
      <x:c r="BF506" s="34" t="n">
        <x:f>IF(SQRT($C$9)*$B506+SQRT(1-$C$9)*AK506&lt;_xlfn.NORM.S.INV($C$6),1,0)</x:f>
        <x:v>0</x:v>
      </x:c>
      <x:c r="BG506" s="34"/>
      <x:c r="BH506" s="34"/>
      <x:c r="BI506" s="34" t="n">
        <x:f>$B$11*(($A$1061)*$C506/$B$12*$B$7+(1-$A$1061)*$D506/$B$12*$C$7)</x:f>
        <x:v>0</x:v>
      </x:c>
      <x:c r="BJ506" s="34" t="n">
        <x:f>$B$11*(($A$1062)*$C506/$B$12*$B$7+(1-$A$1062)*$D506/$B$12*$C$7)</x:f>
        <x:v>0</x:v>
      </x:c>
      <x:c r="BK506" s="34" t="n">
        <x:f>$B$11*(($A$1063)*$C506/$B$12*$B$7+(1-$A$1063)*$D506/$B$12*$C$7)</x:f>
        <x:v>0</x:v>
      </x:c>
      <x:c r="BL506" s="34" t="n">
        <x:f>$B$11*(($A$1064)*$C506/$B$12*$B$7+(1-$A$1064)*$D506/$B$12*$C$7)</x:f>
        <x:v>0</x:v>
      </x:c>
      <x:c r="BM506" s="34" t="n">
        <x:f>$B$11*(($A$1065)*$C506/$B$12*$B$7+(1-$A$1065)*$D506/$B$12*$C$7)</x:f>
        <x:v>0</x:v>
      </x:c>
      <x:c r="BN506" s="34" t="n">
        <x:f>$B$11*(($A$1066)*$C506/$B$12*$B$7+(1-$A$1066)*$D506/$B$12*$C$7)</x:f>
        <x:v>0</x:v>
      </x:c>
      <x:c r="BO506" s="34" t="n">
        <x:f>$B$11*(($A$1067)*$C506/$B$12*$B$7+(1-$A$1067)*$D506/$B$12*$C$7)</x:f>
        <x:v>0</x:v>
      </x:c>
      <x:c r="BP506" s="34" t="n">
        <x:f>$B$11*(($A$1068)*$C506/$B$12*$B$7+(1-$A$1068)*$D506/$B$12*$C$7)</x:f>
        <x:v>0</x:v>
      </x:c>
      <x:c r="BQ506" s="34" t="n">
        <x:f>$B$11*(($A$1069)*$C506/$B$12*$B$7+(1-$A$1069)*$D506/$B$12*$C$7)</x:f>
        <x:v>0</x:v>
      </x:c>
      <x:c r="BR506" s="34" t="n">
        <x:f>$B$11*(($A$1070)*$C506/$B$12*$B$7+(1-$A$1070)*$D506/$B$12*$C$7)</x:f>
        <x:v>0</x:v>
      </x:c>
      <x:c r="BS506" s="34" t="n">
        <x:f>$B$11*(($A$1071)*$C506/$B$12*$B$7+(1-$A$1071)*$D506/$B$12*$C$7)</x:f>
        <x:v>0</x:v>
      </x:c>
      <x:c r="BT506" s="34" t="n">
        <x:f>$B$11*(($A$1072)*$C506/$B$12*$B$7+(1-$A$1072)*$D506/$B$12*$C$7)</x:f>
        <x:v>0</x:v>
      </x:c>
      <x:c r="BU506" s="34" t="n">
        <x:f>$B$11*(($A$1073)*$C506/$B$12*$B$7+(1-$A$1073)*$D506/$B$12*$C$7)</x:f>
        <x:v>0</x:v>
      </x:c>
      <x:c r="BV506" s="34" t="n">
        <x:f>$B$11*(($A$1074)*$C506/$B$12*$B$7+(1-$A$1074)*$D506/$B$12*$C$7)</x:f>
        <x:v>0</x:v>
      </x:c>
      <x:c r="BW506" s="34" t="n">
        <x:f>$B$11*(($A$1075)*$C506/$B$12*$B$7+(1-$A$1075)*$D506/$B$12*$C$7)</x:f>
        <x:v>0</x:v>
      </x:c>
      <x:c r="BX506" s="34" t="n">
        <x:f>$B$11*(($A$1076)*$C506/$B$12*$B$7+(1-$A$1076)*$D506/$B$12*$C$7)</x:f>
        <x:v>0</x:v>
      </x:c>
      <x:c r="BY506" s="34" t="n">
        <x:f>$B$11*(($A$1077)*$C506/$B$12*$B$7+(1-$A$1077)*$D506/$B$12*$C$7)</x:f>
        <x:v>0</x:v>
      </x:c>
      <x:c r="BZ506" s="34" t="n">
        <x:f>$B$11*(($A$1078)*$C506/$B$12*$B$7+(1-$A$1078)*$D506/$B$12*$C$7)</x:f>
        <x:v>0</x:v>
      </x:c>
      <x:c r="CA506" s="34" t="n">
        <x:f>$B$11*(($A$1079)*$C506/$B$12*$B$7+(1-$A$1079)*$D506/$B$12*$C$7)</x:f>
        <x:v>0</x:v>
      </x:c>
      <x:c r="CB506" s="34" t="n">
        <x:f>$B$11*(($A$1080)*$C506/$B$12*$B$7+(1-$A$1080)*$D506/$B$12*$C$7)</x:f>
        <x:v>0</x:v>
      </x:c>
      <x:c r="CC506" s="34" t="n">
        <x:f>$B$11*(($A$1081)*$C506/$B$12*$B$7+(1-$A$1081)*$D506/$B$12*$C$7)</x:f>
        <x:v>0</x:v>
      </x:c>
    </x:row>
    <x:row r="507">
      <x:c r="A507" s="34" t="n">
        <x:v>483</x:v>
      </x:c>
      <x:c r="B507" s="39" t="n">
        <x:v>0.36370792675743047</x:v>
      </x:c>
      <x:c r="C507" s="1" t="n">
        <x:f>SUM(AM507:AV507)</x:f>
        <x:v>0</x:v>
      </x:c>
      <x:c r="D507" s="1" t="n">
        <x:f>SUM(AW507:BF507)</x:f>
        <x:v>0</x:v>
      </x:c>
      <x:c r="E507" s="17" t="n">
        <x:f>(1-C507/$B$12)*$B$8-C507/$B$12*$B$7</x:f>
        <x:v>0.05</x:v>
      </x:c>
      <x:c r="F507" s="17" t="n">
        <x:f>(1-D507/$B$12)*$C$8-D507/$B$12*$C$7</x:f>
        <x:v>0.09</x:v>
      </x:c>
      <x:c r="G507" s="32" t="n">
        <x:f>$B$11*($B$10*C507/$B$12*$B$7+(1-$B$10)*D507/$B$12*$C$7)</x:f>
        <x:v>0</x:v>
      </x:c>
      <x:c r="H507" s="17" t="n">
        <x:f>$B$10*E507+(1-$B$10)*F507</x:f>
        <x:v>0.07</x:v>
      </x:c>
      <x:c r="I507" s="34"/>
      <x:c r="J507" s="34"/>
      <x:c r="K507" s="34"/>
      <x:c r="L507" s="34"/>
      <x:c r="M507" s="34"/>
      <x:c r="N507" s="34"/>
      <x:c r="O507" s="34"/>
      <x:c r="P507" s="34"/>
      <x:c r="Q507" s="34"/>
      <x:c r="R507" s="39" t="n">
        <x:v>1.0410578299807247</x:v>
      </x:c>
      <x:c r="S507" s="39" t="n">
        <x:v>0.7186577013136897</x:v>
      </x:c>
      <x:c r="T507" s="39" t="n">
        <x:v>-0.6929373772304809</x:v>
      </x:c>
      <x:c r="U507" s="39" t="n">
        <x:v>2.523742824658824</x:v>
      </x:c>
      <x:c r="V507" s="39" t="n">
        <x:v>-1.4272560317552467</x:v>
      </x:c>
      <x:c r="W507" s="39" t="n">
        <x:v>0.5872641342375454</x:v>
      </x:c>
      <x:c r="X507" s="39" t="n">
        <x:v>-0.7720643759912533</x:v>
      </x:c>
      <x:c r="Y507" s="39" t="n">
        <x:v>0.19119634581474124</x:v>
      </x:c>
      <x:c r="Z507" s="39" t="n">
        <x:v>0.1163054758966938</x:v>
      </x:c>
      <x:c r="AA507" s="39" t="n">
        <x:v>0.4691903862597974</x:v>
      </x:c>
      <x:c r="AB507" s="39" t="n">
        <x:v>-0.41665641076352394</x:v>
      </x:c>
      <x:c r="AC507" s="39" t="n">
        <x:v>-0.3981882367081709</x:v>
      </x:c>
      <x:c r="AD507" s="39" t="n">
        <x:v>-1.4998100295813124</x:v>
      </x:c>
      <x:c r="AE507" s="39" t="n">
        <x:v>-0.548303004938655</x:v>
      </x:c>
      <x:c r="AF507" s="39" t="n">
        <x:v>0.06274427701352434</x:v>
      </x:c>
      <x:c r="AG507" s="39" t="n">
        <x:v>0.7936232958225544</x:v>
      </x:c>
      <x:c r="AH507" s="39" t="n">
        <x:v>-1.4522879192574878</x:v>
      </x:c>
      <x:c r="AI507" s="39" t="n">
        <x:v>0.382633160761397</x:v>
      </x:c>
      <x:c r="AJ507" s="39" t="n">
        <x:v>-0.5316959950124764</x:v>
      </x:c>
      <x:c r="AK507" s="39" t="n">
        <x:v>0.9439983811546714</x:v>
      </x:c>
      <x:c r="AL507" s="34"/>
      <x:c r="AM507" s="34" t="n">
        <x:f>IF(SQRT($B$9)*$B507+SQRT(1-$B$9)*R507&lt;_xlfn.NORM.S.INV($B$6),1,0)</x:f>
        <x:v>0</x:v>
      </x:c>
      <x:c r="AN507" s="34" t="n">
        <x:f>IF(SQRT($B$9)*$B507+SQRT(1-$B$9)*S507&lt;_xlfn.NORM.S.INV($B$6),1,0)</x:f>
        <x:v>0</x:v>
      </x:c>
      <x:c r="AO507" s="34" t="n">
        <x:f>IF(SQRT($B$9)*$B507+SQRT(1-$B$9)*T507&lt;_xlfn.NORM.S.INV($B$6),1,0)</x:f>
        <x:v>0</x:v>
      </x:c>
      <x:c r="AP507" s="34" t="n">
        <x:f>IF(SQRT($B$9)*$B507+SQRT(1-$B$9)*U507&lt;_xlfn.NORM.S.INV($B$6),1,0)</x:f>
        <x:v>0</x:v>
      </x:c>
      <x:c r="AQ507" s="34" t="n">
        <x:f>IF(SQRT($B$9)*$B507+SQRT(1-$B$9)*V507&lt;_xlfn.NORM.S.INV($B$6),1,0)</x:f>
        <x:v>0</x:v>
      </x:c>
      <x:c r="AR507" s="34" t="n">
        <x:f>IF(SQRT($B$9)*$B507+SQRT(1-$B$9)*W507&lt;_xlfn.NORM.S.INV($B$6),1,0)</x:f>
        <x:v>0</x:v>
      </x:c>
      <x:c r="AS507" s="34" t="n">
        <x:f>IF(SQRT($B$9)*$B507+SQRT(1-$B$9)*X507&lt;_xlfn.NORM.S.INV($B$6),1,0)</x:f>
        <x:v>0</x:v>
      </x:c>
      <x:c r="AT507" s="34" t="n">
        <x:f>IF(SQRT($B$9)*$B507+SQRT(1-$B$9)*Y507&lt;_xlfn.NORM.S.INV($B$6),1,0)</x:f>
        <x:v>0</x:v>
      </x:c>
      <x:c r="AU507" s="34" t="n">
        <x:f>IF(SQRT($B$9)*$B507+SQRT(1-$B$9)*Z507&lt;_xlfn.NORM.S.INV($B$6),1,0)</x:f>
        <x:v>0</x:v>
      </x:c>
      <x:c r="AV507" s="34" t="n">
        <x:f>IF(SQRT($B$9)*$B507+SQRT(1-$B$9)*AA507&lt;_xlfn.NORM.S.INV($B$6),1,0)</x:f>
        <x:v>0</x:v>
      </x:c>
      <x:c r="AW507" s="34" t="n">
        <x:f>IF(SQRT($C$9)*$B507+SQRT(1-$C$9)*AB507&lt;_xlfn.NORM.S.INV($C$6),1,0)</x:f>
        <x:v>0</x:v>
      </x:c>
      <x:c r="AX507" s="34" t="n">
        <x:f>IF(SQRT($C$9)*$B507+SQRT(1-$C$9)*AC507&lt;_xlfn.NORM.S.INV($C$6),1,0)</x:f>
        <x:v>0</x:v>
      </x:c>
      <x:c r="AY507" s="34" t="n">
        <x:f>IF(SQRT($C$9)*$B507+SQRT(1-$C$9)*AD507&lt;_xlfn.NORM.S.INV($C$6),1,0)</x:f>
        <x:v>0</x:v>
      </x:c>
      <x:c r="AZ507" s="34" t="n">
        <x:f>IF(SQRT($C$9)*$B507+SQRT(1-$C$9)*AE507&lt;_xlfn.NORM.S.INV($C$6),1,0)</x:f>
        <x:v>0</x:v>
      </x:c>
      <x:c r="BA507" s="34" t="n">
        <x:f>IF(SQRT($C$9)*$B507+SQRT(1-$C$9)*AF507&lt;_xlfn.NORM.S.INV($C$6),1,0)</x:f>
        <x:v>0</x:v>
      </x:c>
      <x:c r="BB507" s="34" t="n">
        <x:f>IF(SQRT($C$9)*$B507+SQRT(1-$C$9)*AG507&lt;_xlfn.NORM.S.INV($C$6),1,0)</x:f>
        <x:v>0</x:v>
      </x:c>
      <x:c r="BC507" s="34" t="n">
        <x:f>IF(SQRT($C$9)*$B507+SQRT(1-$C$9)*AH507&lt;_xlfn.NORM.S.INV($C$6),1,0)</x:f>
        <x:v>0</x:v>
      </x:c>
      <x:c r="BD507" s="34" t="n">
        <x:f>IF(SQRT($C$9)*$B507+SQRT(1-$C$9)*AI507&lt;_xlfn.NORM.S.INV($C$6),1,0)</x:f>
        <x:v>0</x:v>
      </x:c>
      <x:c r="BE507" s="34" t="n">
        <x:f>IF(SQRT($C$9)*$B507+SQRT(1-$C$9)*AJ507&lt;_xlfn.NORM.S.INV($C$6),1,0)</x:f>
        <x:v>0</x:v>
      </x:c>
      <x:c r="BF507" s="34" t="n">
        <x:f>IF(SQRT($C$9)*$B507+SQRT(1-$C$9)*AK507&lt;_xlfn.NORM.S.INV($C$6),1,0)</x:f>
        <x:v>0</x:v>
      </x:c>
      <x:c r="BG507" s="34"/>
      <x:c r="BH507" s="34"/>
      <x:c r="BI507" s="34" t="n">
        <x:f>$B$11*(($A$1061)*$C507/$B$12*$B$7+(1-$A$1061)*$D507/$B$12*$C$7)</x:f>
        <x:v>0</x:v>
      </x:c>
      <x:c r="BJ507" s="34" t="n">
        <x:f>$B$11*(($A$1062)*$C507/$B$12*$B$7+(1-$A$1062)*$D507/$B$12*$C$7)</x:f>
        <x:v>0</x:v>
      </x:c>
      <x:c r="BK507" s="34" t="n">
        <x:f>$B$11*(($A$1063)*$C507/$B$12*$B$7+(1-$A$1063)*$D507/$B$12*$C$7)</x:f>
        <x:v>0</x:v>
      </x:c>
      <x:c r="BL507" s="34" t="n">
        <x:f>$B$11*(($A$1064)*$C507/$B$12*$B$7+(1-$A$1064)*$D507/$B$12*$C$7)</x:f>
        <x:v>0</x:v>
      </x:c>
      <x:c r="BM507" s="34" t="n">
        <x:f>$B$11*(($A$1065)*$C507/$B$12*$B$7+(1-$A$1065)*$D507/$B$12*$C$7)</x:f>
        <x:v>0</x:v>
      </x:c>
      <x:c r="BN507" s="34" t="n">
        <x:f>$B$11*(($A$1066)*$C507/$B$12*$B$7+(1-$A$1066)*$D507/$B$12*$C$7)</x:f>
        <x:v>0</x:v>
      </x:c>
      <x:c r="BO507" s="34" t="n">
        <x:f>$B$11*(($A$1067)*$C507/$B$12*$B$7+(1-$A$1067)*$D507/$B$12*$C$7)</x:f>
        <x:v>0</x:v>
      </x:c>
      <x:c r="BP507" s="34" t="n">
        <x:f>$B$11*(($A$1068)*$C507/$B$12*$B$7+(1-$A$1068)*$D507/$B$12*$C$7)</x:f>
        <x:v>0</x:v>
      </x:c>
      <x:c r="BQ507" s="34" t="n">
        <x:f>$B$11*(($A$1069)*$C507/$B$12*$B$7+(1-$A$1069)*$D507/$B$12*$C$7)</x:f>
        <x:v>0</x:v>
      </x:c>
      <x:c r="BR507" s="34" t="n">
        <x:f>$B$11*(($A$1070)*$C507/$B$12*$B$7+(1-$A$1070)*$D507/$B$12*$C$7)</x:f>
        <x:v>0</x:v>
      </x:c>
      <x:c r="BS507" s="34" t="n">
        <x:f>$B$11*(($A$1071)*$C507/$B$12*$B$7+(1-$A$1071)*$D507/$B$12*$C$7)</x:f>
        <x:v>0</x:v>
      </x:c>
      <x:c r="BT507" s="34" t="n">
        <x:f>$B$11*(($A$1072)*$C507/$B$12*$B$7+(1-$A$1072)*$D507/$B$12*$C$7)</x:f>
        <x:v>0</x:v>
      </x:c>
      <x:c r="BU507" s="34" t="n">
        <x:f>$B$11*(($A$1073)*$C507/$B$12*$B$7+(1-$A$1073)*$D507/$B$12*$C$7)</x:f>
        <x:v>0</x:v>
      </x:c>
      <x:c r="BV507" s="34" t="n">
        <x:f>$B$11*(($A$1074)*$C507/$B$12*$B$7+(1-$A$1074)*$D507/$B$12*$C$7)</x:f>
        <x:v>0</x:v>
      </x:c>
      <x:c r="BW507" s="34" t="n">
        <x:f>$B$11*(($A$1075)*$C507/$B$12*$B$7+(1-$A$1075)*$D507/$B$12*$C$7)</x:f>
        <x:v>0</x:v>
      </x:c>
      <x:c r="BX507" s="34" t="n">
        <x:f>$B$11*(($A$1076)*$C507/$B$12*$B$7+(1-$A$1076)*$D507/$B$12*$C$7)</x:f>
        <x:v>0</x:v>
      </x:c>
      <x:c r="BY507" s="34" t="n">
        <x:f>$B$11*(($A$1077)*$C507/$B$12*$B$7+(1-$A$1077)*$D507/$B$12*$C$7)</x:f>
        <x:v>0</x:v>
      </x:c>
      <x:c r="BZ507" s="34" t="n">
        <x:f>$B$11*(($A$1078)*$C507/$B$12*$B$7+(1-$A$1078)*$D507/$B$12*$C$7)</x:f>
        <x:v>0</x:v>
      </x:c>
      <x:c r="CA507" s="34" t="n">
        <x:f>$B$11*(($A$1079)*$C507/$B$12*$B$7+(1-$A$1079)*$D507/$B$12*$C$7)</x:f>
        <x:v>0</x:v>
      </x:c>
      <x:c r="CB507" s="34" t="n">
        <x:f>$B$11*(($A$1080)*$C507/$B$12*$B$7+(1-$A$1080)*$D507/$B$12*$C$7)</x:f>
        <x:v>0</x:v>
      </x:c>
      <x:c r="CC507" s="34" t="n">
        <x:f>$B$11*(($A$1081)*$C507/$B$12*$B$7+(1-$A$1081)*$D507/$B$12*$C$7)</x:f>
        <x:v>0</x:v>
      </x:c>
    </x:row>
    <x:row r="508">
      <x:c r="A508" s="34" t="n">
        <x:v>484</x:v>
      </x:c>
      <x:c r="B508" s="39" t="n">
        <x:v>1.6487772964515037</x:v>
      </x:c>
      <x:c r="C508" s="1" t="n">
        <x:f>SUM(AM508:AV508)</x:f>
        <x:v>0</x:v>
      </x:c>
      <x:c r="D508" s="1" t="n">
        <x:f>SUM(AW508:BF508)</x:f>
        <x:v>0</x:v>
      </x:c>
      <x:c r="E508" s="17" t="n">
        <x:f>(1-C508/$B$12)*$B$8-C508/$B$12*$B$7</x:f>
        <x:v>0.05</x:v>
      </x:c>
      <x:c r="F508" s="17" t="n">
        <x:f>(1-D508/$B$12)*$C$8-D508/$B$12*$C$7</x:f>
        <x:v>0.09</x:v>
      </x:c>
      <x:c r="G508" s="32" t="n">
        <x:f>$B$11*($B$10*C508/$B$12*$B$7+(1-$B$10)*D508/$B$12*$C$7)</x:f>
        <x:v>0</x:v>
      </x:c>
      <x:c r="H508" s="17" t="n">
        <x:f>$B$10*E508+(1-$B$10)*F508</x:f>
        <x:v>0.07</x:v>
      </x:c>
      <x:c r="I508" s="34"/>
      <x:c r="J508" s="34"/>
      <x:c r="K508" s="34"/>
      <x:c r="L508" s="34"/>
      <x:c r="M508" s="34"/>
      <x:c r="N508" s="34"/>
      <x:c r="O508" s="34"/>
      <x:c r="P508" s="34"/>
      <x:c r="Q508" s="34"/>
      <x:c r="R508" s="39" t="n">
        <x:v>-0.22406916981404051</x:v>
      </x:c>
      <x:c r="S508" s="39" t="n">
        <x:v>0.8322198242248081</x:v>
      </x:c>
      <x:c r="T508" s="39" t="n">
        <x:v>0.19651394533993566</x:v>
      </x:c>
      <x:c r="U508" s="39" t="n">
        <x:v>1.1987173855201585</x:v>
      </x:c>
      <x:c r="V508" s="39" t="n">
        <x:v>0.07728436486366518</x:v>
      </x:c>
      <x:c r="W508" s="39" t="n">
        <x:v>-0.4835553044943292</x:v>
      </x:c>
      <x:c r="X508" s="39" t="n">
        <x:v>-1.3440532567694472</x:v>
      </x:c>
      <x:c r="Y508" s="39" t="n">
        <x:v>-1.34738123228197</x:v>
      </x:c>
      <x:c r="Z508" s="39" t="n">
        <x:v>2.827824936090095</x:v>
      </x:c>
      <x:c r="AA508" s="39" t="n">
        <x:v>-0.5700879261282296</x:v>
      </x:c>
      <x:c r="AB508" s="39" t="n">
        <x:v>1.1450666561703957</x:v>
      </x:c>
      <x:c r="AC508" s="39" t="n">
        <x:v>0.3432989675534278</x:v>
      </x:c>
      <x:c r="AD508" s="39" t="n">
        <x:v>0.7503623681710087</x:v>
      </x:c>
      <x:c r="AE508" s="39" t="n">
        <x:v>0.3060917156891303</x:v>
      </x:c>
      <x:c r="AF508" s="39" t="n">
        <x:v>1.1818418531568957</x:v>
      </x:c>
      <x:c r="AG508" s="39" t="n">
        <x:v>0.4468060371250448</x:v>
      </x:c>
      <x:c r="AH508" s="39" t="n">
        <x:v>-0.33417344857887765</x:v>
      </x:c>
      <x:c r="AI508" s="39" t="n">
        <x:v>-0.37730500663493716</x:v>
      </x:c>
      <x:c r="AJ508" s="39" t="n">
        <x:v>-0.08556671642244355</x:v>
      </x:c>
      <x:c r="AK508" s="39" t="n">
        <x:v>-0.4613085896458263</x:v>
      </x:c>
      <x:c r="AL508" s="34"/>
      <x:c r="AM508" s="34" t="n">
        <x:f>IF(SQRT($B$9)*$B508+SQRT(1-$B$9)*R508&lt;_xlfn.NORM.S.INV($B$6),1,0)</x:f>
        <x:v>0</x:v>
      </x:c>
      <x:c r="AN508" s="34" t="n">
        <x:f>IF(SQRT($B$9)*$B508+SQRT(1-$B$9)*S508&lt;_xlfn.NORM.S.INV($B$6),1,0)</x:f>
        <x:v>0</x:v>
      </x:c>
      <x:c r="AO508" s="34" t="n">
        <x:f>IF(SQRT($B$9)*$B508+SQRT(1-$B$9)*T508&lt;_xlfn.NORM.S.INV($B$6),1,0)</x:f>
        <x:v>0</x:v>
      </x:c>
      <x:c r="AP508" s="34" t="n">
        <x:f>IF(SQRT($B$9)*$B508+SQRT(1-$B$9)*U508&lt;_xlfn.NORM.S.INV($B$6),1,0)</x:f>
        <x:v>0</x:v>
      </x:c>
      <x:c r="AQ508" s="34" t="n">
        <x:f>IF(SQRT($B$9)*$B508+SQRT(1-$B$9)*V508&lt;_xlfn.NORM.S.INV($B$6),1,0)</x:f>
        <x:v>0</x:v>
      </x:c>
      <x:c r="AR508" s="34" t="n">
        <x:f>IF(SQRT($B$9)*$B508+SQRT(1-$B$9)*W508&lt;_xlfn.NORM.S.INV($B$6),1,0)</x:f>
        <x:v>0</x:v>
      </x:c>
      <x:c r="AS508" s="34" t="n">
        <x:f>IF(SQRT($B$9)*$B508+SQRT(1-$B$9)*X508&lt;_xlfn.NORM.S.INV($B$6),1,0)</x:f>
        <x:v>0</x:v>
      </x:c>
      <x:c r="AT508" s="34" t="n">
        <x:f>IF(SQRT($B$9)*$B508+SQRT(1-$B$9)*Y508&lt;_xlfn.NORM.S.INV($B$6),1,0)</x:f>
        <x:v>0</x:v>
      </x:c>
      <x:c r="AU508" s="34" t="n">
        <x:f>IF(SQRT($B$9)*$B508+SQRT(1-$B$9)*Z508&lt;_xlfn.NORM.S.INV($B$6),1,0)</x:f>
        <x:v>0</x:v>
      </x:c>
      <x:c r="AV508" s="34" t="n">
        <x:f>IF(SQRT($B$9)*$B508+SQRT(1-$B$9)*AA508&lt;_xlfn.NORM.S.INV($B$6),1,0)</x:f>
        <x:v>0</x:v>
      </x:c>
      <x:c r="AW508" s="34" t="n">
        <x:f>IF(SQRT($C$9)*$B508+SQRT(1-$C$9)*AB508&lt;_xlfn.NORM.S.INV($C$6),1,0)</x:f>
        <x:v>0</x:v>
      </x:c>
      <x:c r="AX508" s="34" t="n">
        <x:f>IF(SQRT($C$9)*$B508+SQRT(1-$C$9)*AC508&lt;_xlfn.NORM.S.INV($C$6),1,0)</x:f>
        <x:v>0</x:v>
      </x:c>
      <x:c r="AY508" s="34" t="n">
        <x:f>IF(SQRT($C$9)*$B508+SQRT(1-$C$9)*AD508&lt;_xlfn.NORM.S.INV($C$6),1,0)</x:f>
        <x:v>0</x:v>
      </x:c>
      <x:c r="AZ508" s="34" t="n">
        <x:f>IF(SQRT($C$9)*$B508+SQRT(1-$C$9)*AE508&lt;_xlfn.NORM.S.INV($C$6),1,0)</x:f>
        <x:v>0</x:v>
      </x:c>
      <x:c r="BA508" s="34" t="n">
        <x:f>IF(SQRT($C$9)*$B508+SQRT(1-$C$9)*AF508&lt;_xlfn.NORM.S.INV($C$6),1,0)</x:f>
        <x:v>0</x:v>
      </x:c>
      <x:c r="BB508" s="34" t="n">
        <x:f>IF(SQRT($C$9)*$B508+SQRT(1-$C$9)*AG508&lt;_xlfn.NORM.S.INV($C$6),1,0)</x:f>
        <x:v>0</x:v>
      </x:c>
      <x:c r="BC508" s="34" t="n">
        <x:f>IF(SQRT($C$9)*$B508+SQRT(1-$C$9)*AH508&lt;_xlfn.NORM.S.INV($C$6),1,0)</x:f>
        <x:v>0</x:v>
      </x:c>
      <x:c r="BD508" s="34" t="n">
        <x:f>IF(SQRT($C$9)*$B508+SQRT(1-$C$9)*AI508&lt;_xlfn.NORM.S.INV($C$6),1,0)</x:f>
        <x:v>0</x:v>
      </x:c>
      <x:c r="BE508" s="34" t="n">
        <x:f>IF(SQRT($C$9)*$B508+SQRT(1-$C$9)*AJ508&lt;_xlfn.NORM.S.INV($C$6),1,0)</x:f>
        <x:v>0</x:v>
      </x:c>
      <x:c r="BF508" s="34" t="n">
        <x:f>IF(SQRT($C$9)*$B508+SQRT(1-$C$9)*AK508&lt;_xlfn.NORM.S.INV($C$6),1,0)</x:f>
        <x:v>0</x:v>
      </x:c>
      <x:c r="BG508" s="34"/>
      <x:c r="BH508" s="34"/>
      <x:c r="BI508" s="34" t="n">
        <x:f>$B$11*(($A$1061)*$C508/$B$12*$B$7+(1-$A$1061)*$D508/$B$12*$C$7)</x:f>
        <x:v>0</x:v>
      </x:c>
      <x:c r="BJ508" s="34" t="n">
        <x:f>$B$11*(($A$1062)*$C508/$B$12*$B$7+(1-$A$1062)*$D508/$B$12*$C$7)</x:f>
        <x:v>0</x:v>
      </x:c>
      <x:c r="BK508" s="34" t="n">
        <x:f>$B$11*(($A$1063)*$C508/$B$12*$B$7+(1-$A$1063)*$D508/$B$12*$C$7)</x:f>
        <x:v>0</x:v>
      </x:c>
      <x:c r="BL508" s="34" t="n">
        <x:f>$B$11*(($A$1064)*$C508/$B$12*$B$7+(1-$A$1064)*$D508/$B$12*$C$7)</x:f>
        <x:v>0</x:v>
      </x:c>
      <x:c r="BM508" s="34" t="n">
        <x:f>$B$11*(($A$1065)*$C508/$B$12*$B$7+(1-$A$1065)*$D508/$B$12*$C$7)</x:f>
        <x:v>0</x:v>
      </x:c>
      <x:c r="BN508" s="34" t="n">
        <x:f>$B$11*(($A$1066)*$C508/$B$12*$B$7+(1-$A$1066)*$D508/$B$12*$C$7)</x:f>
        <x:v>0</x:v>
      </x:c>
      <x:c r="BO508" s="34" t="n">
        <x:f>$B$11*(($A$1067)*$C508/$B$12*$B$7+(1-$A$1067)*$D508/$B$12*$C$7)</x:f>
        <x:v>0</x:v>
      </x:c>
      <x:c r="BP508" s="34" t="n">
        <x:f>$B$11*(($A$1068)*$C508/$B$12*$B$7+(1-$A$1068)*$D508/$B$12*$C$7)</x:f>
        <x:v>0</x:v>
      </x:c>
      <x:c r="BQ508" s="34" t="n">
        <x:f>$B$11*(($A$1069)*$C508/$B$12*$B$7+(1-$A$1069)*$D508/$B$12*$C$7)</x:f>
        <x:v>0</x:v>
      </x:c>
      <x:c r="BR508" s="34" t="n">
        <x:f>$B$11*(($A$1070)*$C508/$B$12*$B$7+(1-$A$1070)*$D508/$B$12*$C$7)</x:f>
        <x:v>0</x:v>
      </x:c>
      <x:c r="BS508" s="34" t="n">
        <x:f>$B$11*(($A$1071)*$C508/$B$12*$B$7+(1-$A$1071)*$D508/$B$12*$C$7)</x:f>
        <x:v>0</x:v>
      </x:c>
      <x:c r="BT508" s="34" t="n">
        <x:f>$B$11*(($A$1072)*$C508/$B$12*$B$7+(1-$A$1072)*$D508/$B$12*$C$7)</x:f>
        <x:v>0</x:v>
      </x:c>
      <x:c r="BU508" s="34" t="n">
        <x:f>$B$11*(($A$1073)*$C508/$B$12*$B$7+(1-$A$1073)*$D508/$B$12*$C$7)</x:f>
        <x:v>0</x:v>
      </x:c>
      <x:c r="BV508" s="34" t="n">
        <x:f>$B$11*(($A$1074)*$C508/$B$12*$B$7+(1-$A$1074)*$D508/$B$12*$C$7)</x:f>
        <x:v>0</x:v>
      </x:c>
      <x:c r="BW508" s="34" t="n">
        <x:f>$B$11*(($A$1075)*$C508/$B$12*$B$7+(1-$A$1075)*$D508/$B$12*$C$7)</x:f>
        <x:v>0</x:v>
      </x:c>
      <x:c r="BX508" s="34" t="n">
        <x:f>$B$11*(($A$1076)*$C508/$B$12*$B$7+(1-$A$1076)*$D508/$B$12*$C$7)</x:f>
        <x:v>0</x:v>
      </x:c>
      <x:c r="BY508" s="34" t="n">
        <x:f>$B$11*(($A$1077)*$C508/$B$12*$B$7+(1-$A$1077)*$D508/$B$12*$C$7)</x:f>
        <x:v>0</x:v>
      </x:c>
      <x:c r="BZ508" s="34" t="n">
        <x:f>$B$11*(($A$1078)*$C508/$B$12*$B$7+(1-$A$1078)*$D508/$B$12*$C$7)</x:f>
        <x:v>0</x:v>
      </x:c>
      <x:c r="CA508" s="34" t="n">
        <x:f>$B$11*(($A$1079)*$C508/$B$12*$B$7+(1-$A$1079)*$D508/$B$12*$C$7)</x:f>
        <x:v>0</x:v>
      </x:c>
      <x:c r="CB508" s="34" t="n">
        <x:f>$B$11*(($A$1080)*$C508/$B$12*$B$7+(1-$A$1080)*$D508/$B$12*$C$7)</x:f>
        <x:v>0</x:v>
      </x:c>
      <x:c r="CC508" s="34" t="n">
        <x:f>$B$11*(($A$1081)*$C508/$B$12*$B$7+(1-$A$1081)*$D508/$B$12*$C$7)</x:f>
        <x:v>0</x:v>
      </x:c>
    </x:row>
    <x:row r="509">
      <x:c r="A509" s="34" t="n">
        <x:v>485</x:v>
      </x:c>
      <x:c r="B509" s="39" t="n">
        <x:v>-0.2873772603570287</x:v>
      </x:c>
      <x:c r="C509" s="1" t="n">
        <x:f>SUM(AM509:AV509)</x:f>
        <x:v>0</x:v>
      </x:c>
      <x:c r="D509" s="1" t="n">
        <x:f>SUM(AW509:BF509)</x:f>
        <x:v>0</x:v>
      </x:c>
      <x:c r="E509" s="17" t="n">
        <x:f>(1-C509/$B$12)*$B$8-C509/$B$12*$B$7</x:f>
        <x:v>0.05</x:v>
      </x:c>
      <x:c r="F509" s="17" t="n">
        <x:f>(1-D509/$B$12)*$C$8-D509/$B$12*$C$7</x:f>
        <x:v>0.09</x:v>
      </x:c>
      <x:c r="G509" s="32" t="n">
        <x:f>$B$11*($B$10*C509/$B$12*$B$7+(1-$B$10)*D509/$B$12*$C$7)</x:f>
        <x:v>0</x:v>
      </x:c>
      <x:c r="H509" s="17" t="n">
        <x:f>$B$10*E509+(1-$B$10)*F509</x:f>
        <x:v>0.07</x:v>
      </x:c>
      <x:c r="I509" s="34"/>
      <x:c r="J509" s="34"/>
      <x:c r="K509" s="34"/>
      <x:c r="L509" s="34"/>
      <x:c r="M509" s="34"/>
      <x:c r="N509" s="34"/>
      <x:c r="O509" s="34"/>
      <x:c r="P509" s="34"/>
      <x:c r="Q509" s="34"/>
      <x:c r="R509" s="39" t="n">
        <x:v>0.14245195482432801</x:v>
      </x:c>
      <x:c r="S509" s="39" t="n">
        <x:v>-1.4366585749107263</x:v>
      </x:c>
      <x:c r="T509" s="39" t="n">
        <x:v>0.6114265074741091</x:v>
      </x:c>
      <x:c r="U509" s="39" t="n">
        <x:v>-0.548554753775613</x:v>
      </x:c>
      <x:c r="V509" s="39" t="n">
        <x:v>-0.3020648443893756</x:v>
      </x:c>
      <x:c r="W509" s="39" t="n">
        <x:v>1.5867689083408887</x:v>
      </x:c>
      <x:c r="X509" s="39" t="n">
        <x:v>0.9420669843576291</x:v>
      </x:c>
      <x:c r="Y509" s="39" t="n">
        <x:v>-1.0116140262873898</x:v>
      </x:c>
      <x:c r="Z509" s="39" t="n">
        <x:v>-0.4523724033503851</x:v>
      </x:c>
      <x:c r="AA509" s="39" t="n">
        <x:v>0.12976478612342596</x:v>
      </x:c>
      <x:c r="AB509" s="39" t="n">
        <x:v>2.1060715769653293</x:v>
      </x:c>
      <x:c r="AC509" s="39" t="n">
        <x:v>0.0055200212031237894</x:v>
      </x:c>
      <x:c r="AD509" s="39" t="n">
        <x:v>0.4767676977466361</x:v>
      </x:c>
      <x:c r="AE509" s="39" t="n">
        <x:v>0.27914260474046787</x:v>
      </x:c>
      <x:c r="AF509" s="39" t="n">
        <x:v>-0.6514435003809682</x:v>
      </x:c>
      <x:c r="AG509" s="39" t="n">
        <x:v>0.11263814006415702</x:v>
      </x:c>
      <x:c r="AH509" s="39" t="n">
        <x:v>-1.049959904739084</x:v>
      </x:c>
      <x:c r="AI509" s="39" t="n">
        <x:v>0.5157669821366304</x:v>
      </x:c>
      <x:c r="AJ509" s="39" t="n">
        <x:v>-0.8492517064100914</x:v>
      </x:c>
      <x:c r="AK509" s="39" t="n">
        <x:v>-0.017409041513312712</x:v>
      </x:c>
      <x:c r="AL509" s="34"/>
      <x:c r="AM509" s="34" t="n">
        <x:f>IF(SQRT($B$9)*$B509+SQRT(1-$B$9)*R509&lt;_xlfn.NORM.S.INV($B$6),1,0)</x:f>
        <x:v>0</x:v>
      </x:c>
      <x:c r="AN509" s="34" t="n">
        <x:f>IF(SQRT($B$9)*$B509+SQRT(1-$B$9)*S509&lt;_xlfn.NORM.S.INV($B$6),1,0)</x:f>
        <x:v>0</x:v>
      </x:c>
      <x:c r="AO509" s="34" t="n">
        <x:f>IF(SQRT($B$9)*$B509+SQRT(1-$B$9)*T509&lt;_xlfn.NORM.S.INV($B$6),1,0)</x:f>
        <x:v>0</x:v>
      </x:c>
      <x:c r="AP509" s="34" t="n">
        <x:f>IF(SQRT($B$9)*$B509+SQRT(1-$B$9)*U509&lt;_xlfn.NORM.S.INV($B$6),1,0)</x:f>
        <x:v>0</x:v>
      </x:c>
      <x:c r="AQ509" s="34" t="n">
        <x:f>IF(SQRT($B$9)*$B509+SQRT(1-$B$9)*V509&lt;_xlfn.NORM.S.INV($B$6),1,0)</x:f>
        <x:v>0</x:v>
      </x:c>
      <x:c r="AR509" s="34" t="n">
        <x:f>IF(SQRT($B$9)*$B509+SQRT(1-$B$9)*W509&lt;_xlfn.NORM.S.INV($B$6),1,0)</x:f>
        <x:v>0</x:v>
      </x:c>
      <x:c r="AS509" s="34" t="n">
        <x:f>IF(SQRT($B$9)*$B509+SQRT(1-$B$9)*X509&lt;_xlfn.NORM.S.INV($B$6),1,0)</x:f>
        <x:v>0</x:v>
      </x:c>
      <x:c r="AT509" s="34" t="n">
        <x:f>IF(SQRT($B$9)*$B509+SQRT(1-$B$9)*Y509&lt;_xlfn.NORM.S.INV($B$6),1,0)</x:f>
        <x:v>0</x:v>
      </x:c>
      <x:c r="AU509" s="34" t="n">
        <x:f>IF(SQRT($B$9)*$B509+SQRT(1-$B$9)*Z509&lt;_xlfn.NORM.S.INV($B$6),1,0)</x:f>
        <x:v>0</x:v>
      </x:c>
      <x:c r="AV509" s="34" t="n">
        <x:f>IF(SQRT($B$9)*$B509+SQRT(1-$B$9)*AA509&lt;_xlfn.NORM.S.INV($B$6),1,0)</x:f>
        <x:v>0</x:v>
      </x:c>
      <x:c r="AW509" s="34" t="n">
        <x:f>IF(SQRT($C$9)*$B509+SQRT(1-$C$9)*AB509&lt;_xlfn.NORM.S.INV($C$6),1,0)</x:f>
        <x:v>0</x:v>
      </x:c>
      <x:c r="AX509" s="34" t="n">
        <x:f>IF(SQRT($C$9)*$B509+SQRT(1-$C$9)*AC509&lt;_xlfn.NORM.S.INV($C$6),1,0)</x:f>
        <x:v>0</x:v>
      </x:c>
      <x:c r="AY509" s="34" t="n">
        <x:f>IF(SQRT($C$9)*$B509+SQRT(1-$C$9)*AD509&lt;_xlfn.NORM.S.INV($C$6),1,0)</x:f>
        <x:v>0</x:v>
      </x:c>
      <x:c r="AZ509" s="34" t="n">
        <x:f>IF(SQRT($C$9)*$B509+SQRT(1-$C$9)*AE509&lt;_xlfn.NORM.S.INV($C$6),1,0)</x:f>
        <x:v>0</x:v>
      </x:c>
      <x:c r="BA509" s="34" t="n">
        <x:f>IF(SQRT($C$9)*$B509+SQRT(1-$C$9)*AF509&lt;_xlfn.NORM.S.INV($C$6),1,0)</x:f>
        <x:v>0</x:v>
      </x:c>
      <x:c r="BB509" s="34" t="n">
        <x:f>IF(SQRT($C$9)*$B509+SQRT(1-$C$9)*AG509&lt;_xlfn.NORM.S.INV($C$6),1,0)</x:f>
        <x:v>0</x:v>
      </x:c>
      <x:c r="BC509" s="34" t="n">
        <x:f>IF(SQRT($C$9)*$B509+SQRT(1-$C$9)*AH509&lt;_xlfn.NORM.S.INV($C$6),1,0)</x:f>
        <x:v>0</x:v>
      </x:c>
      <x:c r="BD509" s="34" t="n">
        <x:f>IF(SQRT($C$9)*$B509+SQRT(1-$C$9)*AI509&lt;_xlfn.NORM.S.INV($C$6),1,0)</x:f>
        <x:v>0</x:v>
      </x:c>
      <x:c r="BE509" s="34" t="n">
        <x:f>IF(SQRT($C$9)*$B509+SQRT(1-$C$9)*AJ509&lt;_xlfn.NORM.S.INV($C$6),1,0)</x:f>
        <x:v>0</x:v>
      </x:c>
      <x:c r="BF509" s="34" t="n">
        <x:f>IF(SQRT($C$9)*$B509+SQRT(1-$C$9)*AK509&lt;_xlfn.NORM.S.INV($C$6),1,0)</x:f>
        <x:v>0</x:v>
      </x:c>
      <x:c r="BG509" s="34"/>
      <x:c r="BH509" s="34"/>
      <x:c r="BI509" s="34" t="n">
        <x:f>$B$11*(($A$1061)*$C509/$B$12*$B$7+(1-$A$1061)*$D509/$B$12*$C$7)</x:f>
        <x:v>0</x:v>
      </x:c>
      <x:c r="BJ509" s="34" t="n">
        <x:f>$B$11*(($A$1062)*$C509/$B$12*$B$7+(1-$A$1062)*$D509/$B$12*$C$7)</x:f>
        <x:v>0</x:v>
      </x:c>
      <x:c r="BK509" s="34" t="n">
        <x:f>$B$11*(($A$1063)*$C509/$B$12*$B$7+(1-$A$1063)*$D509/$B$12*$C$7)</x:f>
        <x:v>0</x:v>
      </x:c>
      <x:c r="BL509" s="34" t="n">
        <x:f>$B$11*(($A$1064)*$C509/$B$12*$B$7+(1-$A$1064)*$D509/$B$12*$C$7)</x:f>
        <x:v>0</x:v>
      </x:c>
      <x:c r="BM509" s="34" t="n">
        <x:f>$B$11*(($A$1065)*$C509/$B$12*$B$7+(1-$A$1065)*$D509/$B$12*$C$7)</x:f>
        <x:v>0</x:v>
      </x:c>
      <x:c r="BN509" s="34" t="n">
        <x:f>$B$11*(($A$1066)*$C509/$B$12*$B$7+(1-$A$1066)*$D509/$B$12*$C$7)</x:f>
        <x:v>0</x:v>
      </x:c>
      <x:c r="BO509" s="34" t="n">
        <x:f>$B$11*(($A$1067)*$C509/$B$12*$B$7+(1-$A$1067)*$D509/$B$12*$C$7)</x:f>
        <x:v>0</x:v>
      </x:c>
      <x:c r="BP509" s="34" t="n">
        <x:f>$B$11*(($A$1068)*$C509/$B$12*$B$7+(1-$A$1068)*$D509/$B$12*$C$7)</x:f>
        <x:v>0</x:v>
      </x:c>
      <x:c r="BQ509" s="34" t="n">
        <x:f>$B$11*(($A$1069)*$C509/$B$12*$B$7+(1-$A$1069)*$D509/$B$12*$C$7)</x:f>
        <x:v>0</x:v>
      </x:c>
      <x:c r="BR509" s="34" t="n">
        <x:f>$B$11*(($A$1070)*$C509/$B$12*$B$7+(1-$A$1070)*$D509/$B$12*$C$7)</x:f>
        <x:v>0</x:v>
      </x:c>
      <x:c r="BS509" s="34" t="n">
        <x:f>$B$11*(($A$1071)*$C509/$B$12*$B$7+(1-$A$1071)*$D509/$B$12*$C$7)</x:f>
        <x:v>0</x:v>
      </x:c>
      <x:c r="BT509" s="34" t="n">
        <x:f>$B$11*(($A$1072)*$C509/$B$12*$B$7+(1-$A$1072)*$D509/$B$12*$C$7)</x:f>
        <x:v>0</x:v>
      </x:c>
      <x:c r="BU509" s="34" t="n">
        <x:f>$B$11*(($A$1073)*$C509/$B$12*$B$7+(1-$A$1073)*$D509/$B$12*$C$7)</x:f>
        <x:v>0</x:v>
      </x:c>
      <x:c r="BV509" s="34" t="n">
        <x:f>$B$11*(($A$1074)*$C509/$B$12*$B$7+(1-$A$1074)*$D509/$B$12*$C$7)</x:f>
        <x:v>0</x:v>
      </x:c>
      <x:c r="BW509" s="34" t="n">
        <x:f>$B$11*(($A$1075)*$C509/$B$12*$B$7+(1-$A$1075)*$D509/$B$12*$C$7)</x:f>
        <x:v>0</x:v>
      </x:c>
      <x:c r="BX509" s="34" t="n">
        <x:f>$B$11*(($A$1076)*$C509/$B$12*$B$7+(1-$A$1076)*$D509/$B$12*$C$7)</x:f>
        <x:v>0</x:v>
      </x:c>
      <x:c r="BY509" s="34" t="n">
        <x:f>$B$11*(($A$1077)*$C509/$B$12*$B$7+(1-$A$1077)*$D509/$B$12*$C$7)</x:f>
        <x:v>0</x:v>
      </x:c>
      <x:c r="BZ509" s="34" t="n">
        <x:f>$B$11*(($A$1078)*$C509/$B$12*$B$7+(1-$A$1078)*$D509/$B$12*$C$7)</x:f>
        <x:v>0</x:v>
      </x:c>
      <x:c r="CA509" s="34" t="n">
        <x:f>$B$11*(($A$1079)*$C509/$B$12*$B$7+(1-$A$1079)*$D509/$B$12*$C$7)</x:f>
        <x:v>0</x:v>
      </x:c>
      <x:c r="CB509" s="34" t="n">
        <x:f>$B$11*(($A$1080)*$C509/$B$12*$B$7+(1-$A$1080)*$D509/$B$12*$C$7)</x:f>
        <x:v>0</x:v>
      </x:c>
      <x:c r="CC509" s="34" t="n">
        <x:f>$B$11*(($A$1081)*$C509/$B$12*$B$7+(1-$A$1081)*$D509/$B$12*$C$7)</x:f>
        <x:v>0</x:v>
      </x:c>
    </x:row>
    <x:row r="510">
      <x:c r="A510" s="34" t="n">
        <x:v>486</x:v>
      </x:c>
      <x:c r="B510" s="39" t="n">
        <x:v>-0.111711956673368</x:v>
      </x:c>
      <x:c r="C510" s="1" t="n">
        <x:f>SUM(AM510:AV510)</x:f>
        <x:v>0</x:v>
      </x:c>
      <x:c r="D510" s="1" t="n">
        <x:f>SUM(AW510:BF510)</x:f>
        <x:v>0</x:v>
      </x:c>
      <x:c r="E510" s="17" t="n">
        <x:f>(1-C510/$B$12)*$B$8-C510/$B$12*$B$7</x:f>
        <x:v>0.05</x:v>
      </x:c>
      <x:c r="F510" s="17" t="n">
        <x:f>(1-D510/$B$12)*$C$8-D510/$B$12*$C$7</x:f>
        <x:v>0.09</x:v>
      </x:c>
      <x:c r="G510" s="32" t="n">
        <x:f>$B$11*($B$10*C510/$B$12*$B$7+(1-$B$10)*D510/$B$12*$C$7)</x:f>
        <x:v>0</x:v>
      </x:c>
      <x:c r="H510" s="17" t="n">
        <x:f>$B$10*E510+(1-$B$10)*F510</x:f>
        <x:v>0.07</x:v>
      </x:c>
      <x:c r="I510" s="34"/>
      <x:c r="J510" s="34"/>
      <x:c r="K510" s="34"/>
      <x:c r="L510" s="34"/>
      <x:c r="M510" s="34"/>
      <x:c r="N510" s="34"/>
      <x:c r="O510" s="34"/>
      <x:c r="P510" s="34"/>
      <x:c r="Q510" s="34"/>
      <x:c r="R510" s="39" t="n">
        <x:v>-0.7965501539558335</x:v>
      </x:c>
      <x:c r="S510" s="39" t="n">
        <x:v>-1.5649686359359025</x:v>
      </x:c>
      <x:c r="T510" s="39" t="n">
        <x:v>0.04857155262207638</x:v>
      </x:c>
      <x:c r="U510" s="39" t="n">
        <x:v>-0.1843444702990272</x:v>
      </x:c>
      <x:c r="V510" s="39" t="n">
        <x:v>0.4422111023315161</x:v>
      </x:c>
      <x:c r="W510" s="39" t="n">
        <x:v>2.1212655953508937</x:v>
      </x:c>
      <x:c r="X510" s="39" t="n">
        <x:v>0.08456500174239906</x:v>
      </x:c>
      <x:c r="Y510" s="39" t="n">
        <x:v>-0.551042987277374</x:v>
      </x:c>
      <x:c r="Z510" s="39" t="n">
        <x:v>1.24432547923615</x:v>
      </x:c>
      <x:c r="AA510" s="39" t="n">
        <x:v>-0.3437124750792025</x:v>
      </x:c>
      <x:c r="AB510" s="39" t="n">
        <x:v>-0.2729969677015892</x:v>
      </x:c>
      <x:c r="AC510" s="39" t="n">
        <x:v>1.0780240012188136</x:v>
      </x:c>
      <x:c r="AD510" s="39" t="n">
        <x:v>0.29853842205706516</x:v>
      </x:c>
      <x:c r="AE510" s="39" t="n">
        <x:v>-1.029068343921482</x:v>
      </x:c>
      <x:c r="AF510" s="39" t="n">
        <x:v>-0.36475715203229603</x:v>
      </x:c>
      <x:c r="AG510" s="39" t="n">
        <x:v>0.9514744953801639</x:v>
      </x:c>
      <x:c r="AH510" s="39" t="n">
        <x:v>0.19530738301840975</x:v>
      </x:c>
      <x:c r="AI510" s="39" t="n">
        <x:v>1.0024936394496533</x:v>
      </x:c>
      <x:c r="AJ510" s="39" t="n">
        <x:v>0.5175614340983128</x:v>
      </x:c>
      <x:c r="AK510" s="39" t="n">
        <x:v>-0.933918760391235</x:v>
      </x:c>
      <x:c r="AL510" s="34"/>
      <x:c r="AM510" s="34" t="n">
        <x:f>IF(SQRT($B$9)*$B510+SQRT(1-$B$9)*R510&lt;_xlfn.NORM.S.INV($B$6),1,0)</x:f>
        <x:v>0</x:v>
      </x:c>
      <x:c r="AN510" s="34" t="n">
        <x:f>IF(SQRT($B$9)*$B510+SQRT(1-$B$9)*S510&lt;_xlfn.NORM.S.INV($B$6),1,0)</x:f>
        <x:v>0</x:v>
      </x:c>
      <x:c r="AO510" s="34" t="n">
        <x:f>IF(SQRT($B$9)*$B510+SQRT(1-$B$9)*T510&lt;_xlfn.NORM.S.INV($B$6),1,0)</x:f>
        <x:v>0</x:v>
      </x:c>
      <x:c r="AP510" s="34" t="n">
        <x:f>IF(SQRT($B$9)*$B510+SQRT(1-$B$9)*U510&lt;_xlfn.NORM.S.INV($B$6),1,0)</x:f>
        <x:v>0</x:v>
      </x:c>
      <x:c r="AQ510" s="34" t="n">
        <x:f>IF(SQRT($B$9)*$B510+SQRT(1-$B$9)*V510&lt;_xlfn.NORM.S.INV($B$6),1,0)</x:f>
        <x:v>0</x:v>
      </x:c>
      <x:c r="AR510" s="34" t="n">
        <x:f>IF(SQRT($B$9)*$B510+SQRT(1-$B$9)*W510&lt;_xlfn.NORM.S.INV($B$6),1,0)</x:f>
        <x:v>0</x:v>
      </x:c>
      <x:c r="AS510" s="34" t="n">
        <x:f>IF(SQRT($B$9)*$B510+SQRT(1-$B$9)*X510&lt;_xlfn.NORM.S.INV($B$6),1,0)</x:f>
        <x:v>0</x:v>
      </x:c>
      <x:c r="AT510" s="34" t="n">
        <x:f>IF(SQRT($B$9)*$B510+SQRT(1-$B$9)*Y510&lt;_xlfn.NORM.S.INV($B$6),1,0)</x:f>
        <x:v>0</x:v>
      </x:c>
      <x:c r="AU510" s="34" t="n">
        <x:f>IF(SQRT($B$9)*$B510+SQRT(1-$B$9)*Z510&lt;_xlfn.NORM.S.INV($B$6),1,0)</x:f>
        <x:v>0</x:v>
      </x:c>
      <x:c r="AV510" s="34" t="n">
        <x:f>IF(SQRT($B$9)*$B510+SQRT(1-$B$9)*AA510&lt;_xlfn.NORM.S.INV($B$6),1,0)</x:f>
        <x:v>0</x:v>
      </x:c>
      <x:c r="AW510" s="34" t="n">
        <x:f>IF(SQRT($C$9)*$B510+SQRT(1-$C$9)*AB510&lt;_xlfn.NORM.S.INV($C$6),1,0)</x:f>
        <x:v>0</x:v>
      </x:c>
      <x:c r="AX510" s="34" t="n">
        <x:f>IF(SQRT($C$9)*$B510+SQRT(1-$C$9)*AC510&lt;_xlfn.NORM.S.INV($C$6),1,0)</x:f>
        <x:v>0</x:v>
      </x:c>
      <x:c r="AY510" s="34" t="n">
        <x:f>IF(SQRT($C$9)*$B510+SQRT(1-$C$9)*AD510&lt;_xlfn.NORM.S.INV($C$6),1,0)</x:f>
        <x:v>0</x:v>
      </x:c>
      <x:c r="AZ510" s="34" t="n">
        <x:f>IF(SQRT($C$9)*$B510+SQRT(1-$C$9)*AE510&lt;_xlfn.NORM.S.INV($C$6),1,0)</x:f>
        <x:v>0</x:v>
      </x:c>
      <x:c r="BA510" s="34" t="n">
        <x:f>IF(SQRT($C$9)*$B510+SQRT(1-$C$9)*AF510&lt;_xlfn.NORM.S.INV($C$6),1,0)</x:f>
        <x:v>0</x:v>
      </x:c>
      <x:c r="BB510" s="34" t="n">
        <x:f>IF(SQRT($C$9)*$B510+SQRT(1-$C$9)*AG510&lt;_xlfn.NORM.S.INV($C$6),1,0)</x:f>
        <x:v>0</x:v>
      </x:c>
      <x:c r="BC510" s="34" t="n">
        <x:f>IF(SQRT($C$9)*$B510+SQRT(1-$C$9)*AH510&lt;_xlfn.NORM.S.INV($C$6),1,0)</x:f>
        <x:v>0</x:v>
      </x:c>
      <x:c r="BD510" s="34" t="n">
        <x:f>IF(SQRT($C$9)*$B510+SQRT(1-$C$9)*AI510&lt;_xlfn.NORM.S.INV($C$6),1,0)</x:f>
        <x:v>0</x:v>
      </x:c>
      <x:c r="BE510" s="34" t="n">
        <x:f>IF(SQRT($C$9)*$B510+SQRT(1-$C$9)*AJ510&lt;_xlfn.NORM.S.INV($C$6),1,0)</x:f>
        <x:v>0</x:v>
      </x:c>
      <x:c r="BF510" s="34" t="n">
        <x:f>IF(SQRT($C$9)*$B510+SQRT(1-$C$9)*AK510&lt;_xlfn.NORM.S.INV($C$6),1,0)</x:f>
        <x:v>0</x:v>
      </x:c>
      <x:c r="BG510" s="34"/>
      <x:c r="BH510" s="34"/>
      <x:c r="BI510" s="34" t="n">
        <x:f>$B$11*(($A$1061)*$C510/$B$12*$B$7+(1-$A$1061)*$D510/$B$12*$C$7)</x:f>
        <x:v>0</x:v>
      </x:c>
      <x:c r="BJ510" s="34" t="n">
        <x:f>$B$11*(($A$1062)*$C510/$B$12*$B$7+(1-$A$1062)*$D510/$B$12*$C$7)</x:f>
        <x:v>0</x:v>
      </x:c>
      <x:c r="BK510" s="34" t="n">
        <x:f>$B$11*(($A$1063)*$C510/$B$12*$B$7+(1-$A$1063)*$D510/$B$12*$C$7)</x:f>
        <x:v>0</x:v>
      </x:c>
      <x:c r="BL510" s="34" t="n">
        <x:f>$B$11*(($A$1064)*$C510/$B$12*$B$7+(1-$A$1064)*$D510/$B$12*$C$7)</x:f>
        <x:v>0</x:v>
      </x:c>
      <x:c r="BM510" s="34" t="n">
        <x:f>$B$11*(($A$1065)*$C510/$B$12*$B$7+(1-$A$1065)*$D510/$B$12*$C$7)</x:f>
        <x:v>0</x:v>
      </x:c>
      <x:c r="BN510" s="34" t="n">
        <x:f>$B$11*(($A$1066)*$C510/$B$12*$B$7+(1-$A$1066)*$D510/$B$12*$C$7)</x:f>
        <x:v>0</x:v>
      </x:c>
      <x:c r="BO510" s="34" t="n">
        <x:f>$B$11*(($A$1067)*$C510/$B$12*$B$7+(1-$A$1067)*$D510/$B$12*$C$7)</x:f>
        <x:v>0</x:v>
      </x:c>
      <x:c r="BP510" s="34" t="n">
        <x:f>$B$11*(($A$1068)*$C510/$B$12*$B$7+(1-$A$1068)*$D510/$B$12*$C$7)</x:f>
        <x:v>0</x:v>
      </x:c>
      <x:c r="BQ510" s="34" t="n">
        <x:f>$B$11*(($A$1069)*$C510/$B$12*$B$7+(1-$A$1069)*$D510/$B$12*$C$7)</x:f>
        <x:v>0</x:v>
      </x:c>
      <x:c r="BR510" s="34" t="n">
        <x:f>$B$11*(($A$1070)*$C510/$B$12*$B$7+(1-$A$1070)*$D510/$B$12*$C$7)</x:f>
        <x:v>0</x:v>
      </x:c>
      <x:c r="BS510" s="34" t="n">
        <x:f>$B$11*(($A$1071)*$C510/$B$12*$B$7+(1-$A$1071)*$D510/$B$12*$C$7)</x:f>
        <x:v>0</x:v>
      </x:c>
      <x:c r="BT510" s="34" t="n">
        <x:f>$B$11*(($A$1072)*$C510/$B$12*$B$7+(1-$A$1072)*$D510/$B$12*$C$7)</x:f>
        <x:v>0</x:v>
      </x:c>
      <x:c r="BU510" s="34" t="n">
        <x:f>$B$11*(($A$1073)*$C510/$B$12*$B$7+(1-$A$1073)*$D510/$B$12*$C$7)</x:f>
        <x:v>0</x:v>
      </x:c>
      <x:c r="BV510" s="34" t="n">
        <x:f>$B$11*(($A$1074)*$C510/$B$12*$B$7+(1-$A$1074)*$D510/$B$12*$C$7)</x:f>
        <x:v>0</x:v>
      </x:c>
      <x:c r="BW510" s="34" t="n">
        <x:f>$B$11*(($A$1075)*$C510/$B$12*$B$7+(1-$A$1075)*$D510/$B$12*$C$7)</x:f>
        <x:v>0</x:v>
      </x:c>
      <x:c r="BX510" s="34" t="n">
        <x:f>$B$11*(($A$1076)*$C510/$B$12*$B$7+(1-$A$1076)*$D510/$B$12*$C$7)</x:f>
        <x:v>0</x:v>
      </x:c>
      <x:c r="BY510" s="34" t="n">
        <x:f>$B$11*(($A$1077)*$C510/$B$12*$B$7+(1-$A$1077)*$D510/$B$12*$C$7)</x:f>
        <x:v>0</x:v>
      </x:c>
      <x:c r="BZ510" s="34" t="n">
        <x:f>$B$11*(($A$1078)*$C510/$B$12*$B$7+(1-$A$1078)*$D510/$B$12*$C$7)</x:f>
        <x:v>0</x:v>
      </x:c>
      <x:c r="CA510" s="34" t="n">
        <x:f>$B$11*(($A$1079)*$C510/$B$12*$B$7+(1-$A$1079)*$D510/$B$12*$C$7)</x:f>
        <x:v>0</x:v>
      </x:c>
      <x:c r="CB510" s="34" t="n">
        <x:f>$B$11*(($A$1080)*$C510/$B$12*$B$7+(1-$A$1080)*$D510/$B$12*$C$7)</x:f>
        <x:v>0</x:v>
      </x:c>
      <x:c r="CC510" s="34" t="n">
        <x:f>$B$11*(($A$1081)*$C510/$B$12*$B$7+(1-$A$1081)*$D510/$B$12*$C$7)</x:f>
        <x:v>0</x:v>
      </x:c>
    </x:row>
    <x:row r="511">
      <x:c r="A511" s="34" t="n">
        <x:v>487</x:v>
      </x:c>
      <x:c r="B511" s="39" t="n">
        <x:v>1.1204117190753689</x:v>
      </x:c>
      <x:c r="C511" s="1" t="n">
        <x:f>SUM(AM511:AV511)</x:f>
        <x:v>0</x:v>
      </x:c>
      <x:c r="D511" s="1" t="n">
        <x:f>SUM(AW511:BF511)</x:f>
        <x:v>0</x:v>
      </x:c>
      <x:c r="E511" s="17" t="n">
        <x:f>(1-C511/$B$12)*$B$8-C511/$B$12*$B$7</x:f>
        <x:v>0.05</x:v>
      </x:c>
      <x:c r="F511" s="17" t="n">
        <x:f>(1-D511/$B$12)*$C$8-D511/$B$12*$C$7</x:f>
        <x:v>0.09</x:v>
      </x:c>
      <x:c r="G511" s="32" t="n">
        <x:f>$B$11*($B$10*C511/$B$12*$B$7+(1-$B$10)*D511/$B$12*$C$7)</x:f>
        <x:v>0</x:v>
      </x:c>
      <x:c r="H511" s="17" t="n">
        <x:f>$B$10*E511+(1-$B$10)*F511</x:f>
        <x:v>0.07</x:v>
      </x:c>
      <x:c r="I511" s="34"/>
      <x:c r="J511" s="34"/>
      <x:c r="K511" s="34"/>
      <x:c r="L511" s="34"/>
      <x:c r="M511" s="34"/>
      <x:c r="N511" s="34"/>
      <x:c r="O511" s="34"/>
      <x:c r="P511" s="34"/>
      <x:c r="Q511" s="34"/>
      <x:c r="R511" s="39" t="n">
        <x:v>0.3201118848308945</x:v>
      </x:c>
      <x:c r="S511" s="39" t="n">
        <x:v>0.7762360706185697</x:v>
      </x:c>
      <x:c r="T511" s="39" t="n">
        <x:v>0.15112701846209267</x:v>
      </x:c>
      <x:c r="U511" s="39" t="n">
        <x:v>0.34074096407566296</x:v>
      </x:c>
      <x:c r="V511" s="39" t="n">
        <x:v>0.0819229381637045</x:v>
      </x:c>
      <x:c r="W511" s="39" t="n">
        <x:v>-0.46296907561487155</x:v>
      </x:c>
      <x:c r="X511" s="39" t="n">
        <x:v>1.1423804845129526</x:v>
      </x:c>
      <x:c r="Y511" s="39" t="n">
        <x:v>-0.2767431478010227</x:v>
      </x:c>
      <x:c r="Z511" s="39" t="n">
        <x:v>-0.5947803763015785</x:v>
      </x:c>
      <x:c r="AA511" s="39" t="n">
        <x:v>1.4918006108379809</x:v>
      </x:c>
      <x:c r="AB511" s="39" t="n">
        <x:v>-1.7449253499584303</x:v>
      </x:c>
      <x:c r="AC511" s="39" t="n">
        <x:v>-1.3430245358589943</x:v>
      </x:c>
      <x:c r="AD511" s="39" t="n">
        <x:v>-0.3623197630123248</x:v>
      </x:c>
      <x:c r="AE511" s="39" t="n">
        <x:v>-0.2418069553539845</x:v>
      </x:c>
      <x:c r="AF511" s="39" t="n">
        <x:v>-0.11550350064617707</x:v>
      </x:c>
      <x:c r="AG511" s="39" t="n">
        <x:v>-0.17529162024247127</x:v>
      </x:c>
      <x:c r="AH511" s="39" t="n">
        <x:v>0.5264668892577673</x:v>
      </x:c>
      <x:c r="AI511" s="39" t="n">
        <x:v>-1.6131099422157693</x:v>
      </x:c>
      <x:c r="AJ511" s="39" t="n">
        <x:v>0.4748768360955683</x:v>
      </x:c>
      <x:c r="AK511" s="39" t="n">
        <x:v>0.27904177738471136</x:v>
      </x:c>
      <x:c r="AL511" s="34"/>
      <x:c r="AM511" s="34" t="n">
        <x:f>IF(SQRT($B$9)*$B511+SQRT(1-$B$9)*R511&lt;_xlfn.NORM.S.INV($B$6),1,0)</x:f>
        <x:v>0</x:v>
      </x:c>
      <x:c r="AN511" s="34" t="n">
        <x:f>IF(SQRT($B$9)*$B511+SQRT(1-$B$9)*S511&lt;_xlfn.NORM.S.INV($B$6),1,0)</x:f>
        <x:v>0</x:v>
      </x:c>
      <x:c r="AO511" s="34" t="n">
        <x:f>IF(SQRT($B$9)*$B511+SQRT(1-$B$9)*T511&lt;_xlfn.NORM.S.INV($B$6),1,0)</x:f>
        <x:v>0</x:v>
      </x:c>
      <x:c r="AP511" s="34" t="n">
        <x:f>IF(SQRT($B$9)*$B511+SQRT(1-$B$9)*U511&lt;_xlfn.NORM.S.INV($B$6),1,0)</x:f>
        <x:v>0</x:v>
      </x:c>
      <x:c r="AQ511" s="34" t="n">
        <x:f>IF(SQRT($B$9)*$B511+SQRT(1-$B$9)*V511&lt;_xlfn.NORM.S.INV($B$6),1,0)</x:f>
        <x:v>0</x:v>
      </x:c>
      <x:c r="AR511" s="34" t="n">
        <x:f>IF(SQRT($B$9)*$B511+SQRT(1-$B$9)*W511&lt;_xlfn.NORM.S.INV($B$6),1,0)</x:f>
        <x:v>0</x:v>
      </x:c>
      <x:c r="AS511" s="34" t="n">
        <x:f>IF(SQRT($B$9)*$B511+SQRT(1-$B$9)*X511&lt;_xlfn.NORM.S.INV($B$6),1,0)</x:f>
        <x:v>0</x:v>
      </x:c>
      <x:c r="AT511" s="34" t="n">
        <x:f>IF(SQRT($B$9)*$B511+SQRT(1-$B$9)*Y511&lt;_xlfn.NORM.S.INV($B$6),1,0)</x:f>
        <x:v>0</x:v>
      </x:c>
      <x:c r="AU511" s="34" t="n">
        <x:f>IF(SQRT($B$9)*$B511+SQRT(1-$B$9)*Z511&lt;_xlfn.NORM.S.INV($B$6),1,0)</x:f>
        <x:v>0</x:v>
      </x:c>
      <x:c r="AV511" s="34" t="n">
        <x:f>IF(SQRT($B$9)*$B511+SQRT(1-$B$9)*AA511&lt;_xlfn.NORM.S.INV($B$6),1,0)</x:f>
        <x:v>0</x:v>
      </x:c>
      <x:c r="AW511" s="34" t="n">
        <x:f>IF(SQRT($C$9)*$B511+SQRT(1-$C$9)*AB511&lt;_xlfn.NORM.S.INV($C$6),1,0)</x:f>
        <x:v>0</x:v>
      </x:c>
      <x:c r="AX511" s="34" t="n">
        <x:f>IF(SQRT($C$9)*$B511+SQRT(1-$C$9)*AC511&lt;_xlfn.NORM.S.INV($C$6),1,0)</x:f>
        <x:v>0</x:v>
      </x:c>
      <x:c r="AY511" s="34" t="n">
        <x:f>IF(SQRT($C$9)*$B511+SQRT(1-$C$9)*AD511&lt;_xlfn.NORM.S.INV($C$6),1,0)</x:f>
        <x:v>0</x:v>
      </x:c>
      <x:c r="AZ511" s="34" t="n">
        <x:f>IF(SQRT($C$9)*$B511+SQRT(1-$C$9)*AE511&lt;_xlfn.NORM.S.INV($C$6),1,0)</x:f>
        <x:v>0</x:v>
      </x:c>
      <x:c r="BA511" s="34" t="n">
        <x:f>IF(SQRT($C$9)*$B511+SQRT(1-$C$9)*AF511&lt;_xlfn.NORM.S.INV($C$6),1,0)</x:f>
        <x:v>0</x:v>
      </x:c>
      <x:c r="BB511" s="34" t="n">
        <x:f>IF(SQRT($C$9)*$B511+SQRT(1-$C$9)*AG511&lt;_xlfn.NORM.S.INV($C$6),1,0)</x:f>
        <x:v>0</x:v>
      </x:c>
      <x:c r="BC511" s="34" t="n">
        <x:f>IF(SQRT($C$9)*$B511+SQRT(1-$C$9)*AH511&lt;_xlfn.NORM.S.INV($C$6),1,0)</x:f>
        <x:v>0</x:v>
      </x:c>
      <x:c r="BD511" s="34" t="n">
        <x:f>IF(SQRT($C$9)*$B511+SQRT(1-$C$9)*AI511&lt;_xlfn.NORM.S.INV($C$6),1,0)</x:f>
        <x:v>0</x:v>
      </x:c>
      <x:c r="BE511" s="34" t="n">
        <x:f>IF(SQRT($C$9)*$B511+SQRT(1-$C$9)*AJ511&lt;_xlfn.NORM.S.INV($C$6),1,0)</x:f>
        <x:v>0</x:v>
      </x:c>
      <x:c r="BF511" s="34" t="n">
        <x:f>IF(SQRT($C$9)*$B511+SQRT(1-$C$9)*AK511&lt;_xlfn.NORM.S.INV($C$6),1,0)</x:f>
        <x:v>0</x:v>
      </x:c>
      <x:c r="BG511" s="34"/>
      <x:c r="BH511" s="34"/>
      <x:c r="BI511" s="34" t="n">
        <x:f>$B$11*(($A$1061)*$C511/$B$12*$B$7+(1-$A$1061)*$D511/$B$12*$C$7)</x:f>
        <x:v>0</x:v>
      </x:c>
      <x:c r="BJ511" s="34" t="n">
        <x:f>$B$11*(($A$1062)*$C511/$B$12*$B$7+(1-$A$1062)*$D511/$B$12*$C$7)</x:f>
        <x:v>0</x:v>
      </x:c>
      <x:c r="BK511" s="34" t="n">
        <x:f>$B$11*(($A$1063)*$C511/$B$12*$B$7+(1-$A$1063)*$D511/$B$12*$C$7)</x:f>
        <x:v>0</x:v>
      </x:c>
      <x:c r="BL511" s="34" t="n">
        <x:f>$B$11*(($A$1064)*$C511/$B$12*$B$7+(1-$A$1064)*$D511/$B$12*$C$7)</x:f>
        <x:v>0</x:v>
      </x:c>
      <x:c r="BM511" s="34" t="n">
        <x:f>$B$11*(($A$1065)*$C511/$B$12*$B$7+(1-$A$1065)*$D511/$B$12*$C$7)</x:f>
        <x:v>0</x:v>
      </x:c>
      <x:c r="BN511" s="34" t="n">
        <x:f>$B$11*(($A$1066)*$C511/$B$12*$B$7+(1-$A$1066)*$D511/$B$12*$C$7)</x:f>
        <x:v>0</x:v>
      </x:c>
      <x:c r="BO511" s="34" t="n">
        <x:f>$B$11*(($A$1067)*$C511/$B$12*$B$7+(1-$A$1067)*$D511/$B$12*$C$7)</x:f>
        <x:v>0</x:v>
      </x:c>
      <x:c r="BP511" s="34" t="n">
        <x:f>$B$11*(($A$1068)*$C511/$B$12*$B$7+(1-$A$1068)*$D511/$B$12*$C$7)</x:f>
        <x:v>0</x:v>
      </x:c>
      <x:c r="BQ511" s="34" t="n">
        <x:f>$B$11*(($A$1069)*$C511/$B$12*$B$7+(1-$A$1069)*$D511/$B$12*$C$7)</x:f>
        <x:v>0</x:v>
      </x:c>
      <x:c r="BR511" s="34" t="n">
        <x:f>$B$11*(($A$1070)*$C511/$B$12*$B$7+(1-$A$1070)*$D511/$B$12*$C$7)</x:f>
        <x:v>0</x:v>
      </x:c>
      <x:c r="BS511" s="34" t="n">
        <x:f>$B$11*(($A$1071)*$C511/$B$12*$B$7+(1-$A$1071)*$D511/$B$12*$C$7)</x:f>
        <x:v>0</x:v>
      </x:c>
      <x:c r="BT511" s="34" t="n">
        <x:f>$B$11*(($A$1072)*$C511/$B$12*$B$7+(1-$A$1072)*$D511/$B$12*$C$7)</x:f>
        <x:v>0</x:v>
      </x:c>
      <x:c r="BU511" s="34" t="n">
        <x:f>$B$11*(($A$1073)*$C511/$B$12*$B$7+(1-$A$1073)*$D511/$B$12*$C$7)</x:f>
        <x:v>0</x:v>
      </x:c>
      <x:c r="BV511" s="34" t="n">
        <x:f>$B$11*(($A$1074)*$C511/$B$12*$B$7+(1-$A$1074)*$D511/$B$12*$C$7)</x:f>
        <x:v>0</x:v>
      </x:c>
      <x:c r="BW511" s="34" t="n">
        <x:f>$B$11*(($A$1075)*$C511/$B$12*$B$7+(1-$A$1075)*$D511/$B$12*$C$7)</x:f>
        <x:v>0</x:v>
      </x:c>
      <x:c r="BX511" s="34" t="n">
        <x:f>$B$11*(($A$1076)*$C511/$B$12*$B$7+(1-$A$1076)*$D511/$B$12*$C$7)</x:f>
        <x:v>0</x:v>
      </x:c>
      <x:c r="BY511" s="34" t="n">
        <x:f>$B$11*(($A$1077)*$C511/$B$12*$B$7+(1-$A$1077)*$D511/$B$12*$C$7)</x:f>
        <x:v>0</x:v>
      </x:c>
      <x:c r="BZ511" s="34" t="n">
        <x:f>$B$11*(($A$1078)*$C511/$B$12*$B$7+(1-$A$1078)*$D511/$B$12*$C$7)</x:f>
        <x:v>0</x:v>
      </x:c>
      <x:c r="CA511" s="34" t="n">
        <x:f>$B$11*(($A$1079)*$C511/$B$12*$B$7+(1-$A$1079)*$D511/$B$12*$C$7)</x:f>
        <x:v>0</x:v>
      </x:c>
      <x:c r="CB511" s="34" t="n">
        <x:f>$B$11*(($A$1080)*$C511/$B$12*$B$7+(1-$A$1080)*$D511/$B$12*$C$7)</x:f>
        <x:v>0</x:v>
      </x:c>
      <x:c r="CC511" s="34" t="n">
        <x:f>$B$11*(($A$1081)*$C511/$B$12*$B$7+(1-$A$1081)*$D511/$B$12*$C$7)</x:f>
        <x:v>0</x:v>
      </x:c>
    </x:row>
    <x:row r="512">
      <x:c r="A512" s="34" t="n">
        <x:v>488</x:v>
      </x:c>
      <x:c r="B512" s="39" t="n">
        <x:v>-0.745082017936167</x:v>
      </x:c>
      <x:c r="C512" s="1" t="n">
        <x:f>SUM(AM512:AV512)</x:f>
        <x:v>0</x:v>
      </x:c>
      <x:c r="D512" s="1" t="n">
        <x:f>SUM(AW512:BF512)</x:f>
        <x:v>3</x:v>
      </x:c>
      <x:c r="E512" s="17" t="n">
        <x:f>(1-C512/$B$12)*$B$8-C512/$B$12*$B$7</x:f>
        <x:v>0.05</x:v>
      </x:c>
      <x:c r="F512" s="17" t="n">
        <x:f>(1-D512/$B$12)*$C$8-D512/$B$12*$C$7</x:f>
        <x:v>-0.11699999999999999</x:v>
      </x:c>
      <x:c r="G512" s="32" t="n">
        <x:f>$B$11*($B$10*C512/$B$12*$B$7+(1-$B$10)*D512/$B$12*$C$7)</x:f>
        <x:v>900</x:v>
      </x:c>
      <x:c r="H512" s="17" t="n">
        <x:f>$B$10*E512+(1-$B$10)*F512</x:f>
        <x:v>-0.033499999999999995</x:v>
      </x:c>
      <x:c r="I512" s="34"/>
      <x:c r="J512" s="34"/>
      <x:c r="K512" s="34"/>
      <x:c r="L512" s="34"/>
      <x:c r="M512" s="34"/>
      <x:c r="N512" s="34"/>
      <x:c r="O512" s="34"/>
      <x:c r="P512" s="34"/>
      <x:c r="Q512" s="34"/>
      <x:c r="R512" s="39" t="n">
        <x:v>0.9522852563364986</x:v>
      </x:c>
      <x:c r="S512" s="39" t="n">
        <x:v>2.510531120655202</x:v>
      </x:c>
      <x:c r="T512" s="39" t="n">
        <x:v>-0.8710148866850991</x:v>
      </x:c>
      <x:c r="U512" s="39" t="n">
        <x:v>0.2087525942531695</x:v>
      </x:c>
      <x:c r="V512" s="39" t="n">
        <x:v>0.344197658556591</x:v>
      </x:c>
      <x:c r="W512" s="39" t="n">
        <x:v>-0.5636593364894895</x:v>
      </x:c>
      <x:c r="X512" s="39" t="n">
        <x:v>0.399026214584863</x:v>
      </x:c>
      <x:c r="Y512" s="39" t="n">
        <x:v>1.0613097677914065</x:v>
      </x:c>
      <x:c r="Z512" s="39" t="n">
        <x:v>-1.8195764113593176</x:v>
      </x:c>
      <x:c r="AA512" s="39" t="n">
        <x:v>-0.05652963552308895</x:v>
      </x:c>
      <x:c r="AB512" s="39" t="n">
        <x:v>0.5059317756833471</x:v>
      </x:c>
      <x:c r="AC512" s="39" t="n">
        <x:v>0.2488677544739664</x:v>
      </x:c>
      <x:c r="AD512" s="39" t="n">
        <x:v>-0.8989131877131833</x:v>
      </x:c>
      <x:c r="AE512" s="39" t="n">
        <x:v>-2.0624588720057693</x:v>
      </x:c>
      <x:c r="AF512" s="39" t="n">
        <x:v>-2.4090642203124477</x:v>
      </x:c>
      <x:c r="AG512" s="39" t="n">
        <x:v>-1.9242012872274694</x:v>
      </x:c>
      <x:c r="AH512" s="39" t="n">
        <x:v>0.8339558716642257</x:v>
      </x:c>
      <x:c r="AI512" s="39" t="n">
        <x:v>-0.14886592998934534</x:v>
      </x:c>
      <x:c r="AJ512" s="39" t="n">
        <x:v>-1.2990504658098483</x:v>
      </x:c>
      <x:c r="AK512" s="39" t="n">
        <x:v>-0.6780891920025592</x:v>
      </x:c>
      <x:c r="AL512" s="34"/>
      <x:c r="AM512" s="34" t="n">
        <x:f>IF(SQRT($B$9)*$B512+SQRT(1-$B$9)*R512&lt;_xlfn.NORM.S.INV($B$6),1,0)</x:f>
        <x:v>0</x:v>
      </x:c>
      <x:c r="AN512" s="34" t="n">
        <x:f>IF(SQRT($B$9)*$B512+SQRT(1-$B$9)*S512&lt;_xlfn.NORM.S.INV($B$6),1,0)</x:f>
        <x:v>0</x:v>
      </x:c>
      <x:c r="AO512" s="34" t="n">
        <x:f>IF(SQRT($B$9)*$B512+SQRT(1-$B$9)*T512&lt;_xlfn.NORM.S.INV($B$6),1,0)</x:f>
        <x:v>0</x:v>
      </x:c>
      <x:c r="AP512" s="34" t="n">
        <x:f>IF(SQRT($B$9)*$B512+SQRT(1-$B$9)*U512&lt;_xlfn.NORM.S.INV($B$6),1,0)</x:f>
        <x:v>0</x:v>
      </x:c>
      <x:c r="AQ512" s="34" t="n">
        <x:f>IF(SQRT($B$9)*$B512+SQRT(1-$B$9)*V512&lt;_xlfn.NORM.S.INV($B$6),1,0)</x:f>
        <x:v>0</x:v>
      </x:c>
      <x:c r="AR512" s="34" t="n">
        <x:f>IF(SQRT($B$9)*$B512+SQRT(1-$B$9)*W512&lt;_xlfn.NORM.S.INV($B$6),1,0)</x:f>
        <x:v>0</x:v>
      </x:c>
      <x:c r="AS512" s="34" t="n">
        <x:f>IF(SQRT($B$9)*$B512+SQRT(1-$B$9)*X512&lt;_xlfn.NORM.S.INV($B$6),1,0)</x:f>
        <x:v>0</x:v>
      </x:c>
      <x:c r="AT512" s="34" t="n">
        <x:f>IF(SQRT($B$9)*$B512+SQRT(1-$B$9)*Y512&lt;_xlfn.NORM.S.INV($B$6),1,0)</x:f>
        <x:v>0</x:v>
      </x:c>
      <x:c r="AU512" s="34" t="n">
        <x:f>IF(SQRT($B$9)*$B512+SQRT(1-$B$9)*Z512&lt;_xlfn.NORM.S.INV($B$6),1,0)</x:f>
        <x:v>0</x:v>
      </x:c>
      <x:c r="AV512" s="34" t="n">
        <x:f>IF(SQRT($B$9)*$B512+SQRT(1-$B$9)*AA512&lt;_xlfn.NORM.S.INV($B$6),1,0)</x:f>
        <x:v>0</x:v>
      </x:c>
      <x:c r="AW512" s="34" t="n">
        <x:f>IF(SQRT($C$9)*$B512+SQRT(1-$C$9)*AB512&lt;_xlfn.NORM.S.INV($C$6),1,0)</x:f>
        <x:v>0</x:v>
      </x:c>
      <x:c r="AX512" s="34" t="n">
        <x:f>IF(SQRT($C$9)*$B512+SQRT(1-$C$9)*AC512&lt;_xlfn.NORM.S.INV($C$6),1,0)</x:f>
        <x:v>0</x:v>
      </x:c>
      <x:c r="AY512" s="34" t="n">
        <x:f>IF(SQRT($C$9)*$B512+SQRT(1-$C$9)*AD512&lt;_xlfn.NORM.S.INV($C$6),1,0)</x:f>
        <x:v>0</x:v>
      </x:c>
      <x:c r="AZ512" s="34" t="n">
        <x:f>IF(SQRT($C$9)*$B512+SQRT(1-$C$9)*AE512&lt;_xlfn.NORM.S.INV($C$6),1,0)</x:f>
        <x:v>1</x:v>
      </x:c>
      <x:c r="BA512" s="34" t="n">
        <x:f>IF(SQRT($C$9)*$B512+SQRT(1-$C$9)*AF512&lt;_xlfn.NORM.S.INV($C$6),1,0)</x:f>
        <x:v>1</x:v>
      </x:c>
      <x:c r="BB512" s="34" t="n">
        <x:f>IF(SQRT($C$9)*$B512+SQRT(1-$C$9)*AG512&lt;_xlfn.NORM.S.INV($C$6),1,0)</x:f>
        <x:v>1</x:v>
      </x:c>
      <x:c r="BC512" s="34" t="n">
        <x:f>IF(SQRT($C$9)*$B512+SQRT(1-$C$9)*AH512&lt;_xlfn.NORM.S.INV($C$6),1,0)</x:f>
        <x:v>0</x:v>
      </x:c>
      <x:c r="BD512" s="34" t="n">
        <x:f>IF(SQRT($C$9)*$B512+SQRT(1-$C$9)*AI512&lt;_xlfn.NORM.S.INV($C$6),1,0)</x:f>
        <x:v>0</x:v>
      </x:c>
      <x:c r="BE512" s="34" t="n">
        <x:f>IF(SQRT($C$9)*$B512+SQRT(1-$C$9)*AJ512&lt;_xlfn.NORM.S.INV($C$6),1,0)</x:f>
        <x:v>0</x:v>
      </x:c>
      <x:c r="BF512" s="34" t="n">
        <x:f>IF(SQRT($C$9)*$B512+SQRT(1-$C$9)*AK512&lt;_xlfn.NORM.S.INV($C$6),1,0)</x:f>
        <x:v>0</x:v>
      </x:c>
      <x:c r="BG512" s="34"/>
      <x:c r="BH512" s="34"/>
      <x:c r="BI512" s="34" t="n">
        <x:f>$B$11*(($A$1061)*$C512/$B$12*$B$7+(1-$A$1061)*$D512/$B$12*$C$7)</x:f>
        <x:v>1800</x:v>
      </x:c>
      <x:c r="BJ512" s="34" t="n">
        <x:f>$B$11*(($A$1062)*$C512/$B$12*$B$7+(1-$A$1062)*$D512/$B$12*$C$7)</x:f>
        <x:v>1709.9999999999998</x:v>
      </x:c>
      <x:c r="BK512" s="34" t="n">
        <x:f>$B$11*(($A$1063)*$C512/$B$12*$B$7+(1-$A$1063)*$D512/$B$12*$C$7)</x:f>
        <x:v>1620</x:v>
      </x:c>
      <x:c r="BL512" s="34" t="n">
        <x:f>$B$11*(($A$1064)*$C512/$B$12*$B$7+(1-$A$1064)*$D512/$B$12*$C$7)</x:f>
        <x:v>1530</x:v>
      </x:c>
      <x:c r="BM512" s="34" t="n">
        <x:f>$B$11*(($A$1065)*$C512/$B$12*$B$7+(1-$A$1065)*$D512/$B$12*$C$7)</x:f>
        <x:v>1440.0000000000002</x:v>
      </x:c>
      <x:c r="BN512" s="34" t="n">
        <x:f>$B$11*(($A$1066)*$C512/$B$12*$B$7+(1-$A$1066)*$D512/$B$12*$C$7)</x:f>
        <x:v>1350</x:v>
      </x:c>
      <x:c r="BO512" s="34" t="n">
        <x:f>$B$11*(($A$1067)*$C512/$B$12*$B$7+(1-$A$1067)*$D512/$B$12*$C$7)</x:f>
        <x:v>1259.9999999999998</x:v>
      </x:c>
      <x:c r="BP512" s="34" t="n">
        <x:f>$B$11*(($A$1068)*$C512/$B$12*$B$7+(1-$A$1068)*$D512/$B$12*$C$7)</x:f>
        <x:v>1170</x:v>
      </x:c>
      <x:c r="BQ512" s="34" t="n">
        <x:f>$B$11*(($A$1069)*$C512/$B$12*$B$7+(1-$A$1069)*$D512/$B$12*$C$7)</x:f>
        <x:v>1080</x:v>
      </x:c>
      <x:c r="BR512" s="34" t="n">
        <x:f>$B$11*(($A$1070)*$C512/$B$12*$B$7+(1-$A$1070)*$D512/$B$12*$C$7)</x:f>
        <x:v>990</x:v>
      </x:c>
      <x:c r="BS512" s="34" t="n">
        <x:f>$B$11*(($A$1071)*$C512/$B$12*$B$7+(1-$A$1071)*$D512/$B$12*$C$7)</x:f>
        <x:v>900</x:v>
      </x:c>
      <x:c r="BT512" s="34" t="n">
        <x:f>$B$11*(($A$1072)*$C512/$B$12*$B$7+(1-$A$1072)*$D512/$B$12*$C$7)</x:f>
        <x:v>809.9999999999999</x:v>
      </x:c>
      <x:c r="BU512" s="34" t="n">
        <x:f>$B$11*(($A$1073)*$C512/$B$12*$B$7+(1-$A$1073)*$D512/$B$12*$C$7)</x:f>
        <x:v>720.0000000000001</x:v>
      </x:c>
      <x:c r="BV512" s="34" t="n">
        <x:f>$B$11*(($A$1074)*$C512/$B$12*$B$7+(1-$A$1074)*$D512/$B$12*$C$7)</x:f>
        <x:v>629.9999999999999</x:v>
      </x:c>
      <x:c r="BW512" s="34" t="n">
        <x:f>$B$11*(($A$1075)*$C512/$B$12*$B$7+(1-$A$1075)*$D512/$B$12*$C$7)</x:f>
        <x:v>540.0000000000001</x:v>
      </x:c>
      <x:c r="BX512" s="34" t="n">
        <x:f>$B$11*(($A$1076)*$C512/$B$12*$B$7+(1-$A$1076)*$D512/$B$12*$C$7)</x:f>
        <x:v>450</x:v>
      </x:c>
      <x:c r="BY512" s="34" t="n">
        <x:f>$B$11*(($A$1077)*$C512/$B$12*$B$7+(1-$A$1077)*$D512/$B$12*$C$7)</x:f>
        <x:v>359.9999999999999</x:v>
      </x:c>
      <x:c r="BZ512" s="34" t="n">
        <x:f>$B$11*(($A$1078)*$C512/$B$12*$B$7+(1-$A$1078)*$D512/$B$12*$C$7)</x:f>
        <x:v>270.00000000000006</x:v>
      </x:c>
      <x:c r="CA512" s="34" t="n">
        <x:f>$B$11*(($A$1079)*$C512/$B$12*$B$7+(1-$A$1079)*$D512/$B$12*$C$7)</x:f>
        <x:v>179.99999999999994</x:v>
      </x:c>
      <x:c r="CB512" s="34" t="n">
        <x:f>$B$11*(($A$1080)*$C512/$B$12*$B$7+(1-$A$1080)*$D512/$B$12*$C$7)</x:f>
        <x:v>90.00000000000009</x:v>
      </x:c>
      <x:c r="CC512" s="34" t="n">
        <x:f>$B$11*(($A$1081)*$C512/$B$12*$B$7+(1-$A$1081)*$D512/$B$12*$C$7)</x:f>
        <x:v>0</x:v>
      </x:c>
    </x:row>
    <x:row r="513">
      <x:c r="A513" s="34" t="n">
        <x:v>489</x:v>
      </x:c>
      <x:c r="B513" s="39" t="n">
        <x:v>0.32707432712192663</x:v>
      </x:c>
      <x:c r="C513" s="1" t="n">
        <x:f>SUM(AM513:AV513)</x:f>
        <x:v>0</x:v>
      </x:c>
      <x:c r="D513" s="1" t="n">
        <x:f>SUM(AW513:BF513)</x:f>
        <x:v>0</x:v>
      </x:c>
      <x:c r="E513" s="17" t="n">
        <x:f>(1-C513/$B$12)*$B$8-C513/$B$12*$B$7</x:f>
        <x:v>0.05</x:v>
      </x:c>
      <x:c r="F513" s="17" t="n">
        <x:f>(1-D513/$B$12)*$C$8-D513/$B$12*$C$7</x:f>
        <x:v>0.09</x:v>
      </x:c>
      <x:c r="G513" s="32" t="n">
        <x:f>$B$11*($B$10*C513/$B$12*$B$7+(1-$B$10)*D513/$B$12*$C$7)</x:f>
        <x:v>0</x:v>
      </x:c>
      <x:c r="H513" s="17" t="n">
        <x:f>$B$10*E513+(1-$B$10)*F513</x:f>
        <x:v>0.07</x:v>
      </x:c>
      <x:c r="I513" s="34"/>
      <x:c r="J513" s="34"/>
      <x:c r="K513" s="34"/>
      <x:c r="L513" s="34"/>
      <x:c r="M513" s="34"/>
      <x:c r="N513" s="34"/>
      <x:c r="O513" s="34"/>
      <x:c r="P513" s="34"/>
      <x:c r="Q513" s="34"/>
      <x:c r="R513" s="39" t="n">
        <x:v>0.16039737044186667</x:v>
      </x:c>
      <x:c r="S513" s="39" t="n">
        <x:v>-1.3631806561828255</x:v>
      </x:c>
      <x:c r="T513" s="39" t="n">
        <x:v>0.32706455666378054</x:v>
      </x:c>
      <x:c r="U513" s="39" t="n">
        <x:v>0.08735641898599424</x:v>
      </x:c>
      <x:c r="V513" s="39" t="n">
        <x:v>-1.5968386716250609</x:v>
      </x:c>
      <x:c r="W513" s="39" t="n">
        <x:v>0.47033238314313613</x:v>
      </x:c>
      <x:c r="X513" s="39" t="n">
        <x:v>1.6279116306798382</x:v>
      </x:c>
      <x:c r="Y513" s="39" t="n">
        <x:v>0.39104968663804823</x:v>
      </x:c>
      <x:c r="Z513" s="39" t="n">
        <x:v>0.12678910031625115</x:v>
      </x:c>
      <x:c r="AA513" s="39" t="n">
        <x:v>2.229126101050409</x:v>
      </x:c>
      <x:c r="AB513" s="39" t="n">
        <x:v>1.3519294751001287</x:v>
      </x:c>
      <x:c r="AC513" s="39" t="n">
        <x:v>0.07189541998381666</x:v>
      </x:c>
      <x:c r="AD513" s="39" t="n">
        <x:v>-0.3851436616521788</x:v>
      </x:c>
      <x:c r="AE513" s="39" t="n">
        <x:v>-0.20011511020842096</x:v>
      </x:c>
      <x:c r="AF513" s="39" t="n">
        <x:v>-1.3666911995309916</x:v>
      </x:c>
      <x:c r="AG513" s="39" t="n">
        <x:v>-0.007002822113485603</x:v>
      </x:c>
      <x:c r="AH513" s="39" t="n">
        <x:v>0.8823325333123231</x:v>
      </x:c>
      <x:c r="AI513" s="39" t="n">
        <x:v>1.0295057410145492</x:v>
      </x:c>
      <x:c r="AJ513" s="39" t="n">
        <x:v>-1.9438010621263417</x:v>
      </x:c>
      <x:c r="AK513" s="39" t="n">
        <x:v>0.10598818759748535</x:v>
      </x:c>
      <x:c r="AL513" s="34"/>
      <x:c r="AM513" s="34" t="n">
        <x:f>IF(SQRT($B$9)*$B513+SQRT(1-$B$9)*R513&lt;_xlfn.NORM.S.INV($B$6),1,0)</x:f>
        <x:v>0</x:v>
      </x:c>
      <x:c r="AN513" s="34" t="n">
        <x:f>IF(SQRT($B$9)*$B513+SQRT(1-$B$9)*S513&lt;_xlfn.NORM.S.INV($B$6),1,0)</x:f>
        <x:v>0</x:v>
      </x:c>
      <x:c r="AO513" s="34" t="n">
        <x:f>IF(SQRT($B$9)*$B513+SQRT(1-$B$9)*T513&lt;_xlfn.NORM.S.INV($B$6),1,0)</x:f>
        <x:v>0</x:v>
      </x:c>
      <x:c r="AP513" s="34" t="n">
        <x:f>IF(SQRT($B$9)*$B513+SQRT(1-$B$9)*U513&lt;_xlfn.NORM.S.INV($B$6),1,0)</x:f>
        <x:v>0</x:v>
      </x:c>
      <x:c r="AQ513" s="34" t="n">
        <x:f>IF(SQRT($B$9)*$B513+SQRT(1-$B$9)*V513&lt;_xlfn.NORM.S.INV($B$6),1,0)</x:f>
        <x:v>0</x:v>
      </x:c>
      <x:c r="AR513" s="34" t="n">
        <x:f>IF(SQRT($B$9)*$B513+SQRT(1-$B$9)*W513&lt;_xlfn.NORM.S.INV($B$6),1,0)</x:f>
        <x:v>0</x:v>
      </x:c>
      <x:c r="AS513" s="34" t="n">
        <x:f>IF(SQRT($B$9)*$B513+SQRT(1-$B$9)*X513&lt;_xlfn.NORM.S.INV($B$6),1,0)</x:f>
        <x:v>0</x:v>
      </x:c>
      <x:c r="AT513" s="34" t="n">
        <x:f>IF(SQRT($B$9)*$B513+SQRT(1-$B$9)*Y513&lt;_xlfn.NORM.S.INV($B$6),1,0)</x:f>
        <x:v>0</x:v>
      </x:c>
      <x:c r="AU513" s="34" t="n">
        <x:f>IF(SQRT($B$9)*$B513+SQRT(1-$B$9)*Z513&lt;_xlfn.NORM.S.INV($B$6),1,0)</x:f>
        <x:v>0</x:v>
      </x:c>
      <x:c r="AV513" s="34" t="n">
        <x:f>IF(SQRT($B$9)*$B513+SQRT(1-$B$9)*AA513&lt;_xlfn.NORM.S.INV($B$6),1,0)</x:f>
        <x:v>0</x:v>
      </x:c>
      <x:c r="AW513" s="34" t="n">
        <x:f>IF(SQRT($C$9)*$B513+SQRT(1-$C$9)*AB513&lt;_xlfn.NORM.S.INV($C$6),1,0)</x:f>
        <x:v>0</x:v>
      </x:c>
      <x:c r="AX513" s="34" t="n">
        <x:f>IF(SQRT($C$9)*$B513+SQRT(1-$C$9)*AC513&lt;_xlfn.NORM.S.INV($C$6),1,0)</x:f>
        <x:v>0</x:v>
      </x:c>
      <x:c r="AY513" s="34" t="n">
        <x:f>IF(SQRT($C$9)*$B513+SQRT(1-$C$9)*AD513&lt;_xlfn.NORM.S.INV($C$6),1,0)</x:f>
        <x:v>0</x:v>
      </x:c>
      <x:c r="AZ513" s="34" t="n">
        <x:f>IF(SQRT($C$9)*$B513+SQRT(1-$C$9)*AE513&lt;_xlfn.NORM.S.INV($C$6),1,0)</x:f>
        <x:v>0</x:v>
      </x:c>
      <x:c r="BA513" s="34" t="n">
        <x:f>IF(SQRT($C$9)*$B513+SQRT(1-$C$9)*AF513&lt;_xlfn.NORM.S.INV($C$6),1,0)</x:f>
        <x:v>0</x:v>
      </x:c>
      <x:c r="BB513" s="34" t="n">
        <x:f>IF(SQRT($C$9)*$B513+SQRT(1-$C$9)*AG513&lt;_xlfn.NORM.S.INV($C$6),1,0)</x:f>
        <x:v>0</x:v>
      </x:c>
      <x:c r="BC513" s="34" t="n">
        <x:f>IF(SQRT($C$9)*$B513+SQRT(1-$C$9)*AH513&lt;_xlfn.NORM.S.INV($C$6),1,0)</x:f>
        <x:v>0</x:v>
      </x:c>
      <x:c r="BD513" s="34" t="n">
        <x:f>IF(SQRT($C$9)*$B513+SQRT(1-$C$9)*AI513&lt;_xlfn.NORM.S.INV($C$6),1,0)</x:f>
        <x:v>0</x:v>
      </x:c>
      <x:c r="BE513" s="34" t="n">
        <x:f>IF(SQRT($C$9)*$B513+SQRT(1-$C$9)*AJ513&lt;_xlfn.NORM.S.INV($C$6),1,0)</x:f>
        <x:v>0</x:v>
      </x:c>
      <x:c r="BF513" s="34" t="n">
        <x:f>IF(SQRT($C$9)*$B513+SQRT(1-$C$9)*AK513&lt;_xlfn.NORM.S.INV($C$6),1,0)</x:f>
        <x:v>0</x:v>
      </x:c>
      <x:c r="BG513" s="34"/>
      <x:c r="BH513" s="34"/>
      <x:c r="BI513" s="34" t="n">
        <x:f>$B$11*(($A$1061)*$C513/$B$12*$B$7+(1-$A$1061)*$D513/$B$12*$C$7)</x:f>
        <x:v>0</x:v>
      </x:c>
      <x:c r="BJ513" s="34" t="n">
        <x:f>$B$11*(($A$1062)*$C513/$B$12*$B$7+(1-$A$1062)*$D513/$B$12*$C$7)</x:f>
        <x:v>0</x:v>
      </x:c>
      <x:c r="BK513" s="34" t="n">
        <x:f>$B$11*(($A$1063)*$C513/$B$12*$B$7+(1-$A$1063)*$D513/$B$12*$C$7)</x:f>
        <x:v>0</x:v>
      </x:c>
      <x:c r="BL513" s="34" t="n">
        <x:f>$B$11*(($A$1064)*$C513/$B$12*$B$7+(1-$A$1064)*$D513/$B$12*$C$7)</x:f>
        <x:v>0</x:v>
      </x:c>
      <x:c r="BM513" s="34" t="n">
        <x:f>$B$11*(($A$1065)*$C513/$B$12*$B$7+(1-$A$1065)*$D513/$B$12*$C$7)</x:f>
        <x:v>0</x:v>
      </x:c>
      <x:c r="BN513" s="34" t="n">
        <x:f>$B$11*(($A$1066)*$C513/$B$12*$B$7+(1-$A$1066)*$D513/$B$12*$C$7)</x:f>
        <x:v>0</x:v>
      </x:c>
      <x:c r="BO513" s="34" t="n">
        <x:f>$B$11*(($A$1067)*$C513/$B$12*$B$7+(1-$A$1067)*$D513/$B$12*$C$7)</x:f>
        <x:v>0</x:v>
      </x:c>
      <x:c r="BP513" s="34" t="n">
        <x:f>$B$11*(($A$1068)*$C513/$B$12*$B$7+(1-$A$1068)*$D513/$B$12*$C$7)</x:f>
        <x:v>0</x:v>
      </x:c>
      <x:c r="BQ513" s="34" t="n">
        <x:f>$B$11*(($A$1069)*$C513/$B$12*$B$7+(1-$A$1069)*$D513/$B$12*$C$7)</x:f>
        <x:v>0</x:v>
      </x:c>
      <x:c r="BR513" s="34" t="n">
        <x:f>$B$11*(($A$1070)*$C513/$B$12*$B$7+(1-$A$1070)*$D513/$B$12*$C$7)</x:f>
        <x:v>0</x:v>
      </x:c>
      <x:c r="BS513" s="34" t="n">
        <x:f>$B$11*(($A$1071)*$C513/$B$12*$B$7+(1-$A$1071)*$D513/$B$12*$C$7)</x:f>
        <x:v>0</x:v>
      </x:c>
      <x:c r="BT513" s="34" t="n">
        <x:f>$B$11*(($A$1072)*$C513/$B$12*$B$7+(1-$A$1072)*$D513/$B$12*$C$7)</x:f>
        <x:v>0</x:v>
      </x:c>
      <x:c r="BU513" s="34" t="n">
        <x:f>$B$11*(($A$1073)*$C513/$B$12*$B$7+(1-$A$1073)*$D513/$B$12*$C$7)</x:f>
        <x:v>0</x:v>
      </x:c>
      <x:c r="BV513" s="34" t="n">
        <x:f>$B$11*(($A$1074)*$C513/$B$12*$B$7+(1-$A$1074)*$D513/$B$12*$C$7)</x:f>
        <x:v>0</x:v>
      </x:c>
      <x:c r="BW513" s="34" t="n">
        <x:f>$B$11*(($A$1075)*$C513/$B$12*$B$7+(1-$A$1075)*$D513/$B$12*$C$7)</x:f>
        <x:v>0</x:v>
      </x:c>
      <x:c r="BX513" s="34" t="n">
        <x:f>$B$11*(($A$1076)*$C513/$B$12*$B$7+(1-$A$1076)*$D513/$B$12*$C$7)</x:f>
        <x:v>0</x:v>
      </x:c>
      <x:c r="BY513" s="34" t="n">
        <x:f>$B$11*(($A$1077)*$C513/$B$12*$B$7+(1-$A$1077)*$D513/$B$12*$C$7)</x:f>
        <x:v>0</x:v>
      </x:c>
      <x:c r="BZ513" s="34" t="n">
        <x:f>$B$11*(($A$1078)*$C513/$B$12*$B$7+(1-$A$1078)*$D513/$B$12*$C$7)</x:f>
        <x:v>0</x:v>
      </x:c>
      <x:c r="CA513" s="34" t="n">
        <x:f>$B$11*(($A$1079)*$C513/$B$12*$B$7+(1-$A$1079)*$D513/$B$12*$C$7)</x:f>
        <x:v>0</x:v>
      </x:c>
      <x:c r="CB513" s="34" t="n">
        <x:f>$B$11*(($A$1080)*$C513/$B$12*$B$7+(1-$A$1080)*$D513/$B$12*$C$7)</x:f>
        <x:v>0</x:v>
      </x:c>
      <x:c r="CC513" s="34" t="n">
        <x:f>$B$11*(($A$1081)*$C513/$B$12*$B$7+(1-$A$1081)*$D513/$B$12*$C$7)</x:f>
        <x:v>0</x:v>
      </x:c>
    </x:row>
    <x:row r="514">
      <x:c r="A514" s="34" t="n">
        <x:v>490</x:v>
      </x:c>
      <x:c r="B514" s="39" t="n">
        <x:v>-3.0585780933024687</x:v>
      </x:c>
      <x:c r="C514" s="1" t="n">
        <x:f>SUM(AM514:AV514)</x:f>
        <x:v>3</x:v>
      </x:c>
      <x:c r="D514" s="1" t="n">
        <x:f>SUM(AW514:BF514)</x:f>
        <x:v>4</x:v>
      </x:c>
      <x:c r="E514" s="17" t="n">
        <x:f>(1-C514/$B$12)*$B$8-C514/$B$12*$B$7</x:f>
        <x:v>-0.08499999999999999</x:v>
      </x:c>
      <x:c r="F514" s="17" t="n">
        <x:f>(1-D514/$B$12)*$C$8-D514/$B$12*$C$7</x:f>
        <x:v>-0.186</x:v>
      </x:c>
      <x:c r="G514" s="32" t="n">
        <x:f>$B$11*($B$10*C514/$B$12*$B$7+(1-$B$10)*D514/$B$12*$C$7)</x:f>
        <x:v>1800</x:v>
      </x:c>
      <x:c r="H514" s="17" t="n">
        <x:f>$B$10*E514+(1-$B$10)*F514</x:f>
        <x:v>-0.1355</x:v>
      </x:c>
      <x:c r="I514" s="34"/>
      <x:c r="J514" s="34"/>
      <x:c r="K514" s="34"/>
      <x:c r="L514" s="34"/>
      <x:c r="M514" s="34"/>
      <x:c r="N514" s="34"/>
      <x:c r="O514" s="34"/>
      <x:c r="P514" s="34"/>
      <x:c r="Q514" s="34"/>
      <x:c r="R514" s="39" t="n">
        <x:v>-0.6943417055505491</x:v>
      </x:c>
      <x:c r="S514" s="39" t="n">
        <x:v>0.43163791372363275</x:v>
      </x:c>
      <x:c r="T514" s="39" t="n">
        <x:v>-2.1933536070395157</x:v>
      </x:c>
      <x:c r="U514" s="39" t="n">
        <x:v>0.5126319762023406</x:v>
      </x:c>
      <x:c r="V514" s="39" t="n">
        <x:v>-0.08492990831819036</x:v>
      </x:c>
      <x:c r="W514" s="39" t="n">
        <x:v>-0.29449130953219393</x:v>
      </x:c>
      <x:c r="X514" s="39" t="n">
        <x:v>-1.810904293158663</x:v>
      </x:c>
      <x:c r="Y514" s="39" t="n">
        <x:v>0.23064305070079427</x:v>
      </x:c>
      <x:c r="Z514" s="39" t="n">
        <x:v>-0.2612568404369885</x:v>
      </x:c>
      <x:c r="AA514" s="39" t="n">
        <x:v>-1.9874309568709108</x:v>
      </x:c>
      <x:c r="AB514" s="39" t="n">
        <x:v>0.8400765317647565</x:v>
      </x:c>
      <x:c r="AC514" s="39" t="n">
        <x:v>-0.1646672459423612</x:v>
      </x:c>
      <x:c r="AD514" s="39" t="n">
        <x:v>-1.0957358658236724</x:v>
      </x:c>
      <x:c r="AE514" s="39" t="n">
        <x:v>-0.5107719525488339</x:v>
      </x:c>
      <x:c r="AF514" s="39" t="n">
        <x:v>-0.10835351676142334</x:v>
      </x:c>
      <x:c r="AG514" s="39" t="n">
        <x:v>0.20755658258946097</x:v>
      </x:c>
      <x:c r="AH514" s="39" t="n">
        <x:v>-0.8987310380706314</x:v>
      </x:c>
      <x:c r="AI514" s="39" t="n">
        <x:v>-0.06573483307129376</x:v>
      </x:c>
      <x:c r="AJ514" s="39" t="n">
        <x:v>-1.225013943768095</x:v>
      </x:c>
      <x:c r="AK514" s="39" t="n">
        <x:v>1.819529603607172</x:v>
      </x:c>
      <x:c r="AL514" s="34"/>
      <x:c r="AM514" s="34" t="n">
        <x:f>IF(SQRT($B$9)*$B514+SQRT(1-$B$9)*R514&lt;_xlfn.NORM.S.INV($B$6),1,0)</x:f>
        <x:v>0</x:v>
      </x:c>
      <x:c r="AN514" s="34" t="n">
        <x:f>IF(SQRT($B$9)*$B514+SQRT(1-$B$9)*S514&lt;_xlfn.NORM.S.INV($B$6),1,0)</x:f>
        <x:v>0</x:v>
      </x:c>
      <x:c r="AO514" s="34" t="n">
        <x:f>IF(SQRT($B$9)*$B514+SQRT(1-$B$9)*T514&lt;_xlfn.NORM.S.INV($B$6),1,0)</x:f>
        <x:v>1</x:v>
      </x:c>
      <x:c r="AP514" s="34" t="n">
        <x:f>IF(SQRT($B$9)*$B514+SQRT(1-$B$9)*U514&lt;_xlfn.NORM.S.INV($B$6),1,0)</x:f>
        <x:v>0</x:v>
      </x:c>
      <x:c r="AQ514" s="34" t="n">
        <x:f>IF(SQRT($B$9)*$B514+SQRT(1-$B$9)*V514&lt;_xlfn.NORM.S.INV($B$6),1,0)</x:f>
        <x:v>0</x:v>
      </x:c>
      <x:c r="AR514" s="34" t="n">
        <x:f>IF(SQRT($B$9)*$B514+SQRT(1-$B$9)*W514&lt;_xlfn.NORM.S.INV($B$6),1,0)</x:f>
        <x:v>0</x:v>
      </x:c>
      <x:c r="AS514" s="34" t="n">
        <x:f>IF(SQRT($B$9)*$B514+SQRT(1-$B$9)*X514&lt;_xlfn.NORM.S.INV($B$6),1,0)</x:f>
        <x:v>1</x:v>
      </x:c>
      <x:c r="AT514" s="34" t="n">
        <x:f>IF(SQRT($B$9)*$B514+SQRT(1-$B$9)*Y514&lt;_xlfn.NORM.S.INV($B$6),1,0)</x:f>
        <x:v>0</x:v>
      </x:c>
      <x:c r="AU514" s="34" t="n">
        <x:f>IF(SQRT($B$9)*$B514+SQRT(1-$B$9)*Z514&lt;_xlfn.NORM.S.INV($B$6),1,0)</x:f>
        <x:v>0</x:v>
      </x:c>
      <x:c r="AV514" s="34" t="n">
        <x:f>IF(SQRT($B$9)*$B514+SQRT(1-$B$9)*AA514&lt;_xlfn.NORM.S.INV($B$6),1,0)</x:f>
        <x:v>1</x:v>
      </x:c>
      <x:c r="AW514" s="34" t="n">
        <x:f>IF(SQRT($C$9)*$B514+SQRT(1-$C$9)*AB514&lt;_xlfn.NORM.S.INV($C$6),1,0)</x:f>
        <x:v>0</x:v>
      </x:c>
      <x:c r="AX514" s="34" t="n">
        <x:f>IF(SQRT($C$9)*$B514+SQRT(1-$C$9)*AC514&lt;_xlfn.NORM.S.INV($C$6),1,0)</x:f>
        <x:v>0</x:v>
      </x:c>
      <x:c r="AY514" s="34" t="n">
        <x:f>IF(SQRT($C$9)*$B514+SQRT(1-$C$9)*AD514&lt;_xlfn.NORM.S.INV($C$6),1,0)</x:f>
        <x:v>1</x:v>
      </x:c>
      <x:c r="AZ514" s="34" t="n">
        <x:f>IF(SQRT($C$9)*$B514+SQRT(1-$C$9)*AE514&lt;_xlfn.NORM.S.INV($C$6),1,0)</x:f>
        <x:v>1</x:v>
      </x:c>
      <x:c r="BA514" s="34" t="n">
        <x:f>IF(SQRT($C$9)*$B514+SQRT(1-$C$9)*AF514&lt;_xlfn.NORM.S.INV($C$6),1,0)</x:f>
        <x:v>0</x:v>
      </x:c>
      <x:c r="BB514" s="34" t="n">
        <x:f>IF(SQRT($C$9)*$B514+SQRT(1-$C$9)*AG514&lt;_xlfn.NORM.S.INV($C$6),1,0)</x:f>
        <x:v>0</x:v>
      </x:c>
      <x:c r="BC514" s="34" t="n">
        <x:f>IF(SQRT($C$9)*$B514+SQRT(1-$C$9)*AH514&lt;_xlfn.NORM.S.INV($C$6),1,0)</x:f>
        <x:v>1</x:v>
      </x:c>
      <x:c r="BD514" s="34" t="n">
        <x:f>IF(SQRT($C$9)*$B514+SQRT(1-$C$9)*AI514&lt;_xlfn.NORM.S.INV($C$6),1,0)</x:f>
        <x:v>0</x:v>
      </x:c>
      <x:c r="BE514" s="34" t="n">
        <x:f>IF(SQRT($C$9)*$B514+SQRT(1-$C$9)*AJ514&lt;_xlfn.NORM.S.INV($C$6),1,0)</x:f>
        <x:v>1</x:v>
      </x:c>
      <x:c r="BF514" s="34" t="n">
        <x:f>IF(SQRT($C$9)*$B514+SQRT(1-$C$9)*AK514&lt;_xlfn.NORM.S.INV($C$6),1,0)</x:f>
        <x:v>0</x:v>
      </x:c>
      <x:c r="BG514" s="34"/>
      <x:c r="BH514" s="34"/>
      <x:c r="BI514" s="34" t="n">
        <x:f>$B$11*(($A$1061)*$C514/$B$12*$B$7+(1-$A$1061)*$D514/$B$12*$C$7)</x:f>
        <x:v>2400</x:v>
      </x:c>
      <x:c r="BJ514" s="34" t="n">
        <x:f>$B$11*(($A$1062)*$C514/$B$12*$B$7+(1-$A$1062)*$D514/$B$12*$C$7)</x:f>
        <x:v>2340</x:v>
      </x:c>
      <x:c r="BK514" s="34" t="n">
        <x:f>$B$11*(($A$1063)*$C514/$B$12*$B$7+(1-$A$1063)*$D514/$B$12*$C$7)</x:f>
        <x:v>2280</x:v>
      </x:c>
      <x:c r="BL514" s="34" t="n">
        <x:f>$B$11*(($A$1064)*$C514/$B$12*$B$7+(1-$A$1064)*$D514/$B$12*$C$7)</x:f>
        <x:v>2219.9999999999995</x:v>
      </x:c>
      <x:c r="BM514" s="34" t="n">
        <x:f>$B$11*(($A$1065)*$C514/$B$12*$B$7+(1-$A$1065)*$D514/$B$12*$C$7)</x:f>
        <x:v>2160.0000000000005</x:v>
      </x:c>
      <x:c r="BN514" s="34" t="n">
        <x:f>$B$11*(($A$1066)*$C514/$B$12*$B$7+(1-$A$1066)*$D514/$B$12*$C$7)</x:f>
        <x:v>2100</x:v>
      </x:c>
      <x:c r="BO514" s="34" t="n">
        <x:f>$B$11*(($A$1067)*$C514/$B$12*$B$7+(1-$A$1067)*$D514/$B$12*$C$7)</x:f>
        <x:v>2039.9999999999998</x:v>
      </x:c>
      <x:c r="BP514" s="34" t="n">
        <x:f>$B$11*(($A$1068)*$C514/$B$12*$B$7+(1-$A$1068)*$D514/$B$12*$C$7)</x:f>
        <x:v>1980</x:v>
      </x:c>
      <x:c r="BQ514" s="34" t="n">
        <x:f>$B$11*(($A$1069)*$C514/$B$12*$B$7+(1-$A$1069)*$D514/$B$12*$C$7)</x:f>
        <x:v>1920</x:v>
      </x:c>
      <x:c r="BR514" s="34" t="n">
        <x:f>$B$11*(($A$1070)*$C514/$B$12*$B$7+(1-$A$1070)*$D514/$B$12*$C$7)</x:f>
        <x:v>1860</x:v>
      </x:c>
      <x:c r="BS514" s="34" t="n">
        <x:f>$B$11*(($A$1071)*$C514/$B$12*$B$7+(1-$A$1071)*$D514/$B$12*$C$7)</x:f>
        <x:v>1800</x:v>
      </x:c>
      <x:c r="BT514" s="34" t="n">
        <x:f>$B$11*(($A$1072)*$C514/$B$12*$B$7+(1-$A$1072)*$D514/$B$12*$C$7)</x:f>
        <x:v>1739.9999999999998</x:v>
      </x:c>
      <x:c r="BU514" s="34" t="n">
        <x:f>$B$11*(($A$1073)*$C514/$B$12*$B$7+(1-$A$1073)*$D514/$B$12*$C$7)</x:f>
        <x:v>1679.9999999999998</x:v>
      </x:c>
      <x:c r="BV514" s="34" t="n">
        <x:f>$B$11*(($A$1074)*$C514/$B$12*$B$7+(1-$A$1074)*$D514/$B$12*$C$7)</x:f>
        <x:v>1620</x:v>
      </x:c>
      <x:c r="BW514" s="34" t="n">
        <x:f>$B$11*(($A$1075)*$C514/$B$12*$B$7+(1-$A$1075)*$D514/$B$12*$C$7)</x:f>
        <x:v>1560</x:v>
      </x:c>
      <x:c r="BX514" s="34" t="n">
        <x:f>$B$11*(($A$1076)*$C514/$B$12*$B$7+(1-$A$1076)*$D514/$B$12*$C$7)</x:f>
        <x:v>1500.0000000000002</x:v>
      </x:c>
      <x:c r="BY514" s="34" t="n">
        <x:f>$B$11*(($A$1077)*$C514/$B$12*$B$7+(1-$A$1077)*$D514/$B$12*$C$7)</x:f>
        <x:v>1440.0000000000002</x:v>
      </x:c>
      <x:c r="BZ514" s="34" t="n">
        <x:f>$B$11*(($A$1078)*$C514/$B$12*$B$7+(1-$A$1078)*$D514/$B$12*$C$7)</x:f>
        <x:v>1380.0000000000002</x:v>
      </x:c>
      <x:c r="CA514" s="34" t="n">
        <x:f>$B$11*(($A$1079)*$C514/$B$12*$B$7+(1-$A$1079)*$D514/$B$12*$C$7)</x:f>
        <x:v>1320</x:v>
      </x:c>
      <x:c r="CB514" s="34" t="n">
        <x:f>$B$11*(($A$1080)*$C514/$B$12*$B$7+(1-$A$1080)*$D514/$B$12*$C$7)</x:f>
        <x:v>1260</x:v>
      </x:c>
      <x:c r="CC514" s="34" t="n">
        <x:f>$B$11*(($A$1081)*$C514/$B$12*$B$7+(1-$A$1081)*$D514/$B$12*$C$7)</x:f>
        <x:v>1200</x:v>
      </x:c>
    </x:row>
    <x:row r="515">
      <x:c r="A515" s="34" t="n">
        <x:v>491</x:v>
      </x:c>
      <x:c r="B515" s="39" t="n">
        <x:v>-1.607804588974144</x:v>
      </x:c>
      <x:c r="C515" s="1" t="n">
        <x:f>SUM(AM515:AV515)</x:f>
        <x:v>0</x:v>
      </x:c>
      <x:c r="D515" s="1" t="n">
        <x:f>SUM(AW515:BF515)</x:f>
        <x:v>3</x:v>
      </x:c>
      <x:c r="E515" s="17" t="n">
        <x:f>(1-C515/$B$12)*$B$8-C515/$B$12*$B$7</x:f>
        <x:v>0.05</x:v>
      </x:c>
      <x:c r="F515" s="17" t="n">
        <x:f>(1-D515/$B$12)*$C$8-D515/$B$12*$C$7</x:f>
        <x:v>-0.11699999999999999</x:v>
      </x:c>
      <x:c r="G515" s="32" t="n">
        <x:f>$B$11*($B$10*C515/$B$12*$B$7+(1-$B$10)*D515/$B$12*$C$7)</x:f>
        <x:v>900</x:v>
      </x:c>
      <x:c r="H515" s="17" t="n">
        <x:f>$B$10*E515+(1-$B$10)*F515</x:f>
        <x:v>-0.033499999999999995</x:v>
      </x:c>
      <x:c r="I515" s="34"/>
      <x:c r="J515" s="34"/>
      <x:c r="K515" s="34"/>
      <x:c r="L515" s="34"/>
      <x:c r="M515" s="34"/>
      <x:c r="N515" s="34"/>
      <x:c r="O515" s="34"/>
      <x:c r="P515" s="34"/>
      <x:c r="Q515" s="34"/>
      <x:c r="R515" s="39" t="n">
        <x:v>0.4688145324741094</x:v>
      </x:c>
      <x:c r="S515" s="39" t="n">
        <x:v>-0.5848919142079115</x:v>
      </x:c>
      <x:c r="T515" s="39" t="n">
        <x:v>-0.0321475071974001</x:v>
      </x:c>
      <x:c r="U515" s="39" t="n">
        <x:v>1.0768427457494252</x:v>
      </x:c>
      <x:c r="V515" s="39" t="n">
        <x:v>-1.030060563823719</x:v>
      </x:c>
      <x:c r="W515" s="39" t="n">
        <x:v>0.7038306229003016</x:v>
      </x:c>
      <x:c r="X515" s="39" t="n">
        <x:v>-1.0197912971807845</x:v>
      </x:c>
      <x:c r="Y515" s="39" t="n">
        <x:v>0.6878654594356516</x:v>
      </x:c>
      <x:c r="Z515" s="39" t="n">
        <x:v>-0.09094096416690499</x:v>
      </x:c>
      <x:c r="AA515" s="39" t="n">
        <x:v>0.35860471415956724</x:v>
      </x:c>
      <x:c r="AB515" s="39" t="n">
        <x:v>-2.085341633941186</x:v>
      </x:c>
      <x:c r="AC515" s="39" t="n">
        <x:v>-0.7042262131878555</x:v>
      </x:c>
      <x:c r="AD515" s="39" t="n">
        <x:v>-0.3558807131713076</x:v>
      </x:c>
      <x:c r="AE515" s="39" t="n">
        <x:v>0.07064489374302005</x:v>
      </x:c>
      <x:c r="AF515" s="39" t="n">
        <x:v>-0.4716461943977098</x:v>
      </x:c>
      <x:c r="AG515" s="39" t="n">
        <x:v>0.7061008961419665</x:v>
      </x:c>
      <x:c r="AH515" s="39" t="n">
        <x:v>-1.9060316356346907</x:v>
      </x:c>
      <x:c r="AI515" s="39" t="n">
        <x:v>0.25721205821139287</x:v>
      </x:c>
      <x:c r="AJ515" s="39" t="n">
        <x:v>-1.4495354976279629</x:v>
      </x:c>
      <x:c r="AK515" s="39" t="n">
        <x:v>0.05903085836800028</x:v>
      </x:c>
      <x:c r="AL515" s="34"/>
      <x:c r="AM515" s="34" t="n">
        <x:f>IF(SQRT($B$9)*$B515+SQRT(1-$B$9)*R515&lt;_xlfn.NORM.S.INV($B$6),1,0)</x:f>
        <x:v>0</x:v>
      </x:c>
      <x:c r="AN515" s="34" t="n">
        <x:f>IF(SQRT($B$9)*$B515+SQRT(1-$B$9)*S515&lt;_xlfn.NORM.S.INV($B$6),1,0)</x:f>
        <x:v>0</x:v>
      </x:c>
      <x:c r="AO515" s="34" t="n">
        <x:f>IF(SQRT($B$9)*$B515+SQRT(1-$B$9)*T515&lt;_xlfn.NORM.S.INV($B$6),1,0)</x:f>
        <x:v>0</x:v>
      </x:c>
      <x:c r="AP515" s="34" t="n">
        <x:f>IF(SQRT($B$9)*$B515+SQRT(1-$B$9)*U515&lt;_xlfn.NORM.S.INV($B$6),1,0)</x:f>
        <x:v>0</x:v>
      </x:c>
      <x:c r="AQ515" s="34" t="n">
        <x:f>IF(SQRT($B$9)*$B515+SQRT(1-$B$9)*V515&lt;_xlfn.NORM.S.INV($B$6),1,0)</x:f>
        <x:v>0</x:v>
      </x:c>
      <x:c r="AR515" s="34" t="n">
        <x:f>IF(SQRT($B$9)*$B515+SQRT(1-$B$9)*W515&lt;_xlfn.NORM.S.INV($B$6),1,0)</x:f>
        <x:v>0</x:v>
      </x:c>
      <x:c r="AS515" s="34" t="n">
        <x:f>IF(SQRT($B$9)*$B515+SQRT(1-$B$9)*X515&lt;_xlfn.NORM.S.INV($B$6),1,0)</x:f>
        <x:v>0</x:v>
      </x:c>
      <x:c r="AT515" s="34" t="n">
        <x:f>IF(SQRT($B$9)*$B515+SQRT(1-$B$9)*Y515&lt;_xlfn.NORM.S.INV($B$6),1,0)</x:f>
        <x:v>0</x:v>
      </x:c>
      <x:c r="AU515" s="34" t="n">
        <x:f>IF(SQRT($B$9)*$B515+SQRT(1-$B$9)*Z515&lt;_xlfn.NORM.S.INV($B$6),1,0)</x:f>
        <x:v>0</x:v>
      </x:c>
      <x:c r="AV515" s="34" t="n">
        <x:f>IF(SQRT($B$9)*$B515+SQRT(1-$B$9)*AA515&lt;_xlfn.NORM.S.INV($B$6),1,0)</x:f>
        <x:v>0</x:v>
      </x:c>
      <x:c r="AW515" s="34" t="n">
        <x:f>IF(SQRT($C$9)*$B515+SQRT(1-$C$9)*AB515&lt;_xlfn.NORM.S.INV($C$6),1,0)</x:f>
        <x:v>1</x:v>
      </x:c>
      <x:c r="AX515" s="34" t="n">
        <x:f>IF(SQRT($C$9)*$B515+SQRT(1-$C$9)*AC515&lt;_xlfn.NORM.S.INV($C$6),1,0)</x:f>
        <x:v>0</x:v>
      </x:c>
      <x:c r="AY515" s="34" t="n">
        <x:f>IF(SQRT($C$9)*$B515+SQRT(1-$C$9)*AD515&lt;_xlfn.NORM.S.INV($C$6),1,0)</x:f>
        <x:v>0</x:v>
      </x:c>
      <x:c r="AZ515" s="34" t="n">
        <x:f>IF(SQRT($C$9)*$B515+SQRT(1-$C$9)*AE515&lt;_xlfn.NORM.S.INV($C$6),1,0)</x:f>
        <x:v>0</x:v>
      </x:c>
      <x:c r="BA515" s="34" t="n">
        <x:f>IF(SQRT($C$9)*$B515+SQRT(1-$C$9)*AF515&lt;_xlfn.NORM.S.INV($C$6),1,0)</x:f>
        <x:v>0</x:v>
      </x:c>
      <x:c r="BB515" s="34" t="n">
        <x:f>IF(SQRT($C$9)*$B515+SQRT(1-$C$9)*AG515&lt;_xlfn.NORM.S.INV($C$6),1,0)</x:f>
        <x:v>0</x:v>
      </x:c>
      <x:c r="BC515" s="34" t="n">
        <x:f>IF(SQRT($C$9)*$B515+SQRT(1-$C$9)*AH515&lt;_xlfn.NORM.S.INV($C$6),1,0)</x:f>
        <x:v>1</x:v>
      </x:c>
      <x:c r="BD515" s="34" t="n">
        <x:f>IF(SQRT($C$9)*$B515+SQRT(1-$C$9)*AI515&lt;_xlfn.NORM.S.INV($C$6),1,0)</x:f>
        <x:v>0</x:v>
      </x:c>
      <x:c r="BE515" s="34" t="n">
        <x:f>IF(SQRT($C$9)*$B515+SQRT(1-$C$9)*AJ515&lt;_xlfn.NORM.S.INV($C$6),1,0)</x:f>
        <x:v>1</x:v>
      </x:c>
      <x:c r="BF515" s="34" t="n">
        <x:f>IF(SQRT($C$9)*$B515+SQRT(1-$C$9)*AK515&lt;_xlfn.NORM.S.INV($C$6),1,0)</x:f>
        <x:v>0</x:v>
      </x:c>
      <x:c r="BG515" s="34"/>
      <x:c r="BH515" s="34"/>
      <x:c r="BI515" s="34" t="n">
        <x:f>$B$11*(($A$1061)*$C515/$B$12*$B$7+(1-$A$1061)*$D515/$B$12*$C$7)</x:f>
        <x:v>1800</x:v>
      </x:c>
      <x:c r="BJ515" s="34" t="n">
        <x:f>$B$11*(($A$1062)*$C515/$B$12*$B$7+(1-$A$1062)*$D515/$B$12*$C$7)</x:f>
        <x:v>1709.9999999999998</x:v>
      </x:c>
      <x:c r="BK515" s="34" t="n">
        <x:f>$B$11*(($A$1063)*$C515/$B$12*$B$7+(1-$A$1063)*$D515/$B$12*$C$7)</x:f>
        <x:v>1620</x:v>
      </x:c>
      <x:c r="BL515" s="34" t="n">
        <x:f>$B$11*(($A$1064)*$C515/$B$12*$B$7+(1-$A$1064)*$D515/$B$12*$C$7)</x:f>
        <x:v>1530</x:v>
      </x:c>
      <x:c r="BM515" s="34" t="n">
        <x:f>$B$11*(($A$1065)*$C515/$B$12*$B$7+(1-$A$1065)*$D515/$B$12*$C$7)</x:f>
        <x:v>1440.0000000000002</x:v>
      </x:c>
      <x:c r="BN515" s="34" t="n">
        <x:f>$B$11*(($A$1066)*$C515/$B$12*$B$7+(1-$A$1066)*$D515/$B$12*$C$7)</x:f>
        <x:v>1350</x:v>
      </x:c>
      <x:c r="BO515" s="34" t="n">
        <x:f>$B$11*(($A$1067)*$C515/$B$12*$B$7+(1-$A$1067)*$D515/$B$12*$C$7)</x:f>
        <x:v>1259.9999999999998</x:v>
      </x:c>
      <x:c r="BP515" s="34" t="n">
        <x:f>$B$11*(($A$1068)*$C515/$B$12*$B$7+(1-$A$1068)*$D515/$B$12*$C$7)</x:f>
        <x:v>1170</x:v>
      </x:c>
      <x:c r="BQ515" s="34" t="n">
        <x:f>$B$11*(($A$1069)*$C515/$B$12*$B$7+(1-$A$1069)*$D515/$B$12*$C$7)</x:f>
        <x:v>1080</x:v>
      </x:c>
      <x:c r="BR515" s="34" t="n">
        <x:f>$B$11*(($A$1070)*$C515/$B$12*$B$7+(1-$A$1070)*$D515/$B$12*$C$7)</x:f>
        <x:v>990</x:v>
      </x:c>
      <x:c r="BS515" s="34" t="n">
        <x:f>$B$11*(($A$1071)*$C515/$B$12*$B$7+(1-$A$1071)*$D515/$B$12*$C$7)</x:f>
        <x:v>900</x:v>
      </x:c>
      <x:c r="BT515" s="34" t="n">
        <x:f>$B$11*(($A$1072)*$C515/$B$12*$B$7+(1-$A$1072)*$D515/$B$12*$C$7)</x:f>
        <x:v>809.9999999999999</x:v>
      </x:c>
      <x:c r="BU515" s="34" t="n">
        <x:f>$B$11*(($A$1073)*$C515/$B$12*$B$7+(1-$A$1073)*$D515/$B$12*$C$7)</x:f>
        <x:v>720.0000000000001</x:v>
      </x:c>
      <x:c r="BV515" s="34" t="n">
        <x:f>$B$11*(($A$1074)*$C515/$B$12*$B$7+(1-$A$1074)*$D515/$B$12*$C$7)</x:f>
        <x:v>629.9999999999999</x:v>
      </x:c>
      <x:c r="BW515" s="34" t="n">
        <x:f>$B$11*(($A$1075)*$C515/$B$12*$B$7+(1-$A$1075)*$D515/$B$12*$C$7)</x:f>
        <x:v>540.0000000000001</x:v>
      </x:c>
      <x:c r="BX515" s="34" t="n">
        <x:f>$B$11*(($A$1076)*$C515/$B$12*$B$7+(1-$A$1076)*$D515/$B$12*$C$7)</x:f>
        <x:v>450</x:v>
      </x:c>
      <x:c r="BY515" s="34" t="n">
        <x:f>$B$11*(($A$1077)*$C515/$B$12*$B$7+(1-$A$1077)*$D515/$B$12*$C$7)</x:f>
        <x:v>359.9999999999999</x:v>
      </x:c>
      <x:c r="BZ515" s="34" t="n">
        <x:f>$B$11*(($A$1078)*$C515/$B$12*$B$7+(1-$A$1078)*$D515/$B$12*$C$7)</x:f>
        <x:v>270.00000000000006</x:v>
      </x:c>
      <x:c r="CA515" s="34" t="n">
        <x:f>$B$11*(($A$1079)*$C515/$B$12*$B$7+(1-$A$1079)*$D515/$B$12*$C$7)</x:f>
        <x:v>179.99999999999994</x:v>
      </x:c>
      <x:c r="CB515" s="34" t="n">
        <x:f>$B$11*(($A$1080)*$C515/$B$12*$B$7+(1-$A$1080)*$D515/$B$12*$C$7)</x:f>
        <x:v>90.00000000000009</x:v>
      </x:c>
      <x:c r="CC515" s="34" t="n">
        <x:f>$B$11*(($A$1081)*$C515/$B$12*$B$7+(1-$A$1081)*$D515/$B$12*$C$7)</x:f>
        <x:v>0</x:v>
      </x:c>
    </x:row>
    <x:row r="516">
      <x:c r="A516" s="34" t="n">
        <x:v>492</x:v>
      </x:c>
      <x:c r="B516" s="39" t="n">
        <x:v>0.8283585904088564</x:v>
      </x:c>
      <x:c r="C516" s="1" t="n">
        <x:f>SUM(AM516:AV516)</x:f>
        <x:v>0</x:v>
      </x:c>
      <x:c r="D516" s="1" t="n">
        <x:f>SUM(AW516:BF516)</x:f>
        <x:v>0</x:v>
      </x:c>
      <x:c r="E516" s="17" t="n">
        <x:f>(1-C516/$B$12)*$B$8-C516/$B$12*$B$7</x:f>
        <x:v>0.05</x:v>
      </x:c>
      <x:c r="F516" s="17" t="n">
        <x:f>(1-D516/$B$12)*$C$8-D516/$B$12*$C$7</x:f>
        <x:v>0.09</x:v>
      </x:c>
      <x:c r="G516" s="32" t="n">
        <x:f>$B$11*($B$10*C516/$B$12*$B$7+(1-$B$10)*D516/$B$12*$C$7)</x:f>
        <x:v>0</x:v>
      </x:c>
      <x:c r="H516" s="17" t="n">
        <x:f>$B$10*E516+(1-$B$10)*F516</x:f>
        <x:v>0.07</x:v>
      </x:c>
      <x:c r="I516" s="34"/>
      <x:c r="J516" s="34"/>
      <x:c r="K516" s="34"/>
      <x:c r="L516" s="34"/>
      <x:c r="M516" s="34"/>
      <x:c r="N516" s="34"/>
      <x:c r="O516" s="34"/>
      <x:c r="P516" s="34"/>
      <x:c r="Q516" s="34"/>
      <x:c r="R516" s="39" t="n">
        <x:v>-0.5144499691580954</x:v>
      </x:c>
      <x:c r="S516" s="39" t="n">
        <x:v>0.2629246019462092</x:v>
      </x:c>
      <x:c r="T516" s="39" t="n">
        <x:v>-0.8378560547625739</x:v>
      </x:c>
      <x:c r="U516" s="39" t="n">
        <x:v>-1.204632881096873</x:v>
      </x:c>
      <x:c r="V516" s="39" t="n">
        <x:v>-1.593140700052906</x:v>
      </x:c>
      <x:c r="W516" s="39" t="n">
        <x:v>1.3852830805066783</x:v>
      </x:c>
      <x:c r="X516" s="39" t="n">
        <x:v>-1.0838622890183247</x:v>
      </x:c>
      <x:c r="Y516" s="39" t="n">
        <x:v>-0.3369360170567919</x:v>
      </x:c>
      <x:c r="Z516" s="39" t="n">
        <x:v>0.4278017006762284</x:v>
      </x:c>
      <x:c r="AA516" s="39" t="n">
        <x:v>-0.5380339724190721</x:v>
      </x:c>
      <x:c r="AB516" s="39" t="n">
        <x:v>1.4290395571926697</x:v>
      </x:c>
      <x:c r="AC516" s="39" t="n">
        <x:v>0.25406444703637276</x:v>
      </x:c>
      <x:c r="AD516" s="39" t="n">
        <x:v>-0.7817578932882324</x:v>
      </x:c>
      <x:c r="AE516" s="39" t="n">
        <x:v>0.39102287696776933</x:v>
      </x:c>
      <x:c r="AF516" s="39" t="n">
        <x:v>-0.11664331717873345</x:v>
      </x:c>
      <x:c r="AG516" s="39" t="n">
        <x:v>-0.5586992972501618</x:v>
      </x:c>
      <x:c r="AH516" s="39" t="n">
        <x:v>0.8874538660388003</x:v>
      </x:c>
      <x:c r="AI516" s="39" t="n">
        <x:v>-0.25499586847516975</x:v>
      </x:c>
      <x:c r="AJ516" s="39" t="n">
        <x:v>-0.6605419117250804</x:v>
      </x:c>
      <x:c r="AK516" s="39" t="n">
        <x:v>1.858988999496314</x:v>
      </x:c>
      <x:c r="AL516" s="34"/>
      <x:c r="AM516" s="34" t="n">
        <x:f>IF(SQRT($B$9)*$B516+SQRT(1-$B$9)*R516&lt;_xlfn.NORM.S.INV($B$6),1,0)</x:f>
        <x:v>0</x:v>
      </x:c>
      <x:c r="AN516" s="34" t="n">
        <x:f>IF(SQRT($B$9)*$B516+SQRT(1-$B$9)*S516&lt;_xlfn.NORM.S.INV($B$6),1,0)</x:f>
        <x:v>0</x:v>
      </x:c>
      <x:c r="AO516" s="34" t="n">
        <x:f>IF(SQRT($B$9)*$B516+SQRT(1-$B$9)*T516&lt;_xlfn.NORM.S.INV($B$6),1,0)</x:f>
        <x:v>0</x:v>
      </x:c>
      <x:c r="AP516" s="34" t="n">
        <x:f>IF(SQRT($B$9)*$B516+SQRT(1-$B$9)*U516&lt;_xlfn.NORM.S.INV($B$6),1,0)</x:f>
        <x:v>0</x:v>
      </x:c>
      <x:c r="AQ516" s="34" t="n">
        <x:f>IF(SQRT($B$9)*$B516+SQRT(1-$B$9)*V516&lt;_xlfn.NORM.S.INV($B$6),1,0)</x:f>
        <x:v>0</x:v>
      </x:c>
      <x:c r="AR516" s="34" t="n">
        <x:f>IF(SQRT($B$9)*$B516+SQRT(1-$B$9)*W516&lt;_xlfn.NORM.S.INV($B$6),1,0)</x:f>
        <x:v>0</x:v>
      </x:c>
      <x:c r="AS516" s="34" t="n">
        <x:f>IF(SQRT($B$9)*$B516+SQRT(1-$B$9)*X516&lt;_xlfn.NORM.S.INV($B$6),1,0)</x:f>
        <x:v>0</x:v>
      </x:c>
      <x:c r="AT516" s="34" t="n">
        <x:f>IF(SQRT($B$9)*$B516+SQRT(1-$B$9)*Y516&lt;_xlfn.NORM.S.INV($B$6),1,0)</x:f>
        <x:v>0</x:v>
      </x:c>
      <x:c r="AU516" s="34" t="n">
        <x:f>IF(SQRT($B$9)*$B516+SQRT(1-$B$9)*Z516&lt;_xlfn.NORM.S.INV($B$6),1,0)</x:f>
        <x:v>0</x:v>
      </x:c>
      <x:c r="AV516" s="34" t="n">
        <x:f>IF(SQRT($B$9)*$B516+SQRT(1-$B$9)*AA516&lt;_xlfn.NORM.S.INV($B$6),1,0)</x:f>
        <x:v>0</x:v>
      </x:c>
      <x:c r="AW516" s="34" t="n">
        <x:f>IF(SQRT($C$9)*$B516+SQRT(1-$C$9)*AB516&lt;_xlfn.NORM.S.INV($C$6),1,0)</x:f>
        <x:v>0</x:v>
      </x:c>
      <x:c r="AX516" s="34" t="n">
        <x:f>IF(SQRT($C$9)*$B516+SQRT(1-$C$9)*AC516&lt;_xlfn.NORM.S.INV($C$6),1,0)</x:f>
        <x:v>0</x:v>
      </x:c>
      <x:c r="AY516" s="34" t="n">
        <x:f>IF(SQRT($C$9)*$B516+SQRT(1-$C$9)*AD516&lt;_xlfn.NORM.S.INV($C$6),1,0)</x:f>
        <x:v>0</x:v>
      </x:c>
      <x:c r="AZ516" s="34" t="n">
        <x:f>IF(SQRT($C$9)*$B516+SQRT(1-$C$9)*AE516&lt;_xlfn.NORM.S.INV($C$6),1,0)</x:f>
        <x:v>0</x:v>
      </x:c>
      <x:c r="BA516" s="34" t="n">
        <x:f>IF(SQRT($C$9)*$B516+SQRT(1-$C$9)*AF516&lt;_xlfn.NORM.S.INV($C$6),1,0)</x:f>
        <x:v>0</x:v>
      </x:c>
      <x:c r="BB516" s="34" t="n">
        <x:f>IF(SQRT($C$9)*$B516+SQRT(1-$C$9)*AG516&lt;_xlfn.NORM.S.INV($C$6),1,0)</x:f>
        <x:v>0</x:v>
      </x:c>
      <x:c r="BC516" s="34" t="n">
        <x:f>IF(SQRT($C$9)*$B516+SQRT(1-$C$9)*AH516&lt;_xlfn.NORM.S.INV($C$6),1,0)</x:f>
        <x:v>0</x:v>
      </x:c>
      <x:c r="BD516" s="34" t="n">
        <x:f>IF(SQRT($C$9)*$B516+SQRT(1-$C$9)*AI516&lt;_xlfn.NORM.S.INV($C$6),1,0)</x:f>
        <x:v>0</x:v>
      </x:c>
      <x:c r="BE516" s="34" t="n">
        <x:f>IF(SQRT($C$9)*$B516+SQRT(1-$C$9)*AJ516&lt;_xlfn.NORM.S.INV($C$6),1,0)</x:f>
        <x:v>0</x:v>
      </x:c>
      <x:c r="BF516" s="34" t="n">
        <x:f>IF(SQRT($C$9)*$B516+SQRT(1-$C$9)*AK516&lt;_xlfn.NORM.S.INV($C$6),1,0)</x:f>
        <x:v>0</x:v>
      </x:c>
      <x:c r="BG516" s="34"/>
      <x:c r="BH516" s="34"/>
      <x:c r="BI516" s="34" t="n">
        <x:f>$B$11*(($A$1061)*$C516/$B$12*$B$7+(1-$A$1061)*$D516/$B$12*$C$7)</x:f>
        <x:v>0</x:v>
      </x:c>
      <x:c r="BJ516" s="34" t="n">
        <x:f>$B$11*(($A$1062)*$C516/$B$12*$B$7+(1-$A$1062)*$D516/$B$12*$C$7)</x:f>
        <x:v>0</x:v>
      </x:c>
      <x:c r="BK516" s="34" t="n">
        <x:f>$B$11*(($A$1063)*$C516/$B$12*$B$7+(1-$A$1063)*$D516/$B$12*$C$7)</x:f>
        <x:v>0</x:v>
      </x:c>
      <x:c r="BL516" s="34" t="n">
        <x:f>$B$11*(($A$1064)*$C516/$B$12*$B$7+(1-$A$1064)*$D516/$B$12*$C$7)</x:f>
        <x:v>0</x:v>
      </x:c>
      <x:c r="BM516" s="34" t="n">
        <x:f>$B$11*(($A$1065)*$C516/$B$12*$B$7+(1-$A$1065)*$D516/$B$12*$C$7)</x:f>
        <x:v>0</x:v>
      </x:c>
      <x:c r="BN516" s="34" t="n">
        <x:f>$B$11*(($A$1066)*$C516/$B$12*$B$7+(1-$A$1066)*$D516/$B$12*$C$7)</x:f>
        <x:v>0</x:v>
      </x:c>
      <x:c r="BO516" s="34" t="n">
        <x:f>$B$11*(($A$1067)*$C516/$B$12*$B$7+(1-$A$1067)*$D516/$B$12*$C$7)</x:f>
        <x:v>0</x:v>
      </x:c>
      <x:c r="BP516" s="34" t="n">
        <x:f>$B$11*(($A$1068)*$C516/$B$12*$B$7+(1-$A$1068)*$D516/$B$12*$C$7)</x:f>
        <x:v>0</x:v>
      </x:c>
      <x:c r="BQ516" s="34" t="n">
        <x:f>$B$11*(($A$1069)*$C516/$B$12*$B$7+(1-$A$1069)*$D516/$B$12*$C$7)</x:f>
        <x:v>0</x:v>
      </x:c>
      <x:c r="BR516" s="34" t="n">
        <x:f>$B$11*(($A$1070)*$C516/$B$12*$B$7+(1-$A$1070)*$D516/$B$12*$C$7)</x:f>
        <x:v>0</x:v>
      </x:c>
      <x:c r="BS516" s="34" t="n">
        <x:f>$B$11*(($A$1071)*$C516/$B$12*$B$7+(1-$A$1071)*$D516/$B$12*$C$7)</x:f>
        <x:v>0</x:v>
      </x:c>
      <x:c r="BT516" s="34" t="n">
        <x:f>$B$11*(($A$1072)*$C516/$B$12*$B$7+(1-$A$1072)*$D516/$B$12*$C$7)</x:f>
        <x:v>0</x:v>
      </x:c>
      <x:c r="BU516" s="34" t="n">
        <x:f>$B$11*(($A$1073)*$C516/$B$12*$B$7+(1-$A$1073)*$D516/$B$12*$C$7)</x:f>
        <x:v>0</x:v>
      </x:c>
      <x:c r="BV516" s="34" t="n">
        <x:f>$B$11*(($A$1074)*$C516/$B$12*$B$7+(1-$A$1074)*$D516/$B$12*$C$7)</x:f>
        <x:v>0</x:v>
      </x:c>
      <x:c r="BW516" s="34" t="n">
        <x:f>$B$11*(($A$1075)*$C516/$B$12*$B$7+(1-$A$1075)*$D516/$B$12*$C$7)</x:f>
        <x:v>0</x:v>
      </x:c>
      <x:c r="BX516" s="34" t="n">
        <x:f>$B$11*(($A$1076)*$C516/$B$12*$B$7+(1-$A$1076)*$D516/$B$12*$C$7)</x:f>
        <x:v>0</x:v>
      </x:c>
      <x:c r="BY516" s="34" t="n">
        <x:f>$B$11*(($A$1077)*$C516/$B$12*$B$7+(1-$A$1077)*$D516/$B$12*$C$7)</x:f>
        <x:v>0</x:v>
      </x:c>
      <x:c r="BZ516" s="34" t="n">
        <x:f>$B$11*(($A$1078)*$C516/$B$12*$B$7+(1-$A$1078)*$D516/$B$12*$C$7)</x:f>
        <x:v>0</x:v>
      </x:c>
      <x:c r="CA516" s="34" t="n">
        <x:f>$B$11*(($A$1079)*$C516/$B$12*$B$7+(1-$A$1079)*$D516/$B$12*$C$7)</x:f>
        <x:v>0</x:v>
      </x:c>
      <x:c r="CB516" s="34" t="n">
        <x:f>$B$11*(($A$1080)*$C516/$B$12*$B$7+(1-$A$1080)*$D516/$B$12*$C$7)</x:f>
        <x:v>0</x:v>
      </x:c>
      <x:c r="CC516" s="34" t="n">
        <x:f>$B$11*(($A$1081)*$C516/$B$12*$B$7+(1-$A$1081)*$D516/$B$12*$C$7)</x:f>
        <x:v>0</x:v>
      </x:c>
    </x:row>
    <x:row r="517">
      <x:c r="A517" s="34" t="n">
        <x:v>493</x:v>
      </x:c>
      <x:c r="B517" s="39" t="n">
        <x:v>-1.7530338113630226</x:v>
      </x:c>
      <x:c r="C517" s="1" t="n">
        <x:f>SUM(AM517:AV517)</x:f>
        <x:v>0</x:v>
      </x:c>
      <x:c r="D517" s="1" t="n">
        <x:f>SUM(AW517:BF517)</x:f>
        <x:v>2</x:v>
      </x:c>
      <x:c r="E517" s="17" t="n">
        <x:f>(1-C517/$B$12)*$B$8-C517/$B$12*$B$7</x:f>
        <x:v>0.05</x:v>
      </x:c>
      <x:c r="F517" s="17" t="n">
        <x:f>(1-D517/$B$12)*$C$8-D517/$B$12*$C$7</x:f>
        <x:v>-0.048</x:v>
      </x:c>
      <x:c r="G517" s="32" t="n">
        <x:f>$B$11*($B$10*C517/$B$12*$B$7+(1-$B$10)*D517/$B$12*$C$7)</x:f>
        <x:v>600</x:v>
      </x:c>
      <x:c r="H517" s="17" t="n">
        <x:f>$B$10*E517+(1-$B$10)*F517</x:f>
        <x:v>0.0010000000000000009</x:v>
      </x:c>
      <x:c r="I517" s="34"/>
      <x:c r="J517" s="34"/>
      <x:c r="K517" s="34"/>
      <x:c r="L517" s="34"/>
      <x:c r="M517" s="34"/>
      <x:c r="N517" s="34"/>
      <x:c r="O517" s="34"/>
      <x:c r="P517" s="34"/>
      <x:c r="Q517" s="34"/>
      <x:c r="R517" s="39" t="n">
        <x:v>2.7561708304672923</x:v>
      </x:c>
      <x:c r="S517" s="39" t="n">
        <x:v>1.5219561141054432</x:v>
      </x:c>
      <x:c r="T517" s="39" t="n">
        <x:v>0.9117544078378901</x:v>
      </x:c>
      <x:c r="U517" s="39" t="n">
        <x:v>-1.4378678196541645</x:v>
      </x:c>
      <x:c r="V517" s="39" t="n">
        <x:v>1.529781659613672</x:v>
      </x:c>
      <x:c r="W517" s="39" t="n">
        <x:v>1.399969350753858</x:v>
      </x:c>
      <x:c r="X517" s="39" t="n">
        <x:v>0.4098043436934475</x:v>
      </x:c>
      <x:c r="Y517" s="39" t="n">
        <x:v>2.0968569215116593</x:v>
      </x:c>
      <x:c r="Z517" s="39" t="n">
        <x:v>0.36334503394842593</x:v>
      </x:c>
      <x:c r="AA517" s="39" t="n">
        <x:v>0.07394800520252257</x:v>
      </x:c>
      <x:c r="AB517" s="39" t="n">
        <x:v>0.9663061225152344</x:v>
      </x:c>
      <x:c r="AC517" s="39" t="n">
        <x:v>0.13274556114122715</x:v>
      </x:c>
      <x:c r="AD517" s="39" t="n">
        <x:v>0.2462284553624847</x:v>
      </x:c>
      <x:c r="AE517" s="39" t="n">
        <x:v>-1.01220229946992</x:v>
      </x:c>
      <x:c r="AF517" s="39" t="n">
        <x:v>-0.22721854997837523</x:v>
      </x:c>
      <x:c r="AG517" s="39" t="n">
        <x:v>0.9664324970620854</x:v>
      </x:c>
      <x:c r="AH517" s="39" t="n">
        <x:v>0.4704609258406381</x:v>
      </x:c>
      <x:c r="AI517" s="39" t="n">
        <x:v>1.3307388100435134</x:v>
      </x:c>
      <x:c r="AJ517" s="39" t="n">
        <x:v>-1.5299010054587243</x:v>
      </x:c>
      <x:c r="AK517" s="39" t="n">
        <x:v>0.3143066842591398</x:v>
      </x:c>
      <x:c r="AL517" s="34"/>
      <x:c r="AM517" s="34" t="n">
        <x:f>IF(SQRT($B$9)*$B517+SQRT(1-$B$9)*R517&lt;_xlfn.NORM.S.INV($B$6),1,0)</x:f>
        <x:v>0</x:v>
      </x:c>
      <x:c r="AN517" s="34" t="n">
        <x:f>IF(SQRT($B$9)*$B517+SQRT(1-$B$9)*S517&lt;_xlfn.NORM.S.INV($B$6),1,0)</x:f>
        <x:v>0</x:v>
      </x:c>
      <x:c r="AO517" s="34" t="n">
        <x:f>IF(SQRT($B$9)*$B517+SQRT(1-$B$9)*T517&lt;_xlfn.NORM.S.INV($B$6),1,0)</x:f>
        <x:v>0</x:v>
      </x:c>
      <x:c r="AP517" s="34" t="n">
        <x:f>IF(SQRT($B$9)*$B517+SQRT(1-$B$9)*U517&lt;_xlfn.NORM.S.INV($B$6),1,0)</x:f>
        <x:v>0</x:v>
      </x:c>
      <x:c r="AQ517" s="34" t="n">
        <x:f>IF(SQRT($B$9)*$B517+SQRT(1-$B$9)*V517&lt;_xlfn.NORM.S.INV($B$6),1,0)</x:f>
        <x:v>0</x:v>
      </x:c>
      <x:c r="AR517" s="34" t="n">
        <x:f>IF(SQRT($B$9)*$B517+SQRT(1-$B$9)*W517&lt;_xlfn.NORM.S.INV($B$6),1,0)</x:f>
        <x:v>0</x:v>
      </x:c>
      <x:c r="AS517" s="34" t="n">
        <x:f>IF(SQRT($B$9)*$B517+SQRT(1-$B$9)*X517&lt;_xlfn.NORM.S.INV($B$6),1,0)</x:f>
        <x:v>0</x:v>
      </x:c>
      <x:c r="AT517" s="34" t="n">
        <x:f>IF(SQRT($B$9)*$B517+SQRT(1-$B$9)*Y517&lt;_xlfn.NORM.S.INV($B$6),1,0)</x:f>
        <x:v>0</x:v>
      </x:c>
      <x:c r="AU517" s="34" t="n">
        <x:f>IF(SQRT($B$9)*$B517+SQRT(1-$B$9)*Z517&lt;_xlfn.NORM.S.INV($B$6),1,0)</x:f>
        <x:v>0</x:v>
      </x:c>
      <x:c r="AV517" s="34" t="n">
        <x:f>IF(SQRT($B$9)*$B517+SQRT(1-$B$9)*AA517&lt;_xlfn.NORM.S.INV($B$6),1,0)</x:f>
        <x:v>0</x:v>
      </x:c>
      <x:c r="AW517" s="34" t="n">
        <x:f>IF(SQRT($C$9)*$B517+SQRT(1-$C$9)*AB517&lt;_xlfn.NORM.S.INV($C$6),1,0)</x:f>
        <x:v>0</x:v>
      </x:c>
      <x:c r="AX517" s="34" t="n">
        <x:f>IF(SQRT($C$9)*$B517+SQRT(1-$C$9)*AC517&lt;_xlfn.NORM.S.INV($C$6),1,0)</x:f>
        <x:v>0</x:v>
      </x:c>
      <x:c r="AY517" s="34" t="n">
        <x:f>IF(SQRT($C$9)*$B517+SQRT(1-$C$9)*AD517&lt;_xlfn.NORM.S.INV($C$6),1,0)</x:f>
        <x:v>0</x:v>
      </x:c>
      <x:c r="AZ517" s="34" t="n">
        <x:f>IF(SQRT($C$9)*$B517+SQRT(1-$C$9)*AE517&lt;_xlfn.NORM.S.INV($C$6),1,0)</x:f>
        <x:v>1</x:v>
      </x:c>
      <x:c r="BA517" s="34" t="n">
        <x:f>IF(SQRT($C$9)*$B517+SQRT(1-$C$9)*AF517&lt;_xlfn.NORM.S.INV($C$6),1,0)</x:f>
        <x:v>0</x:v>
      </x:c>
      <x:c r="BB517" s="34" t="n">
        <x:f>IF(SQRT($C$9)*$B517+SQRT(1-$C$9)*AG517&lt;_xlfn.NORM.S.INV($C$6),1,0)</x:f>
        <x:v>0</x:v>
      </x:c>
      <x:c r="BC517" s="34" t="n">
        <x:f>IF(SQRT($C$9)*$B517+SQRT(1-$C$9)*AH517&lt;_xlfn.NORM.S.INV($C$6),1,0)</x:f>
        <x:v>0</x:v>
      </x:c>
      <x:c r="BD517" s="34" t="n">
        <x:f>IF(SQRT($C$9)*$B517+SQRT(1-$C$9)*AI517&lt;_xlfn.NORM.S.INV($C$6),1,0)</x:f>
        <x:v>0</x:v>
      </x:c>
      <x:c r="BE517" s="34" t="n">
        <x:f>IF(SQRT($C$9)*$B517+SQRT(1-$C$9)*AJ517&lt;_xlfn.NORM.S.INV($C$6),1,0)</x:f>
        <x:v>1</x:v>
      </x:c>
      <x:c r="BF517" s="34" t="n">
        <x:f>IF(SQRT($C$9)*$B517+SQRT(1-$C$9)*AK517&lt;_xlfn.NORM.S.INV($C$6),1,0)</x:f>
        <x:v>0</x:v>
      </x:c>
      <x:c r="BG517" s="34"/>
      <x:c r="BH517" s="34"/>
      <x:c r="BI517" s="34" t="n">
        <x:f>$B$11*(($A$1061)*$C517/$B$12*$B$7+(1-$A$1061)*$D517/$B$12*$C$7)</x:f>
        <x:v>1200</x:v>
      </x:c>
      <x:c r="BJ517" s="34" t="n">
        <x:f>$B$11*(($A$1062)*$C517/$B$12*$B$7+(1-$A$1062)*$D517/$B$12*$C$7)</x:f>
        <x:v>1140</x:v>
      </x:c>
      <x:c r="BK517" s="34" t="n">
        <x:f>$B$11*(($A$1063)*$C517/$B$12*$B$7+(1-$A$1063)*$D517/$B$12*$C$7)</x:f>
        <x:v>1080</x:v>
      </x:c>
      <x:c r="BL517" s="34" t="n">
        <x:f>$B$11*(($A$1064)*$C517/$B$12*$B$7+(1-$A$1064)*$D517/$B$12*$C$7)</x:f>
        <x:v>1019.9999999999999</x:v>
      </x:c>
      <x:c r="BM517" s="34" t="n">
        <x:f>$B$11*(($A$1065)*$C517/$B$12*$B$7+(1-$A$1065)*$D517/$B$12*$C$7)</x:f>
        <x:v>960</x:v>
      </x:c>
      <x:c r="BN517" s="34" t="n">
        <x:f>$B$11*(($A$1066)*$C517/$B$12*$B$7+(1-$A$1066)*$D517/$B$12*$C$7)</x:f>
        <x:v>900</x:v>
      </x:c>
      <x:c r="BO517" s="34" t="n">
        <x:f>$B$11*(($A$1067)*$C517/$B$12*$B$7+(1-$A$1067)*$D517/$B$12*$C$7)</x:f>
        <x:v>839.9999999999999</x:v>
      </x:c>
      <x:c r="BP517" s="34" t="n">
        <x:f>$B$11*(($A$1068)*$C517/$B$12*$B$7+(1-$A$1068)*$D517/$B$12*$C$7)</x:f>
        <x:v>780</x:v>
      </x:c>
      <x:c r="BQ517" s="34" t="n">
        <x:f>$B$11*(($A$1069)*$C517/$B$12*$B$7+(1-$A$1069)*$D517/$B$12*$C$7)</x:f>
        <x:v>720</x:v>
      </x:c>
      <x:c r="BR517" s="34" t="n">
        <x:f>$B$11*(($A$1070)*$C517/$B$12*$B$7+(1-$A$1070)*$D517/$B$12*$C$7)</x:f>
        <x:v>660</x:v>
      </x:c>
      <x:c r="BS517" s="34" t="n">
        <x:f>$B$11*(($A$1071)*$C517/$B$12*$B$7+(1-$A$1071)*$D517/$B$12*$C$7)</x:f>
        <x:v>600</x:v>
      </x:c>
      <x:c r="BT517" s="34" t="n">
        <x:f>$B$11*(($A$1072)*$C517/$B$12*$B$7+(1-$A$1072)*$D517/$B$12*$C$7)</x:f>
        <x:v>540</x:v>
      </x:c>
      <x:c r="BU517" s="34" t="n">
        <x:f>$B$11*(($A$1073)*$C517/$B$12*$B$7+(1-$A$1073)*$D517/$B$12*$C$7)</x:f>
        <x:v>480</x:v>
      </x:c>
      <x:c r="BV517" s="34" t="n">
        <x:f>$B$11*(($A$1074)*$C517/$B$12*$B$7+(1-$A$1074)*$D517/$B$12*$C$7)</x:f>
        <x:v>419.99999999999994</x:v>
      </x:c>
      <x:c r="BW517" s="34" t="n">
        <x:f>$B$11*(($A$1075)*$C517/$B$12*$B$7+(1-$A$1075)*$D517/$B$12*$C$7)</x:f>
        <x:v>360.00000000000006</x:v>
      </x:c>
      <x:c r="BX517" s="34" t="n">
        <x:f>$B$11*(($A$1076)*$C517/$B$12*$B$7+(1-$A$1076)*$D517/$B$12*$C$7)</x:f>
        <x:v>300</x:v>
      </x:c>
      <x:c r="BY517" s="34" t="n">
        <x:f>$B$11*(($A$1077)*$C517/$B$12*$B$7+(1-$A$1077)*$D517/$B$12*$C$7)</x:f>
        <x:v>239.99999999999997</x:v>
      </x:c>
      <x:c r="BZ517" s="34" t="n">
        <x:f>$B$11*(($A$1078)*$C517/$B$12*$B$7+(1-$A$1078)*$D517/$B$12*$C$7)</x:f>
        <x:v>180.00000000000003</x:v>
      </x:c>
      <x:c r="CA517" s="34" t="n">
        <x:f>$B$11*(($A$1079)*$C517/$B$12*$B$7+(1-$A$1079)*$D517/$B$12*$C$7)</x:f>
        <x:v>119.99999999999999</x:v>
      </x:c>
      <x:c r="CB517" s="34" t="n">
        <x:f>$B$11*(($A$1080)*$C517/$B$12*$B$7+(1-$A$1080)*$D517/$B$12*$C$7)</x:f>
        <x:v>60.00000000000006</x:v>
      </x:c>
      <x:c r="CC517" s="34" t="n">
        <x:f>$B$11*(($A$1081)*$C517/$B$12*$B$7+(1-$A$1081)*$D517/$B$12*$C$7)</x:f>
        <x:v>0</x:v>
      </x:c>
    </x:row>
    <x:row r="518">
      <x:c r="A518" s="34" t="n">
        <x:v>494</x:v>
      </x:c>
      <x:c r="B518" s="39" t="n">
        <x:v>-1.7751937140687322</x:v>
      </x:c>
      <x:c r="C518" s="1" t="n">
        <x:f>SUM(AM518:AV518)</x:f>
        <x:v>0</x:v>
      </x:c>
      <x:c r="D518" s="1" t="n">
        <x:f>SUM(AW518:BF518)</x:f>
        <x:v>3</x:v>
      </x:c>
      <x:c r="E518" s="17" t="n">
        <x:f>(1-C518/$B$12)*$B$8-C518/$B$12*$B$7</x:f>
        <x:v>0.05</x:v>
      </x:c>
      <x:c r="F518" s="17" t="n">
        <x:f>(1-D518/$B$12)*$C$8-D518/$B$12*$C$7</x:f>
        <x:v>-0.11699999999999999</x:v>
      </x:c>
      <x:c r="G518" s="32" t="n">
        <x:f>$B$11*($B$10*C518/$B$12*$B$7+(1-$B$10)*D518/$B$12*$C$7)</x:f>
        <x:v>900</x:v>
      </x:c>
      <x:c r="H518" s="17" t="n">
        <x:f>$B$10*E518+(1-$B$10)*F518</x:f>
        <x:v>-0.033499999999999995</x:v>
      </x:c>
      <x:c r="I518" s="34"/>
      <x:c r="J518" s="34"/>
      <x:c r="K518" s="34"/>
      <x:c r="L518" s="34"/>
      <x:c r="M518" s="34"/>
      <x:c r="N518" s="34"/>
      <x:c r="O518" s="34"/>
      <x:c r="P518" s="34"/>
      <x:c r="Q518" s="34"/>
      <x:c r="R518" s="39" t="n">
        <x:v>-0.9061770442840528</x:v>
      </x:c>
      <x:c r="S518" s="39" t="n">
        <x:v>-0.43255563814220727</x:v>
      </x:c>
      <x:c r="T518" s="39" t="n">
        <x:v>0.17821079504485546</x:v>
      </x:c>
      <x:c r="U518" s="39" t="n">
        <x:v>0.6530753283387887</x:v>
      </x:c>
      <x:c r="V518" s="39" t="n">
        <x:v>-0.12467389687662793</x:v>
      </x:c>
      <x:c r="W518" s="39" t="n">
        <x:v>0.11952105342176131</x:v>
      </x:c>
      <x:c r="X518" s="39" t="n">
        <x:v>-1.0485628119235795</x:v>
      </x:c>
      <x:c r="Y518" s="39" t="n">
        <x:v>1.0980717088482772</x:v>
      </x:c>
      <x:c r="Z518" s="39" t="n">
        <x:v>-0.8114626948419741</x:v>
      </x:c>
      <x:c r="AA518" s="39" t="n">
        <x:v>-1.3159634716097264</x:v>
      </x:c>
      <x:c r="AB518" s="39" t="n">
        <x:v>1.5570492010773942</x:v>
      </x:c>
      <x:c r="AC518" s="39" t="n">
        <x:v>-0.6297270647430329</x:v>
      </x:c>
      <x:c r="AD518" s="39" t="n">
        <x:v>-1.7529744769039206</x:v>
      </x:c>
      <x:c r="AE518" s="39" t="n">
        <x:v>-2.485245777588468</x:v>
      </x:c>
      <x:c r="AF518" s="39" t="n">
        <x:v>-0.038109561467176485</x:v>
      </x:c>
      <x:c r="AG518" s="39" t="n">
        <x:v>-0.768561231264201</x:v>
      </x:c>
      <x:c r="AH518" s="39" t="n">
        <x:v>-1.347841731524757</x:v>
      </x:c>
      <x:c r="AI518" s="39" t="n">
        <x:v>0.04901987427922753</x:v>
      </x:c>
      <x:c r="AJ518" s="39" t="n">
        <x:v>0.2337054446016717</x:v>
      </x:c>
      <x:c r="AK518" s="39" t="n">
        <x:v>-0.7577656093355503</x:v>
      </x:c>
      <x:c r="AL518" s="34"/>
      <x:c r="AM518" s="34" t="n">
        <x:f>IF(SQRT($B$9)*$B518+SQRT(1-$B$9)*R518&lt;_xlfn.NORM.S.INV($B$6),1,0)</x:f>
        <x:v>0</x:v>
      </x:c>
      <x:c r="AN518" s="34" t="n">
        <x:f>IF(SQRT($B$9)*$B518+SQRT(1-$B$9)*S518&lt;_xlfn.NORM.S.INV($B$6),1,0)</x:f>
        <x:v>0</x:v>
      </x:c>
      <x:c r="AO518" s="34" t="n">
        <x:f>IF(SQRT($B$9)*$B518+SQRT(1-$B$9)*T518&lt;_xlfn.NORM.S.INV($B$6),1,0)</x:f>
        <x:v>0</x:v>
      </x:c>
      <x:c r="AP518" s="34" t="n">
        <x:f>IF(SQRT($B$9)*$B518+SQRT(1-$B$9)*U518&lt;_xlfn.NORM.S.INV($B$6),1,0)</x:f>
        <x:v>0</x:v>
      </x:c>
      <x:c r="AQ518" s="34" t="n">
        <x:f>IF(SQRT($B$9)*$B518+SQRT(1-$B$9)*V518&lt;_xlfn.NORM.S.INV($B$6),1,0)</x:f>
        <x:v>0</x:v>
      </x:c>
      <x:c r="AR518" s="34" t="n">
        <x:f>IF(SQRT($B$9)*$B518+SQRT(1-$B$9)*W518&lt;_xlfn.NORM.S.INV($B$6),1,0)</x:f>
        <x:v>0</x:v>
      </x:c>
      <x:c r="AS518" s="34" t="n">
        <x:f>IF(SQRT($B$9)*$B518+SQRT(1-$B$9)*X518&lt;_xlfn.NORM.S.INV($B$6),1,0)</x:f>
        <x:v>0</x:v>
      </x:c>
      <x:c r="AT518" s="34" t="n">
        <x:f>IF(SQRT($B$9)*$B518+SQRT(1-$B$9)*Y518&lt;_xlfn.NORM.S.INV($B$6),1,0)</x:f>
        <x:v>0</x:v>
      </x:c>
      <x:c r="AU518" s="34" t="n">
        <x:f>IF(SQRT($B$9)*$B518+SQRT(1-$B$9)*Z518&lt;_xlfn.NORM.S.INV($B$6),1,0)</x:f>
        <x:v>0</x:v>
      </x:c>
      <x:c r="AV518" s="34" t="n">
        <x:f>IF(SQRT($B$9)*$B518+SQRT(1-$B$9)*AA518&lt;_xlfn.NORM.S.INV($B$6),1,0)</x:f>
        <x:v>0</x:v>
      </x:c>
      <x:c r="AW518" s="34" t="n">
        <x:f>IF(SQRT($C$9)*$B518+SQRT(1-$C$9)*AB518&lt;_xlfn.NORM.S.INV($C$6),1,0)</x:f>
        <x:v>0</x:v>
      </x:c>
      <x:c r="AX518" s="34" t="n">
        <x:f>IF(SQRT($C$9)*$B518+SQRT(1-$C$9)*AC518&lt;_xlfn.NORM.S.INV($C$6),1,0)</x:f>
        <x:v>0</x:v>
      </x:c>
      <x:c r="AY518" s="34" t="n">
        <x:f>IF(SQRT($C$9)*$B518+SQRT(1-$C$9)*AD518&lt;_xlfn.NORM.S.INV($C$6),1,0)</x:f>
        <x:v>1</x:v>
      </x:c>
      <x:c r="AZ518" s="34" t="n">
        <x:f>IF(SQRT($C$9)*$B518+SQRT(1-$C$9)*AE518&lt;_xlfn.NORM.S.INV($C$6),1,0)</x:f>
        <x:v>1</x:v>
      </x:c>
      <x:c r="BA518" s="34" t="n">
        <x:f>IF(SQRT($C$9)*$B518+SQRT(1-$C$9)*AF518&lt;_xlfn.NORM.S.INV($C$6),1,0)</x:f>
        <x:v>0</x:v>
      </x:c>
      <x:c r="BB518" s="34" t="n">
        <x:f>IF(SQRT($C$9)*$B518+SQRT(1-$C$9)*AG518&lt;_xlfn.NORM.S.INV($C$6),1,0)</x:f>
        <x:v>0</x:v>
      </x:c>
      <x:c r="BC518" s="34" t="n">
        <x:f>IF(SQRT($C$9)*$B518+SQRT(1-$C$9)*AH518&lt;_xlfn.NORM.S.INV($C$6),1,0)</x:f>
        <x:v>1</x:v>
      </x:c>
      <x:c r="BD518" s="34" t="n">
        <x:f>IF(SQRT($C$9)*$B518+SQRT(1-$C$9)*AI518&lt;_xlfn.NORM.S.INV($C$6),1,0)</x:f>
        <x:v>0</x:v>
      </x:c>
      <x:c r="BE518" s="34" t="n">
        <x:f>IF(SQRT($C$9)*$B518+SQRT(1-$C$9)*AJ518&lt;_xlfn.NORM.S.INV($C$6),1,0)</x:f>
        <x:v>0</x:v>
      </x:c>
      <x:c r="BF518" s="34" t="n">
        <x:f>IF(SQRT($C$9)*$B518+SQRT(1-$C$9)*AK518&lt;_xlfn.NORM.S.INV($C$6),1,0)</x:f>
        <x:v>0</x:v>
      </x:c>
      <x:c r="BG518" s="34"/>
      <x:c r="BH518" s="34"/>
      <x:c r="BI518" s="34" t="n">
        <x:f>$B$11*(($A$1061)*$C518/$B$12*$B$7+(1-$A$1061)*$D518/$B$12*$C$7)</x:f>
        <x:v>1800</x:v>
      </x:c>
      <x:c r="BJ518" s="34" t="n">
        <x:f>$B$11*(($A$1062)*$C518/$B$12*$B$7+(1-$A$1062)*$D518/$B$12*$C$7)</x:f>
        <x:v>1709.9999999999998</x:v>
      </x:c>
      <x:c r="BK518" s="34" t="n">
        <x:f>$B$11*(($A$1063)*$C518/$B$12*$B$7+(1-$A$1063)*$D518/$B$12*$C$7)</x:f>
        <x:v>1620</x:v>
      </x:c>
      <x:c r="BL518" s="34" t="n">
        <x:f>$B$11*(($A$1064)*$C518/$B$12*$B$7+(1-$A$1064)*$D518/$B$12*$C$7)</x:f>
        <x:v>1530</x:v>
      </x:c>
      <x:c r="BM518" s="34" t="n">
        <x:f>$B$11*(($A$1065)*$C518/$B$12*$B$7+(1-$A$1065)*$D518/$B$12*$C$7)</x:f>
        <x:v>1440.0000000000002</x:v>
      </x:c>
      <x:c r="BN518" s="34" t="n">
        <x:f>$B$11*(($A$1066)*$C518/$B$12*$B$7+(1-$A$1066)*$D518/$B$12*$C$7)</x:f>
        <x:v>1350</x:v>
      </x:c>
      <x:c r="BO518" s="34" t="n">
        <x:f>$B$11*(($A$1067)*$C518/$B$12*$B$7+(1-$A$1067)*$D518/$B$12*$C$7)</x:f>
        <x:v>1259.9999999999998</x:v>
      </x:c>
      <x:c r="BP518" s="34" t="n">
        <x:f>$B$11*(($A$1068)*$C518/$B$12*$B$7+(1-$A$1068)*$D518/$B$12*$C$7)</x:f>
        <x:v>1170</x:v>
      </x:c>
      <x:c r="BQ518" s="34" t="n">
        <x:f>$B$11*(($A$1069)*$C518/$B$12*$B$7+(1-$A$1069)*$D518/$B$12*$C$7)</x:f>
        <x:v>1080</x:v>
      </x:c>
      <x:c r="BR518" s="34" t="n">
        <x:f>$B$11*(($A$1070)*$C518/$B$12*$B$7+(1-$A$1070)*$D518/$B$12*$C$7)</x:f>
        <x:v>990</x:v>
      </x:c>
      <x:c r="BS518" s="34" t="n">
        <x:f>$B$11*(($A$1071)*$C518/$B$12*$B$7+(1-$A$1071)*$D518/$B$12*$C$7)</x:f>
        <x:v>900</x:v>
      </x:c>
      <x:c r="BT518" s="34" t="n">
        <x:f>$B$11*(($A$1072)*$C518/$B$12*$B$7+(1-$A$1072)*$D518/$B$12*$C$7)</x:f>
        <x:v>809.9999999999999</x:v>
      </x:c>
      <x:c r="BU518" s="34" t="n">
        <x:f>$B$11*(($A$1073)*$C518/$B$12*$B$7+(1-$A$1073)*$D518/$B$12*$C$7)</x:f>
        <x:v>720.0000000000001</x:v>
      </x:c>
      <x:c r="BV518" s="34" t="n">
        <x:f>$B$11*(($A$1074)*$C518/$B$12*$B$7+(1-$A$1074)*$D518/$B$12*$C$7)</x:f>
        <x:v>629.9999999999999</x:v>
      </x:c>
      <x:c r="BW518" s="34" t="n">
        <x:f>$B$11*(($A$1075)*$C518/$B$12*$B$7+(1-$A$1075)*$D518/$B$12*$C$7)</x:f>
        <x:v>540.0000000000001</x:v>
      </x:c>
      <x:c r="BX518" s="34" t="n">
        <x:f>$B$11*(($A$1076)*$C518/$B$12*$B$7+(1-$A$1076)*$D518/$B$12*$C$7)</x:f>
        <x:v>450</x:v>
      </x:c>
      <x:c r="BY518" s="34" t="n">
        <x:f>$B$11*(($A$1077)*$C518/$B$12*$B$7+(1-$A$1077)*$D518/$B$12*$C$7)</x:f>
        <x:v>359.9999999999999</x:v>
      </x:c>
      <x:c r="BZ518" s="34" t="n">
        <x:f>$B$11*(($A$1078)*$C518/$B$12*$B$7+(1-$A$1078)*$D518/$B$12*$C$7)</x:f>
        <x:v>270.00000000000006</x:v>
      </x:c>
      <x:c r="CA518" s="34" t="n">
        <x:f>$B$11*(($A$1079)*$C518/$B$12*$B$7+(1-$A$1079)*$D518/$B$12*$C$7)</x:f>
        <x:v>179.99999999999994</x:v>
      </x:c>
      <x:c r="CB518" s="34" t="n">
        <x:f>$B$11*(($A$1080)*$C518/$B$12*$B$7+(1-$A$1080)*$D518/$B$12*$C$7)</x:f>
        <x:v>90.00000000000009</x:v>
      </x:c>
      <x:c r="CC518" s="34" t="n">
        <x:f>$B$11*(($A$1081)*$C518/$B$12*$B$7+(1-$A$1081)*$D518/$B$12*$C$7)</x:f>
        <x:v>0</x:v>
      </x:c>
    </x:row>
    <x:row r="519">
      <x:c r="A519" s="34" t="n">
        <x:v>495</x:v>
      </x:c>
      <x:c r="B519" s="39" t="n">
        <x:v>-0.3147089425376358</x:v>
      </x:c>
      <x:c r="C519" s="1" t="n">
        <x:f>SUM(AM519:AV519)</x:f>
        <x:v>0</x:v>
      </x:c>
      <x:c r="D519" s="1" t="n">
        <x:f>SUM(AW519:BF519)</x:f>
        <x:v>0</x:v>
      </x:c>
      <x:c r="E519" s="17" t="n">
        <x:f>(1-C519/$B$12)*$B$8-C519/$B$12*$B$7</x:f>
        <x:v>0.05</x:v>
      </x:c>
      <x:c r="F519" s="17" t="n">
        <x:f>(1-D519/$B$12)*$C$8-D519/$B$12*$C$7</x:f>
        <x:v>0.09</x:v>
      </x:c>
      <x:c r="G519" s="32" t="n">
        <x:f>$B$11*($B$10*C519/$B$12*$B$7+(1-$B$10)*D519/$B$12*$C$7)</x:f>
        <x:v>0</x:v>
      </x:c>
      <x:c r="H519" s="17" t="n">
        <x:f>$B$10*E519+(1-$B$10)*F519</x:f>
        <x:v>0.07</x:v>
      </x:c>
      <x:c r="I519" s="34"/>
      <x:c r="J519" s="34"/>
      <x:c r="K519" s="34"/>
      <x:c r="L519" s="34"/>
      <x:c r="M519" s="34"/>
      <x:c r="N519" s="34"/>
      <x:c r="O519" s="34"/>
      <x:c r="P519" s="34"/>
      <x:c r="Q519" s="34"/>
      <x:c r="R519" s="39" t="n">
        <x:v>0.6623831416425603</x:v>
      </x:c>
      <x:c r="S519" s="39" t="n">
        <x:v>0.7275155212338156</x:v>
      </x:c>
      <x:c r="T519" s="39" t="n">
        <x:v>-0.7386323121804499</x:v>
      </x:c>
      <x:c r="U519" s="39" t="n">
        <x:v>-0.21252295583421146</x:v>
      </x:c>
      <x:c r="V519" s="39" t="n">
        <x:v>0.8553367897040486</x:v>
      </x:c>
      <x:c r="W519" s="39" t="n">
        <x:v>1.6090518418183168</x:v>
      </x:c>
      <x:c r="X519" s="39" t="n">
        <x:v>2.194392079302731</x:v>
      </x:c>
      <x:c r="Y519" s="39" t="n">
        <x:v>-0.9128661989636968</x:v>
      </x:c>
      <x:c r="Z519" s="39" t="n">
        <x:v>-1.82992846292042</x:v>
      </x:c>
      <x:c r="AA519" s="39" t="n">
        <x:v>0.92748618174559</x:v>
      </x:c>
      <x:c r="AB519" s="39" t="n">
        <x:v>-0.5810499042839167</x:v>
      </x:c>
      <x:c r="AC519" s="39" t="n">
        <x:v>0.23298430864371814</x:v>
      </x:c>
      <x:c r="AD519" s="39" t="n">
        <x:v>1.0675044864605765</x:v>
      </x:c>
      <x:c r="AE519" s="39" t="n">
        <x:v>-1.0371279497987176</x:v>
      </x:c>
      <x:c r="AF519" s="39" t="n">
        <x:v>-0.26844266905741376</x:v>
      </x:c>
      <x:c r="AG519" s="39" t="n">
        <x:v>-1.1314636652563599</x:v>
      </x:c>
      <x:c r="AH519" s="39" t="n">
        <x:v>-0.48630240501099464</x:v>
      </x:c>
      <x:c r="AI519" s="39" t="n">
        <x:v>1.098609799600569</x:v>
      </x:c>
      <x:c r="AJ519" s="39" t="n">
        <x:v>0.3223411082379673</x:v>
      </x:c>
      <x:c r="AK519" s="39" t="n">
        <x:v>0.5568069869461836</x:v>
      </x:c>
      <x:c r="AL519" s="34"/>
      <x:c r="AM519" s="34" t="n">
        <x:f>IF(SQRT($B$9)*$B519+SQRT(1-$B$9)*R519&lt;_xlfn.NORM.S.INV($B$6),1,0)</x:f>
        <x:v>0</x:v>
      </x:c>
      <x:c r="AN519" s="34" t="n">
        <x:f>IF(SQRT($B$9)*$B519+SQRT(1-$B$9)*S519&lt;_xlfn.NORM.S.INV($B$6),1,0)</x:f>
        <x:v>0</x:v>
      </x:c>
      <x:c r="AO519" s="34" t="n">
        <x:f>IF(SQRT($B$9)*$B519+SQRT(1-$B$9)*T519&lt;_xlfn.NORM.S.INV($B$6),1,0)</x:f>
        <x:v>0</x:v>
      </x:c>
      <x:c r="AP519" s="34" t="n">
        <x:f>IF(SQRT($B$9)*$B519+SQRT(1-$B$9)*U519&lt;_xlfn.NORM.S.INV($B$6),1,0)</x:f>
        <x:v>0</x:v>
      </x:c>
      <x:c r="AQ519" s="34" t="n">
        <x:f>IF(SQRT($B$9)*$B519+SQRT(1-$B$9)*V519&lt;_xlfn.NORM.S.INV($B$6),1,0)</x:f>
        <x:v>0</x:v>
      </x:c>
      <x:c r="AR519" s="34" t="n">
        <x:f>IF(SQRT($B$9)*$B519+SQRT(1-$B$9)*W519&lt;_xlfn.NORM.S.INV($B$6),1,0)</x:f>
        <x:v>0</x:v>
      </x:c>
      <x:c r="AS519" s="34" t="n">
        <x:f>IF(SQRT($B$9)*$B519+SQRT(1-$B$9)*X519&lt;_xlfn.NORM.S.INV($B$6),1,0)</x:f>
        <x:v>0</x:v>
      </x:c>
      <x:c r="AT519" s="34" t="n">
        <x:f>IF(SQRT($B$9)*$B519+SQRT(1-$B$9)*Y519&lt;_xlfn.NORM.S.INV($B$6),1,0)</x:f>
        <x:v>0</x:v>
      </x:c>
      <x:c r="AU519" s="34" t="n">
        <x:f>IF(SQRT($B$9)*$B519+SQRT(1-$B$9)*Z519&lt;_xlfn.NORM.S.INV($B$6),1,0)</x:f>
        <x:v>0</x:v>
      </x:c>
      <x:c r="AV519" s="34" t="n">
        <x:f>IF(SQRT($B$9)*$B519+SQRT(1-$B$9)*AA519&lt;_xlfn.NORM.S.INV($B$6),1,0)</x:f>
        <x:v>0</x:v>
      </x:c>
      <x:c r="AW519" s="34" t="n">
        <x:f>IF(SQRT($C$9)*$B519+SQRT(1-$C$9)*AB519&lt;_xlfn.NORM.S.INV($C$6),1,0)</x:f>
        <x:v>0</x:v>
      </x:c>
      <x:c r="AX519" s="34" t="n">
        <x:f>IF(SQRT($C$9)*$B519+SQRT(1-$C$9)*AC519&lt;_xlfn.NORM.S.INV($C$6),1,0)</x:f>
        <x:v>0</x:v>
      </x:c>
      <x:c r="AY519" s="34" t="n">
        <x:f>IF(SQRT($C$9)*$B519+SQRT(1-$C$9)*AD519&lt;_xlfn.NORM.S.INV($C$6),1,0)</x:f>
        <x:v>0</x:v>
      </x:c>
      <x:c r="AZ519" s="34" t="n">
        <x:f>IF(SQRT($C$9)*$B519+SQRT(1-$C$9)*AE519&lt;_xlfn.NORM.S.INV($C$6),1,0)</x:f>
        <x:v>0</x:v>
      </x:c>
      <x:c r="BA519" s="34" t="n">
        <x:f>IF(SQRT($C$9)*$B519+SQRT(1-$C$9)*AF519&lt;_xlfn.NORM.S.INV($C$6),1,0)</x:f>
        <x:v>0</x:v>
      </x:c>
      <x:c r="BB519" s="34" t="n">
        <x:f>IF(SQRT($C$9)*$B519+SQRT(1-$C$9)*AG519&lt;_xlfn.NORM.S.INV($C$6),1,0)</x:f>
        <x:v>0</x:v>
      </x:c>
      <x:c r="BC519" s="34" t="n">
        <x:f>IF(SQRT($C$9)*$B519+SQRT(1-$C$9)*AH519&lt;_xlfn.NORM.S.INV($C$6),1,0)</x:f>
        <x:v>0</x:v>
      </x:c>
      <x:c r="BD519" s="34" t="n">
        <x:f>IF(SQRT($C$9)*$B519+SQRT(1-$C$9)*AI519&lt;_xlfn.NORM.S.INV($C$6),1,0)</x:f>
        <x:v>0</x:v>
      </x:c>
      <x:c r="BE519" s="34" t="n">
        <x:f>IF(SQRT($C$9)*$B519+SQRT(1-$C$9)*AJ519&lt;_xlfn.NORM.S.INV($C$6),1,0)</x:f>
        <x:v>0</x:v>
      </x:c>
      <x:c r="BF519" s="34" t="n">
        <x:f>IF(SQRT($C$9)*$B519+SQRT(1-$C$9)*AK519&lt;_xlfn.NORM.S.INV($C$6),1,0)</x:f>
        <x:v>0</x:v>
      </x:c>
      <x:c r="BG519" s="34"/>
      <x:c r="BH519" s="34"/>
      <x:c r="BI519" s="34" t="n">
        <x:f>$B$11*(($A$1061)*$C519/$B$12*$B$7+(1-$A$1061)*$D519/$B$12*$C$7)</x:f>
        <x:v>0</x:v>
      </x:c>
      <x:c r="BJ519" s="34" t="n">
        <x:f>$B$11*(($A$1062)*$C519/$B$12*$B$7+(1-$A$1062)*$D519/$B$12*$C$7)</x:f>
        <x:v>0</x:v>
      </x:c>
      <x:c r="BK519" s="34" t="n">
        <x:f>$B$11*(($A$1063)*$C519/$B$12*$B$7+(1-$A$1063)*$D519/$B$12*$C$7)</x:f>
        <x:v>0</x:v>
      </x:c>
      <x:c r="BL519" s="34" t="n">
        <x:f>$B$11*(($A$1064)*$C519/$B$12*$B$7+(1-$A$1064)*$D519/$B$12*$C$7)</x:f>
        <x:v>0</x:v>
      </x:c>
      <x:c r="BM519" s="34" t="n">
        <x:f>$B$11*(($A$1065)*$C519/$B$12*$B$7+(1-$A$1065)*$D519/$B$12*$C$7)</x:f>
        <x:v>0</x:v>
      </x:c>
      <x:c r="BN519" s="34" t="n">
        <x:f>$B$11*(($A$1066)*$C519/$B$12*$B$7+(1-$A$1066)*$D519/$B$12*$C$7)</x:f>
        <x:v>0</x:v>
      </x:c>
      <x:c r="BO519" s="34" t="n">
        <x:f>$B$11*(($A$1067)*$C519/$B$12*$B$7+(1-$A$1067)*$D519/$B$12*$C$7)</x:f>
        <x:v>0</x:v>
      </x:c>
      <x:c r="BP519" s="34" t="n">
        <x:f>$B$11*(($A$1068)*$C519/$B$12*$B$7+(1-$A$1068)*$D519/$B$12*$C$7)</x:f>
        <x:v>0</x:v>
      </x:c>
      <x:c r="BQ519" s="34" t="n">
        <x:f>$B$11*(($A$1069)*$C519/$B$12*$B$7+(1-$A$1069)*$D519/$B$12*$C$7)</x:f>
        <x:v>0</x:v>
      </x:c>
      <x:c r="BR519" s="34" t="n">
        <x:f>$B$11*(($A$1070)*$C519/$B$12*$B$7+(1-$A$1070)*$D519/$B$12*$C$7)</x:f>
        <x:v>0</x:v>
      </x:c>
      <x:c r="BS519" s="34" t="n">
        <x:f>$B$11*(($A$1071)*$C519/$B$12*$B$7+(1-$A$1071)*$D519/$B$12*$C$7)</x:f>
        <x:v>0</x:v>
      </x:c>
      <x:c r="BT519" s="34" t="n">
        <x:f>$B$11*(($A$1072)*$C519/$B$12*$B$7+(1-$A$1072)*$D519/$B$12*$C$7)</x:f>
        <x:v>0</x:v>
      </x:c>
      <x:c r="BU519" s="34" t="n">
        <x:f>$B$11*(($A$1073)*$C519/$B$12*$B$7+(1-$A$1073)*$D519/$B$12*$C$7)</x:f>
        <x:v>0</x:v>
      </x:c>
      <x:c r="BV519" s="34" t="n">
        <x:f>$B$11*(($A$1074)*$C519/$B$12*$B$7+(1-$A$1074)*$D519/$B$12*$C$7)</x:f>
        <x:v>0</x:v>
      </x:c>
      <x:c r="BW519" s="34" t="n">
        <x:f>$B$11*(($A$1075)*$C519/$B$12*$B$7+(1-$A$1075)*$D519/$B$12*$C$7)</x:f>
        <x:v>0</x:v>
      </x:c>
      <x:c r="BX519" s="34" t="n">
        <x:f>$B$11*(($A$1076)*$C519/$B$12*$B$7+(1-$A$1076)*$D519/$B$12*$C$7)</x:f>
        <x:v>0</x:v>
      </x:c>
      <x:c r="BY519" s="34" t="n">
        <x:f>$B$11*(($A$1077)*$C519/$B$12*$B$7+(1-$A$1077)*$D519/$B$12*$C$7)</x:f>
        <x:v>0</x:v>
      </x:c>
      <x:c r="BZ519" s="34" t="n">
        <x:f>$B$11*(($A$1078)*$C519/$B$12*$B$7+(1-$A$1078)*$D519/$B$12*$C$7)</x:f>
        <x:v>0</x:v>
      </x:c>
      <x:c r="CA519" s="34" t="n">
        <x:f>$B$11*(($A$1079)*$C519/$B$12*$B$7+(1-$A$1079)*$D519/$B$12*$C$7)</x:f>
        <x:v>0</x:v>
      </x:c>
      <x:c r="CB519" s="34" t="n">
        <x:f>$B$11*(($A$1080)*$C519/$B$12*$B$7+(1-$A$1080)*$D519/$B$12*$C$7)</x:f>
        <x:v>0</x:v>
      </x:c>
      <x:c r="CC519" s="34" t="n">
        <x:f>$B$11*(($A$1081)*$C519/$B$12*$B$7+(1-$A$1081)*$D519/$B$12*$C$7)</x:f>
        <x:v>0</x:v>
      </x:c>
    </x:row>
    <x:row r="520">
      <x:c r="A520" s="34" t="n">
        <x:v>496</x:v>
      </x:c>
      <x:c r="B520" s="39" t="n">
        <x:v>0.20530248855712074</x:v>
      </x:c>
      <x:c r="C520" s="1" t="n">
        <x:f>SUM(AM520:AV520)</x:f>
        <x:v>0</x:v>
      </x:c>
      <x:c r="D520" s="1" t="n">
        <x:f>SUM(AW520:BF520)</x:f>
        <x:v>1</x:v>
      </x:c>
      <x:c r="E520" s="17" t="n">
        <x:f>(1-C520/$B$12)*$B$8-C520/$B$12*$B$7</x:f>
        <x:v>0.05</x:v>
      </x:c>
      <x:c r="F520" s="17" t="n">
        <x:f>(1-D520/$B$12)*$C$8-D520/$B$12*$C$7</x:f>
        <x:v>0.021000000000000005</x:v>
      </x:c>
      <x:c r="G520" s="32" t="n">
        <x:f>$B$11*($B$10*C520/$B$12*$B$7+(1-$B$10)*D520/$B$12*$C$7)</x:f>
        <x:v>300</x:v>
      </x:c>
      <x:c r="H520" s="17" t="n">
        <x:f>$B$10*E520+(1-$B$10)*F520</x:f>
        <x:v>0.035500000000000004</x:v>
      </x:c>
      <x:c r="I520" s="34"/>
      <x:c r="J520" s="34"/>
      <x:c r="K520" s="34"/>
      <x:c r="L520" s="34"/>
      <x:c r="M520" s="34"/>
      <x:c r="N520" s="34"/>
      <x:c r="O520" s="34"/>
      <x:c r="P520" s="34"/>
      <x:c r="Q520" s="34"/>
      <x:c r="R520" s="39" t="n">
        <x:v>-0.4350532906157135</x:v>
      </x:c>
      <x:c r="S520" s="39" t="n">
        <x:v>1.3414283185270985</x:v>
      </x:c>
      <x:c r="T520" s="39" t="n">
        <x:v>-1.271262678168698</x:v>
      </x:c>
      <x:c r="U520" s="39" t="n">
        <x:v>-0.0029042440611715173</x:v>
      </x:c>
      <x:c r="V520" s="39" t="n">
        <x:v>-0.5546616883328421</x:v>
      </x:c>
      <x:c r="W520" s="39" t="n">
        <x:v>-1.025875005435421</x:v>
      </x:c>
      <x:c r="X520" s="39" t="n">
        <x:v>0.3852039999698056</x:v>
      </x:c>
      <x:c r="Y520" s="39" t="n">
        <x:v>0.5118636023625838</x:v>
      </x:c>
      <x:c r="Z520" s="39" t="n">
        <x:v>0.5087556242982663</x:v>
      </x:c>
      <x:c r="AA520" s="39" t="n">
        <x:v>-0.7097424915214623</x:v>
      </x:c>
      <x:c r="AB520" s="39" t="n">
        <x:v>-0.5503455447805174</x:v>
      </x:c>
      <x:c r="AC520" s="39" t="n">
        <x:v>-0.07858789740280227</x:v>
      </x:c>
      <x:c r="AD520" s="39" t="n">
        <x:v>-0.9044768495402095</x:v>
      </x:c>
      <x:c r="AE520" s="39" t="n">
        <x:v>0.6395093453980921</x:v>
      </x:c>
      <x:c r="AF520" s="39" t="n">
        <x:v>-0.7867591420832715</x:v>
      </x:c>
      <x:c r="AG520" s="39" t="n">
        <x:v>1.5910915006136754</x:v>
      </x:c>
      <x:c r="AH520" s="39" t="n">
        <x:v>-2.0788523106432812</x:v>
      </x:c>
      <x:c r="AI520" s="39" t="n">
        <x:v>0.922887922444023</x:v>
      </x:c>
      <x:c r="AJ520" s="39" t="n">
        <x:v>-0.6684254061573275</x:v>
      </x:c>
      <x:c r="AK520" s="39" t="n">
        <x:v>-0.6005123034640162</x:v>
      </x:c>
      <x:c r="AL520" s="34"/>
      <x:c r="AM520" s="34" t="n">
        <x:f>IF(SQRT($B$9)*$B520+SQRT(1-$B$9)*R520&lt;_xlfn.NORM.S.INV($B$6),1,0)</x:f>
        <x:v>0</x:v>
      </x:c>
      <x:c r="AN520" s="34" t="n">
        <x:f>IF(SQRT($B$9)*$B520+SQRT(1-$B$9)*S520&lt;_xlfn.NORM.S.INV($B$6),1,0)</x:f>
        <x:v>0</x:v>
      </x:c>
      <x:c r="AO520" s="34" t="n">
        <x:f>IF(SQRT($B$9)*$B520+SQRT(1-$B$9)*T520&lt;_xlfn.NORM.S.INV($B$6),1,0)</x:f>
        <x:v>0</x:v>
      </x:c>
      <x:c r="AP520" s="34" t="n">
        <x:f>IF(SQRT($B$9)*$B520+SQRT(1-$B$9)*U520&lt;_xlfn.NORM.S.INV($B$6),1,0)</x:f>
        <x:v>0</x:v>
      </x:c>
      <x:c r="AQ520" s="34" t="n">
        <x:f>IF(SQRT($B$9)*$B520+SQRT(1-$B$9)*V520&lt;_xlfn.NORM.S.INV($B$6),1,0)</x:f>
        <x:v>0</x:v>
      </x:c>
      <x:c r="AR520" s="34" t="n">
        <x:f>IF(SQRT($B$9)*$B520+SQRT(1-$B$9)*W520&lt;_xlfn.NORM.S.INV($B$6),1,0)</x:f>
        <x:v>0</x:v>
      </x:c>
      <x:c r="AS520" s="34" t="n">
        <x:f>IF(SQRT($B$9)*$B520+SQRT(1-$B$9)*X520&lt;_xlfn.NORM.S.INV($B$6),1,0)</x:f>
        <x:v>0</x:v>
      </x:c>
      <x:c r="AT520" s="34" t="n">
        <x:f>IF(SQRT($B$9)*$B520+SQRT(1-$B$9)*Y520&lt;_xlfn.NORM.S.INV($B$6),1,0)</x:f>
        <x:v>0</x:v>
      </x:c>
      <x:c r="AU520" s="34" t="n">
        <x:f>IF(SQRT($B$9)*$B520+SQRT(1-$B$9)*Z520&lt;_xlfn.NORM.S.INV($B$6),1,0)</x:f>
        <x:v>0</x:v>
      </x:c>
      <x:c r="AV520" s="34" t="n">
        <x:f>IF(SQRT($B$9)*$B520+SQRT(1-$B$9)*AA520&lt;_xlfn.NORM.S.INV($B$6),1,0)</x:f>
        <x:v>0</x:v>
      </x:c>
      <x:c r="AW520" s="34" t="n">
        <x:f>IF(SQRT($C$9)*$B520+SQRT(1-$C$9)*AB520&lt;_xlfn.NORM.S.INV($C$6),1,0)</x:f>
        <x:v>0</x:v>
      </x:c>
      <x:c r="AX520" s="34" t="n">
        <x:f>IF(SQRT($C$9)*$B520+SQRT(1-$C$9)*AC520&lt;_xlfn.NORM.S.INV($C$6),1,0)</x:f>
        <x:v>0</x:v>
      </x:c>
      <x:c r="AY520" s="34" t="n">
        <x:f>IF(SQRT($C$9)*$B520+SQRT(1-$C$9)*AD520&lt;_xlfn.NORM.S.INV($C$6),1,0)</x:f>
        <x:v>0</x:v>
      </x:c>
      <x:c r="AZ520" s="34" t="n">
        <x:f>IF(SQRT($C$9)*$B520+SQRT(1-$C$9)*AE520&lt;_xlfn.NORM.S.INV($C$6),1,0)</x:f>
        <x:v>0</x:v>
      </x:c>
      <x:c r="BA520" s="34" t="n">
        <x:f>IF(SQRT($C$9)*$B520+SQRT(1-$C$9)*AF520&lt;_xlfn.NORM.S.INV($C$6),1,0)</x:f>
        <x:v>0</x:v>
      </x:c>
      <x:c r="BB520" s="34" t="n">
        <x:f>IF(SQRT($C$9)*$B520+SQRT(1-$C$9)*AG520&lt;_xlfn.NORM.S.INV($C$6),1,0)</x:f>
        <x:v>0</x:v>
      </x:c>
      <x:c r="BC520" s="34" t="n">
        <x:f>IF(SQRT($C$9)*$B520+SQRT(1-$C$9)*AH520&lt;_xlfn.NORM.S.INV($C$6),1,0)</x:f>
        <x:v>1</x:v>
      </x:c>
      <x:c r="BD520" s="34" t="n">
        <x:f>IF(SQRT($C$9)*$B520+SQRT(1-$C$9)*AI520&lt;_xlfn.NORM.S.INV($C$6),1,0)</x:f>
        <x:v>0</x:v>
      </x:c>
      <x:c r="BE520" s="34" t="n">
        <x:f>IF(SQRT($C$9)*$B520+SQRT(1-$C$9)*AJ520&lt;_xlfn.NORM.S.INV($C$6),1,0)</x:f>
        <x:v>0</x:v>
      </x:c>
      <x:c r="BF520" s="34" t="n">
        <x:f>IF(SQRT($C$9)*$B520+SQRT(1-$C$9)*AK520&lt;_xlfn.NORM.S.INV($C$6),1,0)</x:f>
        <x:v>0</x:v>
      </x:c>
      <x:c r="BG520" s="34"/>
      <x:c r="BH520" s="34"/>
      <x:c r="BI520" s="34" t="n">
        <x:f>$B$11*(($A$1061)*$C520/$B$12*$B$7+(1-$A$1061)*$D520/$B$12*$C$7)</x:f>
        <x:v>600</x:v>
      </x:c>
      <x:c r="BJ520" s="34" t="n">
        <x:f>$B$11*(($A$1062)*$C520/$B$12*$B$7+(1-$A$1062)*$D520/$B$12*$C$7)</x:f>
        <x:v>570</x:v>
      </x:c>
      <x:c r="BK520" s="34" t="n">
        <x:f>$B$11*(($A$1063)*$C520/$B$12*$B$7+(1-$A$1063)*$D520/$B$12*$C$7)</x:f>
        <x:v>540</x:v>
      </x:c>
      <x:c r="BL520" s="34" t="n">
        <x:f>$B$11*(($A$1064)*$C520/$B$12*$B$7+(1-$A$1064)*$D520/$B$12*$C$7)</x:f>
        <x:v>509.99999999999994</x:v>
      </x:c>
      <x:c r="BM520" s="34" t="n">
        <x:f>$B$11*(($A$1065)*$C520/$B$12*$B$7+(1-$A$1065)*$D520/$B$12*$C$7)</x:f>
        <x:v>480</x:v>
      </x:c>
      <x:c r="BN520" s="34" t="n">
        <x:f>$B$11*(($A$1066)*$C520/$B$12*$B$7+(1-$A$1066)*$D520/$B$12*$C$7)</x:f>
        <x:v>450</x:v>
      </x:c>
      <x:c r="BO520" s="34" t="n">
        <x:f>$B$11*(($A$1067)*$C520/$B$12*$B$7+(1-$A$1067)*$D520/$B$12*$C$7)</x:f>
        <x:v>419.99999999999994</x:v>
      </x:c>
      <x:c r="BP520" s="34" t="n">
        <x:f>$B$11*(($A$1068)*$C520/$B$12*$B$7+(1-$A$1068)*$D520/$B$12*$C$7)</x:f>
        <x:v>390</x:v>
      </x:c>
      <x:c r="BQ520" s="34" t="n">
        <x:f>$B$11*(($A$1069)*$C520/$B$12*$B$7+(1-$A$1069)*$D520/$B$12*$C$7)</x:f>
        <x:v>360</x:v>
      </x:c>
      <x:c r="BR520" s="34" t="n">
        <x:f>$B$11*(($A$1070)*$C520/$B$12*$B$7+(1-$A$1070)*$D520/$B$12*$C$7)</x:f>
        <x:v>330</x:v>
      </x:c>
      <x:c r="BS520" s="34" t="n">
        <x:f>$B$11*(($A$1071)*$C520/$B$12*$B$7+(1-$A$1071)*$D520/$B$12*$C$7)</x:f>
        <x:v>300</x:v>
      </x:c>
      <x:c r="BT520" s="34" t="n">
        <x:f>$B$11*(($A$1072)*$C520/$B$12*$B$7+(1-$A$1072)*$D520/$B$12*$C$7)</x:f>
        <x:v>270</x:v>
      </x:c>
      <x:c r="BU520" s="34" t="n">
        <x:f>$B$11*(($A$1073)*$C520/$B$12*$B$7+(1-$A$1073)*$D520/$B$12*$C$7)</x:f>
        <x:v>240</x:v>
      </x:c>
      <x:c r="BV520" s="34" t="n">
        <x:f>$B$11*(($A$1074)*$C520/$B$12*$B$7+(1-$A$1074)*$D520/$B$12*$C$7)</x:f>
        <x:v>209.99999999999997</x:v>
      </x:c>
      <x:c r="BW520" s="34" t="n">
        <x:f>$B$11*(($A$1075)*$C520/$B$12*$B$7+(1-$A$1075)*$D520/$B$12*$C$7)</x:f>
        <x:v>180.00000000000003</x:v>
      </x:c>
      <x:c r="BX520" s="34" t="n">
        <x:f>$B$11*(($A$1076)*$C520/$B$12*$B$7+(1-$A$1076)*$D520/$B$12*$C$7)</x:f>
        <x:v>150</x:v>
      </x:c>
      <x:c r="BY520" s="34" t="n">
        <x:f>$B$11*(($A$1077)*$C520/$B$12*$B$7+(1-$A$1077)*$D520/$B$12*$C$7)</x:f>
        <x:v>119.99999999999999</x:v>
      </x:c>
      <x:c r="BZ520" s="34" t="n">
        <x:f>$B$11*(($A$1078)*$C520/$B$12*$B$7+(1-$A$1078)*$D520/$B$12*$C$7)</x:f>
        <x:v>90.00000000000001</x:v>
      </x:c>
      <x:c r="CA520" s="34" t="n">
        <x:f>$B$11*(($A$1079)*$C520/$B$12*$B$7+(1-$A$1079)*$D520/$B$12*$C$7)</x:f>
        <x:v>59.99999999999999</x:v>
      </x:c>
      <x:c r="CB520" s="34" t="n">
        <x:f>$B$11*(($A$1080)*$C520/$B$12*$B$7+(1-$A$1080)*$D520/$B$12*$C$7)</x:f>
        <x:v>30.00000000000003</x:v>
      </x:c>
      <x:c r="CC520" s="34" t="n">
        <x:f>$B$11*(($A$1081)*$C520/$B$12*$B$7+(1-$A$1081)*$D520/$B$12*$C$7)</x:f>
        <x:v>0</x:v>
      </x:c>
    </x:row>
    <x:row r="521">
      <x:c r="A521" s="34" t="n">
        <x:v>497</x:v>
      </x:c>
      <x:c r="B521" s="39" t="n">
        <x:v>-0.155687380861902</x:v>
      </x:c>
      <x:c r="C521" s="1" t="n">
        <x:f>SUM(AM521:AV521)</x:f>
        <x:v>0</x:v>
      </x:c>
      <x:c r="D521" s="1" t="n">
        <x:f>SUM(AW521:BF521)</x:f>
        <x:v>0</x:v>
      </x:c>
      <x:c r="E521" s="17" t="n">
        <x:f>(1-C521/$B$12)*$B$8-C521/$B$12*$B$7</x:f>
        <x:v>0.05</x:v>
      </x:c>
      <x:c r="F521" s="17" t="n">
        <x:f>(1-D521/$B$12)*$C$8-D521/$B$12*$C$7</x:f>
        <x:v>0.09</x:v>
      </x:c>
      <x:c r="G521" s="32" t="n">
        <x:f>$B$11*($B$10*C521/$B$12*$B$7+(1-$B$10)*D521/$B$12*$C$7)</x:f>
        <x:v>0</x:v>
      </x:c>
      <x:c r="H521" s="17" t="n">
        <x:f>$B$10*E521+(1-$B$10)*F521</x:f>
        <x:v>0.07</x:v>
      </x:c>
      <x:c r="I521" s="34"/>
      <x:c r="J521" s="34"/>
      <x:c r="K521" s="34"/>
      <x:c r="L521" s="34"/>
      <x:c r="M521" s="34"/>
      <x:c r="N521" s="34"/>
      <x:c r="O521" s="34"/>
      <x:c r="P521" s="34"/>
      <x:c r="Q521" s="34"/>
      <x:c r="R521" s="39" t="n">
        <x:v>-0.48393368011739407</x:v>
      </x:c>
      <x:c r="S521" s="39" t="n">
        <x:v>1.476644598361549</x:v>
      </x:c>
      <x:c r="T521" s="39" t="n">
        <x:v>1.1239928466671882</x:v>
      </x:c>
      <x:c r="U521" s="39" t="n">
        <x:v>0.2751523200184656</x:v>
      </x:c>
      <x:c r="V521" s="39" t="n">
        <x:v>-0.19150127116709278</x:v>
      </x:c>
      <x:c r="W521" s="39" t="n">
        <x:v>-1.128534660758623</x:v>
      </x:c>
      <x:c r="X521" s="39" t="n">
        <x:v>0.3525730660380684</x:v>
      </x:c>
      <x:c r="Y521" s="39" t="n">
        <x:v>0.059371309914575905</x:v>
      </x:c>
      <x:c r="Z521" s="39" t="n">
        <x:v>0.8665746077412975</x:v>
      </x:c>
      <x:c r="AA521" s="39" t="n">
        <x:v>0.024490080421510657</x:v>
      </x:c>
      <x:c r="AB521" s="39" t="n">
        <x:v>-1.3376772255834615</x:v>
      </x:c>
      <x:c r="AC521" s="39" t="n">
        <x:v>0.17169841945162598</x:v>
      </x:c>
      <x:c r="AD521" s="39" t="n">
        <x:v>0.5368640022664404</x:v>
      </x:c>
      <x:c r="AE521" s="39" t="n">
        <x:v>-0.07888275912095871</x:v>
      </x:c>
      <x:c r="AF521" s="39" t="n">
        <x:v>-1.2562236495894283</x:v>
      </x:c>
      <x:c r="AG521" s="39" t="n">
        <x:v>1.4142655962073372</x:v>
      </x:c>
      <x:c r="AH521" s="39" t="n">
        <x:v>0.58368112087852</x:v>
      </x:c>
      <x:c r="AI521" s="39" t="n">
        <x:v>-1.3491770304674113</x:v>
      </x:c>
      <x:c r="AJ521" s="39" t="n">
        <x:v>1.0804724534075247</x:v>
      </x:c>
      <x:c r="AK521" s="39" t="n">
        <x:v>0.5718614238941017</x:v>
      </x:c>
      <x:c r="AL521" s="34"/>
      <x:c r="AM521" s="34" t="n">
        <x:f>IF(SQRT($B$9)*$B521+SQRT(1-$B$9)*R521&lt;_xlfn.NORM.S.INV($B$6),1,0)</x:f>
        <x:v>0</x:v>
      </x:c>
      <x:c r="AN521" s="34" t="n">
        <x:f>IF(SQRT($B$9)*$B521+SQRT(1-$B$9)*S521&lt;_xlfn.NORM.S.INV($B$6),1,0)</x:f>
        <x:v>0</x:v>
      </x:c>
      <x:c r="AO521" s="34" t="n">
        <x:f>IF(SQRT($B$9)*$B521+SQRT(1-$B$9)*T521&lt;_xlfn.NORM.S.INV($B$6),1,0)</x:f>
        <x:v>0</x:v>
      </x:c>
      <x:c r="AP521" s="34" t="n">
        <x:f>IF(SQRT($B$9)*$B521+SQRT(1-$B$9)*U521&lt;_xlfn.NORM.S.INV($B$6),1,0)</x:f>
        <x:v>0</x:v>
      </x:c>
      <x:c r="AQ521" s="34" t="n">
        <x:f>IF(SQRT($B$9)*$B521+SQRT(1-$B$9)*V521&lt;_xlfn.NORM.S.INV($B$6),1,0)</x:f>
        <x:v>0</x:v>
      </x:c>
      <x:c r="AR521" s="34" t="n">
        <x:f>IF(SQRT($B$9)*$B521+SQRT(1-$B$9)*W521&lt;_xlfn.NORM.S.INV($B$6),1,0)</x:f>
        <x:v>0</x:v>
      </x:c>
      <x:c r="AS521" s="34" t="n">
        <x:f>IF(SQRT($B$9)*$B521+SQRT(1-$B$9)*X521&lt;_xlfn.NORM.S.INV($B$6),1,0)</x:f>
        <x:v>0</x:v>
      </x:c>
      <x:c r="AT521" s="34" t="n">
        <x:f>IF(SQRT($B$9)*$B521+SQRT(1-$B$9)*Y521&lt;_xlfn.NORM.S.INV($B$6),1,0)</x:f>
        <x:v>0</x:v>
      </x:c>
      <x:c r="AU521" s="34" t="n">
        <x:f>IF(SQRT($B$9)*$B521+SQRT(1-$B$9)*Z521&lt;_xlfn.NORM.S.INV($B$6),1,0)</x:f>
        <x:v>0</x:v>
      </x:c>
      <x:c r="AV521" s="34" t="n">
        <x:f>IF(SQRT($B$9)*$B521+SQRT(1-$B$9)*AA521&lt;_xlfn.NORM.S.INV($B$6),1,0)</x:f>
        <x:v>0</x:v>
      </x:c>
      <x:c r="AW521" s="34" t="n">
        <x:f>IF(SQRT($C$9)*$B521+SQRT(1-$C$9)*AB521&lt;_xlfn.NORM.S.INV($C$6),1,0)</x:f>
        <x:v>0</x:v>
      </x:c>
      <x:c r="AX521" s="34" t="n">
        <x:f>IF(SQRT($C$9)*$B521+SQRT(1-$C$9)*AC521&lt;_xlfn.NORM.S.INV($C$6),1,0)</x:f>
        <x:v>0</x:v>
      </x:c>
      <x:c r="AY521" s="34" t="n">
        <x:f>IF(SQRT($C$9)*$B521+SQRT(1-$C$9)*AD521&lt;_xlfn.NORM.S.INV($C$6),1,0)</x:f>
        <x:v>0</x:v>
      </x:c>
      <x:c r="AZ521" s="34" t="n">
        <x:f>IF(SQRT($C$9)*$B521+SQRT(1-$C$9)*AE521&lt;_xlfn.NORM.S.INV($C$6),1,0)</x:f>
        <x:v>0</x:v>
      </x:c>
      <x:c r="BA521" s="34" t="n">
        <x:f>IF(SQRT($C$9)*$B521+SQRT(1-$C$9)*AF521&lt;_xlfn.NORM.S.INV($C$6),1,0)</x:f>
        <x:v>0</x:v>
      </x:c>
      <x:c r="BB521" s="34" t="n">
        <x:f>IF(SQRT($C$9)*$B521+SQRT(1-$C$9)*AG521&lt;_xlfn.NORM.S.INV($C$6),1,0)</x:f>
        <x:v>0</x:v>
      </x:c>
      <x:c r="BC521" s="34" t="n">
        <x:f>IF(SQRT($C$9)*$B521+SQRT(1-$C$9)*AH521&lt;_xlfn.NORM.S.INV($C$6),1,0)</x:f>
        <x:v>0</x:v>
      </x:c>
      <x:c r="BD521" s="34" t="n">
        <x:f>IF(SQRT($C$9)*$B521+SQRT(1-$C$9)*AI521&lt;_xlfn.NORM.S.INV($C$6),1,0)</x:f>
        <x:v>0</x:v>
      </x:c>
      <x:c r="BE521" s="34" t="n">
        <x:f>IF(SQRT($C$9)*$B521+SQRT(1-$C$9)*AJ521&lt;_xlfn.NORM.S.INV($C$6),1,0)</x:f>
        <x:v>0</x:v>
      </x:c>
      <x:c r="BF521" s="34" t="n">
        <x:f>IF(SQRT($C$9)*$B521+SQRT(1-$C$9)*AK521&lt;_xlfn.NORM.S.INV($C$6),1,0)</x:f>
        <x:v>0</x:v>
      </x:c>
      <x:c r="BG521" s="34"/>
      <x:c r="BH521" s="34"/>
      <x:c r="BI521" s="34" t="n">
        <x:f>$B$11*(($A$1061)*$C521/$B$12*$B$7+(1-$A$1061)*$D521/$B$12*$C$7)</x:f>
        <x:v>0</x:v>
      </x:c>
      <x:c r="BJ521" s="34" t="n">
        <x:f>$B$11*(($A$1062)*$C521/$B$12*$B$7+(1-$A$1062)*$D521/$B$12*$C$7)</x:f>
        <x:v>0</x:v>
      </x:c>
      <x:c r="BK521" s="34" t="n">
        <x:f>$B$11*(($A$1063)*$C521/$B$12*$B$7+(1-$A$1063)*$D521/$B$12*$C$7)</x:f>
        <x:v>0</x:v>
      </x:c>
      <x:c r="BL521" s="34" t="n">
        <x:f>$B$11*(($A$1064)*$C521/$B$12*$B$7+(1-$A$1064)*$D521/$B$12*$C$7)</x:f>
        <x:v>0</x:v>
      </x:c>
      <x:c r="BM521" s="34" t="n">
        <x:f>$B$11*(($A$1065)*$C521/$B$12*$B$7+(1-$A$1065)*$D521/$B$12*$C$7)</x:f>
        <x:v>0</x:v>
      </x:c>
      <x:c r="BN521" s="34" t="n">
        <x:f>$B$11*(($A$1066)*$C521/$B$12*$B$7+(1-$A$1066)*$D521/$B$12*$C$7)</x:f>
        <x:v>0</x:v>
      </x:c>
      <x:c r="BO521" s="34" t="n">
        <x:f>$B$11*(($A$1067)*$C521/$B$12*$B$7+(1-$A$1067)*$D521/$B$12*$C$7)</x:f>
        <x:v>0</x:v>
      </x:c>
      <x:c r="BP521" s="34" t="n">
        <x:f>$B$11*(($A$1068)*$C521/$B$12*$B$7+(1-$A$1068)*$D521/$B$12*$C$7)</x:f>
        <x:v>0</x:v>
      </x:c>
      <x:c r="BQ521" s="34" t="n">
        <x:f>$B$11*(($A$1069)*$C521/$B$12*$B$7+(1-$A$1069)*$D521/$B$12*$C$7)</x:f>
        <x:v>0</x:v>
      </x:c>
      <x:c r="BR521" s="34" t="n">
        <x:f>$B$11*(($A$1070)*$C521/$B$12*$B$7+(1-$A$1070)*$D521/$B$12*$C$7)</x:f>
        <x:v>0</x:v>
      </x:c>
      <x:c r="BS521" s="34" t="n">
        <x:f>$B$11*(($A$1071)*$C521/$B$12*$B$7+(1-$A$1071)*$D521/$B$12*$C$7)</x:f>
        <x:v>0</x:v>
      </x:c>
      <x:c r="BT521" s="34" t="n">
        <x:f>$B$11*(($A$1072)*$C521/$B$12*$B$7+(1-$A$1072)*$D521/$B$12*$C$7)</x:f>
        <x:v>0</x:v>
      </x:c>
      <x:c r="BU521" s="34" t="n">
        <x:f>$B$11*(($A$1073)*$C521/$B$12*$B$7+(1-$A$1073)*$D521/$B$12*$C$7)</x:f>
        <x:v>0</x:v>
      </x:c>
      <x:c r="BV521" s="34" t="n">
        <x:f>$B$11*(($A$1074)*$C521/$B$12*$B$7+(1-$A$1074)*$D521/$B$12*$C$7)</x:f>
        <x:v>0</x:v>
      </x:c>
      <x:c r="BW521" s="34" t="n">
        <x:f>$B$11*(($A$1075)*$C521/$B$12*$B$7+(1-$A$1075)*$D521/$B$12*$C$7)</x:f>
        <x:v>0</x:v>
      </x:c>
      <x:c r="BX521" s="34" t="n">
        <x:f>$B$11*(($A$1076)*$C521/$B$12*$B$7+(1-$A$1076)*$D521/$B$12*$C$7)</x:f>
        <x:v>0</x:v>
      </x:c>
      <x:c r="BY521" s="34" t="n">
        <x:f>$B$11*(($A$1077)*$C521/$B$12*$B$7+(1-$A$1077)*$D521/$B$12*$C$7)</x:f>
        <x:v>0</x:v>
      </x:c>
      <x:c r="BZ521" s="34" t="n">
        <x:f>$B$11*(($A$1078)*$C521/$B$12*$B$7+(1-$A$1078)*$D521/$B$12*$C$7)</x:f>
        <x:v>0</x:v>
      </x:c>
      <x:c r="CA521" s="34" t="n">
        <x:f>$B$11*(($A$1079)*$C521/$B$12*$B$7+(1-$A$1079)*$D521/$B$12*$C$7)</x:f>
        <x:v>0</x:v>
      </x:c>
      <x:c r="CB521" s="34" t="n">
        <x:f>$B$11*(($A$1080)*$C521/$B$12*$B$7+(1-$A$1080)*$D521/$B$12*$C$7)</x:f>
        <x:v>0</x:v>
      </x:c>
      <x:c r="CC521" s="34" t="n">
        <x:f>$B$11*(($A$1081)*$C521/$B$12*$B$7+(1-$A$1081)*$D521/$B$12*$C$7)</x:f>
        <x:v>0</x:v>
      </x:c>
    </x:row>
    <x:row r="522">
      <x:c r="A522" s="34" t="n">
        <x:v>498</x:v>
      </x:c>
      <x:c r="B522" s="39" t="n">
        <x:v>2.22250636612535</x:v>
      </x:c>
      <x:c r="C522" s="1" t="n">
        <x:f>SUM(AM522:AV522)</x:f>
        <x:v>0</x:v>
      </x:c>
      <x:c r="D522" s="1" t="n">
        <x:f>SUM(AW522:BF522)</x:f>
        <x:v>0</x:v>
      </x:c>
      <x:c r="E522" s="17" t="n">
        <x:f>(1-C522/$B$12)*$B$8-C522/$B$12*$B$7</x:f>
        <x:v>0.05</x:v>
      </x:c>
      <x:c r="F522" s="17" t="n">
        <x:f>(1-D522/$B$12)*$C$8-D522/$B$12*$C$7</x:f>
        <x:v>0.09</x:v>
      </x:c>
      <x:c r="G522" s="32" t="n">
        <x:f>$B$11*($B$10*C522/$B$12*$B$7+(1-$B$10)*D522/$B$12*$C$7)</x:f>
        <x:v>0</x:v>
      </x:c>
      <x:c r="H522" s="17" t="n">
        <x:f>$B$10*E522+(1-$B$10)*F522</x:f>
        <x:v>0.07</x:v>
      </x:c>
      <x:c r="I522" s="34"/>
      <x:c r="J522" s="34"/>
      <x:c r="K522" s="34"/>
      <x:c r="L522" s="34"/>
      <x:c r="M522" s="34"/>
      <x:c r="N522" s="34"/>
      <x:c r="O522" s="34"/>
      <x:c r="P522" s="34"/>
      <x:c r="Q522" s="34"/>
      <x:c r="R522" s="39" t="n">
        <x:v>1.7531674201304688</x:v>
      </x:c>
      <x:c r="S522" s="39" t="n">
        <x:v>-0.904602242752639</x:v>
      </x:c>
      <x:c r="T522" s="39" t="n">
        <x:v>-1.8069447893636406</x:v>
      </x:c>
      <x:c r="U522" s="39" t="n">
        <x:v>-1.4930164436259057</x:v>
      </x:c>
      <x:c r="V522" s="39" t="n">
        <x:v>-0.5448711084681527</x:v>
      </x:c>
      <x:c r="W522" s="39" t="n">
        <x:v>-1.7582967952301447</x:v>
      </x:c>
      <x:c r="X522" s="39" t="n">
        <x:v>0.5325135773493282</x:v>
      </x:c>
      <x:c r="Y522" s="39" t="n">
        <x:v>-0.30012206341649134</x:v>
      </x:c>
      <x:c r="Z522" s="39" t="n">
        <x:v>-0.5619007745092439</x:v>
      </x:c>
      <x:c r="AA522" s="39" t="n">
        <x:v>0.8036843191145546</x:v>
      </x:c>
      <x:c r="AB522" s="39" t="n">
        <x:v>0.4267899126980707</x:v>
      </x:c>
      <x:c r="AC522" s="39" t="n">
        <x:v>0.9323877660337712</x:v>
      </x:c>
      <x:c r="AD522" s="39" t="n">
        <x:v>1.3415428570888237</x:v>
      </x:c>
      <x:c r="AE522" s="39" t="n">
        <x:v>-0.032000322427281354</x:v>
      </x:c>
      <x:c r="AF522" s="39" t="n">
        <x:v>0.3825821327126974</x:v>
      </x:c>
      <x:c r="AG522" s="39" t="n">
        <x:v>0.9524862367166854</x:v>
      </x:c>
      <x:c r="AH522" s="39" t="n">
        <x:v>-0.7235263992903809</x:v>
      </x:c>
      <x:c r="AI522" s="39" t="n">
        <x:v>-0.18568710472046204</x:v>
      </x:c>
      <x:c r="AJ522" s="39" t="n">
        <x:v>0.507242844213252</x:v>
      </x:c>
      <x:c r="AK522" s="39" t="n">
        <x:v>-1.5319419129496614</x:v>
      </x:c>
      <x:c r="AL522" s="34"/>
      <x:c r="AM522" s="34" t="n">
        <x:f>IF(SQRT($B$9)*$B522+SQRT(1-$B$9)*R522&lt;_xlfn.NORM.S.INV($B$6),1,0)</x:f>
        <x:v>0</x:v>
      </x:c>
      <x:c r="AN522" s="34" t="n">
        <x:f>IF(SQRT($B$9)*$B522+SQRT(1-$B$9)*S522&lt;_xlfn.NORM.S.INV($B$6),1,0)</x:f>
        <x:v>0</x:v>
      </x:c>
      <x:c r="AO522" s="34" t="n">
        <x:f>IF(SQRT($B$9)*$B522+SQRT(1-$B$9)*T522&lt;_xlfn.NORM.S.INV($B$6),1,0)</x:f>
        <x:v>0</x:v>
      </x:c>
      <x:c r="AP522" s="34" t="n">
        <x:f>IF(SQRT($B$9)*$B522+SQRT(1-$B$9)*U522&lt;_xlfn.NORM.S.INV($B$6),1,0)</x:f>
        <x:v>0</x:v>
      </x:c>
      <x:c r="AQ522" s="34" t="n">
        <x:f>IF(SQRT($B$9)*$B522+SQRT(1-$B$9)*V522&lt;_xlfn.NORM.S.INV($B$6),1,0)</x:f>
        <x:v>0</x:v>
      </x:c>
      <x:c r="AR522" s="34" t="n">
        <x:f>IF(SQRT($B$9)*$B522+SQRT(1-$B$9)*W522&lt;_xlfn.NORM.S.INV($B$6),1,0)</x:f>
        <x:v>0</x:v>
      </x:c>
      <x:c r="AS522" s="34" t="n">
        <x:f>IF(SQRT($B$9)*$B522+SQRT(1-$B$9)*X522&lt;_xlfn.NORM.S.INV($B$6),1,0)</x:f>
        <x:v>0</x:v>
      </x:c>
      <x:c r="AT522" s="34" t="n">
        <x:f>IF(SQRT($B$9)*$B522+SQRT(1-$B$9)*Y522&lt;_xlfn.NORM.S.INV($B$6),1,0)</x:f>
        <x:v>0</x:v>
      </x:c>
      <x:c r="AU522" s="34" t="n">
        <x:f>IF(SQRT($B$9)*$B522+SQRT(1-$B$9)*Z522&lt;_xlfn.NORM.S.INV($B$6),1,0)</x:f>
        <x:v>0</x:v>
      </x:c>
      <x:c r="AV522" s="34" t="n">
        <x:f>IF(SQRT($B$9)*$B522+SQRT(1-$B$9)*AA522&lt;_xlfn.NORM.S.INV($B$6),1,0)</x:f>
        <x:v>0</x:v>
      </x:c>
      <x:c r="AW522" s="34" t="n">
        <x:f>IF(SQRT($C$9)*$B522+SQRT(1-$C$9)*AB522&lt;_xlfn.NORM.S.INV($C$6),1,0)</x:f>
        <x:v>0</x:v>
      </x:c>
      <x:c r="AX522" s="34" t="n">
        <x:f>IF(SQRT($C$9)*$B522+SQRT(1-$C$9)*AC522&lt;_xlfn.NORM.S.INV($C$6),1,0)</x:f>
        <x:v>0</x:v>
      </x:c>
      <x:c r="AY522" s="34" t="n">
        <x:f>IF(SQRT($C$9)*$B522+SQRT(1-$C$9)*AD522&lt;_xlfn.NORM.S.INV($C$6),1,0)</x:f>
        <x:v>0</x:v>
      </x:c>
      <x:c r="AZ522" s="34" t="n">
        <x:f>IF(SQRT($C$9)*$B522+SQRT(1-$C$9)*AE522&lt;_xlfn.NORM.S.INV($C$6),1,0)</x:f>
        <x:v>0</x:v>
      </x:c>
      <x:c r="BA522" s="34" t="n">
        <x:f>IF(SQRT($C$9)*$B522+SQRT(1-$C$9)*AF522&lt;_xlfn.NORM.S.INV($C$6),1,0)</x:f>
        <x:v>0</x:v>
      </x:c>
      <x:c r="BB522" s="34" t="n">
        <x:f>IF(SQRT($C$9)*$B522+SQRT(1-$C$9)*AG522&lt;_xlfn.NORM.S.INV($C$6),1,0)</x:f>
        <x:v>0</x:v>
      </x:c>
      <x:c r="BC522" s="34" t="n">
        <x:f>IF(SQRT($C$9)*$B522+SQRT(1-$C$9)*AH522&lt;_xlfn.NORM.S.INV($C$6),1,0)</x:f>
        <x:v>0</x:v>
      </x:c>
      <x:c r="BD522" s="34" t="n">
        <x:f>IF(SQRT($C$9)*$B522+SQRT(1-$C$9)*AI522&lt;_xlfn.NORM.S.INV($C$6),1,0)</x:f>
        <x:v>0</x:v>
      </x:c>
      <x:c r="BE522" s="34" t="n">
        <x:f>IF(SQRT($C$9)*$B522+SQRT(1-$C$9)*AJ522&lt;_xlfn.NORM.S.INV($C$6),1,0)</x:f>
        <x:v>0</x:v>
      </x:c>
      <x:c r="BF522" s="34" t="n">
        <x:f>IF(SQRT($C$9)*$B522+SQRT(1-$C$9)*AK522&lt;_xlfn.NORM.S.INV($C$6),1,0)</x:f>
        <x:v>0</x:v>
      </x:c>
      <x:c r="BG522" s="34"/>
      <x:c r="BH522" s="34"/>
      <x:c r="BI522" s="34" t="n">
        <x:f>$B$11*(($A$1061)*$C522/$B$12*$B$7+(1-$A$1061)*$D522/$B$12*$C$7)</x:f>
        <x:v>0</x:v>
      </x:c>
      <x:c r="BJ522" s="34" t="n">
        <x:f>$B$11*(($A$1062)*$C522/$B$12*$B$7+(1-$A$1062)*$D522/$B$12*$C$7)</x:f>
        <x:v>0</x:v>
      </x:c>
      <x:c r="BK522" s="34" t="n">
        <x:f>$B$11*(($A$1063)*$C522/$B$12*$B$7+(1-$A$1063)*$D522/$B$12*$C$7)</x:f>
        <x:v>0</x:v>
      </x:c>
      <x:c r="BL522" s="34" t="n">
        <x:f>$B$11*(($A$1064)*$C522/$B$12*$B$7+(1-$A$1064)*$D522/$B$12*$C$7)</x:f>
        <x:v>0</x:v>
      </x:c>
      <x:c r="BM522" s="34" t="n">
        <x:f>$B$11*(($A$1065)*$C522/$B$12*$B$7+(1-$A$1065)*$D522/$B$12*$C$7)</x:f>
        <x:v>0</x:v>
      </x:c>
      <x:c r="BN522" s="34" t="n">
        <x:f>$B$11*(($A$1066)*$C522/$B$12*$B$7+(1-$A$1066)*$D522/$B$12*$C$7)</x:f>
        <x:v>0</x:v>
      </x:c>
      <x:c r="BO522" s="34" t="n">
        <x:f>$B$11*(($A$1067)*$C522/$B$12*$B$7+(1-$A$1067)*$D522/$B$12*$C$7)</x:f>
        <x:v>0</x:v>
      </x:c>
      <x:c r="BP522" s="34" t="n">
        <x:f>$B$11*(($A$1068)*$C522/$B$12*$B$7+(1-$A$1068)*$D522/$B$12*$C$7)</x:f>
        <x:v>0</x:v>
      </x:c>
      <x:c r="BQ522" s="34" t="n">
        <x:f>$B$11*(($A$1069)*$C522/$B$12*$B$7+(1-$A$1069)*$D522/$B$12*$C$7)</x:f>
        <x:v>0</x:v>
      </x:c>
      <x:c r="BR522" s="34" t="n">
        <x:f>$B$11*(($A$1070)*$C522/$B$12*$B$7+(1-$A$1070)*$D522/$B$12*$C$7)</x:f>
        <x:v>0</x:v>
      </x:c>
      <x:c r="BS522" s="34" t="n">
        <x:f>$B$11*(($A$1071)*$C522/$B$12*$B$7+(1-$A$1071)*$D522/$B$12*$C$7)</x:f>
        <x:v>0</x:v>
      </x:c>
      <x:c r="BT522" s="34" t="n">
        <x:f>$B$11*(($A$1072)*$C522/$B$12*$B$7+(1-$A$1072)*$D522/$B$12*$C$7)</x:f>
        <x:v>0</x:v>
      </x:c>
      <x:c r="BU522" s="34" t="n">
        <x:f>$B$11*(($A$1073)*$C522/$B$12*$B$7+(1-$A$1073)*$D522/$B$12*$C$7)</x:f>
        <x:v>0</x:v>
      </x:c>
      <x:c r="BV522" s="34" t="n">
        <x:f>$B$11*(($A$1074)*$C522/$B$12*$B$7+(1-$A$1074)*$D522/$B$12*$C$7)</x:f>
        <x:v>0</x:v>
      </x:c>
      <x:c r="BW522" s="34" t="n">
        <x:f>$B$11*(($A$1075)*$C522/$B$12*$B$7+(1-$A$1075)*$D522/$B$12*$C$7)</x:f>
        <x:v>0</x:v>
      </x:c>
      <x:c r="BX522" s="34" t="n">
        <x:f>$B$11*(($A$1076)*$C522/$B$12*$B$7+(1-$A$1076)*$D522/$B$12*$C$7)</x:f>
        <x:v>0</x:v>
      </x:c>
      <x:c r="BY522" s="34" t="n">
        <x:f>$B$11*(($A$1077)*$C522/$B$12*$B$7+(1-$A$1077)*$D522/$B$12*$C$7)</x:f>
        <x:v>0</x:v>
      </x:c>
      <x:c r="BZ522" s="34" t="n">
        <x:f>$B$11*(($A$1078)*$C522/$B$12*$B$7+(1-$A$1078)*$D522/$B$12*$C$7)</x:f>
        <x:v>0</x:v>
      </x:c>
      <x:c r="CA522" s="34" t="n">
        <x:f>$B$11*(($A$1079)*$C522/$B$12*$B$7+(1-$A$1079)*$D522/$B$12*$C$7)</x:f>
        <x:v>0</x:v>
      </x:c>
      <x:c r="CB522" s="34" t="n">
        <x:f>$B$11*(($A$1080)*$C522/$B$12*$B$7+(1-$A$1080)*$D522/$B$12*$C$7)</x:f>
        <x:v>0</x:v>
      </x:c>
      <x:c r="CC522" s="34" t="n">
        <x:f>$B$11*(($A$1081)*$C522/$B$12*$B$7+(1-$A$1081)*$D522/$B$12*$C$7)</x:f>
        <x:v>0</x:v>
      </x:c>
    </x:row>
    <x:row r="523">
      <x:c r="A523" s="34" t="n">
        <x:v>499</x:v>
      </x:c>
      <x:c r="B523" s="39" t="n">
        <x:v>-1.4228880848312035</x:v>
      </x:c>
      <x:c r="C523" s="1" t="n">
        <x:f>SUM(AM523:AV523)</x:f>
        <x:v>0</x:v>
      </x:c>
      <x:c r="D523" s="1" t="n">
        <x:f>SUM(AW523:BF523)</x:f>
        <x:v>0</x:v>
      </x:c>
      <x:c r="E523" s="17" t="n">
        <x:f>(1-C523/$B$12)*$B$8-C523/$B$12*$B$7</x:f>
        <x:v>0.05</x:v>
      </x:c>
      <x:c r="F523" s="17" t="n">
        <x:f>(1-D523/$B$12)*$C$8-D523/$B$12*$C$7</x:f>
        <x:v>0.09</x:v>
      </x:c>
      <x:c r="G523" s="32" t="n">
        <x:f>$B$11*($B$10*C523/$B$12*$B$7+(1-$B$10)*D523/$B$12*$C$7)</x:f>
        <x:v>0</x:v>
      </x:c>
      <x:c r="H523" s="17" t="n">
        <x:f>$B$10*E523+(1-$B$10)*F523</x:f>
        <x:v>0.07</x:v>
      </x:c>
      <x:c r="I523" s="34"/>
      <x:c r="J523" s="34"/>
      <x:c r="K523" s="34"/>
      <x:c r="L523" s="34"/>
      <x:c r="M523" s="34"/>
      <x:c r="N523" s="34"/>
      <x:c r="O523" s="34"/>
      <x:c r="P523" s="34"/>
      <x:c r="Q523" s="34"/>
      <x:c r="R523" s="39" t="n">
        <x:v>0.18288532531109675</x:v>
      </x:c>
      <x:c r="S523" s="39" t="n">
        <x:v>-0.6961390818036662</x:v>
      </x:c>
      <x:c r="T523" s="39" t="n">
        <x:v>1.8446442346231569</x:v>
      </x:c>
      <x:c r="U523" s="39" t="n">
        <x:v>0.26578122069513116</x:v>
      </x:c>
      <x:c r="V523" s="39" t="n">
        <x:v>1.777207954660305</x:v>
      </x:c>
      <x:c r="W523" s="39" t="n">
        <x:v>-0.30279990769609527</x:v>
      </x:c>
      <x:c r="X523" s="39" t="n">
        <x:v>-1.2564596101321985</x:v>
      </x:c>
      <x:c r="Y523" s="39" t="n">
        <x:v>0.15092743519453988</x:v>
      </x:c>
      <x:c r="Z523" s="39" t="n">
        <x:v>-0.5363913853280047</x:v>
      </x:c>
      <x:c r="AA523" s="39" t="n">
        <x:v>0.022731296046971515</x:v>
      </x:c>
      <x:c r="AB523" s="39" t="n">
        <x:v>0.9574740058975517</x:v>
      </x:c>
      <x:c r="AC523" s="39" t="n">
        <x:v>1.1657369146195593</x:v>
      </x:c>
      <x:c r="AD523" s="39" t="n">
        <x:v>-0.010980648901357469</x:v>
      </x:c>
      <x:c r="AE523" s="39" t="n">
        <x:v>0.3549841310393325</x:v>
      </x:c>
      <x:c r="AF523" s="39" t="n">
        <x:v>-0.7525808647251968</x:v>
      </x:c>
      <x:c r="AG523" s="39" t="n">
        <x:v>-1.1007052125239096</x:v>
      </x:c>
      <x:c r="AH523" s="39" t="n">
        <x:v>-0.5814987252248612</x:v>
      </x:c>
      <x:c r="AI523" s="39" t="n">
        <x:v>1.0222846193126494</x:v>
      </x:c>
      <x:c r="AJ523" s="39" t="n">
        <x:v>0.26972320143224116</x:v>
      </x:c>
      <x:c r="AK523" s="39" t="n">
        <x:v>1.3706687578228998</x:v>
      </x:c>
      <x:c r="AL523" s="34"/>
      <x:c r="AM523" s="34" t="n">
        <x:f>IF(SQRT($B$9)*$B523+SQRT(1-$B$9)*R523&lt;_xlfn.NORM.S.INV($B$6),1,0)</x:f>
        <x:v>0</x:v>
      </x:c>
      <x:c r="AN523" s="34" t="n">
        <x:f>IF(SQRT($B$9)*$B523+SQRT(1-$B$9)*S523&lt;_xlfn.NORM.S.INV($B$6),1,0)</x:f>
        <x:v>0</x:v>
      </x:c>
      <x:c r="AO523" s="34" t="n">
        <x:f>IF(SQRT($B$9)*$B523+SQRT(1-$B$9)*T523&lt;_xlfn.NORM.S.INV($B$6),1,0)</x:f>
        <x:v>0</x:v>
      </x:c>
      <x:c r="AP523" s="34" t="n">
        <x:f>IF(SQRT($B$9)*$B523+SQRT(1-$B$9)*U523&lt;_xlfn.NORM.S.INV($B$6),1,0)</x:f>
        <x:v>0</x:v>
      </x:c>
      <x:c r="AQ523" s="34" t="n">
        <x:f>IF(SQRT($B$9)*$B523+SQRT(1-$B$9)*V523&lt;_xlfn.NORM.S.INV($B$6),1,0)</x:f>
        <x:v>0</x:v>
      </x:c>
      <x:c r="AR523" s="34" t="n">
        <x:f>IF(SQRT($B$9)*$B523+SQRT(1-$B$9)*W523&lt;_xlfn.NORM.S.INV($B$6),1,0)</x:f>
        <x:v>0</x:v>
      </x:c>
      <x:c r="AS523" s="34" t="n">
        <x:f>IF(SQRT($B$9)*$B523+SQRT(1-$B$9)*X523&lt;_xlfn.NORM.S.INV($B$6),1,0)</x:f>
        <x:v>0</x:v>
      </x:c>
      <x:c r="AT523" s="34" t="n">
        <x:f>IF(SQRT($B$9)*$B523+SQRT(1-$B$9)*Y523&lt;_xlfn.NORM.S.INV($B$6),1,0)</x:f>
        <x:v>0</x:v>
      </x:c>
      <x:c r="AU523" s="34" t="n">
        <x:f>IF(SQRT($B$9)*$B523+SQRT(1-$B$9)*Z523&lt;_xlfn.NORM.S.INV($B$6),1,0)</x:f>
        <x:v>0</x:v>
      </x:c>
      <x:c r="AV523" s="34" t="n">
        <x:f>IF(SQRT($B$9)*$B523+SQRT(1-$B$9)*AA523&lt;_xlfn.NORM.S.INV($B$6),1,0)</x:f>
        <x:v>0</x:v>
      </x:c>
      <x:c r="AW523" s="34" t="n">
        <x:f>IF(SQRT($C$9)*$B523+SQRT(1-$C$9)*AB523&lt;_xlfn.NORM.S.INV($C$6),1,0)</x:f>
        <x:v>0</x:v>
      </x:c>
      <x:c r="AX523" s="34" t="n">
        <x:f>IF(SQRT($C$9)*$B523+SQRT(1-$C$9)*AC523&lt;_xlfn.NORM.S.INV($C$6),1,0)</x:f>
        <x:v>0</x:v>
      </x:c>
      <x:c r="AY523" s="34" t="n">
        <x:f>IF(SQRT($C$9)*$B523+SQRT(1-$C$9)*AD523&lt;_xlfn.NORM.S.INV($C$6),1,0)</x:f>
        <x:v>0</x:v>
      </x:c>
      <x:c r="AZ523" s="34" t="n">
        <x:f>IF(SQRT($C$9)*$B523+SQRT(1-$C$9)*AE523&lt;_xlfn.NORM.S.INV($C$6),1,0)</x:f>
        <x:v>0</x:v>
      </x:c>
      <x:c r="BA523" s="34" t="n">
        <x:f>IF(SQRT($C$9)*$B523+SQRT(1-$C$9)*AF523&lt;_xlfn.NORM.S.INV($C$6),1,0)</x:f>
        <x:v>0</x:v>
      </x:c>
      <x:c r="BB523" s="34" t="n">
        <x:f>IF(SQRT($C$9)*$B523+SQRT(1-$C$9)*AG523&lt;_xlfn.NORM.S.INV($C$6),1,0)</x:f>
        <x:v>0</x:v>
      </x:c>
      <x:c r="BC523" s="34" t="n">
        <x:f>IF(SQRT($C$9)*$B523+SQRT(1-$C$9)*AH523&lt;_xlfn.NORM.S.INV($C$6),1,0)</x:f>
        <x:v>0</x:v>
      </x:c>
      <x:c r="BD523" s="34" t="n">
        <x:f>IF(SQRT($C$9)*$B523+SQRT(1-$C$9)*AI523&lt;_xlfn.NORM.S.INV($C$6),1,0)</x:f>
        <x:v>0</x:v>
      </x:c>
      <x:c r="BE523" s="34" t="n">
        <x:f>IF(SQRT($C$9)*$B523+SQRT(1-$C$9)*AJ523&lt;_xlfn.NORM.S.INV($C$6),1,0)</x:f>
        <x:v>0</x:v>
      </x:c>
      <x:c r="BF523" s="34" t="n">
        <x:f>IF(SQRT($C$9)*$B523+SQRT(1-$C$9)*AK523&lt;_xlfn.NORM.S.INV($C$6),1,0)</x:f>
        <x:v>0</x:v>
      </x:c>
      <x:c r="BG523" s="34"/>
      <x:c r="BH523" s="34"/>
      <x:c r="BI523" s="34" t="n">
        <x:f>$B$11*(($A$1061)*$C523/$B$12*$B$7+(1-$A$1061)*$D523/$B$12*$C$7)</x:f>
        <x:v>0</x:v>
      </x:c>
      <x:c r="BJ523" s="34" t="n">
        <x:f>$B$11*(($A$1062)*$C523/$B$12*$B$7+(1-$A$1062)*$D523/$B$12*$C$7)</x:f>
        <x:v>0</x:v>
      </x:c>
      <x:c r="BK523" s="34" t="n">
        <x:f>$B$11*(($A$1063)*$C523/$B$12*$B$7+(1-$A$1063)*$D523/$B$12*$C$7)</x:f>
        <x:v>0</x:v>
      </x:c>
      <x:c r="BL523" s="34" t="n">
        <x:f>$B$11*(($A$1064)*$C523/$B$12*$B$7+(1-$A$1064)*$D523/$B$12*$C$7)</x:f>
        <x:v>0</x:v>
      </x:c>
      <x:c r="BM523" s="34" t="n">
        <x:f>$B$11*(($A$1065)*$C523/$B$12*$B$7+(1-$A$1065)*$D523/$B$12*$C$7)</x:f>
        <x:v>0</x:v>
      </x:c>
      <x:c r="BN523" s="34" t="n">
        <x:f>$B$11*(($A$1066)*$C523/$B$12*$B$7+(1-$A$1066)*$D523/$B$12*$C$7)</x:f>
        <x:v>0</x:v>
      </x:c>
      <x:c r="BO523" s="34" t="n">
        <x:f>$B$11*(($A$1067)*$C523/$B$12*$B$7+(1-$A$1067)*$D523/$B$12*$C$7)</x:f>
        <x:v>0</x:v>
      </x:c>
      <x:c r="BP523" s="34" t="n">
        <x:f>$B$11*(($A$1068)*$C523/$B$12*$B$7+(1-$A$1068)*$D523/$B$12*$C$7)</x:f>
        <x:v>0</x:v>
      </x:c>
      <x:c r="BQ523" s="34" t="n">
        <x:f>$B$11*(($A$1069)*$C523/$B$12*$B$7+(1-$A$1069)*$D523/$B$12*$C$7)</x:f>
        <x:v>0</x:v>
      </x:c>
      <x:c r="BR523" s="34" t="n">
        <x:f>$B$11*(($A$1070)*$C523/$B$12*$B$7+(1-$A$1070)*$D523/$B$12*$C$7)</x:f>
        <x:v>0</x:v>
      </x:c>
      <x:c r="BS523" s="34" t="n">
        <x:f>$B$11*(($A$1071)*$C523/$B$12*$B$7+(1-$A$1071)*$D523/$B$12*$C$7)</x:f>
        <x:v>0</x:v>
      </x:c>
      <x:c r="BT523" s="34" t="n">
        <x:f>$B$11*(($A$1072)*$C523/$B$12*$B$7+(1-$A$1072)*$D523/$B$12*$C$7)</x:f>
        <x:v>0</x:v>
      </x:c>
      <x:c r="BU523" s="34" t="n">
        <x:f>$B$11*(($A$1073)*$C523/$B$12*$B$7+(1-$A$1073)*$D523/$B$12*$C$7)</x:f>
        <x:v>0</x:v>
      </x:c>
      <x:c r="BV523" s="34" t="n">
        <x:f>$B$11*(($A$1074)*$C523/$B$12*$B$7+(1-$A$1074)*$D523/$B$12*$C$7)</x:f>
        <x:v>0</x:v>
      </x:c>
      <x:c r="BW523" s="34" t="n">
        <x:f>$B$11*(($A$1075)*$C523/$B$12*$B$7+(1-$A$1075)*$D523/$B$12*$C$7)</x:f>
        <x:v>0</x:v>
      </x:c>
      <x:c r="BX523" s="34" t="n">
        <x:f>$B$11*(($A$1076)*$C523/$B$12*$B$7+(1-$A$1076)*$D523/$B$12*$C$7)</x:f>
        <x:v>0</x:v>
      </x:c>
      <x:c r="BY523" s="34" t="n">
        <x:f>$B$11*(($A$1077)*$C523/$B$12*$B$7+(1-$A$1077)*$D523/$B$12*$C$7)</x:f>
        <x:v>0</x:v>
      </x:c>
      <x:c r="BZ523" s="34" t="n">
        <x:f>$B$11*(($A$1078)*$C523/$B$12*$B$7+(1-$A$1078)*$D523/$B$12*$C$7)</x:f>
        <x:v>0</x:v>
      </x:c>
      <x:c r="CA523" s="34" t="n">
        <x:f>$B$11*(($A$1079)*$C523/$B$12*$B$7+(1-$A$1079)*$D523/$B$12*$C$7)</x:f>
        <x:v>0</x:v>
      </x:c>
      <x:c r="CB523" s="34" t="n">
        <x:f>$B$11*(($A$1080)*$C523/$B$12*$B$7+(1-$A$1080)*$D523/$B$12*$C$7)</x:f>
        <x:v>0</x:v>
      </x:c>
      <x:c r="CC523" s="34" t="n">
        <x:f>$B$11*(($A$1081)*$C523/$B$12*$B$7+(1-$A$1081)*$D523/$B$12*$C$7)</x:f>
        <x:v>0</x:v>
      </x:c>
    </x:row>
    <x:row r="524">
      <x:c r="A524" s="34" t="n">
        <x:v>500</x:v>
      </x:c>
      <x:c r="B524" s="39" t="n">
        <x:v>0.04869280954896738</x:v>
      </x:c>
      <x:c r="C524" s="1" t="n">
        <x:f>SUM(AM524:AV524)</x:f>
        <x:v>0</x:v>
      </x:c>
      <x:c r="D524" s="1" t="n">
        <x:f>SUM(AW524:BF524)</x:f>
        <x:v>1</x:v>
      </x:c>
      <x:c r="E524" s="17" t="n">
        <x:f>(1-C524/$B$12)*$B$8-C524/$B$12*$B$7</x:f>
        <x:v>0.05</x:v>
      </x:c>
      <x:c r="F524" s="17" t="n">
        <x:f>(1-D524/$B$12)*$C$8-D524/$B$12*$C$7</x:f>
        <x:v>0.021000000000000005</x:v>
      </x:c>
      <x:c r="G524" s="32" t="n">
        <x:f>$B$11*($B$10*C524/$B$12*$B$7+(1-$B$10)*D524/$B$12*$C$7)</x:f>
        <x:v>300</x:v>
      </x:c>
      <x:c r="H524" s="17" t="n">
        <x:f>$B$10*E524+(1-$B$10)*F524</x:f>
        <x:v>0.035500000000000004</x:v>
      </x:c>
      <x:c r="I524" s="34"/>
      <x:c r="J524" s="34"/>
      <x:c r="K524" s="34"/>
      <x:c r="L524" s="34"/>
      <x:c r="M524" s="34"/>
      <x:c r="N524" s="34"/>
      <x:c r="O524" s="34"/>
      <x:c r="P524" s="34"/>
      <x:c r="Q524" s="34"/>
      <x:c r="R524" s="39" t="n">
        <x:v>0.5458115938921689</x:v>
      </x:c>
      <x:c r="S524" s="39" t="n">
        <x:v>-0.48408708568394615</x:v>
      </x:c>
      <x:c r="T524" s="39" t="n">
        <x:v>1.3497871350061401</x:v>
      </x:c>
      <x:c r="U524" s="39" t="n">
        <x:v>-0.17746813959962568</x:v>
      </x:c>
      <x:c r="V524" s="39" t="n">
        <x:v>-0.2442543615267226</x:v>
      </x:c>
      <x:c r="W524" s="39" t="n">
        <x:v>-0.6278132001735998</x:v>
      </x:c>
      <x:c r="X524" s="39" t="n">
        <x:v>-0.019503645447999842</x:v>
      </x:c>
      <x:c r="Y524" s="39" t="n">
        <x:v>1.0071418385185424</x:v>
      </x:c>
      <x:c r="Z524" s="39" t="n">
        <x:v>-1.3776549885785057</x:v>
      </x:c>
      <x:c r="AA524" s="39" t="n">
        <x:v>0.6223139184932114</x:v>
      </x:c>
      <x:c r="AB524" s="39" t="n">
        <x:v>-1.0788441525598826</x:v>
      </x:c>
      <x:c r="AC524" s="39" t="n">
        <x:v>-0.6295245975256909</x:v>
      </x:c>
      <x:c r="AD524" s="39" t="n">
        <x:v>-0.7698028012381609</x:v>
      </x:c>
      <x:c r="AE524" s="39" t="n">
        <x:v>0.694047941038894</x:v>
      </x:c>
      <x:c r="AF524" s="39" t="n">
        <x:v>1.0129657873962503</x:v>
      </x:c>
      <x:c r="AG524" s="39" t="n">
        <x:v>-1.8958979644439533</x:v>
      </x:c>
      <x:c r="AH524" s="39" t="n">
        <x:v>1.1730668317921076</x:v>
      </x:c>
      <x:c r="AI524" s="39" t="n">
        <x:v>-0.7520992328397106</x:v>
      </x:c>
      <x:c r="AJ524" s="39" t="n">
        <x:v>-0.6024449828869014</x:v>
      </x:c>
      <x:c r="AK524" s="39" t="n">
        <x:v>-0.4720692643136458</x:v>
      </x:c>
      <x:c r="AL524" s="34"/>
      <x:c r="AM524" s="34" t="n">
        <x:f>IF(SQRT($B$9)*$B524+SQRT(1-$B$9)*R524&lt;_xlfn.NORM.S.INV($B$6),1,0)</x:f>
        <x:v>0</x:v>
      </x:c>
      <x:c r="AN524" s="34" t="n">
        <x:f>IF(SQRT($B$9)*$B524+SQRT(1-$B$9)*S524&lt;_xlfn.NORM.S.INV($B$6),1,0)</x:f>
        <x:v>0</x:v>
      </x:c>
      <x:c r="AO524" s="34" t="n">
        <x:f>IF(SQRT($B$9)*$B524+SQRT(1-$B$9)*T524&lt;_xlfn.NORM.S.INV($B$6),1,0)</x:f>
        <x:v>0</x:v>
      </x:c>
      <x:c r="AP524" s="34" t="n">
        <x:f>IF(SQRT($B$9)*$B524+SQRT(1-$B$9)*U524&lt;_xlfn.NORM.S.INV($B$6),1,0)</x:f>
        <x:v>0</x:v>
      </x:c>
      <x:c r="AQ524" s="34" t="n">
        <x:f>IF(SQRT($B$9)*$B524+SQRT(1-$B$9)*V524&lt;_xlfn.NORM.S.INV($B$6),1,0)</x:f>
        <x:v>0</x:v>
      </x:c>
      <x:c r="AR524" s="34" t="n">
        <x:f>IF(SQRT($B$9)*$B524+SQRT(1-$B$9)*W524&lt;_xlfn.NORM.S.INV($B$6),1,0)</x:f>
        <x:v>0</x:v>
      </x:c>
      <x:c r="AS524" s="34" t="n">
        <x:f>IF(SQRT($B$9)*$B524+SQRT(1-$B$9)*X524&lt;_xlfn.NORM.S.INV($B$6),1,0)</x:f>
        <x:v>0</x:v>
      </x:c>
      <x:c r="AT524" s="34" t="n">
        <x:f>IF(SQRT($B$9)*$B524+SQRT(1-$B$9)*Y524&lt;_xlfn.NORM.S.INV($B$6),1,0)</x:f>
        <x:v>0</x:v>
      </x:c>
      <x:c r="AU524" s="34" t="n">
        <x:f>IF(SQRT($B$9)*$B524+SQRT(1-$B$9)*Z524&lt;_xlfn.NORM.S.INV($B$6),1,0)</x:f>
        <x:v>0</x:v>
      </x:c>
      <x:c r="AV524" s="34" t="n">
        <x:f>IF(SQRT($B$9)*$B524+SQRT(1-$B$9)*AA524&lt;_xlfn.NORM.S.INV($B$6),1,0)</x:f>
        <x:v>0</x:v>
      </x:c>
      <x:c r="AW524" s="34" t="n">
        <x:f>IF(SQRT($C$9)*$B524+SQRT(1-$C$9)*AB524&lt;_xlfn.NORM.S.INV($C$6),1,0)</x:f>
        <x:v>0</x:v>
      </x:c>
      <x:c r="AX524" s="34" t="n">
        <x:f>IF(SQRT($C$9)*$B524+SQRT(1-$C$9)*AC524&lt;_xlfn.NORM.S.INV($C$6),1,0)</x:f>
        <x:v>0</x:v>
      </x:c>
      <x:c r="AY524" s="34" t="n">
        <x:f>IF(SQRT($C$9)*$B524+SQRT(1-$C$9)*AD524&lt;_xlfn.NORM.S.INV($C$6),1,0)</x:f>
        <x:v>0</x:v>
      </x:c>
      <x:c r="AZ524" s="34" t="n">
        <x:f>IF(SQRT($C$9)*$B524+SQRT(1-$C$9)*AE524&lt;_xlfn.NORM.S.INV($C$6),1,0)</x:f>
        <x:v>0</x:v>
      </x:c>
      <x:c r="BA524" s="34" t="n">
        <x:f>IF(SQRT($C$9)*$B524+SQRT(1-$C$9)*AF524&lt;_xlfn.NORM.S.INV($C$6),1,0)</x:f>
        <x:v>0</x:v>
      </x:c>
      <x:c r="BB524" s="34" t="n">
        <x:f>IF(SQRT($C$9)*$B524+SQRT(1-$C$9)*AG524&lt;_xlfn.NORM.S.INV($C$6),1,0)</x:f>
        <x:v>1</x:v>
      </x:c>
      <x:c r="BC524" s="34" t="n">
        <x:f>IF(SQRT($C$9)*$B524+SQRT(1-$C$9)*AH524&lt;_xlfn.NORM.S.INV($C$6),1,0)</x:f>
        <x:v>0</x:v>
      </x:c>
      <x:c r="BD524" s="34" t="n">
        <x:f>IF(SQRT($C$9)*$B524+SQRT(1-$C$9)*AI524&lt;_xlfn.NORM.S.INV($C$6),1,0)</x:f>
        <x:v>0</x:v>
      </x:c>
      <x:c r="BE524" s="34" t="n">
        <x:f>IF(SQRT($C$9)*$B524+SQRT(1-$C$9)*AJ524&lt;_xlfn.NORM.S.INV($C$6),1,0)</x:f>
        <x:v>0</x:v>
      </x:c>
      <x:c r="BF524" s="34" t="n">
        <x:f>IF(SQRT($C$9)*$B524+SQRT(1-$C$9)*AK524&lt;_xlfn.NORM.S.INV($C$6),1,0)</x:f>
        <x:v>0</x:v>
      </x:c>
      <x:c r="BG524" s="34"/>
      <x:c r="BH524" s="34"/>
      <x:c r="BI524" s="34" t="n">
        <x:f>$B$11*(($A$1061)*$C524/$B$12*$B$7+(1-$A$1061)*$D524/$B$12*$C$7)</x:f>
        <x:v>600</x:v>
      </x:c>
      <x:c r="BJ524" s="34" t="n">
        <x:f>$B$11*(($A$1062)*$C524/$B$12*$B$7+(1-$A$1062)*$D524/$B$12*$C$7)</x:f>
        <x:v>570</x:v>
      </x:c>
      <x:c r="BK524" s="34" t="n">
        <x:f>$B$11*(($A$1063)*$C524/$B$12*$B$7+(1-$A$1063)*$D524/$B$12*$C$7)</x:f>
        <x:v>540</x:v>
      </x:c>
      <x:c r="BL524" s="34" t="n">
        <x:f>$B$11*(($A$1064)*$C524/$B$12*$B$7+(1-$A$1064)*$D524/$B$12*$C$7)</x:f>
        <x:v>509.99999999999994</x:v>
      </x:c>
      <x:c r="BM524" s="34" t="n">
        <x:f>$B$11*(($A$1065)*$C524/$B$12*$B$7+(1-$A$1065)*$D524/$B$12*$C$7)</x:f>
        <x:v>480</x:v>
      </x:c>
      <x:c r="BN524" s="34" t="n">
        <x:f>$B$11*(($A$1066)*$C524/$B$12*$B$7+(1-$A$1066)*$D524/$B$12*$C$7)</x:f>
        <x:v>450</x:v>
      </x:c>
      <x:c r="BO524" s="34" t="n">
        <x:f>$B$11*(($A$1067)*$C524/$B$12*$B$7+(1-$A$1067)*$D524/$B$12*$C$7)</x:f>
        <x:v>419.99999999999994</x:v>
      </x:c>
      <x:c r="BP524" s="34" t="n">
        <x:f>$B$11*(($A$1068)*$C524/$B$12*$B$7+(1-$A$1068)*$D524/$B$12*$C$7)</x:f>
        <x:v>390</x:v>
      </x:c>
      <x:c r="BQ524" s="34" t="n">
        <x:f>$B$11*(($A$1069)*$C524/$B$12*$B$7+(1-$A$1069)*$D524/$B$12*$C$7)</x:f>
        <x:v>360</x:v>
      </x:c>
      <x:c r="BR524" s="34" t="n">
        <x:f>$B$11*(($A$1070)*$C524/$B$12*$B$7+(1-$A$1070)*$D524/$B$12*$C$7)</x:f>
        <x:v>330</x:v>
      </x:c>
      <x:c r="BS524" s="34" t="n">
        <x:f>$B$11*(($A$1071)*$C524/$B$12*$B$7+(1-$A$1071)*$D524/$B$12*$C$7)</x:f>
        <x:v>300</x:v>
      </x:c>
      <x:c r="BT524" s="34" t="n">
        <x:f>$B$11*(($A$1072)*$C524/$B$12*$B$7+(1-$A$1072)*$D524/$B$12*$C$7)</x:f>
        <x:v>270</x:v>
      </x:c>
      <x:c r="BU524" s="34" t="n">
        <x:f>$B$11*(($A$1073)*$C524/$B$12*$B$7+(1-$A$1073)*$D524/$B$12*$C$7)</x:f>
        <x:v>240</x:v>
      </x:c>
      <x:c r="BV524" s="34" t="n">
        <x:f>$B$11*(($A$1074)*$C524/$B$12*$B$7+(1-$A$1074)*$D524/$B$12*$C$7)</x:f>
        <x:v>209.99999999999997</x:v>
      </x:c>
      <x:c r="BW524" s="34" t="n">
        <x:f>$B$11*(($A$1075)*$C524/$B$12*$B$7+(1-$A$1075)*$D524/$B$12*$C$7)</x:f>
        <x:v>180.00000000000003</x:v>
      </x:c>
      <x:c r="BX524" s="34" t="n">
        <x:f>$B$11*(($A$1076)*$C524/$B$12*$B$7+(1-$A$1076)*$D524/$B$12*$C$7)</x:f>
        <x:v>150</x:v>
      </x:c>
      <x:c r="BY524" s="34" t="n">
        <x:f>$B$11*(($A$1077)*$C524/$B$12*$B$7+(1-$A$1077)*$D524/$B$12*$C$7)</x:f>
        <x:v>119.99999999999999</x:v>
      </x:c>
      <x:c r="BZ524" s="34" t="n">
        <x:f>$B$11*(($A$1078)*$C524/$B$12*$B$7+(1-$A$1078)*$D524/$B$12*$C$7)</x:f>
        <x:v>90.00000000000001</x:v>
      </x:c>
      <x:c r="CA524" s="34" t="n">
        <x:f>$B$11*(($A$1079)*$C524/$B$12*$B$7+(1-$A$1079)*$D524/$B$12*$C$7)</x:f>
        <x:v>59.99999999999999</x:v>
      </x:c>
      <x:c r="CB524" s="34" t="n">
        <x:f>$B$11*(($A$1080)*$C524/$B$12*$B$7+(1-$A$1080)*$D524/$B$12*$C$7)</x:f>
        <x:v>30.00000000000003</x:v>
      </x:c>
      <x:c r="CC524" s="34" t="n">
        <x:f>$B$11*(($A$1081)*$C524/$B$12*$B$7+(1-$A$1081)*$D524/$B$12*$C$7)</x:f>
        <x:v>0</x:v>
      </x:c>
    </x:row>
    <x:row r="525">
      <x:c r="A525" s="34" t="n">
        <x:v>501</x:v>
      </x:c>
      <x:c r="B525" s="39" t="n">
        <x:v>0.9777770078060773</x:v>
      </x:c>
      <x:c r="C525" s="1" t="n">
        <x:f>SUM(AM525:AV525)</x:f>
        <x:v>0</x:v>
      </x:c>
      <x:c r="D525" s="1" t="n">
        <x:f>SUM(AW525:BF525)</x:f>
        <x:v>0</x:v>
      </x:c>
      <x:c r="E525" s="17" t="n">
        <x:f>(1-C525/$B$12)*$B$8-C525/$B$12*$B$7</x:f>
        <x:v>0.05</x:v>
      </x:c>
      <x:c r="F525" s="17" t="n">
        <x:f>(1-D525/$B$12)*$C$8-D525/$B$12*$C$7</x:f>
        <x:v>0.09</x:v>
      </x:c>
      <x:c r="G525" s="32" t="n">
        <x:f>$B$11*($B$10*C525/$B$12*$B$7+(1-$B$10)*D525/$B$12*$C$7)</x:f>
        <x:v>0</x:v>
      </x:c>
      <x:c r="H525" s="17" t="n">
        <x:f>$B$10*E525+(1-$B$10)*F525</x:f>
        <x:v>0.07</x:v>
      </x:c>
      <x:c r="I525" s="34"/>
      <x:c r="J525" s="34"/>
      <x:c r="K525" s="34"/>
      <x:c r="L525" s="34"/>
      <x:c r="M525" s="34"/>
      <x:c r="N525" s="34"/>
      <x:c r="O525" s="34"/>
      <x:c r="P525" s="34"/>
      <x:c r="Q525" s="34"/>
      <x:c r="R525" s="39" t="n">
        <x:v>0.3589029288824781</x:v>
      </x:c>
      <x:c r="S525" s="39" t="n">
        <x:v>-0.4523550481740063</x:v>
      </x:c>
      <x:c r="T525" s="39" t="n">
        <x:v>1.0445788852434306</x:v>
      </x:c>
      <x:c r="U525" s="39" t="n">
        <x:v>-1.0847429155458985</x:v>
      </x:c>
      <x:c r="V525" s="39" t="n">
        <x:v>-1.1700072264754082</x:v>
      </x:c>
      <x:c r="W525" s="39" t="n">
        <x:v>2.393349105517777</x:v>
      </x:c>
      <x:c r="X525" s="39" t="n">
        <x:v>0.24257494814403535</x:v>
      </x:c>
      <x:c r="Y525" s="39" t="n">
        <x:v>0.9176534819404835</x:v>
      </x:c>
      <x:c r="Z525" s="39" t="n">
        <x:v>-0.3025411486585661</x:v>
      </x:c>
      <x:c r="AA525" s="39" t="n">
        <x:v>0.6267798543790503</x:v>
      </x:c>
      <x:c r="AB525" s="39" t="n">
        <x:v>-0.36305592615508503</x:v>
      </x:c>
      <x:c r="AC525" s="39" t="n">
        <x:v>-0.9118361705755613</x:v>
      </x:c>
      <x:c r="AD525" s="39" t="n">
        <x:v>-1.2566475739246163</x:v>
      </x:c>
      <x:c r="AE525" s="39" t="n">
        <x:v>-1.4046308039307636</x:v>
      </x:c>
      <x:c r="AF525" s="39" t="n">
        <x:v>0.3271183301650171</x:v>
      </x:c>
      <x:c r="AG525" s="39" t="n">
        <x:v>-0.08104614975380378</x:v>
      </x:c>
      <x:c r="AH525" s="39" t="n">
        <x:v>0.08691999036333173</x:v>
      </x:c>
      <x:c r="AI525" s="39" t="n">
        <x:v>-1.53685242016399</x:v>
      </x:c>
      <x:c r="AJ525" s="39" t="n">
        <x:v>1.8726568705082876</x:v>
      </x:c>
      <x:c r="AK525" s="39" t="n">
        <x:v>-0.3717733826496688</x:v>
      </x:c>
      <x:c r="AL525" s="34"/>
      <x:c r="AM525" s="34" t="n">
        <x:f>IF(SQRT($B$9)*$B525+SQRT(1-$B$9)*R525&lt;_xlfn.NORM.S.INV($B$6),1,0)</x:f>
        <x:v>0</x:v>
      </x:c>
      <x:c r="AN525" s="34" t="n">
        <x:f>IF(SQRT($B$9)*$B525+SQRT(1-$B$9)*S525&lt;_xlfn.NORM.S.INV($B$6),1,0)</x:f>
        <x:v>0</x:v>
      </x:c>
      <x:c r="AO525" s="34" t="n">
        <x:f>IF(SQRT($B$9)*$B525+SQRT(1-$B$9)*T525&lt;_xlfn.NORM.S.INV($B$6),1,0)</x:f>
        <x:v>0</x:v>
      </x:c>
      <x:c r="AP525" s="34" t="n">
        <x:f>IF(SQRT($B$9)*$B525+SQRT(1-$B$9)*U525&lt;_xlfn.NORM.S.INV($B$6),1,0)</x:f>
        <x:v>0</x:v>
      </x:c>
      <x:c r="AQ525" s="34" t="n">
        <x:f>IF(SQRT($B$9)*$B525+SQRT(1-$B$9)*V525&lt;_xlfn.NORM.S.INV($B$6),1,0)</x:f>
        <x:v>0</x:v>
      </x:c>
      <x:c r="AR525" s="34" t="n">
        <x:f>IF(SQRT($B$9)*$B525+SQRT(1-$B$9)*W525&lt;_xlfn.NORM.S.INV($B$6),1,0)</x:f>
        <x:v>0</x:v>
      </x:c>
      <x:c r="AS525" s="34" t="n">
        <x:f>IF(SQRT($B$9)*$B525+SQRT(1-$B$9)*X525&lt;_xlfn.NORM.S.INV($B$6),1,0)</x:f>
        <x:v>0</x:v>
      </x:c>
      <x:c r="AT525" s="34" t="n">
        <x:f>IF(SQRT($B$9)*$B525+SQRT(1-$B$9)*Y525&lt;_xlfn.NORM.S.INV($B$6),1,0)</x:f>
        <x:v>0</x:v>
      </x:c>
      <x:c r="AU525" s="34" t="n">
        <x:f>IF(SQRT($B$9)*$B525+SQRT(1-$B$9)*Z525&lt;_xlfn.NORM.S.INV($B$6),1,0)</x:f>
        <x:v>0</x:v>
      </x:c>
      <x:c r="AV525" s="34" t="n">
        <x:f>IF(SQRT($B$9)*$B525+SQRT(1-$B$9)*AA525&lt;_xlfn.NORM.S.INV($B$6),1,0)</x:f>
        <x:v>0</x:v>
      </x:c>
      <x:c r="AW525" s="34" t="n">
        <x:f>IF(SQRT($C$9)*$B525+SQRT(1-$C$9)*AB525&lt;_xlfn.NORM.S.INV($C$6),1,0)</x:f>
        <x:v>0</x:v>
      </x:c>
      <x:c r="AX525" s="34" t="n">
        <x:f>IF(SQRT($C$9)*$B525+SQRT(1-$C$9)*AC525&lt;_xlfn.NORM.S.INV($C$6),1,0)</x:f>
        <x:v>0</x:v>
      </x:c>
      <x:c r="AY525" s="34" t="n">
        <x:f>IF(SQRT($C$9)*$B525+SQRT(1-$C$9)*AD525&lt;_xlfn.NORM.S.INV($C$6),1,0)</x:f>
        <x:v>0</x:v>
      </x:c>
      <x:c r="AZ525" s="34" t="n">
        <x:f>IF(SQRT($C$9)*$B525+SQRT(1-$C$9)*AE525&lt;_xlfn.NORM.S.INV($C$6),1,0)</x:f>
        <x:v>0</x:v>
      </x:c>
      <x:c r="BA525" s="34" t="n">
        <x:f>IF(SQRT($C$9)*$B525+SQRT(1-$C$9)*AF525&lt;_xlfn.NORM.S.INV($C$6),1,0)</x:f>
        <x:v>0</x:v>
      </x:c>
      <x:c r="BB525" s="34" t="n">
        <x:f>IF(SQRT($C$9)*$B525+SQRT(1-$C$9)*AG525&lt;_xlfn.NORM.S.INV($C$6),1,0)</x:f>
        <x:v>0</x:v>
      </x:c>
      <x:c r="BC525" s="34" t="n">
        <x:f>IF(SQRT($C$9)*$B525+SQRT(1-$C$9)*AH525&lt;_xlfn.NORM.S.INV($C$6),1,0)</x:f>
        <x:v>0</x:v>
      </x:c>
      <x:c r="BD525" s="34" t="n">
        <x:f>IF(SQRT($C$9)*$B525+SQRT(1-$C$9)*AI525&lt;_xlfn.NORM.S.INV($C$6),1,0)</x:f>
        <x:v>0</x:v>
      </x:c>
      <x:c r="BE525" s="34" t="n">
        <x:f>IF(SQRT($C$9)*$B525+SQRT(1-$C$9)*AJ525&lt;_xlfn.NORM.S.INV($C$6),1,0)</x:f>
        <x:v>0</x:v>
      </x:c>
      <x:c r="BF525" s="34" t="n">
        <x:f>IF(SQRT($C$9)*$B525+SQRT(1-$C$9)*AK525&lt;_xlfn.NORM.S.INV($C$6),1,0)</x:f>
        <x:v>0</x:v>
      </x:c>
      <x:c r="BG525" s="34"/>
      <x:c r="BH525" s="34"/>
      <x:c r="BI525" s="34" t="n">
        <x:f>$B$11*(($A$1061)*$C525/$B$12*$B$7+(1-$A$1061)*$D525/$B$12*$C$7)</x:f>
        <x:v>0</x:v>
      </x:c>
      <x:c r="BJ525" s="34" t="n">
        <x:f>$B$11*(($A$1062)*$C525/$B$12*$B$7+(1-$A$1062)*$D525/$B$12*$C$7)</x:f>
        <x:v>0</x:v>
      </x:c>
      <x:c r="BK525" s="34" t="n">
        <x:f>$B$11*(($A$1063)*$C525/$B$12*$B$7+(1-$A$1063)*$D525/$B$12*$C$7)</x:f>
        <x:v>0</x:v>
      </x:c>
      <x:c r="BL525" s="34" t="n">
        <x:f>$B$11*(($A$1064)*$C525/$B$12*$B$7+(1-$A$1064)*$D525/$B$12*$C$7)</x:f>
        <x:v>0</x:v>
      </x:c>
      <x:c r="BM525" s="34" t="n">
        <x:f>$B$11*(($A$1065)*$C525/$B$12*$B$7+(1-$A$1065)*$D525/$B$12*$C$7)</x:f>
        <x:v>0</x:v>
      </x:c>
      <x:c r="BN525" s="34" t="n">
        <x:f>$B$11*(($A$1066)*$C525/$B$12*$B$7+(1-$A$1066)*$D525/$B$12*$C$7)</x:f>
        <x:v>0</x:v>
      </x:c>
      <x:c r="BO525" s="34" t="n">
        <x:f>$B$11*(($A$1067)*$C525/$B$12*$B$7+(1-$A$1067)*$D525/$B$12*$C$7)</x:f>
        <x:v>0</x:v>
      </x:c>
      <x:c r="BP525" s="34" t="n">
        <x:f>$B$11*(($A$1068)*$C525/$B$12*$B$7+(1-$A$1068)*$D525/$B$12*$C$7)</x:f>
        <x:v>0</x:v>
      </x:c>
      <x:c r="BQ525" s="34" t="n">
        <x:f>$B$11*(($A$1069)*$C525/$B$12*$B$7+(1-$A$1069)*$D525/$B$12*$C$7)</x:f>
        <x:v>0</x:v>
      </x:c>
      <x:c r="BR525" s="34" t="n">
        <x:f>$B$11*(($A$1070)*$C525/$B$12*$B$7+(1-$A$1070)*$D525/$B$12*$C$7)</x:f>
        <x:v>0</x:v>
      </x:c>
      <x:c r="BS525" s="34" t="n">
        <x:f>$B$11*(($A$1071)*$C525/$B$12*$B$7+(1-$A$1071)*$D525/$B$12*$C$7)</x:f>
        <x:v>0</x:v>
      </x:c>
      <x:c r="BT525" s="34" t="n">
        <x:f>$B$11*(($A$1072)*$C525/$B$12*$B$7+(1-$A$1072)*$D525/$B$12*$C$7)</x:f>
        <x:v>0</x:v>
      </x:c>
      <x:c r="BU525" s="34" t="n">
        <x:f>$B$11*(($A$1073)*$C525/$B$12*$B$7+(1-$A$1073)*$D525/$B$12*$C$7)</x:f>
        <x:v>0</x:v>
      </x:c>
      <x:c r="BV525" s="34" t="n">
        <x:f>$B$11*(($A$1074)*$C525/$B$12*$B$7+(1-$A$1074)*$D525/$B$12*$C$7)</x:f>
        <x:v>0</x:v>
      </x:c>
      <x:c r="BW525" s="34" t="n">
        <x:f>$B$11*(($A$1075)*$C525/$B$12*$B$7+(1-$A$1075)*$D525/$B$12*$C$7)</x:f>
        <x:v>0</x:v>
      </x:c>
      <x:c r="BX525" s="34" t="n">
        <x:f>$B$11*(($A$1076)*$C525/$B$12*$B$7+(1-$A$1076)*$D525/$B$12*$C$7)</x:f>
        <x:v>0</x:v>
      </x:c>
      <x:c r="BY525" s="34" t="n">
        <x:f>$B$11*(($A$1077)*$C525/$B$12*$B$7+(1-$A$1077)*$D525/$B$12*$C$7)</x:f>
        <x:v>0</x:v>
      </x:c>
      <x:c r="BZ525" s="34" t="n">
        <x:f>$B$11*(($A$1078)*$C525/$B$12*$B$7+(1-$A$1078)*$D525/$B$12*$C$7)</x:f>
        <x:v>0</x:v>
      </x:c>
      <x:c r="CA525" s="34" t="n">
        <x:f>$B$11*(($A$1079)*$C525/$B$12*$B$7+(1-$A$1079)*$D525/$B$12*$C$7)</x:f>
        <x:v>0</x:v>
      </x:c>
      <x:c r="CB525" s="34" t="n">
        <x:f>$B$11*(($A$1080)*$C525/$B$12*$B$7+(1-$A$1080)*$D525/$B$12*$C$7)</x:f>
        <x:v>0</x:v>
      </x:c>
      <x:c r="CC525" s="34" t="n">
        <x:f>$B$11*(($A$1081)*$C525/$B$12*$B$7+(1-$A$1081)*$D525/$B$12*$C$7)</x:f>
        <x:v>0</x:v>
      </x:c>
    </x:row>
    <x:row r="526">
      <x:c r="A526" s="34" t="n">
        <x:v>502</x:v>
      </x:c>
      <x:c r="B526" s="39" t="n">
        <x:v>-0.5165376253928267</x:v>
      </x:c>
      <x:c r="C526" s="1" t="n">
        <x:f>SUM(AM526:AV526)</x:f>
        <x:v>0</x:v>
      </x:c>
      <x:c r="D526" s="1" t="n">
        <x:f>SUM(AW526:BF526)</x:f>
        <x:v>1</x:v>
      </x:c>
      <x:c r="E526" s="17" t="n">
        <x:f>(1-C526/$B$12)*$B$8-C526/$B$12*$B$7</x:f>
        <x:v>0.05</x:v>
      </x:c>
      <x:c r="F526" s="17" t="n">
        <x:f>(1-D526/$B$12)*$C$8-D526/$B$12*$C$7</x:f>
        <x:v>0.021000000000000005</x:v>
      </x:c>
      <x:c r="G526" s="32" t="n">
        <x:f>$B$11*($B$10*C526/$B$12*$B$7+(1-$B$10)*D526/$B$12*$C$7)</x:f>
        <x:v>300</x:v>
      </x:c>
      <x:c r="H526" s="17" t="n">
        <x:f>$B$10*E526+(1-$B$10)*F526</x:f>
        <x:v>0.035500000000000004</x:v>
      </x:c>
      <x:c r="I526" s="34"/>
      <x:c r="J526" s="34"/>
      <x:c r="K526" s="34"/>
      <x:c r="L526" s="34"/>
      <x:c r="M526" s="34"/>
      <x:c r="N526" s="34"/>
      <x:c r="O526" s="34"/>
      <x:c r="P526" s="34"/>
      <x:c r="Q526" s="34"/>
      <x:c r="R526" s="39" t="n">
        <x:v>1.5099423816653137</x:v>
      </x:c>
      <x:c r="S526" s="39" t="n">
        <x:v>0.2081010419584253</x:v>
      </x:c>
      <x:c r="T526" s="39" t="n">
        <x:v>-0.3046277959880113</x:v>
      </x:c>
      <x:c r="U526" s="39" t="n">
        <x:v>1.9456009428040824</x:v>
      </x:c>
      <x:c r="V526" s="39" t="n">
        <x:v>0.9313559506484107</x:v>
      </x:c>
      <x:c r="W526" s="39" t="n">
        <x:v>0.5368912824575224</x:v>
      </x:c>
      <x:c r="X526" s="39" t="n">
        <x:v>0.10156526773236936</x:v>
      </x:c>
      <x:c r="Y526" s="39" t="n">
        <x:v>0.7964561691818252</x:v>
      </x:c>
      <x:c r="Z526" s="39" t="n">
        <x:v>-0.42826592909777444</x:v>
      </x:c>
      <x:c r="AA526" s="39" t="n">
        <x:v>2.3167402336363137</x:v>
      </x:c>
      <x:c r="AB526" s="39" t="n">
        <x:v>-1.3271978280874448</x:v>
      </x:c>
      <x:c r="AC526" s="39" t="n">
        <x:v>-1.1112610367360596</x:v>
      </x:c>
      <x:c r="AD526" s="39" t="n">
        <x:v>-1.4630602044712884</x:v>
      </x:c>
      <x:c r="AE526" s="39" t="n">
        <x:v>-0.8915351636278265</x:v>
      </x:c>
      <x:c r="AF526" s="39" t="n">
        <x:v>-1.6654168698313652</x:v>
      </x:c>
      <x:c r="AG526" s="39" t="n">
        <x:v>0.8607251277923167</x:v>
      </x:c>
      <x:c r="AH526" s="39" t="n">
        <x:v>-0.7327553097641987</x:v>
      </x:c>
      <x:c r="AI526" s="39" t="n">
        <x:v>-0.020905527522432257</x:v>
      </x:c>
      <x:c r="AJ526" s="39" t="n">
        <x:v>-0.40452003016955174</x:v>
      </x:c>
      <x:c r="AK526" s="39" t="n">
        <x:v>-0.48479206608206604</x:v>
      </x:c>
      <x:c r="AL526" s="34"/>
      <x:c r="AM526" s="34" t="n">
        <x:f>IF(SQRT($B$9)*$B526+SQRT(1-$B$9)*R526&lt;_xlfn.NORM.S.INV($B$6),1,0)</x:f>
        <x:v>0</x:v>
      </x:c>
      <x:c r="AN526" s="34" t="n">
        <x:f>IF(SQRT($B$9)*$B526+SQRT(1-$B$9)*S526&lt;_xlfn.NORM.S.INV($B$6),1,0)</x:f>
        <x:v>0</x:v>
      </x:c>
      <x:c r="AO526" s="34" t="n">
        <x:f>IF(SQRT($B$9)*$B526+SQRT(1-$B$9)*T526&lt;_xlfn.NORM.S.INV($B$6),1,0)</x:f>
        <x:v>0</x:v>
      </x:c>
      <x:c r="AP526" s="34" t="n">
        <x:f>IF(SQRT($B$9)*$B526+SQRT(1-$B$9)*U526&lt;_xlfn.NORM.S.INV($B$6),1,0)</x:f>
        <x:v>0</x:v>
      </x:c>
      <x:c r="AQ526" s="34" t="n">
        <x:f>IF(SQRT($B$9)*$B526+SQRT(1-$B$9)*V526&lt;_xlfn.NORM.S.INV($B$6),1,0)</x:f>
        <x:v>0</x:v>
      </x:c>
      <x:c r="AR526" s="34" t="n">
        <x:f>IF(SQRT($B$9)*$B526+SQRT(1-$B$9)*W526&lt;_xlfn.NORM.S.INV($B$6),1,0)</x:f>
        <x:v>0</x:v>
      </x:c>
      <x:c r="AS526" s="34" t="n">
        <x:f>IF(SQRT($B$9)*$B526+SQRT(1-$B$9)*X526&lt;_xlfn.NORM.S.INV($B$6),1,0)</x:f>
        <x:v>0</x:v>
      </x:c>
      <x:c r="AT526" s="34" t="n">
        <x:f>IF(SQRT($B$9)*$B526+SQRT(1-$B$9)*Y526&lt;_xlfn.NORM.S.INV($B$6),1,0)</x:f>
        <x:v>0</x:v>
      </x:c>
      <x:c r="AU526" s="34" t="n">
        <x:f>IF(SQRT($B$9)*$B526+SQRT(1-$B$9)*Z526&lt;_xlfn.NORM.S.INV($B$6),1,0)</x:f>
        <x:v>0</x:v>
      </x:c>
      <x:c r="AV526" s="34" t="n">
        <x:f>IF(SQRT($B$9)*$B526+SQRT(1-$B$9)*AA526&lt;_xlfn.NORM.S.INV($B$6),1,0)</x:f>
        <x:v>0</x:v>
      </x:c>
      <x:c r="AW526" s="34" t="n">
        <x:f>IF(SQRT($C$9)*$B526+SQRT(1-$C$9)*AB526&lt;_xlfn.NORM.S.INV($C$6),1,0)</x:f>
        <x:v>0</x:v>
      </x:c>
      <x:c r="AX526" s="34" t="n">
        <x:f>IF(SQRT($C$9)*$B526+SQRT(1-$C$9)*AC526&lt;_xlfn.NORM.S.INV($C$6),1,0)</x:f>
        <x:v>0</x:v>
      </x:c>
      <x:c r="AY526" s="34" t="n">
        <x:f>IF(SQRT($C$9)*$B526+SQRT(1-$C$9)*AD526&lt;_xlfn.NORM.S.INV($C$6),1,0)</x:f>
        <x:v>0</x:v>
      </x:c>
      <x:c r="AZ526" s="34" t="n">
        <x:f>IF(SQRT($C$9)*$B526+SQRT(1-$C$9)*AE526&lt;_xlfn.NORM.S.INV($C$6),1,0)</x:f>
        <x:v>0</x:v>
      </x:c>
      <x:c r="BA526" s="34" t="n">
        <x:f>IF(SQRT($C$9)*$B526+SQRT(1-$C$9)*AF526&lt;_xlfn.NORM.S.INV($C$6),1,0)</x:f>
        <x:v>1</x:v>
      </x:c>
      <x:c r="BB526" s="34" t="n">
        <x:f>IF(SQRT($C$9)*$B526+SQRT(1-$C$9)*AG526&lt;_xlfn.NORM.S.INV($C$6),1,0)</x:f>
        <x:v>0</x:v>
      </x:c>
      <x:c r="BC526" s="34" t="n">
        <x:f>IF(SQRT($C$9)*$B526+SQRT(1-$C$9)*AH526&lt;_xlfn.NORM.S.INV($C$6),1,0)</x:f>
        <x:v>0</x:v>
      </x:c>
      <x:c r="BD526" s="34" t="n">
        <x:f>IF(SQRT($C$9)*$B526+SQRT(1-$C$9)*AI526&lt;_xlfn.NORM.S.INV($C$6),1,0)</x:f>
        <x:v>0</x:v>
      </x:c>
      <x:c r="BE526" s="34" t="n">
        <x:f>IF(SQRT($C$9)*$B526+SQRT(1-$C$9)*AJ526&lt;_xlfn.NORM.S.INV($C$6),1,0)</x:f>
        <x:v>0</x:v>
      </x:c>
      <x:c r="BF526" s="34" t="n">
        <x:f>IF(SQRT($C$9)*$B526+SQRT(1-$C$9)*AK526&lt;_xlfn.NORM.S.INV($C$6),1,0)</x:f>
        <x:v>0</x:v>
      </x:c>
      <x:c r="BG526" s="34"/>
      <x:c r="BH526" s="34"/>
      <x:c r="BI526" s="34" t="n">
        <x:f>$B$11*(($A$1061)*$C526/$B$12*$B$7+(1-$A$1061)*$D526/$B$12*$C$7)</x:f>
        <x:v>600</x:v>
      </x:c>
      <x:c r="BJ526" s="34" t="n">
        <x:f>$B$11*(($A$1062)*$C526/$B$12*$B$7+(1-$A$1062)*$D526/$B$12*$C$7)</x:f>
        <x:v>570</x:v>
      </x:c>
      <x:c r="BK526" s="34" t="n">
        <x:f>$B$11*(($A$1063)*$C526/$B$12*$B$7+(1-$A$1063)*$D526/$B$12*$C$7)</x:f>
        <x:v>540</x:v>
      </x:c>
      <x:c r="BL526" s="34" t="n">
        <x:f>$B$11*(($A$1064)*$C526/$B$12*$B$7+(1-$A$1064)*$D526/$B$12*$C$7)</x:f>
        <x:v>509.99999999999994</x:v>
      </x:c>
      <x:c r="BM526" s="34" t="n">
        <x:f>$B$11*(($A$1065)*$C526/$B$12*$B$7+(1-$A$1065)*$D526/$B$12*$C$7)</x:f>
        <x:v>480</x:v>
      </x:c>
      <x:c r="BN526" s="34" t="n">
        <x:f>$B$11*(($A$1066)*$C526/$B$12*$B$7+(1-$A$1066)*$D526/$B$12*$C$7)</x:f>
        <x:v>450</x:v>
      </x:c>
      <x:c r="BO526" s="34" t="n">
        <x:f>$B$11*(($A$1067)*$C526/$B$12*$B$7+(1-$A$1067)*$D526/$B$12*$C$7)</x:f>
        <x:v>419.99999999999994</x:v>
      </x:c>
      <x:c r="BP526" s="34" t="n">
        <x:f>$B$11*(($A$1068)*$C526/$B$12*$B$7+(1-$A$1068)*$D526/$B$12*$C$7)</x:f>
        <x:v>390</x:v>
      </x:c>
      <x:c r="BQ526" s="34" t="n">
        <x:f>$B$11*(($A$1069)*$C526/$B$12*$B$7+(1-$A$1069)*$D526/$B$12*$C$7)</x:f>
        <x:v>360</x:v>
      </x:c>
      <x:c r="BR526" s="34" t="n">
        <x:f>$B$11*(($A$1070)*$C526/$B$12*$B$7+(1-$A$1070)*$D526/$B$12*$C$7)</x:f>
        <x:v>330</x:v>
      </x:c>
      <x:c r="BS526" s="34" t="n">
        <x:f>$B$11*(($A$1071)*$C526/$B$12*$B$7+(1-$A$1071)*$D526/$B$12*$C$7)</x:f>
        <x:v>300</x:v>
      </x:c>
      <x:c r="BT526" s="34" t="n">
        <x:f>$B$11*(($A$1072)*$C526/$B$12*$B$7+(1-$A$1072)*$D526/$B$12*$C$7)</x:f>
        <x:v>270</x:v>
      </x:c>
      <x:c r="BU526" s="34" t="n">
        <x:f>$B$11*(($A$1073)*$C526/$B$12*$B$7+(1-$A$1073)*$D526/$B$12*$C$7)</x:f>
        <x:v>240</x:v>
      </x:c>
      <x:c r="BV526" s="34" t="n">
        <x:f>$B$11*(($A$1074)*$C526/$B$12*$B$7+(1-$A$1074)*$D526/$B$12*$C$7)</x:f>
        <x:v>209.99999999999997</x:v>
      </x:c>
      <x:c r="BW526" s="34" t="n">
        <x:f>$B$11*(($A$1075)*$C526/$B$12*$B$7+(1-$A$1075)*$D526/$B$12*$C$7)</x:f>
        <x:v>180.00000000000003</x:v>
      </x:c>
      <x:c r="BX526" s="34" t="n">
        <x:f>$B$11*(($A$1076)*$C526/$B$12*$B$7+(1-$A$1076)*$D526/$B$12*$C$7)</x:f>
        <x:v>150</x:v>
      </x:c>
      <x:c r="BY526" s="34" t="n">
        <x:f>$B$11*(($A$1077)*$C526/$B$12*$B$7+(1-$A$1077)*$D526/$B$12*$C$7)</x:f>
        <x:v>119.99999999999999</x:v>
      </x:c>
      <x:c r="BZ526" s="34" t="n">
        <x:f>$B$11*(($A$1078)*$C526/$B$12*$B$7+(1-$A$1078)*$D526/$B$12*$C$7)</x:f>
        <x:v>90.00000000000001</x:v>
      </x:c>
      <x:c r="CA526" s="34" t="n">
        <x:f>$B$11*(($A$1079)*$C526/$B$12*$B$7+(1-$A$1079)*$D526/$B$12*$C$7)</x:f>
        <x:v>59.99999999999999</x:v>
      </x:c>
      <x:c r="CB526" s="34" t="n">
        <x:f>$B$11*(($A$1080)*$C526/$B$12*$B$7+(1-$A$1080)*$D526/$B$12*$C$7)</x:f>
        <x:v>30.00000000000003</x:v>
      </x:c>
      <x:c r="CC526" s="34" t="n">
        <x:f>$B$11*(($A$1081)*$C526/$B$12*$B$7+(1-$A$1081)*$D526/$B$12*$C$7)</x:f>
        <x:v>0</x:v>
      </x:c>
    </x:row>
    <x:row r="527">
      <x:c r="A527" s="34" t="n">
        <x:v>503</x:v>
      </x:c>
      <x:c r="B527" s="39" t="n">
        <x:v>-1.4889737355261639</x:v>
      </x:c>
      <x:c r="C527" s="1" t="n">
        <x:f>SUM(AM527:AV527)</x:f>
        <x:v>0</x:v>
      </x:c>
      <x:c r="D527" s="1" t="n">
        <x:f>SUM(AW527:BF527)</x:f>
        <x:v>0</x:v>
      </x:c>
      <x:c r="E527" s="17" t="n">
        <x:f>(1-C527/$B$12)*$B$8-C527/$B$12*$B$7</x:f>
        <x:v>0.05</x:v>
      </x:c>
      <x:c r="F527" s="17" t="n">
        <x:f>(1-D527/$B$12)*$C$8-D527/$B$12*$C$7</x:f>
        <x:v>0.09</x:v>
      </x:c>
      <x:c r="G527" s="32" t="n">
        <x:f>$B$11*($B$10*C527/$B$12*$B$7+(1-$B$10)*D527/$B$12*$C$7)</x:f>
        <x:v>0</x:v>
      </x:c>
      <x:c r="H527" s="17" t="n">
        <x:f>$B$10*E527+(1-$B$10)*F527</x:f>
        <x:v>0.07</x:v>
      </x:c>
      <x:c r="I527" s="34"/>
      <x:c r="J527" s="34"/>
      <x:c r="K527" s="34"/>
      <x:c r="L527" s="34"/>
      <x:c r="M527" s="34"/>
      <x:c r="N527" s="34"/>
      <x:c r="O527" s="34"/>
      <x:c r="P527" s="34"/>
      <x:c r="Q527" s="34"/>
      <x:c r="R527" s="39" t="n">
        <x:v>0.6859794173109877</x:v>
      </x:c>
      <x:c r="S527" s="39" t="n">
        <x:v>1.374031662270097</x:v>
      </x:c>
      <x:c r="T527" s="39" t="n">
        <x:v>0.08084453454274186</x:v>
      </x:c>
      <x:c r="U527" s="39" t="n">
        <x:v>-0.283245574666757</x:v>
      </x:c>
      <x:c r="V527" s="39" t="n">
        <x:v>-1.1416032641476495</x:v>
      </x:c>
      <x:c r="W527" s="39" t="n">
        <x:v>1.1600857583692892</x:v>
      </x:c>
      <x:c r="X527" s="39" t="n">
        <x:v>-0.20016224309266223</x:v>
      </x:c>
      <x:c r="Y527" s="39" t="n">
        <x:v>-0.41937639582823044</x:v>
      </x:c>
      <x:c r="Z527" s="39" t="n">
        <x:v>-0.6926633661350391</x:v>
      </x:c>
      <x:c r="AA527" s="39" t="n">
        <x:v>-0.8447754901669785</x:v>
      </x:c>
      <x:c r="AB527" s="39" t="n">
        <x:v>-0.6379745639710616</x:v>
      </x:c>
      <x:c r="AC527" s="39" t="n">
        <x:v>-0.49378477296946766</x:v>
      </x:c>
      <x:c r="AD527" s="39" t="n">
        <x:v>1.447392106639598</x:v>
      </x:c>
      <x:c r="AE527" s="39" t="n">
        <x:v>0.9559256900053287</x:v>
      </x:c>
      <x:c r="AF527" s="39" t="n">
        <x:v>1.4465488282340146</x:v>
      </x:c>
      <x:c r="AG527" s="39" t="n">
        <x:v>0.33937625554584533</x:v>
      </x:c>
      <x:c r="AH527" s="39" t="n">
        <x:v>0.2856415862073081</x:v>
      </x:c>
      <x:c r="AI527" s="39" t="n">
        <x:v>-0.2181202952252251</x:v>
      </x:c>
      <x:c r="AJ527" s="39" t="n">
        <x:v>-0.6230925372379594</x:v>
      </x:c>
      <x:c r="AK527" s="39" t="n">
        <x:v>-0.8307332402693578</x:v>
      </x:c>
      <x:c r="AL527" s="34"/>
      <x:c r="AM527" s="34" t="n">
        <x:f>IF(SQRT($B$9)*$B527+SQRT(1-$B$9)*R527&lt;_xlfn.NORM.S.INV($B$6),1,0)</x:f>
        <x:v>0</x:v>
      </x:c>
      <x:c r="AN527" s="34" t="n">
        <x:f>IF(SQRT($B$9)*$B527+SQRT(1-$B$9)*S527&lt;_xlfn.NORM.S.INV($B$6),1,0)</x:f>
        <x:v>0</x:v>
      </x:c>
      <x:c r="AO527" s="34" t="n">
        <x:f>IF(SQRT($B$9)*$B527+SQRT(1-$B$9)*T527&lt;_xlfn.NORM.S.INV($B$6),1,0)</x:f>
        <x:v>0</x:v>
      </x:c>
      <x:c r="AP527" s="34" t="n">
        <x:f>IF(SQRT($B$9)*$B527+SQRT(1-$B$9)*U527&lt;_xlfn.NORM.S.INV($B$6),1,0)</x:f>
        <x:v>0</x:v>
      </x:c>
      <x:c r="AQ527" s="34" t="n">
        <x:f>IF(SQRT($B$9)*$B527+SQRT(1-$B$9)*V527&lt;_xlfn.NORM.S.INV($B$6),1,0)</x:f>
        <x:v>0</x:v>
      </x:c>
      <x:c r="AR527" s="34" t="n">
        <x:f>IF(SQRT($B$9)*$B527+SQRT(1-$B$9)*W527&lt;_xlfn.NORM.S.INV($B$6),1,0)</x:f>
        <x:v>0</x:v>
      </x:c>
      <x:c r="AS527" s="34" t="n">
        <x:f>IF(SQRT($B$9)*$B527+SQRT(1-$B$9)*X527&lt;_xlfn.NORM.S.INV($B$6),1,0)</x:f>
        <x:v>0</x:v>
      </x:c>
      <x:c r="AT527" s="34" t="n">
        <x:f>IF(SQRT($B$9)*$B527+SQRT(1-$B$9)*Y527&lt;_xlfn.NORM.S.INV($B$6),1,0)</x:f>
        <x:v>0</x:v>
      </x:c>
      <x:c r="AU527" s="34" t="n">
        <x:f>IF(SQRT($B$9)*$B527+SQRT(1-$B$9)*Z527&lt;_xlfn.NORM.S.INV($B$6),1,0)</x:f>
        <x:v>0</x:v>
      </x:c>
      <x:c r="AV527" s="34" t="n">
        <x:f>IF(SQRT($B$9)*$B527+SQRT(1-$B$9)*AA527&lt;_xlfn.NORM.S.INV($B$6),1,0)</x:f>
        <x:v>0</x:v>
      </x:c>
      <x:c r="AW527" s="34" t="n">
        <x:f>IF(SQRT($C$9)*$B527+SQRT(1-$C$9)*AB527&lt;_xlfn.NORM.S.INV($C$6),1,0)</x:f>
        <x:v>0</x:v>
      </x:c>
      <x:c r="AX527" s="34" t="n">
        <x:f>IF(SQRT($C$9)*$B527+SQRT(1-$C$9)*AC527&lt;_xlfn.NORM.S.INV($C$6),1,0)</x:f>
        <x:v>0</x:v>
      </x:c>
      <x:c r="AY527" s="34" t="n">
        <x:f>IF(SQRT($C$9)*$B527+SQRT(1-$C$9)*AD527&lt;_xlfn.NORM.S.INV($C$6),1,0)</x:f>
        <x:v>0</x:v>
      </x:c>
      <x:c r="AZ527" s="34" t="n">
        <x:f>IF(SQRT($C$9)*$B527+SQRT(1-$C$9)*AE527&lt;_xlfn.NORM.S.INV($C$6),1,0)</x:f>
        <x:v>0</x:v>
      </x:c>
      <x:c r="BA527" s="34" t="n">
        <x:f>IF(SQRT($C$9)*$B527+SQRT(1-$C$9)*AF527&lt;_xlfn.NORM.S.INV($C$6),1,0)</x:f>
        <x:v>0</x:v>
      </x:c>
      <x:c r="BB527" s="34" t="n">
        <x:f>IF(SQRT($C$9)*$B527+SQRT(1-$C$9)*AG527&lt;_xlfn.NORM.S.INV($C$6),1,0)</x:f>
        <x:v>0</x:v>
      </x:c>
      <x:c r="BC527" s="34" t="n">
        <x:f>IF(SQRT($C$9)*$B527+SQRT(1-$C$9)*AH527&lt;_xlfn.NORM.S.INV($C$6),1,0)</x:f>
        <x:v>0</x:v>
      </x:c>
      <x:c r="BD527" s="34" t="n">
        <x:f>IF(SQRT($C$9)*$B527+SQRT(1-$C$9)*AI527&lt;_xlfn.NORM.S.INV($C$6),1,0)</x:f>
        <x:v>0</x:v>
      </x:c>
      <x:c r="BE527" s="34" t="n">
        <x:f>IF(SQRT($C$9)*$B527+SQRT(1-$C$9)*AJ527&lt;_xlfn.NORM.S.INV($C$6),1,0)</x:f>
        <x:v>0</x:v>
      </x:c>
      <x:c r="BF527" s="34" t="n">
        <x:f>IF(SQRT($C$9)*$B527+SQRT(1-$C$9)*AK527&lt;_xlfn.NORM.S.INV($C$6),1,0)</x:f>
        <x:v>0</x:v>
      </x:c>
      <x:c r="BG527" s="34"/>
      <x:c r="BH527" s="34"/>
      <x:c r="BI527" s="34" t="n">
        <x:f>$B$11*(($A$1061)*$C527/$B$12*$B$7+(1-$A$1061)*$D527/$B$12*$C$7)</x:f>
        <x:v>0</x:v>
      </x:c>
      <x:c r="BJ527" s="34" t="n">
        <x:f>$B$11*(($A$1062)*$C527/$B$12*$B$7+(1-$A$1062)*$D527/$B$12*$C$7)</x:f>
        <x:v>0</x:v>
      </x:c>
      <x:c r="BK527" s="34" t="n">
        <x:f>$B$11*(($A$1063)*$C527/$B$12*$B$7+(1-$A$1063)*$D527/$B$12*$C$7)</x:f>
        <x:v>0</x:v>
      </x:c>
      <x:c r="BL527" s="34" t="n">
        <x:f>$B$11*(($A$1064)*$C527/$B$12*$B$7+(1-$A$1064)*$D527/$B$12*$C$7)</x:f>
        <x:v>0</x:v>
      </x:c>
      <x:c r="BM527" s="34" t="n">
        <x:f>$B$11*(($A$1065)*$C527/$B$12*$B$7+(1-$A$1065)*$D527/$B$12*$C$7)</x:f>
        <x:v>0</x:v>
      </x:c>
      <x:c r="BN527" s="34" t="n">
        <x:f>$B$11*(($A$1066)*$C527/$B$12*$B$7+(1-$A$1066)*$D527/$B$12*$C$7)</x:f>
        <x:v>0</x:v>
      </x:c>
      <x:c r="BO527" s="34" t="n">
        <x:f>$B$11*(($A$1067)*$C527/$B$12*$B$7+(1-$A$1067)*$D527/$B$12*$C$7)</x:f>
        <x:v>0</x:v>
      </x:c>
      <x:c r="BP527" s="34" t="n">
        <x:f>$B$11*(($A$1068)*$C527/$B$12*$B$7+(1-$A$1068)*$D527/$B$12*$C$7)</x:f>
        <x:v>0</x:v>
      </x:c>
      <x:c r="BQ527" s="34" t="n">
        <x:f>$B$11*(($A$1069)*$C527/$B$12*$B$7+(1-$A$1069)*$D527/$B$12*$C$7)</x:f>
        <x:v>0</x:v>
      </x:c>
      <x:c r="BR527" s="34" t="n">
        <x:f>$B$11*(($A$1070)*$C527/$B$12*$B$7+(1-$A$1070)*$D527/$B$12*$C$7)</x:f>
        <x:v>0</x:v>
      </x:c>
      <x:c r="BS527" s="34" t="n">
        <x:f>$B$11*(($A$1071)*$C527/$B$12*$B$7+(1-$A$1071)*$D527/$B$12*$C$7)</x:f>
        <x:v>0</x:v>
      </x:c>
      <x:c r="BT527" s="34" t="n">
        <x:f>$B$11*(($A$1072)*$C527/$B$12*$B$7+(1-$A$1072)*$D527/$B$12*$C$7)</x:f>
        <x:v>0</x:v>
      </x:c>
      <x:c r="BU527" s="34" t="n">
        <x:f>$B$11*(($A$1073)*$C527/$B$12*$B$7+(1-$A$1073)*$D527/$B$12*$C$7)</x:f>
        <x:v>0</x:v>
      </x:c>
      <x:c r="BV527" s="34" t="n">
        <x:f>$B$11*(($A$1074)*$C527/$B$12*$B$7+(1-$A$1074)*$D527/$B$12*$C$7)</x:f>
        <x:v>0</x:v>
      </x:c>
      <x:c r="BW527" s="34" t="n">
        <x:f>$B$11*(($A$1075)*$C527/$B$12*$B$7+(1-$A$1075)*$D527/$B$12*$C$7)</x:f>
        <x:v>0</x:v>
      </x:c>
      <x:c r="BX527" s="34" t="n">
        <x:f>$B$11*(($A$1076)*$C527/$B$12*$B$7+(1-$A$1076)*$D527/$B$12*$C$7)</x:f>
        <x:v>0</x:v>
      </x:c>
      <x:c r="BY527" s="34" t="n">
        <x:f>$B$11*(($A$1077)*$C527/$B$12*$B$7+(1-$A$1077)*$D527/$B$12*$C$7)</x:f>
        <x:v>0</x:v>
      </x:c>
      <x:c r="BZ527" s="34" t="n">
        <x:f>$B$11*(($A$1078)*$C527/$B$12*$B$7+(1-$A$1078)*$D527/$B$12*$C$7)</x:f>
        <x:v>0</x:v>
      </x:c>
      <x:c r="CA527" s="34" t="n">
        <x:f>$B$11*(($A$1079)*$C527/$B$12*$B$7+(1-$A$1079)*$D527/$B$12*$C$7)</x:f>
        <x:v>0</x:v>
      </x:c>
      <x:c r="CB527" s="34" t="n">
        <x:f>$B$11*(($A$1080)*$C527/$B$12*$B$7+(1-$A$1080)*$D527/$B$12*$C$7)</x:f>
        <x:v>0</x:v>
      </x:c>
      <x:c r="CC527" s="34" t="n">
        <x:f>$B$11*(($A$1081)*$C527/$B$12*$B$7+(1-$A$1081)*$D527/$B$12*$C$7)</x:f>
        <x:v>0</x:v>
      </x:c>
    </x:row>
    <x:row r="528">
      <x:c r="A528" s="34" t="n">
        <x:v>504</x:v>
      </x:c>
      <x:c r="B528" s="39" t="n">
        <x:v>1.083006283287315</x:v>
      </x:c>
      <x:c r="C528" s="1" t="n">
        <x:f>SUM(AM528:AV528)</x:f>
        <x:v>0</x:v>
      </x:c>
      <x:c r="D528" s="1" t="n">
        <x:f>SUM(AW528:BF528)</x:f>
        <x:v>0</x:v>
      </x:c>
      <x:c r="E528" s="17" t="n">
        <x:f>(1-C528/$B$12)*$B$8-C528/$B$12*$B$7</x:f>
        <x:v>0.05</x:v>
      </x:c>
      <x:c r="F528" s="17" t="n">
        <x:f>(1-D528/$B$12)*$C$8-D528/$B$12*$C$7</x:f>
        <x:v>0.09</x:v>
      </x:c>
      <x:c r="G528" s="32" t="n">
        <x:f>$B$11*($B$10*C528/$B$12*$B$7+(1-$B$10)*D528/$B$12*$C$7)</x:f>
        <x:v>0</x:v>
      </x:c>
      <x:c r="H528" s="17" t="n">
        <x:f>$B$10*E528+(1-$B$10)*F528</x:f>
        <x:v>0.07</x:v>
      </x:c>
      <x:c r="I528" s="34"/>
      <x:c r="J528" s="34"/>
      <x:c r="K528" s="34"/>
      <x:c r="L528" s="34"/>
      <x:c r="M528" s="34"/>
      <x:c r="N528" s="34"/>
      <x:c r="O528" s="34"/>
      <x:c r="P528" s="34"/>
      <x:c r="Q528" s="34"/>
      <x:c r="R528" s="39" t="n">
        <x:v>0.9938908306962434</x:v>
      </x:c>
      <x:c r="S528" s="39" t="n">
        <x:v>-0.4013111954132501</x:v>
      </x:c>
      <x:c r="T528" s="39" t="n">
        <x:v>0.29851111307901507</x:v>
      </x:c>
      <x:c r="U528" s="39" t="n">
        <x:v>0.13508434983011397</x:v>
      </x:c>
      <x:c r="V528" s="39" t="n">
        <x:v>1.8235486321181529</x:v>
      </x:c>
      <x:c r="W528" s="39" t="n">
        <x:v>0.7416104944913596</x:v>
      </x:c>
      <x:c r="X528" s="39" t="n">
        <x:v>-0.9625835744122628</x:v>
      </x:c>
      <x:c r="Y528" s="39" t="n">
        <x:v>1.6482104471715573</x:v>
      </x:c>
      <x:c r="Z528" s="39" t="n">
        <x:v>1.569208221101073</x:v>
      </x:c>
      <x:c r="AA528" s="39" t="n">
        <x:v>-1.1796723867051715</x:v>
      </x:c>
      <x:c r="AB528" s="39" t="n">
        <x:v>1.5667796369851268</x:v>
      </x:c>
      <x:c r="AC528" s="39" t="n">
        <x:v>2.41321936264008</x:v>
      </x:c>
      <x:c r="AD528" s="39" t="n">
        <x:v>-0.5283568383245338</x:v>
      </x:c>
      <x:c r="AE528" s="39" t="n">
        <x:v>-0.9483839283975924</x:v>
      </x:c>
      <x:c r="AF528" s="39" t="n">
        <x:v>0.5605988673753712</x:v>
      </x:c>
      <x:c r="AG528" s="39" t="n">
        <x:v>-1.5642467209476383</x:v>
      </x:c>
      <x:c r="AH528" s="39" t="n">
        <x:v>-0.8459936220508046</x:v>
      </x:c>
      <x:c r="AI528" s="39" t="n">
        <x:v>-0.25465068964044746</x:v>
      </x:c>
      <x:c r="AJ528" s="39" t="n">
        <x:v>0.7792874229846947</x:v>
      </x:c>
      <x:c r="AK528" s="39" t="n">
        <x:v>0.29845719306024615</x:v>
      </x:c>
      <x:c r="AL528" s="34"/>
      <x:c r="AM528" s="34" t="n">
        <x:f>IF(SQRT($B$9)*$B528+SQRT(1-$B$9)*R528&lt;_xlfn.NORM.S.INV($B$6),1,0)</x:f>
        <x:v>0</x:v>
      </x:c>
      <x:c r="AN528" s="34" t="n">
        <x:f>IF(SQRT($B$9)*$B528+SQRT(1-$B$9)*S528&lt;_xlfn.NORM.S.INV($B$6),1,0)</x:f>
        <x:v>0</x:v>
      </x:c>
      <x:c r="AO528" s="34" t="n">
        <x:f>IF(SQRT($B$9)*$B528+SQRT(1-$B$9)*T528&lt;_xlfn.NORM.S.INV($B$6),1,0)</x:f>
        <x:v>0</x:v>
      </x:c>
      <x:c r="AP528" s="34" t="n">
        <x:f>IF(SQRT($B$9)*$B528+SQRT(1-$B$9)*U528&lt;_xlfn.NORM.S.INV($B$6),1,0)</x:f>
        <x:v>0</x:v>
      </x:c>
      <x:c r="AQ528" s="34" t="n">
        <x:f>IF(SQRT($B$9)*$B528+SQRT(1-$B$9)*V528&lt;_xlfn.NORM.S.INV($B$6),1,0)</x:f>
        <x:v>0</x:v>
      </x:c>
      <x:c r="AR528" s="34" t="n">
        <x:f>IF(SQRT($B$9)*$B528+SQRT(1-$B$9)*W528&lt;_xlfn.NORM.S.INV($B$6),1,0)</x:f>
        <x:v>0</x:v>
      </x:c>
      <x:c r="AS528" s="34" t="n">
        <x:f>IF(SQRT($B$9)*$B528+SQRT(1-$B$9)*X528&lt;_xlfn.NORM.S.INV($B$6),1,0)</x:f>
        <x:v>0</x:v>
      </x:c>
      <x:c r="AT528" s="34" t="n">
        <x:f>IF(SQRT($B$9)*$B528+SQRT(1-$B$9)*Y528&lt;_xlfn.NORM.S.INV($B$6),1,0)</x:f>
        <x:v>0</x:v>
      </x:c>
      <x:c r="AU528" s="34" t="n">
        <x:f>IF(SQRT($B$9)*$B528+SQRT(1-$B$9)*Z528&lt;_xlfn.NORM.S.INV($B$6),1,0)</x:f>
        <x:v>0</x:v>
      </x:c>
      <x:c r="AV528" s="34" t="n">
        <x:f>IF(SQRT($B$9)*$B528+SQRT(1-$B$9)*AA528&lt;_xlfn.NORM.S.INV($B$6),1,0)</x:f>
        <x:v>0</x:v>
      </x:c>
      <x:c r="AW528" s="34" t="n">
        <x:f>IF(SQRT($C$9)*$B528+SQRT(1-$C$9)*AB528&lt;_xlfn.NORM.S.INV($C$6),1,0)</x:f>
        <x:v>0</x:v>
      </x:c>
      <x:c r="AX528" s="34" t="n">
        <x:f>IF(SQRT($C$9)*$B528+SQRT(1-$C$9)*AC528&lt;_xlfn.NORM.S.INV($C$6),1,0)</x:f>
        <x:v>0</x:v>
      </x:c>
      <x:c r="AY528" s="34" t="n">
        <x:f>IF(SQRT($C$9)*$B528+SQRT(1-$C$9)*AD528&lt;_xlfn.NORM.S.INV($C$6),1,0)</x:f>
        <x:v>0</x:v>
      </x:c>
      <x:c r="AZ528" s="34" t="n">
        <x:f>IF(SQRT($C$9)*$B528+SQRT(1-$C$9)*AE528&lt;_xlfn.NORM.S.INV($C$6),1,0)</x:f>
        <x:v>0</x:v>
      </x:c>
      <x:c r="BA528" s="34" t="n">
        <x:f>IF(SQRT($C$9)*$B528+SQRT(1-$C$9)*AF528&lt;_xlfn.NORM.S.INV($C$6),1,0)</x:f>
        <x:v>0</x:v>
      </x:c>
      <x:c r="BB528" s="34" t="n">
        <x:f>IF(SQRT($C$9)*$B528+SQRT(1-$C$9)*AG528&lt;_xlfn.NORM.S.INV($C$6),1,0)</x:f>
        <x:v>0</x:v>
      </x:c>
      <x:c r="BC528" s="34" t="n">
        <x:f>IF(SQRT($C$9)*$B528+SQRT(1-$C$9)*AH528&lt;_xlfn.NORM.S.INV($C$6),1,0)</x:f>
        <x:v>0</x:v>
      </x:c>
      <x:c r="BD528" s="34" t="n">
        <x:f>IF(SQRT($C$9)*$B528+SQRT(1-$C$9)*AI528&lt;_xlfn.NORM.S.INV($C$6),1,0)</x:f>
        <x:v>0</x:v>
      </x:c>
      <x:c r="BE528" s="34" t="n">
        <x:f>IF(SQRT($C$9)*$B528+SQRT(1-$C$9)*AJ528&lt;_xlfn.NORM.S.INV($C$6),1,0)</x:f>
        <x:v>0</x:v>
      </x:c>
      <x:c r="BF528" s="34" t="n">
        <x:f>IF(SQRT($C$9)*$B528+SQRT(1-$C$9)*AK528&lt;_xlfn.NORM.S.INV($C$6),1,0)</x:f>
        <x:v>0</x:v>
      </x:c>
      <x:c r="BG528" s="34"/>
      <x:c r="BH528" s="34"/>
      <x:c r="BI528" s="34" t="n">
        <x:f>$B$11*(($A$1061)*$C528/$B$12*$B$7+(1-$A$1061)*$D528/$B$12*$C$7)</x:f>
        <x:v>0</x:v>
      </x:c>
      <x:c r="BJ528" s="34" t="n">
        <x:f>$B$11*(($A$1062)*$C528/$B$12*$B$7+(1-$A$1062)*$D528/$B$12*$C$7)</x:f>
        <x:v>0</x:v>
      </x:c>
      <x:c r="BK528" s="34" t="n">
        <x:f>$B$11*(($A$1063)*$C528/$B$12*$B$7+(1-$A$1063)*$D528/$B$12*$C$7)</x:f>
        <x:v>0</x:v>
      </x:c>
      <x:c r="BL528" s="34" t="n">
        <x:f>$B$11*(($A$1064)*$C528/$B$12*$B$7+(1-$A$1064)*$D528/$B$12*$C$7)</x:f>
        <x:v>0</x:v>
      </x:c>
      <x:c r="BM528" s="34" t="n">
        <x:f>$B$11*(($A$1065)*$C528/$B$12*$B$7+(1-$A$1065)*$D528/$B$12*$C$7)</x:f>
        <x:v>0</x:v>
      </x:c>
      <x:c r="BN528" s="34" t="n">
        <x:f>$B$11*(($A$1066)*$C528/$B$12*$B$7+(1-$A$1066)*$D528/$B$12*$C$7)</x:f>
        <x:v>0</x:v>
      </x:c>
      <x:c r="BO528" s="34" t="n">
        <x:f>$B$11*(($A$1067)*$C528/$B$12*$B$7+(1-$A$1067)*$D528/$B$12*$C$7)</x:f>
        <x:v>0</x:v>
      </x:c>
      <x:c r="BP528" s="34" t="n">
        <x:f>$B$11*(($A$1068)*$C528/$B$12*$B$7+(1-$A$1068)*$D528/$B$12*$C$7)</x:f>
        <x:v>0</x:v>
      </x:c>
      <x:c r="BQ528" s="34" t="n">
        <x:f>$B$11*(($A$1069)*$C528/$B$12*$B$7+(1-$A$1069)*$D528/$B$12*$C$7)</x:f>
        <x:v>0</x:v>
      </x:c>
      <x:c r="BR528" s="34" t="n">
        <x:f>$B$11*(($A$1070)*$C528/$B$12*$B$7+(1-$A$1070)*$D528/$B$12*$C$7)</x:f>
        <x:v>0</x:v>
      </x:c>
      <x:c r="BS528" s="34" t="n">
        <x:f>$B$11*(($A$1071)*$C528/$B$12*$B$7+(1-$A$1071)*$D528/$B$12*$C$7)</x:f>
        <x:v>0</x:v>
      </x:c>
      <x:c r="BT528" s="34" t="n">
        <x:f>$B$11*(($A$1072)*$C528/$B$12*$B$7+(1-$A$1072)*$D528/$B$12*$C$7)</x:f>
        <x:v>0</x:v>
      </x:c>
      <x:c r="BU528" s="34" t="n">
        <x:f>$B$11*(($A$1073)*$C528/$B$12*$B$7+(1-$A$1073)*$D528/$B$12*$C$7)</x:f>
        <x:v>0</x:v>
      </x:c>
      <x:c r="BV528" s="34" t="n">
        <x:f>$B$11*(($A$1074)*$C528/$B$12*$B$7+(1-$A$1074)*$D528/$B$12*$C$7)</x:f>
        <x:v>0</x:v>
      </x:c>
      <x:c r="BW528" s="34" t="n">
        <x:f>$B$11*(($A$1075)*$C528/$B$12*$B$7+(1-$A$1075)*$D528/$B$12*$C$7)</x:f>
        <x:v>0</x:v>
      </x:c>
      <x:c r="BX528" s="34" t="n">
        <x:f>$B$11*(($A$1076)*$C528/$B$12*$B$7+(1-$A$1076)*$D528/$B$12*$C$7)</x:f>
        <x:v>0</x:v>
      </x:c>
      <x:c r="BY528" s="34" t="n">
        <x:f>$B$11*(($A$1077)*$C528/$B$12*$B$7+(1-$A$1077)*$D528/$B$12*$C$7)</x:f>
        <x:v>0</x:v>
      </x:c>
      <x:c r="BZ528" s="34" t="n">
        <x:f>$B$11*(($A$1078)*$C528/$B$12*$B$7+(1-$A$1078)*$D528/$B$12*$C$7)</x:f>
        <x:v>0</x:v>
      </x:c>
      <x:c r="CA528" s="34" t="n">
        <x:f>$B$11*(($A$1079)*$C528/$B$12*$B$7+(1-$A$1079)*$D528/$B$12*$C$7)</x:f>
        <x:v>0</x:v>
      </x:c>
      <x:c r="CB528" s="34" t="n">
        <x:f>$B$11*(($A$1080)*$C528/$B$12*$B$7+(1-$A$1080)*$D528/$B$12*$C$7)</x:f>
        <x:v>0</x:v>
      </x:c>
      <x:c r="CC528" s="34" t="n">
        <x:f>$B$11*(($A$1081)*$C528/$B$12*$B$7+(1-$A$1081)*$D528/$B$12*$C$7)</x:f>
        <x:v>0</x:v>
      </x:c>
    </x:row>
    <x:row r="529">
      <x:c r="A529" s="34" t="n">
        <x:v>505</x:v>
      </x:c>
      <x:c r="B529" s="39" t="n">
        <x:v>-2.1094256721564193</x:v>
      </x:c>
      <x:c r="C529" s="1" t="n">
        <x:f>SUM(AM529:AV529)</x:f>
        <x:v>3</x:v>
      </x:c>
      <x:c r="D529" s="1" t="n">
        <x:f>SUM(AW529:BF529)</x:f>
        <x:v>1</x:v>
      </x:c>
      <x:c r="E529" s="17" t="n">
        <x:f>(1-C529/$B$12)*$B$8-C529/$B$12*$B$7</x:f>
        <x:v>-0.08499999999999999</x:v>
      </x:c>
      <x:c r="F529" s="17" t="n">
        <x:f>(1-D529/$B$12)*$C$8-D529/$B$12*$C$7</x:f>
        <x:v>0.021000000000000005</x:v>
      </x:c>
      <x:c r="G529" s="32" t="n">
        <x:f>$B$11*($B$10*C529/$B$12*$B$7+(1-$B$10)*D529/$B$12*$C$7)</x:f>
        <x:v>900</x:v>
      </x:c>
      <x:c r="H529" s="17" t="n">
        <x:f>$B$10*E529+(1-$B$10)*F529</x:f>
        <x:v>-0.031999999999999994</x:v>
      </x:c>
      <x:c r="I529" s="34"/>
      <x:c r="J529" s="34"/>
      <x:c r="K529" s="34"/>
      <x:c r="L529" s="34"/>
      <x:c r="M529" s="34"/>
      <x:c r="N529" s="34"/>
      <x:c r="O529" s="34"/>
      <x:c r="P529" s="34"/>
      <x:c r="Q529" s="34"/>
      <x:c r="R529" s="39" t="n">
        <x:v>0.838649112822879</x:v>
      </x:c>
      <x:c r="S529" s="39" t="n">
        <x:v>2.4764186850029968</x:v>
      </x:c>
      <x:c r="T529" s="39" t="n">
        <x:v>0.4100163066138886</x:v>
      </x:c>
      <x:c r="U529" s="39" t="n">
        <x:v>2.1531879955651516</x:v>
      </x:c>
      <x:c r="V529" s="39" t="n">
        <x:v>-0.5318716731448961</x:v>
      </x:c>
      <x:c r="W529" s="39" t="n">
        <x:v>-2.2354627983500377</x:v>
      </x:c>
      <x:c r="X529" s="39" t="n">
        <x:v>-2.3576044803575495</x:v>
      </x:c>
      <x:c r="Y529" s="39" t="n">
        <x:v>-0.9832797088133741</x:v>
      </x:c>
      <x:c r="Z529" s="39" t="n">
        <x:v>-1.072479811242092</x:v>
      </x:c>
      <x:c r="AA529" s="39" t="n">
        <x:v>-1.7904163332589889</x:v>
      </x:c>
      <x:c r="AB529" s="39" t="n">
        <x:v>1.3263230328431204</x:v>
      </x:c>
      <x:c r="AC529" s="39" t="n">
        <x:v>-0.4607082007161064</x:v>
      </x:c>
      <x:c r="AD529" s="39" t="n">
        <x:v>-0.7643151289462642</x:v>
      </x:c>
      <x:c r="AE529" s="39" t="n">
        <x:v>-1.352551334820487</x:v>
      </x:c>
      <x:c r="AF529" s="39" t="n">
        <x:v>-0.15025924956871617</x:v>
      </x:c>
      <x:c r="AG529" s="39" t="n">
        <x:v>0.48303703745809967</x:v>
      </x:c>
      <x:c r="AH529" s="39" t="n">
        <x:v>-0.5086026991907754</x:v>
      </x:c>
      <x:c r="AI529" s="39" t="n">
        <x:v>0.7015859097186212</x:v>
      </x:c>
      <x:c r="AJ529" s="39" t="n">
        <x:v>-0.29535801321450456</x:v>
      </x:c>
      <x:c r="AK529" s="39" t="n">
        <x:v>0.3692964169477312</x:v>
      </x:c>
      <x:c r="AL529" s="34"/>
      <x:c r="AM529" s="34" t="n">
        <x:f>IF(SQRT($B$9)*$B529+SQRT(1-$B$9)*R529&lt;_xlfn.NORM.S.INV($B$6),1,0)</x:f>
        <x:v>0</x:v>
      </x:c>
      <x:c r="AN529" s="34" t="n">
        <x:f>IF(SQRT($B$9)*$B529+SQRT(1-$B$9)*S529&lt;_xlfn.NORM.S.INV($B$6),1,0)</x:f>
        <x:v>0</x:v>
      </x:c>
      <x:c r="AO529" s="34" t="n">
        <x:f>IF(SQRT($B$9)*$B529+SQRT(1-$B$9)*T529&lt;_xlfn.NORM.S.INV($B$6),1,0)</x:f>
        <x:v>0</x:v>
      </x:c>
      <x:c r="AP529" s="34" t="n">
        <x:f>IF(SQRT($B$9)*$B529+SQRT(1-$B$9)*U529&lt;_xlfn.NORM.S.INV($B$6),1,0)</x:f>
        <x:v>0</x:v>
      </x:c>
      <x:c r="AQ529" s="34" t="n">
        <x:f>IF(SQRT($B$9)*$B529+SQRT(1-$B$9)*V529&lt;_xlfn.NORM.S.INV($B$6),1,0)</x:f>
        <x:v>0</x:v>
      </x:c>
      <x:c r="AR529" s="34" t="n">
        <x:f>IF(SQRT($B$9)*$B529+SQRT(1-$B$9)*W529&lt;_xlfn.NORM.S.INV($B$6),1,0)</x:f>
        <x:v>1</x:v>
      </x:c>
      <x:c r="AS529" s="34" t="n">
        <x:f>IF(SQRT($B$9)*$B529+SQRT(1-$B$9)*X529&lt;_xlfn.NORM.S.INV($B$6),1,0)</x:f>
        <x:v>1</x:v>
      </x:c>
      <x:c r="AT529" s="34" t="n">
        <x:f>IF(SQRT($B$9)*$B529+SQRT(1-$B$9)*Y529&lt;_xlfn.NORM.S.INV($B$6),1,0)</x:f>
        <x:v>0</x:v>
      </x:c>
      <x:c r="AU529" s="34" t="n">
        <x:f>IF(SQRT($B$9)*$B529+SQRT(1-$B$9)*Z529&lt;_xlfn.NORM.S.INV($B$6),1,0)</x:f>
        <x:v>0</x:v>
      </x:c>
      <x:c r="AV529" s="34" t="n">
        <x:f>IF(SQRT($B$9)*$B529+SQRT(1-$B$9)*AA529&lt;_xlfn.NORM.S.INV($B$6),1,0)</x:f>
        <x:v>1</x:v>
      </x:c>
      <x:c r="AW529" s="34" t="n">
        <x:f>IF(SQRT($C$9)*$B529+SQRT(1-$C$9)*AB529&lt;_xlfn.NORM.S.INV($C$6),1,0)</x:f>
        <x:v>0</x:v>
      </x:c>
      <x:c r="AX529" s="34" t="n">
        <x:f>IF(SQRT($C$9)*$B529+SQRT(1-$C$9)*AC529&lt;_xlfn.NORM.S.INV($C$6),1,0)</x:f>
        <x:v>0</x:v>
      </x:c>
      <x:c r="AY529" s="34" t="n">
        <x:f>IF(SQRT($C$9)*$B529+SQRT(1-$C$9)*AD529&lt;_xlfn.NORM.S.INV($C$6),1,0)</x:f>
        <x:v>0</x:v>
      </x:c>
      <x:c r="AZ529" s="34" t="n">
        <x:f>IF(SQRT($C$9)*$B529+SQRT(1-$C$9)*AE529&lt;_xlfn.NORM.S.INV($C$6),1,0)</x:f>
        <x:v>1</x:v>
      </x:c>
      <x:c r="BA529" s="34" t="n">
        <x:f>IF(SQRT($C$9)*$B529+SQRT(1-$C$9)*AF529&lt;_xlfn.NORM.S.INV($C$6),1,0)</x:f>
        <x:v>0</x:v>
      </x:c>
      <x:c r="BB529" s="34" t="n">
        <x:f>IF(SQRT($C$9)*$B529+SQRT(1-$C$9)*AG529&lt;_xlfn.NORM.S.INV($C$6),1,0)</x:f>
        <x:v>0</x:v>
      </x:c>
      <x:c r="BC529" s="34" t="n">
        <x:f>IF(SQRT($C$9)*$B529+SQRT(1-$C$9)*AH529&lt;_xlfn.NORM.S.INV($C$6),1,0)</x:f>
        <x:v>0</x:v>
      </x:c>
      <x:c r="BD529" s="34" t="n">
        <x:f>IF(SQRT($C$9)*$B529+SQRT(1-$C$9)*AI529&lt;_xlfn.NORM.S.INV($C$6),1,0)</x:f>
        <x:v>0</x:v>
      </x:c>
      <x:c r="BE529" s="34" t="n">
        <x:f>IF(SQRT($C$9)*$B529+SQRT(1-$C$9)*AJ529&lt;_xlfn.NORM.S.INV($C$6),1,0)</x:f>
        <x:v>0</x:v>
      </x:c>
      <x:c r="BF529" s="34" t="n">
        <x:f>IF(SQRT($C$9)*$B529+SQRT(1-$C$9)*AK529&lt;_xlfn.NORM.S.INV($C$6),1,0)</x:f>
        <x:v>0</x:v>
      </x:c>
      <x:c r="BG529" s="34"/>
      <x:c r="BH529" s="34"/>
      <x:c r="BI529" s="34" t="n">
        <x:f>$B$11*(($A$1061)*$C529/$B$12*$B$7+(1-$A$1061)*$D529/$B$12*$C$7)</x:f>
        <x:v>600</x:v>
      </x:c>
      <x:c r="BJ529" s="34" t="n">
        <x:f>$B$11*(($A$1062)*$C529/$B$12*$B$7+(1-$A$1062)*$D529/$B$12*$C$7)</x:f>
        <x:v>630</x:v>
      </x:c>
      <x:c r="BK529" s="34" t="n">
        <x:f>$B$11*(($A$1063)*$C529/$B$12*$B$7+(1-$A$1063)*$D529/$B$12*$C$7)</x:f>
        <x:v>660</x:v>
      </x:c>
      <x:c r="BL529" s="34" t="n">
        <x:f>$B$11*(($A$1064)*$C529/$B$12*$B$7+(1-$A$1064)*$D529/$B$12*$C$7)</x:f>
        <x:v>689.9999999999999</x:v>
      </x:c>
      <x:c r="BM529" s="34" t="n">
        <x:f>$B$11*(($A$1065)*$C529/$B$12*$B$7+(1-$A$1065)*$D529/$B$12*$C$7)</x:f>
        <x:v>720.0000000000001</x:v>
      </x:c>
      <x:c r="BN529" s="34" t="n">
        <x:f>$B$11*(($A$1066)*$C529/$B$12*$B$7+(1-$A$1066)*$D529/$B$12*$C$7)</x:f>
        <x:v>750</x:v>
      </x:c>
      <x:c r="BO529" s="34" t="n">
        <x:f>$B$11*(($A$1067)*$C529/$B$12*$B$7+(1-$A$1067)*$D529/$B$12*$C$7)</x:f>
        <x:v>779.9999999999999</x:v>
      </x:c>
      <x:c r="BP529" s="34" t="n">
        <x:f>$B$11*(($A$1068)*$C529/$B$12*$B$7+(1-$A$1068)*$D529/$B$12*$C$7)</x:f>
        <x:v>809.9999999999999</x:v>
      </x:c>
      <x:c r="BQ529" s="34" t="n">
        <x:f>$B$11*(($A$1069)*$C529/$B$12*$B$7+(1-$A$1069)*$D529/$B$12*$C$7)</x:f>
        <x:v>840.0000000000002</x:v>
      </x:c>
      <x:c r="BR529" s="34" t="n">
        <x:f>$B$11*(($A$1070)*$C529/$B$12*$B$7+(1-$A$1070)*$D529/$B$12*$C$7)</x:f>
        <x:v>870.0000000000001</x:v>
      </x:c>
      <x:c r="BS529" s="34" t="n">
        <x:f>$B$11*(($A$1071)*$C529/$B$12*$B$7+(1-$A$1071)*$D529/$B$12*$C$7)</x:f>
        <x:v>900</x:v>
      </x:c>
      <x:c r="BT529" s="34" t="n">
        <x:f>$B$11*(($A$1072)*$C529/$B$12*$B$7+(1-$A$1072)*$D529/$B$12*$C$7)</x:f>
        <x:v>930</x:v>
      </x:c>
      <x:c r="BU529" s="34" t="n">
        <x:f>$B$11*(($A$1073)*$C529/$B$12*$B$7+(1-$A$1073)*$D529/$B$12*$C$7)</x:f>
        <x:v>960</x:v>
      </x:c>
      <x:c r="BV529" s="34" t="n">
        <x:f>$B$11*(($A$1074)*$C529/$B$12*$B$7+(1-$A$1074)*$D529/$B$12*$C$7)</x:f>
        <x:v>990</x:v>
      </x:c>
      <x:c r="BW529" s="34" t="n">
        <x:f>$B$11*(($A$1075)*$C529/$B$12*$B$7+(1-$A$1075)*$D529/$B$12*$C$7)</x:f>
        <x:v>1019.9999999999999</x:v>
      </x:c>
      <x:c r="BX529" s="34" t="n">
        <x:f>$B$11*(($A$1076)*$C529/$B$12*$B$7+(1-$A$1076)*$D529/$B$12*$C$7)</x:f>
        <x:v>1050</x:v>
      </x:c>
      <x:c r="BY529" s="34" t="n">
        <x:f>$B$11*(($A$1077)*$C529/$B$12*$B$7+(1-$A$1077)*$D529/$B$12*$C$7)</x:f>
        <x:v>1080.0000000000002</x:v>
      </x:c>
      <x:c r="BZ529" s="34" t="n">
        <x:f>$B$11*(($A$1078)*$C529/$B$12*$B$7+(1-$A$1078)*$D529/$B$12*$C$7)</x:f>
        <x:v>1110.0000000000002</x:v>
      </x:c>
      <x:c r="CA529" s="34" t="n">
        <x:f>$B$11*(($A$1079)*$C529/$B$12*$B$7+(1-$A$1079)*$D529/$B$12*$C$7)</x:f>
        <x:v>1140.0000000000002</x:v>
      </x:c>
      <x:c r="CB529" s="34" t="n">
        <x:f>$B$11*(($A$1080)*$C529/$B$12*$B$7+(1-$A$1080)*$D529/$B$12*$C$7)</x:f>
        <x:v>1170</x:v>
      </x:c>
      <x:c r="CC529" s="34" t="n">
        <x:f>$B$11*(($A$1081)*$C529/$B$12*$B$7+(1-$A$1081)*$D529/$B$12*$C$7)</x:f>
        <x:v>1200</x:v>
      </x:c>
    </x:row>
    <x:row r="530">
      <x:c r="A530" s="34" t="n">
        <x:v>506</x:v>
      </x:c>
      <x:c r="B530" s="39" t="n">
        <x:v>-0.49678667712013824</x:v>
      </x:c>
      <x:c r="C530" s="1" t="n">
        <x:f>SUM(AM530:AV530)</x:f>
        <x:v>0</x:v>
      </x:c>
      <x:c r="D530" s="1" t="n">
        <x:f>SUM(AW530:BF530)</x:f>
        <x:v>1</x:v>
      </x:c>
      <x:c r="E530" s="17" t="n">
        <x:f>(1-C530/$B$12)*$B$8-C530/$B$12*$B$7</x:f>
        <x:v>0.05</x:v>
      </x:c>
      <x:c r="F530" s="17" t="n">
        <x:f>(1-D530/$B$12)*$C$8-D530/$B$12*$C$7</x:f>
        <x:v>0.021000000000000005</x:v>
      </x:c>
      <x:c r="G530" s="32" t="n">
        <x:f>$B$11*($B$10*C530/$B$12*$B$7+(1-$B$10)*D530/$B$12*$C$7)</x:f>
        <x:v>300</x:v>
      </x:c>
      <x:c r="H530" s="17" t="n">
        <x:f>$B$10*E530+(1-$B$10)*F530</x:f>
        <x:v>0.035500000000000004</x:v>
      </x:c>
      <x:c r="I530" s="34"/>
      <x:c r="J530" s="34"/>
      <x:c r="K530" s="34"/>
      <x:c r="L530" s="34"/>
      <x:c r="M530" s="34"/>
      <x:c r="N530" s="34"/>
      <x:c r="O530" s="34"/>
      <x:c r="P530" s="34"/>
      <x:c r="Q530" s="34"/>
      <x:c r="R530" s="39" t="n">
        <x:v>0.057526610855191264</x:v>
      </x:c>
      <x:c r="S530" s="39" t="n">
        <x:v>-0.057494791431433684</x:v>
      </x:c>
      <x:c r="T530" s="39" t="n">
        <x:v>-0.33854698506388725</x:v>
      </x:c>
      <x:c r="U530" s="39" t="n">
        <x:v>1.8593998690776241</x:v>
      </x:c>
      <x:c r="V530" s="39" t="n">
        <x:v>0.9604253571187369</x:v>
      </x:c>
      <x:c r="W530" s="39" t="n">
        <x:v>0.7628398184576308</x:v>
      </x:c>
      <x:c r="X530" s="39" t="n">
        <x:v>-1.3675107612097694</x:v>
      </x:c>
      <x:c r="Y530" s="39" t="n">
        <x:v>-0.4876830990796083</x:v>
      </x:c>
      <x:c r="Z530" s="39" t="n">
        <x:v>-0.5375494443536696</x:v>
      </x:c>
      <x:c r="AA530" s="39" t="n">
        <x:v>0.9727129889702857</x:v>
      </x:c>
      <x:c r="AB530" s="39" t="n">
        <x:v>0.8543171228388852</x:v>
      </x:c>
      <x:c r="AC530" s="39" t="n">
        <x:v>0.8929814143769048</x:v>
      </x:c>
      <x:c r="AD530" s="39" t="n">
        <x:v>-1.4100162022253446</x:v>
      </x:c>
      <x:c r="AE530" s="39" t="n">
        <x:v>-1.9381066124692032</x:v>
      </x:c>
      <x:c r="AF530" s="39" t="n">
        <x:v>0.18543186489517535</x:v>
      </x:c>
      <x:c r="AG530" s="39" t="n">
        <x:v>1.1274567431629376</x:v>
      </x:c>
      <x:c r="AH530" s="39" t="n">
        <x:v>1.5637264009396867</x:v>
      </x:c>
      <x:c r="AI530" s="39" t="n">
        <x:v>0.7062166215032368</x:v>
      </x:c>
      <x:c r="AJ530" s="39" t="n">
        <x:v>-0.04834725510671114</x:v>
      </x:c>
      <x:c r="AK530" s="39" t="n">
        <x:v>1.1490571285333953</x:v>
      </x:c>
      <x:c r="AL530" s="34"/>
      <x:c r="AM530" s="34" t="n">
        <x:f>IF(SQRT($B$9)*$B530+SQRT(1-$B$9)*R530&lt;_xlfn.NORM.S.INV($B$6),1,0)</x:f>
        <x:v>0</x:v>
      </x:c>
      <x:c r="AN530" s="34" t="n">
        <x:f>IF(SQRT($B$9)*$B530+SQRT(1-$B$9)*S530&lt;_xlfn.NORM.S.INV($B$6),1,0)</x:f>
        <x:v>0</x:v>
      </x:c>
      <x:c r="AO530" s="34" t="n">
        <x:f>IF(SQRT($B$9)*$B530+SQRT(1-$B$9)*T530&lt;_xlfn.NORM.S.INV($B$6),1,0)</x:f>
        <x:v>0</x:v>
      </x:c>
      <x:c r="AP530" s="34" t="n">
        <x:f>IF(SQRT($B$9)*$B530+SQRT(1-$B$9)*U530&lt;_xlfn.NORM.S.INV($B$6),1,0)</x:f>
        <x:v>0</x:v>
      </x:c>
      <x:c r="AQ530" s="34" t="n">
        <x:f>IF(SQRT($B$9)*$B530+SQRT(1-$B$9)*V530&lt;_xlfn.NORM.S.INV($B$6),1,0)</x:f>
        <x:v>0</x:v>
      </x:c>
      <x:c r="AR530" s="34" t="n">
        <x:f>IF(SQRT($B$9)*$B530+SQRT(1-$B$9)*W530&lt;_xlfn.NORM.S.INV($B$6),1,0)</x:f>
        <x:v>0</x:v>
      </x:c>
      <x:c r="AS530" s="34" t="n">
        <x:f>IF(SQRT($B$9)*$B530+SQRT(1-$B$9)*X530&lt;_xlfn.NORM.S.INV($B$6),1,0)</x:f>
        <x:v>0</x:v>
      </x:c>
      <x:c r="AT530" s="34" t="n">
        <x:f>IF(SQRT($B$9)*$B530+SQRT(1-$B$9)*Y530&lt;_xlfn.NORM.S.INV($B$6),1,0)</x:f>
        <x:v>0</x:v>
      </x:c>
      <x:c r="AU530" s="34" t="n">
        <x:f>IF(SQRT($B$9)*$B530+SQRT(1-$B$9)*Z530&lt;_xlfn.NORM.S.INV($B$6),1,0)</x:f>
        <x:v>0</x:v>
      </x:c>
      <x:c r="AV530" s="34" t="n">
        <x:f>IF(SQRT($B$9)*$B530+SQRT(1-$B$9)*AA530&lt;_xlfn.NORM.S.INV($B$6),1,0)</x:f>
        <x:v>0</x:v>
      </x:c>
      <x:c r="AW530" s="34" t="n">
        <x:f>IF(SQRT($C$9)*$B530+SQRT(1-$C$9)*AB530&lt;_xlfn.NORM.S.INV($C$6),1,0)</x:f>
        <x:v>0</x:v>
      </x:c>
      <x:c r="AX530" s="34" t="n">
        <x:f>IF(SQRT($C$9)*$B530+SQRT(1-$C$9)*AC530&lt;_xlfn.NORM.S.INV($C$6),1,0)</x:f>
        <x:v>0</x:v>
      </x:c>
      <x:c r="AY530" s="34" t="n">
        <x:f>IF(SQRT($C$9)*$B530+SQRT(1-$C$9)*AD530&lt;_xlfn.NORM.S.INV($C$6),1,0)</x:f>
        <x:v>0</x:v>
      </x:c>
      <x:c r="AZ530" s="34" t="n">
        <x:f>IF(SQRT($C$9)*$B530+SQRT(1-$C$9)*AE530&lt;_xlfn.NORM.S.INV($C$6),1,0)</x:f>
        <x:v>1</x:v>
      </x:c>
      <x:c r="BA530" s="34" t="n">
        <x:f>IF(SQRT($C$9)*$B530+SQRT(1-$C$9)*AF530&lt;_xlfn.NORM.S.INV($C$6),1,0)</x:f>
        <x:v>0</x:v>
      </x:c>
      <x:c r="BB530" s="34" t="n">
        <x:f>IF(SQRT($C$9)*$B530+SQRT(1-$C$9)*AG530&lt;_xlfn.NORM.S.INV($C$6),1,0)</x:f>
        <x:v>0</x:v>
      </x:c>
      <x:c r="BC530" s="34" t="n">
        <x:f>IF(SQRT($C$9)*$B530+SQRT(1-$C$9)*AH530&lt;_xlfn.NORM.S.INV($C$6),1,0)</x:f>
        <x:v>0</x:v>
      </x:c>
      <x:c r="BD530" s="34" t="n">
        <x:f>IF(SQRT($C$9)*$B530+SQRT(1-$C$9)*AI530&lt;_xlfn.NORM.S.INV($C$6),1,0)</x:f>
        <x:v>0</x:v>
      </x:c>
      <x:c r="BE530" s="34" t="n">
        <x:f>IF(SQRT($C$9)*$B530+SQRT(1-$C$9)*AJ530&lt;_xlfn.NORM.S.INV($C$6),1,0)</x:f>
        <x:v>0</x:v>
      </x:c>
      <x:c r="BF530" s="34" t="n">
        <x:f>IF(SQRT($C$9)*$B530+SQRT(1-$C$9)*AK530&lt;_xlfn.NORM.S.INV($C$6),1,0)</x:f>
        <x:v>0</x:v>
      </x:c>
      <x:c r="BG530" s="34"/>
      <x:c r="BH530" s="34"/>
      <x:c r="BI530" s="34" t="n">
        <x:f>$B$11*(($A$1061)*$C530/$B$12*$B$7+(1-$A$1061)*$D530/$B$12*$C$7)</x:f>
        <x:v>600</x:v>
      </x:c>
      <x:c r="BJ530" s="34" t="n">
        <x:f>$B$11*(($A$1062)*$C530/$B$12*$B$7+(1-$A$1062)*$D530/$B$12*$C$7)</x:f>
        <x:v>570</x:v>
      </x:c>
      <x:c r="BK530" s="34" t="n">
        <x:f>$B$11*(($A$1063)*$C530/$B$12*$B$7+(1-$A$1063)*$D530/$B$12*$C$7)</x:f>
        <x:v>540</x:v>
      </x:c>
      <x:c r="BL530" s="34" t="n">
        <x:f>$B$11*(($A$1064)*$C530/$B$12*$B$7+(1-$A$1064)*$D530/$B$12*$C$7)</x:f>
        <x:v>509.99999999999994</x:v>
      </x:c>
      <x:c r="BM530" s="34" t="n">
        <x:f>$B$11*(($A$1065)*$C530/$B$12*$B$7+(1-$A$1065)*$D530/$B$12*$C$7)</x:f>
        <x:v>480</x:v>
      </x:c>
      <x:c r="BN530" s="34" t="n">
        <x:f>$B$11*(($A$1066)*$C530/$B$12*$B$7+(1-$A$1066)*$D530/$B$12*$C$7)</x:f>
        <x:v>450</x:v>
      </x:c>
      <x:c r="BO530" s="34" t="n">
        <x:f>$B$11*(($A$1067)*$C530/$B$12*$B$7+(1-$A$1067)*$D530/$B$12*$C$7)</x:f>
        <x:v>419.99999999999994</x:v>
      </x:c>
      <x:c r="BP530" s="34" t="n">
        <x:f>$B$11*(($A$1068)*$C530/$B$12*$B$7+(1-$A$1068)*$D530/$B$12*$C$7)</x:f>
        <x:v>390</x:v>
      </x:c>
      <x:c r="BQ530" s="34" t="n">
        <x:f>$B$11*(($A$1069)*$C530/$B$12*$B$7+(1-$A$1069)*$D530/$B$12*$C$7)</x:f>
        <x:v>360</x:v>
      </x:c>
      <x:c r="BR530" s="34" t="n">
        <x:f>$B$11*(($A$1070)*$C530/$B$12*$B$7+(1-$A$1070)*$D530/$B$12*$C$7)</x:f>
        <x:v>330</x:v>
      </x:c>
      <x:c r="BS530" s="34" t="n">
        <x:f>$B$11*(($A$1071)*$C530/$B$12*$B$7+(1-$A$1071)*$D530/$B$12*$C$7)</x:f>
        <x:v>300</x:v>
      </x:c>
      <x:c r="BT530" s="34" t="n">
        <x:f>$B$11*(($A$1072)*$C530/$B$12*$B$7+(1-$A$1072)*$D530/$B$12*$C$7)</x:f>
        <x:v>270</x:v>
      </x:c>
      <x:c r="BU530" s="34" t="n">
        <x:f>$B$11*(($A$1073)*$C530/$B$12*$B$7+(1-$A$1073)*$D530/$B$12*$C$7)</x:f>
        <x:v>240</x:v>
      </x:c>
      <x:c r="BV530" s="34" t="n">
        <x:f>$B$11*(($A$1074)*$C530/$B$12*$B$7+(1-$A$1074)*$D530/$B$12*$C$7)</x:f>
        <x:v>209.99999999999997</x:v>
      </x:c>
      <x:c r="BW530" s="34" t="n">
        <x:f>$B$11*(($A$1075)*$C530/$B$12*$B$7+(1-$A$1075)*$D530/$B$12*$C$7)</x:f>
        <x:v>180.00000000000003</x:v>
      </x:c>
      <x:c r="BX530" s="34" t="n">
        <x:f>$B$11*(($A$1076)*$C530/$B$12*$B$7+(1-$A$1076)*$D530/$B$12*$C$7)</x:f>
        <x:v>150</x:v>
      </x:c>
      <x:c r="BY530" s="34" t="n">
        <x:f>$B$11*(($A$1077)*$C530/$B$12*$B$7+(1-$A$1077)*$D530/$B$12*$C$7)</x:f>
        <x:v>119.99999999999999</x:v>
      </x:c>
      <x:c r="BZ530" s="34" t="n">
        <x:f>$B$11*(($A$1078)*$C530/$B$12*$B$7+(1-$A$1078)*$D530/$B$12*$C$7)</x:f>
        <x:v>90.00000000000001</x:v>
      </x:c>
      <x:c r="CA530" s="34" t="n">
        <x:f>$B$11*(($A$1079)*$C530/$B$12*$B$7+(1-$A$1079)*$D530/$B$12*$C$7)</x:f>
        <x:v>59.99999999999999</x:v>
      </x:c>
      <x:c r="CB530" s="34" t="n">
        <x:f>$B$11*(($A$1080)*$C530/$B$12*$B$7+(1-$A$1080)*$D530/$B$12*$C$7)</x:f>
        <x:v>30.00000000000003</x:v>
      </x:c>
      <x:c r="CC530" s="34" t="n">
        <x:f>$B$11*(($A$1081)*$C530/$B$12*$B$7+(1-$A$1081)*$D530/$B$12*$C$7)</x:f>
        <x:v>0</x:v>
      </x:c>
    </x:row>
    <x:row r="531">
      <x:c r="A531" s="34" t="n">
        <x:v>507</x:v>
      </x:c>
      <x:c r="B531" s="39" t="n">
        <x:v>0.8805782369155902</x:v>
      </x:c>
      <x:c r="C531" s="1" t="n">
        <x:f>SUM(AM531:AV531)</x:f>
        <x:v>0</x:v>
      </x:c>
      <x:c r="D531" s="1" t="n">
        <x:f>SUM(AW531:BF531)</x:f>
        <x:v>0</x:v>
      </x:c>
      <x:c r="E531" s="17" t="n">
        <x:f>(1-C531/$B$12)*$B$8-C531/$B$12*$B$7</x:f>
        <x:v>0.05</x:v>
      </x:c>
      <x:c r="F531" s="17" t="n">
        <x:f>(1-D531/$B$12)*$C$8-D531/$B$12*$C$7</x:f>
        <x:v>0.09</x:v>
      </x:c>
      <x:c r="G531" s="32" t="n">
        <x:f>$B$11*($B$10*C531/$B$12*$B$7+(1-$B$10)*D531/$B$12*$C$7)</x:f>
        <x:v>0</x:v>
      </x:c>
      <x:c r="H531" s="17" t="n">
        <x:f>$B$10*E531+(1-$B$10)*F531</x:f>
        <x:v>0.07</x:v>
      </x:c>
      <x:c r="I531" s="34"/>
      <x:c r="J531" s="34"/>
      <x:c r="K531" s="34"/>
      <x:c r="L531" s="34"/>
      <x:c r="M531" s="34"/>
      <x:c r="N531" s="34"/>
      <x:c r="O531" s="34"/>
      <x:c r="P531" s="34"/>
      <x:c r="Q531" s="34"/>
      <x:c r="R531" s="39" t="n">
        <x:v>-1.0730142388070287</x:v>
      </x:c>
      <x:c r="S531" s="39" t="n">
        <x:v>-0.5541220675758692</x:v>
      </x:c>
      <x:c r="T531" s="39" t="n">
        <x:v>0.474468931687478</x:v>
      </x:c>
      <x:c r="U531" s="39" t="n">
        <x:v>0.24440270730535985</x:v>
      </x:c>
      <x:c r="V531" s="39" t="n">
        <x:v>2.1271829995765126</x:v>
      </x:c>
      <x:c r="W531" s="39" t="n">
        <x:v>0.4359627523342605</x:v>
      </x:c>
      <x:c r="X531" s="39" t="n">
        <x:v>-0.5014200136371945</x:v>
      </x:c>
      <x:c r="Y531" s="39" t="n">
        <x:v>0.5618116860937727</x:v>
      </x:c>
      <x:c r="Z531" s="39" t="n">
        <x:v>0.07171493057493578</x:v>
      </x:c>
      <x:c r="AA531" s="39" t="n">
        <x:v>-1.0602223199634468</x:v>
      </x:c>
      <x:c r="AB531" s="39" t="n">
        <x:v>0.10200737597307585</x:v>
      </x:c>
      <x:c r="AC531" s="39" t="n">
        <x:v>0.9713762689430655</x:v>
      </x:c>
      <x:c r="AD531" s="39" t="n">
        <x:v>-0.5544224447387354</x:v>
      </x:c>
      <x:c r="AE531" s="39" t="n">
        <x:v>-0.5917837399276394</x:v>
      </x:c>
      <x:c r="AF531" s="39" t="n">
        <x:v>1.2061169971697883</x:v>
      </x:c>
      <x:c r="AG531" s="39" t="n">
        <x:v>0.8018587862382166</x:v>
      </x:c>
      <x:c r="AH531" s="39" t="n">
        <x:v>1.3944480700148165</x:v>
      </x:c>
      <x:c r="AI531" s="39" t="n">
        <x:v>-1.0148378599794559</x:v>
      </x:c>
      <x:c r="AJ531" s="39" t="n">
        <x:v>-0.7719212133058383</x:v>
      </x:c>
      <x:c r="AK531" s="39" t="n">
        <x:v>1.39092869383196</x:v>
      </x:c>
      <x:c r="AL531" s="34"/>
      <x:c r="AM531" s="34" t="n">
        <x:f>IF(SQRT($B$9)*$B531+SQRT(1-$B$9)*R531&lt;_xlfn.NORM.S.INV($B$6),1,0)</x:f>
        <x:v>0</x:v>
      </x:c>
      <x:c r="AN531" s="34" t="n">
        <x:f>IF(SQRT($B$9)*$B531+SQRT(1-$B$9)*S531&lt;_xlfn.NORM.S.INV($B$6),1,0)</x:f>
        <x:v>0</x:v>
      </x:c>
      <x:c r="AO531" s="34" t="n">
        <x:f>IF(SQRT($B$9)*$B531+SQRT(1-$B$9)*T531&lt;_xlfn.NORM.S.INV($B$6),1,0)</x:f>
        <x:v>0</x:v>
      </x:c>
      <x:c r="AP531" s="34" t="n">
        <x:f>IF(SQRT($B$9)*$B531+SQRT(1-$B$9)*U531&lt;_xlfn.NORM.S.INV($B$6),1,0)</x:f>
        <x:v>0</x:v>
      </x:c>
      <x:c r="AQ531" s="34" t="n">
        <x:f>IF(SQRT($B$9)*$B531+SQRT(1-$B$9)*V531&lt;_xlfn.NORM.S.INV($B$6),1,0)</x:f>
        <x:v>0</x:v>
      </x:c>
      <x:c r="AR531" s="34" t="n">
        <x:f>IF(SQRT($B$9)*$B531+SQRT(1-$B$9)*W531&lt;_xlfn.NORM.S.INV($B$6),1,0)</x:f>
        <x:v>0</x:v>
      </x:c>
      <x:c r="AS531" s="34" t="n">
        <x:f>IF(SQRT($B$9)*$B531+SQRT(1-$B$9)*X531&lt;_xlfn.NORM.S.INV($B$6),1,0)</x:f>
        <x:v>0</x:v>
      </x:c>
      <x:c r="AT531" s="34" t="n">
        <x:f>IF(SQRT($B$9)*$B531+SQRT(1-$B$9)*Y531&lt;_xlfn.NORM.S.INV($B$6),1,0)</x:f>
        <x:v>0</x:v>
      </x:c>
      <x:c r="AU531" s="34" t="n">
        <x:f>IF(SQRT($B$9)*$B531+SQRT(1-$B$9)*Z531&lt;_xlfn.NORM.S.INV($B$6),1,0)</x:f>
        <x:v>0</x:v>
      </x:c>
      <x:c r="AV531" s="34" t="n">
        <x:f>IF(SQRT($B$9)*$B531+SQRT(1-$B$9)*AA531&lt;_xlfn.NORM.S.INV($B$6),1,0)</x:f>
        <x:v>0</x:v>
      </x:c>
      <x:c r="AW531" s="34" t="n">
        <x:f>IF(SQRT($C$9)*$B531+SQRT(1-$C$9)*AB531&lt;_xlfn.NORM.S.INV($C$6),1,0)</x:f>
        <x:v>0</x:v>
      </x:c>
      <x:c r="AX531" s="34" t="n">
        <x:f>IF(SQRT($C$9)*$B531+SQRT(1-$C$9)*AC531&lt;_xlfn.NORM.S.INV($C$6),1,0)</x:f>
        <x:v>0</x:v>
      </x:c>
      <x:c r="AY531" s="34" t="n">
        <x:f>IF(SQRT($C$9)*$B531+SQRT(1-$C$9)*AD531&lt;_xlfn.NORM.S.INV($C$6),1,0)</x:f>
        <x:v>0</x:v>
      </x:c>
      <x:c r="AZ531" s="34" t="n">
        <x:f>IF(SQRT($C$9)*$B531+SQRT(1-$C$9)*AE531&lt;_xlfn.NORM.S.INV($C$6),1,0)</x:f>
        <x:v>0</x:v>
      </x:c>
      <x:c r="BA531" s="34" t="n">
        <x:f>IF(SQRT($C$9)*$B531+SQRT(1-$C$9)*AF531&lt;_xlfn.NORM.S.INV($C$6),1,0)</x:f>
        <x:v>0</x:v>
      </x:c>
      <x:c r="BB531" s="34" t="n">
        <x:f>IF(SQRT($C$9)*$B531+SQRT(1-$C$9)*AG531&lt;_xlfn.NORM.S.INV($C$6),1,0)</x:f>
        <x:v>0</x:v>
      </x:c>
      <x:c r="BC531" s="34" t="n">
        <x:f>IF(SQRT($C$9)*$B531+SQRT(1-$C$9)*AH531&lt;_xlfn.NORM.S.INV($C$6),1,0)</x:f>
        <x:v>0</x:v>
      </x:c>
      <x:c r="BD531" s="34" t="n">
        <x:f>IF(SQRT($C$9)*$B531+SQRT(1-$C$9)*AI531&lt;_xlfn.NORM.S.INV($C$6),1,0)</x:f>
        <x:v>0</x:v>
      </x:c>
      <x:c r="BE531" s="34" t="n">
        <x:f>IF(SQRT($C$9)*$B531+SQRT(1-$C$9)*AJ531&lt;_xlfn.NORM.S.INV($C$6),1,0)</x:f>
        <x:v>0</x:v>
      </x:c>
      <x:c r="BF531" s="34" t="n">
        <x:f>IF(SQRT($C$9)*$B531+SQRT(1-$C$9)*AK531&lt;_xlfn.NORM.S.INV($C$6),1,0)</x:f>
        <x:v>0</x:v>
      </x:c>
      <x:c r="BG531" s="34"/>
      <x:c r="BH531" s="34"/>
      <x:c r="BI531" s="34" t="n">
        <x:f>$B$11*(($A$1061)*$C531/$B$12*$B$7+(1-$A$1061)*$D531/$B$12*$C$7)</x:f>
        <x:v>0</x:v>
      </x:c>
      <x:c r="BJ531" s="34" t="n">
        <x:f>$B$11*(($A$1062)*$C531/$B$12*$B$7+(1-$A$1062)*$D531/$B$12*$C$7)</x:f>
        <x:v>0</x:v>
      </x:c>
      <x:c r="BK531" s="34" t="n">
        <x:f>$B$11*(($A$1063)*$C531/$B$12*$B$7+(1-$A$1063)*$D531/$B$12*$C$7)</x:f>
        <x:v>0</x:v>
      </x:c>
      <x:c r="BL531" s="34" t="n">
        <x:f>$B$11*(($A$1064)*$C531/$B$12*$B$7+(1-$A$1064)*$D531/$B$12*$C$7)</x:f>
        <x:v>0</x:v>
      </x:c>
      <x:c r="BM531" s="34" t="n">
        <x:f>$B$11*(($A$1065)*$C531/$B$12*$B$7+(1-$A$1065)*$D531/$B$12*$C$7)</x:f>
        <x:v>0</x:v>
      </x:c>
      <x:c r="BN531" s="34" t="n">
        <x:f>$B$11*(($A$1066)*$C531/$B$12*$B$7+(1-$A$1066)*$D531/$B$12*$C$7)</x:f>
        <x:v>0</x:v>
      </x:c>
      <x:c r="BO531" s="34" t="n">
        <x:f>$B$11*(($A$1067)*$C531/$B$12*$B$7+(1-$A$1067)*$D531/$B$12*$C$7)</x:f>
        <x:v>0</x:v>
      </x:c>
      <x:c r="BP531" s="34" t="n">
        <x:f>$B$11*(($A$1068)*$C531/$B$12*$B$7+(1-$A$1068)*$D531/$B$12*$C$7)</x:f>
        <x:v>0</x:v>
      </x:c>
      <x:c r="BQ531" s="34" t="n">
        <x:f>$B$11*(($A$1069)*$C531/$B$12*$B$7+(1-$A$1069)*$D531/$B$12*$C$7)</x:f>
        <x:v>0</x:v>
      </x:c>
      <x:c r="BR531" s="34" t="n">
        <x:f>$B$11*(($A$1070)*$C531/$B$12*$B$7+(1-$A$1070)*$D531/$B$12*$C$7)</x:f>
        <x:v>0</x:v>
      </x:c>
      <x:c r="BS531" s="34" t="n">
        <x:f>$B$11*(($A$1071)*$C531/$B$12*$B$7+(1-$A$1071)*$D531/$B$12*$C$7)</x:f>
        <x:v>0</x:v>
      </x:c>
      <x:c r="BT531" s="34" t="n">
        <x:f>$B$11*(($A$1072)*$C531/$B$12*$B$7+(1-$A$1072)*$D531/$B$12*$C$7)</x:f>
        <x:v>0</x:v>
      </x:c>
      <x:c r="BU531" s="34" t="n">
        <x:f>$B$11*(($A$1073)*$C531/$B$12*$B$7+(1-$A$1073)*$D531/$B$12*$C$7)</x:f>
        <x:v>0</x:v>
      </x:c>
      <x:c r="BV531" s="34" t="n">
        <x:f>$B$11*(($A$1074)*$C531/$B$12*$B$7+(1-$A$1074)*$D531/$B$12*$C$7)</x:f>
        <x:v>0</x:v>
      </x:c>
      <x:c r="BW531" s="34" t="n">
        <x:f>$B$11*(($A$1075)*$C531/$B$12*$B$7+(1-$A$1075)*$D531/$B$12*$C$7)</x:f>
        <x:v>0</x:v>
      </x:c>
      <x:c r="BX531" s="34" t="n">
        <x:f>$B$11*(($A$1076)*$C531/$B$12*$B$7+(1-$A$1076)*$D531/$B$12*$C$7)</x:f>
        <x:v>0</x:v>
      </x:c>
      <x:c r="BY531" s="34" t="n">
        <x:f>$B$11*(($A$1077)*$C531/$B$12*$B$7+(1-$A$1077)*$D531/$B$12*$C$7)</x:f>
        <x:v>0</x:v>
      </x:c>
      <x:c r="BZ531" s="34" t="n">
        <x:f>$B$11*(($A$1078)*$C531/$B$12*$B$7+(1-$A$1078)*$D531/$B$12*$C$7)</x:f>
        <x:v>0</x:v>
      </x:c>
      <x:c r="CA531" s="34" t="n">
        <x:f>$B$11*(($A$1079)*$C531/$B$12*$B$7+(1-$A$1079)*$D531/$B$12*$C$7)</x:f>
        <x:v>0</x:v>
      </x:c>
      <x:c r="CB531" s="34" t="n">
        <x:f>$B$11*(($A$1080)*$C531/$B$12*$B$7+(1-$A$1080)*$D531/$B$12*$C$7)</x:f>
        <x:v>0</x:v>
      </x:c>
      <x:c r="CC531" s="34" t="n">
        <x:f>$B$11*(($A$1081)*$C531/$B$12*$B$7+(1-$A$1081)*$D531/$B$12*$C$7)</x:f>
        <x:v>0</x:v>
      </x:c>
    </x:row>
    <x:row r="532">
      <x:c r="A532" s="34" t="n">
        <x:v>508</x:v>
      </x:c>
      <x:c r="B532" s="39" t="n">
        <x:v>-0.21212913227829153</x:v>
      </x:c>
      <x:c r="C532" s="1" t="n">
        <x:f>SUM(AM532:AV532)</x:f>
        <x:v>0</x:v>
      </x:c>
      <x:c r="D532" s="1" t="n">
        <x:f>SUM(AW532:BF532)</x:f>
        <x:v>1</x:v>
      </x:c>
      <x:c r="E532" s="17" t="n">
        <x:f>(1-C532/$B$12)*$B$8-C532/$B$12*$B$7</x:f>
        <x:v>0.05</x:v>
      </x:c>
      <x:c r="F532" s="17" t="n">
        <x:f>(1-D532/$B$12)*$C$8-D532/$B$12*$C$7</x:f>
        <x:v>0.021000000000000005</x:v>
      </x:c>
      <x:c r="G532" s="32" t="n">
        <x:f>$B$11*($B$10*C532/$B$12*$B$7+(1-$B$10)*D532/$B$12*$C$7)</x:f>
        <x:v>300</x:v>
      </x:c>
      <x:c r="H532" s="17" t="n">
        <x:f>$B$10*E532+(1-$B$10)*F532</x:f>
        <x:v>0.035500000000000004</x:v>
      </x:c>
      <x:c r="I532" s="34"/>
      <x:c r="J532" s="34"/>
      <x:c r="K532" s="34"/>
      <x:c r="L532" s="34"/>
      <x:c r="M532" s="34"/>
      <x:c r="N532" s="34"/>
      <x:c r="O532" s="34"/>
      <x:c r="P532" s="34"/>
      <x:c r="Q532" s="34"/>
      <x:c r="R532" s="39" t="n">
        <x:v>-0.23322943718684808</x:v>
      </x:c>
      <x:c r="S532" s="39" t="n">
        <x:v>1.2429742017384842</x:v>
      </x:c>
      <x:c r="T532" s="39" t="n">
        <x:v>2.458553923185614</x:v>
      </x:c>
      <x:c r="U532" s="39" t="n">
        <x:v>-1.6197054486921796</x:v>
      </x:c>
      <x:c r="V532" s="39" t="n">
        <x:v>-0.4035917325114045</x:v>
      </x:c>
      <x:c r="W532" s="39" t="n">
        <x:v>0.6984857549532849</x:v>
      </x:c>
      <x:c r="X532" s="39" t="n">
        <x:v>-1.6801252043933603</x:v>
      </x:c>
      <x:c r="Y532" s="39" t="n">
        <x:v>-0.24474610860221818</x:v>
      </x:c>
      <x:c r="Z532" s="39" t="n">
        <x:v>-0.1969772868585905</x:v>
      </x:c>
      <x:c r="AA532" s="39" t="n">
        <x:v>0.07196430409962461</x:v>
      </x:c>
      <x:c r="AB532" s="39" t="n">
        <x:v>-0.4600677783524725</x:v>
      </x:c>
      <x:c r="AC532" s="39" t="n">
        <x:v>1.172050154520143</x:v>
      </x:c>
      <x:c r="AD532" s="39" t="n">
        <x:v>-0.9276365465226902</x:v>
      </x:c>
      <x:c r="AE532" s="39" t="n">
        <x:v>0.07271226739390899</x:v>
      </x:c>
      <x:c r="AF532" s="39" t="n">
        <x:v>-1.4634356277581504</x:v>
      </x:c>
      <x:c r="AG532" s="39" t="n">
        <x:v>0.28283602603896774</x:v>
      </x:c>
      <x:c r="AH532" s="39" t="n">
        <x:v>-0.5303521591260546</x:v>
      </x:c>
      <x:c r="AI532" s="39" t="n">
        <x:v>-0.20832472172207805</x:v>
      </x:c>
      <x:c r="AJ532" s="39" t="n">
        <x:v>-2.539954520553468</x:v>
      </x:c>
      <x:c r="AK532" s="39" t="n">
        <x:v>0.6577909068171175</x:v>
      </x:c>
      <x:c r="AL532" s="34"/>
      <x:c r="AM532" s="34" t="n">
        <x:f>IF(SQRT($B$9)*$B532+SQRT(1-$B$9)*R532&lt;_xlfn.NORM.S.INV($B$6),1,0)</x:f>
        <x:v>0</x:v>
      </x:c>
      <x:c r="AN532" s="34" t="n">
        <x:f>IF(SQRT($B$9)*$B532+SQRT(1-$B$9)*S532&lt;_xlfn.NORM.S.INV($B$6),1,0)</x:f>
        <x:v>0</x:v>
      </x:c>
      <x:c r="AO532" s="34" t="n">
        <x:f>IF(SQRT($B$9)*$B532+SQRT(1-$B$9)*T532&lt;_xlfn.NORM.S.INV($B$6),1,0)</x:f>
        <x:v>0</x:v>
      </x:c>
      <x:c r="AP532" s="34" t="n">
        <x:f>IF(SQRT($B$9)*$B532+SQRT(1-$B$9)*U532&lt;_xlfn.NORM.S.INV($B$6),1,0)</x:f>
        <x:v>0</x:v>
      </x:c>
      <x:c r="AQ532" s="34" t="n">
        <x:f>IF(SQRT($B$9)*$B532+SQRT(1-$B$9)*V532&lt;_xlfn.NORM.S.INV($B$6),1,0)</x:f>
        <x:v>0</x:v>
      </x:c>
      <x:c r="AR532" s="34" t="n">
        <x:f>IF(SQRT($B$9)*$B532+SQRT(1-$B$9)*W532&lt;_xlfn.NORM.S.INV($B$6),1,0)</x:f>
        <x:v>0</x:v>
      </x:c>
      <x:c r="AS532" s="34" t="n">
        <x:f>IF(SQRT($B$9)*$B532+SQRT(1-$B$9)*X532&lt;_xlfn.NORM.S.INV($B$6),1,0)</x:f>
        <x:v>0</x:v>
      </x:c>
      <x:c r="AT532" s="34" t="n">
        <x:f>IF(SQRT($B$9)*$B532+SQRT(1-$B$9)*Y532&lt;_xlfn.NORM.S.INV($B$6),1,0)</x:f>
        <x:v>0</x:v>
      </x:c>
      <x:c r="AU532" s="34" t="n">
        <x:f>IF(SQRT($B$9)*$B532+SQRT(1-$B$9)*Z532&lt;_xlfn.NORM.S.INV($B$6),1,0)</x:f>
        <x:v>0</x:v>
      </x:c>
      <x:c r="AV532" s="34" t="n">
        <x:f>IF(SQRT($B$9)*$B532+SQRT(1-$B$9)*AA532&lt;_xlfn.NORM.S.INV($B$6),1,0)</x:f>
        <x:v>0</x:v>
      </x:c>
      <x:c r="AW532" s="34" t="n">
        <x:f>IF(SQRT($C$9)*$B532+SQRT(1-$C$9)*AB532&lt;_xlfn.NORM.S.INV($C$6),1,0)</x:f>
        <x:v>0</x:v>
      </x:c>
      <x:c r="AX532" s="34" t="n">
        <x:f>IF(SQRT($C$9)*$B532+SQRT(1-$C$9)*AC532&lt;_xlfn.NORM.S.INV($C$6),1,0)</x:f>
        <x:v>0</x:v>
      </x:c>
      <x:c r="AY532" s="34" t="n">
        <x:f>IF(SQRT($C$9)*$B532+SQRT(1-$C$9)*AD532&lt;_xlfn.NORM.S.INV($C$6),1,0)</x:f>
        <x:v>0</x:v>
      </x:c>
      <x:c r="AZ532" s="34" t="n">
        <x:f>IF(SQRT($C$9)*$B532+SQRT(1-$C$9)*AE532&lt;_xlfn.NORM.S.INV($C$6),1,0)</x:f>
        <x:v>0</x:v>
      </x:c>
      <x:c r="BA532" s="34" t="n">
        <x:f>IF(SQRT($C$9)*$B532+SQRT(1-$C$9)*AF532&lt;_xlfn.NORM.S.INV($C$6),1,0)</x:f>
        <x:v>0</x:v>
      </x:c>
      <x:c r="BB532" s="34" t="n">
        <x:f>IF(SQRT($C$9)*$B532+SQRT(1-$C$9)*AG532&lt;_xlfn.NORM.S.INV($C$6),1,0)</x:f>
        <x:v>0</x:v>
      </x:c>
      <x:c r="BC532" s="34" t="n">
        <x:f>IF(SQRT($C$9)*$B532+SQRT(1-$C$9)*AH532&lt;_xlfn.NORM.S.INV($C$6),1,0)</x:f>
        <x:v>0</x:v>
      </x:c>
      <x:c r="BD532" s="34" t="n">
        <x:f>IF(SQRT($C$9)*$B532+SQRT(1-$C$9)*AI532&lt;_xlfn.NORM.S.INV($C$6),1,0)</x:f>
        <x:v>0</x:v>
      </x:c>
      <x:c r="BE532" s="34" t="n">
        <x:f>IF(SQRT($C$9)*$B532+SQRT(1-$C$9)*AJ532&lt;_xlfn.NORM.S.INV($C$6),1,0)</x:f>
        <x:v>1</x:v>
      </x:c>
      <x:c r="BF532" s="34" t="n">
        <x:f>IF(SQRT($C$9)*$B532+SQRT(1-$C$9)*AK532&lt;_xlfn.NORM.S.INV($C$6),1,0)</x:f>
        <x:v>0</x:v>
      </x:c>
      <x:c r="BG532" s="34"/>
      <x:c r="BH532" s="34"/>
      <x:c r="BI532" s="34" t="n">
        <x:f>$B$11*(($A$1061)*$C532/$B$12*$B$7+(1-$A$1061)*$D532/$B$12*$C$7)</x:f>
        <x:v>600</x:v>
      </x:c>
      <x:c r="BJ532" s="34" t="n">
        <x:f>$B$11*(($A$1062)*$C532/$B$12*$B$7+(1-$A$1062)*$D532/$B$12*$C$7)</x:f>
        <x:v>570</x:v>
      </x:c>
      <x:c r="BK532" s="34" t="n">
        <x:f>$B$11*(($A$1063)*$C532/$B$12*$B$7+(1-$A$1063)*$D532/$B$12*$C$7)</x:f>
        <x:v>540</x:v>
      </x:c>
      <x:c r="BL532" s="34" t="n">
        <x:f>$B$11*(($A$1064)*$C532/$B$12*$B$7+(1-$A$1064)*$D532/$B$12*$C$7)</x:f>
        <x:v>509.99999999999994</x:v>
      </x:c>
      <x:c r="BM532" s="34" t="n">
        <x:f>$B$11*(($A$1065)*$C532/$B$12*$B$7+(1-$A$1065)*$D532/$B$12*$C$7)</x:f>
        <x:v>480</x:v>
      </x:c>
      <x:c r="BN532" s="34" t="n">
        <x:f>$B$11*(($A$1066)*$C532/$B$12*$B$7+(1-$A$1066)*$D532/$B$12*$C$7)</x:f>
        <x:v>450</x:v>
      </x:c>
      <x:c r="BO532" s="34" t="n">
        <x:f>$B$11*(($A$1067)*$C532/$B$12*$B$7+(1-$A$1067)*$D532/$B$12*$C$7)</x:f>
        <x:v>419.99999999999994</x:v>
      </x:c>
      <x:c r="BP532" s="34" t="n">
        <x:f>$B$11*(($A$1068)*$C532/$B$12*$B$7+(1-$A$1068)*$D532/$B$12*$C$7)</x:f>
        <x:v>390</x:v>
      </x:c>
      <x:c r="BQ532" s="34" t="n">
        <x:f>$B$11*(($A$1069)*$C532/$B$12*$B$7+(1-$A$1069)*$D532/$B$12*$C$7)</x:f>
        <x:v>360</x:v>
      </x:c>
      <x:c r="BR532" s="34" t="n">
        <x:f>$B$11*(($A$1070)*$C532/$B$12*$B$7+(1-$A$1070)*$D532/$B$12*$C$7)</x:f>
        <x:v>330</x:v>
      </x:c>
      <x:c r="BS532" s="34" t="n">
        <x:f>$B$11*(($A$1071)*$C532/$B$12*$B$7+(1-$A$1071)*$D532/$B$12*$C$7)</x:f>
        <x:v>300</x:v>
      </x:c>
      <x:c r="BT532" s="34" t="n">
        <x:f>$B$11*(($A$1072)*$C532/$B$12*$B$7+(1-$A$1072)*$D532/$B$12*$C$7)</x:f>
        <x:v>270</x:v>
      </x:c>
      <x:c r="BU532" s="34" t="n">
        <x:f>$B$11*(($A$1073)*$C532/$B$12*$B$7+(1-$A$1073)*$D532/$B$12*$C$7)</x:f>
        <x:v>240</x:v>
      </x:c>
      <x:c r="BV532" s="34" t="n">
        <x:f>$B$11*(($A$1074)*$C532/$B$12*$B$7+(1-$A$1074)*$D532/$B$12*$C$7)</x:f>
        <x:v>209.99999999999997</x:v>
      </x:c>
      <x:c r="BW532" s="34" t="n">
        <x:f>$B$11*(($A$1075)*$C532/$B$12*$B$7+(1-$A$1075)*$D532/$B$12*$C$7)</x:f>
        <x:v>180.00000000000003</x:v>
      </x:c>
      <x:c r="BX532" s="34" t="n">
        <x:f>$B$11*(($A$1076)*$C532/$B$12*$B$7+(1-$A$1076)*$D532/$B$12*$C$7)</x:f>
        <x:v>150</x:v>
      </x:c>
      <x:c r="BY532" s="34" t="n">
        <x:f>$B$11*(($A$1077)*$C532/$B$12*$B$7+(1-$A$1077)*$D532/$B$12*$C$7)</x:f>
        <x:v>119.99999999999999</x:v>
      </x:c>
      <x:c r="BZ532" s="34" t="n">
        <x:f>$B$11*(($A$1078)*$C532/$B$12*$B$7+(1-$A$1078)*$D532/$B$12*$C$7)</x:f>
        <x:v>90.00000000000001</x:v>
      </x:c>
      <x:c r="CA532" s="34" t="n">
        <x:f>$B$11*(($A$1079)*$C532/$B$12*$B$7+(1-$A$1079)*$D532/$B$12*$C$7)</x:f>
        <x:v>59.99999999999999</x:v>
      </x:c>
      <x:c r="CB532" s="34" t="n">
        <x:f>$B$11*(($A$1080)*$C532/$B$12*$B$7+(1-$A$1080)*$D532/$B$12*$C$7)</x:f>
        <x:v>30.00000000000003</x:v>
      </x:c>
      <x:c r="CC532" s="34" t="n">
        <x:f>$B$11*(($A$1081)*$C532/$B$12*$B$7+(1-$A$1081)*$D532/$B$12*$C$7)</x:f>
        <x:v>0</x:v>
      </x:c>
    </x:row>
    <x:row r="533">
      <x:c r="A533" s="34" t="n">
        <x:v>509</x:v>
      </x:c>
      <x:c r="B533" s="39" t="n">
        <x:v>-0.2057797027233526</x:v>
      </x:c>
      <x:c r="C533" s="1" t="n">
        <x:f>SUM(AM533:AV533)</x:f>
        <x:v>0</x:v>
      </x:c>
      <x:c r="D533" s="1" t="n">
        <x:f>SUM(AW533:BF533)</x:f>
        <x:v>0</x:v>
      </x:c>
      <x:c r="E533" s="17" t="n">
        <x:f>(1-C533/$B$12)*$B$8-C533/$B$12*$B$7</x:f>
        <x:v>0.05</x:v>
      </x:c>
      <x:c r="F533" s="17" t="n">
        <x:f>(1-D533/$B$12)*$C$8-D533/$B$12*$C$7</x:f>
        <x:v>0.09</x:v>
      </x:c>
      <x:c r="G533" s="32" t="n">
        <x:f>$B$11*($B$10*C533/$B$12*$B$7+(1-$B$10)*D533/$B$12*$C$7)</x:f>
        <x:v>0</x:v>
      </x:c>
      <x:c r="H533" s="17" t="n">
        <x:f>$B$10*E533+(1-$B$10)*F533</x:f>
        <x:v>0.07</x:v>
      </x:c>
      <x:c r="I533" s="34"/>
      <x:c r="J533" s="34"/>
      <x:c r="K533" s="34"/>
      <x:c r="L533" s="34"/>
      <x:c r="M533" s="34"/>
      <x:c r="N533" s="34"/>
      <x:c r="O533" s="34"/>
      <x:c r="P533" s="34"/>
      <x:c r="Q533" s="34"/>
      <x:c r="R533" s="39" t="n">
        <x:v>-0.8196586273299041</x:v>
      </x:c>
      <x:c r="S533" s="39" t="n">
        <x:v>0.6716934866065687</x:v>
      </x:c>
      <x:c r="T533" s="39" t="n">
        <x:v>-1.5283446808467829</x:v>
      </x:c>
      <x:c r="U533" s="39" t="n">
        <x:v>1.4704770780397938</x:v>
      </x:c>
      <x:c r="V533" s="39" t="n">
        <x:v>-1.5025887880888784</x:v>
      </x:c>
      <x:c r="W533" s="39" t="n">
        <x:v>0.0930778816931464</x:v>
      </x:c>
      <x:c r="X533" s="39" t="n">
        <x:v>0.42242922648988634</x:v>
      </x:c>
      <x:c r="Y533" s="39" t="n">
        <x:v>-0.3381605440723305</x:v>
      </x:c>
      <x:c r="Z533" s="39" t="n">
        <x:v>0.16901716692209795</x:v>
      </x:c>
      <x:c r="AA533" s="39" t="n">
        <x:v>-0.3752872696480376</x:v>
      </x:c>
      <x:c r="AB533" s="39" t="n">
        <x:v>-1.5219118157552145</x:v>
      </x:c>
      <x:c r="AC533" s="39" t="n">
        <x:v>-0.11070129676447905</x:v>
      </x:c>
      <x:c r="AD533" s="39" t="n">
        <x:v>-0.6532059340098638</x:v>
      </x:c>
      <x:c r="AE533" s="39" t="n">
        <x:v>-1.6212309091465567</x:v>
      </x:c>
      <x:c r="AF533" s="39" t="n">
        <x:v>-0.9275070969232756</x:v>
      </x:c>
      <x:c r="AG533" s="39" t="n">
        <x:v>0.07201027020425077</x:v>
      </x:c>
      <x:c r="AH533" s="39" t="n">
        <x:v>-0.42939835390149406</x:v>
      </x:c>
      <x:c r="AI533" s="39" t="n">
        <x:v>0.8791266259455561</x:v>
      </x:c>
      <x:c r="AJ533" s="39" t="n">
        <x:v>0.6111905341618138</x:v>
      </x:c>
      <x:c r="AK533" s="39" t="n">
        <x:v>-0.6322854827648428</x:v>
      </x:c>
      <x:c r="AL533" s="34"/>
      <x:c r="AM533" s="34" t="n">
        <x:f>IF(SQRT($B$9)*$B533+SQRT(1-$B$9)*R533&lt;_xlfn.NORM.S.INV($B$6),1,0)</x:f>
        <x:v>0</x:v>
      </x:c>
      <x:c r="AN533" s="34" t="n">
        <x:f>IF(SQRT($B$9)*$B533+SQRT(1-$B$9)*S533&lt;_xlfn.NORM.S.INV($B$6),1,0)</x:f>
        <x:v>0</x:v>
      </x:c>
      <x:c r="AO533" s="34" t="n">
        <x:f>IF(SQRT($B$9)*$B533+SQRT(1-$B$9)*T533&lt;_xlfn.NORM.S.INV($B$6),1,0)</x:f>
        <x:v>0</x:v>
      </x:c>
      <x:c r="AP533" s="34" t="n">
        <x:f>IF(SQRT($B$9)*$B533+SQRT(1-$B$9)*U533&lt;_xlfn.NORM.S.INV($B$6),1,0)</x:f>
        <x:v>0</x:v>
      </x:c>
      <x:c r="AQ533" s="34" t="n">
        <x:f>IF(SQRT($B$9)*$B533+SQRT(1-$B$9)*V533&lt;_xlfn.NORM.S.INV($B$6),1,0)</x:f>
        <x:v>0</x:v>
      </x:c>
      <x:c r="AR533" s="34" t="n">
        <x:f>IF(SQRT($B$9)*$B533+SQRT(1-$B$9)*W533&lt;_xlfn.NORM.S.INV($B$6),1,0)</x:f>
        <x:v>0</x:v>
      </x:c>
      <x:c r="AS533" s="34" t="n">
        <x:f>IF(SQRT($B$9)*$B533+SQRT(1-$B$9)*X533&lt;_xlfn.NORM.S.INV($B$6),1,0)</x:f>
        <x:v>0</x:v>
      </x:c>
      <x:c r="AT533" s="34" t="n">
        <x:f>IF(SQRT($B$9)*$B533+SQRT(1-$B$9)*Y533&lt;_xlfn.NORM.S.INV($B$6),1,0)</x:f>
        <x:v>0</x:v>
      </x:c>
      <x:c r="AU533" s="34" t="n">
        <x:f>IF(SQRT($B$9)*$B533+SQRT(1-$B$9)*Z533&lt;_xlfn.NORM.S.INV($B$6),1,0)</x:f>
        <x:v>0</x:v>
      </x:c>
      <x:c r="AV533" s="34" t="n">
        <x:f>IF(SQRT($B$9)*$B533+SQRT(1-$B$9)*AA533&lt;_xlfn.NORM.S.INV($B$6),1,0)</x:f>
        <x:v>0</x:v>
      </x:c>
      <x:c r="AW533" s="34" t="n">
        <x:f>IF(SQRT($C$9)*$B533+SQRT(1-$C$9)*AB533&lt;_xlfn.NORM.S.INV($C$6),1,0)</x:f>
        <x:v>0</x:v>
      </x:c>
      <x:c r="AX533" s="34" t="n">
        <x:f>IF(SQRT($C$9)*$B533+SQRT(1-$C$9)*AC533&lt;_xlfn.NORM.S.INV($C$6),1,0)</x:f>
        <x:v>0</x:v>
      </x:c>
      <x:c r="AY533" s="34" t="n">
        <x:f>IF(SQRT($C$9)*$B533+SQRT(1-$C$9)*AD533&lt;_xlfn.NORM.S.INV($C$6),1,0)</x:f>
        <x:v>0</x:v>
      </x:c>
      <x:c r="AZ533" s="34" t="n">
        <x:f>IF(SQRT($C$9)*$B533+SQRT(1-$C$9)*AE533&lt;_xlfn.NORM.S.INV($C$6),1,0)</x:f>
        <x:v>0</x:v>
      </x:c>
      <x:c r="BA533" s="34" t="n">
        <x:f>IF(SQRT($C$9)*$B533+SQRT(1-$C$9)*AF533&lt;_xlfn.NORM.S.INV($C$6),1,0)</x:f>
        <x:v>0</x:v>
      </x:c>
      <x:c r="BB533" s="34" t="n">
        <x:f>IF(SQRT($C$9)*$B533+SQRT(1-$C$9)*AG533&lt;_xlfn.NORM.S.INV($C$6),1,0)</x:f>
        <x:v>0</x:v>
      </x:c>
      <x:c r="BC533" s="34" t="n">
        <x:f>IF(SQRT($C$9)*$B533+SQRT(1-$C$9)*AH533&lt;_xlfn.NORM.S.INV($C$6),1,0)</x:f>
        <x:v>0</x:v>
      </x:c>
      <x:c r="BD533" s="34" t="n">
        <x:f>IF(SQRT($C$9)*$B533+SQRT(1-$C$9)*AI533&lt;_xlfn.NORM.S.INV($C$6),1,0)</x:f>
        <x:v>0</x:v>
      </x:c>
      <x:c r="BE533" s="34" t="n">
        <x:f>IF(SQRT($C$9)*$B533+SQRT(1-$C$9)*AJ533&lt;_xlfn.NORM.S.INV($C$6),1,0)</x:f>
        <x:v>0</x:v>
      </x:c>
      <x:c r="BF533" s="34" t="n">
        <x:f>IF(SQRT($C$9)*$B533+SQRT(1-$C$9)*AK533&lt;_xlfn.NORM.S.INV($C$6),1,0)</x:f>
        <x:v>0</x:v>
      </x:c>
      <x:c r="BG533" s="34"/>
      <x:c r="BH533" s="34"/>
      <x:c r="BI533" s="34" t="n">
        <x:f>$B$11*(($A$1061)*$C533/$B$12*$B$7+(1-$A$1061)*$D533/$B$12*$C$7)</x:f>
        <x:v>0</x:v>
      </x:c>
      <x:c r="BJ533" s="34" t="n">
        <x:f>$B$11*(($A$1062)*$C533/$B$12*$B$7+(1-$A$1062)*$D533/$B$12*$C$7)</x:f>
        <x:v>0</x:v>
      </x:c>
      <x:c r="BK533" s="34" t="n">
        <x:f>$B$11*(($A$1063)*$C533/$B$12*$B$7+(1-$A$1063)*$D533/$B$12*$C$7)</x:f>
        <x:v>0</x:v>
      </x:c>
      <x:c r="BL533" s="34" t="n">
        <x:f>$B$11*(($A$1064)*$C533/$B$12*$B$7+(1-$A$1064)*$D533/$B$12*$C$7)</x:f>
        <x:v>0</x:v>
      </x:c>
      <x:c r="BM533" s="34" t="n">
        <x:f>$B$11*(($A$1065)*$C533/$B$12*$B$7+(1-$A$1065)*$D533/$B$12*$C$7)</x:f>
        <x:v>0</x:v>
      </x:c>
      <x:c r="BN533" s="34" t="n">
        <x:f>$B$11*(($A$1066)*$C533/$B$12*$B$7+(1-$A$1066)*$D533/$B$12*$C$7)</x:f>
        <x:v>0</x:v>
      </x:c>
      <x:c r="BO533" s="34" t="n">
        <x:f>$B$11*(($A$1067)*$C533/$B$12*$B$7+(1-$A$1067)*$D533/$B$12*$C$7)</x:f>
        <x:v>0</x:v>
      </x:c>
      <x:c r="BP533" s="34" t="n">
        <x:f>$B$11*(($A$1068)*$C533/$B$12*$B$7+(1-$A$1068)*$D533/$B$12*$C$7)</x:f>
        <x:v>0</x:v>
      </x:c>
      <x:c r="BQ533" s="34" t="n">
        <x:f>$B$11*(($A$1069)*$C533/$B$12*$B$7+(1-$A$1069)*$D533/$B$12*$C$7)</x:f>
        <x:v>0</x:v>
      </x:c>
      <x:c r="BR533" s="34" t="n">
        <x:f>$B$11*(($A$1070)*$C533/$B$12*$B$7+(1-$A$1070)*$D533/$B$12*$C$7)</x:f>
        <x:v>0</x:v>
      </x:c>
      <x:c r="BS533" s="34" t="n">
        <x:f>$B$11*(($A$1071)*$C533/$B$12*$B$7+(1-$A$1071)*$D533/$B$12*$C$7)</x:f>
        <x:v>0</x:v>
      </x:c>
      <x:c r="BT533" s="34" t="n">
        <x:f>$B$11*(($A$1072)*$C533/$B$12*$B$7+(1-$A$1072)*$D533/$B$12*$C$7)</x:f>
        <x:v>0</x:v>
      </x:c>
      <x:c r="BU533" s="34" t="n">
        <x:f>$B$11*(($A$1073)*$C533/$B$12*$B$7+(1-$A$1073)*$D533/$B$12*$C$7)</x:f>
        <x:v>0</x:v>
      </x:c>
      <x:c r="BV533" s="34" t="n">
        <x:f>$B$11*(($A$1074)*$C533/$B$12*$B$7+(1-$A$1074)*$D533/$B$12*$C$7)</x:f>
        <x:v>0</x:v>
      </x:c>
      <x:c r="BW533" s="34" t="n">
        <x:f>$B$11*(($A$1075)*$C533/$B$12*$B$7+(1-$A$1075)*$D533/$B$12*$C$7)</x:f>
        <x:v>0</x:v>
      </x:c>
      <x:c r="BX533" s="34" t="n">
        <x:f>$B$11*(($A$1076)*$C533/$B$12*$B$7+(1-$A$1076)*$D533/$B$12*$C$7)</x:f>
        <x:v>0</x:v>
      </x:c>
      <x:c r="BY533" s="34" t="n">
        <x:f>$B$11*(($A$1077)*$C533/$B$12*$B$7+(1-$A$1077)*$D533/$B$12*$C$7)</x:f>
        <x:v>0</x:v>
      </x:c>
      <x:c r="BZ533" s="34" t="n">
        <x:f>$B$11*(($A$1078)*$C533/$B$12*$B$7+(1-$A$1078)*$D533/$B$12*$C$7)</x:f>
        <x:v>0</x:v>
      </x:c>
      <x:c r="CA533" s="34" t="n">
        <x:f>$B$11*(($A$1079)*$C533/$B$12*$B$7+(1-$A$1079)*$D533/$B$12*$C$7)</x:f>
        <x:v>0</x:v>
      </x:c>
      <x:c r="CB533" s="34" t="n">
        <x:f>$B$11*(($A$1080)*$C533/$B$12*$B$7+(1-$A$1080)*$D533/$B$12*$C$7)</x:f>
        <x:v>0</x:v>
      </x:c>
      <x:c r="CC533" s="34" t="n">
        <x:f>$B$11*(($A$1081)*$C533/$B$12*$B$7+(1-$A$1081)*$D533/$B$12*$C$7)</x:f>
        <x:v>0</x:v>
      </x:c>
    </x:row>
    <x:row r="534">
      <x:c r="A534" s="34" t="n">
        <x:v>510</x:v>
      </x:c>
      <x:c r="B534" s="39" t="n">
        <x:v>-0.10946308588930191</x:v>
      </x:c>
      <x:c r="C534" s="1" t="n">
        <x:f>SUM(AM534:AV534)</x:f>
        <x:v>0</x:v>
      </x:c>
      <x:c r="D534" s="1" t="n">
        <x:f>SUM(AW534:BF534)</x:f>
        <x:v>0</x:v>
      </x:c>
      <x:c r="E534" s="17" t="n">
        <x:f>(1-C534/$B$12)*$B$8-C534/$B$12*$B$7</x:f>
        <x:v>0.05</x:v>
      </x:c>
      <x:c r="F534" s="17" t="n">
        <x:f>(1-D534/$B$12)*$C$8-D534/$B$12*$C$7</x:f>
        <x:v>0.09</x:v>
      </x:c>
      <x:c r="G534" s="32" t="n">
        <x:f>$B$11*($B$10*C534/$B$12*$B$7+(1-$B$10)*D534/$B$12*$C$7)</x:f>
        <x:v>0</x:v>
      </x:c>
      <x:c r="H534" s="17" t="n">
        <x:f>$B$10*E534+(1-$B$10)*F534</x:f>
        <x:v>0.07</x:v>
      </x:c>
      <x:c r="I534" s="34"/>
      <x:c r="J534" s="34"/>
      <x:c r="K534" s="34"/>
      <x:c r="L534" s="34"/>
      <x:c r="M534" s="34"/>
      <x:c r="N534" s="34"/>
      <x:c r="O534" s="34"/>
      <x:c r="P534" s="34"/>
      <x:c r="Q534" s="34"/>
      <x:c r="R534" s="39" t="n">
        <x:v>0.007461392892612026</x:v>
      </x:c>
      <x:c r="S534" s="39" t="n">
        <x:v>-0.7664426564839415</x:v>
      </x:c>
      <x:c r="T534" s="39" t="n">
        <x:v>0.7202518286483456</x:v>
      </x:c>
      <x:c r="U534" s="39" t="n">
        <x:v>-2.3879929721468747</x:v>
      </x:c>
      <x:c r="V534" s="39" t="n">
        <x:v>-1.217574898617722</x:v>
      </x:c>
      <x:c r="W534" s="39" t="n">
        <x:v>0.24458377611830892</x:v>
      </x:c>
      <x:c r="X534" s="39" t="n">
        <x:v>0.9029715187050694</x:v>
      </x:c>
      <x:c r="Y534" s="39" t="n">
        <x:v>-0.9923383520267531</x:v>
      </x:c>
      <x:c r="Z534" s="39" t="n">
        <x:v>-0.03586548811127324</x:v>
      </x:c>
      <x:c r="AA534" s="39" t="n">
        <x:v>0.9148690145273322</x:v>
      </x:c>
      <x:c r="AB534" s="39" t="n">
        <x:v>0.6930836302724577</x:v>
      </x:c>
      <x:c r="AC534" s="39" t="n">
        <x:v>0.36372522787357514</x:v>
      </x:c>
      <x:c r="AD534" s="39" t="n">
        <x:v>0.30196370386187965</x:v>
      </x:c>
      <x:c r="AE534" s="39" t="n">
        <x:v>-0.96058808576161</x:v>
      </x:c>
      <x:c r="AF534" s="39" t="n">
        <x:v>-1.7765855769965098</x:v>
      </x:c>
      <x:c r="AG534" s="39" t="n">
        <x:v>0.1983897554003482</x:v>
      </x:c>
      <x:c r="AH534" s="39" t="n">
        <x:v>0.21366820277334272</x:v>
      </x:c>
      <x:c r="AI534" s="39" t="n">
        <x:v>-1.0909319349198048</x:v>
      </x:c>
      <x:c r="AJ534" s="39" t="n">
        <x:v>0.8644023113517662</x:v>
      </x:c>
      <x:c r="AK534" s="39" t="n">
        <x:v>0.7180626869928607</x:v>
      </x:c>
      <x:c r="AL534" s="34"/>
      <x:c r="AM534" s="34" t="n">
        <x:f>IF(SQRT($B$9)*$B534+SQRT(1-$B$9)*R534&lt;_xlfn.NORM.S.INV($B$6),1,0)</x:f>
        <x:v>0</x:v>
      </x:c>
      <x:c r="AN534" s="34" t="n">
        <x:f>IF(SQRT($B$9)*$B534+SQRT(1-$B$9)*S534&lt;_xlfn.NORM.S.INV($B$6),1,0)</x:f>
        <x:v>0</x:v>
      </x:c>
      <x:c r="AO534" s="34" t="n">
        <x:f>IF(SQRT($B$9)*$B534+SQRT(1-$B$9)*T534&lt;_xlfn.NORM.S.INV($B$6),1,0)</x:f>
        <x:v>0</x:v>
      </x:c>
      <x:c r="AP534" s="34" t="n">
        <x:f>IF(SQRT($B$9)*$B534+SQRT(1-$B$9)*U534&lt;_xlfn.NORM.S.INV($B$6),1,0)</x:f>
        <x:v>0</x:v>
      </x:c>
      <x:c r="AQ534" s="34" t="n">
        <x:f>IF(SQRT($B$9)*$B534+SQRT(1-$B$9)*V534&lt;_xlfn.NORM.S.INV($B$6),1,0)</x:f>
        <x:v>0</x:v>
      </x:c>
      <x:c r="AR534" s="34" t="n">
        <x:f>IF(SQRT($B$9)*$B534+SQRT(1-$B$9)*W534&lt;_xlfn.NORM.S.INV($B$6),1,0)</x:f>
        <x:v>0</x:v>
      </x:c>
      <x:c r="AS534" s="34" t="n">
        <x:f>IF(SQRT($B$9)*$B534+SQRT(1-$B$9)*X534&lt;_xlfn.NORM.S.INV($B$6),1,0)</x:f>
        <x:v>0</x:v>
      </x:c>
      <x:c r="AT534" s="34" t="n">
        <x:f>IF(SQRT($B$9)*$B534+SQRT(1-$B$9)*Y534&lt;_xlfn.NORM.S.INV($B$6),1,0)</x:f>
        <x:v>0</x:v>
      </x:c>
      <x:c r="AU534" s="34" t="n">
        <x:f>IF(SQRT($B$9)*$B534+SQRT(1-$B$9)*Z534&lt;_xlfn.NORM.S.INV($B$6),1,0)</x:f>
        <x:v>0</x:v>
      </x:c>
      <x:c r="AV534" s="34" t="n">
        <x:f>IF(SQRT($B$9)*$B534+SQRT(1-$B$9)*AA534&lt;_xlfn.NORM.S.INV($B$6),1,0)</x:f>
        <x:v>0</x:v>
      </x:c>
      <x:c r="AW534" s="34" t="n">
        <x:f>IF(SQRT($C$9)*$B534+SQRT(1-$C$9)*AB534&lt;_xlfn.NORM.S.INV($C$6),1,0)</x:f>
        <x:v>0</x:v>
      </x:c>
      <x:c r="AX534" s="34" t="n">
        <x:f>IF(SQRT($C$9)*$B534+SQRT(1-$C$9)*AC534&lt;_xlfn.NORM.S.INV($C$6),1,0)</x:f>
        <x:v>0</x:v>
      </x:c>
      <x:c r="AY534" s="34" t="n">
        <x:f>IF(SQRT($C$9)*$B534+SQRT(1-$C$9)*AD534&lt;_xlfn.NORM.S.INV($C$6),1,0)</x:f>
        <x:v>0</x:v>
      </x:c>
      <x:c r="AZ534" s="34" t="n">
        <x:f>IF(SQRT($C$9)*$B534+SQRT(1-$C$9)*AE534&lt;_xlfn.NORM.S.INV($C$6),1,0)</x:f>
        <x:v>0</x:v>
      </x:c>
      <x:c r="BA534" s="34" t="n">
        <x:f>IF(SQRT($C$9)*$B534+SQRT(1-$C$9)*AF534&lt;_xlfn.NORM.S.INV($C$6),1,0)</x:f>
        <x:v>0</x:v>
      </x:c>
      <x:c r="BB534" s="34" t="n">
        <x:f>IF(SQRT($C$9)*$B534+SQRT(1-$C$9)*AG534&lt;_xlfn.NORM.S.INV($C$6),1,0)</x:f>
        <x:v>0</x:v>
      </x:c>
      <x:c r="BC534" s="34" t="n">
        <x:f>IF(SQRT($C$9)*$B534+SQRT(1-$C$9)*AH534&lt;_xlfn.NORM.S.INV($C$6),1,0)</x:f>
        <x:v>0</x:v>
      </x:c>
      <x:c r="BD534" s="34" t="n">
        <x:f>IF(SQRT($C$9)*$B534+SQRT(1-$C$9)*AI534&lt;_xlfn.NORM.S.INV($C$6),1,0)</x:f>
        <x:v>0</x:v>
      </x:c>
      <x:c r="BE534" s="34" t="n">
        <x:f>IF(SQRT($C$9)*$B534+SQRT(1-$C$9)*AJ534&lt;_xlfn.NORM.S.INV($C$6),1,0)</x:f>
        <x:v>0</x:v>
      </x:c>
      <x:c r="BF534" s="34" t="n">
        <x:f>IF(SQRT($C$9)*$B534+SQRT(1-$C$9)*AK534&lt;_xlfn.NORM.S.INV($C$6),1,0)</x:f>
        <x:v>0</x:v>
      </x:c>
      <x:c r="BG534" s="34"/>
      <x:c r="BH534" s="34"/>
      <x:c r="BI534" s="34" t="n">
        <x:f>$B$11*(($A$1061)*$C534/$B$12*$B$7+(1-$A$1061)*$D534/$B$12*$C$7)</x:f>
        <x:v>0</x:v>
      </x:c>
      <x:c r="BJ534" s="34" t="n">
        <x:f>$B$11*(($A$1062)*$C534/$B$12*$B$7+(1-$A$1062)*$D534/$B$12*$C$7)</x:f>
        <x:v>0</x:v>
      </x:c>
      <x:c r="BK534" s="34" t="n">
        <x:f>$B$11*(($A$1063)*$C534/$B$12*$B$7+(1-$A$1063)*$D534/$B$12*$C$7)</x:f>
        <x:v>0</x:v>
      </x:c>
      <x:c r="BL534" s="34" t="n">
        <x:f>$B$11*(($A$1064)*$C534/$B$12*$B$7+(1-$A$1064)*$D534/$B$12*$C$7)</x:f>
        <x:v>0</x:v>
      </x:c>
      <x:c r="BM534" s="34" t="n">
        <x:f>$B$11*(($A$1065)*$C534/$B$12*$B$7+(1-$A$1065)*$D534/$B$12*$C$7)</x:f>
        <x:v>0</x:v>
      </x:c>
      <x:c r="BN534" s="34" t="n">
        <x:f>$B$11*(($A$1066)*$C534/$B$12*$B$7+(1-$A$1066)*$D534/$B$12*$C$7)</x:f>
        <x:v>0</x:v>
      </x:c>
      <x:c r="BO534" s="34" t="n">
        <x:f>$B$11*(($A$1067)*$C534/$B$12*$B$7+(1-$A$1067)*$D534/$B$12*$C$7)</x:f>
        <x:v>0</x:v>
      </x:c>
      <x:c r="BP534" s="34" t="n">
        <x:f>$B$11*(($A$1068)*$C534/$B$12*$B$7+(1-$A$1068)*$D534/$B$12*$C$7)</x:f>
        <x:v>0</x:v>
      </x:c>
      <x:c r="BQ534" s="34" t="n">
        <x:f>$B$11*(($A$1069)*$C534/$B$12*$B$7+(1-$A$1069)*$D534/$B$12*$C$7)</x:f>
        <x:v>0</x:v>
      </x:c>
      <x:c r="BR534" s="34" t="n">
        <x:f>$B$11*(($A$1070)*$C534/$B$12*$B$7+(1-$A$1070)*$D534/$B$12*$C$7)</x:f>
        <x:v>0</x:v>
      </x:c>
      <x:c r="BS534" s="34" t="n">
        <x:f>$B$11*(($A$1071)*$C534/$B$12*$B$7+(1-$A$1071)*$D534/$B$12*$C$7)</x:f>
        <x:v>0</x:v>
      </x:c>
      <x:c r="BT534" s="34" t="n">
        <x:f>$B$11*(($A$1072)*$C534/$B$12*$B$7+(1-$A$1072)*$D534/$B$12*$C$7)</x:f>
        <x:v>0</x:v>
      </x:c>
      <x:c r="BU534" s="34" t="n">
        <x:f>$B$11*(($A$1073)*$C534/$B$12*$B$7+(1-$A$1073)*$D534/$B$12*$C$7)</x:f>
        <x:v>0</x:v>
      </x:c>
      <x:c r="BV534" s="34" t="n">
        <x:f>$B$11*(($A$1074)*$C534/$B$12*$B$7+(1-$A$1074)*$D534/$B$12*$C$7)</x:f>
        <x:v>0</x:v>
      </x:c>
      <x:c r="BW534" s="34" t="n">
        <x:f>$B$11*(($A$1075)*$C534/$B$12*$B$7+(1-$A$1075)*$D534/$B$12*$C$7)</x:f>
        <x:v>0</x:v>
      </x:c>
      <x:c r="BX534" s="34" t="n">
        <x:f>$B$11*(($A$1076)*$C534/$B$12*$B$7+(1-$A$1076)*$D534/$B$12*$C$7)</x:f>
        <x:v>0</x:v>
      </x:c>
      <x:c r="BY534" s="34" t="n">
        <x:f>$B$11*(($A$1077)*$C534/$B$12*$B$7+(1-$A$1077)*$D534/$B$12*$C$7)</x:f>
        <x:v>0</x:v>
      </x:c>
      <x:c r="BZ534" s="34" t="n">
        <x:f>$B$11*(($A$1078)*$C534/$B$12*$B$7+(1-$A$1078)*$D534/$B$12*$C$7)</x:f>
        <x:v>0</x:v>
      </x:c>
      <x:c r="CA534" s="34" t="n">
        <x:f>$B$11*(($A$1079)*$C534/$B$12*$B$7+(1-$A$1079)*$D534/$B$12*$C$7)</x:f>
        <x:v>0</x:v>
      </x:c>
      <x:c r="CB534" s="34" t="n">
        <x:f>$B$11*(($A$1080)*$C534/$B$12*$B$7+(1-$A$1080)*$D534/$B$12*$C$7)</x:f>
        <x:v>0</x:v>
      </x:c>
      <x:c r="CC534" s="34" t="n">
        <x:f>$B$11*(($A$1081)*$C534/$B$12*$B$7+(1-$A$1081)*$D534/$B$12*$C$7)</x:f>
        <x:v>0</x:v>
      </x:c>
    </x:row>
    <x:row r="535">
      <x:c r="A535" s="34" t="n">
        <x:v>511</x:v>
      </x:c>
      <x:c r="B535" s="39" t="n">
        <x:v>0.6413786002771465</x:v>
      </x:c>
      <x:c r="C535" s="1" t="n">
        <x:f>SUM(AM535:AV535)</x:f>
        <x:v>0</x:v>
      </x:c>
      <x:c r="D535" s="1" t="n">
        <x:f>SUM(AW535:BF535)</x:f>
        <x:v>0</x:v>
      </x:c>
      <x:c r="E535" s="17" t="n">
        <x:f>(1-C535/$B$12)*$B$8-C535/$B$12*$B$7</x:f>
        <x:v>0.05</x:v>
      </x:c>
      <x:c r="F535" s="17" t="n">
        <x:f>(1-D535/$B$12)*$C$8-D535/$B$12*$C$7</x:f>
        <x:v>0.09</x:v>
      </x:c>
      <x:c r="G535" s="32" t="n">
        <x:f>$B$11*($B$10*C535/$B$12*$B$7+(1-$B$10)*D535/$B$12*$C$7)</x:f>
        <x:v>0</x:v>
      </x:c>
      <x:c r="H535" s="17" t="n">
        <x:f>$B$10*E535+(1-$B$10)*F535</x:f>
        <x:v>0.07</x:v>
      </x:c>
      <x:c r="I535" s="34"/>
      <x:c r="J535" s="34"/>
      <x:c r="K535" s="34"/>
      <x:c r="L535" s="34"/>
      <x:c r="M535" s="34"/>
      <x:c r="N535" s="34"/>
      <x:c r="O535" s="34"/>
      <x:c r="P535" s="34"/>
      <x:c r="Q535" s="34"/>
      <x:c r="R535" s="39" t="n">
        <x:v>0.638271873048312</x:v>
      </x:c>
      <x:c r="S535" s="39" t="n">
        <x:v>1.099346173958553</x:v>
      </x:c>
      <x:c r="T535" s="39" t="n">
        <x:v>-1.1791905604564754</x:v>
      </x:c>
      <x:c r="U535" s="39" t="n">
        <x:v>-0.39982695047787337</x:v>
      </x:c>
      <x:c r="V535" s="39" t="n">
        <x:v>-0.2851663642592502</x:v>
      </x:c>
      <x:c r="W535" s="39" t="n">
        <x:v>-0.16531437984034122</x:v>
      </x:c>
      <x:c r="X535" s="39" t="n">
        <x:v>-1.6873390320269728</x:v>
      </x:c>
      <x:c r="Y535" s="39" t="n">
        <x:v>-0.06184192449432919</x:v>
      </x:c>
      <x:c r="Z535" s="39" t="n">
        <x:v>-0.20627656932092822</x:v>
      </x:c>
      <x:c r="AA535" s="39" t="n">
        <x:v>0.8624691707248754</x:v>
      </x:c>
      <x:c r="AB535" s="39" t="n">
        <x:v>1.0903609024914573</x:v>
      </x:c>
      <x:c r="AC535" s="39" t="n">
        <x:v>0.9024787495739791</x:v>
      </x:c>
      <x:c r="AD535" s="39" t="n">
        <x:v>-1.1505201811034622</x:v>
      </x:c>
      <x:c r="AE535" s="39" t="n">
        <x:v>1.298155615797386</x:v>
      </x:c>
      <x:c r="AF535" s="39" t="n">
        <x:v>0.5771596319690024</x:v>
      </x:c>
      <x:c r="AG535" s="39" t="n">
        <x:v>-0.45746117912498346</x:v>
      </x:c>
      <x:c r="AH535" s="39" t="n">
        <x:v>-0.6006618268380958</x:v>
      </x:c>
      <x:c r="AI535" s="39" t="n">
        <x:v>-0.12243622831531037</x:v>
      </x:c>
      <x:c r="AJ535" s="39" t="n">
        <x:v>0.30482809762899177</x:v>
      </x:c>
      <x:c r="AK535" s="39" t="n">
        <x:v>0.43793716249835024</x:v>
      </x:c>
      <x:c r="AL535" s="34"/>
      <x:c r="AM535" s="34" t="n">
        <x:f>IF(SQRT($B$9)*$B535+SQRT(1-$B$9)*R535&lt;_xlfn.NORM.S.INV($B$6),1,0)</x:f>
        <x:v>0</x:v>
      </x:c>
      <x:c r="AN535" s="34" t="n">
        <x:f>IF(SQRT($B$9)*$B535+SQRT(1-$B$9)*S535&lt;_xlfn.NORM.S.INV($B$6),1,0)</x:f>
        <x:v>0</x:v>
      </x:c>
      <x:c r="AO535" s="34" t="n">
        <x:f>IF(SQRT($B$9)*$B535+SQRT(1-$B$9)*T535&lt;_xlfn.NORM.S.INV($B$6),1,0)</x:f>
        <x:v>0</x:v>
      </x:c>
      <x:c r="AP535" s="34" t="n">
        <x:f>IF(SQRT($B$9)*$B535+SQRT(1-$B$9)*U535&lt;_xlfn.NORM.S.INV($B$6),1,0)</x:f>
        <x:v>0</x:v>
      </x:c>
      <x:c r="AQ535" s="34" t="n">
        <x:f>IF(SQRT($B$9)*$B535+SQRT(1-$B$9)*V535&lt;_xlfn.NORM.S.INV($B$6),1,0)</x:f>
        <x:v>0</x:v>
      </x:c>
      <x:c r="AR535" s="34" t="n">
        <x:f>IF(SQRT($B$9)*$B535+SQRT(1-$B$9)*W535&lt;_xlfn.NORM.S.INV($B$6),1,0)</x:f>
        <x:v>0</x:v>
      </x:c>
      <x:c r="AS535" s="34" t="n">
        <x:f>IF(SQRT($B$9)*$B535+SQRT(1-$B$9)*X535&lt;_xlfn.NORM.S.INV($B$6),1,0)</x:f>
        <x:v>0</x:v>
      </x:c>
      <x:c r="AT535" s="34" t="n">
        <x:f>IF(SQRT($B$9)*$B535+SQRT(1-$B$9)*Y535&lt;_xlfn.NORM.S.INV($B$6),1,0)</x:f>
        <x:v>0</x:v>
      </x:c>
      <x:c r="AU535" s="34" t="n">
        <x:f>IF(SQRT($B$9)*$B535+SQRT(1-$B$9)*Z535&lt;_xlfn.NORM.S.INV($B$6),1,0)</x:f>
        <x:v>0</x:v>
      </x:c>
      <x:c r="AV535" s="34" t="n">
        <x:f>IF(SQRT($B$9)*$B535+SQRT(1-$B$9)*AA535&lt;_xlfn.NORM.S.INV($B$6),1,0)</x:f>
        <x:v>0</x:v>
      </x:c>
      <x:c r="AW535" s="34" t="n">
        <x:f>IF(SQRT($C$9)*$B535+SQRT(1-$C$9)*AB535&lt;_xlfn.NORM.S.INV($C$6),1,0)</x:f>
        <x:v>0</x:v>
      </x:c>
      <x:c r="AX535" s="34" t="n">
        <x:f>IF(SQRT($C$9)*$B535+SQRT(1-$C$9)*AC535&lt;_xlfn.NORM.S.INV($C$6),1,0)</x:f>
        <x:v>0</x:v>
      </x:c>
      <x:c r="AY535" s="34" t="n">
        <x:f>IF(SQRT($C$9)*$B535+SQRT(1-$C$9)*AD535&lt;_xlfn.NORM.S.INV($C$6),1,0)</x:f>
        <x:v>0</x:v>
      </x:c>
      <x:c r="AZ535" s="34" t="n">
        <x:f>IF(SQRT($C$9)*$B535+SQRT(1-$C$9)*AE535&lt;_xlfn.NORM.S.INV($C$6),1,0)</x:f>
        <x:v>0</x:v>
      </x:c>
      <x:c r="BA535" s="34" t="n">
        <x:f>IF(SQRT($C$9)*$B535+SQRT(1-$C$9)*AF535&lt;_xlfn.NORM.S.INV($C$6),1,0)</x:f>
        <x:v>0</x:v>
      </x:c>
      <x:c r="BB535" s="34" t="n">
        <x:f>IF(SQRT($C$9)*$B535+SQRT(1-$C$9)*AG535&lt;_xlfn.NORM.S.INV($C$6),1,0)</x:f>
        <x:v>0</x:v>
      </x:c>
      <x:c r="BC535" s="34" t="n">
        <x:f>IF(SQRT($C$9)*$B535+SQRT(1-$C$9)*AH535&lt;_xlfn.NORM.S.INV($C$6),1,0)</x:f>
        <x:v>0</x:v>
      </x:c>
      <x:c r="BD535" s="34" t="n">
        <x:f>IF(SQRT($C$9)*$B535+SQRT(1-$C$9)*AI535&lt;_xlfn.NORM.S.INV($C$6),1,0)</x:f>
        <x:v>0</x:v>
      </x:c>
      <x:c r="BE535" s="34" t="n">
        <x:f>IF(SQRT($C$9)*$B535+SQRT(1-$C$9)*AJ535&lt;_xlfn.NORM.S.INV($C$6),1,0)</x:f>
        <x:v>0</x:v>
      </x:c>
      <x:c r="BF535" s="34" t="n">
        <x:f>IF(SQRT($C$9)*$B535+SQRT(1-$C$9)*AK535&lt;_xlfn.NORM.S.INV($C$6),1,0)</x:f>
        <x:v>0</x:v>
      </x:c>
      <x:c r="BG535" s="34"/>
      <x:c r="BH535" s="34"/>
      <x:c r="BI535" s="34" t="n">
        <x:f>$B$11*(($A$1061)*$C535/$B$12*$B$7+(1-$A$1061)*$D535/$B$12*$C$7)</x:f>
        <x:v>0</x:v>
      </x:c>
      <x:c r="BJ535" s="34" t="n">
        <x:f>$B$11*(($A$1062)*$C535/$B$12*$B$7+(1-$A$1062)*$D535/$B$12*$C$7)</x:f>
        <x:v>0</x:v>
      </x:c>
      <x:c r="BK535" s="34" t="n">
        <x:f>$B$11*(($A$1063)*$C535/$B$12*$B$7+(1-$A$1063)*$D535/$B$12*$C$7)</x:f>
        <x:v>0</x:v>
      </x:c>
      <x:c r="BL535" s="34" t="n">
        <x:f>$B$11*(($A$1064)*$C535/$B$12*$B$7+(1-$A$1064)*$D535/$B$12*$C$7)</x:f>
        <x:v>0</x:v>
      </x:c>
      <x:c r="BM535" s="34" t="n">
        <x:f>$B$11*(($A$1065)*$C535/$B$12*$B$7+(1-$A$1065)*$D535/$B$12*$C$7)</x:f>
        <x:v>0</x:v>
      </x:c>
      <x:c r="BN535" s="34" t="n">
        <x:f>$B$11*(($A$1066)*$C535/$B$12*$B$7+(1-$A$1066)*$D535/$B$12*$C$7)</x:f>
        <x:v>0</x:v>
      </x:c>
      <x:c r="BO535" s="34" t="n">
        <x:f>$B$11*(($A$1067)*$C535/$B$12*$B$7+(1-$A$1067)*$D535/$B$12*$C$7)</x:f>
        <x:v>0</x:v>
      </x:c>
      <x:c r="BP535" s="34" t="n">
        <x:f>$B$11*(($A$1068)*$C535/$B$12*$B$7+(1-$A$1068)*$D535/$B$12*$C$7)</x:f>
        <x:v>0</x:v>
      </x:c>
      <x:c r="BQ535" s="34" t="n">
        <x:f>$B$11*(($A$1069)*$C535/$B$12*$B$7+(1-$A$1069)*$D535/$B$12*$C$7)</x:f>
        <x:v>0</x:v>
      </x:c>
      <x:c r="BR535" s="34" t="n">
        <x:f>$B$11*(($A$1070)*$C535/$B$12*$B$7+(1-$A$1070)*$D535/$B$12*$C$7)</x:f>
        <x:v>0</x:v>
      </x:c>
      <x:c r="BS535" s="34" t="n">
        <x:f>$B$11*(($A$1071)*$C535/$B$12*$B$7+(1-$A$1071)*$D535/$B$12*$C$7)</x:f>
        <x:v>0</x:v>
      </x:c>
      <x:c r="BT535" s="34" t="n">
        <x:f>$B$11*(($A$1072)*$C535/$B$12*$B$7+(1-$A$1072)*$D535/$B$12*$C$7)</x:f>
        <x:v>0</x:v>
      </x:c>
      <x:c r="BU535" s="34" t="n">
        <x:f>$B$11*(($A$1073)*$C535/$B$12*$B$7+(1-$A$1073)*$D535/$B$12*$C$7)</x:f>
        <x:v>0</x:v>
      </x:c>
      <x:c r="BV535" s="34" t="n">
        <x:f>$B$11*(($A$1074)*$C535/$B$12*$B$7+(1-$A$1074)*$D535/$B$12*$C$7)</x:f>
        <x:v>0</x:v>
      </x:c>
      <x:c r="BW535" s="34" t="n">
        <x:f>$B$11*(($A$1075)*$C535/$B$12*$B$7+(1-$A$1075)*$D535/$B$12*$C$7)</x:f>
        <x:v>0</x:v>
      </x:c>
      <x:c r="BX535" s="34" t="n">
        <x:f>$B$11*(($A$1076)*$C535/$B$12*$B$7+(1-$A$1076)*$D535/$B$12*$C$7)</x:f>
        <x:v>0</x:v>
      </x:c>
      <x:c r="BY535" s="34" t="n">
        <x:f>$B$11*(($A$1077)*$C535/$B$12*$B$7+(1-$A$1077)*$D535/$B$12*$C$7)</x:f>
        <x:v>0</x:v>
      </x:c>
      <x:c r="BZ535" s="34" t="n">
        <x:f>$B$11*(($A$1078)*$C535/$B$12*$B$7+(1-$A$1078)*$D535/$B$12*$C$7)</x:f>
        <x:v>0</x:v>
      </x:c>
      <x:c r="CA535" s="34" t="n">
        <x:f>$B$11*(($A$1079)*$C535/$B$12*$B$7+(1-$A$1079)*$D535/$B$12*$C$7)</x:f>
        <x:v>0</x:v>
      </x:c>
      <x:c r="CB535" s="34" t="n">
        <x:f>$B$11*(($A$1080)*$C535/$B$12*$B$7+(1-$A$1080)*$D535/$B$12*$C$7)</x:f>
        <x:v>0</x:v>
      </x:c>
      <x:c r="CC535" s="34" t="n">
        <x:f>$B$11*(($A$1081)*$C535/$B$12*$B$7+(1-$A$1081)*$D535/$B$12*$C$7)</x:f>
        <x:v>0</x:v>
      </x:c>
    </x:row>
    <x:row r="536">
      <x:c r="A536" s="34" t="n">
        <x:v>512</x:v>
      </x:c>
      <x:c r="B536" s="39" t="n">
        <x:v>1.4500339589243516</x:v>
      </x:c>
      <x:c r="C536" s="1" t="n">
        <x:f>SUM(AM536:AV536)</x:f>
        <x:v>0</x:v>
      </x:c>
      <x:c r="D536" s="1" t="n">
        <x:f>SUM(AW536:BF536)</x:f>
        <x:v>0</x:v>
      </x:c>
      <x:c r="E536" s="17" t="n">
        <x:f>(1-C536/$B$12)*$B$8-C536/$B$12*$B$7</x:f>
        <x:v>0.05</x:v>
      </x:c>
      <x:c r="F536" s="17" t="n">
        <x:f>(1-D536/$B$12)*$C$8-D536/$B$12*$C$7</x:f>
        <x:v>0.09</x:v>
      </x:c>
      <x:c r="G536" s="32" t="n">
        <x:f>$B$11*($B$10*C536/$B$12*$B$7+(1-$B$10)*D536/$B$12*$C$7)</x:f>
        <x:v>0</x:v>
      </x:c>
      <x:c r="H536" s="17" t="n">
        <x:f>$B$10*E536+(1-$B$10)*F536</x:f>
        <x:v>0.07</x:v>
      </x:c>
      <x:c r="I536" s="34"/>
      <x:c r="J536" s="34"/>
      <x:c r="K536" s="34"/>
      <x:c r="L536" s="34"/>
      <x:c r="M536" s="34"/>
      <x:c r="N536" s="34"/>
      <x:c r="O536" s="34"/>
      <x:c r="P536" s="34"/>
      <x:c r="Q536" s="34"/>
      <x:c r="R536" s="39" t="n">
        <x:v>0.050129102192942185</x:v>
      </x:c>
      <x:c r="S536" s="39" t="n">
        <x:v>-1.0490258613474566</x:v>
      </x:c>
      <x:c r="T536" s="39" t="n">
        <x:v>-0.8179504761969546</x:v>
      </x:c>
      <x:c r="U536" s="39" t="n">
        <x:v>-1.2673592111935204</x:v>
      </x:c>
      <x:c r="V536" s="39" t="n">
        <x:v>1.2544182311759795</x:v>
      </x:c>
      <x:c r="W536" s="39" t="n">
        <x:v>1.0519143833229514</x:v>
      </x:c>
      <x:c r="X536" s="39" t="n">
        <x:v>-0.7474681753964026</x:v>
      </x:c>
      <x:c r="Y536" s="39" t="n">
        <x:v>-0.46371177231898597</x:v>
      </x:c>
      <x:c r="Z536" s="39" t="n">
        <x:v>0.23918096045154377</x:v>
      </x:c>
      <x:c r="AA536" s="39" t="n">
        <x:v>1.272019146386211</x:v>
      </x:c>
      <x:c r="AB536" s="39" t="n">
        <x:v>-0.6698124147474105</x:v>
      </x:c>
      <x:c r="AC536" s="39" t="n">
        <x:v>0.8624389444253195</x:v>
      </x:c>
      <x:c r="AD536" s="39" t="n">
        <x:v>0.09153898984757108</x:v>
      </x:c>
      <x:c r="AE536" s="39" t="n">
        <x:v>1.0124281920902103</x:v>
      </x:c>
      <x:c r="AF536" s="39" t="n">
        <x:v>-0.4913273783543596</x:v>
      </x:c>
      <x:c r="AG536" s="39" t="n">
        <x:v>-1.5407617055798766</x:v>
      </x:c>
      <x:c r="AH536" s="39" t="n">
        <x:v>-0.5442264670598247</x:v>
      </x:c>
      <x:c r="AI536" s="39" t="n">
        <x:v>-1.624913030063326</x:v>
      </x:c>
      <x:c r="AJ536" s="39" t="n">
        <x:v>0.8920074509001089</x:v>
      </x:c>
      <x:c r="AK536" s="39" t="n">
        <x:v>0.025072058951245698</x:v>
      </x:c>
      <x:c r="AL536" s="34"/>
      <x:c r="AM536" s="34" t="n">
        <x:f>IF(SQRT($B$9)*$B536+SQRT(1-$B$9)*R536&lt;_xlfn.NORM.S.INV($B$6),1,0)</x:f>
        <x:v>0</x:v>
      </x:c>
      <x:c r="AN536" s="34" t="n">
        <x:f>IF(SQRT($B$9)*$B536+SQRT(1-$B$9)*S536&lt;_xlfn.NORM.S.INV($B$6),1,0)</x:f>
        <x:v>0</x:v>
      </x:c>
      <x:c r="AO536" s="34" t="n">
        <x:f>IF(SQRT($B$9)*$B536+SQRT(1-$B$9)*T536&lt;_xlfn.NORM.S.INV($B$6),1,0)</x:f>
        <x:v>0</x:v>
      </x:c>
      <x:c r="AP536" s="34" t="n">
        <x:f>IF(SQRT($B$9)*$B536+SQRT(1-$B$9)*U536&lt;_xlfn.NORM.S.INV($B$6),1,0)</x:f>
        <x:v>0</x:v>
      </x:c>
      <x:c r="AQ536" s="34" t="n">
        <x:f>IF(SQRT($B$9)*$B536+SQRT(1-$B$9)*V536&lt;_xlfn.NORM.S.INV($B$6),1,0)</x:f>
        <x:v>0</x:v>
      </x:c>
      <x:c r="AR536" s="34" t="n">
        <x:f>IF(SQRT($B$9)*$B536+SQRT(1-$B$9)*W536&lt;_xlfn.NORM.S.INV($B$6),1,0)</x:f>
        <x:v>0</x:v>
      </x:c>
      <x:c r="AS536" s="34" t="n">
        <x:f>IF(SQRT($B$9)*$B536+SQRT(1-$B$9)*X536&lt;_xlfn.NORM.S.INV($B$6),1,0)</x:f>
        <x:v>0</x:v>
      </x:c>
      <x:c r="AT536" s="34" t="n">
        <x:f>IF(SQRT($B$9)*$B536+SQRT(1-$B$9)*Y536&lt;_xlfn.NORM.S.INV($B$6),1,0)</x:f>
        <x:v>0</x:v>
      </x:c>
      <x:c r="AU536" s="34" t="n">
        <x:f>IF(SQRT($B$9)*$B536+SQRT(1-$B$9)*Z536&lt;_xlfn.NORM.S.INV($B$6),1,0)</x:f>
        <x:v>0</x:v>
      </x:c>
      <x:c r="AV536" s="34" t="n">
        <x:f>IF(SQRT($B$9)*$B536+SQRT(1-$B$9)*AA536&lt;_xlfn.NORM.S.INV($B$6),1,0)</x:f>
        <x:v>0</x:v>
      </x:c>
      <x:c r="AW536" s="34" t="n">
        <x:f>IF(SQRT($C$9)*$B536+SQRT(1-$C$9)*AB536&lt;_xlfn.NORM.S.INV($C$6),1,0)</x:f>
        <x:v>0</x:v>
      </x:c>
      <x:c r="AX536" s="34" t="n">
        <x:f>IF(SQRT($C$9)*$B536+SQRT(1-$C$9)*AC536&lt;_xlfn.NORM.S.INV($C$6),1,0)</x:f>
        <x:v>0</x:v>
      </x:c>
      <x:c r="AY536" s="34" t="n">
        <x:f>IF(SQRT($C$9)*$B536+SQRT(1-$C$9)*AD536&lt;_xlfn.NORM.S.INV($C$6),1,0)</x:f>
        <x:v>0</x:v>
      </x:c>
      <x:c r="AZ536" s="34" t="n">
        <x:f>IF(SQRT($C$9)*$B536+SQRT(1-$C$9)*AE536&lt;_xlfn.NORM.S.INV($C$6),1,0)</x:f>
        <x:v>0</x:v>
      </x:c>
      <x:c r="BA536" s="34" t="n">
        <x:f>IF(SQRT($C$9)*$B536+SQRT(1-$C$9)*AF536&lt;_xlfn.NORM.S.INV($C$6),1,0)</x:f>
        <x:v>0</x:v>
      </x:c>
      <x:c r="BB536" s="34" t="n">
        <x:f>IF(SQRT($C$9)*$B536+SQRT(1-$C$9)*AG536&lt;_xlfn.NORM.S.INV($C$6),1,0)</x:f>
        <x:v>0</x:v>
      </x:c>
      <x:c r="BC536" s="34" t="n">
        <x:f>IF(SQRT($C$9)*$B536+SQRT(1-$C$9)*AH536&lt;_xlfn.NORM.S.INV($C$6),1,0)</x:f>
        <x:v>0</x:v>
      </x:c>
      <x:c r="BD536" s="34" t="n">
        <x:f>IF(SQRT($C$9)*$B536+SQRT(1-$C$9)*AI536&lt;_xlfn.NORM.S.INV($C$6),1,0)</x:f>
        <x:v>0</x:v>
      </x:c>
      <x:c r="BE536" s="34" t="n">
        <x:f>IF(SQRT($C$9)*$B536+SQRT(1-$C$9)*AJ536&lt;_xlfn.NORM.S.INV($C$6),1,0)</x:f>
        <x:v>0</x:v>
      </x:c>
      <x:c r="BF536" s="34" t="n">
        <x:f>IF(SQRT($C$9)*$B536+SQRT(1-$C$9)*AK536&lt;_xlfn.NORM.S.INV($C$6),1,0)</x:f>
        <x:v>0</x:v>
      </x:c>
      <x:c r="BG536" s="34"/>
      <x:c r="BH536" s="34"/>
      <x:c r="BI536" s="34" t="n">
        <x:f>$B$11*(($A$1061)*$C536/$B$12*$B$7+(1-$A$1061)*$D536/$B$12*$C$7)</x:f>
        <x:v>0</x:v>
      </x:c>
      <x:c r="BJ536" s="34" t="n">
        <x:f>$B$11*(($A$1062)*$C536/$B$12*$B$7+(1-$A$1062)*$D536/$B$12*$C$7)</x:f>
        <x:v>0</x:v>
      </x:c>
      <x:c r="BK536" s="34" t="n">
        <x:f>$B$11*(($A$1063)*$C536/$B$12*$B$7+(1-$A$1063)*$D536/$B$12*$C$7)</x:f>
        <x:v>0</x:v>
      </x:c>
      <x:c r="BL536" s="34" t="n">
        <x:f>$B$11*(($A$1064)*$C536/$B$12*$B$7+(1-$A$1064)*$D536/$B$12*$C$7)</x:f>
        <x:v>0</x:v>
      </x:c>
      <x:c r="BM536" s="34" t="n">
        <x:f>$B$11*(($A$1065)*$C536/$B$12*$B$7+(1-$A$1065)*$D536/$B$12*$C$7)</x:f>
        <x:v>0</x:v>
      </x:c>
      <x:c r="BN536" s="34" t="n">
        <x:f>$B$11*(($A$1066)*$C536/$B$12*$B$7+(1-$A$1066)*$D536/$B$12*$C$7)</x:f>
        <x:v>0</x:v>
      </x:c>
      <x:c r="BO536" s="34" t="n">
        <x:f>$B$11*(($A$1067)*$C536/$B$12*$B$7+(1-$A$1067)*$D536/$B$12*$C$7)</x:f>
        <x:v>0</x:v>
      </x:c>
      <x:c r="BP536" s="34" t="n">
        <x:f>$B$11*(($A$1068)*$C536/$B$12*$B$7+(1-$A$1068)*$D536/$B$12*$C$7)</x:f>
        <x:v>0</x:v>
      </x:c>
      <x:c r="BQ536" s="34" t="n">
        <x:f>$B$11*(($A$1069)*$C536/$B$12*$B$7+(1-$A$1069)*$D536/$B$12*$C$7)</x:f>
        <x:v>0</x:v>
      </x:c>
      <x:c r="BR536" s="34" t="n">
        <x:f>$B$11*(($A$1070)*$C536/$B$12*$B$7+(1-$A$1070)*$D536/$B$12*$C$7)</x:f>
        <x:v>0</x:v>
      </x:c>
      <x:c r="BS536" s="34" t="n">
        <x:f>$B$11*(($A$1071)*$C536/$B$12*$B$7+(1-$A$1071)*$D536/$B$12*$C$7)</x:f>
        <x:v>0</x:v>
      </x:c>
      <x:c r="BT536" s="34" t="n">
        <x:f>$B$11*(($A$1072)*$C536/$B$12*$B$7+(1-$A$1072)*$D536/$B$12*$C$7)</x:f>
        <x:v>0</x:v>
      </x:c>
      <x:c r="BU536" s="34" t="n">
        <x:f>$B$11*(($A$1073)*$C536/$B$12*$B$7+(1-$A$1073)*$D536/$B$12*$C$7)</x:f>
        <x:v>0</x:v>
      </x:c>
      <x:c r="BV536" s="34" t="n">
        <x:f>$B$11*(($A$1074)*$C536/$B$12*$B$7+(1-$A$1074)*$D536/$B$12*$C$7)</x:f>
        <x:v>0</x:v>
      </x:c>
      <x:c r="BW536" s="34" t="n">
        <x:f>$B$11*(($A$1075)*$C536/$B$12*$B$7+(1-$A$1075)*$D536/$B$12*$C$7)</x:f>
        <x:v>0</x:v>
      </x:c>
      <x:c r="BX536" s="34" t="n">
        <x:f>$B$11*(($A$1076)*$C536/$B$12*$B$7+(1-$A$1076)*$D536/$B$12*$C$7)</x:f>
        <x:v>0</x:v>
      </x:c>
      <x:c r="BY536" s="34" t="n">
        <x:f>$B$11*(($A$1077)*$C536/$B$12*$B$7+(1-$A$1077)*$D536/$B$12*$C$7)</x:f>
        <x:v>0</x:v>
      </x:c>
      <x:c r="BZ536" s="34" t="n">
        <x:f>$B$11*(($A$1078)*$C536/$B$12*$B$7+(1-$A$1078)*$D536/$B$12*$C$7)</x:f>
        <x:v>0</x:v>
      </x:c>
      <x:c r="CA536" s="34" t="n">
        <x:f>$B$11*(($A$1079)*$C536/$B$12*$B$7+(1-$A$1079)*$D536/$B$12*$C$7)</x:f>
        <x:v>0</x:v>
      </x:c>
      <x:c r="CB536" s="34" t="n">
        <x:f>$B$11*(($A$1080)*$C536/$B$12*$B$7+(1-$A$1080)*$D536/$B$12*$C$7)</x:f>
        <x:v>0</x:v>
      </x:c>
      <x:c r="CC536" s="34" t="n">
        <x:f>$B$11*(($A$1081)*$C536/$B$12*$B$7+(1-$A$1081)*$D536/$B$12*$C$7)</x:f>
        <x:v>0</x:v>
      </x:c>
    </x:row>
    <x:row r="537">
      <x:c r="A537" s="34" t="n">
        <x:v>513</x:v>
      </x:c>
      <x:c r="B537" s="39" t="n">
        <x:v>-0.014571819941480317</x:v>
      </x:c>
      <x:c r="C537" s="1" t="n">
        <x:f>SUM(AM537:AV537)</x:f>
        <x:v>1</x:v>
      </x:c>
      <x:c r="D537" s="1" t="n">
        <x:f>SUM(AW537:BF537)</x:f>
        <x:v>0</x:v>
      </x:c>
      <x:c r="E537" s="17" t="n">
        <x:f>(1-C537/$B$12)*$B$8-C537/$B$12*$B$7</x:f>
        <x:v>0.0049999999999999975</x:v>
      </x:c>
      <x:c r="F537" s="17" t="n">
        <x:f>(1-D537/$B$12)*$C$8-D537/$B$12*$C$7</x:f>
        <x:v>0.09</x:v>
      </x:c>
      <x:c r="G537" s="32" t="n">
        <x:f>$B$11*($B$10*C537/$B$12*$B$7+(1-$B$10)*D537/$B$12*$C$7)</x:f>
        <x:v>200.00000000000003</x:v>
      </x:c>
      <x:c r="H537" s="17" t="n">
        <x:f>$B$10*E537+(1-$B$10)*F537</x:f>
        <x:v>0.0475</x:v>
      </x:c>
      <x:c r="I537" s="34"/>
      <x:c r="J537" s="34"/>
      <x:c r="K537" s="34"/>
      <x:c r="L537" s="34"/>
      <x:c r="M537" s="34"/>
      <x:c r="N537" s="34"/>
      <x:c r="O537" s="34"/>
      <x:c r="P537" s="34"/>
      <x:c r="Q537" s="34"/>
      <x:c r="R537" s="39" t="n">
        <x:v>-0.320894505725415</x:v>
      </x:c>
      <x:c r="S537" s="39" t="n">
        <x:v>-0.13216102581969175</x:v>
      </x:c>
      <x:c r="T537" s="39" t="n">
        <x:v>-0.09473761342767263</x:v>
      </x:c>
      <x:c r="U537" s="39" t="n">
        <x:v>0.6523899538240775</x:v>
      </x:c>
      <x:c r="V537" s="39" t="n">
        <x:v>-2.740168896631703</x:v>
      </x:c>
      <x:c r="W537" s="39" t="n">
        <x:v>-0.7193211627191527</x:v>
      </x:c>
      <x:c r="X537" s="39" t="n">
        <x:v>0.228526510624644</x:v>
      </x:c>
      <x:c r="Y537" s="39" t="n">
        <x:v>0.48642143241248637</x:v>
      </x:c>
      <x:c r="Z537" s="39" t="n">
        <x:v>0.37308786155590423</x:v>
      </x:c>
      <x:c r="AA537" s="39" t="n">
        <x:v>0.6546694827575357</x:v>
      </x:c>
      <x:c r="AB537" s="39" t="n">
        <x:v>-0.8020150308448215</x:v>
      </x:c>
      <x:c r="AC537" s="39" t="n">
        <x:v>-0.5140813298494721</x:v>
      </x:c>
      <x:c r="AD537" s="39" t="n">
        <x:v>-0.5036710906374051</x:v>
      </x:c>
      <x:c r="AE537" s="39" t="n">
        <x:v>0.349179869746086</x:v>
      </x:c>
      <x:c r="AF537" s="39" t="n">
        <x:v>0.9820905146358566</x:v>
      </x:c>
      <x:c r="AG537" s="39" t="n">
        <x:v>-0.26872257681986605</x:v>
      </x:c>
      <x:c r="AH537" s="39" t="n">
        <x:v>-0.4116868051460202</x:v>
      </x:c>
      <x:c r="AI537" s="39" t="n">
        <x:v>0.8481580716475989</x:v>
      </x:c>
      <x:c r="AJ537" s="39" t="n">
        <x:v>-0.4932243176726642</x:v>
      </x:c>
      <x:c r="AK537" s="39" t="n">
        <x:v>0.438779011406017</x:v>
      </x:c>
      <x:c r="AL537" s="34"/>
      <x:c r="AM537" s="34" t="n">
        <x:f>IF(SQRT($B$9)*$B537+SQRT(1-$B$9)*R537&lt;_xlfn.NORM.S.INV($B$6),1,0)</x:f>
        <x:v>0</x:v>
      </x:c>
      <x:c r="AN537" s="34" t="n">
        <x:f>IF(SQRT($B$9)*$B537+SQRT(1-$B$9)*S537&lt;_xlfn.NORM.S.INV($B$6),1,0)</x:f>
        <x:v>0</x:v>
      </x:c>
      <x:c r="AO537" s="34" t="n">
        <x:f>IF(SQRT($B$9)*$B537+SQRT(1-$B$9)*T537&lt;_xlfn.NORM.S.INV($B$6),1,0)</x:f>
        <x:v>0</x:v>
      </x:c>
      <x:c r="AP537" s="34" t="n">
        <x:f>IF(SQRT($B$9)*$B537+SQRT(1-$B$9)*U537&lt;_xlfn.NORM.S.INV($B$6),1,0)</x:f>
        <x:v>0</x:v>
      </x:c>
      <x:c r="AQ537" s="34" t="n">
        <x:f>IF(SQRT($B$9)*$B537+SQRT(1-$B$9)*V537&lt;_xlfn.NORM.S.INV($B$6),1,0)</x:f>
        <x:v>1</x:v>
      </x:c>
      <x:c r="AR537" s="34" t="n">
        <x:f>IF(SQRT($B$9)*$B537+SQRT(1-$B$9)*W537&lt;_xlfn.NORM.S.INV($B$6),1,0)</x:f>
        <x:v>0</x:v>
      </x:c>
      <x:c r="AS537" s="34" t="n">
        <x:f>IF(SQRT($B$9)*$B537+SQRT(1-$B$9)*X537&lt;_xlfn.NORM.S.INV($B$6),1,0)</x:f>
        <x:v>0</x:v>
      </x:c>
      <x:c r="AT537" s="34" t="n">
        <x:f>IF(SQRT($B$9)*$B537+SQRT(1-$B$9)*Y537&lt;_xlfn.NORM.S.INV($B$6),1,0)</x:f>
        <x:v>0</x:v>
      </x:c>
      <x:c r="AU537" s="34" t="n">
        <x:f>IF(SQRT($B$9)*$B537+SQRT(1-$B$9)*Z537&lt;_xlfn.NORM.S.INV($B$6),1,0)</x:f>
        <x:v>0</x:v>
      </x:c>
      <x:c r="AV537" s="34" t="n">
        <x:f>IF(SQRT($B$9)*$B537+SQRT(1-$B$9)*AA537&lt;_xlfn.NORM.S.INV($B$6),1,0)</x:f>
        <x:v>0</x:v>
      </x:c>
      <x:c r="AW537" s="34" t="n">
        <x:f>IF(SQRT($C$9)*$B537+SQRT(1-$C$9)*AB537&lt;_xlfn.NORM.S.INV($C$6),1,0)</x:f>
        <x:v>0</x:v>
      </x:c>
      <x:c r="AX537" s="34" t="n">
        <x:f>IF(SQRT($C$9)*$B537+SQRT(1-$C$9)*AC537&lt;_xlfn.NORM.S.INV($C$6),1,0)</x:f>
        <x:v>0</x:v>
      </x:c>
      <x:c r="AY537" s="34" t="n">
        <x:f>IF(SQRT($C$9)*$B537+SQRT(1-$C$9)*AD537&lt;_xlfn.NORM.S.INV($C$6),1,0)</x:f>
        <x:v>0</x:v>
      </x:c>
      <x:c r="AZ537" s="34" t="n">
        <x:f>IF(SQRT($C$9)*$B537+SQRT(1-$C$9)*AE537&lt;_xlfn.NORM.S.INV($C$6),1,0)</x:f>
        <x:v>0</x:v>
      </x:c>
      <x:c r="BA537" s="34" t="n">
        <x:f>IF(SQRT($C$9)*$B537+SQRT(1-$C$9)*AF537&lt;_xlfn.NORM.S.INV($C$6),1,0)</x:f>
        <x:v>0</x:v>
      </x:c>
      <x:c r="BB537" s="34" t="n">
        <x:f>IF(SQRT($C$9)*$B537+SQRT(1-$C$9)*AG537&lt;_xlfn.NORM.S.INV($C$6),1,0)</x:f>
        <x:v>0</x:v>
      </x:c>
      <x:c r="BC537" s="34" t="n">
        <x:f>IF(SQRT($C$9)*$B537+SQRT(1-$C$9)*AH537&lt;_xlfn.NORM.S.INV($C$6),1,0)</x:f>
        <x:v>0</x:v>
      </x:c>
      <x:c r="BD537" s="34" t="n">
        <x:f>IF(SQRT($C$9)*$B537+SQRT(1-$C$9)*AI537&lt;_xlfn.NORM.S.INV($C$6),1,0)</x:f>
        <x:v>0</x:v>
      </x:c>
      <x:c r="BE537" s="34" t="n">
        <x:f>IF(SQRT($C$9)*$B537+SQRT(1-$C$9)*AJ537&lt;_xlfn.NORM.S.INV($C$6),1,0)</x:f>
        <x:v>0</x:v>
      </x:c>
      <x:c r="BF537" s="34" t="n">
        <x:f>IF(SQRT($C$9)*$B537+SQRT(1-$C$9)*AK537&lt;_xlfn.NORM.S.INV($C$6),1,0)</x:f>
        <x:v>0</x:v>
      </x:c>
      <x:c r="BG537" s="34"/>
      <x:c r="BH537" s="34"/>
      <x:c r="BI537" s="34" t="n">
        <x:f>$B$11*(($A$1061)*$C537/$B$12*$B$7+(1-$A$1061)*$D537/$B$12*$C$7)</x:f>
        <x:v>0</x:v>
      </x:c>
      <x:c r="BJ537" s="34" t="n">
        <x:f>$B$11*(($A$1062)*$C537/$B$12*$B$7+(1-$A$1062)*$D537/$B$12*$C$7)</x:f>
        <x:v>20</x:v>
      </x:c>
      <x:c r="BK537" s="34" t="n">
        <x:f>$B$11*(($A$1063)*$C537/$B$12*$B$7+(1-$A$1063)*$D537/$B$12*$C$7)</x:f>
        <x:v>40</x:v>
      </x:c>
      <x:c r="BL537" s="34" t="n">
        <x:f>$B$11*(($A$1064)*$C537/$B$12*$B$7+(1-$A$1064)*$D537/$B$12*$C$7)</x:f>
        <x:v>60</x:v>
      </x:c>
      <x:c r="BM537" s="34" t="n">
        <x:f>$B$11*(($A$1065)*$C537/$B$12*$B$7+(1-$A$1065)*$D537/$B$12*$C$7)</x:f>
        <x:v>80</x:v>
      </x:c>
      <x:c r="BN537" s="34" t="n">
        <x:f>$B$11*(($A$1066)*$C537/$B$12*$B$7+(1-$A$1066)*$D537/$B$12*$C$7)</x:f>
        <x:v>100.00000000000001</x:v>
      </x:c>
      <x:c r="BO537" s="34" t="n">
        <x:f>$B$11*(($A$1067)*$C537/$B$12*$B$7+(1-$A$1067)*$D537/$B$12*$C$7)</x:f>
        <x:v>120</x:v>
      </x:c>
      <x:c r="BP537" s="34" t="n">
        <x:f>$B$11*(($A$1068)*$C537/$B$12*$B$7+(1-$A$1068)*$D537/$B$12*$C$7)</x:f>
        <x:v>139.99999999999997</x:v>
      </x:c>
      <x:c r="BQ537" s="34" t="n">
        <x:f>$B$11*(($A$1069)*$C537/$B$12*$B$7+(1-$A$1069)*$D537/$B$12*$C$7)</x:f>
        <x:v>160</x:v>
      </x:c>
      <x:c r="BR537" s="34" t="n">
        <x:f>$B$11*(($A$1070)*$C537/$B$12*$B$7+(1-$A$1070)*$D537/$B$12*$C$7)</x:f>
        <x:v>180</x:v>
      </x:c>
      <x:c r="BS537" s="34" t="n">
        <x:f>$B$11*(($A$1071)*$C537/$B$12*$B$7+(1-$A$1071)*$D537/$B$12*$C$7)</x:f>
        <x:v>200.00000000000003</x:v>
      </x:c>
      <x:c r="BT537" s="34" t="n">
        <x:f>$B$11*(($A$1072)*$C537/$B$12*$B$7+(1-$A$1072)*$D537/$B$12*$C$7)</x:f>
        <x:v>220.00000000000006</x:v>
      </x:c>
      <x:c r="BU537" s="34" t="n">
        <x:f>$B$11*(($A$1073)*$C537/$B$12*$B$7+(1-$A$1073)*$D537/$B$12*$C$7)</x:f>
        <x:v>240</x:v>
      </x:c>
      <x:c r="BV537" s="34" t="n">
        <x:f>$B$11*(($A$1074)*$C537/$B$12*$B$7+(1-$A$1074)*$D537/$B$12*$C$7)</x:f>
        <x:v>260</x:v>
      </x:c>
      <x:c r="BW537" s="34" t="n">
        <x:f>$B$11*(($A$1075)*$C537/$B$12*$B$7+(1-$A$1075)*$D537/$B$12*$C$7)</x:f>
        <x:v>279.99999999999994</x:v>
      </x:c>
      <x:c r="BX537" s="34" t="n">
        <x:f>$B$11*(($A$1076)*$C537/$B$12*$B$7+(1-$A$1076)*$D537/$B$12*$C$7)</x:f>
        <x:v>300</x:v>
      </x:c>
      <x:c r="BY537" s="34" t="n">
        <x:f>$B$11*(($A$1077)*$C537/$B$12*$B$7+(1-$A$1077)*$D537/$B$12*$C$7)</x:f>
        <x:v>320</x:v>
      </x:c>
      <x:c r="BZ537" s="34" t="n">
        <x:f>$B$11*(($A$1078)*$C537/$B$12*$B$7+(1-$A$1078)*$D537/$B$12*$C$7)</x:f>
        <x:v>339.99999999999994</x:v>
      </x:c>
      <x:c r="CA537" s="34" t="n">
        <x:f>$B$11*(($A$1079)*$C537/$B$12*$B$7+(1-$A$1079)*$D537/$B$12*$C$7)</x:f>
        <x:v>360</x:v>
      </x:c>
      <x:c r="CB537" s="34" t="n">
        <x:f>$B$11*(($A$1080)*$C537/$B$12*$B$7+(1-$A$1080)*$D537/$B$12*$C$7)</x:f>
        <x:v>380.00000000000006</x:v>
      </x:c>
      <x:c r="CC537" s="34" t="n">
        <x:f>$B$11*(($A$1081)*$C537/$B$12*$B$7+(1-$A$1081)*$D537/$B$12*$C$7)</x:f>
        <x:v>400.00000000000006</x:v>
      </x:c>
    </x:row>
    <x:row r="538">
      <x:c r="A538" s="34" t="n">
        <x:v>514</x:v>
      </x:c>
      <x:c r="B538" s="39" t="n">
        <x:v>-0.7267880206196257</x:v>
      </x:c>
      <x:c r="C538" s="1" t="n">
        <x:f>SUM(AM538:AV538)</x:f>
        <x:v>0</x:v>
      </x:c>
      <x:c r="D538" s="1" t="n">
        <x:f>SUM(AW538:BF538)</x:f>
        <x:v>2</x:v>
      </x:c>
      <x:c r="E538" s="17" t="n">
        <x:f>(1-C538/$B$12)*$B$8-C538/$B$12*$B$7</x:f>
        <x:v>0.05</x:v>
      </x:c>
      <x:c r="F538" s="17" t="n">
        <x:f>(1-D538/$B$12)*$C$8-D538/$B$12*$C$7</x:f>
        <x:v>-0.048</x:v>
      </x:c>
      <x:c r="G538" s="32" t="n">
        <x:f>$B$11*($B$10*C538/$B$12*$B$7+(1-$B$10)*D538/$B$12*$C$7)</x:f>
        <x:v>600</x:v>
      </x:c>
      <x:c r="H538" s="17" t="n">
        <x:f>$B$10*E538+(1-$B$10)*F538</x:f>
        <x:v>0.0010000000000000009</x:v>
      </x:c>
      <x:c r="I538" s="34"/>
      <x:c r="J538" s="34"/>
      <x:c r="K538" s="34"/>
      <x:c r="L538" s="34"/>
      <x:c r="M538" s="34"/>
      <x:c r="N538" s="34"/>
      <x:c r="O538" s="34"/>
      <x:c r="P538" s="34"/>
      <x:c r="Q538" s="34"/>
      <x:c r="R538" s="39" t="n">
        <x:v>-0.5865064738630396</x:v>
      </x:c>
      <x:c r="S538" s="39" t="n">
        <x:v>-0.284886173449673</x:v>
      </x:c>
      <x:c r="T538" s="39" t="n">
        <x:v>1.7473619457024268</x:v>
      </x:c>
      <x:c r="U538" s="39" t="n">
        <x:v>-0.7363811159815238</x:v>
      </x:c>
      <x:c r="V538" s="39" t="n">
        <x:v>-0.218512624027878</x:v>
      </x:c>
      <x:c r="W538" s="39" t="n">
        <x:v>-0.5041646256448677</x:v>
      </x:c>
      <x:c r="X538" s="39" t="n">
        <x:v>-1.7353736226983498</x:v>
      </x:c>
      <x:c r="Y538" s="39" t="n">
        <x:v>-0.45730241603897726</x:v>
      </x:c>
      <x:c r="Z538" s="39" t="n">
        <x:v>0.9965111088346973</x:v>
      </x:c>
      <x:c r="AA538" s="39" t="n">
        <x:v>0.42514469426201207</x:v>
      </x:c>
      <x:c r="AB538" s="39" t="n">
        <x:v>-2.375696398891144</x:v>
      </x:c>
      <x:c r="AC538" s="39" t="n">
        <x:v>-1.5605263250909809</x:v>
      </x:c>
      <x:c r="AD538" s="39" t="n">
        <x:v>0.07525529952462354</x:v>
      </x:c>
      <x:c r="AE538" s="39" t="n">
        <x:v>0.11828095583392242</x:v>
      </x:c>
      <x:c r="AF538" s="39" t="n">
        <x:v>0.446745925274995</x:v>
      </x:c>
      <x:c r="AG538" s="39" t="n">
        <x:v>2.1826520076624667</x:v>
      </x:c>
      <x:c r="AH538" s="39" t="n">
        <x:v>-0.7137886189497552</x:v>
      </x:c>
      <x:c r="AI538" s="39" t="n">
        <x:v>0.4615565426338679</x:v>
      </x:c>
      <x:c r="AJ538" s="39" t="n">
        <x:v>1.907400860009279</x:v>
      </x:c>
      <x:c r="AK538" s="39" t="n">
        <x:v>0.5406321687509379</x:v>
      </x:c>
      <x:c r="AL538" s="34"/>
      <x:c r="AM538" s="34" t="n">
        <x:f>IF(SQRT($B$9)*$B538+SQRT(1-$B$9)*R538&lt;_xlfn.NORM.S.INV($B$6),1,0)</x:f>
        <x:v>0</x:v>
      </x:c>
      <x:c r="AN538" s="34" t="n">
        <x:f>IF(SQRT($B$9)*$B538+SQRT(1-$B$9)*S538&lt;_xlfn.NORM.S.INV($B$6),1,0)</x:f>
        <x:v>0</x:v>
      </x:c>
      <x:c r="AO538" s="34" t="n">
        <x:f>IF(SQRT($B$9)*$B538+SQRT(1-$B$9)*T538&lt;_xlfn.NORM.S.INV($B$6),1,0)</x:f>
        <x:v>0</x:v>
      </x:c>
      <x:c r="AP538" s="34" t="n">
        <x:f>IF(SQRT($B$9)*$B538+SQRT(1-$B$9)*U538&lt;_xlfn.NORM.S.INV($B$6),1,0)</x:f>
        <x:v>0</x:v>
      </x:c>
      <x:c r="AQ538" s="34" t="n">
        <x:f>IF(SQRT($B$9)*$B538+SQRT(1-$B$9)*V538&lt;_xlfn.NORM.S.INV($B$6),1,0)</x:f>
        <x:v>0</x:v>
      </x:c>
      <x:c r="AR538" s="34" t="n">
        <x:f>IF(SQRT($B$9)*$B538+SQRT(1-$B$9)*W538&lt;_xlfn.NORM.S.INV($B$6),1,0)</x:f>
        <x:v>0</x:v>
      </x:c>
      <x:c r="AS538" s="34" t="n">
        <x:f>IF(SQRT($B$9)*$B538+SQRT(1-$B$9)*X538&lt;_xlfn.NORM.S.INV($B$6),1,0)</x:f>
        <x:v>0</x:v>
      </x:c>
      <x:c r="AT538" s="34" t="n">
        <x:f>IF(SQRT($B$9)*$B538+SQRT(1-$B$9)*Y538&lt;_xlfn.NORM.S.INV($B$6),1,0)</x:f>
        <x:v>0</x:v>
      </x:c>
      <x:c r="AU538" s="34" t="n">
        <x:f>IF(SQRT($B$9)*$B538+SQRT(1-$B$9)*Z538&lt;_xlfn.NORM.S.INV($B$6),1,0)</x:f>
        <x:v>0</x:v>
      </x:c>
      <x:c r="AV538" s="34" t="n">
        <x:f>IF(SQRT($B$9)*$B538+SQRT(1-$B$9)*AA538&lt;_xlfn.NORM.S.INV($B$6),1,0)</x:f>
        <x:v>0</x:v>
      </x:c>
      <x:c r="AW538" s="34" t="n">
        <x:f>IF(SQRT($C$9)*$B538+SQRT(1-$C$9)*AB538&lt;_xlfn.NORM.S.INV($C$6),1,0)</x:f>
        <x:v>1</x:v>
      </x:c>
      <x:c r="AX538" s="34" t="n">
        <x:f>IF(SQRT($C$9)*$B538+SQRT(1-$C$9)*AC538&lt;_xlfn.NORM.S.INV($C$6),1,0)</x:f>
        <x:v>1</x:v>
      </x:c>
      <x:c r="AY538" s="34" t="n">
        <x:f>IF(SQRT($C$9)*$B538+SQRT(1-$C$9)*AD538&lt;_xlfn.NORM.S.INV($C$6),1,0)</x:f>
        <x:v>0</x:v>
      </x:c>
      <x:c r="AZ538" s="34" t="n">
        <x:f>IF(SQRT($C$9)*$B538+SQRT(1-$C$9)*AE538&lt;_xlfn.NORM.S.INV($C$6),1,0)</x:f>
        <x:v>0</x:v>
      </x:c>
      <x:c r="BA538" s="34" t="n">
        <x:f>IF(SQRT($C$9)*$B538+SQRT(1-$C$9)*AF538&lt;_xlfn.NORM.S.INV($C$6),1,0)</x:f>
        <x:v>0</x:v>
      </x:c>
      <x:c r="BB538" s="34" t="n">
        <x:f>IF(SQRT($C$9)*$B538+SQRT(1-$C$9)*AG538&lt;_xlfn.NORM.S.INV($C$6),1,0)</x:f>
        <x:v>0</x:v>
      </x:c>
      <x:c r="BC538" s="34" t="n">
        <x:f>IF(SQRT($C$9)*$B538+SQRT(1-$C$9)*AH538&lt;_xlfn.NORM.S.INV($C$6),1,0)</x:f>
        <x:v>0</x:v>
      </x:c>
      <x:c r="BD538" s="34" t="n">
        <x:f>IF(SQRT($C$9)*$B538+SQRT(1-$C$9)*AI538&lt;_xlfn.NORM.S.INV($C$6),1,0)</x:f>
        <x:v>0</x:v>
      </x:c>
      <x:c r="BE538" s="34" t="n">
        <x:f>IF(SQRT($C$9)*$B538+SQRT(1-$C$9)*AJ538&lt;_xlfn.NORM.S.INV($C$6),1,0)</x:f>
        <x:v>0</x:v>
      </x:c>
      <x:c r="BF538" s="34" t="n">
        <x:f>IF(SQRT($C$9)*$B538+SQRT(1-$C$9)*AK538&lt;_xlfn.NORM.S.INV($C$6),1,0)</x:f>
        <x:v>0</x:v>
      </x:c>
      <x:c r="BG538" s="34"/>
      <x:c r="BH538" s="34"/>
      <x:c r="BI538" s="34" t="n">
        <x:f>$B$11*(($A$1061)*$C538/$B$12*$B$7+(1-$A$1061)*$D538/$B$12*$C$7)</x:f>
        <x:v>1200</x:v>
      </x:c>
      <x:c r="BJ538" s="34" t="n">
        <x:f>$B$11*(($A$1062)*$C538/$B$12*$B$7+(1-$A$1062)*$D538/$B$12*$C$7)</x:f>
        <x:v>1140</x:v>
      </x:c>
      <x:c r="BK538" s="34" t="n">
        <x:f>$B$11*(($A$1063)*$C538/$B$12*$B$7+(1-$A$1063)*$D538/$B$12*$C$7)</x:f>
        <x:v>1080</x:v>
      </x:c>
      <x:c r="BL538" s="34" t="n">
        <x:f>$B$11*(($A$1064)*$C538/$B$12*$B$7+(1-$A$1064)*$D538/$B$12*$C$7)</x:f>
        <x:v>1019.9999999999999</x:v>
      </x:c>
      <x:c r="BM538" s="34" t="n">
        <x:f>$B$11*(($A$1065)*$C538/$B$12*$B$7+(1-$A$1065)*$D538/$B$12*$C$7)</x:f>
        <x:v>960</x:v>
      </x:c>
      <x:c r="BN538" s="34" t="n">
        <x:f>$B$11*(($A$1066)*$C538/$B$12*$B$7+(1-$A$1066)*$D538/$B$12*$C$7)</x:f>
        <x:v>900</x:v>
      </x:c>
      <x:c r="BO538" s="34" t="n">
        <x:f>$B$11*(($A$1067)*$C538/$B$12*$B$7+(1-$A$1067)*$D538/$B$12*$C$7)</x:f>
        <x:v>839.9999999999999</x:v>
      </x:c>
      <x:c r="BP538" s="34" t="n">
        <x:f>$B$11*(($A$1068)*$C538/$B$12*$B$7+(1-$A$1068)*$D538/$B$12*$C$7)</x:f>
        <x:v>780</x:v>
      </x:c>
      <x:c r="BQ538" s="34" t="n">
        <x:f>$B$11*(($A$1069)*$C538/$B$12*$B$7+(1-$A$1069)*$D538/$B$12*$C$7)</x:f>
        <x:v>720</x:v>
      </x:c>
      <x:c r="BR538" s="34" t="n">
        <x:f>$B$11*(($A$1070)*$C538/$B$12*$B$7+(1-$A$1070)*$D538/$B$12*$C$7)</x:f>
        <x:v>660</x:v>
      </x:c>
      <x:c r="BS538" s="34" t="n">
        <x:f>$B$11*(($A$1071)*$C538/$B$12*$B$7+(1-$A$1071)*$D538/$B$12*$C$7)</x:f>
        <x:v>600</x:v>
      </x:c>
      <x:c r="BT538" s="34" t="n">
        <x:f>$B$11*(($A$1072)*$C538/$B$12*$B$7+(1-$A$1072)*$D538/$B$12*$C$7)</x:f>
        <x:v>540</x:v>
      </x:c>
      <x:c r="BU538" s="34" t="n">
        <x:f>$B$11*(($A$1073)*$C538/$B$12*$B$7+(1-$A$1073)*$D538/$B$12*$C$7)</x:f>
        <x:v>480</x:v>
      </x:c>
      <x:c r="BV538" s="34" t="n">
        <x:f>$B$11*(($A$1074)*$C538/$B$12*$B$7+(1-$A$1074)*$D538/$B$12*$C$7)</x:f>
        <x:v>419.99999999999994</x:v>
      </x:c>
      <x:c r="BW538" s="34" t="n">
        <x:f>$B$11*(($A$1075)*$C538/$B$12*$B$7+(1-$A$1075)*$D538/$B$12*$C$7)</x:f>
        <x:v>360.00000000000006</x:v>
      </x:c>
      <x:c r="BX538" s="34" t="n">
        <x:f>$B$11*(($A$1076)*$C538/$B$12*$B$7+(1-$A$1076)*$D538/$B$12*$C$7)</x:f>
        <x:v>300</x:v>
      </x:c>
      <x:c r="BY538" s="34" t="n">
        <x:f>$B$11*(($A$1077)*$C538/$B$12*$B$7+(1-$A$1077)*$D538/$B$12*$C$7)</x:f>
        <x:v>239.99999999999997</x:v>
      </x:c>
      <x:c r="BZ538" s="34" t="n">
        <x:f>$B$11*(($A$1078)*$C538/$B$12*$B$7+(1-$A$1078)*$D538/$B$12*$C$7)</x:f>
        <x:v>180.00000000000003</x:v>
      </x:c>
      <x:c r="CA538" s="34" t="n">
        <x:f>$B$11*(($A$1079)*$C538/$B$12*$B$7+(1-$A$1079)*$D538/$B$12*$C$7)</x:f>
        <x:v>119.99999999999999</x:v>
      </x:c>
      <x:c r="CB538" s="34" t="n">
        <x:f>$B$11*(($A$1080)*$C538/$B$12*$B$7+(1-$A$1080)*$D538/$B$12*$C$7)</x:f>
        <x:v>60.00000000000006</x:v>
      </x:c>
      <x:c r="CC538" s="34" t="n">
        <x:f>$B$11*(($A$1081)*$C538/$B$12*$B$7+(1-$A$1081)*$D538/$B$12*$C$7)</x:f>
        <x:v>0</x:v>
      </x:c>
    </x:row>
    <x:row r="539">
      <x:c r="A539" s="34" t="n">
        <x:v>515</x:v>
      </x:c>
      <x:c r="B539" s="39" t="n">
        <x:v>-0.71465748195539</x:v>
      </x:c>
      <x:c r="C539" s="1" t="n">
        <x:f>SUM(AM539:AV539)</x:f>
        <x:v>0</x:v>
      </x:c>
      <x:c r="D539" s="1" t="n">
        <x:f>SUM(AW539:BF539)</x:f>
        <x:v>1</x:v>
      </x:c>
      <x:c r="E539" s="17" t="n">
        <x:f>(1-C539/$B$12)*$B$8-C539/$B$12*$B$7</x:f>
        <x:v>0.05</x:v>
      </x:c>
      <x:c r="F539" s="17" t="n">
        <x:f>(1-D539/$B$12)*$C$8-D539/$B$12*$C$7</x:f>
        <x:v>0.021000000000000005</x:v>
      </x:c>
      <x:c r="G539" s="32" t="n">
        <x:f>$B$11*($B$10*C539/$B$12*$B$7+(1-$B$10)*D539/$B$12*$C$7)</x:f>
        <x:v>300</x:v>
      </x:c>
      <x:c r="H539" s="17" t="n">
        <x:f>$B$10*E539+(1-$B$10)*F539</x:f>
        <x:v>0.035500000000000004</x:v>
      </x:c>
      <x:c r="I539" s="34"/>
      <x:c r="J539" s="34"/>
      <x:c r="K539" s="34"/>
      <x:c r="L539" s="34"/>
      <x:c r="M539" s="34"/>
      <x:c r="N539" s="34"/>
      <x:c r="O539" s="34"/>
      <x:c r="P539" s="34"/>
      <x:c r="Q539" s="34"/>
      <x:c r="R539" s="39" t="n">
        <x:v>0.6599601811117932</x:v>
      </x:c>
      <x:c r="S539" s="39" t="n">
        <x:v>-1.9540994791907078</x:v>
      </x:c>
      <x:c r="T539" s="39" t="n">
        <x:v>0.06786866742363666</x:v>
      </x:c>
      <x:c r="U539" s="39" t="n">
        <x:v>0.6724135733452518</x:v>
      </x:c>
      <x:c r="V539" s="39" t="n">
        <x:v>1.081882502068923</x:v>
      </x:c>
      <x:c r="W539" s="39" t="n">
        <x:v>-0.023505879408398416</x:v>
      </x:c>
      <x:c r="X539" s="39" t="n">
        <x:v>-0.14736710516550383</x:v>
      </x:c>
      <x:c r="Y539" s="39" t="n">
        <x:v>-1.3143894929526239</x:v>
      </x:c>
      <x:c r="Z539" s="39" t="n">
        <x:v>0.347809723610225</x:v>
      </x:c>
      <x:c r="AA539" s="39" t="n">
        <x:v>-1.0797150852559938</x:v>
      </x:c>
      <x:c r="AB539" s="39" t="n">
        <x:v>0.567114127751004</x:v>
      </x:c>
      <x:c r="AC539" s="39" t="n">
        <x:v>-0.2665711949036047</x:v>
      </x:c>
      <x:c r="AD539" s="39" t="n">
        <x:v>-0.5731805438427736</x:v>
      </x:c>
      <x:c r="AE539" s="39" t="n">
        <x:v>0.6645070189827541</x:v>
      </x:c>
      <x:c r="AF539" s="39" t="n">
        <x:v>-1.6693788107626242</x:v>
      </x:c>
      <x:c r="AG539" s="39" t="n">
        <x:v>-0.5319623726453223</x:v>
      </x:c>
      <x:c r="AH539" s="39" t="n">
        <x:v>-0.21074835978447837</x:v>
      </x:c>
      <x:c r="AI539" s="39" t="n">
        <x:v>-0.307751807778758</x:v>
      </x:c>
      <x:c r="AJ539" s="39" t="n">
        <x:v>-0.7389442734555629</x:v>
      </x:c>
      <x:c r="AK539" s="39" t="n">
        <x:v>-0.19136988482846562</x:v>
      </x:c>
      <x:c r="AL539" s="34"/>
      <x:c r="AM539" s="34" t="n">
        <x:f>IF(SQRT($B$9)*$B539+SQRT(1-$B$9)*R539&lt;_xlfn.NORM.S.INV($B$6),1,0)</x:f>
        <x:v>0</x:v>
      </x:c>
      <x:c r="AN539" s="34" t="n">
        <x:f>IF(SQRT($B$9)*$B539+SQRT(1-$B$9)*S539&lt;_xlfn.NORM.S.INV($B$6),1,0)</x:f>
        <x:v>0</x:v>
      </x:c>
      <x:c r="AO539" s="34" t="n">
        <x:f>IF(SQRT($B$9)*$B539+SQRT(1-$B$9)*T539&lt;_xlfn.NORM.S.INV($B$6),1,0)</x:f>
        <x:v>0</x:v>
      </x:c>
      <x:c r="AP539" s="34" t="n">
        <x:f>IF(SQRT($B$9)*$B539+SQRT(1-$B$9)*U539&lt;_xlfn.NORM.S.INV($B$6),1,0)</x:f>
        <x:v>0</x:v>
      </x:c>
      <x:c r="AQ539" s="34" t="n">
        <x:f>IF(SQRT($B$9)*$B539+SQRT(1-$B$9)*V539&lt;_xlfn.NORM.S.INV($B$6),1,0)</x:f>
        <x:v>0</x:v>
      </x:c>
      <x:c r="AR539" s="34" t="n">
        <x:f>IF(SQRT($B$9)*$B539+SQRT(1-$B$9)*W539&lt;_xlfn.NORM.S.INV($B$6),1,0)</x:f>
        <x:v>0</x:v>
      </x:c>
      <x:c r="AS539" s="34" t="n">
        <x:f>IF(SQRT($B$9)*$B539+SQRT(1-$B$9)*X539&lt;_xlfn.NORM.S.INV($B$6),1,0)</x:f>
        <x:v>0</x:v>
      </x:c>
      <x:c r="AT539" s="34" t="n">
        <x:f>IF(SQRT($B$9)*$B539+SQRT(1-$B$9)*Y539&lt;_xlfn.NORM.S.INV($B$6),1,0)</x:f>
        <x:v>0</x:v>
      </x:c>
      <x:c r="AU539" s="34" t="n">
        <x:f>IF(SQRT($B$9)*$B539+SQRT(1-$B$9)*Z539&lt;_xlfn.NORM.S.INV($B$6),1,0)</x:f>
        <x:v>0</x:v>
      </x:c>
      <x:c r="AV539" s="34" t="n">
        <x:f>IF(SQRT($B$9)*$B539+SQRT(1-$B$9)*AA539&lt;_xlfn.NORM.S.INV($B$6),1,0)</x:f>
        <x:v>0</x:v>
      </x:c>
      <x:c r="AW539" s="34" t="n">
        <x:f>IF(SQRT($C$9)*$B539+SQRT(1-$C$9)*AB539&lt;_xlfn.NORM.S.INV($C$6),1,0)</x:f>
        <x:v>0</x:v>
      </x:c>
      <x:c r="AX539" s="34" t="n">
        <x:f>IF(SQRT($C$9)*$B539+SQRT(1-$C$9)*AC539&lt;_xlfn.NORM.S.INV($C$6),1,0)</x:f>
        <x:v>0</x:v>
      </x:c>
      <x:c r="AY539" s="34" t="n">
        <x:f>IF(SQRT($C$9)*$B539+SQRT(1-$C$9)*AD539&lt;_xlfn.NORM.S.INV($C$6),1,0)</x:f>
        <x:v>0</x:v>
      </x:c>
      <x:c r="AZ539" s="34" t="n">
        <x:f>IF(SQRT($C$9)*$B539+SQRT(1-$C$9)*AE539&lt;_xlfn.NORM.S.INV($C$6),1,0)</x:f>
        <x:v>0</x:v>
      </x:c>
      <x:c r="BA539" s="34" t="n">
        <x:f>IF(SQRT($C$9)*$B539+SQRT(1-$C$9)*AF539&lt;_xlfn.NORM.S.INV($C$6),1,0)</x:f>
        <x:v>1</x:v>
      </x:c>
      <x:c r="BB539" s="34" t="n">
        <x:f>IF(SQRT($C$9)*$B539+SQRT(1-$C$9)*AG539&lt;_xlfn.NORM.S.INV($C$6),1,0)</x:f>
        <x:v>0</x:v>
      </x:c>
      <x:c r="BC539" s="34" t="n">
        <x:f>IF(SQRT($C$9)*$B539+SQRT(1-$C$9)*AH539&lt;_xlfn.NORM.S.INV($C$6),1,0)</x:f>
        <x:v>0</x:v>
      </x:c>
      <x:c r="BD539" s="34" t="n">
        <x:f>IF(SQRT($C$9)*$B539+SQRT(1-$C$9)*AI539&lt;_xlfn.NORM.S.INV($C$6),1,0)</x:f>
        <x:v>0</x:v>
      </x:c>
      <x:c r="BE539" s="34" t="n">
        <x:f>IF(SQRT($C$9)*$B539+SQRT(1-$C$9)*AJ539&lt;_xlfn.NORM.S.INV($C$6),1,0)</x:f>
        <x:v>0</x:v>
      </x:c>
      <x:c r="BF539" s="34" t="n">
        <x:f>IF(SQRT($C$9)*$B539+SQRT(1-$C$9)*AK539&lt;_xlfn.NORM.S.INV($C$6),1,0)</x:f>
        <x:v>0</x:v>
      </x:c>
      <x:c r="BG539" s="34"/>
      <x:c r="BH539" s="34"/>
      <x:c r="BI539" s="34" t="n">
        <x:f>$B$11*(($A$1061)*$C539/$B$12*$B$7+(1-$A$1061)*$D539/$B$12*$C$7)</x:f>
        <x:v>600</x:v>
      </x:c>
      <x:c r="BJ539" s="34" t="n">
        <x:f>$B$11*(($A$1062)*$C539/$B$12*$B$7+(1-$A$1062)*$D539/$B$12*$C$7)</x:f>
        <x:v>570</x:v>
      </x:c>
      <x:c r="BK539" s="34" t="n">
        <x:f>$B$11*(($A$1063)*$C539/$B$12*$B$7+(1-$A$1063)*$D539/$B$12*$C$7)</x:f>
        <x:v>540</x:v>
      </x:c>
      <x:c r="BL539" s="34" t="n">
        <x:f>$B$11*(($A$1064)*$C539/$B$12*$B$7+(1-$A$1064)*$D539/$B$12*$C$7)</x:f>
        <x:v>509.99999999999994</x:v>
      </x:c>
      <x:c r="BM539" s="34" t="n">
        <x:f>$B$11*(($A$1065)*$C539/$B$12*$B$7+(1-$A$1065)*$D539/$B$12*$C$7)</x:f>
        <x:v>480</x:v>
      </x:c>
      <x:c r="BN539" s="34" t="n">
        <x:f>$B$11*(($A$1066)*$C539/$B$12*$B$7+(1-$A$1066)*$D539/$B$12*$C$7)</x:f>
        <x:v>450</x:v>
      </x:c>
      <x:c r="BO539" s="34" t="n">
        <x:f>$B$11*(($A$1067)*$C539/$B$12*$B$7+(1-$A$1067)*$D539/$B$12*$C$7)</x:f>
        <x:v>419.99999999999994</x:v>
      </x:c>
      <x:c r="BP539" s="34" t="n">
        <x:f>$B$11*(($A$1068)*$C539/$B$12*$B$7+(1-$A$1068)*$D539/$B$12*$C$7)</x:f>
        <x:v>390</x:v>
      </x:c>
      <x:c r="BQ539" s="34" t="n">
        <x:f>$B$11*(($A$1069)*$C539/$B$12*$B$7+(1-$A$1069)*$D539/$B$12*$C$7)</x:f>
        <x:v>360</x:v>
      </x:c>
      <x:c r="BR539" s="34" t="n">
        <x:f>$B$11*(($A$1070)*$C539/$B$12*$B$7+(1-$A$1070)*$D539/$B$12*$C$7)</x:f>
        <x:v>330</x:v>
      </x:c>
      <x:c r="BS539" s="34" t="n">
        <x:f>$B$11*(($A$1071)*$C539/$B$12*$B$7+(1-$A$1071)*$D539/$B$12*$C$7)</x:f>
        <x:v>300</x:v>
      </x:c>
      <x:c r="BT539" s="34" t="n">
        <x:f>$B$11*(($A$1072)*$C539/$B$12*$B$7+(1-$A$1072)*$D539/$B$12*$C$7)</x:f>
        <x:v>270</x:v>
      </x:c>
      <x:c r="BU539" s="34" t="n">
        <x:f>$B$11*(($A$1073)*$C539/$B$12*$B$7+(1-$A$1073)*$D539/$B$12*$C$7)</x:f>
        <x:v>240</x:v>
      </x:c>
      <x:c r="BV539" s="34" t="n">
        <x:f>$B$11*(($A$1074)*$C539/$B$12*$B$7+(1-$A$1074)*$D539/$B$12*$C$7)</x:f>
        <x:v>209.99999999999997</x:v>
      </x:c>
      <x:c r="BW539" s="34" t="n">
        <x:f>$B$11*(($A$1075)*$C539/$B$12*$B$7+(1-$A$1075)*$D539/$B$12*$C$7)</x:f>
        <x:v>180.00000000000003</x:v>
      </x:c>
      <x:c r="BX539" s="34" t="n">
        <x:f>$B$11*(($A$1076)*$C539/$B$12*$B$7+(1-$A$1076)*$D539/$B$12*$C$7)</x:f>
        <x:v>150</x:v>
      </x:c>
      <x:c r="BY539" s="34" t="n">
        <x:f>$B$11*(($A$1077)*$C539/$B$12*$B$7+(1-$A$1077)*$D539/$B$12*$C$7)</x:f>
        <x:v>119.99999999999999</x:v>
      </x:c>
      <x:c r="BZ539" s="34" t="n">
        <x:f>$B$11*(($A$1078)*$C539/$B$12*$B$7+(1-$A$1078)*$D539/$B$12*$C$7)</x:f>
        <x:v>90.00000000000001</x:v>
      </x:c>
      <x:c r="CA539" s="34" t="n">
        <x:f>$B$11*(($A$1079)*$C539/$B$12*$B$7+(1-$A$1079)*$D539/$B$12*$C$7)</x:f>
        <x:v>59.99999999999999</x:v>
      </x:c>
      <x:c r="CB539" s="34" t="n">
        <x:f>$B$11*(($A$1080)*$C539/$B$12*$B$7+(1-$A$1080)*$D539/$B$12*$C$7)</x:f>
        <x:v>30.00000000000003</x:v>
      </x:c>
      <x:c r="CC539" s="34" t="n">
        <x:f>$B$11*(($A$1081)*$C539/$B$12*$B$7+(1-$A$1081)*$D539/$B$12*$C$7)</x:f>
        <x:v>0</x:v>
      </x:c>
    </x:row>
    <x:row r="540">
      <x:c r="A540" s="34" t="n">
        <x:v>516</x:v>
      </x:c>
      <x:c r="B540" s="39" t="n">
        <x:v>-0.04095512574358741</x:v>
      </x:c>
      <x:c r="C540" s="1" t="n">
        <x:f>SUM(AM540:AV540)</x:f>
        <x:v>0</x:v>
      </x:c>
      <x:c r="D540" s="1" t="n">
        <x:f>SUM(AW540:BF540)</x:f>
        <x:v>0</x:v>
      </x:c>
      <x:c r="E540" s="17" t="n">
        <x:f>(1-C540/$B$12)*$B$8-C540/$B$12*$B$7</x:f>
        <x:v>0.05</x:v>
      </x:c>
      <x:c r="F540" s="17" t="n">
        <x:f>(1-D540/$B$12)*$C$8-D540/$B$12*$C$7</x:f>
        <x:v>0.09</x:v>
      </x:c>
      <x:c r="G540" s="32" t="n">
        <x:f>$B$11*($B$10*C540/$B$12*$B$7+(1-$B$10)*D540/$B$12*$C$7)</x:f>
        <x:v>0</x:v>
      </x:c>
      <x:c r="H540" s="17" t="n">
        <x:f>$B$10*E540+(1-$B$10)*F540</x:f>
        <x:v>0.07</x:v>
      </x:c>
      <x:c r="I540" s="34"/>
      <x:c r="J540" s="34"/>
      <x:c r="K540" s="34"/>
      <x:c r="L540" s="34"/>
      <x:c r="M540" s="34"/>
      <x:c r="N540" s="34"/>
      <x:c r="O540" s="34"/>
      <x:c r="P540" s="34"/>
      <x:c r="Q540" s="34"/>
      <x:c r="R540" s="39" t="n">
        <x:v>0.1364782610285996</x:v>
      </x:c>
      <x:c r="S540" s="39" t="n">
        <x:v>0.41193969389989343</x:v>
      </x:c>
      <x:c r="T540" s="39" t="n">
        <x:v>-0.4562015271742177</x:v>
      </x:c>
      <x:c r="U540" s="39" t="n">
        <x:v>-0.9373638728656336</x:v>
      </x:c>
      <x:c r="V540" s="39" t="n">
        <x:v>-0.300035470523126</x:v>
      </x:c>
      <x:c r="W540" s="39" t="n">
        <x:v>1.7643196390529123</x:v>
      </x:c>
      <x:c r="X540" s="39" t="n">
        <x:v>-0.6864754139268611</x:v>
      </x:c>
      <x:c r="Y540" s="39" t="n">
        <x:v>-1.3293584598593744</x:v>
      </x:c>
      <x:c r="Z540" s="39" t="n">
        <x:v>-0.8451094341321256</x:v>
      </x:c>
      <x:c r="AA540" s="39" t="n">
        <x:v>-0.9947130169958254</x:v>
      </x:c>
      <x:c r="AB540" s="39" t="n">
        <x:v>1.6510007206250654</x:v>
      </x:c>
      <x:c r="AC540" s="39" t="n">
        <x:v>1.3793544135564797</x:v>
      </x:c>
      <x:c r="AD540" s="39" t="n">
        <x:v>0.45725036902036886</x:v>
      </x:c>
      <x:c r="AE540" s="39" t="n">
        <x:v>0.47769234211925704</x:v>
      </x:c>
      <x:c r="AF540" s="39" t="n">
        <x:v>-1.5216817051085705</x:v>
      </x:c>
      <x:c r="AG540" s="39" t="n">
        <x:v>-0.3911099558545443</x:v>
      </x:c>
      <x:c r="AH540" s="39" t="n">
        <x:v>-0.6466541410138779</x:v>
      </x:c>
      <x:c r="AI540" s="39" t="n">
        <x:v>0.1060083748121717</x:v>
      </x:c>
      <x:c r="AJ540" s="39" t="n">
        <x:v>0.4697740127579959</x:v>
      </x:c>
      <x:c r="AK540" s="39" t="n">
        <x:v>0.05629045613652302</x:v>
      </x:c>
      <x:c r="AL540" s="34"/>
      <x:c r="AM540" s="34" t="n">
        <x:f>IF(SQRT($B$9)*$B540+SQRT(1-$B$9)*R540&lt;_xlfn.NORM.S.INV($B$6),1,0)</x:f>
        <x:v>0</x:v>
      </x:c>
      <x:c r="AN540" s="34" t="n">
        <x:f>IF(SQRT($B$9)*$B540+SQRT(1-$B$9)*S540&lt;_xlfn.NORM.S.INV($B$6),1,0)</x:f>
        <x:v>0</x:v>
      </x:c>
      <x:c r="AO540" s="34" t="n">
        <x:f>IF(SQRT($B$9)*$B540+SQRT(1-$B$9)*T540&lt;_xlfn.NORM.S.INV($B$6),1,0)</x:f>
        <x:v>0</x:v>
      </x:c>
      <x:c r="AP540" s="34" t="n">
        <x:f>IF(SQRT($B$9)*$B540+SQRT(1-$B$9)*U540&lt;_xlfn.NORM.S.INV($B$6),1,0)</x:f>
        <x:v>0</x:v>
      </x:c>
      <x:c r="AQ540" s="34" t="n">
        <x:f>IF(SQRT($B$9)*$B540+SQRT(1-$B$9)*V540&lt;_xlfn.NORM.S.INV($B$6),1,0)</x:f>
        <x:v>0</x:v>
      </x:c>
      <x:c r="AR540" s="34" t="n">
        <x:f>IF(SQRT($B$9)*$B540+SQRT(1-$B$9)*W540&lt;_xlfn.NORM.S.INV($B$6),1,0)</x:f>
        <x:v>0</x:v>
      </x:c>
      <x:c r="AS540" s="34" t="n">
        <x:f>IF(SQRT($B$9)*$B540+SQRT(1-$B$9)*X540&lt;_xlfn.NORM.S.INV($B$6),1,0)</x:f>
        <x:v>0</x:v>
      </x:c>
      <x:c r="AT540" s="34" t="n">
        <x:f>IF(SQRT($B$9)*$B540+SQRT(1-$B$9)*Y540&lt;_xlfn.NORM.S.INV($B$6),1,0)</x:f>
        <x:v>0</x:v>
      </x:c>
      <x:c r="AU540" s="34" t="n">
        <x:f>IF(SQRT($B$9)*$B540+SQRT(1-$B$9)*Z540&lt;_xlfn.NORM.S.INV($B$6),1,0)</x:f>
        <x:v>0</x:v>
      </x:c>
      <x:c r="AV540" s="34" t="n">
        <x:f>IF(SQRT($B$9)*$B540+SQRT(1-$B$9)*AA540&lt;_xlfn.NORM.S.INV($B$6),1,0)</x:f>
        <x:v>0</x:v>
      </x:c>
      <x:c r="AW540" s="34" t="n">
        <x:f>IF(SQRT($C$9)*$B540+SQRT(1-$C$9)*AB540&lt;_xlfn.NORM.S.INV($C$6),1,0)</x:f>
        <x:v>0</x:v>
      </x:c>
      <x:c r="AX540" s="34" t="n">
        <x:f>IF(SQRT($C$9)*$B540+SQRT(1-$C$9)*AC540&lt;_xlfn.NORM.S.INV($C$6),1,0)</x:f>
        <x:v>0</x:v>
      </x:c>
      <x:c r="AY540" s="34" t="n">
        <x:f>IF(SQRT($C$9)*$B540+SQRT(1-$C$9)*AD540&lt;_xlfn.NORM.S.INV($C$6),1,0)</x:f>
        <x:v>0</x:v>
      </x:c>
      <x:c r="AZ540" s="34" t="n">
        <x:f>IF(SQRT($C$9)*$B540+SQRT(1-$C$9)*AE540&lt;_xlfn.NORM.S.INV($C$6),1,0)</x:f>
        <x:v>0</x:v>
      </x:c>
      <x:c r="BA540" s="34" t="n">
        <x:f>IF(SQRT($C$9)*$B540+SQRT(1-$C$9)*AF540&lt;_xlfn.NORM.S.INV($C$6),1,0)</x:f>
        <x:v>0</x:v>
      </x:c>
      <x:c r="BB540" s="34" t="n">
        <x:f>IF(SQRT($C$9)*$B540+SQRT(1-$C$9)*AG540&lt;_xlfn.NORM.S.INV($C$6),1,0)</x:f>
        <x:v>0</x:v>
      </x:c>
      <x:c r="BC540" s="34" t="n">
        <x:f>IF(SQRT($C$9)*$B540+SQRT(1-$C$9)*AH540&lt;_xlfn.NORM.S.INV($C$6),1,0)</x:f>
        <x:v>0</x:v>
      </x:c>
      <x:c r="BD540" s="34" t="n">
        <x:f>IF(SQRT($C$9)*$B540+SQRT(1-$C$9)*AI540&lt;_xlfn.NORM.S.INV($C$6),1,0)</x:f>
        <x:v>0</x:v>
      </x:c>
      <x:c r="BE540" s="34" t="n">
        <x:f>IF(SQRT($C$9)*$B540+SQRT(1-$C$9)*AJ540&lt;_xlfn.NORM.S.INV($C$6),1,0)</x:f>
        <x:v>0</x:v>
      </x:c>
      <x:c r="BF540" s="34" t="n">
        <x:f>IF(SQRT($C$9)*$B540+SQRT(1-$C$9)*AK540&lt;_xlfn.NORM.S.INV($C$6),1,0)</x:f>
        <x:v>0</x:v>
      </x:c>
      <x:c r="BG540" s="34"/>
      <x:c r="BH540" s="34"/>
      <x:c r="BI540" s="34" t="n">
        <x:f>$B$11*(($A$1061)*$C540/$B$12*$B$7+(1-$A$1061)*$D540/$B$12*$C$7)</x:f>
        <x:v>0</x:v>
      </x:c>
      <x:c r="BJ540" s="34" t="n">
        <x:f>$B$11*(($A$1062)*$C540/$B$12*$B$7+(1-$A$1062)*$D540/$B$12*$C$7)</x:f>
        <x:v>0</x:v>
      </x:c>
      <x:c r="BK540" s="34" t="n">
        <x:f>$B$11*(($A$1063)*$C540/$B$12*$B$7+(1-$A$1063)*$D540/$B$12*$C$7)</x:f>
        <x:v>0</x:v>
      </x:c>
      <x:c r="BL540" s="34" t="n">
        <x:f>$B$11*(($A$1064)*$C540/$B$12*$B$7+(1-$A$1064)*$D540/$B$12*$C$7)</x:f>
        <x:v>0</x:v>
      </x:c>
      <x:c r="BM540" s="34" t="n">
        <x:f>$B$11*(($A$1065)*$C540/$B$12*$B$7+(1-$A$1065)*$D540/$B$12*$C$7)</x:f>
        <x:v>0</x:v>
      </x:c>
      <x:c r="BN540" s="34" t="n">
        <x:f>$B$11*(($A$1066)*$C540/$B$12*$B$7+(1-$A$1066)*$D540/$B$12*$C$7)</x:f>
        <x:v>0</x:v>
      </x:c>
      <x:c r="BO540" s="34" t="n">
        <x:f>$B$11*(($A$1067)*$C540/$B$12*$B$7+(1-$A$1067)*$D540/$B$12*$C$7)</x:f>
        <x:v>0</x:v>
      </x:c>
      <x:c r="BP540" s="34" t="n">
        <x:f>$B$11*(($A$1068)*$C540/$B$12*$B$7+(1-$A$1068)*$D540/$B$12*$C$7)</x:f>
        <x:v>0</x:v>
      </x:c>
      <x:c r="BQ540" s="34" t="n">
        <x:f>$B$11*(($A$1069)*$C540/$B$12*$B$7+(1-$A$1069)*$D540/$B$12*$C$7)</x:f>
        <x:v>0</x:v>
      </x:c>
      <x:c r="BR540" s="34" t="n">
        <x:f>$B$11*(($A$1070)*$C540/$B$12*$B$7+(1-$A$1070)*$D540/$B$12*$C$7)</x:f>
        <x:v>0</x:v>
      </x:c>
      <x:c r="BS540" s="34" t="n">
        <x:f>$B$11*(($A$1071)*$C540/$B$12*$B$7+(1-$A$1071)*$D540/$B$12*$C$7)</x:f>
        <x:v>0</x:v>
      </x:c>
      <x:c r="BT540" s="34" t="n">
        <x:f>$B$11*(($A$1072)*$C540/$B$12*$B$7+(1-$A$1072)*$D540/$B$12*$C$7)</x:f>
        <x:v>0</x:v>
      </x:c>
      <x:c r="BU540" s="34" t="n">
        <x:f>$B$11*(($A$1073)*$C540/$B$12*$B$7+(1-$A$1073)*$D540/$B$12*$C$7)</x:f>
        <x:v>0</x:v>
      </x:c>
      <x:c r="BV540" s="34" t="n">
        <x:f>$B$11*(($A$1074)*$C540/$B$12*$B$7+(1-$A$1074)*$D540/$B$12*$C$7)</x:f>
        <x:v>0</x:v>
      </x:c>
      <x:c r="BW540" s="34" t="n">
        <x:f>$B$11*(($A$1075)*$C540/$B$12*$B$7+(1-$A$1075)*$D540/$B$12*$C$7)</x:f>
        <x:v>0</x:v>
      </x:c>
      <x:c r="BX540" s="34" t="n">
        <x:f>$B$11*(($A$1076)*$C540/$B$12*$B$7+(1-$A$1076)*$D540/$B$12*$C$7)</x:f>
        <x:v>0</x:v>
      </x:c>
      <x:c r="BY540" s="34" t="n">
        <x:f>$B$11*(($A$1077)*$C540/$B$12*$B$7+(1-$A$1077)*$D540/$B$12*$C$7)</x:f>
        <x:v>0</x:v>
      </x:c>
      <x:c r="BZ540" s="34" t="n">
        <x:f>$B$11*(($A$1078)*$C540/$B$12*$B$7+(1-$A$1078)*$D540/$B$12*$C$7)</x:f>
        <x:v>0</x:v>
      </x:c>
      <x:c r="CA540" s="34" t="n">
        <x:f>$B$11*(($A$1079)*$C540/$B$12*$B$7+(1-$A$1079)*$D540/$B$12*$C$7)</x:f>
        <x:v>0</x:v>
      </x:c>
      <x:c r="CB540" s="34" t="n">
        <x:f>$B$11*(($A$1080)*$C540/$B$12*$B$7+(1-$A$1080)*$D540/$B$12*$C$7)</x:f>
        <x:v>0</x:v>
      </x:c>
      <x:c r="CC540" s="34" t="n">
        <x:f>$B$11*(($A$1081)*$C540/$B$12*$B$7+(1-$A$1081)*$D540/$B$12*$C$7)</x:f>
        <x:v>0</x:v>
      </x:c>
    </x:row>
    <x:row r="541">
      <x:c r="A541" s="34" t="n">
        <x:v>517</x:v>
      </x:c>
      <x:c r="B541" s="39" t="n">
        <x:v>1.0552555322237225</x:v>
      </x:c>
      <x:c r="C541" s="1" t="n">
        <x:f>SUM(AM541:AV541)</x:f>
        <x:v>0</x:v>
      </x:c>
      <x:c r="D541" s="1" t="n">
        <x:f>SUM(AW541:BF541)</x:f>
        <x:v>0</x:v>
      </x:c>
      <x:c r="E541" s="17" t="n">
        <x:f>(1-C541/$B$12)*$B$8-C541/$B$12*$B$7</x:f>
        <x:v>0.05</x:v>
      </x:c>
      <x:c r="F541" s="17" t="n">
        <x:f>(1-D541/$B$12)*$C$8-D541/$B$12*$C$7</x:f>
        <x:v>0.09</x:v>
      </x:c>
      <x:c r="G541" s="32" t="n">
        <x:f>$B$11*($B$10*C541/$B$12*$B$7+(1-$B$10)*D541/$B$12*$C$7)</x:f>
        <x:v>0</x:v>
      </x:c>
      <x:c r="H541" s="17" t="n">
        <x:f>$B$10*E541+(1-$B$10)*F541</x:f>
        <x:v>0.07</x:v>
      </x:c>
      <x:c r="I541" s="34"/>
      <x:c r="J541" s="34"/>
      <x:c r="K541" s="34"/>
      <x:c r="L541" s="34"/>
      <x:c r="M541" s="34"/>
      <x:c r="N541" s="34"/>
      <x:c r="O541" s="34"/>
      <x:c r="P541" s="34"/>
      <x:c r="Q541" s="34"/>
      <x:c r="R541" s="39" t="n">
        <x:v>0.48661795535544994</x:v>
      </x:c>
      <x:c r="S541" s="39" t="n">
        <x:v>-2.5750656134992838</x:v>
      </x:c>
      <x:c r="T541" s="39" t="n">
        <x:v>-0.2657584918754509</x:v>
      </x:c>
      <x:c r="U541" s="39" t="n">
        <x:v>-0.2557808899410561</x:v>
      </x:c>
      <x:c r="V541" s="39" t="n">
        <x:v>0.4781505080636139</x:v>
      </x:c>
      <x:c r="W541" s="39" t="n">
        <x:v>-0.4453623929394153</x:v>
      </x:c>
      <x:c r="X541" s="39" t="n">
        <x:v>0.9778303120553841</x:v>
      </x:c>
      <x:c r="Y541" s="39" t="n">
        <x:v>1.4131691926394978</x:v>
      </x:c>
      <x:c r="Z541" s="39" t="n">
        <x:v>0.49997174319392035</x:v>
      </x:c>
      <x:c r="AA541" s="39" t="n">
        <x:v>-1.305326151239639</x:v>
      </x:c>
      <x:c r="AB541" s="39" t="n">
        <x:v>-1.2293471963033489</x:v>
      </x:c>
      <x:c r="AC541" s="39" t="n">
        <x:v>-0.12215574875893709</x:v>
      </x:c>
      <x:c r="AD541" s="39" t="n">
        <x:v>1.441216601605215</x:v>
      </x:c>
      <x:c r="AE541" s="39" t="n">
        <x:v>1.6468668020015225</x:v>
      </x:c>
      <x:c r="AF541" s="39" t="n">
        <x:v>0.7139431949547206</x:v>
      </x:c>
      <x:c r="AG541" s="39" t="n">
        <x:v>0.6913554833242107</x:v>
      </x:c>
      <x:c r="AH541" s="39" t="n">
        <x:v>-1.8677029034138524</x:v>
      </x:c>
      <x:c r="AI541" s="39" t="n">
        <x:v>0.3308486383900275</x:v>
      </x:c>
      <x:c r="AJ541" s="39" t="n">
        <x:v>-0.23410427074901596</x:v>
      </x:c>
      <x:c r="AK541" s="39" t="n">
        <x:v>-0.9297181115494763</x:v>
      </x:c>
      <x:c r="AL541" s="34"/>
      <x:c r="AM541" s="34" t="n">
        <x:f>IF(SQRT($B$9)*$B541+SQRT(1-$B$9)*R541&lt;_xlfn.NORM.S.INV($B$6),1,0)</x:f>
        <x:v>0</x:v>
      </x:c>
      <x:c r="AN541" s="34" t="n">
        <x:f>IF(SQRT($B$9)*$B541+SQRT(1-$B$9)*S541&lt;_xlfn.NORM.S.INV($B$6),1,0)</x:f>
        <x:v>0</x:v>
      </x:c>
      <x:c r="AO541" s="34" t="n">
        <x:f>IF(SQRT($B$9)*$B541+SQRT(1-$B$9)*T541&lt;_xlfn.NORM.S.INV($B$6),1,0)</x:f>
        <x:v>0</x:v>
      </x:c>
      <x:c r="AP541" s="34" t="n">
        <x:f>IF(SQRT($B$9)*$B541+SQRT(1-$B$9)*U541&lt;_xlfn.NORM.S.INV($B$6),1,0)</x:f>
        <x:v>0</x:v>
      </x:c>
      <x:c r="AQ541" s="34" t="n">
        <x:f>IF(SQRT($B$9)*$B541+SQRT(1-$B$9)*V541&lt;_xlfn.NORM.S.INV($B$6),1,0)</x:f>
        <x:v>0</x:v>
      </x:c>
      <x:c r="AR541" s="34" t="n">
        <x:f>IF(SQRT($B$9)*$B541+SQRT(1-$B$9)*W541&lt;_xlfn.NORM.S.INV($B$6),1,0)</x:f>
        <x:v>0</x:v>
      </x:c>
      <x:c r="AS541" s="34" t="n">
        <x:f>IF(SQRT($B$9)*$B541+SQRT(1-$B$9)*X541&lt;_xlfn.NORM.S.INV($B$6),1,0)</x:f>
        <x:v>0</x:v>
      </x:c>
      <x:c r="AT541" s="34" t="n">
        <x:f>IF(SQRT($B$9)*$B541+SQRT(1-$B$9)*Y541&lt;_xlfn.NORM.S.INV($B$6),1,0)</x:f>
        <x:v>0</x:v>
      </x:c>
      <x:c r="AU541" s="34" t="n">
        <x:f>IF(SQRT($B$9)*$B541+SQRT(1-$B$9)*Z541&lt;_xlfn.NORM.S.INV($B$6),1,0)</x:f>
        <x:v>0</x:v>
      </x:c>
      <x:c r="AV541" s="34" t="n">
        <x:f>IF(SQRT($B$9)*$B541+SQRT(1-$B$9)*AA541&lt;_xlfn.NORM.S.INV($B$6),1,0)</x:f>
        <x:v>0</x:v>
      </x:c>
      <x:c r="AW541" s="34" t="n">
        <x:f>IF(SQRT($C$9)*$B541+SQRT(1-$C$9)*AB541&lt;_xlfn.NORM.S.INV($C$6),1,0)</x:f>
        <x:v>0</x:v>
      </x:c>
      <x:c r="AX541" s="34" t="n">
        <x:f>IF(SQRT($C$9)*$B541+SQRT(1-$C$9)*AC541&lt;_xlfn.NORM.S.INV($C$6),1,0)</x:f>
        <x:v>0</x:v>
      </x:c>
      <x:c r="AY541" s="34" t="n">
        <x:f>IF(SQRT($C$9)*$B541+SQRT(1-$C$9)*AD541&lt;_xlfn.NORM.S.INV($C$6),1,0)</x:f>
        <x:v>0</x:v>
      </x:c>
      <x:c r="AZ541" s="34" t="n">
        <x:f>IF(SQRT($C$9)*$B541+SQRT(1-$C$9)*AE541&lt;_xlfn.NORM.S.INV($C$6),1,0)</x:f>
        <x:v>0</x:v>
      </x:c>
      <x:c r="BA541" s="34" t="n">
        <x:f>IF(SQRT($C$9)*$B541+SQRT(1-$C$9)*AF541&lt;_xlfn.NORM.S.INV($C$6),1,0)</x:f>
        <x:v>0</x:v>
      </x:c>
      <x:c r="BB541" s="34" t="n">
        <x:f>IF(SQRT($C$9)*$B541+SQRT(1-$C$9)*AG541&lt;_xlfn.NORM.S.INV($C$6),1,0)</x:f>
        <x:v>0</x:v>
      </x:c>
      <x:c r="BC541" s="34" t="n">
        <x:f>IF(SQRT($C$9)*$B541+SQRT(1-$C$9)*AH541&lt;_xlfn.NORM.S.INV($C$6),1,0)</x:f>
        <x:v>0</x:v>
      </x:c>
      <x:c r="BD541" s="34" t="n">
        <x:f>IF(SQRT($C$9)*$B541+SQRT(1-$C$9)*AI541&lt;_xlfn.NORM.S.INV($C$6),1,0)</x:f>
        <x:v>0</x:v>
      </x:c>
      <x:c r="BE541" s="34" t="n">
        <x:f>IF(SQRT($C$9)*$B541+SQRT(1-$C$9)*AJ541&lt;_xlfn.NORM.S.INV($C$6),1,0)</x:f>
        <x:v>0</x:v>
      </x:c>
      <x:c r="BF541" s="34" t="n">
        <x:f>IF(SQRT($C$9)*$B541+SQRT(1-$C$9)*AK541&lt;_xlfn.NORM.S.INV($C$6),1,0)</x:f>
        <x:v>0</x:v>
      </x:c>
      <x:c r="BG541" s="34"/>
      <x:c r="BH541" s="34"/>
      <x:c r="BI541" s="34" t="n">
        <x:f>$B$11*(($A$1061)*$C541/$B$12*$B$7+(1-$A$1061)*$D541/$B$12*$C$7)</x:f>
        <x:v>0</x:v>
      </x:c>
      <x:c r="BJ541" s="34" t="n">
        <x:f>$B$11*(($A$1062)*$C541/$B$12*$B$7+(1-$A$1062)*$D541/$B$12*$C$7)</x:f>
        <x:v>0</x:v>
      </x:c>
      <x:c r="BK541" s="34" t="n">
        <x:f>$B$11*(($A$1063)*$C541/$B$12*$B$7+(1-$A$1063)*$D541/$B$12*$C$7)</x:f>
        <x:v>0</x:v>
      </x:c>
      <x:c r="BL541" s="34" t="n">
        <x:f>$B$11*(($A$1064)*$C541/$B$12*$B$7+(1-$A$1064)*$D541/$B$12*$C$7)</x:f>
        <x:v>0</x:v>
      </x:c>
      <x:c r="BM541" s="34" t="n">
        <x:f>$B$11*(($A$1065)*$C541/$B$12*$B$7+(1-$A$1065)*$D541/$B$12*$C$7)</x:f>
        <x:v>0</x:v>
      </x:c>
      <x:c r="BN541" s="34" t="n">
        <x:f>$B$11*(($A$1066)*$C541/$B$12*$B$7+(1-$A$1066)*$D541/$B$12*$C$7)</x:f>
        <x:v>0</x:v>
      </x:c>
      <x:c r="BO541" s="34" t="n">
        <x:f>$B$11*(($A$1067)*$C541/$B$12*$B$7+(1-$A$1067)*$D541/$B$12*$C$7)</x:f>
        <x:v>0</x:v>
      </x:c>
      <x:c r="BP541" s="34" t="n">
        <x:f>$B$11*(($A$1068)*$C541/$B$12*$B$7+(1-$A$1068)*$D541/$B$12*$C$7)</x:f>
        <x:v>0</x:v>
      </x:c>
      <x:c r="BQ541" s="34" t="n">
        <x:f>$B$11*(($A$1069)*$C541/$B$12*$B$7+(1-$A$1069)*$D541/$B$12*$C$7)</x:f>
        <x:v>0</x:v>
      </x:c>
      <x:c r="BR541" s="34" t="n">
        <x:f>$B$11*(($A$1070)*$C541/$B$12*$B$7+(1-$A$1070)*$D541/$B$12*$C$7)</x:f>
        <x:v>0</x:v>
      </x:c>
      <x:c r="BS541" s="34" t="n">
        <x:f>$B$11*(($A$1071)*$C541/$B$12*$B$7+(1-$A$1071)*$D541/$B$12*$C$7)</x:f>
        <x:v>0</x:v>
      </x:c>
      <x:c r="BT541" s="34" t="n">
        <x:f>$B$11*(($A$1072)*$C541/$B$12*$B$7+(1-$A$1072)*$D541/$B$12*$C$7)</x:f>
        <x:v>0</x:v>
      </x:c>
      <x:c r="BU541" s="34" t="n">
        <x:f>$B$11*(($A$1073)*$C541/$B$12*$B$7+(1-$A$1073)*$D541/$B$12*$C$7)</x:f>
        <x:v>0</x:v>
      </x:c>
      <x:c r="BV541" s="34" t="n">
        <x:f>$B$11*(($A$1074)*$C541/$B$12*$B$7+(1-$A$1074)*$D541/$B$12*$C$7)</x:f>
        <x:v>0</x:v>
      </x:c>
      <x:c r="BW541" s="34" t="n">
        <x:f>$B$11*(($A$1075)*$C541/$B$12*$B$7+(1-$A$1075)*$D541/$B$12*$C$7)</x:f>
        <x:v>0</x:v>
      </x:c>
      <x:c r="BX541" s="34" t="n">
        <x:f>$B$11*(($A$1076)*$C541/$B$12*$B$7+(1-$A$1076)*$D541/$B$12*$C$7)</x:f>
        <x:v>0</x:v>
      </x:c>
      <x:c r="BY541" s="34" t="n">
        <x:f>$B$11*(($A$1077)*$C541/$B$12*$B$7+(1-$A$1077)*$D541/$B$12*$C$7)</x:f>
        <x:v>0</x:v>
      </x:c>
      <x:c r="BZ541" s="34" t="n">
        <x:f>$B$11*(($A$1078)*$C541/$B$12*$B$7+(1-$A$1078)*$D541/$B$12*$C$7)</x:f>
        <x:v>0</x:v>
      </x:c>
      <x:c r="CA541" s="34" t="n">
        <x:f>$B$11*(($A$1079)*$C541/$B$12*$B$7+(1-$A$1079)*$D541/$B$12*$C$7)</x:f>
        <x:v>0</x:v>
      </x:c>
      <x:c r="CB541" s="34" t="n">
        <x:f>$B$11*(($A$1080)*$C541/$B$12*$B$7+(1-$A$1080)*$D541/$B$12*$C$7)</x:f>
        <x:v>0</x:v>
      </x:c>
      <x:c r="CC541" s="34" t="n">
        <x:f>$B$11*(($A$1081)*$C541/$B$12*$B$7+(1-$A$1081)*$D541/$B$12*$C$7)</x:f>
        <x:v>0</x:v>
      </x:c>
    </x:row>
    <x:row r="542">
      <x:c r="A542" s="34" t="n">
        <x:v>518</x:v>
      </x:c>
      <x:c r="B542" s="39" t="n">
        <x:v>-0.833448029905023</x:v>
      </x:c>
      <x:c r="C542" s="1" t="n">
        <x:f>SUM(AM542:AV542)</x:f>
        <x:v>0</x:v>
      </x:c>
      <x:c r="D542" s="1" t="n">
        <x:f>SUM(AW542:BF542)</x:f>
        <x:v>1</x:v>
      </x:c>
      <x:c r="E542" s="17" t="n">
        <x:f>(1-C542/$B$12)*$B$8-C542/$B$12*$B$7</x:f>
        <x:v>0.05</x:v>
      </x:c>
      <x:c r="F542" s="17" t="n">
        <x:f>(1-D542/$B$12)*$C$8-D542/$B$12*$C$7</x:f>
        <x:v>0.021000000000000005</x:v>
      </x:c>
      <x:c r="G542" s="32" t="n">
        <x:f>$B$11*($B$10*C542/$B$12*$B$7+(1-$B$10)*D542/$B$12*$C$7)</x:f>
        <x:v>300</x:v>
      </x:c>
      <x:c r="H542" s="17" t="n">
        <x:f>$B$10*E542+(1-$B$10)*F542</x:f>
        <x:v>0.035500000000000004</x:v>
      </x:c>
      <x:c r="I542" s="34"/>
      <x:c r="J542" s="34"/>
      <x:c r="K542" s="34"/>
      <x:c r="L542" s="34"/>
      <x:c r="M542" s="34"/>
      <x:c r="N542" s="34"/>
      <x:c r="O542" s="34"/>
      <x:c r="P542" s="34"/>
      <x:c r="Q542" s="34"/>
      <x:c r="R542" s="39" t="n">
        <x:v>0.3952950124843257</x:v>
      </x:c>
      <x:c r="S542" s="39" t="n">
        <x:v>-1.5922749087992578</x:v>
      </x:c>
      <x:c r="T542" s="39" t="n">
        <x:v>0.28689972431689137</x:v>
      </x:c>
      <x:c r="U542" s="39" t="n">
        <x:v>0.4302698607051159</x:v>
      </x:c>
      <x:c r="V542" s="39" t="n">
        <x:v>0.41388534486122336</x:v>
      </x:c>
      <x:c r="W542" s="39" t="n">
        <x:v>-0.6681002583259744</x:v>
      </x:c>
      <x:c r="X542" s="39" t="n">
        <x:v>0.7162007939841964</x:v>
      </x:c>
      <x:c r="Y542" s="39" t="n">
        <x:v>-0.7429976527124345</x:v>
      </x:c>
      <x:c r="Z542" s="39" t="n">
        <x:v>0.12137310830587161</x:v>
      </x:c>
      <x:c r="AA542" s="39" t="n">
        <x:v>2.2636293025271743</x:v>
      </x:c>
      <x:c r="AB542" s="39" t="n">
        <x:v>-1.7885901663242845</x:v>
      </x:c>
      <x:c r="AC542" s="39" t="n">
        <x:v>0.5053197130598232</x:v>
      </x:c>
      <x:c r="AD542" s="39" t="n">
        <x:v>0.5203481516802486</x:v>
      </x:c>
      <x:c r="AE542" s="39" t="n">
        <x:v>-1.30732580838639</x:v>
      </x:c>
      <x:c r="AF542" s="39" t="n">
        <x:v>0.40736680365912786</x:v>
      </x:c>
      <x:c r="AG542" s="39" t="n">
        <x:v>0.02189911195464508</x:v>
      </x:c>
      <x:c r="AH542" s="39" t="n">
        <x:v>-0.4297025831829978</x:v>
      </x:c>
      <x:c r="AI542" s="39" t="n">
        <x:v>0.9081262711277275</x:v>
      </x:c>
      <x:c r="AJ542" s="39" t="n">
        <x:v>-0.18424834188805017</x:v>
      </x:c>
      <x:c r="AK542" s="39" t="n">
        <x:v>1.9458514289569266</x:v>
      </x:c>
      <x:c r="AL542" s="34"/>
      <x:c r="AM542" s="34" t="n">
        <x:f>IF(SQRT($B$9)*$B542+SQRT(1-$B$9)*R542&lt;_xlfn.NORM.S.INV($B$6),1,0)</x:f>
        <x:v>0</x:v>
      </x:c>
      <x:c r="AN542" s="34" t="n">
        <x:f>IF(SQRT($B$9)*$B542+SQRT(1-$B$9)*S542&lt;_xlfn.NORM.S.INV($B$6),1,0)</x:f>
        <x:v>0</x:v>
      </x:c>
      <x:c r="AO542" s="34" t="n">
        <x:f>IF(SQRT($B$9)*$B542+SQRT(1-$B$9)*T542&lt;_xlfn.NORM.S.INV($B$6),1,0)</x:f>
        <x:v>0</x:v>
      </x:c>
      <x:c r="AP542" s="34" t="n">
        <x:f>IF(SQRT($B$9)*$B542+SQRT(1-$B$9)*U542&lt;_xlfn.NORM.S.INV($B$6),1,0)</x:f>
        <x:v>0</x:v>
      </x:c>
      <x:c r="AQ542" s="34" t="n">
        <x:f>IF(SQRT($B$9)*$B542+SQRT(1-$B$9)*V542&lt;_xlfn.NORM.S.INV($B$6),1,0)</x:f>
        <x:v>0</x:v>
      </x:c>
      <x:c r="AR542" s="34" t="n">
        <x:f>IF(SQRT($B$9)*$B542+SQRT(1-$B$9)*W542&lt;_xlfn.NORM.S.INV($B$6),1,0)</x:f>
        <x:v>0</x:v>
      </x:c>
      <x:c r="AS542" s="34" t="n">
        <x:f>IF(SQRT($B$9)*$B542+SQRT(1-$B$9)*X542&lt;_xlfn.NORM.S.INV($B$6),1,0)</x:f>
        <x:v>0</x:v>
      </x:c>
      <x:c r="AT542" s="34" t="n">
        <x:f>IF(SQRT($B$9)*$B542+SQRT(1-$B$9)*Y542&lt;_xlfn.NORM.S.INV($B$6),1,0)</x:f>
        <x:v>0</x:v>
      </x:c>
      <x:c r="AU542" s="34" t="n">
        <x:f>IF(SQRT($B$9)*$B542+SQRT(1-$B$9)*Z542&lt;_xlfn.NORM.S.INV($B$6),1,0)</x:f>
        <x:v>0</x:v>
      </x:c>
      <x:c r="AV542" s="34" t="n">
        <x:f>IF(SQRT($B$9)*$B542+SQRT(1-$B$9)*AA542&lt;_xlfn.NORM.S.INV($B$6),1,0)</x:f>
        <x:v>0</x:v>
      </x:c>
      <x:c r="AW542" s="34" t="n">
        <x:f>IF(SQRT($C$9)*$B542+SQRT(1-$C$9)*AB542&lt;_xlfn.NORM.S.INV($C$6),1,0)</x:f>
        <x:v>1</x:v>
      </x:c>
      <x:c r="AX542" s="34" t="n">
        <x:f>IF(SQRT($C$9)*$B542+SQRT(1-$C$9)*AC542&lt;_xlfn.NORM.S.INV($C$6),1,0)</x:f>
        <x:v>0</x:v>
      </x:c>
      <x:c r="AY542" s="34" t="n">
        <x:f>IF(SQRT($C$9)*$B542+SQRT(1-$C$9)*AD542&lt;_xlfn.NORM.S.INV($C$6),1,0)</x:f>
        <x:v>0</x:v>
      </x:c>
      <x:c r="AZ542" s="34" t="n">
        <x:f>IF(SQRT($C$9)*$B542+SQRT(1-$C$9)*AE542&lt;_xlfn.NORM.S.INV($C$6),1,0)</x:f>
        <x:v>0</x:v>
      </x:c>
      <x:c r="BA542" s="34" t="n">
        <x:f>IF(SQRT($C$9)*$B542+SQRT(1-$C$9)*AF542&lt;_xlfn.NORM.S.INV($C$6),1,0)</x:f>
        <x:v>0</x:v>
      </x:c>
      <x:c r="BB542" s="34" t="n">
        <x:f>IF(SQRT($C$9)*$B542+SQRT(1-$C$9)*AG542&lt;_xlfn.NORM.S.INV($C$6),1,0)</x:f>
        <x:v>0</x:v>
      </x:c>
      <x:c r="BC542" s="34" t="n">
        <x:f>IF(SQRT($C$9)*$B542+SQRT(1-$C$9)*AH542&lt;_xlfn.NORM.S.INV($C$6),1,0)</x:f>
        <x:v>0</x:v>
      </x:c>
      <x:c r="BD542" s="34" t="n">
        <x:f>IF(SQRT($C$9)*$B542+SQRT(1-$C$9)*AI542&lt;_xlfn.NORM.S.INV($C$6),1,0)</x:f>
        <x:v>0</x:v>
      </x:c>
      <x:c r="BE542" s="34" t="n">
        <x:f>IF(SQRT($C$9)*$B542+SQRT(1-$C$9)*AJ542&lt;_xlfn.NORM.S.INV($C$6),1,0)</x:f>
        <x:v>0</x:v>
      </x:c>
      <x:c r="BF542" s="34" t="n">
        <x:f>IF(SQRT($C$9)*$B542+SQRT(1-$C$9)*AK542&lt;_xlfn.NORM.S.INV($C$6),1,0)</x:f>
        <x:v>0</x:v>
      </x:c>
      <x:c r="BG542" s="34"/>
      <x:c r="BH542" s="34"/>
      <x:c r="BI542" s="34" t="n">
        <x:f>$B$11*(($A$1061)*$C542/$B$12*$B$7+(1-$A$1061)*$D542/$B$12*$C$7)</x:f>
        <x:v>600</x:v>
      </x:c>
      <x:c r="BJ542" s="34" t="n">
        <x:f>$B$11*(($A$1062)*$C542/$B$12*$B$7+(1-$A$1062)*$D542/$B$12*$C$7)</x:f>
        <x:v>570</x:v>
      </x:c>
      <x:c r="BK542" s="34" t="n">
        <x:f>$B$11*(($A$1063)*$C542/$B$12*$B$7+(1-$A$1063)*$D542/$B$12*$C$7)</x:f>
        <x:v>540</x:v>
      </x:c>
      <x:c r="BL542" s="34" t="n">
        <x:f>$B$11*(($A$1064)*$C542/$B$12*$B$7+(1-$A$1064)*$D542/$B$12*$C$7)</x:f>
        <x:v>509.99999999999994</x:v>
      </x:c>
      <x:c r="BM542" s="34" t="n">
        <x:f>$B$11*(($A$1065)*$C542/$B$12*$B$7+(1-$A$1065)*$D542/$B$12*$C$7)</x:f>
        <x:v>480</x:v>
      </x:c>
      <x:c r="BN542" s="34" t="n">
        <x:f>$B$11*(($A$1066)*$C542/$B$12*$B$7+(1-$A$1066)*$D542/$B$12*$C$7)</x:f>
        <x:v>450</x:v>
      </x:c>
      <x:c r="BO542" s="34" t="n">
        <x:f>$B$11*(($A$1067)*$C542/$B$12*$B$7+(1-$A$1067)*$D542/$B$12*$C$7)</x:f>
        <x:v>419.99999999999994</x:v>
      </x:c>
      <x:c r="BP542" s="34" t="n">
        <x:f>$B$11*(($A$1068)*$C542/$B$12*$B$7+(1-$A$1068)*$D542/$B$12*$C$7)</x:f>
        <x:v>390</x:v>
      </x:c>
      <x:c r="BQ542" s="34" t="n">
        <x:f>$B$11*(($A$1069)*$C542/$B$12*$B$7+(1-$A$1069)*$D542/$B$12*$C$7)</x:f>
        <x:v>360</x:v>
      </x:c>
      <x:c r="BR542" s="34" t="n">
        <x:f>$B$11*(($A$1070)*$C542/$B$12*$B$7+(1-$A$1070)*$D542/$B$12*$C$7)</x:f>
        <x:v>330</x:v>
      </x:c>
      <x:c r="BS542" s="34" t="n">
        <x:f>$B$11*(($A$1071)*$C542/$B$12*$B$7+(1-$A$1071)*$D542/$B$12*$C$7)</x:f>
        <x:v>300</x:v>
      </x:c>
      <x:c r="BT542" s="34" t="n">
        <x:f>$B$11*(($A$1072)*$C542/$B$12*$B$7+(1-$A$1072)*$D542/$B$12*$C$7)</x:f>
        <x:v>270</x:v>
      </x:c>
      <x:c r="BU542" s="34" t="n">
        <x:f>$B$11*(($A$1073)*$C542/$B$12*$B$7+(1-$A$1073)*$D542/$B$12*$C$7)</x:f>
        <x:v>240</x:v>
      </x:c>
      <x:c r="BV542" s="34" t="n">
        <x:f>$B$11*(($A$1074)*$C542/$B$12*$B$7+(1-$A$1074)*$D542/$B$12*$C$7)</x:f>
        <x:v>209.99999999999997</x:v>
      </x:c>
      <x:c r="BW542" s="34" t="n">
        <x:f>$B$11*(($A$1075)*$C542/$B$12*$B$7+(1-$A$1075)*$D542/$B$12*$C$7)</x:f>
        <x:v>180.00000000000003</x:v>
      </x:c>
      <x:c r="BX542" s="34" t="n">
        <x:f>$B$11*(($A$1076)*$C542/$B$12*$B$7+(1-$A$1076)*$D542/$B$12*$C$7)</x:f>
        <x:v>150</x:v>
      </x:c>
      <x:c r="BY542" s="34" t="n">
        <x:f>$B$11*(($A$1077)*$C542/$B$12*$B$7+(1-$A$1077)*$D542/$B$12*$C$7)</x:f>
        <x:v>119.99999999999999</x:v>
      </x:c>
      <x:c r="BZ542" s="34" t="n">
        <x:f>$B$11*(($A$1078)*$C542/$B$12*$B$7+(1-$A$1078)*$D542/$B$12*$C$7)</x:f>
        <x:v>90.00000000000001</x:v>
      </x:c>
      <x:c r="CA542" s="34" t="n">
        <x:f>$B$11*(($A$1079)*$C542/$B$12*$B$7+(1-$A$1079)*$D542/$B$12*$C$7)</x:f>
        <x:v>59.99999999999999</x:v>
      </x:c>
      <x:c r="CB542" s="34" t="n">
        <x:f>$B$11*(($A$1080)*$C542/$B$12*$B$7+(1-$A$1080)*$D542/$B$12*$C$7)</x:f>
        <x:v>30.00000000000003</x:v>
      </x:c>
      <x:c r="CC542" s="34" t="n">
        <x:f>$B$11*(($A$1081)*$C542/$B$12*$B$7+(1-$A$1081)*$D542/$B$12*$C$7)</x:f>
        <x:v>0</x:v>
      </x:c>
    </x:row>
    <x:row r="543">
      <x:c r="A543" s="34" t="n">
        <x:v>519</x:v>
      </x:c>
      <x:c r="B543" s="39" t="n">
        <x:v>-0.9386609382739066</x:v>
      </x:c>
      <x:c r="C543" s="1" t="n">
        <x:f>SUM(AM543:AV543)</x:f>
        <x:v>0</x:v>
      </x:c>
      <x:c r="D543" s="1" t="n">
        <x:f>SUM(AW543:BF543)</x:f>
        <x:v>3</x:v>
      </x:c>
      <x:c r="E543" s="17" t="n">
        <x:f>(1-C543/$B$12)*$B$8-C543/$B$12*$B$7</x:f>
        <x:v>0.05</x:v>
      </x:c>
      <x:c r="F543" s="17" t="n">
        <x:f>(1-D543/$B$12)*$C$8-D543/$B$12*$C$7</x:f>
        <x:v>-0.11699999999999999</x:v>
      </x:c>
      <x:c r="G543" s="32" t="n">
        <x:f>$B$11*($B$10*C543/$B$12*$B$7+(1-$B$10)*D543/$B$12*$C$7)</x:f>
        <x:v>900</x:v>
      </x:c>
      <x:c r="H543" s="17" t="n">
        <x:f>$B$10*E543+(1-$B$10)*F543</x:f>
        <x:v>-0.033499999999999995</x:v>
      </x:c>
      <x:c r="I543" s="34"/>
      <x:c r="J543" s="34"/>
      <x:c r="K543" s="34"/>
      <x:c r="L543" s="34"/>
      <x:c r="M543" s="34"/>
      <x:c r="N543" s="34"/>
      <x:c r="O543" s="34"/>
      <x:c r="P543" s="34"/>
      <x:c r="Q543" s="34"/>
      <x:c r="R543" s="39" t="n">
        <x:v>-0.24619154233445462</x:v>
      </x:c>
      <x:c r="S543" s="39" t="n">
        <x:v>0.4675427770601408</x:v>
      </x:c>
      <x:c r="T543" s="39" t="n">
        <x:v>-0.9178564679630924</x:v>
      </x:c>
      <x:c r="U543" s="39" t="n">
        <x:v>-0.6121261582597202</x:v>
      </x:c>
      <x:c r="V543" s="39" t="n">
        <x:v>1.3356351403265605</x:v>
      </x:c>
      <x:c r="W543" s="39" t="n">
        <x:v>1.5910359127269298</x:v>
      </x:c>
      <x:c r="X543" s="39" t="n">
        <x:v>-0.238477813505138</x:v>
      </x:c>
      <x:c r="Y543" s="39" t="n">
        <x:v>-0.48996567597621293</x:v>
      </x:c>
      <x:c r="Z543" s="39" t="n">
        <x:v>1.0367753547506229</x:v>
      </x:c>
      <x:c r="AA543" s="39" t="n">
        <x:v>0.36968739909055043</x:v>
      </x:c>
      <x:c r="AB543" s="39" t="n">
        <x:v>-0.7816085723437975</x:v>
      </x:c>
      <x:c r="AC543" s="39" t="n">
        <x:v>1.0347738881195336</x:v>
      </x:c>
      <x:c r="AD543" s="39" t="n">
        <x:v>-0.27370246925966024</x:v>
      </x:c>
      <x:c r="AE543" s="39" t="n">
        <x:v>1.0388753346478967</x:v>
      </x:c>
      <x:c r="AF543" s="39" t="n">
        <x:v>-0.5528916567500832</x:v>
      </x:c>
      <x:c r="AG543" s="39" t="n">
        <x:v>-1.8675881557423992</x:v>
      </x:c>
      <x:c r="AH543" s="39" t="n">
        <x:v>-1.7909526807383787</x:v>
      </x:c>
      <x:c r="AI543" s="39" t="n">
        <x:v>0.8179019428741977</x:v>
      </x:c>
      <x:c r="AJ543" s="39" t="n">
        <x:v>0.3680568147874226</x:v>
      </x:c>
      <x:c r="AK543" s="39" t="n">
        <x:v>-1.4580550499785236</x:v>
      </x:c>
      <x:c r="AL543" s="34"/>
      <x:c r="AM543" s="34" t="n">
        <x:f>IF(SQRT($B$9)*$B543+SQRT(1-$B$9)*R543&lt;_xlfn.NORM.S.INV($B$6),1,0)</x:f>
        <x:v>0</x:v>
      </x:c>
      <x:c r="AN543" s="34" t="n">
        <x:f>IF(SQRT($B$9)*$B543+SQRT(1-$B$9)*S543&lt;_xlfn.NORM.S.INV($B$6),1,0)</x:f>
        <x:v>0</x:v>
      </x:c>
      <x:c r="AO543" s="34" t="n">
        <x:f>IF(SQRT($B$9)*$B543+SQRT(1-$B$9)*T543&lt;_xlfn.NORM.S.INV($B$6),1,0)</x:f>
        <x:v>0</x:v>
      </x:c>
      <x:c r="AP543" s="34" t="n">
        <x:f>IF(SQRT($B$9)*$B543+SQRT(1-$B$9)*U543&lt;_xlfn.NORM.S.INV($B$6),1,0)</x:f>
        <x:v>0</x:v>
      </x:c>
      <x:c r="AQ543" s="34" t="n">
        <x:f>IF(SQRT($B$9)*$B543+SQRT(1-$B$9)*V543&lt;_xlfn.NORM.S.INV($B$6),1,0)</x:f>
        <x:v>0</x:v>
      </x:c>
      <x:c r="AR543" s="34" t="n">
        <x:f>IF(SQRT($B$9)*$B543+SQRT(1-$B$9)*W543&lt;_xlfn.NORM.S.INV($B$6),1,0)</x:f>
        <x:v>0</x:v>
      </x:c>
      <x:c r="AS543" s="34" t="n">
        <x:f>IF(SQRT($B$9)*$B543+SQRT(1-$B$9)*X543&lt;_xlfn.NORM.S.INV($B$6),1,0)</x:f>
        <x:v>0</x:v>
      </x:c>
      <x:c r="AT543" s="34" t="n">
        <x:f>IF(SQRT($B$9)*$B543+SQRT(1-$B$9)*Y543&lt;_xlfn.NORM.S.INV($B$6),1,0)</x:f>
        <x:v>0</x:v>
      </x:c>
      <x:c r="AU543" s="34" t="n">
        <x:f>IF(SQRT($B$9)*$B543+SQRT(1-$B$9)*Z543&lt;_xlfn.NORM.S.INV($B$6),1,0)</x:f>
        <x:v>0</x:v>
      </x:c>
      <x:c r="AV543" s="34" t="n">
        <x:f>IF(SQRT($B$9)*$B543+SQRT(1-$B$9)*AA543&lt;_xlfn.NORM.S.INV($B$6),1,0)</x:f>
        <x:v>0</x:v>
      </x:c>
      <x:c r="AW543" s="34" t="n">
        <x:f>IF(SQRT($C$9)*$B543+SQRT(1-$C$9)*AB543&lt;_xlfn.NORM.S.INV($C$6),1,0)</x:f>
        <x:v>0</x:v>
      </x:c>
      <x:c r="AX543" s="34" t="n">
        <x:f>IF(SQRT($C$9)*$B543+SQRT(1-$C$9)*AC543&lt;_xlfn.NORM.S.INV($C$6),1,0)</x:f>
        <x:v>0</x:v>
      </x:c>
      <x:c r="AY543" s="34" t="n">
        <x:f>IF(SQRT($C$9)*$B543+SQRT(1-$C$9)*AD543&lt;_xlfn.NORM.S.INV($C$6),1,0)</x:f>
        <x:v>0</x:v>
      </x:c>
      <x:c r="AZ543" s="34" t="n">
        <x:f>IF(SQRT($C$9)*$B543+SQRT(1-$C$9)*AE543&lt;_xlfn.NORM.S.INV($C$6),1,0)</x:f>
        <x:v>0</x:v>
      </x:c>
      <x:c r="BA543" s="34" t="n">
        <x:f>IF(SQRT($C$9)*$B543+SQRT(1-$C$9)*AF543&lt;_xlfn.NORM.S.INV($C$6),1,0)</x:f>
        <x:v>0</x:v>
      </x:c>
      <x:c r="BB543" s="34" t="n">
        <x:f>IF(SQRT($C$9)*$B543+SQRT(1-$C$9)*AG543&lt;_xlfn.NORM.S.INV($C$6),1,0)</x:f>
        <x:v>1</x:v>
      </x:c>
      <x:c r="BC543" s="34" t="n">
        <x:f>IF(SQRT($C$9)*$B543+SQRT(1-$C$9)*AH543&lt;_xlfn.NORM.S.INV($C$6),1,0)</x:f>
        <x:v>1</x:v>
      </x:c>
      <x:c r="BD543" s="34" t="n">
        <x:f>IF(SQRT($C$9)*$B543+SQRT(1-$C$9)*AI543&lt;_xlfn.NORM.S.INV($C$6),1,0)</x:f>
        <x:v>0</x:v>
      </x:c>
      <x:c r="BE543" s="34" t="n">
        <x:f>IF(SQRT($C$9)*$B543+SQRT(1-$C$9)*AJ543&lt;_xlfn.NORM.S.INV($C$6),1,0)</x:f>
        <x:v>0</x:v>
      </x:c>
      <x:c r="BF543" s="34" t="n">
        <x:f>IF(SQRT($C$9)*$B543+SQRT(1-$C$9)*AK543&lt;_xlfn.NORM.S.INV($C$6),1,0)</x:f>
        <x:v>1</x:v>
      </x:c>
      <x:c r="BG543" s="34"/>
      <x:c r="BH543" s="34"/>
      <x:c r="BI543" s="34" t="n">
        <x:f>$B$11*(($A$1061)*$C543/$B$12*$B$7+(1-$A$1061)*$D543/$B$12*$C$7)</x:f>
        <x:v>1800</x:v>
      </x:c>
      <x:c r="BJ543" s="34" t="n">
        <x:f>$B$11*(($A$1062)*$C543/$B$12*$B$7+(1-$A$1062)*$D543/$B$12*$C$7)</x:f>
        <x:v>1709.9999999999998</x:v>
      </x:c>
      <x:c r="BK543" s="34" t="n">
        <x:f>$B$11*(($A$1063)*$C543/$B$12*$B$7+(1-$A$1063)*$D543/$B$12*$C$7)</x:f>
        <x:v>1620</x:v>
      </x:c>
      <x:c r="BL543" s="34" t="n">
        <x:f>$B$11*(($A$1064)*$C543/$B$12*$B$7+(1-$A$1064)*$D543/$B$12*$C$7)</x:f>
        <x:v>1530</x:v>
      </x:c>
      <x:c r="BM543" s="34" t="n">
        <x:f>$B$11*(($A$1065)*$C543/$B$12*$B$7+(1-$A$1065)*$D543/$B$12*$C$7)</x:f>
        <x:v>1440.0000000000002</x:v>
      </x:c>
      <x:c r="BN543" s="34" t="n">
        <x:f>$B$11*(($A$1066)*$C543/$B$12*$B$7+(1-$A$1066)*$D543/$B$12*$C$7)</x:f>
        <x:v>1350</x:v>
      </x:c>
      <x:c r="BO543" s="34" t="n">
        <x:f>$B$11*(($A$1067)*$C543/$B$12*$B$7+(1-$A$1067)*$D543/$B$12*$C$7)</x:f>
        <x:v>1259.9999999999998</x:v>
      </x:c>
      <x:c r="BP543" s="34" t="n">
        <x:f>$B$11*(($A$1068)*$C543/$B$12*$B$7+(1-$A$1068)*$D543/$B$12*$C$7)</x:f>
        <x:v>1170</x:v>
      </x:c>
      <x:c r="BQ543" s="34" t="n">
        <x:f>$B$11*(($A$1069)*$C543/$B$12*$B$7+(1-$A$1069)*$D543/$B$12*$C$7)</x:f>
        <x:v>1080</x:v>
      </x:c>
      <x:c r="BR543" s="34" t="n">
        <x:f>$B$11*(($A$1070)*$C543/$B$12*$B$7+(1-$A$1070)*$D543/$B$12*$C$7)</x:f>
        <x:v>990</x:v>
      </x:c>
      <x:c r="BS543" s="34" t="n">
        <x:f>$B$11*(($A$1071)*$C543/$B$12*$B$7+(1-$A$1071)*$D543/$B$12*$C$7)</x:f>
        <x:v>900</x:v>
      </x:c>
      <x:c r="BT543" s="34" t="n">
        <x:f>$B$11*(($A$1072)*$C543/$B$12*$B$7+(1-$A$1072)*$D543/$B$12*$C$7)</x:f>
        <x:v>809.9999999999999</x:v>
      </x:c>
      <x:c r="BU543" s="34" t="n">
        <x:f>$B$11*(($A$1073)*$C543/$B$12*$B$7+(1-$A$1073)*$D543/$B$12*$C$7)</x:f>
        <x:v>720.0000000000001</x:v>
      </x:c>
      <x:c r="BV543" s="34" t="n">
        <x:f>$B$11*(($A$1074)*$C543/$B$12*$B$7+(1-$A$1074)*$D543/$B$12*$C$7)</x:f>
        <x:v>629.9999999999999</x:v>
      </x:c>
      <x:c r="BW543" s="34" t="n">
        <x:f>$B$11*(($A$1075)*$C543/$B$12*$B$7+(1-$A$1075)*$D543/$B$12*$C$7)</x:f>
        <x:v>540.0000000000001</x:v>
      </x:c>
      <x:c r="BX543" s="34" t="n">
        <x:f>$B$11*(($A$1076)*$C543/$B$12*$B$7+(1-$A$1076)*$D543/$B$12*$C$7)</x:f>
        <x:v>450</x:v>
      </x:c>
      <x:c r="BY543" s="34" t="n">
        <x:f>$B$11*(($A$1077)*$C543/$B$12*$B$7+(1-$A$1077)*$D543/$B$12*$C$7)</x:f>
        <x:v>359.9999999999999</x:v>
      </x:c>
      <x:c r="BZ543" s="34" t="n">
        <x:f>$B$11*(($A$1078)*$C543/$B$12*$B$7+(1-$A$1078)*$D543/$B$12*$C$7)</x:f>
        <x:v>270.00000000000006</x:v>
      </x:c>
      <x:c r="CA543" s="34" t="n">
        <x:f>$B$11*(($A$1079)*$C543/$B$12*$B$7+(1-$A$1079)*$D543/$B$12*$C$7)</x:f>
        <x:v>179.99999999999994</x:v>
      </x:c>
      <x:c r="CB543" s="34" t="n">
        <x:f>$B$11*(($A$1080)*$C543/$B$12*$B$7+(1-$A$1080)*$D543/$B$12*$C$7)</x:f>
        <x:v>90.00000000000009</x:v>
      </x:c>
      <x:c r="CC543" s="34" t="n">
        <x:f>$B$11*(($A$1081)*$C543/$B$12*$B$7+(1-$A$1081)*$D543/$B$12*$C$7)</x:f>
        <x:v>0</x:v>
      </x:c>
    </x:row>
    <x:row r="544">
      <x:c r="A544" s="34" t="n">
        <x:v>520</x:v>
      </x:c>
      <x:c r="B544" s="39" t="n">
        <x:v>0.7108503917647864</x:v>
      </x:c>
      <x:c r="C544" s="1" t="n">
        <x:f>SUM(AM544:AV544)</x:f>
        <x:v>0</x:v>
      </x:c>
      <x:c r="D544" s="1" t="n">
        <x:f>SUM(AW544:BF544)</x:f>
        <x:v>0</x:v>
      </x:c>
      <x:c r="E544" s="17" t="n">
        <x:f>(1-C544/$B$12)*$B$8-C544/$B$12*$B$7</x:f>
        <x:v>0.05</x:v>
      </x:c>
      <x:c r="F544" s="17" t="n">
        <x:f>(1-D544/$B$12)*$C$8-D544/$B$12*$C$7</x:f>
        <x:v>0.09</x:v>
      </x:c>
      <x:c r="G544" s="32" t="n">
        <x:f>$B$11*($B$10*C544/$B$12*$B$7+(1-$B$10)*D544/$B$12*$C$7)</x:f>
        <x:v>0</x:v>
      </x:c>
      <x:c r="H544" s="17" t="n">
        <x:f>$B$10*E544+(1-$B$10)*F544</x:f>
        <x:v>0.07</x:v>
      </x:c>
      <x:c r="I544" s="34"/>
      <x:c r="J544" s="34"/>
      <x:c r="K544" s="34"/>
      <x:c r="L544" s="34"/>
      <x:c r="M544" s="34"/>
      <x:c r="N544" s="34"/>
      <x:c r="O544" s="34"/>
      <x:c r="P544" s="34"/>
      <x:c r="Q544" s="34"/>
      <x:c r="R544" s="39" t="n">
        <x:v>-0.48438284460254294</x:v>
      </x:c>
      <x:c r="S544" s="39" t="n">
        <x:v>-0.2866311129682128</x:v>
      </x:c>
      <x:c r="T544" s="39" t="n">
        <x:v>1.4718187649986627</x:v>
      </x:c>
      <x:c r="U544" s="39" t="n">
        <x:v>0.6394873793762861</x:v>
      </x:c>
      <x:c r="V544" s="39" t="n">
        <x:v>1.415332732825602</x:v>
      </x:c>
      <x:c r="W544" s="39" t="n">
        <x:v>0.40627830681353405</x:v>
      </x:c>
      <x:c r="X544" s="39" t="n">
        <x:v>0.4802771523652214</x:v>
      </x:c>
      <x:c r="Y544" s="39" t="n">
        <x:v>1.5023016253884698</x:v>
      </x:c>
      <x:c r="Z544" s="39" t="n">
        <x:v>-0.7109261529022539</x:v>
      </x:c>
      <x:c r="AA544" s="39" t="n">
        <x:v>0.25692802323008557</x:v>
      </x:c>
      <x:c r="AB544" s="39" t="n">
        <x:v>-1.178981465964868</x:v>
      </x:c>
      <x:c r="AC544" s="39" t="n">
        <x:v>0.4558042759813739</x:v>
      </x:c>
      <x:c r="AD544" s="39" t="n">
        <x:v>1.5866311906900914</x:v>
      </x:c>
      <x:c r="AE544" s="39" t="n">
        <x:v>1.0316814184440861</x:v>
      </x:c>
      <x:c r="AF544" s="39" t="n">
        <x:v>0.08482489750261171</x:v>
      </x:c>
      <x:c r="AG544" s="39" t="n">
        <x:v>-0.4376407389797723</x:v>
      </x:c>
      <x:c r="AH544" s="39" t="n">
        <x:v>0.7759002603819265</x:v>
      </x:c>
      <x:c r="AI544" s="39" t="n">
        <x:v>0.14151071820311348</x:v>
      </x:c>
      <x:c r="AJ544" s="39" t="n">
        <x:v>-1.8478211818079493</x:v>
      </x:c>
      <x:c r="AK544" s="39" t="n">
        <x:v>-0.6030427558455018</x:v>
      </x:c>
      <x:c r="AL544" s="34"/>
      <x:c r="AM544" s="34" t="n">
        <x:f>IF(SQRT($B$9)*$B544+SQRT(1-$B$9)*R544&lt;_xlfn.NORM.S.INV($B$6),1,0)</x:f>
        <x:v>0</x:v>
      </x:c>
      <x:c r="AN544" s="34" t="n">
        <x:f>IF(SQRT($B$9)*$B544+SQRT(1-$B$9)*S544&lt;_xlfn.NORM.S.INV($B$6),1,0)</x:f>
        <x:v>0</x:v>
      </x:c>
      <x:c r="AO544" s="34" t="n">
        <x:f>IF(SQRT($B$9)*$B544+SQRT(1-$B$9)*T544&lt;_xlfn.NORM.S.INV($B$6),1,0)</x:f>
        <x:v>0</x:v>
      </x:c>
      <x:c r="AP544" s="34" t="n">
        <x:f>IF(SQRT($B$9)*$B544+SQRT(1-$B$9)*U544&lt;_xlfn.NORM.S.INV($B$6),1,0)</x:f>
        <x:v>0</x:v>
      </x:c>
      <x:c r="AQ544" s="34" t="n">
        <x:f>IF(SQRT($B$9)*$B544+SQRT(1-$B$9)*V544&lt;_xlfn.NORM.S.INV($B$6),1,0)</x:f>
        <x:v>0</x:v>
      </x:c>
      <x:c r="AR544" s="34" t="n">
        <x:f>IF(SQRT($B$9)*$B544+SQRT(1-$B$9)*W544&lt;_xlfn.NORM.S.INV($B$6),1,0)</x:f>
        <x:v>0</x:v>
      </x:c>
      <x:c r="AS544" s="34" t="n">
        <x:f>IF(SQRT($B$9)*$B544+SQRT(1-$B$9)*X544&lt;_xlfn.NORM.S.INV($B$6),1,0)</x:f>
        <x:v>0</x:v>
      </x:c>
      <x:c r="AT544" s="34" t="n">
        <x:f>IF(SQRT($B$9)*$B544+SQRT(1-$B$9)*Y544&lt;_xlfn.NORM.S.INV($B$6),1,0)</x:f>
        <x:v>0</x:v>
      </x:c>
      <x:c r="AU544" s="34" t="n">
        <x:f>IF(SQRT($B$9)*$B544+SQRT(1-$B$9)*Z544&lt;_xlfn.NORM.S.INV($B$6),1,0)</x:f>
        <x:v>0</x:v>
      </x:c>
      <x:c r="AV544" s="34" t="n">
        <x:f>IF(SQRT($B$9)*$B544+SQRT(1-$B$9)*AA544&lt;_xlfn.NORM.S.INV($B$6),1,0)</x:f>
        <x:v>0</x:v>
      </x:c>
      <x:c r="AW544" s="34" t="n">
        <x:f>IF(SQRT($C$9)*$B544+SQRT(1-$C$9)*AB544&lt;_xlfn.NORM.S.INV($C$6),1,0)</x:f>
        <x:v>0</x:v>
      </x:c>
      <x:c r="AX544" s="34" t="n">
        <x:f>IF(SQRT($C$9)*$B544+SQRT(1-$C$9)*AC544&lt;_xlfn.NORM.S.INV($C$6),1,0)</x:f>
        <x:v>0</x:v>
      </x:c>
      <x:c r="AY544" s="34" t="n">
        <x:f>IF(SQRT($C$9)*$B544+SQRT(1-$C$9)*AD544&lt;_xlfn.NORM.S.INV($C$6),1,0)</x:f>
        <x:v>0</x:v>
      </x:c>
      <x:c r="AZ544" s="34" t="n">
        <x:f>IF(SQRT($C$9)*$B544+SQRT(1-$C$9)*AE544&lt;_xlfn.NORM.S.INV($C$6),1,0)</x:f>
        <x:v>0</x:v>
      </x:c>
      <x:c r="BA544" s="34" t="n">
        <x:f>IF(SQRT($C$9)*$B544+SQRT(1-$C$9)*AF544&lt;_xlfn.NORM.S.INV($C$6),1,0)</x:f>
        <x:v>0</x:v>
      </x:c>
      <x:c r="BB544" s="34" t="n">
        <x:f>IF(SQRT($C$9)*$B544+SQRT(1-$C$9)*AG544&lt;_xlfn.NORM.S.INV($C$6),1,0)</x:f>
        <x:v>0</x:v>
      </x:c>
      <x:c r="BC544" s="34" t="n">
        <x:f>IF(SQRT($C$9)*$B544+SQRT(1-$C$9)*AH544&lt;_xlfn.NORM.S.INV($C$6),1,0)</x:f>
        <x:v>0</x:v>
      </x:c>
      <x:c r="BD544" s="34" t="n">
        <x:f>IF(SQRT($C$9)*$B544+SQRT(1-$C$9)*AI544&lt;_xlfn.NORM.S.INV($C$6),1,0)</x:f>
        <x:v>0</x:v>
      </x:c>
      <x:c r="BE544" s="34" t="n">
        <x:f>IF(SQRT($C$9)*$B544+SQRT(1-$C$9)*AJ544&lt;_xlfn.NORM.S.INV($C$6),1,0)</x:f>
        <x:v>0</x:v>
      </x:c>
      <x:c r="BF544" s="34" t="n">
        <x:f>IF(SQRT($C$9)*$B544+SQRT(1-$C$9)*AK544&lt;_xlfn.NORM.S.INV($C$6),1,0)</x:f>
        <x:v>0</x:v>
      </x:c>
      <x:c r="BG544" s="34"/>
      <x:c r="BH544" s="34"/>
      <x:c r="BI544" s="34" t="n">
        <x:f>$B$11*(($A$1061)*$C544/$B$12*$B$7+(1-$A$1061)*$D544/$B$12*$C$7)</x:f>
        <x:v>0</x:v>
      </x:c>
      <x:c r="BJ544" s="34" t="n">
        <x:f>$B$11*(($A$1062)*$C544/$B$12*$B$7+(1-$A$1062)*$D544/$B$12*$C$7)</x:f>
        <x:v>0</x:v>
      </x:c>
      <x:c r="BK544" s="34" t="n">
        <x:f>$B$11*(($A$1063)*$C544/$B$12*$B$7+(1-$A$1063)*$D544/$B$12*$C$7)</x:f>
        <x:v>0</x:v>
      </x:c>
      <x:c r="BL544" s="34" t="n">
        <x:f>$B$11*(($A$1064)*$C544/$B$12*$B$7+(1-$A$1064)*$D544/$B$12*$C$7)</x:f>
        <x:v>0</x:v>
      </x:c>
      <x:c r="BM544" s="34" t="n">
        <x:f>$B$11*(($A$1065)*$C544/$B$12*$B$7+(1-$A$1065)*$D544/$B$12*$C$7)</x:f>
        <x:v>0</x:v>
      </x:c>
      <x:c r="BN544" s="34" t="n">
        <x:f>$B$11*(($A$1066)*$C544/$B$12*$B$7+(1-$A$1066)*$D544/$B$12*$C$7)</x:f>
        <x:v>0</x:v>
      </x:c>
      <x:c r="BO544" s="34" t="n">
        <x:f>$B$11*(($A$1067)*$C544/$B$12*$B$7+(1-$A$1067)*$D544/$B$12*$C$7)</x:f>
        <x:v>0</x:v>
      </x:c>
      <x:c r="BP544" s="34" t="n">
        <x:f>$B$11*(($A$1068)*$C544/$B$12*$B$7+(1-$A$1068)*$D544/$B$12*$C$7)</x:f>
        <x:v>0</x:v>
      </x:c>
      <x:c r="BQ544" s="34" t="n">
        <x:f>$B$11*(($A$1069)*$C544/$B$12*$B$7+(1-$A$1069)*$D544/$B$12*$C$7)</x:f>
        <x:v>0</x:v>
      </x:c>
      <x:c r="BR544" s="34" t="n">
        <x:f>$B$11*(($A$1070)*$C544/$B$12*$B$7+(1-$A$1070)*$D544/$B$12*$C$7)</x:f>
        <x:v>0</x:v>
      </x:c>
      <x:c r="BS544" s="34" t="n">
        <x:f>$B$11*(($A$1071)*$C544/$B$12*$B$7+(1-$A$1071)*$D544/$B$12*$C$7)</x:f>
        <x:v>0</x:v>
      </x:c>
      <x:c r="BT544" s="34" t="n">
        <x:f>$B$11*(($A$1072)*$C544/$B$12*$B$7+(1-$A$1072)*$D544/$B$12*$C$7)</x:f>
        <x:v>0</x:v>
      </x:c>
      <x:c r="BU544" s="34" t="n">
        <x:f>$B$11*(($A$1073)*$C544/$B$12*$B$7+(1-$A$1073)*$D544/$B$12*$C$7)</x:f>
        <x:v>0</x:v>
      </x:c>
      <x:c r="BV544" s="34" t="n">
        <x:f>$B$11*(($A$1074)*$C544/$B$12*$B$7+(1-$A$1074)*$D544/$B$12*$C$7)</x:f>
        <x:v>0</x:v>
      </x:c>
      <x:c r="BW544" s="34" t="n">
        <x:f>$B$11*(($A$1075)*$C544/$B$12*$B$7+(1-$A$1075)*$D544/$B$12*$C$7)</x:f>
        <x:v>0</x:v>
      </x:c>
      <x:c r="BX544" s="34" t="n">
        <x:f>$B$11*(($A$1076)*$C544/$B$12*$B$7+(1-$A$1076)*$D544/$B$12*$C$7)</x:f>
        <x:v>0</x:v>
      </x:c>
      <x:c r="BY544" s="34" t="n">
        <x:f>$B$11*(($A$1077)*$C544/$B$12*$B$7+(1-$A$1077)*$D544/$B$12*$C$7)</x:f>
        <x:v>0</x:v>
      </x:c>
      <x:c r="BZ544" s="34" t="n">
        <x:f>$B$11*(($A$1078)*$C544/$B$12*$B$7+(1-$A$1078)*$D544/$B$12*$C$7)</x:f>
        <x:v>0</x:v>
      </x:c>
      <x:c r="CA544" s="34" t="n">
        <x:f>$B$11*(($A$1079)*$C544/$B$12*$B$7+(1-$A$1079)*$D544/$B$12*$C$7)</x:f>
        <x:v>0</x:v>
      </x:c>
      <x:c r="CB544" s="34" t="n">
        <x:f>$B$11*(($A$1080)*$C544/$B$12*$B$7+(1-$A$1080)*$D544/$B$12*$C$7)</x:f>
        <x:v>0</x:v>
      </x:c>
      <x:c r="CC544" s="34" t="n">
        <x:f>$B$11*(($A$1081)*$C544/$B$12*$B$7+(1-$A$1081)*$D544/$B$12*$C$7)</x:f>
        <x:v>0</x:v>
      </x:c>
    </x:row>
    <x:row r="545">
      <x:c r="A545" s="34" t="n">
        <x:v>521</x:v>
      </x:c>
      <x:c r="B545" s="39" t="n">
        <x:v>0.07593345782203897</x:v>
      </x:c>
      <x:c r="C545" s="1" t="n">
        <x:f>SUM(AM545:AV545)</x:f>
        <x:v>0</x:v>
      </x:c>
      <x:c r="D545" s="1" t="n">
        <x:f>SUM(AW545:BF545)</x:f>
        <x:v>0</x:v>
      </x:c>
      <x:c r="E545" s="17" t="n">
        <x:f>(1-C545/$B$12)*$B$8-C545/$B$12*$B$7</x:f>
        <x:v>0.05</x:v>
      </x:c>
      <x:c r="F545" s="17" t="n">
        <x:f>(1-D545/$B$12)*$C$8-D545/$B$12*$C$7</x:f>
        <x:v>0.09</x:v>
      </x:c>
      <x:c r="G545" s="32" t="n">
        <x:f>$B$11*($B$10*C545/$B$12*$B$7+(1-$B$10)*D545/$B$12*$C$7)</x:f>
        <x:v>0</x:v>
      </x:c>
      <x:c r="H545" s="17" t="n">
        <x:f>$B$10*E545+(1-$B$10)*F545</x:f>
        <x:v>0.07</x:v>
      </x:c>
      <x:c r="I545" s="34"/>
      <x:c r="J545" s="34"/>
      <x:c r="K545" s="34"/>
      <x:c r="L545" s="34"/>
      <x:c r="M545" s="34"/>
      <x:c r="N545" s="34"/>
      <x:c r="O545" s="34"/>
      <x:c r="P545" s="34"/>
      <x:c r="Q545" s="34"/>
      <x:c r="R545" s="39" t="n">
        <x:v>-0.2697902660113331</x:v>
      </x:c>
      <x:c r="S545" s="39" t="n">
        <x:v>0.669834379759556</x:v>
      </x:c>
      <x:c r="T545" s="39" t="n">
        <x:v>-1.0051057914008759</x:v>
      </x:c>
      <x:c r="U545" s="39" t="n">
        <x:v>0.2735237835025774</x:v>
      </x:c>
      <x:c r="V545" s="39" t="n">
        <x:v>0.04677783117033256</x:v>
      </x:c>
      <x:c r="W545" s="39" t="n">
        <x:v>2.726986936799788</x:v>
      </x:c>
      <x:c r="X545" s="39" t="n">
        <x:v>-1.3877569440677293</x:v>
      </x:c>
      <x:c r="Y545" s="39" t="n">
        <x:v>0.43787057498136195</x:v>
      </x:c>
      <x:c r="Z545" s="39" t="n">
        <x:v>-0.6073698993632154</x:v>
      </x:c>
      <x:c r="AA545" s="39" t="n">
        <x:v>-0.29627299437875265</x:v>
      </x:c>
      <x:c r="AB545" s="39" t="n">
        <x:v>0.8934654243800799</x:v>
      </x:c>
      <x:c r="AC545" s="39" t="n">
        <x:v>-0.1497984855871126</x:v>
      </x:c>
      <x:c r="AD545" s="39" t="n">
        <x:v>1.2087014222741537</x:v>
      </x:c>
      <x:c r="AE545" s="39" t="n">
        <x:v>-1.2388344490235226</x:v>
      </x:c>
      <x:c r="AF545" s="39" t="n">
        <x:v>-0.30323681560648535</x:v>
      </x:c>
      <x:c r="AG545" s="39" t="n">
        <x:v>-0.10293573824567921</x:v>
      </x:c>
      <x:c r="AH545" s="39" t="n">
        <x:v>-1.3082216406878169</x:v>
      </x:c>
      <x:c r="AI545" s="39" t="n">
        <x:v>0.7920441347141867</x:v>
      </x:c>
      <x:c r="AJ545" s="39" t="n">
        <x:v>0.24356565863083593</x:v>
      </x:c>
      <x:c r="AK545" s="39" t="n">
        <x:v>0.8569293281135592</x:v>
      </x:c>
      <x:c r="AL545" s="34"/>
      <x:c r="AM545" s="34" t="n">
        <x:f>IF(SQRT($B$9)*$B545+SQRT(1-$B$9)*R545&lt;_xlfn.NORM.S.INV($B$6),1,0)</x:f>
        <x:v>0</x:v>
      </x:c>
      <x:c r="AN545" s="34" t="n">
        <x:f>IF(SQRT($B$9)*$B545+SQRT(1-$B$9)*S545&lt;_xlfn.NORM.S.INV($B$6),1,0)</x:f>
        <x:v>0</x:v>
      </x:c>
      <x:c r="AO545" s="34" t="n">
        <x:f>IF(SQRT($B$9)*$B545+SQRT(1-$B$9)*T545&lt;_xlfn.NORM.S.INV($B$6),1,0)</x:f>
        <x:v>0</x:v>
      </x:c>
      <x:c r="AP545" s="34" t="n">
        <x:f>IF(SQRT($B$9)*$B545+SQRT(1-$B$9)*U545&lt;_xlfn.NORM.S.INV($B$6),1,0)</x:f>
        <x:v>0</x:v>
      </x:c>
      <x:c r="AQ545" s="34" t="n">
        <x:f>IF(SQRT($B$9)*$B545+SQRT(1-$B$9)*V545&lt;_xlfn.NORM.S.INV($B$6),1,0)</x:f>
        <x:v>0</x:v>
      </x:c>
      <x:c r="AR545" s="34" t="n">
        <x:f>IF(SQRT($B$9)*$B545+SQRT(1-$B$9)*W545&lt;_xlfn.NORM.S.INV($B$6),1,0)</x:f>
        <x:v>0</x:v>
      </x:c>
      <x:c r="AS545" s="34" t="n">
        <x:f>IF(SQRT($B$9)*$B545+SQRT(1-$B$9)*X545&lt;_xlfn.NORM.S.INV($B$6),1,0)</x:f>
        <x:v>0</x:v>
      </x:c>
      <x:c r="AT545" s="34" t="n">
        <x:f>IF(SQRT($B$9)*$B545+SQRT(1-$B$9)*Y545&lt;_xlfn.NORM.S.INV($B$6),1,0)</x:f>
        <x:v>0</x:v>
      </x:c>
      <x:c r="AU545" s="34" t="n">
        <x:f>IF(SQRT($B$9)*$B545+SQRT(1-$B$9)*Z545&lt;_xlfn.NORM.S.INV($B$6),1,0)</x:f>
        <x:v>0</x:v>
      </x:c>
      <x:c r="AV545" s="34" t="n">
        <x:f>IF(SQRT($B$9)*$B545+SQRT(1-$B$9)*AA545&lt;_xlfn.NORM.S.INV($B$6),1,0)</x:f>
        <x:v>0</x:v>
      </x:c>
      <x:c r="AW545" s="34" t="n">
        <x:f>IF(SQRT($C$9)*$B545+SQRT(1-$C$9)*AB545&lt;_xlfn.NORM.S.INV($C$6),1,0)</x:f>
        <x:v>0</x:v>
      </x:c>
      <x:c r="AX545" s="34" t="n">
        <x:f>IF(SQRT($C$9)*$B545+SQRT(1-$C$9)*AC545&lt;_xlfn.NORM.S.INV($C$6),1,0)</x:f>
        <x:v>0</x:v>
      </x:c>
      <x:c r="AY545" s="34" t="n">
        <x:f>IF(SQRT($C$9)*$B545+SQRT(1-$C$9)*AD545&lt;_xlfn.NORM.S.INV($C$6),1,0)</x:f>
        <x:v>0</x:v>
      </x:c>
      <x:c r="AZ545" s="34" t="n">
        <x:f>IF(SQRT($C$9)*$B545+SQRT(1-$C$9)*AE545&lt;_xlfn.NORM.S.INV($C$6),1,0)</x:f>
        <x:v>0</x:v>
      </x:c>
      <x:c r="BA545" s="34" t="n">
        <x:f>IF(SQRT($C$9)*$B545+SQRT(1-$C$9)*AF545&lt;_xlfn.NORM.S.INV($C$6),1,0)</x:f>
        <x:v>0</x:v>
      </x:c>
      <x:c r="BB545" s="34" t="n">
        <x:f>IF(SQRT($C$9)*$B545+SQRT(1-$C$9)*AG545&lt;_xlfn.NORM.S.INV($C$6),1,0)</x:f>
        <x:v>0</x:v>
      </x:c>
      <x:c r="BC545" s="34" t="n">
        <x:f>IF(SQRT($C$9)*$B545+SQRT(1-$C$9)*AH545&lt;_xlfn.NORM.S.INV($C$6),1,0)</x:f>
        <x:v>0</x:v>
      </x:c>
      <x:c r="BD545" s="34" t="n">
        <x:f>IF(SQRT($C$9)*$B545+SQRT(1-$C$9)*AI545&lt;_xlfn.NORM.S.INV($C$6),1,0)</x:f>
        <x:v>0</x:v>
      </x:c>
      <x:c r="BE545" s="34" t="n">
        <x:f>IF(SQRT($C$9)*$B545+SQRT(1-$C$9)*AJ545&lt;_xlfn.NORM.S.INV($C$6),1,0)</x:f>
        <x:v>0</x:v>
      </x:c>
      <x:c r="BF545" s="34" t="n">
        <x:f>IF(SQRT($C$9)*$B545+SQRT(1-$C$9)*AK545&lt;_xlfn.NORM.S.INV($C$6),1,0)</x:f>
        <x:v>0</x:v>
      </x:c>
      <x:c r="BG545" s="34"/>
      <x:c r="BH545" s="34"/>
      <x:c r="BI545" s="34" t="n">
        <x:f>$B$11*(($A$1061)*$C545/$B$12*$B$7+(1-$A$1061)*$D545/$B$12*$C$7)</x:f>
        <x:v>0</x:v>
      </x:c>
      <x:c r="BJ545" s="34" t="n">
        <x:f>$B$11*(($A$1062)*$C545/$B$12*$B$7+(1-$A$1062)*$D545/$B$12*$C$7)</x:f>
        <x:v>0</x:v>
      </x:c>
      <x:c r="BK545" s="34" t="n">
        <x:f>$B$11*(($A$1063)*$C545/$B$12*$B$7+(1-$A$1063)*$D545/$B$12*$C$7)</x:f>
        <x:v>0</x:v>
      </x:c>
      <x:c r="BL545" s="34" t="n">
        <x:f>$B$11*(($A$1064)*$C545/$B$12*$B$7+(1-$A$1064)*$D545/$B$12*$C$7)</x:f>
        <x:v>0</x:v>
      </x:c>
      <x:c r="BM545" s="34" t="n">
        <x:f>$B$11*(($A$1065)*$C545/$B$12*$B$7+(1-$A$1065)*$D545/$B$12*$C$7)</x:f>
        <x:v>0</x:v>
      </x:c>
      <x:c r="BN545" s="34" t="n">
        <x:f>$B$11*(($A$1066)*$C545/$B$12*$B$7+(1-$A$1066)*$D545/$B$12*$C$7)</x:f>
        <x:v>0</x:v>
      </x:c>
      <x:c r="BO545" s="34" t="n">
        <x:f>$B$11*(($A$1067)*$C545/$B$12*$B$7+(1-$A$1067)*$D545/$B$12*$C$7)</x:f>
        <x:v>0</x:v>
      </x:c>
      <x:c r="BP545" s="34" t="n">
        <x:f>$B$11*(($A$1068)*$C545/$B$12*$B$7+(1-$A$1068)*$D545/$B$12*$C$7)</x:f>
        <x:v>0</x:v>
      </x:c>
      <x:c r="BQ545" s="34" t="n">
        <x:f>$B$11*(($A$1069)*$C545/$B$12*$B$7+(1-$A$1069)*$D545/$B$12*$C$7)</x:f>
        <x:v>0</x:v>
      </x:c>
      <x:c r="BR545" s="34" t="n">
        <x:f>$B$11*(($A$1070)*$C545/$B$12*$B$7+(1-$A$1070)*$D545/$B$12*$C$7)</x:f>
        <x:v>0</x:v>
      </x:c>
      <x:c r="BS545" s="34" t="n">
        <x:f>$B$11*(($A$1071)*$C545/$B$12*$B$7+(1-$A$1071)*$D545/$B$12*$C$7)</x:f>
        <x:v>0</x:v>
      </x:c>
      <x:c r="BT545" s="34" t="n">
        <x:f>$B$11*(($A$1072)*$C545/$B$12*$B$7+(1-$A$1072)*$D545/$B$12*$C$7)</x:f>
        <x:v>0</x:v>
      </x:c>
      <x:c r="BU545" s="34" t="n">
        <x:f>$B$11*(($A$1073)*$C545/$B$12*$B$7+(1-$A$1073)*$D545/$B$12*$C$7)</x:f>
        <x:v>0</x:v>
      </x:c>
      <x:c r="BV545" s="34" t="n">
        <x:f>$B$11*(($A$1074)*$C545/$B$12*$B$7+(1-$A$1074)*$D545/$B$12*$C$7)</x:f>
        <x:v>0</x:v>
      </x:c>
      <x:c r="BW545" s="34" t="n">
        <x:f>$B$11*(($A$1075)*$C545/$B$12*$B$7+(1-$A$1075)*$D545/$B$12*$C$7)</x:f>
        <x:v>0</x:v>
      </x:c>
      <x:c r="BX545" s="34" t="n">
        <x:f>$B$11*(($A$1076)*$C545/$B$12*$B$7+(1-$A$1076)*$D545/$B$12*$C$7)</x:f>
        <x:v>0</x:v>
      </x:c>
      <x:c r="BY545" s="34" t="n">
        <x:f>$B$11*(($A$1077)*$C545/$B$12*$B$7+(1-$A$1077)*$D545/$B$12*$C$7)</x:f>
        <x:v>0</x:v>
      </x:c>
      <x:c r="BZ545" s="34" t="n">
        <x:f>$B$11*(($A$1078)*$C545/$B$12*$B$7+(1-$A$1078)*$D545/$B$12*$C$7)</x:f>
        <x:v>0</x:v>
      </x:c>
      <x:c r="CA545" s="34" t="n">
        <x:f>$B$11*(($A$1079)*$C545/$B$12*$B$7+(1-$A$1079)*$D545/$B$12*$C$7)</x:f>
        <x:v>0</x:v>
      </x:c>
      <x:c r="CB545" s="34" t="n">
        <x:f>$B$11*(($A$1080)*$C545/$B$12*$B$7+(1-$A$1080)*$D545/$B$12*$C$7)</x:f>
        <x:v>0</x:v>
      </x:c>
      <x:c r="CC545" s="34" t="n">
        <x:f>$B$11*(($A$1081)*$C545/$B$12*$B$7+(1-$A$1081)*$D545/$B$12*$C$7)</x:f>
        <x:v>0</x:v>
      </x:c>
    </x:row>
    <x:row r="546">
      <x:c r="A546" s="34" t="n">
        <x:v>522</x:v>
      </x:c>
      <x:c r="B546" s="39" t="n">
        <x:v>0.9899378463413564</x:v>
      </x:c>
      <x:c r="C546" s="1" t="n">
        <x:f>SUM(AM546:AV546)</x:f>
        <x:v>0</x:v>
      </x:c>
      <x:c r="D546" s="1" t="n">
        <x:f>SUM(AW546:BF546)</x:f>
        <x:v>0</x:v>
      </x:c>
      <x:c r="E546" s="17" t="n">
        <x:f>(1-C546/$B$12)*$B$8-C546/$B$12*$B$7</x:f>
        <x:v>0.05</x:v>
      </x:c>
      <x:c r="F546" s="17" t="n">
        <x:f>(1-D546/$B$12)*$C$8-D546/$B$12*$C$7</x:f>
        <x:v>0.09</x:v>
      </x:c>
      <x:c r="G546" s="32" t="n">
        <x:f>$B$11*($B$10*C546/$B$12*$B$7+(1-$B$10)*D546/$B$12*$C$7)</x:f>
        <x:v>0</x:v>
      </x:c>
      <x:c r="H546" s="17" t="n">
        <x:f>$B$10*E546+(1-$B$10)*F546</x:f>
        <x:v>0.07</x:v>
      </x:c>
      <x:c r="I546" s="34"/>
      <x:c r="J546" s="34"/>
      <x:c r="K546" s="34"/>
      <x:c r="L546" s="34"/>
      <x:c r="M546" s="34"/>
      <x:c r="N546" s="34"/>
      <x:c r="O546" s="34"/>
      <x:c r="P546" s="34"/>
      <x:c r="Q546" s="34"/>
      <x:c r="R546" s="39" t="n">
        <x:v>0.5090715872677046</x:v>
      </x:c>
      <x:c r="S546" s="39" t="n">
        <x:v>0.540991926157838</x:v>
      </x:c>
      <x:c r="T546" s="39" t="n">
        <x:v>-1.0251539732363297</x:v>
      </x:c>
      <x:c r="U546" s="39" t="n">
        <x:v>0.5711142434988195</x:v>
      </x:c>
      <x:c r="V546" s="39" t="n">
        <x:v>-1.813689270638337</x:v>
      </x:c>
      <x:c r="W546" s="39" t="n">
        <x:v>1.267175451202514</x:v>
      </x:c>
      <x:c r="X546" s="39" t="n">
        <x:v>0.4981253122611154</x:v>
      </x:c>
      <x:c r="Y546" s="39" t="n">
        <x:v>-0.2565669219320108</x:v>
      </x:c>
      <x:c r="Z546" s="39" t="n">
        <x:v>1.5072280716845965</x:v>
      </x:c>
      <x:c r="AA546" s="39" t="n">
        <x:v>1.8918406590866388</x:v>
      </x:c>
      <x:c r="AB546" s="39" t="n">
        <x:v>-0.8914372738202965</x:v>
      </x:c>
      <x:c r="AC546" s="39" t="n">
        <x:v>-0.5236015345487092</x:v>
      </x:c>
      <x:c r="AD546" s="39" t="n">
        <x:v>0.1741741351761064</x:v>
      </x:c>
      <x:c r="AE546" s="39" t="n">
        <x:v>-0.11677075694265628</x:v>
      </x:c>
      <x:c r="AF546" s="39" t="n">
        <x:v>2.2714845694099095</x:v>
      </x:c>
      <x:c r="AG546" s="39" t="n">
        <x:v>0.019159678349100064</x:v>
      </x:c>
      <x:c r="AH546" s="39" t="n">
        <x:v>-0.13158269026232944</x:v>
      </x:c>
      <x:c r="AI546" s="39" t="n">
        <x:v>0.21039249648367447</x:v>
      </x:c>
      <x:c r="AJ546" s="39" t="n">
        <x:v>-1.1469816094611895</x:v>
      </x:c>
      <x:c r="AK546" s="39" t="n">
        <x:v>1.5359278467433681</x:v>
      </x:c>
      <x:c r="AL546" s="34"/>
      <x:c r="AM546" s="34" t="n">
        <x:f>IF(SQRT($B$9)*$B546+SQRT(1-$B$9)*R546&lt;_xlfn.NORM.S.INV($B$6),1,0)</x:f>
        <x:v>0</x:v>
      </x:c>
      <x:c r="AN546" s="34" t="n">
        <x:f>IF(SQRT($B$9)*$B546+SQRT(1-$B$9)*S546&lt;_xlfn.NORM.S.INV($B$6),1,0)</x:f>
        <x:v>0</x:v>
      </x:c>
      <x:c r="AO546" s="34" t="n">
        <x:f>IF(SQRT($B$9)*$B546+SQRT(1-$B$9)*T546&lt;_xlfn.NORM.S.INV($B$6),1,0)</x:f>
        <x:v>0</x:v>
      </x:c>
      <x:c r="AP546" s="34" t="n">
        <x:f>IF(SQRT($B$9)*$B546+SQRT(1-$B$9)*U546&lt;_xlfn.NORM.S.INV($B$6),1,0)</x:f>
        <x:v>0</x:v>
      </x:c>
      <x:c r="AQ546" s="34" t="n">
        <x:f>IF(SQRT($B$9)*$B546+SQRT(1-$B$9)*V546&lt;_xlfn.NORM.S.INV($B$6),1,0)</x:f>
        <x:v>0</x:v>
      </x:c>
      <x:c r="AR546" s="34" t="n">
        <x:f>IF(SQRT($B$9)*$B546+SQRT(1-$B$9)*W546&lt;_xlfn.NORM.S.INV($B$6),1,0)</x:f>
        <x:v>0</x:v>
      </x:c>
      <x:c r="AS546" s="34" t="n">
        <x:f>IF(SQRT($B$9)*$B546+SQRT(1-$B$9)*X546&lt;_xlfn.NORM.S.INV($B$6),1,0)</x:f>
        <x:v>0</x:v>
      </x:c>
      <x:c r="AT546" s="34" t="n">
        <x:f>IF(SQRT($B$9)*$B546+SQRT(1-$B$9)*Y546&lt;_xlfn.NORM.S.INV($B$6),1,0)</x:f>
        <x:v>0</x:v>
      </x:c>
      <x:c r="AU546" s="34" t="n">
        <x:f>IF(SQRT($B$9)*$B546+SQRT(1-$B$9)*Z546&lt;_xlfn.NORM.S.INV($B$6),1,0)</x:f>
        <x:v>0</x:v>
      </x:c>
      <x:c r="AV546" s="34" t="n">
        <x:f>IF(SQRT($B$9)*$B546+SQRT(1-$B$9)*AA546&lt;_xlfn.NORM.S.INV($B$6),1,0)</x:f>
        <x:v>0</x:v>
      </x:c>
      <x:c r="AW546" s="34" t="n">
        <x:f>IF(SQRT($C$9)*$B546+SQRT(1-$C$9)*AB546&lt;_xlfn.NORM.S.INV($C$6),1,0)</x:f>
        <x:v>0</x:v>
      </x:c>
      <x:c r="AX546" s="34" t="n">
        <x:f>IF(SQRT($C$9)*$B546+SQRT(1-$C$9)*AC546&lt;_xlfn.NORM.S.INV($C$6),1,0)</x:f>
        <x:v>0</x:v>
      </x:c>
      <x:c r="AY546" s="34" t="n">
        <x:f>IF(SQRT($C$9)*$B546+SQRT(1-$C$9)*AD546&lt;_xlfn.NORM.S.INV($C$6),1,0)</x:f>
        <x:v>0</x:v>
      </x:c>
      <x:c r="AZ546" s="34" t="n">
        <x:f>IF(SQRT($C$9)*$B546+SQRT(1-$C$9)*AE546&lt;_xlfn.NORM.S.INV($C$6),1,0)</x:f>
        <x:v>0</x:v>
      </x:c>
      <x:c r="BA546" s="34" t="n">
        <x:f>IF(SQRT($C$9)*$B546+SQRT(1-$C$9)*AF546&lt;_xlfn.NORM.S.INV($C$6),1,0)</x:f>
        <x:v>0</x:v>
      </x:c>
      <x:c r="BB546" s="34" t="n">
        <x:f>IF(SQRT($C$9)*$B546+SQRT(1-$C$9)*AG546&lt;_xlfn.NORM.S.INV($C$6),1,0)</x:f>
        <x:v>0</x:v>
      </x:c>
      <x:c r="BC546" s="34" t="n">
        <x:f>IF(SQRT($C$9)*$B546+SQRT(1-$C$9)*AH546&lt;_xlfn.NORM.S.INV($C$6),1,0)</x:f>
        <x:v>0</x:v>
      </x:c>
      <x:c r="BD546" s="34" t="n">
        <x:f>IF(SQRT($C$9)*$B546+SQRT(1-$C$9)*AI546&lt;_xlfn.NORM.S.INV($C$6),1,0)</x:f>
        <x:v>0</x:v>
      </x:c>
      <x:c r="BE546" s="34" t="n">
        <x:f>IF(SQRT($C$9)*$B546+SQRT(1-$C$9)*AJ546&lt;_xlfn.NORM.S.INV($C$6),1,0)</x:f>
        <x:v>0</x:v>
      </x:c>
      <x:c r="BF546" s="34" t="n">
        <x:f>IF(SQRT($C$9)*$B546+SQRT(1-$C$9)*AK546&lt;_xlfn.NORM.S.INV($C$6),1,0)</x:f>
        <x:v>0</x:v>
      </x:c>
      <x:c r="BG546" s="34"/>
      <x:c r="BH546" s="34"/>
      <x:c r="BI546" s="34" t="n">
        <x:f>$B$11*(($A$1061)*$C546/$B$12*$B$7+(1-$A$1061)*$D546/$B$12*$C$7)</x:f>
        <x:v>0</x:v>
      </x:c>
      <x:c r="BJ546" s="34" t="n">
        <x:f>$B$11*(($A$1062)*$C546/$B$12*$B$7+(1-$A$1062)*$D546/$B$12*$C$7)</x:f>
        <x:v>0</x:v>
      </x:c>
      <x:c r="BK546" s="34" t="n">
        <x:f>$B$11*(($A$1063)*$C546/$B$12*$B$7+(1-$A$1063)*$D546/$B$12*$C$7)</x:f>
        <x:v>0</x:v>
      </x:c>
      <x:c r="BL546" s="34" t="n">
        <x:f>$B$11*(($A$1064)*$C546/$B$12*$B$7+(1-$A$1064)*$D546/$B$12*$C$7)</x:f>
        <x:v>0</x:v>
      </x:c>
      <x:c r="BM546" s="34" t="n">
        <x:f>$B$11*(($A$1065)*$C546/$B$12*$B$7+(1-$A$1065)*$D546/$B$12*$C$7)</x:f>
        <x:v>0</x:v>
      </x:c>
      <x:c r="BN546" s="34" t="n">
        <x:f>$B$11*(($A$1066)*$C546/$B$12*$B$7+(1-$A$1066)*$D546/$B$12*$C$7)</x:f>
        <x:v>0</x:v>
      </x:c>
      <x:c r="BO546" s="34" t="n">
        <x:f>$B$11*(($A$1067)*$C546/$B$12*$B$7+(1-$A$1067)*$D546/$B$12*$C$7)</x:f>
        <x:v>0</x:v>
      </x:c>
      <x:c r="BP546" s="34" t="n">
        <x:f>$B$11*(($A$1068)*$C546/$B$12*$B$7+(1-$A$1068)*$D546/$B$12*$C$7)</x:f>
        <x:v>0</x:v>
      </x:c>
      <x:c r="BQ546" s="34" t="n">
        <x:f>$B$11*(($A$1069)*$C546/$B$12*$B$7+(1-$A$1069)*$D546/$B$12*$C$7)</x:f>
        <x:v>0</x:v>
      </x:c>
      <x:c r="BR546" s="34" t="n">
        <x:f>$B$11*(($A$1070)*$C546/$B$12*$B$7+(1-$A$1070)*$D546/$B$12*$C$7)</x:f>
        <x:v>0</x:v>
      </x:c>
      <x:c r="BS546" s="34" t="n">
        <x:f>$B$11*(($A$1071)*$C546/$B$12*$B$7+(1-$A$1071)*$D546/$B$12*$C$7)</x:f>
        <x:v>0</x:v>
      </x:c>
      <x:c r="BT546" s="34" t="n">
        <x:f>$B$11*(($A$1072)*$C546/$B$12*$B$7+(1-$A$1072)*$D546/$B$12*$C$7)</x:f>
        <x:v>0</x:v>
      </x:c>
      <x:c r="BU546" s="34" t="n">
        <x:f>$B$11*(($A$1073)*$C546/$B$12*$B$7+(1-$A$1073)*$D546/$B$12*$C$7)</x:f>
        <x:v>0</x:v>
      </x:c>
      <x:c r="BV546" s="34" t="n">
        <x:f>$B$11*(($A$1074)*$C546/$B$12*$B$7+(1-$A$1074)*$D546/$B$12*$C$7)</x:f>
        <x:v>0</x:v>
      </x:c>
      <x:c r="BW546" s="34" t="n">
        <x:f>$B$11*(($A$1075)*$C546/$B$12*$B$7+(1-$A$1075)*$D546/$B$12*$C$7)</x:f>
        <x:v>0</x:v>
      </x:c>
      <x:c r="BX546" s="34" t="n">
        <x:f>$B$11*(($A$1076)*$C546/$B$12*$B$7+(1-$A$1076)*$D546/$B$12*$C$7)</x:f>
        <x:v>0</x:v>
      </x:c>
      <x:c r="BY546" s="34" t="n">
        <x:f>$B$11*(($A$1077)*$C546/$B$12*$B$7+(1-$A$1077)*$D546/$B$12*$C$7)</x:f>
        <x:v>0</x:v>
      </x:c>
      <x:c r="BZ546" s="34" t="n">
        <x:f>$B$11*(($A$1078)*$C546/$B$12*$B$7+(1-$A$1078)*$D546/$B$12*$C$7)</x:f>
        <x:v>0</x:v>
      </x:c>
      <x:c r="CA546" s="34" t="n">
        <x:f>$B$11*(($A$1079)*$C546/$B$12*$B$7+(1-$A$1079)*$D546/$B$12*$C$7)</x:f>
        <x:v>0</x:v>
      </x:c>
      <x:c r="CB546" s="34" t="n">
        <x:f>$B$11*(($A$1080)*$C546/$B$12*$B$7+(1-$A$1080)*$D546/$B$12*$C$7)</x:f>
        <x:v>0</x:v>
      </x:c>
      <x:c r="CC546" s="34" t="n">
        <x:f>$B$11*(($A$1081)*$C546/$B$12*$B$7+(1-$A$1081)*$D546/$B$12*$C$7)</x:f>
        <x:v>0</x:v>
      </x:c>
    </x:row>
    <x:row r="547">
      <x:c r="A547" s="34" t="n">
        <x:v>523</x:v>
      </x:c>
      <x:c r="B547" s="39" t="n">
        <x:v>1.8688962726856042</x:v>
      </x:c>
      <x:c r="C547" s="1" t="n">
        <x:f>SUM(AM547:AV547)</x:f>
        <x:v>0</x:v>
      </x:c>
      <x:c r="D547" s="1" t="n">
        <x:f>SUM(AW547:BF547)</x:f>
        <x:v>0</x:v>
      </x:c>
      <x:c r="E547" s="17" t="n">
        <x:f>(1-C547/$B$12)*$B$8-C547/$B$12*$B$7</x:f>
        <x:v>0.05</x:v>
      </x:c>
      <x:c r="F547" s="17" t="n">
        <x:f>(1-D547/$B$12)*$C$8-D547/$B$12*$C$7</x:f>
        <x:v>0.09</x:v>
      </x:c>
      <x:c r="G547" s="32" t="n">
        <x:f>$B$11*($B$10*C547/$B$12*$B$7+(1-$B$10)*D547/$B$12*$C$7)</x:f>
        <x:v>0</x:v>
      </x:c>
      <x:c r="H547" s="17" t="n">
        <x:f>$B$10*E547+(1-$B$10)*F547</x:f>
        <x:v>0.07</x:v>
      </x:c>
      <x:c r="I547" s="34"/>
      <x:c r="J547" s="34"/>
      <x:c r="K547" s="34"/>
      <x:c r="L547" s="34"/>
      <x:c r="M547" s="34"/>
      <x:c r="N547" s="34"/>
      <x:c r="O547" s="34"/>
      <x:c r="P547" s="34"/>
      <x:c r="Q547" s="34"/>
      <x:c r="R547" s="39" t="n">
        <x:v>1.2666039285631705</x:v>
      </x:c>
      <x:c r="S547" s="39" t="n">
        <x:v>0.45309815114384905</x:v>
      </x:c>
      <x:c r="T547" s="39" t="n">
        <x:v>-0.9084190518346184</x:v>
      </x:c>
      <x:c r="U547" s="39" t="n">
        <x:v>-0.8861203339715479</x:v>
      </x:c>
      <x:c r="V547" s="39" t="n">
        <x:v>-0.6383144660326275</x:v>
      </x:c>
      <x:c r="W547" s="39" t="n">
        <x:v>1.5004176859407954</x:v>
      </x:c>
      <x:c r="X547" s="39" t="n">
        <x:v>-0.36950796092353716</x:v>
      </x:c>
      <x:c r="Y547" s="39" t="n">
        <x:v>0.48993823864087166</x:v>
      </x:c>
      <x:c r="Z547" s="39" t="n">
        <x:v>0.5858102945178796</x:v>
      </x:c>
      <x:c r="AA547" s="39" t="n">
        <x:v>-0.010471133327516851</x:v>
      </x:c>
      <x:c r="AB547" s="39" t="n">
        <x:v>0.2040224482420154</x:v>
      </x:c>
      <x:c r="AC547" s="39" t="n">
        <x:v>0.18186971045964678</x:v>
      </x:c>
      <x:c r="AD547" s="39" t="n">
        <x:v>-0.000552982611299902</x:v>
      </x:c>
      <x:c r="AE547" s="39" t="n">
        <x:v>0.4220786190316848</x:v>
      </x:c>
      <x:c r="AF547" s="39" t="n">
        <x:v>0.4137883929121849</x:v>
      </x:c>
      <x:c r="AG547" s="39" t="n">
        <x:v>-1.7085876553574013</x:v>
      </x:c>
      <x:c r="AH547" s="39" t="n">
        <x:v>0.9232491000139558</x:v>
      </x:c>
      <x:c r="AI547" s="39" t="n">
        <x:v>0.337637173184937</x:v>
      </x:c>
      <x:c r="AJ547" s="39" t="n">
        <x:v>-1.9006643388964182</x:v>
      </x:c>
      <x:c r="AK547" s="39" t="n">
        <x:v>0.2799398910688997</x:v>
      </x:c>
      <x:c r="AL547" s="34"/>
      <x:c r="AM547" s="34" t="n">
        <x:f>IF(SQRT($B$9)*$B547+SQRT(1-$B$9)*R547&lt;_xlfn.NORM.S.INV($B$6),1,0)</x:f>
        <x:v>0</x:v>
      </x:c>
      <x:c r="AN547" s="34" t="n">
        <x:f>IF(SQRT($B$9)*$B547+SQRT(1-$B$9)*S547&lt;_xlfn.NORM.S.INV($B$6),1,0)</x:f>
        <x:v>0</x:v>
      </x:c>
      <x:c r="AO547" s="34" t="n">
        <x:f>IF(SQRT($B$9)*$B547+SQRT(1-$B$9)*T547&lt;_xlfn.NORM.S.INV($B$6),1,0)</x:f>
        <x:v>0</x:v>
      </x:c>
      <x:c r="AP547" s="34" t="n">
        <x:f>IF(SQRT($B$9)*$B547+SQRT(1-$B$9)*U547&lt;_xlfn.NORM.S.INV($B$6),1,0)</x:f>
        <x:v>0</x:v>
      </x:c>
      <x:c r="AQ547" s="34" t="n">
        <x:f>IF(SQRT($B$9)*$B547+SQRT(1-$B$9)*V547&lt;_xlfn.NORM.S.INV($B$6),1,0)</x:f>
        <x:v>0</x:v>
      </x:c>
      <x:c r="AR547" s="34" t="n">
        <x:f>IF(SQRT($B$9)*$B547+SQRT(1-$B$9)*W547&lt;_xlfn.NORM.S.INV($B$6),1,0)</x:f>
        <x:v>0</x:v>
      </x:c>
      <x:c r="AS547" s="34" t="n">
        <x:f>IF(SQRT($B$9)*$B547+SQRT(1-$B$9)*X547&lt;_xlfn.NORM.S.INV($B$6),1,0)</x:f>
        <x:v>0</x:v>
      </x:c>
      <x:c r="AT547" s="34" t="n">
        <x:f>IF(SQRT($B$9)*$B547+SQRT(1-$B$9)*Y547&lt;_xlfn.NORM.S.INV($B$6),1,0)</x:f>
        <x:v>0</x:v>
      </x:c>
      <x:c r="AU547" s="34" t="n">
        <x:f>IF(SQRT($B$9)*$B547+SQRT(1-$B$9)*Z547&lt;_xlfn.NORM.S.INV($B$6),1,0)</x:f>
        <x:v>0</x:v>
      </x:c>
      <x:c r="AV547" s="34" t="n">
        <x:f>IF(SQRT($B$9)*$B547+SQRT(1-$B$9)*AA547&lt;_xlfn.NORM.S.INV($B$6),1,0)</x:f>
        <x:v>0</x:v>
      </x:c>
      <x:c r="AW547" s="34" t="n">
        <x:f>IF(SQRT($C$9)*$B547+SQRT(1-$C$9)*AB547&lt;_xlfn.NORM.S.INV($C$6),1,0)</x:f>
        <x:v>0</x:v>
      </x:c>
      <x:c r="AX547" s="34" t="n">
        <x:f>IF(SQRT($C$9)*$B547+SQRT(1-$C$9)*AC547&lt;_xlfn.NORM.S.INV($C$6),1,0)</x:f>
        <x:v>0</x:v>
      </x:c>
      <x:c r="AY547" s="34" t="n">
        <x:f>IF(SQRT($C$9)*$B547+SQRT(1-$C$9)*AD547&lt;_xlfn.NORM.S.INV($C$6),1,0)</x:f>
        <x:v>0</x:v>
      </x:c>
      <x:c r="AZ547" s="34" t="n">
        <x:f>IF(SQRT($C$9)*$B547+SQRT(1-$C$9)*AE547&lt;_xlfn.NORM.S.INV($C$6),1,0)</x:f>
        <x:v>0</x:v>
      </x:c>
      <x:c r="BA547" s="34" t="n">
        <x:f>IF(SQRT($C$9)*$B547+SQRT(1-$C$9)*AF547&lt;_xlfn.NORM.S.INV($C$6),1,0)</x:f>
        <x:v>0</x:v>
      </x:c>
      <x:c r="BB547" s="34" t="n">
        <x:f>IF(SQRT($C$9)*$B547+SQRT(1-$C$9)*AG547&lt;_xlfn.NORM.S.INV($C$6),1,0)</x:f>
        <x:v>0</x:v>
      </x:c>
      <x:c r="BC547" s="34" t="n">
        <x:f>IF(SQRT($C$9)*$B547+SQRT(1-$C$9)*AH547&lt;_xlfn.NORM.S.INV($C$6),1,0)</x:f>
        <x:v>0</x:v>
      </x:c>
      <x:c r="BD547" s="34" t="n">
        <x:f>IF(SQRT($C$9)*$B547+SQRT(1-$C$9)*AI547&lt;_xlfn.NORM.S.INV($C$6),1,0)</x:f>
        <x:v>0</x:v>
      </x:c>
      <x:c r="BE547" s="34" t="n">
        <x:f>IF(SQRT($C$9)*$B547+SQRT(1-$C$9)*AJ547&lt;_xlfn.NORM.S.INV($C$6),1,0)</x:f>
        <x:v>0</x:v>
      </x:c>
      <x:c r="BF547" s="34" t="n">
        <x:f>IF(SQRT($C$9)*$B547+SQRT(1-$C$9)*AK547&lt;_xlfn.NORM.S.INV($C$6),1,0)</x:f>
        <x:v>0</x:v>
      </x:c>
      <x:c r="BG547" s="34"/>
      <x:c r="BH547" s="34"/>
      <x:c r="BI547" s="34" t="n">
        <x:f>$B$11*(($A$1061)*$C547/$B$12*$B$7+(1-$A$1061)*$D547/$B$12*$C$7)</x:f>
        <x:v>0</x:v>
      </x:c>
      <x:c r="BJ547" s="34" t="n">
        <x:f>$B$11*(($A$1062)*$C547/$B$12*$B$7+(1-$A$1062)*$D547/$B$12*$C$7)</x:f>
        <x:v>0</x:v>
      </x:c>
      <x:c r="BK547" s="34" t="n">
        <x:f>$B$11*(($A$1063)*$C547/$B$12*$B$7+(1-$A$1063)*$D547/$B$12*$C$7)</x:f>
        <x:v>0</x:v>
      </x:c>
      <x:c r="BL547" s="34" t="n">
        <x:f>$B$11*(($A$1064)*$C547/$B$12*$B$7+(1-$A$1064)*$D547/$B$12*$C$7)</x:f>
        <x:v>0</x:v>
      </x:c>
      <x:c r="BM547" s="34" t="n">
        <x:f>$B$11*(($A$1065)*$C547/$B$12*$B$7+(1-$A$1065)*$D547/$B$12*$C$7)</x:f>
        <x:v>0</x:v>
      </x:c>
      <x:c r="BN547" s="34" t="n">
        <x:f>$B$11*(($A$1066)*$C547/$B$12*$B$7+(1-$A$1066)*$D547/$B$12*$C$7)</x:f>
        <x:v>0</x:v>
      </x:c>
      <x:c r="BO547" s="34" t="n">
        <x:f>$B$11*(($A$1067)*$C547/$B$12*$B$7+(1-$A$1067)*$D547/$B$12*$C$7)</x:f>
        <x:v>0</x:v>
      </x:c>
      <x:c r="BP547" s="34" t="n">
        <x:f>$B$11*(($A$1068)*$C547/$B$12*$B$7+(1-$A$1068)*$D547/$B$12*$C$7)</x:f>
        <x:v>0</x:v>
      </x:c>
      <x:c r="BQ547" s="34" t="n">
        <x:f>$B$11*(($A$1069)*$C547/$B$12*$B$7+(1-$A$1069)*$D547/$B$12*$C$7)</x:f>
        <x:v>0</x:v>
      </x:c>
      <x:c r="BR547" s="34" t="n">
        <x:f>$B$11*(($A$1070)*$C547/$B$12*$B$7+(1-$A$1070)*$D547/$B$12*$C$7)</x:f>
        <x:v>0</x:v>
      </x:c>
      <x:c r="BS547" s="34" t="n">
        <x:f>$B$11*(($A$1071)*$C547/$B$12*$B$7+(1-$A$1071)*$D547/$B$12*$C$7)</x:f>
        <x:v>0</x:v>
      </x:c>
      <x:c r="BT547" s="34" t="n">
        <x:f>$B$11*(($A$1072)*$C547/$B$12*$B$7+(1-$A$1072)*$D547/$B$12*$C$7)</x:f>
        <x:v>0</x:v>
      </x:c>
      <x:c r="BU547" s="34" t="n">
        <x:f>$B$11*(($A$1073)*$C547/$B$12*$B$7+(1-$A$1073)*$D547/$B$12*$C$7)</x:f>
        <x:v>0</x:v>
      </x:c>
      <x:c r="BV547" s="34" t="n">
        <x:f>$B$11*(($A$1074)*$C547/$B$12*$B$7+(1-$A$1074)*$D547/$B$12*$C$7)</x:f>
        <x:v>0</x:v>
      </x:c>
      <x:c r="BW547" s="34" t="n">
        <x:f>$B$11*(($A$1075)*$C547/$B$12*$B$7+(1-$A$1075)*$D547/$B$12*$C$7)</x:f>
        <x:v>0</x:v>
      </x:c>
      <x:c r="BX547" s="34" t="n">
        <x:f>$B$11*(($A$1076)*$C547/$B$12*$B$7+(1-$A$1076)*$D547/$B$12*$C$7)</x:f>
        <x:v>0</x:v>
      </x:c>
      <x:c r="BY547" s="34" t="n">
        <x:f>$B$11*(($A$1077)*$C547/$B$12*$B$7+(1-$A$1077)*$D547/$B$12*$C$7)</x:f>
        <x:v>0</x:v>
      </x:c>
      <x:c r="BZ547" s="34" t="n">
        <x:f>$B$11*(($A$1078)*$C547/$B$12*$B$7+(1-$A$1078)*$D547/$B$12*$C$7)</x:f>
        <x:v>0</x:v>
      </x:c>
      <x:c r="CA547" s="34" t="n">
        <x:f>$B$11*(($A$1079)*$C547/$B$12*$B$7+(1-$A$1079)*$D547/$B$12*$C$7)</x:f>
        <x:v>0</x:v>
      </x:c>
      <x:c r="CB547" s="34" t="n">
        <x:f>$B$11*(($A$1080)*$C547/$B$12*$B$7+(1-$A$1080)*$D547/$B$12*$C$7)</x:f>
        <x:v>0</x:v>
      </x:c>
      <x:c r="CC547" s="34" t="n">
        <x:f>$B$11*(($A$1081)*$C547/$B$12*$B$7+(1-$A$1081)*$D547/$B$12*$C$7)</x:f>
        <x:v>0</x:v>
      </x:c>
    </x:row>
    <x:row r="548">
      <x:c r="A548" s="34" t="n">
        <x:v>524</x:v>
      </x:c>
      <x:c r="B548" s="39" t="n">
        <x:v>0.3470789893629391</x:v>
      </x:c>
      <x:c r="C548" s="1" t="n">
        <x:f>SUM(AM548:AV548)</x:f>
        <x:v>0</x:v>
      </x:c>
      <x:c r="D548" s="1" t="n">
        <x:f>SUM(AW548:BF548)</x:f>
        <x:v>0</x:v>
      </x:c>
      <x:c r="E548" s="17" t="n">
        <x:f>(1-C548/$B$12)*$B$8-C548/$B$12*$B$7</x:f>
        <x:v>0.05</x:v>
      </x:c>
      <x:c r="F548" s="17" t="n">
        <x:f>(1-D548/$B$12)*$C$8-D548/$B$12*$C$7</x:f>
        <x:v>0.09</x:v>
      </x:c>
      <x:c r="G548" s="32" t="n">
        <x:f>$B$11*($B$10*C548/$B$12*$B$7+(1-$B$10)*D548/$B$12*$C$7)</x:f>
        <x:v>0</x:v>
      </x:c>
      <x:c r="H548" s="17" t="n">
        <x:f>$B$10*E548+(1-$B$10)*F548</x:f>
        <x:v>0.07</x:v>
      </x:c>
      <x:c r="I548" s="34"/>
      <x:c r="J548" s="34"/>
      <x:c r="K548" s="34"/>
      <x:c r="L548" s="34"/>
      <x:c r="M548" s="34"/>
      <x:c r="N548" s="34"/>
      <x:c r="O548" s="34"/>
      <x:c r="P548" s="34"/>
      <x:c r="Q548" s="34"/>
      <x:c r="R548" s="39" t="n">
        <x:v>-0.026705953091778777</x:v>
      </x:c>
      <x:c r="S548" s="39" t="n">
        <x:v>1.1308248929679474</x:v>
      </x:c>
      <x:c r="T548" s="39" t="n">
        <x:v>0.7383082699612125</x:v>
      </x:c>
      <x:c r="U548" s="39" t="n">
        <x:v>0.011752847788724225</x:v>
      </x:c>
      <x:c r="V548" s="39" t="n">
        <x:v>1.6441232387243858</x:v>
      </x:c>
      <x:c r="W548" s="39" t="n">
        <x:v>0.40901374706932275</x:v>
      </x:c>
      <x:c r="X548" s="39" t="n">
        <x:v>-0.9866025827661306</x:v>
      </x:c>
      <x:c r="Y548" s="39" t="n">
        <x:v>0.7360083575105565</x:v>
      </x:c>
      <x:c r="Z548" s="39" t="n">
        <x:v>-1.3111579811239427</x:v>
      </x:c>
      <x:c r="AA548" s="39" t="n">
        <x:v>-1.467906667283501</x:v>
      </x:c>
      <x:c r="AB548" s="39" t="n">
        <x:v>0.1800208078311209</x:v>
      </x:c>
      <x:c r="AC548" s="39" t="n">
        <x:v>-0.7877315296313316</x:v>
      </x:c>
      <x:c r="AD548" s="39" t="n">
        <x:v>0.16411008773066524</x:v>
      </x:c>
      <x:c r="AE548" s="39" t="n">
        <x:v>-1.041606323505889</x:v>
      </x:c>
      <x:c r="AF548" s="39" t="n">
        <x:v>0.5251728472049286</x:v>
      </x:c>
      <x:c r="AG548" s="39" t="n">
        <x:v>2.0393046753713033</x:v>
      </x:c>
      <x:c r="AH548" s="39" t="n">
        <x:v>0.8162704108670767</x:v>
      </x:c>
      <x:c r="AI548" s="39" t="n">
        <x:v>-0.49430488476848616</x:v>
      </x:c>
      <x:c r="AJ548" s="39" t="n">
        <x:v>2.3927540150389093</x:v>
      </x:c>
      <x:c r="AK548" s="39" t="n">
        <x:v>-0.8051562952874376</x:v>
      </x:c>
      <x:c r="AL548" s="34"/>
      <x:c r="AM548" s="34" t="n">
        <x:f>IF(SQRT($B$9)*$B548+SQRT(1-$B$9)*R548&lt;_xlfn.NORM.S.INV($B$6),1,0)</x:f>
        <x:v>0</x:v>
      </x:c>
      <x:c r="AN548" s="34" t="n">
        <x:f>IF(SQRT($B$9)*$B548+SQRT(1-$B$9)*S548&lt;_xlfn.NORM.S.INV($B$6),1,0)</x:f>
        <x:v>0</x:v>
      </x:c>
      <x:c r="AO548" s="34" t="n">
        <x:f>IF(SQRT($B$9)*$B548+SQRT(1-$B$9)*T548&lt;_xlfn.NORM.S.INV($B$6),1,0)</x:f>
        <x:v>0</x:v>
      </x:c>
      <x:c r="AP548" s="34" t="n">
        <x:f>IF(SQRT($B$9)*$B548+SQRT(1-$B$9)*U548&lt;_xlfn.NORM.S.INV($B$6),1,0)</x:f>
        <x:v>0</x:v>
      </x:c>
      <x:c r="AQ548" s="34" t="n">
        <x:f>IF(SQRT($B$9)*$B548+SQRT(1-$B$9)*V548&lt;_xlfn.NORM.S.INV($B$6),1,0)</x:f>
        <x:v>0</x:v>
      </x:c>
      <x:c r="AR548" s="34" t="n">
        <x:f>IF(SQRT($B$9)*$B548+SQRT(1-$B$9)*W548&lt;_xlfn.NORM.S.INV($B$6),1,0)</x:f>
        <x:v>0</x:v>
      </x:c>
      <x:c r="AS548" s="34" t="n">
        <x:f>IF(SQRT($B$9)*$B548+SQRT(1-$B$9)*X548&lt;_xlfn.NORM.S.INV($B$6),1,0)</x:f>
        <x:v>0</x:v>
      </x:c>
      <x:c r="AT548" s="34" t="n">
        <x:f>IF(SQRT($B$9)*$B548+SQRT(1-$B$9)*Y548&lt;_xlfn.NORM.S.INV($B$6),1,0)</x:f>
        <x:v>0</x:v>
      </x:c>
      <x:c r="AU548" s="34" t="n">
        <x:f>IF(SQRT($B$9)*$B548+SQRT(1-$B$9)*Z548&lt;_xlfn.NORM.S.INV($B$6),1,0)</x:f>
        <x:v>0</x:v>
      </x:c>
      <x:c r="AV548" s="34" t="n">
        <x:f>IF(SQRT($B$9)*$B548+SQRT(1-$B$9)*AA548&lt;_xlfn.NORM.S.INV($B$6),1,0)</x:f>
        <x:v>0</x:v>
      </x:c>
      <x:c r="AW548" s="34" t="n">
        <x:f>IF(SQRT($C$9)*$B548+SQRT(1-$C$9)*AB548&lt;_xlfn.NORM.S.INV($C$6),1,0)</x:f>
        <x:v>0</x:v>
      </x:c>
      <x:c r="AX548" s="34" t="n">
        <x:f>IF(SQRT($C$9)*$B548+SQRT(1-$C$9)*AC548&lt;_xlfn.NORM.S.INV($C$6),1,0)</x:f>
        <x:v>0</x:v>
      </x:c>
      <x:c r="AY548" s="34" t="n">
        <x:f>IF(SQRT($C$9)*$B548+SQRT(1-$C$9)*AD548&lt;_xlfn.NORM.S.INV($C$6),1,0)</x:f>
        <x:v>0</x:v>
      </x:c>
      <x:c r="AZ548" s="34" t="n">
        <x:f>IF(SQRT($C$9)*$B548+SQRT(1-$C$9)*AE548&lt;_xlfn.NORM.S.INV($C$6),1,0)</x:f>
        <x:v>0</x:v>
      </x:c>
      <x:c r="BA548" s="34" t="n">
        <x:f>IF(SQRT($C$9)*$B548+SQRT(1-$C$9)*AF548&lt;_xlfn.NORM.S.INV($C$6),1,0)</x:f>
        <x:v>0</x:v>
      </x:c>
      <x:c r="BB548" s="34" t="n">
        <x:f>IF(SQRT($C$9)*$B548+SQRT(1-$C$9)*AG548&lt;_xlfn.NORM.S.INV($C$6),1,0)</x:f>
        <x:v>0</x:v>
      </x:c>
      <x:c r="BC548" s="34" t="n">
        <x:f>IF(SQRT($C$9)*$B548+SQRT(1-$C$9)*AH548&lt;_xlfn.NORM.S.INV($C$6),1,0)</x:f>
        <x:v>0</x:v>
      </x:c>
      <x:c r="BD548" s="34" t="n">
        <x:f>IF(SQRT($C$9)*$B548+SQRT(1-$C$9)*AI548&lt;_xlfn.NORM.S.INV($C$6),1,0)</x:f>
        <x:v>0</x:v>
      </x:c>
      <x:c r="BE548" s="34" t="n">
        <x:f>IF(SQRT($C$9)*$B548+SQRT(1-$C$9)*AJ548&lt;_xlfn.NORM.S.INV($C$6),1,0)</x:f>
        <x:v>0</x:v>
      </x:c>
      <x:c r="BF548" s="34" t="n">
        <x:f>IF(SQRT($C$9)*$B548+SQRT(1-$C$9)*AK548&lt;_xlfn.NORM.S.INV($C$6),1,0)</x:f>
        <x:v>0</x:v>
      </x:c>
      <x:c r="BG548" s="34"/>
      <x:c r="BH548" s="34"/>
      <x:c r="BI548" s="34" t="n">
        <x:f>$B$11*(($A$1061)*$C548/$B$12*$B$7+(1-$A$1061)*$D548/$B$12*$C$7)</x:f>
        <x:v>0</x:v>
      </x:c>
      <x:c r="BJ548" s="34" t="n">
        <x:f>$B$11*(($A$1062)*$C548/$B$12*$B$7+(1-$A$1062)*$D548/$B$12*$C$7)</x:f>
        <x:v>0</x:v>
      </x:c>
      <x:c r="BK548" s="34" t="n">
        <x:f>$B$11*(($A$1063)*$C548/$B$12*$B$7+(1-$A$1063)*$D548/$B$12*$C$7)</x:f>
        <x:v>0</x:v>
      </x:c>
      <x:c r="BL548" s="34" t="n">
        <x:f>$B$11*(($A$1064)*$C548/$B$12*$B$7+(1-$A$1064)*$D548/$B$12*$C$7)</x:f>
        <x:v>0</x:v>
      </x:c>
      <x:c r="BM548" s="34" t="n">
        <x:f>$B$11*(($A$1065)*$C548/$B$12*$B$7+(1-$A$1065)*$D548/$B$12*$C$7)</x:f>
        <x:v>0</x:v>
      </x:c>
      <x:c r="BN548" s="34" t="n">
        <x:f>$B$11*(($A$1066)*$C548/$B$12*$B$7+(1-$A$1066)*$D548/$B$12*$C$7)</x:f>
        <x:v>0</x:v>
      </x:c>
      <x:c r="BO548" s="34" t="n">
        <x:f>$B$11*(($A$1067)*$C548/$B$12*$B$7+(1-$A$1067)*$D548/$B$12*$C$7)</x:f>
        <x:v>0</x:v>
      </x:c>
      <x:c r="BP548" s="34" t="n">
        <x:f>$B$11*(($A$1068)*$C548/$B$12*$B$7+(1-$A$1068)*$D548/$B$12*$C$7)</x:f>
        <x:v>0</x:v>
      </x:c>
      <x:c r="BQ548" s="34" t="n">
        <x:f>$B$11*(($A$1069)*$C548/$B$12*$B$7+(1-$A$1069)*$D548/$B$12*$C$7)</x:f>
        <x:v>0</x:v>
      </x:c>
      <x:c r="BR548" s="34" t="n">
        <x:f>$B$11*(($A$1070)*$C548/$B$12*$B$7+(1-$A$1070)*$D548/$B$12*$C$7)</x:f>
        <x:v>0</x:v>
      </x:c>
      <x:c r="BS548" s="34" t="n">
        <x:f>$B$11*(($A$1071)*$C548/$B$12*$B$7+(1-$A$1071)*$D548/$B$12*$C$7)</x:f>
        <x:v>0</x:v>
      </x:c>
      <x:c r="BT548" s="34" t="n">
        <x:f>$B$11*(($A$1072)*$C548/$B$12*$B$7+(1-$A$1072)*$D548/$B$12*$C$7)</x:f>
        <x:v>0</x:v>
      </x:c>
      <x:c r="BU548" s="34" t="n">
        <x:f>$B$11*(($A$1073)*$C548/$B$12*$B$7+(1-$A$1073)*$D548/$B$12*$C$7)</x:f>
        <x:v>0</x:v>
      </x:c>
      <x:c r="BV548" s="34" t="n">
        <x:f>$B$11*(($A$1074)*$C548/$B$12*$B$7+(1-$A$1074)*$D548/$B$12*$C$7)</x:f>
        <x:v>0</x:v>
      </x:c>
      <x:c r="BW548" s="34" t="n">
        <x:f>$B$11*(($A$1075)*$C548/$B$12*$B$7+(1-$A$1075)*$D548/$B$12*$C$7)</x:f>
        <x:v>0</x:v>
      </x:c>
      <x:c r="BX548" s="34" t="n">
        <x:f>$B$11*(($A$1076)*$C548/$B$12*$B$7+(1-$A$1076)*$D548/$B$12*$C$7)</x:f>
        <x:v>0</x:v>
      </x:c>
      <x:c r="BY548" s="34" t="n">
        <x:f>$B$11*(($A$1077)*$C548/$B$12*$B$7+(1-$A$1077)*$D548/$B$12*$C$7)</x:f>
        <x:v>0</x:v>
      </x:c>
      <x:c r="BZ548" s="34" t="n">
        <x:f>$B$11*(($A$1078)*$C548/$B$12*$B$7+(1-$A$1078)*$D548/$B$12*$C$7)</x:f>
        <x:v>0</x:v>
      </x:c>
      <x:c r="CA548" s="34" t="n">
        <x:f>$B$11*(($A$1079)*$C548/$B$12*$B$7+(1-$A$1079)*$D548/$B$12*$C$7)</x:f>
        <x:v>0</x:v>
      </x:c>
      <x:c r="CB548" s="34" t="n">
        <x:f>$B$11*(($A$1080)*$C548/$B$12*$B$7+(1-$A$1080)*$D548/$B$12*$C$7)</x:f>
        <x:v>0</x:v>
      </x:c>
      <x:c r="CC548" s="34" t="n">
        <x:f>$B$11*(($A$1081)*$C548/$B$12*$B$7+(1-$A$1081)*$D548/$B$12*$C$7)</x:f>
        <x:v>0</x:v>
      </x:c>
    </x:row>
    <x:row r="549">
      <x:c r="A549" s="34" t="n">
        <x:v>525</x:v>
      </x:c>
      <x:c r="B549" s="39" t="n">
        <x:v>-0.2050245416571775</x:v>
      </x:c>
      <x:c r="C549" s="1" t="n">
        <x:f>SUM(AM549:AV549)</x:f>
        <x:v>0</x:v>
      </x:c>
      <x:c r="D549" s="1" t="n">
        <x:f>SUM(AW549:BF549)</x:f>
        <x:v>0</x:v>
      </x:c>
      <x:c r="E549" s="17" t="n">
        <x:f>(1-C549/$B$12)*$B$8-C549/$B$12*$B$7</x:f>
        <x:v>0.05</x:v>
      </x:c>
      <x:c r="F549" s="17" t="n">
        <x:f>(1-D549/$B$12)*$C$8-D549/$B$12*$C$7</x:f>
        <x:v>0.09</x:v>
      </x:c>
      <x:c r="G549" s="32" t="n">
        <x:f>$B$11*($B$10*C549/$B$12*$B$7+(1-$B$10)*D549/$B$12*$C$7)</x:f>
        <x:v>0</x:v>
      </x:c>
      <x:c r="H549" s="17" t="n">
        <x:f>$B$10*E549+(1-$B$10)*F549</x:f>
        <x:v>0.07</x:v>
      </x:c>
      <x:c r="I549" s="34"/>
      <x:c r="J549" s="34"/>
      <x:c r="K549" s="34"/>
      <x:c r="L549" s="34"/>
      <x:c r="M549" s="34"/>
      <x:c r="N549" s="34"/>
      <x:c r="O549" s="34"/>
      <x:c r="P549" s="34"/>
      <x:c r="Q549" s="34"/>
      <x:c r="R549" s="39" t="n">
        <x:v>-0.24744588287453492</x:v>
      </x:c>
      <x:c r="S549" s="39" t="n">
        <x:v>-1.298719606457863</x:v>
      </x:c>
      <x:c r="T549" s="39" t="n">
        <x:v>0.6427391533213606</x:v>
      </x:c>
      <x:c r="U549" s="39" t="n">
        <x:v>0.015385377209005936</x:v>
      </x:c>
      <x:c r="V549" s="39" t="n">
        <x:v>0.3521770221965064</x:v>
      </x:c>
      <x:c r="W549" s="39" t="n">
        <x:v>0.361189790467933</x:v>
      </x:c>
      <x:c r="X549" s="39" t="n">
        <x:v>-0.8503235596121268</x:v>
      </x:c>
      <x:c r="Y549" s="39" t="n">
        <x:v>1.6521979696418954</x:v>
      </x:c>
      <x:c r="Z549" s="39" t="n">
        <x:v>0.6602704296584332</x:v>
      </x:c>
      <x:c r="AA549" s="39" t="n">
        <x:v>-1.4257648915881722</x:v>
      </x:c>
      <x:c r="AB549" s="39" t="n">
        <x:v>1.3112482422442933</x:v>
      </x:c>
      <x:c r="AC549" s="39" t="n">
        <x:v>-1.0587478547150295</x:v>
      </x:c>
      <x:c r="AD549" s="39" t="n">
        <x:v>-1.473779398831065</x:v>
      </x:c>
      <x:c r="AE549" s="39" t="n">
        <x:v>-0.057844613272878674</x:v>
      </x:c>
      <x:c r="AF549" s="39" t="n">
        <x:v>-1.0076287368345895</x:v>
      </x:c>
      <x:c r="AG549" s="39" t="n">
        <x:v>-0.03139312718345047</x:v>
      </x:c>
      <x:c r="AH549" s="39" t="n">
        <x:v>0.4618635720853995</x:v>
      </x:c>
      <x:c r="AI549" s="39" t="n">
        <x:v>0.7210898449958578</x:v>
      </x:c>
      <x:c r="AJ549" s="39" t="n">
        <x:v>-1.0276645852137738</x:v>
      </x:c>
      <x:c r="AK549" s="39" t="n">
        <x:v>1.5595546491970886</x:v>
      </x:c>
      <x:c r="AL549" s="34"/>
      <x:c r="AM549" s="34" t="n">
        <x:f>IF(SQRT($B$9)*$B549+SQRT(1-$B$9)*R549&lt;_xlfn.NORM.S.INV($B$6),1,0)</x:f>
        <x:v>0</x:v>
      </x:c>
      <x:c r="AN549" s="34" t="n">
        <x:f>IF(SQRT($B$9)*$B549+SQRT(1-$B$9)*S549&lt;_xlfn.NORM.S.INV($B$6),1,0)</x:f>
        <x:v>0</x:v>
      </x:c>
      <x:c r="AO549" s="34" t="n">
        <x:f>IF(SQRT($B$9)*$B549+SQRT(1-$B$9)*T549&lt;_xlfn.NORM.S.INV($B$6),1,0)</x:f>
        <x:v>0</x:v>
      </x:c>
      <x:c r="AP549" s="34" t="n">
        <x:f>IF(SQRT($B$9)*$B549+SQRT(1-$B$9)*U549&lt;_xlfn.NORM.S.INV($B$6),1,0)</x:f>
        <x:v>0</x:v>
      </x:c>
      <x:c r="AQ549" s="34" t="n">
        <x:f>IF(SQRT($B$9)*$B549+SQRT(1-$B$9)*V549&lt;_xlfn.NORM.S.INV($B$6),1,0)</x:f>
        <x:v>0</x:v>
      </x:c>
      <x:c r="AR549" s="34" t="n">
        <x:f>IF(SQRT($B$9)*$B549+SQRT(1-$B$9)*W549&lt;_xlfn.NORM.S.INV($B$6),1,0)</x:f>
        <x:v>0</x:v>
      </x:c>
      <x:c r="AS549" s="34" t="n">
        <x:f>IF(SQRT($B$9)*$B549+SQRT(1-$B$9)*X549&lt;_xlfn.NORM.S.INV($B$6),1,0)</x:f>
        <x:v>0</x:v>
      </x:c>
      <x:c r="AT549" s="34" t="n">
        <x:f>IF(SQRT($B$9)*$B549+SQRT(1-$B$9)*Y549&lt;_xlfn.NORM.S.INV($B$6),1,0)</x:f>
        <x:v>0</x:v>
      </x:c>
      <x:c r="AU549" s="34" t="n">
        <x:f>IF(SQRT($B$9)*$B549+SQRT(1-$B$9)*Z549&lt;_xlfn.NORM.S.INV($B$6),1,0)</x:f>
        <x:v>0</x:v>
      </x:c>
      <x:c r="AV549" s="34" t="n">
        <x:f>IF(SQRT($B$9)*$B549+SQRT(1-$B$9)*AA549&lt;_xlfn.NORM.S.INV($B$6),1,0)</x:f>
        <x:v>0</x:v>
      </x:c>
      <x:c r="AW549" s="34" t="n">
        <x:f>IF(SQRT($C$9)*$B549+SQRT(1-$C$9)*AB549&lt;_xlfn.NORM.S.INV($C$6),1,0)</x:f>
        <x:v>0</x:v>
      </x:c>
      <x:c r="AX549" s="34" t="n">
        <x:f>IF(SQRT($C$9)*$B549+SQRT(1-$C$9)*AC549&lt;_xlfn.NORM.S.INV($C$6),1,0)</x:f>
        <x:v>0</x:v>
      </x:c>
      <x:c r="AY549" s="34" t="n">
        <x:f>IF(SQRT($C$9)*$B549+SQRT(1-$C$9)*AD549&lt;_xlfn.NORM.S.INV($C$6),1,0)</x:f>
        <x:v>0</x:v>
      </x:c>
      <x:c r="AZ549" s="34" t="n">
        <x:f>IF(SQRT($C$9)*$B549+SQRT(1-$C$9)*AE549&lt;_xlfn.NORM.S.INV($C$6),1,0)</x:f>
        <x:v>0</x:v>
      </x:c>
      <x:c r="BA549" s="34" t="n">
        <x:f>IF(SQRT($C$9)*$B549+SQRT(1-$C$9)*AF549&lt;_xlfn.NORM.S.INV($C$6),1,0)</x:f>
        <x:v>0</x:v>
      </x:c>
      <x:c r="BB549" s="34" t="n">
        <x:f>IF(SQRT($C$9)*$B549+SQRT(1-$C$9)*AG549&lt;_xlfn.NORM.S.INV($C$6),1,0)</x:f>
        <x:v>0</x:v>
      </x:c>
      <x:c r="BC549" s="34" t="n">
        <x:f>IF(SQRT($C$9)*$B549+SQRT(1-$C$9)*AH549&lt;_xlfn.NORM.S.INV($C$6),1,0)</x:f>
        <x:v>0</x:v>
      </x:c>
      <x:c r="BD549" s="34" t="n">
        <x:f>IF(SQRT($C$9)*$B549+SQRT(1-$C$9)*AI549&lt;_xlfn.NORM.S.INV($C$6),1,0)</x:f>
        <x:v>0</x:v>
      </x:c>
      <x:c r="BE549" s="34" t="n">
        <x:f>IF(SQRT($C$9)*$B549+SQRT(1-$C$9)*AJ549&lt;_xlfn.NORM.S.INV($C$6),1,0)</x:f>
        <x:v>0</x:v>
      </x:c>
      <x:c r="BF549" s="34" t="n">
        <x:f>IF(SQRT($C$9)*$B549+SQRT(1-$C$9)*AK549&lt;_xlfn.NORM.S.INV($C$6),1,0)</x:f>
        <x:v>0</x:v>
      </x:c>
      <x:c r="BG549" s="34"/>
      <x:c r="BH549" s="34"/>
      <x:c r="BI549" s="34" t="n">
        <x:f>$B$11*(($A$1061)*$C549/$B$12*$B$7+(1-$A$1061)*$D549/$B$12*$C$7)</x:f>
        <x:v>0</x:v>
      </x:c>
      <x:c r="BJ549" s="34" t="n">
        <x:f>$B$11*(($A$1062)*$C549/$B$12*$B$7+(1-$A$1062)*$D549/$B$12*$C$7)</x:f>
        <x:v>0</x:v>
      </x:c>
      <x:c r="BK549" s="34" t="n">
        <x:f>$B$11*(($A$1063)*$C549/$B$12*$B$7+(1-$A$1063)*$D549/$B$12*$C$7)</x:f>
        <x:v>0</x:v>
      </x:c>
      <x:c r="BL549" s="34" t="n">
        <x:f>$B$11*(($A$1064)*$C549/$B$12*$B$7+(1-$A$1064)*$D549/$B$12*$C$7)</x:f>
        <x:v>0</x:v>
      </x:c>
      <x:c r="BM549" s="34" t="n">
        <x:f>$B$11*(($A$1065)*$C549/$B$12*$B$7+(1-$A$1065)*$D549/$B$12*$C$7)</x:f>
        <x:v>0</x:v>
      </x:c>
      <x:c r="BN549" s="34" t="n">
        <x:f>$B$11*(($A$1066)*$C549/$B$12*$B$7+(1-$A$1066)*$D549/$B$12*$C$7)</x:f>
        <x:v>0</x:v>
      </x:c>
      <x:c r="BO549" s="34" t="n">
        <x:f>$B$11*(($A$1067)*$C549/$B$12*$B$7+(1-$A$1067)*$D549/$B$12*$C$7)</x:f>
        <x:v>0</x:v>
      </x:c>
      <x:c r="BP549" s="34" t="n">
        <x:f>$B$11*(($A$1068)*$C549/$B$12*$B$7+(1-$A$1068)*$D549/$B$12*$C$7)</x:f>
        <x:v>0</x:v>
      </x:c>
      <x:c r="BQ549" s="34" t="n">
        <x:f>$B$11*(($A$1069)*$C549/$B$12*$B$7+(1-$A$1069)*$D549/$B$12*$C$7)</x:f>
        <x:v>0</x:v>
      </x:c>
      <x:c r="BR549" s="34" t="n">
        <x:f>$B$11*(($A$1070)*$C549/$B$12*$B$7+(1-$A$1070)*$D549/$B$12*$C$7)</x:f>
        <x:v>0</x:v>
      </x:c>
      <x:c r="BS549" s="34" t="n">
        <x:f>$B$11*(($A$1071)*$C549/$B$12*$B$7+(1-$A$1071)*$D549/$B$12*$C$7)</x:f>
        <x:v>0</x:v>
      </x:c>
      <x:c r="BT549" s="34" t="n">
        <x:f>$B$11*(($A$1072)*$C549/$B$12*$B$7+(1-$A$1072)*$D549/$B$12*$C$7)</x:f>
        <x:v>0</x:v>
      </x:c>
      <x:c r="BU549" s="34" t="n">
        <x:f>$B$11*(($A$1073)*$C549/$B$12*$B$7+(1-$A$1073)*$D549/$B$12*$C$7)</x:f>
        <x:v>0</x:v>
      </x:c>
      <x:c r="BV549" s="34" t="n">
        <x:f>$B$11*(($A$1074)*$C549/$B$12*$B$7+(1-$A$1074)*$D549/$B$12*$C$7)</x:f>
        <x:v>0</x:v>
      </x:c>
      <x:c r="BW549" s="34" t="n">
        <x:f>$B$11*(($A$1075)*$C549/$B$12*$B$7+(1-$A$1075)*$D549/$B$12*$C$7)</x:f>
        <x:v>0</x:v>
      </x:c>
      <x:c r="BX549" s="34" t="n">
        <x:f>$B$11*(($A$1076)*$C549/$B$12*$B$7+(1-$A$1076)*$D549/$B$12*$C$7)</x:f>
        <x:v>0</x:v>
      </x:c>
      <x:c r="BY549" s="34" t="n">
        <x:f>$B$11*(($A$1077)*$C549/$B$12*$B$7+(1-$A$1077)*$D549/$B$12*$C$7)</x:f>
        <x:v>0</x:v>
      </x:c>
      <x:c r="BZ549" s="34" t="n">
        <x:f>$B$11*(($A$1078)*$C549/$B$12*$B$7+(1-$A$1078)*$D549/$B$12*$C$7)</x:f>
        <x:v>0</x:v>
      </x:c>
      <x:c r="CA549" s="34" t="n">
        <x:f>$B$11*(($A$1079)*$C549/$B$12*$B$7+(1-$A$1079)*$D549/$B$12*$C$7)</x:f>
        <x:v>0</x:v>
      </x:c>
      <x:c r="CB549" s="34" t="n">
        <x:f>$B$11*(($A$1080)*$C549/$B$12*$B$7+(1-$A$1080)*$D549/$B$12*$C$7)</x:f>
        <x:v>0</x:v>
      </x:c>
      <x:c r="CC549" s="34" t="n">
        <x:f>$B$11*(($A$1081)*$C549/$B$12*$B$7+(1-$A$1081)*$D549/$B$12*$C$7)</x:f>
        <x:v>0</x:v>
      </x:c>
    </x:row>
    <x:row r="550">
      <x:c r="A550" s="34" t="n">
        <x:v>526</x:v>
      </x:c>
      <x:c r="B550" s="39" t="n">
        <x:v>0.7452530944934096</x:v>
      </x:c>
      <x:c r="C550" s="1" t="n">
        <x:f>SUM(AM550:AV550)</x:f>
        <x:v>0</x:v>
      </x:c>
      <x:c r="D550" s="1" t="n">
        <x:f>SUM(AW550:BF550)</x:f>
        <x:v>0</x:v>
      </x:c>
      <x:c r="E550" s="17" t="n">
        <x:f>(1-C550/$B$12)*$B$8-C550/$B$12*$B$7</x:f>
        <x:v>0.05</x:v>
      </x:c>
      <x:c r="F550" s="17" t="n">
        <x:f>(1-D550/$B$12)*$C$8-D550/$B$12*$C$7</x:f>
        <x:v>0.09</x:v>
      </x:c>
      <x:c r="G550" s="32" t="n">
        <x:f>$B$11*($B$10*C550/$B$12*$B$7+(1-$B$10)*D550/$B$12*$C$7)</x:f>
        <x:v>0</x:v>
      </x:c>
      <x:c r="H550" s="17" t="n">
        <x:f>$B$10*E550+(1-$B$10)*F550</x:f>
        <x:v>0.07</x:v>
      </x:c>
      <x:c r="I550" s="34"/>
      <x:c r="J550" s="34"/>
      <x:c r="K550" s="34"/>
      <x:c r="L550" s="34"/>
      <x:c r="M550" s="34"/>
      <x:c r="N550" s="34"/>
      <x:c r="O550" s="34"/>
      <x:c r="P550" s="34"/>
      <x:c r="Q550" s="34"/>
      <x:c r="R550" s="39" t="n">
        <x:v>0.9568765633600592</x:v>
      </x:c>
      <x:c r="S550" s="39" t="n">
        <x:v>0.40344229246101326</x:v>
      </x:c>
      <x:c r="T550" s="39" t="n">
        <x:v>0.5822694427750915</x:v>
      </x:c>
      <x:c r="U550" s="39" t="n">
        <x:v>-1.0186815628361547</x:v>
      </x:c>
      <x:c r="V550" s="39" t="n">
        <x:v>0.04899460106019539</x:v>
      </x:c>
      <x:c r="W550" s="39" t="n">
        <x:v>1.1269310830025003</x:v>
      </x:c>
      <x:c r="X550" s="39" t="n">
        <x:v>-0.5003609308328116</x:v>
      </x:c>
      <x:c r="Y550" s="39" t="n">
        <x:v>-1.188629011136254</x:v>
      </x:c>
      <x:c r="Z550" s="39" t="n">
        <x:v>-0.24977085862233334</x:v>
      </x:c>
      <x:c r="AA550" s="39" t="n">
        <x:v>0.3099240890479539</x:v>
      </x:c>
      <x:c r="AB550" s="39" t="n">
        <x:v>-0.5854121407682488</x:v>
      </x:c>
      <x:c r="AC550" s="39" t="n">
        <x:v>0.7938605446556524</x:v>
      </x:c>
      <x:c r="AD550" s="39" t="n">
        <x:v>-1.846128502832025</x:v>
      </x:c>
      <x:c r="AE550" s="39" t="n">
        <x:v>-0.3701079965931132</x:v>
      </x:c>
      <x:c r="AF550" s="39" t="n">
        <x:v>0.6846910919181464</x:v>
      </x:c>
      <x:c r="AG550" s="39" t="n">
        <x:v>0.1560272983172413</x:v>
      </x:c>
      <x:c r="AH550" s="39" t="n">
        <x:v>-0.7772257812121176</x:v>
      </x:c>
      <x:c r="AI550" s="39" t="n">
        <x:v>-1.3702199744300496</x:v>
      </x:c>
      <x:c r="AJ550" s="39" t="n">
        <x:v>0.8030844470812639</x:v>
      </x:c>
      <x:c r="AK550" s="39" t="n">
        <x:v>-0.7727433093629371</x:v>
      </x:c>
      <x:c r="AL550" s="34"/>
      <x:c r="AM550" s="34" t="n">
        <x:f>IF(SQRT($B$9)*$B550+SQRT(1-$B$9)*R550&lt;_xlfn.NORM.S.INV($B$6),1,0)</x:f>
        <x:v>0</x:v>
      </x:c>
      <x:c r="AN550" s="34" t="n">
        <x:f>IF(SQRT($B$9)*$B550+SQRT(1-$B$9)*S550&lt;_xlfn.NORM.S.INV($B$6),1,0)</x:f>
        <x:v>0</x:v>
      </x:c>
      <x:c r="AO550" s="34" t="n">
        <x:f>IF(SQRT($B$9)*$B550+SQRT(1-$B$9)*T550&lt;_xlfn.NORM.S.INV($B$6),1,0)</x:f>
        <x:v>0</x:v>
      </x:c>
      <x:c r="AP550" s="34" t="n">
        <x:f>IF(SQRT($B$9)*$B550+SQRT(1-$B$9)*U550&lt;_xlfn.NORM.S.INV($B$6),1,0)</x:f>
        <x:v>0</x:v>
      </x:c>
      <x:c r="AQ550" s="34" t="n">
        <x:f>IF(SQRT($B$9)*$B550+SQRT(1-$B$9)*V550&lt;_xlfn.NORM.S.INV($B$6),1,0)</x:f>
        <x:v>0</x:v>
      </x:c>
      <x:c r="AR550" s="34" t="n">
        <x:f>IF(SQRT($B$9)*$B550+SQRT(1-$B$9)*W550&lt;_xlfn.NORM.S.INV($B$6),1,0)</x:f>
        <x:v>0</x:v>
      </x:c>
      <x:c r="AS550" s="34" t="n">
        <x:f>IF(SQRT($B$9)*$B550+SQRT(1-$B$9)*X550&lt;_xlfn.NORM.S.INV($B$6),1,0)</x:f>
        <x:v>0</x:v>
      </x:c>
      <x:c r="AT550" s="34" t="n">
        <x:f>IF(SQRT($B$9)*$B550+SQRT(1-$B$9)*Y550&lt;_xlfn.NORM.S.INV($B$6),1,0)</x:f>
        <x:v>0</x:v>
      </x:c>
      <x:c r="AU550" s="34" t="n">
        <x:f>IF(SQRT($B$9)*$B550+SQRT(1-$B$9)*Z550&lt;_xlfn.NORM.S.INV($B$6),1,0)</x:f>
        <x:v>0</x:v>
      </x:c>
      <x:c r="AV550" s="34" t="n">
        <x:f>IF(SQRT($B$9)*$B550+SQRT(1-$B$9)*AA550&lt;_xlfn.NORM.S.INV($B$6),1,0)</x:f>
        <x:v>0</x:v>
      </x:c>
      <x:c r="AW550" s="34" t="n">
        <x:f>IF(SQRT($C$9)*$B550+SQRT(1-$C$9)*AB550&lt;_xlfn.NORM.S.INV($C$6),1,0)</x:f>
        <x:v>0</x:v>
      </x:c>
      <x:c r="AX550" s="34" t="n">
        <x:f>IF(SQRT($C$9)*$B550+SQRT(1-$C$9)*AC550&lt;_xlfn.NORM.S.INV($C$6),1,0)</x:f>
        <x:v>0</x:v>
      </x:c>
      <x:c r="AY550" s="34" t="n">
        <x:f>IF(SQRT($C$9)*$B550+SQRT(1-$C$9)*AD550&lt;_xlfn.NORM.S.INV($C$6),1,0)</x:f>
        <x:v>0</x:v>
      </x:c>
      <x:c r="AZ550" s="34" t="n">
        <x:f>IF(SQRT($C$9)*$B550+SQRT(1-$C$9)*AE550&lt;_xlfn.NORM.S.INV($C$6),1,0)</x:f>
        <x:v>0</x:v>
      </x:c>
      <x:c r="BA550" s="34" t="n">
        <x:f>IF(SQRT($C$9)*$B550+SQRT(1-$C$9)*AF550&lt;_xlfn.NORM.S.INV($C$6),1,0)</x:f>
        <x:v>0</x:v>
      </x:c>
      <x:c r="BB550" s="34" t="n">
        <x:f>IF(SQRT($C$9)*$B550+SQRT(1-$C$9)*AG550&lt;_xlfn.NORM.S.INV($C$6),1,0)</x:f>
        <x:v>0</x:v>
      </x:c>
      <x:c r="BC550" s="34" t="n">
        <x:f>IF(SQRT($C$9)*$B550+SQRT(1-$C$9)*AH550&lt;_xlfn.NORM.S.INV($C$6),1,0)</x:f>
        <x:v>0</x:v>
      </x:c>
      <x:c r="BD550" s="34" t="n">
        <x:f>IF(SQRT($C$9)*$B550+SQRT(1-$C$9)*AI550&lt;_xlfn.NORM.S.INV($C$6),1,0)</x:f>
        <x:v>0</x:v>
      </x:c>
      <x:c r="BE550" s="34" t="n">
        <x:f>IF(SQRT($C$9)*$B550+SQRT(1-$C$9)*AJ550&lt;_xlfn.NORM.S.INV($C$6),1,0)</x:f>
        <x:v>0</x:v>
      </x:c>
      <x:c r="BF550" s="34" t="n">
        <x:f>IF(SQRT($C$9)*$B550+SQRT(1-$C$9)*AK550&lt;_xlfn.NORM.S.INV($C$6),1,0)</x:f>
        <x:v>0</x:v>
      </x:c>
      <x:c r="BG550" s="34"/>
      <x:c r="BH550" s="34"/>
      <x:c r="BI550" s="34" t="n">
        <x:f>$B$11*(($A$1061)*$C550/$B$12*$B$7+(1-$A$1061)*$D550/$B$12*$C$7)</x:f>
        <x:v>0</x:v>
      </x:c>
      <x:c r="BJ550" s="34" t="n">
        <x:f>$B$11*(($A$1062)*$C550/$B$12*$B$7+(1-$A$1062)*$D550/$B$12*$C$7)</x:f>
        <x:v>0</x:v>
      </x:c>
      <x:c r="BK550" s="34" t="n">
        <x:f>$B$11*(($A$1063)*$C550/$B$12*$B$7+(1-$A$1063)*$D550/$B$12*$C$7)</x:f>
        <x:v>0</x:v>
      </x:c>
      <x:c r="BL550" s="34" t="n">
        <x:f>$B$11*(($A$1064)*$C550/$B$12*$B$7+(1-$A$1064)*$D550/$B$12*$C$7)</x:f>
        <x:v>0</x:v>
      </x:c>
      <x:c r="BM550" s="34" t="n">
        <x:f>$B$11*(($A$1065)*$C550/$B$12*$B$7+(1-$A$1065)*$D550/$B$12*$C$7)</x:f>
        <x:v>0</x:v>
      </x:c>
      <x:c r="BN550" s="34" t="n">
        <x:f>$B$11*(($A$1066)*$C550/$B$12*$B$7+(1-$A$1066)*$D550/$B$12*$C$7)</x:f>
        <x:v>0</x:v>
      </x:c>
      <x:c r="BO550" s="34" t="n">
        <x:f>$B$11*(($A$1067)*$C550/$B$12*$B$7+(1-$A$1067)*$D550/$B$12*$C$7)</x:f>
        <x:v>0</x:v>
      </x:c>
      <x:c r="BP550" s="34" t="n">
        <x:f>$B$11*(($A$1068)*$C550/$B$12*$B$7+(1-$A$1068)*$D550/$B$12*$C$7)</x:f>
        <x:v>0</x:v>
      </x:c>
      <x:c r="BQ550" s="34" t="n">
        <x:f>$B$11*(($A$1069)*$C550/$B$12*$B$7+(1-$A$1069)*$D550/$B$12*$C$7)</x:f>
        <x:v>0</x:v>
      </x:c>
      <x:c r="BR550" s="34" t="n">
        <x:f>$B$11*(($A$1070)*$C550/$B$12*$B$7+(1-$A$1070)*$D550/$B$12*$C$7)</x:f>
        <x:v>0</x:v>
      </x:c>
      <x:c r="BS550" s="34" t="n">
        <x:f>$B$11*(($A$1071)*$C550/$B$12*$B$7+(1-$A$1071)*$D550/$B$12*$C$7)</x:f>
        <x:v>0</x:v>
      </x:c>
      <x:c r="BT550" s="34" t="n">
        <x:f>$B$11*(($A$1072)*$C550/$B$12*$B$7+(1-$A$1072)*$D550/$B$12*$C$7)</x:f>
        <x:v>0</x:v>
      </x:c>
      <x:c r="BU550" s="34" t="n">
        <x:f>$B$11*(($A$1073)*$C550/$B$12*$B$7+(1-$A$1073)*$D550/$B$12*$C$7)</x:f>
        <x:v>0</x:v>
      </x:c>
      <x:c r="BV550" s="34" t="n">
        <x:f>$B$11*(($A$1074)*$C550/$B$12*$B$7+(1-$A$1074)*$D550/$B$12*$C$7)</x:f>
        <x:v>0</x:v>
      </x:c>
      <x:c r="BW550" s="34" t="n">
        <x:f>$B$11*(($A$1075)*$C550/$B$12*$B$7+(1-$A$1075)*$D550/$B$12*$C$7)</x:f>
        <x:v>0</x:v>
      </x:c>
      <x:c r="BX550" s="34" t="n">
        <x:f>$B$11*(($A$1076)*$C550/$B$12*$B$7+(1-$A$1076)*$D550/$B$12*$C$7)</x:f>
        <x:v>0</x:v>
      </x:c>
      <x:c r="BY550" s="34" t="n">
        <x:f>$B$11*(($A$1077)*$C550/$B$12*$B$7+(1-$A$1077)*$D550/$B$12*$C$7)</x:f>
        <x:v>0</x:v>
      </x:c>
      <x:c r="BZ550" s="34" t="n">
        <x:f>$B$11*(($A$1078)*$C550/$B$12*$B$7+(1-$A$1078)*$D550/$B$12*$C$7)</x:f>
        <x:v>0</x:v>
      </x:c>
      <x:c r="CA550" s="34" t="n">
        <x:f>$B$11*(($A$1079)*$C550/$B$12*$B$7+(1-$A$1079)*$D550/$B$12*$C$7)</x:f>
        <x:v>0</x:v>
      </x:c>
      <x:c r="CB550" s="34" t="n">
        <x:f>$B$11*(($A$1080)*$C550/$B$12*$B$7+(1-$A$1080)*$D550/$B$12*$C$7)</x:f>
        <x:v>0</x:v>
      </x:c>
      <x:c r="CC550" s="34" t="n">
        <x:f>$B$11*(($A$1081)*$C550/$B$12*$B$7+(1-$A$1081)*$D550/$B$12*$C$7)</x:f>
        <x:v>0</x:v>
      </x:c>
    </x:row>
    <x:row r="551">
      <x:c r="A551" s="34" t="n">
        <x:v>527</x:v>
      </x:c>
      <x:c r="B551" s="39" t="n">
        <x:v>2.7137394141099915</x:v>
      </x:c>
      <x:c r="C551" s="1" t="n">
        <x:f>SUM(AM551:AV551)</x:f>
        <x:v>0</x:v>
      </x:c>
      <x:c r="D551" s="1" t="n">
        <x:f>SUM(AW551:BF551)</x:f>
        <x:v>0</x:v>
      </x:c>
      <x:c r="E551" s="17" t="n">
        <x:f>(1-C551/$B$12)*$B$8-C551/$B$12*$B$7</x:f>
        <x:v>0.05</x:v>
      </x:c>
      <x:c r="F551" s="17" t="n">
        <x:f>(1-D551/$B$12)*$C$8-D551/$B$12*$C$7</x:f>
        <x:v>0.09</x:v>
      </x:c>
      <x:c r="G551" s="32" t="n">
        <x:f>$B$11*($B$10*C551/$B$12*$B$7+(1-$B$10)*D551/$B$12*$C$7)</x:f>
        <x:v>0</x:v>
      </x:c>
      <x:c r="H551" s="17" t="n">
        <x:f>$B$10*E551+(1-$B$10)*F551</x:f>
        <x:v>0.07</x:v>
      </x:c>
      <x:c r="I551" s="34"/>
      <x:c r="J551" s="34"/>
      <x:c r="K551" s="34"/>
      <x:c r="L551" s="34"/>
      <x:c r="M551" s="34"/>
      <x:c r="N551" s="34"/>
      <x:c r="O551" s="34"/>
      <x:c r="P551" s="34"/>
      <x:c r="Q551" s="34"/>
      <x:c r="R551" s="39" t="n">
        <x:v>0.7359898637163556</x:v>
      </x:c>
      <x:c r="S551" s="39" t="n">
        <x:v>0.11415441606137126</x:v>
      </x:c>
      <x:c r="T551" s="39" t="n">
        <x:v>-2.024434772648598</x:v>
      </x:c>
      <x:c r="U551" s="39" t="n">
        <x:v>-0.3697904406567024</x:v>
      </x:c>
      <x:c r="V551" s="39" t="n">
        <x:v>0.6026872470394046</x:v>
      </x:c>
      <x:c r="W551" s="39" t="n">
        <x:v>0.4608396273050873</x:v>
      </x:c>
      <x:c r="X551" s="39" t="n">
        <x:v>-1.2586076828617925</x:v>
      </x:c>
      <x:c r="Y551" s="39" t="n">
        <x:v>1.4763268037726405</x:v>
      </x:c>
      <x:c r="Z551" s="39" t="n">
        <x:v>0.046503363440367644</x:v>
      </x:c>
      <x:c r="AA551" s="39" t="n">
        <x:v>-0.9748664801396546</x:v>
      </x:c>
      <x:c r="AB551" s="39" t="n">
        <x:v>0.7314166140677071</x:v>
      </x:c>
      <x:c r="AC551" s="39" t="n">
        <x:v>-0.9122561024309439</x:v>
      </x:c>
      <x:c r="AD551" s="39" t="n">
        <x:v>-1.1250603903197156</x:v>
      </x:c>
      <x:c r="AE551" s="39" t="n">
        <x:v>-1.2640873191705422</x:v>
      </x:c>
      <x:c r="AF551" s="39" t="n">
        <x:v>2.5948529628113897</x:v>
      </x:c>
      <x:c r="AG551" s="39" t="n">
        <x:v>-0.684816178310229</x:v>
      </x:c>
      <x:c r="AH551" s="39" t="n">
        <x:v>1.8209252815999162</x:v>
      </x:c>
      <x:c r="AI551" s="39" t="n">
        <x:v>-0.11681960778841763</x:v>
      </x:c>
      <x:c r="AJ551" s="39" t="n">
        <x:v>-0.2657372205544505</x:v>
      </x:c>
      <x:c r="AK551" s="39" t="n">
        <x:v>0.2361034197184991</x:v>
      </x:c>
      <x:c r="AL551" s="34"/>
      <x:c r="AM551" s="34" t="n">
        <x:f>IF(SQRT($B$9)*$B551+SQRT(1-$B$9)*R551&lt;_xlfn.NORM.S.INV($B$6),1,0)</x:f>
        <x:v>0</x:v>
      </x:c>
      <x:c r="AN551" s="34" t="n">
        <x:f>IF(SQRT($B$9)*$B551+SQRT(1-$B$9)*S551&lt;_xlfn.NORM.S.INV($B$6),1,0)</x:f>
        <x:v>0</x:v>
      </x:c>
      <x:c r="AO551" s="34" t="n">
        <x:f>IF(SQRT($B$9)*$B551+SQRT(1-$B$9)*T551&lt;_xlfn.NORM.S.INV($B$6),1,0)</x:f>
        <x:v>0</x:v>
      </x:c>
      <x:c r="AP551" s="34" t="n">
        <x:f>IF(SQRT($B$9)*$B551+SQRT(1-$B$9)*U551&lt;_xlfn.NORM.S.INV($B$6),1,0)</x:f>
        <x:v>0</x:v>
      </x:c>
      <x:c r="AQ551" s="34" t="n">
        <x:f>IF(SQRT($B$9)*$B551+SQRT(1-$B$9)*V551&lt;_xlfn.NORM.S.INV($B$6),1,0)</x:f>
        <x:v>0</x:v>
      </x:c>
      <x:c r="AR551" s="34" t="n">
        <x:f>IF(SQRT($B$9)*$B551+SQRT(1-$B$9)*W551&lt;_xlfn.NORM.S.INV($B$6),1,0)</x:f>
        <x:v>0</x:v>
      </x:c>
      <x:c r="AS551" s="34" t="n">
        <x:f>IF(SQRT($B$9)*$B551+SQRT(1-$B$9)*X551&lt;_xlfn.NORM.S.INV($B$6),1,0)</x:f>
        <x:v>0</x:v>
      </x:c>
      <x:c r="AT551" s="34" t="n">
        <x:f>IF(SQRT($B$9)*$B551+SQRT(1-$B$9)*Y551&lt;_xlfn.NORM.S.INV($B$6),1,0)</x:f>
        <x:v>0</x:v>
      </x:c>
      <x:c r="AU551" s="34" t="n">
        <x:f>IF(SQRT($B$9)*$B551+SQRT(1-$B$9)*Z551&lt;_xlfn.NORM.S.INV($B$6),1,0)</x:f>
        <x:v>0</x:v>
      </x:c>
      <x:c r="AV551" s="34" t="n">
        <x:f>IF(SQRT($B$9)*$B551+SQRT(1-$B$9)*AA551&lt;_xlfn.NORM.S.INV($B$6),1,0)</x:f>
        <x:v>0</x:v>
      </x:c>
      <x:c r="AW551" s="34" t="n">
        <x:f>IF(SQRT($C$9)*$B551+SQRT(1-$C$9)*AB551&lt;_xlfn.NORM.S.INV($C$6),1,0)</x:f>
        <x:v>0</x:v>
      </x:c>
      <x:c r="AX551" s="34" t="n">
        <x:f>IF(SQRT($C$9)*$B551+SQRT(1-$C$9)*AC551&lt;_xlfn.NORM.S.INV($C$6),1,0)</x:f>
        <x:v>0</x:v>
      </x:c>
      <x:c r="AY551" s="34" t="n">
        <x:f>IF(SQRT($C$9)*$B551+SQRT(1-$C$9)*AD551&lt;_xlfn.NORM.S.INV($C$6),1,0)</x:f>
        <x:v>0</x:v>
      </x:c>
      <x:c r="AZ551" s="34" t="n">
        <x:f>IF(SQRT($C$9)*$B551+SQRT(1-$C$9)*AE551&lt;_xlfn.NORM.S.INV($C$6),1,0)</x:f>
        <x:v>0</x:v>
      </x:c>
      <x:c r="BA551" s="34" t="n">
        <x:f>IF(SQRT($C$9)*$B551+SQRT(1-$C$9)*AF551&lt;_xlfn.NORM.S.INV($C$6),1,0)</x:f>
        <x:v>0</x:v>
      </x:c>
      <x:c r="BB551" s="34" t="n">
        <x:f>IF(SQRT($C$9)*$B551+SQRT(1-$C$9)*AG551&lt;_xlfn.NORM.S.INV($C$6),1,0)</x:f>
        <x:v>0</x:v>
      </x:c>
      <x:c r="BC551" s="34" t="n">
        <x:f>IF(SQRT($C$9)*$B551+SQRT(1-$C$9)*AH551&lt;_xlfn.NORM.S.INV($C$6),1,0)</x:f>
        <x:v>0</x:v>
      </x:c>
      <x:c r="BD551" s="34" t="n">
        <x:f>IF(SQRT($C$9)*$B551+SQRT(1-$C$9)*AI551&lt;_xlfn.NORM.S.INV($C$6),1,0)</x:f>
        <x:v>0</x:v>
      </x:c>
      <x:c r="BE551" s="34" t="n">
        <x:f>IF(SQRT($C$9)*$B551+SQRT(1-$C$9)*AJ551&lt;_xlfn.NORM.S.INV($C$6),1,0)</x:f>
        <x:v>0</x:v>
      </x:c>
      <x:c r="BF551" s="34" t="n">
        <x:f>IF(SQRT($C$9)*$B551+SQRT(1-$C$9)*AK551&lt;_xlfn.NORM.S.INV($C$6),1,0)</x:f>
        <x:v>0</x:v>
      </x:c>
      <x:c r="BG551" s="34"/>
      <x:c r="BH551" s="34"/>
      <x:c r="BI551" s="34" t="n">
        <x:f>$B$11*(($A$1061)*$C551/$B$12*$B$7+(1-$A$1061)*$D551/$B$12*$C$7)</x:f>
        <x:v>0</x:v>
      </x:c>
      <x:c r="BJ551" s="34" t="n">
        <x:f>$B$11*(($A$1062)*$C551/$B$12*$B$7+(1-$A$1062)*$D551/$B$12*$C$7)</x:f>
        <x:v>0</x:v>
      </x:c>
      <x:c r="BK551" s="34" t="n">
        <x:f>$B$11*(($A$1063)*$C551/$B$12*$B$7+(1-$A$1063)*$D551/$B$12*$C$7)</x:f>
        <x:v>0</x:v>
      </x:c>
      <x:c r="BL551" s="34" t="n">
        <x:f>$B$11*(($A$1064)*$C551/$B$12*$B$7+(1-$A$1064)*$D551/$B$12*$C$7)</x:f>
        <x:v>0</x:v>
      </x:c>
      <x:c r="BM551" s="34" t="n">
        <x:f>$B$11*(($A$1065)*$C551/$B$12*$B$7+(1-$A$1065)*$D551/$B$12*$C$7)</x:f>
        <x:v>0</x:v>
      </x:c>
      <x:c r="BN551" s="34" t="n">
        <x:f>$B$11*(($A$1066)*$C551/$B$12*$B$7+(1-$A$1066)*$D551/$B$12*$C$7)</x:f>
        <x:v>0</x:v>
      </x:c>
      <x:c r="BO551" s="34" t="n">
        <x:f>$B$11*(($A$1067)*$C551/$B$12*$B$7+(1-$A$1067)*$D551/$B$12*$C$7)</x:f>
        <x:v>0</x:v>
      </x:c>
      <x:c r="BP551" s="34" t="n">
        <x:f>$B$11*(($A$1068)*$C551/$B$12*$B$7+(1-$A$1068)*$D551/$B$12*$C$7)</x:f>
        <x:v>0</x:v>
      </x:c>
      <x:c r="BQ551" s="34" t="n">
        <x:f>$B$11*(($A$1069)*$C551/$B$12*$B$7+(1-$A$1069)*$D551/$B$12*$C$7)</x:f>
        <x:v>0</x:v>
      </x:c>
      <x:c r="BR551" s="34" t="n">
        <x:f>$B$11*(($A$1070)*$C551/$B$12*$B$7+(1-$A$1070)*$D551/$B$12*$C$7)</x:f>
        <x:v>0</x:v>
      </x:c>
      <x:c r="BS551" s="34" t="n">
        <x:f>$B$11*(($A$1071)*$C551/$B$12*$B$7+(1-$A$1071)*$D551/$B$12*$C$7)</x:f>
        <x:v>0</x:v>
      </x:c>
      <x:c r="BT551" s="34" t="n">
        <x:f>$B$11*(($A$1072)*$C551/$B$12*$B$7+(1-$A$1072)*$D551/$B$12*$C$7)</x:f>
        <x:v>0</x:v>
      </x:c>
      <x:c r="BU551" s="34" t="n">
        <x:f>$B$11*(($A$1073)*$C551/$B$12*$B$7+(1-$A$1073)*$D551/$B$12*$C$7)</x:f>
        <x:v>0</x:v>
      </x:c>
      <x:c r="BV551" s="34" t="n">
        <x:f>$B$11*(($A$1074)*$C551/$B$12*$B$7+(1-$A$1074)*$D551/$B$12*$C$7)</x:f>
        <x:v>0</x:v>
      </x:c>
      <x:c r="BW551" s="34" t="n">
        <x:f>$B$11*(($A$1075)*$C551/$B$12*$B$7+(1-$A$1075)*$D551/$B$12*$C$7)</x:f>
        <x:v>0</x:v>
      </x:c>
      <x:c r="BX551" s="34" t="n">
        <x:f>$B$11*(($A$1076)*$C551/$B$12*$B$7+(1-$A$1076)*$D551/$B$12*$C$7)</x:f>
        <x:v>0</x:v>
      </x:c>
      <x:c r="BY551" s="34" t="n">
        <x:f>$B$11*(($A$1077)*$C551/$B$12*$B$7+(1-$A$1077)*$D551/$B$12*$C$7)</x:f>
        <x:v>0</x:v>
      </x:c>
      <x:c r="BZ551" s="34" t="n">
        <x:f>$B$11*(($A$1078)*$C551/$B$12*$B$7+(1-$A$1078)*$D551/$B$12*$C$7)</x:f>
        <x:v>0</x:v>
      </x:c>
      <x:c r="CA551" s="34" t="n">
        <x:f>$B$11*(($A$1079)*$C551/$B$12*$B$7+(1-$A$1079)*$D551/$B$12*$C$7)</x:f>
        <x:v>0</x:v>
      </x:c>
      <x:c r="CB551" s="34" t="n">
        <x:f>$B$11*(($A$1080)*$C551/$B$12*$B$7+(1-$A$1080)*$D551/$B$12*$C$7)</x:f>
        <x:v>0</x:v>
      </x:c>
      <x:c r="CC551" s="34" t="n">
        <x:f>$B$11*(($A$1081)*$C551/$B$12*$B$7+(1-$A$1081)*$D551/$B$12*$C$7)</x:f>
        <x:v>0</x:v>
      </x:c>
    </x:row>
    <x:row r="552">
      <x:c r="A552" s="34" t="n">
        <x:v>528</x:v>
      </x:c>
      <x:c r="B552" s="39" t="n">
        <x:v>-0.7279673997310161</x:v>
      </x:c>
      <x:c r="C552" s="1" t="n">
        <x:f>SUM(AM552:AV552)</x:f>
        <x:v>0</x:v>
      </x:c>
      <x:c r="D552" s="1" t="n">
        <x:f>SUM(AW552:BF552)</x:f>
        <x:v>1</x:v>
      </x:c>
      <x:c r="E552" s="17" t="n">
        <x:f>(1-C552/$B$12)*$B$8-C552/$B$12*$B$7</x:f>
        <x:v>0.05</x:v>
      </x:c>
      <x:c r="F552" s="17" t="n">
        <x:f>(1-D552/$B$12)*$C$8-D552/$B$12*$C$7</x:f>
        <x:v>0.021000000000000005</x:v>
      </x:c>
      <x:c r="G552" s="32" t="n">
        <x:f>$B$11*($B$10*C552/$B$12*$B$7+(1-$B$10)*D552/$B$12*$C$7)</x:f>
        <x:v>300</x:v>
      </x:c>
      <x:c r="H552" s="17" t="n">
        <x:f>$B$10*E552+(1-$B$10)*F552</x:f>
        <x:v>0.035500000000000004</x:v>
      </x:c>
      <x:c r="I552" s="34"/>
      <x:c r="J552" s="34"/>
      <x:c r="K552" s="34"/>
      <x:c r="L552" s="34"/>
      <x:c r="M552" s="34"/>
      <x:c r="N552" s="34"/>
      <x:c r="O552" s="34"/>
      <x:c r="P552" s="34"/>
      <x:c r="Q552" s="34"/>
      <x:c r="R552" s="39" t="n">
        <x:v>-0.3960488692080282</x:v>
      </x:c>
      <x:c r="S552" s="39" t="n">
        <x:v>-0.44500510028800944</x:v>
      </x:c>
      <x:c r="T552" s="39" t="n">
        <x:v>-0.7074202946428115</x:v>
      </x:c>
      <x:c r="U552" s="39" t="n">
        <x:v>-1.1972833347236689</x:v>
      </x:c>
      <x:c r="V552" s="39" t="n">
        <x:v>1.187627969075985</x:v>
      </x:c>
      <x:c r="W552" s="39" t="n">
        <x:v>-1.1435131321816845</x:v>
      </x:c>
      <x:c r="X552" s="39" t="n">
        <x:v>-1.108258010559607</x:v>
      </x:c>
      <x:c r="Y552" s="39" t="n">
        <x:v>-1.166486503002306</x:v>
      </x:c>
      <x:c r="Z552" s="39" t="n">
        <x:v>-0.2825389626942607</x:v>
      </x:c>
      <x:c r="AA552" s="39" t="n">
        <x:v>0.9424612402010306</x:v>
      </x:c>
      <x:c r="AB552" s="39" t="n">
        <x:v>2.3575491780688416</x:v>
      </x:c>
      <x:c r="AC552" s="39" t="n">
        <x:v>1.632964301350027</x:v>
      </x:c>
      <x:c r="AD552" s="39" t="n">
        <x:v>-1.8155860336677205</x:v>
      </x:c>
      <x:c r="AE552" s="39" t="n">
        <x:v>1.3442772016423281</x:v>
      </x:c>
      <x:c r="AF552" s="39" t="n">
        <x:v>2.3012939339731653</x:v>
      </x:c>
      <x:c r="AG552" s="39" t="n">
        <x:v>-0.03838649698139179</x:v>
      </x:c>
      <x:c r="AH552" s="39" t="n">
        <x:v>-0.2513590696113411</x:v>
      </x:c>
      <x:c r="AI552" s="39" t="n">
        <x:v>1.8657851822615752</x:v>
      </x:c>
      <x:c r="AJ552" s="39" t="n">
        <x:v>-0.3778299951151605</x:v>
      </x:c>
      <x:c r="AK552" s="39" t="n">
        <x:v>0.07369119986506331</x:v>
      </x:c>
      <x:c r="AL552" s="34"/>
      <x:c r="AM552" s="34" t="n">
        <x:f>IF(SQRT($B$9)*$B552+SQRT(1-$B$9)*R552&lt;_xlfn.NORM.S.INV($B$6),1,0)</x:f>
        <x:v>0</x:v>
      </x:c>
      <x:c r="AN552" s="34" t="n">
        <x:f>IF(SQRT($B$9)*$B552+SQRT(1-$B$9)*S552&lt;_xlfn.NORM.S.INV($B$6),1,0)</x:f>
        <x:v>0</x:v>
      </x:c>
      <x:c r="AO552" s="34" t="n">
        <x:f>IF(SQRT($B$9)*$B552+SQRT(1-$B$9)*T552&lt;_xlfn.NORM.S.INV($B$6),1,0)</x:f>
        <x:v>0</x:v>
      </x:c>
      <x:c r="AP552" s="34" t="n">
        <x:f>IF(SQRT($B$9)*$B552+SQRT(1-$B$9)*U552&lt;_xlfn.NORM.S.INV($B$6),1,0)</x:f>
        <x:v>0</x:v>
      </x:c>
      <x:c r="AQ552" s="34" t="n">
        <x:f>IF(SQRT($B$9)*$B552+SQRT(1-$B$9)*V552&lt;_xlfn.NORM.S.INV($B$6),1,0)</x:f>
        <x:v>0</x:v>
      </x:c>
      <x:c r="AR552" s="34" t="n">
        <x:f>IF(SQRT($B$9)*$B552+SQRT(1-$B$9)*W552&lt;_xlfn.NORM.S.INV($B$6),1,0)</x:f>
        <x:v>0</x:v>
      </x:c>
      <x:c r="AS552" s="34" t="n">
        <x:f>IF(SQRT($B$9)*$B552+SQRT(1-$B$9)*X552&lt;_xlfn.NORM.S.INV($B$6),1,0)</x:f>
        <x:v>0</x:v>
      </x:c>
      <x:c r="AT552" s="34" t="n">
        <x:f>IF(SQRT($B$9)*$B552+SQRT(1-$B$9)*Y552&lt;_xlfn.NORM.S.INV($B$6),1,0)</x:f>
        <x:v>0</x:v>
      </x:c>
      <x:c r="AU552" s="34" t="n">
        <x:f>IF(SQRT($B$9)*$B552+SQRT(1-$B$9)*Z552&lt;_xlfn.NORM.S.INV($B$6),1,0)</x:f>
        <x:v>0</x:v>
      </x:c>
      <x:c r="AV552" s="34" t="n">
        <x:f>IF(SQRT($B$9)*$B552+SQRT(1-$B$9)*AA552&lt;_xlfn.NORM.S.INV($B$6),1,0)</x:f>
        <x:v>0</x:v>
      </x:c>
      <x:c r="AW552" s="34" t="n">
        <x:f>IF(SQRT($C$9)*$B552+SQRT(1-$C$9)*AB552&lt;_xlfn.NORM.S.INV($C$6),1,0)</x:f>
        <x:v>0</x:v>
      </x:c>
      <x:c r="AX552" s="34" t="n">
        <x:f>IF(SQRT($C$9)*$B552+SQRT(1-$C$9)*AC552&lt;_xlfn.NORM.S.INV($C$6),1,0)</x:f>
        <x:v>0</x:v>
      </x:c>
      <x:c r="AY552" s="34" t="n">
        <x:f>IF(SQRT($C$9)*$B552+SQRT(1-$C$9)*AD552&lt;_xlfn.NORM.S.INV($C$6),1,0)</x:f>
        <x:v>1</x:v>
      </x:c>
      <x:c r="AZ552" s="34" t="n">
        <x:f>IF(SQRT($C$9)*$B552+SQRT(1-$C$9)*AE552&lt;_xlfn.NORM.S.INV($C$6),1,0)</x:f>
        <x:v>0</x:v>
      </x:c>
      <x:c r="BA552" s="34" t="n">
        <x:f>IF(SQRT($C$9)*$B552+SQRT(1-$C$9)*AF552&lt;_xlfn.NORM.S.INV($C$6),1,0)</x:f>
        <x:v>0</x:v>
      </x:c>
      <x:c r="BB552" s="34" t="n">
        <x:f>IF(SQRT($C$9)*$B552+SQRT(1-$C$9)*AG552&lt;_xlfn.NORM.S.INV($C$6),1,0)</x:f>
        <x:v>0</x:v>
      </x:c>
      <x:c r="BC552" s="34" t="n">
        <x:f>IF(SQRT($C$9)*$B552+SQRT(1-$C$9)*AH552&lt;_xlfn.NORM.S.INV($C$6),1,0)</x:f>
        <x:v>0</x:v>
      </x:c>
      <x:c r="BD552" s="34" t="n">
        <x:f>IF(SQRT($C$9)*$B552+SQRT(1-$C$9)*AI552&lt;_xlfn.NORM.S.INV($C$6),1,0)</x:f>
        <x:v>0</x:v>
      </x:c>
      <x:c r="BE552" s="34" t="n">
        <x:f>IF(SQRT($C$9)*$B552+SQRT(1-$C$9)*AJ552&lt;_xlfn.NORM.S.INV($C$6),1,0)</x:f>
        <x:v>0</x:v>
      </x:c>
      <x:c r="BF552" s="34" t="n">
        <x:f>IF(SQRT($C$9)*$B552+SQRT(1-$C$9)*AK552&lt;_xlfn.NORM.S.INV($C$6),1,0)</x:f>
        <x:v>0</x:v>
      </x:c>
      <x:c r="BG552" s="34"/>
      <x:c r="BH552" s="34"/>
      <x:c r="BI552" s="34" t="n">
        <x:f>$B$11*(($A$1061)*$C552/$B$12*$B$7+(1-$A$1061)*$D552/$B$12*$C$7)</x:f>
        <x:v>600</x:v>
      </x:c>
      <x:c r="BJ552" s="34" t="n">
        <x:f>$B$11*(($A$1062)*$C552/$B$12*$B$7+(1-$A$1062)*$D552/$B$12*$C$7)</x:f>
        <x:v>570</x:v>
      </x:c>
      <x:c r="BK552" s="34" t="n">
        <x:f>$B$11*(($A$1063)*$C552/$B$12*$B$7+(1-$A$1063)*$D552/$B$12*$C$7)</x:f>
        <x:v>540</x:v>
      </x:c>
      <x:c r="BL552" s="34" t="n">
        <x:f>$B$11*(($A$1064)*$C552/$B$12*$B$7+(1-$A$1064)*$D552/$B$12*$C$7)</x:f>
        <x:v>509.99999999999994</x:v>
      </x:c>
      <x:c r="BM552" s="34" t="n">
        <x:f>$B$11*(($A$1065)*$C552/$B$12*$B$7+(1-$A$1065)*$D552/$B$12*$C$7)</x:f>
        <x:v>480</x:v>
      </x:c>
      <x:c r="BN552" s="34" t="n">
        <x:f>$B$11*(($A$1066)*$C552/$B$12*$B$7+(1-$A$1066)*$D552/$B$12*$C$7)</x:f>
        <x:v>450</x:v>
      </x:c>
      <x:c r="BO552" s="34" t="n">
        <x:f>$B$11*(($A$1067)*$C552/$B$12*$B$7+(1-$A$1067)*$D552/$B$12*$C$7)</x:f>
        <x:v>419.99999999999994</x:v>
      </x:c>
      <x:c r="BP552" s="34" t="n">
        <x:f>$B$11*(($A$1068)*$C552/$B$12*$B$7+(1-$A$1068)*$D552/$B$12*$C$7)</x:f>
        <x:v>390</x:v>
      </x:c>
      <x:c r="BQ552" s="34" t="n">
        <x:f>$B$11*(($A$1069)*$C552/$B$12*$B$7+(1-$A$1069)*$D552/$B$12*$C$7)</x:f>
        <x:v>360</x:v>
      </x:c>
      <x:c r="BR552" s="34" t="n">
        <x:f>$B$11*(($A$1070)*$C552/$B$12*$B$7+(1-$A$1070)*$D552/$B$12*$C$7)</x:f>
        <x:v>330</x:v>
      </x:c>
      <x:c r="BS552" s="34" t="n">
        <x:f>$B$11*(($A$1071)*$C552/$B$12*$B$7+(1-$A$1071)*$D552/$B$12*$C$7)</x:f>
        <x:v>300</x:v>
      </x:c>
      <x:c r="BT552" s="34" t="n">
        <x:f>$B$11*(($A$1072)*$C552/$B$12*$B$7+(1-$A$1072)*$D552/$B$12*$C$7)</x:f>
        <x:v>270</x:v>
      </x:c>
      <x:c r="BU552" s="34" t="n">
        <x:f>$B$11*(($A$1073)*$C552/$B$12*$B$7+(1-$A$1073)*$D552/$B$12*$C$7)</x:f>
        <x:v>240</x:v>
      </x:c>
      <x:c r="BV552" s="34" t="n">
        <x:f>$B$11*(($A$1074)*$C552/$B$12*$B$7+(1-$A$1074)*$D552/$B$12*$C$7)</x:f>
        <x:v>209.99999999999997</x:v>
      </x:c>
      <x:c r="BW552" s="34" t="n">
        <x:f>$B$11*(($A$1075)*$C552/$B$12*$B$7+(1-$A$1075)*$D552/$B$12*$C$7)</x:f>
        <x:v>180.00000000000003</x:v>
      </x:c>
      <x:c r="BX552" s="34" t="n">
        <x:f>$B$11*(($A$1076)*$C552/$B$12*$B$7+(1-$A$1076)*$D552/$B$12*$C$7)</x:f>
        <x:v>150</x:v>
      </x:c>
      <x:c r="BY552" s="34" t="n">
        <x:f>$B$11*(($A$1077)*$C552/$B$12*$B$7+(1-$A$1077)*$D552/$B$12*$C$7)</x:f>
        <x:v>119.99999999999999</x:v>
      </x:c>
      <x:c r="BZ552" s="34" t="n">
        <x:f>$B$11*(($A$1078)*$C552/$B$12*$B$7+(1-$A$1078)*$D552/$B$12*$C$7)</x:f>
        <x:v>90.00000000000001</x:v>
      </x:c>
      <x:c r="CA552" s="34" t="n">
        <x:f>$B$11*(($A$1079)*$C552/$B$12*$B$7+(1-$A$1079)*$D552/$B$12*$C$7)</x:f>
        <x:v>59.99999999999999</x:v>
      </x:c>
      <x:c r="CB552" s="34" t="n">
        <x:f>$B$11*(($A$1080)*$C552/$B$12*$B$7+(1-$A$1080)*$D552/$B$12*$C$7)</x:f>
        <x:v>30.00000000000003</x:v>
      </x:c>
      <x:c r="CC552" s="34" t="n">
        <x:f>$B$11*(($A$1081)*$C552/$B$12*$B$7+(1-$A$1081)*$D552/$B$12*$C$7)</x:f>
        <x:v>0</x:v>
      </x:c>
    </x:row>
    <x:row r="553">
      <x:c r="A553" s="34" t="n">
        <x:v>529</x:v>
      </x:c>
      <x:c r="B553" s="39" t="n">
        <x:v>0.9474250862485776</x:v>
      </x:c>
      <x:c r="C553" s="1" t="n">
        <x:f>SUM(AM553:AV553)</x:f>
        <x:v>0</x:v>
      </x:c>
      <x:c r="D553" s="1" t="n">
        <x:f>SUM(AW553:BF553)</x:f>
        <x:v>0</x:v>
      </x:c>
      <x:c r="E553" s="17" t="n">
        <x:f>(1-C553/$B$12)*$B$8-C553/$B$12*$B$7</x:f>
        <x:v>0.05</x:v>
      </x:c>
      <x:c r="F553" s="17" t="n">
        <x:f>(1-D553/$B$12)*$C$8-D553/$B$12*$C$7</x:f>
        <x:v>0.09</x:v>
      </x:c>
      <x:c r="G553" s="32" t="n">
        <x:f>$B$11*($B$10*C553/$B$12*$B$7+(1-$B$10)*D553/$B$12*$C$7)</x:f>
        <x:v>0</x:v>
      </x:c>
      <x:c r="H553" s="17" t="n">
        <x:f>$B$10*E553+(1-$B$10)*F553</x:f>
        <x:v>0.07</x:v>
      </x:c>
      <x:c r="I553" s="34"/>
      <x:c r="J553" s="34"/>
      <x:c r="K553" s="34"/>
      <x:c r="L553" s="34"/>
      <x:c r="M553" s="34"/>
      <x:c r="N553" s="34"/>
      <x:c r="O553" s="34"/>
      <x:c r="P553" s="34"/>
      <x:c r="Q553" s="34"/>
      <x:c r="R553" s="39" t="n">
        <x:v>-1.4615751401178434</x:v>
      </x:c>
      <x:c r="S553" s="39" t="n">
        <x:v>-0.7942014530655132</x:v>
      </x:c>
      <x:c r="T553" s="39" t="n">
        <x:v>0.42078169983929625</x:v>
      </x:c>
      <x:c r="U553" s="39" t="n">
        <x:v>-0.8996131848987734</x:v>
      </x:c>
      <x:c r="V553" s="39" t="n">
        <x:v>1.453862407974227</x:v>
      </x:c>
      <x:c r="W553" s="39" t="n">
        <x:v>1.1409141030134868</x:v>
      </x:c>
      <x:c r="X553" s="39" t="n">
        <x:v>-0.2375067913550221</x:v>
      </x:c>
      <x:c r="Y553" s="39" t="n">
        <x:v>0.2552767416042971</x:v>
      </x:c>
      <x:c r="Z553" s="39" t="n">
        <x:v>-0.4361402787554235</x:v>
      </x:c>
      <x:c r="AA553" s="39" t="n">
        <x:v>-0.1274256084513334</x:v>
      </x:c>
      <x:c r="AB553" s="39" t="n">
        <x:v>0.5770655326377961</x:v>
      </x:c>
      <x:c r="AC553" s="39" t="n">
        <x:v>0.0831738740818704</x:v>
      </x:c>
      <x:c r="AD553" s="39" t="n">
        <x:v>0.05199642599462776</x:v>
      </x:c>
      <x:c r="AE553" s="39" t="n">
        <x:v>1.5890212449440269</x:v>
      </x:c>
      <x:c r="AF553" s="39" t="n">
        <x:v>-1.0632404709950425</x:v>
      </x:c>
      <x:c r="AG553" s="39" t="n">
        <x:v>0.9877452609334686</x:v>
      </x:c>
      <x:c r="AH553" s="39" t="n">
        <x:v>0.20657944703242695</x:v>
      </x:c>
      <x:c r="AI553" s="39" t="n">
        <x:v>1.6726364903895488</x:v>
      </x:c>
      <x:c r="AJ553" s="39" t="n">
        <x:v>0.007068679790568867</x:v>
      </x:c>
      <x:c r="AK553" s="39" t="n">
        <x:v>-0.28572547606019616</x:v>
      </x:c>
      <x:c r="AL553" s="34"/>
      <x:c r="AM553" s="34" t="n">
        <x:f>IF(SQRT($B$9)*$B553+SQRT(1-$B$9)*R553&lt;_xlfn.NORM.S.INV($B$6),1,0)</x:f>
        <x:v>0</x:v>
      </x:c>
      <x:c r="AN553" s="34" t="n">
        <x:f>IF(SQRT($B$9)*$B553+SQRT(1-$B$9)*S553&lt;_xlfn.NORM.S.INV($B$6),1,0)</x:f>
        <x:v>0</x:v>
      </x:c>
      <x:c r="AO553" s="34" t="n">
        <x:f>IF(SQRT($B$9)*$B553+SQRT(1-$B$9)*T553&lt;_xlfn.NORM.S.INV($B$6),1,0)</x:f>
        <x:v>0</x:v>
      </x:c>
      <x:c r="AP553" s="34" t="n">
        <x:f>IF(SQRT($B$9)*$B553+SQRT(1-$B$9)*U553&lt;_xlfn.NORM.S.INV($B$6),1,0)</x:f>
        <x:v>0</x:v>
      </x:c>
      <x:c r="AQ553" s="34" t="n">
        <x:f>IF(SQRT($B$9)*$B553+SQRT(1-$B$9)*V553&lt;_xlfn.NORM.S.INV($B$6),1,0)</x:f>
        <x:v>0</x:v>
      </x:c>
      <x:c r="AR553" s="34" t="n">
        <x:f>IF(SQRT($B$9)*$B553+SQRT(1-$B$9)*W553&lt;_xlfn.NORM.S.INV($B$6),1,0)</x:f>
        <x:v>0</x:v>
      </x:c>
      <x:c r="AS553" s="34" t="n">
        <x:f>IF(SQRT($B$9)*$B553+SQRT(1-$B$9)*X553&lt;_xlfn.NORM.S.INV($B$6),1,0)</x:f>
        <x:v>0</x:v>
      </x:c>
      <x:c r="AT553" s="34" t="n">
        <x:f>IF(SQRT($B$9)*$B553+SQRT(1-$B$9)*Y553&lt;_xlfn.NORM.S.INV($B$6),1,0)</x:f>
        <x:v>0</x:v>
      </x:c>
      <x:c r="AU553" s="34" t="n">
        <x:f>IF(SQRT($B$9)*$B553+SQRT(1-$B$9)*Z553&lt;_xlfn.NORM.S.INV($B$6),1,0)</x:f>
        <x:v>0</x:v>
      </x:c>
      <x:c r="AV553" s="34" t="n">
        <x:f>IF(SQRT($B$9)*$B553+SQRT(1-$B$9)*AA553&lt;_xlfn.NORM.S.INV($B$6),1,0)</x:f>
        <x:v>0</x:v>
      </x:c>
      <x:c r="AW553" s="34" t="n">
        <x:f>IF(SQRT($C$9)*$B553+SQRT(1-$C$9)*AB553&lt;_xlfn.NORM.S.INV($C$6),1,0)</x:f>
        <x:v>0</x:v>
      </x:c>
      <x:c r="AX553" s="34" t="n">
        <x:f>IF(SQRT($C$9)*$B553+SQRT(1-$C$9)*AC553&lt;_xlfn.NORM.S.INV($C$6),1,0)</x:f>
        <x:v>0</x:v>
      </x:c>
      <x:c r="AY553" s="34" t="n">
        <x:f>IF(SQRT($C$9)*$B553+SQRT(1-$C$9)*AD553&lt;_xlfn.NORM.S.INV($C$6),1,0)</x:f>
        <x:v>0</x:v>
      </x:c>
      <x:c r="AZ553" s="34" t="n">
        <x:f>IF(SQRT($C$9)*$B553+SQRT(1-$C$9)*AE553&lt;_xlfn.NORM.S.INV($C$6),1,0)</x:f>
        <x:v>0</x:v>
      </x:c>
      <x:c r="BA553" s="34" t="n">
        <x:f>IF(SQRT($C$9)*$B553+SQRT(1-$C$9)*AF553&lt;_xlfn.NORM.S.INV($C$6),1,0)</x:f>
        <x:v>0</x:v>
      </x:c>
      <x:c r="BB553" s="34" t="n">
        <x:f>IF(SQRT($C$9)*$B553+SQRT(1-$C$9)*AG553&lt;_xlfn.NORM.S.INV($C$6),1,0)</x:f>
        <x:v>0</x:v>
      </x:c>
      <x:c r="BC553" s="34" t="n">
        <x:f>IF(SQRT($C$9)*$B553+SQRT(1-$C$9)*AH553&lt;_xlfn.NORM.S.INV($C$6),1,0)</x:f>
        <x:v>0</x:v>
      </x:c>
      <x:c r="BD553" s="34" t="n">
        <x:f>IF(SQRT($C$9)*$B553+SQRT(1-$C$9)*AI553&lt;_xlfn.NORM.S.INV($C$6),1,0)</x:f>
        <x:v>0</x:v>
      </x:c>
      <x:c r="BE553" s="34" t="n">
        <x:f>IF(SQRT($C$9)*$B553+SQRT(1-$C$9)*AJ553&lt;_xlfn.NORM.S.INV($C$6),1,0)</x:f>
        <x:v>0</x:v>
      </x:c>
      <x:c r="BF553" s="34" t="n">
        <x:f>IF(SQRT($C$9)*$B553+SQRT(1-$C$9)*AK553&lt;_xlfn.NORM.S.INV($C$6),1,0)</x:f>
        <x:v>0</x:v>
      </x:c>
      <x:c r="BG553" s="34"/>
      <x:c r="BH553" s="34"/>
      <x:c r="BI553" s="34" t="n">
        <x:f>$B$11*(($A$1061)*$C553/$B$12*$B$7+(1-$A$1061)*$D553/$B$12*$C$7)</x:f>
        <x:v>0</x:v>
      </x:c>
      <x:c r="BJ553" s="34" t="n">
        <x:f>$B$11*(($A$1062)*$C553/$B$12*$B$7+(1-$A$1062)*$D553/$B$12*$C$7)</x:f>
        <x:v>0</x:v>
      </x:c>
      <x:c r="BK553" s="34" t="n">
        <x:f>$B$11*(($A$1063)*$C553/$B$12*$B$7+(1-$A$1063)*$D553/$B$12*$C$7)</x:f>
        <x:v>0</x:v>
      </x:c>
      <x:c r="BL553" s="34" t="n">
        <x:f>$B$11*(($A$1064)*$C553/$B$12*$B$7+(1-$A$1064)*$D553/$B$12*$C$7)</x:f>
        <x:v>0</x:v>
      </x:c>
      <x:c r="BM553" s="34" t="n">
        <x:f>$B$11*(($A$1065)*$C553/$B$12*$B$7+(1-$A$1065)*$D553/$B$12*$C$7)</x:f>
        <x:v>0</x:v>
      </x:c>
      <x:c r="BN553" s="34" t="n">
        <x:f>$B$11*(($A$1066)*$C553/$B$12*$B$7+(1-$A$1066)*$D553/$B$12*$C$7)</x:f>
        <x:v>0</x:v>
      </x:c>
      <x:c r="BO553" s="34" t="n">
        <x:f>$B$11*(($A$1067)*$C553/$B$12*$B$7+(1-$A$1067)*$D553/$B$12*$C$7)</x:f>
        <x:v>0</x:v>
      </x:c>
      <x:c r="BP553" s="34" t="n">
        <x:f>$B$11*(($A$1068)*$C553/$B$12*$B$7+(1-$A$1068)*$D553/$B$12*$C$7)</x:f>
        <x:v>0</x:v>
      </x:c>
      <x:c r="BQ553" s="34" t="n">
        <x:f>$B$11*(($A$1069)*$C553/$B$12*$B$7+(1-$A$1069)*$D553/$B$12*$C$7)</x:f>
        <x:v>0</x:v>
      </x:c>
      <x:c r="BR553" s="34" t="n">
        <x:f>$B$11*(($A$1070)*$C553/$B$12*$B$7+(1-$A$1070)*$D553/$B$12*$C$7)</x:f>
        <x:v>0</x:v>
      </x:c>
      <x:c r="BS553" s="34" t="n">
        <x:f>$B$11*(($A$1071)*$C553/$B$12*$B$7+(1-$A$1071)*$D553/$B$12*$C$7)</x:f>
        <x:v>0</x:v>
      </x:c>
      <x:c r="BT553" s="34" t="n">
        <x:f>$B$11*(($A$1072)*$C553/$B$12*$B$7+(1-$A$1072)*$D553/$B$12*$C$7)</x:f>
        <x:v>0</x:v>
      </x:c>
      <x:c r="BU553" s="34" t="n">
        <x:f>$B$11*(($A$1073)*$C553/$B$12*$B$7+(1-$A$1073)*$D553/$B$12*$C$7)</x:f>
        <x:v>0</x:v>
      </x:c>
      <x:c r="BV553" s="34" t="n">
        <x:f>$B$11*(($A$1074)*$C553/$B$12*$B$7+(1-$A$1074)*$D553/$B$12*$C$7)</x:f>
        <x:v>0</x:v>
      </x:c>
      <x:c r="BW553" s="34" t="n">
        <x:f>$B$11*(($A$1075)*$C553/$B$12*$B$7+(1-$A$1075)*$D553/$B$12*$C$7)</x:f>
        <x:v>0</x:v>
      </x:c>
      <x:c r="BX553" s="34" t="n">
        <x:f>$B$11*(($A$1076)*$C553/$B$12*$B$7+(1-$A$1076)*$D553/$B$12*$C$7)</x:f>
        <x:v>0</x:v>
      </x:c>
      <x:c r="BY553" s="34" t="n">
        <x:f>$B$11*(($A$1077)*$C553/$B$12*$B$7+(1-$A$1077)*$D553/$B$12*$C$7)</x:f>
        <x:v>0</x:v>
      </x:c>
      <x:c r="BZ553" s="34" t="n">
        <x:f>$B$11*(($A$1078)*$C553/$B$12*$B$7+(1-$A$1078)*$D553/$B$12*$C$7)</x:f>
        <x:v>0</x:v>
      </x:c>
      <x:c r="CA553" s="34" t="n">
        <x:f>$B$11*(($A$1079)*$C553/$B$12*$B$7+(1-$A$1079)*$D553/$B$12*$C$7)</x:f>
        <x:v>0</x:v>
      </x:c>
      <x:c r="CB553" s="34" t="n">
        <x:f>$B$11*(($A$1080)*$C553/$B$12*$B$7+(1-$A$1080)*$D553/$B$12*$C$7)</x:f>
        <x:v>0</x:v>
      </x:c>
      <x:c r="CC553" s="34" t="n">
        <x:f>$B$11*(($A$1081)*$C553/$B$12*$B$7+(1-$A$1081)*$D553/$B$12*$C$7)</x:f>
        <x:v>0</x:v>
      </x:c>
    </x:row>
    <x:row r="554">
      <x:c r="A554" s="34" t="n">
        <x:v>530</x:v>
      </x:c>
      <x:c r="B554" s="39" t="n">
        <x:v>-1.304702228822311</x:v>
      </x:c>
      <x:c r="C554" s="1" t="n">
        <x:f>SUM(AM554:AV554)</x:f>
        <x:v>0</x:v>
      </x:c>
      <x:c r="D554" s="1" t="n">
        <x:f>SUM(AW554:BF554)</x:f>
        <x:v>1</x:v>
      </x:c>
      <x:c r="E554" s="17" t="n">
        <x:f>(1-C554/$B$12)*$B$8-C554/$B$12*$B$7</x:f>
        <x:v>0.05</x:v>
      </x:c>
      <x:c r="F554" s="17" t="n">
        <x:f>(1-D554/$B$12)*$C$8-D554/$B$12*$C$7</x:f>
        <x:v>0.021000000000000005</x:v>
      </x:c>
      <x:c r="G554" s="32" t="n">
        <x:f>$B$11*($B$10*C554/$B$12*$B$7+(1-$B$10)*D554/$B$12*$C$7)</x:f>
        <x:v>300</x:v>
      </x:c>
      <x:c r="H554" s="17" t="n">
        <x:f>$B$10*E554+(1-$B$10)*F554</x:f>
        <x:v>0.035500000000000004</x:v>
      </x:c>
      <x:c r="I554" s="34"/>
      <x:c r="J554" s="34"/>
      <x:c r="K554" s="34"/>
      <x:c r="L554" s="34"/>
      <x:c r="M554" s="34"/>
      <x:c r="N554" s="34"/>
      <x:c r="O554" s="34"/>
      <x:c r="P554" s="34"/>
      <x:c r="Q554" s="34"/>
      <x:c r="R554" s="39" t="n">
        <x:v>0.7513260416915198</x:v>
      </x:c>
      <x:c r="S554" s="39" t="n">
        <x:v>1.8930877460506164</x:v>
      </x:c>
      <x:c r="T554" s="39" t="n">
        <x:v>-0.8958418078399042</x:v>
      </x:c>
      <x:c r="U554" s="39" t="n">
        <x:v>-0.17302127068513648</x:v>
      </x:c>
      <x:c r="V554" s="39" t="n">
        <x:v>0.08912658059953504</x:v>
      </x:c>
      <x:c r="W554" s="39" t="n">
        <x:v>1.2548378106443825</x:v>
      </x:c>
      <x:c r="X554" s="39" t="n">
        <x:v>0.7970386988574164</x:v>
      </x:c>
      <x:c r="Y554" s="39" t="n">
        <x:v>1.0199330643857363</x:v>
      </x:c>
      <x:c r="Z554" s="39" t="n">
        <x:v>0.25121105108964165</x:v>
      </x:c>
      <x:c r="AA554" s="39" t="n">
        <x:v>0.4274435038251961</x:v>
      </x:c>
      <x:c r="AB554" s="39" t="n">
        <x:v>0.6323921048195986</x:v>
      </x:c>
      <x:c r="AC554" s="39" t="n">
        <x:v>1.0330257434874677</x:v>
      </x:c>
      <x:c r="AD554" s="39" t="n">
        <x:v>-0.21096568253658204</x:v>
      </x:c>
      <x:c r="AE554" s="39" t="n">
        <x:v>-0.8098895231857921</x:v>
      </x:c>
      <x:c r="AF554" s="39" t="n">
        <x:v>0.5421946080425448</x:v>
      </x:c>
      <x:c r="AG554" s="39" t="n">
        <x:v>-0.2558320110646249</x:v>
      </x:c>
      <x:c r="AH554" s="39" t="n">
        <x:v>-1.1198086288683706</x:v>
      </x:c>
      <x:c r="AI554" s="39" t="n">
        <x:v>-1.3458520187713519</x:v>
      </x:c>
      <x:c r="AJ554" s="39" t="n">
        <x:v>0.9116713956341707</x:v>
      </x:c>
      <x:c r="AK554" s="39" t="n">
        <x:v>0.3803743063179755</x:v>
      </x:c>
      <x:c r="AL554" s="34"/>
      <x:c r="AM554" s="34" t="n">
        <x:f>IF(SQRT($B$9)*$B554+SQRT(1-$B$9)*R554&lt;_xlfn.NORM.S.INV($B$6),1,0)</x:f>
        <x:v>0</x:v>
      </x:c>
      <x:c r="AN554" s="34" t="n">
        <x:f>IF(SQRT($B$9)*$B554+SQRT(1-$B$9)*S554&lt;_xlfn.NORM.S.INV($B$6),1,0)</x:f>
        <x:v>0</x:v>
      </x:c>
      <x:c r="AO554" s="34" t="n">
        <x:f>IF(SQRT($B$9)*$B554+SQRT(1-$B$9)*T554&lt;_xlfn.NORM.S.INV($B$6),1,0)</x:f>
        <x:v>0</x:v>
      </x:c>
      <x:c r="AP554" s="34" t="n">
        <x:f>IF(SQRT($B$9)*$B554+SQRT(1-$B$9)*U554&lt;_xlfn.NORM.S.INV($B$6),1,0)</x:f>
        <x:v>0</x:v>
      </x:c>
      <x:c r="AQ554" s="34" t="n">
        <x:f>IF(SQRT($B$9)*$B554+SQRT(1-$B$9)*V554&lt;_xlfn.NORM.S.INV($B$6),1,0)</x:f>
        <x:v>0</x:v>
      </x:c>
      <x:c r="AR554" s="34" t="n">
        <x:f>IF(SQRT($B$9)*$B554+SQRT(1-$B$9)*W554&lt;_xlfn.NORM.S.INV($B$6),1,0)</x:f>
        <x:v>0</x:v>
      </x:c>
      <x:c r="AS554" s="34" t="n">
        <x:f>IF(SQRT($B$9)*$B554+SQRT(1-$B$9)*X554&lt;_xlfn.NORM.S.INV($B$6),1,0)</x:f>
        <x:v>0</x:v>
      </x:c>
      <x:c r="AT554" s="34" t="n">
        <x:f>IF(SQRT($B$9)*$B554+SQRT(1-$B$9)*Y554&lt;_xlfn.NORM.S.INV($B$6),1,0)</x:f>
        <x:v>0</x:v>
      </x:c>
      <x:c r="AU554" s="34" t="n">
        <x:f>IF(SQRT($B$9)*$B554+SQRT(1-$B$9)*Z554&lt;_xlfn.NORM.S.INV($B$6),1,0)</x:f>
        <x:v>0</x:v>
      </x:c>
      <x:c r="AV554" s="34" t="n">
        <x:f>IF(SQRT($B$9)*$B554+SQRT(1-$B$9)*AA554&lt;_xlfn.NORM.S.INV($B$6),1,0)</x:f>
        <x:v>0</x:v>
      </x:c>
      <x:c r="AW554" s="34" t="n">
        <x:f>IF(SQRT($C$9)*$B554+SQRT(1-$C$9)*AB554&lt;_xlfn.NORM.S.INV($C$6),1,0)</x:f>
        <x:v>0</x:v>
      </x:c>
      <x:c r="AX554" s="34" t="n">
        <x:f>IF(SQRT($C$9)*$B554+SQRT(1-$C$9)*AC554&lt;_xlfn.NORM.S.INV($C$6),1,0)</x:f>
        <x:v>0</x:v>
      </x:c>
      <x:c r="AY554" s="34" t="n">
        <x:f>IF(SQRT($C$9)*$B554+SQRT(1-$C$9)*AD554&lt;_xlfn.NORM.S.INV($C$6),1,0)</x:f>
        <x:v>0</x:v>
      </x:c>
      <x:c r="AZ554" s="34" t="n">
        <x:f>IF(SQRT($C$9)*$B554+SQRT(1-$C$9)*AE554&lt;_xlfn.NORM.S.INV($C$6),1,0)</x:f>
        <x:v>0</x:v>
      </x:c>
      <x:c r="BA554" s="34" t="n">
        <x:f>IF(SQRT($C$9)*$B554+SQRT(1-$C$9)*AF554&lt;_xlfn.NORM.S.INV($C$6),1,0)</x:f>
        <x:v>0</x:v>
      </x:c>
      <x:c r="BB554" s="34" t="n">
        <x:f>IF(SQRT($C$9)*$B554+SQRT(1-$C$9)*AG554&lt;_xlfn.NORM.S.INV($C$6),1,0)</x:f>
        <x:v>0</x:v>
      </x:c>
      <x:c r="BC554" s="34" t="n">
        <x:f>IF(SQRT($C$9)*$B554+SQRT(1-$C$9)*AH554&lt;_xlfn.NORM.S.INV($C$6),1,0)</x:f>
        <x:v>0</x:v>
      </x:c>
      <x:c r="BD554" s="34" t="n">
        <x:f>IF(SQRT($C$9)*$B554+SQRT(1-$C$9)*AI554&lt;_xlfn.NORM.S.INV($C$6),1,0)</x:f>
        <x:v>1</x:v>
      </x:c>
      <x:c r="BE554" s="34" t="n">
        <x:f>IF(SQRT($C$9)*$B554+SQRT(1-$C$9)*AJ554&lt;_xlfn.NORM.S.INV($C$6),1,0)</x:f>
        <x:v>0</x:v>
      </x:c>
      <x:c r="BF554" s="34" t="n">
        <x:f>IF(SQRT($C$9)*$B554+SQRT(1-$C$9)*AK554&lt;_xlfn.NORM.S.INV($C$6),1,0)</x:f>
        <x:v>0</x:v>
      </x:c>
      <x:c r="BG554" s="34"/>
      <x:c r="BH554" s="34"/>
      <x:c r="BI554" s="34" t="n">
        <x:f>$B$11*(($A$1061)*$C554/$B$12*$B$7+(1-$A$1061)*$D554/$B$12*$C$7)</x:f>
        <x:v>600</x:v>
      </x:c>
      <x:c r="BJ554" s="34" t="n">
        <x:f>$B$11*(($A$1062)*$C554/$B$12*$B$7+(1-$A$1062)*$D554/$B$12*$C$7)</x:f>
        <x:v>570</x:v>
      </x:c>
      <x:c r="BK554" s="34" t="n">
        <x:f>$B$11*(($A$1063)*$C554/$B$12*$B$7+(1-$A$1063)*$D554/$B$12*$C$7)</x:f>
        <x:v>540</x:v>
      </x:c>
      <x:c r="BL554" s="34" t="n">
        <x:f>$B$11*(($A$1064)*$C554/$B$12*$B$7+(1-$A$1064)*$D554/$B$12*$C$7)</x:f>
        <x:v>509.99999999999994</x:v>
      </x:c>
      <x:c r="BM554" s="34" t="n">
        <x:f>$B$11*(($A$1065)*$C554/$B$12*$B$7+(1-$A$1065)*$D554/$B$12*$C$7)</x:f>
        <x:v>480</x:v>
      </x:c>
      <x:c r="BN554" s="34" t="n">
        <x:f>$B$11*(($A$1066)*$C554/$B$12*$B$7+(1-$A$1066)*$D554/$B$12*$C$7)</x:f>
        <x:v>450</x:v>
      </x:c>
      <x:c r="BO554" s="34" t="n">
        <x:f>$B$11*(($A$1067)*$C554/$B$12*$B$7+(1-$A$1067)*$D554/$B$12*$C$7)</x:f>
        <x:v>419.99999999999994</x:v>
      </x:c>
      <x:c r="BP554" s="34" t="n">
        <x:f>$B$11*(($A$1068)*$C554/$B$12*$B$7+(1-$A$1068)*$D554/$B$12*$C$7)</x:f>
        <x:v>390</x:v>
      </x:c>
      <x:c r="BQ554" s="34" t="n">
        <x:f>$B$11*(($A$1069)*$C554/$B$12*$B$7+(1-$A$1069)*$D554/$B$12*$C$7)</x:f>
        <x:v>360</x:v>
      </x:c>
      <x:c r="BR554" s="34" t="n">
        <x:f>$B$11*(($A$1070)*$C554/$B$12*$B$7+(1-$A$1070)*$D554/$B$12*$C$7)</x:f>
        <x:v>330</x:v>
      </x:c>
      <x:c r="BS554" s="34" t="n">
        <x:f>$B$11*(($A$1071)*$C554/$B$12*$B$7+(1-$A$1071)*$D554/$B$12*$C$7)</x:f>
        <x:v>300</x:v>
      </x:c>
      <x:c r="BT554" s="34" t="n">
        <x:f>$B$11*(($A$1072)*$C554/$B$12*$B$7+(1-$A$1072)*$D554/$B$12*$C$7)</x:f>
        <x:v>270</x:v>
      </x:c>
      <x:c r="BU554" s="34" t="n">
        <x:f>$B$11*(($A$1073)*$C554/$B$12*$B$7+(1-$A$1073)*$D554/$B$12*$C$7)</x:f>
        <x:v>240</x:v>
      </x:c>
      <x:c r="BV554" s="34" t="n">
        <x:f>$B$11*(($A$1074)*$C554/$B$12*$B$7+(1-$A$1074)*$D554/$B$12*$C$7)</x:f>
        <x:v>209.99999999999997</x:v>
      </x:c>
      <x:c r="BW554" s="34" t="n">
        <x:f>$B$11*(($A$1075)*$C554/$B$12*$B$7+(1-$A$1075)*$D554/$B$12*$C$7)</x:f>
        <x:v>180.00000000000003</x:v>
      </x:c>
      <x:c r="BX554" s="34" t="n">
        <x:f>$B$11*(($A$1076)*$C554/$B$12*$B$7+(1-$A$1076)*$D554/$B$12*$C$7)</x:f>
        <x:v>150</x:v>
      </x:c>
      <x:c r="BY554" s="34" t="n">
        <x:f>$B$11*(($A$1077)*$C554/$B$12*$B$7+(1-$A$1077)*$D554/$B$12*$C$7)</x:f>
        <x:v>119.99999999999999</x:v>
      </x:c>
      <x:c r="BZ554" s="34" t="n">
        <x:f>$B$11*(($A$1078)*$C554/$B$12*$B$7+(1-$A$1078)*$D554/$B$12*$C$7)</x:f>
        <x:v>90.00000000000001</x:v>
      </x:c>
      <x:c r="CA554" s="34" t="n">
        <x:f>$B$11*(($A$1079)*$C554/$B$12*$B$7+(1-$A$1079)*$D554/$B$12*$C$7)</x:f>
        <x:v>59.99999999999999</x:v>
      </x:c>
      <x:c r="CB554" s="34" t="n">
        <x:f>$B$11*(($A$1080)*$C554/$B$12*$B$7+(1-$A$1080)*$D554/$B$12*$C$7)</x:f>
        <x:v>30.00000000000003</x:v>
      </x:c>
      <x:c r="CC554" s="34" t="n">
        <x:f>$B$11*(($A$1081)*$C554/$B$12*$B$7+(1-$A$1081)*$D554/$B$12*$C$7)</x:f>
        <x:v>0</x:v>
      </x:c>
    </x:row>
    <x:row r="555">
      <x:c r="A555" s="34" t="n">
        <x:v>531</x:v>
      </x:c>
      <x:c r="B555" s="39" t="n">
        <x:v>-0.06765677140583397</x:v>
      </x:c>
      <x:c r="C555" s="1" t="n">
        <x:f>SUM(AM555:AV555)</x:f>
        <x:v>1</x:v>
      </x:c>
      <x:c r="D555" s="1" t="n">
        <x:f>SUM(AW555:BF555)</x:f>
        <x:v>0</x:v>
      </x:c>
      <x:c r="E555" s="17" t="n">
        <x:f>(1-C555/$B$12)*$B$8-C555/$B$12*$B$7</x:f>
        <x:v>0.0049999999999999975</x:v>
      </x:c>
      <x:c r="F555" s="17" t="n">
        <x:f>(1-D555/$B$12)*$C$8-D555/$B$12*$C$7</x:f>
        <x:v>0.09</x:v>
      </x:c>
      <x:c r="G555" s="32" t="n">
        <x:f>$B$11*($B$10*C555/$B$12*$B$7+(1-$B$10)*D555/$B$12*$C$7)</x:f>
        <x:v>200.00000000000003</x:v>
      </x:c>
      <x:c r="H555" s="17" t="n">
        <x:f>$B$10*E555+(1-$B$10)*F555</x:f>
        <x:v>0.0475</x:v>
      </x:c>
      <x:c r="I555" s="34"/>
      <x:c r="J555" s="34"/>
      <x:c r="K555" s="34"/>
      <x:c r="L555" s="34"/>
      <x:c r="M555" s="34"/>
      <x:c r="N555" s="34"/>
      <x:c r="O555" s="34"/>
      <x:c r="P555" s="34"/>
      <x:c r="Q555" s="34"/>
      <x:c r="R555" s="39" t="n">
        <x:v>1.3340087939332004</x:v>
      </x:c>
      <x:c r="S555" s="39" t="n">
        <x:v>-1.9267877776547417</x:v>
      </x:c>
      <x:c r="T555" s="39" t="n">
        <x:v>1.139420993187572</x:v>
      </x:c>
      <x:c r="U555" s="39" t="n">
        <x:v>-1.0633674618936397</x:v>
      </x:c>
      <x:c r="V555" s="39" t="n">
        <x:v>-0.5567198612430632</x:v>
      </x:c>
      <x:c r="W555" s="39" t="n">
        <x:v>0.3133595629128794</x:v>
      </x:c>
      <x:c r="X555" s="39" t="n">
        <x:v>0.48537872849109315</x:v>
      </x:c>
      <x:c r="Y555" s="39" t="n">
        <x:v>0.1778993382749868</x:v>
      </x:c>
      <x:c r="Z555" s="39" t="n">
        <x:v>-0.44403035633488586</x:v>
      </x:c>
      <x:c r="AA555" s="39" t="n">
        <x:v>-2.7575075458097498</x:v>
      </x:c>
      <x:c r="AB555" s="39" t="n">
        <x:v>-1.1253591182379938</x:v>
      </x:c>
      <x:c r="AC555" s="39" t="n">
        <x:v>0.26418091102555136</x:v>
      </x:c>
      <x:c r="AD555" s="39" t="n">
        <x:v>0.6977814457975176</x:v>
      </x:c>
      <x:c r="AE555" s="39" t="n">
        <x:v>-0.6525532227040661</x:v>
      </x:c>
      <x:c r="AF555" s="39" t="n">
        <x:v>-1.38165270973647</x:v>
      </x:c>
      <x:c r="AG555" s="39" t="n">
        <x:v>-0.5519673378422583</x:v>
      </x:c>
      <x:c r="AH555" s="39" t="n">
        <x:v>0.9340069561901131</x:v>
      </x:c>
      <x:c r="AI555" s="39" t="n">
        <x:v>2.4256504875278875</x:v>
      </x:c>
      <x:c r="AJ555" s="39" t="n">
        <x:v>-0.7898165019681198</x:v>
      </x:c>
      <x:c r="AK555" s="39" t="n">
        <x:v>0.08049972923315346</x:v>
      </x:c>
      <x:c r="AL555" s="34"/>
      <x:c r="AM555" s="34" t="n">
        <x:f>IF(SQRT($B$9)*$B555+SQRT(1-$B$9)*R555&lt;_xlfn.NORM.S.INV($B$6),1,0)</x:f>
        <x:v>0</x:v>
      </x:c>
      <x:c r="AN555" s="34" t="n">
        <x:f>IF(SQRT($B$9)*$B555+SQRT(1-$B$9)*S555&lt;_xlfn.NORM.S.INV($B$6),1,0)</x:f>
        <x:v>0</x:v>
      </x:c>
      <x:c r="AO555" s="34" t="n">
        <x:f>IF(SQRT($B$9)*$B555+SQRT(1-$B$9)*T555&lt;_xlfn.NORM.S.INV($B$6),1,0)</x:f>
        <x:v>0</x:v>
      </x:c>
      <x:c r="AP555" s="34" t="n">
        <x:f>IF(SQRT($B$9)*$B555+SQRT(1-$B$9)*U555&lt;_xlfn.NORM.S.INV($B$6),1,0)</x:f>
        <x:v>0</x:v>
      </x:c>
      <x:c r="AQ555" s="34" t="n">
        <x:f>IF(SQRT($B$9)*$B555+SQRT(1-$B$9)*V555&lt;_xlfn.NORM.S.INV($B$6),1,0)</x:f>
        <x:v>0</x:v>
      </x:c>
      <x:c r="AR555" s="34" t="n">
        <x:f>IF(SQRT($B$9)*$B555+SQRT(1-$B$9)*W555&lt;_xlfn.NORM.S.INV($B$6),1,0)</x:f>
        <x:v>0</x:v>
      </x:c>
      <x:c r="AS555" s="34" t="n">
        <x:f>IF(SQRT($B$9)*$B555+SQRT(1-$B$9)*X555&lt;_xlfn.NORM.S.INV($B$6),1,0)</x:f>
        <x:v>0</x:v>
      </x:c>
      <x:c r="AT555" s="34" t="n">
        <x:f>IF(SQRT($B$9)*$B555+SQRT(1-$B$9)*Y555&lt;_xlfn.NORM.S.INV($B$6),1,0)</x:f>
        <x:v>0</x:v>
      </x:c>
      <x:c r="AU555" s="34" t="n">
        <x:f>IF(SQRT($B$9)*$B555+SQRT(1-$B$9)*Z555&lt;_xlfn.NORM.S.INV($B$6),1,0)</x:f>
        <x:v>0</x:v>
      </x:c>
      <x:c r="AV555" s="34" t="n">
        <x:f>IF(SQRT($B$9)*$B555+SQRT(1-$B$9)*AA555&lt;_xlfn.NORM.S.INV($B$6),1,0)</x:f>
        <x:v>1</x:v>
      </x:c>
      <x:c r="AW555" s="34" t="n">
        <x:f>IF(SQRT($C$9)*$B555+SQRT(1-$C$9)*AB555&lt;_xlfn.NORM.S.INV($C$6),1,0)</x:f>
        <x:v>0</x:v>
      </x:c>
      <x:c r="AX555" s="34" t="n">
        <x:f>IF(SQRT($C$9)*$B555+SQRT(1-$C$9)*AC555&lt;_xlfn.NORM.S.INV($C$6),1,0)</x:f>
        <x:v>0</x:v>
      </x:c>
      <x:c r="AY555" s="34" t="n">
        <x:f>IF(SQRT($C$9)*$B555+SQRT(1-$C$9)*AD555&lt;_xlfn.NORM.S.INV($C$6),1,0)</x:f>
        <x:v>0</x:v>
      </x:c>
      <x:c r="AZ555" s="34" t="n">
        <x:f>IF(SQRT($C$9)*$B555+SQRT(1-$C$9)*AE555&lt;_xlfn.NORM.S.INV($C$6),1,0)</x:f>
        <x:v>0</x:v>
      </x:c>
      <x:c r="BA555" s="34" t="n">
        <x:f>IF(SQRT($C$9)*$B555+SQRT(1-$C$9)*AF555&lt;_xlfn.NORM.S.INV($C$6),1,0)</x:f>
        <x:v>0</x:v>
      </x:c>
      <x:c r="BB555" s="34" t="n">
        <x:f>IF(SQRT($C$9)*$B555+SQRT(1-$C$9)*AG555&lt;_xlfn.NORM.S.INV($C$6),1,0)</x:f>
        <x:v>0</x:v>
      </x:c>
      <x:c r="BC555" s="34" t="n">
        <x:f>IF(SQRT($C$9)*$B555+SQRT(1-$C$9)*AH555&lt;_xlfn.NORM.S.INV($C$6),1,0)</x:f>
        <x:v>0</x:v>
      </x:c>
      <x:c r="BD555" s="34" t="n">
        <x:f>IF(SQRT($C$9)*$B555+SQRT(1-$C$9)*AI555&lt;_xlfn.NORM.S.INV($C$6),1,0)</x:f>
        <x:v>0</x:v>
      </x:c>
      <x:c r="BE555" s="34" t="n">
        <x:f>IF(SQRT($C$9)*$B555+SQRT(1-$C$9)*AJ555&lt;_xlfn.NORM.S.INV($C$6),1,0)</x:f>
        <x:v>0</x:v>
      </x:c>
      <x:c r="BF555" s="34" t="n">
        <x:f>IF(SQRT($C$9)*$B555+SQRT(1-$C$9)*AK555&lt;_xlfn.NORM.S.INV($C$6),1,0)</x:f>
        <x:v>0</x:v>
      </x:c>
      <x:c r="BG555" s="34"/>
      <x:c r="BH555" s="34"/>
      <x:c r="BI555" s="34" t="n">
        <x:f>$B$11*(($A$1061)*$C555/$B$12*$B$7+(1-$A$1061)*$D555/$B$12*$C$7)</x:f>
        <x:v>0</x:v>
      </x:c>
      <x:c r="BJ555" s="34" t="n">
        <x:f>$B$11*(($A$1062)*$C555/$B$12*$B$7+(1-$A$1062)*$D555/$B$12*$C$7)</x:f>
        <x:v>20</x:v>
      </x:c>
      <x:c r="BK555" s="34" t="n">
        <x:f>$B$11*(($A$1063)*$C555/$B$12*$B$7+(1-$A$1063)*$D555/$B$12*$C$7)</x:f>
        <x:v>40</x:v>
      </x:c>
      <x:c r="BL555" s="34" t="n">
        <x:f>$B$11*(($A$1064)*$C555/$B$12*$B$7+(1-$A$1064)*$D555/$B$12*$C$7)</x:f>
        <x:v>60</x:v>
      </x:c>
      <x:c r="BM555" s="34" t="n">
        <x:f>$B$11*(($A$1065)*$C555/$B$12*$B$7+(1-$A$1065)*$D555/$B$12*$C$7)</x:f>
        <x:v>80</x:v>
      </x:c>
      <x:c r="BN555" s="34" t="n">
        <x:f>$B$11*(($A$1066)*$C555/$B$12*$B$7+(1-$A$1066)*$D555/$B$12*$C$7)</x:f>
        <x:v>100.00000000000001</x:v>
      </x:c>
      <x:c r="BO555" s="34" t="n">
        <x:f>$B$11*(($A$1067)*$C555/$B$12*$B$7+(1-$A$1067)*$D555/$B$12*$C$7)</x:f>
        <x:v>120</x:v>
      </x:c>
      <x:c r="BP555" s="34" t="n">
        <x:f>$B$11*(($A$1068)*$C555/$B$12*$B$7+(1-$A$1068)*$D555/$B$12*$C$7)</x:f>
        <x:v>139.99999999999997</x:v>
      </x:c>
      <x:c r="BQ555" s="34" t="n">
        <x:f>$B$11*(($A$1069)*$C555/$B$12*$B$7+(1-$A$1069)*$D555/$B$12*$C$7)</x:f>
        <x:v>160</x:v>
      </x:c>
      <x:c r="BR555" s="34" t="n">
        <x:f>$B$11*(($A$1070)*$C555/$B$12*$B$7+(1-$A$1070)*$D555/$B$12*$C$7)</x:f>
        <x:v>180</x:v>
      </x:c>
      <x:c r="BS555" s="34" t="n">
        <x:f>$B$11*(($A$1071)*$C555/$B$12*$B$7+(1-$A$1071)*$D555/$B$12*$C$7)</x:f>
        <x:v>200.00000000000003</x:v>
      </x:c>
      <x:c r="BT555" s="34" t="n">
        <x:f>$B$11*(($A$1072)*$C555/$B$12*$B$7+(1-$A$1072)*$D555/$B$12*$C$7)</x:f>
        <x:v>220.00000000000006</x:v>
      </x:c>
      <x:c r="BU555" s="34" t="n">
        <x:f>$B$11*(($A$1073)*$C555/$B$12*$B$7+(1-$A$1073)*$D555/$B$12*$C$7)</x:f>
        <x:v>240</x:v>
      </x:c>
      <x:c r="BV555" s="34" t="n">
        <x:f>$B$11*(($A$1074)*$C555/$B$12*$B$7+(1-$A$1074)*$D555/$B$12*$C$7)</x:f>
        <x:v>260</x:v>
      </x:c>
      <x:c r="BW555" s="34" t="n">
        <x:f>$B$11*(($A$1075)*$C555/$B$12*$B$7+(1-$A$1075)*$D555/$B$12*$C$7)</x:f>
        <x:v>279.99999999999994</x:v>
      </x:c>
      <x:c r="BX555" s="34" t="n">
        <x:f>$B$11*(($A$1076)*$C555/$B$12*$B$7+(1-$A$1076)*$D555/$B$12*$C$7)</x:f>
        <x:v>300</x:v>
      </x:c>
      <x:c r="BY555" s="34" t="n">
        <x:f>$B$11*(($A$1077)*$C555/$B$12*$B$7+(1-$A$1077)*$D555/$B$12*$C$7)</x:f>
        <x:v>320</x:v>
      </x:c>
      <x:c r="BZ555" s="34" t="n">
        <x:f>$B$11*(($A$1078)*$C555/$B$12*$B$7+(1-$A$1078)*$D555/$B$12*$C$7)</x:f>
        <x:v>339.99999999999994</x:v>
      </x:c>
      <x:c r="CA555" s="34" t="n">
        <x:f>$B$11*(($A$1079)*$C555/$B$12*$B$7+(1-$A$1079)*$D555/$B$12*$C$7)</x:f>
        <x:v>360</x:v>
      </x:c>
      <x:c r="CB555" s="34" t="n">
        <x:f>$B$11*(($A$1080)*$C555/$B$12*$B$7+(1-$A$1080)*$D555/$B$12*$C$7)</x:f>
        <x:v>380.00000000000006</x:v>
      </x:c>
      <x:c r="CC555" s="34" t="n">
        <x:f>$B$11*(($A$1081)*$C555/$B$12*$B$7+(1-$A$1081)*$D555/$B$12*$C$7)</x:f>
        <x:v>400.00000000000006</x:v>
      </x:c>
    </x:row>
    <x:row r="556">
      <x:c r="A556" s="34" t="n">
        <x:v>532</x:v>
      </x:c>
      <x:c r="B556" s="39" t="n">
        <x:v>-0.8384801818214472</x:v>
      </x:c>
      <x:c r="C556" s="1" t="n">
        <x:f>SUM(AM556:AV556)</x:f>
        <x:v>0</x:v>
      </x:c>
      <x:c r="D556" s="1" t="n">
        <x:f>SUM(AW556:BF556)</x:f>
        <x:v>0</x:v>
      </x:c>
      <x:c r="E556" s="17" t="n">
        <x:f>(1-C556/$B$12)*$B$8-C556/$B$12*$B$7</x:f>
        <x:v>0.05</x:v>
      </x:c>
      <x:c r="F556" s="17" t="n">
        <x:f>(1-D556/$B$12)*$C$8-D556/$B$12*$C$7</x:f>
        <x:v>0.09</x:v>
      </x:c>
      <x:c r="G556" s="32" t="n">
        <x:f>$B$11*($B$10*C556/$B$12*$B$7+(1-$B$10)*D556/$B$12*$C$7)</x:f>
        <x:v>0</x:v>
      </x:c>
      <x:c r="H556" s="17" t="n">
        <x:f>$B$10*E556+(1-$B$10)*F556</x:f>
        <x:v>0.07</x:v>
      </x:c>
      <x:c r="I556" s="34"/>
      <x:c r="J556" s="34"/>
      <x:c r="K556" s="34"/>
      <x:c r="L556" s="34"/>
      <x:c r="M556" s="34"/>
      <x:c r="N556" s="34"/>
      <x:c r="O556" s="34"/>
      <x:c r="P556" s="34"/>
      <x:c r="Q556" s="34"/>
      <x:c r="R556" s="39" t="n">
        <x:v>1.2502112004872121</x:v>
      </x:c>
      <x:c r="S556" s="39" t="n">
        <x:v>0.04333872581181395</x:v>
      </x:c>
      <x:c r="T556" s="39" t="n">
        <x:v>-0.6821637960097744</x:v>
      </x:c>
      <x:c r="U556" s="39" t="n">
        <x:v>-0.7451517403233426</x:v>
      </x:c>
      <x:c r="V556" s="39" t="n">
        <x:v>-0.6570965486518499</x:v>
      </x:c>
      <x:c r="W556" s="39" t="n">
        <x:v>-0.5817340407092462</x:v>
      </x:c>
      <x:c r="X556" s="39" t="n">
        <x:v>0.12075256735408899</x:v>
      </x:c>
      <x:c r="Y556" s="39" t="n">
        <x:v>0.5725591295252465</x:v>
      </x:c>
      <x:c r="Z556" s="39" t="n">
        <x:v>-1.0016790306980154</x:v>
      </x:c>
      <x:c r="AA556" s="39" t="n">
        <x:v>0.10701324753504116</x:v>
      </x:c>
      <x:c r="AB556" s="39" t="n">
        <x:v>0.9387944483891343</x:v>
      </x:c>
      <x:c r="AC556" s="39" t="n">
        <x:v>0.06112008593439841</x:v>
      </x:c>
      <x:c r="AD556" s="39" t="n">
        <x:v>0.2538523147024395</x:v>
      </x:c>
      <x:c r="AE556" s="39" t="n">
        <x:v>-0.17512880205095366</x:v>
      </x:c>
      <x:c r="AF556" s="39" t="n">
        <x:v>0.8764801775404484</x:v>
      </x:c>
      <x:c r="AG556" s="39" t="n">
        <x:v>-0.35736456240296116</x:v>
      </x:c>
      <x:c r="AH556" s="39" t="n">
        <x:v>1.2279050503565017</x:v>
      </x:c>
      <x:c r="AI556" s="39" t="n">
        <x:v>1.9194516831167214</x:v>
      </x:c>
      <x:c r="AJ556" s="39" t="n">
        <x:v>3.3591748323123043</x:v>
      </x:c>
      <x:c r="AK556" s="39" t="n">
        <x:v>2.2637714567214107</x:v>
      </x:c>
      <x:c r="AL556" s="34"/>
      <x:c r="AM556" s="34" t="n">
        <x:f>IF(SQRT($B$9)*$B556+SQRT(1-$B$9)*R556&lt;_xlfn.NORM.S.INV($B$6),1,0)</x:f>
        <x:v>0</x:v>
      </x:c>
      <x:c r="AN556" s="34" t="n">
        <x:f>IF(SQRT($B$9)*$B556+SQRT(1-$B$9)*S556&lt;_xlfn.NORM.S.INV($B$6),1,0)</x:f>
        <x:v>0</x:v>
      </x:c>
      <x:c r="AO556" s="34" t="n">
        <x:f>IF(SQRT($B$9)*$B556+SQRT(1-$B$9)*T556&lt;_xlfn.NORM.S.INV($B$6),1,0)</x:f>
        <x:v>0</x:v>
      </x:c>
      <x:c r="AP556" s="34" t="n">
        <x:f>IF(SQRT($B$9)*$B556+SQRT(1-$B$9)*U556&lt;_xlfn.NORM.S.INV($B$6),1,0)</x:f>
        <x:v>0</x:v>
      </x:c>
      <x:c r="AQ556" s="34" t="n">
        <x:f>IF(SQRT($B$9)*$B556+SQRT(1-$B$9)*V556&lt;_xlfn.NORM.S.INV($B$6),1,0)</x:f>
        <x:v>0</x:v>
      </x:c>
      <x:c r="AR556" s="34" t="n">
        <x:f>IF(SQRT($B$9)*$B556+SQRT(1-$B$9)*W556&lt;_xlfn.NORM.S.INV($B$6),1,0)</x:f>
        <x:v>0</x:v>
      </x:c>
      <x:c r="AS556" s="34" t="n">
        <x:f>IF(SQRT($B$9)*$B556+SQRT(1-$B$9)*X556&lt;_xlfn.NORM.S.INV($B$6),1,0)</x:f>
        <x:v>0</x:v>
      </x:c>
      <x:c r="AT556" s="34" t="n">
        <x:f>IF(SQRT($B$9)*$B556+SQRT(1-$B$9)*Y556&lt;_xlfn.NORM.S.INV($B$6),1,0)</x:f>
        <x:v>0</x:v>
      </x:c>
      <x:c r="AU556" s="34" t="n">
        <x:f>IF(SQRT($B$9)*$B556+SQRT(1-$B$9)*Z556&lt;_xlfn.NORM.S.INV($B$6),1,0)</x:f>
        <x:v>0</x:v>
      </x:c>
      <x:c r="AV556" s="34" t="n">
        <x:f>IF(SQRT($B$9)*$B556+SQRT(1-$B$9)*AA556&lt;_xlfn.NORM.S.INV($B$6),1,0)</x:f>
        <x:v>0</x:v>
      </x:c>
      <x:c r="AW556" s="34" t="n">
        <x:f>IF(SQRT($C$9)*$B556+SQRT(1-$C$9)*AB556&lt;_xlfn.NORM.S.INV($C$6),1,0)</x:f>
        <x:v>0</x:v>
      </x:c>
      <x:c r="AX556" s="34" t="n">
        <x:f>IF(SQRT($C$9)*$B556+SQRT(1-$C$9)*AC556&lt;_xlfn.NORM.S.INV($C$6),1,0)</x:f>
        <x:v>0</x:v>
      </x:c>
      <x:c r="AY556" s="34" t="n">
        <x:f>IF(SQRT($C$9)*$B556+SQRT(1-$C$9)*AD556&lt;_xlfn.NORM.S.INV($C$6),1,0)</x:f>
        <x:v>0</x:v>
      </x:c>
      <x:c r="AZ556" s="34" t="n">
        <x:f>IF(SQRT($C$9)*$B556+SQRT(1-$C$9)*AE556&lt;_xlfn.NORM.S.INV($C$6),1,0)</x:f>
        <x:v>0</x:v>
      </x:c>
      <x:c r="BA556" s="34" t="n">
        <x:f>IF(SQRT($C$9)*$B556+SQRT(1-$C$9)*AF556&lt;_xlfn.NORM.S.INV($C$6),1,0)</x:f>
        <x:v>0</x:v>
      </x:c>
      <x:c r="BB556" s="34" t="n">
        <x:f>IF(SQRT($C$9)*$B556+SQRT(1-$C$9)*AG556&lt;_xlfn.NORM.S.INV($C$6),1,0)</x:f>
        <x:v>0</x:v>
      </x:c>
      <x:c r="BC556" s="34" t="n">
        <x:f>IF(SQRT($C$9)*$B556+SQRT(1-$C$9)*AH556&lt;_xlfn.NORM.S.INV($C$6),1,0)</x:f>
        <x:v>0</x:v>
      </x:c>
      <x:c r="BD556" s="34" t="n">
        <x:f>IF(SQRT($C$9)*$B556+SQRT(1-$C$9)*AI556&lt;_xlfn.NORM.S.INV($C$6),1,0)</x:f>
        <x:v>0</x:v>
      </x:c>
      <x:c r="BE556" s="34" t="n">
        <x:f>IF(SQRT($C$9)*$B556+SQRT(1-$C$9)*AJ556&lt;_xlfn.NORM.S.INV($C$6),1,0)</x:f>
        <x:v>0</x:v>
      </x:c>
      <x:c r="BF556" s="34" t="n">
        <x:f>IF(SQRT($C$9)*$B556+SQRT(1-$C$9)*AK556&lt;_xlfn.NORM.S.INV($C$6),1,0)</x:f>
        <x:v>0</x:v>
      </x:c>
      <x:c r="BG556" s="34"/>
      <x:c r="BH556" s="34"/>
      <x:c r="BI556" s="34" t="n">
        <x:f>$B$11*(($A$1061)*$C556/$B$12*$B$7+(1-$A$1061)*$D556/$B$12*$C$7)</x:f>
        <x:v>0</x:v>
      </x:c>
      <x:c r="BJ556" s="34" t="n">
        <x:f>$B$11*(($A$1062)*$C556/$B$12*$B$7+(1-$A$1062)*$D556/$B$12*$C$7)</x:f>
        <x:v>0</x:v>
      </x:c>
      <x:c r="BK556" s="34" t="n">
        <x:f>$B$11*(($A$1063)*$C556/$B$12*$B$7+(1-$A$1063)*$D556/$B$12*$C$7)</x:f>
        <x:v>0</x:v>
      </x:c>
      <x:c r="BL556" s="34" t="n">
        <x:f>$B$11*(($A$1064)*$C556/$B$12*$B$7+(1-$A$1064)*$D556/$B$12*$C$7)</x:f>
        <x:v>0</x:v>
      </x:c>
      <x:c r="BM556" s="34" t="n">
        <x:f>$B$11*(($A$1065)*$C556/$B$12*$B$7+(1-$A$1065)*$D556/$B$12*$C$7)</x:f>
        <x:v>0</x:v>
      </x:c>
      <x:c r="BN556" s="34" t="n">
        <x:f>$B$11*(($A$1066)*$C556/$B$12*$B$7+(1-$A$1066)*$D556/$B$12*$C$7)</x:f>
        <x:v>0</x:v>
      </x:c>
      <x:c r="BO556" s="34" t="n">
        <x:f>$B$11*(($A$1067)*$C556/$B$12*$B$7+(1-$A$1067)*$D556/$B$12*$C$7)</x:f>
        <x:v>0</x:v>
      </x:c>
      <x:c r="BP556" s="34" t="n">
        <x:f>$B$11*(($A$1068)*$C556/$B$12*$B$7+(1-$A$1068)*$D556/$B$12*$C$7)</x:f>
        <x:v>0</x:v>
      </x:c>
      <x:c r="BQ556" s="34" t="n">
        <x:f>$B$11*(($A$1069)*$C556/$B$12*$B$7+(1-$A$1069)*$D556/$B$12*$C$7)</x:f>
        <x:v>0</x:v>
      </x:c>
      <x:c r="BR556" s="34" t="n">
        <x:f>$B$11*(($A$1070)*$C556/$B$12*$B$7+(1-$A$1070)*$D556/$B$12*$C$7)</x:f>
        <x:v>0</x:v>
      </x:c>
      <x:c r="BS556" s="34" t="n">
        <x:f>$B$11*(($A$1071)*$C556/$B$12*$B$7+(1-$A$1071)*$D556/$B$12*$C$7)</x:f>
        <x:v>0</x:v>
      </x:c>
      <x:c r="BT556" s="34" t="n">
        <x:f>$B$11*(($A$1072)*$C556/$B$12*$B$7+(1-$A$1072)*$D556/$B$12*$C$7)</x:f>
        <x:v>0</x:v>
      </x:c>
      <x:c r="BU556" s="34" t="n">
        <x:f>$B$11*(($A$1073)*$C556/$B$12*$B$7+(1-$A$1073)*$D556/$B$12*$C$7)</x:f>
        <x:v>0</x:v>
      </x:c>
      <x:c r="BV556" s="34" t="n">
        <x:f>$B$11*(($A$1074)*$C556/$B$12*$B$7+(1-$A$1074)*$D556/$B$12*$C$7)</x:f>
        <x:v>0</x:v>
      </x:c>
      <x:c r="BW556" s="34" t="n">
        <x:f>$B$11*(($A$1075)*$C556/$B$12*$B$7+(1-$A$1075)*$D556/$B$12*$C$7)</x:f>
        <x:v>0</x:v>
      </x:c>
      <x:c r="BX556" s="34" t="n">
        <x:f>$B$11*(($A$1076)*$C556/$B$12*$B$7+(1-$A$1076)*$D556/$B$12*$C$7)</x:f>
        <x:v>0</x:v>
      </x:c>
      <x:c r="BY556" s="34" t="n">
        <x:f>$B$11*(($A$1077)*$C556/$B$12*$B$7+(1-$A$1077)*$D556/$B$12*$C$7)</x:f>
        <x:v>0</x:v>
      </x:c>
      <x:c r="BZ556" s="34" t="n">
        <x:f>$B$11*(($A$1078)*$C556/$B$12*$B$7+(1-$A$1078)*$D556/$B$12*$C$7)</x:f>
        <x:v>0</x:v>
      </x:c>
      <x:c r="CA556" s="34" t="n">
        <x:f>$B$11*(($A$1079)*$C556/$B$12*$B$7+(1-$A$1079)*$D556/$B$12*$C$7)</x:f>
        <x:v>0</x:v>
      </x:c>
      <x:c r="CB556" s="34" t="n">
        <x:f>$B$11*(($A$1080)*$C556/$B$12*$B$7+(1-$A$1080)*$D556/$B$12*$C$7)</x:f>
        <x:v>0</x:v>
      </x:c>
      <x:c r="CC556" s="34" t="n">
        <x:f>$B$11*(($A$1081)*$C556/$B$12*$B$7+(1-$A$1081)*$D556/$B$12*$C$7)</x:f>
        <x:v>0</x:v>
      </x:c>
    </x:row>
    <x:row r="557">
      <x:c r="A557" s="34" t="n">
        <x:v>533</x:v>
      </x:c>
      <x:c r="B557" s="39" t="n">
        <x:v>0.9361798924372357</x:v>
      </x:c>
      <x:c r="C557" s="1" t="n">
        <x:f>SUM(AM557:AV557)</x:f>
        <x:v>0</x:v>
      </x:c>
      <x:c r="D557" s="1" t="n">
        <x:f>SUM(AW557:BF557)</x:f>
        <x:v>0</x:v>
      </x:c>
      <x:c r="E557" s="17" t="n">
        <x:f>(1-C557/$B$12)*$B$8-C557/$B$12*$B$7</x:f>
        <x:v>0.05</x:v>
      </x:c>
      <x:c r="F557" s="17" t="n">
        <x:f>(1-D557/$B$12)*$C$8-D557/$B$12*$C$7</x:f>
        <x:v>0.09</x:v>
      </x:c>
      <x:c r="G557" s="32" t="n">
        <x:f>$B$11*($B$10*C557/$B$12*$B$7+(1-$B$10)*D557/$B$12*$C$7)</x:f>
        <x:v>0</x:v>
      </x:c>
      <x:c r="H557" s="17" t="n">
        <x:f>$B$10*E557+(1-$B$10)*F557</x:f>
        <x:v>0.07</x:v>
      </x:c>
      <x:c r="I557" s="34"/>
      <x:c r="J557" s="34"/>
      <x:c r="K557" s="34"/>
      <x:c r="L557" s="34"/>
      <x:c r="M557" s="34"/>
      <x:c r="N557" s="34"/>
      <x:c r="O557" s="34"/>
      <x:c r="P557" s="34"/>
      <x:c r="Q557" s="34"/>
      <x:c r="R557" s="39" t="n">
        <x:v>-0.21243734709753376</x:v>
      </x:c>
      <x:c r="S557" s="39" t="n">
        <x:v>0.6083817975593373</x:v>
      </x:c>
      <x:c r="T557" s="39" t="n">
        <x:v>-0.15930741005924312</x:v>
      </x:c>
      <x:c r="U557" s="39" t="n">
        <x:v>-1.7902999733970266</x:v>
      </x:c>
      <x:c r="V557" s="39" t="n">
        <x:v>0.5936700322415399</x:v>
      </x:c>
      <x:c r="W557" s="39" t="n">
        <x:v>0.21442150227987114</x:v>
      </x:c>
      <x:c r="X557" s="39" t="n">
        <x:v>0.7046685611346319</x:v>
      </x:c>
      <x:c r="Y557" s="39" t="n">
        <x:v>0.21461705691964644</x:v>
      </x:c>
      <x:c r="Z557" s="39" t="n">
        <x:v>-0.39593091124747726</x:v>
      </x:c>
      <x:c r="AA557" s="39" t="n">
        <x:v>0.9822907067126864</x:v>
      </x:c>
      <x:c r="AB557" s="39" t="n">
        <x:v>-0.7608089608935833</x:v>
      </x:c>
      <x:c r="AC557" s="39" t="n">
        <x:v>-0.06986192646661056</x:v>
      </x:c>
      <x:c r="AD557" s="39" t="n">
        <x:v>0.6995780073979568</x:v>
      </x:c>
      <x:c r="AE557" s="39" t="n">
        <x:v>0.2569211662846798</x:v>
      </x:c>
      <x:c r="AF557" s="39" t="n">
        <x:v>0.6456900046820595</x:v>
      </x:c>
      <x:c r="AG557" s="39" t="n">
        <x:v>0.6871446594634227</x:v>
      </x:c>
      <x:c r="AH557" s="39" t="n">
        <x:v>0.8103275858203426</x:v>
      </x:c>
      <x:c r="AI557" s="39" t="n">
        <x:v>-0.2223419242870152</x:v>
      </x:c>
      <x:c r="AJ557" s="39" t="n">
        <x:v>-0.06998531902504175</x:v>
      </x:c>
      <x:c r="AK557" s="39" t="n">
        <x:v>0.15565458165647084</x:v>
      </x:c>
      <x:c r="AL557" s="34"/>
      <x:c r="AM557" s="34" t="n">
        <x:f>IF(SQRT($B$9)*$B557+SQRT(1-$B$9)*R557&lt;_xlfn.NORM.S.INV($B$6),1,0)</x:f>
        <x:v>0</x:v>
      </x:c>
      <x:c r="AN557" s="34" t="n">
        <x:f>IF(SQRT($B$9)*$B557+SQRT(1-$B$9)*S557&lt;_xlfn.NORM.S.INV($B$6),1,0)</x:f>
        <x:v>0</x:v>
      </x:c>
      <x:c r="AO557" s="34" t="n">
        <x:f>IF(SQRT($B$9)*$B557+SQRT(1-$B$9)*T557&lt;_xlfn.NORM.S.INV($B$6),1,0)</x:f>
        <x:v>0</x:v>
      </x:c>
      <x:c r="AP557" s="34" t="n">
        <x:f>IF(SQRT($B$9)*$B557+SQRT(1-$B$9)*U557&lt;_xlfn.NORM.S.INV($B$6),1,0)</x:f>
        <x:v>0</x:v>
      </x:c>
      <x:c r="AQ557" s="34" t="n">
        <x:f>IF(SQRT($B$9)*$B557+SQRT(1-$B$9)*V557&lt;_xlfn.NORM.S.INV($B$6),1,0)</x:f>
        <x:v>0</x:v>
      </x:c>
      <x:c r="AR557" s="34" t="n">
        <x:f>IF(SQRT($B$9)*$B557+SQRT(1-$B$9)*W557&lt;_xlfn.NORM.S.INV($B$6),1,0)</x:f>
        <x:v>0</x:v>
      </x:c>
      <x:c r="AS557" s="34" t="n">
        <x:f>IF(SQRT($B$9)*$B557+SQRT(1-$B$9)*X557&lt;_xlfn.NORM.S.INV($B$6),1,0)</x:f>
        <x:v>0</x:v>
      </x:c>
      <x:c r="AT557" s="34" t="n">
        <x:f>IF(SQRT($B$9)*$B557+SQRT(1-$B$9)*Y557&lt;_xlfn.NORM.S.INV($B$6),1,0)</x:f>
        <x:v>0</x:v>
      </x:c>
      <x:c r="AU557" s="34" t="n">
        <x:f>IF(SQRT($B$9)*$B557+SQRT(1-$B$9)*Z557&lt;_xlfn.NORM.S.INV($B$6),1,0)</x:f>
        <x:v>0</x:v>
      </x:c>
      <x:c r="AV557" s="34" t="n">
        <x:f>IF(SQRT($B$9)*$B557+SQRT(1-$B$9)*AA557&lt;_xlfn.NORM.S.INV($B$6),1,0)</x:f>
        <x:v>0</x:v>
      </x:c>
      <x:c r="AW557" s="34" t="n">
        <x:f>IF(SQRT($C$9)*$B557+SQRT(1-$C$9)*AB557&lt;_xlfn.NORM.S.INV($C$6),1,0)</x:f>
        <x:v>0</x:v>
      </x:c>
      <x:c r="AX557" s="34" t="n">
        <x:f>IF(SQRT($C$9)*$B557+SQRT(1-$C$9)*AC557&lt;_xlfn.NORM.S.INV($C$6),1,0)</x:f>
        <x:v>0</x:v>
      </x:c>
      <x:c r="AY557" s="34" t="n">
        <x:f>IF(SQRT($C$9)*$B557+SQRT(1-$C$9)*AD557&lt;_xlfn.NORM.S.INV($C$6),1,0)</x:f>
        <x:v>0</x:v>
      </x:c>
      <x:c r="AZ557" s="34" t="n">
        <x:f>IF(SQRT($C$9)*$B557+SQRT(1-$C$9)*AE557&lt;_xlfn.NORM.S.INV($C$6),1,0)</x:f>
        <x:v>0</x:v>
      </x:c>
      <x:c r="BA557" s="34" t="n">
        <x:f>IF(SQRT($C$9)*$B557+SQRT(1-$C$9)*AF557&lt;_xlfn.NORM.S.INV($C$6),1,0)</x:f>
        <x:v>0</x:v>
      </x:c>
      <x:c r="BB557" s="34" t="n">
        <x:f>IF(SQRT($C$9)*$B557+SQRT(1-$C$9)*AG557&lt;_xlfn.NORM.S.INV($C$6),1,0)</x:f>
        <x:v>0</x:v>
      </x:c>
      <x:c r="BC557" s="34" t="n">
        <x:f>IF(SQRT($C$9)*$B557+SQRT(1-$C$9)*AH557&lt;_xlfn.NORM.S.INV($C$6),1,0)</x:f>
        <x:v>0</x:v>
      </x:c>
      <x:c r="BD557" s="34" t="n">
        <x:f>IF(SQRT($C$9)*$B557+SQRT(1-$C$9)*AI557&lt;_xlfn.NORM.S.INV($C$6),1,0)</x:f>
        <x:v>0</x:v>
      </x:c>
      <x:c r="BE557" s="34" t="n">
        <x:f>IF(SQRT($C$9)*$B557+SQRT(1-$C$9)*AJ557&lt;_xlfn.NORM.S.INV($C$6),1,0)</x:f>
        <x:v>0</x:v>
      </x:c>
      <x:c r="BF557" s="34" t="n">
        <x:f>IF(SQRT($C$9)*$B557+SQRT(1-$C$9)*AK557&lt;_xlfn.NORM.S.INV($C$6),1,0)</x:f>
        <x:v>0</x:v>
      </x:c>
      <x:c r="BG557" s="34"/>
      <x:c r="BH557" s="34"/>
      <x:c r="BI557" s="34" t="n">
        <x:f>$B$11*(($A$1061)*$C557/$B$12*$B$7+(1-$A$1061)*$D557/$B$12*$C$7)</x:f>
        <x:v>0</x:v>
      </x:c>
      <x:c r="BJ557" s="34" t="n">
        <x:f>$B$11*(($A$1062)*$C557/$B$12*$B$7+(1-$A$1062)*$D557/$B$12*$C$7)</x:f>
        <x:v>0</x:v>
      </x:c>
      <x:c r="BK557" s="34" t="n">
        <x:f>$B$11*(($A$1063)*$C557/$B$12*$B$7+(1-$A$1063)*$D557/$B$12*$C$7)</x:f>
        <x:v>0</x:v>
      </x:c>
      <x:c r="BL557" s="34" t="n">
        <x:f>$B$11*(($A$1064)*$C557/$B$12*$B$7+(1-$A$1064)*$D557/$B$12*$C$7)</x:f>
        <x:v>0</x:v>
      </x:c>
      <x:c r="BM557" s="34" t="n">
        <x:f>$B$11*(($A$1065)*$C557/$B$12*$B$7+(1-$A$1065)*$D557/$B$12*$C$7)</x:f>
        <x:v>0</x:v>
      </x:c>
      <x:c r="BN557" s="34" t="n">
        <x:f>$B$11*(($A$1066)*$C557/$B$12*$B$7+(1-$A$1066)*$D557/$B$12*$C$7)</x:f>
        <x:v>0</x:v>
      </x:c>
      <x:c r="BO557" s="34" t="n">
        <x:f>$B$11*(($A$1067)*$C557/$B$12*$B$7+(1-$A$1067)*$D557/$B$12*$C$7)</x:f>
        <x:v>0</x:v>
      </x:c>
      <x:c r="BP557" s="34" t="n">
        <x:f>$B$11*(($A$1068)*$C557/$B$12*$B$7+(1-$A$1068)*$D557/$B$12*$C$7)</x:f>
        <x:v>0</x:v>
      </x:c>
      <x:c r="BQ557" s="34" t="n">
        <x:f>$B$11*(($A$1069)*$C557/$B$12*$B$7+(1-$A$1069)*$D557/$B$12*$C$7)</x:f>
        <x:v>0</x:v>
      </x:c>
      <x:c r="BR557" s="34" t="n">
        <x:f>$B$11*(($A$1070)*$C557/$B$12*$B$7+(1-$A$1070)*$D557/$B$12*$C$7)</x:f>
        <x:v>0</x:v>
      </x:c>
      <x:c r="BS557" s="34" t="n">
        <x:f>$B$11*(($A$1071)*$C557/$B$12*$B$7+(1-$A$1071)*$D557/$B$12*$C$7)</x:f>
        <x:v>0</x:v>
      </x:c>
      <x:c r="BT557" s="34" t="n">
        <x:f>$B$11*(($A$1072)*$C557/$B$12*$B$7+(1-$A$1072)*$D557/$B$12*$C$7)</x:f>
        <x:v>0</x:v>
      </x:c>
      <x:c r="BU557" s="34" t="n">
        <x:f>$B$11*(($A$1073)*$C557/$B$12*$B$7+(1-$A$1073)*$D557/$B$12*$C$7)</x:f>
        <x:v>0</x:v>
      </x:c>
      <x:c r="BV557" s="34" t="n">
        <x:f>$B$11*(($A$1074)*$C557/$B$12*$B$7+(1-$A$1074)*$D557/$B$12*$C$7)</x:f>
        <x:v>0</x:v>
      </x:c>
      <x:c r="BW557" s="34" t="n">
        <x:f>$B$11*(($A$1075)*$C557/$B$12*$B$7+(1-$A$1075)*$D557/$B$12*$C$7)</x:f>
        <x:v>0</x:v>
      </x:c>
      <x:c r="BX557" s="34" t="n">
        <x:f>$B$11*(($A$1076)*$C557/$B$12*$B$7+(1-$A$1076)*$D557/$B$12*$C$7)</x:f>
        <x:v>0</x:v>
      </x:c>
      <x:c r="BY557" s="34" t="n">
        <x:f>$B$11*(($A$1077)*$C557/$B$12*$B$7+(1-$A$1077)*$D557/$B$12*$C$7)</x:f>
        <x:v>0</x:v>
      </x:c>
      <x:c r="BZ557" s="34" t="n">
        <x:f>$B$11*(($A$1078)*$C557/$B$12*$B$7+(1-$A$1078)*$D557/$B$12*$C$7)</x:f>
        <x:v>0</x:v>
      </x:c>
      <x:c r="CA557" s="34" t="n">
        <x:f>$B$11*(($A$1079)*$C557/$B$12*$B$7+(1-$A$1079)*$D557/$B$12*$C$7)</x:f>
        <x:v>0</x:v>
      </x:c>
      <x:c r="CB557" s="34" t="n">
        <x:f>$B$11*(($A$1080)*$C557/$B$12*$B$7+(1-$A$1080)*$D557/$B$12*$C$7)</x:f>
        <x:v>0</x:v>
      </x:c>
      <x:c r="CC557" s="34" t="n">
        <x:f>$B$11*(($A$1081)*$C557/$B$12*$B$7+(1-$A$1081)*$D557/$B$12*$C$7)</x:f>
        <x:v>0</x:v>
      </x:c>
    </x:row>
    <x:row r="558">
      <x:c r="A558" s="34" t="n">
        <x:v>534</x:v>
      </x:c>
      <x:c r="B558" s="39" t="n">
        <x:v>1.3087703261565642</x:v>
      </x:c>
      <x:c r="C558" s="1" t="n">
        <x:f>SUM(AM558:AV558)</x:f>
        <x:v>0</x:v>
      </x:c>
      <x:c r="D558" s="1" t="n">
        <x:f>SUM(AW558:BF558)</x:f>
        <x:v>0</x:v>
      </x:c>
      <x:c r="E558" s="17" t="n">
        <x:f>(1-C558/$B$12)*$B$8-C558/$B$12*$B$7</x:f>
        <x:v>0.05</x:v>
      </x:c>
      <x:c r="F558" s="17" t="n">
        <x:f>(1-D558/$B$12)*$C$8-D558/$B$12*$C$7</x:f>
        <x:v>0.09</x:v>
      </x:c>
      <x:c r="G558" s="32" t="n">
        <x:f>$B$11*($B$10*C558/$B$12*$B$7+(1-$B$10)*D558/$B$12*$C$7)</x:f>
        <x:v>0</x:v>
      </x:c>
      <x:c r="H558" s="17" t="n">
        <x:f>$B$10*E558+(1-$B$10)*F558</x:f>
        <x:v>0.07</x:v>
      </x:c>
      <x:c r="I558" s="34"/>
      <x:c r="J558" s="34"/>
      <x:c r="K558" s="34"/>
      <x:c r="L558" s="34"/>
      <x:c r="M558" s="34"/>
      <x:c r="N558" s="34"/>
      <x:c r="O558" s="34"/>
      <x:c r="P558" s="34"/>
      <x:c r="Q558" s="34"/>
      <x:c r="R558" s="39" t="n">
        <x:v>-0.9936266892835189</x:v>
      </x:c>
      <x:c r="S558" s="39" t="n">
        <x:v>1.5837149204112613</x:v>
      </x:c>
      <x:c r="T558" s="39" t="n">
        <x:v>-0.9767380956115395</x:v>
      </x:c>
      <x:c r="U558" s="39" t="n">
        <x:v>0.12161642311539984</x:v>
      </x:c>
      <x:c r="V558" s="39" t="n">
        <x:v>0.6475262105054259</x:v>
      </x:c>
      <x:c r="W558" s="39" t="n">
        <x:v>0.7519770948178145</x:v>
      </x:c>
      <x:c r="X558" s="39" t="n">
        <x:v>-0.1566849203378782</x:v>
      </x:c>
      <x:c r="Y558" s="39" t="n">
        <x:v>-0.24656373042211302</x:v>
      </x:c>
      <x:c r="Z558" s="39" t="n">
        <x:v>-0.5969125326561644</x:v>
      </x:c>
      <x:c r="AA558" s="39" t="n">
        <x:v>0.23933810383552676</x:v>
      </x:c>
      <x:c r="AB558" s="39" t="n">
        <x:v>-1.0072790559420453</x:v>
      </x:c>
      <x:c r="AC558" s="39" t="n">
        <x:v>0.6677540593204285</x:v>
      </x:c>
      <x:c r="AD558" s="39" t="n">
        <x:v>1.1767463046133184</x:v>
      </x:c>
      <x:c r="AE558" s="39" t="n">
        <x:v>0.18698526201547858</x:v>
      </x:c>
      <x:c r="AF558" s="39" t="n">
        <x:v>-1.3613973005562239</x:v>
      </x:c>
      <x:c r="AG558" s="39" t="n">
        <x:v>-0.5635655796975737</x:v>
      </x:c>
      <x:c r="AH558" s="39" t="n">
        <x:v>1.026727650784871</x:v>
      </x:c>
      <x:c r="AI558" s="39" t="n">
        <x:v>0.45940224146172753</x:v>
      </x:c>
      <x:c r="AJ558" s="39" t="n">
        <x:v>1.2474455395165809</x:v>
      </x:c>
      <x:c r="AK558" s="39" t="n">
        <x:v>-0.3561311408629344</x:v>
      </x:c>
      <x:c r="AL558" s="34"/>
      <x:c r="AM558" s="34" t="n">
        <x:f>IF(SQRT($B$9)*$B558+SQRT(1-$B$9)*R558&lt;_xlfn.NORM.S.INV($B$6),1,0)</x:f>
        <x:v>0</x:v>
      </x:c>
      <x:c r="AN558" s="34" t="n">
        <x:f>IF(SQRT($B$9)*$B558+SQRT(1-$B$9)*S558&lt;_xlfn.NORM.S.INV($B$6),1,0)</x:f>
        <x:v>0</x:v>
      </x:c>
      <x:c r="AO558" s="34" t="n">
        <x:f>IF(SQRT($B$9)*$B558+SQRT(1-$B$9)*T558&lt;_xlfn.NORM.S.INV($B$6),1,0)</x:f>
        <x:v>0</x:v>
      </x:c>
      <x:c r="AP558" s="34" t="n">
        <x:f>IF(SQRT($B$9)*$B558+SQRT(1-$B$9)*U558&lt;_xlfn.NORM.S.INV($B$6),1,0)</x:f>
        <x:v>0</x:v>
      </x:c>
      <x:c r="AQ558" s="34" t="n">
        <x:f>IF(SQRT($B$9)*$B558+SQRT(1-$B$9)*V558&lt;_xlfn.NORM.S.INV($B$6),1,0)</x:f>
        <x:v>0</x:v>
      </x:c>
      <x:c r="AR558" s="34" t="n">
        <x:f>IF(SQRT($B$9)*$B558+SQRT(1-$B$9)*W558&lt;_xlfn.NORM.S.INV($B$6),1,0)</x:f>
        <x:v>0</x:v>
      </x:c>
      <x:c r="AS558" s="34" t="n">
        <x:f>IF(SQRT($B$9)*$B558+SQRT(1-$B$9)*X558&lt;_xlfn.NORM.S.INV($B$6),1,0)</x:f>
        <x:v>0</x:v>
      </x:c>
      <x:c r="AT558" s="34" t="n">
        <x:f>IF(SQRT($B$9)*$B558+SQRT(1-$B$9)*Y558&lt;_xlfn.NORM.S.INV($B$6),1,0)</x:f>
        <x:v>0</x:v>
      </x:c>
      <x:c r="AU558" s="34" t="n">
        <x:f>IF(SQRT($B$9)*$B558+SQRT(1-$B$9)*Z558&lt;_xlfn.NORM.S.INV($B$6),1,0)</x:f>
        <x:v>0</x:v>
      </x:c>
      <x:c r="AV558" s="34" t="n">
        <x:f>IF(SQRT($B$9)*$B558+SQRT(1-$B$9)*AA558&lt;_xlfn.NORM.S.INV($B$6),1,0)</x:f>
        <x:v>0</x:v>
      </x:c>
      <x:c r="AW558" s="34" t="n">
        <x:f>IF(SQRT($C$9)*$B558+SQRT(1-$C$9)*AB558&lt;_xlfn.NORM.S.INV($C$6),1,0)</x:f>
        <x:v>0</x:v>
      </x:c>
      <x:c r="AX558" s="34" t="n">
        <x:f>IF(SQRT($C$9)*$B558+SQRT(1-$C$9)*AC558&lt;_xlfn.NORM.S.INV($C$6),1,0)</x:f>
        <x:v>0</x:v>
      </x:c>
      <x:c r="AY558" s="34" t="n">
        <x:f>IF(SQRT($C$9)*$B558+SQRT(1-$C$9)*AD558&lt;_xlfn.NORM.S.INV($C$6),1,0)</x:f>
        <x:v>0</x:v>
      </x:c>
      <x:c r="AZ558" s="34" t="n">
        <x:f>IF(SQRT($C$9)*$B558+SQRT(1-$C$9)*AE558&lt;_xlfn.NORM.S.INV($C$6),1,0)</x:f>
        <x:v>0</x:v>
      </x:c>
      <x:c r="BA558" s="34" t="n">
        <x:f>IF(SQRT($C$9)*$B558+SQRT(1-$C$9)*AF558&lt;_xlfn.NORM.S.INV($C$6),1,0)</x:f>
        <x:v>0</x:v>
      </x:c>
      <x:c r="BB558" s="34" t="n">
        <x:f>IF(SQRT($C$9)*$B558+SQRT(1-$C$9)*AG558&lt;_xlfn.NORM.S.INV($C$6),1,0)</x:f>
        <x:v>0</x:v>
      </x:c>
      <x:c r="BC558" s="34" t="n">
        <x:f>IF(SQRT($C$9)*$B558+SQRT(1-$C$9)*AH558&lt;_xlfn.NORM.S.INV($C$6),1,0)</x:f>
        <x:v>0</x:v>
      </x:c>
      <x:c r="BD558" s="34" t="n">
        <x:f>IF(SQRT($C$9)*$B558+SQRT(1-$C$9)*AI558&lt;_xlfn.NORM.S.INV($C$6),1,0)</x:f>
        <x:v>0</x:v>
      </x:c>
      <x:c r="BE558" s="34" t="n">
        <x:f>IF(SQRT($C$9)*$B558+SQRT(1-$C$9)*AJ558&lt;_xlfn.NORM.S.INV($C$6),1,0)</x:f>
        <x:v>0</x:v>
      </x:c>
      <x:c r="BF558" s="34" t="n">
        <x:f>IF(SQRT($C$9)*$B558+SQRT(1-$C$9)*AK558&lt;_xlfn.NORM.S.INV($C$6),1,0)</x:f>
        <x:v>0</x:v>
      </x:c>
      <x:c r="BG558" s="34"/>
      <x:c r="BH558" s="34"/>
      <x:c r="BI558" s="34" t="n">
        <x:f>$B$11*(($A$1061)*$C558/$B$12*$B$7+(1-$A$1061)*$D558/$B$12*$C$7)</x:f>
        <x:v>0</x:v>
      </x:c>
      <x:c r="BJ558" s="34" t="n">
        <x:f>$B$11*(($A$1062)*$C558/$B$12*$B$7+(1-$A$1062)*$D558/$B$12*$C$7)</x:f>
        <x:v>0</x:v>
      </x:c>
      <x:c r="BK558" s="34" t="n">
        <x:f>$B$11*(($A$1063)*$C558/$B$12*$B$7+(1-$A$1063)*$D558/$B$12*$C$7)</x:f>
        <x:v>0</x:v>
      </x:c>
      <x:c r="BL558" s="34" t="n">
        <x:f>$B$11*(($A$1064)*$C558/$B$12*$B$7+(1-$A$1064)*$D558/$B$12*$C$7)</x:f>
        <x:v>0</x:v>
      </x:c>
      <x:c r="BM558" s="34" t="n">
        <x:f>$B$11*(($A$1065)*$C558/$B$12*$B$7+(1-$A$1065)*$D558/$B$12*$C$7)</x:f>
        <x:v>0</x:v>
      </x:c>
      <x:c r="BN558" s="34" t="n">
        <x:f>$B$11*(($A$1066)*$C558/$B$12*$B$7+(1-$A$1066)*$D558/$B$12*$C$7)</x:f>
        <x:v>0</x:v>
      </x:c>
      <x:c r="BO558" s="34" t="n">
        <x:f>$B$11*(($A$1067)*$C558/$B$12*$B$7+(1-$A$1067)*$D558/$B$12*$C$7)</x:f>
        <x:v>0</x:v>
      </x:c>
      <x:c r="BP558" s="34" t="n">
        <x:f>$B$11*(($A$1068)*$C558/$B$12*$B$7+(1-$A$1068)*$D558/$B$12*$C$7)</x:f>
        <x:v>0</x:v>
      </x:c>
      <x:c r="BQ558" s="34" t="n">
        <x:f>$B$11*(($A$1069)*$C558/$B$12*$B$7+(1-$A$1069)*$D558/$B$12*$C$7)</x:f>
        <x:v>0</x:v>
      </x:c>
      <x:c r="BR558" s="34" t="n">
        <x:f>$B$11*(($A$1070)*$C558/$B$12*$B$7+(1-$A$1070)*$D558/$B$12*$C$7)</x:f>
        <x:v>0</x:v>
      </x:c>
      <x:c r="BS558" s="34" t="n">
        <x:f>$B$11*(($A$1071)*$C558/$B$12*$B$7+(1-$A$1071)*$D558/$B$12*$C$7)</x:f>
        <x:v>0</x:v>
      </x:c>
      <x:c r="BT558" s="34" t="n">
        <x:f>$B$11*(($A$1072)*$C558/$B$12*$B$7+(1-$A$1072)*$D558/$B$12*$C$7)</x:f>
        <x:v>0</x:v>
      </x:c>
      <x:c r="BU558" s="34" t="n">
        <x:f>$B$11*(($A$1073)*$C558/$B$12*$B$7+(1-$A$1073)*$D558/$B$12*$C$7)</x:f>
        <x:v>0</x:v>
      </x:c>
      <x:c r="BV558" s="34" t="n">
        <x:f>$B$11*(($A$1074)*$C558/$B$12*$B$7+(1-$A$1074)*$D558/$B$12*$C$7)</x:f>
        <x:v>0</x:v>
      </x:c>
      <x:c r="BW558" s="34" t="n">
        <x:f>$B$11*(($A$1075)*$C558/$B$12*$B$7+(1-$A$1075)*$D558/$B$12*$C$7)</x:f>
        <x:v>0</x:v>
      </x:c>
      <x:c r="BX558" s="34" t="n">
        <x:f>$B$11*(($A$1076)*$C558/$B$12*$B$7+(1-$A$1076)*$D558/$B$12*$C$7)</x:f>
        <x:v>0</x:v>
      </x:c>
      <x:c r="BY558" s="34" t="n">
        <x:f>$B$11*(($A$1077)*$C558/$B$12*$B$7+(1-$A$1077)*$D558/$B$12*$C$7)</x:f>
        <x:v>0</x:v>
      </x:c>
      <x:c r="BZ558" s="34" t="n">
        <x:f>$B$11*(($A$1078)*$C558/$B$12*$B$7+(1-$A$1078)*$D558/$B$12*$C$7)</x:f>
        <x:v>0</x:v>
      </x:c>
      <x:c r="CA558" s="34" t="n">
        <x:f>$B$11*(($A$1079)*$C558/$B$12*$B$7+(1-$A$1079)*$D558/$B$12*$C$7)</x:f>
        <x:v>0</x:v>
      </x:c>
      <x:c r="CB558" s="34" t="n">
        <x:f>$B$11*(($A$1080)*$C558/$B$12*$B$7+(1-$A$1080)*$D558/$B$12*$C$7)</x:f>
        <x:v>0</x:v>
      </x:c>
      <x:c r="CC558" s="34" t="n">
        <x:f>$B$11*(($A$1081)*$C558/$B$12*$B$7+(1-$A$1081)*$D558/$B$12*$C$7)</x:f>
        <x:v>0</x:v>
      </x:c>
    </x:row>
    <x:row r="559">
      <x:c r="A559" s="34" t="n">
        <x:v>535</x:v>
      </x:c>
      <x:c r="B559" s="39" t="n">
        <x:v>-0.9044003707512106</x:v>
      </x:c>
      <x:c r="C559" s="1" t="n">
        <x:f>SUM(AM559:AV559)</x:f>
        <x:v>0</x:v>
      </x:c>
      <x:c r="D559" s="1" t="n">
        <x:f>SUM(AW559:BF559)</x:f>
        <x:v>0</x:v>
      </x:c>
      <x:c r="E559" s="17" t="n">
        <x:f>(1-C559/$B$12)*$B$8-C559/$B$12*$B$7</x:f>
        <x:v>0.05</x:v>
      </x:c>
      <x:c r="F559" s="17" t="n">
        <x:f>(1-D559/$B$12)*$C$8-D559/$B$12*$C$7</x:f>
        <x:v>0.09</x:v>
      </x:c>
      <x:c r="G559" s="32" t="n">
        <x:f>$B$11*($B$10*C559/$B$12*$B$7+(1-$B$10)*D559/$B$12*$C$7)</x:f>
        <x:v>0</x:v>
      </x:c>
      <x:c r="H559" s="17" t="n">
        <x:f>$B$10*E559+(1-$B$10)*F559</x:f>
        <x:v>0.07</x:v>
      </x:c>
      <x:c r="I559" s="34"/>
      <x:c r="J559" s="34"/>
      <x:c r="K559" s="34"/>
      <x:c r="L559" s="34"/>
      <x:c r="M559" s="34"/>
      <x:c r="N559" s="34"/>
      <x:c r="O559" s="34"/>
      <x:c r="P559" s="34"/>
      <x:c r="Q559" s="34"/>
      <x:c r="R559" s="39" t="n">
        <x:v>0.06563516140707096</x:v>
      </x:c>
      <x:c r="S559" s="39" t="n">
        <x:v>-1.1137401671164981</x:v>
      </x:c>
      <x:c r="T559" s="39" t="n">
        <x:v>-0.04946048130120513</x:v>
      </x:c>
      <x:c r="U559" s="39" t="n">
        <x:v>1.4688451512570493</x:v>
      </x:c>
      <x:c r="V559" s="39" t="n">
        <x:v>-0.833816817431595</x:v>
      </x:c>
      <x:c r="W559" s="39" t="n">
        <x:v>-0.4889149119927468</x:v>
      </x:c>
      <x:c r="X559" s="39" t="n">
        <x:v>0.04627072432894092</x:v>
      </x:c>
      <x:c r="Y559" s="39" t="n">
        <x:v>-0.3611068348688289</x:v>
      </x:c>
      <x:c r="Z559" s="39" t="n">
        <x:v>-1.624263996595434</x:v>
      </x:c>
      <x:c r="AA559" s="39" t="n">
        <x:v>-0.3436707753282172</x:v>
      </x:c>
      <x:c r="AB559" s="39" t="n">
        <x:v>-0.240954850614059</x:v>
      </x:c>
      <x:c r="AC559" s="39" t="n">
        <x:v>-0.8523735261347788</x:v>
      </x:c>
      <x:c r="AD559" s="39" t="n">
        <x:v>1.0449687464955963</x:v>
      </x:c>
      <x:c r="AE559" s="39" t="n">
        <x:v>0.9352896330929369</x:v>
      </x:c>
      <x:c r="AF559" s="39" t="n">
        <x:v>0.7058567467159386</x:v>
      </x:c>
      <x:c r="AG559" s="39" t="n">
        <x:v>0.5429094912800736</x:v>
      </x:c>
      <x:c r="AH559" s="39" t="n">
        <x:v>-0.5656504264893136</x:v>
      </x:c>
      <x:c r="AI559" s="39" t="n">
        <x:v>1.9267537677722566</x:v>
      </x:c>
      <x:c r="AJ559" s="39" t="n">
        <x:v>-0.15062207237224579</x:v>
      </x:c>
      <x:c r="AK559" s="39" t="n">
        <x:v>-0.608346810701255</x:v>
      </x:c>
      <x:c r="AL559" s="34"/>
      <x:c r="AM559" s="34" t="n">
        <x:f>IF(SQRT($B$9)*$B559+SQRT(1-$B$9)*R559&lt;_xlfn.NORM.S.INV($B$6),1,0)</x:f>
        <x:v>0</x:v>
      </x:c>
      <x:c r="AN559" s="34" t="n">
        <x:f>IF(SQRT($B$9)*$B559+SQRT(1-$B$9)*S559&lt;_xlfn.NORM.S.INV($B$6),1,0)</x:f>
        <x:v>0</x:v>
      </x:c>
      <x:c r="AO559" s="34" t="n">
        <x:f>IF(SQRT($B$9)*$B559+SQRT(1-$B$9)*T559&lt;_xlfn.NORM.S.INV($B$6),1,0)</x:f>
        <x:v>0</x:v>
      </x:c>
      <x:c r="AP559" s="34" t="n">
        <x:f>IF(SQRT($B$9)*$B559+SQRT(1-$B$9)*U559&lt;_xlfn.NORM.S.INV($B$6),1,0)</x:f>
        <x:v>0</x:v>
      </x:c>
      <x:c r="AQ559" s="34" t="n">
        <x:f>IF(SQRT($B$9)*$B559+SQRT(1-$B$9)*V559&lt;_xlfn.NORM.S.INV($B$6),1,0)</x:f>
        <x:v>0</x:v>
      </x:c>
      <x:c r="AR559" s="34" t="n">
        <x:f>IF(SQRT($B$9)*$B559+SQRT(1-$B$9)*W559&lt;_xlfn.NORM.S.INV($B$6),1,0)</x:f>
        <x:v>0</x:v>
      </x:c>
      <x:c r="AS559" s="34" t="n">
        <x:f>IF(SQRT($B$9)*$B559+SQRT(1-$B$9)*X559&lt;_xlfn.NORM.S.INV($B$6),1,0)</x:f>
        <x:v>0</x:v>
      </x:c>
      <x:c r="AT559" s="34" t="n">
        <x:f>IF(SQRT($B$9)*$B559+SQRT(1-$B$9)*Y559&lt;_xlfn.NORM.S.INV($B$6),1,0)</x:f>
        <x:v>0</x:v>
      </x:c>
      <x:c r="AU559" s="34" t="n">
        <x:f>IF(SQRT($B$9)*$B559+SQRT(1-$B$9)*Z559&lt;_xlfn.NORM.S.INV($B$6),1,0)</x:f>
        <x:v>0</x:v>
      </x:c>
      <x:c r="AV559" s="34" t="n">
        <x:f>IF(SQRT($B$9)*$B559+SQRT(1-$B$9)*AA559&lt;_xlfn.NORM.S.INV($B$6),1,0)</x:f>
        <x:v>0</x:v>
      </x:c>
      <x:c r="AW559" s="34" t="n">
        <x:f>IF(SQRT($C$9)*$B559+SQRT(1-$C$9)*AB559&lt;_xlfn.NORM.S.INV($C$6),1,0)</x:f>
        <x:v>0</x:v>
      </x:c>
      <x:c r="AX559" s="34" t="n">
        <x:f>IF(SQRT($C$9)*$B559+SQRT(1-$C$9)*AC559&lt;_xlfn.NORM.S.INV($C$6),1,0)</x:f>
        <x:v>0</x:v>
      </x:c>
      <x:c r="AY559" s="34" t="n">
        <x:f>IF(SQRT($C$9)*$B559+SQRT(1-$C$9)*AD559&lt;_xlfn.NORM.S.INV($C$6),1,0)</x:f>
        <x:v>0</x:v>
      </x:c>
      <x:c r="AZ559" s="34" t="n">
        <x:f>IF(SQRT($C$9)*$B559+SQRT(1-$C$9)*AE559&lt;_xlfn.NORM.S.INV($C$6),1,0)</x:f>
        <x:v>0</x:v>
      </x:c>
      <x:c r="BA559" s="34" t="n">
        <x:f>IF(SQRT($C$9)*$B559+SQRT(1-$C$9)*AF559&lt;_xlfn.NORM.S.INV($C$6),1,0)</x:f>
        <x:v>0</x:v>
      </x:c>
      <x:c r="BB559" s="34" t="n">
        <x:f>IF(SQRT($C$9)*$B559+SQRT(1-$C$9)*AG559&lt;_xlfn.NORM.S.INV($C$6),1,0)</x:f>
        <x:v>0</x:v>
      </x:c>
      <x:c r="BC559" s="34" t="n">
        <x:f>IF(SQRT($C$9)*$B559+SQRT(1-$C$9)*AH559&lt;_xlfn.NORM.S.INV($C$6),1,0)</x:f>
        <x:v>0</x:v>
      </x:c>
      <x:c r="BD559" s="34" t="n">
        <x:f>IF(SQRT($C$9)*$B559+SQRT(1-$C$9)*AI559&lt;_xlfn.NORM.S.INV($C$6),1,0)</x:f>
        <x:v>0</x:v>
      </x:c>
      <x:c r="BE559" s="34" t="n">
        <x:f>IF(SQRT($C$9)*$B559+SQRT(1-$C$9)*AJ559&lt;_xlfn.NORM.S.INV($C$6),1,0)</x:f>
        <x:v>0</x:v>
      </x:c>
      <x:c r="BF559" s="34" t="n">
        <x:f>IF(SQRT($C$9)*$B559+SQRT(1-$C$9)*AK559&lt;_xlfn.NORM.S.INV($C$6),1,0)</x:f>
        <x:v>0</x:v>
      </x:c>
      <x:c r="BG559" s="34"/>
      <x:c r="BH559" s="34"/>
      <x:c r="BI559" s="34" t="n">
        <x:f>$B$11*(($A$1061)*$C559/$B$12*$B$7+(1-$A$1061)*$D559/$B$12*$C$7)</x:f>
        <x:v>0</x:v>
      </x:c>
      <x:c r="BJ559" s="34" t="n">
        <x:f>$B$11*(($A$1062)*$C559/$B$12*$B$7+(1-$A$1062)*$D559/$B$12*$C$7)</x:f>
        <x:v>0</x:v>
      </x:c>
      <x:c r="BK559" s="34" t="n">
        <x:f>$B$11*(($A$1063)*$C559/$B$12*$B$7+(1-$A$1063)*$D559/$B$12*$C$7)</x:f>
        <x:v>0</x:v>
      </x:c>
      <x:c r="BL559" s="34" t="n">
        <x:f>$B$11*(($A$1064)*$C559/$B$12*$B$7+(1-$A$1064)*$D559/$B$12*$C$7)</x:f>
        <x:v>0</x:v>
      </x:c>
      <x:c r="BM559" s="34" t="n">
        <x:f>$B$11*(($A$1065)*$C559/$B$12*$B$7+(1-$A$1065)*$D559/$B$12*$C$7)</x:f>
        <x:v>0</x:v>
      </x:c>
      <x:c r="BN559" s="34" t="n">
        <x:f>$B$11*(($A$1066)*$C559/$B$12*$B$7+(1-$A$1066)*$D559/$B$12*$C$7)</x:f>
        <x:v>0</x:v>
      </x:c>
      <x:c r="BO559" s="34" t="n">
        <x:f>$B$11*(($A$1067)*$C559/$B$12*$B$7+(1-$A$1067)*$D559/$B$12*$C$7)</x:f>
        <x:v>0</x:v>
      </x:c>
      <x:c r="BP559" s="34" t="n">
        <x:f>$B$11*(($A$1068)*$C559/$B$12*$B$7+(1-$A$1068)*$D559/$B$12*$C$7)</x:f>
        <x:v>0</x:v>
      </x:c>
      <x:c r="BQ559" s="34" t="n">
        <x:f>$B$11*(($A$1069)*$C559/$B$12*$B$7+(1-$A$1069)*$D559/$B$12*$C$7)</x:f>
        <x:v>0</x:v>
      </x:c>
      <x:c r="BR559" s="34" t="n">
        <x:f>$B$11*(($A$1070)*$C559/$B$12*$B$7+(1-$A$1070)*$D559/$B$12*$C$7)</x:f>
        <x:v>0</x:v>
      </x:c>
      <x:c r="BS559" s="34" t="n">
        <x:f>$B$11*(($A$1071)*$C559/$B$12*$B$7+(1-$A$1071)*$D559/$B$12*$C$7)</x:f>
        <x:v>0</x:v>
      </x:c>
      <x:c r="BT559" s="34" t="n">
        <x:f>$B$11*(($A$1072)*$C559/$B$12*$B$7+(1-$A$1072)*$D559/$B$12*$C$7)</x:f>
        <x:v>0</x:v>
      </x:c>
      <x:c r="BU559" s="34" t="n">
        <x:f>$B$11*(($A$1073)*$C559/$B$12*$B$7+(1-$A$1073)*$D559/$B$12*$C$7)</x:f>
        <x:v>0</x:v>
      </x:c>
      <x:c r="BV559" s="34" t="n">
        <x:f>$B$11*(($A$1074)*$C559/$B$12*$B$7+(1-$A$1074)*$D559/$B$12*$C$7)</x:f>
        <x:v>0</x:v>
      </x:c>
      <x:c r="BW559" s="34" t="n">
        <x:f>$B$11*(($A$1075)*$C559/$B$12*$B$7+(1-$A$1075)*$D559/$B$12*$C$7)</x:f>
        <x:v>0</x:v>
      </x:c>
      <x:c r="BX559" s="34" t="n">
        <x:f>$B$11*(($A$1076)*$C559/$B$12*$B$7+(1-$A$1076)*$D559/$B$12*$C$7)</x:f>
        <x:v>0</x:v>
      </x:c>
      <x:c r="BY559" s="34" t="n">
        <x:f>$B$11*(($A$1077)*$C559/$B$12*$B$7+(1-$A$1077)*$D559/$B$12*$C$7)</x:f>
        <x:v>0</x:v>
      </x:c>
      <x:c r="BZ559" s="34" t="n">
        <x:f>$B$11*(($A$1078)*$C559/$B$12*$B$7+(1-$A$1078)*$D559/$B$12*$C$7)</x:f>
        <x:v>0</x:v>
      </x:c>
      <x:c r="CA559" s="34" t="n">
        <x:f>$B$11*(($A$1079)*$C559/$B$12*$B$7+(1-$A$1079)*$D559/$B$12*$C$7)</x:f>
        <x:v>0</x:v>
      </x:c>
      <x:c r="CB559" s="34" t="n">
        <x:f>$B$11*(($A$1080)*$C559/$B$12*$B$7+(1-$A$1080)*$D559/$B$12*$C$7)</x:f>
        <x:v>0</x:v>
      </x:c>
      <x:c r="CC559" s="34" t="n">
        <x:f>$B$11*(($A$1081)*$C559/$B$12*$B$7+(1-$A$1081)*$D559/$B$12*$C$7)</x:f>
        <x:v>0</x:v>
      </x:c>
    </x:row>
    <x:row r="560">
      <x:c r="A560" s="34" t="n">
        <x:v>536</x:v>
      </x:c>
      <x:c r="B560" s="39" t="n">
        <x:v>-0.9344993745359386</x:v>
      </x:c>
      <x:c r="C560" s="1" t="n">
        <x:f>SUM(AM560:AV560)</x:f>
        <x:v>0</x:v>
      </x:c>
      <x:c r="D560" s="1" t="n">
        <x:f>SUM(AW560:BF560)</x:f>
        <x:v>0</x:v>
      </x:c>
      <x:c r="E560" s="17" t="n">
        <x:f>(1-C560/$B$12)*$B$8-C560/$B$12*$B$7</x:f>
        <x:v>0.05</x:v>
      </x:c>
      <x:c r="F560" s="17" t="n">
        <x:f>(1-D560/$B$12)*$C$8-D560/$B$12*$C$7</x:f>
        <x:v>0.09</x:v>
      </x:c>
      <x:c r="G560" s="32" t="n">
        <x:f>$B$11*($B$10*C560/$B$12*$B$7+(1-$B$10)*D560/$B$12*$C$7)</x:f>
        <x:v>0</x:v>
      </x:c>
      <x:c r="H560" s="17" t="n">
        <x:f>$B$10*E560+(1-$B$10)*F560</x:f>
        <x:v>0.07</x:v>
      </x:c>
      <x:c r="I560" s="34"/>
      <x:c r="J560" s="34"/>
      <x:c r="K560" s="34"/>
      <x:c r="L560" s="34"/>
      <x:c r="M560" s="34"/>
      <x:c r="N560" s="34"/>
      <x:c r="O560" s="34"/>
      <x:c r="P560" s="34"/>
      <x:c r="Q560" s="34"/>
      <x:c r="R560" s="39" t="n">
        <x:v>-0.564183992154813</x:v>
      </x:c>
      <x:c r="S560" s="39" t="n">
        <x:v>-0.48403448461185405</x:v>
      </x:c>
      <x:c r="T560" s="39" t="n">
        <x:v>2.4469234058303604</x:v>
      </x:c>
      <x:c r="U560" s="39" t="n">
        <x:v>-1.0678282645336794</x:v>
      </x:c>
      <x:c r="V560" s="39" t="n">
        <x:v>-0.5604954966199034</x:v>
      </x:c>
      <x:c r="W560" s="39" t="n">
        <x:v>0.4584090478760696</x:v>
      </x:c>
      <x:c r="X560" s="39" t="n">
        <x:v>-0.5262641890226232</x:v>
      </x:c>
      <x:c r="Y560" s="39" t="n">
        <x:v>-0.7967656050086207</x:v>
      </x:c>
      <x:c r="Z560" s="39" t="n">
        <x:v>0.763736344448786</x:v>
      </x:c>
      <x:c r="AA560" s="39" t="n">
        <x:v>1.4626804852931368</x:v>
      </x:c>
      <x:c r="AB560" s="39" t="n">
        <x:v>-0.10311216050260825</x:v>
      </x:c>
      <x:c r="AC560" s="39" t="n">
        <x:v>0.6934264240039727</x:v>
      </x:c>
      <x:c r="AD560" s="39" t="n">
        <x:v>-0.11569671480648554</x:v>
      </x:c>
      <x:c r="AE560" s="39" t="n">
        <x:v>0.6707977295559733</x:v>
      </x:c>
      <x:c r="AF560" s="39" t="n">
        <x:v>1.282184820578232</x:v>
      </x:c>
      <x:c r="AG560" s="39" t="n">
        <x:v>0.7988456487880431</x:v>
      </x:c>
      <x:c r="AH560" s="39" t="n">
        <x:v>0.3273639747355351</x:v>
      </x:c>
      <x:c r="AI560" s="39" t="n">
        <x:v>-1.237855158924859</x:v>
      </x:c>
      <x:c r="AJ560" s="39" t="n">
        <x:v>-0.1284254842353859</x:v>
      </x:c>
      <x:c r="AK560" s="39" t="n">
        <x:v>0.007065193757366758</x:v>
      </x:c>
      <x:c r="AL560" s="34"/>
      <x:c r="AM560" s="34" t="n">
        <x:f>IF(SQRT($B$9)*$B560+SQRT(1-$B$9)*R560&lt;_xlfn.NORM.S.INV($B$6),1,0)</x:f>
        <x:v>0</x:v>
      </x:c>
      <x:c r="AN560" s="34" t="n">
        <x:f>IF(SQRT($B$9)*$B560+SQRT(1-$B$9)*S560&lt;_xlfn.NORM.S.INV($B$6),1,0)</x:f>
        <x:v>0</x:v>
      </x:c>
      <x:c r="AO560" s="34" t="n">
        <x:f>IF(SQRT($B$9)*$B560+SQRT(1-$B$9)*T560&lt;_xlfn.NORM.S.INV($B$6),1,0)</x:f>
        <x:v>0</x:v>
      </x:c>
      <x:c r="AP560" s="34" t="n">
        <x:f>IF(SQRT($B$9)*$B560+SQRT(1-$B$9)*U560&lt;_xlfn.NORM.S.INV($B$6),1,0)</x:f>
        <x:v>0</x:v>
      </x:c>
      <x:c r="AQ560" s="34" t="n">
        <x:f>IF(SQRT($B$9)*$B560+SQRT(1-$B$9)*V560&lt;_xlfn.NORM.S.INV($B$6),1,0)</x:f>
        <x:v>0</x:v>
      </x:c>
      <x:c r="AR560" s="34" t="n">
        <x:f>IF(SQRT($B$9)*$B560+SQRT(1-$B$9)*W560&lt;_xlfn.NORM.S.INV($B$6),1,0)</x:f>
        <x:v>0</x:v>
      </x:c>
      <x:c r="AS560" s="34" t="n">
        <x:f>IF(SQRT($B$9)*$B560+SQRT(1-$B$9)*X560&lt;_xlfn.NORM.S.INV($B$6),1,0)</x:f>
        <x:v>0</x:v>
      </x:c>
      <x:c r="AT560" s="34" t="n">
        <x:f>IF(SQRT($B$9)*$B560+SQRT(1-$B$9)*Y560&lt;_xlfn.NORM.S.INV($B$6),1,0)</x:f>
        <x:v>0</x:v>
      </x:c>
      <x:c r="AU560" s="34" t="n">
        <x:f>IF(SQRT($B$9)*$B560+SQRT(1-$B$9)*Z560&lt;_xlfn.NORM.S.INV($B$6),1,0)</x:f>
        <x:v>0</x:v>
      </x:c>
      <x:c r="AV560" s="34" t="n">
        <x:f>IF(SQRT($B$9)*$B560+SQRT(1-$B$9)*AA560&lt;_xlfn.NORM.S.INV($B$6),1,0)</x:f>
        <x:v>0</x:v>
      </x:c>
      <x:c r="AW560" s="34" t="n">
        <x:f>IF(SQRT($C$9)*$B560+SQRT(1-$C$9)*AB560&lt;_xlfn.NORM.S.INV($C$6),1,0)</x:f>
        <x:v>0</x:v>
      </x:c>
      <x:c r="AX560" s="34" t="n">
        <x:f>IF(SQRT($C$9)*$B560+SQRT(1-$C$9)*AC560&lt;_xlfn.NORM.S.INV($C$6),1,0)</x:f>
        <x:v>0</x:v>
      </x:c>
      <x:c r="AY560" s="34" t="n">
        <x:f>IF(SQRT($C$9)*$B560+SQRT(1-$C$9)*AD560&lt;_xlfn.NORM.S.INV($C$6),1,0)</x:f>
        <x:v>0</x:v>
      </x:c>
      <x:c r="AZ560" s="34" t="n">
        <x:f>IF(SQRT($C$9)*$B560+SQRT(1-$C$9)*AE560&lt;_xlfn.NORM.S.INV($C$6),1,0)</x:f>
        <x:v>0</x:v>
      </x:c>
      <x:c r="BA560" s="34" t="n">
        <x:f>IF(SQRT($C$9)*$B560+SQRT(1-$C$9)*AF560&lt;_xlfn.NORM.S.INV($C$6),1,0)</x:f>
        <x:v>0</x:v>
      </x:c>
      <x:c r="BB560" s="34" t="n">
        <x:f>IF(SQRT($C$9)*$B560+SQRT(1-$C$9)*AG560&lt;_xlfn.NORM.S.INV($C$6),1,0)</x:f>
        <x:v>0</x:v>
      </x:c>
      <x:c r="BC560" s="34" t="n">
        <x:f>IF(SQRT($C$9)*$B560+SQRT(1-$C$9)*AH560&lt;_xlfn.NORM.S.INV($C$6),1,0)</x:f>
        <x:v>0</x:v>
      </x:c>
      <x:c r="BD560" s="34" t="n">
        <x:f>IF(SQRT($C$9)*$B560+SQRT(1-$C$9)*AI560&lt;_xlfn.NORM.S.INV($C$6),1,0)</x:f>
        <x:v>0</x:v>
      </x:c>
      <x:c r="BE560" s="34" t="n">
        <x:f>IF(SQRT($C$9)*$B560+SQRT(1-$C$9)*AJ560&lt;_xlfn.NORM.S.INV($C$6),1,0)</x:f>
        <x:v>0</x:v>
      </x:c>
      <x:c r="BF560" s="34" t="n">
        <x:f>IF(SQRT($C$9)*$B560+SQRT(1-$C$9)*AK560&lt;_xlfn.NORM.S.INV($C$6),1,0)</x:f>
        <x:v>0</x:v>
      </x:c>
      <x:c r="BG560" s="34"/>
      <x:c r="BH560" s="34"/>
      <x:c r="BI560" s="34" t="n">
        <x:f>$B$11*(($A$1061)*$C560/$B$12*$B$7+(1-$A$1061)*$D560/$B$12*$C$7)</x:f>
        <x:v>0</x:v>
      </x:c>
      <x:c r="BJ560" s="34" t="n">
        <x:f>$B$11*(($A$1062)*$C560/$B$12*$B$7+(1-$A$1062)*$D560/$B$12*$C$7)</x:f>
        <x:v>0</x:v>
      </x:c>
      <x:c r="BK560" s="34" t="n">
        <x:f>$B$11*(($A$1063)*$C560/$B$12*$B$7+(1-$A$1063)*$D560/$B$12*$C$7)</x:f>
        <x:v>0</x:v>
      </x:c>
      <x:c r="BL560" s="34" t="n">
        <x:f>$B$11*(($A$1064)*$C560/$B$12*$B$7+(1-$A$1064)*$D560/$B$12*$C$7)</x:f>
        <x:v>0</x:v>
      </x:c>
      <x:c r="BM560" s="34" t="n">
        <x:f>$B$11*(($A$1065)*$C560/$B$12*$B$7+(1-$A$1065)*$D560/$B$12*$C$7)</x:f>
        <x:v>0</x:v>
      </x:c>
      <x:c r="BN560" s="34" t="n">
        <x:f>$B$11*(($A$1066)*$C560/$B$12*$B$7+(1-$A$1066)*$D560/$B$12*$C$7)</x:f>
        <x:v>0</x:v>
      </x:c>
      <x:c r="BO560" s="34" t="n">
        <x:f>$B$11*(($A$1067)*$C560/$B$12*$B$7+(1-$A$1067)*$D560/$B$12*$C$7)</x:f>
        <x:v>0</x:v>
      </x:c>
      <x:c r="BP560" s="34" t="n">
        <x:f>$B$11*(($A$1068)*$C560/$B$12*$B$7+(1-$A$1068)*$D560/$B$12*$C$7)</x:f>
        <x:v>0</x:v>
      </x:c>
      <x:c r="BQ560" s="34" t="n">
        <x:f>$B$11*(($A$1069)*$C560/$B$12*$B$7+(1-$A$1069)*$D560/$B$12*$C$7)</x:f>
        <x:v>0</x:v>
      </x:c>
      <x:c r="BR560" s="34" t="n">
        <x:f>$B$11*(($A$1070)*$C560/$B$12*$B$7+(1-$A$1070)*$D560/$B$12*$C$7)</x:f>
        <x:v>0</x:v>
      </x:c>
      <x:c r="BS560" s="34" t="n">
        <x:f>$B$11*(($A$1071)*$C560/$B$12*$B$7+(1-$A$1071)*$D560/$B$12*$C$7)</x:f>
        <x:v>0</x:v>
      </x:c>
      <x:c r="BT560" s="34" t="n">
        <x:f>$B$11*(($A$1072)*$C560/$B$12*$B$7+(1-$A$1072)*$D560/$B$12*$C$7)</x:f>
        <x:v>0</x:v>
      </x:c>
      <x:c r="BU560" s="34" t="n">
        <x:f>$B$11*(($A$1073)*$C560/$B$12*$B$7+(1-$A$1073)*$D560/$B$12*$C$7)</x:f>
        <x:v>0</x:v>
      </x:c>
      <x:c r="BV560" s="34" t="n">
        <x:f>$B$11*(($A$1074)*$C560/$B$12*$B$7+(1-$A$1074)*$D560/$B$12*$C$7)</x:f>
        <x:v>0</x:v>
      </x:c>
      <x:c r="BW560" s="34" t="n">
        <x:f>$B$11*(($A$1075)*$C560/$B$12*$B$7+(1-$A$1075)*$D560/$B$12*$C$7)</x:f>
        <x:v>0</x:v>
      </x:c>
      <x:c r="BX560" s="34" t="n">
        <x:f>$B$11*(($A$1076)*$C560/$B$12*$B$7+(1-$A$1076)*$D560/$B$12*$C$7)</x:f>
        <x:v>0</x:v>
      </x:c>
      <x:c r="BY560" s="34" t="n">
        <x:f>$B$11*(($A$1077)*$C560/$B$12*$B$7+(1-$A$1077)*$D560/$B$12*$C$7)</x:f>
        <x:v>0</x:v>
      </x:c>
      <x:c r="BZ560" s="34" t="n">
        <x:f>$B$11*(($A$1078)*$C560/$B$12*$B$7+(1-$A$1078)*$D560/$B$12*$C$7)</x:f>
        <x:v>0</x:v>
      </x:c>
      <x:c r="CA560" s="34" t="n">
        <x:f>$B$11*(($A$1079)*$C560/$B$12*$B$7+(1-$A$1079)*$D560/$B$12*$C$7)</x:f>
        <x:v>0</x:v>
      </x:c>
      <x:c r="CB560" s="34" t="n">
        <x:f>$B$11*(($A$1080)*$C560/$B$12*$B$7+(1-$A$1080)*$D560/$B$12*$C$7)</x:f>
        <x:v>0</x:v>
      </x:c>
      <x:c r="CC560" s="34" t="n">
        <x:f>$B$11*(($A$1081)*$C560/$B$12*$B$7+(1-$A$1081)*$D560/$B$12*$C$7)</x:f>
        <x:v>0</x:v>
      </x:c>
    </x:row>
    <x:row r="561">
      <x:c r="A561" s="34" t="n">
        <x:v>537</x:v>
      </x:c>
      <x:c r="B561" s="39" t="n">
        <x:v>0.5130117244200632</x:v>
      </x:c>
      <x:c r="C561" s="1" t="n">
        <x:f>SUM(AM561:AV561)</x:f>
        <x:v>0</x:v>
      </x:c>
      <x:c r="D561" s="1" t="n">
        <x:f>SUM(AW561:BF561)</x:f>
        <x:v>0</x:v>
      </x:c>
      <x:c r="E561" s="17" t="n">
        <x:f>(1-C561/$B$12)*$B$8-C561/$B$12*$B$7</x:f>
        <x:v>0.05</x:v>
      </x:c>
      <x:c r="F561" s="17" t="n">
        <x:f>(1-D561/$B$12)*$C$8-D561/$B$12*$C$7</x:f>
        <x:v>0.09</x:v>
      </x:c>
      <x:c r="G561" s="32" t="n">
        <x:f>$B$11*($B$10*C561/$B$12*$B$7+(1-$B$10)*D561/$B$12*$C$7)</x:f>
        <x:v>0</x:v>
      </x:c>
      <x:c r="H561" s="17" t="n">
        <x:f>$B$10*E561+(1-$B$10)*F561</x:f>
        <x:v>0.07</x:v>
      </x:c>
      <x:c r="I561" s="34"/>
      <x:c r="J561" s="34"/>
      <x:c r="K561" s="34"/>
      <x:c r="L561" s="34"/>
      <x:c r="M561" s="34"/>
      <x:c r="N561" s="34"/>
      <x:c r="O561" s="34"/>
      <x:c r="P561" s="34"/>
      <x:c r="Q561" s="34"/>
      <x:c r="R561" s="39" t="n">
        <x:v>0.9762885876910492</x:v>
      </x:c>
      <x:c r="S561" s="39" t="n">
        <x:v>1.2295071440159762</x:v>
      </x:c>
      <x:c r="T561" s="39" t="n">
        <x:v>-0.6445789766350438</x:v>
      </x:c>
      <x:c r="U561" s="39" t="n">
        <x:v>0.7935220308704951</x:v>
      </x:c>
      <x:c r="V561" s="39" t="n">
        <x:v>-1.0515873203242485</x:v>
      </x:c>
      <x:c r="W561" s="39" t="n">
        <x:v>1.9625172456383426</x:v>
      </x:c>
      <x:c r="X561" s="39" t="n">
        <x:v>0.6285181076296711</x:v>
      </x:c>
      <x:c r="Y561" s="39" t="n">
        <x:v>1.1657104551572057</x:v>
      </x:c>
      <x:c r="Z561" s="39" t="n">
        <x:v>0.05002646249420143</x:v>
      </x:c>
      <x:c r="AA561" s="39" t="n">
        <x:v>0.41700575347496943</x:v>
      </x:c>
      <x:c r="AB561" s="39" t="n">
        <x:v>-0.6969490730861753</x:v>
      </x:c>
      <x:c r="AC561" s="39" t="n">
        <x:v>0.2334388267767526</x:v>
      </x:c>
      <x:c r="AD561" s="39" t="n">
        <x:v>-0.7092079118638553</x:v>
      </x:c>
      <x:c r="AE561" s="39" t="n">
        <x:v>-0.29356989624545177</x:v>
      </x:c>
      <x:c r="AF561" s="39" t="n">
        <x:v>0.8687361096866779</x:v>
      </x:c>
      <x:c r="AG561" s="39" t="n">
        <x:v>0.5156670743661026</x:v>
      </x:c>
      <x:c r="AH561" s="39" t="n">
        <x:v>0.39051766272707833</x:v>
      </x:c>
      <x:c r="AI561" s="39" t="n">
        <x:v>0.2363777639851377</x:v>
      </x:c>
      <x:c r="AJ561" s="39" t="n">
        <x:v>-0.19953143725305045</x:v>
      </x:c>
      <x:c r="AK561" s="39" t="n">
        <x:v>-0.9128164481676364</x:v>
      </x:c>
      <x:c r="AL561" s="34"/>
      <x:c r="AM561" s="34" t="n">
        <x:f>IF(SQRT($B$9)*$B561+SQRT(1-$B$9)*R561&lt;_xlfn.NORM.S.INV($B$6),1,0)</x:f>
        <x:v>0</x:v>
      </x:c>
      <x:c r="AN561" s="34" t="n">
        <x:f>IF(SQRT($B$9)*$B561+SQRT(1-$B$9)*S561&lt;_xlfn.NORM.S.INV($B$6),1,0)</x:f>
        <x:v>0</x:v>
      </x:c>
      <x:c r="AO561" s="34" t="n">
        <x:f>IF(SQRT($B$9)*$B561+SQRT(1-$B$9)*T561&lt;_xlfn.NORM.S.INV($B$6),1,0)</x:f>
        <x:v>0</x:v>
      </x:c>
      <x:c r="AP561" s="34" t="n">
        <x:f>IF(SQRT($B$9)*$B561+SQRT(1-$B$9)*U561&lt;_xlfn.NORM.S.INV($B$6),1,0)</x:f>
        <x:v>0</x:v>
      </x:c>
      <x:c r="AQ561" s="34" t="n">
        <x:f>IF(SQRT($B$9)*$B561+SQRT(1-$B$9)*V561&lt;_xlfn.NORM.S.INV($B$6),1,0)</x:f>
        <x:v>0</x:v>
      </x:c>
      <x:c r="AR561" s="34" t="n">
        <x:f>IF(SQRT($B$9)*$B561+SQRT(1-$B$9)*W561&lt;_xlfn.NORM.S.INV($B$6),1,0)</x:f>
        <x:v>0</x:v>
      </x:c>
      <x:c r="AS561" s="34" t="n">
        <x:f>IF(SQRT($B$9)*$B561+SQRT(1-$B$9)*X561&lt;_xlfn.NORM.S.INV($B$6),1,0)</x:f>
        <x:v>0</x:v>
      </x:c>
      <x:c r="AT561" s="34" t="n">
        <x:f>IF(SQRT($B$9)*$B561+SQRT(1-$B$9)*Y561&lt;_xlfn.NORM.S.INV($B$6),1,0)</x:f>
        <x:v>0</x:v>
      </x:c>
      <x:c r="AU561" s="34" t="n">
        <x:f>IF(SQRT($B$9)*$B561+SQRT(1-$B$9)*Z561&lt;_xlfn.NORM.S.INV($B$6),1,0)</x:f>
        <x:v>0</x:v>
      </x:c>
      <x:c r="AV561" s="34" t="n">
        <x:f>IF(SQRT($B$9)*$B561+SQRT(1-$B$9)*AA561&lt;_xlfn.NORM.S.INV($B$6),1,0)</x:f>
        <x:v>0</x:v>
      </x:c>
      <x:c r="AW561" s="34" t="n">
        <x:f>IF(SQRT($C$9)*$B561+SQRT(1-$C$9)*AB561&lt;_xlfn.NORM.S.INV($C$6),1,0)</x:f>
        <x:v>0</x:v>
      </x:c>
      <x:c r="AX561" s="34" t="n">
        <x:f>IF(SQRT($C$9)*$B561+SQRT(1-$C$9)*AC561&lt;_xlfn.NORM.S.INV($C$6),1,0)</x:f>
        <x:v>0</x:v>
      </x:c>
      <x:c r="AY561" s="34" t="n">
        <x:f>IF(SQRT($C$9)*$B561+SQRT(1-$C$9)*AD561&lt;_xlfn.NORM.S.INV($C$6),1,0)</x:f>
        <x:v>0</x:v>
      </x:c>
      <x:c r="AZ561" s="34" t="n">
        <x:f>IF(SQRT($C$9)*$B561+SQRT(1-$C$9)*AE561&lt;_xlfn.NORM.S.INV($C$6),1,0)</x:f>
        <x:v>0</x:v>
      </x:c>
      <x:c r="BA561" s="34" t="n">
        <x:f>IF(SQRT($C$9)*$B561+SQRT(1-$C$9)*AF561&lt;_xlfn.NORM.S.INV($C$6),1,0)</x:f>
        <x:v>0</x:v>
      </x:c>
      <x:c r="BB561" s="34" t="n">
        <x:f>IF(SQRT($C$9)*$B561+SQRT(1-$C$9)*AG561&lt;_xlfn.NORM.S.INV($C$6),1,0)</x:f>
        <x:v>0</x:v>
      </x:c>
      <x:c r="BC561" s="34" t="n">
        <x:f>IF(SQRT($C$9)*$B561+SQRT(1-$C$9)*AH561&lt;_xlfn.NORM.S.INV($C$6),1,0)</x:f>
        <x:v>0</x:v>
      </x:c>
      <x:c r="BD561" s="34" t="n">
        <x:f>IF(SQRT($C$9)*$B561+SQRT(1-$C$9)*AI561&lt;_xlfn.NORM.S.INV($C$6),1,0)</x:f>
        <x:v>0</x:v>
      </x:c>
      <x:c r="BE561" s="34" t="n">
        <x:f>IF(SQRT($C$9)*$B561+SQRT(1-$C$9)*AJ561&lt;_xlfn.NORM.S.INV($C$6),1,0)</x:f>
        <x:v>0</x:v>
      </x:c>
      <x:c r="BF561" s="34" t="n">
        <x:f>IF(SQRT($C$9)*$B561+SQRT(1-$C$9)*AK561&lt;_xlfn.NORM.S.INV($C$6),1,0)</x:f>
        <x:v>0</x:v>
      </x:c>
      <x:c r="BG561" s="34"/>
      <x:c r="BH561" s="34"/>
      <x:c r="BI561" s="34" t="n">
        <x:f>$B$11*(($A$1061)*$C561/$B$12*$B$7+(1-$A$1061)*$D561/$B$12*$C$7)</x:f>
        <x:v>0</x:v>
      </x:c>
      <x:c r="BJ561" s="34" t="n">
        <x:f>$B$11*(($A$1062)*$C561/$B$12*$B$7+(1-$A$1062)*$D561/$B$12*$C$7)</x:f>
        <x:v>0</x:v>
      </x:c>
      <x:c r="BK561" s="34" t="n">
        <x:f>$B$11*(($A$1063)*$C561/$B$12*$B$7+(1-$A$1063)*$D561/$B$12*$C$7)</x:f>
        <x:v>0</x:v>
      </x:c>
      <x:c r="BL561" s="34" t="n">
        <x:f>$B$11*(($A$1064)*$C561/$B$12*$B$7+(1-$A$1064)*$D561/$B$12*$C$7)</x:f>
        <x:v>0</x:v>
      </x:c>
      <x:c r="BM561" s="34" t="n">
        <x:f>$B$11*(($A$1065)*$C561/$B$12*$B$7+(1-$A$1065)*$D561/$B$12*$C$7)</x:f>
        <x:v>0</x:v>
      </x:c>
      <x:c r="BN561" s="34" t="n">
        <x:f>$B$11*(($A$1066)*$C561/$B$12*$B$7+(1-$A$1066)*$D561/$B$12*$C$7)</x:f>
        <x:v>0</x:v>
      </x:c>
      <x:c r="BO561" s="34" t="n">
        <x:f>$B$11*(($A$1067)*$C561/$B$12*$B$7+(1-$A$1067)*$D561/$B$12*$C$7)</x:f>
        <x:v>0</x:v>
      </x:c>
      <x:c r="BP561" s="34" t="n">
        <x:f>$B$11*(($A$1068)*$C561/$B$12*$B$7+(1-$A$1068)*$D561/$B$12*$C$7)</x:f>
        <x:v>0</x:v>
      </x:c>
      <x:c r="BQ561" s="34" t="n">
        <x:f>$B$11*(($A$1069)*$C561/$B$12*$B$7+(1-$A$1069)*$D561/$B$12*$C$7)</x:f>
        <x:v>0</x:v>
      </x:c>
      <x:c r="BR561" s="34" t="n">
        <x:f>$B$11*(($A$1070)*$C561/$B$12*$B$7+(1-$A$1070)*$D561/$B$12*$C$7)</x:f>
        <x:v>0</x:v>
      </x:c>
      <x:c r="BS561" s="34" t="n">
        <x:f>$B$11*(($A$1071)*$C561/$B$12*$B$7+(1-$A$1071)*$D561/$B$12*$C$7)</x:f>
        <x:v>0</x:v>
      </x:c>
      <x:c r="BT561" s="34" t="n">
        <x:f>$B$11*(($A$1072)*$C561/$B$12*$B$7+(1-$A$1072)*$D561/$B$12*$C$7)</x:f>
        <x:v>0</x:v>
      </x:c>
      <x:c r="BU561" s="34" t="n">
        <x:f>$B$11*(($A$1073)*$C561/$B$12*$B$7+(1-$A$1073)*$D561/$B$12*$C$7)</x:f>
        <x:v>0</x:v>
      </x:c>
      <x:c r="BV561" s="34" t="n">
        <x:f>$B$11*(($A$1074)*$C561/$B$12*$B$7+(1-$A$1074)*$D561/$B$12*$C$7)</x:f>
        <x:v>0</x:v>
      </x:c>
      <x:c r="BW561" s="34" t="n">
        <x:f>$B$11*(($A$1075)*$C561/$B$12*$B$7+(1-$A$1075)*$D561/$B$12*$C$7)</x:f>
        <x:v>0</x:v>
      </x:c>
      <x:c r="BX561" s="34" t="n">
        <x:f>$B$11*(($A$1076)*$C561/$B$12*$B$7+(1-$A$1076)*$D561/$B$12*$C$7)</x:f>
        <x:v>0</x:v>
      </x:c>
      <x:c r="BY561" s="34" t="n">
        <x:f>$B$11*(($A$1077)*$C561/$B$12*$B$7+(1-$A$1077)*$D561/$B$12*$C$7)</x:f>
        <x:v>0</x:v>
      </x:c>
      <x:c r="BZ561" s="34" t="n">
        <x:f>$B$11*(($A$1078)*$C561/$B$12*$B$7+(1-$A$1078)*$D561/$B$12*$C$7)</x:f>
        <x:v>0</x:v>
      </x:c>
      <x:c r="CA561" s="34" t="n">
        <x:f>$B$11*(($A$1079)*$C561/$B$12*$B$7+(1-$A$1079)*$D561/$B$12*$C$7)</x:f>
        <x:v>0</x:v>
      </x:c>
      <x:c r="CB561" s="34" t="n">
        <x:f>$B$11*(($A$1080)*$C561/$B$12*$B$7+(1-$A$1080)*$D561/$B$12*$C$7)</x:f>
        <x:v>0</x:v>
      </x:c>
      <x:c r="CC561" s="34" t="n">
        <x:f>$B$11*(($A$1081)*$C561/$B$12*$B$7+(1-$A$1081)*$D561/$B$12*$C$7)</x:f>
        <x:v>0</x:v>
      </x:c>
    </x:row>
    <x:row r="562">
      <x:c r="A562" s="34" t="n">
        <x:v>538</x:v>
      </x:c>
      <x:c r="B562" s="39" t="n">
        <x:v>1.3573079300713329</x:v>
      </x:c>
      <x:c r="C562" s="1" t="n">
        <x:f>SUM(AM562:AV562)</x:f>
        <x:v>0</x:v>
      </x:c>
      <x:c r="D562" s="1" t="n">
        <x:f>SUM(AW562:BF562)</x:f>
        <x:v>0</x:v>
      </x:c>
      <x:c r="E562" s="17" t="n">
        <x:f>(1-C562/$B$12)*$B$8-C562/$B$12*$B$7</x:f>
        <x:v>0.05</x:v>
      </x:c>
      <x:c r="F562" s="17" t="n">
        <x:f>(1-D562/$B$12)*$C$8-D562/$B$12*$C$7</x:f>
        <x:v>0.09</x:v>
      </x:c>
      <x:c r="G562" s="32" t="n">
        <x:f>$B$11*($B$10*C562/$B$12*$B$7+(1-$B$10)*D562/$B$12*$C$7)</x:f>
        <x:v>0</x:v>
      </x:c>
      <x:c r="H562" s="17" t="n">
        <x:f>$B$10*E562+(1-$B$10)*F562</x:f>
        <x:v>0.07</x:v>
      </x:c>
      <x:c r="I562" s="34"/>
      <x:c r="J562" s="34"/>
      <x:c r="K562" s="34"/>
      <x:c r="L562" s="34"/>
      <x:c r="M562" s="34"/>
      <x:c r="N562" s="34"/>
      <x:c r="O562" s="34"/>
      <x:c r="P562" s="34"/>
      <x:c r="Q562" s="34"/>
      <x:c r="R562" s="39" t="n">
        <x:v>-0.7062836893529126</x:v>
      </x:c>
      <x:c r="S562" s="39" t="n">
        <x:v>-1.4223926247187715</x:v>
      </x:c>
      <x:c r="T562" s="39" t="n">
        <x:v>0.973031298219112</x:v>
      </x:c>
      <x:c r="U562" s="39" t="n">
        <x:v>-2.2344375405749184</x:v>
      </x:c>
      <x:c r="V562" s="39" t="n">
        <x:v>-1.1394410833929065</x:v>
      </x:c>
      <x:c r="W562" s="39" t="n">
        <x:v>-0.25480307482632425</x:v>
      </x:c>
      <x:c r="X562" s="39" t="n">
        <x:v>1.1607775282216237</x:v>
      </x:c>
      <x:c r="Y562" s="39" t="n">
        <x:v>-1.047988682314483</x:v>
      </x:c>
      <x:c r="Z562" s="39" t="n">
        <x:v>-0.23733015509286362</x:v>
      </x:c>
      <x:c r="AA562" s="39" t="n">
        <x:v>0.46945115521405567</x:v>
      </x:c>
      <x:c r="AB562" s="39" t="n">
        <x:v>0.2853901813637681</x:v>
      </x:c>
      <x:c r="AC562" s="39" t="n">
        <x:v>0.8891231627854106</x:v>
      </x:c>
      <x:c r="AD562" s="39" t="n">
        <x:v>-0.29235316577290577</x:v>
      </x:c>
      <x:c r="AE562" s="39" t="n">
        <x:v>-0.00917939886782248</x:v>
      </x:c>
      <x:c r="AF562" s="39" t="n">
        <x:v>1.1854747112772566</x:v>
      </x:c>
      <x:c r="AG562" s="39" t="n">
        <x:v>0.5922802488987181</x:v>
      </x:c>
      <x:c r="AH562" s="39" t="n">
        <x:v>-1.0774581132718912</x:v>
      </x:c>
      <x:c r="AI562" s="39" t="n">
        <x:v>-0.5787199319802206</x:v>
      </x:c>
      <x:c r="AJ562" s="39" t="n">
        <x:v>1.146295728149713</x:v>
      </x:c>
      <x:c r="AK562" s="39" t="n">
        <x:v>-0.9198070131319489</x:v>
      </x:c>
      <x:c r="AL562" s="34"/>
      <x:c r="AM562" s="34" t="n">
        <x:f>IF(SQRT($B$9)*$B562+SQRT(1-$B$9)*R562&lt;_xlfn.NORM.S.INV($B$6),1,0)</x:f>
        <x:v>0</x:v>
      </x:c>
      <x:c r="AN562" s="34" t="n">
        <x:f>IF(SQRT($B$9)*$B562+SQRT(1-$B$9)*S562&lt;_xlfn.NORM.S.INV($B$6),1,0)</x:f>
        <x:v>0</x:v>
      </x:c>
      <x:c r="AO562" s="34" t="n">
        <x:f>IF(SQRT($B$9)*$B562+SQRT(1-$B$9)*T562&lt;_xlfn.NORM.S.INV($B$6),1,0)</x:f>
        <x:v>0</x:v>
      </x:c>
      <x:c r="AP562" s="34" t="n">
        <x:f>IF(SQRT($B$9)*$B562+SQRT(1-$B$9)*U562&lt;_xlfn.NORM.S.INV($B$6),1,0)</x:f>
        <x:v>0</x:v>
      </x:c>
      <x:c r="AQ562" s="34" t="n">
        <x:f>IF(SQRT($B$9)*$B562+SQRT(1-$B$9)*V562&lt;_xlfn.NORM.S.INV($B$6),1,0)</x:f>
        <x:v>0</x:v>
      </x:c>
      <x:c r="AR562" s="34" t="n">
        <x:f>IF(SQRT($B$9)*$B562+SQRT(1-$B$9)*W562&lt;_xlfn.NORM.S.INV($B$6),1,0)</x:f>
        <x:v>0</x:v>
      </x:c>
      <x:c r="AS562" s="34" t="n">
        <x:f>IF(SQRT($B$9)*$B562+SQRT(1-$B$9)*X562&lt;_xlfn.NORM.S.INV($B$6),1,0)</x:f>
        <x:v>0</x:v>
      </x:c>
      <x:c r="AT562" s="34" t="n">
        <x:f>IF(SQRT($B$9)*$B562+SQRT(1-$B$9)*Y562&lt;_xlfn.NORM.S.INV($B$6),1,0)</x:f>
        <x:v>0</x:v>
      </x:c>
      <x:c r="AU562" s="34" t="n">
        <x:f>IF(SQRT($B$9)*$B562+SQRT(1-$B$9)*Z562&lt;_xlfn.NORM.S.INV($B$6),1,0)</x:f>
        <x:v>0</x:v>
      </x:c>
      <x:c r="AV562" s="34" t="n">
        <x:f>IF(SQRT($B$9)*$B562+SQRT(1-$B$9)*AA562&lt;_xlfn.NORM.S.INV($B$6),1,0)</x:f>
        <x:v>0</x:v>
      </x:c>
      <x:c r="AW562" s="34" t="n">
        <x:f>IF(SQRT($C$9)*$B562+SQRT(1-$C$9)*AB562&lt;_xlfn.NORM.S.INV($C$6),1,0)</x:f>
        <x:v>0</x:v>
      </x:c>
      <x:c r="AX562" s="34" t="n">
        <x:f>IF(SQRT($C$9)*$B562+SQRT(1-$C$9)*AC562&lt;_xlfn.NORM.S.INV($C$6),1,0)</x:f>
        <x:v>0</x:v>
      </x:c>
      <x:c r="AY562" s="34" t="n">
        <x:f>IF(SQRT($C$9)*$B562+SQRT(1-$C$9)*AD562&lt;_xlfn.NORM.S.INV($C$6),1,0)</x:f>
        <x:v>0</x:v>
      </x:c>
      <x:c r="AZ562" s="34" t="n">
        <x:f>IF(SQRT($C$9)*$B562+SQRT(1-$C$9)*AE562&lt;_xlfn.NORM.S.INV($C$6),1,0)</x:f>
        <x:v>0</x:v>
      </x:c>
      <x:c r="BA562" s="34" t="n">
        <x:f>IF(SQRT($C$9)*$B562+SQRT(1-$C$9)*AF562&lt;_xlfn.NORM.S.INV($C$6),1,0)</x:f>
        <x:v>0</x:v>
      </x:c>
      <x:c r="BB562" s="34" t="n">
        <x:f>IF(SQRT($C$9)*$B562+SQRT(1-$C$9)*AG562&lt;_xlfn.NORM.S.INV($C$6),1,0)</x:f>
        <x:v>0</x:v>
      </x:c>
      <x:c r="BC562" s="34" t="n">
        <x:f>IF(SQRT($C$9)*$B562+SQRT(1-$C$9)*AH562&lt;_xlfn.NORM.S.INV($C$6),1,0)</x:f>
        <x:v>0</x:v>
      </x:c>
      <x:c r="BD562" s="34" t="n">
        <x:f>IF(SQRT($C$9)*$B562+SQRT(1-$C$9)*AI562&lt;_xlfn.NORM.S.INV($C$6),1,0)</x:f>
        <x:v>0</x:v>
      </x:c>
      <x:c r="BE562" s="34" t="n">
        <x:f>IF(SQRT($C$9)*$B562+SQRT(1-$C$9)*AJ562&lt;_xlfn.NORM.S.INV($C$6),1,0)</x:f>
        <x:v>0</x:v>
      </x:c>
      <x:c r="BF562" s="34" t="n">
        <x:f>IF(SQRT($C$9)*$B562+SQRT(1-$C$9)*AK562&lt;_xlfn.NORM.S.INV($C$6),1,0)</x:f>
        <x:v>0</x:v>
      </x:c>
      <x:c r="BG562" s="34"/>
      <x:c r="BH562" s="34"/>
      <x:c r="BI562" s="34" t="n">
        <x:f>$B$11*(($A$1061)*$C562/$B$12*$B$7+(1-$A$1061)*$D562/$B$12*$C$7)</x:f>
        <x:v>0</x:v>
      </x:c>
      <x:c r="BJ562" s="34" t="n">
        <x:f>$B$11*(($A$1062)*$C562/$B$12*$B$7+(1-$A$1062)*$D562/$B$12*$C$7)</x:f>
        <x:v>0</x:v>
      </x:c>
      <x:c r="BK562" s="34" t="n">
        <x:f>$B$11*(($A$1063)*$C562/$B$12*$B$7+(1-$A$1063)*$D562/$B$12*$C$7)</x:f>
        <x:v>0</x:v>
      </x:c>
      <x:c r="BL562" s="34" t="n">
        <x:f>$B$11*(($A$1064)*$C562/$B$12*$B$7+(1-$A$1064)*$D562/$B$12*$C$7)</x:f>
        <x:v>0</x:v>
      </x:c>
      <x:c r="BM562" s="34" t="n">
        <x:f>$B$11*(($A$1065)*$C562/$B$12*$B$7+(1-$A$1065)*$D562/$B$12*$C$7)</x:f>
        <x:v>0</x:v>
      </x:c>
      <x:c r="BN562" s="34" t="n">
        <x:f>$B$11*(($A$1066)*$C562/$B$12*$B$7+(1-$A$1066)*$D562/$B$12*$C$7)</x:f>
        <x:v>0</x:v>
      </x:c>
      <x:c r="BO562" s="34" t="n">
        <x:f>$B$11*(($A$1067)*$C562/$B$12*$B$7+(1-$A$1067)*$D562/$B$12*$C$7)</x:f>
        <x:v>0</x:v>
      </x:c>
      <x:c r="BP562" s="34" t="n">
        <x:f>$B$11*(($A$1068)*$C562/$B$12*$B$7+(1-$A$1068)*$D562/$B$12*$C$7)</x:f>
        <x:v>0</x:v>
      </x:c>
      <x:c r="BQ562" s="34" t="n">
        <x:f>$B$11*(($A$1069)*$C562/$B$12*$B$7+(1-$A$1069)*$D562/$B$12*$C$7)</x:f>
        <x:v>0</x:v>
      </x:c>
      <x:c r="BR562" s="34" t="n">
        <x:f>$B$11*(($A$1070)*$C562/$B$12*$B$7+(1-$A$1070)*$D562/$B$12*$C$7)</x:f>
        <x:v>0</x:v>
      </x:c>
      <x:c r="BS562" s="34" t="n">
        <x:f>$B$11*(($A$1071)*$C562/$B$12*$B$7+(1-$A$1071)*$D562/$B$12*$C$7)</x:f>
        <x:v>0</x:v>
      </x:c>
      <x:c r="BT562" s="34" t="n">
        <x:f>$B$11*(($A$1072)*$C562/$B$12*$B$7+(1-$A$1072)*$D562/$B$12*$C$7)</x:f>
        <x:v>0</x:v>
      </x:c>
      <x:c r="BU562" s="34" t="n">
        <x:f>$B$11*(($A$1073)*$C562/$B$12*$B$7+(1-$A$1073)*$D562/$B$12*$C$7)</x:f>
        <x:v>0</x:v>
      </x:c>
      <x:c r="BV562" s="34" t="n">
        <x:f>$B$11*(($A$1074)*$C562/$B$12*$B$7+(1-$A$1074)*$D562/$B$12*$C$7)</x:f>
        <x:v>0</x:v>
      </x:c>
      <x:c r="BW562" s="34" t="n">
        <x:f>$B$11*(($A$1075)*$C562/$B$12*$B$7+(1-$A$1075)*$D562/$B$12*$C$7)</x:f>
        <x:v>0</x:v>
      </x:c>
      <x:c r="BX562" s="34" t="n">
        <x:f>$B$11*(($A$1076)*$C562/$B$12*$B$7+(1-$A$1076)*$D562/$B$12*$C$7)</x:f>
        <x:v>0</x:v>
      </x:c>
      <x:c r="BY562" s="34" t="n">
        <x:f>$B$11*(($A$1077)*$C562/$B$12*$B$7+(1-$A$1077)*$D562/$B$12*$C$7)</x:f>
        <x:v>0</x:v>
      </x:c>
      <x:c r="BZ562" s="34" t="n">
        <x:f>$B$11*(($A$1078)*$C562/$B$12*$B$7+(1-$A$1078)*$D562/$B$12*$C$7)</x:f>
        <x:v>0</x:v>
      </x:c>
      <x:c r="CA562" s="34" t="n">
        <x:f>$B$11*(($A$1079)*$C562/$B$12*$B$7+(1-$A$1079)*$D562/$B$12*$C$7)</x:f>
        <x:v>0</x:v>
      </x:c>
      <x:c r="CB562" s="34" t="n">
        <x:f>$B$11*(($A$1080)*$C562/$B$12*$B$7+(1-$A$1080)*$D562/$B$12*$C$7)</x:f>
        <x:v>0</x:v>
      </x:c>
      <x:c r="CC562" s="34" t="n">
        <x:f>$B$11*(($A$1081)*$C562/$B$12*$B$7+(1-$A$1081)*$D562/$B$12*$C$7)</x:f>
        <x:v>0</x:v>
      </x:c>
    </x:row>
    <x:row r="563">
      <x:c r="A563" s="34" t="n">
        <x:v>539</x:v>
      </x:c>
      <x:c r="B563" s="39" t="n">
        <x:v>0.05728982859485407</x:v>
      </x:c>
      <x:c r="C563" s="1" t="n">
        <x:f>SUM(AM563:AV563)</x:f>
        <x:v>0</x:v>
      </x:c>
      <x:c r="D563" s="1" t="n">
        <x:f>SUM(AW563:BF563)</x:f>
        <x:v>0</x:v>
      </x:c>
      <x:c r="E563" s="17" t="n">
        <x:f>(1-C563/$B$12)*$B$8-C563/$B$12*$B$7</x:f>
        <x:v>0.05</x:v>
      </x:c>
      <x:c r="F563" s="17" t="n">
        <x:f>(1-D563/$B$12)*$C$8-D563/$B$12*$C$7</x:f>
        <x:v>0.09</x:v>
      </x:c>
      <x:c r="G563" s="32" t="n">
        <x:f>$B$11*($B$10*C563/$B$12*$B$7+(1-$B$10)*D563/$B$12*$C$7)</x:f>
        <x:v>0</x:v>
      </x:c>
      <x:c r="H563" s="17" t="n">
        <x:f>$B$10*E563+(1-$B$10)*F563</x:f>
        <x:v>0.07</x:v>
      </x:c>
      <x:c r="I563" s="34"/>
      <x:c r="J563" s="34"/>
      <x:c r="K563" s="34"/>
      <x:c r="L563" s="34"/>
      <x:c r="M563" s="34"/>
      <x:c r="N563" s="34"/>
      <x:c r="O563" s="34"/>
      <x:c r="P563" s="34"/>
      <x:c r="Q563" s="34"/>
      <x:c r="R563" s="39" t="n">
        <x:v>-0.25719697261851954</x:v>
      </x:c>
      <x:c r="S563" s="39" t="n">
        <x:v>-0.2685615065256188</x:v>
      </x:c>
      <x:c r="T563" s="39" t="n">
        <x:v>0.4315762991697197</x:v>
      </x:c>
      <x:c r="U563" s="39" t="n">
        <x:v>-1.0540136646905687</x:v>
      </x:c>
      <x:c r="V563" s="39" t="n">
        <x:v>-0.98853036129564</x:v>
      </x:c>
      <x:c r="W563" s="39" t="n">
        <x:v>-0.984081139830232</x:v>
      </x:c>
      <x:c r="X563" s="39" t="n">
        <x:v>-0.4321711476336972</x:v>
      </x:c>
      <x:c r="Y563" s="39" t="n">
        <x:v>0.5665394738837606</x:v>
      </x:c>
      <x:c r="Z563" s="39" t="n">
        <x:v>0.1286696120925682</x:v>
      </x:c>
      <x:c r="AA563" s="39" t="n">
        <x:v>0.6681957679638696</x:v>
      </x:c>
      <x:c r="AB563" s="39" t="n">
        <x:v>0.6438658446663991</x:v>
      </x:c>
      <x:c r="AC563" s="39" t="n">
        <x:v>-0.23330158860779548</x:v>
      </x:c>
      <x:c r="AD563" s="39" t="n">
        <x:v>0.8205971763512486</x:v>
      </x:c>
      <x:c r="AE563" s="39" t="n">
        <x:v>0.42506550155590117</x:v>
      </x:c>
      <x:c r="AF563" s="39" t="n">
        <x:v>0.3041421124248272</x:v>
      </x:c>
      <x:c r="AG563" s="39" t="n">
        <x:v>0.24996810396388847</x:v>
      </x:c>
      <x:c r="AH563" s="39" t="n">
        <x:v>0.6746225056244074</x:v>
      </x:c>
      <x:c r="AI563" s="39" t="n">
        <x:v>1.490039296609174</x:v>
      </x:c>
      <x:c r="AJ563" s="39" t="n">
        <x:v>0.9073492646696347</x:v>
      </x:c>
      <x:c r="AK563" s="39" t="n">
        <x:v>1.6387812460445217</x:v>
      </x:c>
      <x:c r="AL563" s="34"/>
      <x:c r="AM563" s="34" t="n">
        <x:f>IF(SQRT($B$9)*$B563+SQRT(1-$B$9)*R563&lt;_xlfn.NORM.S.INV($B$6),1,0)</x:f>
        <x:v>0</x:v>
      </x:c>
      <x:c r="AN563" s="34" t="n">
        <x:f>IF(SQRT($B$9)*$B563+SQRT(1-$B$9)*S563&lt;_xlfn.NORM.S.INV($B$6),1,0)</x:f>
        <x:v>0</x:v>
      </x:c>
      <x:c r="AO563" s="34" t="n">
        <x:f>IF(SQRT($B$9)*$B563+SQRT(1-$B$9)*T563&lt;_xlfn.NORM.S.INV($B$6),1,0)</x:f>
        <x:v>0</x:v>
      </x:c>
      <x:c r="AP563" s="34" t="n">
        <x:f>IF(SQRT($B$9)*$B563+SQRT(1-$B$9)*U563&lt;_xlfn.NORM.S.INV($B$6),1,0)</x:f>
        <x:v>0</x:v>
      </x:c>
      <x:c r="AQ563" s="34" t="n">
        <x:f>IF(SQRT($B$9)*$B563+SQRT(1-$B$9)*V563&lt;_xlfn.NORM.S.INV($B$6),1,0)</x:f>
        <x:v>0</x:v>
      </x:c>
      <x:c r="AR563" s="34" t="n">
        <x:f>IF(SQRT($B$9)*$B563+SQRT(1-$B$9)*W563&lt;_xlfn.NORM.S.INV($B$6),1,0)</x:f>
        <x:v>0</x:v>
      </x:c>
      <x:c r="AS563" s="34" t="n">
        <x:f>IF(SQRT($B$9)*$B563+SQRT(1-$B$9)*X563&lt;_xlfn.NORM.S.INV($B$6),1,0)</x:f>
        <x:v>0</x:v>
      </x:c>
      <x:c r="AT563" s="34" t="n">
        <x:f>IF(SQRT($B$9)*$B563+SQRT(1-$B$9)*Y563&lt;_xlfn.NORM.S.INV($B$6),1,0)</x:f>
        <x:v>0</x:v>
      </x:c>
      <x:c r="AU563" s="34" t="n">
        <x:f>IF(SQRT($B$9)*$B563+SQRT(1-$B$9)*Z563&lt;_xlfn.NORM.S.INV($B$6),1,0)</x:f>
        <x:v>0</x:v>
      </x:c>
      <x:c r="AV563" s="34" t="n">
        <x:f>IF(SQRT($B$9)*$B563+SQRT(1-$B$9)*AA563&lt;_xlfn.NORM.S.INV($B$6),1,0)</x:f>
        <x:v>0</x:v>
      </x:c>
      <x:c r="AW563" s="34" t="n">
        <x:f>IF(SQRT($C$9)*$B563+SQRT(1-$C$9)*AB563&lt;_xlfn.NORM.S.INV($C$6),1,0)</x:f>
        <x:v>0</x:v>
      </x:c>
      <x:c r="AX563" s="34" t="n">
        <x:f>IF(SQRT($C$9)*$B563+SQRT(1-$C$9)*AC563&lt;_xlfn.NORM.S.INV($C$6),1,0)</x:f>
        <x:v>0</x:v>
      </x:c>
      <x:c r="AY563" s="34" t="n">
        <x:f>IF(SQRT($C$9)*$B563+SQRT(1-$C$9)*AD563&lt;_xlfn.NORM.S.INV($C$6),1,0)</x:f>
        <x:v>0</x:v>
      </x:c>
      <x:c r="AZ563" s="34" t="n">
        <x:f>IF(SQRT($C$9)*$B563+SQRT(1-$C$9)*AE563&lt;_xlfn.NORM.S.INV($C$6),1,0)</x:f>
        <x:v>0</x:v>
      </x:c>
      <x:c r="BA563" s="34" t="n">
        <x:f>IF(SQRT($C$9)*$B563+SQRT(1-$C$9)*AF563&lt;_xlfn.NORM.S.INV($C$6),1,0)</x:f>
        <x:v>0</x:v>
      </x:c>
      <x:c r="BB563" s="34" t="n">
        <x:f>IF(SQRT($C$9)*$B563+SQRT(1-$C$9)*AG563&lt;_xlfn.NORM.S.INV($C$6),1,0)</x:f>
        <x:v>0</x:v>
      </x:c>
      <x:c r="BC563" s="34" t="n">
        <x:f>IF(SQRT($C$9)*$B563+SQRT(1-$C$9)*AH563&lt;_xlfn.NORM.S.INV($C$6),1,0)</x:f>
        <x:v>0</x:v>
      </x:c>
      <x:c r="BD563" s="34" t="n">
        <x:f>IF(SQRT($C$9)*$B563+SQRT(1-$C$9)*AI563&lt;_xlfn.NORM.S.INV($C$6),1,0)</x:f>
        <x:v>0</x:v>
      </x:c>
      <x:c r="BE563" s="34" t="n">
        <x:f>IF(SQRT($C$9)*$B563+SQRT(1-$C$9)*AJ563&lt;_xlfn.NORM.S.INV($C$6),1,0)</x:f>
        <x:v>0</x:v>
      </x:c>
      <x:c r="BF563" s="34" t="n">
        <x:f>IF(SQRT($C$9)*$B563+SQRT(1-$C$9)*AK563&lt;_xlfn.NORM.S.INV($C$6),1,0)</x:f>
        <x:v>0</x:v>
      </x:c>
      <x:c r="BG563" s="34"/>
      <x:c r="BH563" s="34"/>
      <x:c r="BI563" s="34" t="n">
        <x:f>$B$11*(($A$1061)*$C563/$B$12*$B$7+(1-$A$1061)*$D563/$B$12*$C$7)</x:f>
        <x:v>0</x:v>
      </x:c>
      <x:c r="BJ563" s="34" t="n">
        <x:f>$B$11*(($A$1062)*$C563/$B$12*$B$7+(1-$A$1062)*$D563/$B$12*$C$7)</x:f>
        <x:v>0</x:v>
      </x:c>
      <x:c r="BK563" s="34" t="n">
        <x:f>$B$11*(($A$1063)*$C563/$B$12*$B$7+(1-$A$1063)*$D563/$B$12*$C$7)</x:f>
        <x:v>0</x:v>
      </x:c>
      <x:c r="BL563" s="34" t="n">
        <x:f>$B$11*(($A$1064)*$C563/$B$12*$B$7+(1-$A$1064)*$D563/$B$12*$C$7)</x:f>
        <x:v>0</x:v>
      </x:c>
      <x:c r="BM563" s="34" t="n">
        <x:f>$B$11*(($A$1065)*$C563/$B$12*$B$7+(1-$A$1065)*$D563/$B$12*$C$7)</x:f>
        <x:v>0</x:v>
      </x:c>
      <x:c r="BN563" s="34" t="n">
        <x:f>$B$11*(($A$1066)*$C563/$B$12*$B$7+(1-$A$1066)*$D563/$B$12*$C$7)</x:f>
        <x:v>0</x:v>
      </x:c>
      <x:c r="BO563" s="34" t="n">
        <x:f>$B$11*(($A$1067)*$C563/$B$12*$B$7+(1-$A$1067)*$D563/$B$12*$C$7)</x:f>
        <x:v>0</x:v>
      </x:c>
      <x:c r="BP563" s="34" t="n">
        <x:f>$B$11*(($A$1068)*$C563/$B$12*$B$7+(1-$A$1068)*$D563/$B$12*$C$7)</x:f>
        <x:v>0</x:v>
      </x:c>
      <x:c r="BQ563" s="34" t="n">
        <x:f>$B$11*(($A$1069)*$C563/$B$12*$B$7+(1-$A$1069)*$D563/$B$12*$C$7)</x:f>
        <x:v>0</x:v>
      </x:c>
      <x:c r="BR563" s="34" t="n">
        <x:f>$B$11*(($A$1070)*$C563/$B$12*$B$7+(1-$A$1070)*$D563/$B$12*$C$7)</x:f>
        <x:v>0</x:v>
      </x:c>
      <x:c r="BS563" s="34" t="n">
        <x:f>$B$11*(($A$1071)*$C563/$B$12*$B$7+(1-$A$1071)*$D563/$B$12*$C$7)</x:f>
        <x:v>0</x:v>
      </x:c>
      <x:c r="BT563" s="34" t="n">
        <x:f>$B$11*(($A$1072)*$C563/$B$12*$B$7+(1-$A$1072)*$D563/$B$12*$C$7)</x:f>
        <x:v>0</x:v>
      </x:c>
      <x:c r="BU563" s="34" t="n">
        <x:f>$B$11*(($A$1073)*$C563/$B$12*$B$7+(1-$A$1073)*$D563/$B$12*$C$7)</x:f>
        <x:v>0</x:v>
      </x:c>
      <x:c r="BV563" s="34" t="n">
        <x:f>$B$11*(($A$1074)*$C563/$B$12*$B$7+(1-$A$1074)*$D563/$B$12*$C$7)</x:f>
        <x:v>0</x:v>
      </x:c>
      <x:c r="BW563" s="34" t="n">
        <x:f>$B$11*(($A$1075)*$C563/$B$12*$B$7+(1-$A$1075)*$D563/$B$12*$C$7)</x:f>
        <x:v>0</x:v>
      </x:c>
      <x:c r="BX563" s="34" t="n">
        <x:f>$B$11*(($A$1076)*$C563/$B$12*$B$7+(1-$A$1076)*$D563/$B$12*$C$7)</x:f>
        <x:v>0</x:v>
      </x:c>
      <x:c r="BY563" s="34" t="n">
        <x:f>$B$11*(($A$1077)*$C563/$B$12*$B$7+(1-$A$1077)*$D563/$B$12*$C$7)</x:f>
        <x:v>0</x:v>
      </x:c>
      <x:c r="BZ563" s="34" t="n">
        <x:f>$B$11*(($A$1078)*$C563/$B$12*$B$7+(1-$A$1078)*$D563/$B$12*$C$7)</x:f>
        <x:v>0</x:v>
      </x:c>
      <x:c r="CA563" s="34" t="n">
        <x:f>$B$11*(($A$1079)*$C563/$B$12*$B$7+(1-$A$1079)*$D563/$B$12*$C$7)</x:f>
        <x:v>0</x:v>
      </x:c>
      <x:c r="CB563" s="34" t="n">
        <x:f>$B$11*(($A$1080)*$C563/$B$12*$B$7+(1-$A$1080)*$D563/$B$12*$C$7)</x:f>
        <x:v>0</x:v>
      </x:c>
      <x:c r="CC563" s="34" t="n">
        <x:f>$B$11*(($A$1081)*$C563/$B$12*$B$7+(1-$A$1081)*$D563/$B$12*$C$7)</x:f>
        <x:v>0</x:v>
      </x:c>
    </x:row>
    <x:row r="564">
      <x:c r="A564" s="34" t="n">
        <x:v>540</x:v>
      </x:c>
      <x:c r="B564" s="39" t="n">
        <x:v>-1.4956317765671854</x:v>
      </x:c>
      <x:c r="C564" s="1" t="n">
        <x:f>SUM(AM564:AV564)</x:f>
        <x:v>0</x:v>
      </x:c>
      <x:c r="D564" s="1" t="n">
        <x:f>SUM(AW564:BF564)</x:f>
        <x:v>2</x:v>
      </x:c>
      <x:c r="E564" s="17" t="n">
        <x:f>(1-C564/$B$12)*$B$8-C564/$B$12*$B$7</x:f>
        <x:v>0.05</x:v>
      </x:c>
      <x:c r="F564" s="17" t="n">
        <x:f>(1-D564/$B$12)*$C$8-D564/$B$12*$C$7</x:f>
        <x:v>-0.048</x:v>
      </x:c>
      <x:c r="G564" s="32" t="n">
        <x:f>$B$11*($B$10*C564/$B$12*$B$7+(1-$B$10)*D564/$B$12*$C$7)</x:f>
        <x:v>600</x:v>
      </x:c>
      <x:c r="H564" s="17" t="n">
        <x:f>$B$10*E564+(1-$B$10)*F564</x:f>
        <x:v>0.0010000000000000009</x:v>
      </x:c>
      <x:c r="I564" s="34"/>
      <x:c r="J564" s="34"/>
      <x:c r="K564" s="34"/>
      <x:c r="L564" s="34"/>
      <x:c r="M564" s="34"/>
      <x:c r="N564" s="34"/>
      <x:c r="O564" s="34"/>
      <x:c r="P564" s="34"/>
      <x:c r="Q564" s="34"/>
      <x:c r="R564" s="39" t="n">
        <x:v>-0.6534343981760999</x:v>
      </x:c>
      <x:c r="S564" s="39" t="n">
        <x:v>0.205382413926513</x:v>
      </x:c>
      <x:c r="T564" s="39" t="n">
        <x:v>0.7335640081829077</x:v>
      </x:c>
      <x:c r="U564" s="39" t="n">
        <x:v>-0.18604150639626565</x:v>
      </x:c>
      <x:c r="V564" s="39" t="n">
        <x:v>-0.2944873597928108</x:v>
      </x:c>
      <x:c r="W564" s="39" t="n">
        <x:v>0.11266302603201024</x:v>
      </x:c>
      <x:c r="X564" s="39" t="n">
        <x:v>0.622160318150799</x:v>
      </x:c>
      <x:c r="Y564" s="39" t="n">
        <x:v>0.251230424056788</x:v>
      </x:c>
      <x:c r="Z564" s="39" t="n">
        <x:v>-0.6378517143978056</x:v>
      </x:c>
      <x:c r="AA564" s="39" t="n">
        <x:v>-0.06451712689154189</x:v>
      </x:c>
      <x:c r="AB564" s="39" t="n">
        <x:v>0.9179211922250355</x:v>
      </x:c>
      <x:c r="AC564" s="39" t="n">
        <x:v>-0.6729655112164942</x:v>
      </x:c>
      <x:c r="AD564" s="39" t="n">
        <x:v>-1.0221409512403796</x:v>
      </x:c>
      <x:c r="AE564" s="39" t="n">
        <x:v>1.445488643097201</x:v>
      </x:c>
      <x:c r="AF564" s="39" t="n">
        <x:v>-0.34930189160900016</x:v>
      </x:c>
      <x:c r="AG564" s="39" t="n">
        <x:v>-0.3354411837264767</x:v>
      </x:c>
      <x:c r="AH564" s="39" t="n">
        <x:v>-1.488272116654479</x:v>
      </x:c>
      <x:c r="AI564" s="39" t="n">
        <x:v>-0.20777744296935483</x:v>
      </x:c>
      <x:c r="AJ564" s="39" t="n">
        <x:v>-1.2570668467647277</x:v>
      </x:c>
      <x:c r="AK564" s="39" t="n">
        <x:v>-0.025649508579188417</x:v>
      </x:c>
      <x:c r="AL564" s="34"/>
      <x:c r="AM564" s="34" t="n">
        <x:f>IF(SQRT($B$9)*$B564+SQRT(1-$B$9)*R564&lt;_xlfn.NORM.S.INV($B$6),1,0)</x:f>
        <x:v>0</x:v>
      </x:c>
      <x:c r="AN564" s="34" t="n">
        <x:f>IF(SQRT($B$9)*$B564+SQRT(1-$B$9)*S564&lt;_xlfn.NORM.S.INV($B$6),1,0)</x:f>
        <x:v>0</x:v>
      </x:c>
      <x:c r="AO564" s="34" t="n">
        <x:f>IF(SQRT($B$9)*$B564+SQRT(1-$B$9)*T564&lt;_xlfn.NORM.S.INV($B$6),1,0)</x:f>
        <x:v>0</x:v>
      </x:c>
      <x:c r="AP564" s="34" t="n">
        <x:f>IF(SQRT($B$9)*$B564+SQRT(1-$B$9)*U564&lt;_xlfn.NORM.S.INV($B$6),1,0)</x:f>
        <x:v>0</x:v>
      </x:c>
      <x:c r="AQ564" s="34" t="n">
        <x:f>IF(SQRT($B$9)*$B564+SQRT(1-$B$9)*V564&lt;_xlfn.NORM.S.INV($B$6),1,0)</x:f>
        <x:v>0</x:v>
      </x:c>
      <x:c r="AR564" s="34" t="n">
        <x:f>IF(SQRT($B$9)*$B564+SQRT(1-$B$9)*W564&lt;_xlfn.NORM.S.INV($B$6),1,0)</x:f>
        <x:v>0</x:v>
      </x:c>
      <x:c r="AS564" s="34" t="n">
        <x:f>IF(SQRT($B$9)*$B564+SQRT(1-$B$9)*X564&lt;_xlfn.NORM.S.INV($B$6),1,0)</x:f>
        <x:v>0</x:v>
      </x:c>
      <x:c r="AT564" s="34" t="n">
        <x:f>IF(SQRT($B$9)*$B564+SQRT(1-$B$9)*Y564&lt;_xlfn.NORM.S.INV($B$6),1,0)</x:f>
        <x:v>0</x:v>
      </x:c>
      <x:c r="AU564" s="34" t="n">
        <x:f>IF(SQRT($B$9)*$B564+SQRT(1-$B$9)*Z564&lt;_xlfn.NORM.S.INV($B$6),1,0)</x:f>
        <x:v>0</x:v>
      </x:c>
      <x:c r="AV564" s="34" t="n">
        <x:f>IF(SQRT($B$9)*$B564+SQRT(1-$B$9)*AA564&lt;_xlfn.NORM.S.INV($B$6),1,0)</x:f>
        <x:v>0</x:v>
      </x:c>
      <x:c r="AW564" s="34" t="n">
        <x:f>IF(SQRT($C$9)*$B564+SQRT(1-$C$9)*AB564&lt;_xlfn.NORM.S.INV($C$6),1,0)</x:f>
        <x:v>0</x:v>
      </x:c>
      <x:c r="AX564" s="34" t="n">
        <x:f>IF(SQRT($C$9)*$B564+SQRT(1-$C$9)*AC564&lt;_xlfn.NORM.S.INV($C$6),1,0)</x:f>
        <x:v>0</x:v>
      </x:c>
      <x:c r="AY564" s="34" t="n">
        <x:f>IF(SQRT($C$9)*$B564+SQRT(1-$C$9)*AD564&lt;_xlfn.NORM.S.INV($C$6),1,0)</x:f>
        <x:v>0</x:v>
      </x:c>
      <x:c r="AZ564" s="34" t="n">
        <x:f>IF(SQRT($C$9)*$B564+SQRT(1-$C$9)*AE564&lt;_xlfn.NORM.S.INV($C$6),1,0)</x:f>
        <x:v>0</x:v>
      </x:c>
      <x:c r="BA564" s="34" t="n">
        <x:f>IF(SQRT($C$9)*$B564+SQRT(1-$C$9)*AF564&lt;_xlfn.NORM.S.INV($C$6),1,0)</x:f>
        <x:v>0</x:v>
      </x:c>
      <x:c r="BB564" s="34" t="n">
        <x:f>IF(SQRT($C$9)*$B564+SQRT(1-$C$9)*AG564&lt;_xlfn.NORM.S.INV($C$6),1,0)</x:f>
        <x:v>0</x:v>
      </x:c>
      <x:c r="BC564" s="34" t="n">
        <x:f>IF(SQRT($C$9)*$B564+SQRT(1-$C$9)*AH564&lt;_xlfn.NORM.S.INV($C$6),1,0)</x:f>
        <x:v>1</x:v>
      </x:c>
      <x:c r="BD564" s="34" t="n">
        <x:f>IF(SQRT($C$9)*$B564+SQRT(1-$C$9)*AI564&lt;_xlfn.NORM.S.INV($C$6),1,0)</x:f>
        <x:v>0</x:v>
      </x:c>
      <x:c r="BE564" s="34" t="n">
        <x:f>IF(SQRT($C$9)*$B564+SQRT(1-$C$9)*AJ564&lt;_xlfn.NORM.S.INV($C$6),1,0)</x:f>
        <x:v>1</x:v>
      </x:c>
      <x:c r="BF564" s="34" t="n">
        <x:f>IF(SQRT($C$9)*$B564+SQRT(1-$C$9)*AK564&lt;_xlfn.NORM.S.INV($C$6),1,0)</x:f>
        <x:v>0</x:v>
      </x:c>
      <x:c r="BG564" s="34"/>
      <x:c r="BH564" s="34"/>
      <x:c r="BI564" s="34" t="n">
        <x:f>$B$11*(($A$1061)*$C564/$B$12*$B$7+(1-$A$1061)*$D564/$B$12*$C$7)</x:f>
        <x:v>1200</x:v>
      </x:c>
      <x:c r="BJ564" s="34" t="n">
        <x:f>$B$11*(($A$1062)*$C564/$B$12*$B$7+(1-$A$1062)*$D564/$B$12*$C$7)</x:f>
        <x:v>1140</x:v>
      </x:c>
      <x:c r="BK564" s="34" t="n">
        <x:f>$B$11*(($A$1063)*$C564/$B$12*$B$7+(1-$A$1063)*$D564/$B$12*$C$7)</x:f>
        <x:v>1080</x:v>
      </x:c>
      <x:c r="BL564" s="34" t="n">
        <x:f>$B$11*(($A$1064)*$C564/$B$12*$B$7+(1-$A$1064)*$D564/$B$12*$C$7)</x:f>
        <x:v>1019.9999999999999</x:v>
      </x:c>
      <x:c r="BM564" s="34" t="n">
        <x:f>$B$11*(($A$1065)*$C564/$B$12*$B$7+(1-$A$1065)*$D564/$B$12*$C$7)</x:f>
        <x:v>960</x:v>
      </x:c>
      <x:c r="BN564" s="34" t="n">
        <x:f>$B$11*(($A$1066)*$C564/$B$12*$B$7+(1-$A$1066)*$D564/$B$12*$C$7)</x:f>
        <x:v>900</x:v>
      </x:c>
      <x:c r="BO564" s="34" t="n">
        <x:f>$B$11*(($A$1067)*$C564/$B$12*$B$7+(1-$A$1067)*$D564/$B$12*$C$7)</x:f>
        <x:v>839.9999999999999</x:v>
      </x:c>
      <x:c r="BP564" s="34" t="n">
        <x:f>$B$11*(($A$1068)*$C564/$B$12*$B$7+(1-$A$1068)*$D564/$B$12*$C$7)</x:f>
        <x:v>780</x:v>
      </x:c>
      <x:c r="BQ564" s="34" t="n">
        <x:f>$B$11*(($A$1069)*$C564/$B$12*$B$7+(1-$A$1069)*$D564/$B$12*$C$7)</x:f>
        <x:v>720</x:v>
      </x:c>
      <x:c r="BR564" s="34" t="n">
        <x:f>$B$11*(($A$1070)*$C564/$B$12*$B$7+(1-$A$1070)*$D564/$B$12*$C$7)</x:f>
        <x:v>660</x:v>
      </x:c>
      <x:c r="BS564" s="34" t="n">
        <x:f>$B$11*(($A$1071)*$C564/$B$12*$B$7+(1-$A$1071)*$D564/$B$12*$C$7)</x:f>
        <x:v>600</x:v>
      </x:c>
      <x:c r="BT564" s="34" t="n">
        <x:f>$B$11*(($A$1072)*$C564/$B$12*$B$7+(1-$A$1072)*$D564/$B$12*$C$7)</x:f>
        <x:v>540</x:v>
      </x:c>
      <x:c r="BU564" s="34" t="n">
        <x:f>$B$11*(($A$1073)*$C564/$B$12*$B$7+(1-$A$1073)*$D564/$B$12*$C$7)</x:f>
        <x:v>480</x:v>
      </x:c>
      <x:c r="BV564" s="34" t="n">
        <x:f>$B$11*(($A$1074)*$C564/$B$12*$B$7+(1-$A$1074)*$D564/$B$12*$C$7)</x:f>
        <x:v>419.99999999999994</x:v>
      </x:c>
      <x:c r="BW564" s="34" t="n">
        <x:f>$B$11*(($A$1075)*$C564/$B$12*$B$7+(1-$A$1075)*$D564/$B$12*$C$7)</x:f>
        <x:v>360.00000000000006</x:v>
      </x:c>
      <x:c r="BX564" s="34" t="n">
        <x:f>$B$11*(($A$1076)*$C564/$B$12*$B$7+(1-$A$1076)*$D564/$B$12*$C$7)</x:f>
        <x:v>300</x:v>
      </x:c>
      <x:c r="BY564" s="34" t="n">
        <x:f>$B$11*(($A$1077)*$C564/$B$12*$B$7+(1-$A$1077)*$D564/$B$12*$C$7)</x:f>
        <x:v>239.99999999999997</x:v>
      </x:c>
      <x:c r="BZ564" s="34" t="n">
        <x:f>$B$11*(($A$1078)*$C564/$B$12*$B$7+(1-$A$1078)*$D564/$B$12*$C$7)</x:f>
        <x:v>180.00000000000003</x:v>
      </x:c>
      <x:c r="CA564" s="34" t="n">
        <x:f>$B$11*(($A$1079)*$C564/$B$12*$B$7+(1-$A$1079)*$D564/$B$12*$C$7)</x:f>
        <x:v>119.99999999999999</x:v>
      </x:c>
      <x:c r="CB564" s="34" t="n">
        <x:f>$B$11*(($A$1080)*$C564/$B$12*$B$7+(1-$A$1080)*$D564/$B$12*$C$7)</x:f>
        <x:v>60.00000000000006</x:v>
      </x:c>
      <x:c r="CC564" s="34" t="n">
        <x:f>$B$11*(($A$1081)*$C564/$B$12*$B$7+(1-$A$1081)*$D564/$B$12*$C$7)</x:f>
        <x:v>0</x:v>
      </x:c>
    </x:row>
    <x:row r="565">
      <x:c r="A565" s="34" t="n">
        <x:v>541</x:v>
      </x:c>
      <x:c r="B565" s="39" t="n">
        <x:v>1.2939806401000709</x:v>
      </x:c>
      <x:c r="C565" s="1" t="n">
        <x:f>SUM(AM565:AV565)</x:f>
        <x:v>0</x:v>
      </x:c>
      <x:c r="D565" s="1" t="n">
        <x:f>SUM(AW565:BF565)</x:f>
        <x:v>1</x:v>
      </x:c>
      <x:c r="E565" s="17" t="n">
        <x:f>(1-C565/$B$12)*$B$8-C565/$B$12*$B$7</x:f>
        <x:v>0.05</x:v>
      </x:c>
      <x:c r="F565" s="17" t="n">
        <x:f>(1-D565/$B$12)*$C$8-D565/$B$12*$C$7</x:f>
        <x:v>0.021000000000000005</x:v>
      </x:c>
      <x:c r="G565" s="32" t="n">
        <x:f>$B$11*($B$10*C565/$B$12*$B$7+(1-$B$10)*D565/$B$12*$C$7)</x:f>
        <x:v>300</x:v>
      </x:c>
      <x:c r="H565" s="17" t="n">
        <x:f>$B$10*E565+(1-$B$10)*F565</x:f>
        <x:v>0.035500000000000004</x:v>
      </x:c>
      <x:c r="I565" s="34"/>
      <x:c r="J565" s="34"/>
      <x:c r="K565" s="34"/>
      <x:c r="L565" s="34"/>
      <x:c r="M565" s="34"/>
      <x:c r="N565" s="34"/>
      <x:c r="O565" s="34"/>
      <x:c r="P565" s="34"/>
      <x:c r="Q565" s="34"/>
      <x:c r="R565" s="39" t="n">
        <x:v>0.18468127845188856</x:v>
      </x:c>
      <x:c r="S565" s="39" t="n">
        <x:v>-0.2224774850081639</x:v>
      </x:c>
      <x:c r="T565" s="39" t="n">
        <x:v>1.1683846988295103</x:v>
      </x:c>
      <x:c r="U565" s="39" t="n">
        <x:v>1.3281476534477947</x:v>
      </x:c>
      <x:c r="V565" s="39" t="n">
        <x:v>0.4430942055752078</x:v>
      </x:c>
      <x:c r="W565" s="39" t="n">
        <x:v>2.385579156815095</x:v>
      </x:c>
      <x:c r="X565" s="39" t="n">
        <x:v>0.47154196798125414</x:v>
      </x:c>
      <x:c r="Y565" s="39" t="n">
        <x:v>-0.5512563999253428</x:v>
      </x:c>
      <x:c r="Z565" s="39" t="n">
        <x:v>-0.7157006928877615</x:v>
      </x:c>
      <x:c r="AA565" s="39" t="n">
        <x:v>-1.289797595041254</x:v>
      </x:c>
      <x:c r="AB565" s="39" t="n">
        <x:v>-1.1556052982992615</x:v>
      </x:c>
      <x:c r="AC565" s="39" t="n">
        <x:v>-2.091100213300917</x:v>
      </x:c>
      <x:c r="AD565" s="39" t="n">
        <x:v>1.3707490772843736</x:v>
      </x:c>
      <x:c r="AE565" s="39" t="n">
        <x:v>0.7974445129876431</x:v>
      </x:c>
      <x:c r="AF565" s="39" t="n">
        <x:v>-2.859389539345951</x:v>
      </x:c>
      <x:c r="AG565" s="39" t="n">
        <x:v>1.0983790069691874</x:v>
      </x:c>
      <x:c r="AH565" s="39" t="n">
        <x:v>1.2718842156929469</x:v>
      </x:c>
      <x:c r="AI565" s="39" t="n">
        <x:v>-0.2315566403504484</x:v>
      </x:c>
      <x:c r="AJ565" s="39" t="n">
        <x:v>-1.9101376237331877</x:v>
      </x:c>
      <x:c r="AK565" s="39" t="n">
        <x:v>1.2667522288097135</x:v>
      </x:c>
      <x:c r="AL565" s="34"/>
      <x:c r="AM565" s="34" t="n">
        <x:f>IF(SQRT($B$9)*$B565+SQRT(1-$B$9)*R565&lt;_xlfn.NORM.S.INV($B$6),1,0)</x:f>
        <x:v>0</x:v>
      </x:c>
      <x:c r="AN565" s="34" t="n">
        <x:f>IF(SQRT($B$9)*$B565+SQRT(1-$B$9)*S565&lt;_xlfn.NORM.S.INV($B$6),1,0)</x:f>
        <x:v>0</x:v>
      </x:c>
      <x:c r="AO565" s="34" t="n">
        <x:f>IF(SQRT($B$9)*$B565+SQRT(1-$B$9)*T565&lt;_xlfn.NORM.S.INV($B$6),1,0)</x:f>
        <x:v>0</x:v>
      </x:c>
      <x:c r="AP565" s="34" t="n">
        <x:f>IF(SQRT($B$9)*$B565+SQRT(1-$B$9)*U565&lt;_xlfn.NORM.S.INV($B$6),1,0)</x:f>
        <x:v>0</x:v>
      </x:c>
      <x:c r="AQ565" s="34" t="n">
        <x:f>IF(SQRT($B$9)*$B565+SQRT(1-$B$9)*V565&lt;_xlfn.NORM.S.INV($B$6),1,0)</x:f>
        <x:v>0</x:v>
      </x:c>
      <x:c r="AR565" s="34" t="n">
        <x:f>IF(SQRT($B$9)*$B565+SQRT(1-$B$9)*W565&lt;_xlfn.NORM.S.INV($B$6),1,0)</x:f>
        <x:v>0</x:v>
      </x:c>
      <x:c r="AS565" s="34" t="n">
        <x:f>IF(SQRT($B$9)*$B565+SQRT(1-$B$9)*X565&lt;_xlfn.NORM.S.INV($B$6),1,0)</x:f>
        <x:v>0</x:v>
      </x:c>
      <x:c r="AT565" s="34" t="n">
        <x:f>IF(SQRT($B$9)*$B565+SQRT(1-$B$9)*Y565&lt;_xlfn.NORM.S.INV($B$6),1,0)</x:f>
        <x:v>0</x:v>
      </x:c>
      <x:c r="AU565" s="34" t="n">
        <x:f>IF(SQRT($B$9)*$B565+SQRT(1-$B$9)*Z565&lt;_xlfn.NORM.S.INV($B$6),1,0)</x:f>
        <x:v>0</x:v>
      </x:c>
      <x:c r="AV565" s="34" t="n">
        <x:f>IF(SQRT($B$9)*$B565+SQRT(1-$B$9)*AA565&lt;_xlfn.NORM.S.INV($B$6),1,0)</x:f>
        <x:v>0</x:v>
      </x:c>
      <x:c r="AW565" s="34" t="n">
        <x:f>IF(SQRT($C$9)*$B565+SQRT(1-$C$9)*AB565&lt;_xlfn.NORM.S.INV($C$6),1,0)</x:f>
        <x:v>0</x:v>
      </x:c>
      <x:c r="AX565" s="34" t="n">
        <x:f>IF(SQRT($C$9)*$B565+SQRT(1-$C$9)*AC565&lt;_xlfn.NORM.S.INV($C$6),1,0)</x:f>
        <x:v>0</x:v>
      </x:c>
      <x:c r="AY565" s="34" t="n">
        <x:f>IF(SQRT($C$9)*$B565+SQRT(1-$C$9)*AD565&lt;_xlfn.NORM.S.INV($C$6),1,0)</x:f>
        <x:v>0</x:v>
      </x:c>
      <x:c r="AZ565" s="34" t="n">
        <x:f>IF(SQRT($C$9)*$B565+SQRT(1-$C$9)*AE565&lt;_xlfn.NORM.S.INV($C$6),1,0)</x:f>
        <x:v>0</x:v>
      </x:c>
      <x:c r="BA565" s="34" t="n">
        <x:f>IF(SQRT($C$9)*$B565+SQRT(1-$C$9)*AF565&lt;_xlfn.NORM.S.INV($C$6),1,0)</x:f>
        <x:v>1</x:v>
      </x:c>
      <x:c r="BB565" s="34" t="n">
        <x:f>IF(SQRT($C$9)*$B565+SQRT(1-$C$9)*AG565&lt;_xlfn.NORM.S.INV($C$6),1,0)</x:f>
        <x:v>0</x:v>
      </x:c>
      <x:c r="BC565" s="34" t="n">
        <x:f>IF(SQRT($C$9)*$B565+SQRT(1-$C$9)*AH565&lt;_xlfn.NORM.S.INV($C$6),1,0)</x:f>
        <x:v>0</x:v>
      </x:c>
      <x:c r="BD565" s="34" t="n">
        <x:f>IF(SQRT($C$9)*$B565+SQRT(1-$C$9)*AI565&lt;_xlfn.NORM.S.INV($C$6),1,0)</x:f>
        <x:v>0</x:v>
      </x:c>
      <x:c r="BE565" s="34" t="n">
        <x:f>IF(SQRT($C$9)*$B565+SQRT(1-$C$9)*AJ565&lt;_xlfn.NORM.S.INV($C$6),1,0)</x:f>
        <x:v>0</x:v>
      </x:c>
      <x:c r="BF565" s="34" t="n">
        <x:f>IF(SQRT($C$9)*$B565+SQRT(1-$C$9)*AK565&lt;_xlfn.NORM.S.INV($C$6),1,0)</x:f>
        <x:v>0</x:v>
      </x:c>
      <x:c r="BG565" s="34"/>
      <x:c r="BH565" s="34"/>
      <x:c r="BI565" s="34" t="n">
        <x:f>$B$11*(($A$1061)*$C565/$B$12*$B$7+(1-$A$1061)*$D565/$B$12*$C$7)</x:f>
        <x:v>600</x:v>
      </x:c>
      <x:c r="BJ565" s="34" t="n">
        <x:f>$B$11*(($A$1062)*$C565/$B$12*$B$7+(1-$A$1062)*$D565/$B$12*$C$7)</x:f>
        <x:v>570</x:v>
      </x:c>
      <x:c r="BK565" s="34" t="n">
        <x:f>$B$11*(($A$1063)*$C565/$B$12*$B$7+(1-$A$1063)*$D565/$B$12*$C$7)</x:f>
        <x:v>540</x:v>
      </x:c>
      <x:c r="BL565" s="34" t="n">
        <x:f>$B$11*(($A$1064)*$C565/$B$12*$B$7+(1-$A$1064)*$D565/$B$12*$C$7)</x:f>
        <x:v>509.99999999999994</x:v>
      </x:c>
      <x:c r="BM565" s="34" t="n">
        <x:f>$B$11*(($A$1065)*$C565/$B$12*$B$7+(1-$A$1065)*$D565/$B$12*$C$7)</x:f>
        <x:v>480</x:v>
      </x:c>
      <x:c r="BN565" s="34" t="n">
        <x:f>$B$11*(($A$1066)*$C565/$B$12*$B$7+(1-$A$1066)*$D565/$B$12*$C$7)</x:f>
        <x:v>450</x:v>
      </x:c>
      <x:c r="BO565" s="34" t="n">
        <x:f>$B$11*(($A$1067)*$C565/$B$12*$B$7+(1-$A$1067)*$D565/$B$12*$C$7)</x:f>
        <x:v>419.99999999999994</x:v>
      </x:c>
      <x:c r="BP565" s="34" t="n">
        <x:f>$B$11*(($A$1068)*$C565/$B$12*$B$7+(1-$A$1068)*$D565/$B$12*$C$7)</x:f>
        <x:v>390</x:v>
      </x:c>
      <x:c r="BQ565" s="34" t="n">
        <x:f>$B$11*(($A$1069)*$C565/$B$12*$B$7+(1-$A$1069)*$D565/$B$12*$C$7)</x:f>
        <x:v>360</x:v>
      </x:c>
      <x:c r="BR565" s="34" t="n">
        <x:f>$B$11*(($A$1070)*$C565/$B$12*$B$7+(1-$A$1070)*$D565/$B$12*$C$7)</x:f>
        <x:v>330</x:v>
      </x:c>
      <x:c r="BS565" s="34" t="n">
        <x:f>$B$11*(($A$1071)*$C565/$B$12*$B$7+(1-$A$1071)*$D565/$B$12*$C$7)</x:f>
        <x:v>300</x:v>
      </x:c>
      <x:c r="BT565" s="34" t="n">
        <x:f>$B$11*(($A$1072)*$C565/$B$12*$B$7+(1-$A$1072)*$D565/$B$12*$C$7)</x:f>
        <x:v>270</x:v>
      </x:c>
      <x:c r="BU565" s="34" t="n">
        <x:f>$B$11*(($A$1073)*$C565/$B$12*$B$7+(1-$A$1073)*$D565/$B$12*$C$7)</x:f>
        <x:v>240</x:v>
      </x:c>
      <x:c r="BV565" s="34" t="n">
        <x:f>$B$11*(($A$1074)*$C565/$B$12*$B$7+(1-$A$1074)*$D565/$B$12*$C$7)</x:f>
        <x:v>209.99999999999997</x:v>
      </x:c>
      <x:c r="BW565" s="34" t="n">
        <x:f>$B$11*(($A$1075)*$C565/$B$12*$B$7+(1-$A$1075)*$D565/$B$12*$C$7)</x:f>
        <x:v>180.00000000000003</x:v>
      </x:c>
      <x:c r="BX565" s="34" t="n">
        <x:f>$B$11*(($A$1076)*$C565/$B$12*$B$7+(1-$A$1076)*$D565/$B$12*$C$7)</x:f>
        <x:v>150</x:v>
      </x:c>
      <x:c r="BY565" s="34" t="n">
        <x:f>$B$11*(($A$1077)*$C565/$B$12*$B$7+(1-$A$1077)*$D565/$B$12*$C$7)</x:f>
        <x:v>119.99999999999999</x:v>
      </x:c>
      <x:c r="BZ565" s="34" t="n">
        <x:f>$B$11*(($A$1078)*$C565/$B$12*$B$7+(1-$A$1078)*$D565/$B$12*$C$7)</x:f>
        <x:v>90.00000000000001</x:v>
      </x:c>
      <x:c r="CA565" s="34" t="n">
        <x:f>$B$11*(($A$1079)*$C565/$B$12*$B$7+(1-$A$1079)*$D565/$B$12*$C$7)</x:f>
        <x:v>59.99999999999999</x:v>
      </x:c>
      <x:c r="CB565" s="34" t="n">
        <x:f>$B$11*(($A$1080)*$C565/$B$12*$B$7+(1-$A$1080)*$D565/$B$12*$C$7)</x:f>
        <x:v>30.00000000000003</x:v>
      </x:c>
      <x:c r="CC565" s="34" t="n">
        <x:f>$B$11*(($A$1081)*$C565/$B$12*$B$7+(1-$A$1081)*$D565/$B$12*$C$7)</x:f>
        <x:v>0</x:v>
      </x:c>
    </x:row>
    <x:row r="566">
      <x:c r="A566" s="34" t="n">
        <x:v>542</x:v>
      </x:c>
      <x:c r="B566" s="39" t="n">
        <x:v>0.23113932140644616</x:v>
      </x:c>
      <x:c r="C566" s="1" t="n">
        <x:f>SUM(AM566:AV566)</x:f>
        <x:v>0</x:v>
      </x:c>
      <x:c r="D566" s="1" t="n">
        <x:f>SUM(AW566:BF566)</x:f>
        <x:v>1</x:v>
      </x:c>
      <x:c r="E566" s="17" t="n">
        <x:f>(1-C566/$B$12)*$B$8-C566/$B$12*$B$7</x:f>
        <x:v>0.05</x:v>
      </x:c>
      <x:c r="F566" s="17" t="n">
        <x:f>(1-D566/$B$12)*$C$8-D566/$B$12*$C$7</x:f>
        <x:v>0.021000000000000005</x:v>
      </x:c>
      <x:c r="G566" s="32" t="n">
        <x:f>$B$11*($B$10*C566/$B$12*$B$7+(1-$B$10)*D566/$B$12*$C$7)</x:f>
        <x:v>300</x:v>
      </x:c>
      <x:c r="H566" s="17" t="n">
        <x:f>$B$10*E566+(1-$B$10)*F566</x:f>
        <x:v>0.035500000000000004</x:v>
      </x:c>
      <x:c r="I566" s="34"/>
      <x:c r="J566" s="34"/>
      <x:c r="K566" s="34"/>
      <x:c r="L566" s="34"/>
      <x:c r="M566" s="34"/>
      <x:c r="N566" s="34"/>
      <x:c r="O566" s="34"/>
      <x:c r="P566" s="34"/>
      <x:c r="Q566" s="34"/>
      <x:c r="R566" s="39" t="n">
        <x:v>-0.20724695257298756</x:v>
      </x:c>
      <x:c r="S566" s="39" t="n">
        <x:v>-0.3420012965126697</x:v>
      </x:c>
      <x:c r="T566" s="39" t="n">
        <x:v>-0.03485697565509333</x:v>
      </x:c>
      <x:c r="U566" s="39" t="n">
        <x:v>-0.07763414546552987</x:v>
      </x:c>
      <x:c r="V566" s="39" t="n">
        <x:v>-0.9844618003023555</x:v>
      </x:c>
      <x:c r="W566" s="39" t="n">
        <x:v>-0.28235379249669856</x:v>
      </x:c>
      <x:c r="X566" s="39" t="n">
        <x:v>0.9890953974144041</x:v>
      </x:c>
      <x:c r="Y566" s="39" t="n">
        <x:v>0.07314302535557128</x:v>
      </x:c>
      <x:c r="Z566" s="39" t="n">
        <x:v>-0.2833743768849263</x:v>
      </x:c>
      <x:c r="AA566" s="39" t="n">
        <x:v>-0.48405109063519786</x:v>
      </x:c>
      <x:c r="AB566" s="39" t="n">
        <x:v>-0.39915641097928223</x:v>
      </x:c>
      <x:c r="AC566" s="39" t="n">
        <x:v>-2.1832924793092405</x:v>
      </x:c>
      <x:c r="AD566" s="39" t="n">
        <x:v>-1.675726337321348</x:v>
      </x:c>
      <x:c r="AE566" s="39" t="n">
        <x:v>-0.5392396195773211</x:v>
      </x:c>
      <x:c r="AF566" s="39" t="n">
        <x:v>-0.10230128961284572</x:v>
      </x:c>
      <x:c r="AG566" s="39" t="n">
        <x:v>0.8618266611066456</x:v>
      </x:c>
      <x:c r="AH566" s="39" t="n">
        <x:v>0.24447162405735837</x:v>
      </x:c>
      <x:c r="AI566" s="39" t="n">
        <x:v>-1.5800554073471504</x:v>
      </x:c>
      <x:c r="AJ566" s="39" t="n">
        <x:v>1.4704109302653672</x:v>
      </x:c>
      <x:c r="AK566" s="39" t="n">
        <x:v>0.2621646043310709</x:v>
      </x:c>
      <x:c r="AL566" s="34"/>
      <x:c r="AM566" s="34" t="n">
        <x:f>IF(SQRT($B$9)*$B566+SQRT(1-$B$9)*R566&lt;_xlfn.NORM.S.INV($B$6),1,0)</x:f>
        <x:v>0</x:v>
      </x:c>
      <x:c r="AN566" s="34" t="n">
        <x:f>IF(SQRT($B$9)*$B566+SQRT(1-$B$9)*S566&lt;_xlfn.NORM.S.INV($B$6),1,0)</x:f>
        <x:v>0</x:v>
      </x:c>
      <x:c r="AO566" s="34" t="n">
        <x:f>IF(SQRT($B$9)*$B566+SQRT(1-$B$9)*T566&lt;_xlfn.NORM.S.INV($B$6),1,0)</x:f>
        <x:v>0</x:v>
      </x:c>
      <x:c r="AP566" s="34" t="n">
        <x:f>IF(SQRT($B$9)*$B566+SQRT(1-$B$9)*U566&lt;_xlfn.NORM.S.INV($B$6),1,0)</x:f>
        <x:v>0</x:v>
      </x:c>
      <x:c r="AQ566" s="34" t="n">
        <x:f>IF(SQRT($B$9)*$B566+SQRT(1-$B$9)*V566&lt;_xlfn.NORM.S.INV($B$6),1,0)</x:f>
        <x:v>0</x:v>
      </x:c>
      <x:c r="AR566" s="34" t="n">
        <x:f>IF(SQRT($B$9)*$B566+SQRT(1-$B$9)*W566&lt;_xlfn.NORM.S.INV($B$6),1,0)</x:f>
        <x:v>0</x:v>
      </x:c>
      <x:c r="AS566" s="34" t="n">
        <x:f>IF(SQRT($B$9)*$B566+SQRT(1-$B$9)*X566&lt;_xlfn.NORM.S.INV($B$6),1,0)</x:f>
        <x:v>0</x:v>
      </x:c>
      <x:c r="AT566" s="34" t="n">
        <x:f>IF(SQRT($B$9)*$B566+SQRT(1-$B$9)*Y566&lt;_xlfn.NORM.S.INV($B$6),1,0)</x:f>
        <x:v>0</x:v>
      </x:c>
      <x:c r="AU566" s="34" t="n">
        <x:f>IF(SQRT($B$9)*$B566+SQRT(1-$B$9)*Z566&lt;_xlfn.NORM.S.INV($B$6),1,0)</x:f>
        <x:v>0</x:v>
      </x:c>
      <x:c r="AV566" s="34" t="n">
        <x:f>IF(SQRT($B$9)*$B566+SQRT(1-$B$9)*AA566&lt;_xlfn.NORM.S.INV($B$6),1,0)</x:f>
        <x:v>0</x:v>
      </x:c>
      <x:c r="AW566" s="34" t="n">
        <x:f>IF(SQRT($C$9)*$B566+SQRT(1-$C$9)*AB566&lt;_xlfn.NORM.S.INV($C$6),1,0)</x:f>
        <x:v>0</x:v>
      </x:c>
      <x:c r="AX566" s="34" t="n">
        <x:f>IF(SQRT($C$9)*$B566+SQRT(1-$C$9)*AC566&lt;_xlfn.NORM.S.INV($C$6),1,0)</x:f>
        <x:v>1</x:v>
      </x:c>
      <x:c r="AY566" s="34" t="n">
        <x:f>IF(SQRT($C$9)*$B566+SQRT(1-$C$9)*AD566&lt;_xlfn.NORM.S.INV($C$6),1,0)</x:f>
        <x:v>0</x:v>
      </x:c>
      <x:c r="AZ566" s="34" t="n">
        <x:f>IF(SQRT($C$9)*$B566+SQRT(1-$C$9)*AE566&lt;_xlfn.NORM.S.INV($C$6),1,0)</x:f>
        <x:v>0</x:v>
      </x:c>
      <x:c r="BA566" s="34" t="n">
        <x:f>IF(SQRT($C$9)*$B566+SQRT(1-$C$9)*AF566&lt;_xlfn.NORM.S.INV($C$6),1,0)</x:f>
        <x:v>0</x:v>
      </x:c>
      <x:c r="BB566" s="34" t="n">
        <x:f>IF(SQRT($C$9)*$B566+SQRT(1-$C$9)*AG566&lt;_xlfn.NORM.S.INV($C$6),1,0)</x:f>
        <x:v>0</x:v>
      </x:c>
      <x:c r="BC566" s="34" t="n">
        <x:f>IF(SQRT($C$9)*$B566+SQRT(1-$C$9)*AH566&lt;_xlfn.NORM.S.INV($C$6),1,0)</x:f>
        <x:v>0</x:v>
      </x:c>
      <x:c r="BD566" s="34" t="n">
        <x:f>IF(SQRT($C$9)*$B566+SQRT(1-$C$9)*AI566&lt;_xlfn.NORM.S.INV($C$6),1,0)</x:f>
        <x:v>0</x:v>
      </x:c>
      <x:c r="BE566" s="34" t="n">
        <x:f>IF(SQRT($C$9)*$B566+SQRT(1-$C$9)*AJ566&lt;_xlfn.NORM.S.INV($C$6),1,0)</x:f>
        <x:v>0</x:v>
      </x:c>
      <x:c r="BF566" s="34" t="n">
        <x:f>IF(SQRT($C$9)*$B566+SQRT(1-$C$9)*AK566&lt;_xlfn.NORM.S.INV($C$6),1,0)</x:f>
        <x:v>0</x:v>
      </x:c>
      <x:c r="BG566" s="34"/>
      <x:c r="BH566" s="34"/>
      <x:c r="BI566" s="34" t="n">
        <x:f>$B$11*(($A$1061)*$C566/$B$12*$B$7+(1-$A$1061)*$D566/$B$12*$C$7)</x:f>
        <x:v>600</x:v>
      </x:c>
      <x:c r="BJ566" s="34" t="n">
        <x:f>$B$11*(($A$1062)*$C566/$B$12*$B$7+(1-$A$1062)*$D566/$B$12*$C$7)</x:f>
        <x:v>570</x:v>
      </x:c>
      <x:c r="BK566" s="34" t="n">
        <x:f>$B$11*(($A$1063)*$C566/$B$12*$B$7+(1-$A$1063)*$D566/$B$12*$C$7)</x:f>
        <x:v>540</x:v>
      </x:c>
      <x:c r="BL566" s="34" t="n">
        <x:f>$B$11*(($A$1064)*$C566/$B$12*$B$7+(1-$A$1064)*$D566/$B$12*$C$7)</x:f>
        <x:v>509.99999999999994</x:v>
      </x:c>
      <x:c r="BM566" s="34" t="n">
        <x:f>$B$11*(($A$1065)*$C566/$B$12*$B$7+(1-$A$1065)*$D566/$B$12*$C$7)</x:f>
        <x:v>480</x:v>
      </x:c>
      <x:c r="BN566" s="34" t="n">
        <x:f>$B$11*(($A$1066)*$C566/$B$12*$B$7+(1-$A$1066)*$D566/$B$12*$C$7)</x:f>
        <x:v>450</x:v>
      </x:c>
      <x:c r="BO566" s="34" t="n">
        <x:f>$B$11*(($A$1067)*$C566/$B$12*$B$7+(1-$A$1067)*$D566/$B$12*$C$7)</x:f>
        <x:v>419.99999999999994</x:v>
      </x:c>
      <x:c r="BP566" s="34" t="n">
        <x:f>$B$11*(($A$1068)*$C566/$B$12*$B$7+(1-$A$1068)*$D566/$B$12*$C$7)</x:f>
        <x:v>390</x:v>
      </x:c>
      <x:c r="BQ566" s="34" t="n">
        <x:f>$B$11*(($A$1069)*$C566/$B$12*$B$7+(1-$A$1069)*$D566/$B$12*$C$7)</x:f>
        <x:v>360</x:v>
      </x:c>
      <x:c r="BR566" s="34" t="n">
        <x:f>$B$11*(($A$1070)*$C566/$B$12*$B$7+(1-$A$1070)*$D566/$B$12*$C$7)</x:f>
        <x:v>330</x:v>
      </x:c>
      <x:c r="BS566" s="34" t="n">
        <x:f>$B$11*(($A$1071)*$C566/$B$12*$B$7+(1-$A$1071)*$D566/$B$12*$C$7)</x:f>
        <x:v>300</x:v>
      </x:c>
      <x:c r="BT566" s="34" t="n">
        <x:f>$B$11*(($A$1072)*$C566/$B$12*$B$7+(1-$A$1072)*$D566/$B$12*$C$7)</x:f>
        <x:v>270</x:v>
      </x:c>
      <x:c r="BU566" s="34" t="n">
        <x:f>$B$11*(($A$1073)*$C566/$B$12*$B$7+(1-$A$1073)*$D566/$B$12*$C$7)</x:f>
        <x:v>240</x:v>
      </x:c>
      <x:c r="BV566" s="34" t="n">
        <x:f>$B$11*(($A$1074)*$C566/$B$12*$B$7+(1-$A$1074)*$D566/$B$12*$C$7)</x:f>
        <x:v>209.99999999999997</x:v>
      </x:c>
      <x:c r="BW566" s="34" t="n">
        <x:f>$B$11*(($A$1075)*$C566/$B$12*$B$7+(1-$A$1075)*$D566/$B$12*$C$7)</x:f>
        <x:v>180.00000000000003</x:v>
      </x:c>
      <x:c r="BX566" s="34" t="n">
        <x:f>$B$11*(($A$1076)*$C566/$B$12*$B$7+(1-$A$1076)*$D566/$B$12*$C$7)</x:f>
        <x:v>150</x:v>
      </x:c>
      <x:c r="BY566" s="34" t="n">
        <x:f>$B$11*(($A$1077)*$C566/$B$12*$B$7+(1-$A$1077)*$D566/$B$12*$C$7)</x:f>
        <x:v>119.99999999999999</x:v>
      </x:c>
      <x:c r="BZ566" s="34" t="n">
        <x:f>$B$11*(($A$1078)*$C566/$B$12*$B$7+(1-$A$1078)*$D566/$B$12*$C$7)</x:f>
        <x:v>90.00000000000001</x:v>
      </x:c>
      <x:c r="CA566" s="34" t="n">
        <x:f>$B$11*(($A$1079)*$C566/$B$12*$B$7+(1-$A$1079)*$D566/$B$12*$C$7)</x:f>
        <x:v>59.99999999999999</x:v>
      </x:c>
      <x:c r="CB566" s="34" t="n">
        <x:f>$B$11*(($A$1080)*$C566/$B$12*$B$7+(1-$A$1080)*$D566/$B$12*$C$7)</x:f>
        <x:v>30.00000000000003</x:v>
      </x:c>
      <x:c r="CC566" s="34" t="n">
        <x:f>$B$11*(($A$1081)*$C566/$B$12*$B$7+(1-$A$1081)*$D566/$B$12*$C$7)</x:f>
        <x:v>0</x:v>
      </x:c>
    </x:row>
    <x:row r="567">
      <x:c r="A567" s="34" t="n">
        <x:v>543</x:v>
      </x:c>
      <x:c r="B567" s="39" t="n">
        <x:v>-1.4499627832029864</x:v>
      </x:c>
      <x:c r="C567" s="1" t="n">
        <x:f>SUM(AM567:AV567)</x:f>
        <x:v>0</x:v>
      </x:c>
      <x:c r="D567" s="1" t="n">
        <x:f>SUM(AW567:BF567)</x:f>
        <x:v>1</x:v>
      </x:c>
      <x:c r="E567" s="17" t="n">
        <x:f>(1-C567/$B$12)*$B$8-C567/$B$12*$B$7</x:f>
        <x:v>0.05</x:v>
      </x:c>
      <x:c r="F567" s="17" t="n">
        <x:f>(1-D567/$B$12)*$C$8-D567/$B$12*$C$7</x:f>
        <x:v>0.021000000000000005</x:v>
      </x:c>
      <x:c r="G567" s="32" t="n">
        <x:f>$B$11*($B$10*C567/$B$12*$B$7+(1-$B$10)*D567/$B$12*$C$7)</x:f>
        <x:v>300</x:v>
      </x:c>
      <x:c r="H567" s="17" t="n">
        <x:f>$B$10*E567+(1-$B$10)*F567</x:f>
        <x:v>0.035500000000000004</x:v>
      </x:c>
      <x:c r="I567" s="34"/>
      <x:c r="J567" s="34"/>
      <x:c r="K567" s="34"/>
      <x:c r="L567" s="34"/>
      <x:c r="M567" s="34"/>
      <x:c r="N567" s="34"/>
      <x:c r="O567" s="34"/>
      <x:c r="P567" s="34"/>
      <x:c r="Q567" s="34"/>
      <x:c r="R567" s="39" t="n">
        <x:v>0.15459404046773106</x:v>
      </x:c>
      <x:c r="S567" s="39" t="n">
        <x:v>-0.7065698308351765</x:v>
      </x:c>
      <x:c r="T567" s="39" t="n">
        <x:v>-1.2170033706143444</x:v>
      </x:c>
      <x:c r="U567" s="39" t="n">
        <x:v>1.679711846965035</x:v>
      </x:c>
      <x:c r="V567" s="39" t="n">
        <x:v>-0.0025976883968333916</x:v>
      </x:c>
      <x:c r="W567" s="39" t="n">
        <x:v>0.06807521422693097</x:v>
      </x:c>
      <x:c r="X567" s="39" t="n">
        <x:v>1.0100411953825512</x:v>
      </x:c>
      <x:c r="Y567" s="39" t="n">
        <x:v>2.38752734150729</x:v>
      </x:c>
      <x:c r="Z567" s="39" t="n">
        <x:v>0.22943256061533315</x:v>
      </x:c>
      <x:c r="AA567" s="39" t="n">
        <x:v>0.9114495814843456</x:v>
      </x:c>
      <x:c r="AB567" s="39" t="n">
        <x:v>1.2731576130294182</x:v>
      </x:c>
      <x:c r="AC567" s="39" t="n">
        <x:v>1.350339145044123</x:v>
      </x:c>
      <x:c r="AD567" s="39" t="n">
        <x:v>0.29492514177506346</x:v>
      </x:c>
      <x:c r="AE567" s="39" t="n">
        <x:v>1.5421259542727777</x:v>
      </x:c>
      <x:c r="AF567" s="39" t="n">
        <x:v>1.0092736222776841</x:v>
      </x:c>
      <x:c r="AG567" s="39" t="n">
        <x:v>0.8828486635143554</x:v>
      </x:c>
      <x:c r="AH567" s="39" t="n">
        <x:v>2.2563956643049727</x:v>
      </x:c>
      <x:c r="AI567" s="39" t="n">
        <x:v>-1.2415424252660778</x:v>
      </x:c>
      <x:c r="AJ567" s="39" t="n">
        <x:v>-0.5776891526888736</x:v>
      </x:c>
      <x:c r="AK567" s="39" t="n">
        <x:v>-0.2653718127362085</x:v>
      </x:c>
      <x:c r="AL567" s="34"/>
      <x:c r="AM567" s="34" t="n">
        <x:f>IF(SQRT($B$9)*$B567+SQRT(1-$B$9)*R567&lt;_xlfn.NORM.S.INV($B$6),1,0)</x:f>
        <x:v>0</x:v>
      </x:c>
      <x:c r="AN567" s="34" t="n">
        <x:f>IF(SQRT($B$9)*$B567+SQRT(1-$B$9)*S567&lt;_xlfn.NORM.S.INV($B$6),1,0)</x:f>
        <x:v>0</x:v>
      </x:c>
      <x:c r="AO567" s="34" t="n">
        <x:f>IF(SQRT($B$9)*$B567+SQRT(1-$B$9)*T567&lt;_xlfn.NORM.S.INV($B$6),1,0)</x:f>
        <x:v>0</x:v>
      </x:c>
      <x:c r="AP567" s="34" t="n">
        <x:f>IF(SQRT($B$9)*$B567+SQRT(1-$B$9)*U567&lt;_xlfn.NORM.S.INV($B$6),1,0)</x:f>
        <x:v>0</x:v>
      </x:c>
      <x:c r="AQ567" s="34" t="n">
        <x:f>IF(SQRT($B$9)*$B567+SQRT(1-$B$9)*V567&lt;_xlfn.NORM.S.INV($B$6),1,0)</x:f>
        <x:v>0</x:v>
      </x:c>
      <x:c r="AR567" s="34" t="n">
        <x:f>IF(SQRT($B$9)*$B567+SQRT(1-$B$9)*W567&lt;_xlfn.NORM.S.INV($B$6),1,0)</x:f>
        <x:v>0</x:v>
      </x:c>
      <x:c r="AS567" s="34" t="n">
        <x:f>IF(SQRT($B$9)*$B567+SQRT(1-$B$9)*X567&lt;_xlfn.NORM.S.INV($B$6),1,0)</x:f>
        <x:v>0</x:v>
      </x:c>
      <x:c r="AT567" s="34" t="n">
        <x:f>IF(SQRT($B$9)*$B567+SQRT(1-$B$9)*Y567&lt;_xlfn.NORM.S.INV($B$6),1,0)</x:f>
        <x:v>0</x:v>
      </x:c>
      <x:c r="AU567" s="34" t="n">
        <x:f>IF(SQRT($B$9)*$B567+SQRT(1-$B$9)*Z567&lt;_xlfn.NORM.S.INV($B$6),1,0)</x:f>
        <x:v>0</x:v>
      </x:c>
      <x:c r="AV567" s="34" t="n">
        <x:f>IF(SQRT($B$9)*$B567+SQRT(1-$B$9)*AA567&lt;_xlfn.NORM.S.INV($B$6),1,0)</x:f>
        <x:v>0</x:v>
      </x:c>
      <x:c r="AW567" s="34" t="n">
        <x:f>IF(SQRT($C$9)*$B567+SQRT(1-$C$9)*AB567&lt;_xlfn.NORM.S.INV($C$6),1,0)</x:f>
        <x:v>0</x:v>
      </x:c>
      <x:c r="AX567" s="34" t="n">
        <x:f>IF(SQRT($C$9)*$B567+SQRT(1-$C$9)*AC567&lt;_xlfn.NORM.S.INV($C$6),1,0)</x:f>
        <x:v>0</x:v>
      </x:c>
      <x:c r="AY567" s="34" t="n">
        <x:f>IF(SQRT($C$9)*$B567+SQRT(1-$C$9)*AD567&lt;_xlfn.NORM.S.INV($C$6),1,0)</x:f>
        <x:v>0</x:v>
      </x:c>
      <x:c r="AZ567" s="34" t="n">
        <x:f>IF(SQRT($C$9)*$B567+SQRT(1-$C$9)*AE567&lt;_xlfn.NORM.S.INV($C$6),1,0)</x:f>
        <x:v>0</x:v>
      </x:c>
      <x:c r="BA567" s="34" t="n">
        <x:f>IF(SQRT($C$9)*$B567+SQRT(1-$C$9)*AF567&lt;_xlfn.NORM.S.INV($C$6),1,0)</x:f>
        <x:v>0</x:v>
      </x:c>
      <x:c r="BB567" s="34" t="n">
        <x:f>IF(SQRT($C$9)*$B567+SQRT(1-$C$9)*AG567&lt;_xlfn.NORM.S.INV($C$6),1,0)</x:f>
        <x:v>0</x:v>
      </x:c>
      <x:c r="BC567" s="34" t="n">
        <x:f>IF(SQRT($C$9)*$B567+SQRT(1-$C$9)*AH567&lt;_xlfn.NORM.S.INV($C$6),1,0)</x:f>
        <x:v>0</x:v>
      </x:c>
      <x:c r="BD567" s="34" t="n">
        <x:f>IF(SQRT($C$9)*$B567+SQRT(1-$C$9)*AI567&lt;_xlfn.NORM.S.INV($C$6),1,0)</x:f>
        <x:v>1</x:v>
      </x:c>
      <x:c r="BE567" s="34" t="n">
        <x:f>IF(SQRT($C$9)*$B567+SQRT(1-$C$9)*AJ567&lt;_xlfn.NORM.S.INV($C$6),1,0)</x:f>
        <x:v>0</x:v>
      </x:c>
      <x:c r="BF567" s="34" t="n">
        <x:f>IF(SQRT($C$9)*$B567+SQRT(1-$C$9)*AK567&lt;_xlfn.NORM.S.INV($C$6),1,0)</x:f>
        <x:v>0</x:v>
      </x:c>
      <x:c r="BG567" s="34"/>
      <x:c r="BH567" s="34"/>
      <x:c r="BI567" s="34" t="n">
        <x:f>$B$11*(($A$1061)*$C567/$B$12*$B$7+(1-$A$1061)*$D567/$B$12*$C$7)</x:f>
        <x:v>600</x:v>
      </x:c>
      <x:c r="BJ567" s="34" t="n">
        <x:f>$B$11*(($A$1062)*$C567/$B$12*$B$7+(1-$A$1062)*$D567/$B$12*$C$7)</x:f>
        <x:v>570</x:v>
      </x:c>
      <x:c r="BK567" s="34" t="n">
        <x:f>$B$11*(($A$1063)*$C567/$B$12*$B$7+(1-$A$1063)*$D567/$B$12*$C$7)</x:f>
        <x:v>540</x:v>
      </x:c>
      <x:c r="BL567" s="34" t="n">
        <x:f>$B$11*(($A$1064)*$C567/$B$12*$B$7+(1-$A$1064)*$D567/$B$12*$C$7)</x:f>
        <x:v>509.99999999999994</x:v>
      </x:c>
      <x:c r="BM567" s="34" t="n">
        <x:f>$B$11*(($A$1065)*$C567/$B$12*$B$7+(1-$A$1065)*$D567/$B$12*$C$7)</x:f>
        <x:v>480</x:v>
      </x:c>
      <x:c r="BN567" s="34" t="n">
        <x:f>$B$11*(($A$1066)*$C567/$B$12*$B$7+(1-$A$1066)*$D567/$B$12*$C$7)</x:f>
        <x:v>450</x:v>
      </x:c>
      <x:c r="BO567" s="34" t="n">
        <x:f>$B$11*(($A$1067)*$C567/$B$12*$B$7+(1-$A$1067)*$D567/$B$12*$C$7)</x:f>
        <x:v>419.99999999999994</x:v>
      </x:c>
      <x:c r="BP567" s="34" t="n">
        <x:f>$B$11*(($A$1068)*$C567/$B$12*$B$7+(1-$A$1068)*$D567/$B$12*$C$7)</x:f>
        <x:v>390</x:v>
      </x:c>
      <x:c r="BQ567" s="34" t="n">
        <x:f>$B$11*(($A$1069)*$C567/$B$12*$B$7+(1-$A$1069)*$D567/$B$12*$C$7)</x:f>
        <x:v>360</x:v>
      </x:c>
      <x:c r="BR567" s="34" t="n">
        <x:f>$B$11*(($A$1070)*$C567/$B$12*$B$7+(1-$A$1070)*$D567/$B$12*$C$7)</x:f>
        <x:v>330</x:v>
      </x:c>
      <x:c r="BS567" s="34" t="n">
        <x:f>$B$11*(($A$1071)*$C567/$B$12*$B$7+(1-$A$1071)*$D567/$B$12*$C$7)</x:f>
        <x:v>300</x:v>
      </x:c>
      <x:c r="BT567" s="34" t="n">
        <x:f>$B$11*(($A$1072)*$C567/$B$12*$B$7+(1-$A$1072)*$D567/$B$12*$C$7)</x:f>
        <x:v>270</x:v>
      </x:c>
      <x:c r="BU567" s="34" t="n">
        <x:f>$B$11*(($A$1073)*$C567/$B$12*$B$7+(1-$A$1073)*$D567/$B$12*$C$7)</x:f>
        <x:v>240</x:v>
      </x:c>
      <x:c r="BV567" s="34" t="n">
        <x:f>$B$11*(($A$1074)*$C567/$B$12*$B$7+(1-$A$1074)*$D567/$B$12*$C$7)</x:f>
        <x:v>209.99999999999997</x:v>
      </x:c>
      <x:c r="BW567" s="34" t="n">
        <x:f>$B$11*(($A$1075)*$C567/$B$12*$B$7+(1-$A$1075)*$D567/$B$12*$C$7)</x:f>
        <x:v>180.00000000000003</x:v>
      </x:c>
      <x:c r="BX567" s="34" t="n">
        <x:f>$B$11*(($A$1076)*$C567/$B$12*$B$7+(1-$A$1076)*$D567/$B$12*$C$7)</x:f>
        <x:v>150</x:v>
      </x:c>
      <x:c r="BY567" s="34" t="n">
        <x:f>$B$11*(($A$1077)*$C567/$B$12*$B$7+(1-$A$1077)*$D567/$B$12*$C$7)</x:f>
        <x:v>119.99999999999999</x:v>
      </x:c>
      <x:c r="BZ567" s="34" t="n">
        <x:f>$B$11*(($A$1078)*$C567/$B$12*$B$7+(1-$A$1078)*$D567/$B$12*$C$7)</x:f>
        <x:v>90.00000000000001</x:v>
      </x:c>
      <x:c r="CA567" s="34" t="n">
        <x:f>$B$11*(($A$1079)*$C567/$B$12*$B$7+(1-$A$1079)*$D567/$B$12*$C$7)</x:f>
        <x:v>59.99999999999999</x:v>
      </x:c>
      <x:c r="CB567" s="34" t="n">
        <x:f>$B$11*(($A$1080)*$C567/$B$12*$B$7+(1-$A$1080)*$D567/$B$12*$C$7)</x:f>
        <x:v>30.00000000000003</x:v>
      </x:c>
      <x:c r="CC567" s="34" t="n">
        <x:f>$B$11*(($A$1081)*$C567/$B$12*$B$7+(1-$A$1081)*$D567/$B$12*$C$7)</x:f>
        <x:v>0</x:v>
      </x:c>
    </x:row>
    <x:row r="568">
      <x:c r="A568" s="34" t="n">
        <x:v>544</x:v>
      </x:c>
      <x:c r="B568" s="39" t="n">
        <x:v>-0.5939339177075235</x:v>
      </x:c>
      <x:c r="C568" s="1" t="n">
        <x:f>SUM(AM568:AV568)</x:f>
        <x:v>0</x:v>
      </x:c>
      <x:c r="D568" s="1" t="n">
        <x:f>SUM(AW568:BF568)</x:f>
        <x:v>2</x:v>
      </x:c>
      <x:c r="E568" s="17" t="n">
        <x:f>(1-C568/$B$12)*$B$8-C568/$B$12*$B$7</x:f>
        <x:v>0.05</x:v>
      </x:c>
      <x:c r="F568" s="17" t="n">
        <x:f>(1-D568/$B$12)*$C$8-D568/$B$12*$C$7</x:f>
        <x:v>-0.048</x:v>
      </x:c>
      <x:c r="G568" s="32" t="n">
        <x:f>$B$11*($B$10*C568/$B$12*$B$7+(1-$B$10)*D568/$B$12*$C$7)</x:f>
        <x:v>600</x:v>
      </x:c>
      <x:c r="H568" s="17" t="n">
        <x:f>$B$10*E568+(1-$B$10)*F568</x:f>
        <x:v>0.0010000000000000009</x:v>
      </x:c>
      <x:c r="I568" s="34"/>
      <x:c r="J568" s="34"/>
      <x:c r="K568" s="34"/>
      <x:c r="L568" s="34"/>
      <x:c r="M568" s="34"/>
      <x:c r="N568" s="34"/>
      <x:c r="O568" s="34"/>
      <x:c r="P568" s="34"/>
      <x:c r="Q568" s="34"/>
      <x:c r="R568" s="39" t="n">
        <x:v>0.23835852952190936</x:v>
      </x:c>
      <x:c r="S568" s="39" t="n">
        <x:v>0.9018334705743742</x:v>
      </x:c>
      <x:c r="T568" s="39" t="n">
        <x:v>0.07604895368183553</x:v>
      </x:c>
      <x:c r="U568" s="39" t="n">
        <x:v>0.83546863587289</x:v>
      </x:c>
      <x:c r="V568" s="39" t="n">
        <x:v>2.235853493743515</x:v>
      </x:c>
      <x:c r="W568" s="39" t="n">
        <x:v>1.3137647382873743</x:v>
      </x:c>
      <x:c r="X568" s="39" t="n">
        <x:v>-1.4477834170108954</x:v>
      </x:c>
      <x:c r="Y568" s="39" t="n">
        <x:v>-0.6658765066860403</x:v>
      </x:c>
      <x:c r="Z568" s="39" t="n">
        <x:v>0.6767040549031031</x:v>
      </x:c>
      <x:c r="AA568" s="39" t="n">
        <x:v>0.6188229409091032</x:v>
      </x:c>
      <x:c r="AB568" s="39" t="n">
        <x:v>-0.8237833392860032</x:v>
      </x:c>
      <x:c r="AC568" s="39" t="n">
        <x:v>1.3992117945269436</x:v>
      </x:c>
      <x:c r="AD568" s="39" t="n">
        <x:v>-0.9457748006754244</x:v>
      </x:c>
      <x:c r="AE568" s="39" t="n">
        <x:v>0.2937270852815252</x:v>
      </x:c>
      <x:c r="AF568" s="39" t="n">
        <x:v>0.41952008371763416</x:v>
      </x:c>
      <x:c r="AG568" s="39" t="n">
        <x:v>-0.8081688242661098</x:v>
      </x:c>
      <x:c r="AH568" s="39" t="n">
        <x:v>-0.12799198918918153</x:v>
      </x:c>
      <x:c r="AI568" s="39" t="n">
        <x:v>-0.01576557200302472</x:v>
      </x:c>
      <x:c r="AJ568" s="39" t="n">
        <x:v>-1.5686132124685885</x:v>
      </x:c>
      <x:c r="AK568" s="39" t="n">
        <x:v>-1.626278721733424</x:v>
      </x:c>
      <x:c r="AL568" s="34"/>
      <x:c r="AM568" s="34" t="n">
        <x:f>IF(SQRT($B$9)*$B568+SQRT(1-$B$9)*R568&lt;_xlfn.NORM.S.INV($B$6),1,0)</x:f>
        <x:v>0</x:v>
      </x:c>
      <x:c r="AN568" s="34" t="n">
        <x:f>IF(SQRT($B$9)*$B568+SQRT(1-$B$9)*S568&lt;_xlfn.NORM.S.INV($B$6),1,0)</x:f>
        <x:v>0</x:v>
      </x:c>
      <x:c r="AO568" s="34" t="n">
        <x:f>IF(SQRT($B$9)*$B568+SQRT(1-$B$9)*T568&lt;_xlfn.NORM.S.INV($B$6),1,0)</x:f>
        <x:v>0</x:v>
      </x:c>
      <x:c r="AP568" s="34" t="n">
        <x:f>IF(SQRT($B$9)*$B568+SQRT(1-$B$9)*U568&lt;_xlfn.NORM.S.INV($B$6),1,0)</x:f>
        <x:v>0</x:v>
      </x:c>
      <x:c r="AQ568" s="34" t="n">
        <x:f>IF(SQRT($B$9)*$B568+SQRT(1-$B$9)*V568&lt;_xlfn.NORM.S.INV($B$6),1,0)</x:f>
        <x:v>0</x:v>
      </x:c>
      <x:c r="AR568" s="34" t="n">
        <x:f>IF(SQRT($B$9)*$B568+SQRT(1-$B$9)*W568&lt;_xlfn.NORM.S.INV($B$6),1,0)</x:f>
        <x:v>0</x:v>
      </x:c>
      <x:c r="AS568" s="34" t="n">
        <x:f>IF(SQRT($B$9)*$B568+SQRT(1-$B$9)*X568&lt;_xlfn.NORM.S.INV($B$6),1,0)</x:f>
        <x:v>0</x:v>
      </x:c>
      <x:c r="AT568" s="34" t="n">
        <x:f>IF(SQRT($B$9)*$B568+SQRT(1-$B$9)*Y568&lt;_xlfn.NORM.S.INV($B$6),1,0)</x:f>
        <x:v>0</x:v>
      </x:c>
      <x:c r="AU568" s="34" t="n">
        <x:f>IF(SQRT($B$9)*$B568+SQRT(1-$B$9)*Z568&lt;_xlfn.NORM.S.INV($B$6),1,0)</x:f>
        <x:v>0</x:v>
      </x:c>
      <x:c r="AV568" s="34" t="n">
        <x:f>IF(SQRT($B$9)*$B568+SQRT(1-$B$9)*AA568&lt;_xlfn.NORM.S.INV($B$6),1,0)</x:f>
        <x:v>0</x:v>
      </x:c>
      <x:c r="AW568" s="34" t="n">
        <x:f>IF(SQRT($C$9)*$B568+SQRT(1-$C$9)*AB568&lt;_xlfn.NORM.S.INV($C$6),1,0)</x:f>
        <x:v>0</x:v>
      </x:c>
      <x:c r="AX568" s="34" t="n">
        <x:f>IF(SQRT($C$9)*$B568+SQRT(1-$C$9)*AC568&lt;_xlfn.NORM.S.INV($C$6),1,0)</x:f>
        <x:v>0</x:v>
      </x:c>
      <x:c r="AY568" s="34" t="n">
        <x:f>IF(SQRT($C$9)*$B568+SQRT(1-$C$9)*AD568&lt;_xlfn.NORM.S.INV($C$6),1,0)</x:f>
        <x:v>0</x:v>
      </x:c>
      <x:c r="AZ568" s="34" t="n">
        <x:f>IF(SQRT($C$9)*$B568+SQRT(1-$C$9)*AE568&lt;_xlfn.NORM.S.INV($C$6),1,0)</x:f>
        <x:v>0</x:v>
      </x:c>
      <x:c r="BA568" s="34" t="n">
        <x:f>IF(SQRT($C$9)*$B568+SQRT(1-$C$9)*AF568&lt;_xlfn.NORM.S.INV($C$6),1,0)</x:f>
        <x:v>0</x:v>
      </x:c>
      <x:c r="BB568" s="34" t="n">
        <x:f>IF(SQRT($C$9)*$B568+SQRT(1-$C$9)*AG568&lt;_xlfn.NORM.S.INV($C$6),1,0)</x:f>
        <x:v>0</x:v>
      </x:c>
      <x:c r="BC568" s="34" t="n">
        <x:f>IF(SQRT($C$9)*$B568+SQRT(1-$C$9)*AH568&lt;_xlfn.NORM.S.INV($C$6),1,0)</x:f>
        <x:v>0</x:v>
      </x:c>
      <x:c r="BD568" s="34" t="n">
        <x:f>IF(SQRT($C$9)*$B568+SQRT(1-$C$9)*AI568&lt;_xlfn.NORM.S.INV($C$6),1,0)</x:f>
        <x:v>0</x:v>
      </x:c>
      <x:c r="BE568" s="34" t="n">
        <x:f>IF(SQRT($C$9)*$B568+SQRT(1-$C$9)*AJ568&lt;_xlfn.NORM.S.INV($C$6),1,0)</x:f>
        <x:v>1</x:v>
      </x:c>
      <x:c r="BF568" s="34" t="n">
        <x:f>IF(SQRT($C$9)*$B568+SQRT(1-$C$9)*AK568&lt;_xlfn.NORM.S.INV($C$6),1,0)</x:f>
        <x:v>1</x:v>
      </x:c>
      <x:c r="BG568" s="34"/>
      <x:c r="BH568" s="34"/>
      <x:c r="BI568" s="34" t="n">
        <x:f>$B$11*(($A$1061)*$C568/$B$12*$B$7+(1-$A$1061)*$D568/$B$12*$C$7)</x:f>
        <x:v>1200</x:v>
      </x:c>
      <x:c r="BJ568" s="34" t="n">
        <x:f>$B$11*(($A$1062)*$C568/$B$12*$B$7+(1-$A$1062)*$D568/$B$12*$C$7)</x:f>
        <x:v>1140</x:v>
      </x:c>
      <x:c r="BK568" s="34" t="n">
        <x:f>$B$11*(($A$1063)*$C568/$B$12*$B$7+(1-$A$1063)*$D568/$B$12*$C$7)</x:f>
        <x:v>1080</x:v>
      </x:c>
      <x:c r="BL568" s="34" t="n">
        <x:f>$B$11*(($A$1064)*$C568/$B$12*$B$7+(1-$A$1064)*$D568/$B$12*$C$7)</x:f>
        <x:v>1019.9999999999999</x:v>
      </x:c>
      <x:c r="BM568" s="34" t="n">
        <x:f>$B$11*(($A$1065)*$C568/$B$12*$B$7+(1-$A$1065)*$D568/$B$12*$C$7)</x:f>
        <x:v>960</x:v>
      </x:c>
      <x:c r="BN568" s="34" t="n">
        <x:f>$B$11*(($A$1066)*$C568/$B$12*$B$7+(1-$A$1066)*$D568/$B$12*$C$7)</x:f>
        <x:v>900</x:v>
      </x:c>
      <x:c r="BO568" s="34" t="n">
        <x:f>$B$11*(($A$1067)*$C568/$B$12*$B$7+(1-$A$1067)*$D568/$B$12*$C$7)</x:f>
        <x:v>839.9999999999999</x:v>
      </x:c>
      <x:c r="BP568" s="34" t="n">
        <x:f>$B$11*(($A$1068)*$C568/$B$12*$B$7+(1-$A$1068)*$D568/$B$12*$C$7)</x:f>
        <x:v>780</x:v>
      </x:c>
      <x:c r="BQ568" s="34" t="n">
        <x:f>$B$11*(($A$1069)*$C568/$B$12*$B$7+(1-$A$1069)*$D568/$B$12*$C$7)</x:f>
        <x:v>720</x:v>
      </x:c>
      <x:c r="BR568" s="34" t="n">
        <x:f>$B$11*(($A$1070)*$C568/$B$12*$B$7+(1-$A$1070)*$D568/$B$12*$C$7)</x:f>
        <x:v>660</x:v>
      </x:c>
      <x:c r="BS568" s="34" t="n">
        <x:f>$B$11*(($A$1071)*$C568/$B$12*$B$7+(1-$A$1071)*$D568/$B$12*$C$7)</x:f>
        <x:v>600</x:v>
      </x:c>
      <x:c r="BT568" s="34" t="n">
        <x:f>$B$11*(($A$1072)*$C568/$B$12*$B$7+(1-$A$1072)*$D568/$B$12*$C$7)</x:f>
        <x:v>540</x:v>
      </x:c>
      <x:c r="BU568" s="34" t="n">
        <x:f>$B$11*(($A$1073)*$C568/$B$12*$B$7+(1-$A$1073)*$D568/$B$12*$C$7)</x:f>
        <x:v>480</x:v>
      </x:c>
      <x:c r="BV568" s="34" t="n">
        <x:f>$B$11*(($A$1074)*$C568/$B$12*$B$7+(1-$A$1074)*$D568/$B$12*$C$7)</x:f>
        <x:v>419.99999999999994</x:v>
      </x:c>
      <x:c r="BW568" s="34" t="n">
        <x:f>$B$11*(($A$1075)*$C568/$B$12*$B$7+(1-$A$1075)*$D568/$B$12*$C$7)</x:f>
        <x:v>360.00000000000006</x:v>
      </x:c>
      <x:c r="BX568" s="34" t="n">
        <x:f>$B$11*(($A$1076)*$C568/$B$12*$B$7+(1-$A$1076)*$D568/$B$12*$C$7)</x:f>
        <x:v>300</x:v>
      </x:c>
      <x:c r="BY568" s="34" t="n">
        <x:f>$B$11*(($A$1077)*$C568/$B$12*$B$7+(1-$A$1077)*$D568/$B$12*$C$7)</x:f>
        <x:v>239.99999999999997</x:v>
      </x:c>
      <x:c r="BZ568" s="34" t="n">
        <x:f>$B$11*(($A$1078)*$C568/$B$12*$B$7+(1-$A$1078)*$D568/$B$12*$C$7)</x:f>
        <x:v>180.00000000000003</x:v>
      </x:c>
      <x:c r="CA568" s="34" t="n">
        <x:f>$B$11*(($A$1079)*$C568/$B$12*$B$7+(1-$A$1079)*$D568/$B$12*$C$7)</x:f>
        <x:v>119.99999999999999</x:v>
      </x:c>
      <x:c r="CB568" s="34" t="n">
        <x:f>$B$11*(($A$1080)*$C568/$B$12*$B$7+(1-$A$1080)*$D568/$B$12*$C$7)</x:f>
        <x:v>60.00000000000006</x:v>
      </x:c>
      <x:c r="CC568" s="34" t="n">
        <x:f>$B$11*(($A$1081)*$C568/$B$12*$B$7+(1-$A$1081)*$D568/$B$12*$C$7)</x:f>
        <x:v>0</x:v>
      </x:c>
    </x:row>
    <x:row r="569">
      <x:c r="A569" s="34" t="n">
        <x:v>545</x:v>
      </x:c>
      <x:c r="B569" s="39" t="n">
        <x:v>-0.10611458214250696</x:v>
      </x:c>
      <x:c r="C569" s="1" t="n">
        <x:f>SUM(AM569:AV569)</x:f>
        <x:v>0</x:v>
      </x:c>
      <x:c r="D569" s="1" t="n">
        <x:f>SUM(AW569:BF569)</x:f>
        <x:v>0</x:v>
      </x:c>
      <x:c r="E569" s="17" t="n">
        <x:f>(1-C569/$B$12)*$B$8-C569/$B$12*$B$7</x:f>
        <x:v>0.05</x:v>
      </x:c>
      <x:c r="F569" s="17" t="n">
        <x:f>(1-D569/$B$12)*$C$8-D569/$B$12*$C$7</x:f>
        <x:v>0.09</x:v>
      </x:c>
      <x:c r="G569" s="32" t="n">
        <x:f>$B$11*($B$10*C569/$B$12*$B$7+(1-$B$10)*D569/$B$12*$C$7)</x:f>
        <x:v>0</x:v>
      </x:c>
      <x:c r="H569" s="17" t="n">
        <x:f>$B$10*E569+(1-$B$10)*F569</x:f>
        <x:v>0.07</x:v>
      </x:c>
      <x:c r="I569" s="34"/>
      <x:c r="J569" s="34"/>
      <x:c r="K569" s="34"/>
      <x:c r="L569" s="34"/>
      <x:c r="M569" s="34"/>
      <x:c r="N569" s="34"/>
      <x:c r="O569" s="34"/>
      <x:c r="P569" s="34"/>
      <x:c r="Q569" s="34"/>
      <x:c r="R569" s="39" t="n">
        <x:v>1.0014519866522014</x:v>
      </x:c>
      <x:c r="S569" s="39" t="n">
        <x:v>-0.21967542798626663</x:v>
      </x:c>
      <x:c r="T569" s="39" t="n">
        <x:v>-1.4527500052713382</x:v>
      </x:c>
      <x:c r="U569" s="39" t="n">
        <x:v>0.3341809914700502</x:v>
      </x:c>
      <x:c r="V569" s="39" t="n">
        <x:v>-0.9679282869557165</x:v>
      </x:c>
      <x:c r="W569" s="39" t="n">
        <x:v>1.9981009825120915</x:v>
      </x:c>
      <x:c r="X569" s="39" t="n">
        <x:v>-1.686037171299317</x:v>
      </x:c>
      <x:c r="Y569" s="39" t="n">
        <x:v>0.2586485134282632</x:v>
      </x:c>
      <x:c r="Z569" s="39" t="n">
        <x:v>-0.8375949026881576</x:v>
      </x:c>
      <x:c r="AA569" s="39" t="n">
        <x:v>1.477249051342119</x:v>
      </x:c>
      <x:c r="AB569" s="39" t="n">
        <x:v>-1.128146765993715</x:v>
      </x:c>
      <x:c r="AC569" s="39" t="n">
        <x:v>-0.7560898688802328</x:v>
      </x:c>
      <x:c r="AD569" s="39" t="n">
        <x:v>1.2774174679539803</x:v>
      </x:c>
      <x:c r="AE569" s="39" t="n">
        <x:v>0.7119067664452162</x:v>
      </x:c>
      <x:c r="AF569" s="39" t="n">
        <x:v>0.8296971024579356</x:v>
      </x:c>
      <x:c r="AG569" s="39" t="n">
        <x:v>-0.228446984669852</x:v>
      </x:c>
      <x:c r="AH569" s="39" t="n">
        <x:v>-0.23571361109421088</x:v>
      </x:c>
      <x:c r="AI569" s="39" t="n">
        <x:v>0.7353192678531374</x:v>
      </x:c>
      <x:c r="AJ569" s="39" t="n">
        <x:v>-0.5447984878307829</x:v>
      </x:c>
      <x:c r="AK569" s="39" t="n">
        <x:v>0.5504600724214399</x:v>
      </x:c>
      <x:c r="AL569" s="34"/>
      <x:c r="AM569" s="34" t="n">
        <x:f>IF(SQRT($B$9)*$B569+SQRT(1-$B$9)*R569&lt;_xlfn.NORM.S.INV($B$6),1,0)</x:f>
        <x:v>0</x:v>
      </x:c>
      <x:c r="AN569" s="34" t="n">
        <x:f>IF(SQRT($B$9)*$B569+SQRT(1-$B$9)*S569&lt;_xlfn.NORM.S.INV($B$6),1,0)</x:f>
        <x:v>0</x:v>
      </x:c>
      <x:c r="AO569" s="34" t="n">
        <x:f>IF(SQRT($B$9)*$B569+SQRT(1-$B$9)*T569&lt;_xlfn.NORM.S.INV($B$6),1,0)</x:f>
        <x:v>0</x:v>
      </x:c>
      <x:c r="AP569" s="34" t="n">
        <x:f>IF(SQRT($B$9)*$B569+SQRT(1-$B$9)*U569&lt;_xlfn.NORM.S.INV($B$6),1,0)</x:f>
        <x:v>0</x:v>
      </x:c>
      <x:c r="AQ569" s="34" t="n">
        <x:f>IF(SQRT($B$9)*$B569+SQRT(1-$B$9)*V569&lt;_xlfn.NORM.S.INV($B$6),1,0)</x:f>
        <x:v>0</x:v>
      </x:c>
      <x:c r="AR569" s="34" t="n">
        <x:f>IF(SQRT($B$9)*$B569+SQRT(1-$B$9)*W569&lt;_xlfn.NORM.S.INV($B$6),1,0)</x:f>
        <x:v>0</x:v>
      </x:c>
      <x:c r="AS569" s="34" t="n">
        <x:f>IF(SQRT($B$9)*$B569+SQRT(1-$B$9)*X569&lt;_xlfn.NORM.S.INV($B$6),1,0)</x:f>
        <x:v>0</x:v>
      </x:c>
      <x:c r="AT569" s="34" t="n">
        <x:f>IF(SQRT($B$9)*$B569+SQRT(1-$B$9)*Y569&lt;_xlfn.NORM.S.INV($B$6),1,0)</x:f>
        <x:v>0</x:v>
      </x:c>
      <x:c r="AU569" s="34" t="n">
        <x:f>IF(SQRT($B$9)*$B569+SQRT(1-$B$9)*Z569&lt;_xlfn.NORM.S.INV($B$6),1,0)</x:f>
        <x:v>0</x:v>
      </x:c>
      <x:c r="AV569" s="34" t="n">
        <x:f>IF(SQRT($B$9)*$B569+SQRT(1-$B$9)*AA569&lt;_xlfn.NORM.S.INV($B$6),1,0)</x:f>
        <x:v>0</x:v>
      </x:c>
      <x:c r="AW569" s="34" t="n">
        <x:f>IF(SQRT($C$9)*$B569+SQRT(1-$C$9)*AB569&lt;_xlfn.NORM.S.INV($C$6),1,0)</x:f>
        <x:v>0</x:v>
      </x:c>
      <x:c r="AX569" s="34" t="n">
        <x:f>IF(SQRT($C$9)*$B569+SQRT(1-$C$9)*AC569&lt;_xlfn.NORM.S.INV($C$6),1,0)</x:f>
        <x:v>0</x:v>
      </x:c>
      <x:c r="AY569" s="34" t="n">
        <x:f>IF(SQRT($C$9)*$B569+SQRT(1-$C$9)*AD569&lt;_xlfn.NORM.S.INV($C$6),1,0)</x:f>
        <x:v>0</x:v>
      </x:c>
      <x:c r="AZ569" s="34" t="n">
        <x:f>IF(SQRT($C$9)*$B569+SQRT(1-$C$9)*AE569&lt;_xlfn.NORM.S.INV($C$6),1,0)</x:f>
        <x:v>0</x:v>
      </x:c>
      <x:c r="BA569" s="34" t="n">
        <x:f>IF(SQRT($C$9)*$B569+SQRT(1-$C$9)*AF569&lt;_xlfn.NORM.S.INV($C$6),1,0)</x:f>
        <x:v>0</x:v>
      </x:c>
      <x:c r="BB569" s="34" t="n">
        <x:f>IF(SQRT($C$9)*$B569+SQRT(1-$C$9)*AG569&lt;_xlfn.NORM.S.INV($C$6),1,0)</x:f>
        <x:v>0</x:v>
      </x:c>
      <x:c r="BC569" s="34" t="n">
        <x:f>IF(SQRT($C$9)*$B569+SQRT(1-$C$9)*AH569&lt;_xlfn.NORM.S.INV($C$6),1,0)</x:f>
        <x:v>0</x:v>
      </x:c>
      <x:c r="BD569" s="34" t="n">
        <x:f>IF(SQRT($C$9)*$B569+SQRT(1-$C$9)*AI569&lt;_xlfn.NORM.S.INV($C$6),1,0)</x:f>
        <x:v>0</x:v>
      </x:c>
      <x:c r="BE569" s="34" t="n">
        <x:f>IF(SQRT($C$9)*$B569+SQRT(1-$C$9)*AJ569&lt;_xlfn.NORM.S.INV($C$6),1,0)</x:f>
        <x:v>0</x:v>
      </x:c>
      <x:c r="BF569" s="34" t="n">
        <x:f>IF(SQRT($C$9)*$B569+SQRT(1-$C$9)*AK569&lt;_xlfn.NORM.S.INV($C$6),1,0)</x:f>
        <x:v>0</x:v>
      </x:c>
      <x:c r="BG569" s="34"/>
      <x:c r="BH569" s="34"/>
      <x:c r="BI569" s="34" t="n">
        <x:f>$B$11*(($A$1061)*$C569/$B$12*$B$7+(1-$A$1061)*$D569/$B$12*$C$7)</x:f>
        <x:v>0</x:v>
      </x:c>
      <x:c r="BJ569" s="34" t="n">
        <x:f>$B$11*(($A$1062)*$C569/$B$12*$B$7+(1-$A$1062)*$D569/$B$12*$C$7)</x:f>
        <x:v>0</x:v>
      </x:c>
      <x:c r="BK569" s="34" t="n">
        <x:f>$B$11*(($A$1063)*$C569/$B$12*$B$7+(1-$A$1063)*$D569/$B$12*$C$7)</x:f>
        <x:v>0</x:v>
      </x:c>
      <x:c r="BL569" s="34" t="n">
        <x:f>$B$11*(($A$1064)*$C569/$B$12*$B$7+(1-$A$1064)*$D569/$B$12*$C$7)</x:f>
        <x:v>0</x:v>
      </x:c>
      <x:c r="BM569" s="34" t="n">
        <x:f>$B$11*(($A$1065)*$C569/$B$12*$B$7+(1-$A$1065)*$D569/$B$12*$C$7)</x:f>
        <x:v>0</x:v>
      </x:c>
      <x:c r="BN569" s="34" t="n">
        <x:f>$B$11*(($A$1066)*$C569/$B$12*$B$7+(1-$A$1066)*$D569/$B$12*$C$7)</x:f>
        <x:v>0</x:v>
      </x:c>
      <x:c r="BO569" s="34" t="n">
        <x:f>$B$11*(($A$1067)*$C569/$B$12*$B$7+(1-$A$1067)*$D569/$B$12*$C$7)</x:f>
        <x:v>0</x:v>
      </x:c>
      <x:c r="BP569" s="34" t="n">
        <x:f>$B$11*(($A$1068)*$C569/$B$12*$B$7+(1-$A$1068)*$D569/$B$12*$C$7)</x:f>
        <x:v>0</x:v>
      </x:c>
      <x:c r="BQ569" s="34" t="n">
        <x:f>$B$11*(($A$1069)*$C569/$B$12*$B$7+(1-$A$1069)*$D569/$B$12*$C$7)</x:f>
        <x:v>0</x:v>
      </x:c>
      <x:c r="BR569" s="34" t="n">
        <x:f>$B$11*(($A$1070)*$C569/$B$12*$B$7+(1-$A$1070)*$D569/$B$12*$C$7)</x:f>
        <x:v>0</x:v>
      </x:c>
      <x:c r="BS569" s="34" t="n">
        <x:f>$B$11*(($A$1071)*$C569/$B$12*$B$7+(1-$A$1071)*$D569/$B$12*$C$7)</x:f>
        <x:v>0</x:v>
      </x:c>
      <x:c r="BT569" s="34" t="n">
        <x:f>$B$11*(($A$1072)*$C569/$B$12*$B$7+(1-$A$1072)*$D569/$B$12*$C$7)</x:f>
        <x:v>0</x:v>
      </x:c>
      <x:c r="BU569" s="34" t="n">
        <x:f>$B$11*(($A$1073)*$C569/$B$12*$B$7+(1-$A$1073)*$D569/$B$12*$C$7)</x:f>
        <x:v>0</x:v>
      </x:c>
      <x:c r="BV569" s="34" t="n">
        <x:f>$B$11*(($A$1074)*$C569/$B$12*$B$7+(1-$A$1074)*$D569/$B$12*$C$7)</x:f>
        <x:v>0</x:v>
      </x:c>
      <x:c r="BW569" s="34" t="n">
        <x:f>$B$11*(($A$1075)*$C569/$B$12*$B$7+(1-$A$1075)*$D569/$B$12*$C$7)</x:f>
        <x:v>0</x:v>
      </x:c>
      <x:c r="BX569" s="34" t="n">
        <x:f>$B$11*(($A$1076)*$C569/$B$12*$B$7+(1-$A$1076)*$D569/$B$12*$C$7)</x:f>
        <x:v>0</x:v>
      </x:c>
      <x:c r="BY569" s="34" t="n">
        <x:f>$B$11*(($A$1077)*$C569/$B$12*$B$7+(1-$A$1077)*$D569/$B$12*$C$7)</x:f>
        <x:v>0</x:v>
      </x:c>
      <x:c r="BZ569" s="34" t="n">
        <x:f>$B$11*(($A$1078)*$C569/$B$12*$B$7+(1-$A$1078)*$D569/$B$12*$C$7)</x:f>
        <x:v>0</x:v>
      </x:c>
      <x:c r="CA569" s="34" t="n">
        <x:f>$B$11*(($A$1079)*$C569/$B$12*$B$7+(1-$A$1079)*$D569/$B$12*$C$7)</x:f>
        <x:v>0</x:v>
      </x:c>
      <x:c r="CB569" s="34" t="n">
        <x:f>$B$11*(($A$1080)*$C569/$B$12*$B$7+(1-$A$1080)*$D569/$B$12*$C$7)</x:f>
        <x:v>0</x:v>
      </x:c>
      <x:c r="CC569" s="34" t="n">
        <x:f>$B$11*(($A$1081)*$C569/$B$12*$B$7+(1-$A$1081)*$D569/$B$12*$C$7)</x:f>
        <x:v>0</x:v>
      </x:c>
    </x:row>
    <x:row r="570">
      <x:c r="A570" s="34" t="n">
        <x:v>546</x:v>
      </x:c>
      <x:c r="B570" s="39" t="n">
        <x:v>-0.6942599839266484</x:v>
      </x:c>
      <x:c r="C570" s="1" t="n">
        <x:f>SUM(AM570:AV570)</x:f>
        <x:v>0</x:v>
      </x:c>
      <x:c r="D570" s="1" t="n">
        <x:f>SUM(AW570:BF570)</x:f>
        <x:v>2</x:v>
      </x:c>
      <x:c r="E570" s="17" t="n">
        <x:f>(1-C570/$B$12)*$B$8-C570/$B$12*$B$7</x:f>
        <x:v>0.05</x:v>
      </x:c>
      <x:c r="F570" s="17" t="n">
        <x:f>(1-D570/$B$12)*$C$8-D570/$B$12*$C$7</x:f>
        <x:v>-0.048</x:v>
      </x:c>
      <x:c r="G570" s="32" t="n">
        <x:f>$B$11*($B$10*C570/$B$12*$B$7+(1-$B$10)*D570/$B$12*$C$7)</x:f>
        <x:v>600</x:v>
      </x:c>
      <x:c r="H570" s="17" t="n">
        <x:f>$B$10*E570+(1-$B$10)*F570</x:f>
        <x:v>0.0010000000000000009</x:v>
      </x:c>
      <x:c r="I570" s="34"/>
      <x:c r="J570" s="34"/>
      <x:c r="K570" s="34"/>
      <x:c r="L570" s="34"/>
      <x:c r="M570" s="34"/>
      <x:c r="N570" s="34"/>
      <x:c r="O570" s="34"/>
      <x:c r="P570" s="34"/>
      <x:c r="Q570" s="34"/>
      <x:c r="R570" s="39" t="n">
        <x:v>-0.13447294384551087</x:v>
      </x:c>
      <x:c r="S570" s="39" t="n">
        <x:v>0.10504563939155989</x:v>
      </x:c>
      <x:c r="T570" s="39" t="n">
        <x:v>1.0220730180611377</x:v>
      </x:c>
      <x:c r="U570" s="39" t="n">
        <x:v>1.4515773498131421</x:v>
      </x:c>
      <x:c r="V570" s="39" t="n">
        <x:v>-1.1090927120546459</x:v>
      </x:c>
      <x:c r="W570" s="39" t="n">
        <x:v>-1.307039152767027</x:v>
      </x:c>
      <x:c r="X570" s="39" t="n">
        <x:v>-0.6798074392593593</x:v>
      </x:c>
      <x:c r="Y570" s="39" t="n">
        <x:v>0.007487408728730186</x:v>
      </x:c>
      <x:c r="Z570" s="39" t="n">
        <x:v>-0.1662409680188025</x:v>
      </x:c>
      <x:c r="AA570" s="39" t="n">
        <x:v>0.5504223458460253</x:v>
      </x:c>
      <x:c r="AB570" s="39" t="n">
        <x:v>-0.8888638346891129</x:v>
      </x:c>
      <x:c r="AC570" s="39" t="n">
        <x:v>1.3971789312761576</x:v>
      </x:c>
      <x:c r="AD570" s="39" t="n">
        <x:v>0.2698943273730485</x:v>
      </x:c>
      <x:c r="AE570" s="39" t="n">
        <x:v>1.0256963624187168</x:v>
      </x:c>
      <x:c r="AF570" s="39" t="n">
        <x:v>-3.0326463618940953</x:v>
      </x:c>
      <x:c r="AG570" s="39" t="n">
        <x:v>1.0110049520648814</x:v>
      </x:c>
      <x:c r="AH570" s="39" t="n">
        <x:v>-0.25545022391961053</x:v>
      </x:c>
      <x:c r="AI570" s="39" t="n">
        <x:v>-0.41002365037647037</x:v>
      </x:c>
      <x:c r="AJ570" s="39" t="n">
        <x:v>-1.5522603822828225</x:v>
      </x:c>
      <x:c r="AK570" s="39" t="n">
        <x:v>0.2873984095955264</x:v>
      </x:c>
      <x:c r="AL570" s="34"/>
      <x:c r="AM570" s="34" t="n">
        <x:f>IF(SQRT($B$9)*$B570+SQRT(1-$B$9)*R570&lt;_xlfn.NORM.S.INV($B$6),1,0)</x:f>
        <x:v>0</x:v>
      </x:c>
      <x:c r="AN570" s="34" t="n">
        <x:f>IF(SQRT($B$9)*$B570+SQRT(1-$B$9)*S570&lt;_xlfn.NORM.S.INV($B$6),1,0)</x:f>
        <x:v>0</x:v>
      </x:c>
      <x:c r="AO570" s="34" t="n">
        <x:f>IF(SQRT($B$9)*$B570+SQRT(1-$B$9)*T570&lt;_xlfn.NORM.S.INV($B$6),1,0)</x:f>
        <x:v>0</x:v>
      </x:c>
      <x:c r="AP570" s="34" t="n">
        <x:f>IF(SQRT($B$9)*$B570+SQRT(1-$B$9)*U570&lt;_xlfn.NORM.S.INV($B$6),1,0)</x:f>
        <x:v>0</x:v>
      </x:c>
      <x:c r="AQ570" s="34" t="n">
        <x:f>IF(SQRT($B$9)*$B570+SQRT(1-$B$9)*V570&lt;_xlfn.NORM.S.INV($B$6),1,0)</x:f>
        <x:v>0</x:v>
      </x:c>
      <x:c r="AR570" s="34" t="n">
        <x:f>IF(SQRT($B$9)*$B570+SQRT(1-$B$9)*W570&lt;_xlfn.NORM.S.INV($B$6),1,0)</x:f>
        <x:v>0</x:v>
      </x:c>
      <x:c r="AS570" s="34" t="n">
        <x:f>IF(SQRT($B$9)*$B570+SQRT(1-$B$9)*X570&lt;_xlfn.NORM.S.INV($B$6),1,0)</x:f>
        <x:v>0</x:v>
      </x:c>
      <x:c r="AT570" s="34" t="n">
        <x:f>IF(SQRT($B$9)*$B570+SQRT(1-$B$9)*Y570&lt;_xlfn.NORM.S.INV($B$6),1,0)</x:f>
        <x:v>0</x:v>
      </x:c>
      <x:c r="AU570" s="34" t="n">
        <x:f>IF(SQRT($B$9)*$B570+SQRT(1-$B$9)*Z570&lt;_xlfn.NORM.S.INV($B$6),1,0)</x:f>
        <x:v>0</x:v>
      </x:c>
      <x:c r="AV570" s="34" t="n">
        <x:f>IF(SQRT($B$9)*$B570+SQRT(1-$B$9)*AA570&lt;_xlfn.NORM.S.INV($B$6),1,0)</x:f>
        <x:v>0</x:v>
      </x:c>
      <x:c r="AW570" s="34" t="n">
        <x:f>IF(SQRT($C$9)*$B570+SQRT(1-$C$9)*AB570&lt;_xlfn.NORM.S.INV($C$6),1,0)</x:f>
        <x:v>0</x:v>
      </x:c>
      <x:c r="AX570" s="34" t="n">
        <x:f>IF(SQRT($C$9)*$B570+SQRT(1-$C$9)*AC570&lt;_xlfn.NORM.S.INV($C$6),1,0)</x:f>
        <x:v>0</x:v>
      </x:c>
      <x:c r="AY570" s="34" t="n">
        <x:f>IF(SQRT($C$9)*$B570+SQRT(1-$C$9)*AD570&lt;_xlfn.NORM.S.INV($C$6),1,0)</x:f>
        <x:v>0</x:v>
      </x:c>
      <x:c r="AZ570" s="34" t="n">
        <x:f>IF(SQRT($C$9)*$B570+SQRT(1-$C$9)*AE570&lt;_xlfn.NORM.S.INV($C$6),1,0)</x:f>
        <x:v>0</x:v>
      </x:c>
      <x:c r="BA570" s="34" t="n">
        <x:f>IF(SQRT($C$9)*$B570+SQRT(1-$C$9)*AF570&lt;_xlfn.NORM.S.INV($C$6),1,0)</x:f>
        <x:v>1</x:v>
      </x:c>
      <x:c r="BB570" s="34" t="n">
        <x:f>IF(SQRT($C$9)*$B570+SQRT(1-$C$9)*AG570&lt;_xlfn.NORM.S.INV($C$6),1,0)</x:f>
        <x:v>0</x:v>
      </x:c>
      <x:c r="BC570" s="34" t="n">
        <x:f>IF(SQRT($C$9)*$B570+SQRT(1-$C$9)*AH570&lt;_xlfn.NORM.S.INV($C$6),1,0)</x:f>
        <x:v>0</x:v>
      </x:c>
      <x:c r="BD570" s="34" t="n">
        <x:f>IF(SQRT($C$9)*$B570+SQRT(1-$C$9)*AI570&lt;_xlfn.NORM.S.INV($C$6),1,0)</x:f>
        <x:v>0</x:v>
      </x:c>
      <x:c r="BE570" s="34" t="n">
        <x:f>IF(SQRT($C$9)*$B570+SQRT(1-$C$9)*AJ570&lt;_xlfn.NORM.S.INV($C$6),1,0)</x:f>
        <x:v>1</x:v>
      </x:c>
      <x:c r="BF570" s="34" t="n">
        <x:f>IF(SQRT($C$9)*$B570+SQRT(1-$C$9)*AK570&lt;_xlfn.NORM.S.INV($C$6),1,0)</x:f>
        <x:v>0</x:v>
      </x:c>
      <x:c r="BG570" s="34"/>
      <x:c r="BH570" s="34"/>
      <x:c r="BI570" s="34" t="n">
        <x:f>$B$11*(($A$1061)*$C570/$B$12*$B$7+(1-$A$1061)*$D570/$B$12*$C$7)</x:f>
        <x:v>1200</x:v>
      </x:c>
      <x:c r="BJ570" s="34" t="n">
        <x:f>$B$11*(($A$1062)*$C570/$B$12*$B$7+(1-$A$1062)*$D570/$B$12*$C$7)</x:f>
        <x:v>1140</x:v>
      </x:c>
      <x:c r="BK570" s="34" t="n">
        <x:f>$B$11*(($A$1063)*$C570/$B$12*$B$7+(1-$A$1063)*$D570/$B$12*$C$7)</x:f>
        <x:v>1080</x:v>
      </x:c>
      <x:c r="BL570" s="34" t="n">
        <x:f>$B$11*(($A$1064)*$C570/$B$12*$B$7+(1-$A$1064)*$D570/$B$12*$C$7)</x:f>
        <x:v>1019.9999999999999</x:v>
      </x:c>
      <x:c r="BM570" s="34" t="n">
        <x:f>$B$11*(($A$1065)*$C570/$B$12*$B$7+(1-$A$1065)*$D570/$B$12*$C$7)</x:f>
        <x:v>960</x:v>
      </x:c>
      <x:c r="BN570" s="34" t="n">
        <x:f>$B$11*(($A$1066)*$C570/$B$12*$B$7+(1-$A$1066)*$D570/$B$12*$C$7)</x:f>
        <x:v>900</x:v>
      </x:c>
      <x:c r="BO570" s="34" t="n">
        <x:f>$B$11*(($A$1067)*$C570/$B$12*$B$7+(1-$A$1067)*$D570/$B$12*$C$7)</x:f>
        <x:v>839.9999999999999</x:v>
      </x:c>
      <x:c r="BP570" s="34" t="n">
        <x:f>$B$11*(($A$1068)*$C570/$B$12*$B$7+(1-$A$1068)*$D570/$B$12*$C$7)</x:f>
        <x:v>780</x:v>
      </x:c>
      <x:c r="BQ570" s="34" t="n">
        <x:f>$B$11*(($A$1069)*$C570/$B$12*$B$7+(1-$A$1069)*$D570/$B$12*$C$7)</x:f>
        <x:v>720</x:v>
      </x:c>
      <x:c r="BR570" s="34" t="n">
        <x:f>$B$11*(($A$1070)*$C570/$B$12*$B$7+(1-$A$1070)*$D570/$B$12*$C$7)</x:f>
        <x:v>660</x:v>
      </x:c>
      <x:c r="BS570" s="34" t="n">
        <x:f>$B$11*(($A$1071)*$C570/$B$12*$B$7+(1-$A$1071)*$D570/$B$12*$C$7)</x:f>
        <x:v>600</x:v>
      </x:c>
      <x:c r="BT570" s="34" t="n">
        <x:f>$B$11*(($A$1072)*$C570/$B$12*$B$7+(1-$A$1072)*$D570/$B$12*$C$7)</x:f>
        <x:v>540</x:v>
      </x:c>
      <x:c r="BU570" s="34" t="n">
        <x:f>$B$11*(($A$1073)*$C570/$B$12*$B$7+(1-$A$1073)*$D570/$B$12*$C$7)</x:f>
        <x:v>480</x:v>
      </x:c>
      <x:c r="BV570" s="34" t="n">
        <x:f>$B$11*(($A$1074)*$C570/$B$12*$B$7+(1-$A$1074)*$D570/$B$12*$C$7)</x:f>
        <x:v>419.99999999999994</x:v>
      </x:c>
      <x:c r="BW570" s="34" t="n">
        <x:f>$B$11*(($A$1075)*$C570/$B$12*$B$7+(1-$A$1075)*$D570/$B$12*$C$7)</x:f>
        <x:v>360.00000000000006</x:v>
      </x:c>
      <x:c r="BX570" s="34" t="n">
        <x:f>$B$11*(($A$1076)*$C570/$B$12*$B$7+(1-$A$1076)*$D570/$B$12*$C$7)</x:f>
        <x:v>300</x:v>
      </x:c>
      <x:c r="BY570" s="34" t="n">
        <x:f>$B$11*(($A$1077)*$C570/$B$12*$B$7+(1-$A$1077)*$D570/$B$12*$C$7)</x:f>
        <x:v>239.99999999999997</x:v>
      </x:c>
      <x:c r="BZ570" s="34" t="n">
        <x:f>$B$11*(($A$1078)*$C570/$B$12*$B$7+(1-$A$1078)*$D570/$B$12*$C$7)</x:f>
        <x:v>180.00000000000003</x:v>
      </x:c>
      <x:c r="CA570" s="34" t="n">
        <x:f>$B$11*(($A$1079)*$C570/$B$12*$B$7+(1-$A$1079)*$D570/$B$12*$C$7)</x:f>
        <x:v>119.99999999999999</x:v>
      </x:c>
      <x:c r="CB570" s="34" t="n">
        <x:f>$B$11*(($A$1080)*$C570/$B$12*$B$7+(1-$A$1080)*$D570/$B$12*$C$7)</x:f>
        <x:v>60.00000000000006</x:v>
      </x:c>
      <x:c r="CC570" s="34" t="n">
        <x:f>$B$11*(($A$1081)*$C570/$B$12*$B$7+(1-$A$1081)*$D570/$B$12*$C$7)</x:f>
        <x:v>0</x:v>
      </x:c>
    </x:row>
    <x:row r="571">
      <x:c r="A571" s="34" t="n">
        <x:v>547</x:v>
      </x:c>
      <x:c r="B571" s="39" t="n">
        <x:v>0.3525872500161509</x:v>
      </x:c>
      <x:c r="C571" s="1" t="n">
        <x:f>SUM(AM571:AV571)</x:f>
        <x:v>0</x:v>
      </x:c>
      <x:c r="D571" s="1" t="n">
        <x:f>SUM(AW571:BF571)</x:f>
        <x:v>0</x:v>
      </x:c>
      <x:c r="E571" s="17" t="n">
        <x:f>(1-C571/$B$12)*$B$8-C571/$B$12*$B$7</x:f>
        <x:v>0.05</x:v>
      </x:c>
      <x:c r="F571" s="17" t="n">
        <x:f>(1-D571/$B$12)*$C$8-D571/$B$12*$C$7</x:f>
        <x:v>0.09</x:v>
      </x:c>
      <x:c r="G571" s="32" t="n">
        <x:f>$B$11*($B$10*C571/$B$12*$B$7+(1-$B$10)*D571/$B$12*$C$7)</x:f>
        <x:v>0</x:v>
      </x:c>
      <x:c r="H571" s="17" t="n">
        <x:f>$B$10*E571+(1-$B$10)*F571</x:f>
        <x:v>0.07</x:v>
      </x:c>
      <x:c r="I571" s="34"/>
      <x:c r="J571" s="34"/>
      <x:c r="K571" s="34"/>
      <x:c r="L571" s="34"/>
      <x:c r="M571" s="34"/>
      <x:c r="N571" s="34"/>
      <x:c r="O571" s="34"/>
      <x:c r="P571" s="34"/>
      <x:c r="Q571" s="34"/>
      <x:c r="R571" s="39" t="n">
        <x:v>0.9218886761607998</x:v>
      </x:c>
      <x:c r="S571" s="39" t="n">
        <x:v>-0.17298682110746627</x:v>
      </x:c>
      <x:c r="T571" s="39" t="n">
        <x:v>0.09298878561814215</x:v>
      </x:c>
      <x:c r="U571" s="39" t="n">
        <x:v>1.2627700813732854</x:v>
      </x:c>
      <x:c r="V571" s="39" t="n">
        <x:v>-2.124762351433656</x:v>
      </x:c>
      <x:c r="W571" s="39" t="n">
        <x:v>-0.20869918422582012</x:v>
      </x:c>
      <x:c r="X571" s="39" t="n">
        <x:v>0.22710718236434957</x:v>
      </x:c>
      <x:c r="Y571" s="39" t="n">
        <x:v>0.5609358309619016</x:v>
      </x:c>
      <x:c r="Z571" s="39" t="n">
        <x:v>2.064395497765973</x:v>
      </x:c>
      <x:c r="AA571" s="39" t="n">
        <x:v>0.5647784804557276</x:v>
      </x:c>
      <x:c r="AB571" s="39" t="n">
        <x:v>-0.05718321015264697</x:v>
      </x:c>
      <x:c r="AC571" s="39" t="n">
        <x:v>-0.22820487780665313</x:v>
      </x:c>
      <x:c r="AD571" s="39" t="n">
        <x:v>0.6341888890165621</x:v>
      </x:c>
      <x:c r="AE571" s="39" t="n">
        <x:v>0.4092304753852844</x:v>
      </x:c>
      <x:c r="AF571" s="39" t="n">
        <x:v>0.08239283950727691</x:v>
      </x:c>
      <x:c r="AG571" s="39" t="n">
        <x:v>-0.48279127318110265</x:v>
      </x:c>
      <x:c r="AH571" s="39" t="n">
        <x:v>-0.4066997522304521</x:v>
      </x:c>
      <x:c r="AI571" s="39" t="n">
        <x:v>-0.5891915479992222</x:v>
      </x:c>
      <x:c r="AJ571" s="39" t="n">
        <x:v>1.974125059058903</x:v>
      </x:c>
      <x:c r="AK571" s="39" t="n">
        <x:v>0.41760640166042706</x:v>
      </x:c>
      <x:c r="AL571" s="34"/>
      <x:c r="AM571" s="34" t="n">
        <x:f>IF(SQRT($B$9)*$B571+SQRT(1-$B$9)*R571&lt;_xlfn.NORM.S.INV($B$6),1,0)</x:f>
        <x:v>0</x:v>
      </x:c>
      <x:c r="AN571" s="34" t="n">
        <x:f>IF(SQRT($B$9)*$B571+SQRT(1-$B$9)*S571&lt;_xlfn.NORM.S.INV($B$6),1,0)</x:f>
        <x:v>0</x:v>
      </x:c>
      <x:c r="AO571" s="34" t="n">
        <x:f>IF(SQRT($B$9)*$B571+SQRT(1-$B$9)*T571&lt;_xlfn.NORM.S.INV($B$6),1,0)</x:f>
        <x:v>0</x:v>
      </x:c>
      <x:c r="AP571" s="34" t="n">
        <x:f>IF(SQRT($B$9)*$B571+SQRT(1-$B$9)*U571&lt;_xlfn.NORM.S.INV($B$6),1,0)</x:f>
        <x:v>0</x:v>
      </x:c>
      <x:c r="AQ571" s="34" t="n">
        <x:f>IF(SQRT($B$9)*$B571+SQRT(1-$B$9)*V571&lt;_xlfn.NORM.S.INV($B$6),1,0)</x:f>
        <x:v>0</x:v>
      </x:c>
      <x:c r="AR571" s="34" t="n">
        <x:f>IF(SQRT($B$9)*$B571+SQRT(1-$B$9)*W571&lt;_xlfn.NORM.S.INV($B$6),1,0)</x:f>
        <x:v>0</x:v>
      </x:c>
      <x:c r="AS571" s="34" t="n">
        <x:f>IF(SQRT($B$9)*$B571+SQRT(1-$B$9)*X571&lt;_xlfn.NORM.S.INV($B$6),1,0)</x:f>
        <x:v>0</x:v>
      </x:c>
      <x:c r="AT571" s="34" t="n">
        <x:f>IF(SQRT($B$9)*$B571+SQRT(1-$B$9)*Y571&lt;_xlfn.NORM.S.INV($B$6),1,0)</x:f>
        <x:v>0</x:v>
      </x:c>
      <x:c r="AU571" s="34" t="n">
        <x:f>IF(SQRT($B$9)*$B571+SQRT(1-$B$9)*Z571&lt;_xlfn.NORM.S.INV($B$6),1,0)</x:f>
        <x:v>0</x:v>
      </x:c>
      <x:c r="AV571" s="34" t="n">
        <x:f>IF(SQRT($B$9)*$B571+SQRT(1-$B$9)*AA571&lt;_xlfn.NORM.S.INV($B$6),1,0)</x:f>
        <x:v>0</x:v>
      </x:c>
      <x:c r="AW571" s="34" t="n">
        <x:f>IF(SQRT($C$9)*$B571+SQRT(1-$C$9)*AB571&lt;_xlfn.NORM.S.INV($C$6),1,0)</x:f>
        <x:v>0</x:v>
      </x:c>
      <x:c r="AX571" s="34" t="n">
        <x:f>IF(SQRT($C$9)*$B571+SQRT(1-$C$9)*AC571&lt;_xlfn.NORM.S.INV($C$6),1,0)</x:f>
        <x:v>0</x:v>
      </x:c>
      <x:c r="AY571" s="34" t="n">
        <x:f>IF(SQRT($C$9)*$B571+SQRT(1-$C$9)*AD571&lt;_xlfn.NORM.S.INV($C$6),1,0)</x:f>
        <x:v>0</x:v>
      </x:c>
      <x:c r="AZ571" s="34" t="n">
        <x:f>IF(SQRT($C$9)*$B571+SQRT(1-$C$9)*AE571&lt;_xlfn.NORM.S.INV($C$6),1,0)</x:f>
        <x:v>0</x:v>
      </x:c>
      <x:c r="BA571" s="34" t="n">
        <x:f>IF(SQRT($C$9)*$B571+SQRT(1-$C$9)*AF571&lt;_xlfn.NORM.S.INV($C$6),1,0)</x:f>
        <x:v>0</x:v>
      </x:c>
      <x:c r="BB571" s="34" t="n">
        <x:f>IF(SQRT($C$9)*$B571+SQRT(1-$C$9)*AG571&lt;_xlfn.NORM.S.INV($C$6),1,0)</x:f>
        <x:v>0</x:v>
      </x:c>
      <x:c r="BC571" s="34" t="n">
        <x:f>IF(SQRT($C$9)*$B571+SQRT(1-$C$9)*AH571&lt;_xlfn.NORM.S.INV($C$6),1,0)</x:f>
        <x:v>0</x:v>
      </x:c>
      <x:c r="BD571" s="34" t="n">
        <x:f>IF(SQRT($C$9)*$B571+SQRT(1-$C$9)*AI571&lt;_xlfn.NORM.S.INV($C$6),1,0)</x:f>
        <x:v>0</x:v>
      </x:c>
      <x:c r="BE571" s="34" t="n">
        <x:f>IF(SQRT($C$9)*$B571+SQRT(1-$C$9)*AJ571&lt;_xlfn.NORM.S.INV($C$6),1,0)</x:f>
        <x:v>0</x:v>
      </x:c>
      <x:c r="BF571" s="34" t="n">
        <x:f>IF(SQRT($C$9)*$B571+SQRT(1-$C$9)*AK571&lt;_xlfn.NORM.S.INV($C$6),1,0)</x:f>
        <x:v>0</x:v>
      </x:c>
      <x:c r="BG571" s="34"/>
      <x:c r="BH571" s="34"/>
      <x:c r="BI571" s="34" t="n">
        <x:f>$B$11*(($A$1061)*$C571/$B$12*$B$7+(1-$A$1061)*$D571/$B$12*$C$7)</x:f>
        <x:v>0</x:v>
      </x:c>
      <x:c r="BJ571" s="34" t="n">
        <x:f>$B$11*(($A$1062)*$C571/$B$12*$B$7+(1-$A$1062)*$D571/$B$12*$C$7)</x:f>
        <x:v>0</x:v>
      </x:c>
      <x:c r="BK571" s="34" t="n">
        <x:f>$B$11*(($A$1063)*$C571/$B$12*$B$7+(1-$A$1063)*$D571/$B$12*$C$7)</x:f>
        <x:v>0</x:v>
      </x:c>
      <x:c r="BL571" s="34" t="n">
        <x:f>$B$11*(($A$1064)*$C571/$B$12*$B$7+(1-$A$1064)*$D571/$B$12*$C$7)</x:f>
        <x:v>0</x:v>
      </x:c>
      <x:c r="BM571" s="34" t="n">
        <x:f>$B$11*(($A$1065)*$C571/$B$12*$B$7+(1-$A$1065)*$D571/$B$12*$C$7)</x:f>
        <x:v>0</x:v>
      </x:c>
      <x:c r="BN571" s="34" t="n">
        <x:f>$B$11*(($A$1066)*$C571/$B$12*$B$7+(1-$A$1066)*$D571/$B$12*$C$7)</x:f>
        <x:v>0</x:v>
      </x:c>
      <x:c r="BO571" s="34" t="n">
        <x:f>$B$11*(($A$1067)*$C571/$B$12*$B$7+(1-$A$1067)*$D571/$B$12*$C$7)</x:f>
        <x:v>0</x:v>
      </x:c>
      <x:c r="BP571" s="34" t="n">
        <x:f>$B$11*(($A$1068)*$C571/$B$12*$B$7+(1-$A$1068)*$D571/$B$12*$C$7)</x:f>
        <x:v>0</x:v>
      </x:c>
      <x:c r="BQ571" s="34" t="n">
        <x:f>$B$11*(($A$1069)*$C571/$B$12*$B$7+(1-$A$1069)*$D571/$B$12*$C$7)</x:f>
        <x:v>0</x:v>
      </x:c>
      <x:c r="BR571" s="34" t="n">
        <x:f>$B$11*(($A$1070)*$C571/$B$12*$B$7+(1-$A$1070)*$D571/$B$12*$C$7)</x:f>
        <x:v>0</x:v>
      </x:c>
      <x:c r="BS571" s="34" t="n">
        <x:f>$B$11*(($A$1071)*$C571/$B$12*$B$7+(1-$A$1071)*$D571/$B$12*$C$7)</x:f>
        <x:v>0</x:v>
      </x:c>
      <x:c r="BT571" s="34" t="n">
        <x:f>$B$11*(($A$1072)*$C571/$B$12*$B$7+(1-$A$1072)*$D571/$B$12*$C$7)</x:f>
        <x:v>0</x:v>
      </x:c>
      <x:c r="BU571" s="34" t="n">
        <x:f>$B$11*(($A$1073)*$C571/$B$12*$B$7+(1-$A$1073)*$D571/$B$12*$C$7)</x:f>
        <x:v>0</x:v>
      </x:c>
      <x:c r="BV571" s="34" t="n">
        <x:f>$B$11*(($A$1074)*$C571/$B$12*$B$7+(1-$A$1074)*$D571/$B$12*$C$7)</x:f>
        <x:v>0</x:v>
      </x:c>
      <x:c r="BW571" s="34" t="n">
        <x:f>$B$11*(($A$1075)*$C571/$B$12*$B$7+(1-$A$1075)*$D571/$B$12*$C$7)</x:f>
        <x:v>0</x:v>
      </x:c>
      <x:c r="BX571" s="34" t="n">
        <x:f>$B$11*(($A$1076)*$C571/$B$12*$B$7+(1-$A$1076)*$D571/$B$12*$C$7)</x:f>
        <x:v>0</x:v>
      </x:c>
      <x:c r="BY571" s="34" t="n">
        <x:f>$B$11*(($A$1077)*$C571/$B$12*$B$7+(1-$A$1077)*$D571/$B$12*$C$7)</x:f>
        <x:v>0</x:v>
      </x:c>
      <x:c r="BZ571" s="34" t="n">
        <x:f>$B$11*(($A$1078)*$C571/$B$12*$B$7+(1-$A$1078)*$D571/$B$12*$C$7)</x:f>
        <x:v>0</x:v>
      </x:c>
      <x:c r="CA571" s="34" t="n">
        <x:f>$B$11*(($A$1079)*$C571/$B$12*$B$7+(1-$A$1079)*$D571/$B$12*$C$7)</x:f>
        <x:v>0</x:v>
      </x:c>
      <x:c r="CB571" s="34" t="n">
        <x:f>$B$11*(($A$1080)*$C571/$B$12*$B$7+(1-$A$1080)*$D571/$B$12*$C$7)</x:f>
        <x:v>0</x:v>
      </x:c>
      <x:c r="CC571" s="34" t="n">
        <x:f>$B$11*(($A$1081)*$C571/$B$12*$B$7+(1-$A$1081)*$D571/$B$12*$C$7)</x:f>
        <x:v>0</x:v>
      </x:c>
    </x:row>
    <x:row r="572">
      <x:c r="A572" s="34" t="n">
        <x:v>548</x:v>
      </x:c>
      <x:c r="B572" s="39" t="n">
        <x:v>0.7269320881937129</x:v>
      </x:c>
      <x:c r="C572" s="1" t="n">
        <x:f>SUM(AM572:AV572)</x:f>
        <x:v>0</x:v>
      </x:c>
      <x:c r="D572" s="1" t="n">
        <x:f>SUM(AW572:BF572)</x:f>
        <x:v>0</x:v>
      </x:c>
      <x:c r="E572" s="17" t="n">
        <x:f>(1-C572/$B$12)*$B$8-C572/$B$12*$B$7</x:f>
        <x:v>0.05</x:v>
      </x:c>
      <x:c r="F572" s="17" t="n">
        <x:f>(1-D572/$B$12)*$C$8-D572/$B$12*$C$7</x:f>
        <x:v>0.09</x:v>
      </x:c>
      <x:c r="G572" s="32" t="n">
        <x:f>$B$11*($B$10*C572/$B$12*$B$7+(1-$B$10)*D572/$B$12*$C$7)</x:f>
        <x:v>0</x:v>
      </x:c>
      <x:c r="H572" s="17" t="n">
        <x:f>$B$10*E572+(1-$B$10)*F572</x:f>
        <x:v>0.07</x:v>
      </x:c>
      <x:c r="I572" s="34"/>
      <x:c r="J572" s="34"/>
      <x:c r="K572" s="34"/>
      <x:c r="L572" s="34"/>
      <x:c r="M572" s="34"/>
      <x:c r="N572" s="34"/>
      <x:c r="O572" s="34"/>
      <x:c r="P572" s="34"/>
      <x:c r="Q572" s="34"/>
      <x:c r="R572" s="39" t="n">
        <x:v>-0.6876355909408353</x:v>
      </x:c>
      <x:c r="S572" s="39" t="n">
        <x:v>1.1687511113488296</x:v>
      </x:c>
      <x:c r="T572" s="39" t="n">
        <x:v>-1.8780199213271118</x:v>
      </x:c>
      <x:c r="U572" s="39" t="n">
        <x:v>-2.12595227373405</x:v>
      </x:c>
      <x:c r="V572" s="39" t="n">
        <x:v>-0.9964243466621244</x:v>
      </x:c>
      <x:c r="W572" s="39" t="n">
        <x:v>0.6851277915434048</x:v>
      </x:c>
      <x:c r="X572" s="39" t="n">
        <x:v>-0.05916651358585142</x:v>
      </x:c>
      <x:c r="Y572" s="39" t="n">
        <x:v>0.6427352921463144</x:v>
      </x:c>
      <x:c r="Z572" s="39" t="n">
        <x:v>-0.25570486681982424</x:v>
      </x:c>
      <x:c r="AA572" s="39" t="n">
        <x:v>-0.8505137148742395</x:v>
      </x:c>
      <x:c r="AB572" s="39" t="n">
        <x:v>-0.680068146158271</x:v>
      </x:c>
      <x:c r="AC572" s="39" t="n">
        <x:v>-0.03057065835786969</x:v>
      </x:c>
      <x:c r="AD572" s="39" t="n">
        <x:v>0.16413982661689444</x:v>
      </x:c>
      <x:c r="AE572" s="39" t="n">
        <x:v>-1.4618637743362708</x:v>
      </x:c>
      <x:c r="AF572" s="39" t="n">
        <x:v>1.4417684042739387</x:v>
      </x:c>
      <x:c r="AG572" s="39" t="n">
        <x:v>0.9785503073972365</x:v>
      </x:c>
      <x:c r="AH572" s="39" t="n">
        <x:v>-0.2934987666354578</x:v>
      </x:c>
      <x:c r="AI572" s="39" t="n">
        <x:v>0.5785324695859849</x:v>
      </x:c>
      <x:c r="AJ572" s="39" t="n">
        <x:v>-0.8942839718832124</x:v>
      </x:c>
      <x:c r="AK572" s="39" t="n">
        <x:v>-1.3292424691341163</x:v>
      </x:c>
      <x:c r="AL572" s="34"/>
      <x:c r="AM572" s="34" t="n">
        <x:f>IF(SQRT($B$9)*$B572+SQRT(1-$B$9)*R572&lt;_xlfn.NORM.S.INV($B$6),1,0)</x:f>
        <x:v>0</x:v>
      </x:c>
      <x:c r="AN572" s="34" t="n">
        <x:f>IF(SQRT($B$9)*$B572+SQRT(1-$B$9)*S572&lt;_xlfn.NORM.S.INV($B$6),1,0)</x:f>
        <x:v>0</x:v>
      </x:c>
      <x:c r="AO572" s="34" t="n">
        <x:f>IF(SQRT($B$9)*$B572+SQRT(1-$B$9)*T572&lt;_xlfn.NORM.S.INV($B$6),1,0)</x:f>
        <x:v>0</x:v>
      </x:c>
      <x:c r="AP572" s="34" t="n">
        <x:f>IF(SQRT($B$9)*$B572+SQRT(1-$B$9)*U572&lt;_xlfn.NORM.S.INV($B$6),1,0)</x:f>
        <x:v>0</x:v>
      </x:c>
      <x:c r="AQ572" s="34" t="n">
        <x:f>IF(SQRT($B$9)*$B572+SQRT(1-$B$9)*V572&lt;_xlfn.NORM.S.INV($B$6),1,0)</x:f>
        <x:v>0</x:v>
      </x:c>
      <x:c r="AR572" s="34" t="n">
        <x:f>IF(SQRT($B$9)*$B572+SQRT(1-$B$9)*W572&lt;_xlfn.NORM.S.INV($B$6),1,0)</x:f>
        <x:v>0</x:v>
      </x:c>
      <x:c r="AS572" s="34" t="n">
        <x:f>IF(SQRT($B$9)*$B572+SQRT(1-$B$9)*X572&lt;_xlfn.NORM.S.INV($B$6),1,0)</x:f>
        <x:v>0</x:v>
      </x:c>
      <x:c r="AT572" s="34" t="n">
        <x:f>IF(SQRT($B$9)*$B572+SQRT(1-$B$9)*Y572&lt;_xlfn.NORM.S.INV($B$6),1,0)</x:f>
        <x:v>0</x:v>
      </x:c>
      <x:c r="AU572" s="34" t="n">
        <x:f>IF(SQRT($B$9)*$B572+SQRT(1-$B$9)*Z572&lt;_xlfn.NORM.S.INV($B$6),1,0)</x:f>
        <x:v>0</x:v>
      </x:c>
      <x:c r="AV572" s="34" t="n">
        <x:f>IF(SQRT($B$9)*$B572+SQRT(1-$B$9)*AA572&lt;_xlfn.NORM.S.INV($B$6),1,0)</x:f>
        <x:v>0</x:v>
      </x:c>
      <x:c r="AW572" s="34" t="n">
        <x:f>IF(SQRT($C$9)*$B572+SQRT(1-$C$9)*AB572&lt;_xlfn.NORM.S.INV($C$6),1,0)</x:f>
        <x:v>0</x:v>
      </x:c>
      <x:c r="AX572" s="34" t="n">
        <x:f>IF(SQRT($C$9)*$B572+SQRT(1-$C$9)*AC572&lt;_xlfn.NORM.S.INV($C$6),1,0)</x:f>
        <x:v>0</x:v>
      </x:c>
      <x:c r="AY572" s="34" t="n">
        <x:f>IF(SQRT($C$9)*$B572+SQRT(1-$C$9)*AD572&lt;_xlfn.NORM.S.INV($C$6),1,0)</x:f>
        <x:v>0</x:v>
      </x:c>
      <x:c r="AZ572" s="34" t="n">
        <x:f>IF(SQRT($C$9)*$B572+SQRT(1-$C$9)*AE572&lt;_xlfn.NORM.S.INV($C$6),1,0)</x:f>
        <x:v>0</x:v>
      </x:c>
      <x:c r="BA572" s="34" t="n">
        <x:f>IF(SQRT($C$9)*$B572+SQRT(1-$C$9)*AF572&lt;_xlfn.NORM.S.INV($C$6),1,0)</x:f>
        <x:v>0</x:v>
      </x:c>
      <x:c r="BB572" s="34" t="n">
        <x:f>IF(SQRT($C$9)*$B572+SQRT(1-$C$9)*AG572&lt;_xlfn.NORM.S.INV($C$6),1,0)</x:f>
        <x:v>0</x:v>
      </x:c>
      <x:c r="BC572" s="34" t="n">
        <x:f>IF(SQRT($C$9)*$B572+SQRT(1-$C$9)*AH572&lt;_xlfn.NORM.S.INV($C$6),1,0)</x:f>
        <x:v>0</x:v>
      </x:c>
      <x:c r="BD572" s="34" t="n">
        <x:f>IF(SQRT($C$9)*$B572+SQRT(1-$C$9)*AI572&lt;_xlfn.NORM.S.INV($C$6),1,0)</x:f>
        <x:v>0</x:v>
      </x:c>
      <x:c r="BE572" s="34" t="n">
        <x:f>IF(SQRT($C$9)*$B572+SQRT(1-$C$9)*AJ572&lt;_xlfn.NORM.S.INV($C$6),1,0)</x:f>
        <x:v>0</x:v>
      </x:c>
      <x:c r="BF572" s="34" t="n">
        <x:f>IF(SQRT($C$9)*$B572+SQRT(1-$C$9)*AK572&lt;_xlfn.NORM.S.INV($C$6),1,0)</x:f>
        <x:v>0</x:v>
      </x:c>
      <x:c r="BG572" s="34"/>
      <x:c r="BH572" s="34"/>
      <x:c r="BI572" s="34" t="n">
        <x:f>$B$11*(($A$1061)*$C572/$B$12*$B$7+(1-$A$1061)*$D572/$B$12*$C$7)</x:f>
        <x:v>0</x:v>
      </x:c>
      <x:c r="BJ572" s="34" t="n">
        <x:f>$B$11*(($A$1062)*$C572/$B$12*$B$7+(1-$A$1062)*$D572/$B$12*$C$7)</x:f>
        <x:v>0</x:v>
      </x:c>
      <x:c r="BK572" s="34" t="n">
        <x:f>$B$11*(($A$1063)*$C572/$B$12*$B$7+(1-$A$1063)*$D572/$B$12*$C$7)</x:f>
        <x:v>0</x:v>
      </x:c>
      <x:c r="BL572" s="34" t="n">
        <x:f>$B$11*(($A$1064)*$C572/$B$12*$B$7+(1-$A$1064)*$D572/$B$12*$C$7)</x:f>
        <x:v>0</x:v>
      </x:c>
      <x:c r="BM572" s="34" t="n">
        <x:f>$B$11*(($A$1065)*$C572/$B$12*$B$7+(1-$A$1065)*$D572/$B$12*$C$7)</x:f>
        <x:v>0</x:v>
      </x:c>
      <x:c r="BN572" s="34" t="n">
        <x:f>$B$11*(($A$1066)*$C572/$B$12*$B$7+(1-$A$1066)*$D572/$B$12*$C$7)</x:f>
        <x:v>0</x:v>
      </x:c>
      <x:c r="BO572" s="34" t="n">
        <x:f>$B$11*(($A$1067)*$C572/$B$12*$B$7+(1-$A$1067)*$D572/$B$12*$C$7)</x:f>
        <x:v>0</x:v>
      </x:c>
      <x:c r="BP572" s="34" t="n">
        <x:f>$B$11*(($A$1068)*$C572/$B$12*$B$7+(1-$A$1068)*$D572/$B$12*$C$7)</x:f>
        <x:v>0</x:v>
      </x:c>
      <x:c r="BQ572" s="34" t="n">
        <x:f>$B$11*(($A$1069)*$C572/$B$12*$B$7+(1-$A$1069)*$D572/$B$12*$C$7)</x:f>
        <x:v>0</x:v>
      </x:c>
      <x:c r="BR572" s="34" t="n">
        <x:f>$B$11*(($A$1070)*$C572/$B$12*$B$7+(1-$A$1070)*$D572/$B$12*$C$7)</x:f>
        <x:v>0</x:v>
      </x:c>
      <x:c r="BS572" s="34" t="n">
        <x:f>$B$11*(($A$1071)*$C572/$B$12*$B$7+(1-$A$1071)*$D572/$B$12*$C$7)</x:f>
        <x:v>0</x:v>
      </x:c>
      <x:c r="BT572" s="34" t="n">
        <x:f>$B$11*(($A$1072)*$C572/$B$12*$B$7+(1-$A$1072)*$D572/$B$12*$C$7)</x:f>
        <x:v>0</x:v>
      </x:c>
      <x:c r="BU572" s="34" t="n">
        <x:f>$B$11*(($A$1073)*$C572/$B$12*$B$7+(1-$A$1073)*$D572/$B$12*$C$7)</x:f>
        <x:v>0</x:v>
      </x:c>
      <x:c r="BV572" s="34" t="n">
        <x:f>$B$11*(($A$1074)*$C572/$B$12*$B$7+(1-$A$1074)*$D572/$B$12*$C$7)</x:f>
        <x:v>0</x:v>
      </x:c>
      <x:c r="BW572" s="34" t="n">
        <x:f>$B$11*(($A$1075)*$C572/$B$12*$B$7+(1-$A$1075)*$D572/$B$12*$C$7)</x:f>
        <x:v>0</x:v>
      </x:c>
      <x:c r="BX572" s="34" t="n">
        <x:f>$B$11*(($A$1076)*$C572/$B$12*$B$7+(1-$A$1076)*$D572/$B$12*$C$7)</x:f>
        <x:v>0</x:v>
      </x:c>
      <x:c r="BY572" s="34" t="n">
        <x:f>$B$11*(($A$1077)*$C572/$B$12*$B$7+(1-$A$1077)*$D572/$B$12*$C$7)</x:f>
        <x:v>0</x:v>
      </x:c>
      <x:c r="BZ572" s="34" t="n">
        <x:f>$B$11*(($A$1078)*$C572/$B$12*$B$7+(1-$A$1078)*$D572/$B$12*$C$7)</x:f>
        <x:v>0</x:v>
      </x:c>
      <x:c r="CA572" s="34" t="n">
        <x:f>$B$11*(($A$1079)*$C572/$B$12*$B$7+(1-$A$1079)*$D572/$B$12*$C$7)</x:f>
        <x:v>0</x:v>
      </x:c>
      <x:c r="CB572" s="34" t="n">
        <x:f>$B$11*(($A$1080)*$C572/$B$12*$B$7+(1-$A$1080)*$D572/$B$12*$C$7)</x:f>
        <x:v>0</x:v>
      </x:c>
      <x:c r="CC572" s="34" t="n">
        <x:f>$B$11*(($A$1081)*$C572/$B$12*$B$7+(1-$A$1081)*$D572/$B$12*$C$7)</x:f>
        <x:v>0</x:v>
      </x:c>
    </x:row>
    <x:row r="573">
      <x:c r="A573" s="34" t="n">
        <x:v>549</x:v>
      </x:c>
      <x:c r="B573" s="39" t="n">
        <x:v>-0.27188886795622585</x:v>
      </x:c>
      <x:c r="C573" s="1" t="n">
        <x:f>SUM(AM573:AV573)</x:f>
        <x:v>0</x:v>
      </x:c>
      <x:c r="D573" s="1" t="n">
        <x:f>SUM(AW573:BF573)</x:f>
        <x:v>0</x:v>
      </x:c>
      <x:c r="E573" s="17" t="n">
        <x:f>(1-C573/$B$12)*$B$8-C573/$B$12*$B$7</x:f>
        <x:v>0.05</x:v>
      </x:c>
      <x:c r="F573" s="17" t="n">
        <x:f>(1-D573/$B$12)*$C$8-D573/$B$12*$C$7</x:f>
        <x:v>0.09</x:v>
      </x:c>
      <x:c r="G573" s="32" t="n">
        <x:f>$B$11*($B$10*C573/$B$12*$B$7+(1-$B$10)*D573/$B$12*$C$7)</x:f>
        <x:v>0</x:v>
      </x:c>
      <x:c r="H573" s="17" t="n">
        <x:f>$B$10*E573+(1-$B$10)*F573</x:f>
        <x:v>0.07</x:v>
      </x:c>
      <x:c r="I573" s="34"/>
      <x:c r="J573" s="34"/>
      <x:c r="K573" s="34"/>
      <x:c r="L573" s="34"/>
      <x:c r="M573" s="34"/>
      <x:c r="N573" s="34"/>
      <x:c r="O573" s="34"/>
      <x:c r="P573" s="34"/>
      <x:c r="Q573" s="34"/>
      <x:c r="R573" s="39" t="n">
        <x:v>1.8796654135365756</x:v>
      </x:c>
      <x:c r="S573" s="39" t="n">
        <x:v>0.8600474880592562</x:v>
      </x:c>
      <x:c r="T573" s="39" t="n">
        <x:v>-1.5918338032537491</x:v>
      </x:c>
      <x:c r="U573" s="39" t="n">
        <x:v>0.9221364940315683</x:v>
      </x:c>
      <x:c r="V573" s="39" t="n">
        <x:v>-0.9663777895663304</x:v>
      </x:c>
      <x:c r="W573" s="39" t="n">
        <x:v>-0.639156646991294</x:v>
      </x:c>
      <x:c r="X573" s="39" t="n">
        <x:v>0.3992830455053962</x:v>
      </x:c>
      <x:c r="Y573" s="39" t="n">
        <x:v>-0.2885769079732411</x:v>
      </x:c>
      <x:c r="Z573" s="39" t="n">
        <x:v>0.047401316166844606</x:v>
      </x:c>
      <x:c r="AA573" s="39" t="n">
        <x:v>1.191480445542084</x:v>
      </x:c>
      <x:c r="AB573" s="39" t="n">
        <x:v>-1.6933966896713093</x:v>
      </x:c>
      <x:c r="AC573" s="39" t="n">
        <x:v>-0.8068377794266381</x:v>
      </x:c>
      <x:c r="AD573" s="39" t="n">
        <x:v>-0.5653642689543938</x:v>
      </x:c>
      <x:c r="AE573" s="39" t="n">
        <x:v>0.39567656019168385</x:v>
      </x:c>
      <x:c r="AF573" s="39" t="n">
        <x:v>0.4611110127015834</x:v>
      </x:c>
      <x:c r="AG573" s="39" t="n">
        <x:v>-0.17774107663474104</x:v>
      </x:c>
      <x:c r="AH573" s="39" t="n">
        <x:v>-1.4975471874460793</x:v>
      </x:c>
      <x:c r="AI573" s="39" t="n">
        <x:v>1.4027302253748988</x:v>
      </x:c>
      <x:c r="AJ573" s="39" t="n">
        <x:v>1.8113048033622539</x:v>
      </x:c>
      <x:c r="AK573" s="39" t="n">
        <x:v>0.8580017999605403</x:v>
      </x:c>
      <x:c r="AL573" s="34"/>
      <x:c r="AM573" s="34" t="n">
        <x:f>IF(SQRT($B$9)*$B573+SQRT(1-$B$9)*R573&lt;_xlfn.NORM.S.INV($B$6),1,0)</x:f>
        <x:v>0</x:v>
      </x:c>
      <x:c r="AN573" s="34" t="n">
        <x:f>IF(SQRT($B$9)*$B573+SQRT(1-$B$9)*S573&lt;_xlfn.NORM.S.INV($B$6),1,0)</x:f>
        <x:v>0</x:v>
      </x:c>
      <x:c r="AO573" s="34" t="n">
        <x:f>IF(SQRT($B$9)*$B573+SQRT(1-$B$9)*T573&lt;_xlfn.NORM.S.INV($B$6),1,0)</x:f>
        <x:v>0</x:v>
      </x:c>
      <x:c r="AP573" s="34" t="n">
        <x:f>IF(SQRT($B$9)*$B573+SQRT(1-$B$9)*U573&lt;_xlfn.NORM.S.INV($B$6),1,0)</x:f>
        <x:v>0</x:v>
      </x:c>
      <x:c r="AQ573" s="34" t="n">
        <x:f>IF(SQRT($B$9)*$B573+SQRT(1-$B$9)*V573&lt;_xlfn.NORM.S.INV($B$6),1,0)</x:f>
        <x:v>0</x:v>
      </x:c>
      <x:c r="AR573" s="34" t="n">
        <x:f>IF(SQRT($B$9)*$B573+SQRT(1-$B$9)*W573&lt;_xlfn.NORM.S.INV($B$6),1,0)</x:f>
        <x:v>0</x:v>
      </x:c>
      <x:c r="AS573" s="34" t="n">
        <x:f>IF(SQRT($B$9)*$B573+SQRT(1-$B$9)*X573&lt;_xlfn.NORM.S.INV($B$6),1,0)</x:f>
        <x:v>0</x:v>
      </x:c>
      <x:c r="AT573" s="34" t="n">
        <x:f>IF(SQRT($B$9)*$B573+SQRT(1-$B$9)*Y573&lt;_xlfn.NORM.S.INV($B$6),1,0)</x:f>
        <x:v>0</x:v>
      </x:c>
      <x:c r="AU573" s="34" t="n">
        <x:f>IF(SQRT($B$9)*$B573+SQRT(1-$B$9)*Z573&lt;_xlfn.NORM.S.INV($B$6),1,0)</x:f>
        <x:v>0</x:v>
      </x:c>
      <x:c r="AV573" s="34" t="n">
        <x:f>IF(SQRT($B$9)*$B573+SQRT(1-$B$9)*AA573&lt;_xlfn.NORM.S.INV($B$6),1,0)</x:f>
        <x:v>0</x:v>
      </x:c>
      <x:c r="AW573" s="34" t="n">
        <x:f>IF(SQRT($C$9)*$B573+SQRT(1-$C$9)*AB573&lt;_xlfn.NORM.S.INV($C$6),1,0)</x:f>
        <x:v>0</x:v>
      </x:c>
      <x:c r="AX573" s="34" t="n">
        <x:f>IF(SQRT($C$9)*$B573+SQRT(1-$C$9)*AC573&lt;_xlfn.NORM.S.INV($C$6),1,0)</x:f>
        <x:v>0</x:v>
      </x:c>
      <x:c r="AY573" s="34" t="n">
        <x:f>IF(SQRT($C$9)*$B573+SQRT(1-$C$9)*AD573&lt;_xlfn.NORM.S.INV($C$6),1,0)</x:f>
        <x:v>0</x:v>
      </x:c>
      <x:c r="AZ573" s="34" t="n">
        <x:f>IF(SQRT($C$9)*$B573+SQRT(1-$C$9)*AE573&lt;_xlfn.NORM.S.INV($C$6),1,0)</x:f>
        <x:v>0</x:v>
      </x:c>
      <x:c r="BA573" s="34" t="n">
        <x:f>IF(SQRT($C$9)*$B573+SQRT(1-$C$9)*AF573&lt;_xlfn.NORM.S.INV($C$6),1,0)</x:f>
        <x:v>0</x:v>
      </x:c>
      <x:c r="BB573" s="34" t="n">
        <x:f>IF(SQRT($C$9)*$B573+SQRT(1-$C$9)*AG573&lt;_xlfn.NORM.S.INV($C$6),1,0)</x:f>
        <x:v>0</x:v>
      </x:c>
      <x:c r="BC573" s="34" t="n">
        <x:f>IF(SQRT($C$9)*$B573+SQRT(1-$C$9)*AH573&lt;_xlfn.NORM.S.INV($C$6),1,0)</x:f>
        <x:v>0</x:v>
      </x:c>
      <x:c r="BD573" s="34" t="n">
        <x:f>IF(SQRT($C$9)*$B573+SQRT(1-$C$9)*AI573&lt;_xlfn.NORM.S.INV($C$6),1,0)</x:f>
        <x:v>0</x:v>
      </x:c>
      <x:c r="BE573" s="34" t="n">
        <x:f>IF(SQRT($C$9)*$B573+SQRT(1-$C$9)*AJ573&lt;_xlfn.NORM.S.INV($C$6),1,0)</x:f>
        <x:v>0</x:v>
      </x:c>
      <x:c r="BF573" s="34" t="n">
        <x:f>IF(SQRT($C$9)*$B573+SQRT(1-$C$9)*AK573&lt;_xlfn.NORM.S.INV($C$6),1,0)</x:f>
        <x:v>0</x:v>
      </x:c>
      <x:c r="BG573" s="34"/>
      <x:c r="BH573" s="34"/>
      <x:c r="BI573" s="34" t="n">
        <x:f>$B$11*(($A$1061)*$C573/$B$12*$B$7+(1-$A$1061)*$D573/$B$12*$C$7)</x:f>
        <x:v>0</x:v>
      </x:c>
      <x:c r="BJ573" s="34" t="n">
        <x:f>$B$11*(($A$1062)*$C573/$B$12*$B$7+(1-$A$1062)*$D573/$B$12*$C$7)</x:f>
        <x:v>0</x:v>
      </x:c>
      <x:c r="BK573" s="34" t="n">
        <x:f>$B$11*(($A$1063)*$C573/$B$12*$B$7+(1-$A$1063)*$D573/$B$12*$C$7)</x:f>
        <x:v>0</x:v>
      </x:c>
      <x:c r="BL573" s="34" t="n">
        <x:f>$B$11*(($A$1064)*$C573/$B$12*$B$7+(1-$A$1064)*$D573/$B$12*$C$7)</x:f>
        <x:v>0</x:v>
      </x:c>
      <x:c r="BM573" s="34" t="n">
        <x:f>$B$11*(($A$1065)*$C573/$B$12*$B$7+(1-$A$1065)*$D573/$B$12*$C$7)</x:f>
        <x:v>0</x:v>
      </x:c>
      <x:c r="BN573" s="34" t="n">
        <x:f>$B$11*(($A$1066)*$C573/$B$12*$B$7+(1-$A$1066)*$D573/$B$12*$C$7)</x:f>
        <x:v>0</x:v>
      </x:c>
      <x:c r="BO573" s="34" t="n">
        <x:f>$B$11*(($A$1067)*$C573/$B$12*$B$7+(1-$A$1067)*$D573/$B$12*$C$7)</x:f>
        <x:v>0</x:v>
      </x:c>
      <x:c r="BP573" s="34" t="n">
        <x:f>$B$11*(($A$1068)*$C573/$B$12*$B$7+(1-$A$1068)*$D573/$B$12*$C$7)</x:f>
        <x:v>0</x:v>
      </x:c>
      <x:c r="BQ573" s="34" t="n">
        <x:f>$B$11*(($A$1069)*$C573/$B$12*$B$7+(1-$A$1069)*$D573/$B$12*$C$7)</x:f>
        <x:v>0</x:v>
      </x:c>
      <x:c r="BR573" s="34" t="n">
        <x:f>$B$11*(($A$1070)*$C573/$B$12*$B$7+(1-$A$1070)*$D573/$B$12*$C$7)</x:f>
        <x:v>0</x:v>
      </x:c>
      <x:c r="BS573" s="34" t="n">
        <x:f>$B$11*(($A$1071)*$C573/$B$12*$B$7+(1-$A$1071)*$D573/$B$12*$C$7)</x:f>
        <x:v>0</x:v>
      </x:c>
      <x:c r="BT573" s="34" t="n">
        <x:f>$B$11*(($A$1072)*$C573/$B$12*$B$7+(1-$A$1072)*$D573/$B$12*$C$7)</x:f>
        <x:v>0</x:v>
      </x:c>
      <x:c r="BU573" s="34" t="n">
        <x:f>$B$11*(($A$1073)*$C573/$B$12*$B$7+(1-$A$1073)*$D573/$B$12*$C$7)</x:f>
        <x:v>0</x:v>
      </x:c>
      <x:c r="BV573" s="34" t="n">
        <x:f>$B$11*(($A$1074)*$C573/$B$12*$B$7+(1-$A$1074)*$D573/$B$12*$C$7)</x:f>
        <x:v>0</x:v>
      </x:c>
      <x:c r="BW573" s="34" t="n">
        <x:f>$B$11*(($A$1075)*$C573/$B$12*$B$7+(1-$A$1075)*$D573/$B$12*$C$7)</x:f>
        <x:v>0</x:v>
      </x:c>
      <x:c r="BX573" s="34" t="n">
        <x:f>$B$11*(($A$1076)*$C573/$B$12*$B$7+(1-$A$1076)*$D573/$B$12*$C$7)</x:f>
        <x:v>0</x:v>
      </x:c>
      <x:c r="BY573" s="34" t="n">
        <x:f>$B$11*(($A$1077)*$C573/$B$12*$B$7+(1-$A$1077)*$D573/$B$12*$C$7)</x:f>
        <x:v>0</x:v>
      </x:c>
      <x:c r="BZ573" s="34" t="n">
        <x:f>$B$11*(($A$1078)*$C573/$B$12*$B$7+(1-$A$1078)*$D573/$B$12*$C$7)</x:f>
        <x:v>0</x:v>
      </x:c>
      <x:c r="CA573" s="34" t="n">
        <x:f>$B$11*(($A$1079)*$C573/$B$12*$B$7+(1-$A$1079)*$D573/$B$12*$C$7)</x:f>
        <x:v>0</x:v>
      </x:c>
      <x:c r="CB573" s="34" t="n">
        <x:f>$B$11*(($A$1080)*$C573/$B$12*$B$7+(1-$A$1080)*$D573/$B$12*$C$7)</x:f>
        <x:v>0</x:v>
      </x:c>
      <x:c r="CC573" s="34" t="n">
        <x:f>$B$11*(($A$1081)*$C573/$B$12*$B$7+(1-$A$1081)*$D573/$B$12*$C$7)</x:f>
        <x:v>0</x:v>
      </x:c>
    </x:row>
    <x:row r="574">
      <x:c r="A574" s="34" t="n">
        <x:v>550</x:v>
      </x:c>
      <x:c r="B574" s="39" t="n">
        <x:v>2.2259667027504295</x:v>
      </x:c>
      <x:c r="C574" s="1" t="n">
        <x:f>SUM(AM574:AV574)</x:f>
        <x:v>0</x:v>
      </x:c>
      <x:c r="D574" s="1" t="n">
        <x:f>SUM(AW574:BF574)</x:f>
        <x:v>0</x:v>
      </x:c>
      <x:c r="E574" s="17" t="n">
        <x:f>(1-C574/$B$12)*$B$8-C574/$B$12*$B$7</x:f>
        <x:v>0.05</x:v>
      </x:c>
      <x:c r="F574" s="17" t="n">
        <x:f>(1-D574/$B$12)*$C$8-D574/$B$12*$C$7</x:f>
        <x:v>0.09</x:v>
      </x:c>
      <x:c r="G574" s="32" t="n">
        <x:f>$B$11*($B$10*C574/$B$12*$B$7+(1-$B$10)*D574/$B$12*$C$7)</x:f>
        <x:v>0</x:v>
      </x:c>
      <x:c r="H574" s="17" t="n">
        <x:f>$B$10*E574+(1-$B$10)*F574</x:f>
        <x:v>0.07</x:v>
      </x:c>
      <x:c r="I574" s="34"/>
      <x:c r="J574" s="34"/>
      <x:c r="K574" s="34"/>
      <x:c r="L574" s="34"/>
      <x:c r="M574" s="34"/>
      <x:c r="N574" s="34"/>
      <x:c r="O574" s="34"/>
      <x:c r="P574" s="34"/>
      <x:c r="Q574" s="34"/>
      <x:c r="R574" s="39" t="n">
        <x:v>0.43371947602595023</x:v>
      </x:c>
      <x:c r="S574" s="39" t="n">
        <x:v>-1.1213886419473198</x:v>
      </x:c>
      <x:c r="T574" s="39" t="n">
        <x:v>-0.1000065124801884</x:v>
      </x:c>
      <x:c r="U574" s="39" t="n">
        <x:v>-0.013603696954846518</x:v>
      </x:c>
      <x:c r="V574" s="39" t="n">
        <x:v>-1.042059325131962</x:v>
      </x:c>
      <x:c r="W574" s="39" t="n">
        <x:v>0.7183276083469573</x:v>
      </x:c>
      <x:c r="X574" s="39" t="n">
        <x:v>-2.065076938714013</x:v>
      </x:c>
      <x:c r="Y574" s="39" t="n">
        <x:v>-0.20592012255238126</x:v>
      </x:c>
      <x:c r="Z574" s="39" t="n">
        <x:v>-0.45269822768866075</x:v>
      </x:c>
      <x:c r="AA574" s="39" t="n">
        <x:v>0.043391153207632885</x:v>
      </x:c>
      <x:c r="AB574" s="39" t="n">
        <x:v>-0.17264555732225062</x:v>
      </x:c>
      <x:c r="AC574" s="39" t="n">
        <x:v>-0.8728948203134389</x:v>
      </x:c>
      <x:c r="AD574" s="39" t="n">
        <x:v>0.2793724914656237</x:v>
      </x:c>
      <x:c r="AE574" s="39" t="n">
        <x:v>-0.6403265222963594</x:v>
      </x:c>
      <x:c r="AF574" s="39" t="n">
        <x:v>0.6535052906326851</x:v>
      </x:c>
      <x:c r="AG574" s="39" t="n">
        <x:v>0.13352538508680417</x:v>
      </x:c>
      <x:c r="AH574" s="39" t="n">
        <x:v>0.4019789018889627</x:v>
      </x:c>
      <x:c r="AI574" s="39" t="n">
        <x:v>0.4181437898744861</x:v>
      </x:c>
      <x:c r="AJ574" s="39" t="n">
        <x:v>1.9335684017476922</x:v>
      </x:c>
      <x:c r="AK574" s="39" t="n">
        <x:v>-1.9596276131900219</x:v>
      </x:c>
      <x:c r="AL574" s="34"/>
      <x:c r="AM574" s="34" t="n">
        <x:f>IF(SQRT($B$9)*$B574+SQRT(1-$B$9)*R574&lt;_xlfn.NORM.S.INV($B$6),1,0)</x:f>
        <x:v>0</x:v>
      </x:c>
      <x:c r="AN574" s="34" t="n">
        <x:f>IF(SQRT($B$9)*$B574+SQRT(1-$B$9)*S574&lt;_xlfn.NORM.S.INV($B$6),1,0)</x:f>
        <x:v>0</x:v>
      </x:c>
      <x:c r="AO574" s="34" t="n">
        <x:f>IF(SQRT($B$9)*$B574+SQRT(1-$B$9)*T574&lt;_xlfn.NORM.S.INV($B$6),1,0)</x:f>
        <x:v>0</x:v>
      </x:c>
      <x:c r="AP574" s="34" t="n">
        <x:f>IF(SQRT($B$9)*$B574+SQRT(1-$B$9)*U574&lt;_xlfn.NORM.S.INV($B$6),1,0)</x:f>
        <x:v>0</x:v>
      </x:c>
      <x:c r="AQ574" s="34" t="n">
        <x:f>IF(SQRT($B$9)*$B574+SQRT(1-$B$9)*V574&lt;_xlfn.NORM.S.INV($B$6),1,0)</x:f>
        <x:v>0</x:v>
      </x:c>
      <x:c r="AR574" s="34" t="n">
        <x:f>IF(SQRT($B$9)*$B574+SQRT(1-$B$9)*W574&lt;_xlfn.NORM.S.INV($B$6),1,0)</x:f>
        <x:v>0</x:v>
      </x:c>
      <x:c r="AS574" s="34" t="n">
        <x:f>IF(SQRT($B$9)*$B574+SQRT(1-$B$9)*X574&lt;_xlfn.NORM.S.INV($B$6),1,0)</x:f>
        <x:v>0</x:v>
      </x:c>
      <x:c r="AT574" s="34" t="n">
        <x:f>IF(SQRT($B$9)*$B574+SQRT(1-$B$9)*Y574&lt;_xlfn.NORM.S.INV($B$6),1,0)</x:f>
        <x:v>0</x:v>
      </x:c>
      <x:c r="AU574" s="34" t="n">
        <x:f>IF(SQRT($B$9)*$B574+SQRT(1-$B$9)*Z574&lt;_xlfn.NORM.S.INV($B$6),1,0)</x:f>
        <x:v>0</x:v>
      </x:c>
      <x:c r="AV574" s="34" t="n">
        <x:f>IF(SQRT($B$9)*$B574+SQRT(1-$B$9)*AA574&lt;_xlfn.NORM.S.INV($B$6),1,0)</x:f>
        <x:v>0</x:v>
      </x:c>
      <x:c r="AW574" s="34" t="n">
        <x:f>IF(SQRT($C$9)*$B574+SQRT(1-$C$9)*AB574&lt;_xlfn.NORM.S.INV($C$6),1,0)</x:f>
        <x:v>0</x:v>
      </x:c>
      <x:c r="AX574" s="34" t="n">
        <x:f>IF(SQRT($C$9)*$B574+SQRT(1-$C$9)*AC574&lt;_xlfn.NORM.S.INV($C$6),1,0)</x:f>
        <x:v>0</x:v>
      </x:c>
      <x:c r="AY574" s="34" t="n">
        <x:f>IF(SQRT($C$9)*$B574+SQRT(1-$C$9)*AD574&lt;_xlfn.NORM.S.INV($C$6),1,0)</x:f>
        <x:v>0</x:v>
      </x:c>
      <x:c r="AZ574" s="34" t="n">
        <x:f>IF(SQRT($C$9)*$B574+SQRT(1-$C$9)*AE574&lt;_xlfn.NORM.S.INV($C$6),1,0)</x:f>
        <x:v>0</x:v>
      </x:c>
      <x:c r="BA574" s="34" t="n">
        <x:f>IF(SQRT($C$9)*$B574+SQRT(1-$C$9)*AF574&lt;_xlfn.NORM.S.INV($C$6),1,0)</x:f>
        <x:v>0</x:v>
      </x:c>
      <x:c r="BB574" s="34" t="n">
        <x:f>IF(SQRT($C$9)*$B574+SQRT(1-$C$9)*AG574&lt;_xlfn.NORM.S.INV($C$6),1,0)</x:f>
        <x:v>0</x:v>
      </x:c>
      <x:c r="BC574" s="34" t="n">
        <x:f>IF(SQRT($C$9)*$B574+SQRT(1-$C$9)*AH574&lt;_xlfn.NORM.S.INV($C$6),1,0)</x:f>
        <x:v>0</x:v>
      </x:c>
      <x:c r="BD574" s="34" t="n">
        <x:f>IF(SQRT($C$9)*$B574+SQRT(1-$C$9)*AI574&lt;_xlfn.NORM.S.INV($C$6),1,0)</x:f>
        <x:v>0</x:v>
      </x:c>
      <x:c r="BE574" s="34" t="n">
        <x:f>IF(SQRT($C$9)*$B574+SQRT(1-$C$9)*AJ574&lt;_xlfn.NORM.S.INV($C$6),1,0)</x:f>
        <x:v>0</x:v>
      </x:c>
      <x:c r="BF574" s="34" t="n">
        <x:f>IF(SQRT($C$9)*$B574+SQRT(1-$C$9)*AK574&lt;_xlfn.NORM.S.INV($C$6),1,0)</x:f>
        <x:v>0</x:v>
      </x:c>
      <x:c r="BG574" s="34"/>
      <x:c r="BH574" s="34"/>
      <x:c r="BI574" s="34" t="n">
        <x:f>$B$11*(($A$1061)*$C574/$B$12*$B$7+(1-$A$1061)*$D574/$B$12*$C$7)</x:f>
        <x:v>0</x:v>
      </x:c>
      <x:c r="BJ574" s="34" t="n">
        <x:f>$B$11*(($A$1062)*$C574/$B$12*$B$7+(1-$A$1062)*$D574/$B$12*$C$7)</x:f>
        <x:v>0</x:v>
      </x:c>
      <x:c r="BK574" s="34" t="n">
        <x:f>$B$11*(($A$1063)*$C574/$B$12*$B$7+(1-$A$1063)*$D574/$B$12*$C$7)</x:f>
        <x:v>0</x:v>
      </x:c>
      <x:c r="BL574" s="34" t="n">
        <x:f>$B$11*(($A$1064)*$C574/$B$12*$B$7+(1-$A$1064)*$D574/$B$12*$C$7)</x:f>
        <x:v>0</x:v>
      </x:c>
      <x:c r="BM574" s="34" t="n">
        <x:f>$B$11*(($A$1065)*$C574/$B$12*$B$7+(1-$A$1065)*$D574/$B$12*$C$7)</x:f>
        <x:v>0</x:v>
      </x:c>
      <x:c r="BN574" s="34" t="n">
        <x:f>$B$11*(($A$1066)*$C574/$B$12*$B$7+(1-$A$1066)*$D574/$B$12*$C$7)</x:f>
        <x:v>0</x:v>
      </x:c>
      <x:c r="BO574" s="34" t="n">
        <x:f>$B$11*(($A$1067)*$C574/$B$12*$B$7+(1-$A$1067)*$D574/$B$12*$C$7)</x:f>
        <x:v>0</x:v>
      </x:c>
      <x:c r="BP574" s="34" t="n">
        <x:f>$B$11*(($A$1068)*$C574/$B$12*$B$7+(1-$A$1068)*$D574/$B$12*$C$7)</x:f>
        <x:v>0</x:v>
      </x:c>
      <x:c r="BQ574" s="34" t="n">
        <x:f>$B$11*(($A$1069)*$C574/$B$12*$B$7+(1-$A$1069)*$D574/$B$12*$C$7)</x:f>
        <x:v>0</x:v>
      </x:c>
      <x:c r="BR574" s="34" t="n">
        <x:f>$B$11*(($A$1070)*$C574/$B$12*$B$7+(1-$A$1070)*$D574/$B$12*$C$7)</x:f>
        <x:v>0</x:v>
      </x:c>
      <x:c r="BS574" s="34" t="n">
        <x:f>$B$11*(($A$1071)*$C574/$B$12*$B$7+(1-$A$1071)*$D574/$B$12*$C$7)</x:f>
        <x:v>0</x:v>
      </x:c>
      <x:c r="BT574" s="34" t="n">
        <x:f>$B$11*(($A$1072)*$C574/$B$12*$B$7+(1-$A$1072)*$D574/$B$12*$C$7)</x:f>
        <x:v>0</x:v>
      </x:c>
      <x:c r="BU574" s="34" t="n">
        <x:f>$B$11*(($A$1073)*$C574/$B$12*$B$7+(1-$A$1073)*$D574/$B$12*$C$7)</x:f>
        <x:v>0</x:v>
      </x:c>
      <x:c r="BV574" s="34" t="n">
        <x:f>$B$11*(($A$1074)*$C574/$B$12*$B$7+(1-$A$1074)*$D574/$B$12*$C$7)</x:f>
        <x:v>0</x:v>
      </x:c>
      <x:c r="BW574" s="34" t="n">
        <x:f>$B$11*(($A$1075)*$C574/$B$12*$B$7+(1-$A$1075)*$D574/$B$12*$C$7)</x:f>
        <x:v>0</x:v>
      </x:c>
      <x:c r="BX574" s="34" t="n">
        <x:f>$B$11*(($A$1076)*$C574/$B$12*$B$7+(1-$A$1076)*$D574/$B$12*$C$7)</x:f>
        <x:v>0</x:v>
      </x:c>
      <x:c r="BY574" s="34" t="n">
        <x:f>$B$11*(($A$1077)*$C574/$B$12*$B$7+(1-$A$1077)*$D574/$B$12*$C$7)</x:f>
        <x:v>0</x:v>
      </x:c>
      <x:c r="BZ574" s="34" t="n">
        <x:f>$B$11*(($A$1078)*$C574/$B$12*$B$7+(1-$A$1078)*$D574/$B$12*$C$7)</x:f>
        <x:v>0</x:v>
      </x:c>
      <x:c r="CA574" s="34" t="n">
        <x:f>$B$11*(($A$1079)*$C574/$B$12*$B$7+(1-$A$1079)*$D574/$B$12*$C$7)</x:f>
        <x:v>0</x:v>
      </x:c>
      <x:c r="CB574" s="34" t="n">
        <x:f>$B$11*(($A$1080)*$C574/$B$12*$B$7+(1-$A$1080)*$D574/$B$12*$C$7)</x:f>
        <x:v>0</x:v>
      </x:c>
      <x:c r="CC574" s="34" t="n">
        <x:f>$B$11*(($A$1081)*$C574/$B$12*$B$7+(1-$A$1081)*$D574/$B$12*$C$7)</x:f>
        <x:v>0</x:v>
      </x:c>
    </x:row>
    <x:row r="575">
      <x:c r="A575" s="34" t="n">
        <x:v>551</x:v>
      </x:c>
      <x:c r="B575" s="39" t="n">
        <x:v>0.7026068385945131</x:v>
      </x:c>
      <x:c r="C575" s="1" t="n">
        <x:f>SUM(AM575:AV575)</x:f>
        <x:v>0</x:v>
      </x:c>
      <x:c r="D575" s="1" t="n">
        <x:f>SUM(AW575:BF575)</x:f>
        <x:v>0</x:v>
      </x:c>
      <x:c r="E575" s="17" t="n">
        <x:f>(1-C575/$B$12)*$B$8-C575/$B$12*$B$7</x:f>
        <x:v>0.05</x:v>
      </x:c>
      <x:c r="F575" s="17" t="n">
        <x:f>(1-D575/$B$12)*$C$8-D575/$B$12*$C$7</x:f>
        <x:v>0.09</x:v>
      </x:c>
      <x:c r="G575" s="32" t="n">
        <x:f>$B$11*($B$10*C575/$B$12*$B$7+(1-$B$10)*D575/$B$12*$C$7)</x:f>
        <x:v>0</x:v>
      </x:c>
      <x:c r="H575" s="17" t="n">
        <x:f>$B$10*E575+(1-$B$10)*F575</x:f>
        <x:v>0.07</x:v>
      </x:c>
      <x:c r="I575" s="34"/>
      <x:c r="J575" s="34"/>
      <x:c r="K575" s="34"/>
      <x:c r="L575" s="34"/>
      <x:c r="M575" s="34"/>
      <x:c r="N575" s="34"/>
      <x:c r="O575" s="34"/>
      <x:c r="P575" s="34"/>
      <x:c r="Q575" s="34"/>
      <x:c r="R575" s="39" t="n">
        <x:v>-0.5485844408785165</x:v>
      </x:c>
      <x:c r="S575" s="39" t="n">
        <x:v>0.5826458780315281</x:v>
      </x:c>
      <x:c r="T575" s="39" t="n">
        <x:v>-0.049842352527554014</x:v>
      </x:c>
      <x:c r="U575" s="39" t="n">
        <x:v>-1.0292329188569171</x:v>
      </x:c>
      <x:c r="V575" s="39" t="n">
        <x:v>0.15798247236130603</x:v>
      </x:c>
      <x:c r="W575" s="39" t="n">
        <x:v>-1.4133836301645588</x:v>
      </x:c>
      <x:c r="X575" s="39" t="n">
        <x:v>1.2222625154662363</x:v>
      </x:c>
      <x:c r="Y575" s="39" t="n">
        <x:v>-0.6204110516446688</x:v>
      </x:c>
      <x:c r="Z575" s="39" t="n">
        <x:v>0.8504331023721184</x:v>
      </x:c>
      <x:c r="AA575" s="39" t="n">
        <x:v>1.6132470087295694</x:v>
      </x:c>
      <x:c r="AB575" s="39" t="n">
        <x:v>0.8052560259059989</x:v>
      </x:c>
      <x:c r="AC575" s="39" t="n">
        <x:v>-0.17062767844434773</x:v>
      </x:c>
      <x:c r="AD575" s="39" t="n">
        <x:v>-0.5755508030238938</x:v>
      </x:c>
      <x:c r="AE575" s="39" t="n">
        <x:v>-0.6400889911805615</x:v>
      </x:c>
      <x:c r="AF575" s="39" t="n">
        <x:v>0.4992944032468042</x:v>
      </x:c>
      <x:c r="AG575" s="39" t="n">
        <x:v>0.26121592188553283</x:v>
      </x:c>
      <x:c r="AH575" s="39" t="n">
        <x:v>0.23512173068977174</x:v>
      </x:c>
      <x:c r="AI575" s="39" t="n">
        <x:v>0.0813536108860236</x:v>
      </x:c>
      <x:c r="AJ575" s="39" t="n">
        <x:v>-0.6168483717930576</x:v>
      </x:c>
      <x:c r="AK575" s="39" t="n">
        <x:v>0.25085702752026895</x:v>
      </x:c>
      <x:c r="AL575" s="34"/>
      <x:c r="AM575" s="34" t="n">
        <x:f>IF(SQRT($B$9)*$B575+SQRT(1-$B$9)*R575&lt;_xlfn.NORM.S.INV($B$6),1,0)</x:f>
        <x:v>0</x:v>
      </x:c>
      <x:c r="AN575" s="34" t="n">
        <x:f>IF(SQRT($B$9)*$B575+SQRT(1-$B$9)*S575&lt;_xlfn.NORM.S.INV($B$6),1,0)</x:f>
        <x:v>0</x:v>
      </x:c>
      <x:c r="AO575" s="34" t="n">
        <x:f>IF(SQRT($B$9)*$B575+SQRT(1-$B$9)*T575&lt;_xlfn.NORM.S.INV($B$6),1,0)</x:f>
        <x:v>0</x:v>
      </x:c>
      <x:c r="AP575" s="34" t="n">
        <x:f>IF(SQRT($B$9)*$B575+SQRT(1-$B$9)*U575&lt;_xlfn.NORM.S.INV($B$6),1,0)</x:f>
        <x:v>0</x:v>
      </x:c>
      <x:c r="AQ575" s="34" t="n">
        <x:f>IF(SQRT($B$9)*$B575+SQRT(1-$B$9)*V575&lt;_xlfn.NORM.S.INV($B$6),1,0)</x:f>
        <x:v>0</x:v>
      </x:c>
      <x:c r="AR575" s="34" t="n">
        <x:f>IF(SQRT($B$9)*$B575+SQRT(1-$B$9)*W575&lt;_xlfn.NORM.S.INV($B$6),1,0)</x:f>
        <x:v>0</x:v>
      </x:c>
      <x:c r="AS575" s="34" t="n">
        <x:f>IF(SQRT($B$9)*$B575+SQRT(1-$B$9)*X575&lt;_xlfn.NORM.S.INV($B$6),1,0)</x:f>
        <x:v>0</x:v>
      </x:c>
      <x:c r="AT575" s="34" t="n">
        <x:f>IF(SQRT($B$9)*$B575+SQRT(1-$B$9)*Y575&lt;_xlfn.NORM.S.INV($B$6),1,0)</x:f>
        <x:v>0</x:v>
      </x:c>
      <x:c r="AU575" s="34" t="n">
        <x:f>IF(SQRT($B$9)*$B575+SQRT(1-$B$9)*Z575&lt;_xlfn.NORM.S.INV($B$6),1,0)</x:f>
        <x:v>0</x:v>
      </x:c>
      <x:c r="AV575" s="34" t="n">
        <x:f>IF(SQRT($B$9)*$B575+SQRT(1-$B$9)*AA575&lt;_xlfn.NORM.S.INV($B$6),1,0)</x:f>
        <x:v>0</x:v>
      </x:c>
      <x:c r="AW575" s="34" t="n">
        <x:f>IF(SQRT($C$9)*$B575+SQRT(1-$C$9)*AB575&lt;_xlfn.NORM.S.INV($C$6),1,0)</x:f>
        <x:v>0</x:v>
      </x:c>
      <x:c r="AX575" s="34" t="n">
        <x:f>IF(SQRT($C$9)*$B575+SQRT(1-$C$9)*AC575&lt;_xlfn.NORM.S.INV($C$6),1,0)</x:f>
        <x:v>0</x:v>
      </x:c>
      <x:c r="AY575" s="34" t="n">
        <x:f>IF(SQRT($C$9)*$B575+SQRT(1-$C$9)*AD575&lt;_xlfn.NORM.S.INV($C$6),1,0)</x:f>
        <x:v>0</x:v>
      </x:c>
      <x:c r="AZ575" s="34" t="n">
        <x:f>IF(SQRT($C$9)*$B575+SQRT(1-$C$9)*AE575&lt;_xlfn.NORM.S.INV($C$6),1,0)</x:f>
        <x:v>0</x:v>
      </x:c>
      <x:c r="BA575" s="34" t="n">
        <x:f>IF(SQRT($C$9)*$B575+SQRT(1-$C$9)*AF575&lt;_xlfn.NORM.S.INV($C$6),1,0)</x:f>
        <x:v>0</x:v>
      </x:c>
      <x:c r="BB575" s="34" t="n">
        <x:f>IF(SQRT($C$9)*$B575+SQRT(1-$C$9)*AG575&lt;_xlfn.NORM.S.INV($C$6),1,0)</x:f>
        <x:v>0</x:v>
      </x:c>
      <x:c r="BC575" s="34" t="n">
        <x:f>IF(SQRT($C$9)*$B575+SQRT(1-$C$9)*AH575&lt;_xlfn.NORM.S.INV($C$6),1,0)</x:f>
        <x:v>0</x:v>
      </x:c>
      <x:c r="BD575" s="34" t="n">
        <x:f>IF(SQRT($C$9)*$B575+SQRT(1-$C$9)*AI575&lt;_xlfn.NORM.S.INV($C$6),1,0)</x:f>
        <x:v>0</x:v>
      </x:c>
      <x:c r="BE575" s="34" t="n">
        <x:f>IF(SQRT($C$9)*$B575+SQRT(1-$C$9)*AJ575&lt;_xlfn.NORM.S.INV($C$6),1,0)</x:f>
        <x:v>0</x:v>
      </x:c>
      <x:c r="BF575" s="34" t="n">
        <x:f>IF(SQRT($C$9)*$B575+SQRT(1-$C$9)*AK575&lt;_xlfn.NORM.S.INV($C$6),1,0)</x:f>
        <x:v>0</x:v>
      </x:c>
      <x:c r="BG575" s="34"/>
      <x:c r="BH575" s="34"/>
      <x:c r="BI575" s="34" t="n">
        <x:f>$B$11*(($A$1061)*$C575/$B$12*$B$7+(1-$A$1061)*$D575/$B$12*$C$7)</x:f>
        <x:v>0</x:v>
      </x:c>
      <x:c r="BJ575" s="34" t="n">
        <x:f>$B$11*(($A$1062)*$C575/$B$12*$B$7+(1-$A$1062)*$D575/$B$12*$C$7)</x:f>
        <x:v>0</x:v>
      </x:c>
      <x:c r="BK575" s="34" t="n">
        <x:f>$B$11*(($A$1063)*$C575/$B$12*$B$7+(1-$A$1063)*$D575/$B$12*$C$7)</x:f>
        <x:v>0</x:v>
      </x:c>
      <x:c r="BL575" s="34" t="n">
        <x:f>$B$11*(($A$1064)*$C575/$B$12*$B$7+(1-$A$1064)*$D575/$B$12*$C$7)</x:f>
        <x:v>0</x:v>
      </x:c>
      <x:c r="BM575" s="34" t="n">
        <x:f>$B$11*(($A$1065)*$C575/$B$12*$B$7+(1-$A$1065)*$D575/$B$12*$C$7)</x:f>
        <x:v>0</x:v>
      </x:c>
      <x:c r="BN575" s="34" t="n">
        <x:f>$B$11*(($A$1066)*$C575/$B$12*$B$7+(1-$A$1066)*$D575/$B$12*$C$7)</x:f>
        <x:v>0</x:v>
      </x:c>
      <x:c r="BO575" s="34" t="n">
        <x:f>$B$11*(($A$1067)*$C575/$B$12*$B$7+(1-$A$1067)*$D575/$B$12*$C$7)</x:f>
        <x:v>0</x:v>
      </x:c>
      <x:c r="BP575" s="34" t="n">
        <x:f>$B$11*(($A$1068)*$C575/$B$12*$B$7+(1-$A$1068)*$D575/$B$12*$C$7)</x:f>
        <x:v>0</x:v>
      </x:c>
      <x:c r="BQ575" s="34" t="n">
        <x:f>$B$11*(($A$1069)*$C575/$B$12*$B$7+(1-$A$1069)*$D575/$B$12*$C$7)</x:f>
        <x:v>0</x:v>
      </x:c>
      <x:c r="BR575" s="34" t="n">
        <x:f>$B$11*(($A$1070)*$C575/$B$12*$B$7+(1-$A$1070)*$D575/$B$12*$C$7)</x:f>
        <x:v>0</x:v>
      </x:c>
      <x:c r="BS575" s="34" t="n">
        <x:f>$B$11*(($A$1071)*$C575/$B$12*$B$7+(1-$A$1071)*$D575/$B$12*$C$7)</x:f>
        <x:v>0</x:v>
      </x:c>
      <x:c r="BT575" s="34" t="n">
        <x:f>$B$11*(($A$1072)*$C575/$B$12*$B$7+(1-$A$1072)*$D575/$B$12*$C$7)</x:f>
        <x:v>0</x:v>
      </x:c>
      <x:c r="BU575" s="34" t="n">
        <x:f>$B$11*(($A$1073)*$C575/$B$12*$B$7+(1-$A$1073)*$D575/$B$12*$C$7)</x:f>
        <x:v>0</x:v>
      </x:c>
      <x:c r="BV575" s="34" t="n">
        <x:f>$B$11*(($A$1074)*$C575/$B$12*$B$7+(1-$A$1074)*$D575/$B$12*$C$7)</x:f>
        <x:v>0</x:v>
      </x:c>
      <x:c r="BW575" s="34" t="n">
        <x:f>$B$11*(($A$1075)*$C575/$B$12*$B$7+(1-$A$1075)*$D575/$B$12*$C$7)</x:f>
        <x:v>0</x:v>
      </x:c>
      <x:c r="BX575" s="34" t="n">
        <x:f>$B$11*(($A$1076)*$C575/$B$12*$B$7+(1-$A$1076)*$D575/$B$12*$C$7)</x:f>
        <x:v>0</x:v>
      </x:c>
      <x:c r="BY575" s="34" t="n">
        <x:f>$B$11*(($A$1077)*$C575/$B$12*$B$7+(1-$A$1077)*$D575/$B$12*$C$7)</x:f>
        <x:v>0</x:v>
      </x:c>
      <x:c r="BZ575" s="34" t="n">
        <x:f>$B$11*(($A$1078)*$C575/$B$12*$B$7+(1-$A$1078)*$D575/$B$12*$C$7)</x:f>
        <x:v>0</x:v>
      </x:c>
      <x:c r="CA575" s="34" t="n">
        <x:f>$B$11*(($A$1079)*$C575/$B$12*$B$7+(1-$A$1079)*$D575/$B$12*$C$7)</x:f>
        <x:v>0</x:v>
      </x:c>
      <x:c r="CB575" s="34" t="n">
        <x:f>$B$11*(($A$1080)*$C575/$B$12*$B$7+(1-$A$1080)*$D575/$B$12*$C$7)</x:f>
        <x:v>0</x:v>
      </x:c>
      <x:c r="CC575" s="34" t="n">
        <x:f>$B$11*(($A$1081)*$C575/$B$12*$B$7+(1-$A$1081)*$D575/$B$12*$C$7)</x:f>
        <x:v>0</x:v>
      </x:c>
    </x:row>
    <x:row r="576">
      <x:c r="A576" s="34" t="n">
        <x:v>552</x:v>
      </x:c>
      <x:c r="B576" s="39" t="n">
        <x:v>-0.2693302195748179</x:v>
      </x:c>
      <x:c r="C576" s="1" t="n">
        <x:f>SUM(AM576:AV576)</x:f>
        <x:v>0</x:v>
      </x:c>
      <x:c r="D576" s="1" t="n">
        <x:f>SUM(AW576:BF576)</x:f>
        <x:v>0</x:v>
      </x:c>
      <x:c r="E576" s="17" t="n">
        <x:f>(1-C576/$B$12)*$B$8-C576/$B$12*$B$7</x:f>
        <x:v>0.05</x:v>
      </x:c>
      <x:c r="F576" s="17" t="n">
        <x:f>(1-D576/$B$12)*$C$8-D576/$B$12*$C$7</x:f>
        <x:v>0.09</x:v>
      </x:c>
      <x:c r="G576" s="32" t="n">
        <x:f>$B$11*($B$10*C576/$B$12*$B$7+(1-$B$10)*D576/$B$12*$C$7)</x:f>
        <x:v>0</x:v>
      </x:c>
      <x:c r="H576" s="17" t="n">
        <x:f>$B$10*E576+(1-$B$10)*F576</x:f>
        <x:v>0.07</x:v>
      </x:c>
      <x:c r="I576" s="34"/>
      <x:c r="J576" s="34"/>
      <x:c r="K576" s="34"/>
      <x:c r="L576" s="34"/>
      <x:c r="M576" s="34"/>
      <x:c r="N576" s="34"/>
      <x:c r="O576" s="34"/>
      <x:c r="P576" s="34"/>
      <x:c r="Q576" s="34"/>
      <x:c r="R576" s="39" t="n">
        <x:v>-0.4957652657383734</x:v>
      </x:c>
      <x:c r="S576" s="39" t="n">
        <x:v>1.0740146577944696</x:v>
      </x:c>
      <x:c r="T576" s="39" t="n">
        <x:v>0.03043512018143662</x:v>
      </x:c>
      <x:c r="U576" s="39" t="n">
        <x:v>-0.786915872397988</x:v>
      </x:c>
      <x:c r="V576" s="39" t="n">
        <x:v>1.6024495234157055</x:v>
      </x:c>
      <x:c r="W576" s="39" t="n">
        <x:v>0.40930214142311183</x:v>
      </x:c>
      <x:c r="X576" s="39" t="n">
        <x:v>0.9193194823017773</x:v>
      </x:c>
      <x:c r="Y576" s="39" t="n">
        <x:v>1.6479819582259387</x:v>
      </x:c>
      <x:c r="Z576" s="39" t="n">
        <x:v>0.6549142999746413</x:v>
      </x:c>
      <x:c r="AA576" s="39" t="n">
        <x:v>-0.9611018391513992</x:v>
      </x:c>
      <x:c r="AB576" s="39" t="n">
        <x:v>0.7148479696710954</x:v>
      </x:c>
      <x:c r="AC576" s="39" t="n">
        <x:v>-0.6345057531982702</x:v>
      </x:c>
      <x:c r="AD576" s="39" t="n">
        <x:v>-0.6346684068312836</x:v>
      </x:c>
      <x:c r="AE576" s="39" t="n">
        <x:v>-1.486944861157578</x:v>
      </x:c>
      <x:c r="AF576" s="39" t="n">
        <x:v>0.8594369474185083</x:v>
      </x:c>
      <x:c r="AG576" s="39" t="n">
        <x:v>-0.5820641508548658</x:v>
      </x:c>
      <x:c r="AH576" s="39" t="n">
        <x:v>-0.22024947834593728</x:v>
      </x:c>
      <x:c r="AI576" s="39" t="n">
        <x:v>-1.5037972602466445</x:v>
      </x:c>
      <x:c r="AJ576" s="39" t="n">
        <x:v>0.3519095098027209</x:v>
      </x:c>
      <x:c r="AK576" s="39" t="n">
        <x:v>1.530256431089935</x:v>
      </x:c>
      <x:c r="AL576" s="34"/>
      <x:c r="AM576" s="34" t="n">
        <x:f>IF(SQRT($B$9)*$B576+SQRT(1-$B$9)*R576&lt;_xlfn.NORM.S.INV($B$6),1,0)</x:f>
        <x:v>0</x:v>
      </x:c>
      <x:c r="AN576" s="34" t="n">
        <x:f>IF(SQRT($B$9)*$B576+SQRT(1-$B$9)*S576&lt;_xlfn.NORM.S.INV($B$6),1,0)</x:f>
        <x:v>0</x:v>
      </x:c>
      <x:c r="AO576" s="34" t="n">
        <x:f>IF(SQRT($B$9)*$B576+SQRT(1-$B$9)*T576&lt;_xlfn.NORM.S.INV($B$6),1,0)</x:f>
        <x:v>0</x:v>
      </x:c>
      <x:c r="AP576" s="34" t="n">
        <x:f>IF(SQRT($B$9)*$B576+SQRT(1-$B$9)*U576&lt;_xlfn.NORM.S.INV($B$6),1,0)</x:f>
        <x:v>0</x:v>
      </x:c>
      <x:c r="AQ576" s="34" t="n">
        <x:f>IF(SQRT($B$9)*$B576+SQRT(1-$B$9)*V576&lt;_xlfn.NORM.S.INV($B$6),1,0)</x:f>
        <x:v>0</x:v>
      </x:c>
      <x:c r="AR576" s="34" t="n">
        <x:f>IF(SQRT($B$9)*$B576+SQRT(1-$B$9)*W576&lt;_xlfn.NORM.S.INV($B$6),1,0)</x:f>
        <x:v>0</x:v>
      </x:c>
      <x:c r="AS576" s="34" t="n">
        <x:f>IF(SQRT($B$9)*$B576+SQRT(1-$B$9)*X576&lt;_xlfn.NORM.S.INV($B$6),1,0)</x:f>
        <x:v>0</x:v>
      </x:c>
      <x:c r="AT576" s="34" t="n">
        <x:f>IF(SQRT($B$9)*$B576+SQRT(1-$B$9)*Y576&lt;_xlfn.NORM.S.INV($B$6),1,0)</x:f>
        <x:v>0</x:v>
      </x:c>
      <x:c r="AU576" s="34" t="n">
        <x:f>IF(SQRT($B$9)*$B576+SQRT(1-$B$9)*Z576&lt;_xlfn.NORM.S.INV($B$6),1,0)</x:f>
        <x:v>0</x:v>
      </x:c>
      <x:c r="AV576" s="34" t="n">
        <x:f>IF(SQRT($B$9)*$B576+SQRT(1-$B$9)*AA576&lt;_xlfn.NORM.S.INV($B$6),1,0)</x:f>
        <x:v>0</x:v>
      </x:c>
      <x:c r="AW576" s="34" t="n">
        <x:f>IF(SQRT($C$9)*$B576+SQRT(1-$C$9)*AB576&lt;_xlfn.NORM.S.INV($C$6),1,0)</x:f>
        <x:v>0</x:v>
      </x:c>
      <x:c r="AX576" s="34" t="n">
        <x:f>IF(SQRT($C$9)*$B576+SQRT(1-$C$9)*AC576&lt;_xlfn.NORM.S.INV($C$6),1,0)</x:f>
        <x:v>0</x:v>
      </x:c>
      <x:c r="AY576" s="34" t="n">
        <x:f>IF(SQRT($C$9)*$B576+SQRT(1-$C$9)*AD576&lt;_xlfn.NORM.S.INV($C$6),1,0)</x:f>
        <x:v>0</x:v>
      </x:c>
      <x:c r="AZ576" s="34" t="n">
        <x:f>IF(SQRT($C$9)*$B576+SQRT(1-$C$9)*AE576&lt;_xlfn.NORM.S.INV($C$6),1,0)</x:f>
        <x:v>0</x:v>
      </x:c>
      <x:c r="BA576" s="34" t="n">
        <x:f>IF(SQRT($C$9)*$B576+SQRT(1-$C$9)*AF576&lt;_xlfn.NORM.S.INV($C$6),1,0)</x:f>
        <x:v>0</x:v>
      </x:c>
      <x:c r="BB576" s="34" t="n">
        <x:f>IF(SQRT($C$9)*$B576+SQRT(1-$C$9)*AG576&lt;_xlfn.NORM.S.INV($C$6),1,0)</x:f>
        <x:v>0</x:v>
      </x:c>
      <x:c r="BC576" s="34" t="n">
        <x:f>IF(SQRT($C$9)*$B576+SQRT(1-$C$9)*AH576&lt;_xlfn.NORM.S.INV($C$6),1,0)</x:f>
        <x:v>0</x:v>
      </x:c>
      <x:c r="BD576" s="34" t="n">
        <x:f>IF(SQRT($C$9)*$B576+SQRT(1-$C$9)*AI576&lt;_xlfn.NORM.S.INV($C$6),1,0)</x:f>
        <x:v>0</x:v>
      </x:c>
      <x:c r="BE576" s="34" t="n">
        <x:f>IF(SQRT($C$9)*$B576+SQRT(1-$C$9)*AJ576&lt;_xlfn.NORM.S.INV($C$6),1,0)</x:f>
        <x:v>0</x:v>
      </x:c>
      <x:c r="BF576" s="34" t="n">
        <x:f>IF(SQRT($C$9)*$B576+SQRT(1-$C$9)*AK576&lt;_xlfn.NORM.S.INV($C$6),1,0)</x:f>
        <x:v>0</x:v>
      </x:c>
      <x:c r="BG576" s="34"/>
      <x:c r="BH576" s="34"/>
      <x:c r="BI576" s="34" t="n">
        <x:f>$B$11*(($A$1061)*$C576/$B$12*$B$7+(1-$A$1061)*$D576/$B$12*$C$7)</x:f>
        <x:v>0</x:v>
      </x:c>
      <x:c r="BJ576" s="34" t="n">
        <x:f>$B$11*(($A$1062)*$C576/$B$12*$B$7+(1-$A$1062)*$D576/$B$12*$C$7)</x:f>
        <x:v>0</x:v>
      </x:c>
      <x:c r="BK576" s="34" t="n">
        <x:f>$B$11*(($A$1063)*$C576/$B$12*$B$7+(1-$A$1063)*$D576/$B$12*$C$7)</x:f>
        <x:v>0</x:v>
      </x:c>
      <x:c r="BL576" s="34" t="n">
        <x:f>$B$11*(($A$1064)*$C576/$B$12*$B$7+(1-$A$1064)*$D576/$B$12*$C$7)</x:f>
        <x:v>0</x:v>
      </x:c>
      <x:c r="BM576" s="34" t="n">
        <x:f>$B$11*(($A$1065)*$C576/$B$12*$B$7+(1-$A$1065)*$D576/$B$12*$C$7)</x:f>
        <x:v>0</x:v>
      </x:c>
      <x:c r="BN576" s="34" t="n">
        <x:f>$B$11*(($A$1066)*$C576/$B$12*$B$7+(1-$A$1066)*$D576/$B$12*$C$7)</x:f>
        <x:v>0</x:v>
      </x:c>
      <x:c r="BO576" s="34" t="n">
        <x:f>$B$11*(($A$1067)*$C576/$B$12*$B$7+(1-$A$1067)*$D576/$B$12*$C$7)</x:f>
        <x:v>0</x:v>
      </x:c>
      <x:c r="BP576" s="34" t="n">
        <x:f>$B$11*(($A$1068)*$C576/$B$12*$B$7+(1-$A$1068)*$D576/$B$12*$C$7)</x:f>
        <x:v>0</x:v>
      </x:c>
      <x:c r="BQ576" s="34" t="n">
        <x:f>$B$11*(($A$1069)*$C576/$B$12*$B$7+(1-$A$1069)*$D576/$B$12*$C$7)</x:f>
        <x:v>0</x:v>
      </x:c>
      <x:c r="BR576" s="34" t="n">
        <x:f>$B$11*(($A$1070)*$C576/$B$12*$B$7+(1-$A$1070)*$D576/$B$12*$C$7)</x:f>
        <x:v>0</x:v>
      </x:c>
      <x:c r="BS576" s="34" t="n">
        <x:f>$B$11*(($A$1071)*$C576/$B$12*$B$7+(1-$A$1071)*$D576/$B$12*$C$7)</x:f>
        <x:v>0</x:v>
      </x:c>
      <x:c r="BT576" s="34" t="n">
        <x:f>$B$11*(($A$1072)*$C576/$B$12*$B$7+(1-$A$1072)*$D576/$B$12*$C$7)</x:f>
        <x:v>0</x:v>
      </x:c>
      <x:c r="BU576" s="34" t="n">
        <x:f>$B$11*(($A$1073)*$C576/$B$12*$B$7+(1-$A$1073)*$D576/$B$12*$C$7)</x:f>
        <x:v>0</x:v>
      </x:c>
      <x:c r="BV576" s="34" t="n">
        <x:f>$B$11*(($A$1074)*$C576/$B$12*$B$7+(1-$A$1074)*$D576/$B$12*$C$7)</x:f>
        <x:v>0</x:v>
      </x:c>
      <x:c r="BW576" s="34" t="n">
        <x:f>$B$11*(($A$1075)*$C576/$B$12*$B$7+(1-$A$1075)*$D576/$B$12*$C$7)</x:f>
        <x:v>0</x:v>
      </x:c>
      <x:c r="BX576" s="34" t="n">
        <x:f>$B$11*(($A$1076)*$C576/$B$12*$B$7+(1-$A$1076)*$D576/$B$12*$C$7)</x:f>
        <x:v>0</x:v>
      </x:c>
      <x:c r="BY576" s="34" t="n">
        <x:f>$B$11*(($A$1077)*$C576/$B$12*$B$7+(1-$A$1077)*$D576/$B$12*$C$7)</x:f>
        <x:v>0</x:v>
      </x:c>
      <x:c r="BZ576" s="34" t="n">
        <x:f>$B$11*(($A$1078)*$C576/$B$12*$B$7+(1-$A$1078)*$D576/$B$12*$C$7)</x:f>
        <x:v>0</x:v>
      </x:c>
      <x:c r="CA576" s="34" t="n">
        <x:f>$B$11*(($A$1079)*$C576/$B$12*$B$7+(1-$A$1079)*$D576/$B$12*$C$7)</x:f>
        <x:v>0</x:v>
      </x:c>
      <x:c r="CB576" s="34" t="n">
        <x:f>$B$11*(($A$1080)*$C576/$B$12*$B$7+(1-$A$1080)*$D576/$B$12*$C$7)</x:f>
        <x:v>0</x:v>
      </x:c>
      <x:c r="CC576" s="34" t="n">
        <x:f>$B$11*(($A$1081)*$C576/$B$12*$B$7+(1-$A$1081)*$D576/$B$12*$C$7)</x:f>
        <x:v>0</x:v>
      </x:c>
    </x:row>
    <x:row r="577">
      <x:c r="A577" s="34" t="n">
        <x:v>553</x:v>
      </x:c>
      <x:c r="B577" s="39" t="n">
        <x:v>-0.39895794021896447</x:v>
      </x:c>
      <x:c r="C577" s="1" t="n">
        <x:f>SUM(AM577:AV577)</x:f>
        <x:v>0</x:v>
      </x:c>
      <x:c r="D577" s="1" t="n">
        <x:f>SUM(AW577:BF577)</x:f>
        <x:v>0</x:v>
      </x:c>
      <x:c r="E577" s="17" t="n">
        <x:f>(1-C577/$B$12)*$B$8-C577/$B$12*$B$7</x:f>
        <x:v>0.05</x:v>
      </x:c>
      <x:c r="F577" s="17" t="n">
        <x:f>(1-D577/$B$12)*$C$8-D577/$B$12*$C$7</x:f>
        <x:v>0.09</x:v>
      </x:c>
      <x:c r="G577" s="32" t="n">
        <x:f>$B$11*($B$10*C577/$B$12*$B$7+(1-$B$10)*D577/$B$12*$C$7)</x:f>
        <x:v>0</x:v>
      </x:c>
      <x:c r="H577" s="17" t="n">
        <x:f>$B$10*E577+(1-$B$10)*F577</x:f>
        <x:v>0.07</x:v>
      </x:c>
      <x:c r="I577" s="34"/>
      <x:c r="J577" s="34"/>
      <x:c r="K577" s="34"/>
      <x:c r="L577" s="34"/>
      <x:c r="M577" s="34"/>
      <x:c r="N577" s="34"/>
      <x:c r="O577" s="34"/>
      <x:c r="P577" s="34"/>
      <x:c r="Q577" s="34"/>
      <x:c r="R577" s="39" t="n">
        <x:v>-0.5800295977251226</x:v>
      </x:c>
      <x:c r="S577" s="39" t="n">
        <x:v>-2.049112043737279</x:v>
      </x:c>
      <x:c r="T577" s="39" t="n">
        <x:v>-0.9357874417407975</x:v>
      </x:c>
      <x:c r="U577" s="39" t="n">
        <x:v>-2.181292394752852</x:v>
      </x:c>
      <x:c r="V577" s="39" t="n">
        <x:v>0.3605752442490675</x:v>
      </x:c>
      <x:c r="W577" s="39" t="n">
        <x:v>0.6100806568936704</x:v>
      </x:c>
      <x:c r="X577" s="39" t="n">
        <x:v>-1.8089913159061177</x:v>
      </x:c>
      <x:c r="Y577" s="39" t="n">
        <x:v>0.21530904029349757</x:v>
      </x:c>
      <x:c r="Z577" s="39" t="n">
        <x:v>-0.5180896108550577</x:v>
      </x:c>
      <x:c r="AA577" s="39" t="n">
        <x:v>-1.022219114689471</x:v>
      </x:c>
      <x:c r="AB577" s="39" t="n">
        <x:v>-0.12181570166255071</x:v>
      </x:c>
      <x:c r="AC577" s="39" t="n">
        <x:v>1.1393278211559619</x:v>
      </x:c>
      <x:c r="AD577" s="39" t="n">
        <x:v>0.154901236029099</x:v>
      </x:c>
      <x:c r="AE577" s="39" t="n">
        <x:v>0.3418892385530426</x:v>
      </x:c>
      <x:c r="AF577" s="39" t="n">
        <x:v>-0.8561544901758676</x:v>
      </x:c>
      <x:c r="AG577" s="39" t="n">
        <x:v>1.3855787912490198</x:v>
      </x:c>
      <x:c r="AH577" s="39" t="n">
        <x:v>-1.108112629822</x:v>
      </x:c>
      <x:c r="AI577" s="39" t="n">
        <x:v>0.8181313517769037</x:v>
      </x:c>
      <x:c r="AJ577" s="39" t="n">
        <x:v>-0.24029485581493323</x:v>
      </x:c>
      <x:c r="AK577" s="39" t="n">
        <x:v>1.745464883899142</x:v>
      </x:c>
      <x:c r="AL577" s="34"/>
      <x:c r="AM577" s="34" t="n">
        <x:f>IF(SQRT($B$9)*$B577+SQRT(1-$B$9)*R577&lt;_xlfn.NORM.S.INV($B$6),1,0)</x:f>
        <x:v>0</x:v>
      </x:c>
      <x:c r="AN577" s="34" t="n">
        <x:f>IF(SQRT($B$9)*$B577+SQRT(1-$B$9)*S577&lt;_xlfn.NORM.S.INV($B$6),1,0)</x:f>
        <x:v>0</x:v>
      </x:c>
      <x:c r="AO577" s="34" t="n">
        <x:f>IF(SQRT($B$9)*$B577+SQRT(1-$B$9)*T577&lt;_xlfn.NORM.S.INV($B$6),1,0)</x:f>
        <x:v>0</x:v>
      </x:c>
      <x:c r="AP577" s="34" t="n">
        <x:f>IF(SQRT($B$9)*$B577+SQRT(1-$B$9)*U577&lt;_xlfn.NORM.S.INV($B$6),1,0)</x:f>
        <x:v>0</x:v>
      </x:c>
      <x:c r="AQ577" s="34" t="n">
        <x:f>IF(SQRT($B$9)*$B577+SQRT(1-$B$9)*V577&lt;_xlfn.NORM.S.INV($B$6),1,0)</x:f>
        <x:v>0</x:v>
      </x:c>
      <x:c r="AR577" s="34" t="n">
        <x:f>IF(SQRT($B$9)*$B577+SQRT(1-$B$9)*W577&lt;_xlfn.NORM.S.INV($B$6),1,0)</x:f>
        <x:v>0</x:v>
      </x:c>
      <x:c r="AS577" s="34" t="n">
        <x:f>IF(SQRT($B$9)*$B577+SQRT(1-$B$9)*X577&lt;_xlfn.NORM.S.INV($B$6),1,0)</x:f>
        <x:v>0</x:v>
      </x:c>
      <x:c r="AT577" s="34" t="n">
        <x:f>IF(SQRT($B$9)*$B577+SQRT(1-$B$9)*Y577&lt;_xlfn.NORM.S.INV($B$6),1,0)</x:f>
        <x:v>0</x:v>
      </x:c>
      <x:c r="AU577" s="34" t="n">
        <x:f>IF(SQRT($B$9)*$B577+SQRT(1-$B$9)*Z577&lt;_xlfn.NORM.S.INV($B$6),1,0)</x:f>
        <x:v>0</x:v>
      </x:c>
      <x:c r="AV577" s="34" t="n">
        <x:f>IF(SQRT($B$9)*$B577+SQRT(1-$B$9)*AA577&lt;_xlfn.NORM.S.INV($B$6),1,0)</x:f>
        <x:v>0</x:v>
      </x:c>
      <x:c r="AW577" s="34" t="n">
        <x:f>IF(SQRT($C$9)*$B577+SQRT(1-$C$9)*AB577&lt;_xlfn.NORM.S.INV($C$6),1,0)</x:f>
        <x:v>0</x:v>
      </x:c>
      <x:c r="AX577" s="34" t="n">
        <x:f>IF(SQRT($C$9)*$B577+SQRT(1-$C$9)*AC577&lt;_xlfn.NORM.S.INV($C$6),1,0)</x:f>
        <x:v>0</x:v>
      </x:c>
      <x:c r="AY577" s="34" t="n">
        <x:f>IF(SQRT($C$9)*$B577+SQRT(1-$C$9)*AD577&lt;_xlfn.NORM.S.INV($C$6),1,0)</x:f>
        <x:v>0</x:v>
      </x:c>
      <x:c r="AZ577" s="34" t="n">
        <x:f>IF(SQRT($C$9)*$B577+SQRT(1-$C$9)*AE577&lt;_xlfn.NORM.S.INV($C$6),1,0)</x:f>
        <x:v>0</x:v>
      </x:c>
      <x:c r="BA577" s="34" t="n">
        <x:f>IF(SQRT($C$9)*$B577+SQRT(1-$C$9)*AF577&lt;_xlfn.NORM.S.INV($C$6),1,0)</x:f>
        <x:v>0</x:v>
      </x:c>
      <x:c r="BB577" s="34" t="n">
        <x:f>IF(SQRT($C$9)*$B577+SQRT(1-$C$9)*AG577&lt;_xlfn.NORM.S.INV($C$6),1,0)</x:f>
        <x:v>0</x:v>
      </x:c>
      <x:c r="BC577" s="34" t="n">
        <x:f>IF(SQRT($C$9)*$B577+SQRT(1-$C$9)*AH577&lt;_xlfn.NORM.S.INV($C$6),1,0)</x:f>
        <x:v>0</x:v>
      </x:c>
      <x:c r="BD577" s="34" t="n">
        <x:f>IF(SQRT($C$9)*$B577+SQRT(1-$C$9)*AI577&lt;_xlfn.NORM.S.INV($C$6),1,0)</x:f>
        <x:v>0</x:v>
      </x:c>
      <x:c r="BE577" s="34" t="n">
        <x:f>IF(SQRT($C$9)*$B577+SQRT(1-$C$9)*AJ577&lt;_xlfn.NORM.S.INV($C$6),1,0)</x:f>
        <x:v>0</x:v>
      </x:c>
      <x:c r="BF577" s="34" t="n">
        <x:f>IF(SQRT($C$9)*$B577+SQRT(1-$C$9)*AK577&lt;_xlfn.NORM.S.INV($C$6),1,0)</x:f>
        <x:v>0</x:v>
      </x:c>
      <x:c r="BG577" s="34"/>
      <x:c r="BH577" s="34"/>
      <x:c r="BI577" s="34" t="n">
        <x:f>$B$11*(($A$1061)*$C577/$B$12*$B$7+(1-$A$1061)*$D577/$B$12*$C$7)</x:f>
        <x:v>0</x:v>
      </x:c>
      <x:c r="BJ577" s="34" t="n">
        <x:f>$B$11*(($A$1062)*$C577/$B$12*$B$7+(1-$A$1062)*$D577/$B$12*$C$7)</x:f>
        <x:v>0</x:v>
      </x:c>
      <x:c r="BK577" s="34" t="n">
        <x:f>$B$11*(($A$1063)*$C577/$B$12*$B$7+(1-$A$1063)*$D577/$B$12*$C$7)</x:f>
        <x:v>0</x:v>
      </x:c>
      <x:c r="BL577" s="34" t="n">
        <x:f>$B$11*(($A$1064)*$C577/$B$12*$B$7+(1-$A$1064)*$D577/$B$12*$C$7)</x:f>
        <x:v>0</x:v>
      </x:c>
      <x:c r="BM577" s="34" t="n">
        <x:f>$B$11*(($A$1065)*$C577/$B$12*$B$7+(1-$A$1065)*$D577/$B$12*$C$7)</x:f>
        <x:v>0</x:v>
      </x:c>
      <x:c r="BN577" s="34" t="n">
        <x:f>$B$11*(($A$1066)*$C577/$B$12*$B$7+(1-$A$1066)*$D577/$B$12*$C$7)</x:f>
        <x:v>0</x:v>
      </x:c>
      <x:c r="BO577" s="34" t="n">
        <x:f>$B$11*(($A$1067)*$C577/$B$12*$B$7+(1-$A$1067)*$D577/$B$12*$C$7)</x:f>
        <x:v>0</x:v>
      </x:c>
      <x:c r="BP577" s="34" t="n">
        <x:f>$B$11*(($A$1068)*$C577/$B$12*$B$7+(1-$A$1068)*$D577/$B$12*$C$7)</x:f>
        <x:v>0</x:v>
      </x:c>
      <x:c r="BQ577" s="34" t="n">
        <x:f>$B$11*(($A$1069)*$C577/$B$12*$B$7+(1-$A$1069)*$D577/$B$12*$C$7)</x:f>
        <x:v>0</x:v>
      </x:c>
      <x:c r="BR577" s="34" t="n">
        <x:f>$B$11*(($A$1070)*$C577/$B$12*$B$7+(1-$A$1070)*$D577/$B$12*$C$7)</x:f>
        <x:v>0</x:v>
      </x:c>
      <x:c r="BS577" s="34" t="n">
        <x:f>$B$11*(($A$1071)*$C577/$B$12*$B$7+(1-$A$1071)*$D577/$B$12*$C$7)</x:f>
        <x:v>0</x:v>
      </x:c>
      <x:c r="BT577" s="34" t="n">
        <x:f>$B$11*(($A$1072)*$C577/$B$12*$B$7+(1-$A$1072)*$D577/$B$12*$C$7)</x:f>
        <x:v>0</x:v>
      </x:c>
      <x:c r="BU577" s="34" t="n">
        <x:f>$B$11*(($A$1073)*$C577/$B$12*$B$7+(1-$A$1073)*$D577/$B$12*$C$7)</x:f>
        <x:v>0</x:v>
      </x:c>
      <x:c r="BV577" s="34" t="n">
        <x:f>$B$11*(($A$1074)*$C577/$B$12*$B$7+(1-$A$1074)*$D577/$B$12*$C$7)</x:f>
        <x:v>0</x:v>
      </x:c>
      <x:c r="BW577" s="34" t="n">
        <x:f>$B$11*(($A$1075)*$C577/$B$12*$B$7+(1-$A$1075)*$D577/$B$12*$C$7)</x:f>
        <x:v>0</x:v>
      </x:c>
      <x:c r="BX577" s="34" t="n">
        <x:f>$B$11*(($A$1076)*$C577/$B$12*$B$7+(1-$A$1076)*$D577/$B$12*$C$7)</x:f>
        <x:v>0</x:v>
      </x:c>
      <x:c r="BY577" s="34" t="n">
        <x:f>$B$11*(($A$1077)*$C577/$B$12*$B$7+(1-$A$1077)*$D577/$B$12*$C$7)</x:f>
        <x:v>0</x:v>
      </x:c>
      <x:c r="BZ577" s="34" t="n">
        <x:f>$B$11*(($A$1078)*$C577/$B$12*$B$7+(1-$A$1078)*$D577/$B$12*$C$7)</x:f>
        <x:v>0</x:v>
      </x:c>
      <x:c r="CA577" s="34" t="n">
        <x:f>$B$11*(($A$1079)*$C577/$B$12*$B$7+(1-$A$1079)*$D577/$B$12*$C$7)</x:f>
        <x:v>0</x:v>
      </x:c>
      <x:c r="CB577" s="34" t="n">
        <x:f>$B$11*(($A$1080)*$C577/$B$12*$B$7+(1-$A$1080)*$D577/$B$12*$C$7)</x:f>
        <x:v>0</x:v>
      </x:c>
      <x:c r="CC577" s="34" t="n">
        <x:f>$B$11*(($A$1081)*$C577/$B$12*$B$7+(1-$A$1081)*$D577/$B$12*$C$7)</x:f>
        <x:v>0</x:v>
      </x:c>
    </x:row>
    <x:row r="578">
      <x:c r="A578" s="34" t="n">
        <x:v>554</x:v>
      </x:c>
      <x:c r="B578" s="39" t="n">
        <x:v>0.47112455796104225</x:v>
      </x:c>
      <x:c r="C578" s="1" t="n">
        <x:f>SUM(AM578:AV578)</x:f>
        <x:v>0</x:v>
      </x:c>
      <x:c r="D578" s="1" t="n">
        <x:f>SUM(AW578:BF578)</x:f>
        <x:v>0</x:v>
      </x:c>
      <x:c r="E578" s="17" t="n">
        <x:f>(1-C578/$B$12)*$B$8-C578/$B$12*$B$7</x:f>
        <x:v>0.05</x:v>
      </x:c>
      <x:c r="F578" s="17" t="n">
        <x:f>(1-D578/$B$12)*$C$8-D578/$B$12*$C$7</x:f>
        <x:v>0.09</x:v>
      </x:c>
      <x:c r="G578" s="32" t="n">
        <x:f>$B$11*($B$10*C578/$B$12*$B$7+(1-$B$10)*D578/$B$12*$C$7)</x:f>
        <x:v>0</x:v>
      </x:c>
      <x:c r="H578" s="17" t="n">
        <x:f>$B$10*E578+(1-$B$10)*F578</x:f>
        <x:v>0.07</x:v>
      </x:c>
      <x:c r="I578" s="34"/>
      <x:c r="J578" s="34"/>
      <x:c r="K578" s="34"/>
      <x:c r="L578" s="34"/>
      <x:c r="M578" s="34"/>
      <x:c r="N578" s="34"/>
      <x:c r="O578" s="34"/>
      <x:c r="P578" s="34"/>
      <x:c r="Q578" s="34"/>
      <x:c r="R578" s="39" t="n">
        <x:v>-0.5572167582516017</x:v>
      </x:c>
      <x:c r="S578" s="39" t="n">
        <x:v>-0.9977237880198884</x:v>
      </x:c>
      <x:c r="T578" s="39" t="n">
        <x:v>-1.4993592420047617</x:v>
      </x:c>
      <x:c r="U578" s="39" t="n">
        <x:v>0.8646046742785879</x:v>
      </x:c>
      <x:c r="V578" s="39" t="n">
        <x:v>-0.656995389998756</x:v>
      </x:c>
      <x:c r="W578" s="39" t="n">
        <x:v>0.3823637142854642</x:v>
      </x:c>
      <x:c r="X578" s="39" t="n">
        <x:v>0.8935892756124612</x:v>
      </x:c>
      <x:c r="Y578" s="39" t="n">
        <x:v>2.4122342277095528</x:v>
      </x:c>
      <x:c r="Z578" s="39" t="n">
        <x:v>0.6998021070522057</x:v>
      </x:c>
      <x:c r="AA578" s="39" t="n">
        <x:v>-0.5210078464689124</x:v>
      </x:c>
      <x:c r="AB578" s="39" t="n">
        <x:v>-1.478082483572517</x:v>
      </x:c>
      <x:c r="AC578" s="39" t="n">
        <x:v>-0.9356515291433214</x:v>
      </x:c>
      <x:c r="AD578" s="39" t="n">
        <x:v>2.647716844494147</x:v>
      </x:c>
      <x:c r="AE578" s="39" t="n">
        <x:v>-0.10597866621490437</x:v>
      </x:c>
      <x:c r="AF578" s="39" t="n">
        <x:v>-0.47957384745605997</x:v>
      </x:c>
      <x:c r="AG578" s="39" t="n">
        <x:v>0.28131103920610756</x:v>
      </x:c>
      <x:c r="AH578" s="39" t="n">
        <x:v>-0.8392200319568338</x:v>
      </x:c>
      <x:c r="AI578" s="39" t="n">
        <x:v>1.4495101534859864</x:v>
      </x:c>
      <x:c r="AJ578" s="39" t="n">
        <x:v>0.6557971760327604</x:v>
      </x:c>
      <x:c r="AK578" s="39" t="n">
        <x:v>0.4667928473207237</x:v>
      </x:c>
      <x:c r="AL578" s="34"/>
      <x:c r="AM578" s="34" t="n">
        <x:f>IF(SQRT($B$9)*$B578+SQRT(1-$B$9)*R578&lt;_xlfn.NORM.S.INV($B$6),1,0)</x:f>
        <x:v>0</x:v>
      </x:c>
      <x:c r="AN578" s="34" t="n">
        <x:f>IF(SQRT($B$9)*$B578+SQRT(1-$B$9)*S578&lt;_xlfn.NORM.S.INV($B$6),1,0)</x:f>
        <x:v>0</x:v>
      </x:c>
      <x:c r="AO578" s="34" t="n">
        <x:f>IF(SQRT($B$9)*$B578+SQRT(1-$B$9)*T578&lt;_xlfn.NORM.S.INV($B$6),1,0)</x:f>
        <x:v>0</x:v>
      </x:c>
      <x:c r="AP578" s="34" t="n">
        <x:f>IF(SQRT($B$9)*$B578+SQRT(1-$B$9)*U578&lt;_xlfn.NORM.S.INV($B$6),1,0)</x:f>
        <x:v>0</x:v>
      </x:c>
      <x:c r="AQ578" s="34" t="n">
        <x:f>IF(SQRT($B$9)*$B578+SQRT(1-$B$9)*V578&lt;_xlfn.NORM.S.INV($B$6),1,0)</x:f>
        <x:v>0</x:v>
      </x:c>
      <x:c r="AR578" s="34" t="n">
        <x:f>IF(SQRT($B$9)*$B578+SQRT(1-$B$9)*W578&lt;_xlfn.NORM.S.INV($B$6),1,0)</x:f>
        <x:v>0</x:v>
      </x:c>
      <x:c r="AS578" s="34" t="n">
        <x:f>IF(SQRT($B$9)*$B578+SQRT(1-$B$9)*X578&lt;_xlfn.NORM.S.INV($B$6),1,0)</x:f>
        <x:v>0</x:v>
      </x:c>
      <x:c r="AT578" s="34" t="n">
        <x:f>IF(SQRT($B$9)*$B578+SQRT(1-$B$9)*Y578&lt;_xlfn.NORM.S.INV($B$6),1,0)</x:f>
        <x:v>0</x:v>
      </x:c>
      <x:c r="AU578" s="34" t="n">
        <x:f>IF(SQRT($B$9)*$B578+SQRT(1-$B$9)*Z578&lt;_xlfn.NORM.S.INV($B$6),1,0)</x:f>
        <x:v>0</x:v>
      </x:c>
      <x:c r="AV578" s="34" t="n">
        <x:f>IF(SQRT($B$9)*$B578+SQRT(1-$B$9)*AA578&lt;_xlfn.NORM.S.INV($B$6),1,0)</x:f>
        <x:v>0</x:v>
      </x:c>
      <x:c r="AW578" s="34" t="n">
        <x:f>IF(SQRT($C$9)*$B578+SQRT(1-$C$9)*AB578&lt;_xlfn.NORM.S.INV($C$6),1,0)</x:f>
        <x:v>0</x:v>
      </x:c>
      <x:c r="AX578" s="34" t="n">
        <x:f>IF(SQRT($C$9)*$B578+SQRT(1-$C$9)*AC578&lt;_xlfn.NORM.S.INV($C$6),1,0)</x:f>
        <x:v>0</x:v>
      </x:c>
      <x:c r="AY578" s="34" t="n">
        <x:f>IF(SQRT($C$9)*$B578+SQRT(1-$C$9)*AD578&lt;_xlfn.NORM.S.INV($C$6),1,0)</x:f>
        <x:v>0</x:v>
      </x:c>
      <x:c r="AZ578" s="34" t="n">
        <x:f>IF(SQRT($C$9)*$B578+SQRT(1-$C$9)*AE578&lt;_xlfn.NORM.S.INV($C$6),1,0)</x:f>
        <x:v>0</x:v>
      </x:c>
      <x:c r="BA578" s="34" t="n">
        <x:f>IF(SQRT($C$9)*$B578+SQRT(1-$C$9)*AF578&lt;_xlfn.NORM.S.INV($C$6),1,0)</x:f>
        <x:v>0</x:v>
      </x:c>
      <x:c r="BB578" s="34" t="n">
        <x:f>IF(SQRT($C$9)*$B578+SQRT(1-$C$9)*AG578&lt;_xlfn.NORM.S.INV($C$6),1,0)</x:f>
        <x:v>0</x:v>
      </x:c>
      <x:c r="BC578" s="34" t="n">
        <x:f>IF(SQRT($C$9)*$B578+SQRT(1-$C$9)*AH578&lt;_xlfn.NORM.S.INV($C$6),1,0)</x:f>
        <x:v>0</x:v>
      </x:c>
      <x:c r="BD578" s="34" t="n">
        <x:f>IF(SQRT($C$9)*$B578+SQRT(1-$C$9)*AI578&lt;_xlfn.NORM.S.INV($C$6),1,0)</x:f>
        <x:v>0</x:v>
      </x:c>
      <x:c r="BE578" s="34" t="n">
        <x:f>IF(SQRT($C$9)*$B578+SQRT(1-$C$9)*AJ578&lt;_xlfn.NORM.S.INV($C$6),1,0)</x:f>
        <x:v>0</x:v>
      </x:c>
      <x:c r="BF578" s="34" t="n">
        <x:f>IF(SQRT($C$9)*$B578+SQRT(1-$C$9)*AK578&lt;_xlfn.NORM.S.INV($C$6),1,0)</x:f>
        <x:v>0</x:v>
      </x:c>
      <x:c r="BG578" s="34"/>
      <x:c r="BH578" s="34"/>
      <x:c r="BI578" s="34" t="n">
        <x:f>$B$11*(($A$1061)*$C578/$B$12*$B$7+(1-$A$1061)*$D578/$B$12*$C$7)</x:f>
        <x:v>0</x:v>
      </x:c>
      <x:c r="BJ578" s="34" t="n">
        <x:f>$B$11*(($A$1062)*$C578/$B$12*$B$7+(1-$A$1062)*$D578/$B$12*$C$7)</x:f>
        <x:v>0</x:v>
      </x:c>
      <x:c r="BK578" s="34" t="n">
        <x:f>$B$11*(($A$1063)*$C578/$B$12*$B$7+(1-$A$1063)*$D578/$B$12*$C$7)</x:f>
        <x:v>0</x:v>
      </x:c>
      <x:c r="BL578" s="34" t="n">
        <x:f>$B$11*(($A$1064)*$C578/$B$12*$B$7+(1-$A$1064)*$D578/$B$12*$C$7)</x:f>
        <x:v>0</x:v>
      </x:c>
      <x:c r="BM578" s="34" t="n">
        <x:f>$B$11*(($A$1065)*$C578/$B$12*$B$7+(1-$A$1065)*$D578/$B$12*$C$7)</x:f>
        <x:v>0</x:v>
      </x:c>
      <x:c r="BN578" s="34" t="n">
        <x:f>$B$11*(($A$1066)*$C578/$B$12*$B$7+(1-$A$1066)*$D578/$B$12*$C$7)</x:f>
        <x:v>0</x:v>
      </x:c>
      <x:c r="BO578" s="34" t="n">
        <x:f>$B$11*(($A$1067)*$C578/$B$12*$B$7+(1-$A$1067)*$D578/$B$12*$C$7)</x:f>
        <x:v>0</x:v>
      </x:c>
      <x:c r="BP578" s="34" t="n">
        <x:f>$B$11*(($A$1068)*$C578/$B$12*$B$7+(1-$A$1068)*$D578/$B$12*$C$7)</x:f>
        <x:v>0</x:v>
      </x:c>
      <x:c r="BQ578" s="34" t="n">
        <x:f>$B$11*(($A$1069)*$C578/$B$12*$B$7+(1-$A$1069)*$D578/$B$12*$C$7)</x:f>
        <x:v>0</x:v>
      </x:c>
      <x:c r="BR578" s="34" t="n">
        <x:f>$B$11*(($A$1070)*$C578/$B$12*$B$7+(1-$A$1070)*$D578/$B$12*$C$7)</x:f>
        <x:v>0</x:v>
      </x:c>
      <x:c r="BS578" s="34" t="n">
        <x:f>$B$11*(($A$1071)*$C578/$B$12*$B$7+(1-$A$1071)*$D578/$B$12*$C$7)</x:f>
        <x:v>0</x:v>
      </x:c>
      <x:c r="BT578" s="34" t="n">
        <x:f>$B$11*(($A$1072)*$C578/$B$12*$B$7+(1-$A$1072)*$D578/$B$12*$C$7)</x:f>
        <x:v>0</x:v>
      </x:c>
      <x:c r="BU578" s="34" t="n">
        <x:f>$B$11*(($A$1073)*$C578/$B$12*$B$7+(1-$A$1073)*$D578/$B$12*$C$7)</x:f>
        <x:v>0</x:v>
      </x:c>
      <x:c r="BV578" s="34" t="n">
        <x:f>$B$11*(($A$1074)*$C578/$B$12*$B$7+(1-$A$1074)*$D578/$B$12*$C$7)</x:f>
        <x:v>0</x:v>
      </x:c>
      <x:c r="BW578" s="34" t="n">
        <x:f>$B$11*(($A$1075)*$C578/$B$12*$B$7+(1-$A$1075)*$D578/$B$12*$C$7)</x:f>
        <x:v>0</x:v>
      </x:c>
      <x:c r="BX578" s="34" t="n">
        <x:f>$B$11*(($A$1076)*$C578/$B$12*$B$7+(1-$A$1076)*$D578/$B$12*$C$7)</x:f>
        <x:v>0</x:v>
      </x:c>
      <x:c r="BY578" s="34" t="n">
        <x:f>$B$11*(($A$1077)*$C578/$B$12*$B$7+(1-$A$1077)*$D578/$B$12*$C$7)</x:f>
        <x:v>0</x:v>
      </x:c>
      <x:c r="BZ578" s="34" t="n">
        <x:f>$B$11*(($A$1078)*$C578/$B$12*$B$7+(1-$A$1078)*$D578/$B$12*$C$7)</x:f>
        <x:v>0</x:v>
      </x:c>
      <x:c r="CA578" s="34" t="n">
        <x:f>$B$11*(($A$1079)*$C578/$B$12*$B$7+(1-$A$1079)*$D578/$B$12*$C$7)</x:f>
        <x:v>0</x:v>
      </x:c>
      <x:c r="CB578" s="34" t="n">
        <x:f>$B$11*(($A$1080)*$C578/$B$12*$B$7+(1-$A$1080)*$D578/$B$12*$C$7)</x:f>
        <x:v>0</x:v>
      </x:c>
      <x:c r="CC578" s="34" t="n">
        <x:f>$B$11*(($A$1081)*$C578/$B$12*$B$7+(1-$A$1081)*$D578/$B$12*$C$7)</x:f>
        <x:v>0</x:v>
      </x:c>
    </x:row>
    <x:row r="579">
      <x:c r="A579" s="34" t="n">
        <x:v>555</x:v>
      </x:c>
      <x:c r="B579" s="39" t="n">
        <x:v>-0.3283075879681302</x:v>
      </x:c>
      <x:c r="C579" s="1" t="n">
        <x:f>SUM(AM579:AV579)</x:f>
        <x:v>0</x:v>
      </x:c>
      <x:c r="D579" s="1" t="n">
        <x:f>SUM(AW579:BF579)</x:f>
        <x:v>1</x:v>
      </x:c>
      <x:c r="E579" s="17" t="n">
        <x:f>(1-C579/$B$12)*$B$8-C579/$B$12*$B$7</x:f>
        <x:v>0.05</x:v>
      </x:c>
      <x:c r="F579" s="17" t="n">
        <x:f>(1-D579/$B$12)*$C$8-D579/$B$12*$C$7</x:f>
        <x:v>0.021000000000000005</x:v>
      </x:c>
      <x:c r="G579" s="32" t="n">
        <x:f>$B$11*($B$10*C579/$B$12*$B$7+(1-$B$10)*D579/$B$12*$C$7)</x:f>
        <x:v>300</x:v>
      </x:c>
      <x:c r="H579" s="17" t="n">
        <x:f>$B$10*E579+(1-$B$10)*F579</x:f>
        <x:v>0.035500000000000004</x:v>
      </x:c>
      <x:c r="I579" s="34"/>
      <x:c r="J579" s="34"/>
      <x:c r="K579" s="34"/>
      <x:c r="L579" s="34"/>
      <x:c r="M579" s="34"/>
      <x:c r="N579" s="34"/>
      <x:c r="O579" s="34"/>
      <x:c r="P579" s="34"/>
      <x:c r="Q579" s="34"/>
      <x:c r="R579" s="39" t="n">
        <x:v>0.2902030623904929</x:v>
      </x:c>
      <x:c r="S579" s="39" t="n">
        <x:v>0.5155285017354779</x:v>
      </x:c>
      <x:c r="T579" s="39" t="n">
        <x:v>0.007139183049958873</x:v>
      </x:c>
      <x:c r="U579" s="39" t="n">
        <x:v>-0.5374577115164649</x:v>
      </x:c>
      <x:c r="V579" s="39" t="n">
        <x:v>-0.7442208554924717</x:v>
      </x:c>
      <x:c r="W579" s="39" t="n">
        <x:v>-0.6481224438178924</x:v>
      </x:c>
      <x:c r="X579" s="39" t="n">
        <x:v>-0.4132682636791205</x:v>
      </x:c>
      <x:c r="Y579" s="39" t="n">
        <x:v>0.6109077196185112</x:v>
      </x:c>
      <x:c r="Z579" s="39" t="n">
        <x:v>0.9041685808930917</x:v>
      </x:c>
      <x:c r="AA579" s="39" t="n">
        <x:v>-0.6964092611074414</x:v>
      </x:c>
      <x:c r="AB579" s="39" t="n">
        <x:v>-0.09530679414320581</x:v>
      </x:c>
      <x:c r="AC579" s="39" t="n">
        <x:v>1.1511278342844764</x:v>
      </x:c>
      <x:c r="AD579" s="39" t="n">
        <x:v>-0.9474018808513159</x:v>
      </x:c>
      <x:c r="AE579" s="39" t="n">
        <x:v>-0.8854709506340176</x:v>
      </x:c>
      <x:c r="AF579" s="39" t="n">
        <x:v>0.6800046845477985</x:v>
      </x:c>
      <x:c r="AG579" s="39" t="n">
        <x:v>-0.03179818925738852</x:v>
      </x:c>
      <x:c r="AH579" s="39" t="n">
        <x:v>0.5602716476804895</x:v>
      </x:c>
      <x:c r="AI579" s="39" t="n">
        <x:v>0.9735015009920467</x:v>
      </x:c>
      <x:c r="AJ579" s="39" t="n">
        <x:v>-1.8100463561910476</x:v>
      </x:c>
      <x:c r="AK579" s="39" t="n">
        <x:v>0.7824875236825596</x:v>
      </x:c>
      <x:c r="AL579" s="34"/>
      <x:c r="AM579" s="34" t="n">
        <x:f>IF(SQRT($B$9)*$B579+SQRT(1-$B$9)*R579&lt;_xlfn.NORM.S.INV($B$6),1,0)</x:f>
        <x:v>0</x:v>
      </x:c>
      <x:c r="AN579" s="34" t="n">
        <x:f>IF(SQRT($B$9)*$B579+SQRT(1-$B$9)*S579&lt;_xlfn.NORM.S.INV($B$6),1,0)</x:f>
        <x:v>0</x:v>
      </x:c>
      <x:c r="AO579" s="34" t="n">
        <x:f>IF(SQRT($B$9)*$B579+SQRT(1-$B$9)*T579&lt;_xlfn.NORM.S.INV($B$6),1,0)</x:f>
        <x:v>0</x:v>
      </x:c>
      <x:c r="AP579" s="34" t="n">
        <x:f>IF(SQRT($B$9)*$B579+SQRT(1-$B$9)*U579&lt;_xlfn.NORM.S.INV($B$6),1,0)</x:f>
        <x:v>0</x:v>
      </x:c>
      <x:c r="AQ579" s="34" t="n">
        <x:f>IF(SQRT($B$9)*$B579+SQRT(1-$B$9)*V579&lt;_xlfn.NORM.S.INV($B$6),1,0)</x:f>
        <x:v>0</x:v>
      </x:c>
      <x:c r="AR579" s="34" t="n">
        <x:f>IF(SQRT($B$9)*$B579+SQRT(1-$B$9)*W579&lt;_xlfn.NORM.S.INV($B$6),1,0)</x:f>
        <x:v>0</x:v>
      </x:c>
      <x:c r="AS579" s="34" t="n">
        <x:f>IF(SQRT($B$9)*$B579+SQRT(1-$B$9)*X579&lt;_xlfn.NORM.S.INV($B$6),1,0)</x:f>
        <x:v>0</x:v>
      </x:c>
      <x:c r="AT579" s="34" t="n">
        <x:f>IF(SQRT($B$9)*$B579+SQRT(1-$B$9)*Y579&lt;_xlfn.NORM.S.INV($B$6),1,0)</x:f>
        <x:v>0</x:v>
      </x:c>
      <x:c r="AU579" s="34" t="n">
        <x:f>IF(SQRT($B$9)*$B579+SQRT(1-$B$9)*Z579&lt;_xlfn.NORM.S.INV($B$6),1,0)</x:f>
        <x:v>0</x:v>
      </x:c>
      <x:c r="AV579" s="34" t="n">
        <x:f>IF(SQRT($B$9)*$B579+SQRT(1-$B$9)*AA579&lt;_xlfn.NORM.S.INV($B$6),1,0)</x:f>
        <x:v>0</x:v>
      </x:c>
      <x:c r="AW579" s="34" t="n">
        <x:f>IF(SQRT($C$9)*$B579+SQRT(1-$C$9)*AB579&lt;_xlfn.NORM.S.INV($C$6),1,0)</x:f>
        <x:v>0</x:v>
      </x:c>
      <x:c r="AX579" s="34" t="n">
        <x:f>IF(SQRT($C$9)*$B579+SQRT(1-$C$9)*AC579&lt;_xlfn.NORM.S.INV($C$6),1,0)</x:f>
        <x:v>0</x:v>
      </x:c>
      <x:c r="AY579" s="34" t="n">
        <x:f>IF(SQRT($C$9)*$B579+SQRT(1-$C$9)*AD579&lt;_xlfn.NORM.S.INV($C$6),1,0)</x:f>
        <x:v>0</x:v>
      </x:c>
      <x:c r="AZ579" s="34" t="n">
        <x:f>IF(SQRT($C$9)*$B579+SQRT(1-$C$9)*AE579&lt;_xlfn.NORM.S.INV($C$6),1,0)</x:f>
        <x:v>0</x:v>
      </x:c>
      <x:c r="BA579" s="34" t="n">
        <x:f>IF(SQRT($C$9)*$B579+SQRT(1-$C$9)*AF579&lt;_xlfn.NORM.S.INV($C$6),1,0)</x:f>
        <x:v>0</x:v>
      </x:c>
      <x:c r="BB579" s="34" t="n">
        <x:f>IF(SQRT($C$9)*$B579+SQRT(1-$C$9)*AG579&lt;_xlfn.NORM.S.INV($C$6),1,0)</x:f>
        <x:v>0</x:v>
      </x:c>
      <x:c r="BC579" s="34" t="n">
        <x:f>IF(SQRT($C$9)*$B579+SQRT(1-$C$9)*AH579&lt;_xlfn.NORM.S.INV($C$6),1,0)</x:f>
        <x:v>0</x:v>
      </x:c>
      <x:c r="BD579" s="34" t="n">
        <x:f>IF(SQRT($C$9)*$B579+SQRT(1-$C$9)*AI579&lt;_xlfn.NORM.S.INV($C$6),1,0)</x:f>
        <x:v>0</x:v>
      </x:c>
      <x:c r="BE579" s="34" t="n">
        <x:f>IF(SQRT($C$9)*$B579+SQRT(1-$C$9)*AJ579&lt;_xlfn.NORM.S.INV($C$6),1,0)</x:f>
        <x:v>1</x:v>
      </x:c>
      <x:c r="BF579" s="34" t="n">
        <x:f>IF(SQRT($C$9)*$B579+SQRT(1-$C$9)*AK579&lt;_xlfn.NORM.S.INV($C$6),1,0)</x:f>
        <x:v>0</x:v>
      </x:c>
      <x:c r="BG579" s="34"/>
      <x:c r="BH579" s="34"/>
      <x:c r="BI579" s="34" t="n">
        <x:f>$B$11*(($A$1061)*$C579/$B$12*$B$7+(1-$A$1061)*$D579/$B$12*$C$7)</x:f>
        <x:v>600</x:v>
      </x:c>
      <x:c r="BJ579" s="34" t="n">
        <x:f>$B$11*(($A$1062)*$C579/$B$12*$B$7+(1-$A$1062)*$D579/$B$12*$C$7)</x:f>
        <x:v>570</x:v>
      </x:c>
      <x:c r="BK579" s="34" t="n">
        <x:f>$B$11*(($A$1063)*$C579/$B$12*$B$7+(1-$A$1063)*$D579/$B$12*$C$7)</x:f>
        <x:v>540</x:v>
      </x:c>
      <x:c r="BL579" s="34" t="n">
        <x:f>$B$11*(($A$1064)*$C579/$B$12*$B$7+(1-$A$1064)*$D579/$B$12*$C$7)</x:f>
        <x:v>509.99999999999994</x:v>
      </x:c>
      <x:c r="BM579" s="34" t="n">
        <x:f>$B$11*(($A$1065)*$C579/$B$12*$B$7+(1-$A$1065)*$D579/$B$12*$C$7)</x:f>
        <x:v>480</x:v>
      </x:c>
      <x:c r="BN579" s="34" t="n">
        <x:f>$B$11*(($A$1066)*$C579/$B$12*$B$7+(1-$A$1066)*$D579/$B$12*$C$7)</x:f>
        <x:v>450</x:v>
      </x:c>
      <x:c r="BO579" s="34" t="n">
        <x:f>$B$11*(($A$1067)*$C579/$B$12*$B$7+(1-$A$1067)*$D579/$B$12*$C$7)</x:f>
        <x:v>419.99999999999994</x:v>
      </x:c>
      <x:c r="BP579" s="34" t="n">
        <x:f>$B$11*(($A$1068)*$C579/$B$12*$B$7+(1-$A$1068)*$D579/$B$12*$C$7)</x:f>
        <x:v>390</x:v>
      </x:c>
      <x:c r="BQ579" s="34" t="n">
        <x:f>$B$11*(($A$1069)*$C579/$B$12*$B$7+(1-$A$1069)*$D579/$B$12*$C$7)</x:f>
        <x:v>360</x:v>
      </x:c>
      <x:c r="BR579" s="34" t="n">
        <x:f>$B$11*(($A$1070)*$C579/$B$12*$B$7+(1-$A$1070)*$D579/$B$12*$C$7)</x:f>
        <x:v>330</x:v>
      </x:c>
      <x:c r="BS579" s="34" t="n">
        <x:f>$B$11*(($A$1071)*$C579/$B$12*$B$7+(1-$A$1071)*$D579/$B$12*$C$7)</x:f>
        <x:v>300</x:v>
      </x:c>
      <x:c r="BT579" s="34" t="n">
        <x:f>$B$11*(($A$1072)*$C579/$B$12*$B$7+(1-$A$1072)*$D579/$B$12*$C$7)</x:f>
        <x:v>270</x:v>
      </x:c>
      <x:c r="BU579" s="34" t="n">
        <x:f>$B$11*(($A$1073)*$C579/$B$12*$B$7+(1-$A$1073)*$D579/$B$12*$C$7)</x:f>
        <x:v>240</x:v>
      </x:c>
      <x:c r="BV579" s="34" t="n">
        <x:f>$B$11*(($A$1074)*$C579/$B$12*$B$7+(1-$A$1074)*$D579/$B$12*$C$7)</x:f>
        <x:v>209.99999999999997</x:v>
      </x:c>
      <x:c r="BW579" s="34" t="n">
        <x:f>$B$11*(($A$1075)*$C579/$B$12*$B$7+(1-$A$1075)*$D579/$B$12*$C$7)</x:f>
        <x:v>180.00000000000003</x:v>
      </x:c>
      <x:c r="BX579" s="34" t="n">
        <x:f>$B$11*(($A$1076)*$C579/$B$12*$B$7+(1-$A$1076)*$D579/$B$12*$C$7)</x:f>
        <x:v>150</x:v>
      </x:c>
      <x:c r="BY579" s="34" t="n">
        <x:f>$B$11*(($A$1077)*$C579/$B$12*$B$7+(1-$A$1077)*$D579/$B$12*$C$7)</x:f>
        <x:v>119.99999999999999</x:v>
      </x:c>
      <x:c r="BZ579" s="34" t="n">
        <x:f>$B$11*(($A$1078)*$C579/$B$12*$B$7+(1-$A$1078)*$D579/$B$12*$C$7)</x:f>
        <x:v>90.00000000000001</x:v>
      </x:c>
      <x:c r="CA579" s="34" t="n">
        <x:f>$B$11*(($A$1079)*$C579/$B$12*$B$7+(1-$A$1079)*$D579/$B$12*$C$7)</x:f>
        <x:v>59.99999999999999</x:v>
      </x:c>
      <x:c r="CB579" s="34" t="n">
        <x:f>$B$11*(($A$1080)*$C579/$B$12*$B$7+(1-$A$1080)*$D579/$B$12*$C$7)</x:f>
        <x:v>30.00000000000003</x:v>
      </x:c>
      <x:c r="CC579" s="34" t="n">
        <x:f>$B$11*(($A$1081)*$C579/$B$12*$B$7+(1-$A$1081)*$D579/$B$12*$C$7)</x:f>
        <x:v>0</x:v>
      </x:c>
    </x:row>
    <x:row r="580">
      <x:c r="A580" s="34" t="n">
        <x:v>556</x:v>
      </x:c>
      <x:c r="B580" s="39" t="n">
        <x:v>0.1990163079104452</x:v>
      </x:c>
      <x:c r="C580" s="1" t="n">
        <x:f>SUM(AM580:AV580)</x:f>
        <x:v>0</x:v>
      </x:c>
      <x:c r="D580" s="1" t="n">
        <x:f>SUM(AW580:BF580)</x:f>
        <x:v>1</x:v>
      </x:c>
      <x:c r="E580" s="17" t="n">
        <x:f>(1-C580/$B$12)*$B$8-C580/$B$12*$B$7</x:f>
        <x:v>0.05</x:v>
      </x:c>
      <x:c r="F580" s="17" t="n">
        <x:f>(1-D580/$B$12)*$C$8-D580/$B$12*$C$7</x:f>
        <x:v>0.021000000000000005</x:v>
      </x:c>
      <x:c r="G580" s="32" t="n">
        <x:f>$B$11*($B$10*C580/$B$12*$B$7+(1-$B$10)*D580/$B$12*$C$7)</x:f>
        <x:v>300</x:v>
      </x:c>
      <x:c r="H580" s="17" t="n">
        <x:f>$B$10*E580+(1-$B$10)*F580</x:f>
        <x:v>0.035500000000000004</x:v>
      </x:c>
      <x:c r="I580" s="34"/>
      <x:c r="J580" s="34"/>
      <x:c r="K580" s="34"/>
      <x:c r="L580" s="34"/>
      <x:c r="M580" s="34"/>
      <x:c r="N580" s="34"/>
      <x:c r="O580" s="34"/>
      <x:c r="P580" s="34"/>
      <x:c r="Q580" s="34"/>
      <x:c r="R580" s="39" t="n">
        <x:v>-1.7500081274360522</x:v>
      </x:c>
      <x:c r="S580" s="39" t="n">
        <x:v>0.7942230584847356</x:v>
      </x:c>
      <x:c r="T580" s="39" t="n">
        <x:v>-0.3493706246502232</x:v>
      </x:c>
      <x:c r="U580" s="39" t="n">
        <x:v>0.40127177722744717</x:v>
      </x:c>
      <x:c r="V580" s="39" t="n">
        <x:v>2.376568344197007</x:v>
      </x:c>
      <x:c r="W580" s="39" t="n">
        <x:v>0.8388176745540269</x:v>
      </x:c>
      <x:c r="X580" s="39" t="n">
        <x:v>0.8319587599363042</x:v>
      </x:c>
      <x:c r="Y580" s="39" t="n">
        <x:v>-0.9548135312551425</x:v>
      </x:c>
      <x:c r="Z580" s="39" t="n">
        <x:v>-0.8303232005095676</x:v>
      </x:c>
      <x:c r="AA580" s="39" t="n">
        <x:v>-0.11046452317883299</x:v>
      </x:c>
      <x:c r="AB580" s="39" t="n">
        <x:v>1.0678703232445292</x:v>
      </x:c>
      <x:c r="AC580" s="39" t="n">
        <x:v>1.270673413719416</x:v>
      </x:c>
      <x:c r="AD580" s="39" t="n">
        <x:v>-2.1295908357133118</x:v>
      </x:c>
      <x:c r="AE580" s="39" t="n">
        <x:v>-0.7866767090476926</x:v>
      </x:c>
      <x:c r="AF580" s="39" t="n">
        <x:v>0.1633839599038066</x:v>
      </x:c>
      <x:c r="AG580" s="39" t="n">
        <x:v>-0.5531468380241767</x:v>
      </x:c>
      <x:c r="AH580" s="39" t="n">
        <x:v>-1.8702901487104537</x:v>
      </x:c>
      <x:c r="AI580" s="39" t="n">
        <x:v>-0.5077409762276383</x:v>
      </x:c>
      <x:c r="AJ580" s="39" t="n">
        <x:v>1.1710623898521701</x:v>
      </x:c>
      <x:c r="AK580" s="39" t="n">
        <x:v>0.8235261034207093</x:v>
      </x:c>
      <x:c r="AL580" s="34"/>
      <x:c r="AM580" s="34" t="n">
        <x:f>IF(SQRT($B$9)*$B580+SQRT(1-$B$9)*R580&lt;_xlfn.NORM.S.INV($B$6),1,0)</x:f>
        <x:v>0</x:v>
      </x:c>
      <x:c r="AN580" s="34" t="n">
        <x:f>IF(SQRT($B$9)*$B580+SQRT(1-$B$9)*S580&lt;_xlfn.NORM.S.INV($B$6),1,0)</x:f>
        <x:v>0</x:v>
      </x:c>
      <x:c r="AO580" s="34" t="n">
        <x:f>IF(SQRT($B$9)*$B580+SQRT(1-$B$9)*T580&lt;_xlfn.NORM.S.INV($B$6),1,0)</x:f>
        <x:v>0</x:v>
      </x:c>
      <x:c r="AP580" s="34" t="n">
        <x:f>IF(SQRT($B$9)*$B580+SQRT(1-$B$9)*U580&lt;_xlfn.NORM.S.INV($B$6),1,0)</x:f>
        <x:v>0</x:v>
      </x:c>
      <x:c r="AQ580" s="34" t="n">
        <x:f>IF(SQRT($B$9)*$B580+SQRT(1-$B$9)*V580&lt;_xlfn.NORM.S.INV($B$6),1,0)</x:f>
        <x:v>0</x:v>
      </x:c>
      <x:c r="AR580" s="34" t="n">
        <x:f>IF(SQRT($B$9)*$B580+SQRT(1-$B$9)*W580&lt;_xlfn.NORM.S.INV($B$6),1,0)</x:f>
        <x:v>0</x:v>
      </x:c>
      <x:c r="AS580" s="34" t="n">
        <x:f>IF(SQRT($B$9)*$B580+SQRT(1-$B$9)*X580&lt;_xlfn.NORM.S.INV($B$6),1,0)</x:f>
        <x:v>0</x:v>
      </x:c>
      <x:c r="AT580" s="34" t="n">
        <x:f>IF(SQRT($B$9)*$B580+SQRT(1-$B$9)*Y580&lt;_xlfn.NORM.S.INV($B$6),1,0)</x:f>
        <x:v>0</x:v>
      </x:c>
      <x:c r="AU580" s="34" t="n">
        <x:f>IF(SQRT($B$9)*$B580+SQRT(1-$B$9)*Z580&lt;_xlfn.NORM.S.INV($B$6),1,0)</x:f>
        <x:v>0</x:v>
      </x:c>
      <x:c r="AV580" s="34" t="n">
        <x:f>IF(SQRT($B$9)*$B580+SQRT(1-$B$9)*AA580&lt;_xlfn.NORM.S.INV($B$6),1,0)</x:f>
        <x:v>0</x:v>
      </x:c>
      <x:c r="AW580" s="34" t="n">
        <x:f>IF(SQRT($C$9)*$B580+SQRT(1-$C$9)*AB580&lt;_xlfn.NORM.S.INV($C$6),1,0)</x:f>
        <x:v>0</x:v>
      </x:c>
      <x:c r="AX580" s="34" t="n">
        <x:f>IF(SQRT($C$9)*$B580+SQRT(1-$C$9)*AC580&lt;_xlfn.NORM.S.INV($C$6),1,0)</x:f>
        <x:v>0</x:v>
      </x:c>
      <x:c r="AY580" s="34" t="n">
        <x:f>IF(SQRT($C$9)*$B580+SQRT(1-$C$9)*AD580&lt;_xlfn.NORM.S.INV($C$6),1,0)</x:f>
        <x:v>1</x:v>
      </x:c>
      <x:c r="AZ580" s="34" t="n">
        <x:f>IF(SQRT($C$9)*$B580+SQRT(1-$C$9)*AE580&lt;_xlfn.NORM.S.INV($C$6),1,0)</x:f>
        <x:v>0</x:v>
      </x:c>
      <x:c r="BA580" s="34" t="n">
        <x:f>IF(SQRT($C$9)*$B580+SQRT(1-$C$9)*AF580&lt;_xlfn.NORM.S.INV($C$6),1,0)</x:f>
        <x:v>0</x:v>
      </x:c>
      <x:c r="BB580" s="34" t="n">
        <x:f>IF(SQRT($C$9)*$B580+SQRT(1-$C$9)*AG580&lt;_xlfn.NORM.S.INV($C$6),1,0)</x:f>
        <x:v>0</x:v>
      </x:c>
      <x:c r="BC580" s="34" t="n">
        <x:f>IF(SQRT($C$9)*$B580+SQRT(1-$C$9)*AH580&lt;_xlfn.NORM.S.INV($C$6),1,0)</x:f>
        <x:v>0</x:v>
      </x:c>
      <x:c r="BD580" s="34" t="n">
        <x:f>IF(SQRT($C$9)*$B580+SQRT(1-$C$9)*AI580&lt;_xlfn.NORM.S.INV($C$6),1,0)</x:f>
        <x:v>0</x:v>
      </x:c>
      <x:c r="BE580" s="34" t="n">
        <x:f>IF(SQRT($C$9)*$B580+SQRT(1-$C$9)*AJ580&lt;_xlfn.NORM.S.INV($C$6),1,0)</x:f>
        <x:v>0</x:v>
      </x:c>
      <x:c r="BF580" s="34" t="n">
        <x:f>IF(SQRT($C$9)*$B580+SQRT(1-$C$9)*AK580&lt;_xlfn.NORM.S.INV($C$6),1,0)</x:f>
        <x:v>0</x:v>
      </x:c>
      <x:c r="BG580" s="34"/>
      <x:c r="BH580" s="34"/>
      <x:c r="BI580" s="34" t="n">
        <x:f>$B$11*(($A$1061)*$C580/$B$12*$B$7+(1-$A$1061)*$D580/$B$12*$C$7)</x:f>
        <x:v>600</x:v>
      </x:c>
      <x:c r="BJ580" s="34" t="n">
        <x:f>$B$11*(($A$1062)*$C580/$B$12*$B$7+(1-$A$1062)*$D580/$B$12*$C$7)</x:f>
        <x:v>570</x:v>
      </x:c>
      <x:c r="BK580" s="34" t="n">
        <x:f>$B$11*(($A$1063)*$C580/$B$12*$B$7+(1-$A$1063)*$D580/$B$12*$C$7)</x:f>
        <x:v>540</x:v>
      </x:c>
      <x:c r="BL580" s="34" t="n">
        <x:f>$B$11*(($A$1064)*$C580/$B$12*$B$7+(1-$A$1064)*$D580/$B$12*$C$7)</x:f>
        <x:v>509.99999999999994</x:v>
      </x:c>
      <x:c r="BM580" s="34" t="n">
        <x:f>$B$11*(($A$1065)*$C580/$B$12*$B$7+(1-$A$1065)*$D580/$B$12*$C$7)</x:f>
        <x:v>480</x:v>
      </x:c>
      <x:c r="BN580" s="34" t="n">
        <x:f>$B$11*(($A$1066)*$C580/$B$12*$B$7+(1-$A$1066)*$D580/$B$12*$C$7)</x:f>
        <x:v>450</x:v>
      </x:c>
      <x:c r="BO580" s="34" t="n">
        <x:f>$B$11*(($A$1067)*$C580/$B$12*$B$7+(1-$A$1067)*$D580/$B$12*$C$7)</x:f>
        <x:v>419.99999999999994</x:v>
      </x:c>
      <x:c r="BP580" s="34" t="n">
        <x:f>$B$11*(($A$1068)*$C580/$B$12*$B$7+(1-$A$1068)*$D580/$B$12*$C$7)</x:f>
        <x:v>390</x:v>
      </x:c>
      <x:c r="BQ580" s="34" t="n">
        <x:f>$B$11*(($A$1069)*$C580/$B$12*$B$7+(1-$A$1069)*$D580/$B$12*$C$7)</x:f>
        <x:v>360</x:v>
      </x:c>
      <x:c r="BR580" s="34" t="n">
        <x:f>$B$11*(($A$1070)*$C580/$B$12*$B$7+(1-$A$1070)*$D580/$B$12*$C$7)</x:f>
        <x:v>330</x:v>
      </x:c>
      <x:c r="BS580" s="34" t="n">
        <x:f>$B$11*(($A$1071)*$C580/$B$12*$B$7+(1-$A$1071)*$D580/$B$12*$C$7)</x:f>
        <x:v>300</x:v>
      </x:c>
      <x:c r="BT580" s="34" t="n">
        <x:f>$B$11*(($A$1072)*$C580/$B$12*$B$7+(1-$A$1072)*$D580/$B$12*$C$7)</x:f>
        <x:v>270</x:v>
      </x:c>
      <x:c r="BU580" s="34" t="n">
        <x:f>$B$11*(($A$1073)*$C580/$B$12*$B$7+(1-$A$1073)*$D580/$B$12*$C$7)</x:f>
        <x:v>240</x:v>
      </x:c>
      <x:c r="BV580" s="34" t="n">
        <x:f>$B$11*(($A$1074)*$C580/$B$12*$B$7+(1-$A$1074)*$D580/$B$12*$C$7)</x:f>
        <x:v>209.99999999999997</x:v>
      </x:c>
      <x:c r="BW580" s="34" t="n">
        <x:f>$B$11*(($A$1075)*$C580/$B$12*$B$7+(1-$A$1075)*$D580/$B$12*$C$7)</x:f>
        <x:v>180.00000000000003</x:v>
      </x:c>
      <x:c r="BX580" s="34" t="n">
        <x:f>$B$11*(($A$1076)*$C580/$B$12*$B$7+(1-$A$1076)*$D580/$B$12*$C$7)</x:f>
        <x:v>150</x:v>
      </x:c>
      <x:c r="BY580" s="34" t="n">
        <x:f>$B$11*(($A$1077)*$C580/$B$12*$B$7+(1-$A$1077)*$D580/$B$12*$C$7)</x:f>
        <x:v>119.99999999999999</x:v>
      </x:c>
      <x:c r="BZ580" s="34" t="n">
        <x:f>$B$11*(($A$1078)*$C580/$B$12*$B$7+(1-$A$1078)*$D580/$B$12*$C$7)</x:f>
        <x:v>90.00000000000001</x:v>
      </x:c>
      <x:c r="CA580" s="34" t="n">
        <x:f>$B$11*(($A$1079)*$C580/$B$12*$B$7+(1-$A$1079)*$D580/$B$12*$C$7)</x:f>
        <x:v>59.99999999999999</x:v>
      </x:c>
      <x:c r="CB580" s="34" t="n">
        <x:f>$B$11*(($A$1080)*$C580/$B$12*$B$7+(1-$A$1080)*$D580/$B$12*$C$7)</x:f>
        <x:v>30.00000000000003</x:v>
      </x:c>
      <x:c r="CC580" s="34" t="n">
        <x:f>$B$11*(($A$1081)*$C580/$B$12*$B$7+(1-$A$1081)*$D580/$B$12*$C$7)</x:f>
        <x:v>0</x:v>
      </x:c>
    </x:row>
    <x:row r="581">
      <x:c r="A581" s="34" t="n">
        <x:v>557</x:v>
      </x:c>
      <x:c r="B581" s="39" t="n">
        <x:v>-0.6228790106871563</x:v>
      </x:c>
      <x:c r="C581" s="1" t="n">
        <x:f>SUM(AM581:AV581)</x:f>
        <x:v>0</x:v>
      </x:c>
      <x:c r="D581" s="1" t="n">
        <x:f>SUM(AW581:BF581)</x:f>
        <x:v>0</x:v>
      </x:c>
      <x:c r="E581" s="17" t="n">
        <x:f>(1-C581/$B$12)*$B$8-C581/$B$12*$B$7</x:f>
        <x:v>0.05</x:v>
      </x:c>
      <x:c r="F581" s="17" t="n">
        <x:f>(1-D581/$B$12)*$C$8-D581/$B$12*$C$7</x:f>
        <x:v>0.09</x:v>
      </x:c>
      <x:c r="G581" s="32" t="n">
        <x:f>$B$11*($B$10*C581/$B$12*$B$7+(1-$B$10)*D581/$B$12*$C$7)</x:f>
        <x:v>0</x:v>
      </x:c>
      <x:c r="H581" s="17" t="n">
        <x:f>$B$10*E581+(1-$B$10)*F581</x:f>
        <x:v>0.07</x:v>
      </x:c>
      <x:c r="I581" s="34"/>
      <x:c r="J581" s="34"/>
      <x:c r="K581" s="34"/>
      <x:c r="L581" s="34"/>
      <x:c r="M581" s="34"/>
      <x:c r="N581" s="34"/>
      <x:c r="O581" s="34"/>
      <x:c r="P581" s="34"/>
      <x:c r="Q581" s="34"/>
      <x:c r="R581" s="39" t="n">
        <x:v>0.15240363904360116</x:v>
      </x:c>
      <x:c r="S581" s="39" t="n">
        <x:v>-0.6069041110810238</x:v>
      </x:c>
      <x:c r="T581" s="39" t="n">
        <x:v>0.5400606547899247</x:v>
      </x:c>
      <x:c r="U581" s="39" t="n">
        <x:v>0.7784291933566079</x:v>
      </x:c>
      <x:c r="V581" s="39" t="n">
        <x:v>-2.161081536440793</x:v>
      </x:c>
      <x:c r="W581" s="39" t="n">
        <x:v>-1.0057670827993754</x:v>
      </x:c>
      <x:c r="X581" s="39" t="n">
        <x:v>-2.1738864406032326</x:v>
      </x:c>
      <x:c r="Y581" s="39" t="n">
        <x:v>-0.39454021146069046</x:v>
      </x:c>
      <x:c r="Z581" s="39" t="n">
        <x:v>-0.46224471244709125</x:v>
      </x:c>
      <x:c r="AA581" s="39" t="n">
        <x:v>-1.4372302306637113</x:v>
      </x:c>
      <x:c r="AB581" s="39" t="n">
        <x:v>0.09562469072366664</x:v>
      </x:c>
      <x:c r="AC581" s="39" t="n">
        <x:v>-0.6847393207284751</x:v>
      </x:c>
      <x:c r="AD581" s="39" t="n">
        <x:v>0.9831809441269457</x:v>
      </x:c>
      <x:c r="AE581" s="39" t="n">
        <x:v>1.945308149904127</x:v>
      </x:c>
      <x:c r="AF581" s="39" t="n">
        <x:v>0.9811470826539058</x:v>
      </x:c>
      <x:c r="AG581" s="39" t="n">
        <x:v>-0.5061578467921961</x:v>
      </x:c>
      <x:c r="AH581" s="39" t="n">
        <x:v>0.7096213695674962</x:v>
      </x:c>
      <x:c r="AI581" s="39" t="n">
        <x:v>-0.7676437964107778</x:v>
      </x:c>
      <x:c r="AJ581" s="39" t="n">
        <x:v>-1.0417802125863544</x:v>
      </x:c>
      <x:c r="AK581" s="39" t="n">
        <x:v>-0.46844853062880276</x:v>
      </x:c>
      <x:c r="AL581" s="34"/>
      <x:c r="AM581" s="34" t="n">
        <x:f>IF(SQRT($B$9)*$B581+SQRT(1-$B$9)*R581&lt;_xlfn.NORM.S.INV($B$6),1,0)</x:f>
        <x:v>0</x:v>
      </x:c>
      <x:c r="AN581" s="34" t="n">
        <x:f>IF(SQRT($B$9)*$B581+SQRT(1-$B$9)*S581&lt;_xlfn.NORM.S.INV($B$6),1,0)</x:f>
        <x:v>0</x:v>
      </x:c>
      <x:c r="AO581" s="34" t="n">
        <x:f>IF(SQRT($B$9)*$B581+SQRT(1-$B$9)*T581&lt;_xlfn.NORM.S.INV($B$6),1,0)</x:f>
        <x:v>0</x:v>
      </x:c>
      <x:c r="AP581" s="34" t="n">
        <x:f>IF(SQRT($B$9)*$B581+SQRT(1-$B$9)*U581&lt;_xlfn.NORM.S.INV($B$6),1,0)</x:f>
        <x:v>0</x:v>
      </x:c>
      <x:c r="AQ581" s="34" t="n">
        <x:f>IF(SQRT($B$9)*$B581+SQRT(1-$B$9)*V581&lt;_xlfn.NORM.S.INV($B$6),1,0)</x:f>
        <x:v>0</x:v>
      </x:c>
      <x:c r="AR581" s="34" t="n">
        <x:f>IF(SQRT($B$9)*$B581+SQRT(1-$B$9)*W581&lt;_xlfn.NORM.S.INV($B$6),1,0)</x:f>
        <x:v>0</x:v>
      </x:c>
      <x:c r="AS581" s="34" t="n">
        <x:f>IF(SQRT($B$9)*$B581+SQRT(1-$B$9)*X581&lt;_xlfn.NORM.S.INV($B$6),1,0)</x:f>
        <x:v>0</x:v>
      </x:c>
      <x:c r="AT581" s="34" t="n">
        <x:f>IF(SQRT($B$9)*$B581+SQRT(1-$B$9)*Y581&lt;_xlfn.NORM.S.INV($B$6),1,0)</x:f>
        <x:v>0</x:v>
      </x:c>
      <x:c r="AU581" s="34" t="n">
        <x:f>IF(SQRT($B$9)*$B581+SQRT(1-$B$9)*Z581&lt;_xlfn.NORM.S.INV($B$6),1,0)</x:f>
        <x:v>0</x:v>
      </x:c>
      <x:c r="AV581" s="34" t="n">
        <x:f>IF(SQRT($B$9)*$B581+SQRT(1-$B$9)*AA581&lt;_xlfn.NORM.S.INV($B$6),1,0)</x:f>
        <x:v>0</x:v>
      </x:c>
      <x:c r="AW581" s="34" t="n">
        <x:f>IF(SQRT($C$9)*$B581+SQRT(1-$C$9)*AB581&lt;_xlfn.NORM.S.INV($C$6),1,0)</x:f>
        <x:v>0</x:v>
      </x:c>
      <x:c r="AX581" s="34" t="n">
        <x:f>IF(SQRT($C$9)*$B581+SQRT(1-$C$9)*AC581&lt;_xlfn.NORM.S.INV($C$6),1,0)</x:f>
        <x:v>0</x:v>
      </x:c>
      <x:c r="AY581" s="34" t="n">
        <x:f>IF(SQRT($C$9)*$B581+SQRT(1-$C$9)*AD581&lt;_xlfn.NORM.S.INV($C$6),1,0)</x:f>
        <x:v>0</x:v>
      </x:c>
      <x:c r="AZ581" s="34" t="n">
        <x:f>IF(SQRT($C$9)*$B581+SQRT(1-$C$9)*AE581&lt;_xlfn.NORM.S.INV($C$6),1,0)</x:f>
        <x:v>0</x:v>
      </x:c>
      <x:c r="BA581" s="34" t="n">
        <x:f>IF(SQRT($C$9)*$B581+SQRT(1-$C$9)*AF581&lt;_xlfn.NORM.S.INV($C$6),1,0)</x:f>
        <x:v>0</x:v>
      </x:c>
      <x:c r="BB581" s="34" t="n">
        <x:f>IF(SQRT($C$9)*$B581+SQRT(1-$C$9)*AG581&lt;_xlfn.NORM.S.INV($C$6),1,0)</x:f>
        <x:v>0</x:v>
      </x:c>
      <x:c r="BC581" s="34" t="n">
        <x:f>IF(SQRT($C$9)*$B581+SQRT(1-$C$9)*AH581&lt;_xlfn.NORM.S.INV($C$6),1,0)</x:f>
        <x:v>0</x:v>
      </x:c>
      <x:c r="BD581" s="34" t="n">
        <x:f>IF(SQRT($C$9)*$B581+SQRT(1-$C$9)*AI581&lt;_xlfn.NORM.S.INV($C$6),1,0)</x:f>
        <x:v>0</x:v>
      </x:c>
      <x:c r="BE581" s="34" t="n">
        <x:f>IF(SQRT($C$9)*$B581+SQRT(1-$C$9)*AJ581&lt;_xlfn.NORM.S.INV($C$6),1,0)</x:f>
        <x:v>0</x:v>
      </x:c>
      <x:c r="BF581" s="34" t="n">
        <x:f>IF(SQRT($C$9)*$B581+SQRT(1-$C$9)*AK581&lt;_xlfn.NORM.S.INV($C$6),1,0)</x:f>
        <x:v>0</x:v>
      </x:c>
      <x:c r="BG581" s="34"/>
      <x:c r="BH581" s="34"/>
      <x:c r="BI581" s="34" t="n">
        <x:f>$B$11*(($A$1061)*$C581/$B$12*$B$7+(1-$A$1061)*$D581/$B$12*$C$7)</x:f>
        <x:v>0</x:v>
      </x:c>
      <x:c r="BJ581" s="34" t="n">
        <x:f>$B$11*(($A$1062)*$C581/$B$12*$B$7+(1-$A$1062)*$D581/$B$12*$C$7)</x:f>
        <x:v>0</x:v>
      </x:c>
      <x:c r="BK581" s="34" t="n">
        <x:f>$B$11*(($A$1063)*$C581/$B$12*$B$7+(1-$A$1063)*$D581/$B$12*$C$7)</x:f>
        <x:v>0</x:v>
      </x:c>
      <x:c r="BL581" s="34" t="n">
        <x:f>$B$11*(($A$1064)*$C581/$B$12*$B$7+(1-$A$1064)*$D581/$B$12*$C$7)</x:f>
        <x:v>0</x:v>
      </x:c>
      <x:c r="BM581" s="34" t="n">
        <x:f>$B$11*(($A$1065)*$C581/$B$12*$B$7+(1-$A$1065)*$D581/$B$12*$C$7)</x:f>
        <x:v>0</x:v>
      </x:c>
      <x:c r="BN581" s="34" t="n">
        <x:f>$B$11*(($A$1066)*$C581/$B$12*$B$7+(1-$A$1066)*$D581/$B$12*$C$7)</x:f>
        <x:v>0</x:v>
      </x:c>
      <x:c r="BO581" s="34" t="n">
        <x:f>$B$11*(($A$1067)*$C581/$B$12*$B$7+(1-$A$1067)*$D581/$B$12*$C$7)</x:f>
        <x:v>0</x:v>
      </x:c>
      <x:c r="BP581" s="34" t="n">
        <x:f>$B$11*(($A$1068)*$C581/$B$12*$B$7+(1-$A$1068)*$D581/$B$12*$C$7)</x:f>
        <x:v>0</x:v>
      </x:c>
      <x:c r="BQ581" s="34" t="n">
        <x:f>$B$11*(($A$1069)*$C581/$B$12*$B$7+(1-$A$1069)*$D581/$B$12*$C$7)</x:f>
        <x:v>0</x:v>
      </x:c>
      <x:c r="BR581" s="34" t="n">
        <x:f>$B$11*(($A$1070)*$C581/$B$12*$B$7+(1-$A$1070)*$D581/$B$12*$C$7)</x:f>
        <x:v>0</x:v>
      </x:c>
      <x:c r="BS581" s="34" t="n">
        <x:f>$B$11*(($A$1071)*$C581/$B$12*$B$7+(1-$A$1071)*$D581/$B$12*$C$7)</x:f>
        <x:v>0</x:v>
      </x:c>
      <x:c r="BT581" s="34" t="n">
        <x:f>$B$11*(($A$1072)*$C581/$B$12*$B$7+(1-$A$1072)*$D581/$B$12*$C$7)</x:f>
        <x:v>0</x:v>
      </x:c>
      <x:c r="BU581" s="34" t="n">
        <x:f>$B$11*(($A$1073)*$C581/$B$12*$B$7+(1-$A$1073)*$D581/$B$12*$C$7)</x:f>
        <x:v>0</x:v>
      </x:c>
      <x:c r="BV581" s="34" t="n">
        <x:f>$B$11*(($A$1074)*$C581/$B$12*$B$7+(1-$A$1074)*$D581/$B$12*$C$7)</x:f>
        <x:v>0</x:v>
      </x:c>
      <x:c r="BW581" s="34" t="n">
        <x:f>$B$11*(($A$1075)*$C581/$B$12*$B$7+(1-$A$1075)*$D581/$B$12*$C$7)</x:f>
        <x:v>0</x:v>
      </x:c>
      <x:c r="BX581" s="34" t="n">
        <x:f>$B$11*(($A$1076)*$C581/$B$12*$B$7+(1-$A$1076)*$D581/$B$12*$C$7)</x:f>
        <x:v>0</x:v>
      </x:c>
      <x:c r="BY581" s="34" t="n">
        <x:f>$B$11*(($A$1077)*$C581/$B$12*$B$7+(1-$A$1077)*$D581/$B$12*$C$7)</x:f>
        <x:v>0</x:v>
      </x:c>
      <x:c r="BZ581" s="34" t="n">
        <x:f>$B$11*(($A$1078)*$C581/$B$12*$B$7+(1-$A$1078)*$D581/$B$12*$C$7)</x:f>
        <x:v>0</x:v>
      </x:c>
      <x:c r="CA581" s="34" t="n">
        <x:f>$B$11*(($A$1079)*$C581/$B$12*$B$7+(1-$A$1079)*$D581/$B$12*$C$7)</x:f>
        <x:v>0</x:v>
      </x:c>
      <x:c r="CB581" s="34" t="n">
        <x:f>$B$11*(($A$1080)*$C581/$B$12*$B$7+(1-$A$1080)*$D581/$B$12*$C$7)</x:f>
        <x:v>0</x:v>
      </x:c>
      <x:c r="CC581" s="34" t="n">
        <x:f>$B$11*(($A$1081)*$C581/$B$12*$B$7+(1-$A$1081)*$D581/$B$12*$C$7)</x:f>
        <x:v>0</x:v>
      </x:c>
    </x:row>
    <x:row r="582">
      <x:c r="A582" s="34" t="n">
        <x:v>558</x:v>
      </x:c>
      <x:c r="B582" s="39" t="n">
        <x:v>-0.4752651051596655</x:v>
      </x:c>
      <x:c r="C582" s="1" t="n">
        <x:f>SUM(AM582:AV582)</x:f>
        <x:v>0</x:v>
      </x:c>
      <x:c r="D582" s="1" t="n">
        <x:f>SUM(AW582:BF582)</x:f>
        <x:v>0</x:v>
      </x:c>
      <x:c r="E582" s="17" t="n">
        <x:f>(1-C582/$B$12)*$B$8-C582/$B$12*$B$7</x:f>
        <x:v>0.05</x:v>
      </x:c>
      <x:c r="F582" s="17" t="n">
        <x:f>(1-D582/$B$12)*$C$8-D582/$B$12*$C$7</x:f>
        <x:v>0.09</x:v>
      </x:c>
      <x:c r="G582" s="32" t="n">
        <x:f>$B$11*($B$10*C582/$B$12*$B$7+(1-$B$10)*D582/$B$12*$C$7)</x:f>
        <x:v>0</x:v>
      </x:c>
      <x:c r="H582" s="17" t="n">
        <x:f>$B$10*E582+(1-$B$10)*F582</x:f>
        <x:v>0.07</x:v>
      </x:c>
      <x:c r="I582" s="34"/>
      <x:c r="J582" s="34"/>
      <x:c r="K582" s="34"/>
      <x:c r="L582" s="34"/>
      <x:c r="M582" s="34"/>
      <x:c r="N582" s="34"/>
      <x:c r="O582" s="34"/>
      <x:c r="P582" s="34"/>
      <x:c r="Q582" s="34"/>
      <x:c r="R582" s="39" t="n">
        <x:v>1.297428907637168</x:v>
      </x:c>
      <x:c r="S582" s="39" t="n">
        <x:v>0.027550982234870666</x:v>
      </x:c>
      <x:c r="T582" s="39" t="n">
        <x:v>-0.2688525802831444</x:v>
      </x:c>
      <x:c r="U582" s="39" t="n">
        <x:v>-0.5413761959390986</x:v>
      </x:c>
      <x:c r="V582" s="39" t="n">
        <x:v>-0.8029589023756595</x:v>
      </x:c>
      <x:c r="W582" s="39" t="n">
        <x:v>0.4875237801627108</x:v>
      </x:c>
      <x:c r="X582" s="39" t="n">
        <x:v>0.1437154386034316</x:v>
      </x:c>
      <x:c r="Y582" s="39" t="n">
        <x:v>1.3936486112792856</x:v>
      </x:c>
      <x:c r="Z582" s="39" t="n">
        <x:v>0.5652391724949475</x:v>
      </x:c>
      <x:c r="AA582" s="39" t="n">
        <x:v>-0.10160211741934434</x:v>
      </x:c>
      <x:c r="AB582" s="39" t="n">
        <x:v>-0.932067869613378</x:v>
      </x:c>
      <x:c r="AC582" s="39" t="n">
        <x:v>0.8804259857187952</x:v>
      </x:c>
      <x:c r="AD582" s="39" t="n">
        <x:v>1.3551834625373158</x:v>
      </x:c>
      <x:c r="AE582" s="39" t="n">
        <x:v>0.11881712226996047</x:v>
      </x:c>
      <x:c r="AF582" s="39" t="n">
        <x:v>-0.5105586208961983</x:v>
      </x:c>
      <x:c r="AG582" s="39" t="n">
        <x:v>1.3444671780310025</x:v>
      </x:c>
      <x:c r="AH582" s="39" t="n">
        <x:v>0.695357993570029</x:v>
      </x:c>
      <x:c r="AI582" s="39" t="n">
        <x:v>0.4797168631109154</x:v>
      </x:c>
      <x:c r="AJ582" s="39" t="n">
        <x:v>0.4617007711243705</x:v>
      </x:c>
      <x:c r="AK582" s="39" t="n">
        <x:v>0.929476129672036</x:v>
      </x:c>
      <x:c r="AL582" s="34"/>
      <x:c r="AM582" s="34" t="n">
        <x:f>IF(SQRT($B$9)*$B582+SQRT(1-$B$9)*R582&lt;_xlfn.NORM.S.INV($B$6),1,0)</x:f>
        <x:v>0</x:v>
      </x:c>
      <x:c r="AN582" s="34" t="n">
        <x:f>IF(SQRT($B$9)*$B582+SQRT(1-$B$9)*S582&lt;_xlfn.NORM.S.INV($B$6),1,0)</x:f>
        <x:v>0</x:v>
      </x:c>
      <x:c r="AO582" s="34" t="n">
        <x:f>IF(SQRT($B$9)*$B582+SQRT(1-$B$9)*T582&lt;_xlfn.NORM.S.INV($B$6),1,0)</x:f>
        <x:v>0</x:v>
      </x:c>
      <x:c r="AP582" s="34" t="n">
        <x:f>IF(SQRT($B$9)*$B582+SQRT(1-$B$9)*U582&lt;_xlfn.NORM.S.INV($B$6),1,0)</x:f>
        <x:v>0</x:v>
      </x:c>
      <x:c r="AQ582" s="34" t="n">
        <x:f>IF(SQRT($B$9)*$B582+SQRT(1-$B$9)*V582&lt;_xlfn.NORM.S.INV($B$6),1,0)</x:f>
        <x:v>0</x:v>
      </x:c>
      <x:c r="AR582" s="34" t="n">
        <x:f>IF(SQRT($B$9)*$B582+SQRT(1-$B$9)*W582&lt;_xlfn.NORM.S.INV($B$6),1,0)</x:f>
        <x:v>0</x:v>
      </x:c>
      <x:c r="AS582" s="34" t="n">
        <x:f>IF(SQRT($B$9)*$B582+SQRT(1-$B$9)*X582&lt;_xlfn.NORM.S.INV($B$6),1,0)</x:f>
        <x:v>0</x:v>
      </x:c>
      <x:c r="AT582" s="34" t="n">
        <x:f>IF(SQRT($B$9)*$B582+SQRT(1-$B$9)*Y582&lt;_xlfn.NORM.S.INV($B$6),1,0)</x:f>
        <x:v>0</x:v>
      </x:c>
      <x:c r="AU582" s="34" t="n">
        <x:f>IF(SQRT($B$9)*$B582+SQRT(1-$B$9)*Z582&lt;_xlfn.NORM.S.INV($B$6),1,0)</x:f>
        <x:v>0</x:v>
      </x:c>
      <x:c r="AV582" s="34" t="n">
        <x:f>IF(SQRT($B$9)*$B582+SQRT(1-$B$9)*AA582&lt;_xlfn.NORM.S.INV($B$6),1,0)</x:f>
        <x:v>0</x:v>
      </x:c>
      <x:c r="AW582" s="34" t="n">
        <x:f>IF(SQRT($C$9)*$B582+SQRT(1-$C$9)*AB582&lt;_xlfn.NORM.S.INV($C$6),1,0)</x:f>
        <x:v>0</x:v>
      </x:c>
      <x:c r="AX582" s="34" t="n">
        <x:f>IF(SQRT($C$9)*$B582+SQRT(1-$C$9)*AC582&lt;_xlfn.NORM.S.INV($C$6),1,0)</x:f>
        <x:v>0</x:v>
      </x:c>
      <x:c r="AY582" s="34" t="n">
        <x:f>IF(SQRT($C$9)*$B582+SQRT(1-$C$9)*AD582&lt;_xlfn.NORM.S.INV($C$6),1,0)</x:f>
        <x:v>0</x:v>
      </x:c>
      <x:c r="AZ582" s="34" t="n">
        <x:f>IF(SQRT($C$9)*$B582+SQRT(1-$C$9)*AE582&lt;_xlfn.NORM.S.INV($C$6),1,0)</x:f>
        <x:v>0</x:v>
      </x:c>
      <x:c r="BA582" s="34" t="n">
        <x:f>IF(SQRT($C$9)*$B582+SQRT(1-$C$9)*AF582&lt;_xlfn.NORM.S.INV($C$6),1,0)</x:f>
        <x:v>0</x:v>
      </x:c>
      <x:c r="BB582" s="34" t="n">
        <x:f>IF(SQRT($C$9)*$B582+SQRT(1-$C$9)*AG582&lt;_xlfn.NORM.S.INV($C$6),1,0)</x:f>
        <x:v>0</x:v>
      </x:c>
      <x:c r="BC582" s="34" t="n">
        <x:f>IF(SQRT($C$9)*$B582+SQRT(1-$C$9)*AH582&lt;_xlfn.NORM.S.INV($C$6),1,0)</x:f>
        <x:v>0</x:v>
      </x:c>
      <x:c r="BD582" s="34" t="n">
        <x:f>IF(SQRT($C$9)*$B582+SQRT(1-$C$9)*AI582&lt;_xlfn.NORM.S.INV($C$6),1,0)</x:f>
        <x:v>0</x:v>
      </x:c>
      <x:c r="BE582" s="34" t="n">
        <x:f>IF(SQRT($C$9)*$B582+SQRT(1-$C$9)*AJ582&lt;_xlfn.NORM.S.INV($C$6),1,0)</x:f>
        <x:v>0</x:v>
      </x:c>
      <x:c r="BF582" s="34" t="n">
        <x:f>IF(SQRT($C$9)*$B582+SQRT(1-$C$9)*AK582&lt;_xlfn.NORM.S.INV($C$6),1,0)</x:f>
        <x:v>0</x:v>
      </x:c>
      <x:c r="BG582" s="34"/>
      <x:c r="BH582" s="34"/>
      <x:c r="BI582" s="34" t="n">
        <x:f>$B$11*(($A$1061)*$C582/$B$12*$B$7+(1-$A$1061)*$D582/$B$12*$C$7)</x:f>
        <x:v>0</x:v>
      </x:c>
      <x:c r="BJ582" s="34" t="n">
        <x:f>$B$11*(($A$1062)*$C582/$B$12*$B$7+(1-$A$1062)*$D582/$B$12*$C$7)</x:f>
        <x:v>0</x:v>
      </x:c>
      <x:c r="BK582" s="34" t="n">
        <x:f>$B$11*(($A$1063)*$C582/$B$12*$B$7+(1-$A$1063)*$D582/$B$12*$C$7)</x:f>
        <x:v>0</x:v>
      </x:c>
      <x:c r="BL582" s="34" t="n">
        <x:f>$B$11*(($A$1064)*$C582/$B$12*$B$7+(1-$A$1064)*$D582/$B$12*$C$7)</x:f>
        <x:v>0</x:v>
      </x:c>
      <x:c r="BM582" s="34" t="n">
        <x:f>$B$11*(($A$1065)*$C582/$B$12*$B$7+(1-$A$1065)*$D582/$B$12*$C$7)</x:f>
        <x:v>0</x:v>
      </x:c>
      <x:c r="BN582" s="34" t="n">
        <x:f>$B$11*(($A$1066)*$C582/$B$12*$B$7+(1-$A$1066)*$D582/$B$12*$C$7)</x:f>
        <x:v>0</x:v>
      </x:c>
      <x:c r="BO582" s="34" t="n">
        <x:f>$B$11*(($A$1067)*$C582/$B$12*$B$7+(1-$A$1067)*$D582/$B$12*$C$7)</x:f>
        <x:v>0</x:v>
      </x:c>
      <x:c r="BP582" s="34" t="n">
        <x:f>$B$11*(($A$1068)*$C582/$B$12*$B$7+(1-$A$1068)*$D582/$B$12*$C$7)</x:f>
        <x:v>0</x:v>
      </x:c>
      <x:c r="BQ582" s="34" t="n">
        <x:f>$B$11*(($A$1069)*$C582/$B$12*$B$7+(1-$A$1069)*$D582/$B$12*$C$7)</x:f>
        <x:v>0</x:v>
      </x:c>
      <x:c r="BR582" s="34" t="n">
        <x:f>$B$11*(($A$1070)*$C582/$B$12*$B$7+(1-$A$1070)*$D582/$B$12*$C$7)</x:f>
        <x:v>0</x:v>
      </x:c>
      <x:c r="BS582" s="34" t="n">
        <x:f>$B$11*(($A$1071)*$C582/$B$12*$B$7+(1-$A$1071)*$D582/$B$12*$C$7)</x:f>
        <x:v>0</x:v>
      </x:c>
      <x:c r="BT582" s="34" t="n">
        <x:f>$B$11*(($A$1072)*$C582/$B$12*$B$7+(1-$A$1072)*$D582/$B$12*$C$7)</x:f>
        <x:v>0</x:v>
      </x:c>
      <x:c r="BU582" s="34" t="n">
        <x:f>$B$11*(($A$1073)*$C582/$B$12*$B$7+(1-$A$1073)*$D582/$B$12*$C$7)</x:f>
        <x:v>0</x:v>
      </x:c>
      <x:c r="BV582" s="34" t="n">
        <x:f>$B$11*(($A$1074)*$C582/$B$12*$B$7+(1-$A$1074)*$D582/$B$12*$C$7)</x:f>
        <x:v>0</x:v>
      </x:c>
      <x:c r="BW582" s="34" t="n">
        <x:f>$B$11*(($A$1075)*$C582/$B$12*$B$7+(1-$A$1075)*$D582/$B$12*$C$7)</x:f>
        <x:v>0</x:v>
      </x:c>
      <x:c r="BX582" s="34" t="n">
        <x:f>$B$11*(($A$1076)*$C582/$B$12*$B$7+(1-$A$1076)*$D582/$B$12*$C$7)</x:f>
        <x:v>0</x:v>
      </x:c>
      <x:c r="BY582" s="34" t="n">
        <x:f>$B$11*(($A$1077)*$C582/$B$12*$B$7+(1-$A$1077)*$D582/$B$12*$C$7)</x:f>
        <x:v>0</x:v>
      </x:c>
      <x:c r="BZ582" s="34" t="n">
        <x:f>$B$11*(($A$1078)*$C582/$B$12*$B$7+(1-$A$1078)*$D582/$B$12*$C$7)</x:f>
        <x:v>0</x:v>
      </x:c>
      <x:c r="CA582" s="34" t="n">
        <x:f>$B$11*(($A$1079)*$C582/$B$12*$B$7+(1-$A$1079)*$D582/$B$12*$C$7)</x:f>
        <x:v>0</x:v>
      </x:c>
      <x:c r="CB582" s="34" t="n">
        <x:f>$B$11*(($A$1080)*$C582/$B$12*$B$7+(1-$A$1080)*$D582/$B$12*$C$7)</x:f>
        <x:v>0</x:v>
      </x:c>
      <x:c r="CC582" s="34" t="n">
        <x:f>$B$11*(($A$1081)*$C582/$B$12*$B$7+(1-$A$1081)*$D582/$B$12*$C$7)</x:f>
        <x:v>0</x:v>
      </x:c>
    </x:row>
    <x:row r="583">
      <x:c r="A583" s="34" t="n">
        <x:v>559</x:v>
      </x:c>
      <x:c r="B583" s="39" t="n">
        <x:v>0.49350319968899614</x:v>
      </x:c>
      <x:c r="C583" s="1" t="n">
        <x:f>SUM(AM583:AV583)</x:f>
        <x:v>0</x:v>
      </x:c>
      <x:c r="D583" s="1" t="n">
        <x:f>SUM(AW583:BF583)</x:f>
        <x:v>0</x:v>
      </x:c>
      <x:c r="E583" s="17" t="n">
        <x:f>(1-C583/$B$12)*$B$8-C583/$B$12*$B$7</x:f>
        <x:v>0.05</x:v>
      </x:c>
      <x:c r="F583" s="17" t="n">
        <x:f>(1-D583/$B$12)*$C$8-D583/$B$12*$C$7</x:f>
        <x:v>0.09</x:v>
      </x:c>
      <x:c r="G583" s="32" t="n">
        <x:f>$B$11*($B$10*C583/$B$12*$B$7+(1-$B$10)*D583/$B$12*$C$7)</x:f>
        <x:v>0</x:v>
      </x:c>
      <x:c r="H583" s="17" t="n">
        <x:f>$B$10*E583+(1-$B$10)*F583</x:f>
        <x:v>0.07</x:v>
      </x:c>
      <x:c r="I583" s="34"/>
      <x:c r="J583" s="34"/>
      <x:c r="K583" s="34"/>
      <x:c r="L583" s="34"/>
      <x:c r="M583" s="34"/>
      <x:c r="N583" s="34"/>
      <x:c r="O583" s="34"/>
      <x:c r="P583" s="34"/>
      <x:c r="Q583" s="34"/>
      <x:c r="R583" s="39" t="n">
        <x:v>-0.7998723372299482</x:v>
      </x:c>
      <x:c r="S583" s="39" t="n">
        <x:v>-0.3012552257629549</x:v>
      </x:c>
      <x:c r="T583" s="39" t="n">
        <x:v>-0.8145470193813492</x:v>
      </x:c>
      <x:c r="U583" s="39" t="n">
        <x:v>-0.6796250139120515</x:v>
      </x:c>
      <x:c r="V583" s="39" t="n">
        <x:v>0.422059629128146</x:v>
      </x:c>
      <x:c r="W583" s="39" t="n">
        <x:v>-0.5773430699439509</x:v>
      </x:c>
      <x:c r="X583" s="39" t="n">
        <x:v>0.10473909068047992</x:v>
      </x:c>
      <x:c r="Y583" s="39" t="n">
        <x:v>1.1913495000651422</x:v>
      </x:c>
      <x:c r="Z583" s="39" t="n">
        <x:v>1.852531664027697</x:v>
      </x:c>
      <x:c r="AA583" s="39" t="n">
        <x:v>0.5511774358745416</x:v>
      </x:c>
      <x:c r="AB583" s="39" t="n">
        <x:v>0.6538018540870865</x:v>
      </x:c>
      <x:c r="AC583" s="39" t="n">
        <x:v>1.5914080606128072</x:v>
      </x:c>
      <x:c r="AD583" s="39" t="n">
        <x:v>1.6902994875272577</x:v>
      </x:c>
      <x:c r="AE583" s="39" t="n">
        <x:v>0.6767195032899047</x:v>
      </x:c>
      <x:c r="AF583" s="39" t="n">
        <x:v>-0.4780443582175276</x:v>
      </x:c>
      <x:c r="AG583" s="39" t="n">
        <x:v>-1.7983541691818532</x:v>
      </x:c>
      <x:c r="AH583" s="39" t="n">
        <x:v>-0.06003082031170551</x:v>
      </x:c>
      <x:c r="AI583" s="39" t="n">
        <x:v>0.35146848025699357</x:v>
      </x:c>
      <x:c r="AJ583" s="39" t="n">
        <x:v>-0.7621477083705579</x:v>
      </x:c>
      <x:c r="AK583" s="39" t="n">
        <x:v>-1.9533740046985093</x:v>
      </x:c>
      <x:c r="AL583" s="34"/>
      <x:c r="AM583" s="34" t="n">
        <x:f>IF(SQRT($B$9)*$B583+SQRT(1-$B$9)*R583&lt;_xlfn.NORM.S.INV($B$6),1,0)</x:f>
        <x:v>0</x:v>
      </x:c>
      <x:c r="AN583" s="34" t="n">
        <x:f>IF(SQRT($B$9)*$B583+SQRT(1-$B$9)*S583&lt;_xlfn.NORM.S.INV($B$6),1,0)</x:f>
        <x:v>0</x:v>
      </x:c>
      <x:c r="AO583" s="34" t="n">
        <x:f>IF(SQRT($B$9)*$B583+SQRT(1-$B$9)*T583&lt;_xlfn.NORM.S.INV($B$6),1,0)</x:f>
        <x:v>0</x:v>
      </x:c>
      <x:c r="AP583" s="34" t="n">
        <x:f>IF(SQRT($B$9)*$B583+SQRT(1-$B$9)*U583&lt;_xlfn.NORM.S.INV($B$6),1,0)</x:f>
        <x:v>0</x:v>
      </x:c>
      <x:c r="AQ583" s="34" t="n">
        <x:f>IF(SQRT($B$9)*$B583+SQRT(1-$B$9)*V583&lt;_xlfn.NORM.S.INV($B$6),1,0)</x:f>
        <x:v>0</x:v>
      </x:c>
      <x:c r="AR583" s="34" t="n">
        <x:f>IF(SQRT($B$9)*$B583+SQRT(1-$B$9)*W583&lt;_xlfn.NORM.S.INV($B$6),1,0)</x:f>
        <x:v>0</x:v>
      </x:c>
      <x:c r="AS583" s="34" t="n">
        <x:f>IF(SQRT($B$9)*$B583+SQRT(1-$B$9)*X583&lt;_xlfn.NORM.S.INV($B$6),1,0)</x:f>
        <x:v>0</x:v>
      </x:c>
      <x:c r="AT583" s="34" t="n">
        <x:f>IF(SQRT($B$9)*$B583+SQRT(1-$B$9)*Y583&lt;_xlfn.NORM.S.INV($B$6),1,0)</x:f>
        <x:v>0</x:v>
      </x:c>
      <x:c r="AU583" s="34" t="n">
        <x:f>IF(SQRT($B$9)*$B583+SQRT(1-$B$9)*Z583&lt;_xlfn.NORM.S.INV($B$6),1,0)</x:f>
        <x:v>0</x:v>
      </x:c>
      <x:c r="AV583" s="34" t="n">
        <x:f>IF(SQRT($B$9)*$B583+SQRT(1-$B$9)*AA583&lt;_xlfn.NORM.S.INV($B$6),1,0)</x:f>
        <x:v>0</x:v>
      </x:c>
      <x:c r="AW583" s="34" t="n">
        <x:f>IF(SQRT($C$9)*$B583+SQRT(1-$C$9)*AB583&lt;_xlfn.NORM.S.INV($C$6),1,0)</x:f>
        <x:v>0</x:v>
      </x:c>
      <x:c r="AX583" s="34" t="n">
        <x:f>IF(SQRT($C$9)*$B583+SQRT(1-$C$9)*AC583&lt;_xlfn.NORM.S.INV($C$6),1,0)</x:f>
        <x:v>0</x:v>
      </x:c>
      <x:c r="AY583" s="34" t="n">
        <x:f>IF(SQRT($C$9)*$B583+SQRT(1-$C$9)*AD583&lt;_xlfn.NORM.S.INV($C$6),1,0)</x:f>
        <x:v>0</x:v>
      </x:c>
      <x:c r="AZ583" s="34" t="n">
        <x:f>IF(SQRT($C$9)*$B583+SQRT(1-$C$9)*AE583&lt;_xlfn.NORM.S.INV($C$6),1,0)</x:f>
        <x:v>0</x:v>
      </x:c>
      <x:c r="BA583" s="34" t="n">
        <x:f>IF(SQRT($C$9)*$B583+SQRT(1-$C$9)*AF583&lt;_xlfn.NORM.S.INV($C$6),1,0)</x:f>
        <x:v>0</x:v>
      </x:c>
      <x:c r="BB583" s="34" t="n">
        <x:f>IF(SQRT($C$9)*$B583+SQRT(1-$C$9)*AG583&lt;_xlfn.NORM.S.INV($C$6),1,0)</x:f>
        <x:v>0</x:v>
      </x:c>
      <x:c r="BC583" s="34" t="n">
        <x:f>IF(SQRT($C$9)*$B583+SQRT(1-$C$9)*AH583&lt;_xlfn.NORM.S.INV($C$6),1,0)</x:f>
        <x:v>0</x:v>
      </x:c>
      <x:c r="BD583" s="34" t="n">
        <x:f>IF(SQRT($C$9)*$B583+SQRT(1-$C$9)*AI583&lt;_xlfn.NORM.S.INV($C$6),1,0)</x:f>
        <x:v>0</x:v>
      </x:c>
      <x:c r="BE583" s="34" t="n">
        <x:f>IF(SQRT($C$9)*$B583+SQRT(1-$C$9)*AJ583&lt;_xlfn.NORM.S.INV($C$6),1,0)</x:f>
        <x:v>0</x:v>
      </x:c>
      <x:c r="BF583" s="34" t="n">
        <x:f>IF(SQRT($C$9)*$B583+SQRT(1-$C$9)*AK583&lt;_xlfn.NORM.S.INV($C$6),1,0)</x:f>
        <x:v>0</x:v>
      </x:c>
      <x:c r="BG583" s="34"/>
      <x:c r="BH583" s="34"/>
      <x:c r="BI583" s="34" t="n">
        <x:f>$B$11*(($A$1061)*$C583/$B$12*$B$7+(1-$A$1061)*$D583/$B$12*$C$7)</x:f>
        <x:v>0</x:v>
      </x:c>
      <x:c r="BJ583" s="34" t="n">
        <x:f>$B$11*(($A$1062)*$C583/$B$12*$B$7+(1-$A$1062)*$D583/$B$12*$C$7)</x:f>
        <x:v>0</x:v>
      </x:c>
      <x:c r="BK583" s="34" t="n">
        <x:f>$B$11*(($A$1063)*$C583/$B$12*$B$7+(1-$A$1063)*$D583/$B$12*$C$7)</x:f>
        <x:v>0</x:v>
      </x:c>
      <x:c r="BL583" s="34" t="n">
        <x:f>$B$11*(($A$1064)*$C583/$B$12*$B$7+(1-$A$1064)*$D583/$B$12*$C$7)</x:f>
        <x:v>0</x:v>
      </x:c>
      <x:c r="BM583" s="34" t="n">
        <x:f>$B$11*(($A$1065)*$C583/$B$12*$B$7+(1-$A$1065)*$D583/$B$12*$C$7)</x:f>
        <x:v>0</x:v>
      </x:c>
      <x:c r="BN583" s="34" t="n">
        <x:f>$B$11*(($A$1066)*$C583/$B$12*$B$7+(1-$A$1066)*$D583/$B$12*$C$7)</x:f>
        <x:v>0</x:v>
      </x:c>
      <x:c r="BO583" s="34" t="n">
        <x:f>$B$11*(($A$1067)*$C583/$B$12*$B$7+(1-$A$1067)*$D583/$B$12*$C$7)</x:f>
        <x:v>0</x:v>
      </x:c>
      <x:c r="BP583" s="34" t="n">
        <x:f>$B$11*(($A$1068)*$C583/$B$12*$B$7+(1-$A$1068)*$D583/$B$12*$C$7)</x:f>
        <x:v>0</x:v>
      </x:c>
      <x:c r="BQ583" s="34" t="n">
        <x:f>$B$11*(($A$1069)*$C583/$B$12*$B$7+(1-$A$1069)*$D583/$B$12*$C$7)</x:f>
        <x:v>0</x:v>
      </x:c>
      <x:c r="BR583" s="34" t="n">
        <x:f>$B$11*(($A$1070)*$C583/$B$12*$B$7+(1-$A$1070)*$D583/$B$12*$C$7)</x:f>
        <x:v>0</x:v>
      </x:c>
      <x:c r="BS583" s="34" t="n">
        <x:f>$B$11*(($A$1071)*$C583/$B$12*$B$7+(1-$A$1071)*$D583/$B$12*$C$7)</x:f>
        <x:v>0</x:v>
      </x:c>
      <x:c r="BT583" s="34" t="n">
        <x:f>$B$11*(($A$1072)*$C583/$B$12*$B$7+(1-$A$1072)*$D583/$B$12*$C$7)</x:f>
        <x:v>0</x:v>
      </x:c>
      <x:c r="BU583" s="34" t="n">
        <x:f>$B$11*(($A$1073)*$C583/$B$12*$B$7+(1-$A$1073)*$D583/$B$12*$C$7)</x:f>
        <x:v>0</x:v>
      </x:c>
      <x:c r="BV583" s="34" t="n">
        <x:f>$B$11*(($A$1074)*$C583/$B$12*$B$7+(1-$A$1074)*$D583/$B$12*$C$7)</x:f>
        <x:v>0</x:v>
      </x:c>
      <x:c r="BW583" s="34" t="n">
        <x:f>$B$11*(($A$1075)*$C583/$B$12*$B$7+(1-$A$1075)*$D583/$B$12*$C$7)</x:f>
        <x:v>0</x:v>
      </x:c>
      <x:c r="BX583" s="34" t="n">
        <x:f>$B$11*(($A$1076)*$C583/$B$12*$B$7+(1-$A$1076)*$D583/$B$12*$C$7)</x:f>
        <x:v>0</x:v>
      </x:c>
      <x:c r="BY583" s="34" t="n">
        <x:f>$B$11*(($A$1077)*$C583/$B$12*$B$7+(1-$A$1077)*$D583/$B$12*$C$7)</x:f>
        <x:v>0</x:v>
      </x:c>
      <x:c r="BZ583" s="34" t="n">
        <x:f>$B$11*(($A$1078)*$C583/$B$12*$B$7+(1-$A$1078)*$D583/$B$12*$C$7)</x:f>
        <x:v>0</x:v>
      </x:c>
      <x:c r="CA583" s="34" t="n">
        <x:f>$B$11*(($A$1079)*$C583/$B$12*$B$7+(1-$A$1079)*$D583/$B$12*$C$7)</x:f>
        <x:v>0</x:v>
      </x:c>
      <x:c r="CB583" s="34" t="n">
        <x:f>$B$11*(($A$1080)*$C583/$B$12*$B$7+(1-$A$1080)*$D583/$B$12*$C$7)</x:f>
        <x:v>0</x:v>
      </x:c>
      <x:c r="CC583" s="34" t="n">
        <x:f>$B$11*(($A$1081)*$C583/$B$12*$B$7+(1-$A$1081)*$D583/$B$12*$C$7)</x:f>
        <x:v>0</x:v>
      </x:c>
    </x:row>
    <x:row r="584">
      <x:c r="A584" s="34" t="n">
        <x:v>560</x:v>
      </x:c>
      <x:c r="B584" s="39" t="n">
        <x:v>1.1724599407483751</x:v>
      </x:c>
      <x:c r="C584" s="1" t="n">
        <x:f>SUM(AM584:AV584)</x:f>
        <x:v>0</x:v>
      </x:c>
      <x:c r="D584" s="1" t="n">
        <x:f>SUM(AW584:BF584)</x:f>
        <x:v>0</x:v>
      </x:c>
      <x:c r="E584" s="17" t="n">
        <x:f>(1-C584/$B$12)*$B$8-C584/$B$12*$B$7</x:f>
        <x:v>0.05</x:v>
      </x:c>
      <x:c r="F584" s="17" t="n">
        <x:f>(1-D584/$B$12)*$C$8-D584/$B$12*$C$7</x:f>
        <x:v>0.09</x:v>
      </x:c>
      <x:c r="G584" s="32" t="n">
        <x:f>$B$11*($B$10*C584/$B$12*$B$7+(1-$B$10)*D584/$B$12*$C$7)</x:f>
        <x:v>0</x:v>
      </x:c>
      <x:c r="H584" s="17" t="n">
        <x:f>$B$10*E584+(1-$B$10)*F584</x:f>
        <x:v>0.07</x:v>
      </x:c>
      <x:c r="I584" s="34"/>
      <x:c r="J584" s="34"/>
      <x:c r="K584" s="34"/>
      <x:c r="L584" s="34"/>
      <x:c r="M584" s="34"/>
      <x:c r="N584" s="34"/>
      <x:c r="O584" s="34"/>
      <x:c r="P584" s="34"/>
      <x:c r="Q584" s="34"/>
      <x:c r="R584" s="39" t="n">
        <x:v>-3.088860779122575</x:v>
      </x:c>
      <x:c r="S584" s="39" t="n">
        <x:v>0.09319725244364245</x:v>
      </x:c>
      <x:c r="T584" s="39" t="n">
        <x:v>-0.43772482398747753</x:v>
      </x:c>
      <x:c r="U584" s="39" t="n">
        <x:v>1.1876726824712223</x:v>
      </x:c>
      <x:c r="V584" s="39" t="n">
        <x:v>1.3723518798086884</x:v>
      </x:c>
      <x:c r="W584" s="39" t="n">
        <x:v>-1.1778792198659114</x:v>
      </x:c>
      <x:c r="X584" s="39" t="n">
        <x:v>0.6661839563705961</x:v>
      </x:c>
      <x:c r="Y584" s="39" t="n">
        <x:v>0.058524299977584314</x:v>
      </x:c>
      <x:c r="Z584" s="39" t="n">
        <x:v>-1.4634030471701318</x:v>
      </x:c>
      <x:c r="AA584" s="39" t="n">
        <x:v>-1.5065267577734178</x:v>
      </x:c>
      <x:c r="AB584" s="39" t="n">
        <x:v>0.3628641494646219</x:v>
      </x:c>
      <x:c r="AC584" s="39" t="n">
        <x:v>1.6576149819703385</x:v>
      </x:c>
      <x:c r="AD584" s="39" t="n">
        <x:v>-0.9175941516363766</x:v>
      </x:c>
      <x:c r="AE584" s="39" t="n">
        <x:v>-1.8326330692149813</x:v>
      </x:c>
      <x:c r="AF584" s="39" t="n">
        <x:v>0.6788835033297381</x:v>
      </x:c>
      <x:c r="AG584" s="39" t="n">
        <x:v>2.4029449849570885</x:v>
      </x:c>
      <x:c r="AH584" s="39" t="n">
        <x:v>-2.1617011515982876</x:v>
      </x:c>
      <x:c r="AI584" s="39" t="n">
        <x:v>-0.969239419704361</x:v>
      </x:c>
      <x:c r="AJ584" s="39" t="n">
        <x:v>0.47324963156017913</x:v>
      </x:c>
      <x:c r="AK584" s="39" t="n">
        <x:v>-1.373486292804832</x:v>
      </x:c>
      <x:c r="AL584" s="34"/>
      <x:c r="AM584" s="34" t="n">
        <x:f>IF(SQRT($B$9)*$B584+SQRT(1-$B$9)*R584&lt;_xlfn.NORM.S.INV($B$6),1,0)</x:f>
        <x:v>0</x:v>
      </x:c>
      <x:c r="AN584" s="34" t="n">
        <x:f>IF(SQRT($B$9)*$B584+SQRT(1-$B$9)*S584&lt;_xlfn.NORM.S.INV($B$6),1,0)</x:f>
        <x:v>0</x:v>
      </x:c>
      <x:c r="AO584" s="34" t="n">
        <x:f>IF(SQRT($B$9)*$B584+SQRT(1-$B$9)*T584&lt;_xlfn.NORM.S.INV($B$6),1,0)</x:f>
        <x:v>0</x:v>
      </x:c>
      <x:c r="AP584" s="34" t="n">
        <x:f>IF(SQRT($B$9)*$B584+SQRT(1-$B$9)*U584&lt;_xlfn.NORM.S.INV($B$6),1,0)</x:f>
        <x:v>0</x:v>
      </x:c>
      <x:c r="AQ584" s="34" t="n">
        <x:f>IF(SQRT($B$9)*$B584+SQRT(1-$B$9)*V584&lt;_xlfn.NORM.S.INV($B$6),1,0)</x:f>
        <x:v>0</x:v>
      </x:c>
      <x:c r="AR584" s="34" t="n">
        <x:f>IF(SQRT($B$9)*$B584+SQRT(1-$B$9)*W584&lt;_xlfn.NORM.S.INV($B$6),1,0)</x:f>
        <x:v>0</x:v>
      </x:c>
      <x:c r="AS584" s="34" t="n">
        <x:f>IF(SQRT($B$9)*$B584+SQRT(1-$B$9)*X584&lt;_xlfn.NORM.S.INV($B$6),1,0)</x:f>
        <x:v>0</x:v>
      </x:c>
      <x:c r="AT584" s="34" t="n">
        <x:f>IF(SQRT($B$9)*$B584+SQRT(1-$B$9)*Y584&lt;_xlfn.NORM.S.INV($B$6),1,0)</x:f>
        <x:v>0</x:v>
      </x:c>
      <x:c r="AU584" s="34" t="n">
        <x:f>IF(SQRT($B$9)*$B584+SQRT(1-$B$9)*Z584&lt;_xlfn.NORM.S.INV($B$6),1,0)</x:f>
        <x:v>0</x:v>
      </x:c>
      <x:c r="AV584" s="34" t="n">
        <x:f>IF(SQRT($B$9)*$B584+SQRT(1-$B$9)*AA584&lt;_xlfn.NORM.S.INV($B$6),1,0)</x:f>
        <x:v>0</x:v>
      </x:c>
      <x:c r="AW584" s="34" t="n">
        <x:f>IF(SQRT($C$9)*$B584+SQRT(1-$C$9)*AB584&lt;_xlfn.NORM.S.INV($C$6),1,0)</x:f>
        <x:v>0</x:v>
      </x:c>
      <x:c r="AX584" s="34" t="n">
        <x:f>IF(SQRT($C$9)*$B584+SQRT(1-$C$9)*AC584&lt;_xlfn.NORM.S.INV($C$6),1,0)</x:f>
        <x:v>0</x:v>
      </x:c>
      <x:c r="AY584" s="34" t="n">
        <x:f>IF(SQRT($C$9)*$B584+SQRT(1-$C$9)*AD584&lt;_xlfn.NORM.S.INV($C$6),1,0)</x:f>
        <x:v>0</x:v>
      </x:c>
      <x:c r="AZ584" s="34" t="n">
        <x:f>IF(SQRT($C$9)*$B584+SQRT(1-$C$9)*AE584&lt;_xlfn.NORM.S.INV($C$6),1,0)</x:f>
        <x:v>0</x:v>
      </x:c>
      <x:c r="BA584" s="34" t="n">
        <x:f>IF(SQRT($C$9)*$B584+SQRT(1-$C$9)*AF584&lt;_xlfn.NORM.S.INV($C$6),1,0)</x:f>
        <x:v>0</x:v>
      </x:c>
      <x:c r="BB584" s="34" t="n">
        <x:f>IF(SQRT($C$9)*$B584+SQRT(1-$C$9)*AG584&lt;_xlfn.NORM.S.INV($C$6),1,0)</x:f>
        <x:v>0</x:v>
      </x:c>
      <x:c r="BC584" s="34" t="n">
        <x:f>IF(SQRT($C$9)*$B584+SQRT(1-$C$9)*AH584&lt;_xlfn.NORM.S.INV($C$6),1,0)</x:f>
        <x:v>0</x:v>
      </x:c>
      <x:c r="BD584" s="34" t="n">
        <x:f>IF(SQRT($C$9)*$B584+SQRT(1-$C$9)*AI584&lt;_xlfn.NORM.S.INV($C$6),1,0)</x:f>
        <x:v>0</x:v>
      </x:c>
      <x:c r="BE584" s="34" t="n">
        <x:f>IF(SQRT($C$9)*$B584+SQRT(1-$C$9)*AJ584&lt;_xlfn.NORM.S.INV($C$6),1,0)</x:f>
        <x:v>0</x:v>
      </x:c>
      <x:c r="BF584" s="34" t="n">
        <x:f>IF(SQRT($C$9)*$B584+SQRT(1-$C$9)*AK584&lt;_xlfn.NORM.S.INV($C$6),1,0)</x:f>
        <x:v>0</x:v>
      </x:c>
      <x:c r="BG584" s="34"/>
      <x:c r="BH584" s="34"/>
      <x:c r="BI584" s="34" t="n">
        <x:f>$B$11*(($A$1061)*$C584/$B$12*$B$7+(1-$A$1061)*$D584/$B$12*$C$7)</x:f>
        <x:v>0</x:v>
      </x:c>
      <x:c r="BJ584" s="34" t="n">
        <x:f>$B$11*(($A$1062)*$C584/$B$12*$B$7+(1-$A$1062)*$D584/$B$12*$C$7)</x:f>
        <x:v>0</x:v>
      </x:c>
      <x:c r="BK584" s="34" t="n">
        <x:f>$B$11*(($A$1063)*$C584/$B$12*$B$7+(1-$A$1063)*$D584/$B$12*$C$7)</x:f>
        <x:v>0</x:v>
      </x:c>
      <x:c r="BL584" s="34" t="n">
        <x:f>$B$11*(($A$1064)*$C584/$B$12*$B$7+(1-$A$1064)*$D584/$B$12*$C$7)</x:f>
        <x:v>0</x:v>
      </x:c>
      <x:c r="BM584" s="34" t="n">
        <x:f>$B$11*(($A$1065)*$C584/$B$12*$B$7+(1-$A$1065)*$D584/$B$12*$C$7)</x:f>
        <x:v>0</x:v>
      </x:c>
      <x:c r="BN584" s="34" t="n">
        <x:f>$B$11*(($A$1066)*$C584/$B$12*$B$7+(1-$A$1066)*$D584/$B$12*$C$7)</x:f>
        <x:v>0</x:v>
      </x:c>
      <x:c r="BO584" s="34" t="n">
        <x:f>$B$11*(($A$1067)*$C584/$B$12*$B$7+(1-$A$1067)*$D584/$B$12*$C$7)</x:f>
        <x:v>0</x:v>
      </x:c>
      <x:c r="BP584" s="34" t="n">
        <x:f>$B$11*(($A$1068)*$C584/$B$12*$B$7+(1-$A$1068)*$D584/$B$12*$C$7)</x:f>
        <x:v>0</x:v>
      </x:c>
      <x:c r="BQ584" s="34" t="n">
        <x:f>$B$11*(($A$1069)*$C584/$B$12*$B$7+(1-$A$1069)*$D584/$B$12*$C$7)</x:f>
        <x:v>0</x:v>
      </x:c>
      <x:c r="BR584" s="34" t="n">
        <x:f>$B$11*(($A$1070)*$C584/$B$12*$B$7+(1-$A$1070)*$D584/$B$12*$C$7)</x:f>
        <x:v>0</x:v>
      </x:c>
      <x:c r="BS584" s="34" t="n">
        <x:f>$B$11*(($A$1071)*$C584/$B$12*$B$7+(1-$A$1071)*$D584/$B$12*$C$7)</x:f>
        <x:v>0</x:v>
      </x:c>
      <x:c r="BT584" s="34" t="n">
        <x:f>$B$11*(($A$1072)*$C584/$B$12*$B$7+(1-$A$1072)*$D584/$B$12*$C$7)</x:f>
        <x:v>0</x:v>
      </x:c>
      <x:c r="BU584" s="34" t="n">
        <x:f>$B$11*(($A$1073)*$C584/$B$12*$B$7+(1-$A$1073)*$D584/$B$12*$C$7)</x:f>
        <x:v>0</x:v>
      </x:c>
      <x:c r="BV584" s="34" t="n">
        <x:f>$B$11*(($A$1074)*$C584/$B$12*$B$7+(1-$A$1074)*$D584/$B$12*$C$7)</x:f>
        <x:v>0</x:v>
      </x:c>
      <x:c r="BW584" s="34" t="n">
        <x:f>$B$11*(($A$1075)*$C584/$B$12*$B$7+(1-$A$1075)*$D584/$B$12*$C$7)</x:f>
        <x:v>0</x:v>
      </x:c>
      <x:c r="BX584" s="34" t="n">
        <x:f>$B$11*(($A$1076)*$C584/$B$12*$B$7+(1-$A$1076)*$D584/$B$12*$C$7)</x:f>
        <x:v>0</x:v>
      </x:c>
      <x:c r="BY584" s="34" t="n">
        <x:f>$B$11*(($A$1077)*$C584/$B$12*$B$7+(1-$A$1077)*$D584/$B$12*$C$7)</x:f>
        <x:v>0</x:v>
      </x:c>
      <x:c r="BZ584" s="34" t="n">
        <x:f>$B$11*(($A$1078)*$C584/$B$12*$B$7+(1-$A$1078)*$D584/$B$12*$C$7)</x:f>
        <x:v>0</x:v>
      </x:c>
      <x:c r="CA584" s="34" t="n">
        <x:f>$B$11*(($A$1079)*$C584/$B$12*$B$7+(1-$A$1079)*$D584/$B$12*$C$7)</x:f>
        <x:v>0</x:v>
      </x:c>
      <x:c r="CB584" s="34" t="n">
        <x:f>$B$11*(($A$1080)*$C584/$B$12*$B$7+(1-$A$1080)*$D584/$B$12*$C$7)</x:f>
        <x:v>0</x:v>
      </x:c>
      <x:c r="CC584" s="34" t="n">
        <x:f>$B$11*(($A$1081)*$C584/$B$12*$B$7+(1-$A$1081)*$D584/$B$12*$C$7)</x:f>
        <x:v>0</x:v>
      </x:c>
    </x:row>
    <x:row r="585">
      <x:c r="A585" s="34" t="n">
        <x:v>561</x:v>
      </x:c>
      <x:c r="B585" s="39" t="n">
        <x:v>0.5746613902734268</x:v>
      </x:c>
      <x:c r="C585" s="1" t="n">
        <x:f>SUM(AM585:AV585)</x:f>
        <x:v>0</x:v>
      </x:c>
      <x:c r="D585" s="1" t="n">
        <x:f>SUM(AW585:BF585)</x:f>
        <x:v>0</x:v>
      </x:c>
      <x:c r="E585" s="17" t="n">
        <x:f>(1-C585/$B$12)*$B$8-C585/$B$12*$B$7</x:f>
        <x:v>0.05</x:v>
      </x:c>
      <x:c r="F585" s="17" t="n">
        <x:f>(1-D585/$B$12)*$C$8-D585/$B$12*$C$7</x:f>
        <x:v>0.09</x:v>
      </x:c>
      <x:c r="G585" s="32" t="n">
        <x:f>$B$11*($B$10*C585/$B$12*$B$7+(1-$B$10)*D585/$B$12*$C$7)</x:f>
        <x:v>0</x:v>
      </x:c>
      <x:c r="H585" s="17" t="n">
        <x:f>$B$10*E585+(1-$B$10)*F585</x:f>
        <x:v>0.07</x:v>
      </x:c>
      <x:c r="I585" s="34"/>
      <x:c r="J585" s="34"/>
      <x:c r="K585" s="34"/>
      <x:c r="L585" s="34"/>
      <x:c r="M585" s="34"/>
      <x:c r="N585" s="34"/>
      <x:c r="O585" s="34"/>
      <x:c r="P585" s="34"/>
      <x:c r="Q585" s="34"/>
      <x:c r="R585" s="39" t="n">
        <x:v>-0.11672173769379764</x:v>
      </x:c>
      <x:c r="S585" s="39" t="n">
        <x:v>0.02398730775211832</x:v>
      </x:c>
      <x:c r="T585" s="39" t="n">
        <x:v>-0.25850815160952806</x:v>
      </x:c>
      <x:c r="U585" s="39" t="n">
        <x:v>0.593462330709926</x:v>
      </x:c>
      <x:c r="V585" s="39" t="n">
        <x:v>0.9730399742295558</x:v>
      </x:c>
      <x:c r="W585" s="39" t="n">
        <x:v>-0.05520270309777976</x:v>
      </x:c>
      <x:c r="X585" s="39" t="n">
        <x:v>0.6212009047366376</x:v>
      </x:c>
      <x:c r="Y585" s="39" t="n">
        <x:v>1.031410488388467</x:v>
      </x:c>
      <x:c r="Z585" s="39" t="n">
        <x:v>-0.04614029315560793</x:v>
      </x:c>
      <x:c r="AA585" s="39" t="n">
        <x:v>-0.9343057149961768</x:v>
      </x:c>
      <x:c r="AB585" s="39" t="n">
        <x:v>-0.9171848568792631</x:v>
      </x:c>
      <x:c r="AC585" s="39" t="n">
        <x:v>-1.323276752990538</x:v>
      </x:c>
      <x:c r="AD585" s="39" t="n">
        <x:v>0.09409481050371828</x:v>
      </x:c>
      <x:c r="AE585" s="39" t="n">
        <x:v>2.5170071065837165</x:v>
      </x:c>
      <x:c r="AF585" s="39" t="n">
        <x:v>-0.8961258584930724</x:v>
      </x:c>
      <x:c r="AG585" s="39" t="n">
        <x:v>0.96611824049664</x:v>
      </x:c>
      <x:c r="AH585" s="39" t="n">
        <x:v>0.6563094357934354</x:v>
      </x:c>
      <x:c r="AI585" s="39" t="n">
        <x:v>0.4911941076055089</x:v>
      </x:c>
      <x:c r="AJ585" s="39" t="n">
        <x:v>-0.2727632111429447</x:v>
      </x:c>
      <x:c r="AK585" s="39" t="n">
        <x:v>0.1272267842776249</x:v>
      </x:c>
      <x:c r="AL585" s="34"/>
      <x:c r="AM585" s="34" t="n">
        <x:f>IF(SQRT($B$9)*$B585+SQRT(1-$B$9)*R585&lt;_xlfn.NORM.S.INV($B$6),1,0)</x:f>
        <x:v>0</x:v>
      </x:c>
      <x:c r="AN585" s="34" t="n">
        <x:f>IF(SQRT($B$9)*$B585+SQRT(1-$B$9)*S585&lt;_xlfn.NORM.S.INV($B$6),1,0)</x:f>
        <x:v>0</x:v>
      </x:c>
      <x:c r="AO585" s="34" t="n">
        <x:f>IF(SQRT($B$9)*$B585+SQRT(1-$B$9)*T585&lt;_xlfn.NORM.S.INV($B$6),1,0)</x:f>
        <x:v>0</x:v>
      </x:c>
      <x:c r="AP585" s="34" t="n">
        <x:f>IF(SQRT($B$9)*$B585+SQRT(1-$B$9)*U585&lt;_xlfn.NORM.S.INV($B$6),1,0)</x:f>
        <x:v>0</x:v>
      </x:c>
      <x:c r="AQ585" s="34" t="n">
        <x:f>IF(SQRT($B$9)*$B585+SQRT(1-$B$9)*V585&lt;_xlfn.NORM.S.INV($B$6),1,0)</x:f>
        <x:v>0</x:v>
      </x:c>
      <x:c r="AR585" s="34" t="n">
        <x:f>IF(SQRT($B$9)*$B585+SQRT(1-$B$9)*W585&lt;_xlfn.NORM.S.INV($B$6),1,0)</x:f>
        <x:v>0</x:v>
      </x:c>
      <x:c r="AS585" s="34" t="n">
        <x:f>IF(SQRT($B$9)*$B585+SQRT(1-$B$9)*X585&lt;_xlfn.NORM.S.INV($B$6),1,0)</x:f>
        <x:v>0</x:v>
      </x:c>
      <x:c r="AT585" s="34" t="n">
        <x:f>IF(SQRT($B$9)*$B585+SQRT(1-$B$9)*Y585&lt;_xlfn.NORM.S.INV($B$6),1,0)</x:f>
        <x:v>0</x:v>
      </x:c>
      <x:c r="AU585" s="34" t="n">
        <x:f>IF(SQRT($B$9)*$B585+SQRT(1-$B$9)*Z585&lt;_xlfn.NORM.S.INV($B$6),1,0)</x:f>
        <x:v>0</x:v>
      </x:c>
      <x:c r="AV585" s="34" t="n">
        <x:f>IF(SQRT($B$9)*$B585+SQRT(1-$B$9)*AA585&lt;_xlfn.NORM.S.INV($B$6),1,0)</x:f>
        <x:v>0</x:v>
      </x:c>
      <x:c r="AW585" s="34" t="n">
        <x:f>IF(SQRT($C$9)*$B585+SQRT(1-$C$9)*AB585&lt;_xlfn.NORM.S.INV($C$6),1,0)</x:f>
        <x:v>0</x:v>
      </x:c>
      <x:c r="AX585" s="34" t="n">
        <x:f>IF(SQRT($C$9)*$B585+SQRT(1-$C$9)*AC585&lt;_xlfn.NORM.S.INV($C$6),1,0)</x:f>
        <x:v>0</x:v>
      </x:c>
      <x:c r="AY585" s="34" t="n">
        <x:f>IF(SQRT($C$9)*$B585+SQRT(1-$C$9)*AD585&lt;_xlfn.NORM.S.INV($C$6),1,0)</x:f>
        <x:v>0</x:v>
      </x:c>
      <x:c r="AZ585" s="34" t="n">
        <x:f>IF(SQRT($C$9)*$B585+SQRT(1-$C$9)*AE585&lt;_xlfn.NORM.S.INV($C$6),1,0)</x:f>
        <x:v>0</x:v>
      </x:c>
      <x:c r="BA585" s="34" t="n">
        <x:f>IF(SQRT($C$9)*$B585+SQRT(1-$C$9)*AF585&lt;_xlfn.NORM.S.INV($C$6),1,0)</x:f>
        <x:v>0</x:v>
      </x:c>
      <x:c r="BB585" s="34" t="n">
        <x:f>IF(SQRT($C$9)*$B585+SQRT(1-$C$9)*AG585&lt;_xlfn.NORM.S.INV($C$6),1,0)</x:f>
        <x:v>0</x:v>
      </x:c>
      <x:c r="BC585" s="34" t="n">
        <x:f>IF(SQRT($C$9)*$B585+SQRT(1-$C$9)*AH585&lt;_xlfn.NORM.S.INV($C$6),1,0)</x:f>
        <x:v>0</x:v>
      </x:c>
      <x:c r="BD585" s="34" t="n">
        <x:f>IF(SQRT($C$9)*$B585+SQRT(1-$C$9)*AI585&lt;_xlfn.NORM.S.INV($C$6),1,0)</x:f>
        <x:v>0</x:v>
      </x:c>
      <x:c r="BE585" s="34" t="n">
        <x:f>IF(SQRT($C$9)*$B585+SQRT(1-$C$9)*AJ585&lt;_xlfn.NORM.S.INV($C$6),1,0)</x:f>
        <x:v>0</x:v>
      </x:c>
      <x:c r="BF585" s="34" t="n">
        <x:f>IF(SQRT($C$9)*$B585+SQRT(1-$C$9)*AK585&lt;_xlfn.NORM.S.INV($C$6),1,0)</x:f>
        <x:v>0</x:v>
      </x:c>
      <x:c r="BG585" s="34"/>
      <x:c r="BH585" s="34"/>
      <x:c r="BI585" s="34" t="n">
        <x:f>$B$11*(($A$1061)*$C585/$B$12*$B$7+(1-$A$1061)*$D585/$B$12*$C$7)</x:f>
        <x:v>0</x:v>
      </x:c>
      <x:c r="BJ585" s="34" t="n">
        <x:f>$B$11*(($A$1062)*$C585/$B$12*$B$7+(1-$A$1062)*$D585/$B$12*$C$7)</x:f>
        <x:v>0</x:v>
      </x:c>
      <x:c r="BK585" s="34" t="n">
        <x:f>$B$11*(($A$1063)*$C585/$B$12*$B$7+(1-$A$1063)*$D585/$B$12*$C$7)</x:f>
        <x:v>0</x:v>
      </x:c>
      <x:c r="BL585" s="34" t="n">
        <x:f>$B$11*(($A$1064)*$C585/$B$12*$B$7+(1-$A$1064)*$D585/$B$12*$C$7)</x:f>
        <x:v>0</x:v>
      </x:c>
      <x:c r="BM585" s="34" t="n">
        <x:f>$B$11*(($A$1065)*$C585/$B$12*$B$7+(1-$A$1065)*$D585/$B$12*$C$7)</x:f>
        <x:v>0</x:v>
      </x:c>
      <x:c r="BN585" s="34" t="n">
        <x:f>$B$11*(($A$1066)*$C585/$B$12*$B$7+(1-$A$1066)*$D585/$B$12*$C$7)</x:f>
        <x:v>0</x:v>
      </x:c>
      <x:c r="BO585" s="34" t="n">
        <x:f>$B$11*(($A$1067)*$C585/$B$12*$B$7+(1-$A$1067)*$D585/$B$12*$C$7)</x:f>
        <x:v>0</x:v>
      </x:c>
      <x:c r="BP585" s="34" t="n">
        <x:f>$B$11*(($A$1068)*$C585/$B$12*$B$7+(1-$A$1068)*$D585/$B$12*$C$7)</x:f>
        <x:v>0</x:v>
      </x:c>
      <x:c r="BQ585" s="34" t="n">
        <x:f>$B$11*(($A$1069)*$C585/$B$12*$B$7+(1-$A$1069)*$D585/$B$12*$C$7)</x:f>
        <x:v>0</x:v>
      </x:c>
      <x:c r="BR585" s="34" t="n">
        <x:f>$B$11*(($A$1070)*$C585/$B$12*$B$7+(1-$A$1070)*$D585/$B$12*$C$7)</x:f>
        <x:v>0</x:v>
      </x:c>
      <x:c r="BS585" s="34" t="n">
        <x:f>$B$11*(($A$1071)*$C585/$B$12*$B$7+(1-$A$1071)*$D585/$B$12*$C$7)</x:f>
        <x:v>0</x:v>
      </x:c>
      <x:c r="BT585" s="34" t="n">
        <x:f>$B$11*(($A$1072)*$C585/$B$12*$B$7+(1-$A$1072)*$D585/$B$12*$C$7)</x:f>
        <x:v>0</x:v>
      </x:c>
      <x:c r="BU585" s="34" t="n">
        <x:f>$B$11*(($A$1073)*$C585/$B$12*$B$7+(1-$A$1073)*$D585/$B$12*$C$7)</x:f>
        <x:v>0</x:v>
      </x:c>
      <x:c r="BV585" s="34" t="n">
        <x:f>$B$11*(($A$1074)*$C585/$B$12*$B$7+(1-$A$1074)*$D585/$B$12*$C$7)</x:f>
        <x:v>0</x:v>
      </x:c>
      <x:c r="BW585" s="34" t="n">
        <x:f>$B$11*(($A$1075)*$C585/$B$12*$B$7+(1-$A$1075)*$D585/$B$12*$C$7)</x:f>
        <x:v>0</x:v>
      </x:c>
      <x:c r="BX585" s="34" t="n">
        <x:f>$B$11*(($A$1076)*$C585/$B$12*$B$7+(1-$A$1076)*$D585/$B$12*$C$7)</x:f>
        <x:v>0</x:v>
      </x:c>
      <x:c r="BY585" s="34" t="n">
        <x:f>$B$11*(($A$1077)*$C585/$B$12*$B$7+(1-$A$1077)*$D585/$B$12*$C$7)</x:f>
        <x:v>0</x:v>
      </x:c>
      <x:c r="BZ585" s="34" t="n">
        <x:f>$B$11*(($A$1078)*$C585/$B$12*$B$7+(1-$A$1078)*$D585/$B$12*$C$7)</x:f>
        <x:v>0</x:v>
      </x:c>
      <x:c r="CA585" s="34" t="n">
        <x:f>$B$11*(($A$1079)*$C585/$B$12*$B$7+(1-$A$1079)*$D585/$B$12*$C$7)</x:f>
        <x:v>0</x:v>
      </x:c>
      <x:c r="CB585" s="34" t="n">
        <x:f>$B$11*(($A$1080)*$C585/$B$12*$B$7+(1-$A$1080)*$D585/$B$12*$C$7)</x:f>
        <x:v>0</x:v>
      </x:c>
      <x:c r="CC585" s="34" t="n">
        <x:f>$B$11*(($A$1081)*$C585/$B$12*$B$7+(1-$A$1081)*$D585/$B$12*$C$7)</x:f>
        <x:v>0</x:v>
      </x:c>
    </x:row>
    <x:row r="586">
      <x:c r="A586" s="34" t="n">
        <x:v>562</x:v>
      </x:c>
      <x:c r="B586" s="39" t="n">
        <x:v>-0.28787705242490924</x:v>
      </x:c>
      <x:c r="C586" s="1" t="n">
        <x:f>SUM(AM586:AV586)</x:f>
        <x:v>0</x:v>
      </x:c>
      <x:c r="D586" s="1" t="n">
        <x:f>SUM(AW586:BF586)</x:f>
        <x:v>0</x:v>
      </x:c>
      <x:c r="E586" s="17" t="n">
        <x:f>(1-C586/$B$12)*$B$8-C586/$B$12*$B$7</x:f>
        <x:v>0.05</x:v>
      </x:c>
      <x:c r="F586" s="17" t="n">
        <x:f>(1-D586/$B$12)*$C$8-D586/$B$12*$C$7</x:f>
        <x:v>0.09</x:v>
      </x:c>
      <x:c r="G586" s="32" t="n">
        <x:f>$B$11*($B$10*C586/$B$12*$B$7+(1-$B$10)*D586/$B$12*$C$7)</x:f>
        <x:v>0</x:v>
      </x:c>
      <x:c r="H586" s="17" t="n">
        <x:f>$B$10*E586+(1-$B$10)*F586</x:f>
        <x:v>0.07</x:v>
      </x:c>
      <x:c r="I586" s="34"/>
      <x:c r="J586" s="34"/>
      <x:c r="K586" s="34"/>
      <x:c r="L586" s="34"/>
      <x:c r="M586" s="34"/>
      <x:c r="N586" s="34"/>
      <x:c r="O586" s="34"/>
      <x:c r="P586" s="34"/>
      <x:c r="Q586" s="34"/>
      <x:c r="R586" s="39" t="n">
        <x:v>0.6652664003913945</x:v>
      </x:c>
      <x:c r="S586" s="39" t="n">
        <x:v>-0.4654495245969518</x:v>
      </x:c>
      <x:c r="T586" s="39" t="n">
        <x:v>-1.8120229859053787</x:v>
      </x:c>
      <x:c r="U586" s="39" t="n">
        <x:v>-0.49795104489692316</x:v>
      </x:c>
      <x:c r="V586" s="39" t="n">
        <x:v>-0.9105513448138053</x:v>
      </x:c>
      <x:c r="W586" s="39" t="n">
        <x:v>1.353740795788192</x:v>
      </x:c>
      <x:c r="X586" s="39" t="n">
        <x:v>0.058159313669705524</x:v>
      </x:c>
      <x:c r="Y586" s="39" t="n">
        <x:v>1.719382082142946</x:v>
      </x:c>
      <x:c r="Z586" s="39" t="n">
        <x:v>0.6547337954063941</x:v>
      </x:c>
      <x:c r="AA586" s="39" t="n">
        <x:v>0.21395354558110502</x:v>
      </x:c>
      <x:c r="AB586" s="39" t="n">
        <x:v>-0.897159149732624</x:v>
      </x:c>
      <x:c r="AC586" s="39" t="n">
        <x:v>-0.581235434990435</x:v>
      </x:c>
      <x:c r="AD586" s="39" t="n">
        <x:v>-1.3641334300010126</x:v>
      </x:c>
      <x:c r="AE586" s="39" t="n">
        <x:v>0.31523004647746555</x:v>
      </x:c>
      <x:c r="AF586" s="39" t="n">
        <x:v>-0.09240564955256199</x:v>
      </x:c>
      <x:c r="AG586" s="39" t="n">
        <x:v>-0.8284421616429436</x:v>
      </x:c>
      <x:c r="AH586" s="39" t="n">
        <x:v>-0.13629662499281345</x:v>
      </x:c>
      <x:c r="AI586" s="39" t="n">
        <x:v>-0.3521543503758315</x:v>
      </x:c>
      <x:c r="AJ586" s="39" t="n">
        <x:v>0.2549654977030181</x:v>
      </x:c>
      <x:c r="AK586" s="39" t="n">
        <x:v>-0.6093946471266043</x:v>
      </x:c>
      <x:c r="AL586" s="34"/>
      <x:c r="AM586" s="34" t="n">
        <x:f>IF(SQRT($B$9)*$B586+SQRT(1-$B$9)*R586&lt;_xlfn.NORM.S.INV($B$6),1,0)</x:f>
        <x:v>0</x:v>
      </x:c>
      <x:c r="AN586" s="34" t="n">
        <x:f>IF(SQRT($B$9)*$B586+SQRT(1-$B$9)*S586&lt;_xlfn.NORM.S.INV($B$6),1,0)</x:f>
        <x:v>0</x:v>
      </x:c>
      <x:c r="AO586" s="34" t="n">
        <x:f>IF(SQRT($B$9)*$B586+SQRT(1-$B$9)*T586&lt;_xlfn.NORM.S.INV($B$6),1,0)</x:f>
        <x:v>0</x:v>
      </x:c>
      <x:c r="AP586" s="34" t="n">
        <x:f>IF(SQRT($B$9)*$B586+SQRT(1-$B$9)*U586&lt;_xlfn.NORM.S.INV($B$6),1,0)</x:f>
        <x:v>0</x:v>
      </x:c>
      <x:c r="AQ586" s="34" t="n">
        <x:f>IF(SQRT($B$9)*$B586+SQRT(1-$B$9)*V586&lt;_xlfn.NORM.S.INV($B$6),1,0)</x:f>
        <x:v>0</x:v>
      </x:c>
      <x:c r="AR586" s="34" t="n">
        <x:f>IF(SQRT($B$9)*$B586+SQRT(1-$B$9)*W586&lt;_xlfn.NORM.S.INV($B$6),1,0)</x:f>
        <x:v>0</x:v>
      </x:c>
      <x:c r="AS586" s="34" t="n">
        <x:f>IF(SQRT($B$9)*$B586+SQRT(1-$B$9)*X586&lt;_xlfn.NORM.S.INV($B$6),1,0)</x:f>
        <x:v>0</x:v>
      </x:c>
      <x:c r="AT586" s="34" t="n">
        <x:f>IF(SQRT($B$9)*$B586+SQRT(1-$B$9)*Y586&lt;_xlfn.NORM.S.INV($B$6),1,0)</x:f>
        <x:v>0</x:v>
      </x:c>
      <x:c r="AU586" s="34" t="n">
        <x:f>IF(SQRT($B$9)*$B586+SQRT(1-$B$9)*Z586&lt;_xlfn.NORM.S.INV($B$6),1,0)</x:f>
        <x:v>0</x:v>
      </x:c>
      <x:c r="AV586" s="34" t="n">
        <x:f>IF(SQRT($B$9)*$B586+SQRT(1-$B$9)*AA586&lt;_xlfn.NORM.S.INV($B$6),1,0)</x:f>
        <x:v>0</x:v>
      </x:c>
      <x:c r="AW586" s="34" t="n">
        <x:f>IF(SQRT($C$9)*$B586+SQRT(1-$C$9)*AB586&lt;_xlfn.NORM.S.INV($C$6),1,0)</x:f>
        <x:v>0</x:v>
      </x:c>
      <x:c r="AX586" s="34" t="n">
        <x:f>IF(SQRT($C$9)*$B586+SQRT(1-$C$9)*AC586&lt;_xlfn.NORM.S.INV($C$6),1,0)</x:f>
        <x:v>0</x:v>
      </x:c>
      <x:c r="AY586" s="34" t="n">
        <x:f>IF(SQRT($C$9)*$B586+SQRT(1-$C$9)*AD586&lt;_xlfn.NORM.S.INV($C$6),1,0)</x:f>
        <x:v>0</x:v>
      </x:c>
      <x:c r="AZ586" s="34" t="n">
        <x:f>IF(SQRT($C$9)*$B586+SQRT(1-$C$9)*AE586&lt;_xlfn.NORM.S.INV($C$6),1,0)</x:f>
        <x:v>0</x:v>
      </x:c>
      <x:c r="BA586" s="34" t="n">
        <x:f>IF(SQRT($C$9)*$B586+SQRT(1-$C$9)*AF586&lt;_xlfn.NORM.S.INV($C$6),1,0)</x:f>
        <x:v>0</x:v>
      </x:c>
      <x:c r="BB586" s="34" t="n">
        <x:f>IF(SQRT($C$9)*$B586+SQRT(1-$C$9)*AG586&lt;_xlfn.NORM.S.INV($C$6),1,0)</x:f>
        <x:v>0</x:v>
      </x:c>
      <x:c r="BC586" s="34" t="n">
        <x:f>IF(SQRT($C$9)*$B586+SQRT(1-$C$9)*AH586&lt;_xlfn.NORM.S.INV($C$6),1,0)</x:f>
        <x:v>0</x:v>
      </x:c>
      <x:c r="BD586" s="34" t="n">
        <x:f>IF(SQRT($C$9)*$B586+SQRT(1-$C$9)*AI586&lt;_xlfn.NORM.S.INV($C$6),1,0)</x:f>
        <x:v>0</x:v>
      </x:c>
      <x:c r="BE586" s="34" t="n">
        <x:f>IF(SQRT($C$9)*$B586+SQRT(1-$C$9)*AJ586&lt;_xlfn.NORM.S.INV($C$6),1,0)</x:f>
        <x:v>0</x:v>
      </x:c>
      <x:c r="BF586" s="34" t="n">
        <x:f>IF(SQRT($C$9)*$B586+SQRT(1-$C$9)*AK586&lt;_xlfn.NORM.S.INV($C$6),1,0)</x:f>
        <x:v>0</x:v>
      </x:c>
      <x:c r="BG586" s="34"/>
      <x:c r="BH586" s="34"/>
      <x:c r="BI586" s="34" t="n">
        <x:f>$B$11*(($A$1061)*$C586/$B$12*$B$7+(1-$A$1061)*$D586/$B$12*$C$7)</x:f>
        <x:v>0</x:v>
      </x:c>
      <x:c r="BJ586" s="34" t="n">
        <x:f>$B$11*(($A$1062)*$C586/$B$12*$B$7+(1-$A$1062)*$D586/$B$12*$C$7)</x:f>
        <x:v>0</x:v>
      </x:c>
      <x:c r="BK586" s="34" t="n">
        <x:f>$B$11*(($A$1063)*$C586/$B$12*$B$7+(1-$A$1063)*$D586/$B$12*$C$7)</x:f>
        <x:v>0</x:v>
      </x:c>
      <x:c r="BL586" s="34" t="n">
        <x:f>$B$11*(($A$1064)*$C586/$B$12*$B$7+(1-$A$1064)*$D586/$B$12*$C$7)</x:f>
        <x:v>0</x:v>
      </x:c>
      <x:c r="BM586" s="34" t="n">
        <x:f>$B$11*(($A$1065)*$C586/$B$12*$B$7+(1-$A$1065)*$D586/$B$12*$C$7)</x:f>
        <x:v>0</x:v>
      </x:c>
      <x:c r="BN586" s="34" t="n">
        <x:f>$B$11*(($A$1066)*$C586/$B$12*$B$7+(1-$A$1066)*$D586/$B$12*$C$7)</x:f>
        <x:v>0</x:v>
      </x:c>
      <x:c r="BO586" s="34" t="n">
        <x:f>$B$11*(($A$1067)*$C586/$B$12*$B$7+(1-$A$1067)*$D586/$B$12*$C$7)</x:f>
        <x:v>0</x:v>
      </x:c>
      <x:c r="BP586" s="34" t="n">
        <x:f>$B$11*(($A$1068)*$C586/$B$12*$B$7+(1-$A$1068)*$D586/$B$12*$C$7)</x:f>
        <x:v>0</x:v>
      </x:c>
      <x:c r="BQ586" s="34" t="n">
        <x:f>$B$11*(($A$1069)*$C586/$B$12*$B$7+(1-$A$1069)*$D586/$B$12*$C$7)</x:f>
        <x:v>0</x:v>
      </x:c>
      <x:c r="BR586" s="34" t="n">
        <x:f>$B$11*(($A$1070)*$C586/$B$12*$B$7+(1-$A$1070)*$D586/$B$12*$C$7)</x:f>
        <x:v>0</x:v>
      </x:c>
      <x:c r="BS586" s="34" t="n">
        <x:f>$B$11*(($A$1071)*$C586/$B$12*$B$7+(1-$A$1071)*$D586/$B$12*$C$7)</x:f>
        <x:v>0</x:v>
      </x:c>
      <x:c r="BT586" s="34" t="n">
        <x:f>$B$11*(($A$1072)*$C586/$B$12*$B$7+(1-$A$1072)*$D586/$B$12*$C$7)</x:f>
        <x:v>0</x:v>
      </x:c>
      <x:c r="BU586" s="34" t="n">
        <x:f>$B$11*(($A$1073)*$C586/$B$12*$B$7+(1-$A$1073)*$D586/$B$12*$C$7)</x:f>
        <x:v>0</x:v>
      </x:c>
      <x:c r="BV586" s="34" t="n">
        <x:f>$B$11*(($A$1074)*$C586/$B$12*$B$7+(1-$A$1074)*$D586/$B$12*$C$7)</x:f>
        <x:v>0</x:v>
      </x:c>
      <x:c r="BW586" s="34" t="n">
        <x:f>$B$11*(($A$1075)*$C586/$B$12*$B$7+(1-$A$1075)*$D586/$B$12*$C$7)</x:f>
        <x:v>0</x:v>
      </x:c>
      <x:c r="BX586" s="34" t="n">
        <x:f>$B$11*(($A$1076)*$C586/$B$12*$B$7+(1-$A$1076)*$D586/$B$12*$C$7)</x:f>
        <x:v>0</x:v>
      </x:c>
      <x:c r="BY586" s="34" t="n">
        <x:f>$B$11*(($A$1077)*$C586/$B$12*$B$7+(1-$A$1077)*$D586/$B$12*$C$7)</x:f>
        <x:v>0</x:v>
      </x:c>
      <x:c r="BZ586" s="34" t="n">
        <x:f>$B$11*(($A$1078)*$C586/$B$12*$B$7+(1-$A$1078)*$D586/$B$12*$C$7)</x:f>
        <x:v>0</x:v>
      </x:c>
      <x:c r="CA586" s="34" t="n">
        <x:f>$B$11*(($A$1079)*$C586/$B$12*$B$7+(1-$A$1079)*$D586/$B$12*$C$7)</x:f>
        <x:v>0</x:v>
      </x:c>
      <x:c r="CB586" s="34" t="n">
        <x:f>$B$11*(($A$1080)*$C586/$B$12*$B$7+(1-$A$1080)*$D586/$B$12*$C$7)</x:f>
        <x:v>0</x:v>
      </x:c>
      <x:c r="CC586" s="34" t="n">
        <x:f>$B$11*(($A$1081)*$C586/$B$12*$B$7+(1-$A$1081)*$D586/$B$12*$C$7)</x:f>
        <x:v>0</x:v>
      </x:c>
    </x:row>
    <x:row r="587">
      <x:c r="A587" s="34" t="n">
        <x:v>563</x:v>
      </x:c>
      <x:c r="B587" s="39" t="n">
        <x:v>-1.5907591145067845</x:v>
      </x:c>
      <x:c r="C587" s="1" t="n">
        <x:f>SUM(AM587:AV587)</x:f>
        <x:v>1</x:v>
      </x:c>
      <x:c r="D587" s="1" t="n">
        <x:f>SUM(AW587:BF587)</x:f>
        <x:v>0</x:v>
      </x:c>
      <x:c r="E587" s="17" t="n">
        <x:f>(1-C587/$B$12)*$B$8-C587/$B$12*$B$7</x:f>
        <x:v>0.0049999999999999975</x:v>
      </x:c>
      <x:c r="F587" s="17" t="n">
        <x:f>(1-D587/$B$12)*$C$8-D587/$B$12*$C$7</x:f>
        <x:v>0.09</x:v>
      </x:c>
      <x:c r="G587" s="32" t="n">
        <x:f>$B$11*($B$10*C587/$B$12*$B$7+(1-$B$10)*D587/$B$12*$C$7)</x:f>
        <x:v>200.00000000000003</x:v>
      </x:c>
      <x:c r="H587" s="17" t="n">
        <x:f>$B$10*E587+(1-$B$10)*F587</x:f>
        <x:v>0.0475</x:v>
      </x:c>
      <x:c r="I587" s="34"/>
      <x:c r="J587" s="34"/>
      <x:c r="K587" s="34"/>
      <x:c r="L587" s="34"/>
      <x:c r="M587" s="34"/>
      <x:c r="N587" s="34"/>
      <x:c r="O587" s="34"/>
      <x:c r="P587" s="34"/>
      <x:c r="Q587" s="34"/>
      <x:c r="R587" s="39" t="n">
        <x:v>0.765548716880891</x:v>
      </x:c>
      <x:c r="S587" s="39" t="n">
        <x:v>-1.0474478888101477</x:v>
      </x:c>
      <x:c r="T587" s="39" t="n">
        <x:v>-0.9233438986052</x:v>
      </x:c>
      <x:c r="U587" s="39" t="n">
        <x:v>-1.0821377119477675</x:v>
      </x:c>
      <x:c r="V587" s="39" t="n">
        <x:v>-2.31545501923531</x:v>
      </x:c>
      <x:c r="W587" s="39" t="n">
        <x:v>0.46636126506790315</x:v>
      </x:c>
      <x:c r="X587" s="39" t="n">
        <x:v>0.013731183666491236</x:v>
      </x:c>
      <x:c r="Y587" s="39" t="n">
        <x:v>0.21415620125100024</x:v>
      </x:c>
      <x:c r="Z587" s="39" t="n">
        <x:v>-0.37992340707168887</x:v>
      </x:c>
      <x:c r="AA587" s="39" t="n">
        <x:v>2.018606155531815</x:v>
      </x:c>
      <x:c r="AB587" s="39" t="n">
        <x:v>-0.33439525472549714</x:v>
      </x:c>
      <x:c r="AC587" s="39" t="n">
        <x:v>-0.6107973161815102</x:v>
      </x:c>
      <x:c r="AD587" s="39" t="n">
        <x:v>0.7635989264219221</x:v>
      </x:c>
      <x:c r="AE587" s="39" t="n">
        <x:v>0.6053359784201644</x:v>
      </x:c>
      <x:c r="AF587" s="39" t="n">
        <x:v>-0.2454654369839833</x:v>
      </x:c>
      <x:c r="AG587" s="39" t="n">
        <x:v>-0.9965562029666445</x:v>
      </x:c>
      <x:c r="AH587" s="39" t="n">
        <x:v>0.5712278410737801</x:v>
      </x:c>
      <x:c r="AI587" s="39" t="n">
        <x:v>-0.1484514519691612</x:v>
      </x:c>
      <x:c r="AJ587" s="39" t="n">
        <x:v>-0.8506511849006256</x:v>
      </x:c>
      <x:c r="AK587" s="39" t="n">
        <x:v>-0.2128972956014465</x:v>
      </x:c>
      <x:c r="AL587" s="34"/>
      <x:c r="AM587" s="34" t="n">
        <x:f>IF(SQRT($B$9)*$B587+SQRT(1-$B$9)*R587&lt;_xlfn.NORM.S.INV($B$6),1,0)</x:f>
        <x:v>0</x:v>
      </x:c>
      <x:c r="AN587" s="34" t="n">
        <x:f>IF(SQRT($B$9)*$B587+SQRT(1-$B$9)*S587&lt;_xlfn.NORM.S.INV($B$6),1,0)</x:f>
        <x:v>0</x:v>
      </x:c>
      <x:c r="AO587" s="34" t="n">
        <x:f>IF(SQRT($B$9)*$B587+SQRT(1-$B$9)*T587&lt;_xlfn.NORM.S.INV($B$6),1,0)</x:f>
        <x:v>0</x:v>
      </x:c>
      <x:c r="AP587" s="34" t="n">
        <x:f>IF(SQRT($B$9)*$B587+SQRT(1-$B$9)*U587&lt;_xlfn.NORM.S.INV($B$6),1,0)</x:f>
        <x:v>0</x:v>
      </x:c>
      <x:c r="AQ587" s="34" t="n">
        <x:f>IF(SQRT($B$9)*$B587+SQRT(1-$B$9)*V587&lt;_xlfn.NORM.S.INV($B$6),1,0)</x:f>
        <x:v>1</x:v>
      </x:c>
      <x:c r="AR587" s="34" t="n">
        <x:f>IF(SQRT($B$9)*$B587+SQRT(1-$B$9)*W587&lt;_xlfn.NORM.S.INV($B$6),1,0)</x:f>
        <x:v>0</x:v>
      </x:c>
      <x:c r="AS587" s="34" t="n">
        <x:f>IF(SQRT($B$9)*$B587+SQRT(1-$B$9)*X587&lt;_xlfn.NORM.S.INV($B$6),1,0)</x:f>
        <x:v>0</x:v>
      </x:c>
      <x:c r="AT587" s="34" t="n">
        <x:f>IF(SQRT($B$9)*$B587+SQRT(1-$B$9)*Y587&lt;_xlfn.NORM.S.INV($B$6),1,0)</x:f>
        <x:v>0</x:v>
      </x:c>
      <x:c r="AU587" s="34" t="n">
        <x:f>IF(SQRT($B$9)*$B587+SQRT(1-$B$9)*Z587&lt;_xlfn.NORM.S.INV($B$6),1,0)</x:f>
        <x:v>0</x:v>
      </x:c>
      <x:c r="AV587" s="34" t="n">
        <x:f>IF(SQRT($B$9)*$B587+SQRT(1-$B$9)*AA587&lt;_xlfn.NORM.S.INV($B$6),1,0)</x:f>
        <x:v>0</x:v>
      </x:c>
      <x:c r="AW587" s="34" t="n">
        <x:f>IF(SQRT($C$9)*$B587+SQRT(1-$C$9)*AB587&lt;_xlfn.NORM.S.INV($C$6),1,0)</x:f>
        <x:v>0</x:v>
      </x:c>
      <x:c r="AX587" s="34" t="n">
        <x:f>IF(SQRT($C$9)*$B587+SQRT(1-$C$9)*AC587&lt;_xlfn.NORM.S.INV($C$6),1,0)</x:f>
        <x:v>0</x:v>
      </x:c>
      <x:c r="AY587" s="34" t="n">
        <x:f>IF(SQRT($C$9)*$B587+SQRT(1-$C$9)*AD587&lt;_xlfn.NORM.S.INV($C$6),1,0)</x:f>
        <x:v>0</x:v>
      </x:c>
      <x:c r="AZ587" s="34" t="n">
        <x:f>IF(SQRT($C$9)*$B587+SQRT(1-$C$9)*AE587&lt;_xlfn.NORM.S.INV($C$6),1,0)</x:f>
        <x:v>0</x:v>
      </x:c>
      <x:c r="BA587" s="34" t="n">
        <x:f>IF(SQRT($C$9)*$B587+SQRT(1-$C$9)*AF587&lt;_xlfn.NORM.S.INV($C$6),1,0)</x:f>
        <x:v>0</x:v>
      </x:c>
      <x:c r="BB587" s="34" t="n">
        <x:f>IF(SQRT($C$9)*$B587+SQRT(1-$C$9)*AG587&lt;_xlfn.NORM.S.INV($C$6),1,0)</x:f>
        <x:v>0</x:v>
      </x:c>
      <x:c r="BC587" s="34" t="n">
        <x:f>IF(SQRT($C$9)*$B587+SQRT(1-$C$9)*AH587&lt;_xlfn.NORM.S.INV($C$6),1,0)</x:f>
        <x:v>0</x:v>
      </x:c>
      <x:c r="BD587" s="34" t="n">
        <x:f>IF(SQRT($C$9)*$B587+SQRT(1-$C$9)*AI587&lt;_xlfn.NORM.S.INV($C$6),1,0)</x:f>
        <x:v>0</x:v>
      </x:c>
      <x:c r="BE587" s="34" t="n">
        <x:f>IF(SQRT($C$9)*$B587+SQRT(1-$C$9)*AJ587&lt;_xlfn.NORM.S.INV($C$6),1,0)</x:f>
        <x:v>0</x:v>
      </x:c>
      <x:c r="BF587" s="34" t="n">
        <x:f>IF(SQRT($C$9)*$B587+SQRT(1-$C$9)*AK587&lt;_xlfn.NORM.S.INV($C$6),1,0)</x:f>
        <x:v>0</x:v>
      </x:c>
      <x:c r="BG587" s="34"/>
      <x:c r="BH587" s="34"/>
      <x:c r="BI587" s="34" t="n">
        <x:f>$B$11*(($A$1061)*$C587/$B$12*$B$7+(1-$A$1061)*$D587/$B$12*$C$7)</x:f>
        <x:v>0</x:v>
      </x:c>
      <x:c r="BJ587" s="34" t="n">
        <x:f>$B$11*(($A$1062)*$C587/$B$12*$B$7+(1-$A$1062)*$D587/$B$12*$C$7)</x:f>
        <x:v>20</x:v>
      </x:c>
      <x:c r="BK587" s="34" t="n">
        <x:f>$B$11*(($A$1063)*$C587/$B$12*$B$7+(1-$A$1063)*$D587/$B$12*$C$7)</x:f>
        <x:v>40</x:v>
      </x:c>
      <x:c r="BL587" s="34" t="n">
        <x:f>$B$11*(($A$1064)*$C587/$B$12*$B$7+(1-$A$1064)*$D587/$B$12*$C$7)</x:f>
        <x:v>60</x:v>
      </x:c>
      <x:c r="BM587" s="34" t="n">
        <x:f>$B$11*(($A$1065)*$C587/$B$12*$B$7+(1-$A$1065)*$D587/$B$12*$C$7)</x:f>
        <x:v>80</x:v>
      </x:c>
      <x:c r="BN587" s="34" t="n">
        <x:f>$B$11*(($A$1066)*$C587/$B$12*$B$7+(1-$A$1066)*$D587/$B$12*$C$7)</x:f>
        <x:v>100.00000000000001</x:v>
      </x:c>
      <x:c r="BO587" s="34" t="n">
        <x:f>$B$11*(($A$1067)*$C587/$B$12*$B$7+(1-$A$1067)*$D587/$B$12*$C$7)</x:f>
        <x:v>120</x:v>
      </x:c>
      <x:c r="BP587" s="34" t="n">
        <x:f>$B$11*(($A$1068)*$C587/$B$12*$B$7+(1-$A$1068)*$D587/$B$12*$C$7)</x:f>
        <x:v>139.99999999999997</x:v>
      </x:c>
      <x:c r="BQ587" s="34" t="n">
        <x:f>$B$11*(($A$1069)*$C587/$B$12*$B$7+(1-$A$1069)*$D587/$B$12*$C$7)</x:f>
        <x:v>160</x:v>
      </x:c>
      <x:c r="BR587" s="34" t="n">
        <x:f>$B$11*(($A$1070)*$C587/$B$12*$B$7+(1-$A$1070)*$D587/$B$12*$C$7)</x:f>
        <x:v>180</x:v>
      </x:c>
      <x:c r="BS587" s="34" t="n">
        <x:f>$B$11*(($A$1071)*$C587/$B$12*$B$7+(1-$A$1071)*$D587/$B$12*$C$7)</x:f>
        <x:v>200.00000000000003</x:v>
      </x:c>
      <x:c r="BT587" s="34" t="n">
        <x:f>$B$11*(($A$1072)*$C587/$B$12*$B$7+(1-$A$1072)*$D587/$B$12*$C$7)</x:f>
        <x:v>220.00000000000006</x:v>
      </x:c>
      <x:c r="BU587" s="34" t="n">
        <x:f>$B$11*(($A$1073)*$C587/$B$12*$B$7+(1-$A$1073)*$D587/$B$12*$C$7)</x:f>
        <x:v>240</x:v>
      </x:c>
      <x:c r="BV587" s="34" t="n">
        <x:f>$B$11*(($A$1074)*$C587/$B$12*$B$7+(1-$A$1074)*$D587/$B$12*$C$7)</x:f>
        <x:v>260</x:v>
      </x:c>
      <x:c r="BW587" s="34" t="n">
        <x:f>$B$11*(($A$1075)*$C587/$B$12*$B$7+(1-$A$1075)*$D587/$B$12*$C$7)</x:f>
        <x:v>279.99999999999994</x:v>
      </x:c>
      <x:c r="BX587" s="34" t="n">
        <x:f>$B$11*(($A$1076)*$C587/$B$12*$B$7+(1-$A$1076)*$D587/$B$12*$C$7)</x:f>
        <x:v>300</x:v>
      </x:c>
      <x:c r="BY587" s="34" t="n">
        <x:f>$B$11*(($A$1077)*$C587/$B$12*$B$7+(1-$A$1077)*$D587/$B$12*$C$7)</x:f>
        <x:v>320</x:v>
      </x:c>
      <x:c r="BZ587" s="34" t="n">
        <x:f>$B$11*(($A$1078)*$C587/$B$12*$B$7+(1-$A$1078)*$D587/$B$12*$C$7)</x:f>
        <x:v>339.99999999999994</x:v>
      </x:c>
      <x:c r="CA587" s="34" t="n">
        <x:f>$B$11*(($A$1079)*$C587/$B$12*$B$7+(1-$A$1079)*$D587/$B$12*$C$7)</x:f>
        <x:v>360</x:v>
      </x:c>
      <x:c r="CB587" s="34" t="n">
        <x:f>$B$11*(($A$1080)*$C587/$B$12*$B$7+(1-$A$1080)*$D587/$B$12*$C$7)</x:f>
        <x:v>380.00000000000006</x:v>
      </x:c>
      <x:c r="CC587" s="34" t="n">
        <x:f>$B$11*(($A$1081)*$C587/$B$12*$B$7+(1-$A$1081)*$D587/$B$12*$C$7)</x:f>
        <x:v>400.00000000000006</x:v>
      </x:c>
    </x:row>
    <x:row r="588">
      <x:c r="A588" s="34" t="n">
        <x:v>564</x:v>
      </x:c>
      <x:c r="B588" s="39" t="n">
        <x:v>0.5499237735092708</x:v>
      </x:c>
      <x:c r="C588" s="1" t="n">
        <x:f>SUM(AM588:AV588)</x:f>
        <x:v>0</x:v>
      </x:c>
      <x:c r="D588" s="1" t="n">
        <x:f>SUM(AW588:BF588)</x:f>
        <x:v>0</x:v>
      </x:c>
      <x:c r="E588" s="17" t="n">
        <x:f>(1-C588/$B$12)*$B$8-C588/$B$12*$B$7</x:f>
        <x:v>0.05</x:v>
      </x:c>
      <x:c r="F588" s="17" t="n">
        <x:f>(1-D588/$B$12)*$C$8-D588/$B$12*$C$7</x:f>
        <x:v>0.09</x:v>
      </x:c>
      <x:c r="G588" s="32" t="n">
        <x:f>$B$11*($B$10*C588/$B$12*$B$7+(1-$B$10)*D588/$B$12*$C$7)</x:f>
        <x:v>0</x:v>
      </x:c>
      <x:c r="H588" s="17" t="n">
        <x:f>$B$10*E588+(1-$B$10)*F588</x:f>
        <x:v>0.07</x:v>
      </x:c>
      <x:c r="I588" s="34"/>
      <x:c r="J588" s="34"/>
      <x:c r="K588" s="34"/>
      <x:c r="L588" s="34"/>
      <x:c r="M588" s="34"/>
      <x:c r="N588" s="34"/>
      <x:c r="O588" s="34"/>
      <x:c r="P588" s="34"/>
      <x:c r="Q588" s="34"/>
      <x:c r="R588" s="39" t="n">
        <x:v>1.1883055726337541</x:v>
      </x:c>
      <x:c r="S588" s="39" t="n">
        <x:v>-1.0696872541545221</x:v>
      </x:c>
      <x:c r="T588" s="39" t="n">
        <x:v>0.031574919270283365</x:v>
      </x:c>
      <x:c r="U588" s="39" t="n">
        <x:v>0.38297080219374013</x:v>
      </x:c>
      <x:c r="V588" s="39" t="n">
        <x:v>0.5889162650103302</x:v>
      </x:c>
      <x:c r="W588" s="39" t="n">
        <x:v>-0.4339195109033213</x:v>
      </x:c>
      <x:c r="X588" s="39" t="n">
        <x:v>0.49754802981725055</x:v>
      </x:c>
      <x:c r="Y588" s="39" t="n">
        <x:v>-0.4970997374796351</x:v>
      </x:c>
      <x:c r="Z588" s="39" t="n">
        <x:v>-0.06836593950023913</x:v>
      </x:c>
      <x:c r="AA588" s="39" t="n">
        <x:v>-1.9799543839263054</x:v>
      </x:c>
      <x:c r="AB588" s="39" t="n">
        <x:v>1.6288909017926558</x:v>
      </x:c>
      <x:c r="AC588" s="39" t="n">
        <x:v>-0.30164848407909084</x:v>
      </x:c>
      <x:c r="AD588" s="39" t="n">
        <x:v>1.1058654152700709</x:v>
      </x:c>
      <x:c r="AE588" s="39" t="n">
        <x:v>1.1022240386306772</x:v>
      </x:c>
      <x:c r="AF588" s="39" t="n">
        <x:v>-1.0287607890413095</x:v>
      </x:c>
      <x:c r="AG588" s="39" t="n">
        <x:v>-1.473379938469316</x:v>
      </x:c>
      <x:c r="AH588" s="39" t="n">
        <x:v>1.13830001414884</x:v>
      </x:c>
      <x:c r="AI588" s="39" t="n">
        <x:v>-0.8096272258373601</x:v>
      </x:c>
      <x:c r="AJ588" s="39" t="n">
        <x:v>0.7075637258073924</x:v>
      </x:c>
      <x:c r="AK588" s="39" t="n">
        <x:v>-2.04774603629856</x:v>
      </x:c>
      <x:c r="AL588" s="34"/>
      <x:c r="AM588" s="34" t="n">
        <x:f>IF(SQRT($B$9)*$B588+SQRT(1-$B$9)*R588&lt;_xlfn.NORM.S.INV($B$6),1,0)</x:f>
        <x:v>0</x:v>
      </x:c>
      <x:c r="AN588" s="34" t="n">
        <x:f>IF(SQRT($B$9)*$B588+SQRT(1-$B$9)*S588&lt;_xlfn.NORM.S.INV($B$6),1,0)</x:f>
        <x:v>0</x:v>
      </x:c>
      <x:c r="AO588" s="34" t="n">
        <x:f>IF(SQRT($B$9)*$B588+SQRT(1-$B$9)*T588&lt;_xlfn.NORM.S.INV($B$6),1,0)</x:f>
        <x:v>0</x:v>
      </x:c>
      <x:c r="AP588" s="34" t="n">
        <x:f>IF(SQRT($B$9)*$B588+SQRT(1-$B$9)*U588&lt;_xlfn.NORM.S.INV($B$6),1,0)</x:f>
        <x:v>0</x:v>
      </x:c>
      <x:c r="AQ588" s="34" t="n">
        <x:f>IF(SQRT($B$9)*$B588+SQRT(1-$B$9)*V588&lt;_xlfn.NORM.S.INV($B$6),1,0)</x:f>
        <x:v>0</x:v>
      </x:c>
      <x:c r="AR588" s="34" t="n">
        <x:f>IF(SQRT($B$9)*$B588+SQRT(1-$B$9)*W588&lt;_xlfn.NORM.S.INV($B$6),1,0)</x:f>
        <x:v>0</x:v>
      </x:c>
      <x:c r="AS588" s="34" t="n">
        <x:f>IF(SQRT($B$9)*$B588+SQRT(1-$B$9)*X588&lt;_xlfn.NORM.S.INV($B$6),1,0)</x:f>
        <x:v>0</x:v>
      </x:c>
      <x:c r="AT588" s="34" t="n">
        <x:f>IF(SQRT($B$9)*$B588+SQRT(1-$B$9)*Y588&lt;_xlfn.NORM.S.INV($B$6),1,0)</x:f>
        <x:v>0</x:v>
      </x:c>
      <x:c r="AU588" s="34" t="n">
        <x:f>IF(SQRT($B$9)*$B588+SQRT(1-$B$9)*Z588&lt;_xlfn.NORM.S.INV($B$6),1,0)</x:f>
        <x:v>0</x:v>
      </x:c>
      <x:c r="AV588" s="34" t="n">
        <x:f>IF(SQRT($B$9)*$B588+SQRT(1-$B$9)*AA588&lt;_xlfn.NORM.S.INV($B$6),1,0)</x:f>
        <x:v>0</x:v>
      </x:c>
      <x:c r="AW588" s="34" t="n">
        <x:f>IF(SQRT($C$9)*$B588+SQRT(1-$C$9)*AB588&lt;_xlfn.NORM.S.INV($C$6),1,0)</x:f>
        <x:v>0</x:v>
      </x:c>
      <x:c r="AX588" s="34" t="n">
        <x:f>IF(SQRT($C$9)*$B588+SQRT(1-$C$9)*AC588&lt;_xlfn.NORM.S.INV($C$6),1,0)</x:f>
        <x:v>0</x:v>
      </x:c>
      <x:c r="AY588" s="34" t="n">
        <x:f>IF(SQRT($C$9)*$B588+SQRT(1-$C$9)*AD588&lt;_xlfn.NORM.S.INV($C$6),1,0)</x:f>
        <x:v>0</x:v>
      </x:c>
      <x:c r="AZ588" s="34" t="n">
        <x:f>IF(SQRT($C$9)*$B588+SQRT(1-$C$9)*AE588&lt;_xlfn.NORM.S.INV($C$6),1,0)</x:f>
        <x:v>0</x:v>
      </x:c>
      <x:c r="BA588" s="34" t="n">
        <x:f>IF(SQRT($C$9)*$B588+SQRT(1-$C$9)*AF588&lt;_xlfn.NORM.S.INV($C$6),1,0)</x:f>
        <x:v>0</x:v>
      </x:c>
      <x:c r="BB588" s="34" t="n">
        <x:f>IF(SQRT($C$9)*$B588+SQRT(1-$C$9)*AG588&lt;_xlfn.NORM.S.INV($C$6),1,0)</x:f>
        <x:v>0</x:v>
      </x:c>
      <x:c r="BC588" s="34" t="n">
        <x:f>IF(SQRT($C$9)*$B588+SQRT(1-$C$9)*AH588&lt;_xlfn.NORM.S.INV($C$6),1,0)</x:f>
        <x:v>0</x:v>
      </x:c>
      <x:c r="BD588" s="34" t="n">
        <x:f>IF(SQRT($C$9)*$B588+SQRT(1-$C$9)*AI588&lt;_xlfn.NORM.S.INV($C$6),1,0)</x:f>
        <x:v>0</x:v>
      </x:c>
      <x:c r="BE588" s="34" t="n">
        <x:f>IF(SQRT($C$9)*$B588+SQRT(1-$C$9)*AJ588&lt;_xlfn.NORM.S.INV($C$6),1,0)</x:f>
        <x:v>0</x:v>
      </x:c>
      <x:c r="BF588" s="34" t="n">
        <x:f>IF(SQRT($C$9)*$B588+SQRT(1-$C$9)*AK588&lt;_xlfn.NORM.S.INV($C$6),1,0)</x:f>
        <x:v>0</x:v>
      </x:c>
      <x:c r="BG588" s="34"/>
      <x:c r="BH588" s="34"/>
      <x:c r="BI588" s="34" t="n">
        <x:f>$B$11*(($A$1061)*$C588/$B$12*$B$7+(1-$A$1061)*$D588/$B$12*$C$7)</x:f>
        <x:v>0</x:v>
      </x:c>
      <x:c r="BJ588" s="34" t="n">
        <x:f>$B$11*(($A$1062)*$C588/$B$12*$B$7+(1-$A$1062)*$D588/$B$12*$C$7)</x:f>
        <x:v>0</x:v>
      </x:c>
      <x:c r="BK588" s="34" t="n">
        <x:f>$B$11*(($A$1063)*$C588/$B$12*$B$7+(1-$A$1063)*$D588/$B$12*$C$7)</x:f>
        <x:v>0</x:v>
      </x:c>
      <x:c r="BL588" s="34" t="n">
        <x:f>$B$11*(($A$1064)*$C588/$B$12*$B$7+(1-$A$1064)*$D588/$B$12*$C$7)</x:f>
        <x:v>0</x:v>
      </x:c>
      <x:c r="BM588" s="34" t="n">
        <x:f>$B$11*(($A$1065)*$C588/$B$12*$B$7+(1-$A$1065)*$D588/$B$12*$C$7)</x:f>
        <x:v>0</x:v>
      </x:c>
      <x:c r="BN588" s="34" t="n">
        <x:f>$B$11*(($A$1066)*$C588/$B$12*$B$7+(1-$A$1066)*$D588/$B$12*$C$7)</x:f>
        <x:v>0</x:v>
      </x:c>
      <x:c r="BO588" s="34" t="n">
        <x:f>$B$11*(($A$1067)*$C588/$B$12*$B$7+(1-$A$1067)*$D588/$B$12*$C$7)</x:f>
        <x:v>0</x:v>
      </x:c>
      <x:c r="BP588" s="34" t="n">
        <x:f>$B$11*(($A$1068)*$C588/$B$12*$B$7+(1-$A$1068)*$D588/$B$12*$C$7)</x:f>
        <x:v>0</x:v>
      </x:c>
      <x:c r="BQ588" s="34" t="n">
        <x:f>$B$11*(($A$1069)*$C588/$B$12*$B$7+(1-$A$1069)*$D588/$B$12*$C$7)</x:f>
        <x:v>0</x:v>
      </x:c>
      <x:c r="BR588" s="34" t="n">
        <x:f>$B$11*(($A$1070)*$C588/$B$12*$B$7+(1-$A$1070)*$D588/$B$12*$C$7)</x:f>
        <x:v>0</x:v>
      </x:c>
      <x:c r="BS588" s="34" t="n">
        <x:f>$B$11*(($A$1071)*$C588/$B$12*$B$7+(1-$A$1071)*$D588/$B$12*$C$7)</x:f>
        <x:v>0</x:v>
      </x:c>
      <x:c r="BT588" s="34" t="n">
        <x:f>$B$11*(($A$1072)*$C588/$B$12*$B$7+(1-$A$1072)*$D588/$B$12*$C$7)</x:f>
        <x:v>0</x:v>
      </x:c>
      <x:c r="BU588" s="34" t="n">
        <x:f>$B$11*(($A$1073)*$C588/$B$12*$B$7+(1-$A$1073)*$D588/$B$12*$C$7)</x:f>
        <x:v>0</x:v>
      </x:c>
      <x:c r="BV588" s="34" t="n">
        <x:f>$B$11*(($A$1074)*$C588/$B$12*$B$7+(1-$A$1074)*$D588/$B$12*$C$7)</x:f>
        <x:v>0</x:v>
      </x:c>
      <x:c r="BW588" s="34" t="n">
        <x:f>$B$11*(($A$1075)*$C588/$B$12*$B$7+(1-$A$1075)*$D588/$B$12*$C$7)</x:f>
        <x:v>0</x:v>
      </x:c>
      <x:c r="BX588" s="34" t="n">
        <x:f>$B$11*(($A$1076)*$C588/$B$12*$B$7+(1-$A$1076)*$D588/$B$12*$C$7)</x:f>
        <x:v>0</x:v>
      </x:c>
      <x:c r="BY588" s="34" t="n">
        <x:f>$B$11*(($A$1077)*$C588/$B$12*$B$7+(1-$A$1077)*$D588/$B$12*$C$7)</x:f>
        <x:v>0</x:v>
      </x:c>
      <x:c r="BZ588" s="34" t="n">
        <x:f>$B$11*(($A$1078)*$C588/$B$12*$B$7+(1-$A$1078)*$D588/$B$12*$C$7)</x:f>
        <x:v>0</x:v>
      </x:c>
      <x:c r="CA588" s="34" t="n">
        <x:f>$B$11*(($A$1079)*$C588/$B$12*$B$7+(1-$A$1079)*$D588/$B$12*$C$7)</x:f>
        <x:v>0</x:v>
      </x:c>
      <x:c r="CB588" s="34" t="n">
        <x:f>$B$11*(($A$1080)*$C588/$B$12*$B$7+(1-$A$1080)*$D588/$B$12*$C$7)</x:f>
        <x:v>0</x:v>
      </x:c>
      <x:c r="CC588" s="34" t="n">
        <x:f>$B$11*(($A$1081)*$C588/$B$12*$B$7+(1-$A$1081)*$D588/$B$12*$C$7)</x:f>
        <x:v>0</x:v>
      </x:c>
    </x:row>
    <x:row r="589">
      <x:c r="A589" s="34" t="n">
        <x:v>565</x:v>
      </x:c>
      <x:c r="B589" s="39" t="n">
        <x:v>-0.3495527431181431</x:v>
      </x:c>
      <x:c r="C589" s="1" t="n">
        <x:f>SUM(AM589:AV589)</x:f>
        <x:v>0</x:v>
      </x:c>
      <x:c r="D589" s="1" t="n">
        <x:f>SUM(AW589:BF589)</x:f>
        <x:v>0</x:v>
      </x:c>
      <x:c r="E589" s="17" t="n">
        <x:f>(1-C589/$B$12)*$B$8-C589/$B$12*$B$7</x:f>
        <x:v>0.05</x:v>
      </x:c>
      <x:c r="F589" s="17" t="n">
        <x:f>(1-D589/$B$12)*$C$8-D589/$B$12*$C$7</x:f>
        <x:v>0.09</x:v>
      </x:c>
      <x:c r="G589" s="32" t="n">
        <x:f>$B$11*($B$10*C589/$B$12*$B$7+(1-$B$10)*D589/$B$12*$C$7)</x:f>
        <x:v>0</x:v>
      </x:c>
      <x:c r="H589" s="17" t="n">
        <x:f>$B$10*E589+(1-$B$10)*F589</x:f>
        <x:v>0.07</x:v>
      </x:c>
      <x:c r="I589" s="34"/>
      <x:c r="J589" s="34"/>
      <x:c r="K589" s="34"/>
      <x:c r="L589" s="34"/>
      <x:c r="M589" s="34"/>
      <x:c r="N589" s="34"/>
      <x:c r="O589" s="34"/>
      <x:c r="P589" s="34"/>
      <x:c r="Q589" s="34"/>
      <x:c r="R589" s="39" t="n">
        <x:v>-0.8113460645335224</x:v>
      </x:c>
      <x:c r="S589" s="39" t="n">
        <x:v>-0.1251285890426967</x:v>
      </x:c>
      <x:c r="T589" s="39" t="n">
        <x:v>0.3764154016898622</x:v>
      </x:c>
      <x:c r="U589" s="39" t="n">
        <x:v>-0.028602688216432092</x:v>
      </x:c>
      <x:c r="V589" s="39" t="n">
        <x:v>1.4924558356714561</x:v>
      </x:c>
      <x:c r="W589" s="39" t="n">
        <x:v>1.6581163508188974</x:v>
      </x:c>
      <x:c r="X589" s="39" t="n">
        <x:v>-0.30190606693120764</x:v>
      </x:c>
      <x:c r="Y589" s="39" t="n">
        <x:v>-0.5385132264048537</x:v>
      </x:c>
      <x:c r="Z589" s="39" t="n">
        <x:v>-0.9169783268852861</x:v>
      </x:c>
      <x:c r="AA589" s="39" t="n">
        <x:v>-0.25019667311625277</x:v>
      </x:c>
      <x:c r="AB589" s="39" t="n">
        <x:v>0.1037848496519592</x:v>
      </x:c>
      <x:c r="AC589" s="39" t="n">
        <x:v>0.6928982392730937</x:v>
      </x:c>
      <x:c r="AD589" s="39" t="n">
        <x:v>-1.3885565639274933</x:v>
      </x:c>
      <x:c r="AE589" s="39" t="n">
        <x:v>-1.3756628251673302</x:v>
      </x:c>
      <x:c r="AF589" s="39" t="n">
        <x:v>2.8808988954797328</x:v>
      </x:c>
      <x:c r="AG589" s="39" t="n">
        <x:v>-0.7397243336935196</x:v>
      </x:c>
      <x:c r="AH589" s="39" t="n">
        <x:v>-0.1475787452893986</x:v>
      </x:c>
      <x:c r="AI589" s="39" t="n">
        <x:v>-0.45323997481487543</x:v>
      </x:c>
      <x:c r="AJ589" s="39" t="n">
        <x:v>1.2834961181677451</x:v>
      </x:c>
      <x:c r="AK589" s="39" t="n">
        <x:v>-0.6776441605240637</x:v>
      </x:c>
      <x:c r="AL589" s="34"/>
      <x:c r="AM589" s="34" t="n">
        <x:f>IF(SQRT($B$9)*$B589+SQRT(1-$B$9)*R589&lt;_xlfn.NORM.S.INV($B$6),1,0)</x:f>
        <x:v>0</x:v>
      </x:c>
      <x:c r="AN589" s="34" t="n">
        <x:f>IF(SQRT($B$9)*$B589+SQRT(1-$B$9)*S589&lt;_xlfn.NORM.S.INV($B$6),1,0)</x:f>
        <x:v>0</x:v>
      </x:c>
      <x:c r="AO589" s="34" t="n">
        <x:f>IF(SQRT($B$9)*$B589+SQRT(1-$B$9)*T589&lt;_xlfn.NORM.S.INV($B$6),1,0)</x:f>
        <x:v>0</x:v>
      </x:c>
      <x:c r="AP589" s="34" t="n">
        <x:f>IF(SQRT($B$9)*$B589+SQRT(1-$B$9)*U589&lt;_xlfn.NORM.S.INV($B$6),1,0)</x:f>
        <x:v>0</x:v>
      </x:c>
      <x:c r="AQ589" s="34" t="n">
        <x:f>IF(SQRT($B$9)*$B589+SQRT(1-$B$9)*V589&lt;_xlfn.NORM.S.INV($B$6),1,0)</x:f>
        <x:v>0</x:v>
      </x:c>
      <x:c r="AR589" s="34" t="n">
        <x:f>IF(SQRT($B$9)*$B589+SQRT(1-$B$9)*W589&lt;_xlfn.NORM.S.INV($B$6),1,0)</x:f>
        <x:v>0</x:v>
      </x:c>
      <x:c r="AS589" s="34" t="n">
        <x:f>IF(SQRT($B$9)*$B589+SQRT(1-$B$9)*X589&lt;_xlfn.NORM.S.INV($B$6),1,0)</x:f>
        <x:v>0</x:v>
      </x:c>
      <x:c r="AT589" s="34" t="n">
        <x:f>IF(SQRT($B$9)*$B589+SQRT(1-$B$9)*Y589&lt;_xlfn.NORM.S.INV($B$6),1,0)</x:f>
        <x:v>0</x:v>
      </x:c>
      <x:c r="AU589" s="34" t="n">
        <x:f>IF(SQRT($B$9)*$B589+SQRT(1-$B$9)*Z589&lt;_xlfn.NORM.S.INV($B$6),1,0)</x:f>
        <x:v>0</x:v>
      </x:c>
      <x:c r="AV589" s="34" t="n">
        <x:f>IF(SQRT($B$9)*$B589+SQRT(1-$B$9)*AA589&lt;_xlfn.NORM.S.INV($B$6),1,0)</x:f>
        <x:v>0</x:v>
      </x:c>
      <x:c r="AW589" s="34" t="n">
        <x:f>IF(SQRT($C$9)*$B589+SQRT(1-$C$9)*AB589&lt;_xlfn.NORM.S.INV($C$6),1,0)</x:f>
        <x:v>0</x:v>
      </x:c>
      <x:c r="AX589" s="34" t="n">
        <x:f>IF(SQRT($C$9)*$B589+SQRT(1-$C$9)*AC589&lt;_xlfn.NORM.S.INV($C$6),1,0)</x:f>
        <x:v>0</x:v>
      </x:c>
      <x:c r="AY589" s="34" t="n">
        <x:f>IF(SQRT($C$9)*$B589+SQRT(1-$C$9)*AD589&lt;_xlfn.NORM.S.INV($C$6),1,0)</x:f>
        <x:v>0</x:v>
      </x:c>
      <x:c r="AZ589" s="34" t="n">
        <x:f>IF(SQRT($C$9)*$B589+SQRT(1-$C$9)*AE589&lt;_xlfn.NORM.S.INV($C$6),1,0)</x:f>
        <x:v>0</x:v>
      </x:c>
      <x:c r="BA589" s="34" t="n">
        <x:f>IF(SQRT($C$9)*$B589+SQRT(1-$C$9)*AF589&lt;_xlfn.NORM.S.INV($C$6),1,0)</x:f>
        <x:v>0</x:v>
      </x:c>
      <x:c r="BB589" s="34" t="n">
        <x:f>IF(SQRT($C$9)*$B589+SQRT(1-$C$9)*AG589&lt;_xlfn.NORM.S.INV($C$6),1,0)</x:f>
        <x:v>0</x:v>
      </x:c>
      <x:c r="BC589" s="34" t="n">
        <x:f>IF(SQRT($C$9)*$B589+SQRT(1-$C$9)*AH589&lt;_xlfn.NORM.S.INV($C$6),1,0)</x:f>
        <x:v>0</x:v>
      </x:c>
      <x:c r="BD589" s="34" t="n">
        <x:f>IF(SQRT($C$9)*$B589+SQRT(1-$C$9)*AI589&lt;_xlfn.NORM.S.INV($C$6),1,0)</x:f>
        <x:v>0</x:v>
      </x:c>
      <x:c r="BE589" s="34" t="n">
        <x:f>IF(SQRT($C$9)*$B589+SQRT(1-$C$9)*AJ589&lt;_xlfn.NORM.S.INV($C$6),1,0)</x:f>
        <x:v>0</x:v>
      </x:c>
      <x:c r="BF589" s="34" t="n">
        <x:f>IF(SQRT($C$9)*$B589+SQRT(1-$C$9)*AK589&lt;_xlfn.NORM.S.INV($C$6),1,0)</x:f>
        <x:v>0</x:v>
      </x:c>
      <x:c r="BG589" s="34"/>
      <x:c r="BH589" s="34"/>
      <x:c r="BI589" s="34" t="n">
        <x:f>$B$11*(($A$1061)*$C589/$B$12*$B$7+(1-$A$1061)*$D589/$B$12*$C$7)</x:f>
        <x:v>0</x:v>
      </x:c>
      <x:c r="BJ589" s="34" t="n">
        <x:f>$B$11*(($A$1062)*$C589/$B$12*$B$7+(1-$A$1062)*$D589/$B$12*$C$7)</x:f>
        <x:v>0</x:v>
      </x:c>
      <x:c r="BK589" s="34" t="n">
        <x:f>$B$11*(($A$1063)*$C589/$B$12*$B$7+(1-$A$1063)*$D589/$B$12*$C$7)</x:f>
        <x:v>0</x:v>
      </x:c>
      <x:c r="BL589" s="34" t="n">
        <x:f>$B$11*(($A$1064)*$C589/$B$12*$B$7+(1-$A$1064)*$D589/$B$12*$C$7)</x:f>
        <x:v>0</x:v>
      </x:c>
      <x:c r="BM589" s="34" t="n">
        <x:f>$B$11*(($A$1065)*$C589/$B$12*$B$7+(1-$A$1065)*$D589/$B$12*$C$7)</x:f>
        <x:v>0</x:v>
      </x:c>
      <x:c r="BN589" s="34" t="n">
        <x:f>$B$11*(($A$1066)*$C589/$B$12*$B$7+(1-$A$1066)*$D589/$B$12*$C$7)</x:f>
        <x:v>0</x:v>
      </x:c>
      <x:c r="BO589" s="34" t="n">
        <x:f>$B$11*(($A$1067)*$C589/$B$12*$B$7+(1-$A$1067)*$D589/$B$12*$C$7)</x:f>
        <x:v>0</x:v>
      </x:c>
      <x:c r="BP589" s="34" t="n">
        <x:f>$B$11*(($A$1068)*$C589/$B$12*$B$7+(1-$A$1068)*$D589/$B$12*$C$7)</x:f>
        <x:v>0</x:v>
      </x:c>
      <x:c r="BQ589" s="34" t="n">
        <x:f>$B$11*(($A$1069)*$C589/$B$12*$B$7+(1-$A$1069)*$D589/$B$12*$C$7)</x:f>
        <x:v>0</x:v>
      </x:c>
      <x:c r="BR589" s="34" t="n">
        <x:f>$B$11*(($A$1070)*$C589/$B$12*$B$7+(1-$A$1070)*$D589/$B$12*$C$7)</x:f>
        <x:v>0</x:v>
      </x:c>
      <x:c r="BS589" s="34" t="n">
        <x:f>$B$11*(($A$1071)*$C589/$B$12*$B$7+(1-$A$1071)*$D589/$B$12*$C$7)</x:f>
        <x:v>0</x:v>
      </x:c>
      <x:c r="BT589" s="34" t="n">
        <x:f>$B$11*(($A$1072)*$C589/$B$12*$B$7+(1-$A$1072)*$D589/$B$12*$C$7)</x:f>
        <x:v>0</x:v>
      </x:c>
      <x:c r="BU589" s="34" t="n">
        <x:f>$B$11*(($A$1073)*$C589/$B$12*$B$7+(1-$A$1073)*$D589/$B$12*$C$7)</x:f>
        <x:v>0</x:v>
      </x:c>
      <x:c r="BV589" s="34" t="n">
        <x:f>$B$11*(($A$1074)*$C589/$B$12*$B$7+(1-$A$1074)*$D589/$B$12*$C$7)</x:f>
        <x:v>0</x:v>
      </x:c>
      <x:c r="BW589" s="34" t="n">
        <x:f>$B$11*(($A$1075)*$C589/$B$12*$B$7+(1-$A$1075)*$D589/$B$12*$C$7)</x:f>
        <x:v>0</x:v>
      </x:c>
      <x:c r="BX589" s="34" t="n">
        <x:f>$B$11*(($A$1076)*$C589/$B$12*$B$7+(1-$A$1076)*$D589/$B$12*$C$7)</x:f>
        <x:v>0</x:v>
      </x:c>
      <x:c r="BY589" s="34" t="n">
        <x:f>$B$11*(($A$1077)*$C589/$B$12*$B$7+(1-$A$1077)*$D589/$B$12*$C$7)</x:f>
        <x:v>0</x:v>
      </x:c>
      <x:c r="BZ589" s="34" t="n">
        <x:f>$B$11*(($A$1078)*$C589/$B$12*$B$7+(1-$A$1078)*$D589/$B$12*$C$7)</x:f>
        <x:v>0</x:v>
      </x:c>
      <x:c r="CA589" s="34" t="n">
        <x:f>$B$11*(($A$1079)*$C589/$B$12*$B$7+(1-$A$1079)*$D589/$B$12*$C$7)</x:f>
        <x:v>0</x:v>
      </x:c>
      <x:c r="CB589" s="34" t="n">
        <x:f>$B$11*(($A$1080)*$C589/$B$12*$B$7+(1-$A$1080)*$D589/$B$12*$C$7)</x:f>
        <x:v>0</x:v>
      </x:c>
      <x:c r="CC589" s="34" t="n">
        <x:f>$B$11*(($A$1081)*$C589/$B$12*$B$7+(1-$A$1081)*$D589/$B$12*$C$7)</x:f>
        <x:v>0</x:v>
      </x:c>
    </x:row>
    <x:row r="590">
      <x:c r="A590" s="34" t="n">
        <x:v>566</x:v>
      </x:c>
      <x:c r="B590" s="39" t="n">
        <x:v>0.13057436403019393</x:v>
      </x:c>
      <x:c r="C590" s="1" t="n">
        <x:f>SUM(AM590:AV590)</x:f>
        <x:v>0</x:v>
      </x:c>
      <x:c r="D590" s="1" t="n">
        <x:f>SUM(AW590:BF590)</x:f>
        <x:v>0</x:v>
      </x:c>
      <x:c r="E590" s="17" t="n">
        <x:f>(1-C590/$B$12)*$B$8-C590/$B$12*$B$7</x:f>
        <x:v>0.05</x:v>
      </x:c>
      <x:c r="F590" s="17" t="n">
        <x:f>(1-D590/$B$12)*$C$8-D590/$B$12*$C$7</x:f>
        <x:v>0.09</x:v>
      </x:c>
      <x:c r="G590" s="32" t="n">
        <x:f>$B$11*($B$10*C590/$B$12*$B$7+(1-$B$10)*D590/$B$12*$C$7)</x:f>
        <x:v>0</x:v>
      </x:c>
      <x:c r="H590" s="17" t="n">
        <x:f>$B$10*E590+(1-$B$10)*F590</x:f>
        <x:v>0.07</x:v>
      </x:c>
      <x:c r="I590" s="34"/>
      <x:c r="J590" s="34"/>
      <x:c r="K590" s="34"/>
      <x:c r="L590" s="34"/>
      <x:c r="M590" s="34"/>
      <x:c r="N590" s="34"/>
      <x:c r="O590" s="34"/>
      <x:c r="P590" s="34"/>
      <x:c r="Q590" s="34"/>
      <x:c r="R590" s="39" t="n">
        <x:v>-0.5323999206971436</x:v>
      </x:c>
      <x:c r="S590" s="39" t="n">
        <x:v>-0.29920259406892863</x:v>
      </x:c>
      <x:c r="T590" s="39" t="n">
        <x:v>-0.4655766677269127</x:v>
      </x:c>
      <x:c r="U590" s="39" t="n">
        <x:v>-0.8768018725267975</x:v>
      </x:c>
      <x:c r="V590" s="39" t="n">
        <x:v>-0.1011456572801342</x:v>
      </x:c>
      <x:c r="W590" s="39" t="n">
        <x:v>1.083531689321298</x:v>
      </x:c>
      <x:c r="X590" s="39" t="n">
        <x:v>-0.6097616926524195</x:v>
      </x:c>
      <x:c r="Y590" s="39" t="n">
        <x:v>-0.6293795082131177</x:v>
      </x:c>
      <x:c r="Z590" s="39" t="n">
        <x:v>-1.1186558969385958</x:v>
      </x:c>
      <x:c r="AA590" s="39" t="n">
        <x:v>0.8879242195387443</x:v>
      </x:c>
      <x:c r="AB590" s="39" t="n">
        <x:v>0.3034821312879063</x:v>
      </x:c>
      <x:c r="AC590" s="39" t="n">
        <x:v>-0.04854714291890392</x:v>
      </x:c>
      <x:c r="AD590" s="39" t="n">
        <x:v>-1.4261211175704211</x:v>
      </x:c>
      <x:c r="AE590" s="39" t="n">
        <x:v>-1.3459776423736558</x:v>
      </x:c>
      <x:c r="AF590" s="39" t="n">
        <x:v>0.5617102534887845</x:v>
      </x:c>
      <x:c r="AG590" s="39" t="n">
        <x:v>-1.0348712107507</x:v>
      </x:c>
      <x:c r="AH590" s="39" t="n">
        <x:v>0.3340042330086863</x:v>
      </x:c>
      <x:c r="AI590" s="39" t="n">
        <x:v>-0.2654916228052135</x:v>
      </x:c>
      <x:c r="AJ590" s="39" t="n">
        <x:v>-0.13801894428026953</x:v>
      </x:c>
      <x:c r="AK590" s="39" t="n">
        <x:v>-0.7243880279773889</x:v>
      </x:c>
      <x:c r="AL590" s="34"/>
      <x:c r="AM590" s="34" t="n">
        <x:f>IF(SQRT($B$9)*$B590+SQRT(1-$B$9)*R590&lt;_xlfn.NORM.S.INV($B$6),1,0)</x:f>
        <x:v>0</x:v>
      </x:c>
      <x:c r="AN590" s="34" t="n">
        <x:f>IF(SQRT($B$9)*$B590+SQRT(1-$B$9)*S590&lt;_xlfn.NORM.S.INV($B$6),1,0)</x:f>
        <x:v>0</x:v>
      </x:c>
      <x:c r="AO590" s="34" t="n">
        <x:f>IF(SQRT($B$9)*$B590+SQRT(1-$B$9)*T590&lt;_xlfn.NORM.S.INV($B$6),1,0)</x:f>
        <x:v>0</x:v>
      </x:c>
      <x:c r="AP590" s="34" t="n">
        <x:f>IF(SQRT($B$9)*$B590+SQRT(1-$B$9)*U590&lt;_xlfn.NORM.S.INV($B$6),1,0)</x:f>
        <x:v>0</x:v>
      </x:c>
      <x:c r="AQ590" s="34" t="n">
        <x:f>IF(SQRT($B$9)*$B590+SQRT(1-$B$9)*V590&lt;_xlfn.NORM.S.INV($B$6),1,0)</x:f>
        <x:v>0</x:v>
      </x:c>
      <x:c r="AR590" s="34" t="n">
        <x:f>IF(SQRT($B$9)*$B590+SQRT(1-$B$9)*W590&lt;_xlfn.NORM.S.INV($B$6),1,0)</x:f>
        <x:v>0</x:v>
      </x:c>
      <x:c r="AS590" s="34" t="n">
        <x:f>IF(SQRT($B$9)*$B590+SQRT(1-$B$9)*X590&lt;_xlfn.NORM.S.INV($B$6),1,0)</x:f>
        <x:v>0</x:v>
      </x:c>
      <x:c r="AT590" s="34" t="n">
        <x:f>IF(SQRT($B$9)*$B590+SQRT(1-$B$9)*Y590&lt;_xlfn.NORM.S.INV($B$6),1,0)</x:f>
        <x:v>0</x:v>
      </x:c>
      <x:c r="AU590" s="34" t="n">
        <x:f>IF(SQRT($B$9)*$B590+SQRT(1-$B$9)*Z590&lt;_xlfn.NORM.S.INV($B$6),1,0)</x:f>
        <x:v>0</x:v>
      </x:c>
      <x:c r="AV590" s="34" t="n">
        <x:f>IF(SQRT($B$9)*$B590+SQRT(1-$B$9)*AA590&lt;_xlfn.NORM.S.INV($B$6),1,0)</x:f>
        <x:v>0</x:v>
      </x:c>
      <x:c r="AW590" s="34" t="n">
        <x:f>IF(SQRT($C$9)*$B590+SQRT(1-$C$9)*AB590&lt;_xlfn.NORM.S.INV($C$6),1,0)</x:f>
        <x:v>0</x:v>
      </x:c>
      <x:c r="AX590" s="34" t="n">
        <x:f>IF(SQRT($C$9)*$B590+SQRT(1-$C$9)*AC590&lt;_xlfn.NORM.S.INV($C$6),1,0)</x:f>
        <x:v>0</x:v>
      </x:c>
      <x:c r="AY590" s="34" t="n">
        <x:f>IF(SQRT($C$9)*$B590+SQRT(1-$C$9)*AD590&lt;_xlfn.NORM.S.INV($C$6),1,0)</x:f>
        <x:v>0</x:v>
      </x:c>
      <x:c r="AZ590" s="34" t="n">
        <x:f>IF(SQRT($C$9)*$B590+SQRT(1-$C$9)*AE590&lt;_xlfn.NORM.S.INV($C$6),1,0)</x:f>
        <x:v>0</x:v>
      </x:c>
      <x:c r="BA590" s="34" t="n">
        <x:f>IF(SQRT($C$9)*$B590+SQRT(1-$C$9)*AF590&lt;_xlfn.NORM.S.INV($C$6),1,0)</x:f>
        <x:v>0</x:v>
      </x:c>
      <x:c r="BB590" s="34" t="n">
        <x:f>IF(SQRT($C$9)*$B590+SQRT(1-$C$9)*AG590&lt;_xlfn.NORM.S.INV($C$6),1,0)</x:f>
        <x:v>0</x:v>
      </x:c>
      <x:c r="BC590" s="34" t="n">
        <x:f>IF(SQRT($C$9)*$B590+SQRT(1-$C$9)*AH590&lt;_xlfn.NORM.S.INV($C$6),1,0)</x:f>
        <x:v>0</x:v>
      </x:c>
      <x:c r="BD590" s="34" t="n">
        <x:f>IF(SQRT($C$9)*$B590+SQRT(1-$C$9)*AI590&lt;_xlfn.NORM.S.INV($C$6),1,0)</x:f>
        <x:v>0</x:v>
      </x:c>
      <x:c r="BE590" s="34" t="n">
        <x:f>IF(SQRT($C$9)*$B590+SQRT(1-$C$9)*AJ590&lt;_xlfn.NORM.S.INV($C$6),1,0)</x:f>
        <x:v>0</x:v>
      </x:c>
      <x:c r="BF590" s="34" t="n">
        <x:f>IF(SQRT($C$9)*$B590+SQRT(1-$C$9)*AK590&lt;_xlfn.NORM.S.INV($C$6),1,0)</x:f>
        <x:v>0</x:v>
      </x:c>
      <x:c r="BG590" s="34"/>
      <x:c r="BH590" s="34"/>
      <x:c r="BI590" s="34" t="n">
        <x:f>$B$11*(($A$1061)*$C590/$B$12*$B$7+(1-$A$1061)*$D590/$B$12*$C$7)</x:f>
        <x:v>0</x:v>
      </x:c>
      <x:c r="BJ590" s="34" t="n">
        <x:f>$B$11*(($A$1062)*$C590/$B$12*$B$7+(1-$A$1062)*$D590/$B$12*$C$7)</x:f>
        <x:v>0</x:v>
      </x:c>
      <x:c r="BK590" s="34" t="n">
        <x:f>$B$11*(($A$1063)*$C590/$B$12*$B$7+(1-$A$1063)*$D590/$B$12*$C$7)</x:f>
        <x:v>0</x:v>
      </x:c>
      <x:c r="BL590" s="34" t="n">
        <x:f>$B$11*(($A$1064)*$C590/$B$12*$B$7+(1-$A$1064)*$D590/$B$12*$C$7)</x:f>
        <x:v>0</x:v>
      </x:c>
      <x:c r="BM590" s="34" t="n">
        <x:f>$B$11*(($A$1065)*$C590/$B$12*$B$7+(1-$A$1065)*$D590/$B$12*$C$7)</x:f>
        <x:v>0</x:v>
      </x:c>
      <x:c r="BN590" s="34" t="n">
        <x:f>$B$11*(($A$1066)*$C590/$B$12*$B$7+(1-$A$1066)*$D590/$B$12*$C$7)</x:f>
        <x:v>0</x:v>
      </x:c>
      <x:c r="BO590" s="34" t="n">
        <x:f>$B$11*(($A$1067)*$C590/$B$12*$B$7+(1-$A$1067)*$D590/$B$12*$C$7)</x:f>
        <x:v>0</x:v>
      </x:c>
      <x:c r="BP590" s="34" t="n">
        <x:f>$B$11*(($A$1068)*$C590/$B$12*$B$7+(1-$A$1068)*$D590/$B$12*$C$7)</x:f>
        <x:v>0</x:v>
      </x:c>
      <x:c r="BQ590" s="34" t="n">
        <x:f>$B$11*(($A$1069)*$C590/$B$12*$B$7+(1-$A$1069)*$D590/$B$12*$C$7)</x:f>
        <x:v>0</x:v>
      </x:c>
      <x:c r="BR590" s="34" t="n">
        <x:f>$B$11*(($A$1070)*$C590/$B$12*$B$7+(1-$A$1070)*$D590/$B$12*$C$7)</x:f>
        <x:v>0</x:v>
      </x:c>
      <x:c r="BS590" s="34" t="n">
        <x:f>$B$11*(($A$1071)*$C590/$B$12*$B$7+(1-$A$1071)*$D590/$B$12*$C$7)</x:f>
        <x:v>0</x:v>
      </x:c>
      <x:c r="BT590" s="34" t="n">
        <x:f>$B$11*(($A$1072)*$C590/$B$12*$B$7+(1-$A$1072)*$D590/$B$12*$C$7)</x:f>
        <x:v>0</x:v>
      </x:c>
      <x:c r="BU590" s="34" t="n">
        <x:f>$B$11*(($A$1073)*$C590/$B$12*$B$7+(1-$A$1073)*$D590/$B$12*$C$7)</x:f>
        <x:v>0</x:v>
      </x:c>
      <x:c r="BV590" s="34" t="n">
        <x:f>$B$11*(($A$1074)*$C590/$B$12*$B$7+(1-$A$1074)*$D590/$B$12*$C$7)</x:f>
        <x:v>0</x:v>
      </x:c>
      <x:c r="BW590" s="34" t="n">
        <x:f>$B$11*(($A$1075)*$C590/$B$12*$B$7+(1-$A$1075)*$D590/$B$12*$C$7)</x:f>
        <x:v>0</x:v>
      </x:c>
      <x:c r="BX590" s="34" t="n">
        <x:f>$B$11*(($A$1076)*$C590/$B$12*$B$7+(1-$A$1076)*$D590/$B$12*$C$7)</x:f>
        <x:v>0</x:v>
      </x:c>
      <x:c r="BY590" s="34" t="n">
        <x:f>$B$11*(($A$1077)*$C590/$B$12*$B$7+(1-$A$1077)*$D590/$B$12*$C$7)</x:f>
        <x:v>0</x:v>
      </x:c>
      <x:c r="BZ590" s="34" t="n">
        <x:f>$B$11*(($A$1078)*$C590/$B$12*$B$7+(1-$A$1078)*$D590/$B$12*$C$7)</x:f>
        <x:v>0</x:v>
      </x:c>
      <x:c r="CA590" s="34" t="n">
        <x:f>$B$11*(($A$1079)*$C590/$B$12*$B$7+(1-$A$1079)*$D590/$B$12*$C$7)</x:f>
        <x:v>0</x:v>
      </x:c>
      <x:c r="CB590" s="34" t="n">
        <x:f>$B$11*(($A$1080)*$C590/$B$12*$B$7+(1-$A$1080)*$D590/$B$12*$C$7)</x:f>
        <x:v>0</x:v>
      </x:c>
      <x:c r="CC590" s="34" t="n">
        <x:f>$B$11*(($A$1081)*$C590/$B$12*$B$7+(1-$A$1081)*$D590/$B$12*$C$7)</x:f>
        <x:v>0</x:v>
      </x:c>
    </x:row>
    <x:row r="591">
      <x:c r="A591" s="34" t="n">
        <x:v>567</x:v>
      </x:c>
      <x:c r="B591" s="39" t="n">
        <x:v>0.635308962078896</x:v>
      </x:c>
      <x:c r="C591" s="1" t="n">
        <x:f>SUM(AM591:AV591)</x:f>
        <x:v>0</x:v>
      </x:c>
      <x:c r="D591" s="1" t="n">
        <x:f>SUM(AW591:BF591)</x:f>
        <x:v>0</x:v>
      </x:c>
      <x:c r="E591" s="17" t="n">
        <x:f>(1-C591/$B$12)*$B$8-C591/$B$12*$B$7</x:f>
        <x:v>0.05</x:v>
      </x:c>
      <x:c r="F591" s="17" t="n">
        <x:f>(1-D591/$B$12)*$C$8-D591/$B$12*$C$7</x:f>
        <x:v>0.09</x:v>
      </x:c>
      <x:c r="G591" s="32" t="n">
        <x:f>$B$11*($B$10*C591/$B$12*$B$7+(1-$B$10)*D591/$B$12*$C$7)</x:f>
        <x:v>0</x:v>
      </x:c>
      <x:c r="H591" s="17" t="n">
        <x:f>$B$10*E591+(1-$B$10)*F591</x:f>
        <x:v>0.07</x:v>
      </x:c>
      <x:c r="I591" s="34"/>
      <x:c r="J591" s="34"/>
      <x:c r="K591" s="34"/>
      <x:c r="L591" s="34"/>
      <x:c r="M591" s="34"/>
      <x:c r="N591" s="34"/>
      <x:c r="O591" s="34"/>
      <x:c r="P591" s="34"/>
      <x:c r="Q591" s="34"/>
      <x:c r="R591" s="39" t="n">
        <x:v>1.2792554289273137</x:v>
      </x:c>
      <x:c r="S591" s="39" t="n">
        <x:v>0.9855552716363307</x:v>
      </x:c>
      <x:c r="T591" s="39" t="n">
        <x:v>0.06103347509333425</x:v>
      </x:c>
      <x:c r="U591" s="39" t="n">
        <x:v>-0.23868672998631074</x:v>
      </x:c>
      <x:c r="V591" s="39" t="n">
        <x:v>-0.20288362566375476</x:v>
      </x:c>
      <x:c r="W591" s="39" t="n">
        <x:v>-0.9943196595806711</x:v>
      </x:c>
      <x:c r="X591" s="39" t="n">
        <x:v>0.6711591661536893</x:v>
      </x:c>
      <x:c r="Y591" s="39" t="n">
        <x:v>1.5521303478305561</x:v>
      </x:c>
      <x:c r="Z591" s="39" t="n">
        <x:v>-2.449283434902115</x:v>
      </x:c>
      <x:c r="AA591" s="39" t="n">
        <x:v>-0.08927478999524285</x:v>
      </x:c>
      <x:c r="AB591" s="39" t="n">
        <x:v>-0.4600886048845681</x:v>
      </x:c>
      <x:c r="AC591" s="39" t="n">
        <x:v>-0.18734850604140313</x:v>
      </x:c>
      <x:c r="AD591" s="39" t="n">
        <x:v>0.5674118084675718</x:v>
      </x:c>
      <x:c r="AE591" s="39" t="n">
        <x:v>-0.12368221072119301</x:v>
      </x:c>
      <x:c r="AF591" s="39" t="n">
        <x:v>-0.9569892287744856</x:v>
      </x:c>
      <x:c r="AG591" s="39" t="n">
        <x:v>-1.1927685635971803</x:v>
      </x:c>
      <x:c r="AH591" s="39" t="n">
        <x:v>0.05141871005247348</x:v>
      </x:c>
      <x:c r="AI591" s="39" t="n">
        <x:v>-0.18161581714120276</x:v>
      </x:c>
      <x:c r="AJ591" s="39" t="n">
        <x:v>-0.5017785147819644</x:v>
      </x:c>
      <x:c r="AK591" s="39" t="n">
        <x:v>-0.10024949164663988</x:v>
      </x:c>
      <x:c r="AL591" s="34"/>
      <x:c r="AM591" s="34" t="n">
        <x:f>IF(SQRT($B$9)*$B591+SQRT(1-$B$9)*R591&lt;_xlfn.NORM.S.INV($B$6),1,0)</x:f>
        <x:v>0</x:v>
      </x:c>
      <x:c r="AN591" s="34" t="n">
        <x:f>IF(SQRT($B$9)*$B591+SQRT(1-$B$9)*S591&lt;_xlfn.NORM.S.INV($B$6),1,0)</x:f>
        <x:v>0</x:v>
      </x:c>
      <x:c r="AO591" s="34" t="n">
        <x:f>IF(SQRT($B$9)*$B591+SQRT(1-$B$9)*T591&lt;_xlfn.NORM.S.INV($B$6),1,0)</x:f>
        <x:v>0</x:v>
      </x:c>
      <x:c r="AP591" s="34" t="n">
        <x:f>IF(SQRT($B$9)*$B591+SQRT(1-$B$9)*U591&lt;_xlfn.NORM.S.INV($B$6),1,0)</x:f>
        <x:v>0</x:v>
      </x:c>
      <x:c r="AQ591" s="34" t="n">
        <x:f>IF(SQRT($B$9)*$B591+SQRT(1-$B$9)*V591&lt;_xlfn.NORM.S.INV($B$6),1,0)</x:f>
        <x:v>0</x:v>
      </x:c>
      <x:c r="AR591" s="34" t="n">
        <x:f>IF(SQRT($B$9)*$B591+SQRT(1-$B$9)*W591&lt;_xlfn.NORM.S.INV($B$6),1,0)</x:f>
        <x:v>0</x:v>
      </x:c>
      <x:c r="AS591" s="34" t="n">
        <x:f>IF(SQRT($B$9)*$B591+SQRT(1-$B$9)*X591&lt;_xlfn.NORM.S.INV($B$6),1,0)</x:f>
        <x:v>0</x:v>
      </x:c>
      <x:c r="AT591" s="34" t="n">
        <x:f>IF(SQRT($B$9)*$B591+SQRT(1-$B$9)*Y591&lt;_xlfn.NORM.S.INV($B$6),1,0)</x:f>
        <x:v>0</x:v>
      </x:c>
      <x:c r="AU591" s="34" t="n">
        <x:f>IF(SQRT($B$9)*$B591+SQRT(1-$B$9)*Z591&lt;_xlfn.NORM.S.INV($B$6),1,0)</x:f>
        <x:v>0</x:v>
      </x:c>
      <x:c r="AV591" s="34" t="n">
        <x:f>IF(SQRT($B$9)*$B591+SQRT(1-$B$9)*AA591&lt;_xlfn.NORM.S.INV($B$6),1,0)</x:f>
        <x:v>0</x:v>
      </x:c>
      <x:c r="AW591" s="34" t="n">
        <x:f>IF(SQRT($C$9)*$B591+SQRT(1-$C$9)*AB591&lt;_xlfn.NORM.S.INV($C$6),1,0)</x:f>
        <x:v>0</x:v>
      </x:c>
      <x:c r="AX591" s="34" t="n">
        <x:f>IF(SQRT($C$9)*$B591+SQRT(1-$C$9)*AC591&lt;_xlfn.NORM.S.INV($C$6),1,0)</x:f>
        <x:v>0</x:v>
      </x:c>
      <x:c r="AY591" s="34" t="n">
        <x:f>IF(SQRT($C$9)*$B591+SQRT(1-$C$9)*AD591&lt;_xlfn.NORM.S.INV($C$6),1,0)</x:f>
        <x:v>0</x:v>
      </x:c>
      <x:c r="AZ591" s="34" t="n">
        <x:f>IF(SQRT($C$9)*$B591+SQRT(1-$C$9)*AE591&lt;_xlfn.NORM.S.INV($C$6),1,0)</x:f>
        <x:v>0</x:v>
      </x:c>
      <x:c r="BA591" s="34" t="n">
        <x:f>IF(SQRT($C$9)*$B591+SQRT(1-$C$9)*AF591&lt;_xlfn.NORM.S.INV($C$6),1,0)</x:f>
        <x:v>0</x:v>
      </x:c>
      <x:c r="BB591" s="34" t="n">
        <x:f>IF(SQRT($C$9)*$B591+SQRT(1-$C$9)*AG591&lt;_xlfn.NORM.S.INV($C$6),1,0)</x:f>
        <x:v>0</x:v>
      </x:c>
      <x:c r="BC591" s="34" t="n">
        <x:f>IF(SQRT($C$9)*$B591+SQRT(1-$C$9)*AH591&lt;_xlfn.NORM.S.INV($C$6),1,0)</x:f>
        <x:v>0</x:v>
      </x:c>
      <x:c r="BD591" s="34" t="n">
        <x:f>IF(SQRT($C$9)*$B591+SQRT(1-$C$9)*AI591&lt;_xlfn.NORM.S.INV($C$6),1,0)</x:f>
        <x:v>0</x:v>
      </x:c>
      <x:c r="BE591" s="34" t="n">
        <x:f>IF(SQRT($C$9)*$B591+SQRT(1-$C$9)*AJ591&lt;_xlfn.NORM.S.INV($C$6),1,0)</x:f>
        <x:v>0</x:v>
      </x:c>
      <x:c r="BF591" s="34" t="n">
        <x:f>IF(SQRT($C$9)*$B591+SQRT(1-$C$9)*AK591&lt;_xlfn.NORM.S.INV($C$6),1,0)</x:f>
        <x:v>0</x:v>
      </x:c>
      <x:c r="BG591" s="34"/>
      <x:c r="BH591" s="34"/>
      <x:c r="BI591" s="34" t="n">
        <x:f>$B$11*(($A$1061)*$C591/$B$12*$B$7+(1-$A$1061)*$D591/$B$12*$C$7)</x:f>
        <x:v>0</x:v>
      </x:c>
      <x:c r="BJ591" s="34" t="n">
        <x:f>$B$11*(($A$1062)*$C591/$B$12*$B$7+(1-$A$1062)*$D591/$B$12*$C$7)</x:f>
        <x:v>0</x:v>
      </x:c>
      <x:c r="BK591" s="34" t="n">
        <x:f>$B$11*(($A$1063)*$C591/$B$12*$B$7+(1-$A$1063)*$D591/$B$12*$C$7)</x:f>
        <x:v>0</x:v>
      </x:c>
      <x:c r="BL591" s="34" t="n">
        <x:f>$B$11*(($A$1064)*$C591/$B$12*$B$7+(1-$A$1064)*$D591/$B$12*$C$7)</x:f>
        <x:v>0</x:v>
      </x:c>
      <x:c r="BM591" s="34" t="n">
        <x:f>$B$11*(($A$1065)*$C591/$B$12*$B$7+(1-$A$1065)*$D591/$B$12*$C$7)</x:f>
        <x:v>0</x:v>
      </x:c>
      <x:c r="BN591" s="34" t="n">
        <x:f>$B$11*(($A$1066)*$C591/$B$12*$B$7+(1-$A$1066)*$D591/$B$12*$C$7)</x:f>
        <x:v>0</x:v>
      </x:c>
      <x:c r="BO591" s="34" t="n">
        <x:f>$B$11*(($A$1067)*$C591/$B$12*$B$7+(1-$A$1067)*$D591/$B$12*$C$7)</x:f>
        <x:v>0</x:v>
      </x:c>
      <x:c r="BP591" s="34" t="n">
        <x:f>$B$11*(($A$1068)*$C591/$B$12*$B$7+(1-$A$1068)*$D591/$B$12*$C$7)</x:f>
        <x:v>0</x:v>
      </x:c>
      <x:c r="BQ591" s="34" t="n">
        <x:f>$B$11*(($A$1069)*$C591/$B$12*$B$7+(1-$A$1069)*$D591/$B$12*$C$7)</x:f>
        <x:v>0</x:v>
      </x:c>
      <x:c r="BR591" s="34" t="n">
        <x:f>$B$11*(($A$1070)*$C591/$B$12*$B$7+(1-$A$1070)*$D591/$B$12*$C$7)</x:f>
        <x:v>0</x:v>
      </x:c>
      <x:c r="BS591" s="34" t="n">
        <x:f>$B$11*(($A$1071)*$C591/$B$12*$B$7+(1-$A$1071)*$D591/$B$12*$C$7)</x:f>
        <x:v>0</x:v>
      </x:c>
      <x:c r="BT591" s="34" t="n">
        <x:f>$B$11*(($A$1072)*$C591/$B$12*$B$7+(1-$A$1072)*$D591/$B$12*$C$7)</x:f>
        <x:v>0</x:v>
      </x:c>
      <x:c r="BU591" s="34" t="n">
        <x:f>$B$11*(($A$1073)*$C591/$B$12*$B$7+(1-$A$1073)*$D591/$B$12*$C$7)</x:f>
        <x:v>0</x:v>
      </x:c>
      <x:c r="BV591" s="34" t="n">
        <x:f>$B$11*(($A$1074)*$C591/$B$12*$B$7+(1-$A$1074)*$D591/$B$12*$C$7)</x:f>
        <x:v>0</x:v>
      </x:c>
      <x:c r="BW591" s="34" t="n">
        <x:f>$B$11*(($A$1075)*$C591/$B$12*$B$7+(1-$A$1075)*$D591/$B$12*$C$7)</x:f>
        <x:v>0</x:v>
      </x:c>
      <x:c r="BX591" s="34" t="n">
        <x:f>$B$11*(($A$1076)*$C591/$B$12*$B$7+(1-$A$1076)*$D591/$B$12*$C$7)</x:f>
        <x:v>0</x:v>
      </x:c>
      <x:c r="BY591" s="34" t="n">
        <x:f>$B$11*(($A$1077)*$C591/$B$12*$B$7+(1-$A$1077)*$D591/$B$12*$C$7)</x:f>
        <x:v>0</x:v>
      </x:c>
      <x:c r="BZ591" s="34" t="n">
        <x:f>$B$11*(($A$1078)*$C591/$B$12*$B$7+(1-$A$1078)*$D591/$B$12*$C$7)</x:f>
        <x:v>0</x:v>
      </x:c>
      <x:c r="CA591" s="34" t="n">
        <x:f>$B$11*(($A$1079)*$C591/$B$12*$B$7+(1-$A$1079)*$D591/$B$12*$C$7)</x:f>
        <x:v>0</x:v>
      </x:c>
      <x:c r="CB591" s="34" t="n">
        <x:f>$B$11*(($A$1080)*$C591/$B$12*$B$7+(1-$A$1080)*$D591/$B$12*$C$7)</x:f>
        <x:v>0</x:v>
      </x:c>
      <x:c r="CC591" s="34" t="n">
        <x:f>$B$11*(($A$1081)*$C591/$B$12*$B$7+(1-$A$1081)*$D591/$B$12*$C$7)</x:f>
        <x:v>0</x:v>
      </x:c>
    </x:row>
    <x:row r="592">
      <x:c r="A592" s="34" t="n">
        <x:v>568</x:v>
      </x:c>
      <x:c r="B592" s="39" t="n">
        <x:v>-0.7977144515536094</x:v>
      </x:c>
      <x:c r="C592" s="1" t="n">
        <x:f>SUM(AM592:AV592)</x:f>
        <x:v>1</x:v>
      </x:c>
      <x:c r="D592" s="1" t="n">
        <x:f>SUM(AW592:BF592)</x:f>
        <x:v>0</x:v>
      </x:c>
      <x:c r="E592" s="17" t="n">
        <x:f>(1-C592/$B$12)*$B$8-C592/$B$12*$B$7</x:f>
        <x:v>0.0049999999999999975</x:v>
      </x:c>
      <x:c r="F592" s="17" t="n">
        <x:f>(1-D592/$B$12)*$C$8-D592/$B$12*$C$7</x:f>
        <x:v>0.09</x:v>
      </x:c>
      <x:c r="G592" s="32" t="n">
        <x:f>$B$11*($B$10*C592/$B$12*$B$7+(1-$B$10)*D592/$B$12*$C$7)</x:f>
        <x:v>200.00000000000003</x:v>
      </x:c>
      <x:c r="H592" s="17" t="n">
        <x:f>$B$10*E592+(1-$B$10)*F592</x:f>
        <x:v>0.0475</x:v>
      </x:c>
      <x:c r="I592" s="34"/>
      <x:c r="J592" s="34"/>
      <x:c r="K592" s="34"/>
      <x:c r="L592" s="34"/>
      <x:c r="M592" s="34"/>
      <x:c r="N592" s="34"/>
      <x:c r="O592" s="34"/>
      <x:c r="P592" s="34"/>
      <x:c r="Q592" s="34"/>
      <x:c r="R592" s="39" t="n">
        <x:v>-0.6105054640689314</x:v>
      </x:c>
      <x:c r="S592" s="39" t="n">
        <x:v>0.5090745005126782</x:v>
      </x:c>
      <x:c r="T592" s="39" t="n">
        <x:v>-1.0887479903148811</x:v>
      </x:c>
      <x:c r="U592" s="39" t="n">
        <x:v>-0.33497672536452594</x:v>
      </x:c>
      <x:c r="V592" s="39" t="n">
        <x:v>1.0394332646086004</x:v>
      </x:c>
      <x:c r="W592" s="39" t="n">
        <x:v>-0.38651213368956083</x:v>
      </x:c>
      <x:c r="X592" s="39" t="n">
        <x:v>0.7112064021788368</x:v>
      </x:c>
      <x:c r="Y592" s="39" t="n">
        <x:v>-2.2326892913892995</x:v>
      </x:c>
      <x:c r="Z592" s="39" t="n">
        <x:v>0.8879410035146901</x:v>
      </x:c>
      <x:c r="AA592" s="39" t="n">
        <x:v>0.9309201116262382</x:v>
      </x:c>
      <x:c r="AB592" s="39" t="n">
        <x:v>-0.6202614086452752</x:v>
      </x:c>
      <x:c r="AC592" s="39" t="n">
        <x:v>-0.4414724089094966</x:v>
      </x:c>
      <x:c r="AD592" s="39" t="n">
        <x:v>-1.3070172149844195</x:v>
      </x:c>
      <x:c r="AE592" s="39" t="n">
        <x:v>0.2612399485442587</x:v>
      </x:c>
      <x:c r="AF592" s="39" t="n">
        <x:v>-0.4572121116826456</x:v>
      </x:c>
      <x:c r="AG592" s="39" t="n">
        <x:v>-0.8642621193019666</x:v>
      </x:c>
      <x:c r="AH592" s="39" t="n">
        <x:v>-0.5308211330671497</x:v>
      </x:c>
      <x:c r="AI592" s="39" t="n">
        <x:v>0.8568277116144458</x:v>
      </x:c>
      <x:c r="AJ592" s="39" t="n">
        <x:v>0.3299846324405919</x:v>
      </x:c>
      <x:c r="AK592" s="39" t="n">
        <x:v>0.2749138778100732</x:v>
      </x:c>
      <x:c r="AL592" s="34"/>
      <x:c r="AM592" s="34" t="n">
        <x:f>IF(SQRT($B$9)*$B592+SQRT(1-$B$9)*R592&lt;_xlfn.NORM.S.INV($B$6),1,0)</x:f>
        <x:v>0</x:v>
      </x:c>
      <x:c r="AN592" s="34" t="n">
        <x:f>IF(SQRT($B$9)*$B592+SQRT(1-$B$9)*S592&lt;_xlfn.NORM.S.INV($B$6),1,0)</x:f>
        <x:v>0</x:v>
      </x:c>
      <x:c r="AO592" s="34" t="n">
        <x:f>IF(SQRT($B$9)*$B592+SQRT(1-$B$9)*T592&lt;_xlfn.NORM.S.INV($B$6),1,0)</x:f>
        <x:v>0</x:v>
      </x:c>
      <x:c r="AP592" s="34" t="n">
        <x:f>IF(SQRT($B$9)*$B592+SQRT(1-$B$9)*U592&lt;_xlfn.NORM.S.INV($B$6),1,0)</x:f>
        <x:v>0</x:v>
      </x:c>
      <x:c r="AQ592" s="34" t="n">
        <x:f>IF(SQRT($B$9)*$B592+SQRT(1-$B$9)*V592&lt;_xlfn.NORM.S.INV($B$6),1,0)</x:f>
        <x:v>0</x:v>
      </x:c>
      <x:c r="AR592" s="34" t="n">
        <x:f>IF(SQRT($B$9)*$B592+SQRT(1-$B$9)*W592&lt;_xlfn.NORM.S.INV($B$6),1,0)</x:f>
        <x:v>0</x:v>
      </x:c>
      <x:c r="AS592" s="34" t="n">
        <x:f>IF(SQRT($B$9)*$B592+SQRT(1-$B$9)*X592&lt;_xlfn.NORM.S.INV($B$6),1,0)</x:f>
        <x:v>0</x:v>
      </x:c>
      <x:c r="AT592" s="34" t="n">
        <x:f>IF(SQRT($B$9)*$B592+SQRT(1-$B$9)*Y592&lt;_xlfn.NORM.S.INV($B$6),1,0)</x:f>
        <x:v>1</x:v>
      </x:c>
      <x:c r="AU592" s="34" t="n">
        <x:f>IF(SQRT($B$9)*$B592+SQRT(1-$B$9)*Z592&lt;_xlfn.NORM.S.INV($B$6),1,0)</x:f>
        <x:v>0</x:v>
      </x:c>
      <x:c r="AV592" s="34" t="n">
        <x:f>IF(SQRT($B$9)*$B592+SQRT(1-$B$9)*AA592&lt;_xlfn.NORM.S.INV($B$6),1,0)</x:f>
        <x:v>0</x:v>
      </x:c>
      <x:c r="AW592" s="34" t="n">
        <x:f>IF(SQRT($C$9)*$B592+SQRT(1-$C$9)*AB592&lt;_xlfn.NORM.S.INV($C$6),1,0)</x:f>
        <x:v>0</x:v>
      </x:c>
      <x:c r="AX592" s="34" t="n">
        <x:f>IF(SQRT($C$9)*$B592+SQRT(1-$C$9)*AC592&lt;_xlfn.NORM.S.INV($C$6),1,0)</x:f>
        <x:v>0</x:v>
      </x:c>
      <x:c r="AY592" s="34" t="n">
        <x:f>IF(SQRT($C$9)*$B592+SQRT(1-$C$9)*AD592&lt;_xlfn.NORM.S.INV($C$6),1,0)</x:f>
        <x:v>0</x:v>
      </x:c>
      <x:c r="AZ592" s="34" t="n">
        <x:f>IF(SQRT($C$9)*$B592+SQRT(1-$C$9)*AE592&lt;_xlfn.NORM.S.INV($C$6),1,0)</x:f>
        <x:v>0</x:v>
      </x:c>
      <x:c r="BA592" s="34" t="n">
        <x:f>IF(SQRT($C$9)*$B592+SQRT(1-$C$9)*AF592&lt;_xlfn.NORM.S.INV($C$6),1,0)</x:f>
        <x:v>0</x:v>
      </x:c>
      <x:c r="BB592" s="34" t="n">
        <x:f>IF(SQRT($C$9)*$B592+SQRT(1-$C$9)*AG592&lt;_xlfn.NORM.S.INV($C$6),1,0)</x:f>
        <x:v>0</x:v>
      </x:c>
      <x:c r="BC592" s="34" t="n">
        <x:f>IF(SQRT($C$9)*$B592+SQRT(1-$C$9)*AH592&lt;_xlfn.NORM.S.INV($C$6),1,0)</x:f>
        <x:v>0</x:v>
      </x:c>
      <x:c r="BD592" s="34" t="n">
        <x:f>IF(SQRT($C$9)*$B592+SQRT(1-$C$9)*AI592&lt;_xlfn.NORM.S.INV($C$6),1,0)</x:f>
        <x:v>0</x:v>
      </x:c>
      <x:c r="BE592" s="34" t="n">
        <x:f>IF(SQRT($C$9)*$B592+SQRT(1-$C$9)*AJ592&lt;_xlfn.NORM.S.INV($C$6),1,0)</x:f>
        <x:v>0</x:v>
      </x:c>
      <x:c r="BF592" s="34" t="n">
        <x:f>IF(SQRT($C$9)*$B592+SQRT(1-$C$9)*AK592&lt;_xlfn.NORM.S.INV($C$6),1,0)</x:f>
        <x:v>0</x:v>
      </x:c>
      <x:c r="BG592" s="34"/>
      <x:c r="BH592" s="34"/>
      <x:c r="BI592" s="34" t="n">
        <x:f>$B$11*(($A$1061)*$C592/$B$12*$B$7+(1-$A$1061)*$D592/$B$12*$C$7)</x:f>
        <x:v>0</x:v>
      </x:c>
      <x:c r="BJ592" s="34" t="n">
        <x:f>$B$11*(($A$1062)*$C592/$B$12*$B$7+(1-$A$1062)*$D592/$B$12*$C$7)</x:f>
        <x:v>20</x:v>
      </x:c>
      <x:c r="BK592" s="34" t="n">
        <x:f>$B$11*(($A$1063)*$C592/$B$12*$B$7+(1-$A$1063)*$D592/$B$12*$C$7)</x:f>
        <x:v>40</x:v>
      </x:c>
      <x:c r="BL592" s="34" t="n">
        <x:f>$B$11*(($A$1064)*$C592/$B$12*$B$7+(1-$A$1064)*$D592/$B$12*$C$7)</x:f>
        <x:v>60</x:v>
      </x:c>
      <x:c r="BM592" s="34" t="n">
        <x:f>$B$11*(($A$1065)*$C592/$B$12*$B$7+(1-$A$1065)*$D592/$B$12*$C$7)</x:f>
        <x:v>80</x:v>
      </x:c>
      <x:c r="BN592" s="34" t="n">
        <x:f>$B$11*(($A$1066)*$C592/$B$12*$B$7+(1-$A$1066)*$D592/$B$12*$C$7)</x:f>
        <x:v>100.00000000000001</x:v>
      </x:c>
      <x:c r="BO592" s="34" t="n">
        <x:f>$B$11*(($A$1067)*$C592/$B$12*$B$7+(1-$A$1067)*$D592/$B$12*$C$7)</x:f>
        <x:v>120</x:v>
      </x:c>
      <x:c r="BP592" s="34" t="n">
        <x:f>$B$11*(($A$1068)*$C592/$B$12*$B$7+(1-$A$1068)*$D592/$B$12*$C$7)</x:f>
        <x:v>139.99999999999997</x:v>
      </x:c>
      <x:c r="BQ592" s="34" t="n">
        <x:f>$B$11*(($A$1069)*$C592/$B$12*$B$7+(1-$A$1069)*$D592/$B$12*$C$7)</x:f>
        <x:v>160</x:v>
      </x:c>
      <x:c r="BR592" s="34" t="n">
        <x:f>$B$11*(($A$1070)*$C592/$B$12*$B$7+(1-$A$1070)*$D592/$B$12*$C$7)</x:f>
        <x:v>180</x:v>
      </x:c>
      <x:c r="BS592" s="34" t="n">
        <x:f>$B$11*(($A$1071)*$C592/$B$12*$B$7+(1-$A$1071)*$D592/$B$12*$C$7)</x:f>
        <x:v>200.00000000000003</x:v>
      </x:c>
      <x:c r="BT592" s="34" t="n">
        <x:f>$B$11*(($A$1072)*$C592/$B$12*$B$7+(1-$A$1072)*$D592/$B$12*$C$7)</x:f>
        <x:v>220.00000000000006</x:v>
      </x:c>
      <x:c r="BU592" s="34" t="n">
        <x:f>$B$11*(($A$1073)*$C592/$B$12*$B$7+(1-$A$1073)*$D592/$B$12*$C$7)</x:f>
        <x:v>240</x:v>
      </x:c>
      <x:c r="BV592" s="34" t="n">
        <x:f>$B$11*(($A$1074)*$C592/$B$12*$B$7+(1-$A$1074)*$D592/$B$12*$C$7)</x:f>
        <x:v>260</x:v>
      </x:c>
      <x:c r="BW592" s="34" t="n">
        <x:f>$B$11*(($A$1075)*$C592/$B$12*$B$7+(1-$A$1075)*$D592/$B$12*$C$7)</x:f>
        <x:v>279.99999999999994</x:v>
      </x:c>
      <x:c r="BX592" s="34" t="n">
        <x:f>$B$11*(($A$1076)*$C592/$B$12*$B$7+(1-$A$1076)*$D592/$B$12*$C$7)</x:f>
        <x:v>300</x:v>
      </x:c>
      <x:c r="BY592" s="34" t="n">
        <x:f>$B$11*(($A$1077)*$C592/$B$12*$B$7+(1-$A$1077)*$D592/$B$12*$C$7)</x:f>
        <x:v>320</x:v>
      </x:c>
      <x:c r="BZ592" s="34" t="n">
        <x:f>$B$11*(($A$1078)*$C592/$B$12*$B$7+(1-$A$1078)*$D592/$B$12*$C$7)</x:f>
        <x:v>339.99999999999994</x:v>
      </x:c>
      <x:c r="CA592" s="34" t="n">
        <x:f>$B$11*(($A$1079)*$C592/$B$12*$B$7+(1-$A$1079)*$D592/$B$12*$C$7)</x:f>
        <x:v>360</x:v>
      </x:c>
      <x:c r="CB592" s="34" t="n">
        <x:f>$B$11*(($A$1080)*$C592/$B$12*$B$7+(1-$A$1080)*$D592/$B$12*$C$7)</x:f>
        <x:v>380.00000000000006</x:v>
      </x:c>
      <x:c r="CC592" s="34" t="n">
        <x:f>$B$11*(($A$1081)*$C592/$B$12*$B$7+(1-$A$1081)*$D592/$B$12*$C$7)</x:f>
        <x:v>400.00000000000006</x:v>
      </x:c>
    </x:row>
    <x:row r="593">
      <x:c r="A593" s="34" t="n">
        <x:v>569</x:v>
      </x:c>
      <x:c r="B593" s="39" t="n">
        <x:v>0.010298384622689344</x:v>
      </x:c>
      <x:c r="C593" s="1" t="n">
        <x:f>SUM(AM593:AV593)</x:f>
        <x:v>0</x:v>
      </x:c>
      <x:c r="D593" s="1" t="n">
        <x:f>SUM(AW593:BF593)</x:f>
        <x:v>1</x:v>
      </x:c>
      <x:c r="E593" s="17" t="n">
        <x:f>(1-C593/$B$12)*$B$8-C593/$B$12*$B$7</x:f>
        <x:v>0.05</x:v>
      </x:c>
      <x:c r="F593" s="17" t="n">
        <x:f>(1-D593/$B$12)*$C$8-D593/$B$12*$C$7</x:f>
        <x:v>0.021000000000000005</x:v>
      </x:c>
      <x:c r="G593" s="32" t="n">
        <x:f>$B$11*($B$10*C593/$B$12*$B$7+(1-$B$10)*D593/$B$12*$C$7)</x:f>
        <x:v>300</x:v>
      </x:c>
      <x:c r="H593" s="17" t="n">
        <x:f>$B$10*E593+(1-$B$10)*F593</x:f>
        <x:v>0.035500000000000004</x:v>
      </x:c>
      <x:c r="I593" s="34"/>
      <x:c r="J593" s="34"/>
      <x:c r="K593" s="34"/>
      <x:c r="L593" s="34"/>
      <x:c r="M593" s="34"/>
      <x:c r="N593" s="34"/>
      <x:c r="O593" s="34"/>
      <x:c r="P593" s="34"/>
      <x:c r="Q593" s="34"/>
      <x:c r="R593" s="39" t="n">
        <x:v>-0.5940070832522046</x:v>
      </x:c>
      <x:c r="S593" s="39" t="n">
        <x:v>0.6554947359655527</x:v>
      </x:c>
      <x:c r="T593" s="39" t="n">
        <x:v>-2.2149832688663853</x:v>
      </x:c>
      <x:c r="U593" s="39" t="n">
        <x:v>-0.9227579212892378</x:v>
      </x:c>
      <x:c r="V593" s="39" t="n">
        <x:v>0.4264372451543507</x:v>
      </x:c>
      <x:c r="W593" s="39" t="n">
        <x:v>-0.6250717888297086</x:v>
      </x:c>
      <x:c r="X593" s="39" t="n">
        <x:v>0.4235455957662695</x:v>
      </x:c>
      <x:c r="Y593" s="39" t="n">
        <x:v>0.10061646562442292</x:v>
      </x:c>
      <x:c r="Z593" s="39" t="n">
        <x:v>0.15611286400259938</x:v>
      </x:c>
      <x:c r="AA593" s="39" t="n">
        <x:v>-0.28815865390902223</x:v>
      </x:c>
      <x:c r="AB593" s="39" t="n">
        <x:v>1.0798461286173604</x:v>
      </x:c>
      <x:c r="AC593" s="39" t="n">
        <x:v>-0.9319059929480117</x:v>
      </x:c>
      <x:c r="AD593" s="39" t="n">
        <x:v>-0.47990957136296136</x:v>
      </x:c>
      <x:c r="AE593" s="39" t="n">
        <x:v>-0.16471146283988608</x:v>
      </x:c>
      <x:c r="AF593" s="39" t="n">
        <x:v>-1.0784396283091748</x:v>
      </x:c>
      <x:c r="AG593" s="39" t="n">
        <x:v>-1.8909088853941676</x:v>
      </x:c>
      <x:c r="AH593" s="39" t="n">
        <x:v>-0.9759754844611043</x:v>
      </x:c>
      <x:c r="AI593" s="39" t="n">
        <x:v>0.8794539968830224</x:v>
      </x:c>
      <x:c r="AJ593" s="39" t="n">
        <x:v>2.034073025254191</x:v>
      </x:c>
      <x:c r="AK593" s="39" t="n">
        <x:v>0.8483257191575915</x:v>
      </x:c>
      <x:c r="AL593" s="34"/>
      <x:c r="AM593" s="34" t="n">
        <x:f>IF(SQRT($B$9)*$B593+SQRT(1-$B$9)*R593&lt;_xlfn.NORM.S.INV($B$6),1,0)</x:f>
        <x:v>0</x:v>
      </x:c>
      <x:c r="AN593" s="34" t="n">
        <x:f>IF(SQRT($B$9)*$B593+SQRT(1-$B$9)*S593&lt;_xlfn.NORM.S.INV($B$6),1,0)</x:f>
        <x:v>0</x:v>
      </x:c>
      <x:c r="AO593" s="34" t="n">
        <x:f>IF(SQRT($B$9)*$B593+SQRT(1-$B$9)*T593&lt;_xlfn.NORM.S.INV($B$6),1,0)</x:f>
        <x:v>0</x:v>
      </x:c>
      <x:c r="AP593" s="34" t="n">
        <x:f>IF(SQRT($B$9)*$B593+SQRT(1-$B$9)*U593&lt;_xlfn.NORM.S.INV($B$6),1,0)</x:f>
        <x:v>0</x:v>
      </x:c>
      <x:c r="AQ593" s="34" t="n">
        <x:f>IF(SQRT($B$9)*$B593+SQRT(1-$B$9)*V593&lt;_xlfn.NORM.S.INV($B$6),1,0)</x:f>
        <x:v>0</x:v>
      </x:c>
      <x:c r="AR593" s="34" t="n">
        <x:f>IF(SQRT($B$9)*$B593+SQRT(1-$B$9)*W593&lt;_xlfn.NORM.S.INV($B$6),1,0)</x:f>
        <x:v>0</x:v>
      </x:c>
      <x:c r="AS593" s="34" t="n">
        <x:f>IF(SQRT($B$9)*$B593+SQRT(1-$B$9)*X593&lt;_xlfn.NORM.S.INV($B$6),1,0)</x:f>
        <x:v>0</x:v>
      </x:c>
      <x:c r="AT593" s="34" t="n">
        <x:f>IF(SQRT($B$9)*$B593+SQRT(1-$B$9)*Y593&lt;_xlfn.NORM.S.INV($B$6),1,0)</x:f>
        <x:v>0</x:v>
      </x:c>
      <x:c r="AU593" s="34" t="n">
        <x:f>IF(SQRT($B$9)*$B593+SQRT(1-$B$9)*Z593&lt;_xlfn.NORM.S.INV($B$6),1,0)</x:f>
        <x:v>0</x:v>
      </x:c>
      <x:c r="AV593" s="34" t="n">
        <x:f>IF(SQRT($B$9)*$B593+SQRT(1-$B$9)*AA593&lt;_xlfn.NORM.S.INV($B$6),1,0)</x:f>
        <x:v>0</x:v>
      </x:c>
      <x:c r="AW593" s="34" t="n">
        <x:f>IF(SQRT($C$9)*$B593+SQRT(1-$C$9)*AB593&lt;_xlfn.NORM.S.INV($C$6),1,0)</x:f>
        <x:v>0</x:v>
      </x:c>
      <x:c r="AX593" s="34" t="n">
        <x:f>IF(SQRT($C$9)*$B593+SQRT(1-$C$9)*AC593&lt;_xlfn.NORM.S.INV($C$6),1,0)</x:f>
        <x:v>0</x:v>
      </x:c>
      <x:c r="AY593" s="34" t="n">
        <x:f>IF(SQRT($C$9)*$B593+SQRT(1-$C$9)*AD593&lt;_xlfn.NORM.S.INV($C$6),1,0)</x:f>
        <x:v>0</x:v>
      </x:c>
      <x:c r="AZ593" s="34" t="n">
        <x:f>IF(SQRT($C$9)*$B593+SQRT(1-$C$9)*AE593&lt;_xlfn.NORM.S.INV($C$6),1,0)</x:f>
        <x:v>0</x:v>
      </x:c>
      <x:c r="BA593" s="34" t="n">
        <x:f>IF(SQRT($C$9)*$B593+SQRT(1-$C$9)*AF593&lt;_xlfn.NORM.S.INV($C$6),1,0)</x:f>
        <x:v>0</x:v>
      </x:c>
      <x:c r="BB593" s="34" t="n">
        <x:f>IF(SQRT($C$9)*$B593+SQRT(1-$C$9)*AG593&lt;_xlfn.NORM.S.INV($C$6),1,0)</x:f>
        <x:v>1</x:v>
      </x:c>
      <x:c r="BC593" s="34" t="n">
        <x:f>IF(SQRT($C$9)*$B593+SQRT(1-$C$9)*AH593&lt;_xlfn.NORM.S.INV($C$6),1,0)</x:f>
        <x:v>0</x:v>
      </x:c>
      <x:c r="BD593" s="34" t="n">
        <x:f>IF(SQRT($C$9)*$B593+SQRT(1-$C$9)*AI593&lt;_xlfn.NORM.S.INV($C$6),1,0)</x:f>
        <x:v>0</x:v>
      </x:c>
      <x:c r="BE593" s="34" t="n">
        <x:f>IF(SQRT($C$9)*$B593+SQRT(1-$C$9)*AJ593&lt;_xlfn.NORM.S.INV($C$6),1,0)</x:f>
        <x:v>0</x:v>
      </x:c>
      <x:c r="BF593" s="34" t="n">
        <x:f>IF(SQRT($C$9)*$B593+SQRT(1-$C$9)*AK593&lt;_xlfn.NORM.S.INV($C$6),1,0)</x:f>
        <x:v>0</x:v>
      </x:c>
      <x:c r="BG593" s="34"/>
      <x:c r="BH593" s="34"/>
      <x:c r="BI593" s="34" t="n">
        <x:f>$B$11*(($A$1061)*$C593/$B$12*$B$7+(1-$A$1061)*$D593/$B$12*$C$7)</x:f>
        <x:v>600</x:v>
      </x:c>
      <x:c r="BJ593" s="34" t="n">
        <x:f>$B$11*(($A$1062)*$C593/$B$12*$B$7+(1-$A$1062)*$D593/$B$12*$C$7)</x:f>
        <x:v>570</x:v>
      </x:c>
      <x:c r="BK593" s="34" t="n">
        <x:f>$B$11*(($A$1063)*$C593/$B$12*$B$7+(1-$A$1063)*$D593/$B$12*$C$7)</x:f>
        <x:v>540</x:v>
      </x:c>
      <x:c r="BL593" s="34" t="n">
        <x:f>$B$11*(($A$1064)*$C593/$B$12*$B$7+(1-$A$1064)*$D593/$B$12*$C$7)</x:f>
        <x:v>509.99999999999994</x:v>
      </x:c>
      <x:c r="BM593" s="34" t="n">
        <x:f>$B$11*(($A$1065)*$C593/$B$12*$B$7+(1-$A$1065)*$D593/$B$12*$C$7)</x:f>
        <x:v>480</x:v>
      </x:c>
      <x:c r="BN593" s="34" t="n">
        <x:f>$B$11*(($A$1066)*$C593/$B$12*$B$7+(1-$A$1066)*$D593/$B$12*$C$7)</x:f>
        <x:v>450</x:v>
      </x:c>
      <x:c r="BO593" s="34" t="n">
        <x:f>$B$11*(($A$1067)*$C593/$B$12*$B$7+(1-$A$1067)*$D593/$B$12*$C$7)</x:f>
        <x:v>419.99999999999994</x:v>
      </x:c>
      <x:c r="BP593" s="34" t="n">
        <x:f>$B$11*(($A$1068)*$C593/$B$12*$B$7+(1-$A$1068)*$D593/$B$12*$C$7)</x:f>
        <x:v>390</x:v>
      </x:c>
      <x:c r="BQ593" s="34" t="n">
        <x:f>$B$11*(($A$1069)*$C593/$B$12*$B$7+(1-$A$1069)*$D593/$B$12*$C$7)</x:f>
        <x:v>360</x:v>
      </x:c>
      <x:c r="BR593" s="34" t="n">
        <x:f>$B$11*(($A$1070)*$C593/$B$12*$B$7+(1-$A$1070)*$D593/$B$12*$C$7)</x:f>
        <x:v>330</x:v>
      </x:c>
      <x:c r="BS593" s="34" t="n">
        <x:f>$B$11*(($A$1071)*$C593/$B$12*$B$7+(1-$A$1071)*$D593/$B$12*$C$7)</x:f>
        <x:v>300</x:v>
      </x:c>
      <x:c r="BT593" s="34" t="n">
        <x:f>$B$11*(($A$1072)*$C593/$B$12*$B$7+(1-$A$1072)*$D593/$B$12*$C$7)</x:f>
        <x:v>270</x:v>
      </x:c>
      <x:c r="BU593" s="34" t="n">
        <x:f>$B$11*(($A$1073)*$C593/$B$12*$B$7+(1-$A$1073)*$D593/$B$12*$C$7)</x:f>
        <x:v>240</x:v>
      </x:c>
      <x:c r="BV593" s="34" t="n">
        <x:f>$B$11*(($A$1074)*$C593/$B$12*$B$7+(1-$A$1074)*$D593/$B$12*$C$7)</x:f>
        <x:v>209.99999999999997</x:v>
      </x:c>
      <x:c r="BW593" s="34" t="n">
        <x:f>$B$11*(($A$1075)*$C593/$B$12*$B$7+(1-$A$1075)*$D593/$B$12*$C$7)</x:f>
        <x:v>180.00000000000003</x:v>
      </x:c>
      <x:c r="BX593" s="34" t="n">
        <x:f>$B$11*(($A$1076)*$C593/$B$12*$B$7+(1-$A$1076)*$D593/$B$12*$C$7)</x:f>
        <x:v>150</x:v>
      </x:c>
      <x:c r="BY593" s="34" t="n">
        <x:f>$B$11*(($A$1077)*$C593/$B$12*$B$7+(1-$A$1077)*$D593/$B$12*$C$7)</x:f>
        <x:v>119.99999999999999</x:v>
      </x:c>
      <x:c r="BZ593" s="34" t="n">
        <x:f>$B$11*(($A$1078)*$C593/$B$12*$B$7+(1-$A$1078)*$D593/$B$12*$C$7)</x:f>
        <x:v>90.00000000000001</x:v>
      </x:c>
      <x:c r="CA593" s="34" t="n">
        <x:f>$B$11*(($A$1079)*$C593/$B$12*$B$7+(1-$A$1079)*$D593/$B$12*$C$7)</x:f>
        <x:v>59.99999999999999</x:v>
      </x:c>
      <x:c r="CB593" s="34" t="n">
        <x:f>$B$11*(($A$1080)*$C593/$B$12*$B$7+(1-$A$1080)*$D593/$B$12*$C$7)</x:f>
        <x:v>30.00000000000003</x:v>
      </x:c>
      <x:c r="CC593" s="34" t="n">
        <x:f>$B$11*(($A$1081)*$C593/$B$12*$B$7+(1-$A$1081)*$D593/$B$12*$C$7)</x:f>
        <x:v>0</x:v>
      </x:c>
    </x:row>
    <x:row r="594">
      <x:c r="A594" s="34" t="n">
        <x:v>570</x:v>
      </x:c>
      <x:c r="B594" s="39" t="n">
        <x:v>0.8865652730589204</x:v>
      </x:c>
      <x:c r="C594" s="1" t="n">
        <x:f>SUM(AM594:AV594)</x:f>
        <x:v>0</x:v>
      </x:c>
      <x:c r="D594" s="1" t="n">
        <x:f>SUM(AW594:BF594)</x:f>
        <x:v>1</x:v>
      </x:c>
      <x:c r="E594" s="17" t="n">
        <x:f>(1-C594/$B$12)*$B$8-C594/$B$12*$B$7</x:f>
        <x:v>0.05</x:v>
      </x:c>
      <x:c r="F594" s="17" t="n">
        <x:f>(1-D594/$B$12)*$C$8-D594/$B$12*$C$7</x:f>
        <x:v>0.021000000000000005</x:v>
      </x:c>
      <x:c r="G594" s="32" t="n">
        <x:f>$B$11*($B$10*C594/$B$12*$B$7+(1-$B$10)*D594/$B$12*$C$7)</x:f>
        <x:v>300</x:v>
      </x:c>
      <x:c r="H594" s="17" t="n">
        <x:f>$B$10*E594+(1-$B$10)*F594</x:f>
        <x:v>0.035500000000000004</x:v>
      </x:c>
      <x:c r="I594" s="34"/>
      <x:c r="J594" s="34"/>
      <x:c r="K594" s="34"/>
      <x:c r="L594" s="34"/>
      <x:c r="M594" s="34"/>
      <x:c r="N594" s="34"/>
      <x:c r="O594" s="34"/>
      <x:c r="P594" s="34"/>
      <x:c r="Q594" s="34"/>
      <x:c r="R594" s="39" t="n">
        <x:v>0.7781806579141244</x:v>
      </x:c>
      <x:c r="S594" s="39" t="n">
        <x:v>2.5789076317682964</x:v>
      </x:c>
      <x:c r="T594" s="39" t="n">
        <x:v>-0.2651319350613907</x:v>
      </x:c>
      <x:c r="U594" s="39" t="n">
        <x:v>-0.6565385372596283</x:v>
      </x:c>
      <x:c r="V594" s="39" t="n">
        <x:v>-0.8538445691191354</x:v>
      </x:c>
      <x:c r="W594" s="39" t="n">
        <x:v>0.02304514069388335</x:v>
      </x:c>
      <x:c r="X594" s="39" t="n">
        <x:v>0.8588824439354188</x:v>
      </x:c>
      <x:c r="Y594" s="39" t="n">
        <x:v>-0.5426522217919453</x:v>
      </x:c>
      <x:c r="Z594" s="39" t="n">
        <x:v>-0.343624261952839</x:v>
      </x:c>
      <x:c r="AA594" s="39" t="n">
        <x:v>1.1288042116885515</x:v>
      </x:c>
      <x:c r="AB594" s="39" t="n">
        <x:v>-0.33189821656049956</x:v>
      </x:c>
      <x:c r="AC594" s="39" t="n">
        <x:v>0.037551132278031495</x:v>
      </x:c>
      <x:c r="AD594" s="39" t="n">
        <x:v>-0.8007938153446703</x:v>
      </x:c>
      <x:c r="AE594" s="39" t="n">
        <x:v>-0.15467440525739676</x:v>
      </x:c>
      <x:c r="AF594" s="39" t="n">
        <x:v>0.6990654196077124</x:v>
      </x:c>
      <x:c r="AG594" s="39" t="n">
        <x:v>-0.16146330908420453</x:v>
      </x:c>
      <x:c r="AH594" s="39" t="n">
        <x:v>-0.42314198909176554</x:v>
      </x:c>
      <x:c r="AI594" s="39" t="n">
        <x:v>0.5786995735761925</x:v>
      </x:c>
      <x:c r="AJ594" s="39" t="n">
        <x:v>-0.32558671835757863</x:v>
      </x:c>
      <x:c r="AK594" s="39" t="n">
        <x:v>-2.6056868662206365</x:v>
      </x:c>
      <x:c r="AL594" s="34"/>
      <x:c r="AM594" s="34" t="n">
        <x:f>IF(SQRT($B$9)*$B594+SQRT(1-$B$9)*R594&lt;_xlfn.NORM.S.INV($B$6),1,0)</x:f>
        <x:v>0</x:v>
      </x:c>
      <x:c r="AN594" s="34" t="n">
        <x:f>IF(SQRT($B$9)*$B594+SQRT(1-$B$9)*S594&lt;_xlfn.NORM.S.INV($B$6),1,0)</x:f>
        <x:v>0</x:v>
      </x:c>
      <x:c r="AO594" s="34" t="n">
        <x:f>IF(SQRT($B$9)*$B594+SQRT(1-$B$9)*T594&lt;_xlfn.NORM.S.INV($B$6),1,0)</x:f>
        <x:v>0</x:v>
      </x:c>
      <x:c r="AP594" s="34" t="n">
        <x:f>IF(SQRT($B$9)*$B594+SQRT(1-$B$9)*U594&lt;_xlfn.NORM.S.INV($B$6),1,0)</x:f>
        <x:v>0</x:v>
      </x:c>
      <x:c r="AQ594" s="34" t="n">
        <x:f>IF(SQRT($B$9)*$B594+SQRT(1-$B$9)*V594&lt;_xlfn.NORM.S.INV($B$6),1,0)</x:f>
        <x:v>0</x:v>
      </x:c>
      <x:c r="AR594" s="34" t="n">
        <x:f>IF(SQRT($B$9)*$B594+SQRT(1-$B$9)*W594&lt;_xlfn.NORM.S.INV($B$6),1,0)</x:f>
        <x:v>0</x:v>
      </x:c>
      <x:c r="AS594" s="34" t="n">
        <x:f>IF(SQRT($B$9)*$B594+SQRT(1-$B$9)*X594&lt;_xlfn.NORM.S.INV($B$6),1,0)</x:f>
        <x:v>0</x:v>
      </x:c>
      <x:c r="AT594" s="34" t="n">
        <x:f>IF(SQRT($B$9)*$B594+SQRT(1-$B$9)*Y594&lt;_xlfn.NORM.S.INV($B$6),1,0)</x:f>
        <x:v>0</x:v>
      </x:c>
      <x:c r="AU594" s="34" t="n">
        <x:f>IF(SQRT($B$9)*$B594+SQRT(1-$B$9)*Z594&lt;_xlfn.NORM.S.INV($B$6),1,0)</x:f>
        <x:v>0</x:v>
      </x:c>
      <x:c r="AV594" s="34" t="n">
        <x:f>IF(SQRT($B$9)*$B594+SQRT(1-$B$9)*AA594&lt;_xlfn.NORM.S.INV($B$6),1,0)</x:f>
        <x:v>0</x:v>
      </x:c>
      <x:c r="AW594" s="34" t="n">
        <x:f>IF(SQRT($C$9)*$B594+SQRT(1-$C$9)*AB594&lt;_xlfn.NORM.S.INV($C$6),1,0)</x:f>
        <x:v>0</x:v>
      </x:c>
      <x:c r="AX594" s="34" t="n">
        <x:f>IF(SQRT($C$9)*$B594+SQRT(1-$C$9)*AC594&lt;_xlfn.NORM.S.INV($C$6),1,0)</x:f>
        <x:v>0</x:v>
      </x:c>
      <x:c r="AY594" s="34" t="n">
        <x:f>IF(SQRT($C$9)*$B594+SQRT(1-$C$9)*AD594&lt;_xlfn.NORM.S.INV($C$6),1,0)</x:f>
        <x:v>0</x:v>
      </x:c>
      <x:c r="AZ594" s="34" t="n">
        <x:f>IF(SQRT($C$9)*$B594+SQRT(1-$C$9)*AE594&lt;_xlfn.NORM.S.INV($C$6),1,0)</x:f>
        <x:v>0</x:v>
      </x:c>
      <x:c r="BA594" s="34" t="n">
        <x:f>IF(SQRT($C$9)*$B594+SQRT(1-$C$9)*AF594&lt;_xlfn.NORM.S.INV($C$6),1,0)</x:f>
        <x:v>0</x:v>
      </x:c>
      <x:c r="BB594" s="34" t="n">
        <x:f>IF(SQRT($C$9)*$B594+SQRT(1-$C$9)*AG594&lt;_xlfn.NORM.S.INV($C$6),1,0)</x:f>
        <x:v>0</x:v>
      </x:c>
      <x:c r="BC594" s="34" t="n">
        <x:f>IF(SQRT($C$9)*$B594+SQRT(1-$C$9)*AH594&lt;_xlfn.NORM.S.INV($C$6),1,0)</x:f>
        <x:v>0</x:v>
      </x:c>
      <x:c r="BD594" s="34" t="n">
        <x:f>IF(SQRT($C$9)*$B594+SQRT(1-$C$9)*AI594&lt;_xlfn.NORM.S.INV($C$6),1,0)</x:f>
        <x:v>0</x:v>
      </x:c>
      <x:c r="BE594" s="34" t="n">
        <x:f>IF(SQRT($C$9)*$B594+SQRT(1-$C$9)*AJ594&lt;_xlfn.NORM.S.INV($C$6),1,0)</x:f>
        <x:v>0</x:v>
      </x:c>
      <x:c r="BF594" s="34" t="n">
        <x:f>IF(SQRT($C$9)*$B594+SQRT(1-$C$9)*AK594&lt;_xlfn.NORM.S.INV($C$6),1,0)</x:f>
        <x:v>1</x:v>
      </x:c>
      <x:c r="BG594" s="34"/>
      <x:c r="BH594" s="34"/>
      <x:c r="BI594" s="34" t="n">
        <x:f>$B$11*(($A$1061)*$C594/$B$12*$B$7+(1-$A$1061)*$D594/$B$12*$C$7)</x:f>
        <x:v>600</x:v>
      </x:c>
      <x:c r="BJ594" s="34" t="n">
        <x:f>$B$11*(($A$1062)*$C594/$B$12*$B$7+(1-$A$1062)*$D594/$B$12*$C$7)</x:f>
        <x:v>570</x:v>
      </x:c>
      <x:c r="BK594" s="34" t="n">
        <x:f>$B$11*(($A$1063)*$C594/$B$12*$B$7+(1-$A$1063)*$D594/$B$12*$C$7)</x:f>
        <x:v>540</x:v>
      </x:c>
      <x:c r="BL594" s="34" t="n">
        <x:f>$B$11*(($A$1064)*$C594/$B$12*$B$7+(1-$A$1064)*$D594/$B$12*$C$7)</x:f>
        <x:v>509.99999999999994</x:v>
      </x:c>
      <x:c r="BM594" s="34" t="n">
        <x:f>$B$11*(($A$1065)*$C594/$B$12*$B$7+(1-$A$1065)*$D594/$B$12*$C$7)</x:f>
        <x:v>480</x:v>
      </x:c>
      <x:c r="BN594" s="34" t="n">
        <x:f>$B$11*(($A$1066)*$C594/$B$12*$B$7+(1-$A$1066)*$D594/$B$12*$C$7)</x:f>
        <x:v>450</x:v>
      </x:c>
      <x:c r="BO594" s="34" t="n">
        <x:f>$B$11*(($A$1067)*$C594/$B$12*$B$7+(1-$A$1067)*$D594/$B$12*$C$7)</x:f>
        <x:v>419.99999999999994</x:v>
      </x:c>
      <x:c r="BP594" s="34" t="n">
        <x:f>$B$11*(($A$1068)*$C594/$B$12*$B$7+(1-$A$1068)*$D594/$B$12*$C$7)</x:f>
        <x:v>390</x:v>
      </x:c>
      <x:c r="BQ594" s="34" t="n">
        <x:f>$B$11*(($A$1069)*$C594/$B$12*$B$7+(1-$A$1069)*$D594/$B$12*$C$7)</x:f>
        <x:v>360</x:v>
      </x:c>
      <x:c r="BR594" s="34" t="n">
        <x:f>$B$11*(($A$1070)*$C594/$B$12*$B$7+(1-$A$1070)*$D594/$B$12*$C$7)</x:f>
        <x:v>330</x:v>
      </x:c>
      <x:c r="BS594" s="34" t="n">
        <x:f>$B$11*(($A$1071)*$C594/$B$12*$B$7+(1-$A$1071)*$D594/$B$12*$C$7)</x:f>
        <x:v>300</x:v>
      </x:c>
      <x:c r="BT594" s="34" t="n">
        <x:f>$B$11*(($A$1072)*$C594/$B$12*$B$7+(1-$A$1072)*$D594/$B$12*$C$7)</x:f>
        <x:v>270</x:v>
      </x:c>
      <x:c r="BU594" s="34" t="n">
        <x:f>$B$11*(($A$1073)*$C594/$B$12*$B$7+(1-$A$1073)*$D594/$B$12*$C$7)</x:f>
        <x:v>240</x:v>
      </x:c>
      <x:c r="BV594" s="34" t="n">
        <x:f>$B$11*(($A$1074)*$C594/$B$12*$B$7+(1-$A$1074)*$D594/$B$12*$C$7)</x:f>
        <x:v>209.99999999999997</x:v>
      </x:c>
      <x:c r="BW594" s="34" t="n">
        <x:f>$B$11*(($A$1075)*$C594/$B$12*$B$7+(1-$A$1075)*$D594/$B$12*$C$7)</x:f>
        <x:v>180.00000000000003</x:v>
      </x:c>
      <x:c r="BX594" s="34" t="n">
        <x:f>$B$11*(($A$1076)*$C594/$B$12*$B$7+(1-$A$1076)*$D594/$B$12*$C$7)</x:f>
        <x:v>150</x:v>
      </x:c>
      <x:c r="BY594" s="34" t="n">
        <x:f>$B$11*(($A$1077)*$C594/$B$12*$B$7+(1-$A$1077)*$D594/$B$12*$C$7)</x:f>
        <x:v>119.99999999999999</x:v>
      </x:c>
      <x:c r="BZ594" s="34" t="n">
        <x:f>$B$11*(($A$1078)*$C594/$B$12*$B$7+(1-$A$1078)*$D594/$B$12*$C$7)</x:f>
        <x:v>90.00000000000001</x:v>
      </x:c>
      <x:c r="CA594" s="34" t="n">
        <x:f>$B$11*(($A$1079)*$C594/$B$12*$B$7+(1-$A$1079)*$D594/$B$12*$C$7)</x:f>
        <x:v>59.99999999999999</x:v>
      </x:c>
      <x:c r="CB594" s="34" t="n">
        <x:f>$B$11*(($A$1080)*$C594/$B$12*$B$7+(1-$A$1080)*$D594/$B$12*$C$7)</x:f>
        <x:v>30.00000000000003</x:v>
      </x:c>
      <x:c r="CC594" s="34" t="n">
        <x:f>$B$11*(($A$1081)*$C594/$B$12*$B$7+(1-$A$1081)*$D594/$B$12*$C$7)</x:f>
        <x:v>0</x:v>
      </x:c>
    </x:row>
    <x:row r="595">
      <x:c r="A595" s="34" t="n">
        <x:v>571</x:v>
      </x:c>
      <x:c r="B595" s="39" t="n">
        <x:v>-1.9666790976883681</x:v>
      </x:c>
      <x:c r="C595" s="1" t="n">
        <x:f>SUM(AM595:AV595)</x:f>
        <x:v>0</x:v>
      </x:c>
      <x:c r="D595" s="1" t="n">
        <x:f>SUM(AW595:BF595)</x:f>
        <x:v>2</x:v>
      </x:c>
      <x:c r="E595" s="17" t="n">
        <x:f>(1-C595/$B$12)*$B$8-C595/$B$12*$B$7</x:f>
        <x:v>0.05</x:v>
      </x:c>
      <x:c r="F595" s="17" t="n">
        <x:f>(1-D595/$B$12)*$C$8-D595/$B$12*$C$7</x:f>
        <x:v>-0.048</x:v>
      </x:c>
      <x:c r="G595" s="32" t="n">
        <x:f>$B$11*($B$10*C595/$B$12*$B$7+(1-$B$10)*D595/$B$12*$C$7)</x:f>
        <x:v>600</x:v>
      </x:c>
      <x:c r="H595" s="17" t="n">
        <x:f>$B$10*E595+(1-$B$10)*F595</x:f>
        <x:v>0.0010000000000000009</x:v>
      </x:c>
      <x:c r="I595" s="34"/>
      <x:c r="J595" s="34"/>
      <x:c r="K595" s="34"/>
      <x:c r="L595" s="34"/>
      <x:c r="M595" s="34"/>
      <x:c r="N595" s="34"/>
      <x:c r="O595" s="34"/>
      <x:c r="P595" s="34"/>
      <x:c r="Q595" s="34"/>
      <x:c r="R595" s="39" t="n">
        <x:v>-0.5049209541996608</x:v>
      </x:c>
      <x:c r="S595" s="39" t="n">
        <x:v>1.38517146147504</x:v>
      </x:c>
      <x:c r="T595" s="39" t="n">
        <x:v>0.3611166240102601</x:v>
      </x:c>
      <x:c r="U595" s="39" t="n">
        <x:v>-0.43556941391604154</x:v>
      </x:c>
      <x:c r="V595" s="39" t="n">
        <x:v>-0.5738831073026053</x:v>
      </x:c>
      <x:c r="W595" s="39" t="n">
        <x:v>-0.8425180797125821</x:v>
      </x:c>
      <x:c r="X595" s="39" t="n">
        <x:v>0.581056145276905</x:v>
      </x:c>
      <x:c r="Y595" s="39" t="n">
        <x:v>0.9294112052614045</x:v>
      </x:c>
      <x:c r="Z595" s="39" t="n">
        <x:v>-0.8347882258273914</x:v>
      </x:c>
      <x:c r="AA595" s="39" t="n">
        <x:v>-0.5288778353021878</x:v>
      </x:c>
      <x:c r="AB595" s="39" t="n">
        <x:v>0.6327784293367851</x:v>
      </x:c>
      <x:c r="AC595" s="39" t="n">
        <x:v>-0.47116485519108386</x:v>
      </x:c>
      <x:c r="AD595" s="39" t="n">
        <x:v>1.1314783946037643</x:v>
      </x:c>
      <x:c r="AE595" s="39" t="n">
        <x:v>-0.0429788597261658</x:v>
      </x:c>
      <x:c r="AF595" s="39" t="n">
        <x:v>0.9875700548543828</x:v>
      </x:c>
      <x:c r="AG595" s="39" t="n">
        <x:v>-1.5637237840114153</x:v>
      </x:c>
      <x:c r="AH595" s="39" t="n">
        <x:v>-1.5250745927539542</x:v>
      </x:c>
      <x:c r="AI595" s="39" t="n">
        <x:v>0.18414214305084864</x:v>
      </x:c>
      <x:c r="AJ595" s="39" t="n">
        <x:v>1.0686641061837079</x:v>
      </x:c>
      <x:c r="AK595" s="39" t="n">
        <x:v>0.49179528357614555</x:v>
      </x:c>
      <x:c r="AL595" s="34"/>
      <x:c r="AM595" s="34" t="n">
        <x:f>IF(SQRT($B$9)*$B595+SQRT(1-$B$9)*R595&lt;_xlfn.NORM.S.INV($B$6),1,0)</x:f>
        <x:v>0</x:v>
      </x:c>
      <x:c r="AN595" s="34" t="n">
        <x:f>IF(SQRT($B$9)*$B595+SQRT(1-$B$9)*S595&lt;_xlfn.NORM.S.INV($B$6),1,0)</x:f>
        <x:v>0</x:v>
      </x:c>
      <x:c r="AO595" s="34" t="n">
        <x:f>IF(SQRT($B$9)*$B595+SQRT(1-$B$9)*T595&lt;_xlfn.NORM.S.INV($B$6),1,0)</x:f>
        <x:v>0</x:v>
      </x:c>
      <x:c r="AP595" s="34" t="n">
        <x:f>IF(SQRT($B$9)*$B595+SQRT(1-$B$9)*U595&lt;_xlfn.NORM.S.INV($B$6),1,0)</x:f>
        <x:v>0</x:v>
      </x:c>
      <x:c r="AQ595" s="34" t="n">
        <x:f>IF(SQRT($B$9)*$B595+SQRT(1-$B$9)*V595&lt;_xlfn.NORM.S.INV($B$6),1,0)</x:f>
        <x:v>0</x:v>
      </x:c>
      <x:c r="AR595" s="34" t="n">
        <x:f>IF(SQRT($B$9)*$B595+SQRT(1-$B$9)*W595&lt;_xlfn.NORM.S.INV($B$6),1,0)</x:f>
        <x:v>0</x:v>
      </x:c>
      <x:c r="AS595" s="34" t="n">
        <x:f>IF(SQRT($B$9)*$B595+SQRT(1-$B$9)*X595&lt;_xlfn.NORM.S.INV($B$6),1,0)</x:f>
        <x:v>0</x:v>
      </x:c>
      <x:c r="AT595" s="34" t="n">
        <x:f>IF(SQRT($B$9)*$B595+SQRT(1-$B$9)*Y595&lt;_xlfn.NORM.S.INV($B$6),1,0)</x:f>
        <x:v>0</x:v>
      </x:c>
      <x:c r="AU595" s="34" t="n">
        <x:f>IF(SQRT($B$9)*$B595+SQRT(1-$B$9)*Z595&lt;_xlfn.NORM.S.INV($B$6),1,0)</x:f>
        <x:v>0</x:v>
      </x:c>
      <x:c r="AV595" s="34" t="n">
        <x:f>IF(SQRT($B$9)*$B595+SQRT(1-$B$9)*AA595&lt;_xlfn.NORM.S.INV($B$6),1,0)</x:f>
        <x:v>0</x:v>
      </x:c>
      <x:c r="AW595" s="34" t="n">
        <x:f>IF(SQRT($C$9)*$B595+SQRT(1-$C$9)*AB595&lt;_xlfn.NORM.S.INV($C$6),1,0)</x:f>
        <x:v>0</x:v>
      </x:c>
      <x:c r="AX595" s="34" t="n">
        <x:f>IF(SQRT($C$9)*$B595+SQRT(1-$C$9)*AC595&lt;_xlfn.NORM.S.INV($C$6),1,0)</x:f>
        <x:v>0</x:v>
      </x:c>
      <x:c r="AY595" s="34" t="n">
        <x:f>IF(SQRT($C$9)*$B595+SQRT(1-$C$9)*AD595&lt;_xlfn.NORM.S.INV($C$6),1,0)</x:f>
        <x:v>0</x:v>
      </x:c>
      <x:c r="AZ595" s="34" t="n">
        <x:f>IF(SQRT($C$9)*$B595+SQRT(1-$C$9)*AE595&lt;_xlfn.NORM.S.INV($C$6),1,0)</x:f>
        <x:v>0</x:v>
      </x:c>
      <x:c r="BA595" s="34" t="n">
        <x:f>IF(SQRT($C$9)*$B595+SQRT(1-$C$9)*AF595&lt;_xlfn.NORM.S.INV($C$6),1,0)</x:f>
        <x:v>0</x:v>
      </x:c>
      <x:c r="BB595" s="34" t="n">
        <x:f>IF(SQRT($C$9)*$B595+SQRT(1-$C$9)*AG595&lt;_xlfn.NORM.S.INV($C$6),1,0)</x:f>
        <x:v>1</x:v>
      </x:c>
      <x:c r="BC595" s="34" t="n">
        <x:f>IF(SQRT($C$9)*$B595+SQRT(1-$C$9)*AH595&lt;_xlfn.NORM.S.INV($C$6),1,0)</x:f>
        <x:v>1</x:v>
      </x:c>
      <x:c r="BD595" s="34" t="n">
        <x:f>IF(SQRT($C$9)*$B595+SQRT(1-$C$9)*AI595&lt;_xlfn.NORM.S.INV($C$6),1,0)</x:f>
        <x:v>0</x:v>
      </x:c>
      <x:c r="BE595" s="34" t="n">
        <x:f>IF(SQRT($C$9)*$B595+SQRT(1-$C$9)*AJ595&lt;_xlfn.NORM.S.INV($C$6),1,0)</x:f>
        <x:v>0</x:v>
      </x:c>
      <x:c r="BF595" s="34" t="n">
        <x:f>IF(SQRT($C$9)*$B595+SQRT(1-$C$9)*AK595&lt;_xlfn.NORM.S.INV($C$6),1,0)</x:f>
        <x:v>0</x:v>
      </x:c>
      <x:c r="BG595" s="34"/>
      <x:c r="BH595" s="34"/>
      <x:c r="BI595" s="34" t="n">
        <x:f>$B$11*(($A$1061)*$C595/$B$12*$B$7+(1-$A$1061)*$D595/$B$12*$C$7)</x:f>
        <x:v>1200</x:v>
      </x:c>
      <x:c r="BJ595" s="34" t="n">
        <x:f>$B$11*(($A$1062)*$C595/$B$12*$B$7+(1-$A$1062)*$D595/$B$12*$C$7)</x:f>
        <x:v>1140</x:v>
      </x:c>
      <x:c r="BK595" s="34" t="n">
        <x:f>$B$11*(($A$1063)*$C595/$B$12*$B$7+(1-$A$1063)*$D595/$B$12*$C$7)</x:f>
        <x:v>1080</x:v>
      </x:c>
      <x:c r="BL595" s="34" t="n">
        <x:f>$B$11*(($A$1064)*$C595/$B$12*$B$7+(1-$A$1064)*$D595/$B$12*$C$7)</x:f>
        <x:v>1019.9999999999999</x:v>
      </x:c>
      <x:c r="BM595" s="34" t="n">
        <x:f>$B$11*(($A$1065)*$C595/$B$12*$B$7+(1-$A$1065)*$D595/$B$12*$C$7)</x:f>
        <x:v>960</x:v>
      </x:c>
      <x:c r="BN595" s="34" t="n">
        <x:f>$B$11*(($A$1066)*$C595/$B$12*$B$7+(1-$A$1066)*$D595/$B$12*$C$7)</x:f>
        <x:v>900</x:v>
      </x:c>
      <x:c r="BO595" s="34" t="n">
        <x:f>$B$11*(($A$1067)*$C595/$B$12*$B$7+(1-$A$1067)*$D595/$B$12*$C$7)</x:f>
        <x:v>839.9999999999999</x:v>
      </x:c>
      <x:c r="BP595" s="34" t="n">
        <x:f>$B$11*(($A$1068)*$C595/$B$12*$B$7+(1-$A$1068)*$D595/$B$12*$C$7)</x:f>
        <x:v>780</x:v>
      </x:c>
      <x:c r="BQ595" s="34" t="n">
        <x:f>$B$11*(($A$1069)*$C595/$B$12*$B$7+(1-$A$1069)*$D595/$B$12*$C$7)</x:f>
        <x:v>720</x:v>
      </x:c>
      <x:c r="BR595" s="34" t="n">
        <x:f>$B$11*(($A$1070)*$C595/$B$12*$B$7+(1-$A$1070)*$D595/$B$12*$C$7)</x:f>
        <x:v>660</x:v>
      </x:c>
      <x:c r="BS595" s="34" t="n">
        <x:f>$B$11*(($A$1071)*$C595/$B$12*$B$7+(1-$A$1071)*$D595/$B$12*$C$7)</x:f>
        <x:v>600</x:v>
      </x:c>
      <x:c r="BT595" s="34" t="n">
        <x:f>$B$11*(($A$1072)*$C595/$B$12*$B$7+(1-$A$1072)*$D595/$B$12*$C$7)</x:f>
        <x:v>540</x:v>
      </x:c>
      <x:c r="BU595" s="34" t="n">
        <x:f>$B$11*(($A$1073)*$C595/$B$12*$B$7+(1-$A$1073)*$D595/$B$12*$C$7)</x:f>
        <x:v>480</x:v>
      </x:c>
      <x:c r="BV595" s="34" t="n">
        <x:f>$B$11*(($A$1074)*$C595/$B$12*$B$7+(1-$A$1074)*$D595/$B$12*$C$7)</x:f>
        <x:v>419.99999999999994</x:v>
      </x:c>
      <x:c r="BW595" s="34" t="n">
        <x:f>$B$11*(($A$1075)*$C595/$B$12*$B$7+(1-$A$1075)*$D595/$B$12*$C$7)</x:f>
        <x:v>360.00000000000006</x:v>
      </x:c>
      <x:c r="BX595" s="34" t="n">
        <x:f>$B$11*(($A$1076)*$C595/$B$12*$B$7+(1-$A$1076)*$D595/$B$12*$C$7)</x:f>
        <x:v>300</x:v>
      </x:c>
      <x:c r="BY595" s="34" t="n">
        <x:f>$B$11*(($A$1077)*$C595/$B$12*$B$7+(1-$A$1077)*$D595/$B$12*$C$7)</x:f>
        <x:v>239.99999999999997</x:v>
      </x:c>
      <x:c r="BZ595" s="34" t="n">
        <x:f>$B$11*(($A$1078)*$C595/$B$12*$B$7+(1-$A$1078)*$D595/$B$12*$C$7)</x:f>
        <x:v>180.00000000000003</x:v>
      </x:c>
      <x:c r="CA595" s="34" t="n">
        <x:f>$B$11*(($A$1079)*$C595/$B$12*$B$7+(1-$A$1079)*$D595/$B$12*$C$7)</x:f>
        <x:v>119.99999999999999</x:v>
      </x:c>
      <x:c r="CB595" s="34" t="n">
        <x:f>$B$11*(($A$1080)*$C595/$B$12*$B$7+(1-$A$1080)*$D595/$B$12*$C$7)</x:f>
        <x:v>60.00000000000006</x:v>
      </x:c>
      <x:c r="CC595" s="34" t="n">
        <x:f>$B$11*(($A$1081)*$C595/$B$12*$B$7+(1-$A$1081)*$D595/$B$12*$C$7)</x:f>
        <x:v>0</x:v>
      </x:c>
    </x:row>
    <x:row r="596">
      <x:c r="A596" s="34" t="n">
        <x:v>572</x:v>
      </x:c>
      <x:c r="B596" s="39" t="n">
        <x:v>-0.141172352449381</x:v>
      </x:c>
      <x:c r="C596" s="1" t="n">
        <x:f>SUM(AM596:AV596)</x:f>
        <x:v>0</x:v>
      </x:c>
      <x:c r="D596" s="1" t="n">
        <x:f>SUM(AW596:BF596)</x:f>
        <x:v>1</x:v>
      </x:c>
      <x:c r="E596" s="17" t="n">
        <x:f>(1-C596/$B$12)*$B$8-C596/$B$12*$B$7</x:f>
        <x:v>0.05</x:v>
      </x:c>
      <x:c r="F596" s="17" t="n">
        <x:f>(1-D596/$B$12)*$C$8-D596/$B$12*$C$7</x:f>
        <x:v>0.021000000000000005</x:v>
      </x:c>
      <x:c r="G596" s="32" t="n">
        <x:f>$B$11*($B$10*C596/$B$12*$B$7+(1-$B$10)*D596/$B$12*$C$7)</x:f>
        <x:v>300</x:v>
      </x:c>
      <x:c r="H596" s="17" t="n">
        <x:f>$B$10*E596+(1-$B$10)*F596</x:f>
        <x:v>0.035500000000000004</x:v>
      </x:c>
      <x:c r="I596" s="34"/>
      <x:c r="J596" s="34"/>
      <x:c r="K596" s="34"/>
      <x:c r="L596" s="34"/>
      <x:c r="M596" s="34"/>
      <x:c r="N596" s="34"/>
      <x:c r="O596" s="34"/>
      <x:c r="P596" s="34"/>
      <x:c r="Q596" s="34"/>
      <x:c r="R596" s="39" t="n">
        <x:v>-0.6616850981361294</x:v>
      </x:c>
      <x:c r="S596" s="39" t="n">
        <x:v>0.7620389610866326</x:v>
      </x:c>
      <x:c r="T596" s="39" t="n">
        <x:v>-1.401210743955247</x:v>
      </x:c>
      <x:c r="U596" s="39" t="n">
        <x:v>-0.8556593230925215</x:v>
      </x:c>
      <x:c r="V596" s="39" t="n">
        <x:v>2.082944403477763</x:v>
      </x:c>
      <x:c r="W596" s="39" t="n">
        <x:v>-0.6359626569471204</x:v>
      </x:c>
      <x:c r="X596" s="39" t="n">
        <x:v>-0.769087875067028</x:v>
      </x:c>
      <x:c r="Y596" s="39" t="n">
        <x:v>0.17666774308569846</x:v>
      </x:c>
      <x:c r="Z596" s="39" t="n">
        <x:v>1.2616836221892433</x:v>
      </x:c>
      <x:c r="AA596" s="39" t="n">
        <x:v>-0.4856517534758793</x:v>
      </x:c>
      <x:c r="AB596" s="39" t="n">
        <x:v>0.4403293763429977</x:v>
      </x:c>
      <x:c r="AC596" s="39" t="n">
        <x:v>-3.19285284100193</x:v>
      </x:c>
      <x:c r="AD596" s="39" t="n">
        <x:v>1.3307809784782254</x:v>
      </x:c>
      <x:c r="AE596" s="39" t="n">
        <x:v>1.2352774092786216</x:v>
      </x:c>
      <x:c r="AF596" s="39" t="n">
        <x:v>-0.10959396293422256</x:v>
      </x:c>
      <x:c r="AG596" s="39" t="n">
        <x:v>-0.9428527632148747</x:v>
      </x:c>
      <x:c r="AH596" s="39" t="n">
        <x:v>-1.3446480210027456</x:v>
      </x:c>
      <x:c r="AI596" s="39" t="n">
        <x:v>-1.0252362368903583</x:v>
      </x:c>
      <x:c r="AJ596" s="39" t="n">
        <x:v>-0.9943843285180144</x:v>
      </x:c>
      <x:c r="AK596" s="39" t="n">
        <x:v>0.19340213061751804</x:v>
      </x:c>
      <x:c r="AL596" s="34"/>
      <x:c r="AM596" s="34" t="n">
        <x:f>IF(SQRT($B$9)*$B596+SQRT(1-$B$9)*R596&lt;_xlfn.NORM.S.INV($B$6),1,0)</x:f>
        <x:v>0</x:v>
      </x:c>
      <x:c r="AN596" s="34" t="n">
        <x:f>IF(SQRT($B$9)*$B596+SQRT(1-$B$9)*S596&lt;_xlfn.NORM.S.INV($B$6),1,0)</x:f>
        <x:v>0</x:v>
      </x:c>
      <x:c r="AO596" s="34" t="n">
        <x:f>IF(SQRT($B$9)*$B596+SQRT(1-$B$9)*T596&lt;_xlfn.NORM.S.INV($B$6),1,0)</x:f>
        <x:v>0</x:v>
      </x:c>
      <x:c r="AP596" s="34" t="n">
        <x:f>IF(SQRT($B$9)*$B596+SQRT(1-$B$9)*U596&lt;_xlfn.NORM.S.INV($B$6),1,0)</x:f>
        <x:v>0</x:v>
      </x:c>
      <x:c r="AQ596" s="34" t="n">
        <x:f>IF(SQRT($B$9)*$B596+SQRT(1-$B$9)*V596&lt;_xlfn.NORM.S.INV($B$6),1,0)</x:f>
        <x:v>0</x:v>
      </x:c>
      <x:c r="AR596" s="34" t="n">
        <x:f>IF(SQRT($B$9)*$B596+SQRT(1-$B$9)*W596&lt;_xlfn.NORM.S.INV($B$6),1,0)</x:f>
        <x:v>0</x:v>
      </x:c>
      <x:c r="AS596" s="34" t="n">
        <x:f>IF(SQRT($B$9)*$B596+SQRT(1-$B$9)*X596&lt;_xlfn.NORM.S.INV($B$6),1,0)</x:f>
        <x:v>0</x:v>
      </x:c>
      <x:c r="AT596" s="34" t="n">
        <x:f>IF(SQRT($B$9)*$B596+SQRT(1-$B$9)*Y596&lt;_xlfn.NORM.S.INV($B$6),1,0)</x:f>
        <x:v>0</x:v>
      </x:c>
      <x:c r="AU596" s="34" t="n">
        <x:f>IF(SQRT($B$9)*$B596+SQRT(1-$B$9)*Z596&lt;_xlfn.NORM.S.INV($B$6),1,0)</x:f>
        <x:v>0</x:v>
      </x:c>
      <x:c r="AV596" s="34" t="n">
        <x:f>IF(SQRT($B$9)*$B596+SQRT(1-$B$9)*AA596&lt;_xlfn.NORM.S.INV($B$6),1,0)</x:f>
        <x:v>0</x:v>
      </x:c>
      <x:c r="AW596" s="34" t="n">
        <x:f>IF(SQRT($C$9)*$B596+SQRT(1-$C$9)*AB596&lt;_xlfn.NORM.S.INV($C$6),1,0)</x:f>
        <x:v>0</x:v>
      </x:c>
      <x:c r="AX596" s="34" t="n">
        <x:f>IF(SQRT($C$9)*$B596+SQRT(1-$C$9)*AC596&lt;_xlfn.NORM.S.INV($C$6),1,0)</x:f>
        <x:v>1</x:v>
      </x:c>
      <x:c r="AY596" s="34" t="n">
        <x:f>IF(SQRT($C$9)*$B596+SQRT(1-$C$9)*AD596&lt;_xlfn.NORM.S.INV($C$6),1,0)</x:f>
        <x:v>0</x:v>
      </x:c>
      <x:c r="AZ596" s="34" t="n">
        <x:f>IF(SQRT($C$9)*$B596+SQRT(1-$C$9)*AE596&lt;_xlfn.NORM.S.INV($C$6),1,0)</x:f>
        <x:v>0</x:v>
      </x:c>
      <x:c r="BA596" s="34" t="n">
        <x:f>IF(SQRT($C$9)*$B596+SQRT(1-$C$9)*AF596&lt;_xlfn.NORM.S.INV($C$6),1,0)</x:f>
        <x:v>0</x:v>
      </x:c>
      <x:c r="BB596" s="34" t="n">
        <x:f>IF(SQRT($C$9)*$B596+SQRT(1-$C$9)*AG596&lt;_xlfn.NORM.S.INV($C$6),1,0)</x:f>
        <x:v>0</x:v>
      </x:c>
      <x:c r="BC596" s="34" t="n">
        <x:f>IF(SQRT($C$9)*$B596+SQRT(1-$C$9)*AH596&lt;_xlfn.NORM.S.INV($C$6),1,0)</x:f>
        <x:v>0</x:v>
      </x:c>
      <x:c r="BD596" s="34" t="n">
        <x:f>IF(SQRT($C$9)*$B596+SQRT(1-$C$9)*AI596&lt;_xlfn.NORM.S.INV($C$6),1,0)</x:f>
        <x:v>0</x:v>
      </x:c>
      <x:c r="BE596" s="34" t="n">
        <x:f>IF(SQRT($C$9)*$B596+SQRT(1-$C$9)*AJ596&lt;_xlfn.NORM.S.INV($C$6),1,0)</x:f>
        <x:v>0</x:v>
      </x:c>
      <x:c r="BF596" s="34" t="n">
        <x:f>IF(SQRT($C$9)*$B596+SQRT(1-$C$9)*AK596&lt;_xlfn.NORM.S.INV($C$6),1,0)</x:f>
        <x:v>0</x:v>
      </x:c>
      <x:c r="BG596" s="34"/>
      <x:c r="BH596" s="34"/>
      <x:c r="BI596" s="34" t="n">
        <x:f>$B$11*(($A$1061)*$C596/$B$12*$B$7+(1-$A$1061)*$D596/$B$12*$C$7)</x:f>
        <x:v>600</x:v>
      </x:c>
      <x:c r="BJ596" s="34" t="n">
        <x:f>$B$11*(($A$1062)*$C596/$B$12*$B$7+(1-$A$1062)*$D596/$B$12*$C$7)</x:f>
        <x:v>570</x:v>
      </x:c>
      <x:c r="BK596" s="34" t="n">
        <x:f>$B$11*(($A$1063)*$C596/$B$12*$B$7+(1-$A$1063)*$D596/$B$12*$C$7)</x:f>
        <x:v>540</x:v>
      </x:c>
      <x:c r="BL596" s="34" t="n">
        <x:f>$B$11*(($A$1064)*$C596/$B$12*$B$7+(1-$A$1064)*$D596/$B$12*$C$7)</x:f>
        <x:v>509.99999999999994</x:v>
      </x:c>
      <x:c r="BM596" s="34" t="n">
        <x:f>$B$11*(($A$1065)*$C596/$B$12*$B$7+(1-$A$1065)*$D596/$B$12*$C$7)</x:f>
        <x:v>480</x:v>
      </x:c>
      <x:c r="BN596" s="34" t="n">
        <x:f>$B$11*(($A$1066)*$C596/$B$12*$B$7+(1-$A$1066)*$D596/$B$12*$C$7)</x:f>
        <x:v>450</x:v>
      </x:c>
      <x:c r="BO596" s="34" t="n">
        <x:f>$B$11*(($A$1067)*$C596/$B$12*$B$7+(1-$A$1067)*$D596/$B$12*$C$7)</x:f>
        <x:v>419.99999999999994</x:v>
      </x:c>
      <x:c r="BP596" s="34" t="n">
        <x:f>$B$11*(($A$1068)*$C596/$B$12*$B$7+(1-$A$1068)*$D596/$B$12*$C$7)</x:f>
        <x:v>390</x:v>
      </x:c>
      <x:c r="BQ596" s="34" t="n">
        <x:f>$B$11*(($A$1069)*$C596/$B$12*$B$7+(1-$A$1069)*$D596/$B$12*$C$7)</x:f>
        <x:v>360</x:v>
      </x:c>
      <x:c r="BR596" s="34" t="n">
        <x:f>$B$11*(($A$1070)*$C596/$B$12*$B$7+(1-$A$1070)*$D596/$B$12*$C$7)</x:f>
        <x:v>330</x:v>
      </x:c>
      <x:c r="BS596" s="34" t="n">
        <x:f>$B$11*(($A$1071)*$C596/$B$12*$B$7+(1-$A$1071)*$D596/$B$12*$C$7)</x:f>
        <x:v>300</x:v>
      </x:c>
      <x:c r="BT596" s="34" t="n">
        <x:f>$B$11*(($A$1072)*$C596/$B$12*$B$7+(1-$A$1072)*$D596/$B$12*$C$7)</x:f>
        <x:v>270</x:v>
      </x:c>
      <x:c r="BU596" s="34" t="n">
        <x:f>$B$11*(($A$1073)*$C596/$B$12*$B$7+(1-$A$1073)*$D596/$B$12*$C$7)</x:f>
        <x:v>240</x:v>
      </x:c>
      <x:c r="BV596" s="34" t="n">
        <x:f>$B$11*(($A$1074)*$C596/$B$12*$B$7+(1-$A$1074)*$D596/$B$12*$C$7)</x:f>
        <x:v>209.99999999999997</x:v>
      </x:c>
      <x:c r="BW596" s="34" t="n">
        <x:f>$B$11*(($A$1075)*$C596/$B$12*$B$7+(1-$A$1075)*$D596/$B$12*$C$7)</x:f>
        <x:v>180.00000000000003</x:v>
      </x:c>
      <x:c r="BX596" s="34" t="n">
        <x:f>$B$11*(($A$1076)*$C596/$B$12*$B$7+(1-$A$1076)*$D596/$B$12*$C$7)</x:f>
        <x:v>150</x:v>
      </x:c>
      <x:c r="BY596" s="34" t="n">
        <x:f>$B$11*(($A$1077)*$C596/$B$12*$B$7+(1-$A$1077)*$D596/$B$12*$C$7)</x:f>
        <x:v>119.99999999999999</x:v>
      </x:c>
      <x:c r="BZ596" s="34" t="n">
        <x:f>$B$11*(($A$1078)*$C596/$B$12*$B$7+(1-$A$1078)*$D596/$B$12*$C$7)</x:f>
        <x:v>90.00000000000001</x:v>
      </x:c>
      <x:c r="CA596" s="34" t="n">
        <x:f>$B$11*(($A$1079)*$C596/$B$12*$B$7+(1-$A$1079)*$D596/$B$12*$C$7)</x:f>
        <x:v>59.99999999999999</x:v>
      </x:c>
      <x:c r="CB596" s="34" t="n">
        <x:f>$B$11*(($A$1080)*$C596/$B$12*$B$7+(1-$A$1080)*$D596/$B$12*$C$7)</x:f>
        <x:v>30.00000000000003</x:v>
      </x:c>
      <x:c r="CC596" s="34" t="n">
        <x:f>$B$11*(($A$1081)*$C596/$B$12*$B$7+(1-$A$1081)*$D596/$B$12*$C$7)</x:f>
        <x:v>0</x:v>
      </x:c>
    </x:row>
    <x:row r="597">
      <x:c r="A597" s="34" t="n">
        <x:v>573</x:v>
      </x:c>
      <x:c r="B597" s="39" t="n">
        <x:v>-1.1945495461950044</x:v>
      </x:c>
      <x:c r="C597" s="1" t="n">
        <x:f>SUM(AM597:AV597)</x:f>
        <x:v>0</x:v>
      </x:c>
      <x:c r="D597" s="1" t="n">
        <x:f>SUM(AW597:BF597)</x:f>
        <x:v>1</x:v>
      </x:c>
      <x:c r="E597" s="17" t="n">
        <x:f>(1-C597/$B$12)*$B$8-C597/$B$12*$B$7</x:f>
        <x:v>0.05</x:v>
      </x:c>
      <x:c r="F597" s="17" t="n">
        <x:f>(1-D597/$B$12)*$C$8-D597/$B$12*$C$7</x:f>
        <x:v>0.021000000000000005</x:v>
      </x:c>
      <x:c r="G597" s="32" t="n">
        <x:f>$B$11*($B$10*C597/$B$12*$B$7+(1-$B$10)*D597/$B$12*$C$7)</x:f>
        <x:v>300</x:v>
      </x:c>
      <x:c r="H597" s="17" t="n">
        <x:f>$B$10*E597+(1-$B$10)*F597</x:f>
        <x:v>0.035500000000000004</x:v>
      </x:c>
      <x:c r="I597" s="34"/>
      <x:c r="J597" s="34"/>
      <x:c r="K597" s="34"/>
      <x:c r="L597" s="34"/>
      <x:c r="M597" s="34"/>
      <x:c r="N597" s="34"/>
      <x:c r="O597" s="34"/>
      <x:c r="P597" s="34"/>
      <x:c r="Q597" s="34"/>
      <x:c r="R597" s="39" t="n">
        <x:v>1.454418404811326</x:v>
      </x:c>
      <x:c r="S597" s="39" t="n">
        <x:v>1.7866733276210731</x:v>
      </x:c>
      <x:c r="T597" s="39" t="n">
        <x:v>-0.3678300973251849</x:v>
      </x:c>
      <x:c r="U597" s="39" t="n">
        <x:v>0.8211370569631041</x:v>
      </x:c>
      <x:c r="V597" s="39" t="n">
        <x:v>0.369076847495147</x:v>
      </x:c>
      <x:c r="W597" s="39" t="n">
        <x:v>-0.38251457166847513</x:v>
      </x:c>
      <x:c r="X597" s="39" t="n">
        <x:v>0.8115122937729199</x:v>
      </x:c>
      <x:c r="Y597" s="39" t="n">
        <x:v>1.1222466593008311</x:v>
      </x:c>
      <x:c r="Z597" s="39" t="n">
        <x:v>1.4695942339884769</x:v>
      </x:c>
      <x:c r="AA597" s="39" t="n">
        <x:v>0.47828476506956563</x:v>
      </x:c>
      <x:c r="AB597" s="39" t="n">
        <x:v>-0.7240650907771595</x:v>
      </x:c>
      <x:c r="AC597" s="39" t="n">
        <x:v>2.2525153154987363</x:v>
      </x:c>
      <x:c r="AD597" s="39" t="n">
        <x:v>0.10554742493127048</x:v>
      </x:c>
      <x:c r="AE597" s="39" t="n">
        <x:v>-1.4155435838808264</x:v>
      </x:c>
      <x:c r="AF597" s="39" t="n">
        <x:v>1.6157738734016485</x:v>
      </x:c>
      <x:c r="AG597" s="39" t="n">
        <x:v>-0.5118639282549637</x:v>
      </x:c>
      <x:c r="AH597" s="39" t="n">
        <x:v>-1.091580832433949</x:v>
      </x:c>
      <x:c r="AI597" s="39" t="n">
        <x:v>-0.08466422164738226</x:v>
      </x:c>
      <x:c r="AJ597" s="39" t="n">
        <x:v>-0.28178109631653153</x:v>
      </x:c>
      <x:c r="AK597" s="39" t="n">
        <x:v>-1.1911316368575608</x:v>
      </x:c>
      <x:c r="AL597" s="34"/>
      <x:c r="AM597" s="34" t="n">
        <x:f>IF(SQRT($B$9)*$B597+SQRT(1-$B$9)*R597&lt;_xlfn.NORM.S.INV($B$6),1,0)</x:f>
        <x:v>0</x:v>
      </x:c>
      <x:c r="AN597" s="34" t="n">
        <x:f>IF(SQRT($B$9)*$B597+SQRT(1-$B$9)*S597&lt;_xlfn.NORM.S.INV($B$6),1,0)</x:f>
        <x:v>0</x:v>
      </x:c>
      <x:c r="AO597" s="34" t="n">
        <x:f>IF(SQRT($B$9)*$B597+SQRT(1-$B$9)*T597&lt;_xlfn.NORM.S.INV($B$6),1,0)</x:f>
        <x:v>0</x:v>
      </x:c>
      <x:c r="AP597" s="34" t="n">
        <x:f>IF(SQRT($B$9)*$B597+SQRT(1-$B$9)*U597&lt;_xlfn.NORM.S.INV($B$6),1,0)</x:f>
        <x:v>0</x:v>
      </x:c>
      <x:c r="AQ597" s="34" t="n">
        <x:f>IF(SQRT($B$9)*$B597+SQRT(1-$B$9)*V597&lt;_xlfn.NORM.S.INV($B$6),1,0)</x:f>
        <x:v>0</x:v>
      </x:c>
      <x:c r="AR597" s="34" t="n">
        <x:f>IF(SQRT($B$9)*$B597+SQRT(1-$B$9)*W597&lt;_xlfn.NORM.S.INV($B$6),1,0)</x:f>
        <x:v>0</x:v>
      </x:c>
      <x:c r="AS597" s="34" t="n">
        <x:f>IF(SQRT($B$9)*$B597+SQRT(1-$B$9)*X597&lt;_xlfn.NORM.S.INV($B$6),1,0)</x:f>
        <x:v>0</x:v>
      </x:c>
      <x:c r="AT597" s="34" t="n">
        <x:f>IF(SQRT($B$9)*$B597+SQRT(1-$B$9)*Y597&lt;_xlfn.NORM.S.INV($B$6),1,0)</x:f>
        <x:v>0</x:v>
      </x:c>
      <x:c r="AU597" s="34" t="n">
        <x:f>IF(SQRT($B$9)*$B597+SQRT(1-$B$9)*Z597&lt;_xlfn.NORM.S.INV($B$6),1,0)</x:f>
        <x:v>0</x:v>
      </x:c>
      <x:c r="AV597" s="34" t="n">
        <x:f>IF(SQRT($B$9)*$B597+SQRT(1-$B$9)*AA597&lt;_xlfn.NORM.S.INV($B$6),1,0)</x:f>
        <x:v>0</x:v>
      </x:c>
      <x:c r="AW597" s="34" t="n">
        <x:f>IF(SQRT($C$9)*$B597+SQRT(1-$C$9)*AB597&lt;_xlfn.NORM.S.INV($C$6),1,0)</x:f>
        <x:v>0</x:v>
      </x:c>
      <x:c r="AX597" s="34" t="n">
        <x:f>IF(SQRT($C$9)*$B597+SQRT(1-$C$9)*AC597&lt;_xlfn.NORM.S.INV($C$6),1,0)</x:f>
        <x:v>0</x:v>
      </x:c>
      <x:c r="AY597" s="34" t="n">
        <x:f>IF(SQRT($C$9)*$B597+SQRT(1-$C$9)*AD597&lt;_xlfn.NORM.S.INV($C$6),1,0)</x:f>
        <x:v>0</x:v>
      </x:c>
      <x:c r="AZ597" s="34" t="n">
        <x:f>IF(SQRT($C$9)*$B597+SQRT(1-$C$9)*AE597&lt;_xlfn.NORM.S.INV($C$6),1,0)</x:f>
        <x:v>1</x:v>
      </x:c>
      <x:c r="BA597" s="34" t="n">
        <x:f>IF(SQRT($C$9)*$B597+SQRT(1-$C$9)*AF597&lt;_xlfn.NORM.S.INV($C$6),1,0)</x:f>
        <x:v>0</x:v>
      </x:c>
      <x:c r="BB597" s="34" t="n">
        <x:f>IF(SQRT($C$9)*$B597+SQRT(1-$C$9)*AG597&lt;_xlfn.NORM.S.INV($C$6),1,0)</x:f>
        <x:v>0</x:v>
      </x:c>
      <x:c r="BC597" s="34" t="n">
        <x:f>IF(SQRT($C$9)*$B597+SQRT(1-$C$9)*AH597&lt;_xlfn.NORM.S.INV($C$6),1,0)</x:f>
        <x:v>0</x:v>
      </x:c>
      <x:c r="BD597" s="34" t="n">
        <x:f>IF(SQRT($C$9)*$B597+SQRT(1-$C$9)*AI597&lt;_xlfn.NORM.S.INV($C$6),1,0)</x:f>
        <x:v>0</x:v>
      </x:c>
      <x:c r="BE597" s="34" t="n">
        <x:f>IF(SQRT($C$9)*$B597+SQRT(1-$C$9)*AJ597&lt;_xlfn.NORM.S.INV($C$6),1,0)</x:f>
        <x:v>0</x:v>
      </x:c>
      <x:c r="BF597" s="34" t="n">
        <x:f>IF(SQRT($C$9)*$B597+SQRT(1-$C$9)*AK597&lt;_xlfn.NORM.S.INV($C$6),1,0)</x:f>
        <x:v>0</x:v>
      </x:c>
      <x:c r="BG597" s="34"/>
      <x:c r="BH597" s="34"/>
      <x:c r="BI597" s="34" t="n">
        <x:f>$B$11*(($A$1061)*$C597/$B$12*$B$7+(1-$A$1061)*$D597/$B$12*$C$7)</x:f>
        <x:v>600</x:v>
      </x:c>
      <x:c r="BJ597" s="34" t="n">
        <x:f>$B$11*(($A$1062)*$C597/$B$12*$B$7+(1-$A$1062)*$D597/$B$12*$C$7)</x:f>
        <x:v>570</x:v>
      </x:c>
      <x:c r="BK597" s="34" t="n">
        <x:f>$B$11*(($A$1063)*$C597/$B$12*$B$7+(1-$A$1063)*$D597/$B$12*$C$7)</x:f>
        <x:v>540</x:v>
      </x:c>
      <x:c r="BL597" s="34" t="n">
        <x:f>$B$11*(($A$1064)*$C597/$B$12*$B$7+(1-$A$1064)*$D597/$B$12*$C$7)</x:f>
        <x:v>509.99999999999994</x:v>
      </x:c>
      <x:c r="BM597" s="34" t="n">
        <x:f>$B$11*(($A$1065)*$C597/$B$12*$B$7+(1-$A$1065)*$D597/$B$12*$C$7)</x:f>
        <x:v>480</x:v>
      </x:c>
      <x:c r="BN597" s="34" t="n">
        <x:f>$B$11*(($A$1066)*$C597/$B$12*$B$7+(1-$A$1066)*$D597/$B$12*$C$7)</x:f>
        <x:v>450</x:v>
      </x:c>
      <x:c r="BO597" s="34" t="n">
        <x:f>$B$11*(($A$1067)*$C597/$B$12*$B$7+(1-$A$1067)*$D597/$B$12*$C$7)</x:f>
        <x:v>419.99999999999994</x:v>
      </x:c>
      <x:c r="BP597" s="34" t="n">
        <x:f>$B$11*(($A$1068)*$C597/$B$12*$B$7+(1-$A$1068)*$D597/$B$12*$C$7)</x:f>
        <x:v>390</x:v>
      </x:c>
      <x:c r="BQ597" s="34" t="n">
        <x:f>$B$11*(($A$1069)*$C597/$B$12*$B$7+(1-$A$1069)*$D597/$B$12*$C$7)</x:f>
        <x:v>360</x:v>
      </x:c>
      <x:c r="BR597" s="34" t="n">
        <x:f>$B$11*(($A$1070)*$C597/$B$12*$B$7+(1-$A$1070)*$D597/$B$12*$C$7)</x:f>
        <x:v>330</x:v>
      </x:c>
      <x:c r="BS597" s="34" t="n">
        <x:f>$B$11*(($A$1071)*$C597/$B$12*$B$7+(1-$A$1071)*$D597/$B$12*$C$7)</x:f>
        <x:v>300</x:v>
      </x:c>
      <x:c r="BT597" s="34" t="n">
        <x:f>$B$11*(($A$1072)*$C597/$B$12*$B$7+(1-$A$1072)*$D597/$B$12*$C$7)</x:f>
        <x:v>270</x:v>
      </x:c>
      <x:c r="BU597" s="34" t="n">
        <x:f>$B$11*(($A$1073)*$C597/$B$12*$B$7+(1-$A$1073)*$D597/$B$12*$C$7)</x:f>
        <x:v>240</x:v>
      </x:c>
      <x:c r="BV597" s="34" t="n">
        <x:f>$B$11*(($A$1074)*$C597/$B$12*$B$7+(1-$A$1074)*$D597/$B$12*$C$7)</x:f>
        <x:v>209.99999999999997</x:v>
      </x:c>
      <x:c r="BW597" s="34" t="n">
        <x:f>$B$11*(($A$1075)*$C597/$B$12*$B$7+(1-$A$1075)*$D597/$B$12*$C$7)</x:f>
        <x:v>180.00000000000003</x:v>
      </x:c>
      <x:c r="BX597" s="34" t="n">
        <x:f>$B$11*(($A$1076)*$C597/$B$12*$B$7+(1-$A$1076)*$D597/$B$12*$C$7)</x:f>
        <x:v>150</x:v>
      </x:c>
      <x:c r="BY597" s="34" t="n">
        <x:f>$B$11*(($A$1077)*$C597/$B$12*$B$7+(1-$A$1077)*$D597/$B$12*$C$7)</x:f>
        <x:v>119.99999999999999</x:v>
      </x:c>
      <x:c r="BZ597" s="34" t="n">
        <x:f>$B$11*(($A$1078)*$C597/$B$12*$B$7+(1-$A$1078)*$D597/$B$12*$C$7)</x:f>
        <x:v>90.00000000000001</x:v>
      </x:c>
      <x:c r="CA597" s="34" t="n">
        <x:f>$B$11*(($A$1079)*$C597/$B$12*$B$7+(1-$A$1079)*$D597/$B$12*$C$7)</x:f>
        <x:v>59.99999999999999</x:v>
      </x:c>
      <x:c r="CB597" s="34" t="n">
        <x:f>$B$11*(($A$1080)*$C597/$B$12*$B$7+(1-$A$1080)*$D597/$B$12*$C$7)</x:f>
        <x:v>30.00000000000003</x:v>
      </x:c>
      <x:c r="CC597" s="34" t="n">
        <x:f>$B$11*(($A$1081)*$C597/$B$12*$B$7+(1-$A$1081)*$D597/$B$12*$C$7)</x:f>
        <x:v>0</x:v>
      </x:c>
    </x:row>
    <x:row r="598">
      <x:c r="A598" s="34" t="n">
        <x:v>574</x:v>
      </x:c>
      <x:c r="B598" s="39" t="n">
        <x:v>-1.0374571014440095</x:v>
      </x:c>
      <x:c r="C598" s="1" t="n">
        <x:f>SUM(AM598:AV598)</x:f>
        <x:v>0</x:v>
      </x:c>
      <x:c r="D598" s="1" t="n">
        <x:f>SUM(AW598:BF598)</x:f>
        <x:v>0</x:v>
      </x:c>
      <x:c r="E598" s="17" t="n">
        <x:f>(1-C598/$B$12)*$B$8-C598/$B$12*$B$7</x:f>
        <x:v>0.05</x:v>
      </x:c>
      <x:c r="F598" s="17" t="n">
        <x:f>(1-D598/$B$12)*$C$8-D598/$B$12*$C$7</x:f>
        <x:v>0.09</x:v>
      </x:c>
      <x:c r="G598" s="32" t="n">
        <x:f>$B$11*($B$10*C598/$B$12*$B$7+(1-$B$10)*D598/$B$12*$C$7)</x:f>
        <x:v>0</x:v>
      </x:c>
      <x:c r="H598" s="17" t="n">
        <x:f>$B$10*E598+(1-$B$10)*F598</x:f>
        <x:v>0.07</x:v>
      </x:c>
      <x:c r="I598" s="34"/>
      <x:c r="J598" s="34"/>
      <x:c r="K598" s="34"/>
      <x:c r="L598" s="34"/>
      <x:c r="M598" s="34"/>
      <x:c r="N598" s="34"/>
      <x:c r="O598" s="34"/>
      <x:c r="P598" s="34"/>
      <x:c r="Q598" s="34"/>
      <x:c r="R598" s="39" t="n">
        <x:v>-0.7571194662701604</x:v>
      </x:c>
      <x:c r="S598" s="39" t="n">
        <x:v>2.0896767459144643</x:v>
      </x:c>
      <x:c r="T598" s="39" t="n">
        <x:v>0.5471560635696204</x:v>
      </x:c>
      <x:c r="U598" s="39" t="n">
        <x:v>0.6638112373348941</x:v>
      </x:c>
      <x:c r="V598" s="39" t="n">
        <x:v>-0.45731157197774913</x:v>
      </x:c>
      <x:c r="W598" s="39" t="n">
        <x:v>1.227864083558699</x:v>
      </x:c>
      <x:c r="X598" s="39" t="n">
        <x:v>0.13632322726958973</x:v>
      </x:c>
      <x:c r="Y598" s="39" t="n">
        <x:v>0.9153991686585128</x:v>
      </x:c>
      <x:c r="Z598" s="39" t="n">
        <x:v>-0.15841065912252303</x:v>
      </x:c>
      <x:c r="AA598" s="39" t="n">
        <x:v>-0.9063859539143793</x:v>
      </x:c>
      <x:c r="AB598" s="39" t="n">
        <x:v>1.0620334522527206</x:v>
      </x:c>
      <x:c r="AC598" s="39" t="n">
        <x:v>-0.6262971113230734</x:v>
      </x:c>
      <x:c r="AD598" s="39" t="n">
        <x:v>-0.7662701121120002</x:v>
      </x:c>
      <x:c r="AE598" s="39" t="n">
        <x:v>0.2585190715139925</x:v>
      </x:c>
      <x:c r="AF598" s="39" t="n">
        <x:v>-1.2667834976241592</x:v>
      </x:c>
      <x:c r="AG598" s="39" t="n">
        <x:v>0.6109921869569378</x:v>
      </x:c>
      <x:c r="AH598" s="39" t="n">
        <x:v>-1.0596809635289646</x:v>
      </x:c>
      <x:c r="AI598" s="39" t="n">
        <x:v>2.2290798578910738</x:v>
      </x:c>
      <x:c r="AJ598" s="39" t="n">
        <x:v>-0.22268379598577687</x:v>
      </x:c>
      <x:c r="AK598" s="39" t="n">
        <x:v>0.5461437411386891</x:v>
      </x:c>
      <x:c r="AL598" s="34"/>
      <x:c r="AM598" s="34" t="n">
        <x:f>IF(SQRT($B$9)*$B598+SQRT(1-$B$9)*R598&lt;_xlfn.NORM.S.INV($B$6),1,0)</x:f>
        <x:v>0</x:v>
      </x:c>
      <x:c r="AN598" s="34" t="n">
        <x:f>IF(SQRT($B$9)*$B598+SQRT(1-$B$9)*S598&lt;_xlfn.NORM.S.INV($B$6),1,0)</x:f>
        <x:v>0</x:v>
      </x:c>
      <x:c r="AO598" s="34" t="n">
        <x:f>IF(SQRT($B$9)*$B598+SQRT(1-$B$9)*T598&lt;_xlfn.NORM.S.INV($B$6),1,0)</x:f>
        <x:v>0</x:v>
      </x:c>
      <x:c r="AP598" s="34" t="n">
        <x:f>IF(SQRT($B$9)*$B598+SQRT(1-$B$9)*U598&lt;_xlfn.NORM.S.INV($B$6),1,0)</x:f>
        <x:v>0</x:v>
      </x:c>
      <x:c r="AQ598" s="34" t="n">
        <x:f>IF(SQRT($B$9)*$B598+SQRT(1-$B$9)*V598&lt;_xlfn.NORM.S.INV($B$6),1,0)</x:f>
        <x:v>0</x:v>
      </x:c>
      <x:c r="AR598" s="34" t="n">
        <x:f>IF(SQRT($B$9)*$B598+SQRT(1-$B$9)*W598&lt;_xlfn.NORM.S.INV($B$6),1,0)</x:f>
        <x:v>0</x:v>
      </x:c>
      <x:c r="AS598" s="34" t="n">
        <x:f>IF(SQRT($B$9)*$B598+SQRT(1-$B$9)*X598&lt;_xlfn.NORM.S.INV($B$6),1,0)</x:f>
        <x:v>0</x:v>
      </x:c>
      <x:c r="AT598" s="34" t="n">
        <x:f>IF(SQRT($B$9)*$B598+SQRT(1-$B$9)*Y598&lt;_xlfn.NORM.S.INV($B$6),1,0)</x:f>
        <x:v>0</x:v>
      </x:c>
      <x:c r="AU598" s="34" t="n">
        <x:f>IF(SQRT($B$9)*$B598+SQRT(1-$B$9)*Z598&lt;_xlfn.NORM.S.INV($B$6),1,0)</x:f>
        <x:v>0</x:v>
      </x:c>
      <x:c r="AV598" s="34" t="n">
        <x:f>IF(SQRT($B$9)*$B598+SQRT(1-$B$9)*AA598&lt;_xlfn.NORM.S.INV($B$6),1,0)</x:f>
        <x:v>0</x:v>
      </x:c>
      <x:c r="AW598" s="34" t="n">
        <x:f>IF(SQRT($C$9)*$B598+SQRT(1-$C$9)*AB598&lt;_xlfn.NORM.S.INV($C$6),1,0)</x:f>
        <x:v>0</x:v>
      </x:c>
      <x:c r="AX598" s="34" t="n">
        <x:f>IF(SQRT($C$9)*$B598+SQRT(1-$C$9)*AC598&lt;_xlfn.NORM.S.INV($C$6),1,0)</x:f>
        <x:v>0</x:v>
      </x:c>
      <x:c r="AY598" s="34" t="n">
        <x:f>IF(SQRT($C$9)*$B598+SQRT(1-$C$9)*AD598&lt;_xlfn.NORM.S.INV($C$6),1,0)</x:f>
        <x:v>0</x:v>
      </x:c>
      <x:c r="AZ598" s="34" t="n">
        <x:f>IF(SQRT($C$9)*$B598+SQRT(1-$C$9)*AE598&lt;_xlfn.NORM.S.INV($C$6),1,0)</x:f>
        <x:v>0</x:v>
      </x:c>
      <x:c r="BA598" s="34" t="n">
        <x:f>IF(SQRT($C$9)*$B598+SQRT(1-$C$9)*AF598&lt;_xlfn.NORM.S.INV($C$6),1,0)</x:f>
        <x:v>0</x:v>
      </x:c>
      <x:c r="BB598" s="34" t="n">
        <x:f>IF(SQRT($C$9)*$B598+SQRT(1-$C$9)*AG598&lt;_xlfn.NORM.S.INV($C$6),1,0)</x:f>
        <x:v>0</x:v>
      </x:c>
      <x:c r="BC598" s="34" t="n">
        <x:f>IF(SQRT($C$9)*$B598+SQRT(1-$C$9)*AH598&lt;_xlfn.NORM.S.INV($C$6),1,0)</x:f>
        <x:v>0</x:v>
      </x:c>
      <x:c r="BD598" s="34" t="n">
        <x:f>IF(SQRT($C$9)*$B598+SQRT(1-$C$9)*AI598&lt;_xlfn.NORM.S.INV($C$6),1,0)</x:f>
        <x:v>0</x:v>
      </x:c>
      <x:c r="BE598" s="34" t="n">
        <x:f>IF(SQRT($C$9)*$B598+SQRT(1-$C$9)*AJ598&lt;_xlfn.NORM.S.INV($C$6),1,0)</x:f>
        <x:v>0</x:v>
      </x:c>
      <x:c r="BF598" s="34" t="n">
        <x:f>IF(SQRT($C$9)*$B598+SQRT(1-$C$9)*AK598&lt;_xlfn.NORM.S.INV($C$6),1,0)</x:f>
        <x:v>0</x:v>
      </x:c>
      <x:c r="BG598" s="34"/>
      <x:c r="BH598" s="34"/>
      <x:c r="BI598" s="34" t="n">
        <x:f>$B$11*(($A$1061)*$C598/$B$12*$B$7+(1-$A$1061)*$D598/$B$12*$C$7)</x:f>
        <x:v>0</x:v>
      </x:c>
      <x:c r="BJ598" s="34" t="n">
        <x:f>$B$11*(($A$1062)*$C598/$B$12*$B$7+(1-$A$1062)*$D598/$B$12*$C$7)</x:f>
        <x:v>0</x:v>
      </x:c>
      <x:c r="BK598" s="34" t="n">
        <x:f>$B$11*(($A$1063)*$C598/$B$12*$B$7+(1-$A$1063)*$D598/$B$12*$C$7)</x:f>
        <x:v>0</x:v>
      </x:c>
      <x:c r="BL598" s="34" t="n">
        <x:f>$B$11*(($A$1064)*$C598/$B$12*$B$7+(1-$A$1064)*$D598/$B$12*$C$7)</x:f>
        <x:v>0</x:v>
      </x:c>
      <x:c r="BM598" s="34" t="n">
        <x:f>$B$11*(($A$1065)*$C598/$B$12*$B$7+(1-$A$1065)*$D598/$B$12*$C$7)</x:f>
        <x:v>0</x:v>
      </x:c>
      <x:c r="BN598" s="34" t="n">
        <x:f>$B$11*(($A$1066)*$C598/$B$12*$B$7+(1-$A$1066)*$D598/$B$12*$C$7)</x:f>
        <x:v>0</x:v>
      </x:c>
      <x:c r="BO598" s="34" t="n">
        <x:f>$B$11*(($A$1067)*$C598/$B$12*$B$7+(1-$A$1067)*$D598/$B$12*$C$7)</x:f>
        <x:v>0</x:v>
      </x:c>
      <x:c r="BP598" s="34" t="n">
        <x:f>$B$11*(($A$1068)*$C598/$B$12*$B$7+(1-$A$1068)*$D598/$B$12*$C$7)</x:f>
        <x:v>0</x:v>
      </x:c>
      <x:c r="BQ598" s="34" t="n">
        <x:f>$B$11*(($A$1069)*$C598/$B$12*$B$7+(1-$A$1069)*$D598/$B$12*$C$7)</x:f>
        <x:v>0</x:v>
      </x:c>
      <x:c r="BR598" s="34" t="n">
        <x:f>$B$11*(($A$1070)*$C598/$B$12*$B$7+(1-$A$1070)*$D598/$B$12*$C$7)</x:f>
        <x:v>0</x:v>
      </x:c>
      <x:c r="BS598" s="34" t="n">
        <x:f>$B$11*(($A$1071)*$C598/$B$12*$B$7+(1-$A$1071)*$D598/$B$12*$C$7)</x:f>
        <x:v>0</x:v>
      </x:c>
      <x:c r="BT598" s="34" t="n">
        <x:f>$B$11*(($A$1072)*$C598/$B$12*$B$7+(1-$A$1072)*$D598/$B$12*$C$7)</x:f>
        <x:v>0</x:v>
      </x:c>
      <x:c r="BU598" s="34" t="n">
        <x:f>$B$11*(($A$1073)*$C598/$B$12*$B$7+(1-$A$1073)*$D598/$B$12*$C$7)</x:f>
        <x:v>0</x:v>
      </x:c>
      <x:c r="BV598" s="34" t="n">
        <x:f>$B$11*(($A$1074)*$C598/$B$12*$B$7+(1-$A$1074)*$D598/$B$12*$C$7)</x:f>
        <x:v>0</x:v>
      </x:c>
      <x:c r="BW598" s="34" t="n">
        <x:f>$B$11*(($A$1075)*$C598/$B$12*$B$7+(1-$A$1075)*$D598/$B$12*$C$7)</x:f>
        <x:v>0</x:v>
      </x:c>
      <x:c r="BX598" s="34" t="n">
        <x:f>$B$11*(($A$1076)*$C598/$B$12*$B$7+(1-$A$1076)*$D598/$B$12*$C$7)</x:f>
        <x:v>0</x:v>
      </x:c>
      <x:c r="BY598" s="34" t="n">
        <x:f>$B$11*(($A$1077)*$C598/$B$12*$B$7+(1-$A$1077)*$D598/$B$12*$C$7)</x:f>
        <x:v>0</x:v>
      </x:c>
      <x:c r="BZ598" s="34" t="n">
        <x:f>$B$11*(($A$1078)*$C598/$B$12*$B$7+(1-$A$1078)*$D598/$B$12*$C$7)</x:f>
        <x:v>0</x:v>
      </x:c>
      <x:c r="CA598" s="34" t="n">
        <x:f>$B$11*(($A$1079)*$C598/$B$12*$B$7+(1-$A$1079)*$D598/$B$12*$C$7)</x:f>
        <x:v>0</x:v>
      </x:c>
      <x:c r="CB598" s="34" t="n">
        <x:f>$B$11*(($A$1080)*$C598/$B$12*$B$7+(1-$A$1080)*$D598/$B$12*$C$7)</x:f>
        <x:v>0</x:v>
      </x:c>
      <x:c r="CC598" s="34" t="n">
        <x:f>$B$11*(($A$1081)*$C598/$B$12*$B$7+(1-$A$1081)*$D598/$B$12*$C$7)</x:f>
        <x:v>0</x:v>
      </x:c>
    </x:row>
    <x:row r="599">
      <x:c r="A599" s="34" t="n">
        <x:v>575</x:v>
      </x:c>
      <x:c r="B599" s="39" t="n">
        <x:v>-1.2368368614060647</x:v>
      </x:c>
      <x:c r="C599" s="1" t="n">
        <x:f>SUM(AM599:AV599)</x:f>
        <x:v>2</x:v>
      </x:c>
      <x:c r="D599" s="1" t="n">
        <x:f>SUM(AW599:BF599)</x:f>
        <x:v>1</x:v>
      </x:c>
      <x:c r="E599" s="17" t="n">
        <x:f>(1-C599/$B$12)*$B$8-C599/$B$12*$B$7</x:f>
        <x:v>-0.04000000000000001</x:v>
      </x:c>
      <x:c r="F599" s="17" t="n">
        <x:f>(1-D599/$B$12)*$C$8-D599/$B$12*$C$7</x:f>
        <x:v>0.021000000000000005</x:v>
      </x:c>
      <x:c r="G599" s="32" t="n">
        <x:f>$B$11*($B$10*C599/$B$12*$B$7+(1-$B$10)*D599/$B$12*$C$7)</x:f>
        <x:v>700.0000000000001</x:v>
      </x:c>
      <x:c r="H599" s="17" t="n">
        <x:f>$B$10*E599+(1-$B$10)*F599</x:f>
        <x:v>-0.009500000000000001</x:v>
      </x:c>
      <x:c r="I599" s="34"/>
      <x:c r="J599" s="34"/>
      <x:c r="K599" s="34"/>
      <x:c r="L599" s="34"/>
      <x:c r="M599" s="34"/>
      <x:c r="N599" s="34"/>
      <x:c r="O599" s="34"/>
      <x:c r="P599" s="34"/>
      <x:c r="Q599" s="34"/>
      <x:c r="R599" s="39" t="n">
        <x:v>1.0398528595113323</x:v>
      </x:c>
      <x:c r="S599" s="39" t="n">
        <x:v>1.2702416967270242</x:v>
      </x:c>
      <x:c r="T599" s="39" t="n">
        <x:v>1.5929557960311003</x:v>
      </x:c>
      <x:c r="U599" s="39" t="n">
        <x:v>-2.066308937167742</x:v>
      </x:c>
      <x:c r="V599" s="39" t="n">
        <x:v>-1.318378599400619</x:v>
      </x:c>
      <x:c r="W599" s="39" t="n">
        <x:v>-2.524271621874314</x:v>
      </x:c>
      <x:c r="X599" s="39" t="n">
        <x:v>2.360959885950727</x:v>
      </x:c>
      <x:c r="Y599" s="39" t="n">
        <x:v>0.5372452179459147</x:v>
      </x:c>
      <x:c r="Z599" s="39" t="n">
        <x:v>0.9335658094054881</x:v>
      </x:c>
      <x:c r="AA599" s="39" t="n">
        <x:v>-1.153462928867843</x:v>
      </x:c>
      <x:c r="AB599" s="39" t="n">
        <x:v>1.6707032214861275</x:v>
      </x:c>
      <x:c r="AC599" s="39" t="n">
        <x:v>-1.2158340714219904</x:v>
      </x:c>
      <x:c r="AD599" s="39" t="n">
        <x:v>0.7282491735536785</x:v>
      </x:c>
      <x:c r="AE599" s="39" t="n">
        <x:v>-0.05914350382464927</x:v>
      </x:c>
      <x:c r="AF599" s="39" t="n">
        <x:v>-0.8559874555161132</x:v>
      </x:c>
      <x:c r="AG599" s="39" t="n">
        <x:v>-0.8918533686545083</x:v>
      </x:c>
      <x:c r="AH599" s="39" t="n">
        <x:v>-1.4511503878572733</x:v>
      </x:c>
      <x:c r="AI599" s="39" t="n">
        <x:v>0.20631761802016876</x:v>
      </x:c>
      <x:c r="AJ599" s="39" t="n">
        <x:v>1.4420182236753305</x:v>
      </x:c>
      <x:c r="AK599" s="39" t="n">
        <x:v>-0.838038500638477</x:v>
      </x:c>
      <x:c r="AL599" s="34"/>
      <x:c r="AM599" s="34" t="n">
        <x:f>IF(SQRT($B$9)*$B599+SQRT(1-$B$9)*R599&lt;_xlfn.NORM.S.INV($B$6),1,0)</x:f>
        <x:v>0</x:v>
      </x:c>
      <x:c r="AN599" s="34" t="n">
        <x:f>IF(SQRT($B$9)*$B599+SQRT(1-$B$9)*S599&lt;_xlfn.NORM.S.INV($B$6),1,0)</x:f>
        <x:v>0</x:v>
      </x:c>
      <x:c r="AO599" s="34" t="n">
        <x:f>IF(SQRT($B$9)*$B599+SQRT(1-$B$9)*T599&lt;_xlfn.NORM.S.INV($B$6),1,0)</x:f>
        <x:v>0</x:v>
      </x:c>
      <x:c r="AP599" s="34" t="n">
        <x:f>IF(SQRT($B$9)*$B599+SQRT(1-$B$9)*U599&lt;_xlfn.NORM.S.INV($B$6),1,0)</x:f>
        <x:v>1</x:v>
      </x:c>
      <x:c r="AQ599" s="34" t="n">
        <x:f>IF(SQRT($B$9)*$B599+SQRT(1-$B$9)*V599&lt;_xlfn.NORM.S.INV($B$6),1,0)</x:f>
        <x:v>0</x:v>
      </x:c>
      <x:c r="AR599" s="34" t="n">
        <x:f>IF(SQRT($B$9)*$B599+SQRT(1-$B$9)*W599&lt;_xlfn.NORM.S.INV($B$6),1,0)</x:f>
        <x:v>1</x:v>
      </x:c>
      <x:c r="AS599" s="34" t="n">
        <x:f>IF(SQRT($B$9)*$B599+SQRT(1-$B$9)*X599&lt;_xlfn.NORM.S.INV($B$6),1,0)</x:f>
        <x:v>0</x:v>
      </x:c>
      <x:c r="AT599" s="34" t="n">
        <x:f>IF(SQRT($B$9)*$B599+SQRT(1-$B$9)*Y599&lt;_xlfn.NORM.S.INV($B$6),1,0)</x:f>
        <x:v>0</x:v>
      </x:c>
      <x:c r="AU599" s="34" t="n">
        <x:f>IF(SQRT($B$9)*$B599+SQRT(1-$B$9)*Z599&lt;_xlfn.NORM.S.INV($B$6),1,0)</x:f>
        <x:v>0</x:v>
      </x:c>
      <x:c r="AV599" s="34" t="n">
        <x:f>IF(SQRT($B$9)*$B599+SQRT(1-$B$9)*AA599&lt;_xlfn.NORM.S.INV($B$6),1,0)</x:f>
        <x:v>0</x:v>
      </x:c>
      <x:c r="AW599" s="34" t="n">
        <x:f>IF(SQRT($C$9)*$B599+SQRT(1-$C$9)*AB599&lt;_xlfn.NORM.S.INV($C$6),1,0)</x:f>
        <x:v>0</x:v>
      </x:c>
      <x:c r="AX599" s="34" t="n">
        <x:f>IF(SQRT($C$9)*$B599+SQRT(1-$C$9)*AC599&lt;_xlfn.NORM.S.INV($C$6),1,0)</x:f>
        <x:v>0</x:v>
      </x:c>
      <x:c r="AY599" s="34" t="n">
        <x:f>IF(SQRT($C$9)*$B599+SQRT(1-$C$9)*AD599&lt;_xlfn.NORM.S.INV($C$6),1,0)</x:f>
        <x:v>0</x:v>
      </x:c>
      <x:c r="AZ599" s="34" t="n">
        <x:f>IF(SQRT($C$9)*$B599+SQRT(1-$C$9)*AE599&lt;_xlfn.NORM.S.INV($C$6),1,0)</x:f>
        <x:v>0</x:v>
      </x:c>
      <x:c r="BA599" s="34" t="n">
        <x:f>IF(SQRT($C$9)*$B599+SQRT(1-$C$9)*AF599&lt;_xlfn.NORM.S.INV($C$6),1,0)</x:f>
        <x:v>0</x:v>
      </x:c>
      <x:c r="BB599" s="34" t="n">
        <x:f>IF(SQRT($C$9)*$B599+SQRT(1-$C$9)*AG599&lt;_xlfn.NORM.S.INV($C$6),1,0)</x:f>
        <x:v>0</x:v>
      </x:c>
      <x:c r="BC599" s="34" t="n">
        <x:f>IF(SQRT($C$9)*$B599+SQRT(1-$C$9)*AH599&lt;_xlfn.NORM.S.INV($C$6),1,0)</x:f>
        <x:v>1</x:v>
      </x:c>
      <x:c r="BD599" s="34" t="n">
        <x:f>IF(SQRT($C$9)*$B599+SQRT(1-$C$9)*AI599&lt;_xlfn.NORM.S.INV($C$6),1,0)</x:f>
        <x:v>0</x:v>
      </x:c>
      <x:c r="BE599" s="34" t="n">
        <x:f>IF(SQRT($C$9)*$B599+SQRT(1-$C$9)*AJ599&lt;_xlfn.NORM.S.INV($C$6),1,0)</x:f>
        <x:v>0</x:v>
      </x:c>
      <x:c r="BF599" s="34" t="n">
        <x:f>IF(SQRT($C$9)*$B599+SQRT(1-$C$9)*AK599&lt;_xlfn.NORM.S.INV($C$6),1,0)</x:f>
        <x:v>0</x:v>
      </x:c>
      <x:c r="BG599" s="34"/>
      <x:c r="BH599" s="34"/>
      <x:c r="BI599" s="34" t="n">
        <x:f>$B$11*(($A$1061)*$C599/$B$12*$B$7+(1-$A$1061)*$D599/$B$12*$C$7)</x:f>
        <x:v>600</x:v>
      </x:c>
      <x:c r="BJ599" s="34" t="n">
        <x:f>$B$11*(($A$1062)*$C599/$B$12*$B$7+(1-$A$1062)*$D599/$B$12*$C$7)</x:f>
        <x:v>610</x:v>
      </x:c>
      <x:c r="BK599" s="34" t="n">
        <x:f>$B$11*(($A$1063)*$C599/$B$12*$B$7+(1-$A$1063)*$D599/$B$12*$C$7)</x:f>
        <x:v>620</x:v>
      </x:c>
      <x:c r="BL599" s="34" t="n">
        <x:f>$B$11*(($A$1064)*$C599/$B$12*$B$7+(1-$A$1064)*$D599/$B$12*$C$7)</x:f>
        <x:v>630</x:v>
      </x:c>
      <x:c r="BM599" s="34" t="n">
        <x:f>$B$11*(($A$1065)*$C599/$B$12*$B$7+(1-$A$1065)*$D599/$B$12*$C$7)</x:f>
        <x:v>640</x:v>
      </x:c>
      <x:c r="BN599" s="34" t="n">
        <x:f>$B$11*(($A$1066)*$C599/$B$12*$B$7+(1-$A$1066)*$D599/$B$12*$C$7)</x:f>
        <x:v>650</x:v>
      </x:c>
      <x:c r="BO599" s="34" t="n">
        <x:f>$B$11*(($A$1067)*$C599/$B$12*$B$7+(1-$A$1067)*$D599/$B$12*$C$7)</x:f>
        <x:v>660</x:v>
      </x:c>
      <x:c r="BP599" s="34" t="n">
        <x:f>$B$11*(($A$1068)*$C599/$B$12*$B$7+(1-$A$1068)*$D599/$B$12*$C$7)</x:f>
        <x:v>670</x:v>
      </x:c>
      <x:c r="BQ599" s="34" t="n">
        <x:f>$B$11*(($A$1069)*$C599/$B$12*$B$7+(1-$A$1069)*$D599/$B$12*$C$7)</x:f>
        <x:v>680</x:v>
      </x:c>
      <x:c r="BR599" s="34" t="n">
        <x:f>$B$11*(($A$1070)*$C599/$B$12*$B$7+(1-$A$1070)*$D599/$B$12*$C$7)</x:f>
        <x:v>690.0000000000001</x:v>
      </x:c>
      <x:c r="BS599" s="34" t="n">
        <x:f>$B$11*(($A$1071)*$C599/$B$12*$B$7+(1-$A$1071)*$D599/$B$12*$C$7)</x:f>
        <x:v>700.0000000000001</x:v>
      </x:c>
      <x:c r="BT599" s="34" t="n">
        <x:f>$B$11*(($A$1072)*$C599/$B$12*$B$7+(1-$A$1072)*$D599/$B$12*$C$7)</x:f>
        <x:v>710.0000000000001</x:v>
      </x:c>
      <x:c r="BU599" s="34" t="n">
        <x:f>$B$11*(($A$1073)*$C599/$B$12*$B$7+(1-$A$1073)*$D599/$B$12*$C$7)</x:f>
        <x:v>720.0000000000001</x:v>
      </x:c>
      <x:c r="BV599" s="34" t="n">
        <x:f>$B$11*(($A$1074)*$C599/$B$12*$B$7+(1-$A$1074)*$D599/$B$12*$C$7)</x:f>
        <x:v>730.0000000000001</x:v>
      </x:c>
      <x:c r="BW599" s="34" t="n">
        <x:f>$B$11*(($A$1075)*$C599/$B$12*$B$7+(1-$A$1075)*$D599/$B$12*$C$7)</x:f>
        <x:v>740</x:v>
      </x:c>
      <x:c r="BX599" s="34" t="n">
        <x:f>$B$11*(($A$1076)*$C599/$B$12*$B$7+(1-$A$1076)*$D599/$B$12*$C$7)</x:f>
        <x:v>750</x:v>
      </x:c>
      <x:c r="BY599" s="34" t="n">
        <x:f>$B$11*(($A$1077)*$C599/$B$12*$B$7+(1-$A$1077)*$D599/$B$12*$C$7)</x:f>
        <x:v>760</x:v>
      </x:c>
      <x:c r="BZ599" s="34" t="n">
        <x:f>$B$11*(($A$1078)*$C599/$B$12*$B$7+(1-$A$1078)*$D599/$B$12*$C$7)</x:f>
        <x:v>769.9999999999999</x:v>
      </x:c>
      <x:c r="CA599" s="34" t="n">
        <x:f>$B$11*(($A$1079)*$C599/$B$12*$B$7+(1-$A$1079)*$D599/$B$12*$C$7)</x:f>
        <x:v>780</x:v>
      </x:c>
      <x:c r="CB599" s="34" t="n">
        <x:f>$B$11*(($A$1080)*$C599/$B$12*$B$7+(1-$A$1080)*$D599/$B$12*$C$7)</x:f>
        <x:v>790.0000000000001</x:v>
      </x:c>
      <x:c r="CC599" s="34" t="n">
        <x:f>$B$11*(($A$1081)*$C599/$B$12*$B$7+(1-$A$1081)*$D599/$B$12*$C$7)</x:f>
        <x:v>800.0000000000001</x:v>
      </x:c>
    </x:row>
    <x:row r="600">
      <x:c r="A600" s="34" t="n">
        <x:v>576</x:v>
      </x:c>
      <x:c r="B600" s="39" t="n">
        <x:v>0.9140564737610877</x:v>
      </x:c>
      <x:c r="C600" s="1" t="n">
        <x:f>SUM(AM600:AV600)</x:f>
        <x:v>0</x:v>
      </x:c>
      <x:c r="D600" s="1" t="n">
        <x:f>SUM(AW600:BF600)</x:f>
        <x:v>0</x:v>
      </x:c>
      <x:c r="E600" s="17" t="n">
        <x:f>(1-C600/$B$12)*$B$8-C600/$B$12*$B$7</x:f>
        <x:v>0.05</x:v>
      </x:c>
      <x:c r="F600" s="17" t="n">
        <x:f>(1-D600/$B$12)*$C$8-D600/$B$12*$C$7</x:f>
        <x:v>0.09</x:v>
      </x:c>
      <x:c r="G600" s="32" t="n">
        <x:f>$B$11*($B$10*C600/$B$12*$B$7+(1-$B$10)*D600/$B$12*$C$7)</x:f>
        <x:v>0</x:v>
      </x:c>
      <x:c r="H600" s="17" t="n">
        <x:f>$B$10*E600+(1-$B$10)*F600</x:f>
        <x:v>0.07</x:v>
      </x:c>
      <x:c r="I600" s="34"/>
      <x:c r="J600" s="34"/>
      <x:c r="K600" s="34"/>
      <x:c r="L600" s="34"/>
      <x:c r="M600" s="34"/>
      <x:c r="N600" s="34"/>
      <x:c r="O600" s="34"/>
      <x:c r="P600" s="34"/>
      <x:c r="Q600" s="34"/>
      <x:c r="R600" s="39" t="n">
        <x:v>-0.16470683681133483</x:v>
      </x:c>
      <x:c r="S600" s="39" t="n">
        <x:v>-0.9987511634079778</x:v>
      </x:c>
      <x:c r="T600" s="39" t="n">
        <x:v>2.1062079723125473</x:v>
      </x:c>
      <x:c r="U600" s="39" t="n">
        <x:v>0.7050989864888835</x:v>
      </x:c>
      <x:c r="V600" s="39" t="n">
        <x:v>0.8994380112208982</x:v>
      </x:c>
      <x:c r="W600" s="39" t="n">
        <x:v>-0.794021890073792</x:v>
      </x:c>
      <x:c r="X600" s="39" t="n">
        <x:v>0.31971348300959507</x:v>
      </x:c>
      <x:c r="Y600" s="39" t="n">
        <x:v>1.5853411091511989</x:v>
      </x:c>
      <x:c r="Z600" s="39" t="n">
        <x:v>-0.10276999056288057</x:v>
      </x:c>
      <x:c r="AA600" s="39" t="n">
        <x:v>0.6702917892445617</x:v>
      </x:c>
      <x:c r="AB600" s="39" t="n">
        <x:v>-0.7124739333516917</x:v>
      </x:c>
      <x:c r="AC600" s="39" t="n">
        <x:v>0.05989394277692014</x:v>
      </x:c>
      <x:c r="AD600" s="39" t="n">
        <x:v>0.96140306139248</x:v>
      </x:c>
      <x:c r="AE600" s="39" t="n">
        <x:v>2.099333576315724</x:v>
      </x:c>
      <x:c r="AF600" s="39" t="n">
        <x:v>0.3768988827451816</x:v>
      </x:c>
      <x:c r="AG600" s="39" t="n">
        <x:v>0.7108235192608175</x:v>
      </x:c>
      <x:c r="AH600" s="39" t="n">
        <x:v>1.7060600339614747</x:v>
      </x:c>
      <x:c r="AI600" s="39" t="n">
        <x:v>-0.11227640535965902</x:v>
      </x:c>
      <x:c r="AJ600" s="39" t="n">
        <x:v>0.44620946232874814</x:v>
      </x:c>
      <x:c r="AK600" s="39" t="n">
        <x:v>0.8770601477809004</x:v>
      </x:c>
      <x:c r="AL600" s="34"/>
      <x:c r="AM600" s="34" t="n">
        <x:f>IF(SQRT($B$9)*$B600+SQRT(1-$B$9)*R600&lt;_xlfn.NORM.S.INV($B$6),1,0)</x:f>
        <x:v>0</x:v>
      </x:c>
      <x:c r="AN600" s="34" t="n">
        <x:f>IF(SQRT($B$9)*$B600+SQRT(1-$B$9)*S600&lt;_xlfn.NORM.S.INV($B$6),1,0)</x:f>
        <x:v>0</x:v>
      </x:c>
      <x:c r="AO600" s="34" t="n">
        <x:f>IF(SQRT($B$9)*$B600+SQRT(1-$B$9)*T600&lt;_xlfn.NORM.S.INV($B$6),1,0)</x:f>
        <x:v>0</x:v>
      </x:c>
      <x:c r="AP600" s="34" t="n">
        <x:f>IF(SQRT($B$9)*$B600+SQRT(1-$B$9)*U600&lt;_xlfn.NORM.S.INV($B$6),1,0)</x:f>
        <x:v>0</x:v>
      </x:c>
      <x:c r="AQ600" s="34" t="n">
        <x:f>IF(SQRT($B$9)*$B600+SQRT(1-$B$9)*V600&lt;_xlfn.NORM.S.INV($B$6),1,0)</x:f>
        <x:v>0</x:v>
      </x:c>
      <x:c r="AR600" s="34" t="n">
        <x:f>IF(SQRT($B$9)*$B600+SQRT(1-$B$9)*W600&lt;_xlfn.NORM.S.INV($B$6),1,0)</x:f>
        <x:v>0</x:v>
      </x:c>
      <x:c r="AS600" s="34" t="n">
        <x:f>IF(SQRT($B$9)*$B600+SQRT(1-$B$9)*X600&lt;_xlfn.NORM.S.INV($B$6),1,0)</x:f>
        <x:v>0</x:v>
      </x:c>
      <x:c r="AT600" s="34" t="n">
        <x:f>IF(SQRT($B$9)*$B600+SQRT(1-$B$9)*Y600&lt;_xlfn.NORM.S.INV($B$6),1,0)</x:f>
        <x:v>0</x:v>
      </x:c>
      <x:c r="AU600" s="34" t="n">
        <x:f>IF(SQRT($B$9)*$B600+SQRT(1-$B$9)*Z600&lt;_xlfn.NORM.S.INV($B$6),1,0)</x:f>
        <x:v>0</x:v>
      </x:c>
      <x:c r="AV600" s="34" t="n">
        <x:f>IF(SQRT($B$9)*$B600+SQRT(1-$B$9)*AA600&lt;_xlfn.NORM.S.INV($B$6),1,0)</x:f>
        <x:v>0</x:v>
      </x:c>
      <x:c r="AW600" s="34" t="n">
        <x:f>IF(SQRT($C$9)*$B600+SQRT(1-$C$9)*AB600&lt;_xlfn.NORM.S.INV($C$6),1,0)</x:f>
        <x:v>0</x:v>
      </x:c>
      <x:c r="AX600" s="34" t="n">
        <x:f>IF(SQRT($C$9)*$B600+SQRT(1-$C$9)*AC600&lt;_xlfn.NORM.S.INV($C$6),1,0)</x:f>
        <x:v>0</x:v>
      </x:c>
      <x:c r="AY600" s="34" t="n">
        <x:f>IF(SQRT($C$9)*$B600+SQRT(1-$C$9)*AD600&lt;_xlfn.NORM.S.INV($C$6),1,0)</x:f>
        <x:v>0</x:v>
      </x:c>
      <x:c r="AZ600" s="34" t="n">
        <x:f>IF(SQRT($C$9)*$B600+SQRT(1-$C$9)*AE600&lt;_xlfn.NORM.S.INV($C$6),1,0)</x:f>
        <x:v>0</x:v>
      </x:c>
      <x:c r="BA600" s="34" t="n">
        <x:f>IF(SQRT($C$9)*$B600+SQRT(1-$C$9)*AF600&lt;_xlfn.NORM.S.INV($C$6),1,0)</x:f>
        <x:v>0</x:v>
      </x:c>
      <x:c r="BB600" s="34" t="n">
        <x:f>IF(SQRT($C$9)*$B600+SQRT(1-$C$9)*AG600&lt;_xlfn.NORM.S.INV($C$6),1,0)</x:f>
        <x:v>0</x:v>
      </x:c>
      <x:c r="BC600" s="34" t="n">
        <x:f>IF(SQRT($C$9)*$B600+SQRT(1-$C$9)*AH600&lt;_xlfn.NORM.S.INV($C$6),1,0)</x:f>
        <x:v>0</x:v>
      </x:c>
      <x:c r="BD600" s="34" t="n">
        <x:f>IF(SQRT($C$9)*$B600+SQRT(1-$C$9)*AI600&lt;_xlfn.NORM.S.INV($C$6),1,0)</x:f>
        <x:v>0</x:v>
      </x:c>
      <x:c r="BE600" s="34" t="n">
        <x:f>IF(SQRT($C$9)*$B600+SQRT(1-$C$9)*AJ600&lt;_xlfn.NORM.S.INV($C$6),1,0)</x:f>
        <x:v>0</x:v>
      </x:c>
      <x:c r="BF600" s="34" t="n">
        <x:f>IF(SQRT($C$9)*$B600+SQRT(1-$C$9)*AK600&lt;_xlfn.NORM.S.INV($C$6),1,0)</x:f>
        <x:v>0</x:v>
      </x:c>
      <x:c r="BG600" s="34"/>
      <x:c r="BH600" s="34"/>
      <x:c r="BI600" s="34" t="n">
        <x:f>$B$11*(($A$1061)*$C600/$B$12*$B$7+(1-$A$1061)*$D600/$B$12*$C$7)</x:f>
        <x:v>0</x:v>
      </x:c>
      <x:c r="BJ600" s="34" t="n">
        <x:f>$B$11*(($A$1062)*$C600/$B$12*$B$7+(1-$A$1062)*$D600/$B$12*$C$7)</x:f>
        <x:v>0</x:v>
      </x:c>
      <x:c r="BK600" s="34" t="n">
        <x:f>$B$11*(($A$1063)*$C600/$B$12*$B$7+(1-$A$1063)*$D600/$B$12*$C$7)</x:f>
        <x:v>0</x:v>
      </x:c>
      <x:c r="BL600" s="34" t="n">
        <x:f>$B$11*(($A$1064)*$C600/$B$12*$B$7+(1-$A$1064)*$D600/$B$12*$C$7)</x:f>
        <x:v>0</x:v>
      </x:c>
      <x:c r="BM600" s="34" t="n">
        <x:f>$B$11*(($A$1065)*$C600/$B$12*$B$7+(1-$A$1065)*$D600/$B$12*$C$7)</x:f>
        <x:v>0</x:v>
      </x:c>
      <x:c r="BN600" s="34" t="n">
        <x:f>$B$11*(($A$1066)*$C600/$B$12*$B$7+(1-$A$1066)*$D600/$B$12*$C$7)</x:f>
        <x:v>0</x:v>
      </x:c>
      <x:c r="BO600" s="34" t="n">
        <x:f>$B$11*(($A$1067)*$C600/$B$12*$B$7+(1-$A$1067)*$D600/$B$12*$C$7)</x:f>
        <x:v>0</x:v>
      </x:c>
      <x:c r="BP600" s="34" t="n">
        <x:f>$B$11*(($A$1068)*$C600/$B$12*$B$7+(1-$A$1068)*$D600/$B$12*$C$7)</x:f>
        <x:v>0</x:v>
      </x:c>
      <x:c r="BQ600" s="34" t="n">
        <x:f>$B$11*(($A$1069)*$C600/$B$12*$B$7+(1-$A$1069)*$D600/$B$12*$C$7)</x:f>
        <x:v>0</x:v>
      </x:c>
      <x:c r="BR600" s="34" t="n">
        <x:f>$B$11*(($A$1070)*$C600/$B$12*$B$7+(1-$A$1070)*$D600/$B$12*$C$7)</x:f>
        <x:v>0</x:v>
      </x:c>
      <x:c r="BS600" s="34" t="n">
        <x:f>$B$11*(($A$1071)*$C600/$B$12*$B$7+(1-$A$1071)*$D600/$B$12*$C$7)</x:f>
        <x:v>0</x:v>
      </x:c>
      <x:c r="BT600" s="34" t="n">
        <x:f>$B$11*(($A$1072)*$C600/$B$12*$B$7+(1-$A$1072)*$D600/$B$12*$C$7)</x:f>
        <x:v>0</x:v>
      </x:c>
      <x:c r="BU600" s="34" t="n">
        <x:f>$B$11*(($A$1073)*$C600/$B$12*$B$7+(1-$A$1073)*$D600/$B$12*$C$7)</x:f>
        <x:v>0</x:v>
      </x:c>
      <x:c r="BV600" s="34" t="n">
        <x:f>$B$11*(($A$1074)*$C600/$B$12*$B$7+(1-$A$1074)*$D600/$B$12*$C$7)</x:f>
        <x:v>0</x:v>
      </x:c>
      <x:c r="BW600" s="34" t="n">
        <x:f>$B$11*(($A$1075)*$C600/$B$12*$B$7+(1-$A$1075)*$D600/$B$12*$C$7)</x:f>
        <x:v>0</x:v>
      </x:c>
      <x:c r="BX600" s="34" t="n">
        <x:f>$B$11*(($A$1076)*$C600/$B$12*$B$7+(1-$A$1076)*$D600/$B$12*$C$7)</x:f>
        <x:v>0</x:v>
      </x:c>
      <x:c r="BY600" s="34" t="n">
        <x:f>$B$11*(($A$1077)*$C600/$B$12*$B$7+(1-$A$1077)*$D600/$B$12*$C$7)</x:f>
        <x:v>0</x:v>
      </x:c>
      <x:c r="BZ600" s="34" t="n">
        <x:f>$B$11*(($A$1078)*$C600/$B$12*$B$7+(1-$A$1078)*$D600/$B$12*$C$7)</x:f>
        <x:v>0</x:v>
      </x:c>
      <x:c r="CA600" s="34" t="n">
        <x:f>$B$11*(($A$1079)*$C600/$B$12*$B$7+(1-$A$1079)*$D600/$B$12*$C$7)</x:f>
        <x:v>0</x:v>
      </x:c>
      <x:c r="CB600" s="34" t="n">
        <x:f>$B$11*(($A$1080)*$C600/$B$12*$B$7+(1-$A$1080)*$D600/$B$12*$C$7)</x:f>
        <x:v>0</x:v>
      </x:c>
      <x:c r="CC600" s="34" t="n">
        <x:f>$B$11*(($A$1081)*$C600/$B$12*$B$7+(1-$A$1081)*$D600/$B$12*$C$7)</x:f>
        <x:v>0</x:v>
      </x:c>
    </x:row>
    <x:row r="601">
      <x:c r="A601" s="34" t="n">
        <x:v>577</x:v>
      </x:c>
      <x:c r="B601" s="39" t="n">
        <x:v>-0.6152558137819488</x:v>
      </x:c>
      <x:c r="C601" s="1" t="n">
        <x:f>SUM(AM601:AV601)</x:f>
        <x:v>0</x:v>
      </x:c>
      <x:c r="D601" s="1" t="n">
        <x:f>SUM(AW601:BF601)</x:f>
        <x:v>2</x:v>
      </x:c>
      <x:c r="E601" s="17" t="n">
        <x:f>(1-C601/$B$12)*$B$8-C601/$B$12*$B$7</x:f>
        <x:v>0.05</x:v>
      </x:c>
      <x:c r="F601" s="17" t="n">
        <x:f>(1-D601/$B$12)*$C$8-D601/$B$12*$C$7</x:f>
        <x:v>-0.048</x:v>
      </x:c>
      <x:c r="G601" s="32" t="n">
        <x:f>$B$11*($B$10*C601/$B$12*$B$7+(1-$B$10)*D601/$B$12*$C$7)</x:f>
        <x:v>600</x:v>
      </x:c>
      <x:c r="H601" s="17" t="n">
        <x:f>$B$10*E601+(1-$B$10)*F601</x:f>
        <x:v>0.0010000000000000009</x:v>
      </x:c>
      <x:c r="I601" s="34"/>
      <x:c r="J601" s="34"/>
      <x:c r="K601" s="34"/>
      <x:c r="L601" s="34"/>
      <x:c r="M601" s="34"/>
      <x:c r="N601" s="34"/>
      <x:c r="O601" s="34"/>
      <x:c r="P601" s="34"/>
      <x:c r="Q601" s="34"/>
      <x:c r="R601" s="39" t="n">
        <x:v>0.4666753309811918</x:v>
      </x:c>
      <x:c r="S601" s="39" t="n">
        <x:v>-1.3365911259351575</x:v>
      </x:c>
      <x:c r="T601" s="39" t="n">
        <x:v>0.6921916747603815</x:v>
      </x:c>
      <x:c r="U601" s="39" t="n">
        <x:v>0.9048734256541423</x:v>
      </x:c>
      <x:c r="V601" s="39" t="n">
        <x:v>-0.0009875409112918589</x:v>
      </x:c>
      <x:c r="W601" s="39" t="n">
        <x:v>0.5809213965195729</x:v>
      </x:c>
      <x:c r="X601" s="39" t="n">
        <x:v>-0.9956019495651803</x:v>
      </x:c>
      <x:c r="Y601" s="39" t="n">
        <x:v>0.2907081426748617</x:v>
      </x:c>
      <x:c r="Z601" s="39" t="n">
        <x:v>0.21126380776936474</x:v>
      </x:c>
      <x:c r="AA601" s="39" t="n">
        <x:v>0.8104479228189838</x:v>
      </x:c>
      <x:c r="AB601" s="39" t="n">
        <x:v>-1.5151188777538602</x:v>
      </x:c>
      <x:c r="AC601" s="39" t="n">
        <x:v>-1.9621890570260776</x:v>
      </x:c>
      <x:c r="AD601" s="39" t="n">
        <x:v>0.26667539174834326</x:v>
      </x:c>
      <x:c r="AE601" s="39" t="n">
        <x:v>-0.3144187487827253</x:v>
      </x:c>
      <x:c r="AF601" s="39" t="n">
        <x:v>-1.6538717963791094</x:v>
      </x:c>
      <x:c r="AG601" s="39" t="n">
        <x:v>1.2068963615475188</x:v>
      </x:c>
      <x:c r="AH601" s="39" t="n">
        <x:v>-0.4835970107149522</x:v>
      </x:c>
      <x:c r="AI601" s="39" t="n">
        <x:v>-0.5419545761023149</x:v>
      </x:c>
      <x:c r="AJ601" s="39" t="n">
        <x:v>-1.1365960860278141</x:v>
      </x:c>
      <x:c r="AK601" s="39" t="n">
        <x:v>-0.40954751789830646</x:v>
      </x:c>
      <x:c r="AL601" s="34"/>
      <x:c r="AM601" s="34" t="n">
        <x:f>IF(SQRT($B$9)*$B601+SQRT(1-$B$9)*R601&lt;_xlfn.NORM.S.INV($B$6),1,0)</x:f>
        <x:v>0</x:v>
      </x:c>
      <x:c r="AN601" s="34" t="n">
        <x:f>IF(SQRT($B$9)*$B601+SQRT(1-$B$9)*S601&lt;_xlfn.NORM.S.INV($B$6),1,0)</x:f>
        <x:v>0</x:v>
      </x:c>
      <x:c r="AO601" s="34" t="n">
        <x:f>IF(SQRT($B$9)*$B601+SQRT(1-$B$9)*T601&lt;_xlfn.NORM.S.INV($B$6),1,0)</x:f>
        <x:v>0</x:v>
      </x:c>
      <x:c r="AP601" s="34" t="n">
        <x:f>IF(SQRT($B$9)*$B601+SQRT(1-$B$9)*U601&lt;_xlfn.NORM.S.INV($B$6),1,0)</x:f>
        <x:v>0</x:v>
      </x:c>
      <x:c r="AQ601" s="34" t="n">
        <x:f>IF(SQRT($B$9)*$B601+SQRT(1-$B$9)*V601&lt;_xlfn.NORM.S.INV($B$6),1,0)</x:f>
        <x:v>0</x:v>
      </x:c>
      <x:c r="AR601" s="34" t="n">
        <x:f>IF(SQRT($B$9)*$B601+SQRT(1-$B$9)*W601&lt;_xlfn.NORM.S.INV($B$6),1,0)</x:f>
        <x:v>0</x:v>
      </x:c>
      <x:c r="AS601" s="34" t="n">
        <x:f>IF(SQRT($B$9)*$B601+SQRT(1-$B$9)*X601&lt;_xlfn.NORM.S.INV($B$6),1,0)</x:f>
        <x:v>0</x:v>
      </x:c>
      <x:c r="AT601" s="34" t="n">
        <x:f>IF(SQRT($B$9)*$B601+SQRT(1-$B$9)*Y601&lt;_xlfn.NORM.S.INV($B$6),1,0)</x:f>
        <x:v>0</x:v>
      </x:c>
      <x:c r="AU601" s="34" t="n">
        <x:f>IF(SQRT($B$9)*$B601+SQRT(1-$B$9)*Z601&lt;_xlfn.NORM.S.INV($B$6),1,0)</x:f>
        <x:v>0</x:v>
      </x:c>
      <x:c r="AV601" s="34" t="n">
        <x:f>IF(SQRT($B$9)*$B601+SQRT(1-$B$9)*AA601&lt;_xlfn.NORM.S.INV($B$6),1,0)</x:f>
        <x:v>0</x:v>
      </x:c>
      <x:c r="AW601" s="34" t="n">
        <x:f>IF(SQRT($C$9)*$B601+SQRT(1-$C$9)*AB601&lt;_xlfn.NORM.S.INV($C$6),1,0)</x:f>
        <x:v>0</x:v>
      </x:c>
      <x:c r="AX601" s="34" t="n">
        <x:f>IF(SQRT($C$9)*$B601+SQRT(1-$C$9)*AC601&lt;_xlfn.NORM.S.INV($C$6),1,0)</x:f>
        <x:v>1</x:v>
      </x:c>
      <x:c r="AY601" s="34" t="n">
        <x:f>IF(SQRT($C$9)*$B601+SQRT(1-$C$9)*AD601&lt;_xlfn.NORM.S.INV($C$6),1,0)</x:f>
        <x:v>0</x:v>
      </x:c>
      <x:c r="AZ601" s="34" t="n">
        <x:f>IF(SQRT($C$9)*$B601+SQRT(1-$C$9)*AE601&lt;_xlfn.NORM.S.INV($C$6),1,0)</x:f>
        <x:v>0</x:v>
      </x:c>
      <x:c r="BA601" s="34" t="n">
        <x:f>IF(SQRT($C$9)*$B601+SQRT(1-$C$9)*AF601&lt;_xlfn.NORM.S.INV($C$6),1,0)</x:f>
        <x:v>1</x:v>
      </x:c>
      <x:c r="BB601" s="34" t="n">
        <x:f>IF(SQRT($C$9)*$B601+SQRT(1-$C$9)*AG601&lt;_xlfn.NORM.S.INV($C$6),1,0)</x:f>
        <x:v>0</x:v>
      </x:c>
      <x:c r="BC601" s="34" t="n">
        <x:f>IF(SQRT($C$9)*$B601+SQRT(1-$C$9)*AH601&lt;_xlfn.NORM.S.INV($C$6),1,0)</x:f>
        <x:v>0</x:v>
      </x:c>
      <x:c r="BD601" s="34" t="n">
        <x:f>IF(SQRT($C$9)*$B601+SQRT(1-$C$9)*AI601&lt;_xlfn.NORM.S.INV($C$6),1,0)</x:f>
        <x:v>0</x:v>
      </x:c>
      <x:c r="BE601" s="34" t="n">
        <x:f>IF(SQRT($C$9)*$B601+SQRT(1-$C$9)*AJ601&lt;_xlfn.NORM.S.INV($C$6),1,0)</x:f>
        <x:v>0</x:v>
      </x:c>
      <x:c r="BF601" s="34" t="n">
        <x:f>IF(SQRT($C$9)*$B601+SQRT(1-$C$9)*AK601&lt;_xlfn.NORM.S.INV($C$6),1,0)</x:f>
        <x:v>0</x:v>
      </x:c>
      <x:c r="BG601" s="34"/>
      <x:c r="BH601" s="34"/>
      <x:c r="BI601" s="34" t="n">
        <x:f>$B$11*(($A$1061)*$C601/$B$12*$B$7+(1-$A$1061)*$D601/$B$12*$C$7)</x:f>
        <x:v>1200</x:v>
      </x:c>
      <x:c r="BJ601" s="34" t="n">
        <x:f>$B$11*(($A$1062)*$C601/$B$12*$B$7+(1-$A$1062)*$D601/$B$12*$C$7)</x:f>
        <x:v>1140</x:v>
      </x:c>
      <x:c r="BK601" s="34" t="n">
        <x:f>$B$11*(($A$1063)*$C601/$B$12*$B$7+(1-$A$1063)*$D601/$B$12*$C$7)</x:f>
        <x:v>1080</x:v>
      </x:c>
      <x:c r="BL601" s="34" t="n">
        <x:f>$B$11*(($A$1064)*$C601/$B$12*$B$7+(1-$A$1064)*$D601/$B$12*$C$7)</x:f>
        <x:v>1019.9999999999999</x:v>
      </x:c>
      <x:c r="BM601" s="34" t="n">
        <x:f>$B$11*(($A$1065)*$C601/$B$12*$B$7+(1-$A$1065)*$D601/$B$12*$C$7)</x:f>
        <x:v>960</x:v>
      </x:c>
      <x:c r="BN601" s="34" t="n">
        <x:f>$B$11*(($A$1066)*$C601/$B$12*$B$7+(1-$A$1066)*$D601/$B$12*$C$7)</x:f>
        <x:v>900</x:v>
      </x:c>
      <x:c r="BO601" s="34" t="n">
        <x:f>$B$11*(($A$1067)*$C601/$B$12*$B$7+(1-$A$1067)*$D601/$B$12*$C$7)</x:f>
        <x:v>839.9999999999999</x:v>
      </x:c>
      <x:c r="BP601" s="34" t="n">
        <x:f>$B$11*(($A$1068)*$C601/$B$12*$B$7+(1-$A$1068)*$D601/$B$12*$C$7)</x:f>
        <x:v>780</x:v>
      </x:c>
      <x:c r="BQ601" s="34" t="n">
        <x:f>$B$11*(($A$1069)*$C601/$B$12*$B$7+(1-$A$1069)*$D601/$B$12*$C$7)</x:f>
        <x:v>720</x:v>
      </x:c>
      <x:c r="BR601" s="34" t="n">
        <x:f>$B$11*(($A$1070)*$C601/$B$12*$B$7+(1-$A$1070)*$D601/$B$12*$C$7)</x:f>
        <x:v>660</x:v>
      </x:c>
      <x:c r="BS601" s="34" t="n">
        <x:f>$B$11*(($A$1071)*$C601/$B$12*$B$7+(1-$A$1071)*$D601/$B$12*$C$7)</x:f>
        <x:v>600</x:v>
      </x:c>
      <x:c r="BT601" s="34" t="n">
        <x:f>$B$11*(($A$1072)*$C601/$B$12*$B$7+(1-$A$1072)*$D601/$B$12*$C$7)</x:f>
        <x:v>540</x:v>
      </x:c>
      <x:c r="BU601" s="34" t="n">
        <x:f>$B$11*(($A$1073)*$C601/$B$12*$B$7+(1-$A$1073)*$D601/$B$12*$C$7)</x:f>
        <x:v>480</x:v>
      </x:c>
      <x:c r="BV601" s="34" t="n">
        <x:f>$B$11*(($A$1074)*$C601/$B$12*$B$7+(1-$A$1074)*$D601/$B$12*$C$7)</x:f>
        <x:v>419.99999999999994</x:v>
      </x:c>
      <x:c r="BW601" s="34" t="n">
        <x:f>$B$11*(($A$1075)*$C601/$B$12*$B$7+(1-$A$1075)*$D601/$B$12*$C$7)</x:f>
        <x:v>360.00000000000006</x:v>
      </x:c>
      <x:c r="BX601" s="34" t="n">
        <x:f>$B$11*(($A$1076)*$C601/$B$12*$B$7+(1-$A$1076)*$D601/$B$12*$C$7)</x:f>
        <x:v>300</x:v>
      </x:c>
      <x:c r="BY601" s="34" t="n">
        <x:f>$B$11*(($A$1077)*$C601/$B$12*$B$7+(1-$A$1077)*$D601/$B$12*$C$7)</x:f>
        <x:v>239.99999999999997</x:v>
      </x:c>
      <x:c r="BZ601" s="34" t="n">
        <x:f>$B$11*(($A$1078)*$C601/$B$12*$B$7+(1-$A$1078)*$D601/$B$12*$C$7)</x:f>
        <x:v>180.00000000000003</x:v>
      </x:c>
      <x:c r="CA601" s="34" t="n">
        <x:f>$B$11*(($A$1079)*$C601/$B$12*$B$7+(1-$A$1079)*$D601/$B$12*$C$7)</x:f>
        <x:v>119.99999999999999</x:v>
      </x:c>
      <x:c r="CB601" s="34" t="n">
        <x:f>$B$11*(($A$1080)*$C601/$B$12*$B$7+(1-$A$1080)*$D601/$B$12*$C$7)</x:f>
        <x:v>60.00000000000006</x:v>
      </x:c>
      <x:c r="CC601" s="34" t="n">
        <x:f>$B$11*(($A$1081)*$C601/$B$12*$B$7+(1-$A$1081)*$D601/$B$12*$C$7)</x:f>
        <x:v>0</x:v>
      </x:c>
    </x:row>
    <x:row r="602">
      <x:c r="A602" s="34" t="n">
        <x:v>578</x:v>
      </x:c>
      <x:c r="B602" s="39" t="n">
        <x:v>-0.5197839852856108</x:v>
      </x:c>
      <x:c r="C602" s="1" t="n">
        <x:f>SUM(AM602:AV602)</x:f>
        <x:v>0</x:v>
      </x:c>
      <x:c r="D602" s="1" t="n">
        <x:f>SUM(AW602:BF602)</x:f>
        <x:v>0</x:v>
      </x:c>
      <x:c r="E602" s="17" t="n">
        <x:f>(1-C602/$B$12)*$B$8-C602/$B$12*$B$7</x:f>
        <x:v>0.05</x:v>
      </x:c>
      <x:c r="F602" s="17" t="n">
        <x:f>(1-D602/$B$12)*$C$8-D602/$B$12*$C$7</x:f>
        <x:v>0.09</x:v>
      </x:c>
      <x:c r="G602" s="32" t="n">
        <x:f>$B$11*($B$10*C602/$B$12*$B$7+(1-$B$10)*D602/$B$12*$C$7)</x:f>
        <x:v>0</x:v>
      </x:c>
      <x:c r="H602" s="17" t="n">
        <x:f>$B$10*E602+(1-$B$10)*F602</x:f>
        <x:v>0.07</x:v>
      </x:c>
      <x:c r="I602" s="34"/>
      <x:c r="J602" s="34"/>
      <x:c r="K602" s="34"/>
      <x:c r="L602" s="34"/>
      <x:c r="M602" s="34"/>
      <x:c r="N602" s="34"/>
      <x:c r="O602" s="34"/>
      <x:c r="P602" s="34"/>
      <x:c r="Q602" s="34"/>
      <x:c r="R602" s="39" t="n">
        <x:v>-1.2479225460069587</x:v>
      </x:c>
      <x:c r="S602" s="39" t="n">
        <x:v>-0.5371383834271648</x:v>
      </x:c>
      <x:c r="T602" s="39" t="n">
        <x:v>1.6596313365472763</x:v>
      </x:c>
      <x:c r="U602" s="39" t="n">
        <x:v>-1.8249215736887536</x:v>
      </x:c>
      <x:c r="V602" s="39" t="n">
        <x:v>0.11309468600604283</x:v>
      </x:c>
      <x:c r="W602" s="39" t="n">
        <x:v>-0.13231641186534568</x:v>
      </x:c>
      <x:c r="X602" s="39" t="n">
        <x:v>-1.2017900810134514</x:v>
      </x:c>
      <x:c r="Y602" s="39" t="n">
        <x:v>1.7838001267711379</x:v>
      </x:c>
      <x:c r="Z602" s="39" t="n">
        <x:v>0.7067241551607645</x:v>
      </x:c>
      <x:c r="AA602" s="39" t="n">
        <x:v>-0.8385840528374764</x:v>
      </x:c>
      <x:c r="AB602" s="39" t="n">
        <x:v>0.7690891423084277</x:v>
      </x:c>
      <x:c r="AC602" s="39" t="n">
        <x:v>0.6751548734865092</x:v>
      </x:c>
      <x:c r="AD602" s="39" t="n">
        <x:v>0.08722938457579052</x:v>
      </x:c>
      <x:c r="AE602" s="39" t="n">
        <x:v>-0.9645760728029812</x:v>
      </x:c>
      <x:c r="AF602" s="39" t="n">
        <x:v>-0.2554313350313234</x:v>
      </x:c>
      <x:c r="AG602" s="39" t="n">
        <x:v>-1.0876273198947004</x:v>
      </x:c>
      <x:c r="AH602" s="39" t="n">
        <x:v>-0.2073155630143237</x:v>
      </x:c>
      <x:c r="AI602" s="39" t="n">
        <x:v>0.5788281585279001</x:v>
      </x:c>
      <x:c r="AJ602" s="39" t="n">
        <x:v>-0.18608423022293402</x:v>
      </x:c>
      <x:c r="AK602" s="39" t="n">
        <x:v>-1.037379480641355</x:v>
      </x:c>
      <x:c r="AL602" s="34"/>
      <x:c r="AM602" s="34" t="n">
        <x:f>IF(SQRT($B$9)*$B602+SQRT(1-$B$9)*R602&lt;_xlfn.NORM.S.INV($B$6),1,0)</x:f>
        <x:v>0</x:v>
      </x:c>
      <x:c r="AN602" s="34" t="n">
        <x:f>IF(SQRT($B$9)*$B602+SQRT(1-$B$9)*S602&lt;_xlfn.NORM.S.INV($B$6),1,0)</x:f>
        <x:v>0</x:v>
      </x:c>
      <x:c r="AO602" s="34" t="n">
        <x:f>IF(SQRT($B$9)*$B602+SQRT(1-$B$9)*T602&lt;_xlfn.NORM.S.INV($B$6),1,0)</x:f>
        <x:v>0</x:v>
      </x:c>
      <x:c r="AP602" s="34" t="n">
        <x:f>IF(SQRT($B$9)*$B602+SQRT(1-$B$9)*U602&lt;_xlfn.NORM.S.INV($B$6),1,0)</x:f>
        <x:v>0</x:v>
      </x:c>
      <x:c r="AQ602" s="34" t="n">
        <x:f>IF(SQRT($B$9)*$B602+SQRT(1-$B$9)*V602&lt;_xlfn.NORM.S.INV($B$6),1,0)</x:f>
        <x:v>0</x:v>
      </x:c>
      <x:c r="AR602" s="34" t="n">
        <x:f>IF(SQRT($B$9)*$B602+SQRT(1-$B$9)*W602&lt;_xlfn.NORM.S.INV($B$6),1,0)</x:f>
        <x:v>0</x:v>
      </x:c>
      <x:c r="AS602" s="34" t="n">
        <x:f>IF(SQRT($B$9)*$B602+SQRT(1-$B$9)*X602&lt;_xlfn.NORM.S.INV($B$6),1,0)</x:f>
        <x:v>0</x:v>
      </x:c>
      <x:c r="AT602" s="34" t="n">
        <x:f>IF(SQRT($B$9)*$B602+SQRT(1-$B$9)*Y602&lt;_xlfn.NORM.S.INV($B$6),1,0)</x:f>
        <x:v>0</x:v>
      </x:c>
      <x:c r="AU602" s="34" t="n">
        <x:f>IF(SQRT($B$9)*$B602+SQRT(1-$B$9)*Z602&lt;_xlfn.NORM.S.INV($B$6),1,0)</x:f>
        <x:v>0</x:v>
      </x:c>
      <x:c r="AV602" s="34" t="n">
        <x:f>IF(SQRT($B$9)*$B602+SQRT(1-$B$9)*AA602&lt;_xlfn.NORM.S.INV($B$6),1,0)</x:f>
        <x:v>0</x:v>
      </x:c>
      <x:c r="AW602" s="34" t="n">
        <x:f>IF(SQRT($C$9)*$B602+SQRT(1-$C$9)*AB602&lt;_xlfn.NORM.S.INV($C$6),1,0)</x:f>
        <x:v>0</x:v>
      </x:c>
      <x:c r="AX602" s="34" t="n">
        <x:f>IF(SQRT($C$9)*$B602+SQRT(1-$C$9)*AC602&lt;_xlfn.NORM.S.INV($C$6),1,0)</x:f>
        <x:v>0</x:v>
      </x:c>
      <x:c r="AY602" s="34" t="n">
        <x:f>IF(SQRT($C$9)*$B602+SQRT(1-$C$9)*AD602&lt;_xlfn.NORM.S.INV($C$6),1,0)</x:f>
        <x:v>0</x:v>
      </x:c>
      <x:c r="AZ602" s="34" t="n">
        <x:f>IF(SQRT($C$9)*$B602+SQRT(1-$C$9)*AE602&lt;_xlfn.NORM.S.INV($C$6),1,0)</x:f>
        <x:v>0</x:v>
      </x:c>
      <x:c r="BA602" s="34" t="n">
        <x:f>IF(SQRT($C$9)*$B602+SQRT(1-$C$9)*AF602&lt;_xlfn.NORM.S.INV($C$6),1,0)</x:f>
        <x:v>0</x:v>
      </x:c>
      <x:c r="BB602" s="34" t="n">
        <x:f>IF(SQRT($C$9)*$B602+SQRT(1-$C$9)*AG602&lt;_xlfn.NORM.S.INV($C$6),1,0)</x:f>
        <x:v>0</x:v>
      </x:c>
      <x:c r="BC602" s="34" t="n">
        <x:f>IF(SQRT($C$9)*$B602+SQRT(1-$C$9)*AH602&lt;_xlfn.NORM.S.INV($C$6),1,0)</x:f>
        <x:v>0</x:v>
      </x:c>
      <x:c r="BD602" s="34" t="n">
        <x:f>IF(SQRT($C$9)*$B602+SQRT(1-$C$9)*AI602&lt;_xlfn.NORM.S.INV($C$6),1,0)</x:f>
        <x:v>0</x:v>
      </x:c>
      <x:c r="BE602" s="34" t="n">
        <x:f>IF(SQRT($C$9)*$B602+SQRT(1-$C$9)*AJ602&lt;_xlfn.NORM.S.INV($C$6),1,0)</x:f>
        <x:v>0</x:v>
      </x:c>
      <x:c r="BF602" s="34" t="n">
        <x:f>IF(SQRT($C$9)*$B602+SQRT(1-$C$9)*AK602&lt;_xlfn.NORM.S.INV($C$6),1,0)</x:f>
        <x:v>0</x:v>
      </x:c>
      <x:c r="BG602" s="34"/>
      <x:c r="BH602" s="34"/>
      <x:c r="BI602" s="34" t="n">
        <x:f>$B$11*(($A$1061)*$C602/$B$12*$B$7+(1-$A$1061)*$D602/$B$12*$C$7)</x:f>
        <x:v>0</x:v>
      </x:c>
      <x:c r="BJ602" s="34" t="n">
        <x:f>$B$11*(($A$1062)*$C602/$B$12*$B$7+(1-$A$1062)*$D602/$B$12*$C$7)</x:f>
        <x:v>0</x:v>
      </x:c>
      <x:c r="BK602" s="34" t="n">
        <x:f>$B$11*(($A$1063)*$C602/$B$12*$B$7+(1-$A$1063)*$D602/$B$12*$C$7)</x:f>
        <x:v>0</x:v>
      </x:c>
      <x:c r="BL602" s="34" t="n">
        <x:f>$B$11*(($A$1064)*$C602/$B$12*$B$7+(1-$A$1064)*$D602/$B$12*$C$7)</x:f>
        <x:v>0</x:v>
      </x:c>
      <x:c r="BM602" s="34" t="n">
        <x:f>$B$11*(($A$1065)*$C602/$B$12*$B$7+(1-$A$1065)*$D602/$B$12*$C$7)</x:f>
        <x:v>0</x:v>
      </x:c>
      <x:c r="BN602" s="34" t="n">
        <x:f>$B$11*(($A$1066)*$C602/$B$12*$B$7+(1-$A$1066)*$D602/$B$12*$C$7)</x:f>
        <x:v>0</x:v>
      </x:c>
      <x:c r="BO602" s="34" t="n">
        <x:f>$B$11*(($A$1067)*$C602/$B$12*$B$7+(1-$A$1067)*$D602/$B$12*$C$7)</x:f>
        <x:v>0</x:v>
      </x:c>
      <x:c r="BP602" s="34" t="n">
        <x:f>$B$11*(($A$1068)*$C602/$B$12*$B$7+(1-$A$1068)*$D602/$B$12*$C$7)</x:f>
        <x:v>0</x:v>
      </x:c>
      <x:c r="BQ602" s="34" t="n">
        <x:f>$B$11*(($A$1069)*$C602/$B$12*$B$7+(1-$A$1069)*$D602/$B$12*$C$7)</x:f>
        <x:v>0</x:v>
      </x:c>
      <x:c r="BR602" s="34" t="n">
        <x:f>$B$11*(($A$1070)*$C602/$B$12*$B$7+(1-$A$1070)*$D602/$B$12*$C$7)</x:f>
        <x:v>0</x:v>
      </x:c>
      <x:c r="BS602" s="34" t="n">
        <x:f>$B$11*(($A$1071)*$C602/$B$12*$B$7+(1-$A$1071)*$D602/$B$12*$C$7)</x:f>
        <x:v>0</x:v>
      </x:c>
      <x:c r="BT602" s="34" t="n">
        <x:f>$B$11*(($A$1072)*$C602/$B$12*$B$7+(1-$A$1072)*$D602/$B$12*$C$7)</x:f>
        <x:v>0</x:v>
      </x:c>
      <x:c r="BU602" s="34" t="n">
        <x:f>$B$11*(($A$1073)*$C602/$B$12*$B$7+(1-$A$1073)*$D602/$B$12*$C$7)</x:f>
        <x:v>0</x:v>
      </x:c>
      <x:c r="BV602" s="34" t="n">
        <x:f>$B$11*(($A$1074)*$C602/$B$12*$B$7+(1-$A$1074)*$D602/$B$12*$C$7)</x:f>
        <x:v>0</x:v>
      </x:c>
      <x:c r="BW602" s="34" t="n">
        <x:f>$B$11*(($A$1075)*$C602/$B$12*$B$7+(1-$A$1075)*$D602/$B$12*$C$7)</x:f>
        <x:v>0</x:v>
      </x:c>
      <x:c r="BX602" s="34" t="n">
        <x:f>$B$11*(($A$1076)*$C602/$B$12*$B$7+(1-$A$1076)*$D602/$B$12*$C$7)</x:f>
        <x:v>0</x:v>
      </x:c>
      <x:c r="BY602" s="34" t="n">
        <x:f>$B$11*(($A$1077)*$C602/$B$12*$B$7+(1-$A$1077)*$D602/$B$12*$C$7)</x:f>
        <x:v>0</x:v>
      </x:c>
      <x:c r="BZ602" s="34" t="n">
        <x:f>$B$11*(($A$1078)*$C602/$B$12*$B$7+(1-$A$1078)*$D602/$B$12*$C$7)</x:f>
        <x:v>0</x:v>
      </x:c>
      <x:c r="CA602" s="34" t="n">
        <x:f>$B$11*(($A$1079)*$C602/$B$12*$B$7+(1-$A$1079)*$D602/$B$12*$C$7)</x:f>
        <x:v>0</x:v>
      </x:c>
      <x:c r="CB602" s="34" t="n">
        <x:f>$B$11*(($A$1080)*$C602/$B$12*$B$7+(1-$A$1080)*$D602/$B$12*$C$7)</x:f>
        <x:v>0</x:v>
      </x:c>
      <x:c r="CC602" s="34" t="n">
        <x:f>$B$11*(($A$1081)*$C602/$B$12*$B$7+(1-$A$1081)*$D602/$B$12*$C$7)</x:f>
        <x:v>0</x:v>
      </x:c>
    </x:row>
    <x:row r="603">
      <x:c r="A603" s="34" t="n">
        <x:v>579</x:v>
      </x:c>
      <x:c r="B603" s="39" t="n">
        <x:v>-0.3494686588444361</x:v>
      </x:c>
      <x:c r="C603" s="1" t="n">
        <x:f>SUM(AM603:AV603)</x:f>
        <x:v>0</x:v>
      </x:c>
      <x:c r="D603" s="1" t="n">
        <x:f>SUM(AW603:BF603)</x:f>
        <x:v>1</x:v>
      </x:c>
      <x:c r="E603" s="17" t="n">
        <x:f>(1-C603/$B$12)*$B$8-C603/$B$12*$B$7</x:f>
        <x:v>0.05</x:v>
      </x:c>
      <x:c r="F603" s="17" t="n">
        <x:f>(1-D603/$B$12)*$C$8-D603/$B$12*$C$7</x:f>
        <x:v>0.021000000000000005</x:v>
      </x:c>
      <x:c r="G603" s="32" t="n">
        <x:f>$B$11*($B$10*C603/$B$12*$B$7+(1-$B$10)*D603/$B$12*$C$7)</x:f>
        <x:v>300</x:v>
      </x:c>
      <x:c r="H603" s="17" t="n">
        <x:f>$B$10*E603+(1-$B$10)*F603</x:f>
        <x:v>0.035500000000000004</x:v>
      </x:c>
      <x:c r="I603" s="34"/>
      <x:c r="J603" s="34"/>
      <x:c r="K603" s="34"/>
      <x:c r="L603" s="34"/>
      <x:c r="M603" s="34"/>
      <x:c r="N603" s="34"/>
      <x:c r="O603" s="34"/>
      <x:c r="P603" s="34"/>
      <x:c r="Q603" s="34"/>
      <x:c r="R603" s="39" t="n">
        <x:v>-0.005364421771843705</x:v>
      </x:c>
      <x:c r="S603" s="39" t="n">
        <x:v>0.1342402002150303</x:v>
      </x:c>
      <x:c r="T603" s="39" t="n">
        <x:v>-1.4035179385074628</x:v>
      </x:c>
      <x:c r="U603" s="39" t="n">
        <x:v>1.7948742181164974</x:v>
      </x:c>
      <x:c r="V603" s="39" t="n">
        <x:v>-1.1607768013276203</x:v>
      </x:c>
      <x:c r="W603" s="39" t="n">
        <x:v>-0.2918582099521103</x:v>
      </x:c>
      <x:c r="X603" s="39" t="n">
        <x:v>-1.0412747641675644</x:v>
      </x:c>
      <x:c r="Y603" s="39" t="n">
        <x:v>0.538606847617435</x:v>
      </x:c>
      <x:c r="Z603" s="39" t="n">
        <x:v>-1.2507097956913051</x:v>
      </x:c>
      <x:c r="AA603" s="39" t="n">
        <x:v>-0.7882526508450098</x:v>
      </x:c>
      <x:c r="AB603" s="39" t="n">
        <x:v>-1.6702856040990857</x:v>
      </x:c>
      <x:c r="AC603" s="39" t="n">
        <x:v>0.3814377521541897</x:v>
      </x:c>
      <x:c r="AD603" s="39" t="n">
        <x:v>1.1183352225868481</x:v>
      </x:c>
      <x:c r="AE603" s="39" t="n">
        <x:v>0.6366421437145255</x:v>
      </x:c>
      <x:c r="AF603" s="39" t="n">
        <x:v>0.5549917048824713</x:v>
      </x:c>
      <x:c r="AG603" s="39" t="n">
        <x:v>1.4158653777914785</x:v>
      </x:c>
      <x:c r="AH603" s="39" t="n">
        <x:v>-1.1124263957162766</x:v>
      </x:c>
      <x:c r="AI603" s="39" t="n">
        <x:v>-0.45300991345793606</x:v>
      </x:c>
      <x:c r="AJ603" s="39" t="n">
        <x:v>1.3587229036887698</x:v>
      </x:c>
      <x:c r="AK603" s="39" t="n">
        <x:v>-0.3779882909865999</x:v>
      </x:c>
      <x:c r="AL603" s="34"/>
      <x:c r="AM603" s="34" t="n">
        <x:f>IF(SQRT($B$9)*$B603+SQRT(1-$B$9)*R603&lt;_xlfn.NORM.S.INV($B$6),1,0)</x:f>
        <x:v>0</x:v>
      </x:c>
      <x:c r="AN603" s="34" t="n">
        <x:f>IF(SQRT($B$9)*$B603+SQRT(1-$B$9)*S603&lt;_xlfn.NORM.S.INV($B$6),1,0)</x:f>
        <x:v>0</x:v>
      </x:c>
      <x:c r="AO603" s="34" t="n">
        <x:f>IF(SQRT($B$9)*$B603+SQRT(1-$B$9)*T603&lt;_xlfn.NORM.S.INV($B$6),1,0)</x:f>
        <x:v>0</x:v>
      </x:c>
      <x:c r="AP603" s="34" t="n">
        <x:f>IF(SQRT($B$9)*$B603+SQRT(1-$B$9)*U603&lt;_xlfn.NORM.S.INV($B$6),1,0)</x:f>
        <x:v>0</x:v>
      </x:c>
      <x:c r="AQ603" s="34" t="n">
        <x:f>IF(SQRT($B$9)*$B603+SQRT(1-$B$9)*V603&lt;_xlfn.NORM.S.INV($B$6),1,0)</x:f>
        <x:v>0</x:v>
      </x:c>
      <x:c r="AR603" s="34" t="n">
        <x:f>IF(SQRT($B$9)*$B603+SQRT(1-$B$9)*W603&lt;_xlfn.NORM.S.INV($B$6),1,0)</x:f>
        <x:v>0</x:v>
      </x:c>
      <x:c r="AS603" s="34" t="n">
        <x:f>IF(SQRT($B$9)*$B603+SQRT(1-$B$9)*X603&lt;_xlfn.NORM.S.INV($B$6),1,0)</x:f>
        <x:v>0</x:v>
      </x:c>
      <x:c r="AT603" s="34" t="n">
        <x:f>IF(SQRT($B$9)*$B603+SQRT(1-$B$9)*Y603&lt;_xlfn.NORM.S.INV($B$6),1,0)</x:f>
        <x:v>0</x:v>
      </x:c>
      <x:c r="AU603" s="34" t="n">
        <x:f>IF(SQRT($B$9)*$B603+SQRT(1-$B$9)*Z603&lt;_xlfn.NORM.S.INV($B$6),1,0)</x:f>
        <x:v>0</x:v>
      </x:c>
      <x:c r="AV603" s="34" t="n">
        <x:f>IF(SQRT($B$9)*$B603+SQRT(1-$B$9)*AA603&lt;_xlfn.NORM.S.INV($B$6),1,0)</x:f>
        <x:v>0</x:v>
      </x:c>
      <x:c r="AW603" s="34" t="n">
        <x:f>IF(SQRT($C$9)*$B603+SQRT(1-$C$9)*AB603&lt;_xlfn.NORM.S.INV($C$6),1,0)</x:f>
        <x:v>1</x:v>
      </x:c>
      <x:c r="AX603" s="34" t="n">
        <x:f>IF(SQRT($C$9)*$B603+SQRT(1-$C$9)*AC603&lt;_xlfn.NORM.S.INV($C$6),1,0)</x:f>
        <x:v>0</x:v>
      </x:c>
      <x:c r="AY603" s="34" t="n">
        <x:f>IF(SQRT($C$9)*$B603+SQRT(1-$C$9)*AD603&lt;_xlfn.NORM.S.INV($C$6),1,0)</x:f>
        <x:v>0</x:v>
      </x:c>
      <x:c r="AZ603" s="34" t="n">
        <x:f>IF(SQRT($C$9)*$B603+SQRT(1-$C$9)*AE603&lt;_xlfn.NORM.S.INV($C$6),1,0)</x:f>
        <x:v>0</x:v>
      </x:c>
      <x:c r="BA603" s="34" t="n">
        <x:f>IF(SQRT($C$9)*$B603+SQRT(1-$C$9)*AF603&lt;_xlfn.NORM.S.INV($C$6),1,0)</x:f>
        <x:v>0</x:v>
      </x:c>
      <x:c r="BB603" s="34" t="n">
        <x:f>IF(SQRT($C$9)*$B603+SQRT(1-$C$9)*AG603&lt;_xlfn.NORM.S.INV($C$6),1,0)</x:f>
        <x:v>0</x:v>
      </x:c>
      <x:c r="BC603" s="34" t="n">
        <x:f>IF(SQRT($C$9)*$B603+SQRT(1-$C$9)*AH603&lt;_xlfn.NORM.S.INV($C$6),1,0)</x:f>
        <x:v>0</x:v>
      </x:c>
      <x:c r="BD603" s="34" t="n">
        <x:f>IF(SQRT($C$9)*$B603+SQRT(1-$C$9)*AI603&lt;_xlfn.NORM.S.INV($C$6),1,0)</x:f>
        <x:v>0</x:v>
      </x:c>
      <x:c r="BE603" s="34" t="n">
        <x:f>IF(SQRT($C$9)*$B603+SQRT(1-$C$9)*AJ603&lt;_xlfn.NORM.S.INV($C$6),1,0)</x:f>
        <x:v>0</x:v>
      </x:c>
      <x:c r="BF603" s="34" t="n">
        <x:f>IF(SQRT($C$9)*$B603+SQRT(1-$C$9)*AK603&lt;_xlfn.NORM.S.INV($C$6),1,0)</x:f>
        <x:v>0</x:v>
      </x:c>
      <x:c r="BG603" s="34"/>
      <x:c r="BH603" s="34"/>
      <x:c r="BI603" s="34" t="n">
        <x:f>$B$11*(($A$1061)*$C603/$B$12*$B$7+(1-$A$1061)*$D603/$B$12*$C$7)</x:f>
        <x:v>600</x:v>
      </x:c>
      <x:c r="BJ603" s="34" t="n">
        <x:f>$B$11*(($A$1062)*$C603/$B$12*$B$7+(1-$A$1062)*$D603/$B$12*$C$7)</x:f>
        <x:v>570</x:v>
      </x:c>
      <x:c r="BK603" s="34" t="n">
        <x:f>$B$11*(($A$1063)*$C603/$B$12*$B$7+(1-$A$1063)*$D603/$B$12*$C$7)</x:f>
        <x:v>540</x:v>
      </x:c>
      <x:c r="BL603" s="34" t="n">
        <x:f>$B$11*(($A$1064)*$C603/$B$12*$B$7+(1-$A$1064)*$D603/$B$12*$C$7)</x:f>
        <x:v>509.99999999999994</x:v>
      </x:c>
      <x:c r="BM603" s="34" t="n">
        <x:f>$B$11*(($A$1065)*$C603/$B$12*$B$7+(1-$A$1065)*$D603/$B$12*$C$7)</x:f>
        <x:v>480</x:v>
      </x:c>
      <x:c r="BN603" s="34" t="n">
        <x:f>$B$11*(($A$1066)*$C603/$B$12*$B$7+(1-$A$1066)*$D603/$B$12*$C$7)</x:f>
        <x:v>450</x:v>
      </x:c>
      <x:c r="BO603" s="34" t="n">
        <x:f>$B$11*(($A$1067)*$C603/$B$12*$B$7+(1-$A$1067)*$D603/$B$12*$C$7)</x:f>
        <x:v>419.99999999999994</x:v>
      </x:c>
      <x:c r="BP603" s="34" t="n">
        <x:f>$B$11*(($A$1068)*$C603/$B$12*$B$7+(1-$A$1068)*$D603/$B$12*$C$7)</x:f>
        <x:v>390</x:v>
      </x:c>
      <x:c r="BQ603" s="34" t="n">
        <x:f>$B$11*(($A$1069)*$C603/$B$12*$B$7+(1-$A$1069)*$D603/$B$12*$C$7)</x:f>
        <x:v>360</x:v>
      </x:c>
      <x:c r="BR603" s="34" t="n">
        <x:f>$B$11*(($A$1070)*$C603/$B$12*$B$7+(1-$A$1070)*$D603/$B$12*$C$7)</x:f>
        <x:v>330</x:v>
      </x:c>
      <x:c r="BS603" s="34" t="n">
        <x:f>$B$11*(($A$1071)*$C603/$B$12*$B$7+(1-$A$1071)*$D603/$B$12*$C$7)</x:f>
        <x:v>300</x:v>
      </x:c>
      <x:c r="BT603" s="34" t="n">
        <x:f>$B$11*(($A$1072)*$C603/$B$12*$B$7+(1-$A$1072)*$D603/$B$12*$C$7)</x:f>
        <x:v>270</x:v>
      </x:c>
      <x:c r="BU603" s="34" t="n">
        <x:f>$B$11*(($A$1073)*$C603/$B$12*$B$7+(1-$A$1073)*$D603/$B$12*$C$7)</x:f>
        <x:v>240</x:v>
      </x:c>
      <x:c r="BV603" s="34" t="n">
        <x:f>$B$11*(($A$1074)*$C603/$B$12*$B$7+(1-$A$1074)*$D603/$B$12*$C$7)</x:f>
        <x:v>209.99999999999997</x:v>
      </x:c>
      <x:c r="BW603" s="34" t="n">
        <x:f>$B$11*(($A$1075)*$C603/$B$12*$B$7+(1-$A$1075)*$D603/$B$12*$C$7)</x:f>
        <x:v>180.00000000000003</x:v>
      </x:c>
      <x:c r="BX603" s="34" t="n">
        <x:f>$B$11*(($A$1076)*$C603/$B$12*$B$7+(1-$A$1076)*$D603/$B$12*$C$7)</x:f>
        <x:v>150</x:v>
      </x:c>
      <x:c r="BY603" s="34" t="n">
        <x:f>$B$11*(($A$1077)*$C603/$B$12*$B$7+(1-$A$1077)*$D603/$B$12*$C$7)</x:f>
        <x:v>119.99999999999999</x:v>
      </x:c>
      <x:c r="BZ603" s="34" t="n">
        <x:f>$B$11*(($A$1078)*$C603/$B$12*$B$7+(1-$A$1078)*$D603/$B$12*$C$7)</x:f>
        <x:v>90.00000000000001</x:v>
      </x:c>
      <x:c r="CA603" s="34" t="n">
        <x:f>$B$11*(($A$1079)*$C603/$B$12*$B$7+(1-$A$1079)*$D603/$B$12*$C$7)</x:f>
        <x:v>59.99999999999999</x:v>
      </x:c>
      <x:c r="CB603" s="34" t="n">
        <x:f>$B$11*(($A$1080)*$C603/$B$12*$B$7+(1-$A$1080)*$D603/$B$12*$C$7)</x:f>
        <x:v>30.00000000000003</x:v>
      </x:c>
      <x:c r="CC603" s="34" t="n">
        <x:f>$B$11*(($A$1081)*$C603/$B$12*$B$7+(1-$A$1081)*$D603/$B$12*$C$7)</x:f>
        <x:v>0</x:v>
      </x:c>
    </x:row>
    <x:row r="604">
      <x:c r="A604" s="34" t="n">
        <x:v>580</x:v>
      </x:c>
      <x:c r="B604" s="39" t="n">
        <x:v>-2.0286639728765</x:v>
      </x:c>
      <x:c r="C604" s="1" t="n">
        <x:f>SUM(AM604:AV604)</x:f>
        <x:v>0</x:v>
      </x:c>
      <x:c r="D604" s="1" t="n">
        <x:f>SUM(AW604:BF604)</x:f>
        <x:v>0</x:v>
      </x:c>
      <x:c r="E604" s="17" t="n">
        <x:f>(1-C604/$B$12)*$B$8-C604/$B$12*$B$7</x:f>
        <x:v>0.05</x:v>
      </x:c>
      <x:c r="F604" s="17" t="n">
        <x:f>(1-D604/$B$12)*$C$8-D604/$B$12*$C$7</x:f>
        <x:v>0.09</x:v>
      </x:c>
      <x:c r="G604" s="32" t="n">
        <x:f>$B$11*($B$10*C604/$B$12*$B$7+(1-$B$10)*D604/$B$12*$C$7)</x:f>
        <x:v>0</x:v>
      </x:c>
      <x:c r="H604" s="17" t="n">
        <x:f>$B$10*E604+(1-$B$10)*F604</x:f>
        <x:v>0.07</x:v>
      </x:c>
      <x:c r="I604" s="34"/>
      <x:c r="J604" s="34"/>
      <x:c r="K604" s="34"/>
      <x:c r="L604" s="34"/>
      <x:c r="M604" s="34"/>
      <x:c r="N604" s="34"/>
      <x:c r="O604" s="34"/>
      <x:c r="P604" s="34"/>
      <x:c r="Q604" s="34"/>
      <x:c r="R604" s="39" t="n">
        <x:v>-0.9655494720286039</x:v>
      </x:c>
      <x:c r="S604" s="39" t="n">
        <x:v>-0.1554007453358018</x:v>
      </x:c>
      <x:c r="T604" s="39" t="n">
        <x:v>-0.675406928201953</x:v>
      </x:c>
      <x:c r="U604" s="39" t="n">
        <x:v>0.3547916407571384</x:v>
      </x:c>
      <x:c r="V604" s="39" t="n">
        <x:v>-0.1332940305401296</x:v>
      </x:c>
      <x:c r="W604" s="39" t="n">
        <x:v>-0.5347462529978484</x:v>
      </x:c>
      <x:c r="X604" s="39" t="n">
        <x:v>-0.06032133583027521</x:v>
      </x:c>
      <x:c r="Y604" s="39" t="n">
        <x:v>-0.15727260060312787</x:v>
      </x:c>
      <x:c r="Z604" s="39" t="n">
        <x:v>-0.23542462301315106</x:v>
      </x:c>
      <x:c r="AA604" s="39" t="n">
        <x:v>0.6272431816650353</x:v>
      </x:c>
      <x:c r="AB604" s="39" t="n">
        <x:v>0.816436764874195</x:v>
      </x:c>
      <x:c r="AC604" s="39" t="n">
        <x:v>0.1852297950840865</x:v>
      </x:c>
      <x:c r="AD604" s="39" t="n">
        <x:v>-0.7632575898099129</x:v>
      </x:c>
      <x:c r="AE604" s="39" t="n">
        <x:v>1.5788812385551905</x:v>
      </x:c>
      <x:c r="AF604" s="39" t="n">
        <x:v>-0.7751400174934469</x:v>
      </x:c>
      <x:c r="AG604" s="39" t="n">
        <x:v>0.12491850378966675</x:v>
      </x:c>
      <x:c r="AH604" s="39" t="n">
        <x:v>-0.3738646766164809</x:v>
      </x:c>
      <x:c r="AI604" s="39" t="n">
        <x:v>-0.4933058153977167</x:v>
      </x:c>
      <x:c r="AJ604" s="39" t="n">
        <x:v>0.8236590297795451</x:v>
      </x:c>
      <x:c r="AK604" s="39" t="n">
        <x:v>0.17152347132403073</x:v>
      </x:c>
      <x:c r="AL604" s="34"/>
      <x:c r="AM604" s="34" t="n">
        <x:f>IF(SQRT($B$9)*$B604+SQRT(1-$B$9)*R604&lt;_xlfn.NORM.S.INV($B$6),1,0)</x:f>
        <x:v>0</x:v>
      </x:c>
      <x:c r="AN604" s="34" t="n">
        <x:f>IF(SQRT($B$9)*$B604+SQRT(1-$B$9)*S604&lt;_xlfn.NORM.S.INV($B$6),1,0)</x:f>
        <x:v>0</x:v>
      </x:c>
      <x:c r="AO604" s="34" t="n">
        <x:f>IF(SQRT($B$9)*$B604+SQRT(1-$B$9)*T604&lt;_xlfn.NORM.S.INV($B$6),1,0)</x:f>
        <x:v>0</x:v>
      </x:c>
      <x:c r="AP604" s="34" t="n">
        <x:f>IF(SQRT($B$9)*$B604+SQRT(1-$B$9)*U604&lt;_xlfn.NORM.S.INV($B$6),1,0)</x:f>
        <x:v>0</x:v>
      </x:c>
      <x:c r="AQ604" s="34" t="n">
        <x:f>IF(SQRT($B$9)*$B604+SQRT(1-$B$9)*V604&lt;_xlfn.NORM.S.INV($B$6),1,0)</x:f>
        <x:v>0</x:v>
      </x:c>
      <x:c r="AR604" s="34" t="n">
        <x:f>IF(SQRT($B$9)*$B604+SQRT(1-$B$9)*W604&lt;_xlfn.NORM.S.INV($B$6),1,0)</x:f>
        <x:v>0</x:v>
      </x:c>
      <x:c r="AS604" s="34" t="n">
        <x:f>IF(SQRT($B$9)*$B604+SQRT(1-$B$9)*X604&lt;_xlfn.NORM.S.INV($B$6),1,0)</x:f>
        <x:v>0</x:v>
      </x:c>
      <x:c r="AT604" s="34" t="n">
        <x:f>IF(SQRT($B$9)*$B604+SQRT(1-$B$9)*Y604&lt;_xlfn.NORM.S.INV($B$6),1,0)</x:f>
        <x:v>0</x:v>
      </x:c>
      <x:c r="AU604" s="34" t="n">
        <x:f>IF(SQRT($B$9)*$B604+SQRT(1-$B$9)*Z604&lt;_xlfn.NORM.S.INV($B$6),1,0)</x:f>
        <x:v>0</x:v>
      </x:c>
      <x:c r="AV604" s="34" t="n">
        <x:f>IF(SQRT($B$9)*$B604+SQRT(1-$B$9)*AA604&lt;_xlfn.NORM.S.INV($B$6),1,0)</x:f>
        <x:v>0</x:v>
      </x:c>
      <x:c r="AW604" s="34" t="n">
        <x:f>IF(SQRT($C$9)*$B604+SQRT(1-$C$9)*AB604&lt;_xlfn.NORM.S.INV($C$6),1,0)</x:f>
        <x:v>0</x:v>
      </x:c>
      <x:c r="AX604" s="34" t="n">
        <x:f>IF(SQRT($C$9)*$B604+SQRT(1-$C$9)*AC604&lt;_xlfn.NORM.S.INV($C$6),1,0)</x:f>
        <x:v>0</x:v>
      </x:c>
      <x:c r="AY604" s="34" t="n">
        <x:f>IF(SQRT($C$9)*$B604+SQRT(1-$C$9)*AD604&lt;_xlfn.NORM.S.INV($C$6),1,0)</x:f>
        <x:v>0</x:v>
      </x:c>
      <x:c r="AZ604" s="34" t="n">
        <x:f>IF(SQRT($C$9)*$B604+SQRT(1-$C$9)*AE604&lt;_xlfn.NORM.S.INV($C$6),1,0)</x:f>
        <x:v>0</x:v>
      </x:c>
      <x:c r="BA604" s="34" t="n">
        <x:f>IF(SQRT($C$9)*$B604+SQRT(1-$C$9)*AF604&lt;_xlfn.NORM.S.INV($C$6),1,0)</x:f>
        <x:v>0</x:v>
      </x:c>
      <x:c r="BB604" s="34" t="n">
        <x:f>IF(SQRT($C$9)*$B604+SQRT(1-$C$9)*AG604&lt;_xlfn.NORM.S.INV($C$6),1,0)</x:f>
        <x:v>0</x:v>
      </x:c>
      <x:c r="BC604" s="34" t="n">
        <x:f>IF(SQRT($C$9)*$B604+SQRT(1-$C$9)*AH604&lt;_xlfn.NORM.S.INV($C$6),1,0)</x:f>
        <x:v>0</x:v>
      </x:c>
      <x:c r="BD604" s="34" t="n">
        <x:f>IF(SQRT($C$9)*$B604+SQRT(1-$C$9)*AI604&lt;_xlfn.NORM.S.INV($C$6),1,0)</x:f>
        <x:v>0</x:v>
      </x:c>
      <x:c r="BE604" s="34" t="n">
        <x:f>IF(SQRT($C$9)*$B604+SQRT(1-$C$9)*AJ604&lt;_xlfn.NORM.S.INV($C$6),1,0)</x:f>
        <x:v>0</x:v>
      </x:c>
      <x:c r="BF604" s="34" t="n">
        <x:f>IF(SQRT($C$9)*$B604+SQRT(1-$C$9)*AK604&lt;_xlfn.NORM.S.INV($C$6),1,0)</x:f>
        <x:v>0</x:v>
      </x:c>
      <x:c r="BG604" s="34"/>
      <x:c r="BH604" s="34"/>
      <x:c r="BI604" s="34" t="n">
        <x:f>$B$11*(($A$1061)*$C604/$B$12*$B$7+(1-$A$1061)*$D604/$B$12*$C$7)</x:f>
        <x:v>0</x:v>
      </x:c>
      <x:c r="BJ604" s="34" t="n">
        <x:f>$B$11*(($A$1062)*$C604/$B$12*$B$7+(1-$A$1062)*$D604/$B$12*$C$7)</x:f>
        <x:v>0</x:v>
      </x:c>
      <x:c r="BK604" s="34" t="n">
        <x:f>$B$11*(($A$1063)*$C604/$B$12*$B$7+(1-$A$1063)*$D604/$B$12*$C$7)</x:f>
        <x:v>0</x:v>
      </x:c>
      <x:c r="BL604" s="34" t="n">
        <x:f>$B$11*(($A$1064)*$C604/$B$12*$B$7+(1-$A$1064)*$D604/$B$12*$C$7)</x:f>
        <x:v>0</x:v>
      </x:c>
      <x:c r="BM604" s="34" t="n">
        <x:f>$B$11*(($A$1065)*$C604/$B$12*$B$7+(1-$A$1065)*$D604/$B$12*$C$7)</x:f>
        <x:v>0</x:v>
      </x:c>
      <x:c r="BN604" s="34" t="n">
        <x:f>$B$11*(($A$1066)*$C604/$B$12*$B$7+(1-$A$1066)*$D604/$B$12*$C$7)</x:f>
        <x:v>0</x:v>
      </x:c>
      <x:c r="BO604" s="34" t="n">
        <x:f>$B$11*(($A$1067)*$C604/$B$12*$B$7+(1-$A$1067)*$D604/$B$12*$C$7)</x:f>
        <x:v>0</x:v>
      </x:c>
      <x:c r="BP604" s="34" t="n">
        <x:f>$B$11*(($A$1068)*$C604/$B$12*$B$7+(1-$A$1068)*$D604/$B$12*$C$7)</x:f>
        <x:v>0</x:v>
      </x:c>
      <x:c r="BQ604" s="34" t="n">
        <x:f>$B$11*(($A$1069)*$C604/$B$12*$B$7+(1-$A$1069)*$D604/$B$12*$C$7)</x:f>
        <x:v>0</x:v>
      </x:c>
      <x:c r="BR604" s="34" t="n">
        <x:f>$B$11*(($A$1070)*$C604/$B$12*$B$7+(1-$A$1070)*$D604/$B$12*$C$7)</x:f>
        <x:v>0</x:v>
      </x:c>
      <x:c r="BS604" s="34" t="n">
        <x:f>$B$11*(($A$1071)*$C604/$B$12*$B$7+(1-$A$1071)*$D604/$B$12*$C$7)</x:f>
        <x:v>0</x:v>
      </x:c>
      <x:c r="BT604" s="34" t="n">
        <x:f>$B$11*(($A$1072)*$C604/$B$12*$B$7+(1-$A$1072)*$D604/$B$12*$C$7)</x:f>
        <x:v>0</x:v>
      </x:c>
      <x:c r="BU604" s="34" t="n">
        <x:f>$B$11*(($A$1073)*$C604/$B$12*$B$7+(1-$A$1073)*$D604/$B$12*$C$7)</x:f>
        <x:v>0</x:v>
      </x:c>
      <x:c r="BV604" s="34" t="n">
        <x:f>$B$11*(($A$1074)*$C604/$B$12*$B$7+(1-$A$1074)*$D604/$B$12*$C$7)</x:f>
        <x:v>0</x:v>
      </x:c>
      <x:c r="BW604" s="34" t="n">
        <x:f>$B$11*(($A$1075)*$C604/$B$12*$B$7+(1-$A$1075)*$D604/$B$12*$C$7)</x:f>
        <x:v>0</x:v>
      </x:c>
      <x:c r="BX604" s="34" t="n">
        <x:f>$B$11*(($A$1076)*$C604/$B$12*$B$7+(1-$A$1076)*$D604/$B$12*$C$7)</x:f>
        <x:v>0</x:v>
      </x:c>
      <x:c r="BY604" s="34" t="n">
        <x:f>$B$11*(($A$1077)*$C604/$B$12*$B$7+(1-$A$1077)*$D604/$B$12*$C$7)</x:f>
        <x:v>0</x:v>
      </x:c>
      <x:c r="BZ604" s="34" t="n">
        <x:f>$B$11*(($A$1078)*$C604/$B$12*$B$7+(1-$A$1078)*$D604/$B$12*$C$7)</x:f>
        <x:v>0</x:v>
      </x:c>
      <x:c r="CA604" s="34" t="n">
        <x:f>$B$11*(($A$1079)*$C604/$B$12*$B$7+(1-$A$1079)*$D604/$B$12*$C$7)</x:f>
        <x:v>0</x:v>
      </x:c>
      <x:c r="CB604" s="34" t="n">
        <x:f>$B$11*(($A$1080)*$C604/$B$12*$B$7+(1-$A$1080)*$D604/$B$12*$C$7)</x:f>
        <x:v>0</x:v>
      </x:c>
      <x:c r="CC604" s="34" t="n">
        <x:f>$B$11*(($A$1081)*$C604/$B$12*$B$7+(1-$A$1081)*$D604/$B$12*$C$7)</x:f>
        <x:v>0</x:v>
      </x:c>
    </x:row>
    <x:row r="605">
      <x:c r="A605" s="34" t="n">
        <x:v>581</x:v>
      </x:c>
      <x:c r="B605" s="39" t="n">
        <x:v>-0.8374397765053823</x:v>
      </x:c>
      <x:c r="C605" s="1" t="n">
        <x:f>SUM(AM605:AV605)</x:f>
        <x:v>0</x:v>
      </x:c>
      <x:c r="D605" s="1" t="n">
        <x:f>SUM(AW605:BF605)</x:f>
        <x:v>0</x:v>
      </x:c>
      <x:c r="E605" s="17" t="n">
        <x:f>(1-C605/$B$12)*$B$8-C605/$B$12*$B$7</x:f>
        <x:v>0.05</x:v>
      </x:c>
      <x:c r="F605" s="17" t="n">
        <x:f>(1-D605/$B$12)*$C$8-D605/$B$12*$C$7</x:f>
        <x:v>0.09</x:v>
      </x:c>
      <x:c r="G605" s="32" t="n">
        <x:f>$B$11*($B$10*C605/$B$12*$B$7+(1-$B$10)*D605/$B$12*$C$7)</x:f>
        <x:v>0</x:v>
      </x:c>
      <x:c r="H605" s="17" t="n">
        <x:f>$B$10*E605+(1-$B$10)*F605</x:f>
        <x:v>0.07</x:v>
      </x:c>
      <x:c r="I605" s="34"/>
      <x:c r="J605" s="34"/>
      <x:c r="K605" s="34"/>
      <x:c r="L605" s="34"/>
      <x:c r="M605" s="34"/>
      <x:c r="N605" s="34"/>
      <x:c r="O605" s="34"/>
      <x:c r="P605" s="34"/>
      <x:c r="Q605" s="34"/>
      <x:c r="R605" s="39" t="n">
        <x:v>-0.4256002886835029</x:v>
      </x:c>
      <x:c r="S605" s="39" t="n">
        <x:v>0.23116761718421702</x:v>
      </x:c>
      <x:c r="T605" s="39" t="n">
        <x:v>-0.832465835520628</x:v>
      </x:c>
      <x:c r="U605" s="39" t="n">
        <x:v>1.4060464657041383</x:v>
      </x:c>
      <x:c r="V605" s="39" t="n">
        <x:v>1.706406197180893</x:v>
      </x:c>
      <x:c r="W605" s="39" t="n">
        <x:v>-1.2065422511051118</x:v>
      </x:c>
      <x:c r="X605" s="39" t="n">
        <x:v>-1.9582860230437924</x:v>
      </x:c>
      <x:c r="Y605" s="39" t="n">
        <x:v>1.2692450371769362</x:v>
      </x:c>
      <x:c r="Z605" s="39" t="n">
        <x:v>-1.367673760919217</x:v>
      </x:c>
      <x:c r="AA605" s="39" t="n">
        <x:v>0.6706630032869255</x:v>
      </x:c>
      <x:c r="AB605" s="39" t="n">
        <x:v>-0.15725013793536516</x:v>
      </x:c>
      <x:c r="AC605" s="39" t="n">
        <x:v>1.0491394083035372</x:v>
      </x:c>
      <x:c r="AD605" s="39" t="n">
        <x:v>-0.7687208587878719</x:v>
      </x:c>
      <x:c r="AE605" s="39" t="n">
        <x:v>-0.08444128923196788</x:v>
      </x:c>
      <x:c r="AF605" s="39" t="n">
        <x:v>1.4171468862794523</x:v>
      </x:c>
      <x:c r="AG605" s="39" t="n">
        <x:v>-0.20123426395389032</x:v>
      </x:c>
      <x:c r="AH605" s="39" t="n">
        <x:v>0.9400603008728348</x:v>
      </x:c>
      <x:c r="AI605" s="39" t="n">
        <x:v>0.970115894700689</x:v>
      </x:c>
      <x:c r="AJ605" s="39" t="n">
        <x:v>-0.6032507296709548</x:v>
      </x:c>
      <x:c r="AK605" s="39" t="n">
        <x:v>0.21519702809955119</x:v>
      </x:c>
      <x:c r="AL605" s="34"/>
      <x:c r="AM605" s="34" t="n">
        <x:f>IF(SQRT($B$9)*$B605+SQRT(1-$B$9)*R605&lt;_xlfn.NORM.S.INV($B$6),1,0)</x:f>
        <x:v>0</x:v>
      </x:c>
      <x:c r="AN605" s="34" t="n">
        <x:f>IF(SQRT($B$9)*$B605+SQRT(1-$B$9)*S605&lt;_xlfn.NORM.S.INV($B$6),1,0)</x:f>
        <x:v>0</x:v>
      </x:c>
      <x:c r="AO605" s="34" t="n">
        <x:f>IF(SQRT($B$9)*$B605+SQRT(1-$B$9)*T605&lt;_xlfn.NORM.S.INV($B$6),1,0)</x:f>
        <x:v>0</x:v>
      </x:c>
      <x:c r="AP605" s="34" t="n">
        <x:f>IF(SQRT($B$9)*$B605+SQRT(1-$B$9)*U605&lt;_xlfn.NORM.S.INV($B$6),1,0)</x:f>
        <x:v>0</x:v>
      </x:c>
      <x:c r="AQ605" s="34" t="n">
        <x:f>IF(SQRT($B$9)*$B605+SQRT(1-$B$9)*V605&lt;_xlfn.NORM.S.INV($B$6),1,0)</x:f>
        <x:v>0</x:v>
      </x:c>
      <x:c r="AR605" s="34" t="n">
        <x:f>IF(SQRT($B$9)*$B605+SQRT(1-$B$9)*W605&lt;_xlfn.NORM.S.INV($B$6),1,0)</x:f>
        <x:v>0</x:v>
      </x:c>
      <x:c r="AS605" s="34" t="n">
        <x:f>IF(SQRT($B$9)*$B605+SQRT(1-$B$9)*X605&lt;_xlfn.NORM.S.INV($B$6),1,0)</x:f>
        <x:v>0</x:v>
      </x:c>
      <x:c r="AT605" s="34" t="n">
        <x:f>IF(SQRT($B$9)*$B605+SQRT(1-$B$9)*Y605&lt;_xlfn.NORM.S.INV($B$6),1,0)</x:f>
        <x:v>0</x:v>
      </x:c>
      <x:c r="AU605" s="34" t="n">
        <x:f>IF(SQRT($B$9)*$B605+SQRT(1-$B$9)*Z605&lt;_xlfn.NORM.S.INV($B$6),1,0)</x:f>
        <x:v>0</x:v>
      </x:c>
      <x:c r="AV605" s="34" t="n">
        <x:f>IF(SQRT($B$9)*$B605+SQRT(1-$B$9)*AA605&lt;_xlfn.NORM.S.INV($B$6),1,0)</x:f>
        <x:v>0</x:v>
      </x:c>
      <x:c r="AW605" s="34" t="n">
        <x:f>IF(SQRT($C$9)*$B605+SQRT(1-$C$9)*AB605&lt;_xlfn.NORM.S.INV($C$6),1,0)</x:f>
        <x:v>0</x:v>
      </x:c>
      <x:c r="AX605" s="34" t="n">
        <x:f>IF(SQRT($C$9)*$B605+SQRT(1-$C$9)*AC605&lt;_xlfn.NORM.S.INV($C$6),1,0)</x:f>
        <x:v>0</x:v>
      </x:c>
      <x:c r="AY605" s="34" t="n">
        <x:f>IF(SQRT($C$9)*$B605+SQRT(1-$C$9)*AD605&lt;_xlfn.NORM.S.INV($C$6),1,0)</x:f>
        <x:v>0</x:v>
      </x:c>
      <x:c r="AZ605" s="34" t="n">
        <x:f>IF(SQRT($C$9)*$B605+SQRT(1-$C$9)*AE605&lt;_xlfn.NORM.S.INV($C$6),1,0)</x:f>
        <x:v>0</x:v>
      </x:c>
      <x:c r="BA605" s="34" t="n">
        <x:f>IF(SQRT($C$9)*$B605+SQRT(1-$C$9)*AF605&lt;_xlfn.NORM.S.INV($C$6),1,0)</x:f>
        <x:v>0</x:v>
      </x:c>
      <x:c r="BB605" s="34" t="n">
        <x:f>IF(SQRT($C$9)*$B605+SQRT(1-$C$9)*AG605&lt;_xlfn.NORM.S.INV($C$6),1,0)</x:f>
        <x:v>0</x:v>
      </x:c>
      <x:c r="BC605" s="34" t="n">
        <x:f>IF(SQRT($C$9)*$B605+SQRT(1-$C$9)*AH605&lt;_xlfn.NORM.S.INV($C$6),1,0)</x:f>
        <x:v>0</x:v>
      </x:c>
      <x:c r="BD605" s="34" t="n">
        <x:f>IF(SQRT($C$9)*$B605+SQRT(1-$C$9)*AI605&lt;_xlfn.NORM.S.INV($C$6),1,0)</x:f>
        <x:v>0</x:v>
      </x:c>
      <x:c r="BE605" s="34" t="n">
        <x:f>IF(SQRT($C$9)*$B605+SQRT(1-$C$9)*AJ605&lt;_xlfn.NORM.S.INV($C$6),1,0)</x:f>
        <x:v>0</x:v>
      </x:c>
      <x:c r="BF605" s="34" t="n">
        <x:f>IF(SQRT($C$9)*$B605+SQRT(1-$C$9)*AK605&lt;_xlfn.NORM.S.INV($C$6),1,0)</x:f>
        <x:v>0</x:v>
      </x:c>
      <x:c r="BG605" s="34"/>
      <x:c r="BH605" s="34"/>
      <x:c r="BI605" s="34" t="n">
        <x:f>$B$11*(($A$1061)*$C605/$B$12*$B$7+(1-$A$1061)*$D605/$B$12*$C$7)</x:f>
        <x:v>0</x:v>
      </x:c>
      <x:c r="BJ605" s="34" t="n">
        <x:f>$B$11*(($A$1062)*$C605/$B$12*$B$7+(1-$A$1062)*$D605/$B$12*$C$7)</x:f>
        <x:v>0</x:v>
      </x:c>
      <x:c r="BK605" s="34" t="n">
        <x:f>$B$11*(($A$1063)*$C605/$B$12*$B$7+(1-$A$1063)*$D605/$B$12*$C$7)</x:f>
        <x:v>0</x:v>
      </x:c>
      <x:c r="BL605" s="34" t="n">
        <x:f>$B$11*(($A$1064)*$C605/$B$12*$B$7+(1-$A$1064)*$D605/$B$12*$C$7)</x:f>
        <x:v>0</x:v>
      </x:c>
      <x:c r="BM605" s="34" t="n">
        <x:f>$B$11*(($A$1065)*$C605/$B$12*$B$7+(1-$A$1065)*$D605/$B$12*$C$7)</x:f>
        <x:v>0</x:v>
      </x:c>
      <x:c r="BN605" s="34" t="n">
        <x:f>$B$11*(($A$1066)*$C605/$B$12*$B$7+(1-$A$1066)*$D605/$B$12*$C$7)</x:f>
        <x:v>0</x:v>
      </x:c>
      <x:c r="BO605" s="34" t="n">
        <x:f>$B$11*(($A$1067)*$C605/$B$12*$B$7+(1-$A$1067)*$D605/$B$12*$C$7)</x:f>
        <x:v>0</x:v>
      </x:c>
      <x:c r="BP605" s="34" t="n">
        <x:f>$B$11*(($A$1068)*$C605/$B$12*$B$7+(1-$A$1068)*$D605/$B$12*$C$7)</x:f>
        <x:v>0</x:v>
      </x:c>
      <x:c r="BQ605" s="34" t="n">
        <x:f>$B$11*(($A$1069)*$C605/$B$12*$B$7+(1-$A$1069)*$D605/$B$12*$C$7)</x:f>
        <x:v>0</x:v>
      </x:c>
      <x:c r="BR605" s="34" t="n">
        <x:f>$B$11*(($A$1070)*$C605/$B$12*$B$7+(1-$A$1070)*$D605/$B$12*$C$7)</x:f>
        <x:v>0</x:v>
      </x:c>
      <x:c r="BS605" s="34" t="n">
        <x:f>$B$11*(($A$1071)*$C605/$B$12*$B$7+(1-$A$1071)*$D605/$B$12*$C$7)</x:f>
        <x:v>0</x:v>
      </x:c>
      <x:c r="BT605" s="34" t="n">
        <x:f>$B$11*(($A$1072)*$C605/$B$12*$B$7+(1-$A$1072)*$D605/$B$12*$C$7)</x:f>
        <x:v>0</x:v>
      </x:c>
      <x:c r="BU605" s="34" t="n">
        <x:f>$B$11*(($A$1073)*$C605/$B$12*$B$7+(1-$A$1073)*$D605/$B$12*$C$7)</x:f>
        <x:v>0</x:v>
      </x:c>
      <x:c r="BV605" s="34" t="n">
        <x:f>$B$11*(($A$1074)*$C605/$B$12*$B$7+(1-$A$1074)*$D605/$B$12*$C$7)</x:f>
        <x:v>0</x:v>
      </x:c>
      <x:c r="BW605" s="34" t="n">
        <x:f>$B$11*(($A$1075)*$C605/$B$12*$B$7+(1-$A$1075)*$D605/$B$12*$C$7)</x:f>
        <x:v>0</x:v>
      </x:c>
      <x:c r="BX605" s="34" t="n">
        <x:f>$B$11*(($A$1076)*$C605/$B$12*$B$7+(1-$A$1076)*$D605/$B$12*$C$7)</x:f>
        <x:v>0</x:v>
      </x:c>
      <x:c r="BY605" s="34" t="n">
        <x:f>$B$11*(($A$1077)*$C605/$B$12*$B$7+(1-$A$1077)*$D605/$B$12*$C$7)</x:f>
        <x:v>0</x:v>
      </x:c>
      <x:c r="BZ605" s="34" t="n">
        <x:f>$B$11*(($A$1078)*$C605/$B$12*$B$7+(1-$A$1078)*$D605/$B$12*$C$7)</x:f>
        <x:v>0</x:v>
      </x:c>
      <x:c r="CA605" s="34" t="n">
        <x:f>$B$11*(($A$1079)*$C605/$B$12*$B$7+(1-$A$1079)*$D605/$B$12*$C$7)</x:f>
        <x:v>0</x:v>
      </x:c>
      <x:c r="CB605" s="34" t="n">
        <x:f>$B$11*(($A$1080)*$C605/$B$12*$B$7+(1-$A$1080)*$D605/$B$12*$C$7)</x:f>
        <x:v>0</x:v>
      </x:c>
      <x:c r="CC605" s="34" t="n">
        <x:f>$B$11*(($A$1081)*$C605/$B$12*$B$7+(1-$A$1081)*$D605/$B$12*$C$7)</x:f>
        <x:v>0</x:v>
      </x:c>
    </x:row>
    <x:row r="606">
      <x:c r="A606" s="34" t="n">
        <x:v>582</x:v>
      </x:c>
      <x:c r="B606" s="39" t="n">
        <x:v>-0.1342548859705453</x:v>
      </x:c>
      <x:c r="C606" s="1" t="n">
        <x:f>SUM(AM606:AV606)</x:f>
        <x:v>0</x:v>
      </x:c>
      <x:c r="D606" s="1" t="n">
        <x:f>SUM(AW606:BF606)</x:f>
        <x:v>0</x:v>
      </x:c>
      <x:c r="E606" s="17" t="n">
        <x:f>(1-C606/$B$12)*$B$8-C606/$B$12*$B$7</x:f>
        <x:v>0.05</x:v>
      </x:c>
      <x:c r="F606" s="17" t="n">
        <x:f>(1-D606/$B$12)*$C$8-D606/$B$12*$C$7</x:f>
        <x:v>0.09</x:v>
      </x:c>
      <x:c r="G606" s="32" t="n">
        <x:f>$B$11*($B$10*C606/$B$12*$B$7+(1-$B$10)*D606/$B$12*$C$7)</x:f>
        <x:v>0</x:v>
      </x:c>
      <x:c r="H606" s="17" t="n">
        <x:f>$B$10*E606+(1-$B$10)*F606</x:f>
        <x:v>0.07</x:v>
      </x:c>
      <x:c r="I606" s="34"/>
      <x:c r="J606" s="34"/>
      <x:c r="K606" s="34"/>
      <x:c r="L606" s="34"/>
      <x:c r="M606" s="34"/>
      <x:c r="N606" s="34"/>
      <x:c r="O606" s="34"/>
      <x:c r="P606" s="34"/>
      <x:c r="Q606" s="34"/>
      <x:c r="R606" s="39" t="n">
        <x:v>0.26859617576375666</x:v>
      </x:c>
      <x:c r="S606" s="39" t="n">
        <x:v>-0.38526102978917837</x:v>
      </x:c>
      <x:c r="T606" s="39" t="n">
        <x:v>1.3005460610392134</x:v>
      </x:c>
      <x:c r="U606" s="39" t="n">
        <x:v>0.07780858208131937</x:v>
      </x:c>
      <x:c r="V606" s="39" t="n">
        <x:v>-2.5199400921138384</x:v>
      </x:c>
      <x:c r="W606" s="39" t="n">
        <x:v>1.4048032084404494</x:v>
      </x:c>
      <x:c r="X606" s="39" t="n">
        <x:v>0.9663750693433988</x:v>
      </x:c>
      <x:c r="Y606" s="39" t="n">
        <x:v>0.7218816752309097</x:v>
      </x:c>
      <x:c r="Z606" s="39" t="n">
        <x:v>-0.46588287390502897</x:v>
      </x:c>
      <x:c r="AA606" s="39" t="n">
        <x:v>0.31560997093716087</x:v>
      </x:c>
      <x:c r="AB606" s="39" t="n">
        <x:v>2.0255412050498656</x:v>
      </x:c>
      <x:c r="AC606" s="39" t="n">
        <x:v>-0.03226763426284527</x:v>
      </x:c>
      <x:c r="AD606" s="39" t="n">
        <x:v>0.9540685681888859</x:v>
      </x:c>
      <x:c r="AE606" s="39" t="n">
        <x:v>-0.2922359557661969</x:v>
      </x:c>
      <x:c r="AF606" s="39" t="n">
        <x:v>0.08313386803892807</x:v>
      </x:c>
      <x:c r="AG606" s="39" t="n">
        <x:v>-1.1435889550807783</x:v>
      </x:c>
      <x:c r="AH606" s="39" t="n">
        <x:v>-0.6599975738883433</x:v>
      </x:c>
      <x:c r="AI606" s="39" t="n">
        <x:v>-0.31960573898660527</x:v>
      </x:c>
      <x:c r="AJ606" s="39" t="n">
        <x:v>-0.0653541942573323</x:v>
      </x:c>
      <x:c r="AK606" s="39" t="n">
        <x:v>0.6309086253444675</x:v>
      </x:c>
      <x:c r="AL606" s="34"/>
      <x:c r="AM606" s="34" t="n">
        <x:f>IF(SQRT($B$9)*$B606+SQRT(1-$B$9)*R606&lt;_xlfn.NORM.S.INV($B$6),1,0)</x:f>
        <x:v>0</x:v>
      </x:c>
      <x:c r="AN606" s="34" t="n">
        <x:f>IF(SQRT($B$9)*$B606+SQRT(1-$B$9)*S606&lt;_xlfn.NORM.S.INV($B$6),1,0)</x:f>
        <x:v>0</x:v>
      </x:c>
      <x:c r="AO606" s="34" t="n">
        <x:f>IF(SQRT($B$9)*$B606+SQRT(1-$B$9)*T606&lt;_xlfn.NORM.S.INV($B$6),1,0)</x:f>
        <x:v>0</x:v>
      </x:c>
      <x:c r="AP606" s="34" t="n">
        <x:f>IF(SQRT($B$9)*$B606+SQRT(1-$B$9)*U606&lt;_xlfn.NORM.S.INV($B$6),1,0)</x:f>
        <x:v>0</x:v>
      </x:c>
      <x:c r="AQ606" s="34" t="n">
        <x:f>IF(SQRT($B$9)*$B606+SQRT(1-$B$9)*V606&lt;_xlfn.NORM.S.INV($B$6),1,0)</x:f>
        <x:v>0</x:v>
      </x:c>
      <x:c r="AR606" s="34" t="n">
        <x:f>IF(SQRT($B$9)*$B606+SQRT(1-$B$9)*W606&lt;_xlfn.NORM.S.INV($B$6),1,0)</x:f>
        <x:v>0</x:v>
      </x:c>
      <x:c r="AS606" s="34" t="n">
        <x:f>IF(SQRT($B$9)*$B606+SQRT(1-$B$9)*X606&lt;_xlfn.NORM.S.INV($B$6),1,0)</x:f>
        <x:v>0</x:v>
      </x:c>
      <x:c r="AT606" s="34" t="n">
        <x:f>IF(SQRT($B$9)*$B606+SQRT(1-$B$9)*Y606&lt;_xlfn.NORM.S.INV($B$6),1,0)</x:f>
        <x:v>0</x:v>
      </x:c>
      <x:c r="AU606" s="34" t="n">
        <x:f>IF(SQRT($B$9)*$B606+SQRT(1-$B$9)*Z606&lt;_xlfn.NORM.S.INV($B$6),1,0)</x:f>
        <x:v>0</x:v>
      </x:c>
      <x:c r="AV606" s="34" t="n">
        <x:f>IF(SQRT($B$9)*$B606+SQRT(1-$B$9)*AA606&lt;_xlfn.NORM.S.INV($B$6),1,0)</x:f>
        <x:v>0</x:v>
      </x:c>
      <x:c r="AW606" s="34" t="n">
        <x:f>IF(SQRT($C$9)*$B606+SQRT(1-$C$9)*AB606&lt;_xlfn.NORM.S.INV($C$6),1,0)</x:f>
        <x:v>0</x:v>
      </x:c>
      <x:c r="AX606" s="34" t="n">
        <x:f>IF(SQRT($C$9)*$B606+SQRT(1-$C$9)*AC606&lt;_xlfn.NORM.S.INV($C$6),1,0)</x:f>
        <x:v>0</x:v>
      </x:c>
      <x:c r="AY606" s="34" t="n">
        <x:f>IF(SQRT($C$9)*$B606+SQRT(1-$C$9)*AD606&lt;_xlfn.NORM.S.INV($C$6),1,0)</x:f>
        <x:v>0</x:v>
      </x:c>
      <x:c r="AZ606" s="34" t="n">
        <x:f>IF(SQRT($C$9)*$B606+SQRT(1-$C$9)*AE606&lt;_xlfn.NORM.S.INV($C$6),1,0)</x:f>
        <x:v>0</x:v>
      </x:c>
      <x:c r="BA606" s="34" t="n">
        <x:f>IF(SQRT($C$9)*$B606+SQRT(1-$C$9)*AF606&lt;_xlfn.NORM.S.INV($C$6),1,0)</x:f>
        <x:v>0</x:v>
      </x:c>
      <x:c r="BB606" s="34" t="n">
        <x:f>IF(SQRT($C$9)*$B606+SQRT(1-$C$9)*AG606&lt;_xlfn.NORM.S.INV($C$6),1,0)</x:f>
        <x:v>0</x:v>
      </x:c>
      <x:c r="BC606" s="34" t="n">
        <x:f>IF(SQRT($C$9)*$B606+SQRT(1-$C$9)*AH606&lt;_xlfn.NORM.S.INV($C$6),1,0)</x:f>
        <x:v>0</x:v>
      </x:c>
      <x:c r="BD606" s="34" t="n">
        <x:f>IF(SQRT($C$9)*$B606+SQRT(1-$C$9)*AI606&lt;_xlfn.NORM.S.INV($C$6),1,0)</x:f>
        <x:v>0</x:v>
      </x:c>
      <x:c r="BE606" s="34" t="n">
        <x:f>IF(SQRT($C$9)*$B606+SQRT(1-$C$9)*AJ606&lt;_xlfn.NORM.S.INV($C$6),1,0)</x:f>
        <x:v>0</x:v>
      </x:c>
      <x:c r="BF606" s="34" t="n">
        <x:f>IF(SQRT($C$9)*$B606+SQRT(1-$C$9)*AK606&lt;_xlfn.NORM.S.INV($C$6),1,0)</x:f>
        <x:v>0</x:v>
      </x:c>
      <x:c r="BG606" s="34"/>
      <x:c r="BH606" s="34"/>
      <x:c r="BI606" s="34" t="n">
        <x:f>$B$11*(($A$1061)*$C606/$B$12*$B$7+(1-$A$1061)*$D606/$B$12*$C$7)</x:f>
        <x:v>0</x:v>
      </x:c>
      <x:c r="BJ606" s="34" t="n">
        <x:f>$B$11*(($A$1062)*$C606/$B$12*$B$7+(1-$A$1062)*$D606/$B$12*$C$7)</x:f>
        <x:v>0</x:v>
      </x:c>
      <x:c r="BK606" s="34" t="n">
        <x:f>$B$11*(($A$1063)*$C606/$B$12*$B$7+(1-$A$1063)*$D606/$B$12*$C$7)</x:f>
        <x:v>0</x:v>
      </x:c>
      <x:c r="BL606" s="34" t="n">
        <x:f>$B$11*(($A$1064)*$C606/$B$12*$B$7+(1-$A$1064)*$D606/$B$12*$C$7)</x:f>
        <x:v>0</x:v>
      </x:c>
      <x:c r="BM606" s="34" t="n">
        <x:f>$B$11*(($A$1065)*$C606/$B$12*$B$7+(1-$A$1065)*$D606/$B$12*$C$7)</x:f>
        <x:v>0</x:v>
      </x:c>
      <x:c r="BN606" s="34" t="n">
        <x:f>$B$11*(($A$1066)*$C606/$B$12*$B$7+(1-$A$1066)*$D606/$B$12*$C$7)</x:f>
        <x:v>0</x:v>
      </x:c>
      <x:c r="BO606" s="34" t="n">
        <x:f>$B$11*(($A$1067)*$C606/$B$12*$B$7+(1-$A$1067)*$D606/$B$12*$C$7)</x:f>
        <x:v>0</x:v>
      </x:c>
      <x:c r="BP606" s="34" t="n">
        <x:f>$B$11*(($A$1068)*$C606/$B$12*$B$7+(1-$A$1068)*$D606/$B$12*$C$7)</x:f>
        <x:v>0</x:v>
      </x:c>
      <x:c r="BQ606" s="34" t="n">
        <x:f>$B$11*(($A$1069)*$C606/$B$12*$B$7+(1-$A$1069)*$D606/$B$12*$C$7)</x:f>
        <x:v>0</x:v>
      </x:c>
      <x:c r="BR606" s="34" t="n">
        <x:f>$B$11*(($A$1070)*$C606/$B$12*$B$7+(1-$A$1070)*$D606/$B$12*$C$7)</x:f>
        <x:v>0</x:v>
      </x:c>
      <x:c r="BS606" s="34" t="n">
        <x:f>$B$11*(($A$1071)*$C606/$B$12*$B$7+(1-$A$1071)*$D606/$B$12*$C$7)</x:f>
        <x:v>0</x:v>
      </x:c>
      <x:c r="BT606" s="34" t="n">
        <x:f>$B$11*(($A$1072)*$C606/$B$12*$B$7+(1-$A$1072)*$D606/$B$12*$C$7)</x:f>
        <x:v>0</x:v>
      </x:c>
      <x:c r="BU606" s="34" t="n">
        <x:f>$B$11*(($A$1073)*$C606/$B$12*$B$7+(1-$A$1073)*$D606/$B$12*$C$7)</x:f>
        <x:v>0</x:v>
      </x:c>
      <x:c r="BV606" s="34" t="n">
        <x:f>$B$11*(($A$1074)*$C606/$B$12*$B$7+(1-$A$1074)*$D606/$B$12*$C$7)</x:f>
        <x:v>0</x:v>
      </x:c>
      <x:c r="BW606" s="34" t="n">
        <x:f>$B$11*(($A$1075)*$C606/$B$12*$B$7+(1-$A$1075)*$D606/$B$12*$C$7)</x:f>
        <x:v>0</x:v>
      </x:c>
      <x:c r="BX606" s="34" t="n">
        <x:f>$B$11*(($A$1076)*$C606/$B$12*$B$7+(1-$A$1076)*$D606/$B$12*$C$7)</x:f>
        <x:v>0</x:v>
      </x:c>
      <x:c r="BY606" s="34" t="n">
        <x:f>$B$11*(($A$1077)*$C606/$B$12*$B$7+(1-$A$1077)*$D606/$B$12*$C$7)</x:f>
        <x:v>0</x:v>
      </x:c>
      <x:c r="BZ606" s="34" t="n">
        <x:f>$B$11*(($A$1078)*$C606/$B$12*$B$7+(1-$A$1078)*$D606/$B$12*$C$7)</x:f>
        <x:v>0</x:v>
      </x:c>
      <x:c r="CA606" s="34" t="n">
        <x:f>$B$11*(($A$1079)*$C606/$B$12*$B$7+(1-$A$1079)*$D606/$B$12*$C$7)</x:f>
        <x:v>0</x:v>
      </x:c>
      <x:c r="CB606" s="34" t="n">
        <x:f>$B$11*(($A$1080)*$C606/$B$12*$B$7+(1-$A$1080)*$D606/$B$12*$C$7)</x:f>
        <x:v>0</x:v>
      </x:c>
      <x:c r="CC606" s="34" t="n">
        <x:f>$B$11*(($A$1081)*$C606/$B$12*$B$7+(1-$A$1081)*$D606/$B$12*$C$7)</x:f>
        <x:v>0</x:v>
      </x:c>
    </x:row>
    <x:row r="607">
      <x:c r="A607" s="34" t="n">
        <x:v>583</x:v>
      </x:c>
      <x:c r="B607" s="39" t="n">
        <x:v>-1.011968668626826</x:v>
      </x:c>
      <x:c r="C607" s="1" t="n">
        <x:f>SUM(AM607:AV607)</x:f>
        <x:v>0</x:v>
      </x:c>
      <x:c r="D607" s="1" t="n">
        <x:f>SUM(AW607:BF607)</x:f>
        <x:v>0</x:v>
      </x:c>
      <x:c r="E607" s="17" t="n">
        <x:f>(1-C607/$B$12)*$B$8-C607/$B$12*$B$7</x:f>
        <x:v>0.05</x:v>
      </x:c>
      <x:c r="F607" s="17" t="n">
        <x:f>(1-D607/$B$12)*$C$8-D607/$B$12*$C$7</x:f>
        <x:v>0.09</x:v>
      </x:c>
      <x:c r="G607" s="32" t="n">
        <x:f>$B$11*($B$10*C607/$B$12*$B$7+(1-$B$10)*D607/$B$12*$C$7)</x:f>
        <x:v>0</x:v>
      </x:c>
      <x:c r="H607" s="17" t="n">
        <x:f>$B$10*E607+(1-$B$10)*F607</x:f>
        <x:v>0.07</x:v>
      </x:c>
      <x:c r="I607" s="34"/>
      <x:c r="J607" s="34"/>
      <x:c r="K607" s="34"/>
      <x:c r="L607" s="34"/>
      <x:c r="M607" s="34"/>
      <x:c r="N607" s="34"/>
      <x:c r="O607" s="34"/>
      <x:c r="P607" s="34"/>
      <x:c r="Q607" s="34"/>
      <x:c r="R607" s="39" t="n">
        <x:v>-1.1437730772632069</x:v>
      </x:c>
      <x:c r="S607" s="39" t="n">
        <x:v>-0.16710318918871628</x:v>
      </x:c>
      <x:c r="T607" s="39" t="n">
        <x:v>-0.5792626022344277</x:v>
      </x:c>
      <x:c r="U607" s="39" t="n">
        <x:v>-0.9437238288299982</x:v>
      </x:c>
      <x:c r="V607" s="39" t="n">
        <x:v>0.4155749743201864</x:v>
      </x:c>
      <x:c r="W607" s="39" t="n">
        <x:v>0.23914720922841462</x:v>
      </x:c>
      <x:c r="X607" s="39" t="n">
        <x:v>-0.5022869675133363</x:v>
      </x:c>
      <x:c r="Y607" s="39" t="n">
        <x:v>0.6661867005648544</x:v>
      </x:c>
      <x:c r="Z607" s="39" t="n">
        <x:v>0.12350869813733158</x:v>
      </x:c>
      <x:c r="AA607" s="39" t="n">
        <x:v>1.4514389407745039</x:v>
      </x:c>
      <x:c r="AB607" s="39" t="n">
        <x:v>-0.15237741737252236</x:v>
      </x:c>
      <x:c r="AC607" s="39" t="n">
        <x:v>0.5585192293725388</x:v>
      </x:c>
      <x:c r="AD607" s="39" t="n">
        <x:v>0.6938407122057576</x:v>
      </x:c>
      <x:c r="AE607" s="39" t="n">
        <x:v>0.05032754606842957</x:v>
      </x:c>
      <x:c r="AF607" s="39" t="n">
        <x:v>-1.3169326969319495</x:v>
      </x:c>
      <x:c r="AG607" s="39" t="n">
        <x:v>-1.0827661406138285</x:v>
      </x:c>
      <x:c r="AH607" s="39" t="n">
        <x:v>-0.6038512487841962</x:v>
      </x:c>
      <x:c r="AI607" s="39" t="n">
        <x:v>-1.178257833852282</x:v>
      </x:c>
      <x:c r="AJ607" s="39" t="n">
        <x:v>-0.9104594911550733</x:v>
      </x:c>
      <x:c r="AK607" s="39" t="n">
        <x:v>-0.5883414561938053</x:v>
      </x:c>
      <x:c r="AL607" s="34"/>
      <x:c r="AM607" s="34" t="n">
        <x:f>IF(SQRT($B$9)*$B607+SQRT(1-$B$9)*R607&lt;_xlfn.NORM.S.INV($B$6),1,0)</x:f>
        <x:v>0</x:v>
      </x:c>
      <x:c r="AN607" s="34" t="n">
        <x:f>IF(SQRT($B$9)*$B607+SQRT(1-$B$9)*S607&lt;_xlfn.NORM.S.INV($B$6),1,0)</x:f>
        <x:v>0</x:v>
      </x:c>
      <x:c r="AO607" s="34" t="n">
        <x:f>IF(SQRT($B$9)*$B607+SQRT(1-$B$9)*T607&lt;_xlfn.NORM.S.INV($B$6),1,0)</x:f>
        <x:v>0</x:v>
      </x:c>
      <x:c r="AP607" s="34" t="n">
        <x:f>IF(SQRT($B$9)*$B607+SQRT(1-$B$9)*U607&lt;_xlfn.NORM.S.INV($B$6),1,0)</x:f>
        <x:v>0</x:v>
      </x:c>
      <x:c r="AQ607" s="34" t="n">
        <x:f>IF(SQRT($B$9)*$B607+SQRT(1-$B$9)*V607&lt;_xlfn.NORM.S.INV($B$6),1,0)</x:f>
        <x:v>0</x:v>
      </x:c>
      <x:c r="AR607" s="34" t="n">
        <x:f>IF(SQRT($B$9)*$B607+SQRT(1-$B$9)*W607&lt;_xlfn.NORM.S.INV($B$6),1,0)</x:f>
        <x:v>0</x:v>
      </x:c>
      <x:c r="AS607" s="34" t="n">
        <x:f>IF(SQRT($B$9)*$B607+SQRT(1-$B$9)*X607&lt;_xlfn.NORM.S.INV($B$6),1,0)</x:f>
        <x:v>0</x:v>
      </x:c>
      <x:c r="AT607" s="34" t="n">
        <x:f>IF(SQRT($B$9)*$B607+SQRT(1-$B$9)*Y607&lt;_xlfn.NORM.S.INV($B$6),1,0)</x:f>
        <x:v>0</x:v>
      </x:c>
      <x:c r="AU607" s="34" t="n">
        <x:f>IF(SQRT($B$9)*$B607+SQRT(1-$B$9)*Z607&lt;_xlfn.NORM.S.INV($B$6),1,0)</x:f>
        <x:v>0</x:v>
      </x:c>
      <x:c r="AV607" s="34" t="n">
        <x:f>IF(SQRT($B$9)*$B607+SQRT(1-$B$9)*AA607&lt;_xlfn.NORM.S.INV($B$6),1,0)</x:f>
        <x:v>0</x:v>
      </x:c>
      <x:c r="AW607" s="34" t="n">
        <x:f>IF(SQRT($C$9)*$B607+SQRT(1-$C$9)*AB607&lt;_xlfn.NORM.S.INV($C$6),1,0)</x:f>
        <x:v>0</x:v>
      </x:c>
      <x:c r="AX607" s="34" t="n">
        <x:f>IF(SQRT($C$9)*$B607+SQRT(1-$C$9)*AC607&lt;_xlfn.NORM.S.INV($C$6),1,0)</x:f>
        <x:v>0</x:v>
      </x:c>
      <x:c r="AY607" s="34" t="n">
        <x:f>IF(SQRT($C$9)*$B607+SQRT(1-$C$9)*AD607&lt;_xlfn.NORM.S.INV($C$6),1,0)</x:f>
        <x:v>0</x:v>
      </x:c>
      <x:c r="AZ607" s="34" t="n">
        <x:f>IF(SQRT($C$9)*$B607+SQRT(1-$C$9)*AE607&lt;_xlfn.NORM.S.INV($C$6),1,0)</x:f>
        <x:v>0</x:v>
      </x:c>
      <x:c r="BA607" s="34" t="n">
        <x:f>IF(SQRT($C$9)*$B607+SQRT(1-$C$9)*AF607&lt;_xlfn.NORM.S.INV($C$6),1,0)</x:f>
        <x:v>0</x:v>
      </x:c>
      <x:c r="BB607" s="34" t="n">
        <x:f>IF(SQRT($C$9)*$B607+SQRT(1-$C$9)*AG607&lt;_xlfn.NORM.S.INV($C$6),1,0)</x:f>
        <x:v>0</x:v>
      </x:c>
      <x:c r="BC607" s="34" t="n">
        <x:f>IF(SQRT($C$9)*$B607+SQRT(1-$C$9)*AH607&lt;_xlfn.NORM.S.INV($C$6),1,0)</x:f>
        <x:v>0</x:v>
      </x:c>
      <x:c r="BD607" s="34" t="n">
        <x:f>IF(SQRT($C$9)*$B607+SQRT(1-$C$9)*AI607&lt;_xlfn.NORM.S.INV($C$6),1,0)</x:f>
        <x:v>0</x:v>
      </x:c>
      <x:c r="BE607" s="34" t="n">
        <x:f>IF(SQRT($C$9)*$B607+SQRT(1-$C$9)*AJ607&lt;_xlfn.NORM.S.INV($C$6),1,0)</x:f>
        <x:v>0</x:v>
      </x:c>
      <x:c r="BF607" s="34" t="n">
        <x:f>IF(SQRT($C$9)*$B607+SQRT(1-$C$9)*AK607&lt;_xlfn.NORM.S.INV($C$6),1,0)</x:f>
        <x:v>0</x:v>
      </x:c>
      <x:c r="BG607" s="34"/>
      <x:c r="BH607" s="34"/>
      <x:c r="BI607" s="34" t="n">
        <x:f>$B$11*(($A$1061)*$C607/$B$12*$B$7+(1-$A$1061)*$D607/$B$12*$C$7)</x:f>
        <x:v>0</x:v>
      </x:c>
      <x:c r="BJ607" s="34" t="n">
        <x:f>$B$11*(($A$1062)*$C607/$B$12*$B$7+(1-$A$1062)*$D607/$B$12*$C$7)</x:f>
        <x:v>0</x:v>
      </x:c>
      <x:c r="BK607" s="34" t="n">
        <x:f>$B$11*(($A$1063)*$C607/$B$12*$B$7+(1-$A$1063)*$D607/$B$12*$C$7)</x:f>
        <x:v>0</x:v>
      </x:c>
      <x:c r="BL607" s="34" t="n">
        <x:f>$B$11*(($A$1064)*$C607/$B$12*$B$7+(1-$A$1064)*$D607/$B$12*$C$7)</x:f>
        <x:v>0</x:v>
      </x:c>
      <x:c r="BM607" s="34" t="n">
        <x:f>$B$11*(($A$1065)*$C607/$B$12*$B$7+(1-$A$1065)*$D607/$B$12*$C$7)</x:f>
        <x:v>0</x:v>
      </x:c>
      <x:c r="BN607" s="34" t="n">
        <x:f>$B$11*(($A$1066)*$C607/$B$12*$B$7+(1-$A$1066)*$D607/$B$12*$C$7)</x:f>
        <x:v>0</x:v>
      </x:c>
      <x:c r="BO607" s="34" t="n">
        <x:f>$B$11*(($A$1067)*$C607/$B$12*$B$7+(1-$A$1067)*$D607/$B$12*$C$7)</x:f>
        <x:v>0</x:v>
      </x:c>
      <x:c r="BP607" s="34" t="n">
        <x:f>$B$11*(($A$1068)*$C607/$B$12*$B$7+(1-$A$1068)*$D607/$B$12*$C$7)</x:f>
        <x:v>0</x:v>
      </x:c>
      <x:c r="BQ607" s="34" t="n">
        <x:f>$B$11*(($A$1069)*$C607/$B$12*$B$7+(1-$A$1069)*$D607/$B$12*$C$7)</x:f>
        <x:v>0</x:v>
      </x:c>
      <x:c r="BR607" s="34" t="n">
        <x:f>$B$11*(($A$1070)*$C607/$B$12*$B$7+(1-$A$1070)*$D607/$B$12*$C$7)</x:f>
        <x:v>0</x:v>
      </x:c>
      <x:c r="BS607" s="34" t="n">
        <x:f>$B$11*(($A$1071)*$C607/$B$12*$B$7+(1-$A$1071)*$D607/$B$12*$C$7)</x:f>
        <x:v>0</x:v>
      </x:c>
      <x:c r="BT607" s="34" t="n">
        <x:f>$B$11*(($A$1072)*$C607/$B$12*$B$7+(1-$A$1072)*$D607/$B$12*$C$7)</x:f>
        <x:v>0</x:v>
      </x:c>
      <x:c r="BU607" s="34" t="n">
        <x:f>$B$11*(($A$1073)*$C607/$B$12*$B$7+(1-$A$1073)*$D607/$B$12*$C$7)</x:f>
        <x:v>0</x:v>
      </x:c>
      <x:c r="BV607" s="34" t="n">
        <x:f>$B$11*(($A$1074)*$C607/$B$12*$B$7+(1-$A$1074)*$D607/$B$12*$C$7)</x:f>
        <x:v>0</x:v>
      </x:c>
      <x:c r="BW607" s="34" t="n">
        <x:f>$B$11*(($A$1075)*$C607/$B$12*$B$7+(1-$A$1075)*$D607/$B$12*$C$7)</x:f>
        <x:v>0</x:v>
      </x:c>
      <x:c r="BX607" s="34" t="n">
        <x:f>$B$11*(($A$1076)*$C607/$B$12*$B$7+(1-$A$1076)*$D607/$B$12*$C$7)</x:f>
        <x:v>0</x:v>
      </x:c>
      <x:c r="BY607" s="34" t="n">
        <x:f>$B$11*(($A$1077)*$C607/$B$12*$B$7+(1-$A$1077)*$D607/$B$12*$C$7)</x:f>
        <x:v>0</x:v>
      </x:c>
      <x:c r="BZ607" s="34" t="n">
        <x:f>$B$11*(($A$1078)*$C607/$B$12*$B$7+(1-$A$1078)*$D607/$B$12*$C$7)</x:f>
        <x:v>0</x:v>
      </x:c>
      <x:c r="CA607" s="34" t="n">
        <x:f>$B$11*(($A$1079)*$C607/$B$12*$B$7+(1-$A$1079)*$D607/$B$12*$C$7)</x:f>
        <x:v>0</x:v>
      </x:c>
      <x:c r="CB607" s="34" t="n">
        <x:f>$B$11*(($A$1080)*$C607/$B$12*$B$7+(1-$A$1080)*$D607/$B$12*$C$7)</x:f>
        <x:v>0</x:v>
      </x:c>
      <x:c r="CC607" s="34" t="n">
        <x:f>$B$11*(($A$1081)*$C607/$B$12*$B$7+(1-$A$1081)*$D607/$B$12*$C$7)</x:f>
        <x:v>0</x:v>
      </x:c>
    </x:row>
    <x:row r="608">
      <x:c r="A608" s="34" t="n">
        <x:v>584</x:v>
      </x:c>
      <x:c r="B608" s="39" t="n">
        <x:v>-0.3652471412508758</x:v>
      </x:c>
      <x:c r="C608" s="1" t="n">
        <x:f>SUM(AM608:AV608)</x:f>
        <x:v>0</x:v>
      </x:c>
      <x:c r="D608" s="1" t="n">
        <x:f>SUM(AW608:BF608)</x:f>
        <x:v>0</x:v>
      </x:c>
      <x:c r="E608" s="17" t="n">
        <x:f>(1-C608/$B$12)*$B$8-C608/$B$12*$B$7</x:f>
        <x:v>0.05</x:v>
      </x:c>
      <x:c r="F608" s="17" t="n">
        <x:f>(1-D608/$B$12)*$C$8-D608/$B$12*$C$7</x:f>
        <x:v>0.09</x:v>
      </x:c>
      <x:c r="G608" s="32" t="n">
        <x:f>$B$11*($B$10*C608/$B$12*$B$7+(1-$B$10)*D608/$B$12*$C$7)</x:f>
        <x:v>0</x:v>
      </x:c>
      <x:c r="H608" s="17" t="n">
        <x:f>$B$10*E608+(1-$B$10)*F608</x:f>
        <x:v>0.07</x:v>
      </x:c>
      <x:c r="I608" s="34"/>
      <x:c r="J608" s="34"/>
      <x:c r="K608" s="34"/>
      <x:c r="L608" s="34"/>
      <x:c r="M608" s="34"/>
      <x:c r="N608" s="34"/>
      <x:c r="O608" s="34"/>
      <x:c r="P608" s="34"/>
      <x:c r="Q608" s="34"/>
      <x:c r="R608" s="39" t="n">
        <x:v>-0.2560101546025322</x:v>
      </x:c>
      <x:c r="S608" s="39" t="n">
        <x:v>-1.4335022236906674</x:v>
      </x:c>
      <x:c r="T608" s="39" t="n">
        <x:v>-0.9770027529505743</x:v>
      </x:c>
      <x:c r="U608" s="39" t="n">
        <x:v>-0.3038185369949473</x:v>
      </x:c>
      <x:c r="V608" s="39" t="n">
        <x:v>0.21153786426445442</x:v>
      </x:c>
      <x:c r="W608" s="39" t="n">
        <x:v>1.705446916982001</x:v>
      </x:c>
      <x:c r="X608" s="39" t="n">
        <x:v>0.030659752438715084</x:v>
      </x:c>
      <x:c r="Y608" s="39" t="n">
        <x:v>-0.4684401404420129</x:v>
      </x:c>
      <x:c r="Z608" s="39" t="n">
        <x:v>-0.7154249730914748</x:v>
      </x:c>
      <x:c r="AA608" s="39" t="n">
        <x:v>0.2539350610921266</x:v>
      </x:c>
      <x:c r="AB608" s="39" t="n">
        <x:v>0.6786661639951271</x:v>
      </x:c>
      <x:c r="AC608" s="39" t="n">
        <x:v>0.687912974228581</x:v>
      </x:c>
      <x:c r="AD608" s="39" t="n">
        <x:v>0.9332323701870591</x:v>
      </x:c>
      <x:c r="AE608" s="39" t="n">
        <x:v>1.0921843114630012</x:v>
      </x:c>
      <x:c r="AF608" s="39" t="n">
        <x:v>-0.1801694745205901</x:v>
      </x:c>
      <x:c r="AG608" s="39" t="n">
        <x:v>-0.31683083592867745</x:v>
      </x:c>
      <x:c r="AH608" s="39" t="n">
        <x:v>-0.9051150330782564</x:v>
      </x:c>
      <x:c r="AI608" s="39" t="n">
        <x:v>-1.6383770051881086</x:v>
      </x:c>
      <x:c r="AJ608" s="39" t="n">
        <x:v>1.447931942594893</x:v>
      </x:c>
      <x:c r="AK608" s="39" t="n">
        <x:v>-0.9443573379694161</x:v>
      </x:c>
      <x:c r="AL608" s="34"/>
      <x:c r="AM608" s="34" t="n">
        <x:f>IF(SQRT($B$9)*$B608+SQRT(1-$B$9)*R608&lt;_xlfn.NORM.S.INV($B$6),1,0)</x:f>
        <x:v>0</x:v>
      </x:c>
      <x:c r="AN608" s="34" t="n">
        <x:f>IF(SQRT($B$9)*$B608+SQRT(1-$B$9)*S608&lt;_xlfn.NORM.S.INV($B$6),1,0)</x:f>
        <x:v>0</x:v>
      </x:c>
      <x:c r="AO608" s="34" t="n">
        <x:f>IF(SQRT($B$9)*$B608+SQRT(1-$B$9)*T608&lt;_xlfn.NORM.S.INV($B$6),1,0)</x:f>
        <x:v>0</x:v>
      </x:c>
      <x:c r="AP608" s="34" t="n">
        <x:f>IF(SQRT($B$9)*$B608+SQRT(1-$B$9)*U608&lt;_xlfn.NORM.S.INV($B$6),1,0)</x:f>
        <x:v>0</x:v>
      </x:c>
      <x:c r="AQ608" s="34" t="n">
        <x:f>IF(SQRT($B$9)*$B608+SQRT(1-$B$9)*V608&lt;_xlfn.NORM.S.INV($B$6),1,0)</x:f>
        <x:v>0</x:v>
      </x:c>
      <x:c r="AR608" s="34" t="n">
        <x:f>IF(SQRT($B$9)*$B608+SQRT(1-$B$9)*W608&lt;_xlfn.NORM.S.INV($B$6),1,0)</x:f>
        <x:v>0</x:v>
      </x:c>
      <x:c r="AS608" s="34" t="n">
        <x:f>IF(SQRT($B$9)*$B608+SQRT(1-$B$9)*X608&lt;_xlfn.NORM.S.INV($B$6),1,0)</x:f>
        <x:v>0</x:v>
      </x:c>
      <x:c r="AT608" s="34" t="n">
        <x:f>IF(SQRT($B$9)*$B608+SQRT(1-$B$9)*Y608&lt;_xlfn.NORM.S.INV($B$6),1,0)</x:f>
        <x:v>0</x:v>
      </x:c>
      <x:c r="AU608" s="34" t="n">
        <x:f>IF(SQRT($B$9)*$B608+SQRT(1-$B$9)*Z608&lt;_xlfn.NORM.S.INV($B$6),1,0)</x:f>
        <x:v>0</x:v>
      </x:c>
      <x:c r="AV608" s="34" t="n">
        <x:f>IF(SQRT($B$9)*$B608+SQRT(1-$B$9)*AA608&lt;_xlfn.NORM.S.INV($B$6),1,0)</x:f>
        <x:v>0</x:v>
      </x:c>
      <x:c r="AW608" s="34" t="n">
        <x:f>IF(SQRT($C$9)*$B608+SQRT(1-$C$9)*AB608&lt;_xlfn.NORM.S.INV($C$6),1,0)</x:f>
        <x:v>0</x:v>
      </x:c>
      <x:c r="AX608" s="34" t="n">
        <x:f>IF(SQRT($C$9)*$B608+SQRT(1-$C$9)*AC608&lt;_xlfn.NORM.S.INV($C$6),1,0)</x:f>
        <x:v>0</x:v>
      </x:c>
      <x:c r="AY608" s="34" t="n">
        <x:f>IF(SQRT($C$9)*$B608+SQRT(1-$C$9)*AD608&lt;_xlfn.NORM.S.INV($C$6),1,0)</x:f>
        <x:v>0</x:v>
      </x:c>
      <x:c r="AZ608" s="34" t="n">
        <x:f>IF(SQRT($C$9)*$B608+SQRT(1-$C$9)*AE608&lt;_xlfn.NORM.S.INV($C$6),1,0)</x:f>
        <x:v>0</x:v>
      </x:c>
      <x:c r="BA608" s="34" t="n">
        <x:f>IF(SQRT($C$9)*$B608+SQRT(1-$C$9)*AF608&lt;_xlfn.NORM.S.INV($C$6),1,0)</x:f>
        <x:v>0</x:v>
      </x:c>
      <x:c r="BB608" s="34" t="n">
        <x:f>IF(SQRT($C$9)*$B608+SQRT(1-$C$9)*AG608&lt;_xlfn.NORM.S.INV($C$6),1,0)</x:f>
        <x:v>0</x:v>
      </x:c>
      <x:c r="BC608" s="34" t="n">
        <x:f>IF(SQRT($C$9)*$B608+SQRT(1-$C$9)*AH608&lt;_xlfn.NORM.S.INV($C$6),1,0)</x:f>
        <x:v>0</x:v>
      </x:c>
      <x:c r="BD608" s="34" t="n">
        <x:f>IF(SQRT($C$9)*$B608+SQRT(1-$C$9)*AI608&lt;_xlfn.NORM.S.INV($C$6),1,0)</x:f>
        <x:v>0</x:v>
      </x:c>
      <x:c r="BE608" s="34" t="n">
        <x:f>IF(SQRT($C$9)*$B608+SQRT(1-$C$9)*AJ608&lt;_xlfn.NORM.S.INV($C$6),1,0)</x:f>
        <x:v>0</x:v>
      </x:c>
      <x:c r="BF608" s="34" t="n">
        <x:f>IF(SQRT($C$9)*$B608+SQRT(1-$C$9)*AK608&lt;_xlfn.NORM.S.INV($C$6),1,0)</x:f>
        <x:v>0</x:v>
      </x:c>
      <x:c r="BG608" s="34"/>
      <x:c r="BH608" s="34"/>
      <x:c r="BI608" s="34" t="n">
        <x:f>$B$11*(($A$1061)*$C608/$B$12*$B$7+(1-$A$1061)*$D608/$B$12*$C$7)</x:f>
        <x:v>0</x:v>
      </x:c>
      <x:c r="BJ608" s="34" t="n">
        <x:f>$B$11*(($A$1062)*$C608/$B$12*$B$7+(1-$A$1062)*$D608/$B$12*$C$7)</x:f>
        <x:v>0</x:v>
      </x:c>
      <x:c r="BK608" s="34" t="n">
        <x:f>$B$11*(($A$1063)*$C608/$B$12*$B$7+(1-$A$1063)*$D608/$B$12*$C$7)</x:f>
        <x:v>0</x:v>
      </x:c>
      <x:c r="BL608" s="34" t="n">
        <x:f>$B$11*(($A$1064)*$C608/$B$12*$B$7+(1-$A$1064)*$D608/$B$12*$C$7)</x:f>
        <x:v>0</x:v>
      </x:c>
      <x:c r="BM608" s="34" t="n">
        <x:f>$B$11*(($A$1065)*$C608/$B$12*$B$7+(1-$A$1065)*$D608/$B$12*$C$7)</x:f>
        <x:v>0</x:v>
      </x:c>
      <x:c r="BN608" s="34" t="n">
        <x:f>$B$11*(($A$1066)*$C608/$B$12*$B$7+(1-$A$1066)*$D608/$B$12*$C$7)</x:f>
        <x:v>0</x:v>
      </x:c>
      <x:c r="BO608" s="34" t="n">
        <x:f>$B$11*(($A$1067)*$C608/$B$12*$B$7+(1-$A$1067)*$D608/$B$12*$C$7)</x:f>
        <x:v>0</x:v>
      </x:c>
      <x:c r="BP608" s="34" t="n">
        <x:f>$B$11*(($A$1068)*$C608/$B$12*$B$7+(1-$A$1068)*$D608/$B$12*$C$7)</x:f>
        <x:v>0</x:v>
      </x:c>
      <x:c r="BQ608" s="34" t="n">
        <x:f>$B$11*(($A$1069)*$C608/$B$12*$B$7+(1-$A$1069)*$D608/$B$12*$C$7)</x:f>
        <x:v>0</x:v>
      </x:c>
      <x:c r="BR608" s="34" t="n">
        <x:f>$B$11*(($A$1070)*$C608/$B$12*$B$7+(1-$A$1070)*$D608/$B$12*$C$7)</x:f>
        <x:v>0</x:v>
      </x:c>
      <x:c r="BS608" s="34" t="n">
        <x:f>$B$11*(($A$1071)*$C608/$B$12*$B$7+(1-$A$1071)*$D608/$B$12*$C$7)</x:f>
        <x:v>0</x:v>
      </x:c>
      <x:c r="BT608" s="34" t="n">
        <x:f>$B$11*(($A$1072)*$C608/$B$12*$B$7+(1-$A$1072)*$D608/$B$12*$C$7)</x:f>
        <x:v>0</x:v>
      </x:c>
      <x:c r="BU608" s="34" t="n">
        <x:f>$B$11*(($A$1073)*$C608/$B$12*$B$7+(1-$A$1073)*$D608/$B$12*$C$7)</x:f>
        <x:v>0</x:v>
      </x:c>
      <x:c r="BV608" s="34" t="n">
        <x:f>$B$11*(($A$1074)*$C608/$B$12*$B$7+(1-$A$1074)*$D608/$B$12*$C$7)</x:f>
        <x:v>0</x:v>
      </x:c>
      <x:c r="BW608" s="34" t="n">
        <x:f>$B$11*(($A$1075)*$C608/$B$12*$B$7+(1-$A$1075)*$D608/$B$12*$C$7)</x:f>
        <x:v>0</x:v>
      </x:c>
      <x:c r="BX608" s="34" t="n">
        <x:f>$B$11*(($A$1076)*$C608/$B$12*$B$7+(1-$A$1076)*$D608/$B$12*$C$7)</x:f>
        <x:v>0</x:v>
      </x:c>
      <x:c r="BY608" s="34" t="n">
        <x:f>$B$11*(($A$1077)*$C608/$B$12*$B$7+(1-$A$1077)*$D608/$B$12*$C$7)</x:f>
        <x:v>0</x:v>
      </x:c>
      <x:c r="BZ608" s="34" t="n">
        <x:f>$B$11*(($A$1078)*$C608/$B$12*$B$7+(1-$A$1078)*$D608/$B$12*$C$7)</x:f>
        <x:v>0</x:v>
      </x:c>
      <x:c r="CA608" s="34" t="n">
        <x:f>$B$11*(($A$1079)*$C608/$B$12*$B$7+(1-$A$1079)*$D608/$B$12*$C$7)</x:f>
        <x:v>0</x:v>
      </x:c>
      <x:c r="CB608" s="34" t="n">
        <x:f>$B$11*(($A$1080)*$C608/$B$12*$B$7+(1-$A$1080)*$D608/$B$12*$C$7)</x:f>
        <x:v>0</x:v>
      </x:c>
      <x:c r="CC608" s="34" t="n">
        <x:f>$B$11*(($A$1081)*$C608/$B$12*$B$7+(1-$A$1081)*$D608/$B$12*$C$7)</x:f>
        <x:v>0</x:v>
      </x:c>
    </x:row>
    <x:row r="609">
      <x:c r="A609" s="34" t="n">
        <x:v>585</x:v>
      </x:c>
      <x:c r="B609" s="39" t="n">
        <x:v>1.3444801220532894</x:v>
      </x:c>
      <x:c r="C609" s="1" t="n">
        <x:f>SUM(AM609:AV609)</x:f>
        <x:v>0</x:v>
      </x:c>
      <x:c r="D609" s="1" t="n">
        <x:f>SUM(AW609:BF609)</x:f>
        <x:v>0</x:v>
      </x:c>
      <x:c r="E609" s="17" t="n">
        <x:f>(1-C609/$B$12)*$B$8-C609/$B$12*$B$7</x:f>
        <x:v>0.05</x:v>
      </x:c>
      <x:c r="F609" s="17" t="n">
        <x:f>(1-D609/$B$12)*$C$8-D609/$B$12*$C$7</x:f>
        <x:v>0.09</x:v>
      </x:c>
      <x:c r="G609" s="32" t="n">
        <x:f>$B$11*($B$10*C609/$B$12*$B$7+(1-$B$10)*D609/$B$12*$C$7)</x:f>
        <x:v>0</x:v>
      </x:c>
      <x:c r="H609" s="17" t="n">
        <x:f>$B$10*E609+(1-$B$10)*F609</x:f>
        <x:v>0.07</x:v>
      </x:c>
      <x:c r="I609" s="34"/>
      <x:c r="J609" s="34"/>
      <x:c r="K609" s="34"/>
      <x:c r="L609" s="34"/>
      <x:c r="M609" s="34"/>
      <x:c r="N609" s="34"/>
      <x:c r="O609" s="34"/>
      <x:c r="P609" s="34"/>
      <x:c r="Q609" s="34"/>
      <x:c r="R609" s="39" t="n">
        <x:v>0.9572962099698793</x:v>
      </x:c>
      <x:c r="S609" s="39" t="n">
        <x:v>-0.7413473436632574</x:v>
      </x:c>
      <x:c r="T609" s="39" t="n">
        <x:v>-0.9566760052514042</x:v>
      </x:c>
      <x:c r="U609" s="39" t="n">
        <x:v>-0.7519613597427623</x:v>
      </x:c>
      <x:c r="V609" s="39" t="n">
        <x:v>-0.27220091791076767</x:v>
      </x:c>
      <x:c r="W609" s="39" t="n">
        <x:v>-0.9921592702741394</x:v>
      </x:c>
      <x:c r="X609" s="39" t="n">
        <x:v>-0.7459220979046232</x:v>
      </x:c>
      <x:c r="Y609" s="39" t="n">
        <x:v>1.924344403756162</x:v>
      </x:c>
      <x:c r="Z609" s="39" t="n">
        <x:v>-0.4519459213447629</x:v>
      </x:c>
      <x:c r="AA609" s="39" t="n">
        <x:v>-1.6011249280883368</x:v>
      </x:c>
      <x:c r="AB609" s="39" t="n">
        <x:v>0.7437258246633272</x:v>
      </x:c>
      <x:c r="AC609" s="39" t="n">
        <x:v>0.8202480678599873</x:v>
      </x:c>
      <x:c r="AD609" s="39" t="n">
        <x:v>1.486952603558601</x:v>
      </x:c>
      <x:c r="AE609" s="39" t="n">
        <x:v>0.029644946664089608</x:v>
      </x:c>
      <x:c r="AF609" s="39" t="n">
        <x:v>0.6780996317967896</x:v>
      </x:c>
      <x:c r="AG609" s="39" t="n">
        <x:v>-1.527573111545456</x:v>
      </x:c>
      <x:c r="AH609" s="39" t="n">
        <x:v>-0.7318348407914161</x:v>
      </x:c>
      <x:c r="AI609" s="39" t="n">
        <x:v>-1.1601021556626123</x:v>
      </x:c>
      <x:c r="AJ609" s="39" t="n">
        <x:v>1.4920132855571735</x:v>
      </x:c>
      <x:c r="AK609" s="39" t="n">
        <x:v>-0.647308563542147</x:v>
      </x:c>
      <x:c r="AL609" s="34"/>
      <x:c r="AM609" s="34" t="n">
        <x:f>IF(SQRT($B$9)*$B609+SQRT(1-$B$9)*R609&lt;_xlfn.NORM.S.INV($B$6),1,0)</x:f>
        <x:v>0</x:v>
      </x:c>
      <x:c r="AN609" s="34" t="n">
        <x:f>IF(SQRT($B$9)*$B609+SQRT(1-$B$9)*S609&lt;_xlfn.NORM.S.INV($B$6),1,0)</x:f>
        <x:v>0</x:v>
      </x:c>
      <x:c r="AO609" s="34" t="n">
        <x:f>IF(SQRT($B$9)*$B609+SQRT(1-$B$9)*T609&lt;_xlfn.NORM.S.INV($B$6),1,0)</x:f>
        <x:v>0</x:v>
      </x:c>
      <x:c r="AP609" s="34" t="n">
        <x:f>IF(SQRT($B$9)*$B609+SQRT(1-$B$9)*U609&lt;_xlfn.NORM.S.INV($B$6),1,0)</x:f>
        <x:v>0</x:v>
      </x:c>
      <x:c r="AQ609" s="34" t="n">
        <x:f>IF(SQRT($B$9)*$B609+SQRT(1-$B$9)*V609&lt;_xlfn.NORM.S.INV($B$6),1,0)</x:f>
        <x:v>0</x:v>
      </x:c>
      <x:c r="AR609" s="34" t="n">
        <x:f>IF(SQRT($B$9)*$B609+SQRT(1-$B$9)*W609&lt;_xlfn.NORM.S.INV($B$6),1,0)</x:f>
        <x:v>0</x:v>
      </x:c>
      <x:c r="AS609" s="34" t="n">
        <x:f>IF(SQRT($B$9)*$B609+SQRT(1-$B$9)*X609&lt;_xlfn.NORM.S.INV($B$6),1,0)</x:f>
        <x:v>0</x:v>
      </x:c>
      <x:c r="AT609" s="34" t="n">
        <x:f>IF(SQRT($B$9)*$B609+SQRT(1-$B$9)*Y609&lt;_xlfn.NORM.S.INV($B$6),1,0)</x:f>
        <x:v>0</x:v>
      </x:c>
      <x:c r="AU609" s="34" t="n">
        <x:f>IF(SQRT($B$9)*$B609+SQRT(1-$B$9)*Z609&lt;_xlfn.NORM.S.INV($B$6),1,0)</x:f>
        <x:v>0</x:v>
      </x:c>
      <x:c r="AV609" s="34" t="n">
        <x:f>IF(SQRT($B$9)*$B609+SQRT(1-$B$9)*AA609&lt;_xlfn.NORM.S.INV($B$6),1,0)</x:f>
        <x:v>0</x:v>
      </x:c>
      <x:c r="AW609" s="34" t="n">
        <x:f>IF(SQRT($C$9)*$B609+SQRT(1-$C$9)*AB609&lt;_xlfn.NORM.S.INV($C$6),1,0)</x:f>
        <x:v>0</x:v>
      </x:c>
      <x:c r="AX609" s="34" t="n">
        <x:f>IF(SQRT($C$9)*$B609+SQRT(1-$C$9)*AC609&lt;_xlfn.NORM.S.INV($C$6),1,0)</x:f>
        <x:v>0</x:v>
      </x:c>
      <x:c r="AY609" s="34" t="n">
        <x:f>IF(SQRT($C$9)*$B609+SQRT(1-$C$9)*AD609&lt;_xlfn.NORM.S.INV($C$6),1,0)</x:f>
        <x:v>0</x:v>
      </x:c>
      <x:c r="AZ609" s="34" t="n">
        <x:f>IF(SQRT($C$9)*$B609+SQRT(1-$C$9)*AE609&lt;_xlfn.NORM.S.INV($C$6),1,0)</x:f>
        <x:v>0</x:v>
      </x:c>
      <x:c r="BA609" s="34" t="n">
        <x:f>IF(SQRT($C$9)*$B609+SQRT(1-$C$9)*AF609&lt;_xlfn.NORM.S.INV($C$6),1,0)</x:f>
        <x:v>0</x:v>
      </x:c>
      <x:c r="BB609" s="34" t="n">
        <x:f>IF(SQRT($C$9)*$B609+SQRT(1-$C$9)*AG609&lt;_xlfn.NORM.S.INV($C$6),1,0)</x:f>
        <x:v>0</x:v>
      </x:c>
      <x:c r="BC609" s="34" t="n">
        <x:f>IF(SQRT($C$9)*$B609+SQRT(1-$C$9)*AH609&lt;_xlfn.NORM.S.INV($C$6),1,0)</x:f>
        <x:v>0</x:v>
      </x:c>
      <x:c r="BD609" s="34" t="n">
        <x:f>IF(SQRT($C$9)*$B609+SQRT(1-$C$9)*AI609&lt;_xlfn.NORM.S.INV($C$6),1,0)</x:f>
        <x:v>0</x:v>
      </x:c>
      <x:c r="BE609" s="34" t="n">
        <x:f>IF(SQRT($C$9)*$B609+SQRT(1-$C$9)*AJ609&lt;_xlfn.NORM.S.INV($C$6),1,0)</x:f>
        <x:v>0</x:v>
      </x:c>
      <x:c r="BF609" s="34" t="n">
        <x:f>IF(SQRT($C$9)*$B609+SQRT(1-$C$9)*AK609&lt;_xlfn.NORM.S.INV($C$6),1,0)</x:f>
        <x:v>0</x:v>
      </x:c>
      <x:c r="BG609" s="34"/>
      <x:c r="BH609" s="34"/>
      <x:c r="BI609" s="34" t="n">
        <x:f>$B$11*(($A$1061)*$C609/$B$12*$B$7+(1-$A$1061)*$D609/$B$12*$C$7)</x:f>
        <x:v>0</x:v>
      </x:c>
      <x:c r="BJ609" s="34" t="n">
        <x:f>$B$11*(($A$1062)*$C609/$B$12*$B$7+(1-$A$1062)*$D609/$B$12*$C$7)</x:f>
        <x:v>0</x:v>
      </x:c>
      <x:c r="BK609" s="34" t="n">
        <x:f>$B$11*(($A$1063)*$C609/$B$12*$B$7+(1-$A$1063)*$D609/$B$12*$C$7)</x:f>
        <x:v>0</x:v>
      </x:c>
      <x:c r="BL609" s="34" t="n">
        <x:f>$B$11*(($A$1064)*$C609/$B$12*$B$7+(1-$A$1064)*$D609/$B$12*$C$7)</x:f>
        <x:v>0</x:v>
      </x:c>
      <x:c r="BM609" s="34" t="n">
        <x:f>$B$11*(($A$1065)*$C609/$B$12*$B$7+(1-$A$1065)*$D609/$B$12*$C$7)</x:f>
        <x:v>0</x:v>
      </x:c>
      <x:c r="BN609" s="34" t="n">
        <x:f>$B$11*(($A$1066)*$C609/$B$12*$B$7+(1-$A$1066)*$D609/$B$12*$C$7)</x:f>
        <x:v>0</x:v>
      </x:c>
      <x:c r="BO609" s="34" t="n">
        <x:f>$B$11*(($A$1067)*$C609/$B$12*$B$7+(1-$A$1067)*$D609/$B$12*$C$7)</x:f>
        <x:v>0</x:v>
      </x:c>
      <x:c r="BP609" s="34" t="n">
        <x:f>$B$11*(($A$1068)*$C609/$B$12*$B$7+(1-$A$1068)*$D609/$B$12*$C$7)</x:f>
        <x:v>0</x:v>
      </x:c>
      <x:c r="BQ609" s="34" t="n">
        <x:f>$B$11*(($A$1069)*$C609/$B$12*$B$7+(1-$A$1069)*$D609/$B$12*$C$7)</x:f>
        <x:v>0</x:v>
      </x:c>
      <x:c r="BR609" s="34" t="n">
        <x:f>$B$11*(($A$1070)*$C609/$B$12*$B$7+(1-$A$1070)*$D609/$B$12*$C$7)</x:f>
        <x:v>0</x:v>
      </x:c>
      <x:c r="BS609" s="34" t="n">
        <x:f>$B$11*(($A$1071)*$C609/$B$12*$B$7+(1-$A$1071)*$D609/$B$12*$C$7)</x:f>
        <x:v>0</x:v>
      </x:c>
      <x:c r="BT609" s="34" t="n">
        <x:f>$B$11*(($A$1072)*$C609/$B$12*$B$7+(1-$A$1072)*$D609/$B$12*$C$7)</x:f>
        <x:v>0</x:v>
      </x:c>
      <x:c r="BU609" s="34" t="n">
        <x:f>$B$11*(($A$1073)*$C609/$B$12*$B$7+(1-$A$1073)*$D609/$B$12*$C$7)</x:f>
        <x:v>0</x:v>
      </x:c>
      <x:c r="BV609" s="34" t="n">
        <x:f>$B$11*(($A$1074)*$C609/$B$12*$B$7+(1-$A$1074)*$D609/$B$12*$C$7)</x:f>
        <x:v>0</x:v>
      </x:c>
      <x:c r="BW609" s="34" t="n">
        <x:f>$B$11*(($A$1075)*$C609/$B$12*$B$7+(1-$A$1075)*$D609/$B$12*$C$7)</x:f>
        <x:v>0</x:v>
      </x:c>
      <x:c r="BX609" s="34" t="n">
        <x:f>$B$11*(($A$1076)*$C609/$B$12*$B$7+(1-$A$1076)*$D609/$B$12*$C$7)</x:f>
        <x:v>0</x:v>
      </x:c>
      <x:c r="BY609" s="34" t="n">
        <x:f>$B$11*(($A$1077)*$C609/$B$12*$B$7+(1-$A$1077)*$D609/$B$12*$C$7)</x:f>
        <x:v>0</x:v>
      </x:c>
      <x:c r="BZ609" s="34" t="n">
        <x:f>$B$11*(($A$1078)*$C609/$B$12*$B$7+(1-$A$1078)*$D609/$B$12*$C$7)</x:f>
        <x:v>0</x:v>
      </x:c>
      <x:c r="CA609" s="34" t="n">
        <x:f>$B$11*(($A$1079)*$C609/$B$12*$B$7+(1-$A$1079)*$D609/$B$12*$C$7)</x:f>
        <x:v>0</x:v>
      </x:c>
      <x:c r="CB609" s="34" t="n">
        <x:f>$B$11*(($A$1080)*$C609/$B$12*$B$7+(1-$A$1080)*$D609/$B$12*$C$7)</x:f>
        <x:v>0</x:v>
      </x:c>
      <x:c r="CC609" s="34" t="n">
        <x:f>$B$11*(($A$1081)*$C609/$B$12*$B$7+(1-$A$1081)*$D609/$B$12*$C$7)</x:f>
        <x:v>0</x:v>
      </x:c>
    </x:row>
    <x:row r="610">
      <x:c r="A610" s="34" t="n">
        <x:v>586</x:v>
      </x:c>
      <x:c r="B610" s="39" t="n">
        <x:v>0.47083401802204145</x:v>
      </x:c>
      <x:c r="C610" s="1" t="n">
        <x:f>SUM(AM610:AV610)</x:f>
        <x:v>0</x:v>
      </x:c>
      <x:c r="D610" s="1" t="n">
        <x:f>SUM(AW610:BF610)</x:f>
        <x:v>1</x:v>
      </x:c>
      <x:c r="E610" s="17" t="n">
        <x:f>(1-C610/$B$12)*$B$8-C610/$B$12*$B$7</x:f>
        <x:v>0.05</x:v>
      </x:c>
      <x:c r="F610" s="17" t="n">
        <x:f>(1-D610/$B$12)*$C$8-D610/$B$12*$C$7</x:f>
        <x:v>0.021000000000000005</x:v>
      </x:c>
      <x:c r="G610" s="32" t="n">
        <x:f>$B$11*($B$10*C610/$B$12*$B$7+(1-$B$10)*D610/$B$12*$C$7)</x:f>
        <x:v>300</x:v>
      </x:c>
      <x:c r="H610" s="17" t="n">
        <x:f>$B$10*E610+(1-$B$10)*F610</x:f>
        <x:v>0.035500000000000004</x:v>
      </x:c>
      <x:c r="I610" s="34"/>
      <x:c r="J610" s="34"/>
      <x:c r="K610" s="34"/>
      <x:c r="L610" s="34"/>
      <x:c r="M610" s="34"/>
      <x:c r="N610" s="34"/>
      <x:c r="O610" s="34"/>
      <x:c r="P610" s="34"/>
      <x:c r="Q610" s="34"/>
      <x:c r="R610" s="39" t="n">
        <x:v>-1.2241627147472047</x:v>
      </x:c>
      <x:c r="S610" s="39" t="n">
        <x:v>-1.4533699078980507</x:v>
      </x:c>
      <x:c r="T610" s="39" t="n">
        <x:v>0.4419346615805754</x:v>
      </x:c>
      <x:c r="U610" s="39" t="n">
        <x:v>0.29447098273102496</x:v>
      </x:c>
      <x:c r="V610" s="39" t="n">
        <x:v>0.596093917066301</x:v>
      </x:c>
      <x:c r="W610" s="39" t="n">
        <x:v>0.9104103537345815</x:v>
      </x:c>
      <x:c r="X610" s="39" t="n">
        <x:v>-1.3223208694258959</x:v>
      </x:c>
      <x:c r="Y610" s="39" t="n">
        <x:v>-0.6913765311514694</x:v>
      </x:c>
      <x:c r="Z610" s="39" t="n">
        <x:v>2.6167898009317487</x:v>
      </x:c>
      <x:c r="AA610" s="39" t="n">
        <x:v>-0.5729602457328391</x:v>
      </x:c>
      <x:c r="AB610" s="39" t="n">
        <x:v>0.30949448583424227</x:v>
      </x:c>
      <x:c r="AC610" s="39" t="n">
        <x:v>2.1607141422173908</x:v>
      </x:c>
      <x:c r="AD610" s="39" t="n">
        <x:v>-2.951959643135779</x:v>
      </x:c>
      <x:c r="AE610" s="39" t="n">
        <x:v>-0.04659642784342494</x:v>
      </x:c>
      <x:c r="AF610" s="39" t="n">
        <x:v>-0.6990541921525074</x:v>
      </x:c>
      <x:c r="AG610" s="39" t="n">
        <x:v>0.7658198980756864</x:v>
      </x:c>
      <x:c r="AH610" s="39" t="n">
        <x:v>-1.9342843611334333</x:v>
      </x:c>
      <x:c r="AI610" s="39" t="n">
        <x:v>-1.0892657234204255</x:v>
      </x:c>
      <x:c r="AJ610" s="39" t="n">
        <x:v>-1.3783085388873277</x:v>
      </x:c>
      <x:c r="AK610" s="39" t="n">
        <x:v>0.12601816633480897</x:v>
      </x:c>
      <x:c r="AL610" s="34"/>
      <x:c r="AM610" s="34" t="n">
        <x:f>IF(SQRT($B$9)*$B610+SQRT(1-$B$9)*R610&lt;_xlfn.NORM.S.INV($B$6),1,0)</x:f>
        <x:v>0</x:v>
      </x:c>
      <x:c r="AN610" s="34" t="n">
        <x:f>IF(SQRT($B$9)*$B610+SQRT(1-$B$9)*S610&lt;_xlfn.NORM.S.INV($B$6),1,0)</x:f>
        <x:v>0</x:v>
      </x:c>
      <x:c r="AO610" s="34" t="n">
        <x:f>IF(SQRT($B$9)*$B610+SQRT(1-$B$9)*T610&lt;_xlfn.NORM.S.INV($B$6),1,0)</x:f>
        <x:v>0</x:v>
      </x:c>
      <x:c r="AP610" s="34" t="n">
        <x:f>IF(SQRT($B$9)*$B610+SQRT(1-$B$9)*U610&lt;_xlfn.NORM.S.INV($B$6),1,0)</x:f>
        <x:v>0</x:v>
      </x:c>
      <x:c r="AQ610" s="34" t="n">
        <x:f>IF(SQRT($B$9)*$B610+SQRT(1-$B$9)*V610&lt;_xlfn.NORM.S.INV($B$6),1,0)</x:f>
        <x:v>0</x:v>
      </x:c>
      <x:c r="AR610" s="34" t="n">
        <x:f>IF(SQRT($B$9)*$B610+SQRT(1-$B$9)*W610&lt;_xlfn.NORM.S.INV($B$6),1,0)</x:f>
        <x:v>0</x:v>
      </x:c>
      <x:c r="AS610" s="34" t="n">
        <x:f>IF(SQRT($B$9)*$B610+SQRT(1-$B$9)*X610&lt;_xlfn.NORM.S.INV($B$6),1,0)</x:f>
        <x:v>0</x:v>
      </x:c>
      <x:c r="AT610" s="34" t="n">
        <x:f>IF(SQRT($B$9)*$B610+SQRT(1-$B$9)*Y610&lt;_xlfn.NORM.S.INV($B$6),1,0)</x:f>
        <x:v>0</x:v>
      </x:c>
      <x:c r="AU610" s="34" t="n">
        <x:f>IF(SQRT($B$9)*$B610+SQRT(1-$B$9)*Z610&lt;_xlfn.NORM.S.INV($B$6),1,0)</x:f>
        <x:v>0</x:v>
      </x:c>
      <x:c r="AV610" s="34" t="n">
        <x:f>IF(SQRT($B$9)*$B610+SQRT(1-$B$9)*AA610&lt;_xlfn.NORM.S.INV($B$6),1,0)</x:f>
        <x:v>0</x:v>
      </x:c>
      <x:c r="AW610" s="34" t="n">
        <x:f>IF(SQRT($C$9)*$B610+SQRT(1-$C$9)*AB610&lt;_xlfn.NORM.S.INV($C$6),1,0)</x:f>
        <x:v>0</x:v>
      </x:c>
      <x:c r="AX610" s="34" t="n">
        <x:f>IF(SQRT($C$9)*$B610+SQRT(1-$C$9)*AC610&lt;_xlfn.NORM.S.INV($C$6),1,0)</x:f>
        <x:v>0</x:v>
      </x:c>
      <x:c r="AY610" s="34" t="n">
        <x:f>IF(SQRT($C$9)*$B610+SQRT(1-$C$9)*AD610&lt;_xlfn.NORM.S.INV($C$6),1,0)</x:f>
        <x:v>1</x:v>
      </x:c>
      <x:c r="AZ610" s="34" t="n">
        <x:f>IF(SQRT($C$9)*$B610+SQRT(1-$C$9)*AE610&lt;_xlfn.NORM.S.INV($C$6),1,0)</x:f>
        <x:v>0</x:v>
      </x:c>
      <x:c r="BA610" s="34" t="n">
        <x:f>IF(SQRT($C$9)*$B610+SQRT(1-$C$9)*AF610&lt;_xlfn.NORM.S.INV($C$6),1,0)</x:f>
        <x:v>0</x:v>
      </x:c>
      <x:c r="BB610" s="34" t="n">
        <x:f>IF(SQRT($C$9)*$B610+SQRT(1-$C$9)*AG610&lt;_xlfn.NORM.S.INV($C$6),1,0)</x:f>
        <x:v>0</x:v>
      </x:c>
      <x:c r="BC610" s="34" t="n">
        <x:f>IF(SQRT($C$9)*$B610+SQRT(1-$C$9)*AH610&lt;_xlfn.NORM.S.INV($C$6),1,0)</x:f>
        <x:v>0</x:v>
      </x:c>
      <x:c r="BD610" s="34" t="n">
        <x:f>IF(SQRT($C$9)*$B610+SQRT(1-$C$9)*AI610&lt;_xlfn.NORM.S.INV($C$6),1,0)</x:f>
        <x:v>0</x:v>
      </x:c>
      <x:c r="BE610" s="34" t="n">
        <x:f>IF(SQRT($C$9)*$B610+SQRT(1-$C$9)*AJ610&lt;_xlfn.NORM.S.INV($C$6),1,0)</x:f>
        <x:v>0</x:v>
      </x:c>
      <x:c r="BF610" s="34" t="n">
        <x:f>IF(SQRT($C$9)*$B610+SQRT(1-$C$9)*AK610&lt;_xlfn.NORM.S.INV($C$6),1,0)</x:f>
        <x:v>0</x:v>
      </x:c>
      <x:c r="BG610" s="34"/>
      <x:c r="BH610" s="34"/>
      <x:c r="BI610" s="34" t="n">
        <x:f>$B$11*(($A$1061)*$C610/$B$12*$B$7+(1-$A$1061)*$D610/$B$12*$C$7)</x:f>
        <x:v>600</x:v>
      </x:c>
      <x:c r="BJ610" s="34" t="n">
        <x:f>$B$11*(($A$1062)*$C610/$B$12*$B$7+(1-$A$1062)*$D610/$B$12*$C$7)</x:f>
        <x:v>570</x:v>
      </x:c>
      <x:c r="BK610" s="34" t="n">
        <x:f>$B$11*(($A$1063)*$C610/$B$12*$B$7+(1-$A$1063)*$D610/$B$12*$C$7)</x:f>
        <x:v>540</x:v>
      </x:c>
      <x:c r="BL610" s="34" t="n">
        <x:f>$B$11*(($A$1064)*$C610/$B$12*$B$7+(1-$A$1064)*$D610/$B$12*$C$7)</x:f>
        <x:v>509.99999999999994</x:v>
      </x:c>
      <x:c r="BM610" s="34" t="n">
        <x:f>$B$11*(($A$1065)*$C610/$B$12*$B$7+(1-$A$1065)*$D610/$B$12*$C$7)</x:f>
        <x:v>480</x:v>
      </x:c>
      <x:c r="BN610" s="34" t="n">
        <x:f>$B$11*(($A$1066)*$C610/$B$12*$B$7+(1-$A$1066)*$D610/$B$12*$C$7)</x:f>
        <x:v>450</x:v>
      </x:c>
      <x:c r="BO610" s="34" t="n">
        <x:f>$B$11*(($A$1067)*$C610/$B$12*$B$7+(1-$A$1067)*$D610/$B$12*$C$7)</x:f>
        <x:v>419.99999999999994</x:v>
      </x:c>
      <x:c r="BP610" s="34" t="n">
        <x:f>$B$11*(($A$1068)*$C610/$B$12*$B$7+(1-$A$1068)*$D610/$B$12*$C$7)</x:f>
        <x:v>390</x:v>
      </x:c>
      <x:c r="BQ610" s="34" t="n">
        <x:f>$B$11*(($A$1069)*$C610/$B$12*$B$7+(1-$A$1069)*$D610/$B$12*$C$7)</x:f>
        <x:v>360</x:v>
      </x:c>
      <x:c r="BR610" s="34" t="n">
        <x:f>$B$11*(($A$1070)*$C610/$B$12*$B$7+(1-$A$1070)*$D610/$B$12*$C$7)</x:f>
        <x:v>330</x:v>
      </x:c>
      <x:c r="BS610" s="34" t="n">
        <x:f>$B$11*(($A$1071)*$C610/$B$12*$B$7+(1-$A$1071)*$D610/$B$12*$C$7)</x:f>
        <x:v>300</x:v>
      </x:c>
      <x:c r="BT610" s="34" t="n">
        <x:f>$B$11*(($A$1072)*$C610/$B$12*$B$7+(1-$A$1072)*$D610/$B$12*$C$7)</x:f>
        <x:v>270</x:v>
      </x:c>
      <x:c r="BU610" s="34" t="n">
        <x:f>$B$11*(($A$1073)*$C610/$B$12*$B$7+(1-$A$1073)*$D610/$B$12*$C$7)</x:f>
        <x:v>240</x:v>
      </x:c>
      <x:c r="BV610" s="34" t="n">
        <x:f>$B$11*(($A$1074)*$C610/$B$12*$B$7+(1-$A$1074)*$D610/$B$12*$C$7)</x:f>
        <x:v>209.99999999999997</x:v>
      </x:c>
      <x:c r="BW610" s="34" t="n">
        <x:f>$B$11*(($A$1075)*$C610/$B$12*$B$7+(1-$A$1075)*$D610/$B$12*$C$7)</x:f>
        <x:v>180.00000000000003</x:v>
      </x:c>
      <x:c r="BX610" s="34" t="n">
        <x:f>$B$11*(($A$1076)*$C610/$B$12*$B$7+(1-$A$1076)*$D610/$B$12*$C$7)</x:f>
        <x:v>150</x:v>
      </x:c>
      <x:c r="BY610" s="34" t="n">
        <x:f>$B$11*(($A$1077)*$C610/$B$12*$B$7+(1-$A$1077)*$D610/$B$12*$C$7)</x:f>
        <x:v>119.99999999999999</x:v>
      </x:c>
      <x:c r="BZ610" s="34" t="n">
        <x:f>$B$11*(($A$1078)*$C610/$B$12*$B$7+(1-$A$1078)*$D610/$B$12*$C$7)</x:f>
        <x:v>90.00000000000001</x:v>
      </x:c>
      <x:c r="CA610" s="34" t="n">
        <x:f>$B$11*(($A$1079)*$C610/$B$12*$B$7+(1-$A$1079)*$D610/$B$12*$C$7)</x:f>
        <x:v>59.99999999999999</x:v>
      </x:c>
      <x:c r="CB610" s="34" t="n">
        <x:f>$B$11*(($A$1080)*$C610/$B$12*$B$7+(1-$A$1080)*$D610/$B$12*$C$7)</x:f>
        <x:v>30.00000000000003</x:v>
      </x:c>
      <x:c r="CC610" s="34" t="n">
        <x:f>$B$11*(($A$1081)*$C610/$B$12*$B$7+(1-$A$1081)*$D610/$B$12*$C$7)</x:f>
        <x:v>0</x:v>
      </x:c>
    </x:row>
    <x:row r="611">
      <x:c r="A611" s="34" t="n">
        <x:v>587</x:v>
      </x:c>
      <x:c r="B611" s="39" t="n">
        <x:v>-0.8959862399308657</x:v>
      </x:c>
      <x:c r="C611" s="1" t="n">
        <x:f>SUM(AM611:AV611)</x:f>
        <x:v>0</x:v>
      </x:c>
      <x:c r="D611" s="1" t="n">
        <x:f>SUM(AW611:BF611)</x:f>
        <x:v>1</x:v>
      </x:c>
      <x:c r="E611" s="17" t="n">
        <x:f>(1-C611/$B$12)*$B$8-C611/$B$12*$B$7</x:f>
        <x:v>0.05</x:v>
      </x:c>
      <x:c r="F611" s="17" t="n">
        <x:f>(1-D611/$B$12)*$C$8-D611/$B$12*$C$7</x:f>
        <x:v>0.021000000000000005</x:v>
      </x:c>
      <x:c r="G611" s="32" t="n">
        <x:f>$B$11*($B$10*C611/$B$12*$B$7+(1-$B$10)*D611/$B$12*$C$7)</x:f>
        <x:v>300</x:v>
      </x:c>
      <x:c r="H611" s="17" t="n">
        <x:f>$B$10*E611+(1-$B$10)*F611</x:f>
        <x:v>0.035500000000000004</x:v>
      </x:c>
      <x:c r="I611" s="34"/>
      <x:c r="J611" s="34"/>
      <x:c r="K611" s="34"/>
      <x:c r="L611" s="34"/>
      <x:c r="M611" s="34"/>
      <x:c r="N611" s="34"/>
      <x:c r="O611" s="34"/>
      <x:c r="P611" s="34"/>
      <x:c r="Q611" s="34"/>
      <x:c r="R611" s="39" t="n">
        <x:v>0.24281554412020864</x:v>
      </x:c>
      <x:c r="S611" s="39" t="n">
        <x:v>-1.2305949075902711</x:v>
      </x:c>
      <x:c r="T611" s="39" t="n">
        <x:v>-0.026531880197242827</x:v>
      </x:c>
      <x:c r="U611" s="39" t="n">
        <x:v>1.465863104265318</x:v>
      </x:c>
      <x:c r="V611" s="39" t="n">
        <x:v>2.499660418282474</x:v>
      </x:c>
      <x:c r="W611" s="39" t="n">
        <x:v>0.6295637823551294</x:v>
      </x:c>
      <x:c r="X611" s="39" t="n">
        <x:v>-0.9788502520217247</x:v>
      </x:c>
      <x:c r="Y611" s="39" t="n">
        <x:v>0.4560749291696388</x:v>
      </x:c>
      <x:c r="Z611" s="39" t="n">
        <x:v>0.07137822335981928</x:v>
      </x:c>
      <x:c r="AA611" s="39" t="n">
        <x:v>-0.03577204440680109</x:v>
      </x:c>
      <x:c r="AB611" s="39" t="n">
        <x:v>0.613273051422237</x:v>
      </x:c>
      <x:c r="AC611" s="39" t="n">
        <x:v>1.5243550907984362</x:v>
      </x:c>
      <x:c r="AD611" s="39" t="n">
        <x:v>-2.3525026799171807</x:v>
      </x:c>
      <x:c r="AE611" s="39" t="n">
        <x:v>1.2780155658993566</x:v>
      </x:c>
      <x:c r="AF611" s="39" t="n">
        <x:v>-0.06156856913813448</x:v>
      </x:c>
      <x:c r="AG611" s="39" t="n">
        <x:v>-0.3225838041905921</x:v>
      </x:c>
      <x:c r="AH611" s="39" t="n">
        <x:v>-0.006290818325166191</x:v>
      </x:c>
      <x:c r="AI611" s="39" t="n">
        <x:v>0.1997096900457326</x:v>
      </x:c>
      <x:c r="AJ611" s="39" t="n">
        <x:v>-0.27231317116080234</x:v>
      </x:c>
      <x:c r="AK611" s="39" t="n">
        <x:v>1.3023241545800055</x:v>
      </x:c>
      <x:c r="AL611" s="34"/>
      <x:c r="AM611" s="34" t="n">
        <x:f>IF(SQRT($B$9)*$B611+SQRT(1-$B$9)*R611&lt;_xlfn.NORM.S.INV($B$6),1,0)</x:f>
        <x:v>0</x:v>
      </x:c>
      <x:c r="AN611" s="34" t="n">
        <x:f>IF(SQRT($B$9)*$B611+SQRT(1-$B$9)*S611&lt;_xlfn.NORM.S.INV($B$6),1,0)</x:f>
        <x:v>0</x:v>
      </x:c>
      <x:c r="AO611" s="34" t="n">
        <x:f>IF(SQRT($B$9)*$B611+SQRT(1-$B$9)*T611&lt;_xlfn.NORM.S.INV($B$6),1,0)</x:f>
        <x:v>0</x:v>
      </x:c>
      <x:c r="AP611" s="34" t="n">
        <x:f>IF(SQRT($B$9)*$B611+SQRT(1-$B$9)*U611&lt;_xlfn.NORM.S.INV($B$6),1,0)</x:f>
        <x:v>0</x:v>
      </x:c>
      <x:c r="AQ611" s="34" t="n">
        <x:f>IF(SQRT($B$9)*$B611+SQRT(1-$B$9)*V611&lt;_xlfn.NORM.S.INV($B$6),1,0)</x:f>
        <x:v>0</x:v>
      </x:c>
      <x:c r="AR611" s="34" t="n">
        <x:f>IF(SQRT($B$9)*$B611+SQRT(1-$B$9)*W611&lt;_xlfn.NORM.S.INV($B$6),1,0)</x:f>
        <x:v>0</x:v>
      </x:c>
      <x:c r="AS611" s="34" t="n">
        <x:f>IF(SQRT($B$9)*$B611+SQRT(1-$B$9)*X611&lt;_xlfn.NORM.S.INV($B$6),1,0)</x:f>
        <x:v>0</x:v>
      </x:c>
      <x:c r="AT611" s="34" t="n">
        <x:f>IF(SQRT($B$9)*$B611+SQRT(1-$B$9)*Y611&lt;_xlfn.NORM.S.INV($B$6),1,0)</x:f>
        <x:v>0</x:v>
      </x:c>
      <x:c r="AU611" s="34" t="n">
        <x:f>IF(SQRT($B$9)*$B611+SQRT(1-$B$9)*Z611&lt;_xlfn.NORM.S.INV($B$6),1,0)</x:f>
        <x:v>0</x:v>
      </x:c>
      <x:c r="AV611" s="34" t="n">
        <x:f>IF(SQRT($B$9)*$B611+SQRT(1-$B$9)*AA611&lt;_xlfn.NORM.S.INV($B$6),1,0)</x:f>
        <x:v>0</x:v>
      </x:c>
      <x:c r="AW611" s="34" t="n">
        <x:f>IF(SQRT($C$9)*$B611+SQRT(1-$C$9)*AB611&lt;_xlfn.NORM.S.INV($C$6),1,0)</x:f>
        <x:v>0</x:v>
      </x:c>
      <x:c r="AX611" s="34" t="n">
        <x:f>IF(SQRT($C$9)*$B611+SQRT(1-$C$9)*AC611&lt;_xlfn.NORM.S.INV($C$6),1,0)</x:f>
        <x:v>0</x:v>
      </x:c>
      <x:c r="AY611" s="34" t="n">
        <x:f>IF(SQRT($C$9)*$B611+SQRT(1-$C$9)*AD611&lt;_xlfn.NORM.S.INV($C$6),1,0)</x:f>
        <x:v>1</x:v>
      </x:c>
      <x:c r="AZ611" s="34" t="n">
        <x:f>IF(SQRT($C$9)*$B611+SQRT(1-$C$9)*AE611&lt;_xlfn.NORM.S.INV($C$6),1,0)</x:f>
        <x:v>0</x:v>
      </x:c>
      <x:c r="BA611" s="34" t="n">
        <x:f>IF(SQRT($C$9)*$B611+SQRT(1-$C$9)*AF611&lt;_xlfn.NORM.S.INV($C$6),1,0)</x:f>
        <x:v>0</x:v>
      </x:c>
      <x:c r="BB611" s="34" t="n">
        <x:f>IF(SQRT($C$9)*$B611+SQRT(1-$C$9)*AG611&lt;_xlfn.NORM.S.INV($C$6),1,0)</x:f>
        <x:v>0</x:v>
      </x:c>
      <x:c r="BC611" s="34" t="n">
        <x:f>IF(SQRT($C$9)*$B611+SQRT(1-$C$9)*AH611&lt;_xlfn.NORM.S.INV($C$6),1,0)</x:f>
        <x:v>0</x:v>
      </x:c>
      <x:c r="BD611" s="34" t="n">
        <x:f>IF(SQRT($C$9)*$B611+SQRT(1-$C$9)*AI611&lt;_xlfn.NORM.S.INV($C$6),1,0)</x:f>
        <x:v>0</x:v>
      </x:c>
      <x:c r="BE611" s="34" t="n">
        <x:f>IF(SQRT($C$9)*$B611+SQRT(1-$C$9)*AJ611&lt;_xlfn.NORM.S.INV($C$6),1,0)</x:f>
        <x:v>0</x:v>
      </x:c>
      <x:c r="BF611" s="34" t="n">
        <x:f>IF(SQRT($C$9)*$B611+SQRT(1-$C$9)*AK611&lt;_xlfn.NORM.S.INV($C$6),1,0)</x:f>
        <x:v>0</x:v>
      </x:c>
      <x:c r="BG611" s="34"/>
      <x:c r="BH611" s="34"/>
      <x:c r="BI611" s="34" t="n">
        <x:f>$B$11*(($A$1061)*$C611/$B$12*$B$7+(1-$A$1061)*$D611/$B$12*$C$7)</x:f>
        <x:v>600</x:v>
      </x:c>
      <x:c r="BJ611" s="34" t="n">
        <x:f>$B$11*(($A$1062)*$C611/$B$12*$B$7+(1-$A$1062)*$D611/$B$12*$C$7)</x:f>
        <x:v>570</x:v>
      </x:c>
      <x:c r="BK611" s="34" t="n">
        <x:f>$B$11*(($A$1063)*$C611/$B$12*$B$7+(1-$A$1063)*$D611/$B$12*$C$7)</x:f>
        <x:v>540</x:v>
      </x:c>
      <x:c r="BL611" s="34" t="n">
        <x:f>$B$11*(($A$1064)*$C611/$B$12*$B$7+(1-$A$1064)*$D611/$B$12*$C$7)</x:f>
        <x:v>509.99999999999994</x:v>
      </x:c>
      <x:c r="BM611" s="34" t="n">
        <x:f>$B$11*(($A$1065)*$C611/$B$12*$B$7+(1-$A$1065)*$D611/$B$12*$C$7)</x:f>
        <x:v>480</x:v>
      </x:c>
      <x:c r="BN611" s="34" t="n">
        <x:f>$B$11*(($A$1066)*$C611/$B$12*$B$7+(1-$A$1066)*$D611/$B$12*$C$7)</x:f>
        <x:v>450</x:v>
      </x:c>
      <x:c r="BO611" s="34" t="n">
        <x:f>$B$11*(($A$1067)*$C611/$B$12*$B$7+(1-$A$1067)*$D611/$B$12*$C$7)</x:f>
        <x:v>419.99999999999994</x:v>
      </x:c>
      <x:c r="BP611" s="34" t="n">
        <x:f>$B$11*(($A$1068)*$C611/$B$12*$B$7+(1-$A$1068)*$D611/$B$12*$C$7)</x:f>
        <x:v>390</x:v>
      </x:c>
      <x:c r="BQ611" s="34" t="n">
        <x:f>$B$11*(($A$1069)*$C611/$B$12*$B$7+(1-$A$1069)*$D611/$B$12*$C$7)</x:f>
        <x:v>360</x:v>
      </x:c>
      <x:c r="BR611" s="34" t="n">
        <x:f>$B$11*(($A$1070)*$C611/$B$12*$B$7+(1-$A$1070)*$D611/$B$12*$C$7)</x:f>
        <x:v>330</x:v>
      </x:c>
      <x:c r="BS611" s="34" t="n">
        <x:f>$B$11*(($A$1071)*$C611/$B$12*$B$7+(1-$A$1071)*$D611/$B$12*$C$7)</x:f>
        <x:v>300</x:v>
      </x:c>
      <x:c r="BT611" s="34" t="n">
        <x:f>$B$11*(($A$1072)*$C611/$B$12*$B$7+(1-$A$1072)*$D611/$B$12*$C$7)</x:f>
        <x:v>270</x:v>
      </x:c>
      <x:c r="BU611" s="34" t="n">
        <x:f>$B$11*(($A$1073)*$C611/$B$12*$B$7+(1-$A$1073)*$D611/$B$12*$C$7)</x:f>
        <x:v>240</x:v>
      </x:c>
      <x:c r="BV611" s="34" t="n">
        <x:f>$B$11*(($A$1074)*$C611/$B$12*$B$7+(1-$A$1074)*$D611/$B$12*$C$7)</x:f>
        <x:v>209.99999999999997</x:v>
      </x:c>
      <x:c r="BW611" s="34" t="n">
        <x:f>$B$11*(($A$1075)*$C611/$B$12*$B$7+(1-$A$1075)*$D611/$B$12*$C$7)</x:f>
        <x:v>180.00000000000003</x:v>
      </x:c>
      <x:c r="BX611" s="34" t="n">
        <x:f>$B$11*(($A$1076)*$C611/$B$12*$B$7+(1-$A$1076)*$D611/$B$12*$C$7)</x:f>
        <x:v>150</x:v>
      </x:c>
      <x:c r="BY611" s="34" t="n">
        <x:f>$B$11*(($A$1077)*$C611/$B$12*$B$7+(1-$A$1077)*$D611/$B$12*$C$7)</x:f>
        <x:v>119.99999999999999</x:v>
      </x:c>
      <x:c r="BZ611" s="34" t="n">
        <x:f>$B$11*(($A$1078)*$C611/$B$12*$B$7+(1-$A$1078)*$D611/$B$12*$C$7)</x:f>
        <x:v>90.00000000000001</x:v>
      </x:c>
      <x:c r="CA611" s="34" t="n">
        <x:f>$B$11*(($A$1079)*$C611/$B$12*$B$7+(1-$A$1079)*$D611/$B$12*$C$7)</x:f>
        <x:v>59.99999999999999</x:v>
      </x:c>
      <x:c r="CB611" s="34" t="n">
        <x:f>$B$11*(($A$1080)*$C611/$B$12*$B$7+(1-$A$1080)*$D611/$B$12*$C$7)</x:f>
        <x:v>30.00000000000003</x:v>
      </x:c>
      <x:c r="CC611" s="34" t="n">
        <x:f>$B$11*(($A$1081)*$C611/$B$12*$B$7+(1-$A$1081)*$D611/$B$12*$C$7)</x:f>
        <x:v>0</x:v>
      </x:c>
    </x:row>
    <x:row r="612">
      <x:c r="A612" s="34" t="n">
        <x:v>588</x:v>
      </x:c>
      <x:c r="B612" s="39" t="n">
        <x:v>-0.8661388667072947</x:v>
      </x:c>
      <x:c r="C612" s="1" t="n">
        <x:f>SUM(AM612:AV612)</x:f>
        <x:v>0</x:v>
      </x:c>
      <x:c r="D612" s="1" t="n">
        <x:f>SUM(AW612:BF612)</x:f>
        <x:v>0</x:v>
      </x:c>
      <x:c r="E612" s="17" t="n">
        <x:f>(1-C612/$B$12)*$B$8-C612/$B$12*$B$7</x:f>
        <x:v>0.05</x:v>
      </x:c>
      <x:c r="F612" s="17" t="n">
        <x:f>(1-D612/$B$12)*$C$8-D612/$B$12*$C$7</x:f>
        <x:v>0.09</x:v>
      </x:c>
      <x:c r="G612" s="32" t="n">
        <x:f>$B$11*($B$10*C612/$B$12*$B$7+(1-$B$10)*D612/$B$12*$C$7)</x:f>
        <x:v>0</x:v>
      </x:c>
      <x:c r="H612" s="17" t="n">
        <x:f>$B$10*E612+(1-$B$10)*F612</x:f>
        <x:v>0.07</x:v>
      </x:c>
      <x:c r="I612" s="34"/>
      <x:c r="J612" s="34"/>
      <x:c r="K612" s="34"/>
      <x:c r="L612" s="34"/>
      <x:c r="M612" s="34"/>
      <x:c r="N612" s="34"/>
      <x:c r="O612" s="34"/>
      <x:c r="P612" s="34"/>
      <x:c r="Q612" s="34"/>
      <x:c r="R612" s="39" t="n">
        <x:v>-1.0827119472808542</x:v>
      </x:c>
      <x:c r="S612" s="39" t="n">
        <x:v>-0.3095152115201811</x:v>
      </x:c>
      <x:c r="T612" s="39" t="n">
        <x:v>-0.985674243067956</x:v>
      </x:c>
      <x:c r="U612" s="39" t="n">
        <x:v>0.3128198497495409</x:v>
      </x:c>
      <x:c r="V612" s="39" t="n">
        <x:v>2.0914759658158784</x:v>
      </x:c>
      <x:c r="W612" s="39" t="n">
        <x:v>-1.5041285515603555</x:v>
      </x:c>
      <x:c r="X612" s="39" t="n">
        <x:v>1.0006236099476842</x:v>
      </x:c>
      <x:c r="Y612" s="39" t="n">
        <x:v>-1.0020328067480155</x:v>
      </x:c>
      <x:c r="Z612" s="39" t="n">
        <x:v>-0.14892946971225493</x:v>
      </x:c>
      <x:c r="AA612" s="39" t="n">
        <x:v>1.0713254112244586</x:v>
      </x:c>
      <x:c r="AB612" s="39" t="n">
        <x:v>1.7457366190696533</x:v>
      </x:c>
      <x:c r="AC612" s="39" t="n">
        <x:v>-0.49621335760124013</x:v>
      </x:c>
      <x:c r="AD612" s="39" t="n">
        <x:v>0.11657370128081432</x:v>
      </x:c>
      <x:c r="AE612" s="39" t="n">
        <x:v>-0.4990680526626763</x:v>
      </x:c>
      <x:c r="AF612" s="39" t="n">
        <x:v>0.10237383098912572</x:v>
      </x:c>
      <x:c r="AG612" s="39" t="n">
        <x:v>0.14404062839920126</x:v>
      </x:c>
      <x:c r="AH612" s="39" t="n">
        <x:v>-0.15508703203550417</x:v>
      </x:c>
      <x:c r="AI612" s="39" t="n">
        <x:v>0.4325862202168113</x:v>
      </x:c>
      <x:c r="AJ612" s="39" t="n">
        <x:v>-0.46138940406519025</x:v>
      </x:c>
      <x:c r="AK612" s="39" t="n">
        <x:v>1.7283326089197157</x:v>
      </x:c>
      <x:c r="AL612" s="34"/>
      <x:c r="AM612" s="34" t="n">
        <x:f>IF(SQRT($B$9)*$B612+SQRT(1-$B$9)*R612&lt;_xlfn.NORM.S.INV($B$6),1,0)</x:f>
        <x:v>0</x:v>
      </x:c>
      <x:c r="AN612" s="34" t="n">
        <x:f>IF(SQRT($B$9)*$B612+SQRT(1-$B$9)*S612&lt;_xlfn.NORM.S.INV($B$6),1,0)</x:f>
        <x:v>0</x:v>
      </x:c>
      <x:c r="AO612" s="34" t="n">
        <x:f>IF(SQRT($B$9)*$B612+SQRT(1-$B$9)*T612&lt;_xlfn.NORM.S.INV($B$6),1,0)</x:f>
        <x:v>0</x:v>
      </x:c>
      <x:c r="AP612" s="34" t="n">
        <x:f>IF(SQRT($B$9)*$B612+SQRT(1-$B$9)*U612&lt;_xlfn.NORM.S.INV($B$6),1,0)</x:f>
        <x:v>0</x:v>
      </x:c>
      <x:c r="AQ612" s="34" t="n">
        <x:f>IF(SQRT($B$9)*$B612+SQRT(1-$B$9)*V612&lt;_xlfn.NORM.S.INV($B$6),1,0)</x:f>
        <x:v>0</x:v>
      </x:c>
      <x:c r="AR612" s="34" t="n">
        <x:f>IF(SQRT($B$9)*$B612+SQRT(1-$B$9)*W612&lt;_xlfn.NORM.S.INV($B$6),1,0)</x:f>
        <x:v>0</x:v>
      </x:c>
      <x:c r="AS612" s="34" t="n">
        <x:f>IF(SQRT($B$9)*$B612+SQRT(1-$B$9)*X612&lt;_xlfn.NORM.S.INV($B$6),1,0)</x:f>
        <x:v>0</x:v>
      </x:c>
      <x:c r="AT612" s="34" t="n">
        <x:f>IF(SQRT($B$9)*$B612+SQRT(1-$B$9)*Y612&lt;_xlfn.NORM.S.INV($B$6),1,0)</x:f>
        <x:v>0</x:v>
      </x:c>
      <x:c r="AU612" s="34" t="n">
        <x:f>IF(SQRT($B$9)*$B612+SQRT(1-$B$9)*Z612&lt;_xlfn.NORM.S.INV($B$6),1,0)</x:f>
        <x:v>0</x:v>
      </x:c>
      <x:c r="AV612" s="34" t="n">
        <x:f>IF(SQRT($B$9)*$B612+SQRT(1-$B$9)*AA612&lt;_xlfn.NORM.S.INV($B$6),1,0)</x:f>
        <x:v>0</x:v>
      </x:c>
      <x:c r="AW612" s="34" t="n">
        <x:f>IF(SQRT($C$9)*$B612+SQRT(1-$C$9)*AB612&lt;_xlfn.NORM.S.INV($C$6),1,0)</x:f>
        <x:v>0</x:v>
      </x:c>
      <x:c r="AX612" s="34" t="n">
        <x:f>IF(SQRT($C$9)*$B612+SQRT(1-$C$9)*AC612&lt;_xlfn.NORM.S.INV($C$6),1,0)</x:f>
        <x:v>0</x:v>
      </x:c>
      <x:c r="AY612" s="34" t="n">
        <x:f>IF(SQRT($C$9)*$B612+SQRT(1-$C$9)*AD612&lt;_xlfn.NORM.S.INV($C$6),1,0)</x:f>
        <x:v>0</x:v>
      </x:c>
      <x:c r="AZ612" s="34" t="n">
        <x:f>IF(SQRT($C$9)*$B612+SQRT(1-$C$9)*AE612&lt;_xlfn.NORM.S.INV($C$6),1,0)</x:f>
        <x:v>0</x:v>
      </x:c>
      <x:c r="BA612" s="34" t="n">
        <x:f>IF(SQRT($C$9)*$B612+SQRT(1-$C$9)*AF612&lt;_xlfn.NORM.S.INV($C$6),1,0)</x:f>
        <x:v>0</x:v>
      </x:c>
      <x:c r="BB612" s="34" t="n">
        <x:f>IF(SQRT($C$9)*$B612+SQRT(1-$C$9)*AG612&lt;_xlfn.NORM.S.INV($C$6),1,0)</x:f>
        <x:v>0</x:v>
      </x:c>
      <x:c r="BC612" s="34" t="n">
        <x:f>IF(SQRT($C$9)*$B612+SQRT(1-$C$9)*AH612&lt;_xlfn.NORM.S.INV($C$6),1,0)</x:f>
        <x:v>0</x:v>
      </x:c>
      <x:c r="BD612" s="34" t="n">
        <x:f>IF(SQRT($C$9)*$B612+SQRT(1-$C$9)*AI612&lt;_xlfn.NORM.S.INV($C$6),1,0)</x:f>
        <x:v>0</x:v>
      </x:c>
      <x:c r="BE612" s="34" t="n">
        <x:f>IF(SQRT($C$9)*$B612+SQRT(1-$C$9)*AJ612&lt;_xlfn.NORM.S.INV($C$6),1,0)</x:f>
        <x:v>0</x:v>
      </x:c>
      <x:c r="BF612" s="34" t="n">
        <x:f>IF(SQRT($C$9)*$B612+SQRT(1-$C$9)*AK612&lt;_xlfn.NORM.S.INV($C$6),1,0)</x:f>
        <x:v>0</x:v>
      </x:c>
      <x:c r="BG612" s="34"/>
      <x:c r="BH612" s="34"/>
      <x:c r="BI612" s="34" t="n">
        <x:f>$B$11*(($A$1061)*$C612/$B$12*$B$7+(1-$A$1061)*$D612/$B$12*$C$7)</x:f>
        <x:v>0</x:v>
      </x:c>
      <x:c r="BJ612" s="34" t="n">
        <x:f>$B$11*(($A$1062)*$C612/$B$12*$B$7+(1-$A$1062)*$D612/$B$12*$C$7)</x:f>
        <x:v>0</x:v>
      </x:c>
      <x:c r="BK612" s="34" t="n">
        <x:f>$B$11*(($A$1063)*$C612/$B$12*$B$7+(1-$A$1063)*$D612/$B$12*$C$7)</x:f>
        <x:v>0</x:v>
      </x:c>
      <x:c r="BL612" s="34" t="n">
        <x:f>$B$11*(($A$1064)*$C612/$B$12*$B$7+(1-$A$1064)*$D612/$B$12*$C$7)</x:f>
        <x:v>0</x:v>
      </x:c>
      <x:c r="BM612" s="34" t="n">
        <x:f>$B$11*(($A$1065)*$C612/$B$12*$B$7+(1-$A$1065)*$D612/$B$12*$C$7)</x:f>
        <x:v>0</x:v>
      </x:c>
      <x:c r="BN612" s="34" t="n">
        <x:f>$B$11*(($A$1066)*$C612/$B$12*$B$7+(1-$A$1066)*$D612/$B$12*$C$7)</x:f>
        <x:v>0</x:v>
      </x:c>
      <x:c r="BO612" s="34" t="n">
        <x:f>$B$11*(($A$1067)*$C612/$B$12*$B$7+(1-$A$1067)*$D612/$B$12*$C$7)</x:f>
        <x:v>0</x:v>
      </x:c>
      <x:c r="BP612" s="34" t="n">
        <x:f>$B$11*(($A$1068)*$C612/$B$12*$B$7+(1-$A$1068)*$D612/$B$12*$C$7)</x:f>
        <x:v>0</x:v>
      </x:c>
      <x:c r="BQ612" s="34" t="n">
        <x:f>$B$11*(($A$1069)*$C612/$B$12*$B$7+(1-$A$1069)*$D612/$B$12*$C$7)</x:f>
        <x:v>0</x:v>
      </x:c>
      <x:c r="BR612" s="34" t="n">
        <x:f>$B$11*(($A$1070)*$C612/$B$12*$B$7+(1-$A$1070)*$D612/$B$12*$C$7)</x:f>
        <x:v>0</x:v>
      </x:c>
      <x:c r="BS612" s="34" t="n">
        <x:f>$B$11*(($A$1071)*$C612/$B$12*$B$7+(1-$A$1071)*$D612/$B$12*$C$7)</x:f>
        <x:v>0</x:v>
      </x:c>
      <x:c r="BT612" s="34" t="n">
        <x:f>$B$11*(($A$1072)*$C612/$B$12*$B$7+(1-$A$1072)*$D612/$B$12*$C$7)</x:f>
        <x:v>0</x:v>
      </x:c>
      <x:c r="BU612" s="34" t="n">
        <x:f>$B$11*(($A$1073)*$C612/$B$12*$B$7+(1-$A$1073)*$D612/$B$12*$C$7)</x:f>
        <x:v>0</x:v>
      </x:c>
      <x:c r="BV612" s="34" t="n">
        <x:f>$B$11*(($A$1074)*$C612/$B$12*$B$7+(1-$A$1074)*$D612/$B$12*$C$7)</x:f>
        <x:v>0</x:v>
      </x:c>
      <x:c r="BW612" s="34" t="n">
        <x:f>$B$11*(($A$1075)*$C612/$B$12*$B$7+(1-$A$1075)*$D612/$B$12*$C$7)</x:f>
        <x:v>0</x:v>
      </x:c>
      <x:c r="BX612" s="34" t="n">
        <x:f>$B$11*(($A$1076)*$C612/$B$12*$B$7+(1-$A$1076)*$D612/$B$12*$C$7)</x:f>
        <x:v>0</x:v>
      </x:c>
      <x:c r="BY612" s="34" t="n">
        <x:f>$B$11*(($A$1077)*$C612/$B$12*$B$7+(1-$A$1077)*$D612/$B$12*$C$7)</x:f>
        <x:v>0</x:v>
      </x:c>
      <x:c r="BZ612" s="34" t="n">
        <x:f>$B$11*(($A$1078)*$C612/$B$12*$B$7+(1-$A$1078)*$D612/$B$12*$C$7)</x:f>
        <x:v>0</x:v>
      </x:c>
      <x:c r="CA612" s="34" t="n">
        <x:f>$B$11*(($A$1079)*$C612/$B$12*$B$7+(1-$A$1079)*$D612/$B$12*$C$7)</x:f>
        <x:v>0</x:v>
      </x:c>
      <x:c r="CB612" s="34" t="n">
        <x:f>$B$11*(($A$1080)*$C612/$B$12*$B$7+(1-$A$1080)*$D612/$B$12*$C$7)</x:f>
        <x:v>0</x:v>
      </x:c>
      <x:c r="CC612" s="34" t="n">
        <x:f>$B$11*(($A$1081)*$C612/$B$12*$B$7+(1-$A$1081)*$D612/$B$12*$C$7)</x:f>
        <x:v>0</x:v>
      </x:c>
    </x:row>
    <x:row r="613">
      <x:c r="A613" s="34" t="n">
        <x:v>589</x:v>
      </x:c>
      <x:c r="B613" s="39" t="n">
        <x:v>-1.5571216774833314</x:v>
      </x:c>
      <x:c r="C613" s="1" t="n">
        <x:f>SUM(AM613:AV613)</x:f>
        <x:v>0</x:v>
      </x:c>
      <x:c r="D613" s="1" t="n">
        <x:f>SUM(AW613:BF613)</x:f>
        <x:v>1</x:v>
      </x:c>
      <x:c r="E613" s="17" t="n">
        <x:f>(1-C613/$B$12)*$B$8-C613/$B$12*$B$7</x:f>
        <x:v>0.05</x:v>
      </x:c>
      <x:c r="F613" s="17" t="n">
        <x:f>(1-D613/$B$12)*$C$8-D613/$B$12*$C$7</x:f>
        <x:v>0.021000000000000005</x:v>
      </x:c>
      <x:c r="G613" s="32" t="n">
        <x:f>$B$11*($B$10*C613/$B$12*$B$7+(1-$B$10)*D613/$B$12*$C$7)</x:f>
        <x:v>300</x:v>
      </x:c>
      <x:c r="H613" s="17" t="n">
        <x:f>$B$10*E613+(1-$B$10)*F613</x:f>
        <x:v>0.035500000000000004</x:v>
      </x:c>
      <x:c r="I613" s="34"/>
      <x:c r="J613" s="34"/>
      <x:c r="K613" s="34"/>
      <x:c r="L613" s="34"/>
      <x:c r="M613" s="34"/>
      <x:c r="N613" s="34"/>
      <x:c r="O613" s="34"/>
      <x:c r="P613" s="34"/>
      <x:c r="Q613" s="34"/>
      <x:c r="R613" s="39" t="n">
        <x:v>-1.1022195047742933</x:v>
      </x:c>
      <x:c r="S613" s="39" t="n">
        <x:v>1.1291045436494491</x:v>
      </x:c>
      <x:c r="T613" s="39" t="n">
        <x:v>0.4324777549545224</x:v>
      </x:c>
      <x:c r="U613" s="39" t="n">
        <x:v>-1.3328220328413651</x:v>
      </x:c>
      <x:c r="V613" s="39" t="n">
        <x:v>0.04795066876573767</x:v>
      </x:c>
      <x:c r="W613" s="39" t="n">
        <x:v>2.376437612686353</x:v>
      </x:c>
      <x:c r="X613" s="39" t="n">
        <x:v>1.120647050516486</x:v>
      </x:c>
      <x:c r="Y613" s="39" t="n">
        <x:v>0.5014913061152504</x:v>
      </x:c>
      <x:c r="Z613" s="39" t="n">
        <x:v>0.08102222912046857</x:v>
      </x:c>
      <x:c r="AA613" s="39" t="n">
        <x:v>-0.7957407127031026</x:v>
      </x:c>
      <x:c r="AB613" s="39" t="n">
        <x:v>-1.1119781893755754</x:v>
      </x:c>
      <x:c r="AC613" s="39" t="n">
        <x:v>-0.5464977970060358</x:v>
      </x:c>
      <x:c r="AD613" s="39" t="n">
        <x:v>0.524518684455803</x:v>
      </x:c>
      <x:c r="AE613" s="39" t="n">
        <x:v>-0.9250968503611131</x:v>
      </x:c>
      <x:c r="AF613" s="39" t="n">
        <x:v>0.7476867516356478</x:v>
      </x:c>
      <x:c r="AG613" s="39" t="n">
        <x:v>0.48004171069623</x:v>
      </x:c>
      <x:c r="AH613" s="39" t="n">
        <x:v>0.04658358044042544</x:v>
      </x:c>
      <x:c r="AI613" s="39" t="n">
        <x:v>-0.0341720728451278</x:v>
      </x:c>
      <x:c r="AJ613" s="39" t="n">
        <x:v>-0.9689332497193023</x:v>
      </x:c>
      <x:c r="AK613" s="39" t="n">
        <x:v>-1.0465898561830822</x:v>
      </x:c>
      <x:c r="AL613" s="34"/>
      <x:c r="AM613" s="34" t="n">
        <x:f>IF(SQRT($B$9)*$B613+SQRT(1-$B$9)*R613&lt;_xlfn.NORM.S.INV($B$6),1,0)</x:f>
        <x:v>0</x:v>
      </x:c>
      <x:c r="AN613" s="34" t="n">
        <x:f>IF(SQRT($B$9)*$B613+SQRT(1-$B$9)*S613&lt;_xlfn.NORM.S.INV($B$6),1,0)</x:f>
        <x:v>0</x:v>
      </x:c>
      <x:c r="AO613" s="34" t="n">
        <x:f>IF(SQRT($B$9)*$B613+SQRT(1-$B$9)*T613&lt;_xlfn.NORM.S.INV($B$6),1,0)</x:f>
        <x:v>0</x:v>
      </x:c>
      <x:c r="AP613" s="34" t="n">
        <x:f>IF(SQRT($B$9)*$B613+SQRT(1-$B$9)*U613&lt;_xlfn.NORM.S.INV($B$6),1,0)</x:f>
        <x:v>0</x:v>
      </x:c>
      <x:c r="AQ613" s="34" t="n">
        <x:f>IF(SQRT($B$9)*$B613+SQRT(1-$B$9)*V613&lt;_xlfn.NORM.S.INV($B$6),1,0)</x:f>
        <x:v>0</x:v>
      </x:c>
      <x:c r="AR613" s="34" t="n">
        <x:f>IF(SQRT($B$9)*$B613+SQRT(1-$B$9)*W613&lt;_xlfn.NORM.S.INV($B$6),1,0)</x:f>
        <x:v>0</x:v>
      </x:c>
      <x:c r="AS613" s="34" t="n">
        <x:f>IF(SQRT($B$9)*$B613+SQRT(1-$B$9)*X613&lt;_xlfn.NORM.S.INV($B$6),1,0)</x:f>
        <x:v>0</x:v>
      </x:c>
      <x:c r="AT613" s="34" t="n">
        <x:f>IF(SQRT($B$9)*$B613+SQRT(1-$B$9)*Y613&lt;_xlfn.NORM.S.INV($B$6),1,0)</x:f>
        <x:v>0</x:v>
      </x:c>
      <x:c r="AU613" s="34" t="n">
        <x:f>IF(SQRT($B$9)*$B613+SQRT(1-$B$9)*Z613&lt;_xlfn.NORM.S.INV($B$6),1,0)</x:f>
        <x:v>0</x:v>
      </x:c>
      <x:c r="AV613" s="34" t="n">
        <x:f>IF(SQRT($B$9)*$B613+SQRT(1-$B$9)*AA613&lt;_xlfn.NORM.S.INV($B$6),1,0)</x:f>
        <x:v>0</x:v>
      </x:c>
      <x:c r="AW613" s="34" t="n">
        <x:f>IF(SQRT($C$9)*$B613+SQRT(1-$C$9)*AB613&lt;_xlfn.NORM.S.INV($C$6),1,0)</x:f>
        <x:v>1</x:v>
      </x:c>
      <x:c r="AX613" s="34" t="n">
        <x:f>IF(SQRT($C$9)*$B613+SQRT(1-$C$9)*AC613&lt;_xlfn.NORM.S.INV($C$6),1,0)</x:f>
        <x:v>0</x:v>
      </x:c>
      <x:c r="AY613" s="34" t="n">
        <x:f>IF(SQRT($C$9)*$B613+SQRT(1-$C$9)*AD613&lt;_xlfn.NORM.S.INV($C$6),1,0)</x:f>
        <x:v>0</x:v>
      </x:c>
      <x:c r="AZ613" s="34" t="n">
        <x:f>IF(SQRT($C$9)*$B613+SQRT(1-$C$9)*AE613&lt;_xlfn.NORM.S.INV($C$6),1,0)</x:f>
        <x:v>0</x:v>
      </x:c>
      <x:c r="BA613" s="34" t="n">
        <x:f>IF(SQRT($C$9)*$B613+SQRT(1-$C$9)*AF613&lt;_xlfn.NORM.S.INV($C$6),1,0)</x:f>
        <x:v>0</x:v>
      </x:c>
      <x:c r="BB613" s="34" t="n">
        <x:f>IF(SQRT($C$9)*$B613+SQRT(1-$C$9)*AG613&lt;_xlfn.NORM.S.INV($C$6),1,0)</x:f>
        <x:v>0</x:v>
      </x:c>
      <x:c r="BC613" s="34" t="n">
        <x:f>IF(SQRT($C$9)*$B613+SQRT(1-$C$9)*AH613&lt;_xlfn.NORM.S.INV($C$6),1,0)</x:f>
        <x:v>0</x:v>
      </x:c>
      <x:c r="BD613" s="34" t="n">
        <x:f>IF(SQRT($C$9)*$B613+SQRT(1-$C$9)*AI613&lt;_xlfn.NORM.S.INV($C$6),1,0)</x:f>
        <x:v>0</x:v>
      </x:c>
      <x:c r="BE613" s="34" t="n">
        <x:f>IF(SQRT($C$9)*$B613+SQRT(1-$C$9)*AJ613&lt;_xlfn.NORM.S.INV($C$6),1,0)</x:f>
        <x:v>0</x:v>
      </x:c>
      <x:c r="BF613" s="34" t="n">
        <x:f>IF(SQRT($C$9)*$B613+SQRT(1-$C$9)*AK613&lt;_xlfn.NORM.S.INV($C$6),1,0)</x:f>
        <x:v>0</x:v>
      </x:c>
      <x:c r="BG613" s="34"/>
      <x:c r="BH613" s="34"/>
      <x:c r="BI613" s="34" t="n">
        <x:f>$B$11*(($A$1061)*$C613/$B$12*$B$7+(1-$A$1061)*$D613/$B$12*$C$7)</x:f>
        <x:v>600</x:v>
      </x:c>
      <x:c r="BJ613" s="34" t="n">
        <x:f>$B$11*(($A$1062)*$C613/$B$12*$B$7+(1-$A$1062)*$D613/$B$12*$C$7)</x:f>
        <x:v>570</x:v>
      </x:c>
      <x:c r="BK613" s="34" t="n">
        <x:f>$B$11*(($A$1063)*$C613/$B$12*$B$7+(1-$A$1063)*$D613/$B$12*$C$7)</x:f>
        <x:v>540</x:v>
      </x:c>
      <x:c r="BL613" s="34" t="n">
        <x:f>$B$11*(($A$1064)*$C613/$B$12*$B$7+(1-$A$1064)*$D613/$B$12*$C$7)</x:f>
        <x:v>509.99999999999994</x:v>
      </x:c>
      <x:c r="BM613" s="34" t="n">
        <x:f>$B$11*(($A$1065)*$C613/$B$12*$B$7+(1-$A$1065)*$D613/$B$12*$C$7)</x:f>
        <x:v>480</x:v>
      </x:c>
      <x:c r="BN613" s="34" t="n">
        <x:f>$B$11*(($A$1066)*$C613/$B$12*$B$7+(1-$A$1066)*$D613/$B$12*$C$7)</x:f>
        <x:v>450</x:v>
      </x:c>
      <x:c r="BO613" s="34" t="n">
        <x:f>$B$11*(($A$1067)*$C613/$B$12*$B$7+(1-$A$1067)*$D613/$B$12*$C$7)</x:f>
        <x:v>419.99999999999994</x:v>
      </x:c>
      <x:c r="BP613" s="34" t="n">
        <x:f>$B$11*(($A$1068)*$C613/$B$12*$B$7+(1-$A$1068)*$D613/$B$12*$C$7)</x:f>
        <x:v>390</x:v>
      </x:c>
      <x:c r="BQ613" s="34" t="n">
        <x:f>$B$11*(($A$1069)*$C613/$B$12*$B$7+(1-$A$1069)*$D613/$B$12*$C$7)</x:f>
        <x:v>360</x:v>
      </x:c>
      <x:c r="BR613" s="34" t="n">
        <x:f>$B$11*(($A$1070)*$C613/$B$12*$B$7+(1-$A$1070)*$D613/$B$12*$C$7)</x:f>
        <x:v>330</x:v>
      </x:c>
      <x:c r="BS613" s="34" t="n">
        <x:f>$B$11*(($A$1071)*$C613/$B$12*$B$7+(1-$A$1071)*$D613/$B$12*$C$7)</x:f>
        <x:v>300</x:v>
      </x:c>
      <x:c r="BT613" s="34" t="n">
        <x:f>$B$11*(($A$1072)*$C613/$B$12*$B$7+(1-$A$1072)*$D613/$B$12*$C$7)</x:f>
        <x:v>270</x:v>
      </x:c>
      <x:c r="BU613" s="34" t="n">
        <x:f>$B$11*(($A$1073)*$C613/$B$12*$B$7+(1-$A$1073)*$D613/$B$12*$C$7)</x:f>
        <x:v>240</x:v>
      </x:c>
      <x:c r="BV613" s="34" t="n">
        <x:f>$B$11*(($A$1074)*$C613/$B$12*$B$7+(1-$A$1074)*$D613/$B$12*$C$7)</x:f>
        <x:v>209.99999999999997</x:v>
      </x:c>
      <x:c r="BW613" s="34" t="n">
        <x:f>$B$11*(($A$1075)*$C613/$B$12*$B$7+(1-$A$1075)*$D613/$B$12*$C$7)</x:f>
        <x:v>180.00000000000003</x:v>
      </x:c>
      <x:c r="BX613" s="34" t="n">
        <x:f>$B$11*(($A$1076)*$C613/$B$12*$B$7+(1-$A$1076)*$D613/$B$12*$C$7)</x:f>
        <x:v>150</x:v>
      </x:c>
      <x:c r="BY613" s="34" t="n">
        <x:f>$B$11*(($A$1077)*$C613/$B$12*$B$7+(1-$A$1077)*$D613/$B$12*$C$7)</x:f>
        <x:v>119.99999999999999</x:v>
      </x:c>
      <x:c r="BZ613" s="34" t="n">
        <x:f>$B$11*(($A$1078)*$C613/$B$12*$B$7+(1-$A$1078)*$D613/$B$12*$C$7)</x:f>
        <x:v>90.00000000000001</x:v>
      </x:c>
      <x:c r="CA613" s="34" t="n">
        <x:f>$B$11*(($A$1079)*$C613/$B$12*$B$7+(1-$A$1079)*$D613/$B$12*$C$7)</x:f>
        <x:v>59.99999999999999</x:v>
      </x:c>
      <x:c r="CB613" s="34" t="n">
        <x:f>$B$11*(($A$1080)*$C613/$B$12*$B$7+(1-$A$1080)*$D613/$B$12*$C$7)</x:f>
        <x:v>30.00000000000003</x:v>
      </x:c>
      <x:c r="CC613" s="34" t="n">
        <x:f>$B$11*(($A$1081)*$C613/$B$12*$B$7+(1-$A$1081)*$D613/$B$12*$C$7)</x:f>
        <x:v>0</x:v>
      </x:c>
    </x:row>
    <x:row r="614">
      <x:c r="A614" s="34" t="n">
        <x:v>590</x:v>
      </x:c>
      <x:c r="B614" s="39" t="n">
        <x:v>-0.4416771334011458</x:v>
      </x:c>
      <x:c r="C614" s="1" t="n">
        <x:f>SUM(AM614:AV614)</x:f>
        <x:v>0</x:v>
      </x:c>
      <x:c r="D614" s="1" t="n">
        <x:f>SUM(AW614:BF614)</x:f>
        <x:v>0</x:v>
      </x:c>
      <x:c r="E614" s="17" t="n">
        <x:f>(1-C614/$B$12)*$B$8-C614/$B$12*$B$7</x:f>
        <x:v>0.05</x:v>
      </x:c>
      <x:c r="F614" s="17" t="n">
        <x:f>(1-D614/$B$12)*$C$8-D614/$B$12*$C$7</x:f>
        <x:v>0.09</x:v>
      </x:c>
      <x:c r="G614" s="32" t="n">
        <x:f>$B$11*($B$10*C614/$B$12*$B$7+(1-$B$10)*D614/$B$12*$C$7)</x:f>
        <x:v>0</x:v>
      </x:c>
      <x:c r="H614" s="17" t="n">
        <x:f>$B$10*E614+(1-$B$10)*F614</x:f>
        <x:v>0.07</x:v>
      </x:c>
      <x:c r="I614" s="34"/>
      <x:c r="J614" s="34"/>
      <x:c r="K614" s="34"/>
      <x:c r="L614" s="34"/>
      <x:c r="M614" s="34"/>
      <x:c r="N614" s="34"/>
      <x:c r="O614" s="34"/>
      <x:c r="P614" s="34"/>
      <x:c r="Q614" s="34"/>
      <x:c r="R614" s="39" t="n">
        <x:v>0.3653503296946945</x:v>
      </x:c>
      <x:c r="S614" s="39" t="n">
        <x:v>-0.36912370449587917</x:v>
      </x:c>
      <x:c r="T614" s="39" t="n">
        <x:v>1.2006126235648424</x:v>
      </x:c>
      <x:c r="U614" s="39" t="n">
        <x:v>1.0200737710817047</x:v>
      </x:c>
      <x:c r="V614" s="39" t="n">
        <x:v>0.9516109803934714</x:v>
      </x:c>
      <x:c r="W614" s="39" t="n">
        <x:v>0.6827539200051277</x:v>
      </x:c>
      <x:c r="X614" s="39" t="n">
        <x:v>-0.16373813769295376</x:v>
      </x:c>
      <x:c r="Y614" s="39" t="n">
        <x:v>-2.145966177896295</x:v>
      </x:c>
      <x:c r="Z614" s="39" t="n">
        <x:v>0.4218059032324848</x:v>
      </x:c>
      <x:c r="AA614" s="39" t="n">
        <x:v>-0.5342715309719314</x:v>
      </x:c>
      <x:c r="AB614" s="39" t="n">
        <x:v>1.1341327400147472</x:v>
      </x:c>
      <x:c r="AC614" s="39" t="n">
        <x:v>-0.38020339871018993</x:v>
      </x:c>
      <x:c r="AD614" s="39" t="n">
        <x:v>0.03452767466667918</x:v>
      </x:c>
      <x:c r="AE614" s="39" t="n">
        <x:v>0.7710896373001785</x:v>
      </x:c>
      <x:c r="AF614" s="39" t="n">
        <x:v>2.3986855258834483</x:v>
      </x:c>
      <x:c r="AG614" s="39" t="n">
        <x:v>-0.692636382236911</x:v>
      </x:c>
      <x:c r="AH614" s="39" t="n">
        <x:v>0.7781744368854168</x:v>
      </x:c>
      <x:c r="AI614" s="39" t="n">
        <x:v>0.5278720506773299</x:v>
      </x:c>
      <x:c r="AJ614" s="39" t="n">
        <x:v>-0.2919152130479557</x:v>
      </x:c>
      <x:c r="AK614" s="39" t="n">
        <x:v>-0.6887199164510052</x:v>
      </x:c>
      <x:c r="AL614" s="34"/>
      <x:c r="AM614" s="34" t="n">
        <x:f>IF(SQRT($B$9)*$B614+SQRT(1-$B$9)*R614&lt;_xlfn.NORM.S.INV($B$6),1,0)</x:f>
        <x:v>0</x:v>
      </x:c>
      <x:c r="AN614" s="34" t="n">
        <x:f>IF(SQRT($B$9)*$B614+SQRT(1-$B$9)*S614&lt;_xlfn.NORM.S.INV($B$6),1,0)</x:f>
        <x:v>0</x:v>
      </x:c>
      <x:c r="AO614" s="34" t="n">
        <x:f>IF(SQRT($B$9)*$B614+SQRT(1-$B$9)*T614&lt;_xlfn.NORM.S.INV($B$6),1,0)</x:f>
        <x:v>0</x:v>
      </x:c>
      <x:c r="AP614" s="34" t="n">
        <x:f>IF(SQRT($B$9)*$B614+SQRT(1-$B$9)*U614&lt;_xlfn.NORM.S.INV($B$6),1,0)</x:f>
        <x:v>0</x:v>
      </x:c>
      <x:c r="AQ614" s="34" t="n">
        <x:f>IF(SQRT($B$9)*$B614+SQRT(1-$B$9)*V614&lt;_xlfn.NORM.S.INV($B$6),1,0)</x:f>
        <x:v>0</x:v>
      </x:c>
      <x:c r="AR614" s="34" t="n">
        <x:f>IF(SQRT($B$9)*$B614+SQRT(1-$B$9)*W614&lt;_xlfn.NORM.S.INV($B$6),1,0)</x:f>
        <x:v>0</x:v>
      </x:c>
      <x:c r="AS614" s="34" t="n">
        <x:f>IF(SQRT($B$9)*$B614+SQRT(1-$B$9)*X614&lt;_xlfn.NORM.S.INV($B$6),1,0)</x:f>
        <x:v>0</x:v>
      </x:c>
      <x:c r="AT614" s="34" t="n">
        <x:f>IF(SQRT($B$9)*$B614+SQRT(1-$B$9)*Y614&lt;_xlfn.NORM.S.INV($B$6),1,0)</x:f>
        <x:v>0</x:v>
      </x:c>
      <x:c r="AU614" s="34" t="n">
        <x:f>IF(SQRT($B$9)*$B614+SQRT(1-$B$9)*Z614&lt;_xlfn.NORM.S.INV($B$6),1,0)</x:f>
        <x:v>0</x:v>
      </x:c>
      <x:c r="AV614" s="34" t="n">
        <x:f>IF(SQRT($B$9)*$B614+SQRT(1-$B$9)*AA614&lt;_xlfn.NORM.S.INV($B$6),1,0)</x:f>
        <x:v>0</x:v>
      </x:c>
      <x:c r="AW614" s="34" t="n">
        <x:f>IF(SQRT($C$9)*$B614+SQRT(1-$C$9)*AB614&lt;_xlfn.NORM.S.INV($C$6),1,0)</x:f>
        <x:v>0</x:v>
      </x:c>
      <x:c r="AX614" s="34" t="n">
        <x:f>IF(SQRT($C$9)*$B614+SQRT(1-$C$9)*AC614&lt;_xlfn.NORM.S.INV($C$6),1,0)</x:f>
        <x:v>0</x:v>
      </x:c>
      <x:c r="AY614" s="34" t="n">
        <x:f>IF(SQRT($C$9)*$B614+SQRT(1-$C$9)*AD614&lt;_xlfn.NORM.S.INV($C$6),1,0)</x:f>
        <x:v>0</x:v>
      </x:c>
      <x:c r="AZ614" s="34" t="n">
        <x:f>IF(SQRT($C$9)*$B614+SQRT(1-$C$9)*AE614&lt;_xlfn.NORM.S.INV($C$6),1,0)</x:f>
        <x:v>0</x:v>
      </x:c>
      <x:c r="BA614" s="34" t="n">
        <x:f>IF(SQRT($C$9)*$B614+SQRT(1-$C$9)*AF614&lt;_xlfn.NORM.S.INV($C$6),1,0)</x:f>
        <x:v>0</x:v>
      </x:c>
      <x:c r="BB614" s="34" t="n">
        <x:f>IF(SQRT($C$9)*$B614+SQRT(1-$C$9)*AG614&lt;_xlfn.NORM.S.INV($C$6),1,0)</x:f>
        <x:v>0</x:v>
      </x:c>
      <x:c r="BC614" s="34" t="n">
        <x:f>IF(SQRT($C$9)*$B614+SQRT(1-$C$9)*AH614&lt;_xlfn.NORM.S.INV($C$6),1,0)</x:f>
        <x:v>0</x:v>
      </x:c>
      <x:c r="BD614" s="34" t="n">
        <x:f>IF(SQRT($C$9)*$B614+SQRT(1-$C$9)*AI614&lt;_xlfn.NORM.S.INV($C$6),1,0)</x:f>
        <x:v>0</x:v>
      </x:c>
      <x:c r="BE614" s="34" t="n">
        <x:f>IF(SQRT($C$9)*$B614+SQRT(1-$C$9)*AJ614&lt;_xlfn.NORM.S.INV($C$6),1,0)</x:f>
        <x:v>0</x:v>
      </x:c>
      <x:c r="BF614" s="34" t="n">
        <x:f>IF(SQRT($C$9)*$B614+SQRT(1-$C$9)*AK614&lt;_xlfn.NORM.S.INV($C$6),1,0)</x:f>
        <x:v>0</x:v>
      </x:c>
      <x:c r="BG614" s="34"/>
      <x:c r="BH614" s="34"/>
      <x:c r="BI614" s="34" t="n">
        <x:f>$B$11*(($A$1061)*$C614/$B$12*$B$7+(1-$A$1061)*$D614/$B$12*$C$7)</x:f>
        <x:v>0</x:v>
      </x:c>
      <x:c r="BJ614" s="34" t="n">
        <x:f>$B$11*(($A$1062)*$C614/$B$12*$B$7+(1-$A$1062)*$D614/$B$12*$C$7)</x:f>
        <x:v>0</x:v>
      </x:c>
      <x:c r="BK614" s="34" t="n">
        <x:f>$B$11*(($A$1063)*$C614/$B$12*$B$7+(1-$A$1063)*$D614/$B$12*$C$7)</x:f>
        <x:v>0</x:v>
      </x:c>
      <x:c r="BL614" s="34" t="n">
        <x:f>$B$11*(($A$1064)*$C614/$B$12*$B$7+(1-$A$1064)*$D614/$B$12*$C$7)</x:f>
        <x:v>0</x:v>
      </x:c>
      <x:c r="BM614" s="34" t="n">
        <x:f>$B$11*(($A$1065)*$C614/$B$12*$B$7+(1-$A$1065)*$D614/$B$12*$C$7)</x:f>
        <x:v>0</x:v>
      </x:c>
      <x:c r="BN614" s="34" t="n">
        <x:f>$B$11*(($A$1066)*$C614/$B$12*$B$7+(1-$A$1066)*$D614/$B$12*$C$7)</x:f>
        <x:v>0</x:v>
      </x:c>
      <x:c r="BO614" s="34" t="n">
        <x:f>$B$11*(($A$1067)*$C614/$B$12*$B$7+(1-$A$1067)*$D614/$B$12*$C$7)</x:f>
        <x:v>0</x:v>
      </x:c>
      <x:c r="BP614" s="34" t="n">
        <x:f>$B$11*(($A$1068)*$C614/$B$12*$B$7+(1-$A$1068)*$D614/$B$12*$C$7)</x:f>
        <x:v>0</x:v>
      </x:c>
      <x:c r="BQ614" s="34" t="n">
        <x:f>$B$11*(($A$1069)*$C614/$B$12*$B$7+(1-$A$1069)*$D614/$B$12*$C$7)</x:f>
        <x:v>0</x:v>
      </x:c>
      <x:c r="BR614" s="34" t="n">
        <x:f>$B$11*(($A$1070)*$C614/$B$12*$B$7+(1-$A$1070)*$D614/$B$12*$C$7)</x:f>
        <x:v>0</x:v>
      </x:c>
      <x:c r="BS614" s="34" t="n">
        <x:f>$B$11*(($A$1071)*$C614/$B$12*$B$7+(1-$A$1071)*$D614/$B$12*$C$7)</x:f>
        <x:v>0</x:v>
      </x:c>
      <x:c r="BT614" s="34" t="n">
        <x:f>$B$11*(($A$1072)*$C614/$B$12*$B$7+(1-$A$1072)*$D614/$B$12*$C$7)</x:f>
        <x:v>0</x:v>
      </x:c>
      <x:c r="BU614" s="34" t="n">
        <x:f>$B$11*(($A$1073)*$C614/$B$12*$B$7+(1-$A$1073)*$D614/$B$12*$C$7)</x:f>
        <x:v>0</x:v>
      </x:c>
      <x:c r="BV614" s="34" t="n">
        <x:f>$B$11*(($A$1074)*$C614/$B$12*$B$7+(1-$A$1074)*$D614/$B$12*$C$7)</x:f>
        <x:v>0</x:v>
      </x:c>
      <x:c r="BW614" s="34" t="n">
        <x:f>$B$11*(($A$1075)*$C614/$B$12*$B$7+(1-$A$1075)*$D614/$B$12*$C$7)</x:f>
        <x:v>0</x:v>
      </x:c>
      <x:c r="BX614" s="34" t="n">
        <x:f>$B$11*(($A$1076)*$C614/$B$12*$B$7+(1-$A$1076)*$D614/$B$12*$C$7)</x:f>
        <x:v>0</x:v>
      </x:c>
      <x:c r="BY614" s="34" t="n">
        <x:f>$B$11*(($A$1077)*$C614/$B$12*$B$7+(1-$A$1077)*$D614/$B$12*$C$7)</x:f>
        <x:v>0</x:v>
      </x:c>
      <x:c r="BZ614" s="34" t="n">
        <x:f>$B$11*(($A$1078)*$C614/$B$12*$B$7+(1-$A$1078)*$D614/$B$12*$C$7)</x:f>
        <x:v>0</x:v>
      </x:c>
      <x:c r="CA614" s="34" t="n">
        <x:f>$B$11*(($A$1079)*$C614/$B$12*$B$7+(1-$A$1079)*$D614/$B$12*$C$7)</x:f>
        <x:v>0</x:v>
      </x:c>
      <x:c r="CB614" s="34" t="n">
        <x:f>$B$11*(($A$1080)*$C614/$B$12*$B$7+(1-$A$1080)*$D614/$B$12*$C$7)</x:f>
        <x:v>0</x:v>
      </x:c>
      <x:c r="CC614" s="34" t="n">
        <x:f>$B$11*(($A$1081)*$C614/$B$12*$B$7+(1-$A$1081)*$D614/$B$12*$C$7)</x:f>
        <x:v>0</x:v>
      </x:c>
    </x:row>
    <x:row r="615">
      <x:c r="A615" s="34" t="n">
        <x:v>591</x:v>
      </x:c>
      <x:c r="B615" s="39" t="n">
        <x:v>-2.1162144286175404</x:v>
      </x:c>
      <x:c r="C615" s="1" t="n">
        <x:f>SUM(AM615:AV615)</x:f>
        <x:v>0</x:v>
      </x:c>
      <x:c r="D615" s="1" t="n">
        <x:f>SUM(AW615:BF615)</x:f>
        <x:v>1</x:v>
      </x:c>
      <x:c r="E615" s="17" t="n">
        <x:f>(1-C615/$B$12)*$B$8-C615/$B$12*$B$7</x:f>
        <x:v>0.05</x:v>
      </x:c>
      <x:c r="F615" s="17" t="n">
        <x:f>(1-D615/$B$12)*$C$8-D615/$B$12*$C$7</x:f>
        <x:v>0.021000000000000005</x:v>
      </x:c>
      <x:c r="G615" s="32" t="n">
        <x:f>$B$11*($B$10*C615/$B$12*$B$7+(1-$B$10)*D615/$B$12*$C$7)</x:f>
        <x:v>300</x:v>
      </x:c>
      <x:c r="H615" s="17" t="n">
        <x:f>$B$10*E615+(1-$B$10)*F615</x:f>
        <x:v>0.035500000000000004</x:v>
      </x:c>
      <x:c r="I615" s="34"/>
      <x:c r="J615" s="34"/>
      <x:c r="K615" s="34"/>
      <x:c r="L615" s="34"/>
      <x:c r="M615" s="34"/>
      <x:c r="N615" s="34"/>
      <x:c r="O615" s="34"/>
      <x:c r="P615" s="34"/>
      <x:c r="Q615" s="34"/>
      <x:c r="R615" s="39" t="n">
        <x:v>-0.31838856791145964</x:v>
      </x:c>
      <x:c r="S615" s="39" t="n">
        <x:v>-0.7996754030419415</x:v>
      </x:c>
      <x:c r="T615" s="39" t="n">
        <x:v>0.23282658114910676</x:v>
      </x:c>
      <x:c r="U615" s="39" t="n">
        <x:v>0.19707834470532093</x:v>
      </x:c>
      <x:c r="V615" s="39" t="n">
        <x:v>0.2958203716475338</x:v>
      </x:c>
      <x:c r="W615" s="39" t="n">
        <x:v>0.7721910459365123</x:v>
      </x:c>
      <x:c r="X615" s="39" t="n">
        <x:v>0.50190339583385</x:v>
      </x:c>
      <x:c r="Y615" s="39" t="n">
        <x:v>-0.4856754465592186</x:v>
      </x:c>
      <x:c r="Z615" s="39" t="n">
        <x:v>-1.3193512479018317</x:v>
      </x:c>
      <x:c r="AA615" s="39" t="n">
        <x:v>-1.373062613443138</x:v>
      </x:c>
      <x:c r="AB615" s="39" t="n">
        <x:v>0.40415417221579947</x:v>
      </x:c>
      <x:c r="AC615" s="39" t="n">
        <x:v>0.5079873957716194</x:v>
      </x:c>
      <x:c r="AD615" s="39" t="n">
        <x:v>0.989216262897683</x:v>
      </x:c>
      <x:c r="AE615" s="39" t="n">
        <x:v>0.07363911607316982</x:v>
      </x:c>
      <x:c r="AF615" s="39" t="n">
        <x:v>0.022019785673857595</x:v>
      </x:c>
      <x:c r="AG615" s="39" t="n">
        <x:v>-0.6223721692041932</x:v>
      </x:c>
      <x:c r="AH615" s="39" t="n">
        <x:v>0.500558785973732</x:v>
      </x:c>
      <x:c r="AI615" s="39" t="n">
        <x:v>0.9841146661287111</x:v>
      </x:c>
      <x:c r="AJ615" s="39" t="n">
        <x:v>-1.3241363861925834</x:v>
      </x:c>
      <x:c r="AK615" s="39" t="n">
        <x:v>0.17466640356800722</x:v>
      </x:c>
      <x:c r="AL615" s="34"/>
      <x:c r="AM615" s="34" t="n">
        <x:f>IF(SQRT($B$9)*$B615+SQRT(1-$B$9)*R615&lt;_xlfn.NORM.S.INV($B$6),1,0)</x:f>
        <x:v>0</x:v>
      </x:c>
      <x:c r="AN615" s="34" t="n">
        <x:f>IF(SQRT($B$9)*$B615+SQRT(1-$B$9)*S615&lt;_xlfn.NORM.S.INV($B$6),1,0)</x:f>
        <x:v>0</x:v>
      </x:c>
      <x:c r="AO615" s="34" t="n">
        <x:f>IF(SQRT($B$9)*$B615+SQRT(1-$B$9)*T615&lt;_xlfn.NORM.S.INV($B$6),1,0)</x:f>
        <x:v>0</x:v>
      </x:c>
      <x:c r="AP615" s="34" t="n">
        <x:f>IF(SQRT($B$9)*$B615+SQRT(1-$B$9)*U615&lt;_xlfn.NORM.S.INV($B$6),1,0)</x:f>
        <x:v>0</x:v>
      </x:c>
      <x:c r="AQ615" s="34" t="n">
        <x:f>IF(SQRT($B$9)*$B615+SQRT(1-$B$9)*V615&lt;_xlfn.NORM.S.INV($B$6),1,0)</x:f>
        <x:v>0</x:v>
      </x:c>
      <x:c r="AR615" s="34" t="n">
        <x:f>IF(SQRT($B$9)*$B615+SQRT(1-$B$9)*W615&lt;_xlfn.NORM.S.INV($B$6),1,0)</x:f>
        <x:v>0</x:v>
      </x:c>
      <x:c r="AS615" s="34" t="n">
        <x:f>IF(SQRT($B$9)*$B615+SQRT(1-$B$9)*X615&lt;_xlfn.NORM.S.INV($B$6),1,0)</x:f>
        <x:v>0</x:v>
      </x:c>
      <x:c r="AT615" s="34" t="n">
        <x:f>IF(SQRT($B$9)*$B615+SQRT(1-$B$9)*Y615&lt;_xlfn.NORM.S.INV($B$6),1,0)</x:f>
        <x:v>0</x:v>
      </x:c>
      <x:c r="AU615" s="34" t="n">
        <x:f>IF(SQRT($B$9)*$B615+SQRT(1-$B$9)*Z615&lt;_xlfn.NORM.S.INV($B$6),1,0)</x:f>
        <x:v>0</x:v>
      </x:c>
      <x:c r="AV615" s="34" t="n">
        <x:f>IF(SQRT($B$9)*$B615+SQRT(1-$B$9)*AA615&lt;_xlfn.NORM.S.INV($B$6),1,0)</x:f>
        <x:v>0</x:v>
      </x:c>
      <x:c r="AW615" s="34" t="n">
        <x:f>IF(SQRT($C$9)*$B615+SQRT(1-$C$9)*AB615&lt;_xlfn.NORM.S.INV($C$6),1,0)</x:f>
        <x:v>0</x:v>
      </x:c>
      <x:c r="AX615" s="34" t="n">
        <x:f>IF(SQRT($C$9)*$B615+SQRT(1-$C$9)*AC615&lt;_xlfn.NORM.S.INV($C$6),1,0)</x:f>
        <x:v>0</x:v>
      </x:c>
      <x:c r="AY615" s="34" t="n">
        <x:f>IF(SQRT($C$9)*$B615+SQRT(1-$C$9)*AD615&lt;_xlfn.NORM.S.INV($C$6),1,0)</x:f>
        <x:v>0</x:v>
      </x:c>
      <x:c r="AZ615" s="34" t="n">
        <x:f>IF(SQRT($C$9)*$B615+SQRT(1-$C$9)*AE615&lt;_xlfn.NORM.S.INV($C$6),1,0)</x:f>
        <x:v>0</x:v>
      </x:c>
      <x:c r="BA615" s="34" t="n">
        <x:f>IF(SQRT($C$9)*$B615+SQRT(1-$C$9)*AF615&lt;_xlfn.NORM.S.INV($C$6),1,0)</x:f>
        <x:v>0</x:v>
      </x:c>
      <x:c r="BB615" s="34" t="n">
        <x:f>IF(SQRT($C$9)*$B615+SQRT(1-$C$9)*AG615&lt;_xlfn.NORM.S.INV($C$6),1,0)</x:f>
        <x:v>0</x:v>
      </x:c>
      <x:c r="BC615" s="34" t="n">
        <x:f>IF(SQRT($C$9)*$B615+SQRT(1-$C$9)*AH615&lt;_xlfn.NORM.S.INV($C$6),1,0)</x:f>
        <x:v>0</x:v>
      </x:c>
      <x:c r="BD615" s="34" t="n">
        <x:f>IF(SQRT($C$9)*$B615+SQRT(1-$C$9)*AI615&lt;_xlfn.NORM.S.INV($C$6),1,0)</x:f>
        <x:v>0</x:v>
      </x:c>
      <x:c r="BE615" s="34" t="n">
        <x:f>IF(SQRT($C$9)*$B615+SQRT(1-$C$9)*AJ615&lt;_xlfn.NORM.S.INV($C$6),1,0)</x:f>
        <x:v>1</x:v>
      </x:c>
      <x:c r="BF615" s="34" t="n">
        <x:f>IF(SQRT($C$9)*$B615+SQRT(1-$C$9)*AK615&lt;_xlfn.NORM.S.INV($C$6),1,0)</x:f>
        <x:v>0</x:v>
      </x:c>
      <x:c r="BG615" s="34"/>
      <x:c r="BH615" s="34"/>
      <x:c r="BI615" s="34" t="n">
        <x:f>$B$11*(($A$1061)*$C615/$B$12*$B$7+(1-$A$1061)*$D615/$B$12*$C$7)</x:f>
        <x:v>600</x:v>
      </x:c>
      <x:c r="BJ615" s="34" t="n">
        <x:f>$B$11*(($A$1062)*$C615/$B$12*$B$7+(1-$A$1062)*$D615/$B$12*$C$7)</x:f>
        <x:v>570</x:v>
      </x:c>
      <x:c r="BK615" s="34" t="n">
        <x:f>$B$11*(($A$1063)*$C615/$B$12*$B$7+(1-$A$1063)*$D615/$B$12*$C$7)</x:f>
        <x:v>540</x:v>
      </x:c>
      <x:c r="BL615" s="34" t="n">
        <x:f>$B$11*(($A$1064)*$C615/$B$12*$B$7+(1-$A$1064)*$D615/$B$12*$C$7)</x:f>
        <x:v>509.99999999999994</x:v>
      </x:c>
      <x:c r="BM615" s="34" t="n">
        <x:f>$B$11*(($A$1065)*$C615/$B$12*$B$7+(1-$A$1065)*$D615/$B$12*$C$7)</x:f>
        <x:v>480</x:v>
      </x:c>
      <x:c r="BN615" s="34" t="n">
        <x:f>$B$11*(($A$1066)*$C615/$B$12*$B$7+(1-$A$1066)*$D615/$B$12*$C$7)</x:f>
        <x:v>450</x:v>
      </x:c>
      <x:c r="BO615" s="34" t="n">
        <x:f>$B$11*(($A$1067)*$C615/$B$12*$B$7+(1-$A$1067)*$D615/$B$12*$C$7)</x:f>
        <x:v>419.99999999999994</x:v>
      </x:c>
      <x:c r="BP615" s="34" t="n">
        <x:f>$B$11*(($A$1068)*$C615/$B$12*$B$7+(1-$A$1068)*$D615/$B$12*$C$7)</x:f>
        <x:v>390</x:v>
      </x:c>
      <x:c r="BQ615" s="34" t="n">
        <x:f>$B$11*(($A$1069)*$C615/$B$12*$B$7+(1-$A$1069)*$D615/$B$12*$C$7)</x:f>
        <x:v>360</x:v>
      </x:c>
      <x:c r="BR615" s="34" t="n">
        <x:f>$B$11*(($A$1070)*$C615/$B$12*$B$7+(1-$A$1070)*$D615/$B$12*$C$7)</x:f>
        <x:v>330</x:v>
      </x:c>
      <x:c r="BS615" s="34" t="n">
        <x:f>$B$11*(($A$1071)*$C615/$B$12*$B$7+(1-$A$1071)*$D615/$B$12*$C$7)</x:f>
        <x:v>300</x:v>
      </x:c>
      <x:c r="BT615" s="34" t="n">
        <x:f>$B$11*(($A$1072)*$C615/$B$12*$B$7+(1-$A$1072)*$D615/$B$12*$C$7)</x:f>
        <x:v>270</x:v>
      </x:c>
      <x:c r="BU615" s="34" t="n">
        <x:f>$B$11*(($A$1073)*$C615/$B$12*$B$7+(1-$A$1073)*$D615/$B$12*$C$7)</x:f>
        <x:v>240</x:v>
      </x:c>
      <x:c r="BV615" s="34" t="n">
        <x:f>$B$11*(($A$1074)*$C615/$B$12*$B$7+(1-$A$1074)*$D615/$B$12*$C$7)</x:f>
        <x:v>209.99999999999997</x:v>
      </x:c>
      <x:c r="BW615" s="34" t="n">
        <x:f>$B$11*(($A$1075)*$C615/$B$12*$B$7+(1-$A$1075)*$D615/$B$12*$C$7)</x:f>
        <x:v>180.00000000000003</x:v>
      </x:c>
      <x:c r="BX615" s="34" t="n">
        <x:f>$B$11*(($A$1076)*$C615/$B$12*$B$7+(1-$A$1076)*$D615/$B$12*$C$7)</x:f>
        <x:v>150</x:v>
      </x:c>
      <x:c r="BY615" s="34" t="n">
        <x:f>$B$11*(($A$1077)*$C615/$B$12*$B$7+(1-$A$1077)*$D615/$B$12*$C$7)</x:f>
        <x:v>119.99999999999999</x:v>
      </x:c>
      <x:c r="BZ615" s="34" t="n">
        <x:f>$B$11*(($A$1078)*$C615/$B$12*$B$7+(1-$A$1078)*$D615/$B$12*$C$7)</x:f>
        <x:v>90.00000000000001</x:v>
      </x:c>
      <x:c r="CA615" s="34" t="n">
        <x:f>$B$11*(($A$1079)*$C615/$B$12*$B$7+(1-$A$1079)*$D615/$B$12*$C$7)</x:f>
        <x:v>59.99999999999999</x:v>
      </x:c>
      <x:c r="CB615" s="34" t="n">
        <x:f>$B$11*(($A$1080)*$C615/$B$12*$B$7+(1-$A$1080)*$D615/$B$12*$C$7)</x:f>
        <x:v>30.00000000000003</x:v>
      </x:c>
      <x:c r="CC615" s="34" t="n">
        <x:f>$B$11*(($A$1081)*$C615/$B$12*$B$7+(1-$A$1081)*$D615/$B$12*$C$7)</x:f>
        <x:v>0</x:v>
      </x:c>
    </x:row>
    <x:row r="616">
      <x:c r="A616" s="34" t="n">
        <x:v>592</x:v>
      </x:c>
      <x:c r="B616" s="39" t="n">
        <x:v>-0.6072262149778411</x:v>
      </x:c>
      <x:c r="C616" s="1" t="n">
        <x:f>SUM(AM616:AV616)</x:f>
        <x:v>0</x:v>
      </x:c>
      <x:c r="D616" s="1" t="n">
        <x:f>SUM(AW616:BF616)</x:f>
        <x:v>0</x:v>
      </x:c>
      <x:c r="E616" s="17" t="n">
        <x:f>(1-C616/$B$12)*$B$8-C616/$B$12*$B$7</x:f>
        <x:v>0.05</x:v>
      </x:c>
      <x:c r="F616" s="17" t="n">
        <x:f>(1-D616/$B$12)*$C$8-D616/$B$12*$C$7</x:f>
        <x:v>0.09</x:v>
      </x:c>
      <x:c r="G616" s="32" t="n">
        <x:f>$B$11*($B$10*C616/$B$12*$B$7+(1-$B$10)*D616/$B$12*$C$7)</x:f>
        <x:v>0</x:v>
      </x:c>
      <x:c r="H616" s="17" t="n">
        <x:f>$B$10*E616+(1-$B$10)*F616</x:f>
        <x:v>0.07</x:v>
      </x:c>
      <x:c r="I616" s="34"/>
      <x:c r="J616" s="34"/>
      <x:c r="K616" s="34"/>
      <x:c r="L616" s="34"/>
      <x:c r="M616" s="34"/>
      <x:c r="N616" s="34"/>
      <x:c r="O616" s="34"/>
      <x:c r="P616" s="34"/>
      <x:c r="Q616" s="34"/>
      <x:c r="R616" s="39" t="n">
        <x:v>-0.809492662827038</x:v>
      </x:c>
      <x:c r="S616" s="39" t="n">
        <x:v>-0.10907170558490113</x:v>
      </x:c>
      <x:c r="T616" s="39" t="n">
        <x:v>-0.40196228922747235</x:v>
      </x:c>
      <x:c r="U616" s="39" t="n">
        <x:v>0.20338664223582467</x:v>
      </x:c>
      <x:c r="V616" s="39" t="n">
        <x:v>0.7460884677450024</x:v>
      </x:c>
      <x:c r="W616" s="39" t="n">
        <x:v>-0.27791884087335483</x:v>
      </x:c>
      <x:c r="X616" s="39" t="n">
        <x:v>-0.4657028643716077</x:v>
      </x:c>
      <x:c r="Y616" s="39" t="n">
        <x:v>-0.1605239275752176</x:v>
      </x:c>
      <x:c r="Z616" s="39" t="n">
        <x:v>-0.7294067931949537</x:v>
      </x:c>
      <x:c r="AA616" s="39" t="n">
        <x:v>1.7630585083022685</x:v>
      </x:c>
      <x:c r="AB616" s="39" t="n">
        <x:v>-0.03528596395943255</x:v>
      </x:c>
      <x:c r="AC616" s="39" t="n">
        <x:v>-0.704953539422522</x:v>
      </x:c>
      <x:c r="AD616" s="39" t="n">
        <x:v>-0.3723181524807681</x:v>
      </x:c>
      <x:c r="AE616" s="39" t="n">
        <x:v>-0.24980944026470672</x:v>
      </x:c>
      <x:c r="AF616" s="39" t="n">
        <x:v>1.091737374466303</x:v>
      </x:c>
      <x:c r="AG616" s="39" t="n">
        <x:v>0.5194164287856934</x:v>
      </x:c>
      <x:c r="AH616" s="39" t="n">
        <x:v>1.2981410653895464</x:v>
      </x:c>
      <x:c r="AI616" s="39" t="n">
        <x:v>0.7385197947017292</x:v>
      </x:c>
      <x:c r="AJ616" s="39" t="n">
        <x:v>-0.19631487774727754</x:v>
      </x:c>
      <x:c r="AK616" s="39" t="n">
        <x:v>1.9086986146544096</x:v>
      </x:c>
      <x:c r="AL616" s="34"/>
      <x:c r="AM616" s="34" t="n">
        <x:f>IF(SQRT($B$9)*$B616+SQRT(1-$B$9)*R616&lt;_xlfn.NORM.S.INV($B$6),1,0)</x:f>
        <x:v>0</x:v>
      </x:c>
      <x:c r="AN616" s="34" t="n">
        <x:f>IF(SQRT($B$9)*$B616+SQRT(1-$B$9)*S616&lt;_xlfn.NORM.S.INV($B$6),1,0)</x:f>
        <x:v>0</x:v>
      </x:c>
      <x:c r="AO616" s="34" t="n">
        <x:f>IF(SQRT($B$9)*$B616+SQRT(1-$B$9)*T616&lt;_xlfn.NORM.S.INV($B$6),1,0)</x:f>
        <x:v>0</x:v>
      </x:c>
      <x:c r="AP616" s="34" t="n">
        <x:f>IF(SQRT($B$9)*$B616+SQRT(1-$B$9)*U616&lt;_xlfn.NORM.S.INV($B$6),1,0)</x:f>
        <x:v>0</x:v>
      </x:c>
      <x:c r="AQ616" s="34" t="n">
        <x:f>IF(SQRT($B$9)*$B616+SQRT(1-$B$9)*V616&lt;_xlfn.NORM.S.INV($B$6),1,0)</x:f>
        <x:v>0</x:v>
      </x:c>
      <x:c r="AR616" s="34" t="n">
        <x:f>IF(SQRT($B$9)*$B616+SQRT(1-$B$9)*W616&lt;_xlfn.NORM.S.INV($B$6),1,0)</x:f>
        <x:v>0</x:v>
      </x:c>
      <x:c r="AS616" s="34" t="n">
        <x:f>IF(SQRT($B$9)*$B616+SQRT(1-$B$9)*X616&lt;_xlfn.NORM.S.INV($B$6),1,0)</x:f>
        <x:v>0</x:v>
      </x:c>
      <x:c r="AT616" s="34" t="n">
        <x:f>IF(SQRT($B$9)*$B616+SQRT(1-$B$9)*Y616&lt;_xlfn.NORM.S.INV($B$6),1,0)</x:f>
        <x:v>0</x:v>
      </x:c>
      <x:c r="AU616" s="34" t="n">
        <x:f>IF(SQRT($B$9)*$B616+SQRT(1-$B$9)*Z616&lt;_xlfn.NORM.S.INV($B$6),1,0)</x:f>
        <x:v>0</x:v>
      </x:c>
      <x:c r="AV616" s="34" t="n">
        <x:f>IF(SQRT($B$9)*$B616+SQRT(1-$B$9)*AA616&lt;_xlfn.NORM.S.INV($B$6),1,0)</x:f>
        <x:v>0</x:v>
      </x:c>
      <x:c r="AW616" s="34" t="n">
        <x:f>IF(SQRT($C$9)*$B616+SQRT(1-$C$9)*AB616&lt;_xlfn.NORM.S.INV($C$6),1,0)</x:f>
        <x:v>0</x:v>
      </x:c>
      <x:c r="AX616" s="34" t="n">
        <x:f>IF(SQRT($C$9)*$B616+SQRT(1-$C$9)*AC616&lt;_xlfn.NORM.S.INV($C$6),1,0)</x:f>
        <x:v>0</x:v>
      </x:c>
      <x:c r="AY616" s="34" t="n">
        <x:f>IF(SQRT($C$9)*$B616+SQRT(1-$C$9)*AD616&lt;_xlfn.NORM.S.INV($C$6),1,0)</x:f>
        <x:v>0</x:v>
      </x:c>
      <x:c r="AZ616" s="34" t="n">
        <x:f>IF(SQRT($C$9)*$B616+SQRT(1-$C$9)*AE616&lt;_xlfn.NORM.S.INV($C$6),1,0)</x:f>
        <x:v>0</x:v>
      </x:c>
      <x:c r="BA616" s="34" t="n">
        <x:f>IF(SQRT($C$9)*$B616+SQRT(1-$C$9)*AF616&lt;_xlfn.NORM.S.INV($C$6),1,0)</x:f>
        <x:v>0</x:v>
      </x:c>
      <x:c r="BB616" s="34" t="n">
        <x:f>IF(SQRT($C$9)*$B616+SQRT(1-$C$9)*AG616&lt;_xlfn.NORM.S.INV($C$6),1,0)</x:f>
        <x:v>0</x:v>
      </x:c>
      <x:c r="BC616" s="34" t="n">
        <x:f>IF(SQRT($C$9)*$B616+SQRT(1-$C$9)*AH616&lt;_xlfn.NORM.S.INV($C$6),1,0)</x:f>
        <x:v>0</x:v>
      </x:c>
      <x:c r="BD616" s="34" t="n">
        <x:f>IF(SQRT($C$9)*$B616+SQRT(1-$C$9)*AI616&lt;_xlfn.NORM.S.INV($C$6),1,0)</x:f>
        <x:v>0</x:v>
      </x:c>
      <x:c r="BE616" s="34" t="n">
        <x:f>IF(SQRT($C$9)*$B616+SQRT(1-$C$9)*AJ616&lt;_xlfn.NORM.S.INV($C$6),1,0)</x:f>
        <x:v>0</x:v>
      </x:c>
      <x:c r="BF616" s="34" t="n">
        <x:f>IF(SQRT($C$9)*$B616+SQRT(1-$C$9)*AK616&lt;_xlfn.NORM.S.INV($C$6),1,0)</x:f>
        <x:v>0</x:v>
      </x:c>
      <x:c r="BG616" s="34"/>
      <x:c r="BH616" s="34"/>
      <x:c r="BI616" s="34" t="n">
        <x:f>$B$11*(($A$1061)*$C616/$B$12*$B$7+(1-$A$1061)*$D616/$B$12*$C$7)</x:f>
        <x:v>0</x:v>
      </x:c>
      <x:c r="BJ616" s="34" t="n">
        <x:f>$B$11*(($A$1062)*$C616/$B$12*$B$7+(1-$A$1062)*$D616/$B$12*$C$7)</x:f>
        <x:v>0</x:v>
      </x:c>
      <x:c r="BK616" s="34" t="n">
        <x:f>$B$11*(($A$1063)*$C616/$B$12*$B$7+(1-$A$1063)*$D616/$B$12*$C$7)</x:f>
        <x:v>0</x:v>
      </x:c>
      <x:c r="BL616" s="34" t="n">
        <x:f>$B$11*(($A$1064)*$C616/$B$12*$B$7+(1-$A$1064)*$D616/$B$12*$C$7)</x:f>
        <x:v>0</x:v>
      </x:c>
      <x:c r="BM616" s="34" t="n">
        <x:f>$B$11*(($A$1065)*$C616/$B$12*$B$7+(1-$A$1065)*$D616/$B$12*$C$7)</x:f>
        <x:v>0</x:v>
      </x:c>
      <x:c r="BN616" s="34" t="n">
        <x:f>$B$11*(($A$1066)*$C616/$B$12*$B$7+(1-$A$1066)*$D616/$B$12*$C$7)</x:f>
        <x:v>0</x:v>
      </x:c>
      <x:c r="BO616" s="34" t="n">
        <x:f>$B$11*(($A$1067)*$C616/$B$12*$B$7+(1-$A$1067)*$D616/$B$12*$C$7)</x:f>
        <x:v>0</x:v>
      </x:c>
      <x:c r="BP616" s="34" t="n">
        <x:f>$B$11*(($A$1068)*$C616/$B$12*$B$7+(1-$A$1068)*$D616/$B$12*$C$7)</x:f>
        <x:v>0</x:v>
      </x:c>
      <x:c r="BQ616" s="34" t="n">
        <x:f>$B$11*(($A$1069)*$C616/$B$12*$B$7+(1-$A$1069)*$D616/$B$12*$C$7)</x:f>
        <x:v>0</x:v>
      </x:c>
      <x:c r="BR616" s="34" t="n">
        <x:f>$B$11*(($A$1070)*$C616/$B$12*$B$7+(1-$A$1070)*$D616/$B$12*$C$7)</x:f>
        <x:v>0</x:v>
      </x:c>
      <x:c r="BS616" s="34" t="n">
        <x:f>$B$11*(($A$1071)*$C616/$B$12*$B$7+(1-$A$1071)*$D616/$B$12*$C$7)</x:f>
        <x:v>0</x:v>
      </x:c>
      <x:c r="BT616" s="34" t="n">
        <x:f>$B$11*(($A$1072)*$C616/$B$12*$B$7+(1-$A$1072)*$D616/$B$12*$C$7)</x:f>
        <x:v>0</x:v>
      </x:c>
      <x:c r="BU616" s="34" t="n">
        <x:f>$B$11*(($A$1073)*$C616/$B$12*$B$7+(1-$A$1073)*$D616/$B$12*$C$7)</x:f>
        <x:v>0</x:v>
      </x:c>
      <x:c r="BV616" s="34" t="n">
        <x:f>$B$11*(($A$1074)*$C616/$B$12*$B$7+(1-$A$1074)*$D616/$B$12*$C$7)</x:f>
        <x:v>0</x:v>
      </x:c>
      <x:c r="BW616" s="34" t="n">
        <x:f>$B$11*(($A$1075)*$C616/$B$12*$B$7+(1-$A$1075)*$D616/$B$12*$C$7)</x:f>
        <x:v>0</x:v>
      </x:c>
      <x:c r="BX616" s="34" t="n">
        <x:f>$B$11*(($A$1076)*$C616/$B$12*$B$7+(1-$A$1076)*$D616/$B$12*$C$7)</x:f>
        <x:v>0</x:v>
      </x:c>
      <x:c r="BY616" s="34" t="n">
        <x:f>$B$11*(($A$1077)*$C616/$B$12*$B$7+(1-$A$1077)*$D616/$B$12*$C$7)</x:f>
        <x:v>0</x:v>
      </x:c>
      <x:c r="BZ616" s="34" t="n">
        <x:f>$B$11*(($A$1078)*$C616/$B$12*$B$7+(1-$A$1078)*$D616/$B$12*$C$7)</x:f>
        <x:v>0</x:v>
      </x:c>
      <x:c r="CA616" s="34" t="n">
        <x:f>$B$11*(($A$1079)*$C616/$B$12*$B$7+(1-$A$1079)*$D616/$B$12*$C$7)</x:f>
        <x:v>0</x:v>
      </x:c>
      <x:c r="CB616" s="34" t="n">
        <x:f>$B$11*(($A$1080)*$C616/$B$12*$B$7+(1-$A$1080)*$D616/$B$12*$C$7)</x:f>
        <x:v>0</x:v>
      </x:c>
      <x:c r="CC616" s="34" t="n">
        <x:f>$B$11*(($A$1081)*$C616/$B$12*$B$7+(1-$A$1081)*$D616/$B$12*$C$7)</x:f>
        <x:v>0</x:v>
      </x:c>
    </x:row>
    <x:row r="617">
      <x:c r="A617" s="34" t="n">
        <x:v>593</x:v>
      </x:c>
      <x:c r="B617" s="39" t="n">
        <x:v>0.8074812144115288</x:v>
      </x:c>
      <x:c r="C617" s="1" t="n">
        <x:f>SUM(AM617:AV617)</x:f>
        <x:v>0</x:v>
      </x:c>
      <x:c r="D617" s="1" t="n">
        <x:f>SUM(AW617:BF617)</x:f>
        <x:v>0</x:v>
      </x:c>
      <x:c r="E617" s="17" t="n">
        <x:f>(1-C617/$B$12)*$B$8-C617/$B$12*$B$7</x:f>
        <x:v>0.05</x:v>
      </x:c>
      <x:c r="F617" s="17" t="n">
        <x:f>(1-D617/$B$12)*$C$8-D617/$B$12*$C$7</x:f>
        <x:v>0.09</x:v>
      </x:c>
      <x:c r="G617" s="32" t="n">
        <x:f>$B$11*($B$10*C617/$B$12*$B$7+(1-$B$10)*D617/$B$12*$C$7)</x:f>
        <x:v>0</x:v>
      </x:c>
      <x:c r="H617" s="17" t="n">
        <x:f>$B$10*E617+(1-$B$10)*F617</x:f>
        <x:v>0.07</x:v>
      </x:c>
      <x:c r="I617" s="34"/>
      <x:c r="J617" s="34"/>
      <x:c r="K617" s="34"/>
      <x:c r="L617" s="34"/>
      <x:c r="M617" s="34"/>
      <x:c r="N617" s="34"/>
      <x:c r="O617" s="34"/>
      <x:c r="P617" s="34"/>
      <x:c r="Q617" s="34"/>
      <x:c r="R617" s="39" t="n">
        <x:v>0.36058338631063735</x:v>
      </x:c>
      <x:c r="S617" s="39" t="n">
        <x:v>-0.8102167660790817</x:v>
      </x:c>
      <x:c r="T617" s="39" t="n">
        <x:v>0.2882128855021332</x:v>
      </x:c>
      <x:c r="U617" s="39" t="n">
        <x:v>-0.26548860452638295</x:v>
      </x:c>
      <x:c r="V617" s="39" t="n">
        <x:v>-1.5424367738013163</x:v>
      </x:c>
      <x:c r="W617" s="39" t="n">
        <x:v>0.36363029316747786</x:v>
      </x:c>
      <x:c r="X617" s="39" t="n">
        <x:v>-0.5667643233071977</x:v>
      </x:c>
      <x:c r="Y617" s="39" t="n">
        <x:v>-0.8462521366897635</x:v>
      </x:c>
      <x:c r="Z617" s="39" t="n">
        <x:v>1.0439779724084661</x:v>
      </x:c>
      <x:c r="AA617" s="39" t="n">
        <x:v>-0.6922696515739989</x:v>
      </x:c>
      <x:c r="AB617" s="39" t="n">
        <x:v>-1.445749323222662</x:v>
      </x:c>
      <x:c r="AC617" s="39" t="n">
        <x:v>-0.6192987862565333</x:v>
      </x:c>
      <x:c r="AD617" s="39" t="n">
        <x:v>0.7902194568731551</x:v>
      </x:c>
      <x:c r="AE617" s="39" t="n">
        <x:v>-1.2312420976028666</x:v>
      </x:c>
      <x:c r="AF617" s="39" t="n">
        <x:v>-0.39861425132798006</x:v>
      </x:c>
      <x:c r="AG617" s="39" t="n">
        <x:v>-0.04544658522232991</x:v>
      </x:c>
      <x:c r="AH617" s="39" t="n">
        <x:v>1.019578544256769</x:v>
      </x:c>
      <x:c r="AI617" s="39" t="n">
        <x:v>-0.49042269337738653</x:v>
      </x:c>
      <x:c r="AJ617" s="39" t="n">
        <x:v>1.175286056262149</x:v>
      </x:c>
      <x:c r="AK617" s="39" t="n">
        <x:v>0.9719478253413992</x:v>
      </x:c>
      <x:c r="AL617" s="34"/>
      <x:c r="AM617" s="34" t="n">
        <x:f>IF(SQRT($B$9)*$B617+SQRT(1-$B$9)*R617&lt;_xlfn.NORM.S.INV($B$6),1,0)</x:f>
        <x:v>0</x:v>
      </x:c>
      <x:c r="AN617" s="34" t="n">
        <x:f>IF(SQRT($B$9)*$B617+SQRT(1-$B$9)*S617&lt;_xlfn.NORM.S.INV($B$6),1,0)</x:f>
        <x:v>0</x:v>
      </x:c>
      <x:c r="AO617" s="34" t="n">
        <x:f>IF(SQRT($B$9)*$B617+SQRT(1-$B$9)*T617&lt;_xlfn.NORM.S.INV($B$6),1,0)</x:f>
        <x:v>0</x:v>
      </x:c>
      <x:c r="AP617" s="34" t="n">
        <x:f>IF(SQRT($B$9)*$B617+SQRT(1-$B$9)*U617&lt;_xlfn.NORM.S.INV($B$6),1,0)</x:f>
        <x:v>0</x:v>
      </x:c>
      <x:c r="AQ617" s="34" t="n">
        <x:f>IF(SQRT($B$9)*$B617+SQRT(1-$B$9)*V617&lt;_xlfn.NORM.S.INV($B$6),1,0)</x:f>
        <x:v>0</x:v>
      </x:c>
      <x:c r="AR617" s="34" t="n">
        <x:f>IF(SQRT($B$9)*$B617+SQRT(1-$B$9)*W617&lt;_xlfn.NORM.S.INV($B$6),1,0)</x:f>
        <x:v>0</x:v>
      </x:c>
      <x:c r="AS617" s="34" t="n">
        <x:f>IF(SQRT($B$9)*$B617+SQRT(1-$B$9)*X617&lt;_xlfn.NORM.S.INV($B$6),1,0)</x:f>
        <x:v>0</x:v>
      </x:c>
      <x:c r="AT617" s="34" t="n">
        <x:f>IF(SQRT($B$9)*$B617+SQRT(1-$B$9)*Y617&lt;_xlfn.NORM.S.INV($B$6),1,0)</x:f>
        <x:v>0</x:v>
      </x:c>
      <x:c r="AU617" s="34" t="n">
        <x:f>IF(SQRT($B$9)*$B617+SQRT(1-$B$9)*Z617&lt;_xlfn.NORM.S.INV($B$6),1,0)</x:f>
        <x:v>0</x:v>
      </x:c>
      <x:c r="AV617" s="34" t="n">
        <x:f>IF(SQRT($B$9)*$B617+SQRT(1-$B$9)*AA617&lt;_xlfn.NORM.S.INV($B$6),1,0)</x:f>
        <x:v>0</x:v>
      </x:c>
      <x:c r="AW617" s="34" t="n">
        <x:f>IF(SQRT($C$9)*$B617+SQRT(1-$C$9)*AB617&lt;_xlfn.NORM.S.INV($C$6),1,0)</x:f>
        <x:v>0</x:v>
      </x:c>
      <x:c r="AX617" s="34" t="n">
        <x:f>IF(SQRT($C$9)*$B617+SQRT(1-$C$9)*AC617&lt;_xlfn.NORM.S.INV($C$6),1,0)</x:f>
        <x:v>0</x:v>
      </x:c>
      <x:c r="AY617" s="34" t="n">
        <x:f>IF(SQRT($C$9)*$B617+SQRT(1-$C$9)*AD617&lt;_xlfn.NORM.S.INV($C$6),1,0)</x:f>
        <x:v>0</x:v>
      </x:c>
      <x:c r="AZ617" s="34" t="n">
        <x:f>IF(SQRT($C$9)*$B617+SQRT(1-$C$9)*AE617&lt;_xlfn.NORM.S.INV($C$6),1,0)</x:f>
        <x:v>0</x:v>
      </x:c>
      <x:c r="BA617" s="34" t="n">
        <x:f>IF(SQRT($C$9)*$B617+SQRT(1-$C$9)*AF617&lt;_xlfn.NORM.S.INV($C$6),1,0)</x:f>
        <x:v>0</x:v>
      </x:c>
      <x:c r="BB617" s="34" t="n">
        <x:f>IF(SQRT($C$9)*$B617+SQRT(1-$C$9)*AG617&lt;_xlfn.NORM.S.INV($C$6),1,0)</x:f>
        <x:v>0</x:v>
      </x:c>
      <x:c r="BC617" s="34" t="n">
        <x:f>IF(SQRT($C$9)*$B617+SQRT(1-$C$9)*AH617&lt;_xlfn.NORM.S.INV($C$6),1,0)</x:f>
        <x:v>0</x:v>
      </x:c>
      <x:c r="BD617" s="34" t="n">
        <x:f>IF(SQRT($C$9)*$B617+SQRT(1-$C$9)*AI617&lt;_xlfn.NORM.S.INV($C$6),1,0)</x:f>
        <x:v>0</x:v>
      </x:c>
      <x:c r="BE617" s="34" t="n">
        <x:f>IF(SQRT($C$9)*$B617+SQRT(1-$C$9)*AJ617&lt;_xlfn.NORM.S.INV($C$6),1,0)</x:f>
        <x:v>0</x:v>
      </x:c>
      <x:c r="BF617" s="34" t="n">
        <x:f>IF(SQRT($C$9)*$B617+SQRT(1-$C$9)*AK617&lt;_xlfn.NORM.S.INV($C$6),1,0)</x:f>
        <x:v>0</x:v>
      </x:c>
      <x:c r="BG617" s="34"/>
      <x:c r="BH617" s="34"/>
      <x:c r="BI617" s="34" t="n">
        <x:f>$B$11*(($A$1061)*$C617/$B$12*$B$7+(1-$A$1061)*$D617/$B$12*$C$7)</x:f>
        <x:v>0</x:v>
      </x:c>
      <x:c r="BJ617" s="34" t="n">
        <x:f>$B$11*(($A$1062)*$C617/$B$12*$B$7+(1-$A$1062)*$D617/$B$12*$C$7)</x:f>
        <x:v>0</x:v>
      </x:c>
      <x:c r="BK617" s="34" t="n">
        <x:f>$B$11*(($A$1063)*$C617/$B$12*$B$7+(1-$A$1063)*$D617/$B$12*$C$7)</x:f>
        <x:v>0</x:v>
      </x:c>
      <x:c r="BL617" s="34" t="n">
        <x:f>$B$11*(($A$1064)*$C617/$B$12*$B$7+(1-$A$1064)*$D617/$B$12*$C$7)</x:f>
        <x:v>0</x:v>
      </x:c>
      <x:c r="BM617" s="34" t="n">
        <x:f>$B$11*(($A$1065)*$C617/$B$12*$B$7+(1-$A$1065)*$D617/$B$12*$C$7)</x:f>
        <x:v>0</x:v>
      </x:c>
      <x:c r="BN617" s="34" t="n">
        <x:f>$B$11*(($A$1066)*$C617/$B$12*$B$7+(1-$A$1066)*$D617/$B$12*$C$7)</x:f>
        <x:v>0</x:v>
      </x:c>
      <x:c r="BO617" s="34" t="n">
        <x:f>$B$11*(($A$1067)*$C617/$B$12*$B$7+(1-$A$1067)*$D617/$B$12*$C$7)</x:f>
        <x:v>0</x:v>
      </x:c>
      <x:c r="BP617" s="34" t="n">
        <x:f>$B$11*(($A$1068)*$C617/$B$12*$B$7+(1-$A$1068)*$D617/$B$12*$C$7)</x:f>
        <x:v>0</x:v>
      </x:c>
      <x:c r="BQ617" s="34" t="n">
        <x:f>$B$11*(($A$1069)*$C617/$B$12*$B$7+(1-$A$1069)*$D617/$B$12*$C$7)</x:f>
        <x:v>0</x:v>
      </x:c>
      <x:c r="BR617" s="34" t="n">
        <x:f>$B$11*(($A$1070)*$C617/$B$12*$B$7+(1-$A$1070)*$D617/$B$12*$C$7)</x:f>
        <x:v>0</x:v>
      </x:c>
      <x:c r="BS617" s="34" t="n">
        <x:f>$B$11*(($A$1071)*$C617/$B$12*$B$7+(1-$A$1071)*$D617/$B$12*$C$7)</x:f>
        <x:v>0</x:v>
      </x:c>
      <x:c r="BT617" s="34" t="n">
        <x:f>$B$11*(($A$1072)*$C617/$B$12*$B$7+(1-$A$1072)*$D617/$B$12*$C$7)</x:f>
        <x:v>0</x:v>
      </x:c>
      <x:c r="BU617" s="34" t="n">
        <x:f>$B$11*(($A$1073)*$C617/$B$12*$B$7+(1-$A$1073)*$D617/$B$12*$C$7)</x:f>
        <x:v>0</x:v>
      </x:c>
      <x:c r="BV617" s="34" t="n">
        <x:f>$B$11*(($A$1074)*$C617/$B$12*$B$7+(1-$A$1074)*$D617/$B$12*$C$7)</x:f>
        <x:v>0</x:v>
      </x:c>
      <x:c r="BW617" s="34" t="n">
        <x:f>$B$11*(($A$1075)*$C617/$B$12*$B$7+(1-$A$1075)*$D617/$B$12*$C$7)</x:f>
        <x:v>0</x:v>
      </x:c>
      <x:c r="BX617" s="34" t="n">
        <x:f>$B$11*(($A$1076)*$C617/$B$12*$B$7+(1-$A$1076)*$D617/$B$12*$C$7)</x:f>
        <x:v>0</x:v>
      </x:c>
      <x:c r="BY617" s="34" t="n">
        <x:f>$B$11*(($A$1077)*$C617/$B$12*$B$7+(1-$A$1077)*$D617/$B$12*$C$7)</x:f>
        <x:v>0</x:v>
      </x:c>
      <x:c r="BZ617" s="34" t="n">
        <x:f>$B$11*(($A$1078)*$C617/$B$12*$B$7+(1-$A$1078)*$D617/$B$12*$C$7)</x:f>
        <x:v>0</x:v>
      </x:c>
      <x:c r="CA617" s="34" t="n">
        <x:f>$B$11*(($A$1079)*$C617/$B$12*$B$7+(1-$A$1079)*$D617/$B$12*$C$7)</x:f>
        <x:v>0</x:v>
      </x:c>
      <x:c r="CB617" s="34" t="n">
        <x:f>$B$11*(($A$1080)*$C617/$B$12*$B$7+(1-$A$1080)*$D617/$B$12*$C$7)</x:f>
        <x:v>0</x:v>
      </x:c>
      <x:c r="CC617" s="34" t="n">
        <x:f>$B$11*(($A$1081)*$C617/$B$12*$B$7+(1-$A$1081)*$D617/$B$12*$C$7)</x:f>
        <x:v>0</x:v>
      </x:c>
    </x:row>
    <x:row r="618">
      <x:c r="A618" s="34" t="n">
        <x:v>594</x:v>
      </x:c>
      <x:c r="B618" s="39" t="n">
        <x:v>-0.917090475977776</x:v>
      </x:c>
      <x:c r="C618" s="1" t="n">
        <x:f>SUM(AM618:AV618)</x:f>
        <x:v>0</x:v>
      </x:c>
      <x:c r="D618" s="1" t="n">
        <x:f>SUM(AW618:BF618)</x:f>
        <x:v>3</x:v>
      </x:c>
      <x:c r="E618" s="17" t="n">
        <x:f>(1-C618/$B$12)*$B$8-C618/$B$12*$B$7</x:f>
        <x:v>0.05</x:v>
      </x:c>
      <x:c r="F618" s="17" t="n">
        <x:f>(1-D618/$B$12)*$C$8-D618/$B$12*$C$7</x:f>
        <x:v>-0.11699999999999999</x:v>
      </x:c>
      <x:c r="G618" s="32" t="n">
        <x:f>$B$11*($B$10*C618/$B$12*$B$7+(1-$B$10)*D618/$B$12*$C$7)</x:f>
        <x:v>900</x:v>
      </x:c>
      <x:c r="H618" s="17" t="n">
        <x:f>$B$10*E618+(1-$B$10)*F618</x:f>
        <x:v>-0.033499999999999995</x:v>
      </x:c>
      <x:c r="I618" s="34"/>
      <x:c r="J618" s="34"/>
      <x:c r="K618" s="34"/>
      <x:c r="L618" s="34"/>
      <x:c r="M618" s="34"/>
      <x:c r="N618" s="34"/>
      <x:c r="O618" s="34"/>
      <x:c r="P618" s="34"/>
      <x:c r="Q618" s="34"/>
      <x:c r="R618" s="39" t="n">
        <x:v>-0.14098733834955893</x:v>
      </x:c>
      <x:c r="S618" s="39" t="n">
        <x:v>0.13067233497850472</x:v>
      </x:c>
      <x:c r="T618" s="39" t="n">
        <x:v>0.47330209352645347</x:v>
      </x:c>
      <x:c r="U618" s="39" t="n">
        <x:v>-1.5573769127657695</x:v>
      </x:c>
      <x:c r="V618" s="39" t="n">
        <x:v>0.18905288871518824</x:v>
      </x:c>
      <x:c r="W618" s="39" t="n">
        <x:v>0.8045132020973197</x:v>
      </x:c>
      <x:c r="X618" s="39" t="n">
        <x:v>1.840417975396358</x:v>
      </x:c>
      <x:c r="Y618" s="39" t="n">
        <x:v>-0.7764677692782611</x:v>
      </x:c>
      <x:c r="Z618" s="39" t="n">
        <x:v>-0.48141297967599245</x:v>
      </x:c>
      <x:c r="AA618" s="39" t="n">
        <x:v>1.551415147172386</x:v>
      </x:c>
      <x:c r="AB618" s="39" t="n">
        <x:v>0.6830858838221014</x:v>
      </x:c>
      <x:c r="AC618" s="39" t="n">
        <x:v>-0.9740896169436626</x:v>
      </x:c>
      <x:c r="AD618" s="39" t="n">
        <x:v>-1.4238895769017923</x:v>
      </x:c>
      <x:c r="AE618" s="39" t="n">
        <x:v>-1.5272014262108278</x:v>
      </x:c>
      <x:c r="AF618" s="39" t="n">
        <x:v>-1.3865870142394625</x:v>
      </x:c>
      <x:c r="AG618" s="39" t="n">
        <x:v>-0.7864886470176016</x:v>
      </x:c>
      <x:c r="AH618" s="39" t="n">
        <x:v>0.7409257978747648</x:v>
      </x:c>
      <x:c r="AI618" s="39" t="n">
        <x:v>-0.28778204343253383</x:v>
      </x:c>
      <x:c r="AJ618" s="39" t="n">
        <x:v>-0.9740970895765189</x:v>
      </x:c>
      <x:c r="AK618" s="39" t="n">
        <x:v>1.0249572389639139</x:v>
      </x:c>
      <x:c r="AL618" s="34"/>
      <x:c r="AM618" s="34" t="n">
        <x:f>IF(SQRT($B$9)*$B618+SQRT(1-$B$9)*R618&lt;_xlfn.NORM.S.INV($B$6),1,0)</x:f>
        <x:v>0</x:v>
      </x:c>
      <x:c r="AN618" s="34" t="n">
        <x:f>IF(SQRT($B$9)*$B618+SQRT(1-$B$9)*S618&lt;_xlfn.NORM.S.INV($B$6),1,0)</x:f>
        <x:v>0</x:v>
      </x:c>
      <x:c r="AO618" s="34" t="n">
        <x:f>IF(SQRT($B$9)*$B618+SQRT(1-$B$9)*T618&lt;_xlfn.NORM.S.INV($B$6),1,0)</x:f>
        <x:v>0</x:v>
      </x:c>
      <x:c r="AP618" s="34" t="n">
        <x:f>IF(SQRT($B$9)*$B618+SQRT(1-$B$9)*U618&lt;_xlfn.NORM.S.INV($B$6),1,0)</x:f>
        <x:v>0</x:v>
      </x:c>
      <x:c r="AQ618" s="34" t="n">
        <x:f>IF(SQRT($B$9)*$B618+SQRT(1-$B$9)*V618&lt;_xlfn.NORM.S.INV($B$6),1,0)</x:f>
        <x:v>0</x:v>
      </x:c>
      <x:c r="AR618" s="34" t="n">
        <x:f>IF(SQRT($B$9)*$B618+SQRT(1-$B$9)*W618&lt;_xlfn.NORM.S.INV($B$6),1,0)</x:f>
        <x:v>0</x:v>
      </x:c>
      <x:c r="AS618" s="34" t="n">
        <x:f>IF(SQRT($B$9)*$B618+SQRT(1-$B$9)*X618&lt;_xlfn.NORM.S.INV($B$6),1,0)</x:f>
        <x:v>0</x:v>
      </x:c>
      <x:c r="AT618" s="34" t="n">
        <x:f>IF(SQRT($B$9)*$B618+SQRT(1-$B$9)*Y618&lt;_xlfn.NORM.S.INV($B$6),1,0)</x:f>
        <x:v>0</x:v>
      </x:c>
      <x:c r="AU618" s="34" t="n">
        <x:f>IF(SQRT($B$9)*$B618+SQRT(1-$B$9)*Z618&lt;_xlfn.NORM.S.INV($B$6),1,0)</x:f>
        <x:v>0</x:v>
      </x:c>
      <x:c r="AV618" s="34" t="n">
        <x:f>IF(SQRT($B$9)*$B618+SQRT(1-$B$9)*AA618&lt;_xlfn.NORM.S.INV($B$6),1,0)</x:f>
        <x:v>0</x:v>
      </x:c>
      <x:c r="AW618" s="34" t="n">
        <x:f>IF(SQRT($C$9)*$B618+SQRT(1-$C$9)*AB618&lt;_xlfn.NORM.S.INV($C$6),1,0)</x:f>
        <x:v>0</x:v>
      </x:c>
      <x:c r="AX618" s="34" t="n">
        <x:f>IF(SQRT($C$9)*$B618+SQRT(1-$C$9)*AC618&lt;_xlfn.NORM.S.INV($C$6),1,0)</x:f>
        <x:v>0</x:v>
      </x:c>
      <x:c r="AY618" s="34" t="n">
        <x:f>IF(SQRT($C$9)*$B618+SQRT(1-$C$9)*AD618&lt;_xlfn.NORM.S.INV($C$6),1,0)</x:f>
        <x:v>1</x:v>
      </x:c>
      <x:c r="AZ618" s="34" t="n">
        <x:f>IF(SQRT($C$9)*$B618+SQRT(1-$C$9)*AE618&lt;_xlfn.NORM.S.INV($C$6),1,0)</x:f>
        <x:v>1</x:v>
      </x:c>
      <x:c r="BA618" s="34" t="n">
        <x:f>IF(SQRT($C$9)*$B618+SQRT(1-$C$9)*AF618&lt;_xlfn.NORM.S.INV($C$6),1,0)</x:f>
        <x:v>1</x:v>
      </x:c>
      <x:c r="BB618" s="34" t="n">
        <x:f>IF(SQRT($C$9)*$B618+SQRT(1-$C$9)*AG618&lt;_xlfn.NORM.S.INV($C$6),1,0)</x:f>
        <x:v>0</x:v>
      </x:c>
      <x:c r="BC618" s="34" t="n">
        <x:f>IF(SQRT($C$9)*$B618+SQRT(1-$C$9)*AH618&lt;_xlfn.NORM.S.INV($C$6),1,0)</x:f>
        <x:v>0</x:v>
      </x:c>
      <x:c r="BD618" s="34" t="n">
        <x:f>IF(SQRT($C$9)*$B618+SQRT(1-$C$9)*AI618&lt;_xlfn.NORM.S.INV($C$6),1,0)</x:f>
        <x:v>0</x:v>
      </x:c>
      <x:c r="BE618" s="34" t="n">
        <x:f>IF(SQRT($C$9)*$B618+SQRT(1-$C$9)*AJ618&lt;_xlfn.NORM.S.INV($C$6),1,0)</x:f>
        <x:v>0</x:v>
      </x:c>
      <x:c r="BF618" s="34" t="n">
        <x:f>IF(SQRT($C$9)*$B618+SQRT(1-$C$9)*AK618&lt;_xlfn.NORM.S.INV($C$6),1,0)</x:f>
        <x:v>0</x:v>
      </x:c>
      <x:c r="BG618" s="34"/>
      <x:c r="BH618" s="34"/>
      <x:c r="BI618" s="34" t="n">
        <x:f>$B$11*(($A$1061)*$C618/$B$12*$B$7+(1-$A$1061)*$D618/$B$12*$C$7)</x:f>
        <x:v>1800</x:v>
      </x:c>
      <x:c r="BJ618" s="34" t="n">
        <x:f>$B$11*(($A$1062)*$C618/$B$12*$B$7+(1-$A$1062)*$D618/$B$12*$C$7)</x:f>
        <x:v>1709.9999999999998</x:v>
      </x:c>
      <x:c r="BK618" s="34" t="n">
        <x:f>$B$11*(($A$1063)*$C618/$B$12*$B$7+(1-$A$1063)*$D618/$B$12*$C$7)</x:f>
        <x:v>1620</x:v>
      </x:c>
      <x:c r="BL618" s="34" t="n">
        <x:f>$B$11*(($A$1064)*$C618/$B$12*$B$7+(1-$A$1064)*$D618/$B$12*$C$7)</x:f>
        <x:v>1530</x:v>
      </x:c>
      <x:c r="BM618" s="34" t="n">
        <x:f>$B$11*(($A$1065)*$C618/$B$12*$B$7+(1-$A$1065)*$D618/$B$12*$C$7)</x:f>
        <x:v>1440.0000000000002</x:v>
      </x:c>
      <x:c r="BN618" s="34" t="n">
        <x:f>$B$11*(($A$1066)*$C618/$B$12*$B$7+(1-$A$1066)*$D618/$B$12*$C$7)</x:f>
        <x:v>1350</x:v>
      </x:c>
      <x:c r="BO618" s="34" t="n">
        <x:f>$B$11*(($A$1067)*$C618/$B$12*$B$7+(1-$A$1067)*$D618/$B$12*$C$7)</x:f>
        <x:v>1259.9999999999998</x:v>
      </x:c>
      <x:c r="BP618" s="34" t="n">
        <x:f>$B$11*(($A$1068)*$C618/$B$12*$B$7+(1-$A$1068)*$D618/$B$12*$C$7)</x:f>
        <x:v>1170</x:v>
      </x:c>
      <x:c r="BQ618" s="34" t="n">
        <x:f>$B$11*(($A$1069)*$C618/$B$12*$B$7+(1-$A$1069)*$D618/$B$12*$C$7)</x:f>
        <x:v>1080</x:v>
      </x:c>
      <x:c r="BR618" s="34" t="n">
        <x:f>$B$11*(($A$1070)*$C618/$B$12*$B$7+(1-$A$1070)*$D618/$B$12*$C$7)</x:f>
        <x:v>990</x:v>
      </x:c>
      <x:c r="BS618" s="34" t="n">
        <x:f>$B$11*(($A$1071)*$C618/$B$12*$B$7+(1-$A$1071)*$D618/$B$12*$C$7)</x:f>
        <x:v>900</x:v>
      </x:c>
      <x:c r="BT618" s="34" t="n">
        <x:f>$B$11*(($A$1072)*$C618/$B$12*$B$7+(1-$A$1072)*$D618/$B$12*$C$7)</x:f>
        <x:v>809.9999999999999</x:v>
      </x:c>
      <x:c r="BU618" s="34" t="n">
        <x:f>$B$11*(($A$1073)*$C618/$B$12*$B$7+(1-$A$1073)*$D618/$B$12*$C$7)</x:f>
        <x:v>720.0000000000001</x:v>
      </x:c>
      <x:c r="BV618" s="34" t="n">
        <x:f>$B$11*(($A$1074)*$C618/$B$12*$B$7+(1-$A$1074)*$D618/$B$12*$C$7)</x:f>
        <x:v>629.9999999999999</x:v>
      </x:c>
      <x:c r="BW618" s="34" t="n">
        <x:f>$B$11*(($A$1075)*$C618/$B$12*$B$7+(1-$A$1075)*$D618/$B$12*$C$7)</x:f>
        <x:v>540.0000000000001</x:v>
      </x:c>
      <x:c r="BX618" s="34" t="n">
        <x:f>$B$11*(($A$1076)*$C618/$B$12*$B$7+(1-$A$1076)*$D618/$B$12*$C$7)</x:f>
        <x:v>450</x:v>
      </x:c>
      <x:c r="BY618" s="34" t="n">
        <x:f>$B$11*(($A$1077)*$C618/$B$12*$B$7+(1-$A$1077)*$D618/$B$12*$C$7)</x:f>
        <x:v>359.9999999999999</x:v>
      </x:c>
      <x:c r="BZ618" s="34" t="n">
        <x:f>$B$11*(($A$1078)*$C618/$B$12*$B$7+(1-$A$1078)*$D618/$B$12*$C$7)</x:f>
        <x:v>270.00000000000006</x:v>
      </x:c>
      <x:c r="CA618" s="34" t="n">
        <x:f>$B$11*(($A$1079)*$C618/$B$12*$B$7+(1-$A$1079)*$D618/$B$12*$C$7)</x:f>
        <x:v>179.99999999999994</x:v>
      </x:c>
      <x:c r="CB618" s="34" t="n">
        <x:f>$B$11*(($A$1080)*$C618/$B$12*$B$7+(1-$A$1080)*$D618/$B$12*$C$7)</x:f>
        <x:v>90.00000000000009</x:v>
      </x:c>
      <x:c r="CC618" s="34" t="n">
        <x:f>$B$11*(($A$1081)*$C618/$B$12*$B$7+(1-$A$1081)*$D618/$B$12*$C$7)</x:f>
        <x:v>0</x:v>
      </x:c>
    </x:row>
    <x:row r="619">
      <x:c r="A619" s="34" t="n">
        <x:v>595</x:v>
      </x:c>
      <x:c r="B619" s="39" t="n">
        <x:v>0.18746425239747716</x:v>
      </x:c>
      <x:c r="C619" s="1" t="n">
        <x:f>SUM(AM619:AV619)</x:f>
        <x:v>0</x:v>
      </x:c>
      <x:c r="D619" s="1" t="n">
        <x:f>SUM(AW619:BF619)</x:f>
        <x:v>0</x:v>
      </x:c>
      <x:c r="E619" s="17" t="n">
        <x:f>(1-C619/$B$12)*$B$8-C619/$B$12*$B$7</x:f>
        <x:v>0.05</x:v>
      </x:c>
      <x:c r="F619" s="17" t="n">
        <x:f>(1-D619/$B$12)*$C$8-D619/$B$12*$C$7</x:f>
        <x:v>0.09</x:v>
      </x:c>
      <x:c r="G619" s="32" t="n">
        <x:f>$B$11*($B$10*C619/$B$12*$B$7+(1-$B$10)*D619/$B$12*$C$7)</x:f>
        <x:v>0</x:v>
      </x:c>
      <x:c r="H619" s="17" t="n">
        <x:f>$B$10*E619+(1-$B$10)*F619</x:f>
        <x:v>0.07</x:v>
      </x:c>
      <x:c r="I619" s="34"/>
      <x:c r="J619" s="34"/>
      <x:c r="K619" s="34"/>
      <x:c r="L619" s="34"/>
      <x:c r="M619" s="34"/>
      <x:c r="N619" s="34"/>
      <x:c r="O619" s="34"/>
      <x:c r="P619" s="34"/>
      <x:c r="Q619" s="34"/>
      <x:c r="R619" s="39" t="n">
        <x:v>-0.015076822330619754</x:v>
      </x:c>
      <x:c r="S619" s="39" t="n">
        <x:v>-1.1471415499169542</x:v>
      </x:c>
      <x:c r="T619" s="39" t="n">
        <x:v>0.793095013295343</x:v>
      </x:c>
      <x:c r="U619" s="39" t="n">
        <x:v>-0.9212885413039413</x:v>
      </x:c>
      <x:c r="V619" s="39" t="n">
        <x:v>-0.13259359055392508</x:v>
      </x:c>
      <x:c r="W619" s="39" t="n">
        <x:v>0.8320485838209992</x:v>
      </x:c>
      <x:c r="X619" s="39" t="n">
        <x:v>0.5934397855579392</x:v>
      </x:c>
      <x:c r="Y619" s="39" t="n">
        <x:v>0.19639552378907874</x:v>
      </x:c>
      <x:c r="Z619" s="39" t="n">
        <x:v>0.7906593345987112</x:v>
      </x:c>
      <x:c r="AA619" s="39" t="n">
        <x:v>-0.09173005096235747</x:v>
      </x:c>
      <x:c r="AB619" s="39" t="n">
        <x:v>0.3821130530662157</x:v>
      </x:c>
      <x:c r="AC619" s="39" t="n">
        <x:v>1.5292226607308594</x:v>
      </x:c>
      <x:c r="AD619" s="39" t="n">
        <x:v>0.6671264604543419</x:v>
      </x:c>
      <x:c r="AE619" s="39" t="n">
        <x:v>-0.7947932124019349</x:v>
      </x:c>
      <x:c r="AF619" s="39" t="n">
        <x:v>-0.346190503043652</x:v>
      </x:c>
      <x:c r="AG619" s="39" t="n">
        <x:v>0.33265952477071653</x:v>
      </x:c>
      <x:c r="AH619" s="39" t="n">
        <x:v>-1.3742476853732672</x:v>
      </x:c>
      <x:c r="AI619" s="39" t="n">
        <x:v>1.0729387887579294</x:v>
      </x:c>
      <x:c r="AJ619" s="39" t="n">
        <x:v>-1.4642512538622852</x:v>
      </x:c>
      <x:c r="AK619" s="39" t="n">
        <x:v>-0.05986115196754763</x:v>
      </x:c>
      <x:c r="AL619" s="34"/>
      <x:c r="AM619" s="34" t="n">
        <x:f>IF(SQRT($B$9)*$B619+SQRT(1-$B$9)*R619&lt;_xlfn.NORM.S.INV($B$6),1,0)</x:f>
        <x:v>0</x:v>
      </x:c>
      <x:c r="AN619" s="34" t="n">
        <x:f>IF(SQRT($B$9)*$B619+SQRT(1-$B$9)*S619&lt;_xlfn.NORM.S.INV($B$6),1,0)</x:f>
        <x:v>0</x:v>
      </x:c>
      <x:c r="AO619" s="34" t="n">
        <x:f>IF(SQRT($B$9)*$B619+SQRT(1-$B$9)*T619&lt;_xlfn.NORM.S.INV($B$6),1,0)</x:f>
        <x:v>0</x:v>
      </x:c>
      <x:c r="AP619" s="34" t="n">
        <x:f>IF(SQRT($B$9)*$B619+SQRT(1-$B$9)*U619&lt;_xlfn.NORM.S.INV($B$6),1,0)</x:f>
        <x:v>0</x:v>
      </x:c>
      <x:c r="AQ619" s="34" t="n">
        <x:f>IF(SQRT($B$9)*$B619+SQRT(1-$B$9)*V619&lt;_xlfn.NORM.S.INV($B$6),1,0)</x:f>
        <x:v>0</x:v>
      </x:c>
      <x:c r="AR619" s="34" t="n">
        <x:f>IF(SQRT($B$9)*$B619+SQRT(1-$B$9)*W619&lt;_xlfn.NORM.S.INV($B$6),1,0)</x:f>
        <x:v>0</x:v>
      </x:c>
      <x:c r="AS619" s="34" t="n">
        <x:f>IF(SQRT($B$9)*$B619+SQRT(1-$B$9)*X619&lt;_xlfn.NORM.S.INV($B$6),1,0)</x:f>
        <x:v>0</x:v>
      </x:c>
      <x:c r="AT619" s="34" t="n">
        <x:f>IF(SQRT($B$9)*$B619+SQRT(1-$B$9)*Y619&lt;_xlfn.NORM.S.INV($B$6),1,0)</x:f>
        <x:v>0</x:v>
      </x:c>
      <x:c r="AU619" s="34" t="n">
        <x:f>IF(SQRT($B$9)*$B619+SQRT(1-$B$9)*Z619&lt;_xlfn.NORM.S.INV($B$6),1,0)</x:f>
        <x:v>0</x:v>
      </x:c>
      <x:c r="AV619" s="34" t="n">
        <x:f>IF(SQRT($B$9)*$B619+SQRT(1-$B$9)*AA619&lt;_xlfn.NORM.S.INV($B$6),1,0)</x:f>
        <x:v>0</x:v>
      </x:c>
      <x:c r="AW619" s="34" t="n">
        <x:f>IF(SQRT($C$9)*$B619+SQRT(1-$C$9)*AB619&lt;_xlfn.NORM.S.INV($C$6),1,0)</x:f>
        <x:v>0</x:v>
      </x:c>
      <x:c r="AX619" s="34" t="n">
        <x:f>IF(SQRT($C$9)*$B619+SQRT(1-$C$9)*AC619&lt;_xlfn.NORM.S.INV($C$6),1,0)</x:f>
        <x:v>0</x:v>
      </x:c>
      <x:c r="AY619" s="34" t="n">
        <x:f>IF(SQRT($C$9)*$B619+SQRT(1-$C$9)*AD619&lt;_xlfn.NORM.S.INV($C$6),1,0)</x:f>
        <x:v>0</x:v>
      </x:c>
      <x:c r="AZ619" s="34" t="n">
        <x:f>IF(SQRT($C$9)*$B619+SQRT(1-$C$9)*AE619&lt;_xlfn.NORM.S.INV($C$6),1,0)</x:f>
        <x:v>0</x:v>
      </x:c>
      <x:c r="BA619" s="34" t="n">
        <x:f>IF(SQRT($C$9)*$B619+SQRT(1-$C$9)*AF619&lt;_xlfn.NORM.S.INV($C$6),1,0)</x:f>
        <x:v>0</x:v>
      </x:c>
      <x:c r="BB619" s="34" t="n">
        <x:f>IF(SQRT($C$9)*$B619+SQRT(1-$C$9)*AG619&lt;_xlfn.NORM.S.INV($C$6),1,0)</x:f>
        <x:v>0</x:v>
      </x:c>
      <x:c r="BC619" s="34" t="n">
        <x:f>IF(SQRT($C$9)*$B619+SQRT(1-$C$9)*AH619&lt;_xlfn.NORM.S.INV($C$6),1,0)</x:f>
        <x:v>0</x:v>
      </x:c>
      <x:c r="BD619" s="34" t="n">
        <x:f>IF(SQRT($C$9)*$B619+SQRT(1-$C$9)*AI619&lt;_xlfn.NORM.S.INV($C$6),1,0)</x:f>
        <x:v>0</x:v>
      </x:c>
      <x:c r="BE619" s="34" t="n">
        <x:f>IF(SQRT($C$9)*$B619+SQRT(1-$C$9)*AJ619&lt;_xlfn.NORM.S.INV($C$6),1,0)</x:f>
        <x:v>0</x:v>
      </x:c>
      <x:c r="BF619" s="34" t="n">
        <x:f>IF(SQRT($C$9)*$B619+SQRT(1-$C$9)*AK619&lt;_xlfn.NORM.S.INV($C$6),1,0)</x:f>
        <x:v>0</x:v>
      </x:c>
      <x:c r="BG619" s="34"/>
      <x:c r="BH619" s="34"/>
      <x:c r="BI619" s="34" t="n">
        <x:f>$B$11*(($A$1061)*$C619/$B$12*$B$7+(1-$A$1061)*$D619/$B$12*$C$7)</x:f>
        <x:v>0</x:v>
      </x:c>
      <x:c r="BJ619" s="34" t="n">
        <x:f>$B$11*(($A$1062)*$C619/$B$12*$B$7+(1-$A$1062)*$D619/$B$12*$C$7)</x:f>
        <x:v>0</x:v>
      </x:c>
      <x:c r="BK619" s="34" t="n">
        <x:f>$B$11*(($A$1063)*$C619/$B$12*$B$7+(1-$A$1063)*$D619/$B$12*$C$7)</x:f>
        <x:v>0</x:v>
      </x:c>
      <x:c r="BL619" s="34" t="n">
        <x:f>$B$11*(($A$1064)*$C619/$B$12*$B$7+(1-$A$1064)*$D619/$B$12*$C$7)</x:f>
        <x:v>0</x:v>
      </x:c>
      <x:c r="BM619" s="34" t="n">
        <x:f>$B$11*(($A$1065)*$C619/$B$12*$B$7+(1-$A$1065)*$D619/$B$12*$C$7)</x:f>
        <x:v>0</x:v>
      </x:c>
      <x:c r="BN619" s="34" t="n">
        <x:f>$B$11*(($A$1066)*$C619/$B$12*$B$7+(1-$A$1066)*$D619/$B$12*$C$7)</x:f>
        <x:v>0</x:v>
      </x:c>
      <x:c r="BO619" s="34" t="n">
        <x:f>$B$11*(($A$1067)*$C619/$B$12*$B$7+(1-$A$1067)*$D619/$B$12*$C$7)</x:f>
        <x:v>0</x:v>
      </x:c>
      <x:c r="BP619" s="34" t="n">
        <x:f>$B$11*(($A$1068)*$C619/$B$12*$B$7+(1-$A$1068)*$D619/$B$12*$C$7)</x:f>
        <x:v>0</x:v>
      </x:c>
      <x:c r="BQ619" s="34" t="n">
        <x:f>$B$11*(($A$1069)*$C619/$B$12*$B$7+(1-$A$1069)*$D619/$B$12*$C$7)</x:f>
        <x:v>0</x:v>
      </x:c>
      <x:c r="BR619" s="34" t="n">
        <x:f>$B$11*(($A$1070)*$C619/$B$12*$B$7+(1-$A$1070)*$D619/$B$12*$C$7)</x:f>
        <x:v>0</x:v>
      </x:c>
      <x:c r="BS619" s="34" t="n">
        <x:f>$B$11*(($A$1071)*$C619/$B$12*$B$7+(1-$A$1071)*$D619/$B$12*$C$7)</x:f>
        <x:v>0</x:v>
      </x:c>
      <x:c r="BT619" s="34" t="n">
        <x:f>$B$11*(($A$1072)*$C619/$B$12*$B$7+(1-$A$1072)*$D619/$B$12*$C$7)</x:f>
        <x:v>0</x:v>
      </x:c>
      <x:c r="BU619" s="34" t="n">
        <x:f>$B$11*(($A$1073)*$C619/$B$12*$B$7+(1-$A$1073)*$D619/$B$12*$C$7)</x:f>
        <x:v>0</x:v>
      </x:c>
      <x:c r="BV619" s="34" t="n">
        <x:f>$B$11*(($A$1074)*$C619/$B$12*$B$7+(1-$A$1074)*$D619/$B$12*$C$7)</x:f>
        <x:v>0</x:v>
      </x:c>
      <x:c r="BW619" s="34" t="n">
        <x:f>$B$11*(($A$1075)*$C619/$B$12*$B$7+(1-$A$1075)*$D619/$B$12*$C$7)</x:f>
        <x:v>0</x:v>
      </x:c>
      <x:c r="BX619" s="34" t="n">
        <x:f>$B$11*(($A$1076)*$C619/$B$12*$B$7+(1-$A$1076)*$D619/$B$12*$C$7)</x:f>
        <x:v>0</x:v>
      </x:c>
      <x:c r="BY619" s="34" t="n">
        <x:f>$B$11*(($A$1077)*$C619/$B$12*$B$7+(1-$A$1077)*$D619/$B$12*$C$7)</x:f>
        <x:v>0</x:v>
      </x:c>
      <x:c r="BZ619" s="34" t="n">
        <x:f>$B$11*(($A$1078)*$C619/$B$12*$B$7+(1-$A$1078)*$D619/$B$12*$C$7)</x:f>
        <x:v>0</x:v>
      </x:c>
      <x:c r="CA619" s="34" t="n">
        <x:f>$B$11*(($A$1079)*$C619/$B$12*$B$7+(1-$A$1079)*$D619/$B$12*$C$7)</x:f>
        <x:v>0</x:v>
      </x:c>
      <x:c r="CB619" s="34" t="n">
        <x:f>$B$11*(($A$1080)*$C619/$B$12*$B$7+(1-$A$1080)*$D619/$B$12*$C$7)</x:f>
        <x:v>0</x:v>
      </x:c>
      <x:c r="CC619" s="34" t="n">
        <x:f>$B$11*(($A$1081)*$C619/$B$12*$B$7+(1-$A$1081)*$D619/$B$12*$C$7)</x:f>
        <x:v>0</x:v>
      </x:c>
    </x:row>
    <x:row r="620">
      <x:c r="A620" s="34" t="n">
        <x:v>596</x:v>
      </x:c>
      <x:c r="B620" s="39" t="n">
        <x:v>0.7849827343339427</x:v>
      </x:c>
      <x:c r="C620" s="1" t="n">
        <x:f>SUM(AM620:AV620)</x:f>
        <x:v>0</x:v>
      </x:c>
      <x:c r="D620" s="1" t="n">
        <x:f>SUM(AW620:BF620)</x:f>
        <x:v>1</x:v>
      </x:c>
      <x:c r="E620" s="17" t="n">
        <x:f>(1-C620/$B$12)*$B$8-C620/$B$12*$B$7</x:f>
        <x:v>0.05</x:v>
      </x:c>
      <x:c r="F620" s="17" t="n">
        <x:f>(1-D620/$B$12)*$C$8-D620/$B$12*$C$7</x:f>
        <x:v>0.021000000000000005</x:v>
      </x:c>
      <x:c r="G620" s="32" t="n">
        <x:f>$B$11*($B$10*C620/$B$12*$B$7+(1-$B$10)*D620/$B$12*$C$7)</x:f>
        <x:v>300</x:v>
      </x:c>
      <x:c r="H620" s="17" t="n">
        <x:f>$B$10*E620+(1-$B$10)*F620</x:f>
        <x:v>0.035500000000000004</x:v>
      </x:c>
      <x:c r="I620" s="34"/>
      <x:c r="J620" s="34"/>
      <x:c r="K620" s="34"/>
      <x:c r="L620" s="34"/>
      <x:c r="M620" s="34"/>
      <x:c r="N620" s="34"/>
      <x:c r="O620" s="34"/>
      <x:c r="P620" s="34"/>
      <x:c r="Q620" s="34"/>
      <x:c r="R620" s="39" t="n">
        <x:v>-0.7349542902362846</x:v>
      </x:c>
      <x:c r="S620" s="39" t="n">
        <x:v>-0.8435909577677071</x:v>
      </x:c>
      <x:c r="T620" s="39" t="n">
        <x:v>-0.03354175373778459</x:v>
      </x:c>
      <x:c r="U620" s="39" t="n">
        <x:v>0.24233704220355112</x:v>
      </x:c>
      <x:c r="V620" s="39" t="n">
        <x:v>2.501319939773209</x:v>
      </x:c>
      <x:c r="W620" s="39" t="n">
        <x:v>-0.4776906481272269</x:v>
      </x:c>
      <x:c r="X620" s="39" t="n">
        <x:v>-0.3488155361679856</x:v>
      </x:c>
      <x:c r="Y620" s="39" t="n">
        <x:v>1.2432595375632465</x:v>
      </x:c>
      <x:c r="Z620" s="39" t="n">
        <x:v>-0.41102469106311385</x:v>
      </x:c>
      <x:c r="AA620" s="39" t="n">
        <x:v>0.8660508720555915</x:v>
      </x:c>
      <x:c r="AB620" s="39" t="n">
        <x:v>-0.6503611358282665</x:v>
      </x:c>
      <x:c r="AC620" s="39" t="n">
        <x:v>-3.294877876129285</x:v>
      </x:c>
      <x:c r="AD620" s="39" t="n">
        <x:v>1.0819210816388876</x:v>
      </x:c>
      <x:c r="AE620" s="39" t="n">
        <x:v>-1.7853779956563303</x:v>
      </x:c>
      <x:c r="AF620" s="39" t="n">
        <x:v>-0.576710440482812</x:v>
      </x:c>
      <x:c r="AG620" s="39" t="n">
        <x:v>0.802018521724916</x:v>
      </x:c>
      <x:c r="AH620" s="39" t="n">
        <x:v>-0.5097796932137937</x:v>
      </x:c>
      <x:c r="AI620" s="39" t="n">
        <x:v>-1.004134256575326</x:v>
      </x:c>
      <x:c r="AJ620" s="39" t="n">
        <x:v>0.8782902319702793</x:v>
      </x:c>
      <x:c r="AK620" s="39" t="n">
        <x:v>-0.5281065748429662</x:v>
      </x:c>
      <x:c r="AL620" s="34"/>
      <x:c r="AM620" s="34" t="n">
        <x:f>IF(SQRT($B$9)*$B620+SQRT(1-$B$9)*R620&lt;_xlfn.NORM.S.INV($B$6),1,0)</x:f>
        <x:v>0</x:v>
      </x:c>
      <x:c r="AN620" s="34" t="n">
        <x:f>IF(SQRT($B$9)*$B620+SQRT(1-$B$9)*S620&lt;_xlfn.NORM.S.INV($B$6),1,0)</x:f>
        <x:v>0</x:v>
      </x:c>
      <x:c r="AO620" s="34" t="n">
        <x:f>IF(SQRT($B$9)*$B620+SQRT(1-$B$9)*T620&lt;_xlfn.NORM.S.INV($B$6),1,0)</x:f>
        <x:v>0</x:v>
      </x:c>
      <x:c r="AP620" s="34" t="n">
        <x:f>IF(SQRT($B$9)*$B620+SQRT(1-$B$9)*U620&lt;_xlfn.NORM.S.INV($B$6),1,0)</x:f>
        <x:v>0</x:v>
      </x:c>
      <x:c r="AQ620" s="34" t="n">
        <x:f>IF(SQRT($B$9)*$B620+SQRT(1-$B$9)*V620&lt;_xlfn.NORM.S.INV($B$6),1,0)</x:f>
        <x:v>0</x:v>
      </x:c>
      <x:c r="AR620" s="34" t="n">
        <x:f>IF(SQRT($B$9)*$B620+SQRT(1-$B$9)*W620&lt;_xlfn.NORM.S.INV($B$6),1,0)</x:f>
        <x:v>0</x:v>
      </x:c>
      <x:c r="AS620" s="34" t="n">
        <x:f>IF(SQRT($B$9)*$B620+SQRT(1-$B$9)*X620&lt;_xlfn.NORM.S.INV($B$6),1,0)</x:f>
        <x:v>0</x:v>
      </x:c>
      <x:c r="AT620" s="34" t="n">
        <x:f>IF(SQRT($B$9)*$B620+SQRT(1-$B$9)*Y620&lt;_xlfn.NORM.S.INV($B$6),1,0)</x:f>
        <x:v>0</x:v>
      </x:c>
      <x:c r="AU620" s="34" t="n">
        <x:f>IF(SQRT($B$9)*$B620+SQRT(1-$B$9)*Z620&lt;_xlfn.NORM.S.INV($B$6),1,0)</x:f>
        <x:v>0</x:v>
      </x:c>
      <x:c r="AV620" s="34" t="n">
        <x:f>IF(SQRT($B$9)*$B620+SQRT(1-$B$9)*AA620&lt;_xlfn.NORM.S.INV($B$6),1,0)</x:f>
        <x:v>0</x:v>
      </x:c>
      <x:c r="AW620" s="34" t="n">
        <x:f>IF(SQRT($C$9)*$B620+SQRT(1-$C$9)*AB620&lt;_xlfn.NORM.S.INV($C$6),1,0)</x:f>
        <x:v>0</x:v>
      </x:c>
      <x:c r="AX620" s="34" t="n">
        <x:f>IF(SQRT($C$9)*$B620+SQRT(1-$C$9)*AC620&lt;_xlfn.NORM.S.INV($C$6),1,0)</x:f>
        <x:v>1</x:v>
      </x:c>
      <x:c r="AY620" s="34" t="n">
        <x:f>IF(SQRT($C$9)*$B620+SQRT(1-$C$9)*AD620&lt;_xlfn.NORM.S.INV($C$6),1,0)</x:f>
        <x:v>0</x:v>
      </x:c>
      <x:c r="AZ620" s="34" t="n">
        <x:f>IF(SQRT($C$9)*$B620+SQRT(1-$C$9)*AE620&lt;_xlfn.NORM.S.INV($C$6),1,0)</x:f>
        <x:v>0</x:v>
      </x:c>
      <x:c r="BA620" s="34" t="n">
        <x:f>IF(SQRT($C$9)*$B620+SQRT(1-$C$9)*AF620&lt;_xlfn.NORM.S.INV($C$6),1,0)</x:f>
        <x:v>0</x:v>
      </x:c>
      <x:c r="BB620" s="34" t="n">
        <x:f>IF(SQRT($C$9)*$B620+SQRT(1-$C$9)*AG620&lt;_xlfn.NORM.S.INV($C$6),1,0)</x:f>
        <x:v>0</x:v>
      </x:c>
      <x:c r="BC620" s="34" t="n">
        <x:f>IF(SQRT($C$9)*$B620+SQRT(1-$C$9)*AH620&lt;_xlfn.NORM.S.INV($C$6),1,0)</x:f>
        <x:v>0</x:v>
      </x:c>
      <x:c r="BD620" s="34" t="n">
        <x:f>IF(SQRT($C$9)*$B620+SQRT(1-$C$9)*AI620&lt;_xlfn.NORM.S.INV($C$6),1,0)</x:f>
        <x:v>0</x:v>
      </x:c>
      <x:c r="BE620" s="34" t="n">
        <x:f>IF(SQRT($C$9)*$B620+SQRT(1-$C$9)*AJ620&lt;_xlfn.NORM.S.INV($C$6),1,0)</x:f>
        <x:v>0</x:v>
      </x:c>
      <x:c r="BF620" s="34" t="n">
        <x:f>IF(SQRT($C$9)*$B620+SQRT(1-$C$9)*AK620&lt;_xlfn.NORM.S.INV($C$6),1,0)</x:f>
        <x:v>0</x:v>
      </x:c>
      <x:c r="BG620" s="34"/>
      <x:c r="BH620" s="34"/>
      <x:c r="BI620" s="34" t="n">
        <x:f>$B$11*(($A$1061)*$C620/$B$12*$B$7+(1-$A$1061)*$D620/$B$12*$C$7)</x:f>
        <x:v>600</x:v>
      </x:c>
      <x:c r="BJ620" s="34" t="n">
        <x:f>$B$11*(($A$1062)*$C620/$B$12*$B$7+(1-$A$1062)*$D620/$B$12*$C$7)</x:f>
        <x:v>570</x:v>
      </x:c>
      <x:c r="BK620" s="34" t="n">
        <x:f>$B$11*(($A$1063)*$C620/$B$12*$B$7+(1-$A$1063)*$D620/$B$12*$C$7)</x:f>
        <x:v>540</x:v>
      </x:c>
      <x:c r="BL620" s="34" t="n">
        <x:f>$B$11*(($A$1064)*$C620/$B$12*$B$7+(1-$A$1064)*$D620/$B$12*$C$7)</x:f>
        <x:v>509.99999999999994</x:v>
      </x:c>
      <x:c r="BM620" s="34" t="n">
        <x:f>$B$11*(($A$1065)*$C620/$B$12*$B$7+(1-$A$1065)*$D620/$B$12*$C$7)</x:f>
        <x:v>480</x:v>
      </x:c>
      <x:c r="BN620" s="34" t="n">
        <x:f>$B$11*(($A$1066)*$C620/$B$12*$B$7+(1-$A$1066)*$D620/$B$12*$C$7)</x:f>
        <x:v>450</x:v>
      </x:c>
      <x:c r="BO620" s="34" t="n">
        <x:f>$B$11*(($A$1067)*$C620/$B$12*$B$7+(1-$A$1067)*$D620/$B$12*$C$7)</x:f>
        <x:v>419.99999999999994</x:v>
      </x:c>
      <x:c r="BP620" s="34" t="n">
        <x:f>$B$11*(($A$1068)*$C620/$B$12*$B$7+(1-$A$1068)*$D620/$B$12*$C$7)</x:f>
        <x:v>390</x:v>
      </x:c>
      <x:c r="BQ620" s="34" t="n">
        <x:f>$B$11*(($A$1069)*$C620/$B$12*$B$7+(1-$A$1069)*$D620/$B$12*$C$7)</x:f>
        <x:v>360</x:v>
      </x:c>
      <x:c r="BR620" s="34" t="n">
        <x:f>$B$11*(($A$1070)*$C620/$B$12*$B$7+(1-$A$1070)*$D620/$B$12*$C$7)</x:f>
        <x:v>330</x:v>
      </x:c>
      <x:c r="BS620" s="34" t="n">
        <x:f>$B$11*(($A$1071)*$C620/$B$12*$B$7+(1-$A$1071)*$D620/$B$12*$C$7)</x:f>
        <x:v>300</x:v>
      </x:c>
      <x:c r="BT620" s="34" t="n">
        <x:f>$B$11*(($A$1072)*$C620/$B$12*$B$7+(1-$A$1072)*$D620/$B$12*$C$7)</x:f>
        <x:v>270</x:v>
      </x:c>
      <x:c r="BU620" s="34" t="n">
        <x:f>$B$11*(($A$1073)*$C620/$B$12*$B$7+(1-$A$1073)*$D620/$B$12*$C$7)</x:f>
        <x:v>240</x:v>
      </x:c>
      <x:c r="BV620" s="34" t="n">
        <x:f>$B$11*(($A$1074)*$C620/$B$12*$B$7+(1-$A$1074)*$D620/$B$12*$C$7)</x:f>
        <x:v>209.99999999999997</x:v>
      </x:c>
      <x:c r="BW620" s="34" t="n">
        <x:f>$B$11*(($A$1075)*$C620/$B$12*$B$7+(1-$A$1075)*$D620/$B$12*$C$7)</x:f>
        <x:v>180.00000000000003</x:v>
      </x:c>
      <x:c r="BX620" s="34" t="n">
        <x:f>$B$11*(($A$1076)*$C620/$B$12*$B$7+(1-$A$1076)*$D620/$B$12*$C$7)</x:f>
        <x:v>150</x:v>
      </x:c>
      <x:c r="BY620" s="34" t="n">
        <x:f>$B$11*(($A$1077)*$C620/$B$12*$B$7+(1-$A$1077)*$D620/$B$12*$C$7)</x:f>
        <x:v>119.99999999999999</x:v>
      </x:c>
      <x:c r="BZ620" s="34" t="n">
        <x:f>$B$11*(($A$1078)*$C620/$B$12*$B$7+(1-$A$1078)*$D620/$B$12*$C$7)</x:f>
        <x:v>90.00000000000001</x:v>
      </x:c>
      <x:c r="CA620" s="34" t="n">
        <x:f>$B$11*(($A$1079)*$C620/$B$12*$B$7+(1-$A$1079)*$D620/$B$12*$C$7)</x:f>
        <x:v>59.99999999999999</x:v>
      </x:c>
      <x:c r="CB620" s="34" t="n">
        <x:f>$B$11*(($A$1080)*$C620/$B$12*$B$7+(1-$A$1080)*$D620/$B$12*$C$7)</x:f>
        <x:v>30.00000000000003</x:v>
      </x:c>
      <x:c r="CC620" s="34" t="n">
        <x:f>$B$11*(($A$1081)*$C620/$B$12*$B$7+(1-$A$1081)*$D620/$B$12*$C$7)</x:f>
        <x:v>0</x:v>
      </x:c>
    </x:row>
    <x:row r="621">
      <x:c r="A621" s="34" t="n">
        <x:v>597</x:v>
      </x:c>
      <x:c r="B621" s="39" t="n">
        <x:v>0.6047271178515568</x:v>
      </x:c>
      <x:c r="C621" s="1" t="n">
        <x:f>SUM(AM621:AV621)</x:f>
        <x:v>0</x:v>
      </x:c>
      <x:c r="D621" s="1" t="n">
        <x:f>SUM(AW621:BF621)</x:f>
        <x:v>0</x:v>
      </x:c>
      <x:c r="E621" s="17" t="n">
        <x:f>(1-C621/$B$12)*$B$8-C621/$B$12*$B$7</x:f>
        <x:v>0.05</x:v>
      </x:c>
      <x:c r="F621" s="17" t="n">
        <x:f>(1-D621/$B$12)*$C$8-D621/$B$12*$C$7</x:f>
        <x:v>0.09</x:v>
      </x:c>
      <x:c r="G621" s="32" t="n">
        <x:f>$B$11*($B$10*C621/$B$12*$B$7+(1-$B$10)*D621/$B$12*$C$7)</x:f>
        <x:v>0</x:v>
      </x:c>
      <x:c r="H621" s="17" t="n">
        <x:f>$B$10*E621+(1-$B$10)*F621</x:f>
        <x:v>0.07</x:v>
      </x:c>
      <x:c r="I621" s="34"/>
      <x:c r="J621" s="34"/>
      <x:c r="K621" s="34"/>
      <x:c r="L621" s="34"/>
      <x:c r="M621" s="34"/>
      <x:c r="N621" s="34"/>
      <x:c r="O621" s="34"/>
      <x:c r="P621" s="34"/>
      <x:c r="Q621" s="34"/>
      <x:c r="R621" s="39" t="n">
        <x:v>-1.022313497124535</x:v>
      </x:c>
      <x:c r="S621" s="39" t="n">
        <x:v>1.3748022465928005</x:v>
      </x:c>
      <x:c r="T621" s="39" t="n">
        <x:v>2.92414947241083</x:v>
      </x:c>
      <x:c r="U621" s="39" t="n">
        <x:v>-2.2220062416458233</x:v>
      </x:c>
      <x:c r="V621" s="39" t="n">
        <x:v>0.931249049080565</x:v>
      </x:c>
      <x:c r="W621" s="39" t="n">
        <x:v>1.5352304645354662</x:v>
      </x:c>
      <x:c r="X621" s="39" t="n">
        <x:v>-0.21912840015238705</x:v>
      </x:c>
      <x:c r="Y621" s="39" t="n">
        <x:v>1.4474535412430893</x:v>
      </x:c>
      <x:c r="Z621" s="39" t="n">
        <x:v>-0.1517255323869665</x:v>
      </x:c>
      <x:c r="AA621" s="39" t="n">
        <x:v>0.8769073601375643</x:v>
      </x:c>
      <x:c r="AB621" s="39" t="n">
        <x:v>0.7854715571409897</x:v>
      </x:c>
      <x:c r="AC621" s="39" t="n">
        <x:v>0.8061483789443324</x:v>
      </x:c>
      <x:c r="AD621" s="39" t="n">
        <x:v>1.1998295375923127</x:v>
      </x:c>
      <x:c r="AE621" s="39" t="n">
        <x:v>2.6442942203732254</x:v>
      </x:c>
      <x:c r="AF621" s="39" t="n">
        <x:v>0.14602622039092317</x:v>
      </x:c>
      <x:c r="AG621" s="39" t="n">
        <x:v>-2.043501805051539</x:v>
      </x:c>
      <x:c r="AH621" s="39" t="n">
        <x:v>1.003242372941715</x:v>
      </x:c>
      <x:c r="AI621" s="39" t="n">
        <x:v>0.6501467679679072</x:v>
      </x:c>
      <x:c r="AJ621" s="39" t="n">
        <x:v>0.7648452899874868</x:v>
      </x:c>
      <x:c r="AK621" s="39" t="n">
        <x:v>-0.40820753916909924</x:v>
      </x:c>
      <x:c r="AL621" s="34"/>
      <x:c r="AM621" s="34" t="n">
        <x:f>IF(SQRT($B$9)*$B621+SQRT(1-$B$9)*R621&lt;_xlfn.NORM.S.INV($B$6),1,0)</x:f>
        <x:v>0</x:v>
      </x:c>
      <x:c r="AN621" s="34" t="n">
        <x:f>IF(SQRT($B$9)*$B621+SQRT(1-$B$9)*S621&lt;_xlfn.NORM.S.INV($B$6),1,0)</x:f>
        <x:v>0</x:v>
      </x:c>
      <x:c r="AO621" s="34" t="n">
        <x:f>IF(SQRT($B$9)*$B621+SQRT(1-$B$9)*T621&lt;_xlfn.NORM.S.INV($B$6),1,0)</x:f>
        <x:v>0</x:v>
      </x:c>
      <x:c r="AP621" s="34" t="n">
        <x:f>IF(SQRT($B$9)*$B621+SQRT(1-$B$9)*U621&lt;_xlfn.NORM.S.INV($B$6),1,0)</x:f>
        <x:v>0</x:v>
      </x:c>
      <x:c r="AQ621" s="34" t="n">
        <x:f>IF(SQRT($B$9)*$B621+SQRT(1-$B$9)*V621&lt;_xlfn.NORM.S.INV($B$6),1,0)</x:f>
        <x:v>0</x:v>
      </x:c>
      <x:c r="AR621" s="34" t="n">
        <x:f>IF(SQRT($B$9)*$B621+SQRT(1-$B$9)*W621&lt;_xlfn.NORM.S.INV($B$6),1,0)</x:f>
        <x:v>0</x:v>
      </x:c>
      <x:c r="AS621" s="34" t="n">
        <x:f>IF(SQRT($B$9)*$B621+SQRT(1-$B$9)*X621&lt;_xlfn.NORM.S.INV($B$6),1,0)</x:f>
        <x:v>0</x:v>
      </x:c>
      <x:c r="AT621" s="34" t="n">
        <x:f>IF(SQRT($B$9)*$B621+SQRT(1-$B$9)*Y621&lt;_xlfn.NORM.S.INV($B$6),1,0)</x:f>
        <x:v>0</x:v>
      </x:c>
      <x:c r="AU621" s="34" t="n">
        <x:f>IF(SQRT($B$9)*$B621+SQRT(1-$B$9)*Z621&lt;_xlfn.NORM.S.INV($B$6),1,0)</x:f>
        <x:v>0</x:v>
      </x:c>
      <x:c r="AV621" s="34" t="n">
        <x:f>IF(SQRT($B$9)*$B621+SQRT(1-$B$9)*AA621&lt;_xlfn.NORM.S.INV($B$6),1,0)</x:f>
        <x:v>0</x:v>
      </x:c>
      <x:c r="AW621" s="34" t="n">
        <x:f>IF(SQRT($C$9)*$B621+SQRT(1-$C$9)*AB621&lt;_xlfn.NORM.S.INV($C$6),1,0)</x:f>
        <x:v>0</x:v>
      </x:c>
      <x:c r="AX621" s="34" t="n">
        <x:f>IF(SQRT($C$9)*$B621+SQRT(1-$C$9)*AC621&lt;_xlfn.NORM.S.INV($C$6),1,0)</x:f>
        <x:v>0</x:v>
      </x:c>
      <x:c r="AY621" s="34" t="n">
        <x:f>IF(SQRT($C$9)*$B621+SQRT(1-$C$9)*AD621&lt;_xlfn.NORM.S.INV($C$6),1,0)</x:f>
        <x:v>0</x:v>
      </x:c>
      <x:c r="AZ621" s="34" t="n">
        <x:f>IF(SQRT($C$9)*$B621+SQRT(1-$C$9)*AE621&lt;_xlfn.NORM.S.INV($C$6),1,0)</x:f>
        <x:v>0</x:v>
      </x:c>
      <x:c r="BA621" s="34" t="n">
        <x:f>IF(SQRT($C$9)*$B621+SQRT(1-$C$9)*AF621&lt;_xlfn.NORM.S.INV($C$6),1,0)</x:f>
        <x:v>0</x:v>
      </x:c>
      <x:c r="BB621" s="34" t="n">
        <x:f>IF(SQRT($C$9)*$B621+SQRT(1-$C$9)*AG621&lt;_xlfn.NORM.S.INV($C$6),1,0)</x:f>
        <x:v>0</x:v>
      </x:c>
      <x:c r="BC621" s="34" t="n">
        <x:f>IF(SQRT($C$9)*$B621+SQRT(1-$C$9)*AH621&lt;_xlfn.NORM.S.INV($C$6),1,0)</x:f>
        <x:v>0</x:v>
      </x:c>
      <x:c r="BD621" s="34" t="n">
        <x:f>IF(SQRT($C$9)*$B621+SQRT(1-$C$9)*AI621&lt;_xlfn.NORM.S.INV($C$6),1,0)</x:f>
        <x:v>0</x:v>
      </x:c>
      <x:c r="BE621" s="34" t="n">
        <x:f>IF(SQRT($C$9)*$B621+SQRT(1-$C$9)*AJ621&lt;_xlfn.NORM.S.INV($C$6),1,0)</x:f>
        <x:v>0</x:v>
      </x:c>
      <x:c r="BF621" s="34" t="n">
        <x:f>IF(SQRT($C$9)*$B621+SQRT(1-$C$9)*AK621&lt;_xlfn.NORM.S.INV($C$6),1,0)</x:f>
        <x:v>0</x:v>
      </x:c>
      <x:c r="BG621" s="34"/>
      <x:c r="BH621" s="34"/>
      <x:c r="BI621" s="34" t="n">
        <x:f>$B$11*(($A$1061)*$C621/$B$12*$B$7+(1-$A$1061)*$D621/$B$12*$C$7)</x:f>
        <x:v>0</x:v>
      </x:c>
      <x:c r="BJ621" s="34" t="n">
        <x:f>$B$11*(($A$1062)*$C621/$B$12*$B$7+(1-$A$1062)*$D621/$B$12*$C$7)</x:f>
        <x:v>0</x:v>
      </x:c>
      <x:c r="BK621" s="34" t="n">
        <x:f>$B$11*(($A$1063)*$C621/$B$12*$B$7+(1-$A$1063)*$D621/$B$12*$C$7)</x:f>
        <x:v>0</x:v>
      </x:c>
      <x:c r="BL621" s="34" t="n">
        <x:f>$B$11*(($A$1064)*$C621/$B$12*$B$7+(1-$A$1064)*$D621/$B$12*$C$7)</x:f>
        <x:v>0</x:v>
      </x:c>
      <x:c r="BM621" s="34" t="n">
        <x:f>$B$11*(($A$1065)*$C621/$B$12*$B$7+(1-$A$1065)*$D621/$B$12*$C$7)</x:f>
        <x:v>0</x:v>
      </x:c>
      <x:c r="BN621" s="34" t="n">
        <x:f>$B$11*(($A$1066)*$C621/$B$12*$B$7+(1-$A$1066)*$D621/$B$12*$C$7)</x:f>
        <x:v>0</x:v>
      </x:c>
      <x:c r="BO621" s="34" t="n">
        <x:f>$B$11*(($A$1067)*$C621/$B$12*$B$7+(1-$A$1067)*$D621/$B$12*$C$7)</x:f>
        <x:v>0</x:v>
      </x:c>
      <x:c r="BP621" s="34" t="n">
        <x:f>$B$11*(($A$1068)*$C621/$B$12*$B$7+(1-$A$1068)*$D621/$B$12*$C$7)</x:f>
        <x:v>0</x:v>
      </x:c>
      <x:c r="BQ621" s="34" t="n">
        <x:f>$B$11*(($A$1069)*$C621/$B$12*$B$7+(1-$A$1069)*$D621/$B$12*$C$7)</x:f>
        <x:v>0</x:v>
      </x:c>
      <x:c r="BR621" s="34" t="n">
        <x:f>$B$11*(($A$1070)*$C621/$B$12*$B$7+(1-$A$1070)*$D621/$B$12*$C$7)</x:f>
        <x:v>0</x:v>
      </x:c>
      <x:c r="BS621" s="34" t="n">
        <x:f>$B$11*(($A$1071)*$C621/$B$12*$B$7+(1-$A$1071)*$D621/$B$12*$C$7)</x:f>
        <x:v>0</x:v>
      </x:c>
      <x:c r="BT621" s="34" t="n">
        <x:f>$B$11*(($A$1072)*$C621/$B$12*$B$7+(1-$A$1072)*$D621/$B$12*$C$7)</x:f>
        <x:v>0</x:v>
      </x:c>
      <x:c r="BU621" s="34" t="n">
        <x:f>$B$11*(($A$1073)*$C621/$B$12*$B$7+(1-$A$1073)*$D621/$B$12*$C$7)</x:f>
        <x:v>0</x:v>
      </x:c>
      <x:c r="BV621" s="34" t="n">
        <x:f>$B$11*(($A$1074)*$C621/$B$12*$B$7+(1-$A$1074)*$D621/$B$12*$C$7)</x:f>
        <x:v>0</x:v>
      </x:c>
      <x:c r="BW621" s="34" t="n">
        <x:f>$B$11*(($A$1075)*$C621/$B$12*$B$7+(1-$A$1075)*$D621/$B$12*$C$7)</x:f>
        <x:v>0</x:v>
      </x:c>
      <x:c r="BX621" s="34" t="n">
        <x:f>$B$11*(($A$1076)*$C621/$B$12*$B$7+(1-$A$1076)*$D621/$B$12*$C$7)</x:f>
        <x:v>0</x:v>
      </x:c>
      <x:c r="BY621" s="34" t="n">
        <x:f>$B$11*(($A$1077)*$C621/$B$12*$B$7+(1-$A$1077)*$D621/$B$12*$C$7)</x:f>
        <x:v>0</x:v>
      </x:c>
      <x:c r="BZ621" s="34" t="n">
        <x:f>$B$11*(($A$1078)*$C621/$B$12*$B$7+(1-$A$1078)*$D621/$B$12*$C$7)</x:f>
        <x:v>0</x:v>
      </x:c>
      <x:c r="CA621" s="34" t="n">
        <x:f>$B$11*(($A$1079)*$C621/$B$12*$B$7+(1-$A$1079)*$D621/$B$12*$C$7)</x:f>
        <x:v>0</x:v>
      </x:c>
      <x:c r="CB621" s="34" t="n">
        <x:f>$B$11*(($A$1080)*$C621/$B$12*$B$7+(1-$A$1080)*$D621/$B$12*$C$7)</x:f>
        <x:v>0</x:v>
      </x:c>
      <x:c r="CC621" s="34" t="n">
        <x:f>$B$11*(($A$1081)*$C621/$B$12*$B$7+(1-$A$1081)*$D621/$B$12*$C$7)</x:f>
        <x:v>0</x:v>
      </x:c>
    </x:row>
    <x:row r="622">
      <x:c r="A622" s="34" t="n">
        <x:v>598</x:v>
      </x:c>
      <x:c r="B622" s="39" t="n">
        <x:v>1.084677298392756</x:v>
      </x:c>
      <x:c r="C622" s="1" t="n">
        <x:f>SUM(AM622:AV622)</x:f>
        <x:v>0</x:v>
      </x:c>
      <x:c r="D622" s="1" t="n">
        <x:f>SUM(AW622:BF622)</x:f>
        <x:v>1</x:v>
      </x:c>
      <x:c r="E622" s="17" t="n">
        <x:f>(1-C622/$B$12)*$B$8-C622/$B$12*$B$7</x:f>
        <x:v>0.05</x:v>
      </x:c>
      <x:c r="F622" s="17" t="n">
        <x:f>(1-D622/$B$12)*$C$8-D622/$B$12*$C$7</x:f>
        <x:v>0.021000000000000005</x:v>
      </x:c>
      <x:c r="G622" s="32" t="n">
        <x:f>$B$11*($B$10*C622/$B$12*$B$7+(1-$B$10)*D622/$B$12*$C$7)</x:f>
        <x:v>300</x:v>
      </x:c>
      <x:c r="H622" s="17" t="n">
        <x:f>$B$10*E622+(1-$B$10)*F622</x:f>
        <x:v>0.035500000000000004</x:v>
      </x:c>
      <x:c r="I622" s="34"/>
      <x:c r="J622" s="34"/>
      <x:c r="K622" s="34"/>
      <x:c r="L622" s="34"/>
      <x:c r="M622" s="34"/>
      <x:c r="N622" s="34"/>
      <x:c r="O622" s="34"/>
      <x:c r="P622" s="34"/>
      <x:c r="Q622" s="34"/>
      <x:c r="R622" s="39" t="n">
        <x:v>0.008738093336484244</x:v>
      </x:c>
      <x:c r="S622" s="39" t="n">
        <x:v>-0.0009616189539824541</x:v>
      </x:c>
      <x:c r="T622" s="39" t="n">
        <x:v>1.1562330632967404</x:v>
      </x:c>
      <x:c r="U622" s="39" t="n">
        <x:v>0.8922998740898631</x:v>
      </x:c>
      <x:c r="V622" s="39" t="n">
        <x:v>-0.49415637467512125</x:v>
      </x:c>
      <x:c r="W622" s="39" t="n">
        <x:v>-0.6132909129650164</x:v>
      </x:c>
      <x:c r="X622" s="39" t="n">
        <x:v>0.20483706789398132</x:v>
      </x:c>
      <x:c r="Y622" s="39" t="n">
        <x:v>-1.8525492545009299</x:v>
      </x:c>
      <x:c r="Z622" s="39" t="n">
        <x:v>0.3215755846750215</x:v>
      </x:c>
      <x:c r="AA622" s="39" t="n">
        <x:v>0.6680424596953635</x:v>
      </x:c>
      <x:c r="AB622" s="39" t="n">
        <x:v>-0.8135912714770911</x:v>
      </x:c>
      <x:c r="AC622" s="39" t="n">
        <x:v>-0.2084065345044262</x:v>
      </x:c>
      <x:c r="AD622" s="39" t="n">
        <x:v>-0.0917375119998184</x:v>
      </x:c>
      <x:c r="AE622" s="39" t="n">
        <x:v>-0.003986903466886613</x:v>
      </x:c>
      <x:c r="AF622" s="39" t="n">
        <x:v>-1.0467489703252495</x:v>
      </x:c>
      <x:c r="AG622" s="39" t="n">
        <x:v>-2.530729143075426</x:v>
      </x:c>
      <x:c r="AH622" s="39" t="n">
        <x:v>1.2668644705366134</x:v>
      </x:c>
      <x:c r="AI622" s="39" t="n">
        <x:v>-0.9378119773217292</x:v>
      </x:c>
      <x:c r="AJ622" s="39" t="n">
        <x:v>0.8483571165738656</x:v>
      </x:c>
      <x:c r="AK622" s="39" t="n">
        <x:v>1.5863533059949775</x:v>
      </x:c>
      <x:c r="AL622" s="34"/>
      <x:c r="AM622" s="34" t="n">
        <x:f>IF(SQRT($B$9)*$B622+SQRT(1-$B$9)*R622&lt;_xlfn.NORM.S.INV($B$6),1,0)</x:f>
        <x:v>0</x:v>
      </x:c>
      <x:c r="AN622" s="34" t="n">
        <x:f>IF(SQRT($B$9)*$B622+SQRT(1-$B$9)*S622&lt;_xlfn.NORM.S.INV($B$6),1,0)</x:f>
        <x:v>0</x:v>
      </x:c>
      <x:c r="AO622" s="34" t="n">
        <x:f>IF(SQRT($B$9)*$B622+SQRT(1-$B$9)*T622&lt;_xlfn.NORM.S.INV($B$6),1,0)</x:f>
        <x:v>0</x:v>
      </x:c>
      <x:c r="AP622" s="34" t="n">
        <x:f>IF(SQRT($B$9)*$B622+SQRT(1-$B$9)*U622&lt;_xlfn.NORM.S.INV($B$6),1,0)</x:f>
        <x:v>0</x:v>
      </x:c>
      <x:c r="AQ622" s="34" t="n">
        <x:f>IF(SQRT($B$9)*$B622+SQRT(1-$B$9)*V622&lt;_xlfn.NORM.S.INV($B$6),1,0)</x:f>
        <x:v>0</x:v>
      </x:c>
      <x:c r="AR622" s="34" t="n">
        <x:f>IF(SQRT($B$9)*$B622+SQRT(1-$B$9)*W622&lt;_xlfn.NORM.S.INV($B$6),1,0)</x:f>
        <x:v>0</x:v>
      </x:c>
      <x:c r="AS622" s="34" t="n">
        <x:f>IF(SQRT($B$9)*$B622+SQRT(1-$B$9)*X622&lt;_xlfn.NORM.S.INV($B$6),1,0)</x:f>
        <x:v>0</x:v>
      </x:c>
      <x:c r="AT622" s="34" t="n">
        <x:f>IF(SQRT($B$9)*$B622+SQRT(1-$B$9)*Y622&lt;_xlfn.NORM.S.INV($B$6),1,0)</x:f>
        <x:v>0</x:v>
      </x:c>
      <x:c r="AU622" s="34" t="n">
        <x:f>IF(SQRT($B$9)*$B622+SQRT(1-$B$9)*Z622&lt;_xlfn.NORM.S.INV($B$6),1,0)</x:f>
        <x:v>0</x:v>
      </x:c>
      <x:c r="AV622" s="34" t="n">
        <x:f>IF(SQRT($B$9)*$B622+SQRT(1-$B$9)*AA622&lt;_xlfn.NORM.S.INV($B$6),1,0)</x:f>
        <x:v>0</x:v>
      </x:c>
      <x:c r="AW622" s="34" t="n">
        <x:f>IF(SQRT($C$9)*$B622+SQRT(1-$C$9)*AB622&lt;_xlfn.NORM.S.INV($C$6),1,0)</x:f>
        <x:v>0</x:v>
      </x:c>
      <x:c r="AX622" s="34" t="n">
        <x:f>IF(SQRT($C$9)*$B622+SQRT(1-$C$9)*AC622&lt;_xlfn.NORM.S.INV($C$6),1,0)</x:f>
        <x:v>0</x:v>
      </x:c>
      <x:c r="AY622" s="34" t="n">
        <x:f>IF(SQRT($C$9)*$B622+SQRT(1-$C$9)*AD622&lt;_xlfn.NORM.S.INV($C$6),1,0)</x:f>
        <x:v>0</x:v>
      </x:c>
      <x:c r="AZ622" s="34" t="n">
        <x:f>IF(SQRT($C$9)*$B622+SQRT(1-$C$9)*AE622&lt;_xlfn.NORM.S.INV($C$6),1,0)</x:f>
        <x:v>0</x:v>
      </x:c>
      <x:c r="BA622" s="34" t="n">
        <x:f>IF(SQRT($C$9)*$B622+SQRT(1-$C$9)*AF622&lt;_xlfn.NORM.S.INV($C$6),1,0)</x:f>
        <x:v>0</x:v>
      </x:c>
      <x:c r="BB622" s="34" t="n">
        <x:f>IF(SQRT($C$9)*$B622+SQRT(1-$C$9)*AG622&lt;_xlfn.NORM.S.INV($C$6),1,0)</x:f>
        <x:v>1</x:v>
      </x:c>
      <x:c r="BC622" s="34" t="n">
        <x:f>IF(SQRT($C$9)*$B622+SQRT(1-$C$9)*AH622&lt;_xlfn.NORM.S.INV($C$6),1,0)</x:f>
        <x:v>0</x:v>
      </x:c>
      <x:c r="BD622" s="34" t="n">
        <x:f>IF(SQRT($C$9)*$B622+SQRT(1-$C$9)*AI622&lt;_xlfn.NORM.S.INV($C$6),1,0)</x:f>
        <x:v>0</x:v>
      </x:c>
      <x:c r="BE622" s="34" t="n">
        <x:f>IF(SQRT($C$9)*$B622+SQRT(1-$C$9)*AJ622&lt;_xlfn.NORM.S.INV($C$6),1,0)</x:f>
        <x:v>0</x:v>
      </x:c>
      <x:c r="BF622" s="34" t="n">
        <x:f>IF(SQRT($C$9)*$B622+SQRT(1-$C$9)*AK622&lt;_xlfn.NORM.S.INV($C$6),1,0)</x:f>
        <x:v>0</x:v>
      </x:c>
      <x:c r="BG622" s="34"/>
      <x:c r="BH622" s="34"/>
      <x:c r="BI622" s="34" t="n">
        <x:f>$B$11*(($A$1061)*$C622/$B$12*$B$7+(1-$A$1061)*$D622/$B$12*$C$7)</x:f>
        <x:v>600</x:v>
      </x:c>
      <x:c r="BJ622" s="34" t="n">
        <x:f>$B$11*(($A$1062)*$C622/$B$12*$B$7+(1-$A$1062)*$D622/$B$12*$C$7)</x:f>
        <x:v>570</x:v>
      </x:c>
      <x:c r="BK622" s="34" t="n">
        <x:f>$B$11*(($A$1063)*$C622/$B$12*$B$7+(1-$A$1063)*$D622/$B$12*$C$7)</x:f>
        <x:v>540</x:v>
      </x:c>
      <x:c r="BL622" s="34" t="n">
        <x:f>$B$11*(($A$1064)*$C622/$B$12*$B$7+(1-$A$1064)*$D622/$B$12*$C$7)</x:f>
        <x:v>509.99999999999994</x:v>
      </x:c>
      <x:c r="BM622" s="34" t="n">
        <x:f>$B$11*(($A$1065)*$C622/$B$12*$B$7+(1-$A$1065)*$D622/$B$12*$C$7)</x:f>
        <x:v>480</x:v>
      </x:c>
      <x:c r="BN622" s="34" t="n">
        <x:f>$B$11*(($A$1066)*$C622/$B$12*$B$7+(1-$A$1066)*$D622/$B$12*$C$7)</x:f>
        <x:v>450</x:v>
      </x:c>
      <x:c r="BO622" s="34" t="n">
        <x:f>$B$11*(($A$1067)*$C622/$B$12*$B$7+(1-$A$1067)*$D622/$B$12*$C$7)</x:f>
        <x:v>419.99999999999994</x:v>
      </x:c>
      <x:c r="BP622" s="34" t="n">
        <x:f>$B$11*(($A$1068)*$C622/$B$12*$B$7+(1-$A$1068)*$D622/$B$12*$C$7)</x:f>
        <x:v>390</x:v>
      </x:c>
      <x:c r="BQ622" s="34" t="n">
        <x:f>$B$11*(($A$1069)*$C622/$B$12*$B$7+(1-$A$1069)*$D622/$B$12*$C$7)</x:f>
        <x:v>360</x:v>
      </x:c>
      <x:c r="BR622" s="34" t="n">
        <x:f>$B$11*(($A$1070)*$C622/$B$12*$B$7+(1-$A$1070)*$D622/$B$12*$C$7)</x:f>
        <x:v>330</x:v>
      </x:c>
      <x:c r="BS622" s="34" t="n">
        <x:f>$B$11*(($A$1071)*$C622/$B$12*$B$7+(1-$A$1071)*$D622/$B$12*$C$7)</x:f>
        <x:v>300</x:v>
      </x:c>
      <x:c r="BT622" s="34" t="n">
        <x:f>$B$11*(($A$1072)*$C622/$B$12*$B$7+(1-$A$1072)*$D622/$B$12*$C$7)</x:f>
        <x:v>270</x:v>
      </x:c>
      <x:c r="BU622" s="34" t="n">
        <x:f>$B$11*(($A$1073)*$C622/$B$12*$B$7+(1-$A$1073)*$D622/$B$12*$C$7)</x:f>
        <x:v>240</x:v>
      </x:c>
      <x:c r="BV622" s="34" t="n">
        <x:f>$B$11*(($A$1074)*$C622/$B$12*$B$7+(1-$A$1074)*$D622/$B$12*$C$7)</x:f>
        <x:v>209.99999999999997</x:v>
      </x:c>
      <x:c r="BW622" s="34" t="n">
        <x:f>$B$11*(($A$1075)*$C622/$B$12*$B$7+(1-$A$1075)*$D622/$B$12*$C$7)</x:f>
        <x:v>180.00000000000003</x:v>
      </x:c>
      <x:c r="BX622" s="34" t="n">
        <x:f>$B$11*(($A$1076)*$C622/$B$12*$B$7+(1-$A$1076)*$D622/$B$12*$C$7)</x:f>
        <x:v>150</x:v>
      </x:c>
      <x:c r="BY622" s="34" t="n">
        <x:f>$B$11*(($A$1077)*$C622/$B$12*$B$7+(1-$A$1077)*$D622/$B$12*$C$7)</x:f>
        <x:v>119.99999999999999</x:v>
      </x:c>
      <x:c r="BZ622" s="34" t="n">
        <x:f>$B$11*(($A$1078)*$C622/$B$12*$B$7+(1-$A$1078)*$D622/$B$12*$C$7)</x:f>
        <x:v>90.00000000000001</x:v>
      </x:c>
      <x:c r="CA622" s="34" t="n">
        <x:f>$B$11*(($A$1079)*$C622/$B$12*$B$7+(1-$A$1079)*$D622/$B$12*$C$7)</x:f>
        <x:v>59.99999999999999</x:v>
      </x:c>
      <x:c r="CB622" s="34" t="n">
        <x:f>$B$11*(($A$1080)*$C622/$B$12*$B$7+(1-$A$1080)*$D622/$B$12*$C$7)</x:f>
        <x:v>30.00000000000003</x:v>
      </x:c>
      <x:c r="CC622" s="34" t="n">
        <x:f>$B$11*(($A$1081)*$C622/$B$12*$B$7+(1-$A$1081)*$D622/$B$12*$C$7)</x:f>
        <x:v>0</x:v>
      </x:c>
    </x:row>
    <x:row r="623">
      <x:c r="A623" s="34" t="n">
        <x:v>599</x:v>
      </x:c>
      <x:c r="B623" s="39" t="n">
        <x:v>1.3467560196229693</x:v>
      </x:c>
      <x:c r="C623" s="1" t="n">
        <x:f>SUM(AM623:AV623)</x:f>
        <x:v>0</x:v>
      </x:c>
      <x:c r="D623" s="1" t="n">
        <x:f>SUM(AW623:BF623)</x:f>
        <x:v>0</x:v>
      </x:c>
      <x:c r="E623" s="17" t="n">
        <x:f>(1-C623/$B$12)*$B$8-C623/$B$12*$B$7</x:f>
        <x:v>0.05</x:v>
      </x:c>
      <x:c r="F623" s="17" t="n">
        <x:f>(1-D623/$B$12)*$C$8-D623/$B$12*$C$7</x:f>
        <x:v>0.09</x:v>
      </x:c>
      <x:c r="G623" s="32" t="n">
        <x:f>$B$11*($B$10*C623/$B$12*$B$7+(1-$B$10)*D623/$B$12*$C$7)</x:f>
        <x:v>0</x:v>
      </x:c>
      <x:c r="H623" s="17" t="n">
        <x:f>$B$10*E623+(1-$B$10)*F623</x:f>
        <x:v>0.07</x:v>
      </x:c>
      <x:c r="I623" s="34"/>
      <x:c r="J623" s="34"/>
      <x:c r="K623" s="34"/>
      <x:c r="L623" s="34"/>
      <x:c r="M623" s="34"/>
      <x:c r="N623" s="34"/>
      <x:c r="O623" s="34"/>
      <x:c r="P623" s="34"/>
      <x:c r="Q623" s="34"/>
      <x:c r="R623" s="39" t="n">
        <x:v>-0.8497840745465477</x:v>
      </x:c>
      <x:c r="S623" s="39" t="n">
        <x:v>-0.980374616428278</x:v>
      </x:c>
      <x:c r="T623" s="39" t="n">
        <x:v>-1.3811447479224823</x:v>
      </x:c>
      <x:c r="U623" s="39" t="n">
        <x:v>0.21436140139470308</x:v>
      </x:c>
      <x:c r="V623" s="39" t="n">
        <x:v>-2.2112913860101324</x:v>
      </x:c>
      <x:c r="W623" s="39" t="n">
        <x:v>0.8166287045251592</x:v>
      </x:c>
      <x:c r="X623" s="39" t="n">
        <x:v>-0.4905192597183016</x:v>
      </x:c>
      <x:c r="Y623" s="39" t="n">
        <x:v>0.5501975488455468</x:v>
      </x:c>
      <x:c r="Z623" s="39" t="n">
        <x:v>1.139991927857111</x:v>
      </x:c>
      <x:c r="AA623" s="39" t="n">
        <x:v>0.5549930386303719</x:v>
      </x:c>
      <x:c r="AB623" s="39" t="n">
        <x:v>-1.3860339026737893</x:v>
      </x:c>
      <x:c r="AC623" s="39" t="n">
        <x:v>0.14835011324108244</x:v>
      </x:c>
      <x:c r="AD623" s="39" t="n">
        <x:v>0.10282848295880168</x:v>
      </x:c>
      <x:c r="AE623" s="39" t="n">
        <x:v>0.839016510718939</x:v>
      </x:c>
      <x:c r="AF623" s="39" t="n">
        <x:v>-1.7102231937148258</x:v>
      </x:c>
      <x:c r="AG623" s="39" t="n">
        <x:v>-1.0079310411422067</x:v>
      </x:c>
      <x:c r="AH623" s="39" t="n">
        <x:v>-0.670565247759458</x:v>
      </x:c>
      <x:c r="AI623" s="39" t="n">
        <x:v>-1.8494851836738515</x:v>
      </x:c>
      <x:c r="AJ623" s="39" t="n">
        <x:v>-0.06303542203855612</x:v>
      </x:c>
      <x:c r="AK623" s="39" t="n">
        <x:v>-1.0386600627210145</x:v>
      </x:c>
      <x:c r="AL623" s="34"/>
      <x:c r="AM623" s="34" t="n">
        <x:f>IF(SQRT($B$9)*$B623+SQRT(1-$B$9)*R623&lt;_xlfn.NORM.S.INV($B$6),1,0)</x:f>
        <x:v>0</x:v>
      </x:c>
      <x:c r="AN623" s="34" t="n">
        <x:f>IF(SQRT($B$9)*$B623+SQRT(1-$B$9)*S623&lt;_xlfn.NORM.S.INV($B$6),1,0)</x:f>
        <x:v>0</x:v>
      </x:c>
      <x:c r="AO623" s="34" t="n">
        <x:f>IF(SQRT($B$9)*$B623+SQRT(1-$B$9)*T623&lt;_xlfn.NORM.S.INV($B$6),1,0)</x:f>
        <x:v>0</x:v>
      </x:c>
      <x:c r="AP623" s="34" t="n">
        <x:f>IF(SQRT($B$9)*$B623+SQRT(1-$B$9)*U623&lt;_xlfn.NORM.S.INV($B$6),1,0)</x:f>
        <x:v>0</x:v>
      </x:c>
      <x:c r="AQ623" s="34" t="n">
        <x:f>IF(SQRT($B$9)*$B623+SQRT(1-$B$9)*V623&lt;_xlfn.NORM.S.INV($B$6),1,0)</x:f>
        <x:v>0</x:v>
      </x:c>
      <x:c r="AR623" s="34" t="n">
        <x:f>IF(SQRT($B$9)*$B623+SQRT(1-$B$9)*W623&lt;_xlfn.NORM.S.INV($B$6),1,0)</x:f>
        <x:v>0</x:v>
      </x:c>
      <x:c r="AS623" s="34" t="n">
        <x:f>IF(SQRT($B$9)*$B623+SQRT(1-$B$9)*X623&lt;_xlfn.NORM.S.INV($B$6),1,0)</x:f>
        <x:v>0</x:v>
      </x:c>
      <x:c r="AT623" s="34" t="n">
        <x:f>IF(SQRT($B$9)*$B623+SQRT(1-$B$9)*Y623&lt;_xlfn.NORM.S.INV($B$6),1,0)</x:f>
        <x:v>0</x:v>
      </x:c>
      <x:c r="AU623" s="34" t="n">
        <x:f>IF(SQRT($B$9)*$B623+SQRT(1-$B$9)*Z623&lt;_xlfn.NORM.S.INV($B$6),1,0)</x:f>
        <x:v>0</x:v>
      </x:c>
      <x:c r="AV623" s="34" t="n">
        <x:f>IF(SQRT($B$9)*$B623+SQRT(1-$B$9)*AA623&lt;_xlfn.NORM.S.INV($B$6),1,0)</x:f>
        <x:v>0</x:v>
      </x:c>
      <x:c r="AW623" s="34" t="n">
        <x:f>IF(SQRT($C$9)*$B623+SQRT(1-$C$9)*AB623&lt;_xlfn.NORM.S.INV($C$6),1,0)</x:f>
        <x:v>0</x:v>
      </x:c>
      <x:c r="AX623" s="34" t="n">
        <x:f>IF(SQRT($C$9)*$B623+SQRT(1-$C$9)*AC623&lt;_xlfn.NORM.S.INV($C$6),1,0)</x:f>
        <x:v>0</x:v>
      </x:c>
      <x:c r="AY623" s="34" t="n">
        <x:f>IF(SQRT($C$9)*$B623+SQRT(1-$C$9)*AD623&lt;_xlfn.NORM.S.INV($C$6),1,0)</x:f>
        <x:v>0</x:v>
      </x:c>
      <x:c r="AZ623" s="34" t="n">
        <x:f>IF(SQRT($C$9)*$B623+SQRT(1-$C$9)*AE623&lt;_xlfn.NORM.S.INV($C$6),1,0)</x:f>
        <x:v>0</x:v>
      </x:c>
      <x:c r="BA623" s="34" t="n">
        <x:f>IF(SQRT($C$9)*$B623+SQRT(1-$C$9)*AF623&lt;_xlfn.NORM.S.INV($C$6),1,0)</x:f>
        <x:v>0</x:v>
      </x:c>
      <x:c r="BB623" s="34" t="n">
        <x:f>IF(SQRT($C$9)*$B623+SQRT(1-$C$9)*AG623&lt;_xlfn.NORM.S.INV($C$6),1,0)</x:f>
        <x:v>0</x:v>
      </x:c>
      <x:c r="BC623" s="34" t="n">
        <x:f>IF(SQRT($C$9)*$B623+SQRT(1-$C$9)*AH623&lt;_xlfn.NORM.S.INV($C$6),1,0)</x:f>
        <x:v>0</x:v>
      </x:c>
      <x:c r="BD623" s="34" t="n">
        <x:f>IF(SQRT($C$9)*$B623+SQRT(1-$C$9)*AI623&lt;_xlfn.NORM.S.INV($C$6),1,0)</x:f>
        <x:v>0</x:v>
      </x:c>
      <x:c r="BE623" s="34" t="n">
        <x:f>IF(SQRT($C$9)*$B623+SQRT(1-$C$9)*AJ623&lt;_xlfn.NORM.S.INV($C$6),1,0)</x:f>
        <x:v>0</x:v>
      </x:c>
      <x:c r="BF623" s="34" t="n">
        <x:f>IF(SQRT($C$9)*$B623+SQRT(1-$C$9)*AK623&lt;_xlfn.NORM.S.INV($C$6),1,0)</x:f>
        <x:v>0</x:v>
      </x:c>
      <x:c r="BG623" s="34"/>
      <x:c r="BH623" s="34"/>
      <x:c r="BI623" s="34" t="n">
        <x:f>$B$11*(($A$1061)*$C623/$B$12*$B$7+(1-$A$1061)*$D623/$B$12*$C$7)</x:f>
        <x:v>0</x:v>
      </x:c>
      <x:c r="BJ623" s="34" t="n">
        <x:f>$B$11*(($A$1062)*$C623/$B$12*$B$7+(1-$A$1062)*$D623/$B$12*$C$7)</x:f>
        <x:v>0</x:v>
      </x:c>
      <x:c r="BK623" s="34" t="n">
        <x:f>$B$11*(($A$1063)*$C623/$B$12*$B$7+(1-$A$1063)*$D623/$B$12*$C$7)</x:f>
        <x:v>0</x:v>
      </x:c>
      <x:c r="BL623" s="34" t="n">
        <x:f>$B$11*(($A$1064)*$C623/$B$12*$B$7+(1-$A$1064)*$D623/$B$12*$C$7)</x:f>
        <x:v>0</x:v>
      </x:c>
      <x:c r="BM623" s="34" t="n">
        <x:f>$B$11*(($A$1065)*$C623/$B$12*$B$7+(1-$A$1065)*$D623/$B$12*$C$7)</x:f>
        <x:v>0</x:v>
      </x:c>
      <x:c r="BN623" s="34" t="n">
        <x:f>$B$11*(($A$1066)*$C623/$B$12*$B$7+(1-$A$1066)*$D623/$B$12*$C$7)</x:f>
        <x:v>0</x:v>
      </x:c>
      <x:c r="BO623" s="34" t="n">
        <x:f>$B$11*(($A$1067)*$C623/$B$12*$B$7+(1-$A$1067)*$D623/$B$12*$C$7)</x:f>
        <x:v>0</x:v>
      </x:c>
      <x:c r="BP623" s="34" t="n">
        <x:f>$B$11*(($A$1068)*$C623/$B$12*$B$7+(1-$A$1068)*$D623/$B$12*$C$7)</x:f>
        <x:v>0</x:v>
      </x:c>
      <x:c r="BQ623" s="34" t="n">
        <x:f>$B$11*(($A$1069)*$C623/$B$12*$B$7+(1-$A$1069)*$D623/$B$12*$C$7)</x:f>
        <x:v>0</x:v>
      </x:c>
      <x:c r="BR623" s="34" t="n">
        <x:f>$B$11*(($A$1070)*$C623/$B$12*$B$7+(1-$A$1070)*$D623/$B$12*$C$7)</x:f>
        <x:v>0</x:v>
      </x:c>
      <x:c r="BS623" s="34" t="n">
        <x:f>$B$11*(($A$1071)*$C623/$B$12*$B$7+(1-$A$1071)*$D623/$B$12*$C$7)</x:f>
        <x:v>0</x:v>
      </x:c>
      <x:c r="BT623" s="34" t="n">
        <x:f>$B$11*(($A$1072)*$C623/$B$12*$B$7+(1-$A$1072)*$D623/$B$12*$C$7)</x:f>
        <x:v>0</x:v>
      </x:c>
      <x:c r="BU623" s="34" t="n">
        <x:f>$B$11*(($A$1073)*$C623/$B$12*$B$7+(1-$A$1073)*$D623/$B$12*$C$7)</x:f>
        <x:v>0</x:v>
      </x:c>
      <x:c r="BV623" s="34" t="n">
        <x:f>$B$11*(($A$1074)*$C623/$B$12*$B$7+(1-$A$1074)*$D623/$B$12*$C$7)</x:f>
        <x:v>0</x:v>
      </x:c>
      <x:c r="BW623" s="34" t="n">
        <x:f>$B$11*(($A$1075)*$C623/$B$12*$B$7+(1-$A$1075)*$D623/$B$12*$C$7)</x:f>
        <x:v>0</x:v>
      </x:c>
      <x:c r="BX623" s="34" t="n">
        <x:f>$B$11*(($A$1076)*$C623/$B$12*$B$7+(1-$A$1076)*$D623/$B$12*$C$7)</x:f>
        <x:v>0</x:v>
      </x:c>
      <x:c r="BY623" s="34" t="n">
        <x:f>$B$11*(($A$1077)*$C623/$B$12*$B$7+(1-$A$1077)*$D623/$B$12*$C$7)</x:f>
        <x:v>0</x:v>
      </x:c>
      <x:c r="BZ623" s="34" t="n">
        <x:f>$B$11*(($A$1078)*$C623/$B$12*$B$7+(1-$A$1078)*$D623/$B$12*$C$7)</x:f>
        <x:v>0</x:v>
      </x:c>
      <x:c r="CA623" s="34" t="n">
        <x:f>$B$11*(($A$1079)*$C623/$B$12*$B$7+(1-$A$1079)*$D623/$B$12*$C$7)</x:f>
        <x:v>0</x:v>
      </x:c>
      <x:c r="CB623" s="34" t="n">
        <x:f>$B$11*(($A$1080)*$C623/$B$12*$B$7+(1-$A$1080)*$D623/$B$12*$C$7)</x:f>
        <x:v>0</x:v>
      </x:c>
      <x:c r="CC623" s="34" t="n">
        <x:f>$B$11*(($A$1081)*$C623/$B$12*$B$7+(1-$A$1081)*$D623/$B$12*$C$7)</x:f>
        <x:v>0</x:v>
      </x:c>
    </x:row>
    <x:row r="624">
      <x:c r="A624" s="34" t="n">
        <x:v>600</x:v>
      </x:c>
      <x:c r="B624" s="39" t="n">
        <x:v>-0.602758386509312</x:v>
      </x:c>
      <x:c r="C624" s="1" t="n">
        <x:f>SUM(AM624:AV624)</x:f>
        <x:v>0</x:v>
      </x:c>
      <x:c r="D624" s="1" t="n">
        <x:f>SUM(AW624:BF624)</x:f>
        <x:v>0</x:v>
      </x:c>
      <x:c r="E624" s="17" t="n">
        <x:f>(1-C624/$B$12)*$B$8-C624/$B$12*$B$7</x:f>
        <x:v>0.05</x:v>
      </x:c>
      <x:c r="F624" s="17" t="n">
        <x:f>(1-D624/$B$12)*$C$8-D624/$B$12*$C$7</x:f>
        <x:v>0.09</x:v>
      </x:c>
      <x:c r="G624" s="32" t="n">
        <x:f>$B$11*($B$10*C624/$B$12*$B$7+(1-$B$10)*D624/$B$12*$C$7)</x:f>
        <x:v>0</x:v>
      </x:c>
      <x:c r="H624" s="17" t="n">
        <x:f>$B$10*E624+(1-$B$10)*F624</x:f>
        <x:v>0.07</x:v>
      </x:c>
      <x:c r="I624" s="34"/>
      <x:c r="J624" s="34"/>
      <x:c r="K624" s="34"/>
      <x:c r="L624" s="34"/>
      <x:c r="M624" s="34"/>
      <x:c r="N624" s="34"/>
      <x:c r="O624" s="34"/>
      <x:c r="P624" s="34"/>
      <x:c r="Q624" s="34"/>
      <x:c r="R624" s="39" t="n">
        <x:v>0.33313613244237794</x:v>
      </x:c>
      <x:c r="S624" s="39" t="n">
        <x:v>-0.19366137141595152</x:v>
      </x:c>
      <x:c r="T624" s="39" t="n">
        <x:v>0.8058619768160478</x:v>
      </x:c>
      <x:c r="U624" s="39" t="n">
        <x:v>0.0035167560728878496</x:v>
      </x:c>
      <x:c r="V624" s="39" t="n">
        <x:v>-0.2552755316250023</x:v>
      </x:c>
      <x:c r="W624" s="39" t="n">
        <x:v>2.7322217066921217</x:v>
      </x:c>
      <x:c r="X624" s="39" t="n">
        <x:v>1.1181543052734404</x:v>
      </x:c>
      <x:c r="Y624" s="39" t="n">
        <x:v>-2.2228002375111524</x:v>
      </x:c>
      <x:c r="Z624" s="39" t="n">
        <x:v>0.6320471838148068</x:v>
      </x:c>
      <x:c r="AA624" s="39" t="n">
        <x:v>0.8096660246604088</x:v>
      </x:c>
      <x:c r="AB624" s="39" t="n">
        <x:v>-0.6085702029857073</x:v>
      </x:c>
      <x:c r="AC624" s="39" t="n">
        <x:v>-0.35524677022236906</x:v>
      </x:c>
      <x:c r="AD624" s="39" t="n">
        <x:v>-1.050599879432289</x:v>
      </x:c>
      <x:c r="AE624" s="39" t="n">
        <x:v>0.19110611166080665</x:v>
      </x:c>
      <x:c r="AF624" s="39" t="n">
        <x:v>-0.6485934342337506</x:v>
      </x:c>
      <x:c r="AG624" s="39" t="n">
        <x:v>-0.4402869052851655</x:v>
      </x:c>
      <x:c r="AH624" s="39" t="n">
        <x:v>0.0497920613711277</x:v>
      </x:c>
      <x:c r="AI624" s="39" t="n">
        <x:v>-1.046661497530241</x:v>
      </x:c>
      <x:c r="AJ624" s="39" t="n">
        <x:v>0.903932536687437</x:v>
      </x:c>
      <x:c r="AK624" s="39" t="n">
        <x:v>0.5712067049452013</x:v>
      </x:c>
      <x:c r="AL624" s="34"/>
      <x:c r="AM624" s="34" t="n">
        <x:f>IF(SQRT($B$9)*$B624+SQRT(1-$B$9)*R624&lt;_xlfn.NORM.S.INV($B$6),1,0)</x:f>
        <x:v>0</x:v>
      </x:c>
      <x:c r="AN624" s="34" t="n">
        <x:f>IF(SQRT($B$9)*$B624+SQRT(1-$B$9)*S624&lt;_xlfn.NORM.S.INV($B$6),1,0)</x:f>
        <x:v>0</x:v>
      </x:c>
      <x:c r="AO624" s="34" t="n">
        <x:f>IF(SQRT($B$9)*$B624+SQRT(1-$B$9)*T624&lt;_xlfn.NORM.S.INV($B$6),1,0)</x:f>
        <x:v>0</x:v>
      </x:c>
      <x:c r="AP624" s="34" t="n">
        <x:f>IF(SQRT($B$9)*$B624+SQRT(1-$B$9)*U624&lt;_xlfn.NORM.S.INV($B$6),1,0)</x:f>
        <x:v>0</x:v>
      </x:c>
      <x:c r="AQ624" s="34" t="n">
        <x:f>IF(SQRT($B$9)*$B624+SQRT(1-$B$9)*V624&lt;_xlfn.NORM.S.INV($B$6),1,0)</x:f>
        <x:v>0</x:v>
      </x:c>
      <x:c r="AR624" s="34" t="n">
        <x:f>IF(SQRT($B$9)*$B624+SQRT(1-$B$9)*W624&lt;_xlfn.NORM.S.INV($B$6),1,0)</x:f>
        <x:v>0</x:v>
      </x:c>
      <x:c r="AS624" s="34" t="n">
        <x:f>IF(SQRT($B$9)*$B624+SQRT(1-$B$9)*X624&lt;_xlfn.NORM.S.INV($B$6),1,0)</x:f>
        <x:v>0</x:v>
      </x:c>
      <x:c r="AT624" s="34" t="n">
        <x:f>IF(SQRT($B$9)*$B624+SQRT(1-$B$9)*Y624&lt;_xlfn.NORM.S.INV($B$6),1,0)</x:f>
        <x:v>0</x:v>
      </x:c>
      <x:c r="AU624" s="34" t="n">
        <x:f>IF(SQRT($B$9)*$B624+SQRT(1-$B$9)*Z624&lt;_xlfn.NORM.S.INV($B$6),1,0)</x:f>
        <x:v>0</x:v>
      </x:c>
      <x:c r="AV624" s="34" t="n">
        <x:f>IF(SQRT($B$9)*$B624+SQRT(1-$B$9)*AA624&lt;_xlfn.NORM.S.INV($B$6),1,0)</x:f>
        <x:v>0</x:v>
      </x:c>
      <x:c r="AW624" s="34" t="n">
        <x:f>IF(SQRT($C$9)*$B624+SQRT(1-$C$9)*AB624&lt;_xlfn.NORM.S.INV($C$6),1,0)</x:f>
        <x:v>0</x:v>
      </x:c>
      <x:c r="AX624" s="34" t="n">
        <x:f>IF(SQRT($C$9)*$B624+SQRT(1-$C$9)*AC624&lt;_xlfn.NORM.S.INV($C$6),1,0)</x:f>
        <x:v>0</x:v>
      </x:c>
      <x:c r="AY624" s="34" t="n">
        <x:f>IF(SQRT($C$9)*$B624+SQRT(1-$C$9)*AD624&lt;_xlfn.NORM.S.INV($C$6),1,0)</x:f>
        <x:v>0</x:v>
      </x:c>
      <x:c r="AZ624" s="34" t="n">
        <x:f>IF(SQRT($C$9)*$B624+SQRT(1-$C$9)*AE624&lt;_xlfn.NORM.S.INV($C$6),1,0)</x:f>
        <x:v>0</x:v>
      </x:c>
      <x:c r="BA624" s="34" t="n">
        <x:f>IF(SQRT($C$9)*$B624+SQRT(1-$C$9)*AF624&lt;_xlfn.NORM.S.INV($C$6),1,0)</x:f>
        <x:v>0</x:v>
      </x:c>
      <x:c r="BB624" s="34" t="n">
        <x:f>IF(SQRT($C$9)*$B624+SQRT(1-$C$9)*AG624&lt;_xlfn.NORM.S.INV($C$6),1,0)</x:f>
        <x:v>0</x:v>
      </x:c>
      <x:c r="BC624" s="34" t="n">
        <x:f>IF(SQRT($C$9)*$B624+SQRT(1-$C$9)*AH624&lt;_xlfn.NORM.S.INV($C$6),1,0)</x:f>
        <x:v>0</x:v>
      </x:c>
      <x:c r="BD624" s="34" t="n">
        <x:f>IF(SQRT($C$9)*$B624+SQRT(1-$C$9)*AI624&lt;_xlfn.NORM.S.INV($C$6),1,0)</x:f>
        <x:v>0</x:v>
      </x:c>
      <x:c r="BE624" s="34" t="n">
        <x:f>IF(SQRT($C$9)*$B624+SQRT(1-$C$9)*AJ624&lt;_xlfn.NORM.S.INV($C$6),1,0)</x:f>
        <x:v>0</x:v>
      </x:c>
      <x:c r="BF624" s="34" t="n">
        <x:f>IF(SQRT($C$9)*$B624+SQRT(1-$C$9)*AK624&lt;_xlfn.NORM.S.INV($C$6),1,0)</x:f>
        <x:v>0</x:v>
      </x:c>
      <x:c r="BG624" s="34"/>
      <x:c r="BH624" s="34"/>
      <x:c r="BI624" s="34" t="n">
        <x:f>$B$11*(($A$1061)*$C624/$B$12*$B$7+(1-$A$1061)*$D624/$B$12*$C$7)</x:f>
        <x:v>0</x:v>
      </x:c>
      <x:c r="BJ624" s="34" t="n">
        <x:f>$B$11*(($A$1062)*$C624/$B$12*$B$7+(1-$A$1062)*$D624/$B$12*$C$7)</x:f>
        <x:v>0</x:v>
      </x:c>
      <x:c r="BK624" s="34" t="n">
        <x:f>$B$11*(($A$1063)*$C624/$B$12*$B$7+(1-$A$1063)*$D624/$B$12*$C$7)</x:f>
        <x:v>0</x:v>
      </x:c>
      <x:c r="BL624" s="34" t="n">
        <x:f>$B$11*(($A$1064)*$C624/$B$12*$B$7+(1-$A$1064)*$D624/$B$12*$C$7)</x:f>
        <x:v>0</x:v>
      </x:c>
      <x:c r="BM624" s="34" t="n">
        <x:f>$B$11*(($A$1065)*$C624/$B$12*$B$7+(1-$A$1065)*$D624/$B$12*$C$7)</x:f>
        <x:v>0</x:v>
      </x:c>
      <x:c r="BN624" s="34" t="n">
        <x:f>$B$11*(($A$1066)*$C624/$B$12*$B$7+(1-$A$1066)*$D624/$B$12*$C$7)</x:f>
        <x:v>0</x:v>
      </x:c>
      <x:c r="BO624" s="34" t="n">
        <x:f>$B$11*(($A$1067)*$C624/$B$12*$B$7+(1-$A$1067)*$D624/$B$12*$C$7)</x:f>
        <x:v>0</x:v>
      </x:c>
      <x:c r="BP624" s="34" t="n">
        <x:f>$B$11*(($A$1068)*$C624/$B$12*$B$7+(1-$A$1068)*$D624/$B$12*$C$7)</x:f>
        <x:v>0</x:v>
      </x:c>
      <x:c r="BQ624" s="34" t="n">
        <x:f>$B$11*(($A$1069)*$C624/$B$12*$B$7+(1-$A$1069)*$D624/$B$12*$C$7)</x:f>
        <x:v>0</x:v>
      </x:c>
      <x:c r="BR624" s="34" t="n">
        <x:f>$B$11*(($A$1070)*$C624/$B$12*$B$7+(1-$A$1070)*$D624/$B$12*$C$7)</x:f>
        <x:v>0</x:v>
      </x:c>
      <x:c r="BS624" s="34" t="n">
        <x:f>$B$11*(($A$1071)*$C624/$B$12*$B$7+(1-$A$1071)*$D624/$B$12*$C$7)</x:f>
        <x:v>0</x:v>
      </x:c>
      <x:c r="BT624" s="34" t="n">
        <x:f>$B$11*(($A$1072)*$C624/$B$12*$B$7+(1-$A$1072)*$D624/$B$12*$C$7)</x:f>
        <x:v>0</x:v>
      </x:c>
      <x:c r="BU624" s="34" t="n">
        <x:f>$B$11*(($A$1073)*$C624/$B$12*$B$7+(1-$A$1073)*$D624/$B$12*$C$7)</x:f>
        <x:v>0</x:v>
      </x:c>
      <x:c r="BV624" s="34" t="n">
        <x:f>$B$11*(($A$1074)*$C624/$B$12*$B$7+(1-$A$1074)*$D624/$B$12*$C$7)</x:f>
        <x:v>0</x:v>
      </x:c>
      <x:c r="BW624" s="34" t="n">
        <x:f>$B$11*(($A$1075)*$C624/$B$12*$B$7+(1-$A$1075)*$D624/$B$12*$C$7)</x:f>
        <x:v>0</x:v>
      </x:c>
      <x:c r="BX624" s="34" t="n">
        <x:f>$B$11*(($A$1076)*$C624/$B$12*$B$7+(1-$A$1076)*$D624/$B$12*$C$7)</x:f>
        <x:v>0</x:v>
      </x:c>
      <x:c r="BY624" s="34" t="n">
        <x:f>$B$11*(($A$1077)*$C624/$B$12*$B$7+(1-$A$1077)*$D624/$B$12*$C$7)</x:f>
        <x:v>0</x:v>
      </x:c>
      <x:c r="BZ624" s="34" t="n">
        <x:f>$B$11*(($A$1078)*$C624/$B$12*$B$7+(1-$A$1078)*$D624/$B$12*$C$7)</x:f>
        <x:v>0</x:v>
      </x:c>
      <x:c r="CA624" s="34" t="n">
        <x:f>$B$11*(($A$1079)*$C624/$B$12*$B$7+(1-$A$1079)*$D624/$B$12*$C$7)</x:f>
        <x:v>0</x:v>
      </x:c>
      <x:c r="CB624" s="34" t="n">
        <x:f>$B$11*(($A$1080)*$C624/$B$12*$B$7+(1-$A$1080)*$D624/$B$12*$C$7)</x:f>
        <x:v>0</x:v>
      </x:c>
      <x:c r="CC624" s="34" t="n">
        <x:f>$B$11*(($A$1081)*$C624/$B$12*$B$7+(1-$A$1081)*$D624/$B$12*$C$7)</x:f>
        <x:v>0</x:v>
      </x:c>
    </x:row>
    <x:row r="625">
      <x:c r="A625" s="34" t="n">
        <x:v>601</x:v>
      </x:c>
      <x:c r="B625" s="39" t="n">
        <x:v>0.8790348137330379</x:v>
      </x:c>
      <x:c r="C625" s="1" t="n">
        <x:f>SUM(AM625:AV625)</x:f>
        <x:v>0</x:v>
      </x:c>
      <x:c r="D625" s="1" t="n">
        <x:f>SUM(AW625:BF625)</x:f>
        <x:v>0</x:v>
      </x:c>
      <x:c r="E625" s="17" t="n">
        <x:f>(1-C625/$B$12)*$B$8-C625/$B$12*$B$7</x:f>
        <x:v>0.05</x:v>
      </x:c>
      <x:c r="F625" s="17" t="n">
        <x:f>(1-D625/$B$12)*$C$8-D625/$B$12*$C$7</x:f>
        <x:v>0.09</x:v>
      </x:c>
      <x:c r="G625" s="32" t="n">
        <x:f>$B$11*($B$10*C625/$B$12*$B$7+(1-$B$10)*D625/$B$12*$C$7)</x:f>
        <x:v>0</x:v>
      </x:c>
      <x:c r="H625" s="17" t="n">
        <x:f>$B$10*E625+(1-$B$10)*F625</x:f>
        <x:v>0.07</x:v>
      </x:c>
      <x:c r="I625" s="34"/>
      <x:c r="J625" s="34"/>
      <x:c r="K625" s="34"/>
      <x:c r="L625" s="34"/>
      <x:c r="M625" s="34"/>
      <x:c r="N625" s="34"/>
      <x:c r="O625" s="34"/>
      <x:c r="P625" s="34"/>
      <x:c r="Q625" s="34"/>
      <x:c r="R625" s="39" t="n">
        <x:v>-1.111945917917419</x:v>
      </x:c>
      <x:c r="S625" s="39" t="n">
        <x:v>1.0333751698411537</x:v>
      </x:c>
      <x:c r="T625" s="39" t="n">
        <x:v>-0.5175636895711055</x:v>
      </x:c>
      <x:c r="U625" s="39" t="n">
        <x:v>1.3412868549390098</x:v>
      </x:c>
      <x:c r="V625" s="39" t="n">
        <x:v>-0.12603358396896477</x:v>
      </x:c>
      <x:c r="W625" s="39" t="n">
        <x:v>0.6564636235308907</x:v>
      </x:c>
      <x:c r="X625" s="39" t="n">
        <x:v>1.3732555004496219</x:v>
      </x:c>
      <x:c r="Y625" s="39" t="n">
        <x:v>0.25395009392668716</x:v>
      </x:c>
      <x:c r="Z625" s="39" t="n">
        <x:v>0.27997885516607307</x:v>
      </x:c>
      <x:c r="AA625" s="39" t="n">
        <x:v>0.8593763552967378</x:v>
      </x:c>
      <x:c r="AB625" s="39" t="n">
        <x:v>-0.2996806189182409</x:v>
      </x:c>
      <x:c r="AC625" s="39" t="n">
        <x:v>0.41341132369073197</x:v>
      </x:c>
      <x:c r="AD625" s="39" t="n">
        <x:v>-0.34018296263108394</x:v>
      </x:c>
      <x:c r="AE625" s="39" t="n">
        <x:v>0.7232517067470838</x:v>
      </x:c>
      <x:c r="AF625" s="39" t="n">
        <x:v>-0.07285414801269965</x:v>
      </x:c>
      <x:c r="AG625" s="39" t="n">
        <x:v>0.5613128315329902</x:v>
      </x:c>
      <x:c r="AH625" s="39" t="n">
        <x:v>-0.5143575357711675</x:v>
      </x:c>
      <x:c r="AI625" s="39" t="n">
        <x:v>-0.6626146587619086</x:v>
      </x:c>
      <x:c r="AJ625" s="39" t="n">
        <x:v>0.6195604627749614</x:v>
      </x:c>
      <x:c r="AK625" s="39" t="n">
        <x:v>0.36085865064432854</x:v>
      </x:c>
      <x:c r="AL625" s="34"/>
      <x:c r="AM625" s="34" t="n">
        <x:f>IF(SQRT($B$9)*$B625+SQRT(1-$B$9)*R625&lt;_xlfn.NORM.S.INV($B$6),1,0)</x:f>
        <x:v>0</x:v>
      </x:c>
      <x:c r="AN625" s="34" t="n">
        <x:f>IF(SQRT($B$9)*$B625+SQRT(1-$B$9)*S625&lt;_xlfn.NORM.S.INV($B$6),1,0)</x:f>
        <x:v>0</x:v>
      </x:c>
      <x:c r="AO625" s="34" t="n">
        <x:f>IF(SQRT($B$9)*$B625+SQRT(1-$B$9)*T625&lt;_xlfn.NORM.S.INV($B$6),1,0)</x:f>
        <x:v>0</x:v>
      </x:c>
      <x:c r="AP625" s="34" t="n">
        <x:f>IF(SQRT($B$9)*$B625+SQRT(1-$B$9)*U625&lt;_xlfn.NORM.S.INV($B$6),1,0)</x:f>
        <x:v>0</x:v>
      </x:c>
      <x:c r="AQ625" s="34" t="n">
        <x:f>IF(SQRT($B$9)*$B625+SQRT(1-$B$9)*V625&lt;_xlfn.NORM.S.INV($B$6),1,0)</x:f>
        <x:v>0</x:v>
      </x:c>
      <x:c r="AR625" s="34" t="n">
        <x:f>IF(SQRT($B$9)*$B625+SQRT(1-$B$9)*W625&lt;_xlfn.NORM.S.INV($B$6),1,0)</x:f>
        <x:v>0</x:v>
      </x:c>
      <x:c r="AS625" s="34" t="n">
        <x:f>IF(SQRT($B$9)*$B625+SQRT(1-$B$9)*X625&lt;_xlfn.NORM.S.INV($B$6),1,0)</x:f>
        <x:v>0</x:v>
      </x:c>
      <x:c r="AT625" s="34" t="n">
        <x:f>IF(SQRT($B$9)*$B625+SQRT(1-$B$9)*Y625&lt;_xlfn.NORM.S.INV($B$6),1,0)</x:f>
        <x:v>0</x:v>
      </x:c>
      <x:c r="AU625" s="34" t="n">
        <x:f>IF(SQRT($B$9)*$B625+SQRT(1-$B$9)*Z625&lt;_xlfn.NORM.S.INV($B$6),1,0)</x:f>
        <x:v>0</x:v>
      </x:c>
      <x:c r="AV625" s="34" t="n">
        <x:f>IF(SQRT($B$9)*$B625+SQRT(1-$B$9)*AA625&lt;_xlfn.NORM.S.INV($B$6),1,0)</x:f>
        <x:v>0</x:v>
      </x:c>
      <x:c r="AW625" s="34" t="n">
        <x:f>IF(SQRT($C$9)*$B625+SQRT(1-$C$9)*AB625&lt;_xlfn.NORM.S.INV($C$6),1,0)</x:f>
        <x:v>0</x:v>
      </x:c>
      <x:c r="AX625" s="34" t="n">
        <x:f>IF(SQRT($C$9)*$B625+SQRT(1-$C$9)*AC625&lt;_xlfn.NORM.S.INV($C$6),1,0)</x:f>
        <x:v>0</x:v>
      </x:c>
      <x:c r="AY625" s="34" t="n">
        <x:f>IF(SQRT($C$9)*$B625+SQRT(1-$C$9)*AD625&lt;_xlfn.NORM.S.INV($C$6),1,0)</x:f>
        <x:v>0</x:v>
      </x:c>
      <x:c r="AZ625" s="34" t="n">
        <x:f>IF(SQRT($C$9)*$B625+SQRT(1-$C$9)*AE625&lt;_xlfn.NORM.S.INV($C$6),1,0)</x:f>
        <x:v>0</x:v>
      </x:c>
      <x:c r="BA625" s="34" t="n">
        <x:f>IF(SQRT($C$9)*$B625+SQRT(1-$C$9)*AF625&lt;_xlfn.NORM.S.INV($C$6),1,0)</x:f>
        <x:v>0</x:v>
      </x:c>
      <x:c r="BB625" s="34" t="n">
        <x:f>IF(SQRT($C$9)*$B625+SQRT(1-$C$9)*AG625&lt;_xlfn.NORM.S.INV($C$6),1,0)</x:f>
        <x:v>0</x:v>
      </x:c>
      <x:c r="BC625" s="34" t="n">
        <x:f>IF(SQRT($C$9)*$B625+SQRT(1-$C$9)*AH625&lt;_xlfn.NORM.S.INV($C$6),1,0)</x:f>
        <x:v>0</x:v>
      </x:c>
      <x:c r="BD625" s="34" t="n">
        <x:f>IF(SQRT($C$9)*$B625+SQRT(1-$C$9)*AI625&lt;_xlfn.NORM.S.INV($C$6),1,0)</x:f>
        <x:v>0</x:v>
      </x:c>
      <x:c r="BE625" s="34" t="n">
        <x:f>IF(SQRT($C$9)*$B625+SQRT(1-$C$9)*AJ625&lt;_xlfn.NORM.S.INV($C$6),1,0)</x:f>
        <x:v>0</x:v>
      </x:c>
      <x:c r="BF625" s="34" t="n">
        <x:f>IF(SQRT($C$9)*$B625+SQRT(1-$C$9)*AK625&lt;_xlfn.NORM.S.INV($C$6),1,0)</x:f>
        <x:v>0</x:v>
      </x:c>
      <x:c r="BG625" s="34"/>
      <x:c r="BH625" s="34"/>
      <x:c r="BI625" s="34" t="n">
        <x:f>$B$11*(($A$1061)*$C625/$B$12*$B$7+(1-$A$1061)*$D625/$B$12*$C$7)</x:f>
        <x:v>0</x:v>
      </x:c>
      <x:c r="BJ625" s="34" t="n">
        <x:f>$B$11*(($A$1062)*$C625/$B$12*$B$7+(1-$A$1062)*$D625/$B$12*$C$7)</x:f>
        <x:v>0</x:v>
      </x:c>
      <x:c r="BK625" s="34" t="n">
        <x:f>$B$11*(($A$1063)*$C625/$B$12*$B$7+(1-$A$1063)*$D625/$B$12*$C$7)</x:f>
        <x:v>0</x:v>
      </x:c>
      <x:c r="BL625" s="34" t="n">
        <x:f>$B$11*(($A$1064)*$C625/$B$12*$B$7+(1-$A$1064)*$D625/$B$12*$C$7)</x:f>
        <x:v>0</x:v>
      </x:c>
      <x:c r="BM625" s="34" t="n">
        <x:f>$B$11*(($A$1065)*$C625/$B$12*$B$7+(1-$A$1065)*$D625/$B$12*$C$7)</x:f>
        <x:v>0</x:v>
      </x:c>
      <x:c r="BN625" s="34" t="n">
        <x:f>$B$11*(($A$1066)*$C625/$B$12*$B$7+(1-$A$1066)*$D625/$B$12*$C$7)</x:f>
        <x:v>0</x:v>
      </x:c>
      <x:c r="BO625" s="34" t="n">
        <x:f>$B$11*(($A$1067)*$C625/$B$12*$B$7+(1-$A$1067)*$D625/$B$12*$C$7)</x:f>
        <x:v>0</x:v>
      </x:c>
      <x:c r="BP625" s="34" t="n">
        <x:f>$B$11*(($A$1068)*$C625/$B$12*$B$7+(1-$A$1068)*$D625/$B$12*$C$7)</x:f>
        <x:v>0</x:v>
      </x:c>
      <x:c r="BQ625" s="34" t="n">
        <x:f>$B$11*(($A$1069)*$C625/$B$12*$B$7+(1-$A$1069)*$D625/$B$12*$C$7)</x:f>
        <x:v>0</x:v>
      </x:c>
      <x:c r="BR625" s="34" t="n">
        <x:f>$B$11*(($A$1070)*$C625/$B$12*$B$7+(1-$A$1070)*$D625/$B$12*$C$7)</x:f>
        <x:v>0</x:v>
      </x:c>
      <x:c r="BS625" s="34" t="n">
        <x:f>$B$11*(($A$1071)*$C625/$B$12*$B$7+(1-$A$1071)*$D625/$B$12*$C$7)</x:f>
        <x:v>0</x:v>
      </x:c>
      <x:c r="BT625" s="34" t="n">
        <x:f>$B$11*(($A$1072)*$C625/$B$12*$B$7+(1-$A$1072)*$D625/$B$12*$C$7)</x:f>
        <x:v>0</x:v>
      </x:c>
      <x:c r="BU625" s="34" t="n">
        <x:f>$B$11*(($A$1073)*$C625/$B$12*$B$7+(1-$A$1073)*$D625/$B$12*$C$7)</x:f>
        <x:v>0</x:v>
      </x:c>
      <x:c r="BV625" s="34" t="n">
        <x:f>$B$11*(($A$1074)*$C625/$B$12*$B$7+(1-$A$1074)*$D625/$B$12*$C$7)</x:f>
        <x:v>0</x:v>
      </x:c>
      <x:c r="BW625" s="34" t="n">
        <x:f>$B$11*(($A$1075)*$C625/$B$12*$B$7+(1-$A$1075)*$D625/$B$12*$C$7)</x:f>
        <x:v>0</x:v>
      </x:c>
      <x:c r="BX625" s="34" t="n">
        <x:f>$B$11*(($A$1076)*$C625/$B$12*$B$7+(1-$A$1076)*$D625/$B$12*$C$7)</x:f>
        <x:v>0</x:v>
      </x:c>
      <x:c r="BY625" s="34" t="n">
        <x:f>$B$11*(($A$1077)*$C625/$B$12*$B$7+(1-$A$1077)*$D625/$B$12*$C$7)</x:f>
        <x:v>0</x:v>
      </x:c>
      <x:c r="BZ625" s="34" t="n">
        <x:f>$B$11*(($A$1078)*$C625/$B$12*$B$7+(1-$A$1078)*$D625/$B$12*$C$7)</x:f>
        <x:v>0</x:v>
      </x:c>
      <x:c r="CA625" s="34" t="n">
        <x:f>$B$11*(($A$1079)*$C625/$B$12*$B$7+(1-$A$1079)*$D625/$B$12*$C$7)</x:f>
        <x:v>0</x:v>
      </x:c>
      <x:c r="CB625" s="34" t="n">
        <x:f>$B$11*(($A$1080)*$C625/$B$12*$B$7+(1-$A$1080)*$D625/$B$12*$C$7)</x:f>
        <x:v>0</x:v>
      </x:c>
      <x:c r="CC625" s="34" t="n">
        <x:f>$B$11*(($A$1081)*$C625/$B$12*$B$7+(1-$A$1081)*$D625/$B$12*$C$7)</x:f>
        <x:v>0</x:v>
      </x:c>
    </x:row>
    <x:row r="626">
      <x:c r="A626" s="34" t="n">
        <x:v>602</x:v>
      </x:c>
      <x:c r="B626" s="39" t="n">
        <x:v>1.5425756344309056</x:v>
      </x:c>
      <x:c r="C626" s="1" t="n">
        <x:f>SUM(AM626:AV626)</x:f>
        <x:v>0</x:v>
      </x:c>
      <x:c r="D626" s="1" t="n">
        <x:f>SUM(AW626:BF626)</x:f>
        <x:v>0</x:v>
      </x:c>
      <x:c r="E626" s="17" t="n">
        <x:f>(1-C626/$B$12)*$B$8-C626/$B$12*$B$7</x:f>
        <x:v>0.05</x:v>
      </x:c>
      <x:c r="F626" s="17" t="n">
        <x:f>(1-D626/$B$12)*$C$8-D626/$B$12*$C$7</x:f>
        <x:v>0.09</x:v>
      </x:c>
      <x:c r="G626" s="32" t="n">
        <x:f>$B$11*($B$10*C626/$B$12*$B$7+(1-$B$10)*D626/$B$12*$C$7)</x:f>
        <x:v>0</x:v>
      </x:c>
      <x:c r="H626" s="17" t="n">
        <x:f>$B$10*E626+(1-$B$10)*F626</x:f>
        <x:v>0.07</x:v>
      </x:c>
      <x:c r="I626" s="34"/>
      <x:c r="J626" s="34"/>
      <x:c r="K626" s="34"/>
      <x:c r="L626" s="34"/>
      <x:c r="M626" s="34"/>
      <x:c r="N626" s="34"/>
      <x:c r="O626" s="34"/>
      <x:c r="P626" s="34"/>
      <x:c r="Q626" s="34"/>
      <x:c r="R626" s="39" t="n">
        <x:v>-1.7177054112961665</x:v>
      </x:c>
      <x:c r="S626" s="39" t="n">
        <x:v>-0.2929268898470923</x:v>
      </x:c>
      <x:c r="T626" s="39" t="n">
        <x:v>-1.9887765712127716</x:v>
      </x:c>
      <x:c r="U626" s="39" t="n">
        <x:v>1.1466437812044645</x:v>
      </x:c>
      <x:c r="V626" s="39" t="n">
        <x:v>-0.5737311534974192</x:v>
      </x:c>
      <x:c r="W626" s="39" t="n">
        <x:v>-0.006814351333763071</x:v>
      </x:c>
      <x:c r="X626" s="39" t="n">
        <x:v>-1.4329445690724716</x:v>
      </x:c>
      <x:c r="Y626" s="39" t="n">
        <x:v>-0.31945622239429705</x:v>
      </x:c>
      <x:c r="Z626" s="39" t="n">
        <x:v>1.6156594842542127</x:v>
      </x:c>
      <x:c r="AA626" s="39" t="n">
        <x:v>0.4074588402674032</x:v>
      </x:c>
      <x:c r="AB626" s="39" t="n">
        <x:v>0.4610436001944224</x:v>
      </x:c>
      <x:c r="AC626" s="39" t="n">
        <x:v>1.0381879871835462</x:v>
      </x:c>
      <x:c r="AD626" s="39" t="n">
        <x:v>2.0103990301373185</x:v>
      </x:c>
      <x:c r="AE626" s="39" t="n">
        <x:v>0.5417489542102996</x:v>
      </x:c>
      <x:c r="AF626" s="39" t="n">
        <x:v>-0.49677524366481157</x:v>
      </x:c>
      <x:c r="AG626" s="39" t="n">
        <x:v>0.5774450921777542</x:v>
      </x:c>
      <x:c r="AH626" s="39" t="n">
        <x:v>-0.721375671013043</x:v>
      </x:c>
      <x:c r="AI626" s="39" t="n">
        <x:v>-0.7343570791018131</x:v>
      </x:c>
      <x:c r="AJ626" s="39" t="n">
        <x:v>-1.0938730335464533</x:v>
      </x:c>
      <x:c r="AK626" s="39" t="n">
        <x:v>1.9888814091075333</x:v>
      </x:c>
      <x:c r="AL626" s="34"/>
      <x:c r="AM626" s="34" t="n">
        <x:f>IF(SQRT($B$9)*$B626+SQRT(1-$B$9)*R626&lt;_xlfn.NORM.S.INV($B$6),1,0)</x:f>
        <x:v>0</x:v>
      </x:c>
      <x:c r="AN626" s="34" t="n">
        <x:f>IF(SQRT($B$9)*$B626+SQRT(1-$B$9)*S626&lt;_xlfn.NORM.S.INV($B$6),1,0)</x:f>
        <x:v>0</x:v>
      </x:c>
      <x:c r="AO626" s="34" t="n">
        <x:f>IF(SQRT($B$9)*$B626+SQRT(1-$B$9)*T626&lt;_xlfn.NORM.S.INV($B$6),1,0)</x:f>
        <x:v>0</x:v>
      </x:c>
      <x:c r="AP626" s="34" t="n">
        <x:f>IF(SQRT($B$9)*$B626+SQRT(1-$B$9)*U626&lt;_xlfn.NORM.S.INV($B$6),1,0)</x:f>
        <x:v>0</x:v>
      </x:c>
      <x:c r="AQ626" s="34" t="n">
        <x:f>IF(SQRT($B$9)*$B626+SQRT(1-$B$9)*V626&lt;_xlfn.NORM.S.INV($B$6),1,0)</x:f>
        <x:v>0</x:v>
      </x:c>
      <x:c r="AR626" s="34" t="n">
        <x:f>IF(SQRT($B$9)*$B626+SQRT(1-$B$9)*W626&lt;_xlfn.NORM.S.INV($B$6),1,0)</x:f>
        <x:v>0</x:v>
      </x:c>
      <x:c r="AS626" s="34" t="n">
        <x:f>IF(SQRT($B$9)*$B626+SQRT(1-$B$9)*X626&lt;_xlfn.NORM.S.INV($B$6),1,0)</x:f>
        <x:v>0</x:v>
      </x:c>
      <x:c r="AT626" s="34" t="n">
        <x:f>IF(SQRT($B$9)*$B626+SQRT(1-$B$9)*Y626&lt;_xlfn.NORM.S.INV($B$6),1,0)</x:f>
        <x:v>0</x:v>
      </x:c>
      <x:c r="AU626" s="34" t="n">
        <x:f>IF(SQRT($B$9)*$B626+SQRT(1-$B$9)*Z626&lt;_xlfn.NORM.S.INV($B$6),1,0)</x:f>
        <x:v>0</x:v>
      </x:c>
      <x:c r="AV626" s="34" t="n">
        <x:f>IF(SQRT($B$9)*$B626+SQRT(1-$B$9)*AA626&lt;_xlfn.NORM.S.INV($B$6),1,0)</x:f>
        <x:v>0</x:v>
      </x:c>
      <x:c r="AW626" s="34" t="n">
        <x:f>IF(SQRT($C$9)*$B626+SQRT(1-$C$9)*AB626&lt;_xlfn.NORM.S.INV($C$6),1,0)</x:f>
        <x:v>0</x:v>
      </x:c>
      <x:c r="AX626" s="34" t="n">
        <x:f>IF(SQRT($C$9)*$B626+SQRT(1-$C$9)*AC626&lt;_xlfn.NORM.S.INV($C$6),1,0)</x:f>
        <x:v>0</x:v>
      </x:c>
      <x:c r="AY626" s="34" t="n">
        <x:f>IF(SQRT($C$9)*$B626+SQRT(1-$C$9)*AD626&lt;_xlfn.NORM.S.INV($C$6),1,0)</x:f>
        <x:v>0</x:v>
      </x:c>
      <x:c r="AZ626" s="34" t="n">
        <x:f>IF(SQRT($C$9)*$B626+SQRT(1-$C$9)*AE626&lt;_xlfn.NORM.S.INV($C$6),1,0)</x:f>
        <x:v>0</x:v>
      </x:c>
      <x:c r="BA626" s="34" t="n">
        <x:f>IF(SQRT($C$9)*$B626+SQRT(1-$C$9)*AF626&lt;_xlfn.NORM.S.INV($C$6),1,0)</x:f>
        <x:v>0</x:v>
      </x:c>
      <x:c r="BB626" s="34" t="n">
        <x:f>IF(SQRT($C$9)*$B626+SQRT(1-$C$9)*AG626&lt;_xlfn.NORM.S.INV($C$6),1,0)</x:f>
        <x:v>0</x:v>
      </x:c>
      <x:c r="BC626" s="34" t="n">
        <x:f>IF(SQRT($C$9)*$B626+SQRT(1-$C$9)*AH626&lt;_xlfn.NORM.S.INV($C$6),1,0)</x:f>
        <x:v>0</x:v>
      </x:c>
      <x:c r="BD626" s="34" t="n">
        <x:f>IF(SQRT($C$9)*$B626+SQRT(1-$C$9)*AI626&lt;_xlfn.NORM.S.INV($C$6),1,0)</x:f>
        <x:v>0</x:v>
      </x:c>
      <x:c r="BE626" s="34" t="n">
        <x:f>IF(SQRT($C$9)*$B626+SQRT(1-$C$9)*AJ626&lt;_xlfn.NORM.S.INV($C$6),1,0)</x:f>
        <x:v>0</x:v>
      </x:c>
      <x:c r="BF626" s="34" t="n">
        <x:f>IF(SQRT($C$9)*$B626+SQRT(1-$C$9)*AK626&lt;_xlfn.NORM.S.INV($C$6),1,0)</x:f>
        <x:v>0</x:v>
      </x:c>
      <x:c r="BG626" s="34"/>
      <x:c r="BH626" s="34"/>
      <x:c r="BI626" s="34" t="n">
        <x:f>$B$11*(($A$1061)*$C626/$B$12*$B$7+(1-$A$1061)*$D626/$B$12*$C$7)</x:f>
        <x:v>0</x:v>
      </x:c>
      <x:c r="BJ626" s="34" t="n">
        <x:f>$B$11*(($A$1062)*$C626/$B$12*$B$7+(1-$A$1062)*$D626/$B$12*$C$7)</x:f>
        <x:v>0</x:v>
      </x:c>
      <x:c r="BK626" s="34" t="n">
        <x:f>$B$11*(($A$1063)*$C626/$B$12*$B$7+(1-$A$1063)*$D626/$B$12*$C$7)</x:f>
        <x:v>0</x:v>
      </x:c>
      <x:c r="BL626" s="34" t="n">
        <x:f>$B$11*(($A$1064)*$C626/$B$12*$B$7+(1-$A$1064)*$D626/$B$12*$C$7)</x:f>
        <x:v>0</x:v>
      </x:c>
      <x:c r="BM626" s="34" t="n">
        <x:f>$B$11*(($A$1065)*$C626/$B$12*$B$7+(1-$A$1065)*$D626/$B$12*$C$7)</x:f>
        <x:v>0</x:v>
      </x:c>
      <x:c r="BN626" s="34" t="n">
        <x:f>$B$11*(($A$1066)*$C626/$B$12*$B$7+(1-$A$1066)*$D626/$B$12*$C$7)</x:f>
        <x:v>0</x:v>
      </x:c>
      <x:c r="BO626" s="34" t="n">
        <x:f>$B$11*(($A$1067)*$C626/$B$12*$B$7+(1-$A$1067)*$D626/$B$12*$C$7)</x:f>
        <x:v>0</x:v>
      </x:c>
      <x:c r="BP626" s="34" t="n">
        <x:f>$B$11*(($A$1068)*$C626/$B$12*$B$7+(1-$A$1068)*$D626/$B$12*$C$7)</x:f>
        <x:v>0</x:v>
      </x:c>
      <x:c r="BQ626" s="34" t="n">
        <x:f>$B$11*(($A$1069)*$C626/$B$12*$B$7+(1-$A$1069)*$D626/$B$12*$C$7)</x:f>
        <x:v>0</x:v>
      </x:c>
      <x:c r="BR626" s="34" t="n">
        <x:f>$B$11*(($A$1070)*$C626/$B$12*$B$7+(1-$A$1070)*$D626/$B$12*$C$7)</x:f>
        <x:v>0</x:v>
      </x:c>
      <x:c r="BS626" s="34" t="n">
        <x:f>$B$11*(($A$1071)*$C626/$B$12*$B$7+(1-$A$1071)*$D626/$B$12*$C$7)</x:f>
        <x:v>0</x:v>
      </x:c>
      <x:c r="BT626" s="34" t="n">
        <x:f>$B$11*(($A$1072)*$C626/$B$12*$B$7+(1-$A$1072)*$D626/$B$12*$C$7)</x:f>
        <x:v>0</x:v>
      </x:c>
      <x:c r="BU626" s="34" t="n">
        <x:f>$B$11*(($A$1073)*$C626/$B$12*$B$7+(1-$A$1073)*$D626/$B$12*$C$7)</x:f>
        <x:v>0</x:v>
      </x:c>
      <x:c r="BV626" s="34" t="n">
        <x:f>$B$11*(($A$1074)*$C626/$B$12*$B$7+(1-$A$1074)*$D626/$B$12*$C$7)</x:f>
        <x:v>0</x:v>
      </x:c>
      <x:c r="BW626" s="34" t="n">
        <x:f>$B$11*(($A$1075)*$C626/$B$12*$B$7+(1-$A$1075)*$D626/$B$12*$C$7)</x:f>
        <x:v>0</x:v>
      </x:c>
      <x:c r="BX626" s="34" t="n">
        <x:f>$B$11*(($A$1076)*$C626/$B$12*$B$7+(1-$A$1076)*$D626/$B$12*$C$7)</x:f>
        <x:v>0</x:v>
      </x:c>
      <x:c r="BY626" s="34" t="n">
        <x:f>$B$11*(($A$1077)*$C626/$B$12*$B$7+(1-$A$1077)*$D626/$B$12*$C$7)</x:f>
        <x:v>0</x:v>
      </x:c>
      <x:c r="BZ626" s="34" t="n">
        <x:f>$B$11*(($A$1078)*$C626/$B$12*$B$7+(1-$A$1078)*$D626/$B$12*$C$7)</x:f>
        <x:v>0</x:v>
      </x:c>
      <x:c r="CA626" s="34" t="n">
        <x:f>$B$11*(($A$1079)*$C626/$B$12*$B$7+(1-$A$1079)*$D626/$B$12*$C$7)</x:f>
        <x:v>0</x:v>
      </x:c>
      <x:c r="CB626" s="34" t="n">
        <x:f>$B$11*(($A$1080)*$C626/$B$12*$B$7+(1-$A$1080)*$D626/$B$12*$C$7)</x:f>
        <x:v>0</x:v>
      </x:c>
      <x:c r="CC626" s="34" t="n">
        <x:f>$B$11*(($A$1081)*$C626/$B$12*$B$7+(1-$A$1081)*$D626/$B$12*$C$7)</x:f>
        <x:v>0</x:v>
      </x:c>
    </x:row>
    <x:row r="627">
      <x:c r="A627" s="34" t="n">
        <x:v>603</x:v>
      </x:c>
      <x:c r="B627" s="39" t="n">
        <x:v>-1.7115185625279972</x:v>
      </x:c>
      <x:c r="C627" s="1" t="n">
        <x:f>SUM(AM627:AV627)</x:f>
        <x:v>1</x:v>
      </x:c>
      <x:c r="D627" s="1" t="n">
        <x:f>SUM(AW627:BF627)</x:f>
        <x:v>1</x:v>
      </x:c>
      <x:c r="E627" s="17" t="n">
        <x:f>(1-C627/$B$12)*$B$8-C627/$B$12*$B$7</x:f>
        <x:v>0.0049999999999999975</x:v>
      </x:c>
      <x:c r="F627" s="17" t="n">
        <x:f>(1-D627/$B$12)*$C$8-D627/$B$12*$C$7</x:f>
        <x:v>0.021000000000000005</x:v>
      </x:c>
      <x:c r="G627" s="32" t="n">
        <x:f>$B$11*($B$10*C627/$B$12*$B$7+(1-$B$10)*D627/$B$12*$C$7)</x:f>
        <x:v>500</x:v>
      </x:c>
      <x:c r="H627" s="17" t="n">
        <x:f>$B$10*E627+(1-$B$10)*F627</x:f>
        <x:v>0.013000000000000001</x:v>
      </x:c>
      <x:c r="I627" s="34"/>
      <x:c r="J627" s="34"/>
      <x:c r="K627" s="34"/>
      <x:c r="L627" s="34"/>
      <x:c r="M627" s="34"/>
      <x:c r="N627" s="34"/>
      <x:c r="O627" s="34"/>
      <x:c r="P627" s="34"/>
      <x:c r="Q627" s="34"/>
      <x:c r="R627" s="39" t="n">
        <x:v>0.4904705558571214</x:v>
      </x:c>
      <x:c r="S627" s="39" t="n">
        <x:v>-0.9391643067241916</x:v>
      </x:c>
      <x:c r="T627" s="39" t="n">
        <x:v>-0.5128089339465571</x:v>
      </x:c>
      <x:c r="U627" s="39" t="n">
        <x:v>-2.1099940947867672</x:v>
      </x:c>
      <x:c r="V627" s="39" t="n">
        <x:v>-1.5952058250670023</x:v>
      </x:c>
      <x:c r="W627" s="39" t="n">
        <x:v>0.6015600279362459</x:v>
      </x:c>
      <x:c r="X627" s="39" t="n">
        <x:v>-0.527073673175905</x:v>
      </x:c>
      <x:c r="Y627" s="39" t="n">
        <x:v>0.7746543213904211</x:v>
      </x:c>
      <x:c r="Z627" s="39" t="n">
        <x:v>0.311731444628342</x:v>
      </x:c>
      <x:c r="AA627" s="39" t="n">
        <x:v>-0.3326555835486536</x:v>
      </x:c>
      <x:c r="AB627" s="39" t="n">
        <x:v>0.39230277200055624</x:v>
      </x:c>
      <x:c r="AC627" s="39" t="n">
        <x:v>-0.904004445467079</x:v>
      </x:c>
      <x:c r="AD627" s="39" t="n">
        <x:v>1.0418713164945956</x:v>
      </x:c>
      <x:c r="AE627" s="39" t="n">
        <x:v>0.49422035920069596</x:v>
      </x:c>
      <x:c r="AF627" s="39" t="n">
        <x:v>-1.3296388867533762</x:v>
      </x:c>
      <x:c r="AG627" s="39" t="n">
        <x:v>-0.6398011903673987</x:v>
      </x:c>
      <x:c r="AH627" s="39" t="n">
        <x:v>0.24295343848470566</x:v>
      </x:c>
      <x:c r="AI627" s="39" t="n">
        <x:v>0.015453360588166772</x:v>
      </x:c>
      <x:c r="AJ627" s="39" t="n">
        <x:v>0.2898439853168016</x:v>
      </x:c>
      <x:c r="AK627" s="39" t="n">
        <x:v>1.8514848029812327</x:v>
      </x:c>
      <x:c r="AL627" s="34"/>
      <x:c r="AM627" s="34" t="n">
        <x:f>IF(SQRT($B$9)*$B627+SQRT(1-$B$9)*R627&lt;_xlfn.NORM.S.INV($B$6),1,0)</x:f>
        <x:v>0</x:v>
      </x:c>
      <x:c r="AN627" s="34" t="n">
        <x:f>IF(SQRT($B$9)*$B627+SQRT(1-$B$9)*S627&lt;_xlfn.NORM.S.INV($B$6),1,0)</x:f>
        <x:v>0</x:v>
      </x:c>
      <x:c r="AO627" s="34" t="n">
        <x:f>IF(SQRT($B$9)*$B627+SQRT(1-$B$9)*T627&lt;_xlfn.NORM.S.INV($B$6),1,0)</x:f>
        <x:v>0</x:v>
      </x:c>
      <x:c r="AP627" s="34" t="n">
        <x:f>IF(SQRT($B$9)*$B627+SQRT(1-$B$9)*U627&lt;_xlfn.NORM.S.INV($B$6),1,0)</x:f>
        <x:v>1</x:v>
      </x:c>
      <x:c r="AQ627" s="34" t="n">
        <x:f>IF(SQRT($B$9)*$B627+SQRT(1-$B$9)*V627&lt;_xlfn.NORM.S.INV($B$6),1,0)</x:f>
        <x:v>0</x:v>
      </x:c>
      <x:c r="AR627" s="34" t="n">
        <x:f>IF(SQRT($B$9)*$B627+SQRT(1-$B$9)*W627&lt;_xlfn.NORM.S.INV($B$6),1,0)</x:f>
        <x:v>0</x:v>
      </x:c>
      <x:c r="AS627" s="34" t="n">
        <x:f>IF(SQRT($B$9)*$B627+SQRT(1-$B$9)*X627&lt;_xlfn.NORM.S.INV($B$6),1,0)</x:f>
        <x:v>0</x:v>
      </x:c>
      <x:c r="AT627" s="34" t="n">
        <x:f>IF(SQRT($B$9)*$B627+SQRT(1-$B$9)*Y627&lt;_xlfn.NORM.S.INV($B$6),1,0)</x:f>
        <x:v>0</x:v>
      </x:c>
      <x:c r="AU627" s="34" t="n">
        <x:f>IF(SQRT($B$9)*$B627+SQRT(1-$B$9)*Z627&lt;_xlfn.NORM.S.INV($B$6),1,0)</x:f>
        <x:v>0</x:v>
      </x:c>
      <x:c r="AV627" s="34" t="n">
        <x:f>IF(SQRT($B$9)*$B627+SQRT(1-$B$9)*AA627&lt;_xlfn.NORM.S.INV($B$6),1,0)</x:f>
        <x:v>0</x:v>
      </x:c>
      <x:c r="AW627" s="34" t="n">
        <x:f>IF(SQRT($C$9)*$B627+SQRT(1-$C$9)*AB627&lt;_xlfn.NORM.S.INV($C$6),1,0)</x:f>
        <x:v>0</x:v>
      </x:c>
      <x:c r="AX627" s="34" t="n">
        <x:f>IF(SQRT($C$9)*$B627+SQRT(1-$C$9)*AC627&lt;_xlfn.NORM.S.INV($C$6),1,0)</x:f>
        <x:v>0</x:v>
      </x:c>
      <x:c r="AY627" s="34" t="n">
        <x:f>IF(SQRT($C$9)*$B627+SQRT(1-$C$9)*AD627&lt;_xlfn.NORM.S.INV($C$6),1,0)</x:f>
        <x:v>0</x:v>
      </x:c>
      <x:c r="AZ627" s="34" t="n">
        <x:f>IF(SQRT($C$9)*$B627+SQRT(1-$C$9)*AE627&lt;_xlfn.NORM.S.INV($C$6),1,0)</x:f>
        <x:v>0</x:v>
      </x:c>
      <x:c r="BA627" s="34" t="n">
        <x:f>IF(SQRT($C$9)*$B627+SQRT(1-$C$9)*AF627&lt;_xlfn.NORM.S.INV($C$6),1,0)</x:f>
        <x:v>1</x:v>
      </x:c>
      <x:c r="BB627" s="34" t="n">
        <x:f>IF(SQRT($C$9)*$B627+SQRT(1-$C$9)*AG627&lt;_xlfn.NORM.S.INV($C$6),1,0)</x:f>
        <x:v>0</x:v>
      </x:c>
      <x:c r="BC627" s="34" t="n">
        <x:f>IF(SQRT($C$9)*$B627+SQRT(1-$C$9)*AH627&lt;_xlfn.NORM.S.INV($C$6),1,0)</x:f>
        <x:v>0</x:v>
      </x:c>
      <x:c r="BD627" s="34" t="n">
        <x:f>IF(SQRT($C$9)*$B627+SQRT(1-$C$9)*AI627&lt;_xlfn.NORM.S.INV($C$6),1,0)</x:f>
        <x:v>0</x:v>
      </x:c>
      <x:c r="BE627" s="34" t="n">
        <x:f>IF(SQRT($C$9)*$B627+SQRT(1-$C$9)*AJ627&lt;_xlfn.NORM.S.INV($C$6),1,0)</x:f>
        <x:v>0</x:v>
      </x:c>
      <x:c r="BF627" s="34" t="n">
        <x:f>IF(SQRT($C$9)*$B627+SQRT(1-$C$9)*AK627&lt;_xlfn.NORM.S.INV($C$6),1,0)</x:f>
        <x:v>0</x:v>
      </x:c>
      <x:c r="BG627" s="34"/>
      <x:c r="BH627" s="34"/>
      <x:c r="BI627" s="34" t="n">
        <x:f>$B$11*(($A$1061)*$C627/$B$12*$B$7+(1-$A$1061)*$D627/$B$12*$C$7)</x:f>
        <x:v>600</x:v>
      </x:c>
      <x:c r="BJ627" s="34" t="n">
        <x:f>$B$11*(($A$1062)*$C627/$B$12*$B$7+(1-$A$1062)*$D627/$B$12*$C$7)</x:f>
        <x:v>590</x:v>
      </x:c>
      <x:c r="BK627" s="34" t="n">
        <x:f>$B$11*(($A$1063)*$C627/$B$12*$B$7+(1-$A$1063)*$D627/$B$12*$C$7)</x:f>
        <x:v>580</x:v>
      </x:c>
      <x:c r="BL627" s="34" t="n">
        <x:f>$B$11*(($A$1064)*$C627/$B$12*$B$7+(1-$A$1064)*$D627/$B$12*$C$7)</x:f>
        <x:v>570</x:v>
      </x:c>
      <x:c r="BM627" s="34" t="n">
        <x:f>$B$11*(($A$1065)*$C627/$B$12*$B$7+(1-$A$1065)*$D627/$B$12*$C$7)</x:f>
        <x:v>560</x:v>
      </x:c>
      <x:c r="BN627" s="34" t="n">
        <x:f>$B$11*(($A$1066)*$C627/$B$12*$B$7+(1-$A$1066)*$D627/$B$12*$C$7)</x:f>
        <x:v>550</x:v>
      </x:c>
      <x:c r="BO627" s="34" t="n">
        <x:f>$B$11*(($A$1067)*$C627/$B$12*$B$7+(1-$A$1067)*$D627/$B$12*$C$7)</x:f>
        <x:v>539.9999999999999</x:v>
      </x:c>
      <x:c r="BP627" s="34" t="n">
        <x:f>$B$11*(($A$1068)*$C627/$B$12*$B$7+(1-$A$1068)*$D627/$B$12*$C$7)</x:f>
        <x:v>530</x:v>
      </x:c>
      <x:c r="BQ627" s="34" t="n">
        <x:f>$B$11*(($A$1069)*$C627/$B$12*$B$7+(1-$A$1069)*$D627/$B$12*$C$7)</x:f>
        <x:v>520</x:v>
      </x:c>
      <x:c r="BR627" s="34" t="n">
        <x:f>$B$11*(($A$1070)*$C627/$B$12*$B$7+(1-$A$1070)*$D627/$B$12*$C$7)</x:f>
        <x:v>510.00000000000006</x:v>
      </x:c>
      <x:c r="BS627" s="34" t="n">
        <x:f>$B$11*(($A$1071)*$C627/$B$12*$B$7+(1-$A$1071)*$D627/$B$12*$C$7)</x:f>
        <x:v>500</x:v>
      </x:c>
      <x:c r="BT627" s="34" t="n">
        <x:f>$B$11*(($A$1072)*$C627/$B$12*$B$7+(1-$A$1072)*$D627/$B$12*$C$7)</x:f>
        <x:v>490</x:v>
      </x:c>
      <x:c r="BU627" s="34" t="n">
        <x:f>$B$11*(($A$1073)*$C627/$B$12*$B$7+(1-$A$1073)*$D627/$B$12*$C$7)</x:f>
        <x:v>480</x:v>
      </x:c>
      <x:c r="BV627" s="34" t="n">
        <x:f>$B$11*(($A$1074)*$C627/$B$12*$B$7+(1-$A$1074)*$D627/$B$12*$C$7)</x:f>
        <x:v>470</x:v>
      </x:c>
      <x:c r="BW627" s="34" t="n">
        <x:f>$B$11*(($A$1075)*$C627/$B$12*$B$7+(1-$A$1075)*$D627/$B$12*$C$7)</x:f>
        <x:v>460</x:v>
      </x:c>
      <x:c r="BX627" s="34" t="n">
        <x:f>$B$11*(($A$1076)*$C627/$B$12*$B$7+(1-$A$1076)*$D627/$B$12*$C$7)</x:f>
        <x:v>450</x:v>
      </x:c>
      <x:c r="BY627" s="34" t="n">
        <x:f>$B$11*(($A$1077)*$C627/$B$12*$B$7+(1-$A$1077)*$D627/$B$12*$C$7)</x:f>
        <x:v>440</x:v>
      </x:c>
      <x:c r="BZ627" s="34" t="n">
        <x:f>$B$11*(($A$1078)*$C627/$B$12*$B$7+(1-$A$1078)*$D627/$B$12*$C$7)</x:f>
        <x:v>429.99999999999994</x:v>
      </x:c>
      <x:c r="CA627" s="34" t="n">
        <x:f>$B$11*(($A$1079)*$C627/$B$12*$B$7+(1-$A$1079)*$D627/$B$12*$C$7)</x:f>
        <x:v>419.99999999999994</x:v>
      </x:c>
      <x:c r="CB627" s="34" t="n">
        <x:f>$B$11*(($A$1080)*$C627/$B$12*$B$7+(1-$A$1080)*$D627/$B$12*$C$7)</x:f>
        <x:v>410.0000000000001</x:v>
      </x:c>
      <x:c r="CC627" s="34" t="n">
        <x:f>$B$11*(($A$1081)*$C627/$B$12*$B$7+(1-$A$1081)*$D627/$B$12*$C$7)</x:f>
        <x:v>400.00000000000006</x:v>
      </x:c>
    </x:row>
    <x:row r="628">
      <x:c r="A628" s="34" t="n">
        <x:v>604</x:v>
      </x:c>
      <x:c r="B628" s="39" t="n">
        <x:v>0.8585930047043019</x:v>
      </x:c>
      <x:c r="C628" s="1" t="n">
        <x:f>SUM(AM628:AV628)</x:f>
        <x:v>0</x:v>
      </x:c>
      <x:c r="D628" s="1" t="n">
        <x:f>SUM(AW628:BF628)</x:f>
        <x:v>0</x:v>
      </x:c>
      <x:c r="E628" s="17" t="n">
        <x:f>(1-C628/$B$12)*$B$8-C628/$B$12*$B$7</x:f>
        <x:v>0.05</x:v>
      </x:c>
      <x:c r="F628" s="17" t="n">
        <x:f>(1-D628/$B$12)*$C$8-D628/$B$12*$C$7</x:f>
        <x:v>0.09</x:v>
      </x:c>
      <x:c r="G628" s="32" t="n">
        <x:f>$B$11*($B$10*C628/$B$12*$B$7+(1-$B$10)*D628/$B$12*$C$7)</x:f>
        <x:v>0</x:v>
      </x:c>
      <x:c r="H628" s="17" t="n">
        <x:f>$B$10*E628+(1-$B$10)*F628</x:f>
        <x:v>0.07</x:v>
      </x:c>
      <x:c r="I628" s="34"/>
      <x:c r="J628" s="34"/>
      <x:c r="K628" s="34"/>
      <x:c r="L628" s="34"/>
      <x:c r="M628" s="34"/>
      <x:c r="N628" s="34"/>
      <x:c r="O628" s="34"/>
      <x:c r="P628" s="34"/>
      <x:c r="Q628" s="34"/>
      <x:c r="R628" s="39" t="n">
        <x:v>0.3175171546371097</x:v>
      </x:c>
      <x:c r="S628" s="39" t="n">
        <x:v>-0.696531672121317</x:v>
      </x:c>
      <x:c r="T628" s="39" t="n">
        <x:v>0.261480670165071</x:v>
      </x:c>
      <x:c r="U628" s="39" t="n">
        <x:v>0.5615932318136128</x:v>
      </x:c>
      <x:c r="V628" s="39" t="n">
        <x:v>1.243146174630839</x:v>
      </x:c>
      <x:c r="W628" s="39" t="n">
        <x:v>1.3366316721338674</x:v>
      </x:c>
      <x:c r="X628" s="39" t="n">
        <x:v>-0.7022981656331685</x:v>
      </x:c>
      <x:c r="Y628" s="39" t="n">
        <x:v>-0.41941441848108757</x:v>
      </x:c>
      <x:c r="Z628" s="39" t="n">
        <x:v>-1.782125902425576</x:v>
      </x:c>
      <x:c r="AA628" s="39" t="n">
        <x:v>1.211778392923678</x:v>
      </x:c>
      <x:c r="AB628" s="39" t="n">
        <x:v>-0.3475642149894391</x:v>
      </x:c>
      <x:c r="AC628" s="39" t="n">
        <x:v>-0.782791989190953</x:v>
      </x:c>
      <x:c r="AD628" s="39" t="n">
        <x:v>1.0845443127243306</x:v>
      </x:c>
      <x:c r="AE628" s="39" t="n">
        <x:v>-0.3191656803553605</x:v>
      </x:c>
      <x:c r="AF628" s="39" t="n">
        <x:v>0.2590881253085421</x:v>
      </x:c>
      <x:c r="AG628" s="39" t="n">
        <x:v>-0.8070274131139341</x:v>
      </x:c>
      <x:c r="AH628" s="39" t="n">
        <x:v>-0.3815056670902032</x:v>
      </x:c>
      <x:c r="AI628" s="39" t="n">
        <x:v>-0.4774132385645024</x:v>
      </x:c>
      <x:c r="AJ628" s="39" t="n">
        <x:v>-0.3691620902308626</x:v>
      </x:c>
      <x:c r="AK628" s="39" t="n">
        <x:v>-0.6441926713528466</x:v>
      </x:c>
      <x:c r="AL628" s="34"/>
      <x:c r="AM628" s="34" t="n">
        <x:f>IF(SQRT($B$9)*$B628+SQRT(1-$B$9)*R628&lt;_xlfn.NORM.S.INV($B$6),1,0)</x:f>
        <x:v>0</x:v>
      </x:c>
      <x:c r="AN628" s="34" t="n">
        <x:f>IF(SQRT($B$9)*$B628+SQRT(1-$B$9)*S628&lt;_xlfn.NORM.S.INV($B$6),1,0)</x:f>
        <x:v>0</x:v>
      </x:c>
      <x:c r="AO628" s="34" t="n">
        <x:f>IF(SQRT($B$9)*$B628+SQRT(1-$B$9)*T628&lt;_xlfn.NORM.S.INV($B$6),1,0)</x:f>
        <x:v>0</x:v>
      </x:c>
      <x:c r="AP628" s="34" t="n">
        <x:f>IF(SQRT($B$9)*$B628+SQRT(1-$B$9)*U628&lt;_xlfn.NORM.S.INV($B$6),1,0)</x:f>
        <x:v>0</x:v>
      </x:c>
      <x:c r="AQ628" s="34" t="n">
        <x:f>IF(SQRT($B$9)*$B628+SQRT(1-$B$9)*V628&lt;_xlfn.NORM.S.INV($B$6),1,0)</x:f>
        <x:v>0</x:v>
      </x:c>
      <x:c r="AR628" s="34" t="n">
        <x:f>IF(SQRT($B$9)*$B628+SQRT(1-$B$9)*W628&lt;_xlfn.NORM.S.INV($B$6),1,0)</x:f>
        <x:v>0</x:v>
      </x:c>
      <x:c r="AS628" s="34" t="n">
        <x:f>IF(SQRT($B$9)*$B628+SQRT(1-$B$9)*X628&lt;_xlfn.NORM.S.INV($B$6),1,0)</x:f>
        <x:v>0</x:v>
      </x:c>
      <x:c r="AT628" s="34" t="n">
        <x:f>IF(SQRT($B$9)*$B628+SQRT(1-$B$9)*Y628&lt;_xlfn.NORM.S.INV($B$6),1,0)</x:f>
        <x:v>0</x:v>
      </x:c>
      <x:c r="AU628" s="34" t="n">
        <x:f>IF(SQRT($B$9)*$B628+SQRT(1-$B$9)*Z628&lt;_xlfn.NORM.S.INV($B$6),1,0)</x:f>
        <x:v>0</x:v>
      </x:c>
      <x:c r="AV628" s="34" t="n">
        <x:f>IF(SQRT($B$9)*$B628+SQRT(1-$B$9)*AA628&lt;_xlfn.NORM.S.INV($B$6),1,0)</x:f>
        <x:v>0</x:v>
      </x:c>
      <x:c r="AW628" s="34" t="n">
        <x:f>IF(SQRT($C$9)*$B628+SQRT(1-$C$9)*AB628&lt;_xlfn.NORM.S.INV($C$6),1,0)</x:f>
        <x:v>0</x:v>
      </x:c>
      <x:c r="AX628" s="34" t="n">
        <x:f>IF(SQRT($C$9)*$B628+SQRT(1-$C$9)*AC628&lt;_xlfn.NORM.S.INV($C$6),1,0)</x:f>
        <x:v>0</x:v>
      </x:c>
      <x:c r="AY628" s="34" t="n">
        <x:f>IF(SQRT($C$9)*$B628+SQRT(1-$C$9)*AD628&lt;_xlfn.NORM.S.INV($C$6),1,0)</x:f>
        <x:v>0</x:v>
      </x:c>
      <x:c r="AZ628" s="34" t="n">
        <x:f>IF(SQRT($C$9)*$B628+SQRT(1-$C$9)*AE628&lt;_xlfn.NORM.S.INV($C$6),1,0)</x:f>
        <x:v>0</x:v>
      </x:c>
      <x:c r="BA628" s="34" t="n">
        <x:f>IF(SQRT($C$9)*$B628+SQRT(1-$C$9)*AF628&lt;_xlfn.NORM.S.INV($C$6),1,0)</x:f>
        <x:v>0</x:v>
      </x:c>
      <x:c r="BB628" s="34" t="n">
        <x:f>IF(SQRT($C$9)*$B628+SQRT(1-$C$9)*AG628&lt;_xlfn.NORM.S.INV($C$6),1,0)</x:f>
        <x:v>0</x:v>
      </x:c>
      <x:c r="BC628" s="34" t="n">
        <x:f>IF(SQRT($C$9)*$B628+SQRT(1-$C$9)*AH628&lt;_xlfn.NORM.S.INV($C$6),1,0)</x:f>
        <x:v>0</x:v>
      </x:c>
      <x:c r="BD628" s="34" t="n">
        <x:f>IF(SQRT($C$9)*$B628+SQRT(1-$C$9)*AI628&lt;_xlfn.NORM.S.INV($C$6),1,0)</x:f>
        <x:v>0</x:v>
      </x:c>
      <x:c r="BE628" s="34" t="n">
        <x:f>IF(SQRT($C$9)*$B628+SQRT(1-$C$9)*AJ628&lt;_xlfn.NORM.S.INV($C$6),1,0)</x:f>
        <x:v>0</x:v>
      </x:c>
      <x:c r="BF628" s="34" t="n">
        <x:f>IF(SQRT($C$9)*$B628+SQRT(1-$C$9)*AK628&lt;_xlfn.NORM.S.INV($C$6),1,0)</x:f>
        <x:v>0</x:v>
      </x:c>
      <x:c r="BG628" s="34"/>
      <x:c r="BH628" s="34"/>
      <x:c r="BI628" s="34" t="n">
        <x:f>$B$11*(($A$1061)*$C628/$B$12*$B$7+(1-$A$1061)*$D628/$B$12*$C$7)</x:f>
        <x:v>0</x:v>
      </x:c>
      <x:c r="BJ628" s="34" t="n">
        <x:f>$B$11*(($A$1062)*$C628/$B$12*$B$7+(1-$A$1062)*$D628/$B$12*$C$7)</x:f>
        <x:v>0</x:v>
      </x:c>
      <x:c r="BK628" s="34" t="n">
        <x:f>$B$11*(($A$1063)*$C628/$B$12*$B$7+(1-$A$1063)*$D628/$B$12*$C$7)</x:f>
        <x:v>0</x:v>
      </x:c>
      <x:c r="BL628" s="34" t="n">
        <x:f>$B$11*(($A$1064)*$C628/$B$12*$B$7+(1-$A$1064)*$D628/$B$12*$C$7)</x:f>
        <x:v>0</x:v>
      </x:c>
      <x:c r="BM628" s="34" t="n">
        <x:f>$B$11*(($A$1065)*$C628/$B$12*$B$7+(1-$A$1065)*$D628/$B$12*$C$7)</x:f>
        <x:v>0</x:v>
      </x:c>
      <x:c r="BN628" s="34" t="n">
        <x:f>$B$11*(($A$1066)*$C628/$B$12*$B$7+(1-$A$1066)*$D628/$B$12*$C$7)</x:f>
        <x:v>0</x:v>
      </x:c>
      <x:c r="BO628" s="34" t="n">
        <x:f>$B$11*(($A$1067)*$C628/$B$12*$B$7+(1-$A$1067)*$D628/$B$12*$C$7)</x:f>
        <x:v>0</x:v>
      </x:c>
      <x:c r="BP628" s="34" t="n">
        <x:f>$B$11*(($A$1068)*$C628/$B$12*$B$7+(1-$A$1068)*$D628/$B$12*$C$7)</x:f>
        <x:v>0</x:v>
      </x:c>
      <x:c r="BQ628" s="34" t="n">
        <x:f>$B$11*(($A$1069)*$C628/$B$12*$B$7+(1-$A$1069)*$D628/$B$12*$C$7)</x:f>
        <x:v>0</x:v>
      </x:c>
      <x:c r="BR628" s="34" t="n">
        <x:f>$B$11*(($A$1070)*$C628/$B$12*$B$7+(1-$A$1070)*$D628/$B$12*$C$7)</x:f>
        <x:v>0</x:v>
      </x:c>
      <x:c r="BS628" s="34" t="n">
        <x:f>$B$11*(($A$1071)*$C628/$B$12*$B$7+(1-$A$1071)*$D628/$B$12*$C$7)</x:f>
        <x:v>0</x:v>
      </x:c>
      <x:c r="BT628" s="34" t="n">
        <x:f>$B$11*(($A$1072)*$C628/$B$12*$B$7+(1-$A$1072)*$D628/$B$12*$C$7)</x:f>
        <x:v>0</x:v>
      </x:c>
      <x:c r="BU628" s="34" t="n">
        <x:f>$B$11*(($A$1073)*$C628/$B$12*$B$7+(1-$A$1073)*$D628/$B$12*$C$7)</x:f>
        <x:v>0</x:v>
      </x:c>
      <x:c r="BV628" s="34" t="n">
        <x:f>$B$11*(($A$1074)*$C628/$B$12*$B$7+(1-$A$1074)*$D628/$B$12*$C$7)</x:f>
        <x:v>0</x:v>
      </x:c>
      <x:c r="BW628" s="34" t="n">
        <x:f>$B$11*(($A$1075)*$C628/$B$12*$B$7+(1-$A$1075)*$D628/$B$12*$C$7)</x:f>
        <x:v>0</x:v>
      </x:c>
      <x:c r="BX628" s="34" t="n">
        <x:f>$B$11*(($A$1076)*$C628/$B$12*$B$7+(1-$A$1076)*$D628/$B$12*$C$7)</x:f>
        <x:v>0</x:v>
      </x:c>
      <x:c r="BY628" s="34" t="n">
        <x:f>$B$11*(($A$1077)*$C628/$B$12*$B$7+(1-$A$1077)*$D628/$B$12*$C$7)</x:f>
        <x:v>0</x:v>
      </x:c>
      <x:c r="BZ628" s="34" t="n">
        <x:f>$B$11*(($A$1078)*$C628/$B$12*$B$7+(1-$A$1078)*$D628/$B$12*$C$7)</x:f>
        <x:v>0</x:v>
      </x:c>
      <x:c r="CA628" s="34" t="n">
        <x:f>$B$11*(($A$1079)*$C628/$B$12*$B$7+(1-$A$1079)*$D628/$B$12*$C$7)</x:f>
        <x:v>0</x:v>
      </x:c>
      <x:c r="CB628" s="34" t="n">
        <x:f>$B$11*(($A$1080)*$C628/$B$12*$B$7+(1-$A$1080)*$D628/$B$12*$C$7)</x:f>
        <x:v>0</x:v>
      </x:c>
      <x:c r="CC628" s="34" t="n">
        <x:f>$B$11*(($A$1081)*$C628/$B$12*$B$7+(1-$A$1081)*$D628/$B$12*$C$7)</x:f>
        <x:v>0</x:v>
      </x:c>
    </x:row>
    <x:row r="629">
      <x:c r="A629" s="34" t="n">
        <x:v>605</x:v>
      </x:c>
      <x:c r="B629" s="39" t="n">
        <x:v>0.7826769815187369</x:v>
      </x:c>
      <x:c r="C629" s="1" t="n">
        <x:f>SUM(AM629:AV629)</x:f>
        <x:v>0</x:v>
      </x:c>
      <x:c r="D629" s="1" t="n">
        <x:f>SUM(AW629:BF629)</x:f>
        <x:v>0</x:v>
      </x:c>
      <x:c r="E629" s="17" t="n">
        <x:f>(1-C629/$B$12)*$B$8-C629/$B$12*$B$7</x:f>
        <x:v>0.05</x:v>
      </x:c>
      <x:c r="F629" s="17" t="n">
        <x:f>(1-D629/$B$12)*$C$8-D629/$B$12*$C$7</x:f>
        <x:v>0.09</x:v>
      </x:c>
      <x:c r="G629" s="32" t="n">
        <x:f>$B$11*($B$10*C629/$B$12*$B$7+(1-$B$10)*D629/$B$12*$C$7)</x:f>
        <x:v>0</x:v>
      </x:c>
      <x:c r="H629" s="17" t="n">
        <x:f>$B$10*E629+(1-$B$10)*F629</x:f>
        <x:v>0.07</x:v>
      </x:c>
      <x:c r="I629" s="34"/>
      <x:c r="J629" s="34"/>
      <x:c r="K629" s="34"/>
      <x:c r="L629" s="34"/>
      <x:c r="M629" s="34"/>
      <x:c r="N629" s="34"/>
      <x:c r="O629" s="34"/>
      <x:c r="P629" s="34"/>
      <x:c r="Q629" s="34"/>
      <x:c r="R629" s="39" t="n">
        <x:v>-0.36969374450720305</x:v>
      </x:c>
      <x:c r="S629" s="39" t="n">
        <x:v>-0.007594364245981795</x:v>
      </x:c>
      <x:c r="T629" s="39" t="n">
        <x:v>1.1281591924963212</x:v>
      </x:c>
      <x:c r="U629" s="39" t="n">
        <x:v>1.9097983903603706</x:v>
      </x:c>
      <x:c r="V629" s="39" t="n">
        <x:v>0.794387291672043</x:v>
      </x:c>
      <x:c r="W629" s="39" t="n">
        <x:v>-0.003044228686483538</x:v>
      </x:c>
      <x:c r="X629" s="39" t="n">
        <x:v>-0.5325290519784182</x:v>
      </x:c>
      <x:c r="Y629" s="39" t="n">
        <x:v>0.8724611967386551</x:v>
      </x:c>
      <x:c r="Z629" s="39" t="n">
        <x:v>-1.1721692801676131</x:v>
      </x:c>
      <x:c r="AA629" s="39" t="n">
        <x:v>0.8721550522656576</x:v>
      </x:c>
      <x:c r="AB629" s="39" t="n">
        <x:v>-0.38559511608055536</x:v>
      </x:c>
      <x:c r="AC629" s="39" t="n">
        <x:v>0.7780855604757901</x:v>
      </x:c>
      <x:c r="AD629" s="39" t="n">
        <x:v>0.3509995476234903</x:v>
      </x:c>
      <x:c r="AE629" s="39" t="n">
        <x:v>0.7723639037291741</x:v>
      </x:c>
      <x:c r="AF629" s="39" t="n">
        <x:v>2.095467466359337</x:v>
      </x:c>
      <x:c r="AG629" s="39" t="n">
        <x:v>-1.2509964332469028</x:v>
      </x:c>
      <x:c r="AH629" s="39" t="n">
        <x:v>0.5879828429476173</x:v>
      </x:c>
      <x:c r="AI629" s="39" t="n">
        <x:v>-0.08090340309159966</x:v>
      </x:c>
      <x:c r="AJ629" s="39" t="n">
        <x:v>-0.4780434944796467</x:v>
      </x:c>
      <x:c r="AK629" s="39" t="n">
        <x:v>0.1544046302241005</x:v>
      </x:c>
      <x:c r="AL629" s="34"/>
      <x:c r="AM629" s="34" t="n">
        <x:f>IF(SQRT($B$9)*$B629+SQRT(1-$B$9)*R629&lt;_xlfn.NORM.S.INV($B$6),1,0)</x:f>
        <x:v>0</x:v>
      </x:c>
      <x:c r="AN629" s="34" t="n">
        <x:f>IF(SQRT($B$9)*$B629+SQRT(1-$B$9)*S629&lt;_xlfn.NORM.S.INV($B$6),1,0)</x:f>
        <x:v>0</x:v>
      </x:c>
      <x:c r="AO629" s="34" t="n">
        <x:f>IF(SQRT($B$9)*$B629+SQRT(1-$B$9)*T629&lt;_xlfn.NORM.S.INV($B$6),1,0)</x:f>
        <x:v>0</x:v>
      </x:c>
      <x:c r="AP629" s="34" t="n">
        <x:f>IF(SQRT($B$9)*$B629+SQRT(1-$B$9)*U629&lt;_xlfn.NORM.S.INV($B$6),1,0)</x:f>
        <x:v>0</x:v>
      </x:c>
      <x:c r="AQ629" s="34" t="n">
        <x:f>IF(SQRT($B$9)*$B629+SQRT(1-$B$9)*V629&lt;_xlfn.NORM.S.INV($B$6),1,0)</x:f>
        <x:v>0</x:v>
      </x:c>
      <x:c r="AR629" s="34" t="n">
        <x:f>IF(SQRT($B$9)*$B629+SQRT(1-$B$9)*W629&lt;_xlfn.NORM.S.INV($B$6),1,0)</x:f>
        <x:v>0</x:v>
      </x:c>
      <x:c r="AS629" s="34" t="n">
        <x:f>IF(SQRT($B$9)*$B629+SQRT(1-$B$9)*X629&lt;_xlfn.NORM.S.INV($B$6),1,0)</x:f>
        <x:v>0</x:v>
      </x:c>
      <x:c r="AT629" s="34" t="n">
        <x:f>IF(SQRT($B$9)*$B629+SQRT(1-$B$9)*Y629&lt;_xlfn.NORM.S.INV($B$6),1,0)</x:f>
        <x:v>0</x:v>
      </x:c>
      <x:c r="AU629" s="34" t="n">
        <x:f>IF(SQRT($B$9)*$B629+SQRT(1-$B$9)*Z629&lt;_xlfn.NORM.S.INV($B$6),1,0)</x:f>
        <x:v>0</x:v>
      </x:c>
      <x:c r="AV629" s="34" t="n">
        <x:f>IF(SQRT($B$9)*$B629+SQRT(1-$B$9)*AA629&lt;_xlfn.NORM.S.INV($B$6),1,0)</x:f>
        <x:v>0</x:v>
      </x:c>
      <x:c r="AW629" s="34" t="n">
        <x:f>IF(SQRT($C$9)*$B629+SQRT(1-$C$9)*AB629&lt;_xlfn.NORM.S.INV($C$6),1,0)</x:f>
        <x:v>0</x:v>
      </x:c>
      <x:c r="AX629" s="34" t="n">
        <x:f>IF(SQRT($C$9)*$B629+SQRT(1-$C$9)*AC629&lt;_xlfn.NORM.S.INV($C$6),1,0)</x:f>
        <x:v>0</x:v>
      </x:c>
      <x:c r="AY629" s="34" t="n">
        <x:f>IF(SQRT($C$9)*$B629+SQRT(1-$C$9)*AD629&lt;_xlfn.NORM.S.INV($C$6),1,0)</x:f>
        <x:v>0</x:v>
      </x:c>
      <x:c r="AZ629" s="34" t="n">
        <x:f>IF(SQRT($C$9)*$B629+SQRT(1-$C$9)*AE629&lt;_xlfn.NORM.S.INV($C$6),1,0)</x:f>
        <x:v>0</x:v>
      </x:c>
      <x:c r="BA629" s="34" t="n">
        <x:f>IF(SQRT($C$9)*$B629+SQRT(1-$C$9)*AF629&lt;_xlfn.NORM.S.INV($C$6),1,0)</x:f>
        <x:v>0</x:v>
      </x:c>
      <x:c r="BB629" s="34" t="n">
        <x:f>IF(SQRT($C$9)*$B629+SQRT(1-$C$9)*AG629&lt;_xlfn.NORM.S.INV($C$6),1,0)</x:f>
        <x:v>0</x:v>
      </x:c>
      <x:c r="BC629" s="34" t="n">
        <x:f>IF(SQRT($C$9)*$B629+SQRT(1-$C$9)*AH629&lt;_xlfn.NORM.S.INV($C$6),1,0)</x:f>
        <x:v>0</x:v>
      </x:c>
      <x:c r="BD629" s="34" t="n">
        <x:f>IF(SQRT($C$9)*$B629+SQRT(1-$C$9)*AI629&lt;_xlfn.NORM.S.INV($C$6),1,0)</x:f>
        <x:v>0</x:v>
      </x:c>
      <x:c r="BE629" s="34" t="n">
        <x:f>IF(SQRT($C$9)*$B629+SQRT(1-$C$9)*AJ629&lt;_xlfn.NORM.S.INV($C$6),1,0)</x:f>
        <x:v>0</x:v>
      </x:c>
      <x:c r="BF629" s="34" t="n">
        <x:f>IF(SQRT($C$9)*$B629+SQRT(1-$C$9)*AK629&lt;_xlfn.NORM.S.INV($C$6),1,0)</x:f>
        <x:v>0</x:v>
      </x:c>
      <x:c r="BG629" s="34"/>
      <x:c r="BH629" s="34"/>
      <x:c r="BI629" s="34" t="n">
        <x:f>$B$11*(($A$1061)*$C629/$B$12*$B$7+(1-$A$1061)*$D629/$B$12*$C$7)</x:f>
        <x:v>0</x:v>
      </x:c>
      <x:c r="BJ629" s="34" t="n">
        <x:f>$B$11*(($A$1062)*$C629/$B$12*$B$7+(1-$A$1062)*$D629/$B$12*$C$7)</x:f>
        <x:v>0</x:v>
      </x:c>
      <x:c r="BK629" s="34" t="n">
        <x:f>$B$11*(($A$1063)*$C629/$B$12*$B$7+(1-$A$1063)*$D629/$B$12*$C$7)</x:f>
        <x:v>0</x:v>
      </x:c>
      <x:c r="BL629" s="34" t="n">
        <x:f>$B$11*(($A$1064)*$C629/$B$12*$B$7+(1-$A$1064)*$D629/$B$12*$C$7)</x:f>
        <x:v>0</x:v>
      </x:c>
      <x:c r="BM629" s="34" t="n">
        <x:f>$B$11*(($A$1065)*$C629/$B$12*$B$7+(1-$A$1065)*$D629/$B$12*$C$7)</x:f>
        <x:v>0</x:v>
      </x:c>
      <x:c r="BN629" s="34" t="n">
        <x:f>$B$11*(($A$1066)*$C629/$B$12*$B$7+(1-$A$1066)*$D629/$B$12*$C$7)</x:f>
        <x:v>0</x:v>
      </x:c>
      <x:c r="BO629" s="34" t="n">
        <x:f>$B$11*(($A$1067)*$C629/$B$12*$B$7+(1-$A$1067)*$D629/$B$12*$C$7)</x:f>
        <x:v>0</x:v>
      </x:c>
      <x:c r="BP629" s="34" t="n">
        <x:f>$B$11*(($A$1068)*$C629/$B$12*$B$7+(1-$A$1068)*$D629/$B$12*$C$7)</x:f>
        <x:v>0</x:v>
      </x:c>
      <x:c r="BQ629" s="34" t="n">
        <x:f>$B$11*(($A$1069)*$C629/$B$12*$B$7+(1-$A$1069)*$D629/$B$12*$C$7)</x:f>
        <x:v>0</x:v>
      </x:c>
      <x:c r="BR629" s="34" t="n">
        <x:f>$B$11*(($A$1070)*$C629/$B$12*$B$7+(1-$A$1070)*$D629/$B$12*$C$7)</x:f>
        <x:v>0</x:v>
      </x:c>
      <x:c r="BS629" s="34" t="n">
        <x:f>$B$11*(($A$1071)*$C629/$B$12*$B$7+(1-$A$1071)*$D629/$B$12*$C$7)</x:f>
        <x:v>0</x:v>
      </x:c>
      <x:c r="BT629" s="34" t="n">
        <x:f>$B$11*(($A$1072)*$C629/$B$12*$B$7+(1-$A$1072)*$D629/$B$12*$C$7)</x:f>
        <x:v>0</x:v>
      </x:c>
      <x:c r="BU629" s="34" t="n">
        <x:f>$B$11*(($A$1073)*$C629/$B$12*$B$7+(1-$A$1073)*$D629/$B$12*$C$7)</x:f>
        <x:v>0</x:v>
      </x:c>
      <x:c r="BV629" s="34" t="n">
        <x:f>$B$11*(($A$1074)*$C629/$B$12*$B$7+(1-$A$1074)*$D629/$B$12*$C$7)</x:f>
        <x:v>0</x:v>
      </x:c>
      <x:c r="BW629" s="34" t="n">
        <x:f>$B$11*(($A$1075)*$C629/$B$12*$B$7+(1-$A$1075)*$D629/$B$12*$C$7)</x:f>
        <x:v>0</x:v>
      </x:c>
      <x:c r="BX629" s="34" t="n">
        <x:f>$B$11*(($A$1076)*$C629/$B$12*$B$7+(1-$A$1076)*$D629/$B$12*$C$7)</x:f>
        <x:v>0</x:v>
      </x:c>
      <x:c r="BY629" s="34" t="n">
        <x:f>$B$11*(($A$1077)*$C629/$B$12*$B$7+(1-$A$1077)*$D629/$B$12*$C$7)</x:f>
        <x:v>0</x:v>
      </x:c>
      <x:c r="BZ629" s="34" t="n">
        <x:f>$B$11*(($A$1078)*$C629/$B$12*$B$7+(1-$A$1078)*$D629/$B$12*$C$7)</x:f>
        <x:v>0</x:v>
      </x:c>
      <x:c r="CA629" s="34" t="n">
        <x:f>$B$11*(($A$1079)*$C629/$B$12*$B$7+(1-$A$1079)*$D629/$B$12*$C$7)</x:f>
        <x:v>0</x:v>
      </x:c>
      <x:c r="CB629" s="34" t="n">
        <x:f>$B$11*(($A$1080)*$C629/$B$12*$B$7+(1-$A$1080)*$D629/$B$12*$C$7)</x:f>
        <x:v>0</x:v>
      </x:c>
      <x:c r="CC629" s="34" t="n">
        <x:f>$B$11*(($A$1081)*$C629/$B$12*$B$7+(1-$A$1081)*$D629/$B$12*$C$7)</x:f>
        <x:v>0</x:v>
      </x:c>
    </x:row>
    <x:row r="630">
      <x:c r="A630" s="34" t="n">
        <x:v>606</x:v>
      </x:c>
      <x:c r="B630" s="39" t="n">
        <x:v>0.40051235863402757</x:v>
      </x:c>
      <x:c r="C630" s="1" t="n">
        <x:f>SUM(AM630:AV630)</x:f>
        <x:v>0</x:v>
      </x:c>
      <x:c r="D630" s="1" t="n">
        <x:f>SUM(AW630:BF630)</x:f>
        <x:v>0</x:v>
      </x:c>
      <x:c r="E630" s="17" t="n">
        <x:f>(1-C630/$B$12)*$B$8-C630/$B$12*$B$7</x:f>
        <x:v>0.05</x:v>
      </x:c>
      <x:c r="F630" s="17" t="n">
        <x:f>(1-D630/$B$12)*$C$8-D630/$B$12*$C$7</x:f>
        <x:v>0.09</x:v>
      </x:c>
      <x:c r="G630" s="32" t="n">
        <x:f>$B$11*($B$10*C630/$B$12*$B$7+(1-$B$10)*D630/$B$12*$C$7)</x:f>
        <x:v>0</x:v>
      </x:c>
      <x:c r="H630" s="17" t="n">
        <x:f>$B$10*E630+(1-$B$10)*F630</x:f>
        <x:v>0.07</x:v>
      </x:c>
      <x:c r="I630" s="34"/>
      <x:c r="J630" s="34"/>
      <x:c r="K630" s="34"/>
      <x:c r="L630" s="34"/>
      <x:c r="M630" s="34"/>
      <x:c r="N630" s="34"/>
      <x:c r="O630" s="34"/>
      <x:c r="P630" s="34"/>
      <x:c r="Q630" s="34"/>
      <x:c r="R630" s="39" t="n">
        <x:v>1.6203154028675213</x:v>
      </x:c>
      <x:c r="S630" s="39" t="n">
        <x:v>1.5569783306428642</x:v>
      </x:c>
      <x:c r="T630" s="39" t="n">
        <x:v>0.8573987955875757</x:v>
      </x:c>
      <x:c r="U630" s="39" t="n">
        <x:v>-0.8199625007567358</x:v>
      </x:c>
      <x:c r="V630" s="39" t="n">
        <x:v>0.17686499811045145</x:v>
      </x:c>
      <x:c r="W630" s="39" t="n">
        <x:v>1.0776041045605276</x:v>
      </x:c>
      <x:c r="X630" s="39" t="n">
        <x:v>-2.280893470383614</x:v>
      </x:c>
      <x:c r="Y630" s="39" t="n">
        <x:v>-0.2211445451001269</x:v>
      </x:c>
      <x:c r="Z630" s="39" t="n">
        <x:v>-1.1870819826756625</x:v>
      </x:c>
      <x:c r="AA630" s="39" t="n">
        <x:v>0.15167815684222935</x:v>
      </x:c>
      <x:c r="AB630" s="39" t="n">
        <x:v>-0.757115834403535</x:v>
      </x:c>
      <x:c r="AC630" s="39" t="n">
        <x:v>1.071638410346635</x:v>
      </x:c>
      <x:c r="AD630" s="39" t="n">
        <x:v>-0.046819219302579616</x:v>
      </x:c>
      <x:c r="AE630" s="39" t="n">
        <x:v>0.7375625537649133</x:v>
      </x:c>
      <x:c r="AF630" s="39" t="n">
        <x:v>0.4196492993208948</x:v>
      </x:c>
      <x:c r="AG630" s="39" t="n">
        <x:v>-0.4856143866977974</x:v>
      </x:c>
      <x:c r="AH630" s="39" t="n">
        <x:v>1.28135299261344</x:v>
      </x:c>
      <x:c r="AI630" s="39" t="n">
        <x:v>0.5771149168002595</x:v>
      </x:c>
      <x:c r="AJ630" s="39" t="n">
        <x:v>-0.4014103929457139</x:v>
      </x:c>
      <x:c r="AK630" s="39" t="n">
        <x:v>0.9927189974435796</x:v>
      </x:c>
      <x:c r="AL630" s="34"/>
      <x:c r="AM630" s="34" t="n">
        <x:f>IF(SQRT($B$9)*$B630+SQRT(1-$B$9)*R630&lt;_xlfn.NORM.S.INV($B$6),1,0)</x:f>
        <x:v>0</x:v>
      </x:c>
      <x:c r="AN630" s="34" t="n">
        <x:f>IF(SQRT($B$9)*$B630+SQRT(1-$B$9)*S630&lt;_xlfn.NORM.S.INV($B$6),1,0)</x:f>
        <x:v>0</x:v>
      </x:c>
      <x:c r="AO630" s="34" t="n">
        <x:f>IF(SQRT($B$9)*$B630+SQRT(1-$B$9)*T630&lt;_xlfn.NORM.S.INV($B$6),1,0)</x:f>
        <x:v>0</x:v>
      </x:c>
      <x:c r="AP630" s="34" t="n">
        <x:f>IF(SQRT($B$9)*$B630+SQRT(1-$B$9)*U630&lt;_xlfn.NORM.S.INV($B$6),1,0)</x:f>
        <x:v>0</x:v>
      </x:c>
      <x:c r="AQ630" s="34" t="n">
        <x:f>IF(SQRT($B$9)*$B630+SQRT(1-$B$9)*V630&lt;_xlfn.NORM.S.INV($B$6),1,0)</x:f>
        <x:v>0</x:v>
      </x:c>
      <x:c r="AR630" s="34" t="n">
        <x:f>IF(SQRT($B$9)*$B630+SQRT(1-$B$9)*W630&lt;_xlfn.NORM.S.INV($B$6),1,0)</x:f>
        <x:v>0</x:v>
      </x:c>
      <x:c r="AS630" s="34" t="n">
        <x:f>IF(SQRT($B$9)*$B630+SQRT(1-$B$9)*X630&lt;_xlfn.NORM.S.INV($B$6),1,0)</x:f>
        <x:v>0</x:v>
      </x:c>
      <x:c r="AT630" s="34" t="n">
        <x:f>IF(SQRT($B$9)*$B630+SQRT(1-$B$9)*Y630&lt;_xlfn.NORM.S.INV($B$6),1,0)</x:f>
        <x:v>0</x:v>
      </x:c>
      <x:c r="AU630" s="34" t="n">
        <x:f>IF(SQRT($B$9)*$B630+SQRT(1-$B$9)*Z630&lt;_xlfn.NORM.S.INV($B$6),1,0)</x:f>
        <x:v>0</x:v>
      </x:c>
      <x:c r="AV630" s="34" t="n">
        <x:f>IF(SQRT($B$9)*$B630+SQRT(1-$B$9)*AA630&lt;_xlfn.NORM.S.INV($B$6),1,0)</x:f>
        <x:v>0</x:v>
      </x:c>
      <x:c r="AW630" s="34" t="n">
        <x:f>IF(SQRT($C$9)*$B630+SQRT(1-$C$9)*AB630&lt;_xlfn.NORM.S.INV($C$6),1,0)</x:f>
        <x:v>0</x:v>
      </x:c>
      <x:c r="AX630" s="34" t="n">
        <x:f>IF(SQRT($C$9)*$B630+SQRT(1-$C$9)*AC630&lt;_xlfn.NORM.S.INV($C$6),1,0)</x:f>
        <x:v>0</x:v>
      </x:c>
      <x:c r="AY630" s="34" t="n">
        <x:f>IF(SQRT($C$9)*$B630+SQRT(1-$C$9)*AD630&lt;_xlfn.NORM.S.INV($C$6),1,0)</x:f>
        <x:v>0</x:v>
      </x:c>
      <x:c r="AZ630" s="34" t="n">
        <x:f>IF(SQRT($C$9)*$B630+SQRT(1-$C$9)*AE630&lt;_xlfn.NORM.S.INV($C$6),1,0)</x:f>
        <x:v>0</x:v>
      </x:c>
      <x:c r="BA630" s="34" t="n">
        <x:f>IF(SQRT($C$9)*$B630+SQRT(1-$C$9)*AF630&lt;_xlfn.NORM.S.INV($C$6),1,0)</x:f>
        <x:v>0</x:v>
      </x:c>
      <x:c r="BB630" s="34" t="n">
        <x:f>IF(SQRT($C$9)*$B630+SQRT(1-$C$9)*AG630&lt;_xlfn.NORM.S.INV($C$6),1,0)</x:f>
        <x:v>0</x:v>
      </x:c>
      <x:c r="BC630" s="34" t="n">
        <x:f>IF(SQRT($C$9)*$B630+SQRT(1-$C$9)*AH630&lt;_xlfn.NORM.S.INV($C$6),1,0)</x:f>
        <x:v>0</x:v>
      </x:c>
      <x:c r="BD630" s="34" t="n">
        <x:f>IF(SQRT($C$9)*$B630+SQRT(1-$C$9)*AI630&lt;_xlfn.NORM.S.INV($C$6),1,0)</x:f>
        <x:v>0</x:v>
      </x:c>
      <x:c r="BE630" s="34" t="n">
        <x:f>IF(SQRT($C$9)*$B630+SQRT(1-$C$9)*AJ630&lt;_xlfn.NORM.S.INV($C$6),1,0)</x:f>
        <x:v>0</x:v>
      </x:c>
      <x:c r="BF630" s="34" t="n">
        <x:f>IF(SQRT($C$9)*$B630+SQRT(1-$C$9)*AK630&lt;_xlfn.NORM.S.INV($C$6),1,0)</x:f>
        <x:v>0</x:v>
      </x:c>
      <x:c r="BG630" s="34"/>
      <x:c r="BH630" s="34"/>
      <x:c r="BI630" s="34" t="n">
        <x:f>$B$11*(($A$1061)*$C630/$B$12*$B$7+(1-$A$1061)*$D630/$B$12*$C$7)</x:f>
        <x:v>0</x:v>
      </x:c>
      <x:c r="BJ630" s="34" t="n">
        <x:f>$B$11*(($A$1062)*$C630/$B$12*$B$7+(1-$A$1062)*$D630/$B$12*$C$7)</x:f>
        <x:v>0</x:v>
      </x:c>
      <x:c r="BK630" s="34" t="n">
        <x:f>$B$11*(($A$1063)*$C630/$B$12*$B$7+(1-$A$1063)*$D630/$B$12*$C$7)</x:f>
        <x:v>0</x:v>
      </x:c>
      <x:c r="BL630" s="34" t="n">
        <x:f>$B$11*(($A$1064)*$C630/$B$12*$B$7+(1-$A$1064)*$D630/$B$12*$C$7)</x:f>
        <x:v>0</x:v>
      </x:c>
      <x:c r="BM630" s="34" t="n">
        <x:f>$B$11*(($A$1065)*$C630/$B$12*$B$7+(1-$A$1065)*$D630/$B$12*$C$7)</x:f>
        <x:v>0</x:v>
      </x:c>
      <x:c r="BN630" s="34" t="n">
        <x:f>$B$11*(($A$1066)*$C630/$B$12*$B$7+(1-$A$1066)*$D630/$B$12*$C$7)</x:f>
        <x:v>0</x:v>
      </x:c>
      <x:c r="BO630" s="34" t="n">
        <x:f>$B$11*(($A$1067)*$C630/$B$12*$B$7+(1-$A$1067)*$D630/$B$12*$C$7)</x:f>
        <x:v>0</x:v>
      </x:c>
      <x:c r="BP630" s="34" t="n">
        <x:f>$B$11*(($A$1068)*$C630/$B$12*$B$7+(1-$A$1068)*$D630/$B$12*$C$7)</x:f>
        <x:v>0</x:v>
      </x:c>
      <x:c r="BQ630" s="34" t="n">
        <x:f>$B$11*(($A$1069)*$C630/$B$12*$B$7+(1-$A$1069)*$D630/$B$12*$C$7)</x:f>
        <x:v>0</x:v>
      </x:c>
      <x:c r="BR630" s="34" t="n">
        <x:f>$B$11*(($A$1070)*$C630/$B$12*$B$7+(1-$A$1070)*$D630/$B$12*$C$7)</x:f>
        <x:v>0</x:v>
      </x:c>
      <x:c r="BS630" s="34" t="n">
        <x:f>$B$11*(($A$1071)*$C630/$B$12*$B$7+(1-$A$1071)*$D630/$B$12*$C$7)</x:f>
        <x:v>0</x:v>
      </x:c>
      <x:c r="BT630" s="34" t="n">
        <x:f>$B$11*(($A$1072)*$C630/$B$12*$B$7+(1-$A$1072)*$D630/$B$12*$C$7)</x:f>
        <x:v>0</x:v>
      </x:c>
      <x:c r="BU630" s="34" t="n">
        <x:f>$B$11*(($A$1073)*$C630/$B$12*$B$7+(1-$A$1073)*$D630/$B$12*$C$7)</x:f>
        <x:v>0</x:v>
      </x:c>
      <x:c r="BV630" s="34" t="n">
        <x:f>$B$11*(($A$1074)*$C630/$B$12*$B$7+(1-$A$1074)*$D630/$B$12*$C$7)</x:f>
        <x:v>0</x:v>
      </x:c>
      <x:c r="BW630" s="34" t="n">
        <x:f>$B$11*(($A$1075)*$C630/$B$12*$B$7+(1-$A$1075)*$D630/$B$12*$C$7)</x:f>
        <x:v>0</x:v>
      </x:c>
      <x:c r="BX630" s="34" t="n">
        <x:f>$B$11*(($A$1076)*$C630/$B$12*$B$7+(1-$A$1076)*$D630/$B$12*$C$7)</x:f>
        <x:v>0</x:v>
      </x:c>
      <x:c r="BY630" s="34" t="n">
        <x:f>$B$11*(($A$1077)*$C630/$B$12*$B$7+(1-$A$1077)*$D630/$B$12*$C$7)</x:f>
        <x:v>0</x:v>
      </x:c>
      <x:c r="BZ630" s="34" t="n">
        <x:f>$B$11*(($A$1078)*$C630/$B$12*$B$7+(1-$A$1078)*$D630/$B$12*$C$7)</x:f>
        <x:v>0</x:v>
      </x:c>
      <x:c r="CA630" s="34" t="n">
        <x:f>$B$11*(($A$1079)*$C630/$B$12*$B$7+(1-$A$1079)*$D630/$B$12*$C$7)</x:f>
        <x:v>0</x:v>
      </x:c>
      <x:c r="CB630" s="34" t="n">
        <x:f>$B$11*(($A$1080)*$C630/$B$12*$B$7+(1-$A$1080)*$D630/$B$12*$C$7)</x:f>
        <x:v>0</x:v>
      </x:c>
      <x:c r="CC630" s="34" t="n">
        <x:f>$B$11*(($A$1081)*$C630/$B$12*$B$7+(1-$A$1081)*$D630/$B$12*$C$7)</x:f>
        <x:v>0</x:v>
      </x:c>
    </x:row>
    <x:row r="631">
      <x:c r="A631" s="34" t="n">
        <x:v>607</x:v>
      </x:c>
      <x:c r="B631" s="39" t="n">
        <x:v>0.8853270377976394</x:v>
      </x:c>
      <x:c r="C631" s="1" t="n">
        <x:f>SUM(AM631:AV631)</x:f>
        <x:v>0</x:v>
      </x:c>
      <x:c r="D631" s="1" t="n">
        <x:f>SUM(AW631:BF631)</x:f>
        <x:v>0</x:v>
      </x:c>
      <x:c r="E631" s="17" t="n">
        <x:f>(1-C631/$B$12)*$B$8-C631/$B$12*$B$7</x:f>
        <x:v>0.05</x:v>
      </x:c>
      <x:c r="F631" s="17" t="n">
        <x:f>(1-D631/$B$12)*$C$8-D631/$B$12*$C$7</x:f>
        <x:v>0.09</x:v>
      </x:c>
      <x:c r="G631" s="32" t="n">
        <x:f>$B$11*($B$10*C631/$B$12*$B$7+(1-$B$10)*D631/$B$12*$C$7)</x:f>
        <x:v>0</x:v>
      </x:c>
      <x:c r="H631" s="17" t="n">
        <x:f>$B$10*E631+(1-$B$10)*F631</x:f>
        <x:v>0.07</x:v>
      </x:c>
      <x:c r="I631" s="34"/>
      <x:c r="J631" s="34"/>
      <x:c r="K631" s="34"/>
      <x:c r="L631" s="34"/>
      <x:c r="M631" s="34"/>
      <x:c r="N631" s="34"/>
      <x:c r="O631" s="34"/>
      <x:c r="P631" s="34"/>
      <x:c r="Q631" s="34"/>
      <x:c r="R631" s="39" t="n">
        <x:v>-1.3586670827676477</x:v>
      </x:c>
      <x:c r="S631" s="39" t="n">
        <x:v>0.5918058869437806</x:v>
      </x:c>
      <x:c r="T631" s="39" t="n">
        <x:v>-0.6541594322119255</x:v>
      </x:c>
      <x:c r="U631" s="39" t="n">
        <x:v>-0.3536222262972902</x:v>
      </x:c>
      <x:c r="V631" s="39" t="n">
        <x:v>-0.27527129730370453</x:v>
      </x:c>
      <x:c r="W631" s="39" t="n">
        <x:v>0.878436353038826</x:v>
      </x:c>
      <x:c r="X631" s="39" t="n">
        <x:v>-0.12080356728414422</x:v>
      </x:c>
      <x:c r="Y631" s="39" t="n">
        <x:v>-2.434175586921344</x:v>
      </x:c>
      <x:c r="Z631" s="39" t="n">
        <x:v>0.3957981775376097</x:v>
      </x:c>
      <x:c r="AA631" s="39" t="n">
        <x:v>-0.8745656179966591</x:v>
      </x:c>
      <x:c r="AB631" s="39" t="n">
        <x:v>0.47642328553705166</x:v>
      </x:c>
      <x:c r="AC631" s="39" t="n">
        <x:v>-1.648373268470234</x:v>
      </x:c>
      <x:c r="AD631" s="39" t="n">
        <x:v>1.1132141616917215</x:v>
      </x:c>
      <x:c r="AE631" s="39" t="n">
        <x:v>-0.33958005608047814</x:v>
      </x:c>
      <x:c r="AF631" s="39" t="n">
        <x:v>0.8994987332183066</x:v>
      </x:c>
      <x:c r="AG631" s="39" t="n">
        <x:v>1.084351405566661</x:v>
      </x:c>
      <x:c r="AH631" s="39" t="n">
        <x:v>-0.26647205559344606</x:v>
      </x:c>
      <x:c r="AI631" s="39" t="n">
        <x:v>0.8964606136171691</x:v>
      </x:c>
      <x:c r="AJ631" s="39" t="n">
        <x:v>-1.9982807373823646</x:v>
      </x:c>
      <x:c r="AK631" s="39" t="n">
        <x:v>-0.3658261521130491</x:v>
      </x:c>
      <x:c r="AL631" s="34"/>
      <x:c r="AM631" s="34" t="n">
        <x:f>IF(SQRT($B$9)*$B631+SQRT(1-$B$9)*R631&lt;_xlfn.NORM.S.INV($B$6),1,0)</x:f>
        <x:v>0</x:v>
      </x:c>
      <x:c r="AN631" s="34" t="n">
        <x:f>IF(SQRT($B$9)*$B631+SQRT(1-$B$9)*S631&lt;_xlfn.NORM.S.INV($B$6),1,0)</x:f>
        <x:v>0</x:v>
      </x:c>
      <x:c r="AO631" s="34" t="n">
        <x:f>IF(SQRT($B$9)*$B631+SQRT(1-$B$9)*T631&lt;_xlfn.NORM.S.INV($B$6),1,0)</x:f>
        <x:v>0</x:v>
      </x:c>
      <x:c r="AP631" s="34" t="n">
        <x:f>IF(SQRT($B$9)*$B631+SQRT(1-$B$9)*U631&lt;_xlfn.NORM.S.INV($B$6),1,0)</x:f>
        <x:v>0</x:v>
      </x:c>
      <x:c r="AQ631" s="34" t="n">
        <x:f>IF(SQRT($B$9)*$B631+SQRT(1-$B$9)*V631&lt;_xlfn.NORM.S.INV($B$6),1,0)</x:f>
        <x:v>0</x:v>
      </x:c>
      <x:c r="AR631" s="34" t="n">
        <x:f>IF(SQRT($B$9)*$B631+SQRT(1-$B$9)*W631&lt;_xlfn.NORM.S.INV($B$6),1,0)</x:f>
        <x:v>0</x:v>
      </x:c>
      <x:c r="AS631" s="34" t="n">
        <x:f>IF(SQRT($B$9)*$B631+SQRT(1-$B$9)*X631&lt;_xlfn.NORM.S.INV($B$6),1,0)</x:f>
        <x:v>0</x:v>
      </x:c>
      <x:c r="AT631" s="34" t="n">
        <x:f>IF(SQRT($B$9)*$B631+SQRT(1-$B$9)*Y631&lt;_xlfn.NORM.S.INV($B$6),1,0)</x:f>
        <x:v>0</x:v>
      </x:c>
      <x:c r="AU631" s="34" t="n">
        <x:f>IF(SQRT($B$9)*$B631+SQRT(1-$B$9)*Z631&lt;_xlfn.NORM.S.INV($B$6),1,0)</x:f>
        <x:v>0</x:v>
      </x:c>
      <x:c r="AV631" s="34" t="n">
        <x:f>IF(SQRT($B$9)*$B631+SQRT(1-$B$9)*AA631&lt;_xlfn.NORM.S.INV($B$6),1,0)</x:f>
        <x:v>0</x:v>
      </x:c>
      <x:c r="AW631" s="34" t="n">
        <x:f>IF(SQRT($C$9)*$B631+SQRT(1-$C$9)*AB631&lt;_xlfn.NORM.S.INV($C$6),1,0)</x:f>
        <x:v>0</x:v>
      </x:c>
      <x:c r="AX631" s="34" t="n">
        <x:f>IF(SQRT($C$9)*$B631+SQRT(1-$C$9)*AC631&lt;_xlfn.NORM.S.INV($C$6),1,0)</x:f>
        <x:v>0</x:v>
      </x:c>
      <x:c r="AY631" s="34" t="n">
        <x:f>IF(SQRT($C$9)*$B631+SQRT(1-$C$9)*AD631&lt;_xlfn.NORM.S.INV($C$6),1,0)</x:f>
        <x:v>0</x:v>
      </x:c>
      <x:c r="AZ631" s="34" t="n">
        <x:f>IF(SQRT($C$9)*$B631+SQRT(1-$C$9)*AE631&lt;_xlfn.NORM.S.INV($C$6),1,0)</x:f>
        <x:v>0</x:v>
      </x:c>
      <x:c r="BA631" s="34" t="n">
        <x:f>IF(SQRT($C$9)*$B631+SQRT(1-$C$9)*AF631&lt;_xlfn.NORM.S.INV($C$6),1,0)</x:f>
        <x:v>0</x:v>
      </x:c>
      <x:c r="BB631" s="34" t="n">
        <x:f>IF(SQRT($C$9)*$B631+SQRT(1-$C$9)*AG631&lt;_xlfn.NORM.S.INV($C$6),1,0)</x:f>
        <x:v>0</x:v>
      </x:c>
      <x:c r="BC631" s="34" t="n">
        <x:f>IF(SQRT($C$9)*$B631+SQRT(1-$C$9)*AH631&lt;_xlfn.NORM.S.INV($C$6),1,0)</x:f>
        <x:v>0</x:v>
      </x:c>
      <x:c r="BD631" s="34" t="n">
        <x:f>IF(SQRT($C$9)*$B631+SQRT(1-$C$9)*AI631&lt;_xlfn.NORM.S.INV($C$6),1,0)</x:f>
        <x:v>0</x:v>
      </x:c>
      <x:c r="BE631" s="34" t="n">
        <x:f>IF(SQRT($C$9)*$B631+SQRT(1-$C$9)*AJ631&lt;_xlfn.NORM.S.INV($C$6),1,0)</x:f>
        <x:v>0</x:v>
      </x:c>
      <x:c r="BF631" s="34" t="n">
        <x:f>IF(SQRT($C$9)*$B631+SQRT(1-$C$9)*AK631&lt;_xlfn.NORM.S.INV($C$6),1,0)</x:f>
        <x:v>0</x:v>
      </x:c>
      <x:c r="BG631" s="34"/>
      <x:c r="BH631" s="34"/>
      <x:c r="BI631" s="34" t="n">
        <x:f>$B$11*(($A$1061)*$C631/$B$12*$B$7+(1-$A$1061)*$D631/$B$12*$C$7)</x:f>
        <x:v>0</x:v>
      </x:c>
      <x:c r="BJ631" s="34" t="n">
        <x:f>$B$11*(($A$1062)*$C631/$B$12*$B$7+(1-$A$1062)*$D631/$B$12*$C$7)</x:f>
        <x:v>0</x:v>
      </x:c>
      <x:c r="BK631" s="34" t="n">
        <x:f>$B$11*(($A$1063)*$C631/$B$12*$B$7+(1-$A$1063)*$D631/$B$12*$C$7)</x:f>
        <x:v>0</x:v>
      </x:c>
      <x:c r="BL631" s="34" t="n">
        <x:f>$B$11*(($A$1064)*$C631/$B$12*$B$7+(1-$A$1064)*$D631/$B$12*$C$7)</x:f>
        <x:v>0</x:v>
      </x:c>
      <x:c r="BM631" s="34" t="n">
        <x:f>$B$11*(($A$1065)*$C631/$B$12*$B$7+(1-$A$1065)*$D631/$B$12*$C$7)</x:f>
        <x:v>0</x:v>
      </x:c>
      <x:c r="BN631" s="34" t="n">
        <x:f>$B$11*(($A$1066)*$C631/$B$12*$B$7+(1-$A$1066)*$D631/$B$12*$C$7)</x:f>
        <x:v>0</x:v>
      </x:c>
      <x:c r="BO631" s="34" t="n">
        <x:f>$B$11*(($A$1067)*$C631/$B$12*$B$7+(1-$A$1067)*$D631/$B$12*$C$7)</x:f>
        <x:v>0</x:v>
      </x:c>
      <x:c r="BP631" s="34" t="n">
        <x:f>$B$11*(($A$1068)*$C631/$B$12*$B$7+(1-$A$1068)*$D631/$B$12*$C$7)</x:f>
        <x:v>0</x:v>
      </x:c>
      <x:c r="BQ631" s="34" t="n">
        <x:f>$B$11*(($A$1069)*$C631/$B$12*$B$7+(1-$A$1069)*$D631/$B$12*$C$7)</x:f>
        <x:v>0</x:v>
      </x:c>
      <x:c r="BR631" s="34" t="n">
        <x:f>$B$11*(($A$1070)*$C631/$B$12*$B$7+(1-$A$1070)*$D631/$B$12*$C$7)</x:f>
        <x:v>0</x:v>
      </x:c>
      <x:c r="BS631" s="34" t="n">
        <x:f>$B$11*(($A$1071)*$C631/$B$12*$B$7+(1-$A$1071)*$D631/$B$12*$C$7)</x:f>
        <x:v>0</x:v>
      </x:c>
      <x:c r="BT631" s="34" t="n">
        <x:f>$B$11*(($A$1072)*$C631/$B$12*$B$7+(1-$A$1072)*$D631/$B$12*$C$7)</x:f>
        <x:v>0</x:v>
      </x:c>
      <x:c r="BU631" s="34" t="n">
        <x:f>$B$11*(($A$1073)*$C631/$B$12*$B$7+(1-$A$1073)*$D631/$B$12*$C$7)</x:f>
        <x:v>0</x:v>
      </x:c>
      <x:c r="BV631" s="34" t="n">
        <x:f>$B$11*(($A$1074)*$C631/$B$12*$B$7+(1-$A$1074)*$D631/$B$12*$C$7)</x:f>
        <x:v>0</x:v>
      </x:c>
      <x:c r="BW631" s="34" t="n">
        <x:f>$B$11*(($A$1075)*$C631/$B$12*$B$7+(1-$A$1075)*$D631/$B$12*$C$7)</x:f>
        <x:v>0</x:v>
      </x:c>
      <x:c r="BX631" s="34" t="n">
        <x:f>$B$11*(($A$1076)*$C631/$B$12*$B$7+(1-$A$1076)*$D631/$B$12*$C$7)</x:f>
        <x:v>0</x:v>
      </x:c>
      <x:c r="BY631" s="34" t="n">
        <x:f>$B$11*(($A$1077)*$C631/$B$12*$B$7+(1-$A$1077)*$D631/$B$12*$C$7)</x:f>
        <x:v>0</x:v>
      </x:c>
      <x:c r="BZ631" s="34" t="n">
        <x:f>$B$11*(($A$1078)*$C631/$B$12*$B$7+(1-$A$1078)*$D631/$B$12*$C$7)</x:f>
        <x:v>0</x:v>
      </x:c>
      <x:c r="CA631" s="34" t="n">
        <x:f>$B$11*(($A$1079)*$C631/$B$12*$B$7+(1-$A$1079)*$D631/$B$12*$C$7)</x:f>
        <x:v>0</x:v>
      </x:c>
      <x:c r="CB631" s="34" t="n">
        <x:f>$B$11*(($A$1080)*$C631/$B$12*$B$7+(1-$A$1080)*$D631/$B$12*$C$7)</x:f>
        <x:v>0</x:v>
      </x:c>
      <x:c r="CC631" s="34" t="n">
        <x:f>$B$11*(($A$1081)*$C631/$B$12*$B$7+(1-$A$1081)*$D631/$B$12*$C$7)</x:f>
        <x:v>0</x:v>
      </x:c>
    </x:row>
    <x:row r="632">
      <x:c r="A632" s="34" t="n">
        <x:v>608</x:v>
      </x:c>
      <x:c r="B632" s="39" t="n">
        <x:v>-1.1645212568429888</x:v>
      </x:c>
      <x:c r="C632" s="1" t="n">
        <x:f>SUM(AM632:AV632)</x:f>
        <x:v>0</x:v>
      </x:c>
      <x:c r="D632" s="1" t="n">
        <x:f>SUM(AW632:BF632)</x:f>
        <x:v>1</x:v>
      </x:c>
      <x:c r="E632" s="17" t="n">
        <x:f>(1-C632/$B$12)*$B$8-C632/$B$12*$B$7</x:f>
        <x:v>0.05</x:v>
      </x:c>
      <x:c r="F632" s="17" t="n">
        <x:f>(1-D632/$B$12)*$C$8-D632/$B$12*$C$7</x:f>
        <x:v>0.021000000000000005</x:v>
      </x:c>
      <x:c r="G632" s="32" t="n">
        <x:f>$B$11*($B$10*C632/$B$12*$B$7+(1-$B$10)*D632/$B$12*$C$7)</x:f>
        <x:v>300</x:v>
      </x:c>
      <x:c r="H632" s="17" t="n">
        <x:f>$B$10*E632+(1-$B$10)*F632</x:f>
        <x:v>0.035500000000000004</x:v>
      </x:c>
      <x:c r="I632" s="34"/>
      <x:c r="J632" s="34"/>
      <x:c r="K632" s="34"/>
      <x:c r="L632" s="34"/>
      <x:c r="M632" s="34"/>
      <x:c r="N632" s="34"/>
      <x:c r="O632" s="34"/>
      <x:c r="P632" s="34"/>
      <x:c r="Q632" s="34"/>
      <x:c r="R632" s="39" t="n">
        <x:v>-1.5087436923705448</x:v>
      </x:c>
      <x:c r="S632" s="39" t="n">
        <x:v>-0.7838280585704887</x:v>
      </x:c>
      <x:c r="T632" s="39" t="n">
        <x:v>0.26628132523817016</x:v>
      </x:c>
      <x:c r="U632" s="39" t="n">
        <x:v>-1.3595679803021157</x:v>
      </x:c>
      <x:c r="V632" s="39" t="n">
        <x:v>-0.9662658630455662</x:v>
      </x:c>
      <x:c r="W632" s="39" t="n">
        <x:v>1.217314237183648</x:v>
      </x:c>
      <x:c r="X632" s="39" t="n">
        <x:v>0.16314724593536425</x:v>
      </x:c>
      <x:c r="Y632" s="39" t="n">
        <x:v>0.04227779408051559</x:v>
      </x:c>
      <x:c r="Z632" s="39" t="n">
        <x:v>0.1183070890848997</x:v>
      </x:c>
      <x:c r="AA632" s="39" t="n">
        <x:v>-0.15826007952277224</x:v>
      </x:c>
      <x:c r="AB632" s="39" t="n">
        <x:v>0.2624915129149631</x:v>
      </x:c>
      <x:c r="AC632" s="39" t="n">
        <x:v>-0.6025004380581666</x:v>
      </x:c>
      <x:c r="AD632" s="39" t="n">
        <x:v>1.0446695618283988</x:v>
      </x:c>
      <x:c r="AE632" s="39" t="n">
        <x:v>-0.42240144826905035</x:v>
      </x:c>
      <x:c r="AF632" s="39" t="n">
        <x:v>0.29828322452346195</x:v>
      </x:c>
      <x:c r="AG632" s="39" t="n">
        <x:v>-1.6717618135465409</x:v>
      </x:c>
      <x:c r="AH632" s="39" t="n">
        <x:v>-0.12165498040217954</x:v>
      </x:c>
      <x:c r="AI632" s="39" t="n">
        <x:v>0.39906746885843214</x:v>
      </x:c>
      <x:c r="AJ632" s="39" t="n">
        <x:v>-0.27337555077238257</x:v>
      </x:c>
      <x:c r="AK632" s="39" t="n">
        <x:v>-0.21380742617332194</x:v>
      </x:c>
      <x:c r="AL632" s="34"/>
      <x:c r="AM632" s="34" t="n">
        <x:f>IF(SQRT($B$9)*$B632+SQRT(1-$B$9)*R632&lt;_xlfn.NORM.S.INV($B$6),1,0)</x:f>
        <x:v>0</x:v>
      </x:c>
      <x:c r="AN632" s="34" t="n">
        <x:f>IF(SQRT($B$9)*$B632+SQRT(1-$B$9)*S632&lt;_xlfn.NORM.S.INV($B$6),1,0)</x:f>
        <x:v>0</x:v>
      </x:c>
      <x:c r="AO632" s="34" t="n">
        <x:f>IF(SQRT($B$9)*$B632+SQRT(1-$B$9)*T632&lt;_xlfn.NORM.S.INV($B$6),1,0)</x:f>
        <x:v>0</x:v>
      </x:c>
      <x:c r="AP632" s="34" t="n">
        <x:f>IF(SQRT($B$9)*$B632+SQRT(1-$B$9)*U632&lt;_xlfn.NORM.S.INV($B$6),1,0)</x:f>
        <x:v>0</x:v>
      </x:c>
      <x:c r="AQ632" s="34" t="n">
        <x:f>IF(SQRT($B$9)*$B632+SQRT(1-$B$9)*V632&lt;_xlfn.NORM.S.INV($B$6),1,0)</x:f>
        <x:v>0</x:v>
      </x:c>
      <x:c r="AR632" s="34" t="n">
        <x:f>IF(SQRT($B$9)*$B632+SQRT(1-$B$9)*W632&lt;_xlfn.NORM.S.INV($B$6),1,0)</x:f>
        <x:v>0</x:v>
      </x:c>
      <x:c r="AS632" s="34" t="n">
        <x:f>IF(SQRT($B$9)*$B632+SQRT(1-$B$9)*X632&lt;_xlfn.NORM.S.INV($B$6),1,0)</x:f>
        <x:v>0</x:v>
      </x:c>
      <x:c r="AT632" s="34" t="n">
        <x:f>IF(SQRT($B$9)*$B632+SQRT(1-$B$9)*Y632&lt;_xlfn.NORM.S.INV($B$6),1,0)</x:f>
        <x:v>0</x:v>
      </x:c>
      <x:c r="AU632" s="34" t="n">
        <x:f>IF(SQRT($B$9)*$B632+SQRT(1-$B$9)*Z632&lt;_xlfn.NORM.S.INV($B$6),1,0)</x:f>
        <x:v>0</x:v>
      </x:c>
      <x:c r="AV632" s="34" t="n">
        <x:f>IF(SQRT($B$9)*$B632+SQRT(1-$B$9)*AA632&lt;_xlfn.NORM.S.INV($B$6),1,0)</x:f>
        <x:v>0</x:v>
      </x:c>
      <x:c r="AW632" s="34" t="n">
        <x:f>IF(SQRT($C$9)*$B632+SQRT(1-$C$9)*AB632&lt;_xlfn.NORM.S.INV($C$6),1,0)</x:f>
        <x:v>0</x:v>
      </x:c>
      <x:c r="AX632" s="34" t="n">
        <x:f>IF(SQRT($C$9)*$B632+SQRT(1-$C$9)*AC632&lt;_xlfn.NORM.S.INV($C$6),1,0)</x:f>
        <x:v>0</x:v>
      </x:c>
      <x:c r="AY632" s="34" t="n">
        <x:f>IF(SQRT($C$9)*$B632+SQRT(1-$C$9)*AD632&lt;_xlfn.NORM.S.INV($C$6),1,0)</x:f>
        <x:v>0</x:v>
      </x:c>
      <x:c r="AZ632" s="34" t="n">
        <x:f>IF(SQRT($C$9)*$B632+SQRT(1-$C$9)*AE632&lt;_xlfn.NORM.S.INV($C$6),1,0)</x:f>
        <x:v>0</x:v>
      </x:c>
      <x:c r="BA632" s="34" t="n">
        <x:f>IF(SQRT($C$9)*$B632+SQRT(1-$C$9)*AF632&lt;_xlfn.NORM.S.INV($C$6),1,0)</x:f>
        <x:v>0</x:v>
      </x:c>
      <x:c r="BB632" s="34" t="n">
        <x:f>IF(SQRT($C$9)*$B632+SQRT(1-$C$9)*AG632&lt;_xlfn.NORM.S.INV($C$6),1,0)</x:f>
        <x:v>1</x:v>
      </x:c>
      <x:c r="BC632" s="34" t="n">
        <x:f>IF(SQRT($C$9)*$B632+SQRT(1-$C$9)*AH632&lt;_xlfn.NORM.S.INV($C$6),1,0)</x:f>
        <x:v>0</x:v>
      </x:c>
      <x:c r="BD632" s="34" t="n">
        <x:f>IF(SQRT($C$9)*$B632+SQRT(1-$C$9)*AI632&lt;_xlfn.NORM.S.INV($C$6),1,0)</x:f>
        <x:v>0</x:v>
      </x:c>
      <x:c r="BE632" s="34" t="n">
        <x:f>IF(SQRT($C$9)*$B632+SQRT(1-$C$9)*AJ632&lt;_xlfn.NORM.S.INV($C$6),1,0)</x:f>
        <x:v>0</x:v>
      </x:c>
      <x:c r="BF632" s="34" t="n">
        <x:f>IF(SQRT($C$9)*$B632+SQRT(1-$C$9)*AK632&lt;_xlfn.NORM.S.INV($C$6),1,0)</x:f>
        <x:v>0</x:v>
      </x:c>
      <x:c r="BG632" s="34"/>
      <x:c r="BH632" s="34"/>
      <x:c r="BI632" s="34" t="n">
        <x:f>$B$11*(($A$1061)*$C632/$B$12*$B$7+(1-$A$1061)*$D632/$B$12*$C$7)</x:f>
        <x:v>600</x:v>
      </x:c>
      <x:c r="BJ632" s="34" t="n">
        <x:f>$B$11*(($A$1062)*$C632/$B$12*$B$7+(1-$A$1062)*$D632/$B$12*$C$7)</x:f>
        <x:v>570</x:v>
      </x:c>
      <x:c r="BK632" s="34" t="n">
        <x:f>$B$11*(($A$1063)*$C632/$B$12*$B$7+(1-$A$1063)*$D632/$B$12*$C$7)</x:f>
        <x:v>540</x:v>
      </x:c>
      <x:c r="BL632" s="34" t="n">
        <x:f>$B$11*(($A$1064)*$C632/$B$12*$B$7+(1-$A$1064)*$D632/$B$12*$C$7)</x:f>
        <x:v>509.99999999999994</x:v>
      </x:c>
      <x:c r="BM632" s="34" t="n">
        <x:f>$B$11*(($A$1065)*$C632/$B$12*$B$7+(1-$A$1065)*$D632/$B$12*$C$7)</x:f>
        <x:v>480</x:v>
      </x:c>
      <x:c r="BN632" s="34" t="n">
        <x:f>$B$11*(($A$1066)*$C632/$B$12*$B$7+(1-$A$1066)*$D632/$B$12*$C$7)</x:f>
        <x:v>450</x:v>
      </x:c>
      <x:c r="BO632" s="34" t="n">
        <x:f>$B$11*(($A$1067)*$C632/$B$12*$B$7+(1-$A$1067)*$D632/$B$12*$C$7)</x:f>
        <x:v>419.99999999999994</x:v>
      </x:c>
      <x:c r="BP632" s="34" t="n">
        <x:f>$B$11*(($A$1068)*$C632/$B$12*$B$7+(1-$A$1068)*$D632/$B$12*$C$7)</x:f>
        <x:v>390</x:v>
      </x:c>
      <x:c r="BQ632" s="34" t="n">
        <x:f>$B$11*(($A$1069)*$C632/$B$12*$B$7+(1-$A$1069)*$D632/$B$12*$C$7)</x:f>
        <x:v>360</x:v>
      </x:c>
      <x:c r="BR632" s="34" t="n">
        <x:f>$B$11*(($A$1070)*$C632/$B$12*$B$7+(1-$A$1070)*$D632/$B$12*$C$7)</x:f>
        <x:v>330</x:v>
      </x:c>
      <x:c r="BS632" s="34" t="n">
        <x:f>$B$11*(($A$1071)*$C632/$B$12*$B$7+(1-$A$1071)*$D632/$B$12*$C$7)</x:f>
        <x:v>300</x:v>
      </x:c>
      <x:c r="BT632" s="34" t="n">
        <x:f>$B$11*(($A$1072)*$C632/$B$12*$B$7+(1-$A$1072)*$D632/$B$12*$C$7)</x:f>
        <x:v>270</x:v>
      </x:c>
      <x:c r="BU632" s="34" t="n">
        <x:f>$B$11*(($A$1073)*$C632/$B$12*$B$7+(1-$A$1073)*$D632/$B$12*$C$7)</x:f>
        <x:v>240</x:v>
      </x:c>
      <x:c r="BV632" s="34" t="n">
        <x:f>$B$11*(($A$1074)*$C632/$B$12*$B$7+(1-$A$1074)*$D632/$B$12*$C$7)</x:f>
        <x:v>209.99999999999997</x:v>
      </x:c>
      <x:c r="BW632" s="34" t="n">
        <x:f>$B$11*(($A$1075)*$C632/$B$12*$B$7+(1-$A$1075)*$D632/$B$12*$C$7)</x:f>
        <x:v>180.00000000000003</x:v>
      </x:c>
      <x:c r="BX632" s="34" t="n">
        <x:f>$B$11*(($A$1076)*$C632/$B$12*$B$7+(1-$A$1076)*$D632/$B$12*$C$7)</x:f>
        <x:v>150</x:v>
      </x:c>
      <x:c r="BY632" s="34" t="n">
        <x:f>$B$11*(($A$1077)*$C632/$B$12*$B$7+(1-$A$1077)*$D632/$B$12*$C$7)</x:f>
        <x:v>119.99999999999999</x:v>
      </x:c>
      <x:c r="BZ632" s="34" t="n">
        <x:f>$B$11*(($A$1078)*$C632/$B$12*$B$7+(1-$A$1078)*$D632/$B$12*$C$7)</x:f>
        <x:v>90.00000000000001</x:v>
      </x:c>
      <x:c r="CA632" s="34" t="n">
        <x:f>$B$11*(($A$1079)*$C632/$B$12*$B$7+(1-$A$1079)*$D632/$B$12*$C$7)</x:f>
        <x:v>59.99999999999999</x:v>
      </x:c>
      <x:c r="CB632" s="34" t="n">
        <x:f>$B$11*(($A$1080)*$C632/$B$12*$B$7+(1-$A$1080)*$D632/$B$12*$C$7)</x:f>
        <x:v>30.00000000000003</x:v>
      </x:c>
      <x:c r="CC632" s="34" t="n">
        <x:f>$B$11*(($A$1081)*$C632/$B$12*$B$7+(1-$A$1081)*$D632/$B$12*$C$7)</x:f>
        <x:v>0</x:v>
      </x:c>
    </x:row>
    <x:row r="633">
      <x:c r="A633" s="34" t="n">
        <x:v>609</x:v>
      </x:c>
      <x:c r="B633" s="39" t="n">
        <x:v>-0.7313778356872942</x:v>
      </x:c>
      <x:c r="C633" s="1" t="n">
        <x:f>SUM(AM633:AV633)</x:f>
        <x:v>0</x:v>
      </x:c>
      <x:c r="D633" s="1" t="n">
        <x:f>SUM(AW633:BF633)</x:f>
        <x:v>0</x:v>
      </x:c>
      <x:c r="E633" s="17" t="n">
        <x:f>(1-C633/$B$12)*$B$8-C633/$B$12*$B$7</x:f>
        <x:v>0.05</x:v>
      </x:c>
      <x:c r="F633" s="17" t="n">
        <x:f>(1-D633/$B$12)*$C$8-D633/$B$12*$C$7</x:f>
        <x:v>0.09</x:v>
      </x:c>
      <x:c r="G633" s="32" t="n">
        <x:f>$B$11*($B$10*C633/$B$12*$B$7+(1-$B$10)*D633/$B$12*$C$7)</x:f>
        <x:v>0</x:v>
      </x:c>
      <x:c r="H633" s="17" t="n">
        <x:f>$B$10*E633+(1-$B$10)*F633</x:f>
        <x:v>0.07</x:v>
      </x:c>
      <x:c r="I633" s="34"/>
      <x:c r="J633" s="34"/>
      <x:c r="K633" s="34"/>
      <x:c r="L633" s="34"/>
      <x:c r="M633" s="34"/>
      <x:c r="N633" s="34"/>
      <x:c r="O633" s="34"/>
      <x:c r="P633" s="34"/>
      <x:c r="Q633" s="34"/>
      <x:c r="R633" s="39" t="n">
        <x:v>0.7588980021037723</x:v>
      </x:c>
      <x:c r="S633" s="39" t="n">
        <x:v>0.5054358238961539</x:v>
      </x:c>
      <x:c r="T633" s="39" t="n">
        <x:v>1.0510497949089899</x:v>
      </x:c>
      <x:c r="U633" s="39" t="n">
        <x:v>0.6854197454244586</x:v>
      </x:c>
      <x:c r="V633" s="39" t="n">
        <x:v>1.3290295138315398</x:v>
      </x:c>
      <x:c r="W633" s="39" t="n">
        <x:v>-1.3182890906244789</x:v>
      </x:c>
      <x:c r="X633" s="39" t="n">
        <x:v>0.2828540841165109</x:v>
      </x:c>
      <x:c r="Y633" s="39" t="n">
        <x:v>-1.5183211563807</x:v>
      </x:c>
      <x:c r="Z633" s="39" t="n">
        <x:v>1.4373817440553633</x:v>
      </x:c>
      <x:c r="AA633" s="39" t="n">
        <x:v>-0.1658450213384506</x:v>
      </x:c>
      <x:c r="AB633" s="39" t="n">
        <x:v>1.4339861187942764</x:v>
      </x:c>
      <x:c r="AC633" s="39" t="n">
        <x:v>-0.8673137602413219</x:v>
      </x:c>
      <x:c r="AD633" s="39" t="n">
        <x:v>1.7522281543934888</x:v>
      </x:c>
      <x:c r="AE633" s="39" t="n">
        <x:v>0.31621966952055647</x:v>
      </x:c>
      <x:c r="AF633" s="39" t="n">
        <x:v>-1.2437303540666043</x:v>
      </x:c>
      <x:c r="AG633" s="39" t="n">
        <x:v>-0.0869472998096935</x:v>
      </x:c>
      <x:c r="AH633" s="39" t="n">
        <x:v>2.065329455890854</x:v>
      </x:c>
      <x:c r="AI633" s="39" t="n">
        <x:v>-0.5489351188016078</x:v>
      </x:c>
      <x:c r="AJ633" s="39" t="n">
        <x:v>-0.5652667892444804</x:v>
      </x:c>
      <x:c r="AK633" s="39" t="n">
        <x:v>1.442583474632835</x:v>
      </x:c>
      <x:c r="AL633" s="34"/>
      <x:c r="AM633" s="34" t="n">
        <x:f>IF(SQRT($B$9)*$B633+SQRT(1-$B$9)*R633&lt;_xlfn.NORM.S.INV($B$6),1,0)</x:f>
        <x:v>0</x:v>
      </x:c>
      <x:c r="AN633" s="34" t="n">
        <x:f>IF(SQRT($B$9)*$B633+SQRT(1-$B$9)*S633&lt;_xlfn.NORM.S.INV($B$6),1,0)</x:f>
        <x:v>0</x:v>
      </x:c>
      <x:c r="AO633" s="34" t="n">
        <x:f>IF(SQRT($B$9)*$B633+SQRT(1-$B$9)*T633&lt;_xlfn.NORM.S.INV($B$6),1,0)</x:f>
        <x:v>0</x:v>
      </x:c>
      <x:c r="AP633" s="34" t="n">
        <x:f>IF(SQRT($B$9)*$B633+SQRT(1-$B$9)*U633&lt;_xlfn.NORM.S.INV($B$6),1,0)</x:f>
        <x:v>0</x:v>
      </x:c>
      <x:c r="AQ633" s="34" t="n">
        <x:f>IF(SQRT($B$9)*$B633+SQRT(1-$B$9)*V633&lt;_xlfn.NORM.S.INV($B$6),1,0)</x:f>
        <x:v>0</x:v>
      </x:c>
      <x:c r="AR633" s="34" t="n">
        <x:f>IF(SQRT($B$9)*$B633+SQRT(1-$B$9)*W633&lt;_xlfn.NORM.S.INV($B$6),1,0)</x:f>
        <x:v>0</x:v>
      </x:c>
      <x:c r="AS633" s="34" t="n">
        <x:f>IF(SQRT($B$9)*$B633+SQRT(1-$B$9)*X633&lt;_xlfn.NORM.S.INV($B$6),1,0)</x:f>
        <x:v>0</x:v>
      </x:c>
      <x:c r="AT633" s="34" t="n">
        <x:f>IF(SQRT($B$9)*$B633+SQRT(1-$B$9)*Y633&lt;_xlfn.NORM.S.INV($B$6),1,0)</x:f>
        <x:v>0</x:v>
      </x:c>
      <x:c r="AU633" s="34" t="n">
        <x:f>IF(SQRT($B$9)*$B633+SQRT(1-$B$9)*Z633&lt;_xlfn.NORM.S.INV($B$6),1,0)</x:f>
        <x:v>0</x:v>
      </x:c>
      <x:c r="AV633" s="34" t="n">
        <x:f>IF(SQRT($B$9)*$B633+SQRT(1-$B$9)*AA633&lt;_xlfn.NORM.S.INV($B$6),1,0)</x:f>
        <x:v>0</x:v>
      </x:c>
      <x:c r="AW633" s="34" t="n">
        <x:f>IF(SQRT($C$9)*$B633+SQRT(1-$C$9)*AB633&lt;_xlfn.NORM.S.INV($C$6),1,0)</x:f>
        <x:v>0</x:v>
      </x:c>
      <x:c r="AX633" s="34" t="n">
        <x:f>IF(SQRT($C$9)*$B633+SQRT(1-$C$9)*AC633&lt;_xlfn.NORM.S.INV($C$6),1,0)</x:f>
        <x:v>0</x:v>
      </x:c>
      <x:c r="AY633" s="34" t="n">
        <x:f>IF(SQRT($C$9)*$B633+SQRT(1-$C$9)*AD633&lt;_xlfn.NORM.S.INV($C$6),1,0)</x:f>
        <x:v>0</x:v>
      </x:c>
      <x:c r="AZ633" s="34" t="n">
        <x:f>IF(SQRT($C$9)*$B633+SQRT(1-$C$9)*AE633&lt;_xlfn.NORM.S.INV($C$6),1,0)</x:f>
        <x:v>0</x:v>
      </x:c>
      <x:c r="BA633" s="34" t="n">
        <x:f>IF(SQRT($C$9)*$B633+SQRT(1-$C$9)*AF633&lt;_xlfn.NORM.S.INV($C$6),1,0)</x:f>
        <x:v>0</x:v>
      </x:c>
      <x:c r="BB633" s="34" t="n">
        <x:f>IF(SQRT($C$9)*$B633+SQRT(1-$C$9)*AG633&lt;_xlfn.NORM.S.INV($C$6),1,0)</x:f>
        <x:v>0</x:v>
      </x:c>
      <x:c r="BC633" s="34" t="n">
        <x:f>IF(SQRT($C$9)*$B633+SQRT(1-$C$9)*AH633&lt;_xlfn.NORM.S.INV($C$6),1,0)</x:f>
        <x:v>0</x:v>
      </x:c>
      <x:c r="BD633" s="34" t="n">
        <x:f>IF(SQRT($C$9)*$B633+SQRT(1-$C$9)*AI633&lt;_xlfn.NORM.S.INV($C$6),1,0)</x:f>
        <x:v>0</x:v>
      </x:c>
      <x:c r="BE633" s="34" t="n">
        <x:f>IF(SQRT($C$9)*$B633+SQRT(1-$C$9)*AJ633&lt;_xlfn.NORM.S.INV($C$6),1,0)</x:f>
        <x:v>0</x:v>
      </x:c>
      <x:c r="BF633" s="34" t="n">
        <x:f>IF(SQRT($C$9)*$B633+SQRT(1-$C$9)*AK633&lt;_xlfn.NORM.S.INV($C$6),1,0)</x:f>
        <x:v>0</x:v>
      </x:c>
      <x:c r="BG633" s="34"/>
      <x:c r="BH633" s="34"/>
      <x:c r="BI633" s="34" t="n">
        <x:f>$B$11*(($A$1061)*$C633/$B$12*$B$7+(1-$A$1061)*$D633/$B$12*$C$7)</x:f>
        <x:v>0</x:v>
      </x:c>
      <x:c r="BJ633" s="34" t="n">
        <x:f>$B$11*(($A$1062)*$C633/$B$12*$B$7+(1-$A$1062)*$D633/$B$12*$C$7)</x:f>
        <x:v>0</x:v>
      </x:c>
      <x:c r="BK633" s="34" t="n">
        <x:f>$B$11*(($A$1063)*$C633/$B$12*$B$7+(1-$A$1063)*$D633/$B$12*$C$7)</x:f>
        <x:v>0</x:v>
      </x:c>
      <x:c r="BL633" s="34" t="n">
        <x:f>$B$11*(($A$1064)*$C633/$B$12*$B$7+(1-$A$1064)*$D633/$B$12*$C$7)</x:f>
        <x:v>0</x:v>
      </x:c>
      <x:c r="BM633" s="34" t="n">
        <x:f>$B$11*(($A$1065)*$C633/$B$12*$B$7+(1-$A$1065)*$D633/$B$12*$C$7)</x:f>
        <x:v>0</x:v>
      </x:c>
      <x:c r="BN633" s="34" t="n">
        <x:f>$B$11*(($A$1066)*$C633/$B$12*$B$7+(1-$A$1066)*$D633/$B$12*$C$7)</x:f>
        <x:v>0</x:v>
      </x:c>
      <x:c r="BO633" s="34" t="n">
        <x:f>$B$11*(($A$1067)*$C633/$B$12*$B$7+(1-$A$1067)*$D633/$B$12*$C$7)</x:f>
        <x:v>0</x:v>
      </x:c>
      <x:c r="BP633" s="34" t="n">
        <x:f>$B$11*(($A$1068)*$C633/$B$12*$B$7+(1-$A$1068)*$D633/$B$12*$C$7)</x:f>
        <x:v>0</x:v>
      </x:c>
      <x:c r="BQ633" s="34" t="n">
        <x:f>$B$11*(($A$1069)*$C633/$B$12*$B$7+(1-$A$1069)*$D633/$B$12*$C$7)</x:f>
        <x:v>0</x:v>
      </x:c>
      <x:c r="BR633" s="34" t="n">
        <x:f>$B$11*(($A$1070)*$C633/$B$12*$B$7+(1-$A$1070)*$D633/$B$12*$C$7)</x:f>
        <x:v>0</x:v>
      </x:c>
      <x:c r="BS633" s="34" t="n">
        <x:f>$B$11*(($A$1071)*$C633/$B$12*$B$7+(1-$A$1071)*$D633/$B$12*$C$7)</x:f>
        <x:v>0</x:v>
      </x:c>
      <x:c r="BT633" s="34" t="n">
        <x:f>$B$11*(($A$1072)*$C633/$B$12*$B$7+(1-$A$1072)*$D633/$B$12*$C$7)</x:f>
        <x:v>0</x:v>
      </x:c>
      <x:c r="BU633" s="34" t="n">
        <x:f>$B$11*(($A$1073)*$C633/$B$12*$B$7+(1-$A$1073)*$D633/$B$12*$C$7)</x:f>
        <x:v>0</x:v>
      </x:c>
      <x:c r="BV633" s="34" t="n">
        <x:f>$B$11*(($A$1074)*$C633/$B$12*$B$7+(1-$A$1074)*$D633/$B$12*$C$7)</x:f>
        <x:v>0</x:v>
      </x:c>
      <x:c r="BW633" s="34" t="n">
        <x:f>$B$11*(($A$1075)*$C633/$B$12*$B$7+(1-$A$1075)*$D633/$B$12*$C$7)</x:f>
        <x:v>0</x:v>
      </x:c>
      <x:c r="BX633" s="34" t="n">
        <x:f>$B$11*(($A$1076)*$C633/$B$12*$B$7+(1-$A$1076)*$D633/$B$12*$C$7)</x:f>
        <x:v>0</x:v>
      </x:c>
      <x:c r="BY633" s="34" t="n">
        <x:f>$B$11*(($A$1077)*$C633/$B$12*$B$7+(1-$A$1077)*$D633/$B$12*$C$7)</x:f>
        <x:v>0</x:v>
      </x:c>
      <x:c r="BZ633" s="34" t="n">
        <x:f>$B$11*(($A$1078)*$C633/$B$12*$B$7+(1-$A$1078)*$D633/$B$12*$C$7)</x:f>
        <x:v>0</x:v>
      </x:c>
      <x:c r="CA633" s="34" t="n">
        <x:f>$B$11*(($A$1079)*$C633/$B$12*$B$7+(1-$A$1079)*$D633/$B$12*$C$7)</x:f>
        <x:v>0</x:v>
      </x:c>
      <x:c r="CB633" s="34" t="n">
        <x:f>$B$11*(($A$1080)*$C633/$B$12*$B$7+(1-$A$1080)*$D633/$B$12*$C$7)</x:f>
        <x:v>0</x:v>
      </x:c>
      <x:c r="CC633" s="34" t="n">
        <x:f>$B$11*(($A$1081)*$C633/$B$12*$B$7+(1-$A$1081)*$D633/$B$12*$C$7)</x:f>
        <x:v>0</x:v>
      </x:c>
    </x:row>
    <x:row r="634">
      <x:c r="A634" s="34" t="n">
        <x:v>610</x:v>
      </x:c>
      <x:c r="B634" s="39" t="n">
        <x:v>-0.3843465033773922</x:v>
      </x:c>
      <x:c r="C634" s="1" t="n">
        <x:f>SUM(AM634:AV634)</x:f>
        <x:v>0</x:v>
      </x:c>
      <x:c r="D634" s="1" t="n">
        <x:f>SUM(AW634:BF634)</x:f>
        <x:v>1</x:v>
      </x:c>
      <x:c r="E634" s="17" t="n">
        <x:f>(1-C634/$B$12)*$B$8-C634/$B$12*$B$7</x:f>
        <x:v>0.05</x:v>
      </x:c>
      <x:c r="F634" s="17" t="n">
        <x:f>(1-D634/$B$12)*$C$8-D634/$B$12*$C$7</x:f>
        <x:v>0.021000000000000005</x:v>
      </x:c>
      <x:c r="G634" s="32" t="n">
        <x:f>$B$11*($B$10*C634/$B$12*$B$7+(1-$B$10)*D634/$B$12*$C$7)</x:f>
        <x:v>300</x:v>
      </x:c>
      <x:c r="H634" s="17" t="n">
        <x:f>$B$10*E634+(1-$B$10)*F634</x:f>
        <x:v>0.035500000000000004</x:v>
      </x:c>
      <x:c r="I634" s="34"/>
      <x:c r="J634" s="34"/>
      <x:c r="K634" s="34"/>
      <x:c r="L634" s="34"/>
      <x:c r="M634" s="34"/>
      <x:c r="N634" s="34"/>
      <x:c r="O634" s="34"/>
      <x:c r="P634" s="34"/>
      <x:c r="Q634" s="34"/>
      <x:c r="R634" s="39" t="n">
        <x:v>0.38596913706301617</x:v>
      </x:c>
      <x:c r="S634" s="39" t="n">
        <x:v>0.6534953091475203</x:v>
      </x:c>
      <x:c r="T634" s="39" t="n">
        <x:v>1.0521960335387317</x:v>
      </x:c>
      <x:c r="U634" s="39" t="n">
        <x:v>0.8271675242756446</x:v>
      </x:c>
      <x:c r="V634" s="39" t="n">
        <x:v>-0.6899578727201694</x:v>
      </x:c>
      <x:c r="W634" s="39" t="n">
        <x:v>0.09344423058994175</x:v>
      </x:c>
      <x:c r="X634" s="39" t="n">
        <x:v>-0.9270273971881499</x:v>
      </x:c>
      <x:c r="Y634" s="39" t="n">
        <x:v>-0.9828159612385531</x:v>
      </x:c>
      <x:c r="Z634" s="39" t="n">
        <x:v>1.480487403096695</x:v>
      </x:c>
      <x:c r="AA634" s="39" t="n">
        <x:v>-0.36998955737139455</x:v>
      </x:c>
      <x:c r="AB634" s="39" t="n">
        <x:v>-0.10974014037309755</x:v>
      </x:c>
      <x:c r="AC634" s="39" t="n">
        <x:v>-1.0313998139416598</x:v>
      </x:c>
      <x:c r="AD634" s="39" t="n">
        <x:v>0.5569807860023261</x:v>
      </x:c>
      <x:c r="AE634" s="39" t="n">
        <x:v>1.1035347102090838</x:v>
      </x:c>
      <x:c r="AF634" s="39" t="n">
        <x:v>-0.08022790910033548</x:v>
      </x:c>
      <x:c r="AG634" s="39" t="n">
        <x:v>-2.1565914714353807</x:v>
      </x:c>
      <x:c r="AH634" s="39" t="n">
        <x:v>-0.08988327471168318</x:v>
      </x:c>
      <x:c r="AI634" s="39" t="n">
        <x:v>0.2296316218508946</x:v>
      </x:c>
      <x:c r="AJ634" s="39" t="n">
        <x:v>1.1243254513165608</x:v>
      </x:c>
      <x:c r="AK634" s="39" t="n">
        <x:v>0.33062090040615977</x:v>
      </x:c>
      <x:c r="AL634" s="34"/>
      <x:c r="AM634" s="34" t="n">
        <x:f>IF(SQRT($B$9)*$B634+SQRT(1-$B$9)*R634&lt;_xlfn.NORM.S.INV($B$6),1,0)</x:f>
        <x:v>0</x:v>
      </x:c>
      <x:c r="AN634" s="34" t="n">
        <x:f>IF(SQRT($B$9)*$B634+SQRT(1-$B$9)*S634&lt;_xlfn.NORM.S.INV($B$6),1,0)</x:f>
        <x:v>0</x:v>
      </x:c>
      <x:c r="AO634" s="34" t="n">
        <x:f>IF(SQRT($B$9)*$B634+SQRT(1-$B$9)*T634&lt;_xlfn.NORM.S.INV($B$6),1,0)</x:f>
        <x:v>0</x:v>
      </x:c>
      <x:c r="AP634" s="34" t="n">
        <x:f>IF(SQRT($B$9)*$B634+SQRT(1-$B$9)*U634&lt;_xlfn.NORM.S.INV($B$6),1,0)</x:f>
        <x:v>0</x:v>
      </x:c>
      <x:c r="AQ634" s="34" t="n">
        <x:f>IF(SQRT($B$9)*$B634+SQRT(1-$B$9)*V634&lt;_xlfn.NORM.S.INV($B$6),1,0)</x:f>
        <x:v>0</x:v>
      </x:c>
      <x:c r="AR634" s="34" t="n">
        <x:f>IF(SQRT($B$9)*$B634+SQRT(1-$B$9)*W634&lt;_xlfn.NORM.S.INV($B$6),1,0)</x:f>
        <x:v>0</x:v>
      </x:c>
      <x:c r="AS634" s="34" t="n">
        <x:f>IF(SQRT($B$9)*$B634+SQRT(1-$B$9)*X634&lt;_xlfn.NORM.S.INV($B$6),1,0)</x:f>
        <x:v>0</x:v>
      </x:c>
      <x:c r="AT634" s="34" t="n">
        <x:f>IF(SQRT($B$9)*$B634+SQRT(1-$B$9)*Y634&lt;_xlfn.NORM.S.INV($B$6),1,0)</x:f>
        <x:v>0</x:v>
      </x:c>
      <x:c r="AU634" s="34" t="n">
        <x:f>IF(SQRT($B$9)*$B634+SQRT(1-$B$9)*Z634&lt;_xlfn.NORM.S.INV($B$6),1,0)</x:f>
        <x:v>0</x:v>
      </x:c>
      <x:c r="AV634" s="34" t="n">
        <x:f>IF(SQRT($B$9)*$B634+SQRT(1-$B$9)*AA634&lt;_xlfn.NORM.S.INV($B$6),1,0)</x:f>
        <x:v>0</x:v>
      </x:c>
      <x:c r="AW634" s="34" t="n">
        <x:f>IF(SQRT($C$9)*$B634+SQRT(1-$C$9)*AB634&lt;_xlfn.NORM.S.INV($C$6),1,0)</x:f>
        <x:v>0</x:v>
      </x:c>
      <x:c r="AX634" s="34" t="n">
        <x:f>IF(SQRT($C$9)*$B634+SQRT(1-$C$9)*AC634&lt;_xlfn.NORM.S.INV($C$6),1,0)</x:f>
        <x:v>0</x:v>
      </x:c>
      <x:c r="AY634" s="34" t="n">
        <x:f>IF(SQRT($C$9)*$B634+SQRT(1-$C$9)*AD634&lt;_xlfn.NORM.S.INV($C$6),1,0)</x:f>
        <x:v>0</x:v>
      </x:c>
      <x:c r="AZ634" s="34" t="n">
        <x:f>IF(SQRT($C$9)*$B634+SQRT(1-$C$9)*AE634&lt;_xlfn.NORM.S.INV($C$6),1,0)</x:f>
        <x:v>0</x:v>
      </x:c>
      <x:c r="BA634" s="34" t="n">
        <x:f>IF(SQRT($C$9)*$B634+SQRT(1-$C$9)*AF634&lt;_xlfn.NORM.S.INV($C$6),1,0)</x:f>
        <x:v>0</x:v>
      </x:c>
      <x:c r="BB634" s="34" t="n">
        <x:f>IF(SQRT($C$9)*$B634+SQRT(1-$C$9)*AG634&lt;_xlfn.NORM.S.INV($C$6),1,0)</x:f>
        <x:v>1</x:v>
      </x:c>
      <x:c r="BC634" s="34" t="n">
        <x:f>IF(SQRT($C$9)*$B634+SQRT(1-$C$9)*AH634&lt;_xlfn.NORM.S.INV($C$6),1,0)</x:f>
        <x:v>0</x:v>
      </x:c>
      <x:c r="BD634" s="34" t="n">
        <x:f>IF(SQRT($C$9)*$B634+SQRT(1-$C$9)*AI634&lt;_xlfn.NORM.S.INV($C$6),1,0)</x:f>
        <x:v>0</x:v>
      </x:c>
      <x:c r="BE634" s="34" t="n">
        <x:f>IF(SQRT($C$9)*$B634+SQRT(1-$C$9)*AJ634&lt;_xlfn.NORM.S.INV($C$6),1,0)</x:f>
        <x:v>0</x:v>
      </x:c>
      <x:c r="BF634" s="34" t="n">
        <x:f>IF(SQRT($C$9)*$B634+SQRT(1-$C$9)*AK634&lt;_xlfn.NORM.S.INV($C$6),1,0)</x:f>
        <x:v>0</x:v>
      </x:c>
      <x:c r="BG634" s="34"/>
      <x:c r="BH634" s="34"/>
      <x:c r="BI634" s="34" t="n">
        <x:f>$B$11*(($A$1061)*$C634/$B$12*$B$7+(1-$A$1061)*$D634/$B$12*$C$7)</x:f>
        <x:v>600</x:v>
      </x:c>
      <x:c r="BJ634" s="34" t="n">
        <x:f>$B$11*(($A$1062)*$C634/$B$12*$B$7+(1-$A$1062)*$D634/$B$12*$C$7)</x:f>
        <x:v>570</x:v>
      </x:c>
      <x:c r="BK634" s="34" t="n">
        <x:f>$B$11*(($A$1063)*$C634/$B$12*$B$7+(1-$A$1063)*$D634/$B$12*$C$7)</x:f>
        <x:v>540</x:v>
      </x:c>
      <x:c r="BL634" s="34" t="n">
        <x:f>$B$11*(($A$1064)*$C634/$B$12*$B$7+(1-$A$1064)*$D634/$B$12*$C$7)</x:f>
        <x:v>509.99999999999994</x:v>
      </x:c>
      <x:c r="BM634" s="34" t="n">
        <x:f>$B$11*(($A$1065)*$C634/$B$12*$B$7+(1-$A$1065)*$D634/$B$12*$C$7)</x:f>
        <x:v>480</x:v>
      </x:c>
      <x:c r="BN634" s="34" t="n">
        <x:f>$B$11*(($A$1066)*$C634/$B$12*$B$7+(1-$A$1066)*$D634/$B$12*$C$7)</x:f>
        <x:v>450</x:v>
      </x:c>
      <x:c r="BO634" s="34" t="n">
        <x:f>$B$11*(($A$1067)*$C634/$B$12*$B$7+(1-$A$1067)*$D634/$B$12*$C$7)</x:f>
        <x:v>419.99999999999994</x:v>
      </x:c>
      <x:c r="BP634" s="34" t="n">
        <x:f>$B$11*(($A$1068)*$C634/$B$12*$B$7+(1-$A$1068)*$D634/$B$12*$C$7)</x:f>
        <x:v>390</x:v>
      </x:c>
      <x:c r="BQ634" s="34" t="n">
        <x:f>$B$11*(($A$1069)*$C634/$B$12*$B$7+(1-$A$1069)*$D634/$B$12*$C$7)</x:f>
        <x:v>360</x:v>
      </x:c>
      <x:c r="BR634" s="34" t="n">
        <x:f>$B$11*(($A$1070)*$C634/$B$12*$B$7+(1-$A$1070)*$D634/$B$12*$C$7)</x:f>
        <x:v>330</x:v>
      </x:c>
      <x:c r="BS634" s="34" t="n">
        <x:f>$B$11*(($A$1071)*$C634/$B$12*$B$7+(1-$A$1071)*$D634/$B$12*$C$7)</x:f>
        <x:v>300</x:v>
      </x:c>
      <x:c r="BT634" s="34" t="n">
        <x:f>$B$11*(($A$1072)*$C634/$B$12*$B$7+(1-$A$1072)*$D634/$B$12*$C$7)</x:f>
        <x:v>270</x:v>
      </x:c>
      <x:c r="BU634" s="34" t="n">
        <x:f>$B$11*(($A$1073)*$C634/$B$12*$B$7+(1-$A$1073)*$D634/$B$12*$C$7)</x:f>
        <x:v>240</x:v>
      </x:c>
      <x:c r="BV634" s="34" t="n">
        <x:f>$B$11*(($A$1074)*$C634/$B$12*$B$7+(1-$A$1074)*$D634/$B$12*$C$7)</x:f>
        <x:v>209.99999999999997</x:v>
      </x:c>
      <x:c r="BW634" s="34" t="n">
        <x:f>$B$11*(($A$1075)*$C634/$B$12*$B$7+(1-$A$1075)*$D634/$B$12*$C$7)</x:f>
        <x:v>180.00000000000003</x:v>
      </x:c>
      <x:c r="BX634" s="34" t="n">
        <x:f>$B$11*(($A$1076)*$C634/$B$12*$B$7+(1-$A$1076)*$D634/$B$12*$C$7)</x:f>
        <x:v>150</x:v>
      </x:c>
      <x:c r="BY634" s="34" t="n">
        <x:f>$B$11*(($A$1077)*$C634/$B$12*$B$7+(1-$A$1077)*$D634/$B$12*$C$7)</x:f>
        <x:v>119.99999999999999</x:v>
      </x:c>
      <x:c r="BZ634" s="34" t="n">
        <x:f>$B$11*(($A$1078)*$C634/$B$12*$B$7+(1-$A$1078)*$D634/$B$12*$C$7)</x:f>
        <x:v>90.00000000000001</x:v>
      </x:c>
      <x:c r="CA634" s="34" t="n">
        <x:f>$B$11*(($A$1079)*$C634/$B$12*$B$7+(1-$A$1079)*$D634/$B$12*$C$7)</x:f>
        <x:v>59.99999999999999</x:v>
      </x:c>
      <x:c r="CB634" s="34" t="n">
        <x:f>$B$11*(($A$1080)*$C634/$B$12*$B$7+(1-$A$1080)*$D634/$B$12*$C$7)</x:f>
        <x:v>30.00000000000003</x:v>
      </x:c>
      <x:c r="CC634" s="34" t="n">
        <x:f>$B$11*(($A$1081)*$C634/$B$12*$B$7+(1-$A$1081)*$D634/$B$12*$C$7)</x:f>
        <x:v>0</x:v>
      </x:c>
    </x:row>
    <x:row r="635">
      <x:c r="A635" s="34" t="n">
        <x:v>611</x:v>
      </x:c>
      <x:c r="B635" s="39" t="n">
        <x:v>0.8908266224675203</x:v>
      </x:c>
      <x:c r="C635" s="1" t="n">
        <x:f>SUM(AM635:AV635)</x:f>
        <x:v>0</x:v>
      </x:c>
      <x:c r="D635" s="1" t="n">
        <x:f>SUM(AW635:BF635)</x:f>
        <x:v>0</x:v>
      </x:c>
      <x:c r="E635" s="17" t="n">
        <x:f>(1-C635/$B$12)*$B$8-C635/$B$12*$B$7</x:f>
        <x:v>0.05</x:v>
      </x:c>
      <x:c r="F635" s="17" t="n">
        <x:f>(1-D635/$B$12)*$C$8-D635/$B$12*$C$7</x:f>
        <x:v>0.09</x:v>
      </x:c>
      <x:c r="G635" s="32" t="n">
        <x:f>$B$11*($B$10*C635/$B$12*$B$7+(1-$B$10)*D635/$B$12*$C$7)</x:f>
        <x:v>0</x:v>
      </x:c>
      <x:c r="H635" s="17" t="n">
        <x:f>$B$10*E635+(1-$B$10)*F635</x:f>
        <x:v>0.07</x:v>
      </x:c>
      <x:c r="I635" s="34"/>
      <x:c r="J635" s="34"/>
      <x:c r="K635" s="34"/>
      <x:c r="L635" s="34"/>
      <x:c r="M635" s="34"/>
      <x:c r="N635" s="34"/>
      <x:c r="O635" s="34"/>
      <x:c r="P635" s="34"/>
      <x:c r="Q635" s="34"/>
      <x:c r="R635" s="39" t="n">
        <x:v>-0.4044559120105547</x:v>
      </x:c>
      <x:c r="S635" s="39" t="n">
        <x:v>0.17171022756010565</x:v>
      </x:c>
      <x:c r="T635" s="39" t="n">
        <x:v>1.0033189322854403</x:v>
      </x:c>
      <x:c r="U635" s="39" t="n">
        <x:v>0.7319119890939264</x:v>
      </x:c>
      <x:c r="V635" s="39" t="n">
        <x:v>0.32704696691751606</x:v>
      </x:c>
      <x:c r="W635" s="39" t="n">
        <x:v>-0.29460359439671446</x:v>
      </x:c>
      <x:c r="X635" s="39" t="n">
        <x:v>1.5992003381745228</x:v>
      </x:c>
      <x:c r="Y635" s="39" t="n">
        <x:v>0.47128752691941067</x:v>
      </x:c>
      <x:c r="Z635" s="39" t="n">
        <x:v>0.19107981171537042</x:v>
      </x:c>
      <x:c r="AA635" s="39" t="n">
        <x:v>0.658902155787704</x:v>
      </x:c>
      <x:c r="AB635" s="39" t="n">
        <x:v>-1.3477953542754606</x:v>
      </x:c>
      <x:c r="AC635" s="39" t="n">
        <x:v>0.5839101562989681</x:v>
      </x:c>
      <x:c r="AD635" s="39" t="n">
        <x:v>1.1874695460620361</x:v>
      </x:c>
      <x:c r="AE635" s="39" t="n">
        <x:v>-0.3808458466960254</x:v>
      </x:c>
      <x:c r="AF635" s="39" t="n">
        <x:v>0.08704649143917025</x:v>
      </x:c>
      <x:c r="AG635" s="39" t="n">
        <x:v>0.6147909561568459</x:v>
      </x:c>
      <x:c r="AH635" s="39" t="n">
        <x:v>-0.8029426430036164</x:v>
      </x:c>
      <x:c r="AI635" s="39" t="n">
        <x:v>0.5017611716422513</x:v>
      </x:c>
      <x:c r="AJ635" s="39" t="n">
        <x:v>-1.3709353062230631</x:v>
      </x:c>
      <x:c r="AK635" s="39" t="n">
        <x:v>0.3647999989784687</x:v>
      </x:c>
      <x:c r="AL635" s="34"/>
      <x:c r="AM635" s="34" t="n">
        <x:f>IF(SQRT($B$9)*$B635+SQRT(1-$B$9)*R635&lt;_xlfn.NORM.S.INV($B$6),1,0)</x:f>
        <x:v>0</x:v>
      </x:c>
      <x:c r="AN635" s="34" t="n">
        <x:f>IF(SQRT($B$9)*$B635+SQRT(1-$B$9)*S635&lt;_xlfn.NORM.S.INV($B$6),1,0)</x:f>
        <x:v>0</x:v>
      </x:c>
      <x:c r="AO635" s="34" t="n">
        <x:f>IF(SQRT($B$9)*$B635+SQRT(1-$B$9)*T635&lt;_xlfn.NORM.S.INV($B$6),1,0)</x:f>
        <x:v>0</x:v>
      </x:c>
      <x:c r="AP635" s="34" t="n">
        <x:f>IF(SQRT($B$9)*$B635+SQRT(1-$B$9)*U635&lt;_xlfn.NORM.S.INV($B$6),1,0)</x:f>
        <x:v>0</x:v>
      </x:c>
      <x:c r="AQ635" s="34" t="n">
        <x:f>IF(SQRT($B$9)*$B635+SQRT(1-$B$9)*V635&lt;_xlfn.NORM.S.INV($B$6),1,0)</x:f>
        <x:v>0</x:v>
      </x:c>
      <x:c r="AR635" s="34" t="n">
        <x:f>IF(SQRT($B$9)*$B635+SQRT(1-$B$9)*W635&lt;_xlfn.NORM.S.INV($B$6),1,0)</x:f>
        <x:v>0</x:v>
      </x:c>
      <x:c r="AS635" s="34" t="n">
        <x:f>IF(SQRT($B$9)*$B635+SQRT(1-$B$9)*X635&lt;_xlfn.NORM.S.INV($B$6),1,0)</x:f>
        <x:v>0</x:v>
      </x:c>
      <x:c r="AT635" s="34" t="n">
        <x:f>IF(SQRT($B$9)*$B635+SQRT(1-$B$9)*Y635&lt;_xlfn.NORM.S.INV($B$6),1,0)</x:f>
        <x:v>0</x:v>
      </x:c>
      <x:c r="AU635" s="34" t="n">
        <x:f>IF(SQRT($B$9)*$B635+SQRT(1-$B$9)*Z635&lt;_xlfn.NORM.S.INV($B$6),1,0)</x:f>
        <x:v>0</x:v>
      </x:c>
      <x:c r="AV635" s="34" t="n">
        <x:f>IF(SQRT($B$9)*$B635+SQRT(1-$B$9)*AA635&lt;_xlfn.NORM.S.INV($B$6),1,0)</x:f>
        <x:v>0</x:v>
      </x:c>
      <x:c r="AW635" s="34" t="n">
        <x:f>IF(SQRT($C$9)*$B635+SQRT(1-$C$9)*AB635&lt;_xlfn.NORM.S.INV($C$6),1,0)</x:f>
        <x:v>0</x:v>
      </x:c>
      <x:c r="AX635" s="34" t="n">
        <x:f>IF(SQRT($C$9)*$B635+SQRT(1-$C$9)*AC635&lt;_xlfn.NORM.S.INV($C$6),1,0)</x:f>
        <x:v>0</x:v>
      </x:c>
      <x:c r="AY635" s="34" t="n">
        <x:f>IF(SQRT($C$9)*$B635+SQRT(1-$C$9)*AD635&lt;_xlfn.NORM.S.INV($C$6),1,0)</x:f>
        <x:v>0</x:v>
      </x:c>
      <x:c r="AZ635" s="34" t="n">
        <x:f>IF(SQRT($C$9)*$B635+SQRT(1-$C$9)*AE635&lt;_xlfn.NORM.S.INV($C$6),1,0)</x:f>
        <x:v>0</x:v>
      </x:c>
      <x:c r="BA635" s="34" t="n">
        <x:f>IF(SQRT($C$9)*$B635+SQRT(1-$C$9)*AF635&lt;_xlfn.NORM.S.INV($C$6),1,0)</x:f>
        <x:v>0</x:v>
      </x:c>
      <x:c r="BB635" s="34" t="n">
        <x:f>IF(SQRT($C$9)*$B635+SQRT(1-$C$9)*AG635&lt;_xlfn.NORM.S.INV($C$6),1,0)</x:f>
        <x:v>0</x:v>
      </x:c>
      <x:c r="BC635" s="34" t="n">
        <x:f>IF(SQRT($C$9)*$B635+SQRT(1-$C$9)*AH635&lt;_xlfn.NORM.S.INV($C$6),1,0)</x:f>
        <x:v>0</x:v>
      </x:c>
      <x:c r="BD635" s="34" t="n">
        <x:f>IF(SQRT($C$9)*$B635+SQRT(1-$C$9)*AI635&lt;_xlfn.NORM.S.INV($C$6),1,0)</x:f>
        <x:v>0</x:v>
      </x:c>
      <x:c r="BE635" s="34" t="n">
        <x:f>IF(SQRT($C$9)*$B635+SQRT(1-$C$9)*AJ635&lt;_xlfn.NORM.S.INV($C$6),1,0)</x:f>
        <x:v>0</x:v>
      </x:c>
      <x:c r="BF635" s="34" t="n">
        <x:f>IF(SQRT($C$9)*$B635+SQRT(1-$C$9)*AK635&lt;_xlfn.NORM.S.INV($C$6),1,0)</x:f>
        <x:v>0</x:v>
      </x:c>
      <x:c r="BG635" s="34"/>
      <x:c r="BH635" s="34"/>
      <x:c r="BI635" s="34" t="n">
        <x:f>$B$11*(($A$1061)*$C635/$B$12*$B$7+(1-$A$1061)*$D635/$B$12*$C$7)</x:f>
        <x:v>0</x:v>
      </x:c>
      <x:c r="BJ635" s="34" t="n">
        <x:f>$B$11*(($A$1062)*$C635/$B$12*$B$7+(1-$A$1062)*$D635/$B$12*$C$7)</x:f>
        <x:v>0</x:v>
      </x:c>
      <x:c r="BK635" s="34" t="n">
        <x:f>$B$11*(($A$1063)*$C635/$B$12*$B$7+(1-$A$1063)*$D635/$B$12*$C$7)</x:f>
        <x:v>0</x:v>
      </x:c>
      <x:c r="BL635" s="34" t="n">
        <x:f>$B$11*(($A$1064)*$C635/$B$12*$B$7+(1-$A$1064)*$D635/$B$12*$C$7)</x:f>
        <x:v>0</x:v>
      </x:c>
      <x:c r="BM635" s="34" t="n">
        <x:f>$B$11*(($A$1065)*$C635/$B$12*$B$7+(1-$A$1065)*$D635/$B$12*$C$7)</x:f>
        <x:v>0</x:v>
      </x:c>
      <x:c r="BN635" s="34" t="n">
        <x:f>$B$11*(($A$1066)*$C635/$B$12*$B$7+(1-$A$1066)*$D635/$B$12*$C$7)</x:f>
        <x:v>0</x:v>
      </x:c>
      <x:c r="BO635" s="34" t="n">
        <x:f>$B$11*(($A$1067)*$C635/$B$12*$B$7+(1-$A$1067)*$D635/$B$12*$C$7)</x:f>
        <x:v>0</x:v>
      </x:c>
      <x:c r="BP635" s="34" t="n">
        <x:f>$B$11*(($A$1068)*$C635/$B$12*$B$7+(1-$A$1068)*$D635/$B$12*$C$7)</x:f>
        <x:v>0</x:v>
      </x:c>
      <x:c r="BQ635" s="34" t="n">
        <x:f>$B$11*(($A$1069)*$C635/$B$12*$B$7+(1-$A$1069)*$D635/$B$12*$C$7)</x:f>
        <x:v>0</x:v>
      </x:c>
      <x:c r="BR635" s="34" t="n">
        <x:f>$B$11*(($A$1070)*$C635/$B$12*$B$7+(1-$A$1070)*$D635/$B$12*$C$7)</x:f>
        <x:v>0</x:v>
      </x:c>
      <x:c r="BS635" s="34" t="n">
        <x:f>$B$11*(($A$1071)*$C635/$B$12*$B$7+(1-$A$1071)*$D635/$B$12*$C$7)</x:f>
        <x:v>0</x:v>
      </x:c>
      <x:c r="BT635" s="34" t="n">
        <x:f>$B$11*(($A$1072)*$C635/$B$12*$B$7+(1-$A$1072)*$D635/$B$12*$C$7)</x:f>
        <x:v>0</x:v>
      </x:c>
      <x:c r="BU635" s="34" t="n">
        <x:f>$B$11*(($A$1073)*$C635/$B$12*$B$7+(1-$A$1073)*$D635/$B$12*$C$7)</x:f>
        <x:v>0</x:v>
      </x:c>
      <x:c r="BV635" s="34" t="n">
        <x:f>$B$11*(($A$1074)*$C635/$B$12*$B$7+(1-$A$1074)*$D635/$B$12*$C$7)</x:f>
        <x:v>0</x:v>
      </x:c>
      <x:c r="BW635" s="34" t="n">
        <x:f>$B$11*(($A$1075)*$C635/$B$12*$B$7+(1-$A$1075)*$D635/$B$12*$C$7)</x:f>
        <x:v>0</x:v>
      </x:c>
      <x:c r="BX635" s="34" t="n">
        <x:f>$B$11*(($A$1076)*$C635/$B$12*$B$7+(1-$A$1076)*$D635/$B$12*$C$7)</x:f>
        <x:v>0</x:v>
      </x:c>
      <x:c r="BY635" s="34" t="n">
        <x:f>$B$11*(($A$1077)*$C635/$B$12*$B$7+(1-$A$1077)*$D635/$B$12*$C$7)</x:f>
        <x:v>0</x:v>
      </x:c>
      <x:c r="BZ635" s="34" t="n">
        <x:f>$B$11*(($A$1078)*$C635/$B$12*$B$7+(1-$A$1078)*$D635/$B$12*$C$7)</x:f>
        <x:v>0</x:v>
      </x:c>
      <x:c r="CA635" s="34" t="n">
        <x:f>$B$11*(($A$1079)*$C635/$B$12*$B$7+(1-$A$1079)*$D635/$B$12*$C$7)</x:f>
        <x:v>0</x:v>
      </x:c>
      <x:c r="CB635" s="34" t="n">
        <x:f>$B$11*(($A$1080)*$C635/$B$12*$B$7+(1-$A$1080)*$D635/$B$12*$C$7)</x:f>
        <x:v>0</x:v>
      </x:c>
      <x:c r="CC635" s="34" t="n">
        <x:f>$B$11*(($A$1081)*$C635/$B$12*$B$7+(1-$A$1081)*$D635/$B$12*$C$7)</x:f>
        <x:v>0</x:v>
      </x:c>
    </x:row>
    <x:row r="636">
      <x:c r="A636" s="34" t="n">
        <x:v>612</x:v>
      </x:c>
      <x:c r="B636" s="39" t="n">
        <x:v>-1.446453095892837</x:v>
      </x:c>
      <x:c r="C636" s="1" t="n">
        <x:f>SUM(AM636:AV636)</x:f>
        <x:v>0</x:v>
      </x:c>
      <x:c r="D636" s="1" t="n">
        <x:f>SUM(AW636:BF636)</x:f>
        <x:v>2</x:v>
      </x:c>
      <x:c r="E636" s="17" t="n">
        <x:f>(1-C636/$B$12)*$B$8-C636/$B$12*$B$7</x:f>
        <x:v>0.05</x:v>
      </x:c>
      <x:c r="F636" s="17" t="n">
        <x:f>(1-D636/$B$12)*$C$8-D636/$B$12*$C$7</x:f>
        <x:v>-0.048</x:v>
      </x:c>
      <x:c r="G636" s="32" t="n">
        <x:f>$B$11*($B$10*C636/$B$12*$B$7+(1-$B$10)*D636/$B$12*$C$7)</x:f>
        <x:v>600</x:v>
      </x:c>
      <x:c r="H636" s="17" t="n">
        <x:f>$B$10*E636+(1-$B$10)*F636</x:f>
        <x:v>0.0010000000000000009</x:v>
      </x:c>
      <x:c r="I636" s="34"/>
      <x:c r="J636" s="34"/>
      <x:c r="K636" s="34"/>
      <x:c r="L636" s="34"/>
      <x:c r="M636" s="34"/>
      <x:c r="N636" s="34"/>
      <x:c r="O636" s="34"/>
      <x:c r="P636" s="34"/>
      <x:c r="Q636" s="34"/>
      <x:c r="R636" s="39" t="n">
        <x:v>-0.13634495669460844</x:v>
      </x:c>
      <x:c r="S636" s="39" t="n">
        <x:v>0.6970757579800945</x:v>
      </x:c>
      <x:c r="T636" s="39" t="n">
        <x:v>-1.5737311778536691</x:v>
      </x:c>
      <x:c r="U636" s="39" t="n">
        <x:v>0.775289323975198</x:v>
      </x:c>
      <x:c r="V636" s="39" t="n">
        <x:v>1.6995801103337314</x:v>
      </x:c>
      <x:c r="W636" s="39" t="n">
        <x:v>0.5562267048398565</x:v>
      </x:c>
      <x:c r="X636" s="39" t="n">
        <x:v>-0.6747468541404179</x:v>
      </x:c>
      <x:c r="Y636" s="39" t="n">
        <x:v>-0.7655081787106129</x:v>
      </x:c>
      <x:c r="Z636" s="39" t="n">
        <x:v>-0.6513928623353998</x:v>
      </x:c>
      <x:c r="AA636" s="39" t="n">
        <x:v>-0.7951677601311168</x:v>
      </x:c>
      <x:c r="AB636" s="39" t="n">
        <x:v>-0.6431291142523816</x:v>
      </x:c>
      <x:c r="AC636" s="39" t="n">
        <x:v>-1.3212263718796653</x:v>
      </x:c>
      <x:c r="AD636" s="39" t="n">
        <x:v>-1.614825959589926</x:v>
      </x:c>
      <x:c r="AE636" s="39" t="n">
        <x:v>-0.08992208113741591</x:v>
      </x:c>
      <x:c r="AF636" s="39" t="n">
        <x:v>-0.6655761320704395</x:v>
      </x:c>
      <x:c r="AG636" s="39" t="n">
        <x:v>-0.10429614002017941</x:v>
      </x:c>
      <x:c r="AH636" s="39" t="n">
        <x:v>-0.3373133931764007</x:v>
      </x:c>
      <x:c r="AI636" s="39" t="n">
        <x:v>1.0099167118148462</x:v>
      </x:c>
      <x:c r="AJ636" s="39" t="n">
        <x:v>-0.20921851783470077</x:v>
      </x:c>
      <x:c r="AK636" s="39" t="n">
        <x:v>0.07820761541119108</x:v>
      </x:c>
      <x:c r="AL636" s="34"/>
      <x:c r="AM636" s="34" t="n">
        <x:f>IF(SQRT($B$9)*$B636+SQRT(1-$B$9)*R636&lt;_xlfn.NORM.S.INV($B$6),1,0)</x:f>
        <x:v>0</x:v>
      </x:c>
      <x:c r="AN636" s="34" t="n">
        <x:f>IF(SQRT($B$9)*$B636+SQRT(1-$B$9)*S636&lt;_xlfn.NORM.S.INV($B$6),1,0)</x:f>
        <x:v>0</x:v>
      </x:c>
      <x:c r="AO636" s="34" t="n">
        <x:f>IF(SQRT($B$9)*$B636+SQRT(1-$B$9)*T636&lt;_xlfn.NORM.S.INV($B$6),1,0)</x:f>
        <x:v>0</x:v>
      </x:c>
      <x:c r="AP636" s="34" t="n">
        <x:f>IF(SQRT($B$9)*$B636+SQRT(1-$B$9)*U636&lt;_xlfn.NORM.S.INV($B$6),1,0)</x:f>
        <x:v>0</x:v>
      </x:c>
      <x:c r="AQ636" s="34" t="n">
        <x:f>IF(SQRT($B$9)*$B636+SQRT(1-$B$9)*V636&lt;_xlfn.NORM.S.INV($B$6),1,0)</x:f>
        <x:v>0</x:v>
      </x:c>
      <x:c r="AR636" s="34" t="n">
        <x:f>IF(SQRT($B$9)*$B636+SQRT(1-$B$9)*W636&lt;_xlfn.NORM.S.INV($B$6),1,0)</x:f>
        <x:v>0</x:v>
      </x:c>
      <x:c r="AS636" s="34" t="n">
        <x:f>IF(SQRT($B$9)*$B636+SQRT(1-$B$9)*X636&lt;_xlfn.NORM.S.INV($B$6),1,0)</x:f>
        <x:v>0</x:v>
      </x:c>
      <x:c r="AT636" s="34" t="n">
        <x:f>IF(SQRT($B$9)*$B636+SQRT(1-$B$9)*Y636&lt;_xlfn.NORM.S.INV($B$6),1,0)</x:f>
        <x:v>0</x:v>
      </x:c>
      <x:c r="AU636" s="34" t="n">
        <x:f>IF(SQRT($B$9)*$B636+SQRT(1-$B$9)*Z636&lt;_xlfn.NORM.S.INV($B$6),1,0)</x:f>
        <x:v>0</x:v>
      </x:c>
      <x:c r="AV636" s="34" t="n">
        <x:f>IF(SQRT($B$9)*$B636+SQRT(1-$B$9)*AA636&lt;_xlfn.NORM.S.INV($B$6),1,0)</x:f>
        <x:v>0</x:v>
      </x:c>
      <x:c r="AW636" s="34" t="n">
        <x:f>IF(SQRT($C$9)*$B636+SQRT(1-$C$9)*AB636&lt;_xlfn.NORM.S.INV($C$6),1,0)</x:f>
        <x:v>0</x:v>
      </x:c>
      <x:c r="AX636" s="34" t="n">
        <x:f>IF(SQRT($C$9)*$B636+SQRT(1-$C$9)*AC636&lt;_xlfn.NORM.S.INV($C$6),1,0)</x:f>
        <x:v>1</x:v>
      </x:c>
      <x:c r="AY636" s="34" t="n">
        <x:f>IF(SQRT($C$9)*$B636+SQRT(1-$C$9)*AD636&lt;_xlfn.NORM.S.INV($C$6),1,0)</x:f>
        <x:v>1</x:v>
      </x:c>
      <x:c r="AZ636" s="34" t="n">
        <x:f>IF(SQRT($C$9)*$B636+SQRT(1-$C$9)*AE636&lt;_xlfn.NORM.S.INV($C$6),1,0)</x:f>
        <x:v>0</x:v>
      </x:c>
      <x:c r="BA636" s="34" t="n">
        <x:f>IF(SQRT($C$9)*$B636+SQRT(1-$C$9)*AF636&lt;_xlfn.NORM.S.INV($C$6),1,0)</x:f>
        <x:v>0</x:v>
      </x:c>
      <x:c r="BB636" s="34" t="n">
        <x:f>IF(SQRT($C$9)*$B636+SQRT(1-$C$9)*AG636&lt;_xlfn.NORM.S.INV($C$6),1,0)</x:f>
        <x:v>0</x:v>
      </x:c>
      <x:c r="BC636" s="34" t="n">
        <x:f>IF(SQRT($C$9)*$B636+SQRT(1-$C$9)*AH636&lt;_xlfn.NORM.S.INV($C$6),1,0)</x:f>
        <x:v>0</x:v>
      </x:c>
      <x:c r="BD636" s="34" t="n">
        <x:f>IF(SQRT($C$9)*$B636+SQRT(1-$C$9)*AI636&lt;_xlfn.NORM.S.INV($C$6),1,0)</x:f>
        <x:v>0</x:v>
      </x:c>
      <x:c r="BE636" s="34" t="n">
        <x:f>IF(SQRT($C$9)*$B636+SQRT(1-$C$9)*AJ636&lt;_xlfn.NORM.S.INV($C$6),1,0)</x:f>
        <x:v>0</x:v>
      </x:c>
      <x:c r="BF636" s="34" t="n">
        <x:f>IF(SQRT($C$9)*$B636+SQRT(1-$C$9)*AK636&lt;_xlfn.NORM.S.INV($C$6),1,0)</x:f>
        <x:v>0</x:v>
      </x:c>
      <x:c r="BG636" s="34"/>
      <x:c r="BH636" s="34"/>
      <x:c r="BI636" s="34" t="n">
        <x:f>$B$11*(($A$1061)*$C636/$B$12*$B$7+(1-$A$1061)*$D636/$B$12*$C$7)</x:f>
        <x:v>1200</x:v>
      </x:c>
      <x:c r="BJ636" s="34" t="n">
        <x:f>$B$11*(($A$1062)*$C636/$B$12*$B$7+(1-$A$1062)*$D636/$B$12*$C$7)</x:f>
        <x:v>1140</x:v>
      </x:c>
      <x:c r="BK636" s="34" t="n">
        <x:f>$B$11*(($A$1063)*$C636/$B$12*$B$7+(1-$A$1063)*$D636/$B$12*$C$7)</x:f>
        <x:v>1080</x:v>
      </x:c>
      <x:c r="BL636" s="34" t="n">
        <x:f>$B$11*(($A$1064)*$C636/$B$12*$B$7+(1-$A$1064)*$D636/$B$12*$C$7)</x:f>
        <x:v>1019.9999999999999</x:v>
      </x:c>
      <x:c r="BM636" s="34" t="n">
        <x:f>$B$11*(($A$1065)*$C636/$B$12*$B$7+(1-$A$1065)*$D636/$B$12*$C$7)</x:f>
        <x:v>960</x:v>
      </x:c>
      <x:c r="BN636" s="34" t="n">
        <x:f>$B$11*(($A$1066)*$C636/$B$12*$B$7+(1-$A$1066)*$D636/$B$12*$C$7)</x:f>
        <x:v>900</x:v>
      </x:c>
      <x:c r="BO636" s="34" t="n">
        <x:f>$B$11*(($A$1067)*$C636/$B$12*$B$7+(1-$A$1067)*$D636/$B$12*$C$7)</x:f>
        <x:v>839.9999999999999</x:v>
      </x:c>
      <x:c r="BP636" s="34" t="n">
        <x:f>$B$11*(($A$1068)*$C636/$B$12*$B$7+(1-$A$1068)*$D636/$B$12*$C$7)</x:f>
        <x:v>780</x:v>
      </x:c>
      <x:c r="BQ636" s="34" t="n">
        <x:f>$B$11*(($A$1069)*$C636/$B$12*$B$7+(1-$A$1069)*$D636/$B$12*$C$7)</x:f>
        <x:v>720</x:v>
      </x:c>
      <x:c r="BR636" s="34" t="n">
        <x:f>$B$11*(($A$1070)*$C636/$B$12*$B$7+(1-$A$1070)*$D636/$B$12*$C$7)</x:f>
        <x:v>660</x:v>
      </x:c>
      <x:c r="BS636" s="34" t="n">
        <x:f>$B$11*(($A$1071)*$C636/$B$12*$B$7+(1-$A$1071)*$D636/$B$12*$C$7)</x:f>
        <x:v>600</x:v>
      </x:c>
      <x:c r="BT636" s="34" t="n">
        <x:f>$B$11*(($A$1072)*$C636/$B$12*$B$7+(1-$A$1072)*$D636/$B$12*$C$7)</x:f>
        <x:v>540</x:v>
      </x:c>
      <x:c r="BU636" s="34" t="n">
        <x:f>$B$11*(($A$1073)*$C636/$B$12*$B$7+(1-$A$1073)*$D636/$B$12*$C$7)</x:f>
        <x:v>480</x:v>
      </x:c>
      <x:c r="BV636" s="34" t="n">
        <x:f>$B$11*(($A$1074)*$C636/$B$12*$B$7+(1-$A$1074)*$D636/$B$12*$C$7)</x:f>
        <x:v>419.99999999999994</x:v>
      </x:c>
      <x:c r="BW636" s="34" t="n">
        <x:f>$B$11*(($A$1075)*$C636/$B$12*$B$7+(1-$A$1075)*$D636/$B$12*$C$7)</x:f>
        <x:v>360.00000000000006</x:v>
      </x:c>
      <x:c r="BX636" s="34" t="n">
        <x:f>$B$11*(($A$1076)*$C636/$B$12*$B$7+(1-$A$1076)*$D636/$B$12*$C$7)</x:f>
        <x:v>300</x:v>
      </x:c>
      <x:c r="BY636" s="34" t="n">
        <x:f>$B$11*(($A$1077)*$C636/$B$12*$B$7+(1-$A$1077)*$D636/$B$12*$C$7)</x:f>
        <x:v>239.99999999999997</x:v>
      </x:c>
      <x:c r="BZ636" s="34" t="n">
        <x:f>$B$11*(($A$1078)*$C636/$B$12*$B$7+(1-$A$1078)*$D636/$B$12*$C$7)</x:f>
        <x:v>180.00000000000003</x:v>
      </x:c>
      <x:c r="CA636" s="34" t="n">
        <x:f>$B$11*(($A$1079)*$C636/$B$12*$B$7+(1-$A$1079)*$D636/$B$12*$C$7)</x:f>
        <x:v>119.99999999999999</x:v>
      </x:c>
      <x:c r="CB636" s="34" t="n">
        <x:f>$B$11*(($A$1080)*$C636/$B$12*$B$7+(1-$A$1080)*$D636/$B$12*$C$7)</x:f>
        <x:v>60.00000000000006</x:v>
      </x:c>
      <x:c r="CC636" s="34" t="n">
        <x:f>$B$11*(($A$1081)*$C636/$B$12*$B$7+(1-$A$1081)*$D636/$B$12*$C$7)</x:f>
        <x:v>0</x:v>
      </x:c>
    </x:row>
    <x:row r="637">
      <x:c r="A637" s="34" t="n">
        <x:v>613</x:v>
      </x:c>
      <x:c r="B637" s="39" t="n">
        <x:v>0.8165473109251496</x:v>
      </x:c>
      <x:c r="C637" s="1" t="n">
        <x:f>SUM(AM637:AV637)</x:f>
        <x:v>0</x:v>
      </x:c>
      <x:c r="D637" s="1" t="n">
        <x:f>SUM(AW637:BF637)</x:f>
        <x:v>0</x:v>
      </x:c>
      <x:c r="E637" s="17" t="n">
        <x:f>(1-C637/$B$12)*$B$8-C637/$B$12*$B$7</x:f>
        <x:v>0.05</x:v>
      </x:c>
      <x:c r="F637" s="17" t="n">
        <x:f>(1-D637/$B$12)*$C$8-D637/$B$12*$C$7</x:f>
        <x:v>0.09</x:v>
      </x:c>
      <x:c r="G637" s="32" t="n">
        <x:f>$B$11*($B$10*C637/$B$12*$B$7+(1-$B$10)*D637/$B$12*$C$7)</x:f>
        <x:v>0</x:v>
      </x:c>
      <x:c r="H637" s="17" t="n">
        <x:f>$B$10*E637+(1-$B$10)*F637</x:f>
        <x:v>0.07</x:v>
      </x:c>
      <x:c r="I637" s="34"/>
      <x:c r="J637" s="34"/>
      <x:c r="K637" s="34"/>
      <x:c r="L637" s="34"/>
      <x:c r="M637" s="34"/>
      <x:c r="N637" s="34"/>
      <x:c r="O637" s="34"/>
      <x:c r="P637" s="34"/>
      <x:c r="Q637" s="34"/>
      <x:c r="R637" s="39" t="n">
        <x:v>-0.7830265297984543</x:v>
      </x:c>
      <x:c r="S637" s="39" t="n">
        <x:v>1.713717454367201</x:v>
      </x:c>
      <x:c r="T637" s="39" t="n">
        <x:v>0.9700150779193094</x:v>
      </x:c>
      <x:c r="U637" s="39" t="n">
        <x:v>0.9898991874847844</x:v>
      </x:c>
      <x:c r="V637" s="39" t="n">
        <x:v>-0.3179314433630229</x:v>
      </x:c>
      <x:c r="W637" s="39" t="n">
        <x:v>-1.981112538656688</x:v>
      </x:c>
      <x:c r="X637" s="39" t="n">
        <x:v>-1.2132497645660176</x:v>
      </x:c>
      <x:c r="Y637" s="39" t="n">
        <x:v>0.0439394078521061</x:v>
      </x:c>
      <x:c r="Z637" s="39" t="n">
        <x:v>1.7351425682031343</x:v>
      </x:c>
      <x:c r="AA637" s="39" t="n">
        <x:v>-0.024541248284268145</x:v>
      </x:c>
      <x:c r="AB637" s="39" t="n">
        <x:v>0.395895777753845</x:v>
      </x:c>
      <x:c r="AC637" s="39" t="n">
        <x:v>-0.6657629063126838</x:v>
      </x:c>
      <x:c r="AD637" s="39" t="n">
        <x:v>1.273678727113839</x:v>
      </x:c>
      <x:c r="AE637" s="39" t="n">
        <x:v>-1.0250897118448346</x:v>
      </x:c>
      <x:c r="AF637" s="39" t="n">
        <x:v>0.03065585153570464</x:v>
      </x:c>
      <x:c r="AG637" s="39" t="n">
        <x:v>-0.9936027044321729</x:v>
      </x:c>
      <x:c r="AH637" s="39" t="n">
        <x:v>-1.9375191495771062</x:v>
      </x:c>
      <x:c r="AI637" s="39" t="n">
        <x:v>-1.368133358447589</x:v>
      </x:c>
      <x:c r="AJ637" s="39" t="n">
        <x:v>-1.2104805604225948</x:v>
      </x:c>
      <x:c r="AK637" s="39" t="n">
        <x:v>-1.5201897962489181</x:v>
      </x:c>
      <x:c r="AL637" s="34"/>
      <x:c r="AM637" s="34" t="n">
        <x:f>IF(SQRT($B$9)*$B637+SQRT(1-$B$9)*R637&lt;_xlfn.NORM.S.INV($B$6),1,0)</x:f>
        <x:v>0</x:v>
      </x:c>
      <x:c r="AN637" s="34" t="n">
        <x:f>IF(SQRT($B$9)*$B637+SQRT(1-$B$9)*S637&lt;_xlfn.NORM.S.INV($B$6),1,0)</x:f>
        <x:v>0</x:v>
      </x:c>
      <x:c r="AO637" s="34" t="n">
        <x:f>IF(SQRT($B$9)*$B637+SQRT(1-$B$9)*T637&lt;_xlfn.NORM.S.INV($B$6),1,0)</x:f>
        <x:v>0</x:v>
      </x:c>
      <x:c r="AP637" s="34" t="n">
        <x:f>IF(SQRT($B$9)*$B637+SQRT(1-$B$9)*U637&lt;_xlfn.NORM.S.INV($B$6),1,0)</x:f>
        <x:v>0</x:v>
      </x:c>
      <x:c r="AQ637" s="34" t="n">
        <x:f>IF(SQRT($B$9)*$B637+SQRT(1-$B$9)*V637&lt;_xlfn.NORM.S.INV($B$6),1,0)</x:f>
        <x:v>0</x:v>
      </x:c>
      <x:c r="AR637" s="34" t="n">
        <x:f>IF(SQRT($B$9)*$B637+SQRT(1-$B$9)*W637&lt;_xlfn.NORM.S.INV($B$6),1,0)</x:f>
        <x:v>0</x:v>
      </x:c>
      <x:c r="AS637" s="34" t="n">
        <x:f>IF(SQRT($B$9)*$B637+SQRT(1-$B$9)*X637&lt;_xlfn.NORM.S.INV($B$6),1,0)</x:f>
        <x:v>0</x:v>
      </x:c>
      <x:c r="AT637" s="34" t="n">
        <x:f>IF(SQRT($B$9)*$B637+SQRT(1-$B$9)*Y637&lt;_xlfn.NORM.S.INV($B$6),1,0)</x:f>
        <x:v>0</x:v>
      </x:c>
      <x:c r="AU637" s="34" t="n">
        <x:f>IF(SQRT($B$9)*$B637+SQRT(1-$B$9)*Z637&lt;_xlfn.NORM.S.INV($B$6),1,0)</x:f>
        <x:v>0</x:v>
      </x:c>
      <x:c r="AV637" s="34" t="n">
        <x:f>IF(SQRT($B$9)*$B637+SQRT(1-$B$9)*AA637&lt;_xlfn.NORM.S.INV($B$6),1,0)</x:f>
        <x:v>0</x:v>
      </x:c>
      <x:c r="AW637" s="34" t="n">
        <x:f>IF(SQRT($C$9)*$B637+SQRT(1-$C$9)*AB637&lt;_xlfn.NORM.S.INV($C$6),1,0)</x:f>
        <x:v>0</x:v>
      </x:c>
      <x:c r="AX637" s="34" t="n">
        <x:f>IF(SQRT($C$9)*$B637+SQRT(1-$C$9)*AC637&lt;_xlfn.NORM.S.INV($C$6),1,0)</x:f>
        <x:v>0</x:v>
      </x:c>
      <x:c r="AY637" s="34" t="n">
        <x:f>IF(SQRT($C$9)*$B637+SQRT(1-$C$9)*AD637&lt;_xlfn.NORM.S.INV($C$6),1,0)</x:f>
        <x:v>0</x:v>
      </x:c>
      <x:c r="AZ637" s="34" t="n">
        <x:f>IF(SQRT($C$9)*$B637+SQRT(1-$C$9)*AE637&lt;_xlfn.NORM.S.INV($C$6),1,0)</x:f>
        <x:v>0</x:v>
      </x:c>
      <x:c r="BA637" s="34" t="n">
        <x:f>IF(SQRT($C$9)*$B637+SQRT(1-$C$9)*AF637&lt;_xlfn.NORM.S.INV($C$6),1,0)</x:f>
        <x:v>0</x:v>
      </x:c>
      <x:c r="BB637" s="34" t="n">
        <x:f>IF(SQRT($C$9)*$B637+SQRT(1-$C$9)*AG637&lt;_xlfn.NORM.S.INV($C$6),1,0)</x:f>
        <x:v>0</x:v>
      </x:c>
      <x:c r="BC637" s="34" t="n">
        <x:f>IF(SQRT($C$9)*$B637+SQRT(1-$C$9)*AH637&lt;_xlfn.NORM.S.INV($C$6),1,0)</x:f>
        <x:v>0</x:v>
      </x:c>
      <x:c r="BD637" s="34" t="n">
        <x:f>IF(SQRT($C$9)*$B637+SQRT(1-$C$9)*AI637&lt;_xlfn.NORM.S.INV($C$6),1,0)</x:f>
        <x:v>0</x:v>
      </x:c>
      <x:c r="BE637" s="34" t="n">
        <x:f>IF(SQRT($C$9)*$B637+SQRT(1-$C$9)*AJ637&lt;_xlfn.NORM.S.INV($C$6),1,0)</x:f>
        <x:v>0</x:v>
      </x:c>
      <x:c r="BF637" s="34" t="n">
        <x:f>IF(SQRT($C$9)*$B637+SQRT(1-$C$9)*AK637&lt;_xlfn.NORM.S.INV($C$6),1,0)</x:f>
        <x:v>0</x:v>
      </x:c>
      <x:c r="BG637" s="34"/>
      <x:c r="BH637" s="34"/>
      <x:c r="BI637" s="34" t="n">
        <x:f>$B$11*(($A$1061)*$C637/$B$12*$B$7+(1-$A$1061)*$D637/$B$12*$C$7)</x:f>
        <x:v>0</x:v>
      </x:c>
      <x:c r="BJ637" s="34" t="n">
        <x:f>$B$11*(($A$1062)*$C637/$B$12*$B$7+(1-$A$1062)*$D637/$B$12*$C$7)</x:f>
        <x:v>0</x:v>
      </x:c>
      <x:c r="BK637" s="34" t="n">
        <x:f>$B$11*(($A$1063)*$C637/$B$12*$B$7+(1-$A$1063)*$D637/$B$12*$C$7)</x:f>
        <x:v>0</x:v>
      </x:c>
      <x:c r="BL637" s="34" t="n">
        <x:f>$B$11*(($A$1064)*$C637/$B$12*$B$7+(1-$A$1064)*$D637/$B$12*$C$7)</x:f>
        <x:v>0</x:v>
      </x:c>
      <x:c r="BM637" s="34" t="n">
        <x:f>$B$11*(($A$1065)*$C637/$B$12*$B$7+(1-$A$1065)*$D637/$B$12*$C$7)</x:f>
        <x:v>0</x:v>
      </x:c>
      <x:c r="BN637" s="34" t="n">
        <x:f>$B$11*(($A$1066)*$C637/$B$12*$B$7+(1-$A$1066)*$D637/$B$12*$C$7)</x:f>
        <x:v>0</x:v>
      </x:c>
      <x:c r="BO637" s="34" t="n">
        <x:f>$B$11*(($A$1067)*$C637/$B$12*$B$7+(1-$A$1067)*$D637/$B$12*$C$7)</x:f>
        <x:v>0</x:v>
      </x:c>
      <x:c r="BP637" s="34" t="n">
        <x:f>$B$11*(($A$1068)*$C637/$B$12*$B$7+(1-$A$1068)*$D637/$B$12*$C$7)</x:f>
        <x:v>0</x:v>
      </x:c>
      <x:c r="BQ637" s="34" t="n">
        <x:f>$B$11*(($A$1069)*$C637/$B$12*$B$7+(1-$A$1069)*$D637/$B$12*$C$7)</x:f>
        <x:v>0</x:v>
      </x:c>
      <x:c r="BR637" s="34" t="n">
        <x:f>$B$11*(($A$1070)*$C637/$B$12*$B$7+(1-$A$1070)*$D637/$B$12*$C$7)</x:f>
        <x:v>0</x:v>
      </x:c>
      <x:c r="BS637" s="34" t="n">
        <x:f>$B$11*(($A$1071)*$C637/$B$12*$B$7+(1-$A$1071)*$D637/$B$12*$C$7)</x:f>
        <x:v>0</x:v>
      </x:c>
      <x:c r="BT637" s="34" t="n">
        <x:f>$B$11*(($A$1072)*$C637/$B$12*$B$7+(1-$A$1072)*$D637/$B$12*$C$7)</x:f>
        <x:v>0</x:v>
      </x:c>
      <x:c r="BU637" s="34" t="n">
        <x:f>$B$11*(($A$1073)*$C637/$B$12*$B$7+(1-$A$1073)*$D637/$B$12*$C$7)</x:f>
        <x:v>0</x:v>
      </x:c>
      <x:c r="BV637" s="34" t="n">
        <x:f>$B$11*(($A$1074)*$C637/$B$12*$B$7+(1-$A$1074)*$D637/$B$12*$C$7)</x:f>
        <x:v>0</x:v>
      </x:c>
      <x:c r="BW637" s="34" t="n">
        <x:f>$B$11*(($A$1075)*$C637/$B$12*$B$7+(1-$A$1075)*$D637/$B$12*$C$7)</x:f>
        <x:v>0</x:v>
      </x:c>
      <x:c r="BX637" s="34" t="n">
        <x:f>$B$11*(($A$1076)*$C637/$B$12*$B$7+(1-$A$1076)*$D637/$B$12*$C$7)</x:f>
        <x:v>0</x:v>
      </x:c>
      <x:c r="BY637" s="34" t="n">
        <x:f>$B$11*(($A$1077)*$C637/$B$12*$B$7+(1-$A$1077)*$D637/$B$12*$C$7)</x:f>
        <x:v>0</x:v>
      </x:c>
      <x:c r="BZ637" s="34" t="n">
        <x:f>$B$11*(($A$1078)*$C637/$B$12*$B$7+(1-$A$1078)*$D637/$B$12*$C$7)</x:f>
        <x:v>0</x:v>
      </x:c>
      <x:c r="CA637" s="34" t="n">
        <x:f>$B$11*(($A$1079)*$C637/$B$12*$B$7+(1-$A$1079)*$D637/$B$12*$C$7)</x:f>
        <x:v>0</x:v>
      </x:c>
      <x:c r="CB637" s="34" t="n">
        <x:f>$B$11*(($A$1080)*$C637/$B$12*$B$7+(1-$A$1080)*$D637/$B$12*$C$7)</x:f>
        <x:v>0</x:v>
      </x:c>
      <x:c r="CC637" s="34" t="n">
        <x:f>$B$11*(($A$1081)*$C637/$B$12*$B$7+(1-$A$1081)*$D637/$B$12*$C$7)</x:f>
        <x:v>0</x:v>
      </x:c>
    </x:row>
    <x:row r="638">
      <x:c r="A638" s="34" t="n">
        <x:v>614</x:v>
      </x:c>
      <x:c r="B638" s="39" t="n">
        <x:v>0.21356005098786227</x:v>
      </x:c>
      <x:c r="C638" s="1" t="n">
        <x:f>SUM(AM638:AV638)</x:f>
        <x:v>0</x:v>
      </x:c>
      <x:c r="D638" s="1" t="n">
        <x:f>SUM(AW638:BF638)</x:f>
        <x:v>0</x:v>
      </x:c>
      <x:c r="E638" s="17" t="n">
        <x:f>(1-C638/$B$12)*$B$8-C638/$B$12*$B$7</x:f>
        <x:v>0.05</x:v>
      </x:c>
      <x:c r="F638" s="17" t="n">
        <x:f>(1-D638/$B$12)*$C$8-D638/$B$12*$C$7</x:f>
        <x:v>0.09</x:v>
      </x:c>
      <x:c r="G638" s="32" t="n">
        <x:f>$B$11*($B$10*C638/$B$12*$B$7+(1-$B$10)*D638/$B$12*$C$7)</x:f>
        <x:v>0</x:v>
      </x:c>
      <x:c r="H638" s="17" t="n">
        <x:f>$B$10*E638+(1-$B$10)*F638</x:f>
        <x:v>0.07</x:v>
      </x:c>
      <x:c r="I638" s="34"/>
      <x:c r="J638" s="34"/>
      <x:c r="K638" s="34"/>
      <x:c r="L638" s="34"/>
      <x:c r="M638" s="34"/>
      <x:c r="N638" s="34"/>
      <x:c r="O638" s="34"/>
      <x:c r="P638" s="34"/>
      <x:c r="Q638" s="34"/>
      <x:c r="R638" s="39" t="n">
        <x:v>0.8200411094160784</x:v>
      </x:c>
      <x:c r="S638" s="39" t="n">
        <x:v>0.35594787677414574</x:v>
      </x:c>
      <x:c r="T638" s="39" t="n">
        <x:v>1.7480442373685527</x:v>
      </x:c>
      <x:c r="U638" s="39" t="n">
        <x:v>0.4991404682249059</x:v>
      </x:c>
      <x:c r="V638" s="39" t="n">
        <x:v>1.583034105030207</x:v>
      </x:c>
      <x:c r="W638" s="39" t="n">
        <x:v>0.3884053591914281</x:v>
      </x:c>
      <x:c r="X638" s="39" t="n">
        <x:v>1.4510859820061275</x:v>
      </x:c>
      <x:c r="Y638" s="39" t="n">
        <x:v>-0.5211478179859924</x:v>
      </x:c>
      <x:c r="Z638" s="39" t="n">
        <x:v>-0.49145825150032946</x:v>
      </x:c>
      <x:c r="AA638" s="39" t="n">
        <x:v>-0.17750667991258465</x:v>
      </x:c>
      <x:c r="AB638" s="39" t="n">
        <x:v>-0.05671952594644181</x:v>
      </x:c>
      <x:c r="AC638" s="39" t="n">
        <x:v>0.9019337257072463</x:v>
      </x:c>
      <x:c r="AD638" s="39" t="n">
        <x:v>1.0818239277269015</x:v>
      </x:c>
      <x:c r="AE638" s="39" t="n">
        <x:v>0.4557332608840775</x:v>
      </x:c>
      <x:c r="AF638" s="39" t="n">
        <x:v>-0.1572209914630014</x:v>
      </x:c>
      <x:c r="AG638" s="39" t="n">
        <x:v>0.7835263449786097</x:v>
      </x:c>
      <x:c r="AH638" s="39" t="n">
        <x:v>0.012537576701834637</x:v>
      </x:c>
      <x:c r="AI638" s="39" t="n">
        <x:v>0.8390028368724483</x:v>
      </x:c>
      <x:c r="AJ638" s="39" t="n">
        <x:v>-0.9435951492392674</x:v>
      </x:c>
      <x:c r="AK638" s="39" t="n">
        <x:v>1.7843032292054979</x:v>
      </x:c>
      <x:c r="AL638" s="34"/>
      <x:c r="AM638" s="34" t="n">
        <x:f>IF(SQRT($B$9)*$B638+SQRT(1-$B$9)*R638&lt;_xlfn.NORM.S.INV($B$6),1,0)</x:f>
        <x:v>0</x:v>
      </x:c>
      <x:c r="AN638" s="34" t="n">
        <x:f>IF(SQRT($B$9)*$B638+SQRT(1-$B$9)*S638&lt;_xlfn.NORM.S.INV($B$6),1,0)</x:f>
        <x:v>0</x:v>
      </x:c>
      <x:c r="AO638" s="34" t="n">
        <x:f>IF(SQRT($B$9)*$B638+SQRT(1-$B$9)*T638&lt;_xlfn.NORM.S.INV($B$6),1,0)</x:f>
        <x:v>0</x:v>
      </x:c>
      <x:c r="AP638" s="34" t="n">
        <x:f>IF(SQRT($B$9)*$B638+SQRT(1-$B$9)*U638&lt;_xlfn.NORM.S.INV($B$6),1,0)</x:f>
        <x:v>0</x:v>
      </x:c>
      <x:c r="AQ638" s="34" t="n">
        <x:f>IF(SQRT($B$9)*$B638+SQRT(1-$B$9)*V638&lt;_xlfn.NORM.S.INV($B$6),1,0)</x:f>
        <x:v>0</x:v>
      </x:c>
      <x:c r="AR638" s="34" t="n">
        <x:f>IF(SQRT($B$9)*$B638+SQRT(1-$B$9)*W638&lt;_xlfn.NORM.S.INV($B$6),1,0)</x:f>
        <x:v>0</x:v>
      </x:c>
      <x:c r="AS638" s="34" t="n">
        <x:f>IF(SQRT($B$9)*$B638+SQRT(1-$B$9)*X638&lt;_xlfn.NORM.S.INV($B$6),1,0)</x:f>
        <x:v>0</x:v>
      </x:c>
      <x:c r="AT638" s="34" t="n">
        <x:f>IF(SQRT($B$9)*$B638+SQRT(1-$B$9)*Y638&lt;_xlfn.NORM.S.INV($B$6),1,0)</x:f>
        <x:v>0</x:v>
      </x:c>
      <x:c r="AU638" s="34" t="n">
        <x:f>IF(SQRT($B$9)*$B638+SQRT(1-$B$9)*Z638&lt;_xlfn.NORM.S.INV($B$6),1,0)</x:f>
        <x:v>0</x:v>
      </x:c>
      <x:c r="AV638" s="34" t="n">
        <x:f>IF(SQRT($B$9)*$B638+SQRT(1-$B$9)*AA638&lt;_xlfn.NORM.S.INV($B$6),1,0)</x:f>
        <x:v>0</x:v>
      </x:c>
      <x:c r="AW638" s="34" t="n">
        <x:f>IF(SQRT($C$9)*$B638+SQRT(1-$C$9)*AB638&lt;_xlfn.NORM.S.INV($C$6),1,0)</x:f>
        <x:v>0</x:v>
      </x:c>
      <x:c r="AX638" s="34" t="n">
        <x:f>IF(SQRT($C$9)*$B638+SQRT(1-$C$9)*AC638&lt;_xlfn.NORM.S.INV($C$6),1,0)</x:f>
        <x:v>0</x:v>
      </x:c>
      <x:c r="AY638" s="34" t="n">
        <x:f>IF(SQRT($C$9)*$B638+SQRT(1-$C$9)*AD638&lt;_xlfn.NORM.S.INV($C$6),1,0)</x:f>
        <x:v>0</x:v>
      </x:c>
      <x:c r="AZ638" s="34" t="n">
        <x:f>IF(SQRT($C$9)*$B638+SQRT(1-$C$9)*AE638&lt;_xlfn.NORM.S.INV($C$6),1,0)</x:f>
        <x:v>0</x:v>
      </x:c>
      <x:c r="BA638" s="34" t="n">
        <x:f>IF(SQRT($C$9)*$B638+SQRT(1-$C$9)*AF638&lt;_xlfn.NORM.S.INV($C$6),1,0)</x:f>
        <x:v>0</x:v>
      </x:c>
      <x:c r="BB638" s="34" t="n">
        <x:f>IF(SQRT($C$9)*$B638+SQRT(1-$C$9)*AG638&lt;_xlfn.NORM.S.INV($C$6),1,0)</x:f>
        <x:v>0</x:v>
      </x:c>
      <x:c r="BC638" s="34" t="n">
        <x:f>IF(SQRT($C$9)*$B638+SQRT(1-$C$9)*AH638&lt;_xlfn.NORM.S.INV($C$6),1,0)</x:f>
        <x:v>0</x:v>
      </x:c>
      <x:c r="BD638" s="34" t="n">
        <x:f>IF(SQRT($C$9)*$B638+SQRT(1-$C$9)*AI638&lt;_xlfn.NORM.S.INV($C$6),1,0)</x:f>
        <x:v>0</x:v>
      </x:c>
      <x:c r="BE638" s="34" t="n">
        <x:f>IF(SQRT($C$9)*$B638+SQRT(1-$C$9)*AJ638&lt;_xlfn.NORM.S.INV($C$6),1,0)</x:f>
        <x:v>0</x:v>
      </x:c>
      <x:c r="BF638" s="34" t="n">
        <x:f>IF(SQRT($C$9)*$B638+SQRT(1-$C$9)*AK638&lt;_xlfn.NORM.S.INV($C$6),1,0)</x:f>
        <x:v>0</x:v>
      </x:c>
      <x:c r="BG638" s="34"/>
      <x:c r="BH638" s="34"/>
      <x:c r="BI638" s="34" t="n">
        <x:f>$B$11*(($A$1061)*$C638/$B$12*$B$7+(1-$A$1061)*$D638/$B$12*$C$7)</x:f>
        <x:v>0</x:v>
      </x:c>
      <x:c r="BJ638" s="34" t="n">
        <x:f>$B$11*(($A$1062)*$C638/$B$12*$B$7+(1-$A$1062)*$D638/$B$12*$C$7)</x:f>
        <x:v>0</x:v>
      </x:c>
      <x:c r="BK638" s="34" t="n">
        <x:f>$B$11*(($A$1063)*$C638/$B$12*$B$7+(1-$A$1063)*$D638/$B$12*$C$7)</x:f>
        <x:v>0</x:v>
      </x:c>
      <x:c r="BL638" s="34" t="n">
        <x:f>$B$11*(($A$1064)*$C638/$B$12*$B$7+(1-$A$1064)*$D638/$B$12*$C$7)</x:f>
        <x:v>0</x:v>
      </x:c>
      <x:c r="BM638" s="34" t="n">
        <x:f>$B$11*(($A$1065)*$C638/$B$12*$B$7+(1-$A$1065)*$D638/$B$12*$C$7)</x:f>
        <x:v>0</x:v>
      </x:c>
      <x:c r="BN638" s="34" t="n">
        <x:f>$B$11*(($A$1066)*$C638/$B$12*$B$7+(1-$A$1066)*$D638/$B$12*$C$7)</x:f>
        <x:v>0</x:v>
      </x:c>
      <x:c r="BO638" s="34" t="n">
        <x:f>$B$11*(($A$1067)*$C638/$B$12*$B$7+(1-$A$1067)*$D638/$B$12*$C$7)</x:f>
        <x:v>0</x:v>
      </x:c>
      <x:c r="BP638" s="34" t="n">
        <x:f>$B$11*(($A$1068)*$C638/$B$12*$B$7+(1-$A$1068)*$D638/$B$12*$C$7)</x:f>
        <x:v>0</x:v>
      </x:c>
      <x:c r="BQ638" s="34" t="n">
        <x:f>$B$11*(($A$1069)*$C638/$B$12*$B$7+(1-$A$1069)*$D638/$B$12*$C$7)</x:f>
        <x:v>0</x:v>
      </x:c>
      <x:c r="BR638" s="34" t="n">
        <x:f>$B$11*(($A$1070)*$C638/$B$12*$B$7+(1-$A$1070)*$D638/$B$12*$C$7)</x:f>
        <x:v>0</x:v>
      </x:c>
      <x:c r="BS638" s="34" t="n">
        <x:f>$B$11*(($A$1071)*$C638/$B$12*$B$7+(1-$A$1071)*$D638/$B$12*$C$7)</x:f>
        <x:v>0</x:v>
      </x:c>
      <x:c r="BT638" s="34" t="n">
        <x:f>$B$11*(($A$1072)*$C638/$B$12*$B$7+(1-$A$1072)*$D638/$B$12*$C$7)</x:f>
        <x:v>0</x:v>
      </x:c>
      <x:c r="BU638" s="34" t="n">
        <x:f>$B$11*(($A$1073)*$C638/$B$12*$B$7+(1-$A$1073)*$D638/$B$12*$C$7)</x:f>
        <x:v>0</x:v>
      </x:c>
      <x:c r="BV638" s="34" t="n">
        <x:f>$B$11*(($A$1074)*$C638/$B$12*$B$7+(1-$A$1074)*$D638/$B$12*$C$7)</x:f>
        <x:v>0</x:v>
      </x:c>
      <x:c r="BW638" s="34" t="n">
        <x:f>$B$11*(($A$1075)*$C638/$B$12*$B$7+(1-$A$1075)*$D638/$B$12*$C$7)</x:f>
        <x:v>0</x:v>
      </x:c>
      <x:c r="BX638" s="34" t="n">
        <x:f>$B$11*(($A$1076)*$C638/$B$12*$B$7+(1-$A$1076)*$D638/$B$12*$C$7)</x:f>
        <x:v>0</x:v>
      </x:c>
      <x:c r="BY638" s="34" t="n">
        <x:f>$B$11*(($A$1077)*$C638/$B$12*$B$7+(1-$A$1077)*$D638/$B$12*$C$7)</x:f>
        <x:v>0</x:v>
      </x:c>
      <x:c r="BZ638" s="34" t="n">
        <x:f>$B$11*(($A$1078)*$C638/$B$12*$B$7+(1-$A$1078)*$D638/$B$12*$C$7)</x:f>
        <x:v>0</x:v>
      </x:c>
      <x:c r="CA638" s="34" t="n">
        <x:f>$B$11*(($A$1079)*$C638/$B$12*$B$7+(1-$A$1079)*$D638/$B$12*$C$7)</x:f>
        <x:v>0</x:v>
      </x:c>
      <x:c r="CB638" s="34" t="n">
        <x:f>$B$11*(($A$1080)*$C638/$B$12*$B$7+(1-$A$1080)*$D638/$B$12*$C$7)</x:f>
        <x:v>0</x:v>
      </x:c>
      <x:c r="CC638" s="34" t="n">
        <x:f>$B$11*(($A$1081)*$C638/$B$12*$B$7+(1-$A$1081)*$D638/$B$12*$C$7)</x:f>
        <x:v>0</x:v>
      </x:c>
    </x:row>
    <x:row r="639">
      <x:c r="A639" s="34" t="n">
        <x:v>615</x:v>
      </x:c>
      <x:c r="B639" s="39" t="n">
        <x:v>-1.3957500497119841</x:v>
      </x:c>
      <x:c r="C639" s="1" t="n">
        <x:f>SUM(AM639:AV639)</x:f>
        <x:v>1</x:v>
      </x:c>
      <x:c r="D639" s="1" t="n">
        <x:f>SUM(AW639:BF639)</x:f>
        <x:v>4</x:v>
      </x:c>
      <x:c r="E639" s="17" t="n">
        <x:f>(1-C639/$B$12)*$B$8-C639/$B$12*$B$7</x:f>
        <x:v>0.0049999999999999975</x:v>
      </x:c>
      <x:c r="F639" s="17" t="n">
        <x:f>(1-D639/$B$12)*$C$8-D639/$B$12*$C$7</x:f>
        <x:v>-0.186</x:v>
      </x:c>
      <x:c r="G639" s="32" t="n">
        <x:f>$B$11*($B$10*C639/$B$12*$B$7+(1-$B$10)*D639/$B$12*$C$7)</x:f>
        <x:v>1400.0000000000002</x:v>
      </x:c>
      <x:c r="H639" s="17" t="n">
        <x:f>$B$10*E639+(1-$B$10)*F639</x:f>
        <x:v>-0.0905</x:v>
      </x:c>
      <x:c r="I639" s="34"/>
      <x:c r="J639" s="34"/>
      <x:c r="K639" s="34"/>
      <x:c r="L639" s="34"/>
      <x:c r="M639" s="34"/>
      <x:c r="N639" s="34"/>
      <x:c r="O639" s="34"/>
      <x:c r="P639" s="34"/>
      <x:c r="Q639" s="34"/>
      <x:c r="R639" s="39" t="n">
        <x:v>-0.2323166515954798</x:v>
      </x:c>
      <x:c r="S639" s="39" t="n">
        <x:v>-0.9577243641827902</x:v>
      </x:c>
      <x:c r="T639" s="39" t="n">
        <x:v>-2.693117113134132</x:v>
      </x:c>
      <x:c r="U639" s="39" t="n">
        <x:v>0.7850211429897894</x:v>
      </x:c>
      <x:c r="V639" s="39" t="n">
        <x:v>-0.46180439290240044</x:v>
      </x:c>
      <x:c r="W639" s="39" t="n">
        <x:v>0.8557324669352113</x:v>
      </x:c>
      <x:c r="X639" s="39" t="n">
        <x:v>0.015410607867653636</x:v>
      </x:c>
      <x:c r="Y639" s="39" t="n">
        <x:v>1.364898979735285</x:v>
      </x:c>
      <x:c r="Z639" s="39" t="n">
        <x:v>-0.06916394528885116</x:v>
      </x:c>
      <x:c r="AA639" s="39" t="n">
        <x:v>0.4271260868265385</x:v>
      </x:c>
      <x:c r="AB639" s="39" t="n">
        <x:v>-1.1943917707071328</x:v>
      </x:c>
      <x:c r="AC639" s="39" t="n">
        <x:v>-1.4572935464049932</x:v>
      </x:c>
      <x:c r="AD639" s="39" t="n">
        <x:v>0.7196515028818185</x:v>
      </x:c>
      <x:c r="AE639" s="39" t="n">
        <x:v>-0.0524255626073179</x:v>
      </x:c>
      <x:c r="AF639" s="39" t="n">
        <x:v>0.336861308796352</x:v>
      </x:c>
      <x:c r="AG639" s="39" t="n">
        <x:v>-2.5161636413582458</x:v>
      </x:c>
      <x:c r="AH639" s="39" t="n">
        <x:v>1.8237920781686396</x:v>
      </x:c>
      <x:c r="AI639" s="39" t="n">
        <x:v>-0.5750924674273705</x:v>
      </x:c>
      <x:c r="AJ639" s="39" t="n">
        <x:v>-1.5399999661500245</x:v>
      </x:c>
      <x:c r="AK639" s="39" t="n">
        <x:v>-0.8474018416065552</x:v>
      </x:c>
      <x:c r="AL639" s="34"/>
      <x:c r="AM639" s="34" t="n">
        <x:f>IF(SQRT($B$9)*$B639+SQRT(1-$B$9)*R639&lt;_xlfn.NORM.S.INV($B$6),1,0)</x:f>
        <x:v>0</x:v>
      </x:c>
      <x:c r="AN639" s="34" t="n">
        <x:f>IF(SQRT($B$9)*$B639+SQRT(1-$B$9)*S639&lt;_xlfn.NORM.S.INV($B$6),1,0)</x:f>
        <x:v>0</x:v>
      </x:c>
      <x:c r="AO639" s="34" t="n">
        <x:f>IF(SQRT($B$9)*$B639+SQRT(1-$B$9)*T639&lt;_xlfn.NORM.S.INV($B$6),1,0)</x:f>
        <x:v>1</x:v>
      </x:c>
      <x:c r="AP639" s="34" t="n">
        <x:f>IF(SQRT($B$9)*$B639+SQRT(1-$B$9)*U639&lt;_xlfn.NORM.S.INV($B$6),1,0)</x:f>
        <x:v>0</x:v>
      </x:c>
      <x:c r="AQ639" s="34" t="n">
        <x:f>IF(SQRT($B$9)*$B639+SQRT(1-$B$9)*V639&lt;_xlfn.NORM.S.INV($B$6),1,0)</x:f>
        <x:v>0</x:v>
      </x:c>
      <x:c r="AR639" s="34" t="n">
        <x:f>IF(SQRT($B$9)*$B639+SQRT(1-$B$9)*W639&lt;_xlfn.NORM.S.INV($B$6),1,0)</x:f>
        <x:v>0</x:v>
      </x:c>
      <x:c r="AS639" s="34" t="n">
        <x:f>IF(SQRT($B$9)*$B639+SQRT(1-$B$9)*X639&lt;_xlfn.NORM.S.INV($B$6),1,0)</x:f>
        <x:v>0</x:v>
      </x:c>
      <x:c r="AT639" s="34" t="n">
        <x:f>IF(SQRT($B$9)*$B639+SQRT(1-$B$9)*Y639&lt;_xlfn.NORM.S.INV($B$6),1,0)</x:f>
        <x:v>0</x:v>
      </x:c>
      <x:c r="AU639" s="34" t="n">
        <x:f>IF(SQRT($B$9)*$B639+SQRT(1-$B$9)*Z639&lt;_xlfn.NORM.S.INV($B$6),1,0)</x:f>
        <x:v>0</x:v>
      </x:c>
      <x:c r="AV639" s="34" t="n">
        <x:f>IF(SQRT($B$9)*$B639+SQRT(1-$B$9)*AA639&lt;_xlfn.NORM.S.INV($B$6),1,0)</x:f>
        <x:v>0</x:v>
      </x:c>
      <x:c r="AW639" s="34" t="n">
        <x:f>IF(SQRT($C$9)*$B639+SQRT(1-$C$9)*AB639&lt;_xlfn.NORM.S.INV($C$6),1,0)</x:f>
        <x:v>1</x:v>
      </x:c>
      <x:c r="AX639" s="34" t="n">
        <x:f>IF(SQRT($C$9)*$B639+SQRT(1-$C$9)*AC639&lt;_xlfn.NORM.S.INV($C$6),1,0)</x:f>
        <x:v>1</x:v>
      </x:c>
      <x:c r="AY639" s="34" t="n">
        <x:f>IF(SQRT($C$9)*$B639+SQRT(1-$C$9)*AD639&lt;_xlfn.NORM.S.INV($C$6),1,0)</x:f>
        <x:v>0</x:v>
      </x:c>
      <x:c r="AZ639" s="34" t="n">
        <x:f>IF(SQRT($C$9)*$B639+SQRT(1-$C$9)*AE639&lt;_xlfn.NORM.S.INV($C$6),1,0)</x:f>
        <x:v>0</x:v>
      </x:c>
      <x:c r="BA639" s="34" t="n">
        <x:f>IF(SQRT($C$9)*$B639+SQRT(1-$C$9)*AF639&lt;_xlfn.NORM.S.INV($C$6),1,0)</x:f>
        <x:v>0</x:v>
      </x:c>
      <x:c r="BB639" s="34" t="n">
        <x:f>IF(SQRT($C$9)*$B639+SQRT(1-$C$9)*AG639&lt;_xlfn.NORM.S.INV($C$6),1,0)</x:f>
        <x:v>1</x:v>
      </x:c>
      <x:c r="BC639" s="34" t="n">
        <x:f>IF(SQRT($C$9)*$B639+SQRT(1-$C$9)*AH639&lt;_xlfn.NORM.S.INV($C$6),1,0)</x:f>
        <x:v>0</x:v>
      </x:c>
      <x:c r="BD639" s="34" t="n">
        <x:f>IF(SQRT($C$9)*$B639+SQRT(1-$C$9)*AI639&lt;_xlfn.NORM.S.INV($C$6),1,0)</x:f>
        <x:v>0</x:v>
      </x:c>
      <x:c r="BE639" s="34" t="n">
        <x:f>IF(SQRT($C$9)*$B639+SQRT(1-$C$9)*AJ639&lt;_xlfn.NORM.S.INV($C$6),1,0)</x:f>
        <x:v>1</x:v>
      </x:c>
      <x:c r="BF639" s="34" t="n">
        <x:f>IF(SQRT($C$9)*$B639+SQRT(1-$C$9)*AK639&lt;_xlfn.NORM.S.INV($C$6),1,0)</x:f>
        <x:v>0</x:v>
      </x:c>
      <x:c r="BG639" s="34"/>
      <x:c r="BH639" s="34"/>
      <x:c r="BI639" s="34" t="n">
        <x:f>$B$11*(($A$1061)*$C639/$B$12*$B$7+(1-$A$1061)*$D639/$B$12*$C$7)</x:f>
        <x:v>2400</x:v>
      </x:c>
      <x:c r="BJ639" s="34" t="n">
        <x:f>$B$11*(($A$1062)*$C639/$B$12*$B$7+(1-$A$1062)*$D639/$B$12*$C$7)</x:f>
        <x:v>2300</x:v>
      </x:c>
      <x:c r="BK639" s="34" t="n">
        <x:f>$B$11*(($A$1063)*$C639/$B$12*$B$7+(1-$A$1063)*$D639/$B$12*$C$7)</x:f>
        <x:v>2200</x:v>
      </x:c>
      <x:c r="BL639" s="34" t="n">
        <x:f>$B$11*(($A$1064)*$C639/$B$12*$B$7+(1-$A$1064)*$D639/$B$12*$C$7)</x:f>
        <x:v>2100</x:v>
      </x:c>
      <x:c r="BM639" s="34" t="n">
        <x:f>$B$11*(($A$1065)*$C639/$B$12*$B$7+(1-$A$1065)*$D639/$B$12*$C$7)</x:f>
        <x:v>2000</x:v>
      </x:c>
      <x:c r="BN639" s="34" t="n">
        <x:f>$B$11*(($A$1066)*$C639/$B$12*$B$7+(1-$A$1066)*$D639/$B$12*$C$7)</x:f>
        <x:v>1900</x:v>
      </x:c>
      <x:c r="BO639" s="34" t="n">
        <x:f>$B$11*(($A$1067)*$C639/$B$12*$B$7+(1-$A$1067)*$D639/$B$12*$C$7)</x:f>
        <x:v>1800</x:v>
      </x:c>
      <x:c r="BP639" s="34" t="n">
        <x:f>$B$11*(($A$1068)*$C639/$B$12*$B$7+(1-$A$1068)*$D639/$B$12*$C$7)</x:f>
        <x:v>1699.9999999999998</x:v>
      </x:c>
      <x:c r="BQ639" s="34" t="n">
        <x:f>$B$11*(($A$1069)*$C639/$B$12*$B$7+(1-$A$1069)*$D639/$B$12*$C$7)</x:f>
        <x:v>1599.9999999999998</x:v>
      </x:c>
      <x:c r="BR639" s="34" t="n">
        <x:f>$B$11*(($A$1070)*$C639/$B$12*$B$7+(1-$A$1070)*$D639/$B$12*$C$7)</x:f>
        <x:v>1500</x:v>
      </x:c>
      <x:c r="BS639" s="34" t="n">
        <x:f>$B$11*(($A$1071)*$C639/$B$12*$B$7+(1-$A$1071)*$D639/$B$12*$C$7)</x:f>
        <x:v>1400.0000000000002</x:v>
      </x:c>
      <x:c r="BT639" s="34" t="n">
        <x:f>$B$11*(($A$1072)*$C639/$B$12*$B$7+(1-$A$1072)*$D639/$B$12*$C$7)</x:f>
        <x:v>1300</x:v>
      </x:c>
      <x:c r="BU639" s="34" t="n">
        <x:f>$B$11*(($A$1073)*$C639/$B$12*$B$7+(1-$A$1073)*$D639/$B$12*$C$7)</x:f>
        <x:v>1200</x:v>
      </x:c>
      <x:c r="BV639" s="34" t="n">
        <x:f>$B$11*(($A$1074)*$C639/$B$12*$B$7+(1-$A$1074)*$D639/$B$12*$C$7)</x:f>
        <x:v>1099.9999999999998</x:v>
      </x:c>
      <x:c r="BW639" s="34" t="n">
        <x:f>$B$11*(($A$1075)*$C639/$B$12*$B$7+(1-$A$1075)*$D639/$B$12*$C$7)</x:f>
        <x:v>1000</x:v>
      </x:c>
      <x:c r="BX639" s="34" t="n">
        <x:f>$B$11*(($A$1076)*$C639/$B$12*$B$7+(1-$A$1076)*$D639/$B$12*$C$7)</x:f>
        <x:v>900</x:v>
      </x:c>
      <x:c r="BY639" s="34" t="n">
        <x:f>$B$11*(($A$1077)*$C639/$B$12*$B$7+(1-$A$1077)*$D639/$B$12*$C$7)</x:f>
        <x:v>799.9999999999999</x:v>
      </x:c>
      <x:c r="BZ639" s="34" t="n">
        <x:f>$B$11*(($A$1078)*$C639/$B$12*$B$7+(1-$A$1078)*$D639/$B$12*$C$7)</x:f>
        <x:v>700.0000000000001</x:v>
      </x:c>
      <x:c r="CA639" s="34" t="n">
        <x:f>$B$11*(($A$1079)*$C639/$B$12*$B$7+(1-$A$1079)*$D639/$B$12*$C$7)</x:f>
        <x:v>600</x:v>
      </x:c>
      <x:c r="CB639" s="34" t="n">
        <x:f>$B$11*(($A$1080)*$C639/$B$12*$B$7+(1-$A$1080)*$D639/$B$12*$C$7)</x:f>
        <x:v>500.00000000000017</x:v>
      </x:c>
      <x:c r="CC639" s="34" t="n">
        <x:f>$B$11*(($A$1081)*$C639/$B$12*$B$7+(1-$A$1081)*$D639/$B$12*$C$7)</x:f>
        <x:v>400.00000000000006</x:v>
      </x:c>
    </x:row>
    <x:row r="640">
      <x:c r="A640" s="34" t="n">
        <x:v>616</x:v>
      </x:c>
      <x:c r="B640" s="39" t="n">
        <x:v>-0.8993422140578712</x:v>
      </x:c>
      <x:c r="C640" s="1" t="n">
        <x:f>SUM(AM640:AV640)</x:f>
        <x:v>0</x:v>
      </x:c>
      <x:c r="D640" s="1" t="n">
        <x:f>SUM(AW640:BF640)</x:f>
        <x:v>1</x:v>
      </x:c>
      <x:c r="E640" s="17" t="n">
        <x:f>(1-C640/$B$12)*$B$8-C640/$B$12*$B$7</x:f>
        <x:v>0.05</x:v>
      </x:c>
      <x:c r="F640" s="17" t="n">
        <x:f>(1-D640/$B$12)*$C$8-D640/$B$12*$C$7</x:f>
        <x:v>0.021000000000000005</x:v>
      </x:c>
      <x:c r="G640" s="32" t="n">
        <x:f>$B$11*($B$10*C640/$B$12*$B$7+(1-$B$10)*D640/$B$12*$C$7)</x:f>
        <x:v>300</x:v>
      </x:c>
      <x:c r="H640" s="17" t="n">
        <x:f>$B$10*E640+(1-$B$10)*F640</x:f>
        <x:v>0.035500000000000004</x:v>
      </x:c>
      <x:c r="I640" s="34"/>
      <x:c r="J640" s="34"/>
      <x:c r="K640" s="34"/>
      <x:c r="L640" s="34"/>
      <x:c r="M640" s="34"/>
      <x:c r="N640" s="34"/>
      <x:c r="O640" s="34"/>
      <x:c r="P640" s="34"/>
      <x:c r="Q640" s="34"/>
      <x:c r="R640" s="39" t="n">
        <x:v>-0.17094573034306687</x:v>
      </x:c>
      <x:c r="S640" s="39" t="n">
        <x:v>0.5896854273025978</x:v>
      </x:c>
      <x:c r="T640" s="39" t="n">
        <x:v>0.42398546077240423</x:v>
      </x:c>
      <x:c r="U640" s="39" t="n">
        <x:v>-1.09199622699565</x:v>
      </x:c>
      <x:c r="V640" s="39" t="n">
        <x:v>-0.3269930142180677</x:v>
      </x:c>
      <x:c r="W640" s="39" t="n">
        <x:v>-0.8936984828756743</x:v>
      </x:c>
      <x:c r="X640" s="39" t="n">
        <x:v>-0.9704985709021093</x:v>
      </x:c>
      <x:c r="Y640" s="39" t="n">
        <x:v>-0.7451545643895378</x:v>
      </x:c>
      <x:c r="Z640" s="39" t="n">
        <x:v>0.44868380100254324</x:v>
      </x:c>
      <x:c r="AA640" s="39" t="n">
        <x:v>0.19314449871477196</x:v>
      </x:c>
      <x:c r="AB640" s="39" t="n">
        <x:v>-1.846912639966829</x:v>
      </x:c>
      <x:c r="AC640" s="39" t="n">
        <x:v>-0.37931811794112924</x:v>
      </x:c>
      <x:c r="AD640" s="39" t="n">
        <x:v>-0.3185672162538227</x:v>
      </x:c>
      <x:c r="AE640" s="39" t="n">
        <x:v>1.1952271265584316</x:v>
      </x:c>
      <x:c r="AF640" s="39" t="n">
        <x:v>1.0542635396275783</x:v>
      </x:c>
      <x:c r="AG640" s="39" t="n">
        <x:v>1.6915757965722924</x:v>
      </x:c>
      <x:c r="AH640" s="39" t="n">
        <x:v>0.8861231953827428</x:v>
      </x:c>
      <x:c r="AI640" s="39" t="n">
        <x:v>2.17810624684333</x:v>
      </x:c>
      <x:c r="AJ640" s="39" t="n">
        <x:v>0.36585454766245784</x:v>
      </x:c>
      <x:c r="AK640" s="39" t="n">
        <x:v>0.3790966654425738</x:v>
      </x:c>
      <x:c r="AL640" s="34"/>
      <x:c r="AM640" s="34" t="n">
        <x:f>IF(SQRT($B$9)*$B640+SQRT(1-$B$9)*R640&lt;_xlfn.NORM.S.INV($B$6),1,0)</x:f>
        <x:v>0</x:v>
      </x:c>
      <x:c r="AN640" s="34" t="n">
        <x:f>IF(SQRT($B$9)*$B640+SQRT(1-$B$9)*S640&lt;_xlfn.NORM.S.INV($B$6),1,0)</x:f>
        <x:v>0</x:v>
      </x:c>
      <x:c r="AO640" s="34" t="n">
        <x:f>IF(SQRT($B$9)*$B640+SQRT(1-$B$9)*T640&lt;_xlfn.NORM.S.INV($B$6),1,0)</x:f>
        <x:v>0</x:v>
      </x:c>
      <x:c r="AP640" s="34" t="n">
        <x:f>IF(SQRT($B$9)*$B640+SQRT(1-$B$9)*U640&lt;_xlfn.NORM.S.INV($B$6),1,0)</x:f>
        <x:v>0</x:v>
      </x:c>
      <x:c r="AQ640" s="34" t="n">
        <x:f>IF(SQRT($B$9)*$B640+SQRT(1-$B$9)*V640&lt;_xlfn.NORM.S.INV($B$6),1,0)</x:f>
        <x:v>0</x:v>
      </x:c>
      <x:c r="AR640" s="34" t="n">
        <x:f>IF(SQRT($B$9)*$B640+SQRT(1-$B$9)*W640&lt;_xlfn.NORM.S.INV($B$6),1,0)</x:f>
        <x:v>0</x:v>
      </x:c>
      <x:c r="AS640" s="34" t="n">
        <x:f>IF(SQRT($B$9)*$B640+SQRT(1-$B$9)*X640&lt;_xlfn.NORM.S.INV($B$6),1,0)</x:f>
        <x:v>0</x:v>
      </x:c>
      <x:c r="AT640" s="34" t="n">
        <x:f>IF(SQRT($B$9)*$B640+SQRT(1-$B$9)*Y640&lt;_xlfn.NORM.S.INV($B$6),1,0)</x:f>
        <x:v>0</x:v>
      </x:c>
      <x:c r="AU640" s="34" t="n">
        <x:f>IF(SQRT($B$9)*$B640+SQRT(1-$B$9)*Z640&lt;_xlfn.NORM.S.INV($B$6),1,0)</x:f>
        <x:v>0</x:v>
      </x:c>
      <x:c r="AV640" s="34" t="n">
        <x:f>IF(SQRT($B$9)*$B640+SQRT(1-$B$9)*AA640&lt;_xlfn.NORM.S.INV($B$6),1,0)</x:f>
        <x:v>0</x:v>
      </x:c>
      <x:c r="AW640" s="34" t="n">
        <x:f>IF(SQRT($C$9)*$B640+SQRT(1-$C$9)*AB640&lt;_xlfn.NORM.S.INV($C$6),1,0)</x:f>
        <x:v>1</x:v>
      </x:c>
      <x:c r="AX640" s="34" t="n">
        <x:f>IF(SQRT($C$9)*$B640+SQRT(1-$C$9)*AC640&lt;_xlfn.NORM.S.INV($C$6),1,0)</x:f>
        <x:v>0</x:v>
      </x:c>
      <x:c r="AY640" s="34" t="n">
        <x:f>IF(SQRT($C$9)*$B640+SQRT(1-$C$9)*AD640&lt;_xlfn.NORM.S.INV($C$6),1,0)</x:f>
        <x:v>0</x:v>
      </x:c>
      <x:c r="AZ640" s="34" t="n">
        <x:f>IF(SQRT($C$9)*$B640+SQRT(1-$C$9)*AE640&lt;_xlfn.NORM.S.INV($C$6),1,0)</x:f>
        <x:v>0</x:v>
      </x:c>
      <x:c r="BA640" s="34" t="n">
        <x:f>IF(SQRT($C$9)*$B640+SQRT(1-$C$9)*AF640&lt;_xlfn.NORM.S.INV($C$6),1,0)</x:f>
        <x:v>0</x:v>
      </x:c>
      <x:c r="BB640" s="34" t="n">
        <x:f>IF(SQRT($C$9)*$B640+SQRT(1-$C$9)*AG640&lt;_xlfn.NORM.S.INV($C$6),1,0)</x:f>
        <x:v>0</x:v>
      </x:c>
      <x:c r="BC640" s="34" t="n">
        <x:f>IF(SQRT($C$9)*$B640+SQRT(1-$C$9)*AH640&lt;_xlfn.NORM.S.INV($C$6),1,0)</x:f>
        <x:v>0</x:v>
      </x:c>
      <x:c r="BD640" s="34" t="n">
        <x:f>IF(SQRT($C$9)*$B640+SQRT(1-$C$9)*AI640&lt;_xlfn.NORM.S.INV($C$6),1,0)</x:f>
        <x:v>0</x:v>
      </x:c>
      <x:c r="BE640" s="34" t="n">
        <x:f>IF(SQRT($C$9)*$B640+SQRT(1-$C$9)*AJ640&lt;_xlfn.NORM.S.INV($C$6),1,0)</x:f>
        <x:v>0</x:v>
      </x:c>
      <x:c r="BF640" s="34" t="n">
        <x:f>IF(SQRT($C$9)*$B640+SQRT(1-$C$9)*AK640&lt;_xlfn.NORM.S.INV($C$6),1,0)</x:f>
        <x:v>0</x:v>
      </x:c>
      <x:c r="BG640" s="34"/>
      <x:c r="BH640" s="34"/>
      <x:c r="BI640" s="34" t="n">
        <x:f>$B$11*(($A$1061)*$C640/$B$12*$B$7+(1-$A$1061)*$D640/$B$12*$C$7)</x:f>
        <x:v>600</x:v>
      </x:c>
      <x:c r="BJ640" s="34" t="n">
        <x:f>$B$11*(($A$1062)*$C640/$B$12*$B$7+(1-$A$1062)*$D640/$B$12*$C$7)</x:f>
        <x:v>570</x:v>
      </x:c>
      <x:c r="BK640" s="34" t="n">
        <x:f>$B$11*(($A$1063)*$C640/$B$12*$B$7+(1-$A$1063)*$D640/$B$12*$C$7)</x:f>
        <x:v>540</x:v>
      </x:c>
      <x:c r="BL640" s="34" t="n">
        <x:f>$B$11*(($A$1064)*$C640/$B$12*$B$7+(1-$A$1064)*$D640/$B$12*$C$7)</x:f>
        <x:v>509.99999999999994</x:v>
      </x:c>
      <x:c r="BM640" s="34" t="n">
        <x:f>$B$11*(($A$1065)*$C640/$B$12*$B$7+(1-$A$1065)*$D640/$B$12*$C$7)</x:f>
        <x:v>480</x:v>
      </x:c>
      <x:c r="BN640" s="34" t="n">
        <x:f>$B$11*(($A$1066)*$C640/$B$12*$B$7+(1-$A$1066)*$D640/$B$12*$C$7)</x:f>
        <x:v>450</x:v>
      </x:c>
      <x:c r="BO640" s="34" t="n">
        <x:f>$B$11*(($A$1067)*$C640/$B$12*$B$7+(1-$A$1067)*$D640/$B$12*$C$7)</x:f>
        <x:v>419.99999999999994</x:v>
      </x:c>
      <x:c r="BP640" s="34" t="n">
        <x:f>$B$11*(($A$1068)*$C640/$B$12*$B$7+(1-$A$1068)*$D640/$B$12*$C$7)</x:f>
        <x:v>390</x:v>
      </x:c>
      <x:c r="BQ640" s="34" t="n">
        <x:f>$B$11*(($A$1069)*$C640/$B$12*$B$7+(1-$A$1069)*$D640/$B$12*$C$7)</x:f>
        <x:v>360</x:v>
      </x:c>
      <x:c r="BR640" s="34" t="n">
        <x:f>$B$11*(($A$1070)*$C640/$B$12*$B$7+(1-$A$1070)*$D640/$B$12*$C$7)</x:f>
        <x:v>330</x:v>
      </x:c>
      <x:c r="BS640" s="34" t="n">
        <x:f>$B$11*(($A$1071)*$C640/$B$12*$B$7+(1-$A$1071)*$D640/$B$12*$C$7)</x:f>
        <x:v>300</x:v>
      </x:c>
      <x:c r="BT640" s="34" t="n">
        <x:f>$B$11*(($A$1072)*$C640/$B$12*$B$7+(1-$A$1072)*$D640/$B$12*$C$7)</x:f>
        <x:v>270</x:v>
      </x:c>
      <x:c r="BU640" s="34" t="n">
        <x:f>$B$11*(($A$1073)*$C640/$B$12*$B$7+(1-$A$1073)*$D640/$B$12*$C$7)</x:f>
        <x:v>240</x:v>
      </x:c>
      <x:c r="BV640" s="34" t="n">
        <x:f>$B$11*(($A$1074)*$C640/$B$12*$B$7+(1-$A$1074)*$D640/$B$12*$C$7)</x:f>
        <x:v>209.99999999999997</x:v>
      </x:c>
      <x:c r="BW640" s="34" t="n">
        <x:f>$B$11*(($A$1075)*$C640/$B$12*$B$7+(1-$A$1075)*$D640/$B$12*$C$7)</x:f>
        <x:v>180.00000000000003</x:v>
      </x:c>
      <x:c r="BX640" s="34" t="n">
        <x:f>$B$11*(($A$1076)*$C640/$B$12*$B$7+(1-$A$1076)*$D640/$B$12*$C$7)</x:f>
        <x:v>150</x:v>
      </x:c>
      <x:c r="BY640" s="34" t="n">
        <x:f>$B$11*(($A$1077)*$C640/$B$12*$B$7+(1-$A$1077)*$D640/$B$12*$C$7)</x:f>
        <x:v>119.99999999999999</x:v>
      </x:c>
      <x:c r="BZ640" s="34" t="n">
        <x:f>$B$11*(($A$1078)*$C640/$B$12*$B$7+(1-$A$1078)*$D640/$B$12*$C$7)</x:f>
        <x:v>90.00000000000001</x:v>
      </x:c>
      <x:c r="CA640" s="34" t="n">
        <x:f>$B$11*(($A$1079)*$C640/$B$12*$B$7+(1-$A$1079)*$D640/$B$12*$C$7)</x:f>
        <x:v>59.99999999999999</x:v>
      </x:c>
      <x:c r="CB640" s="34" t="n">
        <x:f>$B$11*(($A$1080)*$C640/$B$12*$B$7+(1-$A$1080)*$D640/$B$12*$C$7)</x:f>
        <x:v>30.00000000000003</x:v>
      </x:c>
      <x:c r="CC640" s="34" t="n">
        <x:f>$B$11*(($A$1081)*$C640/$B$12*$B$7+(1-$A$1081)*$D640/$B$12*$C$7)</x:f>
        <x:v>0</x:v>
      </x:c>
    </x:row>
    <x:row r="641">
      <x:c r="A641" s="34" t="n">
        <x:v>617</x:v>
      </x:c>
      <x:c r="B641" s="39" t="n">
        <x:v>1.13804594680416</x:v>
      </x:c>
      <x:c r="C641" s="1" t="n">
        <x:f>SUM(AM641:AV641)</x:f>
        <x:v>0</x:v>
      </x:c>
      <x:c r="D641" s="1" t="n">
        <x:f>SUM(AW641:BF641)</x:f>
        <x:v>0</x:v>
      </x:c>
      <x:c r="E641" s="17" t="n">
        <x:f>(1-C641/$B$12)*$B$8-C641/$B$12*$B$7</x:f>
        <x:v>0.05</x:v>
      </x:c>
      <x:c r="F641" s="17" t="n">
        <x:f>(1-D641/$B$12)*$C$8-D641/$B$12*$C$7</x:f>
        <x:v>0.09</x:v>
      </x:c>
      <x:c r="G641" s="32" t="n">
        <x:f>$B$11*($B$10*C641/$B$12*$B$7+(1-$B$10)*D641/$B$12*$C$7)</x:f>
        <x:v>0</x:v>
      </x:c>
      <x:c r="H641" s="17" t="n">
        <x:f>$B$10*E641+(1-$B$10)*F641</x:f>
        <x:v>0.07</x:v>
      </x:c>
      <x:c r="I641" s="34"/>
      <x:c r="J641" s="34"/>
      <x:c r="K641" s="34"/>
      <x:c r="L641" s="34"/>
      <x:c r="M641" s="34"/>
      <x:c r="N641" s="34"/>
      <x:c r="O641" s="34"/>
      <x:c r="P641" s="34"/>
      <x:c r="Q641" s="34"/>
      <x:c r="R641" s="39" t="n">
        <x:v>0.33035064018307614</x:v>
      </x:c>
      <x:c r="S641" s="39" t="n">
        <x:v>0.8938143768604935</x:v>
      </x:c>
      <x:c r="T641" s="39" t="n">
        <x:v>-0.7838483987071355</x:v>
      </x:c>
      <x:c r="U641" s="39" t="n">
        <x:v>-0.1594406919170836</x:v>
      </x:c>
      <x:c r="V641" s="39" t="n">
        <x:v>-0.2748751826000781</x:v>
      </x:c>
      <x:c r="W641" s="39" t="n">
        <x:v>-0.1431467442558065</x:v>
      </x:c>
      <x:c r="X641" s="39" t="n">
        <x:v>-0.5026748143934737</x:v>
      </x:c>
      <x:c r="Y641" s="39" t="n">
        <x:v>1.2336858840494112</x:v>
      </x:c>
      <x:c r="Z641" s="39" t="n">
        <x:v>1.4842778452446836</x:v>
      </x:c>
      <x:c r="AA641" s="39" t="n">
        <x:v>-0.40280388867503775</x:v>
      </x:c>
      <x:c r="AB641" s="39" t="n">
        <x:v>-1.3103145032661556</x:v>
      </x:c>
      <x:c r="AC641" s="39" t="n">
        <x:v>-2.110308169446743</x:v>
      </x:c>
      <x:c r="AD641" s="39" t="n">
        <x:v>-0.39450468265724</x:v>
      </x:c>
      <x:c r="AE641" s="39" t="n">
        <x:v>-2.268496224024368</x:v>
      </x:c>
      <x:c r="AF641" s="39" t="n">
        <x:v>-0.24996892023544562</x:v>
      </x:c>
      <x:c r="AG641" s="39" t="n">
        <x:v>0.12416993220575682</x:v>
      </x:c>
      <x:c r="AH641" s="39" t="n">
        <x:v>0.9528836668868607</x:v>
      </x:c>
      <x:c r="AI641" s="39" t="n">
        <x:v>2.2512168845284313</x:v>
      </x:c>
      <x:c r="AJ641" s="39" t="n">
        <x:v>-0.17228251033708333</x:v>
      </x:c>
      <x:c r="AK641" s="39" t="n">
        <x:v>-1.0762229623391737</x:v>
      </x:c>
      <x:c r="AL641" s="34"/>
      <x:c r="AM641" s="34" t="n">
        <x:f>IF(SQRT($B$9)*$B641+SQRT(1-$B$9)*R641&lt;_xlfn.NORM.S.INV($B$6),1,0)</x:f>
        <x:v>0</x:v>
      </x:c>
      <x:c r="AN641" s="34" t="n">
        <x:f>IF(SQRT($B$9)*$B641+SQRT(1-$B$9)*S641&lt;_xlfn.NORM.S.INV($B$6),1,0)</x:f>
        <x:v>0</x:v>
      </x:c>
      <x:c r="AO641" s="34" t="n">
        <x:f>IF(SQRT($B$9)*$B641+SQRT(1-$B$9)*T641&lt;_xlfn.NORM.S.INV($B$6),1,0)</x:f>
        <x:v>0</x:v>
      </x:c>
      <x:c r="AP641" s="34" t="n">
        <x:f>IF(SQRT($B$9)*$B641+SQRT(1-$B$9)*U641&lt;_xlfn.NORM.S.INV($B$6),1,0)</x:f>
        <x:v>0</x:v>
      </x:c>
      <x:c r="AQ641" s="34" t="n">
        <x:f>IF(SQRT($B$9)*$B641+SQRT(1-$B$9)*V641&lt;_xlfn.NORM.S.INV($B$6),1,0)</x:f>
        <x:v>0</x:v>
      </x:c>
      <x:c r="AR641" s="34" t="n">
        <x:f>IF(SQRT($B$9)*$B641+SQRT(1-$B$9)*W641&lt;_xlfn.NORM.S.INV($B$6),1,0)</x:f>
        <x:v>0</x:v>
      </x:c>
      <x:c r="AS641" s="34" t="n">
        <x:f>IF(SQRT($B$9)*$B641+SQRT(1-$B$9)*X641&lt;_xlfn.NORM.S.INV($B$6),1,0)</x:f>
        <x:v>0</x:v>
      </x:c>
      <x:c r="AT641" s="34" t="n">
        <x:f>IF(SQRT($B$9)*$B641+SQRT(1-$B$9)*Y641&lt;_xlfn.NORM.S.INV($B$6),1,0)</x:f>
        <x:v>0</x:v>
      </x:c>
      <x:c r="AU641" s="34" t="n">
        <x:f>IF(SQRT($B$9)*$B641+SQRT(1-$B$9)*Z641&lt;_xlfn.NORM.S.INV($B$6),1,0)</x:f>
        <x:v>0</x:v>
      </x:c>
      <x:c r="AV641" s="34" t="n">
        <x:f>IF(SQRT($B$9)*$B641+SQRT(1-$B$9)*AA641&lt;_xlfn.NORM.S.INV($B$6),1,0)</x:f>
        <x:v>0</x:v>
      </x:c>
      <x:c r="AW641" s="34" t="n">
        <x:f>IF(SQRT($C$9)*$B641+SQRT(1-$C$9)*AB641&lt;_xlfn.NORM.S.INV($C$6),1,0)</x:f>
        <x:v>0</x:v>
      </x:c>
      <x:c r="AX641" s="34" t="n">
        <x:f>IF(SQRT($C$9)*$B641+SQRT(1-$C$9)*AC641&lt;_xlfn.NORM.S.INV($C$6),1,0)</x:f>
        <x:v>0</x:v>
      </x:c>
      <x:c r="AY641" s="34" t="n">
        <x:f>IF(SQRT($C$9)*$B641+SQRT(1-$C$9)*AD641&lt;_xlfn.NORM.S.INV($C$6),1,0)</x:f>
        <x:v>0</x:v>
      </x:c>
      <x:c r="AZ641" s="34" t="n">
        <x:f>IF(SQRT($C$9)*$B641+SQRT(1-$C$9)*AE641&lt;_xlfn.NORM.S.INV($C$6),1,0)</x:f>
        <x:v>0</x:v>
      </x:c>
      <x:c r="BA641" s="34" t="n">
        <x:f>IF(SQRT($C$9)*$B641+SQRT(1-$C$9)*AF641&lt;_xlfn.NORM.S.INV($C$6),1,0)</x:f>
        <x:v>0</x:v>
      </x:c>
      <x:c r="BB641" s="34" t="n">
        <x:f>IF(SQRT($C$9)*$B641+SQRT(1-$C$9)*AG641&lt;_xlfn.NORM.S.INV($C$6),1,0)</x:f>
        <x:v>0</x:v>
      </x:c>
      <x:c r="BC641" s="34" t="n">
        <x:f>IF(SQRT($C$9)*$B641+SQRT(1-$C$9)*AH641&lt;_xlfn.NORM.S.INV($C$6),1,0)</x:f>
        <x:v>0</x:v>
      </x:c>
      <x:c r="BD641" s="34" t="n">
        <x:f>IF(SQRT($C$9)*$B641+SQRT(1-$C$9)*AI641&lt;_xlfn.NORM.S.INV($C$6),1,0)</x:f>
        <x:v>0</x:v>
      </x:c>
      <x:c r="BE641" s="34" t="n">
        <x:f>IF(SQRT($C$9)*$B641+SQRT(1-$C$9)*AJ641&lt;_xlfn.NORM.S.INV($C$6),1,0)</x:f>
        <x:v>0</x:v>
      </x:c>
      <x:c r="BF641" s="34" t="n">
        <x:f>IF(SQRT($C$9)*$B641+SQRT(1-$C$9)*AK641&lt;_xlfn.NORM.S.INV($C$6),1,0)</x:f>
        <x:v>0</x:v>
      </x:c>
      <x:c r="BG641" s="34"/>
      <x:c r="BH641" s="34"/>
      <x:c r="BI641" s="34" t="n">
        <x:f>$B$11*(($A$1061)*$C641/$B$12*$B$7+(1-$A$1061)*$D641/$B$12*$C$7)</x:f>
        <x:v>0</x:v>
      </x:c>
      <x:c r="BJ641" s="34" t="n">
        <x:f>$B$11*(($A$1062)*$C641/$B$12*$B$7+(1-$A$1062)*$D641/$B$12*$C$7)</x:f>
        <x:v>0</x:v>
      </x:c>
      <x:c r="BK641" s="34" t="n">
        <x:f>$B$11*(($A$1063)*$C641/$B$12*$B$7+(1-$A$1063)*$D641/$B$12*$C$7)</x:f>
        <x:v>0</x:v>
      </x:c>
      <x:c r="BL641" s="34" t="n">
        <x:f>$B$11*(($A$1064)*$C641/$B$12*$B$7+(1-$A$1064)*$D641/$B$12*$C$7)</x:f>
        <x:v>0</x:v>
      </x:c>
      <x:c r="BM641" s="34" t="n">
        <x:f>$B$11*(($A$1065)*$C641/$B$12*$B$7+(1-$A$1065)*$D641/$B$12*$C$7)</x:f>
        <x:v>0</x:v>
      </x:c>
      <x:c r="BN641" s="34" t="n">
        <x:f>$B$11*(($A$1066)*$C641/$B$12*$B$7+(1-$A$1066)*$D641/$B$12*$C$7)</x:f>
        <x:v>0</x:v>
      </x:c>
      <x:c r="BO641" s="34" t="n">
        <x:f>$B$11*(($A$1067)*$C641/$B$12*$B$7+(1-$A$1067)*$D641/$B$12*$C$7)</x:f>
        <x:v>0</x:v>
      </x:c>
      <x:c r="BP641" s="34" t="n">
        <x:f>$B$11*(($A$1068)*$C641/$B$12*$B$7+(1-$A$1068)*$D641/$B$12*$C$7)</x:f>
        <x:v>0</x:v>
      </x:c>
      <x:c r="BQ641" s="34" t="n">
        <x:f>$B$11*(($A$1069)*$C641/$B$12*$B$7+(1-$A$1069)*$D641/$B$12*$C$7)</x:f>
        <x:v>0</x:v>
      </x:c>
      <x:c r="BR641" s="34" t="n">
        <x:f>$B$11*(($A$1070)*$C641/$B$12*$B$7+(1-$A$1070)*$D641/$B$12*$C$7)</x:f>
        <x:v>0</x:v>
      </x:c>
      <x:c r="BS641" s="34" t="n">
        <x:f>$B$11*(($A$1071)*$C641/$B$12*$B$7+(1-$A$1071)*$D641/$B$12*$C$7)</x:f>
        <x:v>0</x:v>
      </x:c>
      <x:c r="BT641" s="34" t="n">
        <x:f>$B$11*(($A$1072)*$C641/$B$12*$B$7+(1-$A$1072)*$D641/$B$12*$C$7)</x:f>
        <x:v>0</x:v>
      </x:c>
      <x:c r="BU641" s="34" t="n">
        <x:f>$B$11*(($A$1073)*$C641/$B$12*$B$7+(1-$A$1073)*$D641/$B$12*$C$7)</x:f>
        <x:v>0</x:v>
      </x:c>
      <x:c r="BV641" s="34" t="n">
        <x:f>$B$11*(($A$1074)*$C641/$B$12*$B$7+(1-$A$1074)*$D641/$B$12*$C$7)</x:f>
        <x:v>0</x:v>
      </x:c>
      <x:c r="BW641" s="34" t="n">
        <x:f>$B$11*(($A$1075)*$C641/$B$12*$B$7+(1-$A$1075)*$D641/$B$12*$C$7)</x:f>
        <x:v>0</x:v>
      </x:c>
      <x:c r="BX641" s="34" t="n">
        <x:f>$B$11*(($A$1076)*$C641/$B$12*$B$7+(1-$A$1076)*$D641/$B$12*$C$7)</x:f>
        <x:v>0</x:v>
      </x:c>
      <x:c r="BY641" s="34" t="n">
        <x:f>$B$11*(($A$1077)*$C641/$B$12*$B$7+(1-$A$1077)*$D641/$B$12*$C$7)</x:f>
        <x:v>0</x:v>
      </x:c>
      <x:c r="BZ641" s="34" t="n">
        <x:f>$B$11*(($A$1078)*$C641/$B$12*$B$7+(1-$A$1078)*$D641/$B$12*$C$7)</x:f>
        <x:v>0</x:v>
      </x:c>
      <x:c r="CA641" s="34" t="n">
        <x:f>$B$11*(($A$1079)*$C641/$B$12*$B$7+(1-$A$1079)*$D641/$B$12*$C$7)</x:f>
        <x:v>0</x:v>
      </x:c>
      <x:c r="CB641" s="34" t="n">
        <x:f>$B$11*(($A$1080)*$C641/$B$12*$B$7+(1-$A$1080)*$D641/$B$12*$C$7)</x:f>
        <x:v>0</x:v>
      </x:c>
      <x:c r="CC641" s="34" t="n">
        <x:f>$B$11*(($A$1081)*$C641/$B$12*$B$7+(1-$A$1081)*$D641/$B$12*$C$7)</x:f>
        <x:v>0</x:v>
      </x:c>
    </x:row>
    <x:row r="642">
      <x:c r="A642" s="34" t="n">
        <x:v>618</x:v>
      </x:c>
      <x:c r="B642" s="39" t="n">
        <x:v>-0.9520457285709308</x:v>
      </x:c>
      <x:c r="C642" s="1" t="n">
        <x:f>SUM(AM642:AV642)</x:f>
        <x:v>0</x:v>
      </x:c>
      <x:c r="D642" s="1" t="n">
        <x:f>SUM(AW642:BF642)</x:f>
        <x:v>0</x:v>
      </x:c>
      <x:c r="E642" s="17" t="n">
        <x:f>(1-C642/$B$12)*$B$8-C642/$B$12*$B$7</x:f>
        <x:v>0.05</x:v>
      </x:c>
      <x:c r="F642" s="17" t="n">
        <x:f>(1-D642/$B$12)*$C$8-D642/$B$12*$C$7</x:f>
        <x:v>0.09</x:v>
      </x:c>
      <x:c r="G642" s="32" t="n">
        <x:f>$B$11*($B$10*C642/$B$12*$B$7+(1-$B$10)*D642/$B$12*$C$7)</x:f>
        <x:v>0</x:v>
      </x:c>
      <x:c r="H642" s="17" t="n">
        <x:f>$B$10*E642+(1-$B$10)*F642</x:f>
        <x:v>0.07</x:v>
      </x:c>
      <x:c r="I642" s="34"/>
      <x:c r="J642" s="34"/>
      <x:c r="K642" s="34"/>
      <x:c r="L642" s="34"/>
      <x:c r="M642" s="34"/>
      <x:c r="N642" s="34"/>
      <x:c r="O642" s="34"/>
      <x:c r="P642" s="34"/>
      <x:c r="Q642" s="34"/>
      <x:c r="R642" s="39" t="n">
        <x:v>1.192790317393448</x:v>
      </x:c>
      <x:c r="S642" s="39" t="n">
        <x:v>-0.17237973828565661</x:v>
      </x:c>
      <x:c r="T642" s="39" t="n">
        <x:v>1.845148338636982</x:v>
      </x:c>
      <x:c r="U642" s="39" t="n">
        <x:v>-0.11588972035944808</x:v>
      </x:c>
      <x:c r="V642" s="39" t="n">
        <x:v>0.09521044298117327</x:v>
      </x:c>
      <x:c r="W642" s="39" t="n">
        <x:v>0.8673801971001164</x:v>
      </x:c>
      <x:c r="X642" s="39" t="n">
        <x:v>-0.3097081811649079</x:v>
      </x:c>
      <x:c r="Y642" s="39" t="n">
        <x:v>0.7924057926579472</x:v>
      </x:c>
      <x:c r="Z642" s="39" t="n">
        <x:v>1.7795708100703604</x:v>
      </x:c>
      <x:c r="AA642" s="39" t="n">
        <x:v>0.8087754293635157</x:v>
      </x:c>
      <x:c r="AB642" s="39" t="n">
        <x:v>-1.3394183564857403</x:v>
      </x:c>
      <x:c r="AC642" s="39" t="n">
        <x:v>-0.42006390077456063</x:v>
      </x:c>
      <x:c r="AD642" s="39" t="n">
        <x:v>-0.5270524322738332</x:v>
      </x:c>
      <x:c r="AE642" s="39" t="n">
        <x:v>0.8680324417576788</x:v>
      </x:c>
      <x:c r="AF642" s="39" t="n">
        <x:v>-1.200449520618316</x:v>
      </x:c>
      <x:c r="AG642" s="39" t="n">
        <x:v>-0.009143510727360834</x:v>
      </x:c>
      <x:c r="AH642" s="39" t="n">
        <x:v>-0.600520395008992</x:v>
      </x:c>
      <x:c r="AI642" s="39" t="n">
        <x:v>-0.8864366648660336</x:v>
      </x:c>
      <x:c r="AJ642" s="39" t="n">
        <x:v>0.0066398282973971455</x:v>
      </x:c>
      <x:c r="AK642" s="39" t="n">
        <x:v>0.41091109749328364</x:v>
      </x:c>
      <x:c r="AL642" s="34"/>
      <x:c r="AM642" s="34" t="n">
        <x:f>IF(SQRT($B$9)*$B642+SQRT(1-$B$9)*R642&lt;_xlfn.NORM.S.INV($B$6),1,0)</x:f>
        <x:v>0</x:v>
      </x:c>
      <x:c r="AN642" s="34" t="n">
        <x:f>IF(SQRT($B$9)*$B642+SQRT(1-$B$9)*S642&lt;_xlfn.NORM.S.INV($B$6),1,0)</x:f>
        <x:v>0</x:v>
      </x:c>
      <x:c r="AO642" s="34" t="n">
        <x:f>IF(SQRT($B$9)*$B642+SQRT(1-$B$9)*T642&lt;_xlfn.NORM.S.INV($B$6),1,0)</x:f>
        <x:v>0</x:v>
      </x:c>
      <x:c r="AP642" s="34" t="n">
        <x:f>IF(SQRT($B$9)*$B642+SQRT(1-$B$9)*U642&lt;_xlfn.NORM.S.INV($B$6),1,0)</x:f>
        <x:v>0</x:v>
      </x:c>
      <x:c r="AQ642" s="34" t="n">
        <x:f>IF(SQRT($B$9)*$B642+SQRT(1-$B$9)*V642&lt;_xlfn.NORM.S.INV($B$6),1,0)</x:f>
        <x:v>0</x:v>
      </x:c>
      <x:c r="AR642" s="34" t="n">
        <x:f>IF(SQRT($B$9)*$B642+SQRT(1-$B$9)*W642&lt;_xlfn.NORM.S.INV($B$6),1,0)</x:f>
        <x:v>0</x:v>
      </x:c>
      <x:c r="AS642" s="34" t="n">
        <x:f>IF(SQRT($B$9)*$B642+SQRT(1-$B$9)*X642&lt;_xlfn.NORM.S.INV($B$6),1,0)</x:f>
        <x:v>0</x:v>
      </x:c>
      <x:c r="AT642" s="34" t="n">
        <x:f>IF(SQRT($B$9)*$B642+SQRT(1-$B$9)*Y642&lt;_xlfn.NORM.S.INV($B$6),1,0)</x:f>
        <x:v>0</x:v>
      </x:c>
      <x:c r="AU642" s="34" t="n">
        <x:f>IF(SQRT($B$9)*$B642+SQRT(1-$B$9)*Z642&lt;_xlfn.NORM.S.INV($B$6),1,0)</x:f>
        <x:v>0</x:v>
      </x:c>
      <x:c r="AV642" s="34" t="n">
        <x:f>IF(SQRT($B$9)*$B642+SQRT(1-$B$9)*AA642&lt;_xlfn.NORM.S.INV($B$6),1,0)</x:f>
        <x:v>0</x:v>
      </x:c>
      <x:c r="AW642" s="34" t="n">
        <x:f>IF(SQRT($C$9)*$B642+SQRT(1-$C$9)*AB642&lt;_xlfn.NORM.S.INV($C$6),1,0)</x:f>
        <x:v>0</x:v>
      </x:c>
      <x:c r="AX642" s="34" t="n">
        <x:f>IF(SQRT($C$9)*$B642+SQRT(1-$C$9)*AC642&lt;_xlfn.NORM.S.INV($C$6),1,0)</x:f>
        <x:v>0</x:v>
      </x:c>
      <x:c r="AY642" s="34" t="n">
        <x:f>IF(SQRT($C$9)*$B642+SQRT(1-$C$9)*AD642&lt;_xlfn.NORM.S.INV($C$6),1,0)</x:f>
        <x:v>0</x:v>
      </x:c>
      <x:c r="AZ642" s="34" t="n">
        <x:f>IF(SQRT($C$9)*$B642+SQRT(1-$C$9)*AE642&lt;_xlfn.NORM.S.INV($C$6),1,0)</x:f>
        <x:v>0</x:v>
      </x:c>
      <x:c r="BA642" s="34" t="n">
        <x:f>IF(SQRT($C$9)*$B642+SQRT(1-$C$9)*AF642&lt;_xlfn.NORM.S.INV($C$6),1,0)</x:f>
        <x:v>0</x:v>
      </x:c>
      <x:c r="BB642" s="34" t="n">
        <x:f>IF(SQRT($C$9)*$B642+SQRT(1-$C$9)*AG642&lt;_xlfn.NORM.S.INV($C$6),1,0)</x:f>
        <x:v>0</x:v>
      </x:c>
      <x:c r="BC642" s="34" t="n">
        <x:f>IF(SQRT($C$9)*$B642+SQRT(1-$C$9)*AH642&lt;_xlfn.NORM.S.INV($C$6),1,0)</x:f>
        <x:v>0</x:v>
      </x:c>
      <x:c r="BD642" s="34" t="n">
        <x:f>IF(SQRT($C$9)*$B642+SQRT(1-$C$9)*AI642&lt;_xlfn.NORM.S.INV($C$6),1,0)</x:f>
        <x:v>0</x:v>
      </x:c>
      <x:c r="BE642" s="34" t="n">
        <x:f>IF(SQRT($C$9)*$B642+SQRT(1-$C$9)*AJ642&lt;_xlfn.NORM.S.INV($C$6),1,0)</x:f>
        <x:v>0</x:v>
      </x:c>
      <x:c r="BF642" s="34" t="n">
        <x:f>IF(SQRT($C$9)*$B642+SQRT(1-$C$9)*AK642&lt;_xlfn.NORM.S.INV($C$6),1,0)</x:f>
        <x:v>0</x:v>
      </x:c>
      <x:c r="BG642" s="34"/>
      <x:c r="BH642" s="34"/>
      <x:c r="BI642" s="34" t="n">
        <x:f>$B$11*(($A$1061)*$C642/$B$12*$B$7+(1-$A$1061)*$D642/$B$12*$C$7)</x:f>
        <x:v>0</x:v>
      </x:c>
      <x:c r="BJ642" s="34" t="n">
        <x:f>$B$11*(($A$1062)*$C642/$B$12*$B$7+(1-$A$1062)*$D642/$B$12*$C$7)</x:f>
        <x:v>0</x:v>
      </x:c>
      <x:c r="BK642" s="34" t="n">
        <x:f>$B$11*(($A$1063)*$C642/$B$12*$B$7+(1-$A$1063)*$D642/$B$12*$C$7)</x:f>
        <x:v>0</x:v>
      </x:c>
      <x:c r="BL642" s="34" t="n">
        <x:f>$B$11*(($A$1064)*$C642/$B$12*$B$7+(1-$A$1064)*$D642/$B$12*$C$7)</x:f>
        <x:v>0</x:v>
      </x:c>
      <x:c r="BM642" s="34" t="n">
        <x:f>$B$11*(($A$1065)*$C642/$B$12*$B$7+(1-$A$1065)*$D642/$B$12*$C$7)</x:f>
        <x:v>0</x:v>
      </x:c>
      <x:c r="BN642" s="34" t="n">
        <x:f>$B$11*(($A$1066)*$C642/$B$12*$B$7+(1-$A$1066)*$D642/$B$12*$C$7)</x:f>
        <x:v>0</x:v>
      </x:c>
      <x:c r="BO642" s="34" t="n">
        <x:f>$B$11*(($A$1067)*$C642/$B$12*$B$7+(1-$A$1067)*$D642/$B$12*$C$7)</x:f>
        <x:v>0</x:v>
      </x:c>
      <x:c r="BP642" s="34" t="n">
        <x:f>$B$11*(($A$1068)*$C642/$B$12*$B$7+(1-$A$1068)*$D642/$B$12*$C$7)</x:f>
        <x:v>0</x:v>
      </x:c>
      <x:c r="BQ642" s="34" t="n">
        <x:f>$B$11*(($A$1069)*$C642/$B$12*$B$7+(1-$A$1069)*$D642/$B$12*$C$7)</x:f>
        <x:v>0</x:v>
      </x:c>
      <x:c r="BR642" s="34" t="n">
        <x:f>$B$11*(($A$1070)*$C642/$B$12*$B$7+(1-$A$1070)*$D642/$B$12*$C$7)</x:f>
        <x:v>0</x:v>
      </x:c>
      <x:c r="BS642" s="34" t="n">
        <x:f>$B$11*(($A$1071)*$C642/$B$12*$B$7+(1-$A$1071)*$D642/$B$12*$C$7)</x:f>
        <x:v>0</x:v>
      </x:c>
      <x:c r="BT642" s="34" t="n">
        <x:f>$B$11*(($A$1072)*$C642/$B$12*$B$7+(1-$A$1072)*$D642/$B$12*$C$7)</x:f>
        <x:v>0</x:v>
      </x:c>
      <x:c r="BU642" s="34" t="n">
        <x:f>$B$11*(($A$1073)*$C642/$B$12*$B$7+(1-$A$1073)*$D642/$B$12*$C$7)</x:f>
        <x:v>0</x:v>
      </x:c>
      <x:c r="BV642" s="34" t="n">
        <x:f>$B$11*(($A$1074)*$C642/$B$12*$B$7+(1-$A$1074)*$D642/$B$12*$C$7)</x:f>
        <x:v>0</x:v>
      </x:c>
      <x:c r="BW642" s="34" t="n">
        <x:f>$B$11*(($A$1075)*$C642/$B$12*$B$7+(1-$A$1075)*$D642/$B$12*$C$7)</x:f>
        <x:v>0</x:v>
      </x:c>
      <x:c r="BX642" s="34" t="n">
        <x:f>$B$11*(($A$1076)*$C642/$B$12*$B$7+(1-$A$1076)*$D642/$B$12*$C$7)</x:f>
        <x:v>0</x:v>
      </x:c>
      <x:c r="BY642" s="34" t="n">
        <x:f>$B$11*(($A$1077)*$C642/$B$12*$B$7+(1-$A$1077)*$D642/$B$12*$C$7)</x:f>
        <x:v>0</x:v>
      </x:c>
      <x:c r="BZ642" s="34" t="n">
        <x:f>$B$11*(($A$1078)*$C642/$B$12*$B$7+(1-$A$1078)*$D642/$B$12*$C$7)</x:f>
        <x:v>0</x:v>
      </x:c>
      <x:c r="CA642" s="34" t="n">
        <x:f>$B$11*(($A$1079)*$C642/$B$12*$B$7+(1-$A$1079)*$D642/$B$12*$C$7)</x:f>
        <x:v>0</x:v>
      </x:c>
      <x:c r="CB642" s="34" t="n">
        <x:f>$B$11*(($A$1080)*$C642/$B$12*$B$7+(1-$A$1080)*$D642/$B$12*$C$7)</x:f>
        <x:v>0</x:v>
      </x:c>
      <x:c r="CC642" s="34" t="n">
        <x:f>$B$11*(($A$1081)*$C642/$B$12*$B$7+(1-$A$1081)*$D642/$B$12*$C$7)</x:f>
        <x:v>0</x:v>
      </x:c>
    </x:row>
    <x:row r="643">
      <x:c r="A643" s="34" t="n">
        <x:v>619</x:v>
      </x:c>
      <x:c r="B643" s="39" t="n">
        <x:v>0.09748112594651513</x:v>
      </x:c>
      <x:c r="C643" s="1" t="n">
        <x:f>SUM(AM643:AV643)</x:f>
        <x:v>0</x:v>
      </x:c>
      <x:c r="D643" s="1" t="n">
        <x:f>SUM(AW643:BF643)</x:f>
        <x:v>0</x:v>
      </x:c>
      <x:c r="E643" s="17" t="n">
        <x:f>(1-C643/$B$12)*$B$8-C643/$B$12*$B$7</x:f>
        <x:v>0.05</x:v>
      </x:c>
      <x:c r="F643" s="17" t="n">
        <x:f>(1-D643/$B$12)*$C$8-D643/$B$12*$C$7</x:f>
        <x:v>0.09</x:v>
      </x:c>
      <x:c r="G643" s="32" t="n">
        <x:f>$B$11*($B$10*C643/$B$12*$B$7+(1-$B$10)*D643/$B$12*$C$7)</x:f>
        <x:v>0</x:v>
      </x:c>
      <x:c r="H643" s="17" t="n">
        <x:f>$B$10*E643+(1-$B$10)*F643</x:f>
        <x:v>0.07</x:v>
      </x:c>
      <x:c r="I643" s="34"/>
      <x:c r="J643" s="34"/>
      <x:c r="K643" s="34"/>
      <x:c r="L643" s="34"/>
      <x:c r="M643" s="34"/>
      <x:c r="N643" s="34"/>
      <x:c r="O643" s="34"/>
      <x:c r="P643" s="34"/>
      <x:c r="Q643" s="34"/>
      <x:c r="R643" s="39" t="n">
        <x:v>1.5046212121983924</x:v>
      </x:c>
      <x:c r="S643" s="39" t="n">
        <x:v>-1.0961757134706753</x:v>
      </x:c>
      <x:c r="T643" s="39" t="n">
        <x:v>1.8617529190095725</x:v>
      </x:c>
      <x:c r="U643" s="39" t="n">
        <x:v>-0.5130327414106041</x:v>
      </x:c>
      <x:c r="V643" s="39" t="n">
        <x:v>-0.3765229196341259</x:v>
      </x:c>
      <x:c r="W643" s="39" t="n">
        <x:v>0.1720373041004199</x:v>
      </x:c>
      <x:c r="X643" s="39" t="n">
        <x:v>-0.35888344866825955</x:v>
      </x:c>
      <x:c r="Y643" s="39" t="n">
        <x:v>0.2179017633622293</x:v>
      </x:c>
      <x:c r="Z643" s="39" t="n">
        <x:v>-0.8010793895840898</x:v>
      </x:c>
      <x:c r="AA643" s="39" t="n">
        <x:v>-1.249629523249864</x:v>
      </x:c>
      <x:c r="AB643" s="39" t="n">
        <x:v>0.36747501198307386</x:v>
      </x:c>
      <x:c r="AC643" s="39" t="n">
        <x:v>-0.22831860612831117</x:v>
      </x:c>
      <x:c r="AD643" s="39" t="n">
        <x:v>-0.23558443253469546</x:v>
      </x:c>
      <x:c r="AE643" s="39" t="n">
        <x:v>0.4074936814582595</x:v>
      </x:c>
      <x:c r="AF643" s="39" t="n">
        <x:v>0.8047130304364392</x:v>
      </x:c>
      <x:c r="AG643" s="39" t="n">
        <x:v>0.648746414237607</x:v>
      </x:c>
      <x:c r="AH643" s="39" t="n">
        <x:v>-1.0023086696047385</x:v>
      </x:c>
      <x:c r="AI643" s="39" t="n">
        <x:v>-0.13428828736443485</x:v>
      </x:c>
      <x:c r="AJ643" s="39" t="n">
        <x:v>0.50553760426162</x:v>
      </x:c>
      <x:c r="AK643" s="39" t="n">
        <x:v>-0.023929769043420063</x:v>
      </x:c>
      <x:c r="AL643" s="34"/>
      <x:c r="AM643" s="34" t="n">
        <x:f>IF(SQRT($B$9)*$B643+SQRT(1-$B$9)*R643&lt;_xlfn.NORM.S.INV($B$6),1,0)</x:f>
        <x:v>0</x:v>
      </x:c>
      <x:c r="AN643" s="34" t="n">
        <x:f>IF(SQRT($B$9)*$B643+SQRT(1-$B$9)*S643&lt;_xlfn.NORM.S.INV($B$6),1,0)</x:f>
        <x:v>0</x:v>
      </x:c>
      <x:c r="AO643" s="34" t="n">
        <x:f>IF(SQRT($B$9)*$B643+SQRT(1-$B$9)*T643&lt;_xlfn.NORM.S.INV($B$6),1,0)</x:f>
        <x:v>0</x:v>
      </x:c>
      <x:c r="AP643" s="34" t="n">
        <x:f>IF(SQRT($B$9)*$B643+SQRT(1-$B$9)*U643&lt;_xlfn.NORM.S.INV($B$6),1,0)</x:f>
        <x:v>0</x:v>
      </x:c>
      <x:c r="AQ643" s="34" t="n">
        <x:f>IF(SQRT($B$9)*$B643+SQRT(1-$B$9)*V643&lt;_xlfn.NORM.S.INV($B$6),1,0)</x:f>
        <x:v>0</x:v>
      </x:c>
      <x:c r="AR643" s="34" t="n">
        <x:f>IF(SQRT($B$9)*$B643+SQRT(1-$B$9)*W643&lt;_xlfn.NORM.S.INV($B$6),1,0)</x:f>
        <x:v>0</x:v>
      </x:c>
      <x:c r="AS643" s="34" t="n">
        <x:f>IF(SQRT($B$9)*$B643+SQRT(1-$B$9)*X643&lt;_xlfn.NORM.S.INV($B$6),1,0)</x:f>
        <x:v>0</x:v>
      </x:c>
      <x:c r="AT643" s="34" t="n">
        <x:f>IF(SQRT($B$9)*$B643+SQRT(1-$B$9)*Y643&lt;_xlfn.NORM.S.INV($B$6),1,0)</x:f>
        <x:v>0</x:v>
      </x:c>
      <x:c r="AU643" s="34" t="n">
        <x:f>IF(SQRT($B$9)*$B643+SQRT(1-$B$9)*Z643&lt;_xlfn.NORM.S.INV($B$6),1,0)</x:f>
        <x:v>0</x:v>
      </x:c>
      <x:c r="AV643" s="34" t="n">
        <x:f>IF(SQRT($B$9)*$B643+SQRT(1-$B$9)*AA643&lt;_xlfn.NORM.S.INV($B$6),1,0)</x:f>
        <x:v>0</x:v>
      </x:c>
      <x:c r="AW643" s="34" t="n">
        <x:f>IF(SQRT($C$9)*$B643+SQRT(1-$C$9)*AB643&lt;_xlfn.NORM.S.INV($C$6),1,0)</x:f>
        <x:v>0</x:v>
      </x:c>
      <x:c r="AX643" s="34" t="n">
        <x:f>IF(SQRT($C$9)*$B643+SQRT(1-$C$9)*AC643&lt;_xlfn.NORM.S.INV($C$6),1,0)</x:f>
        <x:v>0</x:v>
      </x:c>
      <x:c r="AY643" s="34" t="n">
        <x:f>IF(SQRT($C$9)*$B643+SQRT(1-$C$9)*AD643&lt;_xlfn.NORM.S.INV($C$6),1,0)</x:f>
        <x:v>0</x:v>
      </x:c>
      <x:c r="AZ643" s="34" t="n">
        <x:f>IF(SQRT($C$9)*$B643+SQRT(1-$C$9)*AE643&lt;_xlfn.NORM.S.INV($C$6),1,0)</x:f>
        <x:v>0</x:v>
      </x:c>
      <x:c r="BA643" s="34" t="n">
        <x:f>IF(SQRT($C$9)*$B643+SQRT(1-$C$9)*AF643&lt;_xlfn.NORM.S.INV($C$6),1,0)</x:f>
        <x:v>0</x:v>
      </x:c>
      <x:c r="BB643" s="34" t="n">
        <x:f>IF(SQRT($C$9)*$B643+SQRT(1-$C$9)*AG643&lt;_xlfn.NORM.S.INV($C$6),1,0)</x:f>
        <x:v>0</x:v>
      </x:c>
      <x:c r="BC643" s="34" t="n">
        <x:f>IF(SQRT($C$9)*$B643+SQRT(1-$C$9)*AH643&lt;_xlfn.NORM.S.INV($C$6),1,0)</x:f>
        <x:v>0</x:v>
      </x:c>
      <x:c r="BD643" s="34" t="n">
        <x:f>IF(SQRT($C$9)*$B643+SQRT(1-$C$9)*AI643&lt;_xlfn.NORM.S.INV($C$6),1,0)</x:f>
        <x:v>0</x:v>
      </x:c>
      <x:c r="BE643" s="34" t="n">
        <x:f>IF(SQRT($C$9)*$B643+SQRT(1-$C$9)*AJ643&lt;_xlfn.NORM.S.INV($C$6),1,0)</x:f>
        <x:v>0</x:v>
      </x:c>
      <x:c r="BF643" s="34" t="n">
        <x:f>IF(SQRT($C$9)*$B643+SQRT(1-$C$9)*AK643&lt;_xlfn.NORM.S.INV($C$6),1,0)</x:f>
        <x:v>0</x:v>
      </x:c>
      <x:c r="BG643" s="34"/>
      <x:c r="BH643" s="34"/>
      <x:c r="BI643" s="34" t="n">
        <x:f>$B$11*(($A$1061)*$C643/$B$12*$B$7+(1-$A$1061)*$D643/$B$12*$C$7)</x:f>
        <x:v>0</x:v>
      </x:c>
      <x:c r="BJ643" s="34" t="n">
        <x:f>$B$11*(($A$1062)*$C643/$B$12*$B$7+(1-$A$1062)*$D643/$B$12*$C$7)</x:f>
        <x:v>0</x:v>
      </x:c>
      <x:c r="BK643" s="34" t="n">
        <x:f>$B$11*(($A$1063)*$C643/$B$12*$B$7+(1-$A$1063)*$D643/$B$12*$C$7)</x:f>
        <x:v>0</x:v>
      </x:c>
      <x:c r="BL643" s="34" t="n">
        <x:f>$B$11*(($A$1064)*$C643/$B$12*$B$7+(1-$A$1064)*$D643/$B$12*$C$7)</x:f>
        <x:v>0</x:v>
      </x:c>
      <x:c r="BM643" s="34" t="n">
        <x:f>$B$11*(($A$1065)*$C643/$B$12*$B$7+(1-$A$1065)*$D643/$B$12*$C$7)</x:f>
        <x:v>0</x:v>
      </x:c>
      <x:c r="BN643" s="34" t="n">
        <x:f>$B$11*(($A$1066)*$C643/$B$12*$B$7+(1-$A$1066)*$D643/$B$12*$C$7)</x:f>
        <x:v>0</x:v>
      </x:c>
      <x:c r="BO643" s="34" t="n">
        <x:f>$B$11*(($A$1067)*$C643/$B$12*$B$7+(1-$A$1067)*$D643/$B$12*$C$7)</x:f>
        <x:v>0</x:v>
      </x:c>
      <x:c r="BP643" s="34" t="n">
        <x:f>$B$11*(($A$1068)*$C643/$B$12*$B$7+(1-$A$1068)*$D643/$B$12*$C$7)</x:f>
        <x:v>0</x:v>
      </x:c>
      <x:c r="BQ643" s="34" t="n">
        <x:f>$B$11*(($A$1069)*$C643/$B$12*$B$7+(1-$A$1069)*$D643/$B$12*$C$7)</x:f>
        <x:v>0</x:v>
      </x:c>
      <x:c r="BR643" s="34" t="n">
        <x:f>$B$11*(($A$1070)*$C643/$B$12*$B$7+(1-$A$1070)*$D643/$B$12*$C$7)</x:f>
        <x:v>0</x:v>
      </x:c>
      <x:c r="BS643" s="34" t="n">
        <x:f>$B$11*(($A$1071)*$C643/$B$12*$B$7+(1-$A$1071)*$D643/$B$12*$C$7)</x:f>
        <x:v>0</x:v>
      </x:c>
      <x:c r="BT643" s="34" t="n">
        <x:f>$B$11*(($A$1072)*$C643/$B$12*$B$7+(1-$A$1072)*$D643/$B$12*$C$7)</x:f>
        <x:v>0</x:v>
      </x:c>
      <x:c r="BU643" s="34" t="n">
        <x:f>$B$11*(($A$1073)*$C643/$B$12*$B$7+(1-$A$1073)*$D643/$B$12*$C$7)</x:f>
        <x:v>0</x:v>
      </x:c>
      <x:c r="BV643" s="34" t="n">
        <x:f>$B$11*(($A$1074)*$C643/$B$12*$B$7+(1-$A$1074)*$D643/$B$12*$C$7)</x:f>
        <x:v>0</x:v>
      </x:c>
      <x:c r="BW643" s="34" t="n">
        <x:f>$B$11*(($A$1075)*$C643/$B$12*$B$7+(1-$A$1075)*$D643/$B$12*$C$7)</x:f>
        <x:v>0</x:v>
      </x:c>
      <x:c r="BX643" s="34" t="n">
        <x:f>$B$11*(($A$1076)*$C643/$B$12*$B$7+(1-$A$1076)*$D643/$B$12*$C$7)</x:f>
        <x:v>0</x:v>
      </x:c>
      <x:c r="BY643" s="34" t="n">
        <x:f>$B$11*(($A$1077)*$C643/$B$12*$B$7+(1-$A$1077)*$D643/$B$12*$C$7)</x:f>
        <x:v>0</x:v>
      </x:c>
      <x:c r="BZ643" s="34" t="n">
        <x:f>$B$11*(($A$1078)*$C643/$B$12*$B$7+(1-$A$1078)*$D643/$B$12*$C$7)</x:f>
        <x:v>0</x:v>
      </x:c>
      <x:c r="CA643" s="34" t="n">
        <x:f>$B$11*(($A$1079)*$C643/$B$12*$B$7+(1-$A$1079)*$D643/$B$12*$C$7)</x:f>
        <x:v>0</x:v>
      </x:c>
      <x:c r="CB643" s="34" t="n">
        <x:f>$B$11*(($A$1080)*$C643/$B$12*$B$7+(1-$A$1080)*$D643/$B$12*$C$7)</x:f>
        <x:v>0</x:v>
      </x:c>
      <x:c r="CC643" s="34" t="n">
        <x:f>$B$11*(($A$1081)*$C643/$B$12*$B$7+(1-$A$1081)*$D643/$B$12*$C$7)</x:f>
        <x:v>0</x:v>
      </x:c>
    </x:row>
    <x:row r="644">
      <x:c r="A644" s="34" t="n">
        <x:v>620</x:v>
      </x:c>
      <x:c r="B644" s="39" t="n">
        <x:v>-0.08204032085429297</x:v>
      </x:c>
      <x:c r="C644" s="1" t="n">
        <x:f>SUM(AM644:AV644)</x:f>
        <x:v>0</x:v>
      </x:c>
      <x:c r="D644" s="1" t="n">
        <x:f>SUM(AW644:BF644)</x:f>
        <x:v>2</x:v>
      </x:c>
      <x:c r="E644" s="17" t="n">
        <x:f>(1-C644/$B$12)*$B$8-C644/$B$12*$B$7</x:f>
        <x:v>0.05</x:v>
      </x:c>
      <x:c r="F644" s="17" t="n">
        <x:f>(1-D644/$B$12)*$C$8-D644/$B$12*$C$7</x:f>
        <x:v>-0.048</x:v>
      </x:c>
      <x:c r="G644" s="32" t="n">
        <x:f>$B$11*($B$10*C644/$B$12*$B$7+(1-$B$10)*D644/$B$12*$C$7)</x:f>
        <x:v>600</x:v>
      </x:c>
      <x:c r="H644" s="17" t="n">
        <x:f>$B$10*E644+(1-$B$10)*F644</x:f>
        <x:v>0.0010000000000000009</x:v>
      </x:c>
      <x:c r="I644" s="34"/>
      <x:c r="J644" s="34"/>
      <x:c r="K644" s="34"/>
      <x:c r="L644" s="34"/>
      <x:c r="M644" s="34"/>
      <x:c r="N644" s="34"/>
      <x:c r="O644" s="34"/>
      <x:c r="P644" s="34"/>
      <x:c r="Q644" s="34"/>
      <x:c r="R644" s="39" t="n">
        <x:v>0.22076325162073937</x:v>
      </x:c>
      <x:c r="S644" s="39" t="n">
        <x:v>-1.1410141450720863</x:v>
      </x:c>
      <x:c r="T644" s="39" t="n">
        <x:v>-0.008483229289732549</x:v>
      </x:c>
      <x:c r="U644" s="39" t="n">
        <x:v>-0.9455412515781266</x:v>
      </x:c>
      <x:c r="V644" s="39" t="n">
        <x:v>0.9257288798592979</x:v>
      </x:c>
      <x:c r="W644" s="39" t="n">
        <x:v>1.7167752947387693</x:v>
      </x:c>
      <x:c r="X644" s="39" t="n">
        <x:v>0.9746144223425955</x:v>
      </x:c>
      <x:c r="Y644" s="39" t="n">
        <x:v>0.02446872530133374</x:v>
      </x:c>
      <x:c r="Z644" s="39" t="n">
        <x:v>1.3724812261928594</x:v>
      </x:c>
      <x:c r="AA644" s="39" t="n">
        <x:v>0.17972032642852603</x:v>
      </x:c>
      <x:c r="AB644" s="39" t="n">
        <x:v>-0.3230009139363054</x:v>
      </x:c>
      <x:c r="AC644" s="39" t="n">
        <x:v>-2.0477158590990987</x:v>
      </x:c>
      <x:c r="AD644" s="39" t="n">
        <x:v>-0.09813547387498592</x:v>
      </x:c>
      <x:c r="AE644" s="39" t="n">
        <x:v>-0.9099469644670326</x:v>
      </x:c>
      <x:c r="AF644" s="39" t="n">
        <x:v>-1.9535696451090914</x:v>
      </x:c>
      <x:c r="AG644" s="39" t="n">
        <x:v>1.7358382938493355</x:v>
      </x:c>
      <x:c r="AH644" s="39" t="n">
        <x:v>0.44660757307549176</x:v>
      </x:c>
      <x:c r="AI644" s="39" t="n">
        <x:v>-0.66814858025721</x:v>
      </x:c>
      <x:c r="AJ644" s="39" t="n">
        <x:v>-0.2894025356786657</x:v>
      </x:c>
      <x:c r="AK644" s="39" t="n">
        <x:v>0.3485505234241985</x:v>
      </x:c>
      <x:c r="AL644" s="34"/>
      <x:c r="AM644" s="34" t="n">
        <x:f>IF(SQRT($B$9)*$B644+SQRT(1-$B$9)*R644&lt;_xlfn.NORM.S.INV($B$6),1,0)</x:f>
        <x:v>0</x:v>
      </x:c>
      <x:c r="AN644" s="34" t="n">
        <x:f>IF(SQRT($B$9)*$B644+SQRT(1-$B$9)*S644&lt;_xlfn.NORM.S.INV($B$6),1,0)</x:f>
        <x:v>0</x:v>
      </x:c>
      <x:c r="AO644" s="34" t="n">
        <x:f>IF(SQRT($B$9)*$B644+SQRT(1-$B$9)*T644&lt;_xlfn.NORM.S.INV($B$6),1,0)</x:f>
        <x:v>0</x:v>
      </x:c>
      <x:c r="AP644" s="34" t="n">
        <x:f>IF(SQRT($B$9)*$B644+SQRT(1-$B$9)*U644&lt;_xlfn.NORM.S.INV($B$6),1,0)</x:f>
        <x:v>0</x:v>
      </x:c>
      <x:c r="AQ644" s="34" t="n">
        <x:f>IF(SQRT($B$9)*$B644+SQRT(1-$B$9)*V644&lt;_xlfn.NORM.S.INV($B$6),1,0)</x:f>
        <x:v>0</x:v>
      </x:c>
      <x:c r="AR644" s="34" t="n">
        <x:f>IF(SQRT($B$9)*$B644+SQRT(1-$B$9)*W644&lt;_xlfn.NORM.S.INV($B$6),1,0)</x:f>
        <x:v>0</x:v>
      </x:c>
      <x:c r="AS644" s="34" t="n">
        <x:f>IF(SQRT($B$9)*$B644+SQRT(1-$B$9)*X644&lt;_xlfn.NORM.S.INV($B$6),1,0)</x:f>
        <x:v>0</x:v>
      </x:c>
      <x:c r="AT644" s="34" t="n">
        <x:f>IF(SQRT($B$9)*$B644+SQRT(1-$B$9)*Y644&lt;_xlfn.NORM.S.INV($B$6),1,0)</x:f>
        <x:v>0</x:v>
      </x:c>
      <x:c r="AU644" s="34" t="n">
        <x:f>IF(SQRT($B$9)*$B644+SQRT(1-$B$9)*Z644&lt;_xlfn.NORM.S.INV($B$6),1,0)</x:f>
        <x:v>0</x:v>
      </x:c>
      <x:c r="AV644" s="34" t="n">
        <x:f>IF(SQRT($B$9)*$B644+SQRT(1-$B$9)*AA644&lt;_xlfn.NORM.S.INV($B$6),1,0)</x:f>
        <x:v>0</x:v>
      </x:c>
      <x:c r="AW644" s="34" t="n">
        <x:f>IF(SQRT($C$9)*$B644+SQRT(1-$C$9)*AB644&lt;_xlfn.NORM.S.INV($C$6),1,0)</x:f>
        <x:v>0</x:v>
      </x:c>
      <x:c r="AX644" s="34" t="n">
        <x:f>IF(SQRT($C$9)*$B644+SQRT(1-$C$9)*AC644&lt;_xlfn.NORM.S.INV($C$6),1,0)</x:f>
        <x:v>1</x:v>
      </x:c>
      <x:c r="AY644" s="34" t="n">
        <x:f>IF(SQRT($C$9)*$B644+SQRT(1-$C$9)*AD644&lt;_xlfn.NORM.S.INV($C$6),1,0)</x:f>
        <x:v>0</x:v>
      </x:c>
      <x:c r="AZ644" s="34" t="n">
        <x:f>IF(SQRT($C$9)*$B644+SQRT(1-$C$9)*AE644&lt;_xlfn.NORM.S.INV($C$6),1,0)</x:f>
        <x:v>0</x:v>
      </x:c>
      <x:c r="BA644" s="34" t="n">
        <x:f>IF(SQRT($C$9)*$B644+SQRT(1-$C$9)*AF644&lt;_xlfn.NORM.S.INV($C$6),1,0)</x:f>
        <x:v>1</x:v>
      </x:c>
      <x:c r="BB644" s="34" t="n">
        <x:f>IF(SQRT($C$9)*$B644+SQRT(1-$C$9)*AG644&lt;_xlfn.NORM.S.INV($C$6),1,0)</x:f>
        <x:v>0</x:v>
      </x:c>
      <x:c r="BC644" s="34" t="n">
        <x:f>IF(SQRT($C$9)*$B644+SQRT(1-$C$9)*AH644&lt;_xlfn.NORM.S.INV($C$6),1,0)</x:f>
        <x:v>0</x:v>
      </x:c>
      <x:c r="BD644" s="34" t="n">
        <x:f>IF(SQRT($C$9)*$B644+SQRT(1-$C$9)*AI644&lt;_xlfn.NORM.S.INV($C$6),1,0)</x:f>
        <x:v>0</x:v>
      </x:c>
      <x:c r="BE644" s="34" t="n">
        <x:f>IF(SQRT($C$9)*$B644+SQRT(1-$C$9)*AJ644&lt;_xlfn.NORM.S.INV($C$6),1,0)</x:f>
        <x:v>0</x:v>
      </x:c>
      <x:c r="BF644" s="34" t="n">
        <x:f>IF(SQRT($C$9)*$B644+SQRT(1-$C$9)*AK644&lt;_xlfn.NORM.S.INV($C$6),1,0)</x:f>
        <x:v>0</x:v>
      </x:c>
      <x:c r="BG644" s="34"/>
      <x:c r="BH644" s="34"/>
      <x:c r="BI644" s="34" t="n">
        <x:f>$B$11*(($A$1061)*$C644/$B$12*$B$7+(1-$A$1061)*$D644/$B$12*$C$7)</x:f>
        <x:v>1200</x:v>
      </x:c>
      <x:c r="BJ644" s="34" t="n">
        <x:f>$B$11*(($A$1062)*$C644/$B$12*$B$7+(1-$A$1062)*$D644/$B$12*$C$7)</x:f>
        <x:v>1140</x:v>
      </x:c>
      <x:c r="BK644" s="34" t="n">
        <x:f>$B$11*(($A$1063)*$C644/$B$12*$B$7+(1-$A$1063)*$D644/$B$12*$C$7)</x:f>
        <x:v>1080</x:v>
      </x:c>
      <x:c r="BL644" s="34" t="n">
        <x:f>$B$11*(($A$1064)*$C644/$B$12*$B$7+(1-$A$1064)*$D644/$B$12*$C$7)</x:f>
        <x:v>1019.9999999999999</x:v>
      </x:c>
      <x:c r="BM644" s="34" t="n">
        <x:f>$B$11*(($A$1065)*$C644/$B$12*$B$7+(1-$A$1065)*$D644/$B$12*$C$7)</x:f>
        <x:v>960</x:v>
      </x:c>
      <x:c r="BN644" s="34" t="n">
        <x:f>$B$11*(($A$1066)*$C644/$B$12*$B$7+(1-$A$1066)*$D644/$B$12*$C$7)</x:f>
        <x:v>900</x:v>
      </x:c>
      <x:c r="BO644" s="34" t="n">
        <x:f>$B$11*(($A$1067)*$C644/$B$12*$B$7+(1-$A$1067)*$D644/$B$12*$C$7)</x:f>
        <x:v>839.9999999999999</x:v>
      </x:c>
      <x:c r="BP644" s="34" t="n">
        <x:f>$B$11*(($A$1068)*$C644/$B$12*$B$7+(1-$A$1068)*$D644/$B$12*$C$7)</x:f>
        <x:v>780</x:v>
      </x:c>
      <x:c r="BQ644" s="34" t="n">
        <x:f>$B$11*(($A$1069)*$C644/$B$12*$B$7+(1-$A$1069)*$D644/$B$12*$C$7)</x:f>
        <x:v>720</x:v>
      </x:c>
      <x:c r="BR644" s="34" t="n">
        <x:f>$B$11*(($A$1070)*$C644/$B$12*$B$7+(1-$A$1070)*$D644/$B$12*$C$7)</x:f>
        <x:v>660</x:v>
      </x:c>
      <x:c r="BS644" s="34" t="n">
        <x:f>$B$11*(($A$1071)*$C644/$B$12*$B$7+(1-$A$1071)*$D644/$B$12*$C$7)</x:f>
        <x:v>600</x:v>
      </x:c>
      <x:c r="BT644" s="34" t="n">
        <x:f>$B$11*(($A$1072)*$C644/$B$12*$B$7+(1-$A$1072)*$D644/$B$12*$C$7)</x:f>
        <x:v>540</x:v>
      </x:c>
      <x:c r="BU644" s="34" t="n">
        <x:f>$B$11*(($A$1073)*$C644/$B$12*$B$7+(1-$A$1073)*$D644/$B$12*$C$7)</x:f>
        <x:v>480</x:v>
      </x:c>
      <x:c r="BV644" s="34" t="n">
        <x:f>$B$11*(($A$1074)*$C644/$B$12*$B$7+(1-$A$1074)*$D644/$B$12*$C$7)</x:f>
        <x:v>419.99999999999994</x:v>
      </x:c>
      <x:c r="BW644" s="34" t="n">
        <x:f>$B$11*(($A$1075)*$C644/$B$12*$B$7+(1-$A$1075)*$D644/$B$12*$C$7)</x:f>
        <x:v>360.00000000000006</x:v>
      </x:c>
      <x:c r="BX644" s="34" t="n">
        <x:f>$B$11*(($A$1076)*$C644/$B$12*$B$7+(1-$A$1076)*$D644/$B$12*$C$7)</x:f>
        <x:v>300</x:v>
      </x:c>
      <x:c r="BY644" s="34" t="n">
        <x:f>$B$11*(($A$1077)*$C644/$B$12*$B$7+(1-$A$1077)*$D644/$B$12*$C$7)</x:f>
        <x:v>239.99999999999997</x:v>
      </x:c>
      <x:c r="BZ644" s="34" t="n">
        <x:f>$B$11*(($A$1078)*$C644/$B$12*$B$7+(1-$A$1078)*$D644/$B$12*$C$7)</x:f>
        <x:v>180.00000000000003</x:v>
      </x:c>
      <x:c r="CA644" s="34" t="n">
        <x:f>$B$11*(($A$1079)*$C644/$B$12*$B$7+(1-$A$1079)*$D644/$B$12*$C$7)</x:f>
        <x:v>119.99999999999999</x:v>
      </x:c>
      <x:c r="CB644" s="34" t="n">
        <x:f>$B$11*(($A$1080)*$C644/$B$12*$B$7+(1-$A$1080)*$D644/$B$12*$C$7)</x:f>
        <x:v>60.00000000000006</x:v>
      </x:c>
      <x:c r="CC644" s="34" t="n">
        <x:f>$B$11*(($A$1081)*$C644/$B$12*$B$7+(1-$A$1081)*$D644/$B$12*$C$7)</x:f>
        <x:v>0</x:v>
      </x:c>
    </x:row>
    <x:row r="645">
      <x:c r="A645" s="34" t="n">
        <x:v>621</x:v>
      </x:c>
      <x:c r="B645" s="39" t="n">
        <x:v>-0.04565275091026066</x:v>
      </x:c>
      <x:c r="C645" s="1" t="n">
        <x:f>SUM(AM645:AV645)</x:f>
        <x:v>0</x:v>
      </x:c>
      <x:c r="D645" s="1" t="n">
        <x:f>SUM(AW645:BF645)</x:f>
        <x:v>0</x:v>
      </x:c>
      <x:c r="E645" s="17" t="n">
        <x:f>(1-C645/$B$12)*$B$8-C645/$B$12*$B$7</x:f>
        <x:v>0.05</x:v>
      </x:c>
      <x:c r="F645" s="17" t="n">
        <x:f>(1-D645/$B$12)*$C$8-D645/$B$12*$C$7</x:f>
        <x:v>0.09</x:v>
      </x:c>
      <x:c r="G645" s="32" t="n">
        <x:f>$B$11*($B$10*C645/$B$12*$B$7+(1-$B$10)*D645/$B$12*$C$7)</x:f>
        <x:v>0</x:v>
      </x:c>
      <x:c r="H645" s="17" t="n">
        <x:f>$B$10*E645+(1-$B$10)*F645</x:f>
        <x:v>0.07</x:v>
      </x:c>
      <x:c r="I645" s="34"/>
      <x:c r="J645" s="34"/>
      <x:c r="K645" s="34"/>
      <x:c r="L645" s="34"/>
      <x:c r="M645" s="34"/>
      <x:c r="N645" s="34"/>
      <x:c r="O645" s="34"/>
      <x:c r="P645" s="34"/>
      <x:c r="Q645" s="34"/>
      <x:c r="R645" s="39" t="n">
        <x:v>0.49171239936926187</x:v>
      </x:c>
      <x:c r="S645" s="39" t="n">
        <x:v>-0.008372215464741579</x:v>
      </x:c>
      <x:c r="T645" s="39" t="n">
        <x:v>1.0189902278294238</x:v>
      </x:c>
      <x:c r="U645" s="39" t="n">
        <x:v>-1.1523022753861591</x:v>
      </x:c>
      <x:c r="V645" s="39" t="n">
        <x:v>-0.0011217284229140321</x:v>
      </x:c>
      <x:c r="W645" s="39" t="n">
        <x:v>-0.24364329514869615</x:v>
      </x:c>
      <x:c r="X645" s="39" t="n">
        <x:v>0.6948000000468416</x:v>
      </x:c>
      <x:c r="Y645" s="39" t="n">
        <x:v>0.5739816572517096</x:v>
      </x:c>
      <x:c r="Z645" s="39" t="n">
        <x:v>0.7330921664518106</x:v>
      </x:c>
      <x:c r="AA645" s="39" t="n">
        <x:v>0.3854290220443291</x:v>
      </x:c>
      <x:c r="AB645" s="39" t="n">
        <x:v>-0.5505013391746448</x:v>
      </x:c>
      <x:c r="AC645" s="39" t="n">
        <x:v>0.5213782614879874</x:v>
      </x:c>
      <x:c r="AD645" s="39" t="n">
        <x:v>-1.705209859109253</x:v>
      </x:c>
      <x:c r="AE645" s="39" t="n">
        <x:v>-0.95139151597653</x:v>
      </x:c>
      <x:c r="AF645" s="39" t="n">
        <x:v>1.7157421383306823</x:v>
      </x:c>
      <x:c r="AG645" s="39" t="n">
        <x:v>-0.5301026944434123</x:v>
      </x:c>
      <x:c r="AH645" s="39" t="n">
        <x:v>-0.3279013053570159</x:v>
      </x:c>
      <x:c r="AI645" s="39" t="n">
        <x:v>-0.8070486708772809</x:v>
      </x:c>
      <x:c r="AJ645" s="39" t="n">
        <x:v>-0.9149211934158339</x:v>
      </x:c>
      <x:c r="AK645" s="39" t="n">
        <x:v>0.043817807820681</x:v>
      </x:c>
      <x:c r="AL645" s="34"/>
      <x:c r="AM645" s="34" t="n">
        <x:f>IF(SQRT($B$9)*$B645+SQRT(1-$B$9)*R645&lt;_xlfn.NORM.S.INV($B$6),1,0)</x:f>
        <x:v>0</x:v>
      </x:c>
      <x:c r="AN645" s="34" t="n">
        <x:f>IF(SQRT($B$9)*$B645+SQRT(1-$B$9)*S645&lt;_xlfn.NORM.S.INV($B$6),1,0)</x:f>
        <x:v>0</x:v>
      </x:c>
      <x:c r="AO645" s="34" t="n">
        <x:f>IF(SQRT($B$9)*$B645+SQRT(1-$B$9)*T645&lt;_xlfn.NORM.S.INV($B$6),1,0)</x:f>
        <x:v>0</x:v>
      </x:c>
      <x:c r="AP645" s="34" t="n">
        <x:f>IF(SQRT($B$9)*$B645+SQRT(1-$B$9)*U645&lt;_xlfn.NORM.S.INV($B$6),1,0)</x:f>
        <x:v>0</x:v>
      </x:c>
      <x:c r="AQ645" s="34" t="n">
        <x:f>IF(SQRT($B$9)*$B645+SQRT(1-$B$9)*V645&lt;_xlfn.NORM.S.INV($B$6),1,0)</x:f>
        <x:v>0</x:v>
      </x:c>
      <x:c r="AR645" s="34" t="n">
        <x:f>IF(SQRT($B$9)*$B645+SQRT(1-$B$9)*W645&lt;_xlfn.NORM.S.INV($B$6),1,0)</x:f>
        <x:v>0</x:v>
      </x:c>
      <x:c r="AS645" s="34" t="n">
        <x:f>IF(SQRT($B$9)*$B645+SQRT(1-$B$9)*X645&lt;_xlfn.NORM.S.INV($B$6),1,0)</x:f>
        <x:v>0</x:v>
      </x:c>
      <x:c r="AT645" s="34" t="n">
        <x:f>IF(SQRT($B$9)*$B645+SQRT(1-$B$9)*Y645&lt;_xlfn.NORM.S.INV($B$6),1,0)</x:f>
        <x:v>0</x:v>
      </x:c>
      <x:c r="AU645" s="34" t="n">
        <x:f>IF(SQRT($B$9)*$B645+SQRT(1-$B$9)*Z645&lt;_xlfn.NORM.S.INV($B$6),1,0)</x:f>
        <x:v>0</x:v>
      </x:c>
      <x:c r="AV645" s="34" t="n">
        <x:f>IF(SQRT($B$9)*$B645+SQRT(1-$B$9)*AA645&lt;_xlfn.NORM.S.INV($B$6),1,0)</x:f>
        <x:v>0</x:v>
      </x:c>
      <x:c r="AW645" s="34" t="n">
        <x:f>IF(SQRT($C$9)*$B645+SQRT(1-$C$9)*AB645&lt;_xlfn.NORM.S.INV($C$6),1,0)</x:f>
        <x:v>0</x:v>
      </x:c>
      <x:c r="AX645" s="34" t="n">
        <x:f>IF(SQRT($C$9)*$B645+SQRT(1-$C$9)*AC645&lt;_xlfn.NORM.S.INV($C$6),1,0)</x:f>
        <x:v>0</x:v>
      </x:c>
      <x:c r="AY645" s="34" t="n">
        <x:f>IF(SQRT($C$9)*$B645+SQRT(1-$C$9)*AD645&lt;_xlfn.NORM.S.INV($C$6),1,0)</x:f>
        <x:v>0</x:v>
      </x:c>
      <x:c r="AZ645" s="34" t="n">
        <x:f>IF(SQRT($C$9)*$B645+SQRT(1-$C$9)*AE645&lt;_xlfn.NORM.S.INV($C$6),1,0)</x:f>
        <x:v>0</x:v>
      </x:c>
      <x:c r="BA645" s="34" t="n">
        <x:f>IF(SQRT($C$9)*$B645+SQRT(1-$C$9)*AF645&lt;_xlfn.NORM.S.INV($C$6),1,0)</x:f>
        <x:v>0</x:v>
      </x:c>
      <x:c r="BB645" s="34" t="n">
        <x:f>IF(SQRT($C$9)*$B645+SQRT(1-$C$9)*AG645&lt;_xlfn.NORM.S.INV($C$6),1,0)</x:f>
        <x:v>0</x:v>
      </x:c>
      <x:c r="BC645" s="34" t="n">
        <x:f>IF(SQRT($C$9)*$B645+SQRT(1-$C$9)*AH645&lt;_xlfn.NORM.S.INV($C$6),1,0)</x:f>
        <x:v>0</x:v>
      </x:c>
      <x:c r="BD645" s="34" t="n">
        <x:f>IF(SQRT($C$9)*$B645+SQRT(1-$C$9)*AI645&lt;_xlfn.NORM.S.INV($C$6),1,0)</x:f>
        <x:v>0</x:v>
      </x:c>
      <x:c r="BE645" s="34" t="n">
        <x:f>IF(SQRT($C$9)*$B645+SQRT(1-$C$9)*AJ645&lt;_xlfn.NORM.S.INV($C$6),1,0)</x:f>
        <x:v>0</x:v>
      </x:c>
      <x:c r="BF645" s="34" t="n">
        <x:f>IF(SQRT($C$9)*$B645+SQRT(1-$C$9)*AK645&lt;_xlfn.NORM.S.INV($C$6),1,0)</x:f>
        <x:v>0</x:v>
      </x:c>
      <x:c r="BG645" s="34"/>
      <x:c r="BH645" s="34"/>
      <x:c r="BI645" s="34" t="n">
        <x:f>$B$11*(($A$1061)*$C645/$B$12*$B$7+(1-$A$1061)*$D645/$B$12*$C$7)</x:f>
        <x:v>0</x:v>
      </x:c>
      <x:c r="BJ645" s="34" t="n">
        <x:f>$B$11*(($A$1062)*$C645/$B$12*$B$7+(1-$A$1062)*$D645/$B$12*$C$7)</x:f>
        <x:v>0</x:v>
      </x:c>
      <x:c r="BK645" s="34" t="n">
        <x:f>$B$11*(($A$1063)*$C645/$B$12*$B$7+(1-$A$1063)*$D645/$B$12*$C$7)</x:f>
        <x:v>0</x:v>
      </x:c>
      <x:c r="BL645" s="34" t="n">
        <x:f>$B$11*(($A$1064)*$C645/$B$12*$B$7+(1-$A$1064)*$D645/$B$12*$C$7)</x:f>
        <x:v>0</x:v>
      </x:c>
      <x:c r="BM645" s="34" t="n">
        <x:f>$B$11*(($A$1065)*$C645/$B$12*$B$7+(1-$A$1065)*$D645/$B$12*$C$7)</x:f>
        <x:v>0</x:v>
      </x:c>
      <x:c r="BN645" s="34" t="n">
        <x:f>$B$11*(($A$1066)*$C645/$B$12*$B$7+(1-$A$1066)*$D645/$B$12*$C$7)</x:f>
        <x:v>0</x:v>
      </x:c>
      <x:c r="BO645" s="34" t="n">
        <x:f>$B$11*(($A$1067)*$C645/$B$12*$B$7+(1-$A$1067)*$D645/$B$12*$C$7)</x:f>
        <x:v>0</x:v>
      </x:c>
      <x:c r="BP645" s="34" t="n">
        <x:f>$B$11*(($A$1068)*$C645/$B$12*$B$7+(1-$A$1068)*$D645/$B$12*$C$7)</x:f>
        <x:v>0</x:v>
      </x:c>
      <x:c r="BQ645" s="34" t="n">
        <x:f>$B$11*(($A$1069)*$C645/$B$12*$B$7+(1-$A$1069)*$D645/$B$12*$C$7)</x:f>
        <x:v>0</x:v>
      </x:c>
      <x:c r="BR645" s="34" t="n">
        <x:f>$B$11*(($A$1070)*$C645/$B$12*$B$7+(1-$A$1070)*$D645/$B$12*$C$7)</x:f>
        <x:v>0</x:v>
      </x:c>
      <x:c r="BS645" s="34" t="n">
        <x:f>$B$11*(($A$1071)*$C645/$B$12*$B$7+(1-$A$1071)*$D645/$B$12*$C$7)</x:f>
        <x:v>0</x:v>
      </x:c>
      <x:c r="BT645" s="34" t="n">
        <x:f>$B$11*(($A$1072)*$C645/$B$12*$B$7+(1-$A$1072)*$D645/$B$12*$C$7)</x:f>
        <x:v>0</x:v>
      </x:c>
      <x:c r="BU645" s="34" t="n">
        <x:f>$B$11*(($A$1073)*$C645/$B$12*$B$7+(1-$A$1073)*$D645/$B$12*$C$7)</x:f>
        <x:v>0</x:v>
      </x:c>
      <x:c r="BV645" s="34" t="n">
        <x:f>$B$11*(($A$1074)*$C645/$B$12*$B$7+(1-$A$1074)*$D645/$B$12*$C$7)</x:f>
        <x:v>0</x:v>
      </x:c>
      <x:c r="BW645" s="34" t="n">
        <x:f>$B$11*(($A$1075)*$C645/$B$12*$B$7+(1-$A$1075)*$D645/$B$12*$C$7)</x:f>
        <x:v>0</x:v>
      </x:c>
      <x:c r="BX645" s="34" t="n">
        <x:f>$B$11*(($A$1076)*$C645/$B$12*$B$7+(1-$A$1076)*$D645/$B$12*$C$7)</x:f>
        <x:v>0</x:v>
      </x:c>
      <x:c r="BY645" s="34" t="n">
        <x:f>$B$11*(($A$1077)*$C645/$B$12*$B$7+(1-$A$1077)*$D645/$B$12*$C$7)</x:f>
        <x:v>0</x:v>
      </x:c>
      <x:c r="BZ645" s="34" t="n">
        <x:f>$B$11*(($A$1078)*$C645/$B$12*$B$7+(1-$A$1078)*$D645/$B$12*$C$7)</x:f>
        <x:v>0</x:v>
      </x:c>
      <x:c r="CA645" s="34" t="n">
        <x:f>$B$11*(($A$1079)*$C645/$B$12*$B$7+(1-$A$1079)*$D645/$B$12*$C$7)</x:f>
        <x:v>0</x:v>
      </x:c>
      <x:c r="CB645" s="34" t="n">
        <x:f>$B$11*(($A$1080)*$C645/$B$12*$B$7+(1-$A$1080)*$D645/$B$12*$C$7)</x:f>
        <x:v>0</x:v>
      </x:c>
      <x:c r="CC645" s="34" t="n">
        <x:f>$B$11*(($A$1081)*$C645/$B$12*$B$7+(1-$A$1081)*$D645/$B$12*$C$7)</x:f>
        <x:v>0</x:v>
      </x:c>
    </x:row>
    <x:row r="646">
      <x:c r="A646" s="34" t="n">
        <x:v>622</x:v>
      </x:c>
      <x:c r="B646" s="39" t="n">
        <x:v>-1.1181007912850016</x:v>
      </x:c>
      <x:c r="C646" s="1" t="n">
        <x:f>SUM(AM646:AV646)</x:f>
        <x:v>1</x:v>
      </x:c>
      <x:c r="D646" s="1" t="n">
        <x:f>SUM(AW646:BF646)</x:f>
        <x:v>1</x:v>
      </x:c>
      <x:c r="E646" s="17" t="n">
        <x:f>(1-C646/$B$12)*$B$8-C646/$B$12*$B$7</x:f>
        <x:v>0.0049999999999999975</x:v>
      </x:c>
      <x:c r="F646" s="17" t="n">
        <x:f>(1-D646/$B$12)*$C$8-D646/$B$12*$C$7</x:f>
        <x:v>0.021000000000000005</x:v>
      </x:c>
      <x:c r="G646" s="32" t="n">
        <x:f>$B$11*($B$10*C646/$B$12*$B$7+(1-$B$10)*D646/$B$12*$C$7)</x:f>
        <x:v>500</x:v>
      </x:c>
      <x:c r="H646" s="17" t="n">
        <x:f>$B$10*E646+(1-$B$10)*F646</x:f>
        <x:v>0.013000000000000001</x:v>
      </x:c>
      <x:c r="I646" s="34"/>
      <x:c r="J646" s="34"/>
      <x:c r="K646" s="34"/>
      <x:c r="L646" s="34"/>
      <x:c r="M646" s="34"/>
      <x:c r="N646" s="34"/>
      <x:c r="O646" s="34"/>
      <x:c r="P646" s="34"/>
      <x:c r="Q646" s="34"/>
      <x:c r="R646" s="39" t="n">
        <x:v>-1.8778190703109867</x:v>
      </x:c>
      <x:c r="S646" s="39" t="n">
        <x:v>1.1110701075945186</x:v>
      </x:c>
      <x:c r="T646" s="39" t="n">
        <x:v>-0.037623321136100854</x:v>
      </x:c>
      <x:c r="U646" s="39" t="n">
        <x:v>-1.0360998290408248</x:v>
      </x:c>
      <x:c r="V646" s="39" t="n">
        <x:v>1.9296069445893436</x:v>
      </x:c>
      <x:c r="W646" s="39" t="n">
        <x:v>1.868889153143039</x:v>
      </x:c>
      <x:c r="X646" s="39" t="n">
        <x:v>-0.955165116282392</x:v>
      </x:c>
      <x:c r="Y646" s="39" t="n">
        <x:v>-2.3673176933831397</x:v>
      </x:c>
      <x:c r="Z646" s="39" t="n">
        <x:v>0.5829776451838942</x:v>
      </x:c>
      <x:c r="AA646" s="39" t="n">
        <x:v>0.21765752485499906</x:v>
      </x:c>
      <x:c r="AB646" s="39" t="n">
        <x:v>0.27127648277512556</x:v>
      </x:c>
      <x:c r="AC646" s="39" t="n">
        <x:v>2.7580234819609046</x:v>
      </x:c>
      <x:c r="AD646" s="39" t="n">
        <x:v>0.13922435005075465</x:v>
      </x:c>
      <x:c r="AE646" s="39" t="n">
        <x:v>-1.9708016135204773</x:v>
      </x:c>
      <x:c r="AF646" s="39" t="n">
        <x:v>2.41536538243693</x:v>
      </x:c>
      <x:c r="AG646" s="39" t="n">
        <x:v>1.7426167798388588</x:v>
      </x:c>
      <x:c r="AH646" s="39" t="n">
        <x:v>0.5645260378186487</x:v>
      </x:c>
      <x:c r="AI646" s="39" t="n">
        <x:v>-0.16530637062302161</x:v>
      </x:c>
      <x:c r="AJ646" s="39" t="n">
        <x:v>0.1786130784262243</x:v>
      </x:c>
      <x:c r="AK646" s="39" t="n">
        <x:v>-0.909998776207344</x:v>
      </x:c>
      <x:c r="AL646" s="34"/>
      <x:c r="AM646" s="34" t="n">
        <x:f>IF(SQRT($B$9)*$B646+SQRT(1-$B$9)*R646&lt;_xlfn.NORM.S.INV($B$6),1,0)</x:f>
        <x:v>0</x:v>
      </x:c>
      <x:c r="AN646" s="34" t="n">
        <x:f>IF(SQRT($B$9)*$B646+SQRT(1-$B$9)*S646&lt;_xlfn.NORM.S.INV($B$6),1,0)</x:f>
        <x:v>0</x:v>
      </x:c>
      <x:c r="AO646" s="34" t="n">
        <x:f>IF(SQRT($B$9)*$B646+SQRT(1-$B$9)*T646&lt;_xlfn.NORM.S.INV($B$6),1,0)</x:f>
        <x:v>0</x:v>
      </x:c>
      <x:c r="AP646" s="34" t="n">
        <x:f>IF(SQRT($B$9)*$B646+SQRT(1-$B$9)*U646&lt;_xlfn.NORM.S.INV($B$6),1,0)</x:f>
        <x:v>0</x:v>
      </x:c>
      <x:c r="AQ646" s="34" t="n">
        <x:f>IF(SQRT($B$9)*$B646+SQRT(1-$B$9)*V646&lt;_xlfn.NORM.S.INV($B$6),1,0)</x:f>
        <x:v>0</x:v>
      </x:c>
      <x:c r="AR646" s="34" t="n">
        <x:f>IF(SQRT($B$9)*$B646+SQRT(1-$B$9)*W646&lt;_xlfn.NORM.S.INV($B$6),1,0)</x:f>
        <x:v>0</x:v>
      </x:c>
      <x:c r="AS646" s="34" t="n">
        <x:f>IF(SQRT($B$9)*$B646+SQRT(1-$B$9)*X646&lt;_xlfn.NORM.S.INV($B$6),1,0)</x:f>
        <x:v>0</x:v>
      </x:c>
      <x:c r="AT646" s="34" t="n">
        <x:f>IF(SQRT($B$9)*$B646+SQRT(1-$B$9)*Y646&lt;_xlfn.NORM.S.INV($B$6),1,0)</x:f>
        <x:v>1</x:v>
      </x:c>
      <x:c r="AU646" s="34" t="n">
        <x:f>IF(SQRT($B$9)*$B646+SQRT(1-$B$9)*Z646&lt;_xlfn.NORM.S.INV($B$6),1,0)</x:f>
        <x:v>0</x:v>
      </x:c>
      <x:c r="AV646" s="34" t="n">
        <x:f>IF(SQRT($B$9)*$B646+SQRT(1-$B$9)*AA646&lt;_xlfn.NORM.S.INV($B$6),1,0)</x:f>
        <x:v>0</x:v>
      </x:c>
      <x:c r="AW646" s="34" t="n">
        <x:f>IF(SQRT($C$9)*$B646+SQRT(1-$C$9)*AB646&lt;_xlfn.NORM.S.INV($C$6),1,0)</x:f>
        <x:v>0</x:v>
      </x:c>
      <x:c r="AX646" s="34" t="n">
        <x:f>IF(SQRT($C$9)*$B646+SQRT(1-$C$9)*AC646&lt;_xlfn.NORM.S.INV($C$6),1,0)</x:f>
        <x:v>0</x:v>
      </x:c>
      <x:c r="AY646" s="34" t="n">
        <x:f>IF(SQRT($C$9)*$B646+SQRT(1-$C$9)*AD646&lt;_xlfn.NORM.S.INV($C$6),1,0)</x:f>
        <x:v>0</x:v>
      </x:c>
      <x:c r="AZ646" s="34" t="n">
        <x:f>IF(SQRT($C$9)*$B646+SQRT(1-$C$9)*AE646&lt;_xlfn.NORM.S.INV($C$6),1,0)</x:f>
        <x:v>1</x:v>
      </x:c>
      <x:c r="BA646" s="34" t="n">
        <x:f>IF(SQRT($C$9)*$B646+SQRT(1-$C$9)*AF646&lt;_xlfn.NORM.S.INV($C$6),1,0)</x:f>
        <x:v>0</x:v>
      </x:c>
      <x:c r="BB646" s="34" t="n">
        <x:f>IF(SQRT($C$9)*$B646+SQRT(1-$C$9)*AG646&lt;_xlfn.NORM.S.INV($C$6),1,0)</x:f>
        <x:v>0</x:v>
      </x:c>
      <x:c r="BC646" s="34" t="n">
        <x:f>IF(SQRT($C$9)*$B646+SQRT(1-$C$9)*AH646&lt;_xlfn.NORM.S.INV($C$6),1,0)</x:f>
        <x:v>0</x:v>
      </x:c>
      <x:c r="BD646" s="34" t="n">
        <x:f>IF(SQRT($C$9)*$B646+SQRT(1-$C$9)*AI646&lt;_xlfn.NORM.S.INV($C$6),1,0)</x:f>
        <x:v>0</x:v>
      </x:c>
      <x:c r="BE646" s="34" t="n">
        <x:f>IF(SQRT($C$9)*$B646+SQRT(1-$C$9)*AJ646&lt;_xlfn.NORM.S.INV($C$6),1,0)</x:f>
        <x:v>0</x:v>
      </x:c>
      <x:c r="BF646" s="34" t="n">
        <x:f>IF(SQRT($C$9)*$B646+SQRT(1-$C$9)*AK646&lt;_xlfn.NORM.S.INV($C$6),1,0)</x:f>
        <x:v>0</x:v>
      </x:c>
      <x:c r="BG646" s="34"/>
      <x:c r="BH646" s="34"/>
      <x:c r="BI646" s="34" t="n">
        <x:f>$B$11*(($A$1061)*$C646/$B$12*$B$7+(1-$A$1061)*$D646/$B$12*$C$7)</x:f>
        <x:v>600</x:v>
      </x:c>
      <x:c r="BJ646" s="34" t="n">
        <x:f>$B$11*(($A$1062)*$C646/$B$12*$B$7+(1-$A$1062)*$D646/$B$12*$C$7)</x:f>
        <x:v>590</x:v>
      </x:c>
      <x:c r="BK646" s="34" t="n">
        <x:f>$B$11*(($A$1063)*$C646/$B$12*$B$7+(1-$A$1063)*$D646/$B$12*$C$7)</x:f>
        <x:v>580</x:v>
      </x:c>
      <x:c r="BL646" s="34" t="n">
        <x:f>$B$11*(($A$1064)*$C646/$B$12*$B$7+(1-$A$1064)*$D646/$B$12*$C$7)</x:f>
        <x:v>570</x:v>
      </x:c>
      <x:c r="BM646" s="34" t="n">
        <x:f>$B$11*(($A$1065)*$C646/$B$12*$B$7+(1-$A$1065)*$D646/$B$12*$C$7)</x:f>
        <x:v>560</x:v>
      </x:c>
      <x:c r="BN646" s="34" t="n">
        <x:f>$B$11*(($A$1066)*$C646/$B$12*$B$7+(1-$A$1066)*$D646/$B$12*$C$7)</x:f>
        <x:v>550</x:v>
      </x:c>
      <x:c r="BO646" s="34" t="n">
        <x:f>$B$11*(($A$1067)*$C646/$B$12*$B$7+(1-$A$1067)*$D646/$B$12*$C$7)</x:f>
        <x:v>539.9999999999999</x:v>
      </x:c>
      <x:c r="BP646" s="34" t="n">
        <x:f>$B$11*(($A$1068)*$C646/$B$12*$B$7+(1-$A$1068)*$D646/$B$12*$C$7)</x:f>
        <x:v>530</x:v>
      </x:c>
      <x:c r="BQ646" s="34" t="n">
        <x:f>$B$11*(($A$1069)*$C646/$B$12*$B$7+(1-$A$1069)*$D646/$B$12*$C$7)</x:f>
        <x:v>520</x:v>
      </x:c>
      <x:c r="BR646" s="34" t="n">
        <x:f>$B$11*(($A$1070)*$C646/$B$12*$B$7+(1-$A$1070)*$D646/$B$12*$C$7)</x:f>
        <x:v>510.00000000000006</x:v>
      </x:c>
      <x:c r="BS646" s="34" t="n">
        <x:f>$B$11*(($A$1071)*$C646/$B$12*$B$7+(1-$A$1071)*$D646/$B$12*$C$7)</x:f>
        <x:v>500</x:v>
      </x:c>
      <x:c r="BT646" s="34" t="n">
        <x:f>$B$11*(($A$1072)*$C646/$B$12*$B$7+(1-$A$1072)*$D646/$B$12*$C$7)</x:f>
        <x:v>490</x:v>
      </x:c>
      <x:c r="BU646" s="34" t="n">
        <x:f>$B$11*(($A$1073)*$C646/$B$12*$B$7+(1-$A$1073)*$D646/$B$12*$C$7)</x:f>
        <x:v>480</x:v>
      </x:c>
      <x:c r="BV646" s="34" t="n">
        <x:f>$B$11*(($A$1074)*$C646/$B$12*$B$7+(1-$A$1074)*$D646/$B$12*$C$7)</x:f>
        <x:v>470</x:v>
      </x:c>
      <x:c r="BW646" s="34" t="n">
        <x:f>$B$11*(($A$1075)*$C646/$B$12*$B$7+(1-$A$1075)*$D646/$B$12*$C$7)</x:f>
        <x:v>460</x:v>
      </x:c>
      <x:c r="BX646" s="34" t="n">
        <x:f>$B$11*(($A$1076)*$C646/$B$12*$B$7+(1-$A$1076)*$D646/$B$12*$C$7)</x:f>
        <x:v>450</x:v>
      </x:c>
      <x:c r="BY646" s="34" t="n">
        <x:f>$B$11*(($A$1077)*$C646/$B$12*$B$7+(1-$A$1077)*$D646/$B$12*$C$7)</x:f>
        <x:v>440</x:v>
      </x:c>
      <x:c r="BZ646" s="34" t="n">
        <x:f>$B$11*(($A$1078)*$C646/$B$12*$B$7+(1-$A$1078)*$D646/$B$12*$C$7)</x:f>
        <x:v>429.99999999999994</x:v>
      </x:c>
      <x:c r="CA646" s="34" t="n">
        <x:f>$B$11*(($A$1079)*$C646/$B$12*$B$7+(1-$A$1079)*$D646/$B$12*$C$7)</x:f>
        <x:v>419.99999999999994</x:v>
      </x:c>
      <x:c r="CB646" s="34" t="n">
        <x:f>$B$11*(($A$1080)*$C646/$B$12*$B$7+(1-$A$1080)*$D646/$B$12*$C$7)</x:f>
        <x:v>410.0000000000001</x:v>
      </x:c>
      <x:c r="CC646" s="34" t="n">
        <x:f>$B$11*(($A$1081)*$C646/$B$12*$B$7+(1-$A$1081)*$D646/$B$12*$C$7)</x:f>
        <x:v>400.00000000000006</x:v>
      </x:c>
    </x:row>
    <x:row r="647">
      <x:c r="A647" s="34" t="n">
        <x:v>623</x:v>
      </x:c>
      <x:c r="B647" s="39" t="n">
        <x:v>0.42741057182116526</x:v>
      </x:c>
      <x:c r="C647" s="1" t="n">
        <x:f>SUM(AM647:AV647)</x:f>
        <x:v>0</x:v>
      </x:c>
      <x:c r="D647" s="1" t="n">
        <x:f>SUM(AW647:BF647)</x:f>
        <x:v>1</x:v>
      </x:c>
      <x:c r="E647" s="17" t="n">
        <x:f>(1-C647/$B$12)*$B$8-C647/$B$12*$B$7</x:f>
        <x:v>0.05</x:v>
      </x:c>
      <x:c r="F647" s="17" t="n">
        <x:f>(1-D647/$B$12)*$C$8-D647/$B$12*$C$7</x:f>
        <x:v>0.021000000000000005</x:v>
      </x:c>
      <x:c r="G647" s="32" t="n">
        <x:f>$B$11*($B$10*C647/$B$12*$B$7+(1-$B$10)*D647/$B$12*$C$7)</x:f>
        <x:v>300</x:v>
      </x:c>
      <x:c r="H647" s="17" t="n">
        <x:f>$B$10*E647+(1-$B$10)*F647</x:f>
        <x:v>0.035500000000000004</x:v>
      </x:c>
      <x:c r="I647" s="34"/>
      <x:c r="J647" s="34"/>
      <x:c r="K647" s="34"/>
      <x:c r="L647" s="34"/>
      <x:c r="M647" s="34"/>
      <x:c r="N647" s="34"/>
      <x:c r="O647" s="34"/>
      <x:c r="P647" s="34"/>
      <x:c r="Q647" s="34"/>
      <x:c r="R647" s="39" t="n">
        <x:v>-0.445749855287541</x:v>
      </x:c>
      <x:c r="S647" s="39" t="n">
        <x:v>0.8164286651500869</x:v>
      </x:c>
      <x:c r="T647" s="39" t="n">
        <x:v>-0.03329469272520113</x:v>
      </x:c>
      <x:c r="U647" s="39" t="n">
        <x:v>-1.5884215608644494</x:v>
      </x:c>
      <x:c r="V647" s="39" t="n">
        <x:v>-0.37934249993270835</x:v>
      </x:c>
      <x:c r="W647" s="39" t="n">
        <x:v>0.9398177755981642</x:v>
      </x:c>
      <x:c r="X647" s="39" t="n">
        <x:v>1.192787987224127</x:v>
      </x:c>
      <x:c r="Y647" s="39" t="n">
        <x:v>0.7458656274151314</x:v>
      </x:c>
      <x:c r="Z647" s="39" t="n">
        <x:v>-0.5593821063359214</x:v>
      </x:c>
      <x:c r="AA647" s="39" t="n">
        <x:v>0.31682655013768085</x:v>
      </x:c>
      <x:c r="AB647" s="39" t="n">
        <x:v>-0.6409457021547748</x:v>
      </x:c>
      <x:c r="AC647" s="39" t="n">
        <x:v>-0.2575082257076779</x:v>
      </x:c>
      <x:c r="AD647" s="39" t="n">
        <x:v>-2.362352437168813</x:v>
      </x:c>
      <x:c r="AE647" s="39" t="n">
        <x:v>-0.7567372153175521</x:v>
      </x:c>
      <x:c r="AF647" s="39" t="n">
        <x:v>0.869796068097757</x:v>
      </x:c>
      <x:c r="AG647" s="39" t="n">
        <x:v>-0.7358378457954868</x:v>
      </x:c>
      <x:c r="AH647" s="39" t="n">
        <x:v>1.156748581041706</x:v>
      </x:c>
      <x:c r="AI647" s="39" t="n">
        <x:v>0.6742938351122255</x:v>
      </x:c>
      <x:c r="AJ647" s="39" t="n">
        <x:v>-0.31418979209096054</x:v>
      </x:c>
      <x:c r="AK647" s="39" t="n">
        <x:v>0.5400833864231882</x:v>
      </x:c>
      <x:c r="AL647" s="34"/>
      <x:c r="AM647" s="34" t="n">
        <x:f>IF(SQRT($B$9)*$B647+SQRT(1-$B$9)*R647&lt;_xlfn.NORM.S.INV($B$6),1,0)</x:f>
        <x:v>0</x:v>
      </x:c>
      <x:c r="AN647" s="34" t="n">
        <x:f>IF(SQRT($B$9)*$B647+SQRT(1-$B$9)*S647&lt;_xlfn.NORM.S.INV($B$6),1,0)</x:f>
        <x:v>0</x:v>
      </x:c>
      <x:c r="AO647" s="34" t="n">
        <x:f>IF(SQRT($B$9)*$B647+SQRT(1-$B$9)*T647&lt;_xlfn.NORM.S.INV($B$6),1,0)</x:f>
        <x:v>0</x:v>
      </x:c>
      <x:c r="AP647" s="34" t="n">
        <x:f>IF(SQRT($B$9)*$B647+SQRT(1-$B$9)*U647&lt;_xlfn.NORM.S.INV($B$6),1,0)</x:f>
        <x:v>0</x:v>
      </x:c>
      <x:c r="AQ647" s="34" t="n">
        <x:f>IF(SQRT($B$9)*$B647+SQRT(1-$B$9)*V647&lt;_xlfn.NORM.S.INV($B$6),1,0)</x:f>
        <x:v>0</x:v>
      </x:c>
      <x:c r="AR647" s="34" t="n">
        <x:f>IF(SQRT($B$9)*$B647+SQRT(1-$B$9)*W647&lt;_xlfn.NORM.S.INV($B$6),1,0)</x:f>
        <x:v>0</x:v>
      </x:c>
      <x:c r="AS647" s="34" t="n">
        <x:f>IF(SQRT($B$9)*$B647+SQRT(1-$B$9)*X647&lt;_xlfn.NORM.S.INV($B$6),1,0)</x:f>
        <x:v>0</x:v>
      </x:c>
      <x:c r="AT647" s="34" t="n">
        <x:f>IF(SQRT($B$9)*$B647+SQRT(1-$B$9)*Y647&lt;_xlfn.NORM.S.INV($B$6),1,0)</x:f>
        <x:v>0</x:v>
      </x:c>
      <x:c r="AU647" s="34" t="n">
        <x:f>IF(SQRT($B$9)*$B647+SQRT(1-$B$9)*Z647&lt;_xlfn.NORM.S.INV($B$6),1,0)</x:f>
        <x:v>0</x:v>
      </x:c>
      <x:c r="AV647" s="34" t="n">
        <x:f>IF(SQRT($B$9)*$B647+SQRT(1-$B$9)*AA647&lt;_xlfn.NORM.S.INV($B$6),1,0)</x:f>
        <x:v>0</x:v>
      </x:c>
      <x:c r="AW647" s="34" t="n">
        <x:f>IF(SQRT($C$9)*$B647+SQRT(1-$C$9)*AB647&lt;_xlfn.NORM.S.INV($C$6),1,0)</x:f>
        <x:v>0</x:v>
      </x:c>
      <x:c r="AX647" s="34" t="n">
        <x:f>IF(SQRT($C$9)*$B647+SQRT(1-$C$9)*AC647&lt;_xlfn.NORM.S.INV($C$6),1,0)</x:f>
        <x:v>0</x:v>
      </x:c>
      <x:c r="AY647" s="34" t="n">
        <x:f>IF(SQRT($C$9)*$B647+SQRT(1-$C$9)*AD647&lt;_xlfn.NORM.S.INV($C$6),1,0)</x:f>
        <x:v>1</x:v>
      </x:c>
      <x:c r="AZ647" s="34" t="n">
        <x:f>IF(SQRT($C$9)*$B647+SQRT(1-$C$9)*AE647&lt;_xlfn.NORM.S.INV($C$6),1,0)</x:f>
        <x:v>0</x:v>
      </x:c>
      <x:c r="BA647" s="34" t="n">
        <x:f>IF(SQRT($C$9)*$B647+SQRT(1-$C$9)*AF647&lt;_xlfn.NORM.S.INV($C$6),1,0)</x:f>
        <x:v>0</x:v>
      </x:c>
      <x:c r="BB647" s="34" t="n">
        <x:f>IF(SQRT($C$9)*$B647+SQRT(1-$C$9)*AG647&lt;_xlfn.NORM.S.INV($C$6),1,0)</x:f>
        <x:v>0</x:v>
      </x:c>
      <x:c r="BC647" s="34" t="n">
        <x:f>IF(SQRT($C$9)*$B647+SQRT(1-$C$9)*AH647&lt;_xlfn.NORM.S.INV($C$6),1,0)</x:f>
        <x:v>0</x:v>
      </x:c>
      <x:c r="BD647" s="34" t="n">
        <x:f>IF(SQRT($C$9)*$B647+SQRT(1-$C$9)*AI647&lt;_xlfn.NORM.S.INV($C$6),1,0)</x:f>
        <x:v>0</x:v>
      </x:c>
      <x:c r="BE647" s="34" t="n">
        <x:f>IF(SQRT($C$9)*$B647+SQRT(1-$C$9)*AJ647&lt;_xlfn.NORM.S.INV($C$6),1,0)</x:f>
        <x:v>0</x:v>
      </x:c>
      <x:c r="BF647" s="34" t="n">
        <x:f>IF(SQRT($C$9)*$B647+SQRT(1-$C$9)*AK647&lt;_xlfn.NORM.S.INV($C$6),1,0)</x:f>
        <x:v>0</x:v>
      </x:c>
      <x:c r="BG647" s="34"/>
      <x:c r="BH647" s="34"/>
      <x:c r="BI647" s="34" t="n">
        <x:f>$B$11*(($A$1061)*$C647/$B$12*$B$7+(1-$A$1061)*$D647/$B$12*$C$7)</x:f>
        <x:v>600</x:v>
      </x:c>
      <x:c r="BJ647" s="34" t="n">
        <x:f>$B$11*(($A$1062)*$C647/$B$12*$B$7+(1-$A$1062)*$D647/$B$12*$C$7)</x:f>
        <x:v>570</x:v>
      </x:c>
      <x:c r="BK647" s="34" t="n">
        <x:f>$B$11*(($A$1063)*$C647/$B$12*$B$7+(1-$A$1063)*$D647/$B$12*$C$7)</x:f>
        <x:v>540</x:v>
      </x:c>
      <x:c r="BL647" s="34" t="n">
        <x:f>$B$11*(($A$1064)*$C647/$B$12*$B$7+(1-$A$1064)*$D647/$B$12*$C$7)</x:f>
        <x:v>509.99999999999994</x:v>
      </x:c>
      <x:c r="BM647" s="34" t="n">
        <x:f>$B$11*(($A$1065)*$C647/$B$12*$B$7+(1-$A$1065)*$D647/$B$12*$C$7)</x:f>
        <x:v>480</x:v>
      </x:c>
      <x:c r="BN647" s="34" t="n">
        <x:f>$B$11*(($A$1066)*$C647/$B$12*$B$7+(1-$A$1066)*$D647/$B$12*$C$7)</x:f>
        <x:v>450</x:v>
      </x:c>
      <x:c r="BO647" s="34" t="n">
        <x:f>$B$11*(($A$1067)*$C647/$B$12*$B$7+(1-$A$1067)*$D647/$B$12*$C$7)</x:f>
        <x:v>419.99999999999994</x:v>
      </x:c>
      <x:c r="BP647" s="34" t="n">
        <x:f>$B$11*(($A$1068)*$C647/$B$12*$B$7+(1-$A$1068)*$D647/$B$12*$C$7)</x:f>
        <x:v>390</x:v>
      </x:c>
      <x:c r="BQ647" s="34" t="n">
        <x:f>$B$11*(($A$1069)*$C647/$B$12*$B$7+(1-$A$1069)*$D647/$B$12*$C$7)</x:f>
        <x:v>360</x:v>
      </x:c>
      <x:c r="BR647" s="34" t="n">
        <x:f>$B$11*(($A$1070)*$C647/$B$12*$B$7+(1-$A$1070)*$D647/$B$12*$C$7)</x:f>
        <x:v>330</x:v>
      </x:c>
      <x:c r="BS647" s="34" t="n">
        <x:f>$B$11*(($A$1071)*$C647/$B$12*$B$7+(1-$A$1071)*$D647/$B$12*$C$7)</x:f>
        <x:v>300</x:v>
      </x:c>
      <x:c r="BT647" s="34" t="n">
        <x:f>$B$11*(($A$1072)*$C647/$B$12*$B$7+(1-$A$1072)*$D647/$B$12*$C$7)</x:f>
        <x:v>270</x:v>
      </x:c>
      <x:c r="BU647" s="34" t="n">
        <x:f>$B$11*(($A$1073)*$C647/$B$12*$B$7+(1-$A$1073)*$D647/$B$12*$C$7)</x:f>
        <x:v>240</x:v>
      </x:c>
      <x:c r="BV647" s="34" t="n">
        <x:f>$B$11*(($A$1074)*$C647/$B$12*$B$7+(1-$A$1074)*$D647/$B$12*$C$7)</x:f>
        <x:v>209.99999999999997</x:v>
      </x:c>
      <x:c r="BW647" s="34" t="n">
        <x:f>$B$11*(($A$1075)*$C647/$B$12*$B$7+(1-$A$1075)*$D647/$B$12*$C$7)</x:f>
        <x:v>180.00000000000003</x:v>
      </x:c>
      <x:c r="BX647" s="34" t="n">
        <x:f>$B$11*(($A$1076)*$C647/$B$12*$B$7+(1-$A$1076)*$D647/$B$12*$C$7)</x:f>
        <x:v>150</x:v>
      </x:c>
      <x:c r="BY647" s="34" t="n">
        <x:f>$B$11*(($A$1077)*$C647/$B$12*$B$7+(1-$A$1077)*$D647/$B$12*$C$7)</x:f>
        <x:v>119.99999999999999</x:v>
      </x:c>
      <x:c r="BZ647" s="34" t="n">
        <x:f>$B$11*(($A$1078)*$C647/$B$12*$B$7+(1-$A$1078)*$D647/$B$12*$C$7)</x:f>
        <x:v>90.00000000000001</x:v>
      </x:c>
      <x:c r="CA647" s="34" t="n">
        <x:f>$B$11*(($A$1079)*$C647/$B$12*$B$7+(1-$A$1079)*$D647/$B$12*$C$7)</x:f>
        <x:v>59.99999999999999</x:v>
      </x:c>
      <x:c r="CB647" s="34" t="n">
        <x:f>$B$11*(($A$1080)*$C647/$B$12*$B$7+(1-$A$1080)*$D647/$B$12*$C$7)</x:f>
        <x:v>30.00000000000003</x:v>
      </x:c>
      <x:c r="CC647" s="34" t="n">
        <x:f>$B$11*(($A$1081)*$C647/$B$12*$B$7+(1-$A$1081)*$D647/$B$12*$C$7)</x:f>
        <x:v>0</x:v>
      </x:c>
    </x:row>
    <x:row r="648">
      <x:c r="A648" s="34" t="n">
        <x:v>624</x:v>
      </x:c>
      <x:c r="B648" s="39" t="n">
        <x:v>0.23301830380440533</x:v>
      </x:c>
      <x:c r="C648" s="1" t="n">
        <x:f>SUM(AM648:AV648)</x:f>
        <x:v>1</x:v>
      </x:c>
      <x:c r="D648" s="1" t="n">
        <x:f>SUM(AW648:BF648)</x:f>
        <x:v>0</x:v>
      </x:c>
      <x:c r="E648" s="17" t="n">
        <x:f>(1-C648/$B$12)*$B$8-C648/$B$12*$B$7</x:f>
        <x:v>0.0049999999999999975</x:v>
      </x:c>
      <x:c r="F648" s="17" t="n">
        <x:f>(1-D648/$B$12)*$C$8-D648/$B$12*$C$7</x:f>
        <x:v>0.09</x:v>
      </x:c>
      <x:c r="G648" s="32" t="n">
        <x:f>$B$11*($B$10*C648/$B$12*$B$7+(1-$B$10)*D648/$B$12*$C$7)</x:f>
        <x:v>200.00000000000003</x:v>
      </x:c>
      <x:c r="H648" s="17" t="n">
        <x:f>$B$10*E648+(1-$B$10)*F648</x:f>
        <x:v>0.0475</x:v>
      </x:c>
      <x:c r="I648" s="34"/>
      <x:c r="J648" s="34"/>
      <x:c r="K648" s="34"/>
      <x:c r="L648" s="34"/>
      <x:c r="M648" s="34"/>
      <x:c r="N648" s="34"/>
      <x:c r="O648" s="34"/>
      <x:c r="P648" s="34"/>
      <x:c r="Q648" s="34"/>
      <x:c r="R648" s="39" t="n">
        <x:v>-0.05604433166998789</x:v>
      </x:c>
      <x:c r="S648" s="39" t="n">
        <x:v>-0.23787516647751386</x:v>
      </x:c>
      <x:c r="T648" s="39" t="n">
        <x:v>-2.848145873185207</x:v>
      </x:c>
      <x:c r="U648" s="39" t="n">
        <x:v>1.7721096544046213</x:v>
      </x:c>
      <x:c r="V648" s="39" t="n">
        <x:v>1.0389436482663779</x:v>
      </x:c>
      <x:c r="W648" s="39" t="n">
        <x:v>0.2844976258465312</x:v>
      </x:c>
      <x:c r="X648" s="39" t="n">
        <x:v>-2.029772967521846</x:v>
      </x:c>
      <x:c r="Y648" s="39" t="n">
        <x:v>0.41606873564451485</x:v>
      </x:c>
      <x:c r="Z648" s="39" t="n">
        <x:v>-0.33239731523204374</x:v>
      </x:c>
      <x:c r="AA648" s="39" t="n">
        <x:v>0.6291510952044785</x:v>
      </x:c>
      <x:c r="AB648" s="39" t="n">
        <x:v>1.008558867343658</x:v>
      </x:c>
      <x:c r="AC648" s="39" t="n">
        <x:v>-1.2013612020043551</x:v>
      </x:c>
      <x:c r="AD648" s="39" t="n">
        <x:v>1.1540452880459535</x:v>
      </x:c>
      <x:c r="AE648" s="39" t="n">
        <x:v>0.49572482737685775</x:v>
      </x:c>
      <x:c r="AF648" s="39" t="n">
        <x:v>-1.5314160823539194</x:v>
      </x:c>
      <x:c r="AG648" s="39" t="n">
        <x:v>-1.0595045722365688</x:v>
      </x:c>
      <x:c r="AH648" s="39" t="n">
        <x:v>0.5680502464614476</x:v>
      </x:c>
      <x:c r="AI648" s="39" t="n">
        <x:v>0.7153075296044664</x:v>
      </x:c>
      <x:c r="AJ648" s="39" t="n">
        <x:v>-0.03182214626533354</x:v>
      </x:c>
      <x:c r="AK648" s="39" t="n">
        <x:v>-0.11664853749172216</x:v>
      </x:c>
      <x:c r="AL648" s="34"/>
      <x:c r="AM648" s="34" t="n">
        <x:f>IF(SQRT($B$9)*$B648+SQRT(1-$B$9)*R648&lt;_xlfn.NORM.S.INV($B$6),1,0)</x:f>
        <x:v>0</x:v>
      </x:c>
      <x:c r="AN648" s="34" t="n">
        <x:f>IF(SQRT($B$9)*$B648+SQRT(1-$B$9)*S648&lt;_xlfn.NORM.S.INV($B$6),1,0)</x:f>
        <x:v>0</x:v>
      </x:c>
      <x:c r="AO648" s="34" t="n">
        <x:f>IF(SQRT($B$9)*$B648+SQRT(1-$B$9)*T648&lt;_xlfn.NORM.S.INV($B$6),1,0)</x:f>
        <x:v>1</x:v>
      </x:c>
      <x:c r="AP648" s="34" t="n">
        <x:f>IF(SQRT($B$9)*$B648+SQRT(1-$B$9)*U648&lt;_xlfn.NORM.S.INV($B$6),1,0)</x:f>
        <x:v>0</x:v>
      </x:c>
      <x:c r="AQ648" s="34" t="n">
        <x:f>IF(SQRT($B$9)*$B648+SQRT(1-$B$9)*V648&lt;_xlfn.NORM.S.INV($B$6),1,0)</x:f>
        <x:v>0</x:v>
      </x:c>
      <x:c r="AR648" s="34" t="n">
        <x:f>IF(SQRT($B$9)*$B648+SQRT(1-$B$9)*W648&lt;_xlfn.NORM.S.INV($B$6),1,0)</x:f>
        <x:v>0</x:v>
      </x:c>
      <x:c r="AS648" s="34" t="n">
        <x:f>IF(SQRT($B$9)*$B648+SQRT(1-$B$9)*X648&lt;_xlfn.NORM.S.INV($B$6),1,0)</x:f>
        <x:v>0</x:v>
      </x:c>
      <x:c r="AT648" s="34" t="n">
        <x:f>IF(SQRT($B$9)*$B648+SQRT(1-$B$9)*Y648&lt;_xlfn.NORM.S.INV($B$6),1,0)</x:f>
        <x:v>0</x:v>
      </x:c>
      <x:c r="AU648" s="34" t="n">
        <x:f>IF(SQRT($B$9)*$B648+SQRT(1-$B$9)*Z648&lt;_xlfn.NORM.S.INV($B$6),1,0)</x:f>
        <x:v>0</x:v>
      </x:c>
      <x:c r="AV648" s="34" t="n">
        <x:f>IF(SQRT($B$9)*$B648+SQRT(1-$B$9)*AA648&lt;_xlfn.NORM.S.INV($B$6),1,0)</x:f>
        <x:v>0</x:v>
      </x:c>
      <x:c r="AW648" s="34" t="n">
        <x:f>IF(SQRT($C$9)*$B648+SQRT(1-$C$9)*AB648&lt;_xlfn.NORM.S.INV($C$6),1,0)</x:f>
        <x:v>0</x:v>
      </x:c>
      <x:c r="AX648" s="34" t="n">
        <x:f>IF(SQRT($C$9)*$B648+SQRT(1-$C$9)*AC648&lt;_xlfn.NORM.S.INV($C$6),1,0)</x:f>
        <x:v>0</x:v>
      </x:c>
      <x:c r="AY648" s="34" t="n">
        <x:f>IF(SQRT($C$9)*$B648+SQRT(1-$C$9)*AD648&lt;_xlfn.NORM.S.INV($C$6),1,0)</x:f>
        <x:v>0</x:v>
      </x:c>
      <x:c r="AZ648" s="34" t="n">
        <x:f>IF(SQRT($C$9)*$B648+SQRT(1-$C$9)*AE648&lt;_xlfn.NORM.S.INV($C$6),1,0)</x:f>
        <x:v>0</x:v>
      </x:c>
      <x:c r="BA648" s="34" t="n">
        <x:f>IF(SQRT($C$9)*$B648+SQRT(1-$C$9)*AF648&lt;_xlfn.NORM.S.INV($C$6),1,0)</x:f>
        <x:v>0</x:v>
      </x:c>
      <x:c r="BB648" s="34" t="n">
        <x:f>IF(SQRT($C$9)*$B648+SQRT(1-$C$9)*AG648&lt;_xlfn.NORM.S.INV($C$6),1,0)</x:f>
        <x:v>0</x:v>
      </x:c>
      <x:c r="BC648" s="34" t="n">
        <x:f>IF(SQRT($C$9)*$B648+SQRT(1-$C$9)*AH648&lt;_xlfn.NORM.S.INV($C$6),1,0)</x:f>
        <x:v>0</x:v>
      </x:c>
      <x:c r="BD648" s="34" t="n">
        <x:f>IF(SQRT($C$9)*$B648+SQRT(1-$C$9)*AI648&lt;_xlfn.NORM.S.INV($C$6),1,0)</x:f>
        <x:v>0</x:v>
      </x:c>
      <x:c r="BE648" s="34" t="n">
        <x:f>IF(SQRT($C$9)*$B648+SQRT(1-$C$9)*AJ648&lt;_xlfn.NORM.S.INV($C$6),1,0)</x:f>
        <x:v>0</x:v>
      </x:c>
      <x:c r="BF648" s="34" t="n">
        <x:f>IF(SQRT($C$9)*$B648+SQRT(1-$C$9)*AK648&lt;_xlfn.NORM.S.INV($C$6),1,0)</x:f>
        <x:v>0</x:v>
      </x:c>
      <x:c r="BG648" s="34"/>
      <x:c r="BH648" s="34"/>
      <x:c r="BI648" s="34" t="n">
        <x:f>$B$11*(($A$1061)*$C648/$B$12*$B$7+(1-$A$1061)*$D648/$B$12*$C$7)</x:f>
        <x:v>0</x:v>
      </x:c>
      <x:c r="BJ648" s="34" t="n">
        <x:f>$B$11*(($A$1062)*$C648/$B$12*$B$7+(1-$A$1062)*$D648/$B$12*$C$7)</x:f>
        <x:v>20</x:v>
      </x:c>
      <x:c r="BK648" s="34" t="n">
        <x:f>$B$11*(($A$1063)*$C648/$B$12*$B$7+(1-$A$1063)*$D648/$B$12*$C$7)</x:f>
        <x:v>40</x:v>
      </x:c>
      <x:c r="BL648" s="34" t="n">
        <x:f>$B$11*(($A$1064)*$C648/$B$12*$B$7+(1-$A$1064)*$D648/$B$12*$C$7)</x:f>
        <x:v>60</x:v>
      </x:c>
      <x:c r="BM648" s="34" t="n">
        <x:f>$B$11*(($A$1065)*$C648/$B$12*$B$7+(1-$A$1065)*$D648/$B$12*$C$7)</x:f>
        <x:v>80</x:v>
      </x:c>
      <x:c r="BN648" s="34" t="n">
        <x:f>$B$11*(($A$1066)*$C648/$B$12*$B$7+(1-$A$1066)*$D648/$B$12*$C$7)</x:f>
        <x:v>100.00000000000001</x:v>
      </x:c>
      <x:c r="BO648" s="34" t="n">
        <x:f>$B$11*(($A$1067)*$C648/$B$12*$B$7+(1-$A$1067)*$D648/$B$12*$C$7)</x:f>
        <x:v>120</x:v>
      </x:c>
      <x:c r="BP648" s="34" t="n">
        <x:f>$B$11*(($A$1068)*$C648/$B$12*$B$7+(1-$A$1068)*$D648/$B$12*$C$7)</x:f>
        <x:v>139.99999999999997</x:v>
      </x:c>
      <x:c r="BQ648" s="34" t="n">
        <x:f>$B$11*(($A$1069)*$C648/$B$12*$B$7+(1-$A$1069)*$D648/$B$12*$C$7)</x:f>
        <x:v>160</x:v>
      </x:c>
      <x:c r="BR648" s="34" t="n">
        <x:f>$B$11*(($A$1070)*$C648/$B$12*$B$7+(1-$A$1070)*$D648/$B$12*$C$7)</x:f>
        <x:v>180</x:v>
      </x:c>
      <x:c r="BS648" s="34" t="n">
        <x:f>$B$11*(($A$1071)*$C648/$B$12*$B$7+(1-$A$1071)*$D648/$B$12*$C$7)</x:f>
        <x:v>200.00000000000003</x:v>
      </x:c>
      <x:c r="BT648" s="34" t="n">
        <x:f>$B$11*(($A$1072)*$C648/$B$12*$B$7+(1-$A$1072)*$D648/$B$12*$C$7)</x:f>
        <x:v>220.00000000000006</x:v>
      </x:c>
      <x:c r="BU648" s="34" t="n">
        <x:f>$B$11*(($A$1073)*$C648/$B$12*$B$7+(1-$A$1073)*$D648/$B$12*$C$7)</x:f>
        <x:v>240</x:v>
      </x:c>
      <x:c r="BV648" s="34" t="n">
        <x:f>$B$11*(($A$1074)*$C648/$B$12*$B$7+(1-$A$1074)*$D648/$B$12*$C$7)</x:f>
        <x:v>260</x:v>
      </x:c>
      <x:c r="BW648" s="34" t="n">
        <x:f>$B$11*(($A$1075)*$C648/$B$12*$B$7+(1-$A$1075)*$D648/$B$12*$C$7)</x:f>
        <x:v>279.99999999999994</x:v>
      </x:c>
      <x:c r="BX648" s="34" t="n">
        <x:f>$B$11*(($A$1076)*$C648/$B$12*$B$7+(1-$A$1076)*$D648/$B$12*$C$7)</x:f>
        <x:v>300</x:v>
      </x:c>
      <x:c r="BY648" s="34" t="n">
        <x:f>$B$11*(($A$1077)*$C648/$B$12*$B$7+(1-$A$1077)*$D648/$B$12*$C$7)</x:f>
        <x:v>320</x:v>
      </x:c>
      <x:c r="BZ648" s="34" t="n">
        <x:f>$B$11*(($A$1078)*$C648/$B$12*$B$7+(1-$A$1078)*$D648/$B$12*$C$7)</x:f>
        <x:v>339.99999999999994</x:v>
      </x:c>
      <x:c r="CA648" s="34" t="n">
        <x:f>$B$11*(($A$1079)*$C648/$B$12*$B$7+(1-$A$1079)*$D648/$B$12*$C$7)</x:f>
        <x:v>360</x:v>
      </x:c>
      <x:c r="CB648" s="34" t="n">
        <x:f>$B$11*(($A$1080)*$C648/$B$12*$B$7+(1-$A$1080)*$D648/$B$12*$C$7)</x:f>
        <x:v>380.00000000000006</x:v>
      </x:c>
      <x:c r="CC648" s="34" t="n">
        <x:f>$B$11*(($A$1081)*$C648/$B$12*$B$7+(1-$A$1081)*$D648/$B$12*$C$7)</x:f>
        <x:v>400.00000000000006</x:v>
      </x:c>
    </x:row>
    <x:row r="649">
      <x:c r="A649" s="34" t="n">
        <x:v>625</x:v>
      </x:c>
      <x:c r="B649" s="39" t="n">
        <x:v>-0.41828008563312197</x:v>
      </x:c>
      <x:c r="C649" s="1" t="n">
        <x:f>SUM(AM649:AV649)</x:f>
        <x:v>0</x:v>
      </x:c>
      <x:c r="D649" s="1" t="n">
        <x:f>SUM(AW649:BF649)</x:f>
        <x:v>0</x:v>
      </x:c>
      <x:c r="E649" s="17" t="n">
        <x:f>(1-C649/$B$12)*$B$8-C649/$B$12*$B$7</x:f>
        <x:v>0.05</x:v>
      </x:c>
      <x:c r="F649" s="17" t="n">
        <x:f>(1-D649/$B$12)*$C$8-D649/$B$12*$C$7</x:f>
        <x:v>0.09</x:v>
      </x:c>
      <x:c r="G649" s="32" t="n">
        <x:f>$B$11*($B$10*C649/$B$12*$B$7+(1-$B$10)*D649/$B$12*$C$7)</x:f>
        <x:v>0</x:v>
      </x:c>
      <x:c r="H649" s="17" t="n">
        <x:f>$B$10*E649+(1-$B$10)*F649</x:f>
        <x:v>0.07</x:v>
      </x:c>
      <x:c r="I649" s="34"/>
      <x:c r="J649" s="34"/>
      <x:c r="K649" s="34"/>
      <x:c r="L649" s="34"/>
      <x:c r="M649" s="34"/>
      <x:c r="N649" s="34"/>
      <x:c r="O649" s="34"/>
      <x:c r="P649" s="34"/>
      <x:c r="Q649" s="34"/>
      <x:c r="R649" s="39" t="n">
        <x:v>0.4664821581256451</x:v>
      </x:c>
      <x:c r="S649" s="39" t="n">
        <x:v>-0.358473476752144</x:v>
      </x:c>
      <x:c r="T649" s="39" t="n">
        <x:v>0.17537865931793875</x:v>
      </x:c>
      <x:c r="U649" s="39" t="n">
        <x:v>-0.36608863524097723</x:v>
      </x:c>
      <x:c r="V649" s="39" t="n">
        <x:v>0.7719598837567251</x:v>
      </x:c>
      <x:c r="W649" s="39" t="n">
        <x:v>0.81693760168208</x:v>
      </x:c>
      <x:c r="X649" s="39" t="n">
        <x:v>-0.8715299303474715</x:v>
      </x:c>
      <x:c r="Y649" s="39" t="n">
        <x:v>-1.9483023535448265</x:v>
      </x:c>
      <x:c r="Z649" s="39" t="n">
        <x:v>-1.5738007072545022</x:v>
      </x:c>
      <x:c r="AA649" s="39" t="n">
        <x:v>1.6090184034659067</x:v>
      </x:c>
      <x:c r="AB649" s="39" t="n">
        <x:v>0.041076059203415345</x:v>
      </x:c>
      <x:c r="AC649" s="39" t="n">
        <x:v>-0.38605004009998845</x:v>
      </x:c>
      <x:c r="AD649" s="39" t="n">
        <x:v>-1.3676040181819256</x:v>
      </x:c>
      <x:c r="AE649" s="39" t="n">
        <x:v>-0.6897611306024273</x:v>
      </x:c>
      <x:c r="AF649" s="39" t="n">
        <x:v>1.1068227087497562</x:v>
      </x:c>
      <x:c r="AG649" s="39" t="n">
        <x:v>-0.7871636971420889</x:v>
      </x:c>
      <x:c r="AH649" s="39" t="n">
        <x:v>1.719038252220593</x:v>
      </x:c>
      <x:c r="AI649" s="39" t="n">
        <x:v>1.610378858280499</x:v>
      </x:c>
      <x:c r="AJ649" s="39" t="n">
        <x:v>0.8576265820264165</x:v>
      </x:c>
      <x:c r="AK649" s="39" t="n">
        <x:v>-0.0691427100661331</x:v>
      </x:c>
      <x:c r="AL649" s="34"/>
      <x:c r="AM649" s="34" t="n">
        <x:f>IF(SQRT($B$9)*$B649+SQRT(1-$B$9)*R649&lt;_xlfn.NORM.S.INV($B$6),1,0)</x:f>
        <x:v>0</x:v>
      </x:c>
      <x:c r="AN649" s="34" t="n">
        <x:f>IF(SQRT($B$9)*$B649+SQRT(1-$B$9)*S649&lt;_xlfn.NORM.S.INV($B$6),1,0)</x:f>
        <x:v>0</x:v>
      </x:c>
      <x:c r="AO649" s="34" t="n">
        <x:f>IF(SQRT($B$9)*$B649+SQRT(1-$B$9)*T649&lt;_xlfn.NORM.S.INV($B$6),1,0)</x:f>
        <x:v>0</x:v>
      </x:c>
      <x:c r="AP649" s="34" t="n">
        <x:f>IF(SQRT($B$9)*$B649+SQRT(1-$B$9)*U649&lt;_xlfn.NORM.S.INV($B$6),1,0)</x:f>
        <x:v>0</x:v>
      </x:c>
      <x:c r="AQ649" s="34" t="n">
        <x:f>IF(SQRT($B$9)*$B649+SQRT(1-$B$9)*V649&lt;_xlfn.NORM.S.INV($B$6),1,0)</x:f>
        <x:v>0</x:v>
      </x:c>
      <x:c r="AR649" s="34" t="n">
        <x:f>IF(SQRT($B$9)*$B649+SQRT(1-$B$9)*W649&lt;_xlfn.NORM.S.INV($B$6),1,0)</x:f>
        <x:v>0</x:v>
      </x:c>
      <x:c r="AS649" s="34" t="n">
        <x:f>IF(SQRT($B$9)*$B649+SQRT(1-$B$9)*X649&lt;_xlfn.NORM.S.INV($B$6),1,0)</x:f>
        <x:v>0</x:v>
      </x:c>
      <x:c r="AT649" s="34" t="n">
        <x:f>IF(SQRT($B$9)*$B649+SQRT(1-$B$9)*Y649&lt;_xlfn.NORM.S.INV($B$6),1,0)</x:f>
        <x:v>0</x:v>
      </x:c>
      <x:c r="AU649" s="34" t="n">
        <x:f>IF(SQRT($B$9)*$B649+SQRT(1-$B$9)*Z649&lt;_xlfn.NORM.S.INV($B$6),1,0)</x:f>
        <x:v>0</x:v>
      </x:c>
      <x:c r="AV649" s="34" t="n">
        <x:f>IF(SQRT($B$9)*$B649+SQRT(1-$B$9)*AA649&lt;_xlfn.NORM.S.INV($B$6),1,0)</x:f>
        <x:v>0</x:v>
      </x:c>
      <x:c r="AW649" s="34" t="n">
        <x:f>IF(SQRT($C$9)*$B649+SQRT(1-$C$9)*AB649&lt;_xlfn.NORM.S.INV($C$6),1,0)</x:f>
        <x:v>0</x:v>
      </x:c>
      <x:c r="AX649" s="34" t="n">
        <x:f>IF(SQRT($C$9)*$B649+SQRT(1-$C$9)*AC649&lt;_xlfn.NORM.S.INV($C$6),1,0)</x:f>
        <x:v>0</x:v>
      </x:c>
      <x:c r="AY649" s="34" t="n">
        <x:f>IF(SQRT($C$9)*$B649+SQRT(1-$C$9)*AD649&lt;_xlfn.NORM.S.INV($C$6),1,0)</x:f>
        <x:v>0</x:v>
      </x:c>
      <x:c r="AZ649" s="34" t="n">
        <x:f>IF(SQRT($C$9)*$B649+SQRT(1-$C$9)*AE649&lt;_xlfn.NORM.S.INV($C$6),1,0)</x:f>
        <x:v>0</x:v>
      </x:c>
      <x:c r="BA649" s="34" t="n">
        <x:f>IF(SQRT($C$9)*$B649+SQRT(1-$C$9)*AF649&lt;_xlfn.NORM.S.INV($C$6),1,0)</x:f>
        <x:v>0</x:v>
      </x:c>
      <x:c r="BB649" s="34" t="n">
        <x:f>IF(SQRT($C$9)*$B649+SQRT(1-$C$9)*AG649&lt;_xlfn.NORM.S.INV($C$6),1,0)</x:f>
        <x:v>0</x:v>
      </x:c>
      <x:c r="BC649" s="34" t="n">
        <x:f>IF(SQRT($C$9)*$B649+SQRT(1-$C$9)*AH649&lt;_xlfn.NORM.S.INV($C$6),1,0)</x:f>
        <x:v>0</x:v>
      </x:c>
      <x:c r="BD649" s="34" t="n">
        <x:f>IF(SQRT($C$9)*$B649+SQRT(1-$C$9)*AI649&lt;_xlfn.NORM.S.INV($C$6),1,0)</x:f>
        <x:v>0</x:v>
      </x:c>
      <x:c r="BE649" s="34" t="n">
        <x:f>IF(SQRT($C$9)*$B649+SQRT(1-$C$9)*AJ649&lt;_xlfn.NORM.S.INV($C$6),1,0)</x:f>
        <x:v>0</x:v>
      </x:c>
      <x:c r="BF649" s="34" t="n">
        <x:f>IF(SQRT($C$9)*$B649+SQRT(1-$C$9)*AK649&lt;_xlfn.NORM.S.INV($C$6),1,0)</x:f>
        <x:v>0</x:v>
      </x:c>
      <x:c r="BG649" s="34"/>
      <x:c r="BH649" s="34"/>
      <x:c r="BI649" s="34" t="n">
        <x:f>$B$11*(($A$1061)*$C649/$B$12*$B$7+(1-$A$1061)*$D649/$B$12*$C$7)</x:f>
        <x:v>0</x:v>
      </x:c>
      <x:c r="BJ649" s="34" t="n">
        <x:f>$B$11*(($A$1062)*$C649/$B$12*$B$7+(1-$A$1062)*$D649/$B$12*$C$7)</x:f>
        <x:v>0</x:v>
      </x:c>
      <x:c r="BK649" s="34" t="n">
        <x:f>$B$11*(($A$1063)*$C649/$B$12*$B$7+(1-$A$1063)*$D649/$B$12*$C$7)</x:f>
        <x:v>0</x:v>
      </x:c>
      <x:c r="BL649" s="34" t="n">
        <x:f>$B$11*(($A$1064)*$C649/$B$12*$B$7+(1-$A$1064)*$D649/$B$12*$C$7)</x:f>
        <x:v>0</x:v>
      </x:c>
      <x:c r="BM649" s="34" t="n">
        <x:f>$B$11*(($A$1065)*$C649/$B$12*$B$7+(1-$A$1065)*$D649/$B$12*$C$7)</x:f>
        <x:v>0</x:v>
      </x:c>
      <x:c r="BN649" s="34" t="n">
        <x:f>$B$11*(($A$1066)*$C649/$B$12*$B$7+(1-$A$1066)*$D649/$B$12*$C$7)</x:f>
        <x:v>0</x:v>
      </x:c>
      <x:c r="BO649" s="34" t="n">
        <x:f>$B$11*(($A$1067)*$C649/$B$12*$B$7+(1-$A$1067)*$D649/$B$12*$C$7)</x:f>
        <x:v>0</x:v>
      </x:c>
      <x:c r="BP649" s="34" t="n">
        <x:f>$B$11*(($A$1068)*$C649/$B$12*$B$7+(1-$A$1068)*$D649/$B$12*$C$7)</x:f>
        <x:v>0</x:v>
      </x:c>
      <x:c r="BQ649" s="34" t="n">
        <x:f>$B$11*(($A$1069)*$C649/$B$12*$B$7+(1-$A$1069)*$D649/$B$12*$C$7)</x:f>
        <x:v>0</x:v>
      </x:c>
      <x:c r="BR649" s="34" t="n">
        <x:f>$B$11*(($A$1070)*$C649/$B$12*$B$7+(1-$A$1070)*$D649/$B$12*$C$7)</x:f>
        <x:v>0</x:v>
      </x:c>
      <x:c r="BS649" s="34" t="n">
        <x:f>$B$11*(($A$1071)*$C649/$B$12*$B$7+(1-$A$1071)*$D649/$B$12*$C$7)</x:f>
        <x:v>0</x:v>
      </x:c>
      <x:c r="BT649" s="34" t="n">
        <x:f>$B$11*(($A$1072)*$C649/$B$12*$B$7+(1-$A$1072)*$D649/$B$12*$C$7)</x:f>
        <x:v>0</x:v>
      </x:c>
      <x:c r="BU649" s="34" t="n">
        <x:f>$B$11*(($A$1073)*$C649/$B$12*$B$7+(1-$A$1073)*$D649/$B$12*$C$7)</x:f>
        <x:v>0</x:v>
      </x:c>
      <x:c r="BV649" s="34" t="n">
        <x:f>$B$11*(($A$1074)*$C649/$B$12*$B$7+(1-$A$1074)*$D649/$B$12*$C$7)</x:f>
        <x:v>0</x:v>
      </x:c>
      <x:c r="BW649" s="34" t="n">
        <x:f>$B$11*(($A$1075)*$C649/$B$12*$B$7+(1-$A$1075)*$D649/$B$12*$C$7)</x:f>
        <x:v>0</x:v>
      </x:c>
      <x:c r="BX649" s="34" t="n">
        <x:f>$B$11*(($A$1076)*$C649/$B$12*$B$7+(1-$A$1076)*$D649/$B$12*$C$7)</x:f>
        <x:v>0</x:v>
      </x:c>
      <x:c r="BY649" s="34" t="n">
        <x:f>$B$11*(($A$1077)*$C649/$B$12*$B$7+(1-$A$1077)*$D649/$B$12*$C$7)</x:f>
        <x:v>0</x:v>
      </x:c>
      <x:c r="BZ649" s="34" t="n">
        <x:f>$B$11*(($A$1078)*$C649/$B$12*$B$7+(1-$A$1078)*$D649/$B$12*$C$7)</x:f>
        <x:v>0</x:v>
      </x:c>
      <x:c r="CA649" s="34" t="n">
        <x:f>$B$11*(($A$1079)*$C649/$B$12*$B$7+(1-$A$1079)*$D649/$B$12*$C$7)</x:f>
        <x:v>0</x:v>
      </x:c>
      <x:c r="CB649" s="34" t="n">
        <x:f>$B$11*(($A$1080)*$C649/$B$12*$B$7+(1-$A$1080)*$D649/$B$12*$C$7)</x:f>
        <x:v>0</x:v>
      </x:c>
      <x:c r="CC649" s="34" t="n">
        <x:f>$B$11*(($A$1081)*$C649/$B$12*$B$7+(1-$A$1081)*$D649/$B$12*$C$7)</x:f>
        <x:v>0</x:v>
      </x:c>
    </x:row>
    <x:row r="650">
      <x:c r="A650" s="34" t="n">
        <x:v>626</x:v>
      </x:c>
      <x:c r="B650" s="39" t="n">
        <x:v>-0.39238836898683316</x:v>
      </x:c>
      <x:c r="C650" s="1" t="n">
        <x:f>SUM(AM650:AV650)</x:f>
        <x:v>0</x:v>
      </x:c>
      <x:c r="D650" s="1" t="n">
        <x:f>SUM(AW650:BF650)</x:f>
        <x:v>0</x:v>
      </x:c>
      <x:c r="E650" s="17" t="n">
        <x:f>(1-C650/$B$12)*$B$8-C650/$B$12*$B$7</x:f>
        <x:v>0.05</x:v>
      </x:c>
      <x:c r="F650" s="17" t="n">
        <x:f>(1-D650/$B$12)*$C$8-D650/$B$12*$C$7</x:f>
        <x:v>0.09</x:v>
      </x:c>
      <x:c r="G650" s="32" t="n">
        <x:f>$B$11*($B$10*C650/$B$12*$B$7+(1-$B$10)*D650/$B$12*$C$7)</x:f>
        <x:v>0</x:v>
      </x:c>
      <x:c r="H650" s="17" t="n">
        <x:f>$B$10*E650+(1-$B$10)*F650</x:f>
        <x:v>0.07</x:v>
      </x:c>
      <x:c r="I650" s="34"/>
      <x:c r="J650" s="34"/>
      <x:c r="K650" s="34"/>
      <x:c r="L650" s="34"/>
      <x:c r="M650" s="34"/>
      <x:c r="N650" s="34"/>
      <x:c r="O650" s="34"/>
      <x:c r="P650" s="34"/>
      <x:c r="Q650" s="34"/>
      <x:c r="R650" s="39" t="n">
        <x:v>-0.36161428554895647</x:v>
      </x:c>
      <x:c r="S650" s="39" t="n">
        <x:v>-1.1364021162296933</x:v>
      </x:c>
      <x:c r="T650" s="39" t="n">
        <x:v>-1.3046028658028261</x:v>
      </x:c>
      <x:c r="U650" s="39" t="n">
        <x:v>1.2416839936663326</x:v>
      </x:c>
      <x:c r="V650" s="39" t="n">
        <x:v>1.1200359948091172</x:v>
      </x:c>
      <x:c r="W650" s="39" t="n">
        <x:v>-0.1945605318753925</x:v>
      </x:c>
      <x:c r="X650" s="39" t="n">
        <x:v>1.1701655612310478</x:v>
      </x:c>
      <x:c r="Y650" s="39" t="n">
        <x:v>-0.9528330761553138</x:v>
      </x:c>
      <x:c r="Z650" s="39" t="n">
        <x:v>0.8447905216038262</x:v>
      </x:c>
      <x:c r="AA650" s="39" t="n">
        <x:v>-0.6193456184091268</x:v>
      </x:c>
      <x:c r="AB650" s="39" t="n">
        <x:v>0.016315675315620903</x:v>
      </x:c>
      <x:c r="AC650" s="39" t="n">
        <x:v>-1.1535624483115876</x:v>
      </x:c>
      <x:c r="AD650" s="39" t="n">
        <x:v>-0.6834609219282011</x:v>
      </x:c>
      <x:c r="AE650" s="39" t="n">
        <x:v>0.3729174863416247</x:v>
      </x:c>
      <x:c r="AF650" s="39" t="n">
        <x:v>1.5717052353618537</x:v>
      </x:c>
      <x:c r="AG650" s="39" t="n">
        <x:v>-0.38820159440948643</x:v>
      </x:c>
      <x:c r="AH650" s="39" t="n">
        <x:v>2.159360071315484</x:v>
      </x:c>
      <x:c r="AI650" s="39" t="n">
        <x:v>-0.2565052650811467</x:v>
      </x:c>
      <x:c r="AJ650" s="39" t="n">
        <x:v>1.4233788397713232</x:v>
      </x:c>
      <x:c r="AK650" s="39" t="n">
        <x:v>1.5389635084707363</x:v>
      </x:c>
      <x:c r="AL650" s="34"/>
      <x:c r="AM650" s="34" t="n">
        <x:f>IF(SQRT($B$9)*$B650+SQRT(1-$B$9)*R650&lt;_xlfn.NORM.S.INV($B$6),1,0)</x:f>
        <x:v>0</x:v>
      </x:c>
      <x:c r="AN650" s="34" t="n">
        <x:f>IF(SQRT($B$9)*$B650+SQRT(1-$B$9)*S650&lt;_xlfn.NORM.S.INV($B$6),1,0)</x:f>
        <x:v>0</x:v>
      </x:c>
      <x:c r="AO650" s="34" t="n">
        <x:f>IF(SQRT($B$9)*$B650+SQRT(1-$B$9)*T650&lt;_xlfn.NORM.S.INV($B$6),1,0)</x:f>
        <x:v>0</x:v>
      </x:c>
      <x:c r="AP650" s="34" t="n">
        <x:f>IF(SQRT($B$9)*$B650+SQRT(1-$B$9)*U650&lt;_xlfn.NORM.S.INV($B$6),1,0)</x:f>
        <x:v>0</x:v>
      </x:c>
      <x:c r="AQ650" s="34" t="n">
        <x:f>IF(SQRT($B$9)*$B650+SQRT(1-$B$9)*V650&lt;_xlfn.NORM.S.INV($B$6),1,0)</x:f>
        <x:v>0</x:v>
      </x:c>
      <x:c r="AR650" s="34" t="n">
        <x:f>IF(SQRT($B$9)*$B650+SQRT(1-$B$9)*W650&lt;_xlfn.NORM.S.INV($B$6),1,0)</x:f>
        <x:v>0</x:v>
      </x:c>
      <x:c r="AS650" s="34" t="n">
        <x:f>IF(SQRT($B$9)*$B650+SQRT(1-$B$9)*X650&lt;_xlfn.NORM.S.INV($B$6),1,0)</x:f>
        <x:v>0</x:v>
      </x:c>
      <x:c r="AT650" s="34" t="n">
        <x:f>IF(SQRT($B$9)*$B650+SQRT(1-$B$9)*Y650&lt;_xlfn.NORM.S.INV($B$6),1,0)</x:f>
        <x:v>0</x:v>
      </x:c>
      <x:c r="AU650" s="34" t="n">
        <x:f>IF(SQRT($B$9)*$B650+SQRT(1-$B$9)*Z650&lt;_xlfn.NORM.S.INV($B$6),1,0)</x:f>
        <x:v>0</x:v>
      </x:c>
      <x:c r="AV650" s="34" t="n">
        <x:f>IF(SQRT($B$9)*$B650+SQRT(1-$B$9)*AA650&lt;_xlfn.NORM.S.INV($B$6),1,0)</x:f>
        <x:v>0</x:v>
      </x:c>
      <x:c r="AW650" s="34" t="n">
        <x:f>IF(SQRT($C$9)*$B650+SQRT(1-$C$9)*AB650&lt;_xlfn.NORM.S.INV($C$6),1,0)</x:f>
        <x:v>0</x:v>
      </x:c>
      <x:c r="AX650" s="34" t="n">
        <x:f>IF(SQRT($C$9)*$B650+SQRT(1-$C$9)*AC650&lt;_xlfn.NORM.S.INV($C$6),1,0)</x:f>
        <x:v>0</x:v>
      </x:c>
      <x:c r="AY650" s="34" t="n">
        <x:f>IF(SQRT($C$9)*$B650+SQRT(1-$C$9)*AD650&lt;_xlfn.NORM.S.INV($C$6),1,0)</x:f>
        <x:v>0</x:v>
      </x:c>
      <x:c r="AZ650" s="34" t="n">
        <x:f>IF(SQRT($C$9)*$B650+SQRT(1-$C$9)*AE650&lt;_xlfn.NORM.S.INV($C$6),1,0)</x:f>
        <x:v>0</x:v>
      </x:c>
      <x:c r="BA650" s="34" t="n">
        <x:f>IF(SQRT($C$9)*$B650+SQRT(1-$C$9)*AF650&lt;_xlfn.NORM.S.INV($C$6),1,0)</x:f>
        <x:v>0</x:v>
      </x:c>
      <x:c r="BB650" s="34" t="n">
        <x:f>IF(SQRT($C$9)*$B650+SQRT(1-$C$9)*AG650&lt;_xlfn.NORM.S.INV($C$6),1,0)</x:f>
        <x:v>0</x:v>
      </x:c>
      <x:c r="BC650" s="34" t="n">
        <x:f>IF(SQRT($C$9)*$B650+SQRT(1-$C$9)*AH650&lt;_xlfn.NORM.S.INV($C$6),1,0)</x:f>
        <x:v>0</x:v>
      </x:c>
      <x:c r="BD650" s="34" t="n">
        <x:f>IF(SQRT($C$9)*$B650+SQRT(1-$C$9)*AI650&lt;_xlfn.NORM.S.INV($C$6),1,0)</x:f>
        <x:v>0</x:v>
      </x:c>
      <x:c r="BE650" s="34" t="n">
        <x:f>IF(SQRT($C$9)*$B650+SQRT(1-$C$9)*AJ650&lt;_xlfn.NORM.S.INV($C$6),1,0)</x:f>
        <x:v>0</x:v>
      </x:c>
      <x:c r="BF650" s="34" t="n">
        <x:f>IF(SQRT($C$9)*$B650+SQRT(1-$C$9)*AK650&lt;_xlfn.NORM.S.INV($C$6),1,0)</x:f>
        <x:v>0</x:v>
      </x:c>
      <x:c r="BG650" s="34"/>
      <x:c r="BH650" s="34"/>
      <x:c r="BI650" s="34" t="n">
        <x:f>$B$11*(($A$1061)*$C650/$B$12*$B$7+(1-$A$1061)*$D650/$B$12*$C$7)</x:f>
        <x:v>0</x:v>
      </x:c>
      <x:c r="BJ650" s="34" t="n">
        <x:f>$B$11*(($A$1062)*$C650/$B$12*$B$7+(1-$A$1062)*$D650/$B$12*$C$7)</x:f>
        <x:v>0</x:v>
      </x:c>
      <x:c r="BK650" s="34" t="n">
        <x:f>$B$11*(($A$1063)*$C650/$B$12*$B$7+(1-$A$1063)*$D650/$B$12*$C$7)</x:f>
        <x:v>0</x:v>
      </x:c>
      <x:c r="BL650" s="34" t="n">
        <x:f>$B$11*(($A$1064)*$C650/$B$12*$B$7+(1-$A$1064)*$D650/$B$12*$C$7)</x:f>
        <x:v>0</x:v>
      </x:c>
      <x:c r="BM650" s="34" t="n">
        <x:f>$B$11*(($A$1065)*$C650/$B$12*$B$7+(1-$A$1065)*$D650/$B$12*$C$7)</x:f>
        <x:v>0</x:v>
      </x:c>
      <x:c r="BN650" s="34" t="n">
        <x:f>$B$11*(($A$1066)*$C650/$B$12*$B$7+(1-$A$1066)*$D650/$B$12*$C$7)</x:f>
        <x:v>0</x:v>
      </x:c>
      <x:c r="BO650" s="34" t="n">
        <x:f>$B$11*(($A$1067)*$C650/$B$12*$B$7+(1-$A$1067)*$D650/$B$12*$C$7)</x:f>
        <x:v>0</x:v>
      </x:c>
      <x:c r="BP650" s="34" t="n">
        <x:f>$B$11*(($A$1068)*$C650/$B$12*$B$7+(1-$A$1068)*$D650/$B$12*$C$7)</x:f>
        <x:v>0</x:v>
      </x:c>
      <x:c r="BQ650" s="34" t="n">
        <x:f>$B$11*(($A$1069)*$C650/$B$12*$B$7+(1-$A$1069)*$D650/$B$12*$C$7)</x:f>
        <x:v>0</x:v>
      </x:c>
      <x:c r="BR650" s="34" t="n">
        <x:f>$B$11*(($A$1070)*$C650/$B$12*$B$7+(1-$A$1070)*$D650/$B$12*$C$7)</x:f>
        <x:v>0</x:v>
      </x:c>
      <x:c r="BS650" s="34" t="n">
        <x:f>$B$11*(($A$1071)*$C650/$B$12*$B$7+(1-$A$1071)*$D650/$B$12*$C$7)</x:f>
        <x:v>0</x:v>
      </x:c>
      <x:c r="BT650" s="34" t="n">
        <x:f>$B$11*(($A$1072)*$C650/$B$12*$B$7+(1-$A$1072)*$D650/$B$12*$C$7)</x:f>
        <x:v>0</x:v>
      </x:c>
      <x:c r="BU650" s="34" t="n">
        <x:f>$B$11*(($A$1073)*$C650/$B$12*$B$7+(1-$A$1073)*$D650/$B$12*$C$7)</x:f>
        <x:v>0</x:v>
      </x:c>
      <x:c r="BV650" s="34" t="n">
        <x:f>$B$11*(($A$1074)*$C650/$B$12*$B$7+(1-$A$1074)*$D650/$B$12*$C$7)</x:f>
        <x:v>0</x:v>
      </x:c>
      <x:c r="BW650" s="34" t="n">
        <x:f>$B$11*(($A$1075)*$C650/$B$12*$B$7+(1-$A$1075)*$D650/$B$12*$C$7)</x:f>
        <x:v>0</x:v>
      </x:c>
      <x:c r="BX650" s="34" t="n">
        <x:f>$B$11*(($A$1076)*$C650/$B$12*$B$7+(1-$A$1076)*$D650/$B$12*$C$7)</x:f>
        <x:v>0</x:v>
      </x:c>
      <x:c r="BY650" s="34" t="n">
        <x:f>$B$11*(($A$1077)*$C650/$B$12*$B$7+(1-$A$1077)*$D650/$B$12*$C$7)</x:f>
        <x:v>0</x:v>
      </x:c>
      <x:c r="BZ650" s="34" t="n">
        <x:f>$B$11*(($A$1078)*$C650/$B$12*$B$7+(1-$A$1078)*$D650/$B$12*$C$7)</x:f>
        <x:v>0</x:v>
      </x:c>
      <x:c r="CA650" s="34" t="n">
        <x:f>$B$11*(($A$1079)*$C650/$B$12*$B$7+(1-$A$1079)*$D650/$B$12*$C$7)</x:f>
        <x:v>0</x:v>
      </x:c>
      <x:c r="CB650" s="34" t="n">
        <x:f>$B$11*(($A$1080)*$C650/$B$12*$B$7+(1-$A$1080)*$D650/$B$12*$C$7)</x:f>
        <x:v>0</x:v>
      </x:c>
      <x:c r="CC650" s="34" t="n">
        <x:f>$B$11*(($A$1081)*$C650/$B$12*$B$7+(1-$A$1081)*$D650/$B$12*$C$7)</x:f>
        <x:v>0</x:v>
      </x:c>
    </x:row>
    <x:row r="651">
      <x:c r="A651" s="34" t="n">
        <x:v>627</x:v>
      </x:c>
      <x:c r="B651" s="39" t="n">
        <x:v>-0.09475430190144087</x:v>
      </x:c>
      <x:c r="C651" s="1" t="n">
        <x:f>SUM(AM651:AV651)</x:f>
        <x:v>0</x:v>
      </x:c>
      <x:c r="D651" s="1" t="n">
        <x:f>SUM(AW651:BF651)</x:f>
        <x:v>0</x:v>
      </x:c>
      <x:c r="E651" s="17" t="n">
        <x:f>(1-C651/$B$12)*$B$8-C651/$B$12*$B$7</x:f>
        <x:v>0.05</x:v>
      </x:c>
      <x:c r="F651" s="17" t="n">
        <x:f>(1-D651/$B$12)*$C$8-D651/$B$12*$C$7</x:f>
        <x:v>0.09</x:v>
      </x:c>
      <x:c r="G651" s="32" t="n">
        <x:f>$B$11*($B$10*C651/$B$12*$B$7+(1-$B$10)*D651/$B$12*$C$7)</x:f>
        <x:v>0</x:v>
      </x:c>
      <x:c r="H651" s="17" t="n">
        <x:f>$B$10*E651+(1-$B$10)*F651</x:f>
        <x:v>0.07</x:v>
      </x:c>
      <x:c r="I651" s="34"/>
      <x:c r="J651" s="34"/>
      <x:c r="K651" s="34"/>
      <x:c r="L651" s="34"/>
      <x:c r="M651" s="34"/>
      <x:c r="N651" s="34"/>
      <x:c r="O651" s="34"/>
      <x:c r="P651" s="34"/>
      <x:c r="Q651" s="34"/>
      <x:c r="R651" s="39" t="n">
        <x:v>1.19839590226435</x:v>
      </x:c>
      <x:c r="S651" s="39" t="n">
        <x:v>-0.08705576362723626</x:v>
      </x:c>
      <x:c r="T651" s="39" t="n">
        <x:v>-0.23561208899713013</x:v>
      </x:c>
      <x:c r="U651" s="39" t="n">
        <x:v>0.3678817780344809</x:v>
      </x:c>
      <x:c r="V651" s="39" t="n">
        <x:v>2.167126552757005</x:v>
      </x:c>
      <x:c r="W651" s="39" t="n">
        <x:v>0.5558508481540871</x:v>
      </x:c>
      <x:c r="X651" s="39" t="n">
        <x:v>0.4484107974096509</x:v>
      </x:c>
      <x:c r="Y651" s="39" t="n">
        <x:v>0.28209182503395946</x:v>
      </x:c>
      <x:c r="Z651" s="39" t="n">
        <x:v>0.2543422599907276</x:v>
      </x:c>
      <x:c r="AA651" s="39" t="n">
        <x:v>1.0645132428296367</x:v>
      </x:c>
      <x:c r="AB651" s="39" t="n">
        <x:v>0.9501426893481197</x:v>
      </x:c>
      <x:c r="AC651" s="39" t="n">
        <x:v>-0.724989871240017</x:v>
      </x:c>
      <x:c r="AD651" s="39" t="n">
        <x:v>-0.40056130265225465</x:v>
      </x:c>
      <x:c r="AE651" s="39" t="n">
        <x:v>4.038909400373795</x:v>
      </x:c>
      <x:c r="AF651" s="39" t="n">
        <x:v>-0.16712869880711306</x:v>
      </x:c>
      <x:c r="AG651" s="39" t="n">
        <x:v>1.5999147644606289</x:v>
      </x:c>
      <x:c r="AH651" s="39" t="n">
        <x:v>-0.3778382265104999</x:v>
      </x:c>
      <x:c r="AI651" s="39" t="n">
        <x:v>1.050408565965644</x:v>
      </x:c>
      <x:c r="AJ651" s="39" t="n">
        <x:v>0.6969070910932013</x:v>
      </x:c>
      <x:c r="AK651" s="39" t="n">
        <x:v>-0.701063647895922</x:v>
      </x:c>
      <x:c r="AL651" s="34"/>
      <x:c r="AM651" s="34" t="n">
        <x:f>IF(SQRT($B$9)*$B651+SQRT(1-$B$9)*R651&lt;_xlfn.NORM.S.INV($B$6),1,0)</x:f>
        <x:v>0</x:v>
      </x:c>
      <x:c r="AN651" s="34" t="n">
        <x:f>IF(SQRT($B$9)*$B651+SQRT(1-$B$9)*S651&lt;_xlfn.NORM.S.INV($B$6),1,0)</x:f>
        <x:v>0</x:v>
      </x:c>
      <x:c r="AO651" s="34" t="n">
        <x:f>IF(SQRT($B$9)*$B651+SQRT(1-$B$9)*T651&lt;_xlfn.NORM.S.INV($B$6),1,0)</x:f>
        <x:v>0</x:v>
      </x:c>
      <x:c r="AP651" s="34" t="n">
        <x:f>IF(SQRT($B$9)*$B651+SQRT(1-$B$9)*U651&lt;_xlfn.NORM.S.INV($B$6),1,0)</x:f>
        <x:v>0</x:v>
      </x:c>
      <x:c r="AQ651" s="34" t="n">
        <x:f>IF(SQRT($B$9)*$B651+SQRT(1-$B$9)*V651&lt;_xlfn.NORM.S.INV($B$6),1,0)</x:f>
        <x:v>0</x:v>
      </x:c>
      <x:c r="AR651" s="34" t="n">
        <x:f>IF(SQRT($B$9)*$B651+SQRT(1-$B$9)*W651&lt;_xlfn.NORM.S.INV($B$6),1,0)</x:f>
        <x:v>0</x:v>
      </x:c>
      <x:c r="AS651" s="34" t="n">
        <x:f>IF(SQRT($B$9)*$B651+SQRT(1-$B$9)*X651&lt;_xlfn.NORM.S.INV($B$6),1,0)</x:f>
        <x:v>0</x:v>
      </x:c>
      <x:c r="AT651" s="34" t="n">
        <x:f>IF(SQRT($B$9)*$B651+SQRT(1-$B$9)*Y651&lt;_xlfn.NORM.S.INV($B$6),1,0)</x:f>
        <x:v>0</x:v>
      </x:c>
      <x:c r="AU651" s="34" t="n">
        <x:f>IF(SQRT($B$9)*$B651+SQRT(1-$B$9)*Z651&lt;_xlfn.NORM.S.INV($B$6),1,0)</x:f>
        <x:v>0</x:v>
      </x:c>
      <x:c r="AV651" s="34" t="n">
        <x:f>IF(SQRT($B$9)*$B651+SQRT(1-$B$9)*AA651&lt;_xlfn.NORM.S.INV($B$6),1,0)</x:f>
        <x:v>0</x:v>
      </x:c>
      <x:c r="AW651" s="34" t="n">
        <x:f>IF(SQRT($C$9)*$B651+SQRT(1-$C$9)*AB651&lt;_xlfn.NORM.S.INV($C$6),1,0)</x:f>
        <x:v>0</x:v>
      </x:c>
      <x:c r="AX651" s="34" t="n">
        <x:f>IF(SQRT($C$9)*$B651+SQRT(1-$C$9)*AC651&lt;_xlfn.NORM.S.INV($C$6),1,0)</x:f>
        <x:v>0</x:v>
      </x:c>
      <x:c r="AY651" s="34" t="n">
        <x:f>IF(SQRT($C$9)*$B651+SQRT(1-$C$9)*AD651&lt;_xlfn.NORM.S.INV($C$6),1,0)</x:f>
        <x:v>0</x:v>
      </x:c>
      <x:c r="AZ651" s="34" t="n">
        <x:f>IF(SQRT($C$9)*$B651+SQRT(1-$C$9)*AE651&lt;_xlfn.NORM.S.INV($C$6),1,0)</x:f>
        <x:v>0</x:v>
      </x:c>
      <x:c r="BA651" s="34" t="n">
        <x:f>IF(SQRT($C$9)*$B651+SQRT(1-$C$9)*AF651&lt;_xlfn.NORM.S.INV($C$6),1,0)</x:f>
        <x:v>0</x:v>
      </x:c>
      <x:c r="BB651" s="34" t="n">
        <x:f>IF(SQRT($C$9)*$B651+SQRT(1-$C$9)*AG651&lt;_xlfn.NORM.S.INV($C$6),1,0)</x:f>
        <x:v>0</x:v>
      </x:c>
      <x:c r="BC651" s="34" t="n">
        <x:f>IF(SQRT($C$9)*$B651+SQRT(1-$C$9)*AH651&lt;_xlfn.NORM.S.INV($C$6),1,0)</x:f>
        <x:v>0</x:v>
      </x:c>
      <x:c r="BD651" s="34" t="n">
        <x:f>IF(SQRT($C$9)*$B651+SQRT(1-$C$9)*AI651&lt;_xlfn.NORM.S.INV($C$6),1,0)</x:f>
        <x:v>0</x:v>
      </x:c>
      <x:c r="BE651" s="34" t="n">
        <x:f>IF(SQRT($C$9)*$B651+SQRT(1-$C$9)*AJ651&lt;_xlfn.NORM.S.INV($C$6),1,0)</x:f>
        <x:v>0</x:v>
      </x:c>
      <x:c r="BF651" s="34" t="n">
        <x:f>IF(SQRT($C$9)*$B651+SQRT(1-$C$9)*AK651&lt;_xlfn.NORM.S.INV($C$6),1,0)</x:f>
        <x:v>0</x:v>
      </x:c>
      <x:c r="BG651" s="34"/>
      <x:c r="BH651" s="34"/>
      <x:c r="BI651" s="34" t="n">
        <x:f>$B$11*(($A$1061)*$C651/$B$12*$B$7+(1-$A$1061)*$D651/$B$12*$C$7)</x:f>
        <x:v>0</x:v>
      </x:c>
      <x:c r="BJ651" s="34" t="n">
        <x:f>$B$11*(($A$1062)*$C651/$B$12*$B$7+(1-$A$1062)*$D651/$B$12*$C$7)</x:f>
        <x:v>0</x:v>
      </x:c>
      <x:c r="BK651" s="34" t="n">
        <x:f>$B$11*(($A$1063)*$C651/$B$12*$B$7+(1-$A$1063)*$D651/$B$12*$C$7)</x:f>
        <x:v>0</x:v>
      </x:c>
      <x:c r="BL651" s="34" t="n">
        <x:f>$B$11*(($A$1064)*$C651/$B$12*$B$7+(1-$A$1064)*$D651/$B$12*$C$7)</x:f>
        <x:v>0</x:v>
      </x:c>
      <x:c r="BM651" s="34" t="n">
        <x:f>$B$11*(($A$1065)*$C651/$B$12*$B$7+(1-$A$1065)*$D651/$B$12*$C$7)</x:f>
        <x:v>0</x:v>
      </x:c>
      <x:c r="BN651" s="34" t="n">
        <x:f>$B$11*(($A$1066)*$C651/$B$12*$B$7+(1-$A$1066)*$D651/$B$12*$C$7)</x:f>
        <x:v>0</x:v>
      </x:c>
      <x:c r="BO651" s="34" t="n">
        <x:f>$B$11*(($A$1067)*$C651/$B$12*$B$7+(1-$A$1067)*$D651/$B$12*$C$7)</x:f>
        <x:v>0</x:v>
      </x:c>
      <x:c r="BP651" s="34" t="n">
        <x:f>$B$11*(($A$1068)*$C651/$B$12*$B$7+(1-$A$1068)*$D651/$B$12*$C$7)</x:f>
        <x:v>0</x:v>
      </x:c>
      <x:c r="BQ651" s="34" t="n">
        <x:f>$B$11*(($A$1069)*$C651/$B$12*$B$7+(1-$A$1069)*$D651/$B$12*$C$7)</x:f>
        <x:v>0</x:v>
      </x:c>
      <x:c r="BR651" s="34" t="n">
        <x:f>$B$11*(($A$1070)*$C651/$B$12*$B$7+(1-$A$1070)*$D651/$B$12*$C$7)</x:f>
        <x:v>0</x:v>
      </x:c>
      <x:c r="BS651" s="34" t="n">
        <x:f>$B$11*(($A$1071)*$C651/$B$12*$B$7+(1-$A$1071)*$D651/$B$12*$C$7)</x:f>
        <x:v>0</x:v>
      </x:c>
      <x:c r="BT651" s="34" t="n">
        <x:f>$B$11*(($A$1072)*$C651/$B$12*$B$7+(1-$A$1072)*$D651/$B$12*$C$7)</x:f>
        <x:v>0</x:v>
      </x:c>
      <x:c r="BU651" s="34" t="n">
        <x:f>$B$11*(($A$1073)*$C651/$B$12*$B$7+(1-$A$1073)*$D651/$B$12*$C$7)</x:f>
        <x:v>0</x:v>
      </x:c>
      <x:c r="BV651" s="34" t="n">
        <x:f>$B$11*(($A$1074)*$C651/$B$12*$B$7+(1-$A$1074)*$D651/$B$12*$C$7)</x:f>
        <x:v>0</x:v>
      </x:c>
      <x:c r="BW651" s="34" t="n">
        <x:f>$B$11*(($A$1075)*$C651/$B$12*$B$7+(1-$A$1075)*$D651/$B$12*$C$7)</x:f>
        <x:v>0</x:v>
      </x:c>
      <x:c r="BX651" s="34" t="n">
        <x:f>$B$11*(($A$1076)*$C651/$B$12*$B$7+(1-$A$1076)*$D651/$B$12*$C$7)</x:f>
        <x:v>0</x:v>
      </x:c>
      <x:c r="BY651" s="34" t="n">
        <x:f>$B$11*(($A$1077)*$C651/$B$12*$B$7+(1-$A$1077)*$D651/$B$12*$C$7)</x:f>
        <x:v>0</x:v>
      </x:c>
      <x:c r="BZ651" s="34" t="n">
        <x:f>$B$11*(($A$1078)*$C651/$B$12*$B$7+(1-$A$1078)*$D651/$B$12*$C$7)</x:f>
        <x:v>0</x:v>
      </x:c>
      <x:c r="CA651" s="34" t="n">
        <x:f>$B$11*(($A$1079)*$C651/$B$12*$B$7+(1-$A$1079)*$D651/$B$12*$C$7)</x:f>
        <x:v>0</x:v>
      </x:c>
      <x:c r="CB651" s="34" t="n">
        <x:f>$B$11*(($A$1080)*$C651/$B$12*$B$7+(1-$A$1080)*$D651/$B$12*$C$7)</x:f>
        <x:v>0</x:v>
      </x:c>
      <x:c r="CC651" s="34" t="n">
        <x:f>$B$11*(($A$1081)*$C651/$B$12*$B$7+(1-$A$1081)*$D651/$B$12*$C$7)</x:f>
        <x:v>0</x:v>
      </x:c>
    </x:row>
    <x:row r="652">
      <x:c r="A652" s="34" t="n">
        <x:v>628</x:v>
      </x:c>
      <x:c r="B652" s="39" t="n">
        <x:v>0.981285552965777</x:v>
      </x:c>
      <x:c r="C652" s="1" t="n">
        <x:f>SUM(AM652:AV652)</x:f>
        <x:v>0</x:v>
      </x:c>
      <x:c r="D652" s="1" t="n">
        <x:f>SUM(AW652:BF652)</x:f>
        <x:v>0</x:v>
      </x:c>
      <x:c r="E652" s="17" t="n">
        <x:f>(1-C652/$B$12)*$B$8-C652/$B$12*$B$7</x:f>
        <x:v>0.05</x:v>
      </x:c>
      <x:c r="F652" s="17" t="n">
        <x:f>(1-D652/$B$12)*$C$8-D652/$B$12*$C$7</x:f>
        <x:v>0.09</x:v>
      </x:c>
      <x:c r="G652" s="32" t="n">
        <x:f>$B$11*($B$10*C652/$B$12*$B$7+(1-$B$10)*D652/$B$12*$C$7)</x:f>
        <x:v>0</x:v>
      </x:c>
      <x:c r="H652" s="17" t="n">
        <x:f>$B$10*E652+(1-$B$10)*F652</x:f>
        <x:v>0.07</x:v>
      </x:c>
      <x:c r="I652" s="34"/>
      <x:c r="J652" s="34"/>
      <x:c r="K652" s="34"/>
      <x:c r="L652" s="34"/>
      <x:c r="M652" s="34"/>
      <x:c r="N652" s="34"/>
      <x:c r="O652" s="34"/>
      <x:c r="P652" s="34"/>
      <x:c r="Q652" s="34"/>
      <x:c r="R652" s="39" t="n">
        <x:v>-1.438472978993726</x:v>
      </x:c>
      <x:c r="S652" s="39" t="n">
        <x:v>-0.8817282566851935</x:v>
      </x:c>
      <x:c r="T652" s="39" t="n">
        <x:v>0.005363286763481855</x:v>
      </x:c>
      <x:c r="U652" s="39" t="n">
        <x:v>-0.7797181692377715</x:v>
      </x:c>
      <x:c r="V652" s="39" t="n">
        <x:v>1.616504573960811</x:v>
      </x:c>
      <x:c r="W652" s="39" t="n">
        <x:v>2.098529283006445</x:v>
      </x:c>
      <x:c r="X652" s="39" t="n">
        <x:v>1.9360557674736032</x:v>
      </x:c>
      <x:c r="Y652" s="39" t="n">
        <x:v>-1.6236467896618592</x:v>
      </x:c>
      <x:c r="Z652" s="39" t="n">
        <x:v>-1.7422974788985255</x:v>
      </x:c>
      <x:c r="AA652" s="39" t="n">
        <x:v>0.2963456726005144</x:v>
      </x:c>
      <x:c r="AB652" s="39" t="n">
        <x:v>0.6985485290442432</x:v>
      </x:c>
      <x:c r="AC652" s="39" t="n">
        <x:v>0.4472935955957848</x:v>
      </x:c>
      <x:c r="AD652" s="39" t="n">
        <x:v>-1.1894783549514294</x:v>
      </x:c>
      <x:c r="AE652" s="39" t="n">
        <x:v>-1.4408750400312624</x:v>
      </x:c>
      <x:c r="AF652" s="39" t="n">
        <x:v>-1.7260702377476094</x:v>
      </x:c>
      <x:c r="AG652" s="39" t="n">
        <x:v>1.8056428468821208</x:v>
      </x:c>
      <x:c r="AH652" s="39" t="n">
        <x:v>0.4007234527680181</x:v>
      </x:c>
      <x:c r="AI652" s="39" t="n">
        <x:v>1.5129329997318728</x:v>
      </x:c>
      <x:c r="AJ652" s="39" t="n">
        <x:v>0.39145200251873374</x:v>
      </x:c>
      <x:c r="AK652" s="39" t="n">
        <x:v>-1.9488118834144623</x:v>
      </x:c>
      <x:c r="AL652" s="34"/>
      <x:c r="AM652" s="34" t="n">
        <x:f>IF(SQRT($B$9)*$B652+SQRT(1-$B$9)*R652&lt;_xlfn.NORM.S.INV($B$6),1,0)</x:f>
        <x:v>0</x:v>
      </x:c>
      <x:c r="AN652" s="34" t="n">
        <x:f>IF(SQRT($B$9)*$B652+SQRT(1-$B$9)*S652&lt;_xlfn.NORM.S.INV($B$6),1,0)</x:f>
        <x:v>0</x:v>
      </x:c>
      <x:c r="AO652" s="34" t="n">
        <x:f>IF(SQRT($B$9)*$B652+SQRT(1-$B$9)*T652&lt;_xlfn.NORM.S.INV($B$6),1,0)</x:f>
        <x:v>0</x:v>
      </x:c>
      <x:c r="AP652" s="34" t="n">
        <x:f>IF(SQRT($B$9)*$B652+SQRT(1-$B$9)*U652&lt;_xlfn.NORM.S.INV($B$6),1,0)</x:f>
        <x:v>0</x:v>
      </x:c>
      <x:c r="AQ652" s="34" t="n">
        <x:f>IF(SQRT($B$9)*$B652+SQRT(1-$B$9)*V652&lt;_xlfn.NORM.S.INV($B$6),1,0)</x:f>
        <x:v>0</x:v>
      </x:c>
      <x:c r="AR652" s="34" t="n">
        <x:f>IF(SQRT($B$9)*$B652+SQRT(1-$B$9)*W652&lt;_xlfn.NORM.S.INV($B$6),1,0)</x:f>
        <x:v>0</x:v>
      </x:c>
      <x:c r="AS652" s="34" t="n">
        <x:f>IF(SQRT($B$9)*$B652+SQRT(1-$B$9)*X652&lt;_xlfn.NORM.S.INV($B$6),1,0)</x:f>
        <x:v>0</x:v>
      </x:c>
      <x:c r="AT652" s="34" t="n">
        <x:f>IF(SQRT($B$9)*$B652+SQRT(1-$B$9)*Y652&lt;_xlfn.NORM.S.INV($B$6),1,0)</x:f>
        <x:v>0</x:v>
      </x:c>
      <x:c r="AU652" s="34" t="n">
        <x:f>IF(SQRT($B$9)*$B652+SQRT(1-$B$9)*Z652&lt;_xlfn.NORM.S.INV($B$6),1,0)</x:f>
        <x:v>0</x:v>
      </x:c>
      <x:c r="AV652" s="34" t="n">
        <x:f>IF(SQRT($B$9)*$B652+SQRT(1-$B$9)*AA652&lt;_xlfn.NORM.S.INV($B$6),1,0)</x:f>
        <x:v>0</x:v>
      </x:c>
      <x:c r="AW652" s="34" t="n">
        <x:f>IF(SQRT($C$9)*$B652+SQRT(1-$C$9)*AB652&lt;_xlfn.NORM.S.INV($C$6),1,0)</x:f>
        <x:v>0</x:v>
      </x:c>
      <x:c r="AX652" s="34" t="n">
        <x:f>IF(SQRT($C$9)*$B652+SQRT(1-$C$9)*AC652&lt;_xlfn.NORM.S.INV($C$6),1,0)</x:f>
        <x:v>0</x:v>
      </x:c>
      <x:c r="AY652" s="34" t="n">
        <x:f>IF(SQRT($C$9)*$B652+SQRT(1-$C$9)*AD652&lt;_xlfn.NORM.S.INV($C$6),1,0)</x:f>
        <x:v>0</x:v>
      </x:c>
      <x:c r="AZ652" s="34" t="n">
        <x:f>IF(SQRT($C$9)*$B652+SQRT(1-$C$9)*AE652&lt;_xlfn.NORM.S.INV($C$6),1,0)</x:f>
        <x:v>0</x:v>
      </x:c>
      <x:c r="BA652" s="34" t="n">
        <x:f>IF(SQRT($C$9)*$B652+SQRT(1-$C$9)*AF652&lt;_xlfn.NORM.S.INV($C$6),1,0)</x:f>
        <x:v>0</x:v>
      </x:c>
      <x:c r="BB652" s="34" t="n">
        <x:f>IF(SQRT($C$9)*$B652+SQRT(1-$C$9)*AG652&lt;_xlfn.NORM.S.INV($C$6),1,0)</x:f>
        <x:v>0</x:v>
      </x:c>
      <x:c r="BC652" s="34" t="n">
        <x:f>IF(SQRT($C$9)*$B652+SQRT(1-$C$9)*AH652&lt;_xlfn.NORM.S.INV($C$6),1,0)</x:f>
        <x:v>0</x:v>
      </x:c>
      <x:c r="BD652" s="34" t="n">
        <x:f>IF(SQRT($C$9)*$B652+SQRT(1-$C$9)*AI652&lt;_xlfn.NORM.S.INV($C$6),1,0)</x:f>
        <x:v>0</x:v>
      </x:c>
      <x:c r="BE652" s="34" t="n">
        <x:f>IF(SQRT($C$9)*$B652+SQRT(1-$C$9)*AJ652&lt;_xlfn.NORM.S.INV($C$6),1,0)</x:f>
        <x:v>0</x:v>
      </x:c>
      <x:c r="BF652" s="34" t="n">
        <x:f>IF(SQRT($C$9)*$B652+SQRT(1-$C$9)*AK652&lt;_xlfn.NORM.S.INV($C$6),1,0)</x:f>
        <x:v>0</x:v>
      </x:c>
      <x:c r="BG652" s="34"/>
      <x:c r="BH652" s="34"/>
      <x:c r="BI652" s="34" t="n">
        <x:f>$B$11*(($A$1061)*$C652/$B$12*$B$7+(1-$A$1061)*$D652/$B$12*$C$7)</x:f>
        <x:v>0</x:v>
      </x:c>
      <x:c r="BJ652" s="34" t="n">
        <x:f>$B$11*(($A$1062)*$C652/$B$12*$B$7+(1-$A$1062)*$D652/$B$12*$C$7)</x:f>
        <x:v>0</x:v>
      </x:c>
      <x:c r="BK652" s="34" t="n">
        <x:f>$B$11*(($A$1063)*$C652/$B$12*$B$7+(1-$A$1063)*$D652/$B$12*$C$7)</x:f>
        <x:v>0</x:v>
      </x:c>
      <x:c r="BL652" s="34" t="n">
        <x:f>$B$11*(($A$1064)*$C652/$B$12*$B$7+(1-$A$1064)*$D652/$B$12*$C$7)</x:f>
        <x:v>0</x:v>
      </x:c>
      <x:c r="BM652" s="34" t="n">
        <x:f>$B$11*(($A$1065)*$C652/$B$12*$B$7+(1-$A$1065)*$D652/$B$12*$C$7)</x:f>
        <x:v>0</x:v>
      </x:c>
      <x:c r="BN652" s="34" t="n">
        <x:f>$B$11*(($A$1066)*$C652/$B$12*$B$7+(1-$A$1066)*$D652/$B$12*$C$7)</x:f>
        <x:v>0</x:v>
      </x:c>
      <x:c r="BO652" s="34" t="n">
        <x:f>$B$11*(($A$1067)*$C652/$B$12*$B$7+(1-$A$1067)*$D652/$B$12*$C$7)</x:f>
        <x:v>0</x:v>
      </x:c>
      <x:c r="BP652" s="34" t="n">
        <x:f>$B$11*(($A$1068)*$C652/$B$12*$B$7+(1-$A$1068)*$D652/$B$12*$C$7)</x:f>
        <x:v>0</x:v>
      </x:c>
      <x:c r="BQ652" s="34" t="n">
        <x:f>$B$11*(($A$1069)*$C652/$B$12*$B$7+(1-$A$1069)*$D652/$B$12*$C$7)</x:f>
        <x:v>0</x:v>
      </x:c>
      <x:c r="BR652" s="34" t="n">
        <x:f>$B$11*(($A$1070)*$C652/$B$12*$B$7+(1-$A$1070)*$D652/$B$12*$C$7)</x:f>
        <x:v>0</x:v>
      </x:c>
      <x:c r="BS652" s="34" t="n">
        <x:f>$B$11*(($A$1071)*$C652/$B$12*$B$7+(1-$A$1071)*$D652/$B$12*$C$7)</x:f>
        <x:v>0</x:v>
      </x:c>
      <x:c r="BT652" s="34" t="n">
        <x:f>$B$11*(($A$1072)*$C652/$B$12*$B$7+(1-$A$1072)*$D652/$B$12*$C$7)</x:f>
        <x:v>0</x:v>
      </x:c>
      <x:c r="BU652" s="34" t="n">
        <x:f>$B$11*(($A$1073)*$C652/$B$12*$B$7+(1-$A$1073)*$D652/$B$12*$C$7)</x:f>
        <x:v>0</x:v>
      </x:c>
      <x:c r="BV652" s="34" t="n">
        <x:f>$B$11*(($A$1074)*$C652/$B$12*$B$7+(1-$A$1074)*$D652/$B$12*$C$7)</x:f>
        <x:v>0</x:v>
      </x:c>
      <x:c r="BW652" s="34" t="n">
        <x:f>$B$11*(($A$1075)*$C652/$B$12*$B$7+(1-$A$1075)*$D652/$B$12*$C$7)</x:f>
        <x:v>0</x:v>
      </x:c>
      <x:c r="BX652" s="34" t="n">
        <x:f>$B$11*(($A$1076)*$C652/$B$12*$B$7+(1-$A$1076)*$D652/$B$12*$C$7)</x:f>
        <x:v>0</x:v>
      </x:c>
      <x:c r="BY652" s="34" t="n">
        <x:f>$B$11*(($A$1077)*$C652/$B$12*$B$7+(1-$A$1077)*$D652/$B$12*$C$7)</x:f>
        <x:v>0</x:v>
      </x:c>
      <x:c r="BZ652" s="34" t="n">
        <x:f>$B$11*(($A$1078)*$C652/$B$12*$B$7+(1-$A$1078)*$D652/$B$12*$C$7)</x:f>
        <x:v>0</x:v>
      </x:c>
      <x:c r="CA652" s="34" t="n">
        <x:f>$B$11*(($A$1079)*$C652/$B$12*$B$7+(1-$A$1079)*$D652/$B$12*$C$7)</x:f>
        <x:v>0</x:v>
      </x:c>
      <x:c r="CB652" s="34" t="n">
        <x:f>$B$11*(($A$1080)*$C652/$B$12*$B$7+(1-$A$1080)*$D652/$B$12*$C$7)</x:f>
        <x:v>0</x:v>
      </x:c>
      <x:c r="CC652" s="34" t="n">
        <x:f>$B$11*(($A$1081)*$C652/$B$12*$B$7+(1-$A$1081)*$D652/$B$12*$C$7)</x:f>
        <x:v>0</x:v>
      </x:c>
    </x:row>
    <x:row r="653">
      <x:c r="A653" s="34" t="n">
        <x:v>629</x:v>
      </x:c>
      <x:c r="B653" s="39" t="n">
        <x:v>-0.07386463951905503</x:v>
      </x:c>
      <x:c r="C653" s="1" t="n">
        <x:f>SUM(AM653:AV653)</x:f>
        <x:v>0</x:v>
      </x:c>
      <x:c r="D653" s="1" t="n">
        <x:f>SUM(AW653:BF653)</x:f>
        <x:v>0</x:v>
      </x:c>
      <x:c r="E653" s="17" t="n">
        <x:f>(1-C653/$B$12)*$B$8-C653/$B$12*$B$7</x:f>
        <x:v>0.05</x:v>
      </x:c>
      <x:c r="F653" s="17" t="n">
        <x:f>(1-D653/$B$12)*$C$8-D653/$B$12*$C$7</x:f>
        <x:v>0.09</x:v>
      </x:c>
      <x:c r="G653" s="32" t="n">
        <x:f>$B$11*($B$10*C653/$B$12*$B$7+(1-$B$10)*D653/$B$12*$C$7)</x:f>
        <x:v>0</x:v>
      </x:c>
      <x:c r="H653" s="17" t="n">
        <x:f>$B$10*E653+(1-$B$10)*F653</x:f>
        <x:v>0.07</x:v>
      </x:c>
      <x:c r="I653" s="34"/>
      <x:c r="J653" s="34"/>
      <x:c r="K653" s="34"/>
      <x:c r="L653" s="34"/>
      <x:c r="M653" s="34"/>
      <x:c r="N653" s="34"/>
      <x:c r="O653" s="34"/>
      <x:c r="P653" s="34"/>
      <x:c r="Q653" s="34"/>
      <x:c r="R653" s="39" t="n">
        <x:v>-0.8586264983989268</x:v>
      </x:c>
      <x:c r="S653" s="39" t="n">
        <x:v>-1.0951085590416931</x:v>
      </x:c>
      <x:c r="T653" s="39" t="n">
        <x:v>0.698637944738763</x:v>
      </x:c>
      <x:c r="U653" s="39" t="n">
        <x:v>-2.4266941910280972</x:v>
      </x:c>
      <x:c r="V653" s="39" t="n">
        <x:v>0.3788690944528712</x:v>
      </x:c>
      <x:c r="W653" s="39" t="n">
        <x:v>0.7588886906759373</x:v>
      </x:c>
      <x:c r="X653" s="39" t="n">
        <x:v>-1.2500976654601137</x:v>
      </x:c>
      <x:c r="Y653" s="39" t="n">
        <x:v>1.158067721032571</x:v>
      </x:c>
      <x:c r="Z653" s="39" t="n">
        <x:v>0.5033547556771734</x:v>
      </x:c>
      <x:c r="AA653" s="39" t="n">
        <x:v>-2.0639994769127066</x:v>
      </x:c>
      <x:c r="AB653" s="39" t="n">
        <x:v>-1.5085864500573662</x:v>
      </x:c>
      <x:c r="AC653" s="39" t="n">
        <x:v>-0.3014543486759047</x:v>
      </x:c>
      <x:c r="AD653" s="39" t="n">
        <x:v>1.7378077363657698</x:v>
      </x:c>
      <x:c r="AE653" s="39" t="n">
        <x:v>1.295920952673689</x:v>
      </x:c>
      <x:c r="AF653" s="39" t="n">
        <x:v>-1.0983430910715266</x:v>
      </x:c>
      <x:c r="AG653" s="39" t="n">
        <x:v>-0.6064219017882884</x:v>
      </x:c>
      <x:c r="AH653" s="39" t="n">
        <x:v>1.5394179157513683</x:v>
      </x:c>
      <x:c r="AI653" s="39" t="n">
        <x:v>-0.45684430492441225</x:v>
      </x:c>
      <x:c r="AJ653" s="39" t="n">
        <x:v>-0.7163524127333253</x:v>
      </x:c>
      <x:c r="AK653" s="39" t="n">
        <x:v>-1.3029956739099022</x:v>
      </x:c>
      <x:c r="AL653" s="34"/>
      <x:c r="AM653" s="34" t="n">
        <x:f>IF(SQRT($B$9)*$B653+SQRT(1-$B$9)*R653&lt;_xlfn.NORM.S.INV($B$6),1,0)</x:f>
        <x:v>0</x:v>
      </x:c>
      <x:c r="AN653" s="34" t="n">
        <x:f>IF(SQRT($B$9)*$B653+SQRT(1-$B$9)*S653&lt;_xlfn.NORM.S.INV($B$6),1,0)</x:f>
        <x:v>0</x:v>
      </x:c>
      <x:c r="AO653" s="34" t="n">
        <x:f>IF(SQRT($B$9)*$B653+SQRT(1-$B$9)*T653&lt;_xlfn.NORM.S.INV($B$6),1,0)</x:f>
        <x:v>0</x:v>
      </x:c>
      <x:c r="AP653" s="34" t="n">
        <x:f>IF(SQRT($B$9)*$B653+SQRT(1-$B$9)*U653&lt;_xlfn.NORM.S.INV($B$6),1,0)</x:f>
        <x:v>0</x:v>
      </x:c>
      <x:c r="AQ653" s="34" t="n">
        <x:f>IF(SQRT($B$9)*$B653+SQRT(1-$B$9)*V653&lt;_xlfn.NORM.S.INV($B$6),1,0)</x:f>
        <x:v>0</x:v>
      </x:c>
      <x:c r="AR653" s="34" t="n">
        <x:f>IF(SQRT($B$9)*$B653+SQRT(1-$B$9)*W653&lt;_xlfn.NORM.S.INV($B$6),1,0)</x:f>
        <x:v>0</x:v>
      </x:c>
      <x:c r="AS653" s="34" t="n">
        <x:f>IF(SQRT($B$9)*$B653+SQRT(1-$B$9)*X653&lt;_xlfn.NORM.S.INV($B$6),1,0)</x:f>
        <x:v>0</x:v>
      </x:c>
      <x:c r="AT653" s="34" t="n">
        <x:f>IF(SQRT($B$9)*$B653+SQRT(1-$B$9)*Y653&lt;_xlfn.NORM.S.INV($B$6),1,0)</x:f>
        <x:v>0</x:v>
      </x:c>
      <x:c r="AU653" s="34" t="n">
        <x:f>IF(SQRT($B$9)*$B653+SQRT(1-$B$9)*Z653&lt;_xlfn.NORM.S.INV($B$6),1,0)</x:f>
        <x:v>0</x:v>
      </x:c>
      <x:c r="AV653" s="34" t="n">
        <x:f>IF(SQRT($B$9)*$B653+SQRT(1-$B$9)*AA653&lt;_xlfn.NORM.S.INV($B$6),1,0)</x:f>
        <x:v>0</x:v>
      </x:c>
      <x:c r="AW653" s="34" t="n">
        <x:f>IF(SQRT($C$9)*$B653+SQRT(1-$C$9)*AB653&lt;_xlfn.NORM.S.INV($C$6),1,0)</x:f>
        <x:v>0</x:v>
      </x:c>
      <x:c r="AX653" s="34" t="n">
        <x:f>IF(SQRT($C$9)*$B653+SQRT(1-$C$9)*AC653&lt;_xlfn.NORM.S.INV($C$6),1,0)</x:f>
        <x:v>0</x:v>
      </x:c>
      <x:c r="AY653" s="34" t="n">
        <x:f>IF(SQRT($C$9)*$B653+SQRT(1-$C$9)*AD653&lt;_xlfn.NORM.S.INV($C$6),1,0)</x:f>
        <x:v>0</x:v>
      </x:c>
      <x:c r="AZ653" s="34" t="n">
        <x:f>IF(SQRT($C$9)*$B653+SQRT(1-$C$9)*AE653&lt;_xlfn.NORM.S.INV($C$6),1,0)</x:f>
        <x:v>0</x:v>
      </x:c>
      <x:c r="BA653" s="34" t="n">
        <x:f>IF(SQRT($C$9)*$B653+SQRT(1-$C$9)*AF653&lt;_xlfn.NORM.S.INV($C$6),1,0)</x:f>
        <x:v>0</x:v>
      </x:c>
      <x:c r="BB653" s="34" t="n">
        <x:f>IF(SQRT($C$9)*$B653+SQRT(1-$C$9)*AG653&lt;_xlfn.NORM.S.INV($C$6),1,0)</x:f>
        <x:v>0</x:v>
      </x:c>
      <x:c r="BC653" s="34" t="n">
        <x:f>IF(SQRT($C$9)*$B653+SQRT(1-$C$9)*AH653&lt;_xlfn.NORM.S.INV($C$6),1,0)</x:f>
        <x:v>0</x:v>
      </x:c>
      <x:c r="BD653" s="34" t="n">
        <x:f>IF(SQRT($C$9)*$B653+SQRT(1-$C$9)*AI653&lt;_xlfn.NORM.S.INV($C$6),1,0)</x:f>
        <x:v>0</x:v>
      </x:c>
      <x:c r="BE653" s="34" t="n">
        <x:f>IF(SQRT($C$9)*$B653+SQRT(1-$C$9)*AJ653&lt;_xlfn.NORM.S.INV($C$6),1,0)</x:f>
        <x:v>0</x:v>
      </x:c>
      <x:c r="BF653" s="34" t="n">
        <x:f>IF(SQRT($C$9)*$B653+SQRT(1-$C$9)*AK653&lt;_xlfn.NORM.S.INV($C$6),1,0)</x:f>
        <x:v>0</x:v>
      </x:c>
      <x:c r="BG653" s="34"/>
      <x:c r="BH653" s="34"/>
      <x:c r="BI653" s="34" t="n">
        <x:f>$B$11*(($A$1061)*$C653/$B$12*$B$7+(1-$A$1061)*$D653/$B$12*$C$7)</x:f>
        <x:v>0</x:v>
      </x:c>
      <x:c r="BJ653" s="34" t="n">
        <x:f>$B$11*(($A$1062)*$C653/$B$12*$B$7+(1-$A$1062)*$D653/$B$12*$C$7)</x:f>
        <x:v>0</x:v>
      </x:c>
      <x:c r="BK653" s="34" t="n">
        <x:f>$B$11*(($A$1063)*$C653/$B$12*$B$7+(1-$A$1063)*$D653/$B$12*$C$7)</x:f>
        <x:v>0</x:v>
      </x:c>
      <x:c r="BL653" s="34" t="n">
        <x:f>$B$11*(($A$1064)*$C653/$B$12*$B$7+(1-$A$1064)*$D653/$B$12*$C$7)</x:f>
        <x:v>0</x:v>
      </x:c>
      <x:c r="BM653" s="34" t="n">
        <x:f>$B$11*(($A$1065)*$C653/$B$12*$B$7+(1-$A$1065)*$D653/$B$12*$C$7)</x:f>
        <x:v>0</x:v>
      </x:c>
      <x:c r="BN653" s="34" t="n">
        <x:f>$B$11*(($A$1066)*$C653/$B$12*$B$7+(1-$A$1066)*$D653/$B$12*$C$7)</x:f>
        <x:v>0</x:v>
      </x:c>
      <x:c r="BO653" s="34" t="n">
        <x:f>$B$11*(($A$1067)*$C653/$B$12*$B$7+(1-$A$1067)*$D653/$B$12*$C$7)</x:f>
        <x:v>0</x:v>
      </x:c>
      <x:c r="BP653" s="34" t="n">
        <x:f>$B$11*(($A$1068)*$C653/$B$12*$B$7+(1-$A$1068)*$D653/$B$12*$C$7)</x:f>
        <x:v>0</x:v>
      </x:c>
      <x:c r="BQ653" s="34" t="n">
        <x:f>$B$11*(($A$1069)*$C653/$B$12*$B$7+(1-$A$1069)*$D653/$B$12*$C$7)</x:f>
        <x:v>0</x:v>
      </x:c>
      <x:c r="BR653" s="34" t="n">
        <x:f>$B$11*(($A$1070)*$C653/$B$12*$B$7+(1-$A$1070)*$D653/$B$12*$C$7)</x:f>
        <x:v>0</x:v>
      </x:c>
      <x:c r="BS653" s="34" t="n">
        <x:f>$B$11*(($A$1071)*$C653/$B$12*$B$7+(1-$A$1071)*$D653/$B$12*$C$7)</x:f>
        <x:v>0</x:v>
      </x:c>
      <x:c r="BT653" s="34" t="n">
        <x:f>$B$11*(($A$1072)*$C653/$B$12*$B$7+(1-$A$1072)*$D653/$B$12*$C$7)</x:f>
        <x:v>0</x:v>
      </x:c>
      <x:c r="BU653" s="34" t="n">
        <x:f>$B$11*(($A$1073)*$C653/$B$12*$B$7+(1-$A$1073)*$D653/$B$12*$C$7)</x:f>
        <x:v>0</x:v>
      </x:c>
      <x:c r="BV653" s="34" t="n">
        <x:f>$B$11*(($A$1074)*$C653/$B$12*$B$7+(1-$A$1074)*$D653/$B$12*$C$7)</x:f>
        <x:v>0</x:v>
      </x:c>
      <x:c r="BW653" s="34" t="n">
        <x:f>$B$11*(($A$1075)*$C653/$B$12*$B$7+(1-$A$1075)*$D653/$B$12*$C$7)</x:f>
        <x:v>0</x:v>
      </x:c>
      <x:c r="BX653" s="34" t="n">
        <x:f>$B$11*(($A$1076)*$C653/$B$12*$B$7+(1-$A$1076)*$D653/$B$12*$C$7)</x:f>
        <x:v>0</x:v>
      </x:c>
      <x:c r="BY653" s="34" t="n">
        <x:f>$B$11*(($A$1077)*$C653/$B$12*$B$7+(1-$A$1077)*$D653/$B$12*$C$7)</x:f>
        <x:v>0</x:v>
      </x:c>
      <x:c r="BZ653" s="34" t="n">
        <x:f>$B$11*(($A$1078)*$C653/$B$12*$B$7+(1-$A$1078)*$D653/$B$12*$C$7)</x:f>
        <x:v>0</x:v>
      </x:c>
      <x:c r="CA653" s="34" t="n">
        <x:f>$B$11*(($A$1079)*$C653/$B$12*$B$7+(1-$A$1079)*$D653/$B$12*$C$7)</x:f>
        <x:v>0</x:v>
      </x:c>
      <x:c r="CB653" s="34" t="n">
        <x:f>$B$11*(($A$1080)*$C653/$B$12*$B$7+(1-$A$1080)*$D653/$B$12*$C$7)</x:f>
        <x:v>0</x:v>
      </x:c>
      <x:c r="CC653" s="34" t="n">
        <x:f>$B$11*(($A$1081)*$C653/$B$12*$B$7+(1-$A$1081)*$D653/$B$12*$C$7)</x:f>
        <x:v>0</x:v>
      </x:c>
    </x:row>
    <x:row r="654">
      <x:c r="A654" s="34" t="n">
        <x:v>630</x:v>
      </x:c>
      <x:c r="B654" s="39" t="n">
        <x:v>-0.09462867363731083</x:v>
      </x:c>
      <x:c r="C654" s="1" t="n">
        <x:f>SUM(AM654:AV654)</x:f>
        <x:v>0</x:v>
      </x:c>
      <x:c r="D654" s="1" t="n">
        <x:f>SUM(AW654:BF654)</x:f>
        <x:v>1</x:v>
      </x:c>
      <x:c r="E654" s="17" t="n">
        <x:f>(1-C654/$B$12)*$B$8-C654/$B$12*$B$7</x:f>
        <x:v>0.05</x:v>
      </x:c>
      <x:c r="F654" s="17" t="n">
        <x:f>(1-D654/$B$12)*$C$8-D654/$B$12*$C$7</x:f>
        <x:v>0.021000000000000005</x:v>
      </x:c>
      <x:c r="G654" s="32" t="n">
        <x:f>$B$11*($B$10*C654/$B$12*$B$7+(1-$B$10)*D654/$B$12*$C$7)</x:f>
        <x:v>300</x:v>
      </x:c>
      <x:c r="H654" s="17" t="n">
        <x:f>$B$10*E654+(1-$B$10)*F654</x:f>
        <x:v>0.035500000000000004</x:v>
      </x:c>
      <x:c r="I654" s="34"/>
      <x:c r="J654" s="34"/>
      <x:c r="K654" s="34"/>
      <x:c r="L654" s="34"/>
      <x:c r="M654" s="34"/>
      <x:c r="N654" s="34"/>
      <x:c r="O654" s="34"/>
      <x:c r="P654" s="34"/>
      <x:c r="Q654" s="34"/>
      <x:c r="R654" s="39" t="n">
        <x:v>-0.42384054200719185</x:v>
      </x:c>
      <x:c r="S654" s="39" t="n">
        <x:v>-1.1479555939427644</x:v>
      </x:c>
      <x:c r="T654" s="39" t="n">
        <x:v>0.7396151251787122</x:v>
      </x:c>
      <x:c r="U654" s="39" t="n">
        <x:v>1.7394028592481148</x:v>
      </x:c>
      <x:c r="V654" s="39" t="n">
        <x:v>-0.7575424402623019</x:v>
      </x:c>
      <x:c r="W654" s="39" t="n">
        <x:v>1.5570740186586096</x:v>
      </x:c>
      <x:c r="X654" s="39" t="n">
        <x:v>0.10241436719506716</x:v>
      </x:c>
      <x:c r="Y654" s="39" t="n">
        <x:v>0.5105276984270508</x:v>
      </x:c>
      <x:c r="Z654" s="39" t="n">
        <x:v>-0.42162105666213495</x:v>
      </x:c>
      <x:c r="AA654" s="39" t="n">
        <x:v>1.0367290103350468</x:v>
      </x:c>
      <x:c r="AB654" s="39" t="n">
        <x:v>0.2517549491288976</x:v>
      </x:c>
      <x:c r="AC654" s="39" t="n">
        <x:v>-0.9822555474018044</x:v>
      </x:c>
      <x:c r="AD654" s="39" t="n">
        <x:v>-0.6756299812987866</x:v>
      </x:c>
      <x:c r="AE654" s="39" t="n">
        <x:v>-0.6481496046135747</x:v>
      </x:c>
      <x:c r="AF654" s="39" t="n">
        <x:v>0.6020225380289369</x:v>
      </x:c>
      <x:c r="AG654" s="39" t="n">
        <x:v>0.33197015116817064</x:v>
      </x:c>
      <x:c r="AH654" s="39" t="n">
        <x:v>0.6769130952338883</x:v>
      </x:c>
      <x:c r="AI654" s="39" t="n">
        <x:v>-2.1567570020597997</x:v>
      </x:c>
      <x:c r="AJ654" s="39" t="n">
        <x:v>-0.6371957306699071</x:v>
      </x:c>
      <x:c r="AK654" s="39" t="n">
        <x:v>1.880700448083316</x:v>
      </x:c>
      <x:c r="AL654" s="34"/>
      <x:c r="AM654" s="34" t="n">
        <x:f>IF(SQRT($B$9)*$B654+SQRT(1-$B$9)*R654&lt;_xlfn.NORM.S.INV($B$6),1,0)</x:f>
        <x:v>0</x:v>
      </x:c>
      <x:c r="AN654" s="34" t="n">
        <x:f>IF(SQRT($B$9)*$B654+SQRT(1-$B$9)*S654&lt;_xlfn.NORM.S.INV($B$6),1,0)</x:f>
        <x:v>0</x:v>
      </x:c>
      <x:c r="AO654" s="34" t="n">
        <x:f>IF(SQRT($B$9)*$B654+SQRT(1-$B$9)*T654&lt;_xlfn.NORM.S.INV($B$6),1,0)</x:f>
        <x:v>0</x:v>
      </x:c>
      <x:c r="AP654" s="34" t="n">
        <x:f>IF(SQRT($B$9)*$B654+SQRT(1-$B$9)*U654&lt;_xlfn.NORM.S.INV($B$6),1,0)</x:f>
        <x:v>0</x:v>
      </x:c>
      <x:c r="AQ654" s="34" t="n">
        <x:f>IF(SQRT($B$9)*$B654+SQRT(1-$B$9)*V654&lt;_xlfn.NORM.S.INV($B$6),1,0)</x:f>
        <x:v>0</x:v>
      </x:c>
      <x:c r="AR654" s="34" t="n">
        <x:f>IF(SQRT($B$9)*$B654+SQRT(1-$B$9)*W654&lt;_xlfn.NORM.S.INV($B$6),1,0)</x:f>
        <x:v>0</x:v>
      </x:c>
      <x:c r="AS654" s="34" t="n">
        <x:f>IF(SQRT($B$9)*$B654+SQRT(1-$B$9)*X654&lt;_xlfn.NORM.S.INV($B$6),1,0)</x:f>
        <x:v>0</x:v>
      </x:c>
      <x:c r="AT654" s="34" t="n">
        <x:f>IF(SQRT($B$9)*$B654+SQRT(1-$B$9)*Y654&lt;_xlfn.NORM.S.INV($B$6),1,0)</x:f>
        <x:v>0</x:v>
      </x:c>
      <x:c r="AU654" s="34" t="n">
        <x:f>IF(SQRT($B$9)*$B654+SQRT(1-$B$9)*Z654&lt;_xlfn.NORM.S.INV($B$6),1,0)</x:f>
        <x:v>0</x:v>
      </x:c>
      <x:c r="AV654" s="34" t="n">
        <x:f>IF(SQRT($B$9)*$B654+SQRT(1-$B$9)*AA654&lt;_xlfn.NORM.S.INV($B$6),1,0)</x:f>
        <x:v>0</x:v>
      </x:c>
      <x:c r="AW654" s="34" t="n">
        <x:f>IF(SQRT($C$9)*$B654+SQRT(1-$C$9)*AB654&lt;_xlfn.NORM.S.INV($C$6),1,0)</x:f>
        <x:v>0</x:v>
      </x:c>
      <x:c r="AX654" s="34" t="n">
        <x:f>IF(SQRT($C$9)*$B654+SQRT(1-$C$9)*AC654&lt;_xlfn.NORM.S.INV($C$6),1,0)</x:f>
        <x:v>0</x:v>
      </x:c>
      <x:c r="AY654" s="34" t="n">
        <x:f>IF(SQRT($C$9)*$B654+SQRT(1-$C$9)*AD654&lt;_xlfn.NORM.S.INV($C$6),1,0)</x:f>
        <x:v>0</x:v>
      </x:c>
      <x:c r="AZ654" s="34" t="n">
        <x:f>IF(SQRT($C$9)*$B654+SQRT(1-$C$9)*AE654&lt;_xlfn.NORM.S.INV($C$6),1,0)</x:f>
        <x:v>0</x:v>
      </x:c>
      <x:c r="BA654" s="34" t="n">
        <x:f>IF(SQRT($C$9)*$B654+SQRT(1-$C$9)*AF654&lt;_xlfn.NORM.S.INV($C$6),1,0)</x:f>
        <x:v>0</x:v>
      </x:c>
      <x:c r="BB654" s="34" t="n">
        <x:f>IF(SQRT($C$9)*$B654+SQRT(1-$C$9)*AG654&lt;_xlfn.NORM.S.INV($C$6),1,0)</x:f>
        <x:v>0</x:v>
      </x:c>
      <x:c r="BC654" s="34" t="n">
        <x:f>IF(SQRT($C$9)*$B654+SQRT(1-$C$9)*AH654&lt;_xlfn.NORM.S.INV($C$6),1,0)</x:f>
        <x:v>0</x:v>
      </x:c>
      <x:c r="BD654" s="34" t="n">
        <x:f>IF(SQRT($C$9)*$B654+SQRT(1-$C$9)*AI654&lt;_xlfn.NORM.S.INV($C$6),1,0)</x:f>
        <x:v>1</x:v>
      </x:c>
      <x:c r="BE654" s="34" t="n">
        <x:f>IF(SQRT($C$9)*$B654+SQRT(1-$C$9)*AJ654&lt;_xlfn.NORM.S.INV($C$6),1,0)</x:f>
        <x:v>0</x:v>
      </x:c>
      <x:c r="BF654" s="34" t="n">
        <x:f>IF(SQRT($C$9)*$B654+SQRT(1-$C$9)*AK654&lt;_xlfn.NORM.S.INV($C$6),1,0)</x:f>
        <x:v>0</x:v>
      </x:c>
      <x:c r="BG654" s="34"/>
      <x:c r="BH654" s="34"/>
      <x:c r="BI654" s="34" t="n">
        <x:f>$B$11*(($A$1061)*$C654/$B$12*$B$7+(1-$A$1061)*$D654/$B$12*$C$7)</x:f>
        <x:v>600</x:v>
      </x:c>
      <x:c r="BJ654" s="34" t="n">
        <x:f>$B$11*(($A$1062)*$C654/$B$12*$B$7+(1-$A$1062)*$D654/$B$12*$C$7)</x:f>
        <x:v>570</x:v>
      </x:c>
      <x:c r="BK654" s="34" t="n">
        <x:f>$B$11*(($A$1063)*$C654/$B$12*$B$7+(1-$A$1063)*$D654/$B$12*$C$7)</x:f>
        <x:v>540</x:v>
      </x:c>
      <x:c r="BL654" s="34" t="n">
        <x:f>$B$11*(($A$1064)*$C654/$B$12*$B$7+(1-$A$1064)*$D654/$B$12*$C$7)</x:f>
        <x:v>509.99999999999994</x:v>
      </x:c>
      <x:c r="BM654" s="34" t="n">
        <x:f>$B$11*(($A$1065)*$C654/$B$12*$B$7+(1-$A$1065)*$D654/$B$12*$C$7)</x:f>
        <x:v>480</x:v>
      </x:c>
      <x:c r="BN654" s="34" t="n">
        <x:f>$B$11*(($A$1066)*$C654/$B$12*$B$7+(1-$A$1066)*$D654/$B$12*$C$7)</x:f>
        <x:v>450</x:v>
      </x:c>
      <x:c r="BO654" s="34" t="n">
        <x:f>$B$11*(($A$1067)*$C654/$B$12*$B$7+(1-$A$1067)*$D654/$B$12*$C$7)</x:f>
        <x:v>419.99999999999994</x:v>
      </x:c>
      <x:c r="BP654" s="34" t="n">
        <x:f>$B$11*(($A$1068)*$C654/$B$12*$B$7+(1-$A$1068)*$D654/$B$12*$C$7)</x:f>
        <x:v>390</x:v>
      </x:c>
      <x:c r="BQ654" s="34" t="n">
        <x:f>$B$11*(($A$1069)*$C654/$B$12*$B$7+(1-$A$1069)*$D654/$B$12*$C$7)</x:f>
        <x:v>360</x:v>
      </x:c>
      <x:c r="BR654" s="34" t="n">
        <x:f>$B$11*(($A$1070)*$C654/$B$12*$B$7+(1-$A$1070)*$D654/$B$12*$C$7)</x:f>
        <x:v>330</x:v>
      </x:c>
      <x:c r="BS654" s="34" t="n">
        <x:f>$B$11*(($A$1071)*$C654/$B$12*$B$7+(1-$A$1071)*$D654/$B$12*$C$7)</x:f>
        <x:v>300</x:v>
      </x:c>
      <x:c r="BT654" s="34" t="n">
        <x:f>$B$11*(($A$1072)*$C654/$B$12*$B$7+(1-$A$1072)*$D654/$B$12*$C$7)</x:f>
        <x:v>270</x:v>
      </x:c>
      <x:c r="BU654" s="34" t="n">
        <x:f>$B$11*(($A$1073)*$C654/$B$12*$B$7+(1-$A$1073)*$D654/$B$12*$C$7)</x:f>
        <x:v>240</x:v>
      </x:c>
      <x:c r="BV654" s="34" t="n">
        <x:f>$B$11*(($A$1074)*$C654/$B$12*$B$7+(1-$A$1074)*$D654/$B$12*$C$7)</x:f>
        <x:v>209.99999999999997</x:v>
      </x:c>
      <x:c r="BW654" s="34" t="n">
        <x:f>$B$11*(($A$1075)*$C654/$B$12*$B$7+(1-$A$1075)*$D654/$B$12*$C$7)</x:f>
        <x:v>180.00000000000003</x:v>
      </x:c>
      <x:c r="BX654" s="34" t="n">
        <x:f>$B$11*(($A$1076)*$C654/$B$12*$B$7+(1-$A$1076)*$D654/$B$12*$C$7)</x:f>
        <x:v>150</x:v>
      </x:c>
      <x:c r="BY654" s="34" t="n">
        <x:f>$B$11*(($A$1077)*$C654/$B$12*$B$7+(1-$A$1077)*$D654/$B$12*$C$7)</x:f>
        <x:v>119.99999999999999</x:v>
      </x:c>
      <x:c r="BZ654" s="34" t="n">
        <x:f>$B$11*(($A$1078)*$C654/$B$12*$B$7+(1-$A$1078)*$D654/$B$12*$C$7)</x:f>
        <x:v>90.00000000000001</x:v>
      </x:c>
      <x:c r="CA654" s="34" t="n">
        <x:f>$B$11*(($A$1079)*$C654/$B$12*$B$7+(1-$A$1079)*$D654/$B$12*$C$7)</x:f>
        <x:v>59.99999999999999</x:v>
      </x:c>
      <x:c r="CB654" s="34" t="n">
        <x:f>$B$11*(($A$1080)*$C654/$B$12*$B$7+(1-$A$1080)*$D654/$B$12*$C$7)</x:f>
        <x:v>30.00000000000003</x:v>
      </x:c>
      <x:c r="CC654" s="34" t="n">
        <x:f>$B$11*(($A$1081)*$C654/$B$12*$B$7+(1-$A$1081)*$D654/$B$12*$C$7)</x:f>
        <x:v>0</x:v>
      </x:c>
    </x:row>
    <x:row r="655">
      <x:c r="A655" s="34" t="n">
        <x:v>631</x:v>
      </x:c>
      <x:c r="B655" s="39" t="n">
        <x:v>-0.090974933366734</x:v>
      </x:c>
      <x:c r="C655" s="1" t="n">
        <x:f>SUM(AM655:AV655)</x:f>
        <x:v>0</x:v>
      </x:c>
      <x:c r="D655" s="1" t="n">
        <x:f>SUM(AW655:BF655)</x:f>
        <x:v>0</x:v>
      </x:c>
      <x:c r="E655" s="17" t="n">
        <x:f>(1-C655/$B$12)*$B$8-C655/$B$12*$B$7</x:f>
        <x:v>0.05</x:v>
      </x:c>
      <x:c r="F655" s="17" t="n">
        <x:f>(1-D655/$B$12)*$C$8-D655/$B$12*$C$7</x:f>
        <x:v>0.09</x:v>
      </x:c>
      <x:c r="G655" s="32" t="n">
        <x:f>$B$11*($B$10*C655/$B$12*$B$7+(1-$B$10)*D655/$B$12*$C$7)</x:f>
        <x:v>0</x:v>
      </x:c>
      <x:c r="H655" s="17" t="n">
        <x:f>$B$10*E655+(1-$B$10)*F655</x:f>
        <x:v>0.07</x:v>
      </x:c>
      <x:c r="I655" s="34"/>
      <x:c r="J655" s="34"/>
      <x:c r="K655" s="34"/>
      <x:c r="L655" s="34"/>
      <x:c r="M655" s="34"/>
      <x:c r="N655" s="34"/>
      <x:c r="O655" s="34"/>
      <x:c r="P655" s="34"/>
      <x:c r="Q655" s="34"/>
      <x:c r="R655" s="39" t="n">
        <x:v>2.14642258720394</x:v>
      </x:c>
      <x:c r="S655" s="39" t="n">
        <x:v>-0.33001683649241115</x:v>
      </x:c>
      <x:c r="T655" s="39" t="n">
        <x:v>-1.102128332802214</x:v>
      </x:c>
      <x:c r="U655" s="39" t="n">
        <x:v>0.8579204084041528</x:v>
      </x:c>
      <x:c r="V655" s="39" t="n">
        <x:v>-0.19558126047418364</x:v>
      </x:c>
      <x:c r="W655" s="39" t="n">
        <x:v>0.18949318958897804</x:v>
      </x:c>
      <x:c r="X655" s="39" t="n">
        <x:v>-1.4505527341148228</x:v>
      </x:c>
      <x:c r="Y655" s="39" t="n">
        <x:v>-0.7482937570041521</x:v>
      </x:c>
      <x:c r="Z655" s="39" t="n">
        <x:v>0.06755668299797475</x:v>
      </x:c>
      <x:c r="AA655" s="39" t="n">
        <x:v>1.4866783485788158</x:v>
      </x:c>
      <x:c r="AB655" s="39" t="n">
        <x:v>1.3691300392293653</x:v>
      </x:c>
      <x:c r="AC655" s="39" t="n">
        <x:v>0.04853134330078159</x:v>
      </x:c>
      <x:c r="AD655" s="39" t="n">
        <x:v>0.9046617450730273</x:v>
      </x:c>
      <x:c r="AE655" s="39" t="n">
        <x:v>1.2201544473356818</x:v>
      </x:c>
      <x:c r="AF655" s="39" t="n">
        <x:v>-1.2729299604350746</x:v>
      </x:c>
      <x:c r="AG655" s="39" t="n">
        <x:v>-0.05290501698988254</x:v>
      </x:c>
      <x:c r="AH655" s="39" t="n">
        <x:v>-1.5234449982172142</x:v>
      </x:c>
      <x:c r="AI655" s="39" t="n">
        <x:v>-0.4737815151770889</x:v>
      </x:c>
      <x:c r="AJ655" s="39" t="n">
        <x:v>0.5458904334176965</x:v>
      </x:c>
      <x:c r="AK655" s="39" t="n">
        <x:v>-0.38855885159390147</x:v>
      </x:c>
      <x:c r="AL655" s="34"/>
      <x:c r="AM655" s="34" t="n">
        <x:f>IF(SQRT($B$9)*$B655+SQRT(1-$B$9)*R655&lt;_xlfn.NORM.S.INV($B$6),1,0)</x:f>
        <x:v>0</x:v>
      </x:c>
      <x:c r="AN655" s="34" t="n">
        <x:f>IF(SQRT($B$9)*$B655+SQRT(1-$B$9)*S655&lt;_xlfn.NORM.S.INV($B$6),1,0)</x:f>
        <x:v>0</x:v>
      </x:c>
      <x:c r="AO655" s="34" t="n">
        <x:f>IF(SQRT($B$9)*$B655+SQRT(1-$B$9)*T655&lt;_xlfn.NORM.S.INV($B$6),1,0)</x:f>
        <x:v>0</x:v>
      </x:c>
      <x:c r="AP655" s="34" t="n">
        <x:f>IF(SQRT($B$9)*$B655+SQRT(1-$B$9)*U655&lt;_xlfn.NORM.S.INV($B$6),1,0)</x:f>
        <x:v>0</x:v>
      </x:c>
      <x:c r="AQ655" s="34" t="n">
        <x:f>IF(SQRT($B$9)*$B655+SQRT(1-$B$9)*V655&lt;_xlfn.NORM.S.INV($B$6),1,0)</x:f>
        <x:v>0</x:v>
      </x:c>
      <x:c r="AR655" s="34" t="n">
        <x:f>IF(SQRT($B$9)*$B655+SQRT(1-$B$9)*W655&lt;_xlfn.NORM.S.INV($B$6),1,0)</x:f>
        <x:v>0</x:v>
      </x:c>
      <x:c r="AS655" s="34" t="n">
        <x:f>IF(SQRT($B$9)*$B655+SQRT(1-$B$9)*X655&lt;_xlfn.NORM.S.INV($B$6),1,0)</x:f>
        <x:v>0</x:v>
      </x:c>
      <x:c r="AT655" s="34" t="n">
        <x:f>IF(SQRT($B$9)*$B655+SQRT(1-$B$9)*Y655&lt;_xlfn.NORM.S.INV($B$6),1,0)</x:f>
        <x:v>0</x:v>
      </x:c>
      <x:c r="AU655" s="34" t="n">
        <x:f>IF(SQRT($B$9)*$B655+SQRT(1-$B$9)*Z655&lt;_xlfn.NORM.S.INV($B$6),1,0)</x:f>
        <x:v>0</x:v>
      </x:c>
      <x:c r="AV655" s="34" t="n">
        <x:f>IF(SQRT($B$9)*$B655+SQRT(1-$B$9)*AA655&lt;_xlfn.NORM.S.INV($B$6),1,0)</x:f>
        <x:v>0</x:v>
      </x:c>
      <x:c r="AW655" s="34" t="n">
        <x:f>IF(SQRT($C$9)*$B655+SQRT(1-$C$9)*AB655&lt;_xlfn.NORM.S.INV($C$6),1,0)</x:f>
        <x:v>0</x:v>
      </x:c>
      <x:c r="AX655" s="34" t="n">
        <x:f>IF(SQRT($C$9)*$B655+SQRT(1-$C$9)*AC655&lt;_xlfn.NORM.S.INV($C$6),1,0)</x:f>
        <x:v>0</x:v>
      </x:c>
      <x:c r="AY655" s="34" t="n">
        <x:f>IF(SQRT($C$9)*$B655+SQRT(1-$C$9)*AD655&lt;_xlfn.NORM.S.INV($C$6),1,0)</x:f>
        <x:v>0</x:v>
      </x:c>
      <x:c r="AZ655" s="34" t="n">
        <x:f>IF(SQRT($C$9)*$B655+SQRT(1-$C$9)*AE655&lt;_xlfn.NORM.S.INV($C$6),1,0)</x:f>
        <x:v>0</x:v>
      </x:c>
      <x:c r="BA655" s="34" t="n">
        <x:f>IF(SQRT($C$9)*$B655+SQRT(1-$C$9)*AF655&lt;_xlfn.NORM.S.INV($C$6),1,0)</x:f>
        <x:v>0</x:v>
      </x:c>
      <x:c r="BB655" s="34" t="n">
        <x:f>IF(SQRT($C$9)*$B655+SQRT(1-$C$9)*AG655&lt;_xlfn.NORM.S.INV($C$6),1,0)</x:f>
        <x:v>0</x:v>
      </x:c>
      <x:c r="BC655" s="34" t="n">
        <x:f>IF(SQRT($C$9)*$B655+SQRT(1-$C$9)*AH655&lt;_xlfn.NORM.S.INV($C$6),1,0)</x:f>
        <x:v>0</x:v>
      </x:c>
      <x:c r="BD655" s="34" t="n">
        <x:f>IF(SQRT($C$9)*$B655+SQRT(1-$C$9)*AI655&lt;_xlfn.NORM.S.INV($C$6),1,0)</x:f>
        <x:v>0</x:v>
      </x:c>
      <x:c r="BE655" s="34" t="n">
        <x:f>IF(SQRT($C$9)*$B655+SQRT(1-$C$9)*AJ655&lt;_xlfn.NORM.S.INV($C$6),1,0)</x:f>
        <x:v>0</x:v>
      </x:c>
      <x:c r="BF655" s="34" t="n">
        <x:f>IF(SQRT($C$9)*$B655+SQRT(1-$C$9)*AK655&lt;_xlfn.NORM.S.INV($C$6),1,0)</x:f>
        <x:v>0</x:v>
      </x:c>
      <x:c r="BG655" s="34"/>
      <x:c r="BH655" s="34"/>
      <x:c r="BI655" s="34" t="n">
        <x:f>$B$11*(($A$1061)*$C655/$B$12*$B$7+(1-$A$1061)*$D655/$B$12*$C$7)</x:f>
        <x:v>0</x:v>
      </x:c>
      <x:c r="BJ655" s="34" t="n">
        <x:f>$B$11*(($A$1062)*$C655/$B$12*$B$7+(1-$A$1062)*$D655/$B$12*$C$7)</x:f>
        <x:v>0</x:v>
      </x:c>
      <x:c r="BK655" s="34" t="n">
        <x:f>$B$11*(($A$1063)*$C655/$B$12*$B$7+(1-$A$1063)*$D655/$B$12*$C$7)</x:f>
        <x:v>0</x:v>
      </x:c>
      <x:c r="BL655" s="34" t="n">
        <x:f>$B$11*(($A$1064)*$C655/$B$12*$B$7+(1-$A$1064)*$D655/$B$12*$C$7)</x:f>
        <x:v>0</x:v>
      </x:c>
      <x:c r="BM655" s="34" t="n">
        <x:f>$B$11*(($A$1065)*$C655/$B$12*$B$7+(1-$A$1065)*$D655/$B$12*$C$7)</x:f>
        <x:v>0</x:v>
      </x:c>
      <x:c r="BN655" s="34" t="n">
        <x:f>$B$11*(($A$1066)*$C655/$B$12*$B$7+(1-$A$1066)*$D655/$B$12*$C$7)</x:f>
        <x:v>0</x:v>
      </x:c>
      <x:c r="BO655" s="34" t="n">
        <x:f>$B$11*(($A$1067)*$C655/$B$12*$B$7+(1-$A$1067)*$D655/$B$12*$C$7)</x:f>
        <x:v>0</x:v>
      </x:c>
      <x:c r="BP655" s="34" t="n">
        <x:f>$B$11*(($A$1068)*$C655/$B$12*$B$7+(1-$A$1068)*$D655/$B$12*$C$7)</x:f>
        <x:v>0</x:v>
      </x:c>
      <x:c r="BQ655" s="34" t="n">
        <x:f>$B$11*(($A$1069)*$C655/$B$12*$B$7+(1-$A$1069)*$D655/$B$12*$C$7)</x:f>
        <x:v>0</x:v>
      </x:c>
      <x:c r="BR655" s="34" t="n">
        <x:f>$B$11*(($A$1070)*$C655/$B$12*$B$7+(1-$A$1070)*$D655/$B$12*$C$7)</x:f>
        <x:v>0</x:v>
      </x:c>
      <x:c r="BS655" s="34" t="n">
        <x:f>$B$11*(($A$1071)*$C655/$B$12*$B$7+(1-$A$1071)*$D655/$B$12*$C$7)</x:f>
        <x:v>0</x:v>
      </x:c>
      <x:c r="BT655" s="34" t="n">
        <x:f>$B$11*(($A$1072)*$C655/$B$12*$B$7+(1-$A$1072)*$D655/$B$12*$C$7)</x:f>
        <x:v>0</x:v>
      </x:c>
      <x:c r="BU655" s="34" t="n">
        <x:f>$B$11*(($A$1073)*$C655/$B$12*$B$7+(1-$A$1073)*$D655/$B$12*$C$7)</x:f>
        <x:v>0</x:v>
      </x:c>
      <x:c r="BV655" s="34" t="n">
        <x:f>$B$11*(($A$1074)*$C655/$B$12*$B$7+(1-$A$1074)*$D655/$B$12*$C$7)</x:f>
        <x:v>0</x:v>
      </x:c>
      <x:c r="BW655" s="34" t="n">
        <x:f>$B$11*(($A$1075)*$C655/$B$12*$B$7+(1-$A$1075)*$D655/$B$12*$C$7)</x:f>
        <x:v>0</x:v>
      </x:c>
      <x:c r="BX655" s="34" t="n">
        <x:f>$B$11*(($A$1076)*$C655/$B$12*$B$7+(1-$A$1076)*$D655/$B$12*$C$7)</x:f>
        <x:v>0</x:v>
      </x:c>
      <x:c r="BY655" s="34" t="n">
        <x:f>$B$11*(($A$1077)*$C655/$B$12*$B$7+(1-$A$1077)*$D655/$B$12*$C$7)</x:f>
        <x:v>0</x:v>
      </x:c>
      <x:c r="BZ655" s="34" t="n">
        <x:f>$B$11*(($A$1078)*$C655/$B$12*$B$7+(1-$A$1078)*$D655/$B$12*$C$7)</x:f>
        <x:v>0</x:v>
      </x:c>
      <x:c r="CA655" s="34" t="n">
        <x:f>$B$11*(($A$1079)*$C655/$B$12*$B$7+(1-$A$1079)*$D655/$B$12*$C$7)</x:f>
        <x:v>0</x:v>
      </x:c>
      <x:c r="CB655" s="34" t="n">
        <x:f>$B$11*(($A$1080)*$C655/$B$12*$B$7+(1-$A$1080)*$D655/$B$12*$C$7)</x:f>
        <x:v>0</x:v>
      </x:c>
      <x:c r="CC655" s="34" t="n">
        <x:f>$B$11*(($A$1081)*$C655/$B$12*$B$7+(1-$A$1081)*$D655/$B$12*$C$7)</x:f>
        <x:v>0</x:v>
      </x:c>
    </x:row>
    <x:row r="656">
      <x:c r="A656" s="34" t="n">
        <x:v>632</x:v>
      </x:c>
      <x:c r="B656" s="39" t="n">
        <x:v>-0.3290947414838921</x:v>
      </x:c>
      <x:c r="C656" s="1" t="n">
        <x:f>SUM(AM656:AV656)</x:f>
        <x:v>0</x:v>
      </x:c>
      <x:c r="D656" s="1" t="n">
        <x:f>SUM(AW656:BF656)</x:f>
        <x:v>0</x:v>
      </x:c>
      <x:c r="E656" s="17" t="n">
        <x:f>(1-C656/$B$12)*$B$8-C656/$B$12*$B$7</x:f>
        <x:v>0.05</x:v>
      </x:c>
      <x:c r="F656" s="17" t="n">
        <x:f>(1-D656/$B$12)*$C$8-D656/$B$12*$C$7</x:f>
        <x:v>0.09</x:v>
      </x:c>
      <x:c r="G656" s="32" t="n">
        <x:f>$B$11*($B$10*C656/$B$12*$B$7+(1-$B$10)*D656/$B$12*$C$7)</x:f>
        <x:v>0</x:v>
      </x:c>
      <x:c r="H656" s="17" t="n">
        <x:f>$B$10*E656+(1-$B$10)*F656</x:f>
        <x:v>0.07</x:v>
      </x:c>
      <x:c r="I656" s="34"/>
      <x:c r="J656" s="34"/>
      <x:c r="K656" s="34"/>
      <x:c r="L656" s="34"/>
      <x:c r="M656" s="34"/>
      <x:c r="N656" s="34"/>
      <x:c r="O656" s="34"/>
      <x:c r="P656" s="34"/>
      <x:c r="Q656" s="34"/>
      <x:c r="R656" s="39" t="n">
        <x:v>0.7443318425793762</x:v>
      </x:c>
      <x:c r="S656" s="39" t="n">
        <x:v>-0.6879688559151195</x:v>
      </x:c>
      <x:c r="T656" s="39" t="n">
        <x:v>1.1741257126575988</x:v>
      </x:c>
      <x:c r="U656" s="39" t="n">
        <x:v>-0.028814121572491046</x:v>
      </x:c>
      <x:c r="V656" s="39" t="n">
        <x:v>0.08735093239642139</x:v>
      </x:c>
      <x:c r="W656" s="39" t="n">
        <x:v>-0.45185410464637926</x:v>
      </x:c>
      <x:c r="X656" s="39" t="n">
        <x:v>-0.28086804482845795</x:v>
      </x:c>
      <x:c r="Y656" s="39" t="n">
        <x:v>1.0325210938808287</x:v>
      </x:c>
      <x:c r="Z656" s="39" t="n">
        <x:v>2.1067735045793596</x:v>
      </x:c>
      <x:c r="AA656" s="39" t="n">
        <x:v>-1.011334343089468</x:v>
      </x:c>
      <x:c r="AB656" s="39" t="n">
        <x:v>0.7437388443871902</x:v>
      </x:c>
      <x:c r="AC656" s="39" t="n">
        <x:v>-0.04732703470947454</x:v>
      </x:c>
      <x:c r="AD656" s="39" t="n">
        <x:v>-0.8656582822759082</x:v>
      </x:c>
      <x:c r="AE656" s="39" t="n">
        <x:v>1.253695909215272</x:v>
      </x:c>
      <x:c r="AF656" s="39" t="n">
        <x:v>-0.6191714001204066</x:v>
      </x:c>
      <x:c r="AG656" s="39" t="n">
        <x:v>-0.831058836348793</x:v>
      </x:c>
      <x:c r="AH656" s="39" t="n">
        <x:v>-1.181760450652668</x:v>
      </x:c>
      <x:c r="AI656" s="39" t="n">
        <x:v>1.1533864778596894</x:v>
      </x:c>
      <x:c r="AJ656" s="39" t="n">
        <x:v>-1.0463439233298708</x:v>
      </x:c>
      <x:c r="AK656" s="39" t="n">
        <x:v>-0.3805200382310583</x:v>
      </x:c>
      <x:c r="AL656" s="34"/>
      <x:c r="AM656" s="34" t="n">
        <x:f>IF(SQRT($B$9)*$B656+SQRT(1-$B$9)*R656&lt;_xlfn.NORM.S.INV($B$6),1,0)</x:f>
        <x:v>0</x:v>
      </x:c>
      <x:c r="AN656" s="34" t="n">
        <x:f>IF(SQRT($B$9)*$B656+SQRT(1-$B$9)*S656&lt;_xlfn.NORM.S.INV($B$6),1,0)</x:f>
        <x:v>0</x:v>
      </x:c>
      <x:c r="AO656" s="34" t="n">
        <x:f>IF(SQRT($B$9)*$B656+SQRT(1-$B$9)*T656&lt;_xlfn.NORM.S.INV($B$6),1,0)</x:f>
        <x:v>0</x:v>
      </x:c>
      <x:c r="AP656" s="34" t="n">
        <x:f>IF(SQRT($B$9)*$B656+SQRT(1-$B$9)*U656&lt;_xlfn.NORM.S.INV($B$6),1,0)</x:f>
        <x:v>0</x:v>
      </x:c>
      <x:c r="AQ656" s="34" t="n">
        <x:f>IF(SQRT($B$9)*$B656+SQRT(1-$B$9)*V656&lt;_xlfn.NORM.S.INV($B$6),1,0)</x:f>
        <x:v>0</x:v>
      </x:c>
      <x:c r="AR656" s="34" t="n">
        <x:f>IF(SQRT($B$9)*$B656+SQRT(1-$B$9)*W656&lt;_xlfn.NORM.S.INV($B$6),1,0)</x:f>
        <x:v>0</x:v>
      </x:c>
      <x:c r="AS656" s="34" t="n">
        <x:f>IF(SQRT($B$9)*$B656+SQRT(1-$B$9)*X656&lt;_xlfn.NORM.S.INV($B$6),1,0)</x:f>
        <x:v>0</x:v>
      </x:c>
      <x:c r="AT656" s="34" t="n">
        <x:f>IF(SQRT($B$9)*$B656+SQRT(1-$B$9)*Y656&lt;_xlfn.NORM.S.INV($B$6),1,0)</x:f>
        <x:v>0</x:v>
      </x:c>
      <x:c r="AU656" s="34" t="n">
        <x:f>IF(SQRT($B$9)*$B656+SQRT(1-$B$9)*Z656&lt;_xlfn.NORM.S.INV($B$6),1,0)</x:f>
        <x:v>0</x:v>
      </x:c>
      <x:c r="AV656" s="34" t="n">
        <x:f>IF(SQRT($B$9)*$B656+SQRT(1-$B$9)*AA656&lt;_xlfn.NORM.S.INV($B$6),1,0)</x:f>
        <x:v>0</x:v>
      </x:c>
      <x:c r="AW656" s="34" t="n">
        <x:f>IF(SQRT($C$9)*$B656+SQRT(1-$C$9)*AB656&lt;_xlfn.NORM.S.INV($C$6),1,0)</x:f>
        <x:v>0</x:v>
      </x:c>
      <x:c r="AX656" s="34" t="n">
        <x:f>IF(SQRT($C$9)*$B656+SQRT(1-$C$9)*AC656&lt;_xlfn.NORM.S.INV($C$6),1,0)</x:f>
        <x:v>0</x:v>
      </x:c>
      <x:c r="AY656" s="34" t="n">
        <x:f>IF(SQRT($C$9)*$B656+SQRT(1-$C$9)*AD656&lt;_xlfn.NORM.S.INV($C$6),1,0)</x:f>
        <x:v>0</x:v>
      </x:c>
      <x:c r="AZ656" s="34" t="n">
        <x:f>IF(SQRT($C$9)*$B656+SQRT(1-$C$9)*AE656&lt;_xlfn.NORM.S.INV($C$6),1,0)</x:f>
        <x:v>0</x:v>
      </x:c>
      <x:c r="BA656" s="34" t="n">
        <x:f>IF(SQRT($C$9)*$B656+SQRT(1-$C$9)*AF656&lt;_xlfn.NORM.S.INV($C$6),1,0)</x:f>
        <x:v>0</x:v>
      </x:c>
      <x:c r="BB656" s="34" t="n">
        <x:f>IF(SQRT($C$9)*$B656+SQRT(1-$C$9)*AG656&lt;_xlfn.NORM.S.INV($C$6),1,0)</x:f>
        <x:v>0</x:v>
      </x:c>
      <x:c r="BC656" s="34" t="n">
        <x:f>IF(SQRT($C$9)*$B656+SQRT(1-$C$9)*AH656&lt;_xlfn.NORM.S.INV($C$6),1,0)</x:f>
        <x:v>0</x:v>
      </x:c>
      <x:c r="BD656" s="34" t="n">
        <x:f>IF(SQRT($C$9)*$B656+SQRT(1-$C$9)*AI656&lt;_xlfn.NORM.S.INV($C$6),1,0)</x:f>
        <x:v>0</x:v>
      </x:c>
      <x:c r="BE656" s="34" t="n">
        <x:f>IF(SQRT($C$9)*$B656+SQRT(1-$C$9)*AJ656&lt;_xlfn.NORM.S.INV($C$6),1,0)</x:f>
        <x:v>0</x:v>
      </x:c>
      <x:c r="BF656" s="34" t="n">
        <x:f>IF(SQRT($C$9)*$B656+SQRT(1-$C$9)*AK656&lt;_xlfn.NORM.S.INV($C$6),1,0)</x:f>
        <x:v>0</x:v>
      </x:c>
      <x:c r="BG656" s="34"/>
      <x:c r="BH656" s="34"/>
      <x:c r="BI656" s="34" t="n">
        <x:f>$B$11*(($A$1061)*$C656/$B$12*$B$7+(1-$A$1061)*$D656/$B$12*$C$7)</x:f>
        <x:v>0</x:v>
      </x:c>
      <x:c r="BJ656" s="34" t="n">
        <x:f>$B$11*(($A$1062)*$C656/$B$12*$B$7+(1-$A$1062)*$D656/$B$12*$C$7)</x:f>
        <x:v>0</x:v>
      </x:c>
      <x:c r="BK656" s="34" t="n">
        <x:f>$B$11*(($A$1063)*$C656/$B$12*$B$7+(1-$A$1063)*$D656/$B$12*$C$7)</x:f>
        <x:v>0</x:v>
      </x:c>
      <x:c r="BL656" s="34" t="n">
        <x:f>$B$11*(($A$1064)*$C656/$B$12*$B$7+(1-$A$1064)*$D656/$B$12*$C$7)</x:f>
        <x:v>0</x:v>
      </x:c>
      <x:c r="BM656" s="34" t="n">
        <x:f>$B$11*(($A$1065)*$C656/$B$12*$B$7+(1-$A$1065)*$D656/$B$12*$C$7)</x:f>
        <x:v>0</x:v>
      </x:c>
      <x:c r="BN656" s="34" t="n">
        <x:f>$B$11*(($A$1066)*$C656/$B$12*$B$7+(1-$A$1066)*$D656/$B$12*$C$7)</x:f>
        <x:v>0</x:v>
      </x:c>
      <x:c r="BO656" s="34" t="n">
        <x:f>$B$11*(($A$1067)*$C656/$B$12*$B$7+(1-$A$1067)*$D656/$B$12*$C$7)</x:f>
        <x:v>0</x:v>
      </x:c>
      <x:c r="BP656" s="34" t="n">
        <x:f>$B$11*(($A$1068)*$C656/$B$12*$B$7+(1-$A$1068)*$D656/$B$12*$C$7)</x:f>
        <x:v>0</x:v>
      </x:c>
      <x:c r="BQ656" s="34" t="n">
        <x:f>$B$11*(($A$1069)*$C656/$B$12*$B$7+(1-$A$1069)*$D656/$B$12*$C$7)</x:f>
        <x:v>0</x:v>
      </x:c>
      <x:c r="BR656" s="34" t="n">
        <x:f>$B$11*(($A$1070)*$C656/$B$12*$B$7+(1-$A$1070)*$D656/$B$12*$C$7)</x:f>
        <x:v>0</x:v>
      </x:c>
      <x:c r="BS656" s="34" t="n">
        <x:f>$B$11*(($A$1071)*$C656/$B$12*$B$7+(1-$A$1071)*$D656/$B$12*$C$7)</x:f>
        <x:v>0</x:v>
      </x:c>
      <x:c r="BT656" s="34" t="n">
        <x:f>$B$11*(($A$1072)*$C656/$B$12*$B$7+(1-$A$1072)*$D656/$B$12*$C$7)</x:f>
        <x:v>0</x:v>
      </x:c>
      <x:c r="BU656" s="34" t="n">
        <x:f>$B$11*(($A$1073)*$C656/$B$12*$B$7+(1-$A$1073)*$D656/$B$12*$C$7)</x:f>
        <x:v>0</x:v>
      </x:c>
      <x:c r="BV656" s="34" t="n">
        <x:f>$B$11*(($A$1074)*$C656/$B$12*$B$7+(1-$A$1074)*$D656/$B$12*$C$7)</x:f>
        <x:v>0</x:v>
      </x:c>
      <x:c r="BW656" s="34" t="n">
        <x:f>$B$11*(($A$1075)*$C656/$B$12*$B$7+(1-$A$1075)*$D656/$B$12*$C$7)</x:f>
        <x:v>0</x:v>
      </x:c>
      <x:c r="BX656" s="34" t="n">
        <x:f>$B$11*(($A$1076)*$C656/$B$12*$B$7+(1-$A$1076)*$D656/$B$12*$C$7)</x:f>
        <x:v>0</x:v>
      </x:c>
      <x:c r="BY656" s="34" t="n">
        <x:f>$B$11*(($A$1077)*$C656/$B$12*$B$7+(1-$A$1077)*$D656/$B$12*$C$7)</x:f>
        <x:v>0</x:v>
      </x:c>
      <x:c r="BZ656" s="34" t="n">
        <x:f>$B$11*(($A$1078)*$C656/$B$12*$B$7+(1-$A$1078)*$D656/$B$12*$C$7)</x:f>
        <x:v>0</x:v>
      </x:c>
      <x:c r="CA656" s="34" t="n">
        <x:f>$B$11*(($A$1079)*$C656/$B$12*$B$7+(1-$A$1079)*$D656/$B$12*$C$7)</x:f>
        <x:v>0</x:v>
      </x:c>
      <x:c r="CB656" s="34" t="n">
        <x:f>$B$11*(($A$1080)*$C656/$B$12*$B$7+(1-$A$1080)*$D656/$B$12*$C$7)</x:f>
        <x:v>0</x:v>
      </x:c>
      <x:c r="CC656" s="34" t="n">
        <x:f>$B$11*(($A$1081)*$C656/$B$12*$B$7+(1-$A$1081)*$D656/$B$12*$C$7)</x:f>
        <x:v>0</x:v>
      </x:c>
    </x:row>
    <x:row r="657">
      <x:c r="A657" s="34" t="n">
        <x:v>633</x:v>
      </x:c>
      <x:c r="B657" s="39" t="n">
        <x:v>0.41928999966300845</x:v>
      </x:c>
      <x:c r="C657" s="1" t="n">
        <x:f>SUM(AM657:AV657)</x:f>
        <x:v>0</x:v>
      </x:c>
      <x:c r="D657" s="1" t="n">
        <x:f>SUM(AW657:BF657)</x:f>
        <x:v>0</x:v>
      </x:c>
      <x:c r="E657" s="17" t="n">
        <x:f>(1-C657/$B$12)*$B$8-C657/$B$12*$B$7</x:f>
        <x:v>0.05</x:v>
      </x:c>
      <x:c r="F657" s="17" t="n">
        <x:f>(1-D657/$B$12)*$C$8-D657/$B$12*$C$7</x:f>
        <x:v>0.09</x:v>
      </x:c>
      <x:c r="G657" s="32" t="n">
        <x:f>$B$11*($B$10*C657/$B$12*$B$7+(1-$B$10)*D657/$B$12*$C$7)</x:f>
        <x:v>0</x:v>
      </x:c>
      <x:c r="H657" s="17" t="n">
        <x:f>$B$10*E657+(1-$B$10)*F657</x:f>
        <x:v>0.07</x:v>
      </x:c>
      <x:c r="I657" s="34"/>
      <x:c r="J657" s="34"/>
      <x:c r="K657" s="34"/>
      <x:c r="L657" s="34"/>
      <x:c r="M657" s="34"/>
      <x:c r="N657" s="34"/>
      <x:c r="O657" s="34"/>
      <x:c r="P657" s="34"/>
      <x:c r="Q657" s="34"/>
      <x:c r="R657" s="39" t="n">
        <x:v>-1.519956303739202</x:v>
      </x:c>
      <x:c r="S657" s="39" t="n">
        <x:v>-1.8499007894395443</x:v>
      </x:c>
      <x:c r="T657" s="39" t="n">
        <x:v>0.750174327553823</x:v>
      </x:c>
      <x:c r="U657" s="39" t="n">
        <x:v>-0.5002706252895791</x:v>
      </x:c>
      <x:c r="V657" s="39" t="n">
        <x:v>0.8053390847729186</x:v>
      </x:c>
      <x:c r="W657" s="39" t="n">
        <x:v>0.6964432055757439</x:v>
      </x:c>
      <x:c r="X657" s="39" t="n">
        <x:v>0.3248867352707148</x:v>
      </x:c>
      <x:c r="Y657" s="39" t="n">
        <x:v>-0.11553313620090301</x:v>
      </x:c>
      <x:c r="Z657" s="39" t="n">
        <x:v>-1.2922492286103906</x:v>
      </x:c>
      <x:c r="AA657" s="39" t="n">
        <x:v>0.3336772928874651</x:v>
      </x:c>
      <x:c r="AB657" s="39" t="n">
        <x:v>0.19371392595556744</x:v>
      </x:c>
      <x:c r="AC657" s="39" t="n">
        <x:v>0.31539313450136613</x:v>
      </x:c>
      <x:c r="AD657" s="39" t="n">
        <x:v>0.07968553760334934</x:v>
      </x:c>
      <x:c r="AE657" s="39" t="n">
        <x:v>-0.5350813058333554</x:v>
      </x:c>
      <x:c r="AF657" s="39" t="n">
        <x:v>-0.4709833129260374</x:v>
      </x:c>
      <x:c r="AG657" s="39" t="n">
        <x:v>-0.54576487751771</x:v>
      </x:c>
      <x:c r="AH657" s="39" t="n">
        <x:v>-0.8113331438283893</x:v>
      </x:c>
      <x:c r="AI657" s="39" t="n">
        <x:v>-1.532160488008067</x:v>
      </x:c>
      <x:c r="AJ657" s="39" t="n">
        <x:v>-0.8414612137715937</x:v>
      </x:c>
      <x:c r="AK657" s="39" t="n">
        <x:v>-0.5465661956199575</x:v>
      </x:c>
      <x:c r="AL657" s="34"/>
      <x:c r="AM657" s="34" t="n">
        <x:f>IF(SQRT($B$9)*$B657+SQRT(1-$B$9)*R657&lt;_xlfn.NORM.S.INV($B$6),1,0)</x:f>
        <x:v>0</x:v>
      </x:c>
      <x:c r="AN657" s="34" t="n">
        <x:f>IF(SQRT($B$9)*$B657+SQRT(1-$B$9)*S657&lt;_xlfn.NORM.S.INV($B$6),1,0)</x:f>
        <x:v>0</x:v>
      </x:c>
      <x:c r="AO657" s="34" t="n">
        <x:f>IF(SQRT($B$9)*$B657+SQRT(1-$B$9)*T657&lt;_xlfn.NORM.S.INV($B$6),1,0)</x:f>
        <x:v>0</x:v>
      </x:c>
      <x:c r="AP657" s="34" t="n">
        <x:f>IF(SQRT($B$9)*$B657+SQRT(1-$B$9)*U657&lt;_xlfn.NORM.S.INV($B$6),1,0)</x:f>
        <x:v>0</x:v>
      </x:c>
      <x:c r="AQ657" s="34" t="n">
        <x:f>IF(SQRT($B$9)*$B657+SQRT(1-$B$9)*V657&lt;_xlfn.NORM.S.INV($B$6),1,0)</x:f>
        <x:v>0</x:v>
      </x:c>
      <x:c r="AR657" s="34" t="n">
        <x:f>IF(SQRT($B$9)*$B657+SQRT(1-$B$9)*W657&lt;_xlfn.NORM.S.INV($B$6),1,0)</x:f>
        <x:v>0</x:v>
      </x:c>
      <x:c r="AS657" s="34" t="n">
        <x:f>IF(SQRT($B$9)*$B657+SQRT(1-$B$9)*X657&lt;_xlfn.NORM.S.INV($B$6),1,0)</x:f>
        <x:v>0</x:v>
      </x:c>
      <x:c r="AT657" s="34" t="n">
        <x:f>IF(SQRT($B$9)*$B657+SQRT(1-$B$9)*Y657&lt;_xlfn.NORM.S.INV($B$6),1,0)</x:f>
        <x:v>0</x:v>
      </x:c>
      <x:c r="AU657" s="34" t="n">
        <x:f>IF(SQRT($B$9)*$B657+SQRT(1-$B$9)*Z657&lt;_xlfn.NORM.S.INV($B$6),1,0)</x:f>
        <x:v>0</x:v>
      </x:c>
      <x:c r="AV657" s="34" t="n">
        <x:f>IF(SQRT($B$9)*$B657+SQRT(1-$B$9)*AA657&lt;_xlfn.NORM.S.INV($B$6),1,0)</x:f>
        <x:v>0</x:v>
      </x:c>
      <x:c r="AW657" s="34" t="n">
        <x:f>IF(SQRT($C$9)*$B657+SQRT(1-$C$9)*AB657&lt;_xlfn.NORM.S.INV($C$6),1,0)</x:f>
        <x:v>0</x:v>
      </x:c>
      <x:c r="AX657" s="34" t="n">
        <x:f>IF(SQRT($C$9)*$B657+SQRT(1-$C$9)*AC657&lt;_xlfn.NORM.S.INV($C$6),1,0)</x:f>
        <x:v>0</x:v>
      </x:c>
      <x:c r="AY657" s="34" t="n">
        <x:f>IF(SQRT($C$9)*$B657+SQRT(1-$C$9)*AD657&lt;_xlfn.NORM.S.INV($C$6),1,0)</x:f>
        <x:v>0</x:v>
      </x:c>
      <x:c r="AZ657" s="34" t="n">
        <x:f>IF(SQRT($C$9)*$B657+SQRT(1-$C$9)*AE657&lt;_xlfn.NORM.S.INV($C$6),1,0)</x:f>
        <x:v>0</x:v>
      </x:c>
      <x:c r="BA657" s="34" t="n">
        <x:f>IF(SQRT($C$9)*$B657+SQRT(1-$C$9)*AF657&lt;_xlfn.NORM.S.INV($C$6),1,0)</x:f>
        <x:v>0</x:v>
      </x:c>
      <x:c r="BB657" s="34" t="n">
        <x:f>IF(SQRT($C$9)*$B657+SQRT(1-$C$9)*AG657&lt;_xlfn.NORM.S.INV($C$6),1,0)</x:f>
        <x:v>0</x:v>
      </x:c>
      <x:c r="BC657" s="34" t="n">
        <x:f>IF(SQRT($C$9)*$B657+SQRT(1-$C$9)*AH657&lt;_xlfn.NORM.S.INV($C$6),1,0)</x:f>
        <x:v>0</x:v>
      </x:c>
      <x:c r="BD657" s="34" t="n">
        <x:f>IF(SQRT($C$9)*$B657+SQRT(1-$C$9)*AI657&lt;_xlfn.NORM.S.INV($C$6),1,0)</x:f>
        <x:v>0</x:v>
      </x:c>
      <x:c r="BE657" s="34" t="n">
        <x:f>IF(SQRT($C$9)*$B657+SQRT(1-$C$9)*AJ657&lt;_xlfn.NORM.S.INV($C$6),1,0)</x:f>
        <x:v>0</x:v>
      </x:c>
      <x:c r="BF657" s="34" t="n">
        <x:f>IF(SQRT($C$9)*$B657+SQRT(1-$C$9)*AK657&lt;_xlfn.NORM.S.INV($C$6),1,0)</x:f>
        <x:v>0</x:v>
      </x:c>
      <x:c r="BG657" s="34"/>
      <x:c r="BH657" s="34"/>
      <x:c r="BI657" s="34" t="n">
        <x:f>$B$11*(($A$1061)*$C657/$B$12*$B$7+(1-$A$1061)*$D657/$B$12*$C$7)</x:f>
        <x:v>0</x:v>
      </x:c>
      <x:c r="BJ657" s="34" t="n">
        <x:f>$B$11*(($A$1062)*$C657/$B$12*$B$7+(1-$A$1062)*$D657/$B$12*$C$7)</x:f>
        <x:v>0</x:v>
      </x:c>
      <x:c r="BK657" s="34" t="n">
        <x:f>$B$11*(($A$1063)*$C657/$B$12*$B$7+(1-$A$1063)*$D657/$B$12*$C$7)</x:f>
        <x:v>0</x:v>
      </x:c>
      <x:c r="BL657" s="34" t="n">
        <x:f>$B$11*(($A$1064)*$C657/$B$12*$B$7+(1-$A$1064)*$D657/$B$12*$C$7)</x:f>
        <x:v>0</x:v>
      </x:c>
      <x:c r="BM657" s="34" t="n">
        <x:f>$B$11*(($A$1065)*$C657/$B$12*$B$7+(1-$A$1065)*$D657/$B$12*$C$7)</x:f>
        <x:v>0</x:v>
      </x:c>
      <x:c r="BN657" s="34" t="n">
        <x:f>$B$11*(($A$1066)*$C657/$B$12*$B$7+(1-$A$1066)*$D657/$B$12*$C$7)</x:f>
        <x:v>0</x:v>
      </x:c>
      <x:c r="BO657" s="34" t="n">
        <x:f>$B$11*(($A$1067)*$C657/$B$12*$B$7+(1-$A$1067)*$D657/$B$12*$C$7)</x:f>
        <x:v>0</x:v>
      </x:c>
      <x:c r="BP657" s="34" t="n">
        <x:f>$B$11*(($A$1068)*$C657/$B$12*$B$7+(1-$A$1068)*$D657/$B$12*$C$7)</x:f>
        <x:v>0</x:v>
      </x:c>
      <x:c r="BQ657" s="34" t="n">
        <x:f>$B$11*(($A$1069)*$C657/$B$12*$B$7+(1-$A$1069)*$D657/$B$12*$C$7)</x:f>
        <x:v>0</x:v>
      </x:c>
      <x:c r="BR657" s="34" t="n">
        <x:f>$B$11*(($A$1070)*$C657/$B$12*$B$7+(1-$A$1070)*$D657/$B$12*$C$7)</x:f>
        <x:v>0</x:v>
      </x:c>
      <x:c r="BS657" s="34" t="n">
        <x:f>$B$11*(($A$1071)*$C657/$B$12*$B$7+(1-$A$1071)*$D657/$B$12*$C$7)</x:f>
        <x:v>0</x:v>
      </x:c>
      <x:c r="BT657" s="34" t="n">
        <x:f>$B$11*(($A$1072)*$C657/$B$12*$B$7+(1-$A$1072)*$D657/$B$12*$C$7)</x:f>
        <x:v>0</x:v>
      </x:c>
      <x:c r="BU657" s="34" t="n">
        <x:f>$B$11*(($A$1073)*$C657/$B$12*$B$7+(1-$A$1073)*$D657/$B$12*$C$7)</x:f>
        <x:v>0</x:v>
      </x:c>
      <x:c r="BV657" s="34" t="n">
        <x:f>$B$11*(($A$1074)*$C657/$B$12*$B$7+(1-$A$1074)*$D657/$B$12*$C$7)</x:f>
        <x:v>0</x:v>
      </x:c>
      <x:c r="BW657" s="34" t="n">
        <x:f>$B$11*(($A$1075)*$C657/$B$12*$B$7+(1-$A$1075)*$D657/$B$12*$C$7)</x:f>
        <x:v>0</x:v>
      </x:c>
      <x:c r="BX657" s="34" t="n">
        <x:f>$B$11*(($A$1076)*$C657/$B$12*$B$7+(1-$A$1076)*$D657/$B$12*$C$7)</x:f>
        <x:v>0</x:v>
      </x:c>
      <x:c r="BY657" s="34" t="n">
        <x:f>$B$11*(($A$1077)*$C657/$B$12*$B$7+(1-$A$1077)*$D657/$B$12*$C$7)</x:f>
        <x:v>0</x:v>
      </x:c>
      <x:c r="BZ657" s="34" t="n">
        <x:f>$B$11*(($A$1078)*$C657/$B$12*$B$7+(1-$A$1078)*$D657/$B$12*$C$7)</x:f>
        <x:v>0</x:v>
      </x:c>
      <x:c r="CA657" s="34" t="n">
        <x:f>$B$11*(($A$1079)*$C657/$B$12*$B$7+(1-$A$1079)*$D657/$B$12*$C$7)</x:f>
        <x:v>0</x:v>
      </x:c>
      <x:c r="CB657" s="34" t="n">
        <x:f>$B$11*(($A$1080)*$C657/$B$12*$B$7+(1-$A$1080)*$D657/$B$12*$C$7)</x:f>
        <x:v>0</x:v>
      </x:c>
      <x:c r="CC657" s="34" t="n">
        <x:f>$B$11*(($A$1081)*$C657/$B$12*$B$7+(1-$A$1081)*$D657/$B$12*$C$7)</x:f>
        <x:v>0</x:v>
      </x:c>
    </x:row>
    <x:row r="658">
      <x:c r="A658" s="34" t="n">
        <x:v>634</x:v>
      </x:c>
      <x:c r="B658" s="39" t="n">
        <x:v>-0.3287877842344947</x:v>
      </x:c>
      <x:c r="C658" s="1" t="n">
        <x:f>SUM(AM658:AV658)</x:f>
        <x:v>0</x:v>
      </x:c>
      <x:c r="D658" s="1" t="n">
        <x:f>SUM(AW658:BF658)</x:f>
        <x:v>0</x:v>
      </x:c>
      <x:c r="E658" s="17" t="n">
        <x:f>(1-C658/$B$12)*$B$8-C658/$B$12*$B$7</x:f>
        <x:v>0.05</x:v>
      </x:c>
      <x:c r="F658" s="17" t="n">
        <x:f>(1-D658/$B$12)*$C$8-D658/$B$12*$C$7</x:f>
        <x:v>0.09</x:v>
      </x:c>
      <x:c r="G658" s="32" t="n">
        <x:f>$B$11*($B$10*C658/$B$12*$B$7+(1-$B$10)*D658/$B$12*$C$7)</x:f>
        <x:v>0</x:v>
      </x:c>
      <x:c r="H658" s="17" t="n">
        <x:f>$B$10*E658+(1-$B$10)*F658</x:f>
        <x:v>0.07</x:v>
      </x:c>
      <x:c r="I658" s="34"/>
      <x:c r="J658" s="34"/>
      <x:c r="K658" s="34"/>
      <x:c r="L658" s="34"/>
      <x:c r="M658" s="34"/>
      <x:c r="N658" s="34"/>
      <x:c r="O658" s="34"/>
      <x:c r="P658" s="34"/>
      <x:c r="Q658" s="34"/>
      <x:c r="R658" s="39" t="n">
        <x:v>1.9715853105870509</x:v>
      </x:c>
      <x:c r="S658" s="39" t="n">
        <x:v>-1.890687533110377</x:v>
      </x:c>
      <x:c r="T658" s="39" t="n">
        <x:v>0.7658565102625993</x:v>
      </x:c>
      <x:c r="U658" s="39" t="n">
        <x:v>-0.19621255052650965</x:v>
      </x:c>
      <x:c r="V658" s="39" t="n">
        <x:v>-1.2204437131184824</x:v>
      </x:c>
      <x:c r="W658" s="39" t="n">
        <x:v>0.491553677752153</x:v>
      </x:c>
      <x:c r="X658" s="39" t="n">
        <x:v>-1.199461811875086</x:v>
      </x:c>
      <x:c r="Y658" s="39" t="n">
        <x:v>1.4307806449181308</x:v>
      </x:c>
      <x:c r="Z658" s="39" t="n">
        <x:v>0.4768166762403727</x:v>
      </x:c>
      <x:c r="AA658" s="39" t="n">
        <x:v>0.017005066169010673</x:v>
      </x:c>
      <x:c r="AB658" s="39" t="n">
        <x:v>0.06945128069799261</x:v>
      </x:c>
      <x:c r="AC658" s="39" t="n">
        <x:v>0.13306416853837144</x:v>
      </x:c>
      <x:c r="AD658" s="39" t="n">
        <x:v>-0.7729264481293656</x:v>
      </x:c>
      <x:c r="AE658" s="39" t="n">
        <x:v>0.40378247547831797</x:v>
      </x:c>
      <x:c r="AF658" s="39" t="n">
        <x:v>1.62410711034679</x:v>
      </x:c>
      <x:c r="AG658" s="39" t="n">
        <x:v>0.6878069480295128</x:v>
      </x:c>
      <x:c r="AH658" s="39" t="n">
        <x:v>-0.07771454493151125</x:v>
      </x:c>
      <x:c r="AI658" s="39" t="n">
        <x:v>0.35314220256211976</x:v>
      </x:c>
      <x:c r="AJ658" s="39" t="n">
        <x:v>-0.4876322085455057</x:v>
      </x:c>
      <x:c r="AK658" s="39" t="n">
        <x:v>2.0771116151685014</x:v>
      </x:c>
      <x:c r="AL658" s="34"/>
      <x:c r="AM658" s="34" t="n">
        <x:f>IF(SQRT($B$9)*$B658+SQRT(1-$B$9)*R658&lt;_xlfn.NORM.S.INV($B$6),1,0)</x:f>
        <x:v>0</x:v>
      </x:c>
      <x:c r="AN658" s="34" t="n">
        <x:f>IF(SQRT($B$9)*$B658+SQRT(1-$B$9)*S658&lt;_xlfn.NORM.S.INV($B$6),1,0)</x:f>
        <x:v>0</x:v>
      </x:c>
      <x:c r="AO658" s="34" t="n">
        <x:f>IF(SQRT($B$9)*$B658+SQRT(1-$B$9)*T658&lt;_xlfn.NORM.S.INV($B$6),1,0)</x:f>
        <x:v>0</x:v>
      </x:c>
      <x:c r="AP658" s="34" t="n">
        <x:f>IF(SQRT($B$9)*$B658+SQRT(1-$B$9)*U658&lt;_xlfn.NORM.S.INV($B$6),1,0)</x:f>
        <x:v>0</x:v>
      </x:c>
      <x:c r="AQ658" s="34" t="n">
        <x:f>IF(SQRT($B$9)*$B658+SQRT(1-$B$9)*V658&lt;_xlfn.NORM.S.INV($B$6),1,0)</x:f>
        <x:v>0</x:v>
      </x:c>
      <x:c r="AR658" s="34" t="n">
        <x:f>IF(SQRT($B$9)*$B658+SQRT(1-$B$9)*W658&lt;_xlfn.NORM.S.INV($B$6),1,0)</x:f>
        <x:v>0</x:v>
      </x:c>
      <x:c r="AS658" s="34" t="n">
        <x:f>IF(SQRT($B$9)*$B658+SQRT(1-$B$9)*X658&lt;_xlfn.NORM.S.INV($B$6),1,0)</x:f>
        <x:v>0</x:v>
      </x:c>
      <x:c r="AT658" s="34" t="n">
        <x:f>IF(SQRT($B$9)*$B658+SQRT(1-$B$9)*Y658&lt;_xlfn.NORM.S.INV($B$6),1,0)</x:f>
        <x:v>0</x:v>
      </x:c>
      <x:c r="AU658" s="34" t="n">
        <x:f>IF(SQRT($B$9)*$B658+SQRT(1-$B$9)*Z658&lt;_xlfn.NORM.S.INV($B$6),1,0)</x:f>
        <x:v>0</x:v>
      </x:c>
      <x:c r="AV658" s="34" t="n">
        <x:f>IF(SQRT($B$9)*$B658+SQRT(1-$B$9)*AA658&lt;_xlfn.NORM.S.INV($B$6),1,0)</x:f>
        <x:v>0</x:v>
      </x:c>
      <x:c r="AW658" s="34" t="n">
        <x:f>IF(SQRT($C$9)*$B658+SQRT(1-$C$9)*AB658&lt;_xlfn.NORM.S.INV($C$6),1,0)</x:f>
        <x:v>0</x:v>
      </x:c>
      <x:c r="AX658" s="34" t="n">
        <x:f>IF(SQRT($C$9)*$B658+SQRT(1-$C$9)*AC658&lt;_xlfn.NORM.S.INV($C$6),1,0)</x:f>
        <x:v>0</x:v>
      </x:c>
      <x:c r="AY658" s="34" t="n">
        <x:f>IF(SQRT($C$9)*$B658+SQRT(1-$C$9)*AD658&lt;_xlfn.NORM.S.INV($C$6),1,0)</x:f>
        <x:v>0</x:v>
      </x:c>
      <x:c r="AZ658" s="34" t="n">
        <x:f>IF(SQRT($C$9)*$B658+SQRT(1-$C$9)*AE658&lt;_xlfn.NORM.S.INV($C$6),1,0)</x:f>
        <x:v>0</x:v>
      </x:c>
      <x:c r="BA658" s="34" t="n">
        <x:f>IF(SQRT($C$9)*$B658+SQRT(1-$C$9)*AF658&lt;_xlfn.NORM.S.INV($C$6),1,0)</x:f>
        <x:v>0</x:v>
      </x:c>
      <x:c r="BB658" s="34" t="n">
        <x:f>IF(SQRT($C$9)*$B658+SQRT(1-$C$9)*AG658&lt;_xlfn.NORM.S.INV($C$6),1,0)</x:f>
        <x:v>0</x:v>
      </x:c>
      <x:c r="BC658" s="34" t="n">
        <x:f>IF(SQRT($C$9)*$B658+SQRT(1-$C$9)*AH658&lt;_xlfn.NORM.S.INV($C$6),1,0)</x:f>
        <x:v>0</x:v>
      </x:c>
      <x:c r="BD658" s="34" t="n">
        <x:f>IF(SQRT($C$9)*$B658+SQRT(1-$C$9)*AI658&lt;_xlfn.NORM.S.INV($C$6),1,0)</x:f>
        <x:v>0</x:v>
      </x:c>
      <x:c r="BE658" s="34" t="n">
        <x:f>IF(SQRT($C$9)*$B658+SQRT(1-$C$9)*AJ658&lt;_xlfn.NORM.S.INV($C$6),1,0)</x:f>
        <x:v>0</x:v>
      </x:c>
      <x:c r="BF658" s="34" t="n">
        <x:f>IF(SQRT($C$9)*$B658+SQRT(1-$C$9)*AK658&lt;_xlfn.NORM.S.INV($C$6),1,0)</x:f>
        <x:v>0</x:v>
      </x:c>
      <x:c r="BG658" s="34"/>
      <x:c r="BH658" s="34"/>
      <x:c r="BI658" s="34" t="n">
        <x:f>$B$11*(($A$1061)*$C658/$B$12*$B$7+(1-$A$1061)*$D658/$B$12*$C$7)</x:f>
        <x:v>0</x:v>
      </x:c>
      <x:c r="BJ658" s="34" t="n">
        <x:f>$B$11*(($A$1062)*$C658/$B$12*$B$7+(1-$A$1062)*$D658/$B$12*$C$7)</x:f>
        <x:v>0</x:v>
      </x:c>
      <x:c r="BK658" s="34" t="n">
        <x:f>$B$11*(($A$1063)*$C658/$B$12*$B$7+(1-$A$1063)*$D658/$B$12*$C$7)</x:f>
        <x:v>0</x:v>
      </x:c>
      <x:c r="BL658" s="34" t="n">
        <x:f>$B$11*(($A$1064)*$C658/$B$12*$B$7+(1-$A$1064)*$D658/$B$12*$C$7)</x:f>
        <x:v>0</x:v>
      </x:c>
      <x:c r="BM658" s="34" t="n">
        <x:f>$B$11*(($A$1065)*$C658/$B$12*$B$7+(1-$A$1065)*$D658/$B$12*$C$7)</x:f>
        <x:v>0</x:v>
      </x:c>
      <x:c r="BN658" s="34" t="n">
        <x:f>$B$11*(($A$1066)*$C658/$B$12*$B$7+(1-$A$1066)*$D658/$B$12*$C$7)</x:f>
        <x:v>0</x:v>
      </x:c>
      <x:c r="BO658" s="34" t="n">
        <x:f>$B$11*(($A$1067)*$C658/$B$12*$B$7+(1-$A$1067)*$D658/$B$12*$C$7)</x:f>
        <x:v>0</x:v>
      </x:c>
      <x:c r="BP658" s="34" t="n">
        <x:f>$B$11*(($A$1068)*$C658/$B$12*$B$7+(1-$A$1068)*$D658/$B$12*$C$7)</x:f>
        <x:v>0</x:v>
      </x:c>
      <x:c r="BQ658" s="34" t="n">
        <x:f>$B$11*(($A$1069)*$C658/$B$12*$B$7+(1-$A$1069)*$D658/$B$12*$C$7)</x:f>
        <x:v>0</x:v>
      </x:c>
      <x:c r="BR658" s="34" t="n">
        <x:f>$B$11*(($A$1070)*$C658/$B$12*$B$7+(1-$A$1070)*$D658/$B$12*$C$7)</x:f>
        <x:v>0</x:v>
      </x:c>
      <x:c r="BS658" s="34" t="n">
        <x:f>$B$11*(($A$1071)*$C658/$B$12*$B$7+(1-$A$1071)*$D658/$B$12*$C$7)</x:f>
        <x:v>0</x:v>
      </x:c>
      <x:c r="BT658" s="34" t="n">
        <x:f>$B$11*(($A$1072)*$C658/$B$12*$B$7+(1-$A$1072)*$D658/$B$12*$C$7)</x:f>
        <x:v>0</x:v>
      </x:c>
      <x:c r="BU658" s="34" t="n">
        <x:f>$B$11*(($A$1073)*$C658/$B$12*$B$7+(1-$A$1073)*$D658/$B$12*$C$7)</x:f>
        <x:v>0</x:v>
      </x:c>
      <x:c r="BV658" s="34" t="n">
        <x:f>$B$11*(($A$1074)*$C658/$B$12*$B$7+(1-$A$1074)*$D658/$B$12*$C$7)</x:f>
        <x:v>0</x:v>
      </x:c>
      <x:c r="BW658" s="34" t="n">
        <x:f>$B$11*(($A$1075)*$C658/$B$12*$B$7+(1-$A$1075)*$D658/$B$12*$C$7)</x:f>
        <x:v>0</x:v>
      </x:c>
      <x:c r="BX658" s="34" t="n">
        <x:f>$B$11*(($A$1076)*$C658/$B$12*$B$7+(1-$A$1076)*$D658/$B$12*$C$7)</x:f>
        <x:v>0</x:v>
      </x:c>
      <x:c r="BY658" s="34" t="n">
        <x:f>$B$11*(($A$1077)*$C658/$B$12*$B$7+(1-$A$1077)*$D658/$B$12*$C$7)</x:f>
        <x:v>0</x:v>
      </x:c>
      <x:c r="BZ658" s="34" t="n">
        <x:f>$B$11*(($A$1078)*$C658/$B$12*$B$7+(1-$A$1078)*$D658/$B$12*$C$7)</x:f>
        <x:v>0</x:v>
      </x:c>
      <x:c r="CA658" s="34" t="n">
        <x:f>$B$11*(($A$1079)*$C658/$B$12*$B$7+(1-$A$1079)*$D658/$B$12*$C$7)</x:f>
        <x:v>0</x:v>
      </x:c>
      <x:c r="CB658" s="34" t="n">
        <x:f>$B$11*(($A$1080)*$C658/$B$12*$B$7+(1-$A$1080)*$D658/$B$12*$C$7)</x:f>
        <x:v>0</x:v>
      </x:c>
      <x:c r="CC658" s="34" t="n">
        <x:f>$B$11*(($A$1081)*$C658/$B$12*$B$7+(1-$A$1081)*$D658/$B$12*$C$7)</x:f>
        <x:v>0</x:v>
      </x:c>
    </x:row>
    <x:row r="659">
      <x:c r="A659" s="34" t="n">
        <x:v>635</x:v>
      </x:c>
      <x:c r="B659" s="39" t="n">
        <x:v>-0.1272569226771762</x:v>
      </x:c>
      <x:c r="C659" s="1" t="n">
        <x:f>SUM(AM659:AV659)</x:f>
        <x:v>0</x:v>
      </x:c>
      <x:c r="D659" s="1" t="n">
        <x:f>SUM(AW659:BF659)</x:f>
        <x:v>1</x:v>
      </x:c>
      <x:c r="E659" s="17" t="n">
        <x:f>(1-C659/$B$12)*$B$8-C659/$B$12*$B$7</x:f>
        <x:v>0.05</x:v>
      </x:c>
      <x:c r="F659" s="17" t="n">
        <x:f>(1-D659/$B$12)*$C$8-D659/$B$12*$C$7</x:f>
        <x:v>0.021000000000000005</x:v>
      </x:c>
      <x:c r="G659" s="32" t="n">
        <x:f>$B$11*($B$10*C659/$B$12*$B$7+(1-$B$10)*D659/$B$12*$C$7)</x:f>
        <x:v>300</x:v>
      </x:c>
      <x:c r="H659" s="17" t="n">
        <x:f>$B$10*E659+(1-$B$10)*F659</x:f>
        <x:v>0.035500000000000004</x:v>
      </x:c>
      <x:c r="I659" s="34"/>
      <x:c r="J659" s="34"/>
      <x:c r="K659" s="34"/>
      <x:c r="L659" s="34"/>
      <x:c r="M659" s="34"/>
      <x:c r="N659" s="34"/>
      <x:c r="O659" s="34"/>
      <x:c r="P659" s="34"/>
      <x:c r="Q659" s="34"/>
      <x:c r="R659" s="39" t="n">
        <x:v>0.05958954830174904</x:v>
      </x:c>
      <x:c r="S659" s="39" t="n">
        <x:v>0.7821200904793547</x:v>
      </x:c>
      <x:c r="T659" s="39" t="n">
        <x:v>-0.567871676276182</x:v>
      </x:c>
      <x:c r="U659" s="39" t="n">
        <x:v>1.4204876677339553</x:v>
      </x:c>
      <x:c r="V659" s="39" t="n">
        <x:v>0.7506933956484525</x:v>
      </x:c>
      <x:c r="W659" s="39" t="n">
        <x:v>-1.0852658389340413</x:v>
      </x:c>
      <x:c r="X659" s="39" t="n">
        <x:v>-0.8607374493256353</x:v>
      </x:c>
      <x:c r="Y659" s="39" t="n">
        <x:v>0.9178659694988309</x:v>
      </x:c>
      <x:c r="Z659" s="39" t="n">
        <x:v>1.6820392647299642</x:v>
      </x:c>
      <x:c r="AA659" s="39" t="n">
        <x:v>-0.8685443614700904</x:v>
      </x:c>
      <x:c r="AB659" s="39" t="n">
        <x:v>-2.1152673646243594</x:v>
      </x:c>
      <x:c r="AC659" s="39" t="n">
        <x:v>0.18635155228095188</x:v>
      </x:c>
      <x:c r="AD659" s="39" t="n">
        <x:v>-0.702266681685555</x:v>
      </x:c>
      <x:c r="AE659" s="39" t="n">
        <x:v>0.5521347214710525</x:v>
      </x:c>
      <x:c r="AF659" s="39" t="n">
        <x:v>-1.412843057089466</x:v>
      </x:c>
      <x:c r="AG659" s="39" t="n">
        <x:v>0.34866736561437583</x:v>
      </x:c>
      <x:c r="AH659" s="39" t="n">
        <x:v>0.12488119751664713</x:v>
      </x:c>
      <x:c r="AI659" s="39" t="n">
        <x:v>0.45742296254574555</x:v>
      </x:c>
      <x:c r="AJ659" s="39" t="n">
        <x:v>1.6003447863462792</x:v>
      </x:c>
      <x:c r="AK659" s="39" t="n">
        <x:v>-1.6721566393443767</x:v>
      </x:c>
      <x:c r="AL659" s="34"/>
      <x:c r="AM659" s="34" t="n">
        <x:f>IF(SQRT($B$9)*$B659+SQRT(1-$B$9)*R659&lt;_xlfn.NORM.S.INV($B$6),1,0)</x:f>
        <x:v>0</x:v>
      </x:c>
      <x:c r="AN659" s="34" t="n">
        <x:f>IF(SQRT($B$9)*$B659+SQRT(1-$B$9)*S659&lt;_xlfn.NORM.S.INV($B$6),1,0)</x:f>
        <x:v>0</x:v>
      </x:c>
      <x:c r="AO659" s="34" t="n">
        <x:f>IF(SQRT($B$9)*$B659+SQRT(1-$B$9)*T659&lt;_xlfn.NORM.S.INV($B$6),1,0)</x:f>
        <x:v>0</x:v>
      </x:c>
      <x:c r="AP659" s="34" t="n">
        <x:f>IF(SQRT($B$9)*$B659+SQRT(1-$B$9)*U659&lt;_xlfn.NORM.S.INV($B$6),1,0)</x:f>
        <x:v>0</x:v>
      </x:c>
      <x:c r="AQ659" s="34" t="n">
        <x:f>IF(SQRT($B$9)*$B659+SQRT(1-$B$9)*V659&lt;_xlfn.NORM.S.INV($B$6),1,0)</x:f>
        <x:v>0</x:v>
      </x:c>
      <x:c r="AR659" s="34" t="n">
        <x:f>IF(SQRT($B$9)*$B659+SQRT(1-$B$9)*W659&lt;_xlfn.NORM.S.INV($B$6),1,0)</x:f>
        <x:v>0</x:v>
      </x:c>
      <x:c r="AS659" s="34" t="n">
        <x:f>IF(SQRT($B$9)*$B659+SQRT(1-$B$9)*X659&lt;_xlfn.NORM.S.INV($B$6),1,0)</x:f>
        <x:v>0</x:v>
      </x:c>
      <x:c r="AT659" s="34" t="n">
        <x:f>IF(SQRT($B$9)*$B659+SQRT(1-$B$9)*Y659&lt;_xlfn.NORM.S.INV($B$6),1,0)</x:f>
        <x:v>0</x:v>
      </x:c>
      <x:c r="AU659" s="34" t="n">
        <x:f>IF(SQRT($B$9)*$B659+SQRT(1-$B$9)*Z659&lt;_xlfn.NORM.S.INV($B$6),1,0)</x:f>
        <x:v>0</x:v>
      </x:c>
      <x:c r="AV659" s="34" t="n">
        <x:f>IF(SQRT($B$9)*$B659+SQRT(1-$B$9)*AA659&lt;_xlfn.NORM.S.INV($B$6),1,0)</x:f>
        <x:v>0</x:v>
      </x:c>
      <x:c r="AW659" s="34" t="n">
        <x:f>IF(SQRT($C$9)*$B659+SQRT(1-$C$9)*AB659&lt;_xlfn.NORM.S.INV($C$6),1,0)</x:f>
        <x:v>1</x:v>
      </x:c>
      <x:c r="AX659" s="34" t="n">
        <x:f>IF(SQRT($C$9)*$B659+SQRT(1-$C$9)*AC659&lt;_xlfn.NORM.S.INV($C$6),1,0)</x:f>
        <x:v>0</x:v>
      </x:c>
      <x:c r="AY659" s="34" t="n">
        <x:f>IF(SQRT($C$9)*$B659+SQRT(1-$C$9)*AD659&lt;_xlfn.NORM.S.INV($C$6),1,0)</x:f>
        <x:v>0</x:v>
      </x:c>
      <x:c r="AZ659" s="34" t="n">
        <x:f>IF(SQRT($C$9)*$B659+SQRT(1-$C$9)*AE659&lt;_xlfn.NORM.S.INV($C$6),1,0)</x:f>
        <x:v>0</x:v>
      </x:c>
      <x:c r="BA659" s="34" t="n">
        <x:f>IF(SQRT($C$9)*$B659+SQRT(1-$C$9)*AF659&lt;_xlfn.NORM.S.INV($C$6),1,0)</x:f>
        <x:v>0</x:v>
      </x:c>
      <x:c r="BB659" s="34" t="n">
        <x:f>IF(SQRT($C$9)*$B659+SQRT(1-$C$9)*AG659&lt;_xlfn.NORM.S.INV($C$6),1,0)</x:f>
        <x:v>0</x:v>
      </x:c>
      <x:c r="BC659" s="34" t="n">
        <x:f>IF(SQRT($C$9)*$B659+SQRT(1-$C$9)*AH659&lt;_xlfn.NORM.S.INV($C$6),1,0)</x:f>
        <x:v>0</x:v>
      </x:c>
      <x:c r="BD659" s="34" t="n">
        <x:f>IF(SQRT($C$9)*$B659+SQRT(1-$C$9)*AI659&lt;_xlfn.NORM.S.INV($C$6),1,0)</x:f>
        <x:v>0</x:v>
      </x:c>
      <x:c r="BE659" s="34" t="n">
        <x:f>IF(SQRT($C$9)*$B659+SQRT(1-$C$9)*AJ659&lt;_xlfn.NORM.S.INV($C$6),1,0)</x:f>
        <x:v>0</x:v>
      </x:c>
      <x:c r="BF659" s="34" t="n">
        <x:f>IF(SQRT($C$9)*$B659+SQRT(1-$C$9)*AK659&lt;_xlfn.NORM.S.INV($C$6),1,0)</x:f>
        <x:v>0</x:v>
      </x:c>
      <x:c r="BG659" s="34"/>
      <x:c r="BH659" s="34"/>
      <x:c r="BI659" s="34" t="n">
        <x:f>$B$11*(($A$1061)*$C659/$B$12*$B$7+(1-$A$1061)*$D659/$B$12*$C$7)</x:f>
        <x:v>600</x:v>
      </x:c>
      <x:c r="BJ659" s="34" t="n">
        <x:f>$B$11*(($A$1062)*$C659/$B$12*$B$7+(1-$A$1062)*$D659/$B$12*$C$7)</x:f>
        <x:v>570</x:v>
      </x:c>
      <x:c r="BK659" s="34" t="n">
        <x:f>$B$11*(($A$1063)*$C659/$B$12*$B$7+(1-$A$1063)*$D659/$B$12*$C$7)</x:f>
        <x:v>540</x:v>
      </x:c>
      <x:c r="BL659" s="34" t="n">
        <x:f>$B$11*(($A$1064)*$C659/$B$12*$B$7+(1-$A$1064)*$D659/$B$12*$C$7)</x:f>
        <x:v>509.99999999999994</x:v>
      </x:c>
      <x:c r="BM659" s="34" t="n">
        <x:f>$B$11*(($A$1065)*$C659/$B$12*$B$7+(1-$A$1065)*$D659/$B$12*$C$7)</x:f>
        <x:v>480</x:v>
      </x:c>
      <x:c r="BN659" s="34" t="n">
        <x:f>$B$11*(($A$1066)*$C659/$B$12*$B$7+(1-$A$1066)*$D659/$B$12*$C$7)</x:f>
        <x:v>450</x:v>
      </x:c>
      <x:c r="BO659" s="34" t="n">
        <x:f>$B$11*(($A$1067)*$C659/$B$12*$B$7+(1-$A$1067)*$D659/$B$12*$C$7)</x:f>
        <x:v>419.99999999999994</x:v>
      </x:c>
      <x:c r="BP659" s="34" t="n">
        <x:f>$B$11*(($A$1068)*$C659/$B$12*$B$7+(1-$A$1068)*$D659/$B$12*$C$7)</x:f>
        <x:v>390</x:v>
      </x:c>
      <x:c r="BQ659" s="34" t="n">
        <x:f>$B$11*(($A$1069)*$C659/$B$12*$B$7+(1-$A$1069)*$D659/$B$12*$C$7)</x:f>
        <x:v>360</x:v>
      </x:c>
      <x:c r="BR659" s="34" t="n">
        <x:f>$B$11*(($A$1070)*$C659/$B$12*$B$7+(1-$A$1070)*$D659/$B$12*$C$7)</x:f>
        <x:v>330</x:v>
      </x:c>
      <x:c r="BS659" s="34" t="n">
        <x:f>$B$11*(($A$1071)*$C659/$B$12*$B$7+(1-$A$1071)*$D659/$B$12*$C$7)</x:f>
        <x:v>300</x:v>
      </x:c>
      <x:c r="BT659" s="34" t="n">
        <x:f>$B$11*(($A$1072)*$C659/$B$12*$B$7+(1-$A$1072)*$D659/$B$12*$C$7)</x:f>
        <x:v>270</x:v>
      </x:c>
      <x:c r="BU659" s="34" t="n">
        <x:f>$B$11*(($A$1073)*$C659/$B$12*$B$7+(1-$A$1073)*$D659/$B$12*$C$7)</x:f>
        <x:v>240</x:v>
      </x:c>
      <x:c r="BV659" s="34" t="n">
        <x:f>$B$11*(($A$1074)*$C659/$B$12*$B$7+(1-$A$1074)*$D659/$B$12*$C$7)</x:f>
        <x:v>209.99999999999997</x:v>
      </x:c>
      <x:c r="BW659" s="34" t="n">
        <x:f>$B$11*(($A$1075)*$C659/$B$12*$B$7+(1-$A$1075)*$D659/$B$12*$C$7)</x:f>
        <x:v>180.00000000000003</x:v>
      </x:c>
      <x:c r="BX659" s="34" t="n">
        <x:f>$B$11*(($A$1076)*$C659/$B$12*$B$7+(1-$A$1076)*$D659/$B$12*$C$7)</x:f>
        <x:v>150</x:v>
      </x:c>
      <x:c r="BY659" s="34" t="n">
        <x:f>$B$11*(($A$1077)*$C659/$B$12*$B$7+(1-$A$1077)*$D659/$B$12*$C$7)</x:f>
        <x:v>119.99999999999999</x:v>
      </x:c>
      <x:c r="BZ659" s="34" t="n">
        <x:f>$B$11*(($A$1078)*$C659/$B$12*$B$7+(1-$A$1078)*$D659/$B$12*$C$7)</x:f>
        <x:v>90.00000000000001</x:v>
      </x:c>
      <x:c r="CA659" s="34" t="n">
        <x:f>$B$11*(($A$1079)*$C659/$B$12*$B$7+(1-$A$1079)*$D659/$B$12*$C$7)</x:f>
        <x:v>59.99999999999999</x:v>
      </x:c>
      <x:c r="CB659" s="34" t="n">
        <x:f>$B$11*(($A$1080)*$C659/$B$12*$B$7+(1-$A$1080)*$D659/$B$12*$C$7)</x:f>
        <x:v>30.00000000000003</x:v>
      </x:c>
      <x:c r="CC659" s="34" t="n">
        <x:f>$B$11*(($A$1081)*$C659/$B$12*$B$7+(1-$A$1081)*$D659/$B$12*$C$7)</x:f>
        <x:v>0</x:v>
      </x:c>
    </x:row>
    <x:row r="660">
      <x:c r="A660" s="34" t="n">
        <x:v>636</x:v>
      </x:c>
      <x:c r="B660" s="39" t="n">
        <x:v>0.13938756487454856</x:v>
      </x:c>
      <x:c r="C660" s="1" t="n">
        <x:f>SUM(AM660:AV660)</x:f>
        <x:v>0</x:v>
      </x:c>
      <x:c r="D660" s="1" t="n">
        <x:f>SUM(AW660:BF660)</x:f>
        <x:v>0</x:v>
      </x:c>
      <x:c r="E660" s="17" t="n">
        <x:f>(1-C660/$B$12)*$B$8-C660/$B$12*$B$7</x:f>
        <x:v>0.05</x:v>
      </x:c>
      <x:c r="F660" s="17" t="n">
        <x:f>(1-D660/$B$12)*$C$8-D660/$B$12*$C$7</x:f>
        <x:v>0.09</x:v>
      </x:c>
      <x:c r="G660" s="32" t="n">
        <x:f>$B$11*($B$10*C660/$B$12*$B$7+(1-$B$10)*D660/$B$12*$C$7)</x:f>
        <x:v>0</x:v>
      </x:c>
      <x:c r="H660" s="17" t="n">
        <x:f>$B$10*E660+(1-$B$10)*F660</x:f>
        <x:v>0.07</x:v>
      </x:c>
      <x:c r="I660" s="34"/>
      <x:c r="J660" s="34"/>
      <x:c r="K660" s="34"/>
      <x:c r="L660" s="34"/>
      <x:c r="M660" s="34"/>
      <x:c r="N660" s="34"/>
      <x:c r="O660" s="34"/>
      <x:c r="P660" s="34"/>
      <x:c r="Q660" s="34"/>
      <x:c r="R660" s="39" t="n">
        <x:v>0.04359676759288372</x:v>
      </x:c>
      <x:c r="S660" s="39" t="n">
        <x:v>1.1955594428968048</x:v>
      </x:c>
      <x:c r="T660" s="39" t="n">
        <x:v>-0.027826182848070934</x:v>
      </x:c>
      <x:c r="U660" s="39" t="n">
        <x:v>0.6114471512729713</x:v>
      </x:c>
      <x:c r="V660" s="39" t="n">
        <x:v>-1.169941075950147</x:v>
      </x:c>
      <x:c r="W660" s="39" t="n">
        <x:v>-0.6704665514305672</x:v>
      </x:c>
      <x:c r="X660" s="39" t="n">
        <x:v>-0.17374295905913678</x:v>
      </x:c>
      <x:c r="Y660" s="39" t="n">
        <x:v>-0.46155341869973665</x:v>
      </x:c>
      <x:c r="Z660" s="39" t="n">
        <x:v>-0.18863014202585113</x:v>
      </x:c>
      <x:c r="AA660" s="39" t="n">
        <x:v>0.5372602289025985</x:v>
      </x:c>
      <x:c r="AB660" s="39" t="n">
        <x:v>-1.617119403491735</x:v>
      </x:c>
      <x:c r="AC660" s="39" t="n">
        <x:v>0.5982791236120154</x:v>
      </x:c>
      <x:c r="AD660" s="39" t="n">
        <x:v>0.15459238268294156</x:v>
      </x:c>
      <x:c r="AE660" s="39" t="n">
        <x:v>2.265745565069447</x:v>
      </x:c>
      <x:c r="AF660" s="39" t="n">
        <x:v>0.8148791330187245</x:v>
      </x:c>
      <x:c r="AG660" s="39" t="n">
        <x:v>-0.07037740489770297</x:v>
      </x:c>
      <x:c r="AH660" s="39" t="n">
        <x:v>-0.840105099505324</x:v>
      </x:c>
      <x:c r="AI660" s="39" t="n">
        <x:v>-0.5237284663369842</x:v>
      </x:c>
      <x:c r="AJ660" s="39" t="n">
        <x:v>-0.5744391792809943</x:v>
      </x:c>
      <x:c r="AK660" s="39" t="n">
        <x:v>-0.5329107455145043</x:v>
      </x:c>
      <x:c r="AL660" s="34"/>
      <x:c r="AM660" s="34" t="n">
        <x:f>IF(SQRT($B$9)*$B660+SQRT(1-$B$9)*R660&lt;_xlfn.NORM.S.INV($B$6),1,0)</x:f>
        <x:v>0</x:v>
      </x:c>
      <x:c r="AN660" s="34" t="n">
        <x:f>IF(SQRT($B$9)*$B660+SQRT(1-$B$9)*S660&lt;_xlfn.NORM.S.INV($B$6),1,0)</x:f>
        <x:v>0</x:v>
      </x:c>
      <x:c r="AO660" s="34" t="n">
        <x:f>IF(SQRT($B$9)*$B660+SQRT(1-$B$9)*T660&lt;_xlfn.NORM.S.INV($B$6),1,0)</x:f>
        <x:v>0</x:v>
      </x:c>
      <x:c r="AP660" s="34" t="n">
        <x:f>IF(SQRT($B$9)*$B660+SQRT(1-$B$9)*U660&lt;_xlfn.NORM.S.INV($B$6),1,0)</x:f>
        <x:v>0</x:v>
      </x:c>
      <x:c r="AQ660" s="34" t="n">
        <x:f>IF(SQRT($B$9)*$B660+SQRT(1-$B$9)*V660&lt;_xlfn.NORM.S.INV($B$6),1,0)</x:f>
        <x:v>0</x:v>
      </x:c>
      <x:c r="AR660" s="34" t="n">
        <x:f>IF(SQRT($B$9)*$B660+SQRT(1-$B$9)*W660&lt;_xlfn.NORM.S.INV($B$6),1,0)</x:f>
        <x:v>0</x:v>
      </x:c>
      <x:c r="AS660" s="34" t="n">
        <x:f>IF(SQRT($B$9)*$B660+SQRT(1-$B$9)*X660&lt;_xlfn.NORM.S.INV($B$6),1,0)</x:f>
        <x:v>0</x:v>
      </x:c>
      <x:c r="AT660" s="34" t="n">
        <x:f>IF(SQRT($B$9)*$B660+SQRT(1-$B$9)*Y660&lt;_xlfn.NORM.S.INV($B$6),1,0)</x:f>
        <x:v>0</x:v>
      </x:c>
      <x:c r="AU660" s="34" t="n">
        <x:f>IF(SQRT($B$9)*$B660+SQRT(1-$B$9)*Z660&lt;_xlfn.NORM.S.INV($B$6),1,0)</x:f>
        <x:v>0</x:v>
      </x:c>
      <x:c r="AV660" s="34" t="n">
        <x:f>IF(SQRT($B$9)*$B660+SQRT(1-$B$9)*AA660&lt;_xlfn.NORM.S.INV($B$6),1,0)</x:f>
        <x:v>0</x:v>
      </x:c>
      <x:c r="AW660" s="34" t="n">
        <x:f>IF(SQRT($C$9)*$B660+SQRT(1-$C$9)*AB660&lt;_xlfn.NORM.S.INV($C$6),1,0)</x:f>
        <x:v>0</x:v>
      </x:c>
      <x:c r="AX660" s="34" t="n">
        <x:f>IF(SQRT($C$9)*$B660+SQRT(1-$C$9)*AC660&lt;_xlfn.NORM.S.INV($C$6),1,0)</x:f>
        <x:v>0</x:v>
      </x:c>
      <x:c r="AY660" s="34" t="n">
        <x:f>IF(SQRT($C$9)*$B660+SQRT(1-$C$9)*AD660&lt;_xlfn.NORM.S.INV($C$6),1,0)</x:f>
        <x:v>0</x:v>
      </x:c>
      <x:c r="AZ660" s="34" t="n">
        <x:f>IF(SQRT($C$9)*$B660+SQRT(1-$C$9)*AE660&lt;_xlfn.NORM.S.INV($C$6),1,0)</x:f>
        <x:v>0</x:v>
      </x:c>
      <x:c r="BA660" s="34" t="n">
        <x:f>IF(SQRT($C$9)*$B660+SQRT(1-$C$9)*AF660&lt;_xlfn.NORM.S.INV($C$6),1,0)</x:f>
        <x:v>0</x:v>
      </x:c>
      <x:c r="BB660" s="34" t="n">
        <x:f>IF(SQRT($C$9)*$B660+SQRT(1-$C$9)*AG660&lt;_xlfn.NORM.S.INV($C$6),1,0)</x:f>
        <x:v>0</x:v>
      </x:c>
      <x:c r="BC660" s="34" t="n">
        <x:f>IF(SQRT($C$9)*$B660+SQRT(1-$C$9)*AH660&lt;_xlfn.NORM.S.INV($C$6),1,0)</x:f>
        <x:v>0</x:v>
      </x:c>
      <x:c r="BD660" s="34" t="n">
        <x:f>IF(SQRT($C$9)*$B660+SQRT(1-$C$9)*AI660&lt;_xlfn.NORM.S.INV($C$6),1,0)</x:f>
        <x:v>0</x:v>
      </x:c>
      <x:c r="BE660" s="34" t="n">
        <x:f>IF(SQRT($C$9)*$B660+SQRT(1-$C$9)*AJ660&lt;_xlfn.NORM.S.INV($C$6),1,0)</x:f>
        <x:v>0</x:v>
      </x:c>
      <x:c r="BF660" s="34" t="n">
        <x:f>IF(SQRT($C$9)*$B660+SQRT(1-$C$9)*AK660&lt;_xlfn.NORM.S.INV($C$6),1,0)</x:f>
        <x:v>0</x:v>
      </x:c>
      <x:c r="BG660" s="34"/>
      <x:c r="BH660" s="34"/>
      <x:c r="BI660" s="34" t="n">
        <x:f>$B$11*(($A$1061)*$C660/$B$12*$B$7+(1-$A$1061)*$D660/$B$12*$C$7)</x:f>
        <x:v>0</x:v>
      </x:c>
      <x:c r="BJ660" s="34" t="n">
        <x:f>$B$11*(($A$1062)*$C660/$B$12*$B$7+(1-$A$1062)*$D660/$B$12*$C$7)</x:f>
        <x:v>0</x:v>
      </x:c>
      <x:c r="BK660" s="34" t="n">
        <x:f>$B$11*(($A$1063)*$C660/$B$12*$B$7+(1-$A$1063)*$D660/$B$12*$C$7)</x:f>
        <x:v>0</x:v>
      </x:c>
      <x:c r="BL660" s="34" t="n">
        <x:f>$B$11*(($A$1064)*$C660/$B$12*$B$7+(1-$A$1064)*$D660/$B$12*$C$7)</x:f>
        <x:v>0</x:v>
      </x:c>
      <x:c r="BM660" s="34" t="n">
        <x:f>$B$11*(($A$1065)*$C660/$B$12*$B$7+(1-$A$1065)*$D660/$B$12*$C$7)</x:f>
        <x:v>0</x:v>
      </x:c>
      <x:c r="BN660" s="34" t="n">
        <x:f>$B$11*(($A$1066)*$C660/$B$12*$B$7+(1-$A$1066)*$D660/$B$12*$C$7)</x:f>
        <x:v>0</x:v>
      </x:c>
      <x:c r="BO660" s="34" t="n">
        <x:f>$B$11*(($A$1067)*$C660/$B$12*$B$7+(1-$A$1067)*$D660/$B$12*$C$7)</x:f>
        <x:v>0</x:v>
      </x:c>
      <x:c r="BP660" s="34" t="n">
        <x:f>$B$11*(($A$1068)*$C660/$B$12*$B$7+(1-$A$1068)*$D660/$B$12*$C$7)</x:f>
        <x:v>0</x:v>
      </x:c>
      <x:c r="BQ660" s="34" t="n">
        <x:f>$B$11*(($A$1069)*$C660/$B$12*$B$7+(1-$A$1069)*$D660/$B$12*$C$7)</x:f>
        <x:v>0</x:v>
      </x:c>
      <x:c r="BR660" s="34" t="n">
        <x:f>$B$11*(($A$1070)*$C660/$B$12*$B$7+(1-$A$1070)*$D660/$B$12*$C$7)</x:f>
        <x:v>0</x:v>
      </x:c>
      <x:c r="BS660" s="34" t="n">
        <x:f>$B$11*(($A$1071)*$C660/$B$12*$B$7+(1-$A$1071)*$D660/$B$12*$C$7)</x:f>
        <x:v>0</x:v>
      </x:c>
      <x:c r="BT660" s="34" t="n">
        <x:f>$B$11*(($A$1072)*$C660/$B$12*$B$7+(1-$A$1072)*$D660/$B$12*$C$7)</x:f>
        <x:v>0</x:v>
      </x:c>
      <x:c r="BU660" s="34" t="n">
        <x:f>$B$11*(($A$1073)*$C660/$B$12*$B$7+(1-$A$1073)*$D660/$B$12*$C$7)</x:f>
        <x:v>0</x:v>
      </x:c>
      <x:c r="BV660" s="34" t="n">
        <x:f>$B$11*(($A$1074)*$C660/$B$12*$B$7+(1-$A$1074)*$D660/$B$12*$C$7)</x:f>
        <x:v>0</x:v>
      </x:c>
      <x:c r="BW660" s="34" t="n">
        <x:f>$B$11*(($A$1075)*$C660/$B$12*$B$7+(1-$A$1075)*$D660/$B$12*$C$7)</x:f>
        <x:v>0</x:v>
      </x:c>
      <x:c r="BX660" s="34" t="n">
        <x:f>$B$11*(($A$1076)*$C660/$B$12*$B$7+(1-$A$1076)*$D660/$B$12*$C$7)</x:f>
        <x:v>0</x:v>
      </x:c>
      <x:c r="BY660" s="34" t="n">
        <x:f>$B$11*(($A$1077)*$C660/$B$12*$B$7+(1-$A$1077)*$D660/$B$12*$C$7)</x:f>
        <x:v>0</x:v>
      </x:c>
      <x:c r="BZ660" s="34" t="n">
        <x:f>$B$11*(($A$1078)*$C660/$B$12*$B$7+(1-$A$1078)*$D660/$B$12*$C$7)</x:f>
        <x:v>0</x:v>
      </x:c>
      <x:c r="CA660" s="34" t="n">
        <x:f>$B$11*(($A$1079)*$C660/$B$12*$B$7+(1-$A$1079)*$D660/$B$12*$C$7)</x:f>
        <x:v>0</x:v>
      </x:c>
      <x:c r="CB660" s="34" t="n">
        <x:f>$B$11*(($A$1080)*$C660/$B$12*$B$7+(1-$A$1080)*$D660/$B$12*$C$7)</x:f>
        <x:v>0</x:v>
      </x:c>
      <x:c r="CC660" s="34" t="n">
        <x:f>$B$11*(($A$1081)*$C660/$B$12*$B$7+(1-$A$1081)*$D660/$B$12*$C$7)</x:f>
        <x:v>0</x:v>
      </x:c>
    </x:row>
    <x:row r="661">
      <x:c r="A661" s="34" t="n">
        <x:v>637</x:v>
      </x:c>
      <x:c r="B661" s="39" t="n">
        <x:v>-0.5763571131387166</x:v>
      </x:c>
      <x:c r="C661" s="1" t="n">
        <x:f>SUM(AM661:AV661)</x:f>
        <x:v>0</x:v>
      </x:c>
      <x:c r="D661" s="1" t="n">
        <x:f>SUM(AW661:BF661)</x:f>
        <x:v>0</x:v>
      </x:c>
      <x:c r="E661" s="17" t="n">
        <x:f>(1-C661/$B$12)*$B$8-C661/$B$12*$B$7</x:f>
        <x:v>0.05</x:v>
      </x:c>
      <x:c r="F661" s="17" t="n">
        <x:f>(1-D661/$B$12)*$C$8-D661/$B$12*$C$7</x:f>
        <x:v>0.09</x:v>
      </x:c>
      <x:c r="G661" s="32" t="n">
        <x:f>$B$11*($B$10*C661/$B$12*$B$7+(1-$B$10)*D661/$B$12*$C$7)</x:f>
        <x:v>0</x:v>
      </x:c>
      <x:c r="H661" s="17" t="n">
        <x:f>$B$10*E661+(1-$B$10)*F661</x:f>
        <x:v>0.07</x:v>
      </x:c>
      <x:c r="I661" s="34"/>
      <x:c r="J661" s="34"/>
      <x:c r="K661" s="34"/>
      <x:c r="L661" s="34"/>
      <x:c r="M661" s="34"/>
      <x:c r="N661" s="34"/>
      <x:c r="O661" s="34"/>
      <x:c r="P661" s="34"/>
      <x:c r="Q661" s="34"/>
      <x:c r="R661" s="39" t="n">
        <x:v>-0.3820625231817628</x:v>
      </x:c>
      <x:c r="S661" s="39" t="n">
        <x:v>-0.43062062744555935</x:v>
      </x:c>
      <x:c r="T661" s="39" t="n">
        <x:v>-0.9345952610062822</x:v>
      </x:c>
      <x:c r="U661" s="39" t="n">
        <x:v>-0.10935336798322402</x:v>
      </x:c>
      <x:c r="V661" s="39" t="n">
        <x:v>0.7402110173327168</x:v>
      </x:c>
      <x:c r="W661" s="39" t="n">
        <x:v>-0.5383549624385462</x:v>
      </x:c>
      <x:c r="X661" s="39" t="n">
        <x:v>1.4989054832605146</x:v>
      </x:c>
      <x:c r="Y661" s="39" t="n">
        <x:v>0.7584575244988948</x:v>
      </x:c>
      <x:c r="Z661" s="39" t="n">
        <x:v>-1.3070652827522269</x:v>
      </x:c>
      <x:c r="AA661" s="39" t="n">
        <x:v>-0.4147569488143272</x:v>
      </x:c>
      <x:c r="AB661" s="39" t="n">
        <x:v>0.96756519139108</x:v>
      </x:c>
      <x:c r="AC661" s="39" t="n">
        <x:v>0.8690840294857936</x:v>
      </x:c>
      <x:c r="AD661" s="39" t="n">
        <x:v>-0.37163838463172344</x:v>
      </x:c>
      <x:c r="AE661" s="39" t="n">
        <x:v>-0.12004820912335955</x:v>
      </x:c>
      <x:c r="AF661" s="39" t="n">
        <x:v>1.0684108758172115</x:v>
      </x:c>
      <x:c r="AG661" s="39" t="n">
        <x:v>0.22806974263320065</x:v>
      </x:c>
      <x:c r="AH661" s="39" t="n">
        <x:v>-0.2595473449246969</x:v>
      </x:c>
      <x:c r="AI661" s="39" t="n">
        <x:v>1.050254808286708</x:v>
      </x:c>
      <x:c r="AJ661" s="39" t="n">
        <x:v>0.05043081662757428</x:v>
      </x:c>
      <x:c r="AK661" s="39" t="n">
        <x:v>0.5501459588400684</x:v>
      </x:c>
      <x:c r="AL661" s="34"/>
      <x:c r="AM661" s="34" t="n">
        <x:f>IF(SQRT($B$9)*$B661+SQRT(1-$B$9)*R661&lt;_xlfn.NORM.S.INV($B$6),1,0)</x:f>
        <x:v>0</x:v>
      </x:c>
      <x:c r="AN661" s="34" t="n">
        <x:f>IF(SQRT($B$9)*$B661+SQRT(1-$B$9)*S661&lt;_xlfn.NORM.S.INV($B$6),1,0)</x:f>
        <x:v>0</x:v>
      </x:c>
      <x:c r="AO661" s="34" t="n">
        <x:f>IF(SQRT($B$9)*$B661+SQRT(1-$B$9)*T661&lt;_xlfn.NORM.S.INV($B$6),1,0)</x:f>
        <x:v>0</x:v>
      </x:c>
      <x:c r="AP661" s="34" t="n">
        <x:f>IF(SQRT($B$9)*$B661+SQRT(1-$B$9)*U661&lt;_xlfn.NORM.S.INV($B$6),1,0)</x:f>
        <x:v>0</x:v>
      </x:c>
      <x:c r="AQ661" s="34" t="n">
        <x:f>IF(SQRT($B$9)*$B661+SQRT(1-$B$9)*V661&lt;_xlfn.NORM.S.INV($B$6),1,0)</x:f>
        <x:v>0</x:v>
      </x:c>
      <x:c r="AR661" s="34" t="n">
        <x:f>IF(SQRT($B$9)*$B661+SQRT(1-$B$9)*W661&lt;_xlfn.NORM.S.INV($B$6),1,0)</x:f>
        <x:v>0</x:v>
      </x:c>
      <x:c r="AS661" s="34" t="n">
        <x:f>IF(SQRT($B$9)*$B661+SQRT(1-$B$9)*X661&lt;_xlfn.NORM.S.INV($B$6),1,0)</x:f>
        <x:v>0</x:v>
      </x:c>
      <x:c r="AT661" s="34" t="n">
        <x:f>IF(SQRT($B$9)*$B661+SQRT(1-$B$9)*Y661&lt;_xlfn.NORM.S.INV($B$6),1,0)</x:f>
        <x:v>0</x:v>
      </x:c>
      <x:c r="AU661" s="34" t="n">
        <x:f>IF(SQRT($B$9)*$B661+SQRT(1-$B$9)*Z661&lt;_xlfn.NORM.S.INV($B$6),1,0)</x:f>
        <x:v>0</x:v>
      </x:c>
      <x:c r="AV661" s="34" t="n">
        <x:f>IF(SQRT($B$9)*$B661+SQRT(1-$B$9)*AA661&lt;_xlfn.NORM.S.INV($B$6),1,0)</x:f>
        <x:v>0</x:v>
      </x:c>
      <x:c r="AW661" s="34" t="n">
        <x:f>IF(SQRT($C$9)*$B661+SQRT(1-$C$9)*AB661&lt;_xlfn.NORM.S.INV($C$6),1,0)</x:f>
        <x:v>0</x:v>
      </x:c>
      <x:c r="AX661" s="34" t="n">
        <x:f>IF(SQRT($C$9)*$B661+SQRT(1-$C$9)*AC661&lt;_xlfn.NORM.S.INV($C$6),1,0)</x:f>
        <x:v>0</x:v>
      </x:c>
      <x:c r="AY661" s="34" t="n">
        <x:f>IF(SQRT($C$9)*$B661+SQRT(1-$C$9)*AD661&lt;_xlfn.NORM.S.INV($C$6),1,0)</x:f>
        <x:v>0</x:v>
      </x:c>
      <x:c r="AZ661" s="34" t="n">
        <x:f>IF(SQRT($C$9)*$B661+SQRT(1-$C$9)*AE661&lt;_xlfn.NORM.S.INV($C$6),1,0)</x:f>
        <x:v>0</x:v>
      </x:c>
      <x:c r="BA661" s="34" t="n">
        <x:f>IF(SQRT($C$9)*$B661+SQRT(1-$C$9)*AF661&lt;_xlfn.NORM.S.INV($C$6),1,0)</x:f>
        <x:v>0</x:v>
      </x:c>
      <x:c r="BB661" s="34" t="n">
        <x:f>IF(SQRT($C$9)*$B661+SQRT(1-$C$9)*AG661&lt;_xlfn.NORM.S.INV($C$6),1,0)</x:f>
        <x:v>0</x:v>
      </x:c>
      <x:c r="BC661" s="34" t="n">
        <x:f>IF(SQRT($C$9)*$B661+SQRT(1-$C$9)*AH661&lt;_xlfn.NORM.S.INV($C$6),1,0)</x:f>
        <x:v>0</x:v>
      </x:c>
      <x:c r="BD661" s="34" t="n">
        <x:f>IF(SQRT($C$9)*$B661+SQRT(1-$C$9)*AI661&lt;_xlfn.NORM.S.INV($C$6),1,0)</x:f>
        <x:v>0</x:v>
      </x:c>
      <x:c r="BE661" s="34" t="n">
        <x:f>IF(SQRT($C$9)*$B661+SQRT(1-$C$9)*AJ661&lt;_xlfn.NORM.S.INV($C$6),1,0)</x:f>
        <x:v>0</x:v>
      </x:c>
      <x:c r="BF661" s="34" t="n">
        <x:f>IF(SQRT($C$9)*$B661+SQRT(1-$C$9)*AK661&lt;_xlfn.NORM.S.INV($C$6),1,0)</x:f>
        <x:v>0</x:v>
      </x:c>
      <x:c r="BG661" s="34"/>
      <x:c r="BH661" s="34"/>
      <x:c r="BI661" s="34" t="n">
        <x:f>$B$11*(($A$1061)*$C661/$B$12*$B$7+(1-$A$1061)*$D661/$B$12*$C$7)</x:f>
        <x:v>0</x:v>
      </x:c>
      <x:c r="BJ661" s="34" t="n">
        <x:f>$B$11*(($A$1062)*$C661/$B$12*$B$7+(1-$A$1062)*$D661/$B$12*$C$7)</x:f>
        <x:v>0</x:v>
      </x:c>
      <x:c r="BK661" s="34" t="n">
        <x:f>$B$11*(($A$1063)*$C661/$B$12*$B$7+(1-$A$1063)*$D661/$B$12*$C$7)</x:f>
        <x:v>0</x:v>
      </x:c>
      <x:c r="BL661" s="34" t="n">
        <x:f>$B$11*(($A$1064)*$C661/$B$12*$B$7+(1-$A$1064)*$D661/$B$12*$C$7)</x:f>
        <x:v>0</x:v>
      </x:c>
      <x:c r="BM661" s="34" t="n">
        <x:f>$B$11*(($A$1065)*$C661/$B$12*$B$7+(1-$A$1065)*$D661/$B$12*$C$7)</x:f>
        <x:v>0</x:v>
      </x:c>
      <x:c r="BN661" s="34" t="n">
        <x:f>$B$11*(($A$1066)*$C661/$B$12*$B$7+(1-$A$1066)*$D661/$B$12*$C$7)</x:f>
        <x:v>0</x:v>
      </x:c>
      <x:c r="BO661" s="34" t="n">
        <x:f>$B$11*(($A$1067)*$C661/$B$12*$B$7+(1-$A$1067)*$D661/$B$12*$C$7)</x:f>
        <x:v>0</x:v>
      </x:c>
      <x:c r="BP661" s="34" t="n">
        <x:f>$B$11*(($A$1068)*$C661/$B$12*$B$7+(1-$A$1068)*$D661/$B$12*$C$7)</x:f>
        <x:v>0</x:v>
      </x:c>
      <x:c r="BQ661" s="34" t="n">
        <x:f>$B$11*(($A$1069)*$C661/$B$12*$B$7+(1-$A$1069)*$D661/$B$12*$C$7)</x:f>
        <x:v>0</x:v>
      </x:c>
      <x:c r="BR661" s="34" t="n">
        <x:f>$B$11*(($A$1070)*$C661/$B$12*$B$7+(1-$A$1070)*$D661/$B$12*$C$7)</x:f>
        <x:v>0</x:v>
      </x:c>
      <x:c r="BS661" s="34" t="n">
        <x:f>$B$11*(($A$1071)*$C661/$B$12*$B$7+(1-$A$1071)*$D661/$B$12*$C$7)</x:f>
        <x:v>0</x:v>
      </x:c>
      <x:c r="BT661" s="34" t="n">
        <x:f>$B$11*(($A$1072)*$C661/$B$12*$B$7+(1-$A$1072)*$D661/$B$12*$C$7)</x:f>
        <x:v>0</x:v>
      </x:c>
      <x:c r="BU661" s="34" t="n">
        <x:f>$B$11*(($A$1073)*$C661/$B$12*$B$7+(1-$A$1073)*$D661/$B$12*$C$7)</x:f>
        <x:v>0</x:v>
      </x:c>
      <x:c r="BV661" s="34" t="n">
        <x:f>$B$11*(($A$1074)*$C661/$B$12*$B$7+(1-$A$1074)*$D661/$B$12*$C$7)</x:f>
        <x:v>0</x:v>
      </x:c>
      <x:c r="BW661" s="34" t="n">
        <x:f>$B$11*(($A$1075)*$C661/$B$12*$B$7+(1-$A$1075)*$D661/$B$12*$C$7)</x:f>
        <x:v>0</x:v>
      </x:c>
      <x:c r="BX661" s="34" t="n">
        <x:f>$B$11*(($A$1076)*$C661/$B$12*$B$7+(1-$A$1076)*$D661/$B$12*$C$7)</x:f>
        <x:v>0</x:v>
      </x:c>
      <x:c r="BY661" s="34" t="n">
        <x:f>$B$11*(($A$1077)*$C661/$B$12*$B$7+(1-$A$1077)*$D661/$B$12*$C$7)</x:f>
        <x:v>0</x:v>
      </x:c>
      <x:c r="BZ661" s="34" t="n">
        <x:f>$B$11*(($A$1078)*$C661/$B$12*$B$7+(1-$A$1078)*$D661/$B$12*$C$7)</x:f>
        <x:v>0</x:v>
      </x:c>
      <x:c r="CA661" s="34" t="n">
        <x:f>$B$11*(($A$1079)*$C661/$B$12*$B$7+(1-$A$1079)*$D661/$B$12*$C$7)</x:f>
        <x:v>0</x:v>
      </x:c>
      <x:c r="CB661" s="34" t="n">
        <x:f>$B$11*(($A$1080)*$C661/$B$12*$B$7+(1-$A$1080)*$D661/$B$12*$C$7)</x:f>
        <x:v>0</x:v>
      </x:c>
      <x:c r="CC661" s="34" t="n">
        <x:f>$B$11*(($A$1081)*$C661/$B$12*$B$7+(1-$A$1081)*$D661/$B$12*$C$7)</x:f>
        <x:v>0</x:v>
      </x:c>
    </x:row>
    <x:row r="662">
      <x:c r="A662" s="34" t="n">
        <x:v>638</x:v>
      </x:c>
      <x:c r="B662" s="39" t="n">
        <x:v>-0.31513660184625686</x:v>
      </x:c>
      <x:c r="C662" s="1" t="n">
        <x:f>SUM(AM662:AV662)</x:f>
        <x:v>0</x:v>
      </x:c>
      <x:c r="D662" s="1" t="n">
        <x:f>SUM(AW662:BF662)</x:f>
        <x:v>1</x:v>
      </x:c>
      <x:c r="E662" s="17" t="n">
        <x:f>(1-C662/$B$12)*$B$8-C662/$B$12*$B$7</x:f>
        <x:v>0.05</x:v>
      </x:c>
      <x:c r="F662" s="17" t="n">
        <x:f>(1-D662/$B$12)*$C$8-D662/$B$12*$C$7</x:f>
        <x:v>0.021000000000000005</x:v>
      </x:c>
      <x:c r="G662" s="32" t="n">
        <x:f>$B$11*($B$10*C662/$B$12*$B$7+(1-$B$10)*D662/$B$12*$C$7)</x:f>
        <x:v>300</x:v>
      </x:c>
      <x:c r="H662" s="17" t="n">
        <x:f>$B$10*E662+(1-$B$10)*F662</x:f>
        <x:v>0.035500000000000004</x:v>
      </x:c>
      <x:c r="I662" s="34"/>
      <x:c r="J662" s="34"/>
      <x:c r="K662" s="34"/>
      <x:c r="L662" s="34"/>
      <x:c r="M662" s="34"/>
      <x:c r="N662" s="34"/>
      <x:c r="O662" s="34"/>
      <x:c r="P662" s="34"/>
      <x:c r="Q662" s="34"/>
      <x:c r="R662" s="39" t="n">
        <x:v>0.7192821124115563</x:v>
      </x:c>
      <x:c r="S662" s="39" t="n">
        <x:v>0.09140659971841422</x:v>
      </x:c>
      <x:c r="T662" s="39" t="n">
        <x:v>-0.3180590664347179</x:v>
      </x:c>
      <x:c r="U662" s="39" t="n">
        <x:v>0.18668635589177585</x:v>
      </x:c>
      <x:c r="V662" s="39" t="n">
        <x:v>1.0244101021132928</x:v>
      </x:c>
      <x:c r="W662" s="39" t="n">
        <x:v>1.1336009382250323</x:v>
      </x:c>
      <x:c r="X662" s="39" t="n">
        <x:v>0.4243253279438728</x:v>
      </x:c>
      <x:c r="Y662" s="39" t="n">
        <x:v>0.6027193200597654</x:v>
      </x:c>
      <x:c r="Z662" s="39" t="n">
        <x:v>-0.7416825206161894</x:v>
      </x:c>
      <x:c r="AA662" s="39" t="n">
        <x:v>0.03701427469820291</x:v>
      </x:c>
      <x:c r="AB662" s="39" t="n">
        <x:v>0.12970435972518918</x:v>
      </x:c>
      <x:c r="AC662" s="39" t="n">
        <x:v>0.27457610187474035</x:v>
      </x:c>
      <x:c r="AD662" s="39" t="n">
        <x:v>-0.4571461621606484</x:v>
      </x:c>
      <x:c r="AE662" s="39" t="n">
        <x:v>-2.2003918712688417</x:v>
      </x:c>
      <x:c r="AF662" s="39" t="n">
        <x:v>0.16267359697541</x:v>
      </x:c>
      <x:c r="AG662" s="39" t="n">
        <x:v>1.2130401491319742</x:v>
      </x:c>
      <x:c r="AH662" s="39" t="n">
        <x:v>0.011366354380519882</x:v>
      </x:c>
      <x:c r="AI662" s="39" t="n">
        <x:v>0.5682209191507961</x:v>
      </x:c>
      <x:c r="AJ662" s="39" t="n">
        <x:v>0.03595372992158469</x:v>
      </x:c>
      <x:c r="AK662" s="39" t="n">
        <x:v>0.08894633427191977</x:v>
      </x:c>
      <x:c r="AL662" s="34"/>
      <x:c r="AM662" s="34" t="n">
        <x:f>IF(SQRT($B$9)*$B662+SQRT(1-$B$9)*R662&lt;_xlfn.NORM.S.INV($B$6),1,0)</x:f>
        <x:v>0</x:v>
      </x:c>
      <x:c r="AN662" s="34" t="n">
        <x:f>IF(SQRT($B$9)*$B662+SQRT(1-$B$9)*S662&lt;_xlfn.NORM.S.INV($B$6),1,0)</x:f>
        <x:v>0</x:v>
      </x:c>
      <x:c r="AO662" s="34" t="n">
        <x:f>IF(SQRT($B$9)*$B662+SQRT(1-$B$9)*T662&lt;_xlfn.NORM.S.INV($B$6),1,0)</x:f>
        <x:v>0</x:v>
      </x:c>
      <x:c r="AP662" s="34" t="n">
        <x:f>IF(SQRT($B$9)*$B662+SQRT(1-$B$9)*U662&lt;_xlfn.NORM.S.INV($B$6),1,0)</x:f>
        <x:v>0</x:v>
      </x:c>
      <x:c r="AQ662" s="34" t="n">
        <x:f>IF(SQRT($B$9)*$B662+SQRT(1-$B$9)*V662&lt;_xlfn.NORM.S.INV($B$6),1,0)</x:f>
        <x:v>0</x:v>
      </x:c>
      <x:c r="AR662" s="34" t="n">
        <x:f>IF(SQRT($B$9)*$B662+SQRT(1-$B$9)*W662&lt;_xlfn.NORM.S.INV($B$6),1,0)</x:f>
        <x:v>0</x:v>
      </x:c>
      <x:c r="AS662" s="34" t="n">
        <x:f>IF(SQRT($B$9)*$B662+SQRT(1-$B$9)*X662&lt;_xlfn.NORM.S.INV($B$6),1,0)</x:f>
        <x:v>0</x:v>
      </x:c>
      <x:c r="AT662" s="34" t="n">
        <x:f>IF(SQRT($B$9)*$B662+SQRT(1-$B$9)*Y662&lt;_xlfn.NORM.S.INV($B$6),1,0)</x:f>
        <x:v>0</x:v>
      </x:c>
      <x:c r="AU662" s="34" t="n">
        <x:f>IF(SQRT($B$9)*$B662+SQRT(1-$B$9)*Z662&lt;_xlfn.NORM.S.INV($B$6),1,0)</x:f>
        <x:v>0</x:v>
      </x:c>
      <x:c r="AV662" s="34" t="n">
        <x:f>IF(SQRT($B$9)*$B662+SQRT(1-$B$9)*AA662&lt;_xlfn.NORM.S.INV($B$6),1,0)</x:f>
        <x:v>0</x:v>
      </x:c>
      <x:c r="AW662" s="34" t="n">
        <x:f>IF(SQRT($C$9)*$B662+SQRT(1-$C$9)*AB662&lt;_xlfn.NORM.S.INV($C$6),1,0)</x:f>
        <x:v>0</x:v>
      </x:c>
      <x:c r="AX662" s="34" t="n">
        <x:f>IF(SQRT($C$9)*$B662+SQRT(1-$C$9)*AC662&lt;_xlfn.NORM.S.INV($C$6),1,0)</x:f>
        <x:v>0</x:v>
      </x:c>
      <x:c r="AY662" s="34" t="n">
        <x:f>IF(SQRT($C$9)*$B662+SQRT(1-$C$9)*AD662&lt;_xlfn.NORM.S.INV($C$6),1,0)</x:f>
        <x:v>0</x:v>
      </x:c>
      <x:c r="AZ662" s="34" t="n">
        <x:f>IF(SQRT($C$9)*$B662+SQRT(1-$C$9)*AE662&lt;_xlfn.NORM.S.INV($C$6),1,0)</x:f>
        <x:v>1</x:v>
      </x:c>
      <x:c r="BA662" s="34" t="n">
        <x:f>IF(SQRT($C$9)*$B662+SQRT(1-$C$9)*AF662&lt;_xlfn.NORM.S.INV($C$6),1,0)</x:f>
        <x:v>0</x:v>
      </x:c>
      <x:c r="BB662" s="34" t="n">
        <x:f>IF(SQRT($C$9)*$B662+SQRT(1-$C$9)*AG662&lt;_xlfn.NORM.S.INV($C$6),1,0)</x:f>
        <x:v>0</x:v>
      </x:c>
      <x:c r="BC662" s="34" t="n">
        <x:f>IF(SQRT($C$9)*$B662+SQRT(1-$C$9)*AH662&lt;_xlfn.NORM.S.INV($C$6),1,0)</x:f>
        <x:v>0</x:v>
      </x:c>
      <x:c r="BD662" s="34" t="n">
        <x:f>IF(SQRT($C$9)*$B662+SQRT(1-$C$9)*AI662&lt;_xlfn.NORM.S.INV($C$6),1,0)</x:f>
        <x:v>0</x:v>
      </x:c>
      <x:c r="BE662" s="34" t="n">
        <x:f>IF(SQRT($C$9)*$B662+SQRT(1-$C$9)*AJ662&lt;_xlfn.NORM.S.INV($C$6),1,0)</x:f>
        <x:v>0</x:v>
      </x:c>
      <x:c r="BF662" s="34" t="n">
        <x:f>IF(SQRT($C$9)*$B662+SQRT(1-$C$9)*AK662&lt;_xlfn.NORM.S.INV($C$6),1,0)</x:f>
        <x:v>0</x:v>
      </x:c>
      <x:c r="BG662" s="34"/>
      <x:c r="BH662" s="34"/>
      <x:c r="BI662" s="34" t="n">
        <x:f>$B$11*(($A$1061)*$C662/$B$12*$B$7+(1-$A$1061)*$D662/$B$12*$C$7)</x:f>
        <x:v>600</x:v>
      </x:c>
      <x:c r="BJ662" s="34" t="n">
        <x:f>$B$11*(($A$1062)*$C662/$B$12*$B$7+(1-$A$1062)*$D662/$B$12*$C$7)</x:f>
        <x:v>570</x:v>
      </x:c>
      <x:c r="BK662" s="34" t="n">
        <x:f>$B$11*(($A$1063)*$C662/$B$12*$B$7+(1-$A$1063)*$D662/$B$12*$C$7)</x:f>
        <x:v>540</x:v>
      </x:c>
      <x:c r="BL662" s="34" t="n">
        <x:f>$B$11*(($A$1064)*$C662/$B$12*$B$7+(1-$A$1064)*$D662/$B$12*$C$7)</x:f>
        <x:v>509.99999999999994</x:v>
      </x:c>
      <x:c r="BM662" s="34" t="n">
        <x:f>$B$11*(($A$1065)*$C662/$B$12*$B$7+(1-$A$1065)*$D662/$B$12*$C$7)</x:f>
        <x:v>480</x:v>
      </x:c>
      <x:c r="BN662" s="34" t="n">
        <x:f>$B$11*(($A$1066)*$C662/$B$12*$B$7+(1-$A$1066)*$D662/$B$12*$C$7)</x:f>
        <x:v>450</x:v>
      </x:c>
      <x:c r="BO662" s="34" t="n">
        <x:f>$B$11*(($A$1067)*$C662/$B$12*$B$7+(1-$A$1067)*$D662/$B$12*$C$7)</x:f>
        <x:v>419.99999999999994</x:v>
      </x:c>
      <x:c r="BP662" s="34" t="n">
        <x:f>$B$11*(($A$1068)*$C662/$B$12*$B$7+(1-$A$1068)*$D662/$B$12*$C$7)</x:f>
        <x:v>390</x:v>
      </x:c>
      <x:c r="BQ662" s="34" t="n">
        <x:f>$B$11*(($A$1069)*$C662/$B$12*$B$7+(1-$A$1069)*$D662/$B$12*$C$7)</x:f>
        <x:v>360</x:v>
      </x:c>
      <x:c r="BR662" s="34" t="n">
        <x:f>$B$11*(($A$1070)*$C662/$B$12*$B$7+(1-$A$1070)*$D662/$B$12*$C$7)</x:f>
        <x:v>330</x:v>
      </x:c>
      <x:c r="BS662" s="34" t="n">
        <x:f>$B$11*(($A$1071)*$C662/$B$12*$B$7+(1-$A$1071)*$D662/$B$12*$C$7)</x:f>
        <x:v>300</x:v>
      </x:c>
      <x:c r="BT662" s="34" t="n">
        <x:f>$B$11*(($A$1072)*$C662/$B$12*$B$7+(1-$A$1072)*$D662/$B$12*$C$7)</x:f>
        <x:v>270</x:v>
      </x:c>
      <x:c r="BU662" s="34" t="n">
        <x:f>$B$11*(($A$1073)*$C662/$B$12*$B$7+(1-$A$1073)*$D662/$B$12*$C$7)</x:f>
        <x:v>240</x:v>
      </x:c>
      <x:c r="BV662" s="34" t="n">
        <x:f>$B$11*(($A$1074)*$C662/$B$12*$B$7+(1-$A$1074)*$D662/$B$12*$C$7)</x:f>
        <x:v>209.99999999999997</x:v>
      </x:c>
      <x:c r="BW662" s="34" t="n">
        <x:f>$B$11*(($A$1075)*$C662/$B$12*$B$7+(1-$A$1075)*$D662/$B$12*$C$7)</x:f>
        <x:v>180.00000000000003</x:v>
      </x:c>
      <x:c r="BX662" s="34" t="n">
        <x:f>$B$11*(($A$1076)*$C662/$B$12*$B$7+(1-$A$1076)*$D662/$B$12*$C$7)</x:f>
        <x:v>150</x:v>
      </x:c>
      <x:c r="BY662" s="34" t="n">
        <x:f>$B$11*(($A$1077)*$C662/$B$12*$B$7+(1-$A$1077)*$D662/$B$12*$C$7)</x:f>
        <x:v>119.99999999999999</x:v>
      </x:c>
      <x:c r="BZ662" s="34" t="n">
        <x:f>$B$11*(($A$1078)*$C662/$B$12*$B$7+(1-$A$1078)*$D662/$B$12*$C$7)</x:f>
        <x:v>90.00000000000001</x:v>
      </x:c>
      <x:c r="CA662" s="34" t="n">
        <x:f>$B$11*(($A$1079)*$C662/$B$12*$B$7+(1-$A$1079)*$D662/$B$12*$C$7)</x:f>
        <x:v>59.99999999999999</x:v>
      </x:c>
      <x:c r="CB662" s="34" t="n">
        <x:f>$B$11*(($A$1080)*$C662/$B$12*$B$7+(1-$A$1080)*$D662/$B$12*$C$7)</x:f>
        <x:v>30.00000000000003</x:v>
      </x:c>
      <x:c r="CC662" s="34" t="n">
        <x:f>$B$11*(($A$1081)*$C662/$B$12*$B$7+(1-$A$1081)*$D662/$B$12*$C$7)</x:f>
        <x:v>0</x:v>
      </x:c>
    </x:row>
    <x:row r="663">
      <x:c r="A663" s="34" t="n">
        <x:v>639</x:v>
      </x:c>
      <x:c r="B663" s="39" t="n">
        <x:v>1.0062549450972758</x:v>
      </x:c>
      <x:c r="C663" s="1" t="n">
        <x:f>SUM(AM663:AV663)</x:f>
        <x:v>0</x:v>
      </x:c>
      <x:c r="D663" s="1" t="n">
        <x:f>SUM(AW663:BF663)</x:f>
        <x:v>0</x:v>
      </x:c>
      <x:c r="E663" s="17" t="n">
        <x:f>(1-C663/$B$12)*$B$8-C663/$B$12*$B$7</x:f>
        <x:v>0.05</x:v>
      </x:c>
      <x:c r="F663" s="17" t="n">
        <x:f>(1-D663/$B$12)*$C$8-D663/$B$12*$C$7</x:f>
        <x:v>0.09</x:v>
      </x:c>
      <x:c r="G663" s="32" t="n">
        <x:f>$B$11*($B$10*C663/$B$12*$B$7+(1-$B$10)*D663/$B$12*$C$7)</x:f>
        <x:v>0</x:v>
      </x:c>
      <x:c r="H663" s="17" t="n">
        <x:f>$B$10*E663+(1-$B$10)*F663</x:f>
        <x:v>0.07</x:v>
      </x:c>
      <x:c r="I663" s="34"/>
      <x:c r="J663" s="34"/>
      <x:c r="K663" s="34"/>
      <x:c r="L663" s="34"/>
      <x:c r="M663" s="34"/>
      <x:c r="N663" s="34"/>
      <x:c r="O663" s="34"/>
      <x:c r="P663" s="34"/>
      <x:c r="Q663" s="34"/>
      <x:c r="R663" s="39" t="n">
        <x:v>0.9696646895764539</x:v>
      </x:c>
      <x:c r="S663" s="39" t="n">
        <x:v>-0.5580763356646903</x:v>
      </x:c>
      <x:c r="T663" s="39" t="n">
        <x:v>0.8619084289115096</x:v>
      </x:c>
      <x:c r="U663" s="39" t="n">
        <x:v>0.306938077909918</x:v>
      </x:c>
      <x:c r="V663" s="39" t="n">
        <x:v>0.185231780859255</x:v>
      </x:c>
      <x:c r="W663" s="39" t="n">
        <x:v>-1.6146346472762276</x:v>
      </x:c>
      <x:c r="X663" s="39" t="n">
        <x:v>-0.636593100508302</x:v>
      </x:c>
      <x:c r="Y663" s="39" t="n">
        <x:v>-2.2774331335220763</x:v>
      </x:c>
      <x:c r="Z663" s="39" t="n">
        <x:v>1.171543250137848</x:v>
      </x:c>
      <x:c r="AA663" s="39" t="n">
        <x:v>-1.7526880124621862</x:v>
      </x:c>
      <x:c r="AB663" s="39" t="n">
        <x:v>-1.1845172184025141</x:v>
      </x:c>
      <x:c r="AC663" s="39" t="n">
        <x:v>-0.9470826783531638</x:v>
      </x:c>
      <x:c r="AD663" s="39" t="n">
        <x:v>1.9576343635243278</x:v>
      </x:c>
      <x:c r="AE663" s="39" t="n">
        <x:v>-0.4725201939844364</x:v>
      </x:c>
      <x:c r="AF663" s="39" t="n">
        <x:v>0.2555074060452582</x:v>
      </x:c>
      <x:c r="AG663" s="39" t="n">
        <x:v>0.14270918099670443</x:v>
      </x:c>
      <x:c r="AH663" s="39" t="n">
        <x:v>1.5018139046963914</x:v>
      </x:c>
      <x:c r="AI663" s="39" t="n">
        <x:v>0.6335692103526225</x:v>
      </x:c>
      <x:c r="AJ663" s="39" t="n">
        <x:v>1.4570274375707004</x:v>
      </x:c>
      <x:c r="AK663" s="39" t="n">
        <x:v>0.2792320717186407</x:v>
      </x:c>
      <x:c r="AL663" s="34"/>
      <x:c r="AM663" s="34" t="n">
        <x:f>IF(SQRT($B$9)*$B663+SQRT(1-$B$9)*R663&lt;_xlfn.NORM.S.INV($B$6),1,0)</x:f>
        <x:v>0</x:v>
      </x:c>
      <x:c r="AN663" s="34" t="n">
        <x:f>IF(SQRT($B$9)*$B663+SQRT(1-$B$9)*S663&lt;_xlfn.NORM.S.INV($B$6),1,0)</x:f>
        <x:v>0</x:v>
      </x:c>
      <x:c r="AO663" s="34" t="n">
        <x:f>IF(SQRT($B$9)*$B663+SQRT(1-$B$9)*T663&lt;_xlfn.NORM.S.INV($B$6),1,0)</x:f>
        <x:v>0</x:v>
      </x:c>
      <x:c r="AP663" s="34" t="n">
        <x:f>IF(SQRT($B$9)*$B663+SQRT(1-$B$9)*U663&lt;_xlfn.NORM.S.INV($B$6),1,0)</x:f>
        <x:v>0</x:v>
      </x:c>
      <x:c r="AQ663" s="34" t="n">
        <x:f>IF(SQRT($B$9)*$B663+SQRT(1-$B$9)*V663&lt;_xlfn.NORM.S.INV($B$6),1,0)</x:f>
        <x:v>0</x:v>
      </x:c>
      <x:c r="AR663" s="34" t="n">
        <x:f>IF(SQRT($B$9)*$B663+SQRT(1-$B$9)*W663&lt;_xlfn.NORM.S.INV($B$6),1,0)</x:f>
        <x:v>0</x:v>
      </x:c>
      <x:c r="AS663" s="34" t="n">
        <x:f>IF(SQRT($B$9)*$B663+SQRT(1-$B$9)*X663&lt;_xlfn.NORM.S.INV($B$6),1,0)</x:f>
        <x:v>0</x:v>
      </x:c>
      <x:c r="AT663" s="34" t="n">
        <x:f>IF(SQRT($B$9)*$B663+SQRT(1-$B$9)*Y663&lt;_xlfn.NORM.S.INV($B$6),1,0)</x:f>
        <x:v>0</x:v>
      </x:c>
      <x:c r="AU663" s="34" t="n">
        <x:f>IF(SQRT($B$9)*$B663+SQRT(1-$B$9)*Z663&lt;_xlfn.NORM.S.INV($B$6),1,0)</x:f>
        <x:v>0</x:v>
      </x:c>
      <x:c r="AV663" s="34" t="n">
        <x:f>IF(SQRT($B$9)*$B663+SQRT(1-$B$9)*AA663&lt;_xlfn.NORM.S.INV($B$6),1,0)</x:f>
        <x:v>0</x:v>
      </x:c>
      <x:c r="AW663" s="34" t="n">
        <x:f>IF(SQRT($C$9)*$B663+SQRT(1-$C$9)*AB663&lt;_xlfn.NORM.S.INV($C$6),1,0)</x:f>
        <x:v>0</x:v>
      </x:c>
      <x:c r="AX663" s="34" t="n">
        <x:f>IF(SQRT($C$9)*$B663+SQRT(1-$C$9)*AC663&lt;_xlfn.NORM.S.INV($C$6),1,0)</x:f>
        <x:v>0</x:v>
      </x:c>
      <x:c r="AY663" s="34" t="n">
        <x:f>IF(SQRT($C$9)*$B663+SQRT(1-$C$9)*AD663&lt;_xlfn.NORM.S.INV($C$6),1,0)</x:f>
        <x:v>0</x:v>
      </x:c>
      <x:c r="AZ663" s="34" t="n">
        <x:f>IF(SQRT($C$9)*$B663+SQRT(1-$C$9)*AE663&lt;_xlfn.NORM.S.INV($C$6),1,0)</x:f>
        <x:v>0</x:v>
      </x:c>
      <x:c r="BA663" s="34" t="n">
        <x:f>IF(SQRT($C$9)*$B663+SQRT(1-$C$9)*AF663&lt;_xlfn.NORM.S.INV($C$6),1,0)</x:f>
        <x:v>0</x:v>
      </x:c>
      <x:c r="BB663" s="34" t="n">
        <x:f>IF(SQRT($C$9)*$B663+SQRT(1-$C$9)*AG663&lt;_xlfn.NORM.S.INV($C$6),1,0)</x:f>
        <x:v>0</x:v>
      </x:c>
      <x:c r="BC663" s="34" t="n">
        <x:f>IF(SQRT($C$9)*$B663+SQRT(1-$C$9)*AH663&lt;_xlfn.NORM.S.INV($C$6),1,0)</x:f>
        <x:v>0</x:v>
      </x:c>
      <x:c r="BD663" s="34" t="n">
        <x:f>IF(SQRT($C$9)*$B663+SQRT(1-$C$9)*AI663&lt;_xlfn.NORM.S.INV($C$6),1,0)</x:f>
        <x:v>0</x:v>
      </x:c>
      <x:c r="BE663" s="34" t="n">
        <x:f>IF(SQRT($C$9)*$B663+SQRT(1-$C$9)*AJ663&lt;_xlfn.NORM.S.INV($C$6),1,0)</x:f>
        <x:v>0</x:v>
      </x:c>
      <x:c r="BF663" s="34" t="n">
        <x:f>IF(SQRT($C$9)*$B663+SQRT(1-$C$9)*AK663&lt;_xlfn.NORM.S.INV($C$6),1,0)</x:f>
        <x:v>0</x:v>
      </x:c>
      <x:c r="BG663" s="34"/>
      <x:c r="BH663" s="34"/>
      <x:c r="BI663" s="34" t="n">
        <x:f>$B$11*(($A$1061)*$C663/$B$12*$B$7+(1-$A$1061)*$D663/$B$12*$C$7)</x:f>
        <x:v>0</x:v>
      </x:c>
      <x:c r="BJ663" s="34" t="n">
        <x:f>$B$11*(($A$1062)*$C663/$B$12*$B$7+(1-$A$1062)*$D663/$B$12*$C$7)</x:f>
        <x:v>0</x:v>
      </x:c>
      <x:c r="BK663" s="34" t="n">
        <x:f>$B$11*(($A$1063)*$C663/$B$12*$B$7+(1-$A$1063)*$D663/$B$12*$C$7)</x:f>
        <x:v>0</x:v>
      </x:c>
      <x:c r="BL663" s="34" t="n">
        <x:f>$B$11*(($A$1064)*$C663/$B$12*$B$7+(1-$A$1064)*$D663/$B$12*$C$7)</x:f>
        <x:v>0</x:v>
      </x:c>
      <x:c r="BM663" s="34" t="n">
        <x:f>$B$11*(($A$1065)*$C663/$B$12*$B$7+(1-$A$1065)*$D663/$B$12*$C$7)</x:f>
        <x:v>0</x:v>
      </x:c>
      <x:c r="BN663" s="34" t="n">
        <x:f>$B$11*(($A$1066)*$C663/$B$12*$B$7+(1-$A$1066)*$D663/$B$12*$C$7)</x:f>
        <x:v>0</x:v>
      </x:c>
      <x:c r="BO663" s="34" t="n">
        <x:f>$B$11*(($A$1067)*$C663/$B$12*$B$7+(1-$A$1067)*$D663/$B$12*$C$7)</x:f>
        <x:v>0</x:v>
      </x:c>
      <x:c r="BP663" s="34" t="n">
        <x:f>$B$11*(($A$1068)*$C663/$B$12*$B$7+(1-$A$1068)*$D663/$B$12*$C$7)</x:f>
        <x:v>0</x:v>
      </x:c>
      <x:c r="BQ663" s="34" t="n">
        <x:f>$B$11*(($A$1069)*$C663/$B$12*$B$7+(1-$A$1069)*$D663/$B$12*$C$7)</x:f>
        <x:v>0</x:v>
      </x:c>
      <x:c r="BR663" s="34" t="n">
        <x:f>$B$11*(($A$1070)*$C663/$B$12*$B$7+(1-$A$1070)*$D663/$B$12*$C$7)</x:f>
        <x:v>0</x:v>
      </x:c>
      <x:c r="BS663" s="34" t="n">
        <x:f>$B$11*(($A$1071)*$C663/$B$12*$B$7+(1-$A$1071)*$D663/$B$12*$C$7)</x:f>
        <x:v>0</x:v>
      </x:c>
      <x:c r="BT663" s="34" t="n">
        <x:f>$B$11*(($A$1072)*$C663/$B$12*$B$7+(1-$A$1072)*$D663/$B$12*$C$7)</x:f>
        <x:v>0</x:v>
      </x:c>
      <x:c r="BU663" s="34" t="n">
        <x:f>$B$11*(($A$1073)*$C663/$B$12*$B$7+(1-$A$1073)*$D663/$B$12*$C$7)</x:f>
        <x:v>0</x:v>
      </x:c>
      <x:c r="BV663" s="34" t="n">
        <x:f>$B$11*(($A$1074)*$C663/$B$12*$B$7+(1-$A$1074)*$D663/$B$12*$C$7)</x:f>
        <x:v>0</x:v>
      </x:c>
      <x:c r="BW663" s="34" t="n">
        <x:f>$B$11*(($A$1075)*$C663/$B$12*$B$7+(1-$A$1075)*$D663/$B$12*$C$7)</x:f>
        <x:v>0</x:v>
      </x:c>
      <x:c r="BX663" s="34" t="n">
        <x:f>$B$11*(($A$1076)*$C663/$B$12*$B$7+(1-$A$1076)*$D663/$B$12*$C$7)</x:f>
        <x:v>0</x:v>
      </x:c>
      <x:c r="BY663" s="34" t="n">
        <x:f>$B$11*(($A$1077)*$C663/$B$12*$B$7+(1-$A$1077)*$D663/$B$12*$C$7)</x:f>
        <x:v>0</x:v>
      </x:c>
      <x:c r="BZ663" s="34" t="n">
        <x:f>$B$11*(($A$1078)*$C663/$B$12*$B$7+(1-$A$1078)*$D663/$B$12*$C$7)</x:f>
        <x:v>0</x:v>
      </x:c>
      <x:c r="CA663" s="34" t="n">
        <x:f>$B$11*(($A$1079)*$C663/$B$12*$B$7+(1-$A$1079)*$D663/$B$12*$C$7)</x:f>
        <x:v>0</x:v>
      </x:c>
      <x:c r="CB663" s="34" t="n">
        <x:f>$B$11*(($A$1080)*$C663/$B$12*$B$7+(1-$A$1080)*$D663/$B$12*$C$7)</x:f>
        <x:v>0</x:v>
      </x:c>
      <x:c r="CC663" s="34" t="n">
        <x:f>$B$11*(($A$1081)*$C663/$B$12*$B$7+(1-$A$1081)*$D663/$B$12*$C$7)</x:f>
        <x:v>0</x:v>
      </x:c>
    </x:row>
    <x:row r="664">
      <x:c r="A664" s="34" t="n">
        <x:v>640</x:v>
      </x:c>
      <x:c r="B664" s="39" t="n">
        <x:v>0.5363376630010293</x:v>
      </x:c>
      <x:c r="C664" s="1" t="n">
        <x:f>SUM(AM664:AV664)</x:f>
        <x:v>0</x:v>
      </x:c>
      <x:c r="D664" s="1" t="n">
        <x:f>SUM(AW664:BF664)</x:f>
        <x:v>0</x:v>
      </x:c>
      <x:c r="E664" s="17" t="n">
        <x:f>(1-C664/$B$12)*$B$8-C664/$B$12*$B$7</x:f>
        <x:v>0.05</x:v>
      </x:c>
      <x:c r="F664" s="17" t="n">
        <x:f>(1-D664/$B$12)*$C$8-D664/$B$12*$C$7</x:f>
        <x:v>0.09</x:v>
      </x:c>
      <x:c r="G664" s="32" t="n">
        <x:f>$B$11*($B$10*C664/$B$12*$B$7+(1-$B$10)*D664/$B$12*$C$7)</x:f>
        <x:v>0</x:v>
      </x:c>
      <x:c r="H664" s="17" t="n">
        <x:f>$B$10*E664+(1-$B$10)*F664</x:f>
        <x:v>0.07</x:v>
      </x:c>
      <x:c r="I664" s="34"/>
      <x:c r="J664" s="34"/>
      <x:c r="K664" s="34"/>
      <x:c r="L664" s="34"/>
      <x:c r="M664" s="34"/>
      <x:c r="N664" s="34"/>
      <x:c r="O664" s="34"/>
      <x:c r="P664" s="34"/>
      <x:c r="Q664" s="34"/>
      <x:c r="R664" s="39" t="n">
        <x:v>-1.5450096526002608</x:v>
      </x:c>
      <x:c r="S664" s="39" t="n">
        <x:v>-0.009989876657672425</x:v>
      </x:c>
      <x:c r="T664" s="39" t="n">
        <x:v>-0.8553019491847231</x:v>
      </x:c>
      <x:c r="U664" s="39" t="n">
        <x:v>0.12556884096757612</x:v>
      </x:c>
      <x:c r="V664" s="39" t="n">
        <x:v>-1.0397612519669581</x:v>
      </x:c>
      <x:c r="W664" s="39" t="n">
        <x:v>-0.4332439241474081</x:v>
      </x:c>
      <x:c r="X664" s="39" t="n">
        <x:v>0.26594923044570773</x:v>
      </x:c>
      <x:c r="Y664" s="39" t="n">
        <x:v>-1.048814487177394</x:v>
      </x:c>
      <x:c r="Z664" s="39" t="n">
        <x:v>2.244677558072905</x:v>
      </x:c>
      <x:c r="AA664" s="39" t="n">
        <x:v>-1.772903134332129</x:v>
      </x:c>
      <x:c r="AB664" s="39" t="n">
        <x:v>0.017563210268285605</x:v>
      </x:c>
      <x:c r="AC664" s="39" t="n">
        <x:v>0.4984623843636967</x:v>
      </x:c>
      <x:c r="AD664" s="39" t="n">
        <x:v>-0.4945830964701722</x:v>
      </x:c>
      <x:c r="AE664" s="39" t="n">
        <x:v>-0.2666818851021963</x:v>
      </x:c>
      <x:c r="AF664" s="39" t="n">
        <x:v>0.8813127751239652</x:v>
      </x:c>
      <x:c r="AG664" s="39" t="n">
        <x:v>-1.1350636533866396</x:v>
      </x:c>
      <x:c r="AH664" s="39" t="n">
        <x:v>0.42747075583575656</x:v>
      </x:c>
      <x:c r="AI664" s="39" t="n">
        <x:v>-0.31448824431876826</x:v>
      </x:c>
      <x:c r="AJ664" s="39" t="n">
        <x:v>-0.8517466234559171</x:v>
      </x:c>
      <x:c r="AK664" s="39" t="n">
        <x:v>-0.2767583712807366</x:v>
      </x:c>
      <x:c r="AL664" s="34"/>
      <x:c r="AM664" s="34" t="n">
        <x:f>IF(SQRT($B$9)*$B664+SQRT(1-$B$9)*R664&lt;_xlfn.NORM.S.INV($B$6),1,0)</x:f>
        <x:v>0</x:v>
      </x:c>
      <x:c r="AN664" s="34" t="n">
        <x:f>IF(SQRT($B$9)*$B664+SQRT(1-$B$9)*S664&lt;_xlfn.NORM.S.INV($B$6),1,0)</x:f>
        <x:v>0</x:v>
      </x:c>
      <x:c r="AO664" s="34" t="n">
        <x:f>IF(SQRT($B$9)*$B664+SQRT(1-$B$9)*T664&lt;_xlfn.NORM.S.INV($B$6),1,0)</x:f>
        <x:v>0</x:v>
      </x:c>
      <x:c r="AP664" s="34" t="n">
        <x:f>IF(SQRT($B$9)*$B664+SQRT(1-$B$9)*U664&lt;_xlfn.NORM.S.INV($B$6),1,0)</x:f>
        <x:v>0</x:v>
      </x:c>
      <x:c r="AQ664" s="34" t="n">
        <x:f>IF(SQRT($B$9)*$B664+SQRT(1-$B$9)*V664&lt;_xlfn.NORM.S.INV($B$6),1,0)</x:f>
        <x:v>0</x:v>
      </x:c>
      <x:c r="AR664" s="34" t="n">
        <x:f>IF(SQRT($B$9)*$B664+SQRT(1-$B$9)*W664&lt;_xlfn.NORM.S.INV($B$6),1,0)</x:f>
        <x:v>0</x:v>
      </x:c>
      <x:c r="AS664" s="34" t="n">
        <x:f>IF(SQRT($B$9)*$B664+SQRT(1-$B$9)*X664&lt;_xlfn.NORM.S.INV($B$6),1,0)</x:f>
        <x:v>0</x:v>
      </x:c>
      <x:c r="AT664" s="34" t="n">
        <x:f>IF(SQRT($B$9)*$B664+SQRT(1-$B$9)*Y664&lt;_xlfn.NORM.S.INV($B$6),1,0)</x:f>
        <x:v>0</x:v>
      </x:c>
      <x:c r="AU664" s="34" t="n">
        <x:f>IF(SQRT($B$9)*$B664+SQRT(1-$B$9)*Z664&lt;_xlfn.NORM.S.INV($B$6),1,0)</x:f>
        <x:v>0</x:v>
      </x:c>
      <x:c r="AV664" s="34" t="n">
        <x:f>IF(SQRT($B$9)*$B664+SQRT(1-$B$9)*AA664&lt;_xlfn.NORM.S.INV($B$6),1,0)</x:f>
        <x:v>0</x:v>
      </x:c>
      <x:c r="AW664" s="34" t="n">
        <x:f>IF(SQRT($C$9)*$B664+SQRT(1-$C$9)*AB664&lt;_xlfn.NORM.S.INV($C$6),1,0)</x:f>
        <x:v>0</x:v>
      </x:c>
      <x:c r="AX664" s="34" t="n">
        <x:f>IF(SQRT($C$9)*$B664+SQRT(1-$C$9)*AC664&lt;_xlfn.NORM.S.INV($C$6),1,0)</x:f>
        <x:v>0</x:v>
      </x:c>
      <x:c r="AY664" s="34" t="n">
        <x:f>IF(SQRT($C$9)*$B664+SQRT(1-$C$9)*AD664&lt;_xlfn.NORM.S.INV($C$6),1,0)</x:f>
        <x:v>0</x:v>
      </x:c>
      <x:c r="AZ664" s="34" t="n">
        <x:f>IF(SQRT($C$9)*$B664+SQRT(1-$C$9)*AE664&lt;_xlfn.NORM.S.INV($C$6),1,0)</x:f>
        <x:v>0</x:v>
      </x:c>
      <x:c r="BA664" s="34" t="n">
        <x:f>IF(SQRT($C$9)*$B664+SQRT(1-$C$9)*AF664&lt;_xlfn.NORM.S.INV($C$6),1,0)</x:f>
        <x:v>0</x:v>
      </x:c>
      <x:c r="BB664" s="34" t="n">
        <x:f>IF(SQRT($C$9)*$B664+SQRT(1-$C$9)*AG664&lt;_xlfn.NORM.S.INV($C$6),1,0)</x:f>
        <x:v>0</x:v>
      </x:c>
      <x:c r="BC664" s="34" t="n">
        <x:f>IF(SQRT($C$9)*$B664+SQRT(1-$C$9)*AH664&lt;_xlfn.NORM.S.INV($C$6),1,0)</x:f>
        <x:v>0</x:v>
      </x:c>
      <x:c r="BD664" s="34" t="n">
        <x:f>IF(SQRT($C$9)*$B664+SQRT(1-$C$9)*AI664&lt;_xlfn.NORM.S.INV($C$6),1,0)</x:f>
        <x:v>0</x:v>
      </x:c>
      <x:c r="BE664" s="34" t="n">
        <x:f>IF(SQRT($C$9)*$B664+SQRT(1-$C$9)*AJ664&lt;_xlfn.NORM.S.INV($C$6),1,0)</x:f>
        <x:v>0</x:v>
      </x:c>
      <x:c r="BF664" s="34" t="n">
        <x:f>IF(SQRT($C$9)*$B664+SQRT(1-$C$9)*AK664&lt;_xlfn.NORM.S.INV($C$6),1,0)</x:f>
        <x:v>0</x:v>
      </x:c>
      <x:c r="BG664" s="34"/>
      <x:c r="BH664" s="34"/>
      <x:c r="BI664" s="34" t="n">
        <x:f>$B$11*(($A$1061)*$C664/$B$12*$B$7+(1-$A$1061)*$D664/$B$12*$C$7)</x:f>
        <x:v>0</x:v>
      </x:c>
      <x:c r="BJ664" s="34" t="n">
        <x:f>$B$11*(($A$1062)*$C664/$B$12*$B$7+(1-$A$1062)*$D664/$B$12*$C$7)</x:f>
        <x:v>0</x:v>
      </x:c>
      <x:c r="BK664" s="34" t="n">
        <x:f>$B$11*(($A$1063)*$C664/$B$12*$B$7+(1-$A$1063)*$D664/$B$12*$C$7)</x:f>
        <x:v>0</x:v>
      </x:c>
      <x:c r="BL664" s="34" t="n">
        <x:f>$B$11*(($A$1064)*$C664/$B$12*$B$7+(1-$A$1064)*$D664/$B$12*$C$7)</x:f>
        <x:v>0</x:v>
      </x:c>
      <x:c r="BM664" s="34" t="n">
        <x:f>$B$11*(($A$1065)*$C664/$B$12*$B$7+(1-$A$1065)*$D664/$B$12*$C$7)</x:f>
        <x:v>0</x:v>
      </x:c>
      <x:c r="BN664" s="34" t="n">
        <x:f>$B$11*(($A$1066)*$C664/$B$12*$B$7+(1-$A$1066)*$D664/$B$12*$C$7)</x:f>
        <x:v>0</x:v>
      </x:c>
      <x:c r="BO664" s="34" t="n">
        <x:f>$B$11*(($A$1067)*$C664/$B$12*$B$7+(1-$A$1067)*$D664/$B$12*$C$7)</x:f>
        <x:v>0</x:v>
      </x:c>
      <x:c r="BP664" s="34" t="n">
        <x:f>$B$11*(($A$1068)*$C664/$B$12*$B$7+(1-$A$1068)*$D664/$B$12*$C$7)</x:f>
        <x:v>0</x:v>
      </x:c>
      <x:c r="BQ664" s="34" t="n">
        <x:f>$B$11*(($A$1069)*$C664/$B$12*$B$7+(1-$A$1069)*$D664/$B$12*$C$7)</x:f>
        <x:v>0</x:v>
      </x:c>
      <x:c r="BR664" s="34" t="n">
        <x:f>$B$11*(($A$1070)*$C664/$B$12*$B$7+(1-$A$1070)*$D664/$B$12*$C$7)</x:f>
        <x:v>0</x:v>
      </x:c>
      <x:c r="BS664" s="34" t="n">
        <x:f>$B$11*(($A$1071)*$C664/$B$12*$B$7+(1-$A$1071)*$D664/$B$12*$C$7)</x:f>
        <x:v>0</x:v>
      </x:c>
      <x:c r="BT664" s="34" t="n">
        <x:f>$B$11*(($A$1072)*$C664/$B$12*$B$7+(1-$A$1072)*$D664/$B$12*$C$7)</x:f>
        <x:v>0</x:v>
      </x:c>
      <x:c r="BU664" s="34" t="n">
        <x:f>$B$11*(($A$1073)*$C664/$B$12*$B$7+(1-$A$1073)*$D664/$B$12*$C$7)</x:f>
        <x:v>0</x:v>
      </x:c>
      <x:c r="BV664" s="34" t="n">
        <x:f>$B$11*(($A$1074)*$C664/$B$12*$B$7+(1-$A$1074)*$D664/$B$12*$C$7)</x:f>
        <x:v>0</x:v>
      </x:c>
      <x:c r="BW664" s="34" t="n">
        <x:f>$B$11*(($A$1075)*$C664/$B$12*$B$7+(1-$A$1075)*$D664/$B$12*$C$7)</x:f>
        <x:v>0</x:v>
      </x:c>
      <x:c r="BX664" s="34" t="n">
        <x:f>$B$11*(($A$1076)*$C664/$B$12*$B$7+(1-$A$1076)*$D664/$B$12*$C$7)</x:f>
        <x:v>0</x:v>
      </x:c>
      <x:c r="BY664" s="34" t="n">
        <x:f>$B$11*(($A$1077)*$C664/$B$12*$B$7+(1-$A$1077)*$D664/$B$12*$C$7)</x:f>
        <x:v>0</x:v>
      </x:c>
      <x:c r="BZ664" s="34" t="n">
        <x:f>$B$11*(($A$1078)*$C664/$B$12*$B$7+(1-$A$1078)*$D664/$B$12*$C$7)</x:f>
        <x:v>0</x:v>
      </x:c>
      <x:c r="CA664" s="34" t="n">
        <x:f>$B$11*(($A$1079)*$C664/$B$12*$B$7+(1-$A$1079)*$D664/$B$12*$C$7)</x:f>
        <x:v>0</x:v>
      </x:c>
      <x:c r="CB664" s="34" t="n">
        <x:f>$B$11*(($A$1080)*$C664/$B$12*$B$7+(1-$A$1080)*$D664/$B$12*$C$7)</x:f>
        <x:v>0</x:v>
      </x:c>
      <x:c r="CC664" s="34" t="n">
        <x:f>$B$11*(($A$1081)*$C664/$B$12*$B$7+(1-$A$1081)*$D664/$B$12*$C$7)</x:f>
        <x:v>0</x:v>
      </x:c>
    </x:row>
    <x:row r="665">
      <x:c r="A665" s="34" t="n">
        <x:v>641</x:v>
      </x:c>
      <x:c r="B665" s="39" t="n">
        <x:v>0.20425094248887748</x:v>
      </x:c>
      <x:c r="C665" s="1" t="n">
        <x:f>SUM(AM665:AV665)</x:f>
        <x:v>0</x:v>
      </x:c>
      <x:c r="D665" s="1" t="n">
        <x:f>SUM(AW665:BF665)</x:f>
        <x:v>0</x:v>
      </x:c>
      <x:c r="E665" s="17" t="n">
        <x:f>(1-C665/$B$12)*$B$8-C665/$B$12*$B$7</x:f>
        <x:v>0.05</x:v>
      </x:c>
      <x:c r="F665" s="17" t="n">
        <x:f>(1-D665/$B$12)*$C$8-D665/$B$12*$C$7</x:f>
        <x:v>0.09</x:v>
      </x:c>
      <x:c r="G665" s="32" t="n">
        <x:f>$B$11*($B$10*C665/$B$12*$B$7+(1-$B$10)*D665/$B$12*$C$7)</x:f>
        <x:v>0</x:v>
      </x:c>
      <x:c r="H665" s="17" t="n">
        <x:f>$B$10*E665+(1-$B$10)*F665</x:f>
        <x:v>0.07</x:v>
      </x:c>
      <x:c r="I665" s="34"/>
      <x:c r="J665" s="34"/>
      <x:c r="K665" s="34"/>
      <x:c r="L665" s="34"/>
      <x:c r="M665" s="34"/>
      <x:c r="N665" s="34"/>
      <x:c r="O665" s="34"/>
      <x:c r="P665" s="34"/>
      <x:c r="Q665" s="34"/>
      <x:c r="R665" s="39" t="n">
        <x:v>-1.4029022017778503</x:v>
      </x:c>
      <x:c r="S665" s="39" t="n">
        <x:v>-0.9667402791698809</x:v>
      </x:c>
      <x:c r="T665" s="39" t="n">
        <x:v>-0.5359916304558565</x:v>
      </x:c>
      <x:c r="U665" s="39" t="n">
        <x:v>0.1145075691162929</x:v>
      </x:c>
      <x:c r="V665" s="39" t="n">
        <x:v>1.030480442134111</x:v>
      </x:c>
      <x:c r="W665" s="39" t="n">
        <x:v>0.571756484809106</x:v>
      </x:c>
      <x:c r="X665" s="39" t="n">
        <x:v>-0.6089174616561831</x:v>
      </x:c>
      <x:c r="Y665" s="39" t="n">
        <x:v>-1.8607261633544834</x:v>
      </x:c>
      <x:c r="Z665" s="39" t="n">
        <x:v>0.6783321301857165</x:v>
      </x:c>
      <x:c r="AA665" s="39" t="n">
        <x:v>0.8250562503613217</x:v>
      </x:c>
      <x:c r="AB665" s="39" t="n">
        <x:v>-1.9206656109288258</x:v>
      </x:c>
      <x:c r="AC665" s="39" t="n">
        <x:v>1.0833014036134134</x:v>
      </x:c>
      <x:c r="AD665" s="39" t="n">
        <x:v>1.4241293926124179</x:v>
      </x:c>
      <x:c r="AE665" s="39" t="n">
        <x:v>-1.1661461333083776</x:v>
      </x:c>
      <x:c r="AF665" s="39" t="n">
        <x:v>0.3191659907047557</x:v>
      </x:c>
      <x:c r="AG665" s="39" t="n">
        <x:v>1.4250851770093074</x:v>
      </x:c>
      <x:c r="AH665" s="39" t="n">
        <x:v>-0.25123185820124094</x:v>
      </x:c>
      <x:c r="AI665" s="39" t="n">
        <x:v>-0.4630184706625965</x:v>
      </x:c>
      <x:c r="AJ665" s="39" t="n">
        <x:v>-1.4954082766975478</x:v>
      </x:c>
      <x:c r="AK665" s="39" t="n">
        <x:v>-1.3939579511507916</x:v>
      </x:c>
      <x:c r="AL665" s="34"/>
      <x:c r="AM665" s="34" t="n">
        <x:f>IF(SQRT($B$9)*$B665+SQRT(1-$B$9)*R665&lt;_xlfn.NORM.S.INV($B$6),1,0)</x:f>
        <x:v>0</x:v>
      </x:c>
      <x:c r="AN665" s="34" t="n">
        <x:f>IF(SQRT($B$9)*$B665+SQRT(1-$B$9)*S665&lt;_xlfn.NORM.S.INV($B$6),1,0)</x:f>
        <x:v>0</x:v>
      </x:c>
      <x:c r="AO665" s="34" t="n">
        <x:f>IF(SQRT($B$9)*$B665+SQRT(1-$B$9)*T665&lt;_xlfn.NORM.S.INV($B$6),1,0)</x:f>
        <x:v>0</x:v>
      </x:c>
      <x:c r="AP665" s="34" t="n">
        <x:f>IF(SQRT($B$9)*$B665+SQRT(1-$B$9)*U665&lt;_xlfn.NORM.S.INV($B$6),1,0)</x:f>
        <x:v>0</x:v>
      </x:c>
      <x:c r="AQ665" s="34" t="n">
        <x:f>IF(SQRT($B$9)*$B665+SQRT(1-$B$9)*V665&lt;_xlfn.NORM.S.INV($B$6),1,0)</x:f>
        <x:v>0</x:v>
      </x:c>
      <x:c r="AR665" s="34" t="n">
        <x:f>IF(SQRT($B$9)*$B665+SQRT(1-$B$9)*W665&lt;_xlfn.NORM.S.INV($B$6),1,0)</x:f>
        <x:v>0</x:v>
      </x:c>
      <x:c r="AS665" s="34" t="n">
        <x:f>IF(SQRT($B$9)*$B665+SQRT(1-$B$9)*X665&lt;_xlfn.NORM.S.INV($B$6),1,0)</x:f>
        <x:v>0</x:v>
      </x:c>
      <x:c r="AT665" s="34" t="n">
        <x:f>IF(SQRT($B$9)*$B665+SQRT(1-$B$9)*Y665&lt;_xlfn.NORM.S.INV($B$6),1,0)</x:f>
        <x:v>0</x:v>
      </x:c>
      <x:c r="AU665" s="34" t="n">
        <x:f>IF(SQRT($B$9)*$B665+SQRT(1-$B$9)*Z665&lt;_xlfn.NORM.S.INV($B$6),1,0)</x:f>
        <x:v>0</x:v>
      </x:c>
      <x:c r="AV665" s="34" t="n">
        <x:f>IF(SQRT($B$9)*$B665+SQRT(1-$B$9)*AA665&lt;_xlfn.NORM.S.INV($B$6),1,0)</x:f>
        <x:v>0</x:v>
      </x:c>
      <x:c r="AW665" s="34" t="n">
        <x:f>IF(SQRT($C$9)*$B665+SQRT(1-$C$9)*AB665&lt;_xlfn.NORM.S.INV($C$6),1,0)</x:f>
        <x:v>0</x:v>
      </x:c>
      <x:c r="AX665" s="34" t="n">
        <x:f>IF(SQRT($C$9)*$B665+SQRT(1-$C$9)*AC665&lt;_xlfn.NORM.S.INV($C$6),1,0)</x:f>
        <x:v>0</x:v>
      </x:c>
      <x:c r="AY665" s="34" t="n">
        <x:f>IF(SQRT($C$9)*$B665+SQRT(1-$C$9)*AD665&lt;_xlfn.NORM.S.INV($C$6),1,0)</x:f>
        <x:v>0</x:v>
      </x:c>
      <x:c r="AZ665" s="34" t="n">
        <x:f>IF(SQRT($C$9)*$B665+SQRT(1-$C$9)*AE665&lt;_xlfn.NORM.S.INV($C$6),1,0)</x:f>
        <x:v>0</x:v>
      </x:c>
      <x:c r="BA665" s="34" t="n">
        <x:f>IF(SQRT($C$9)*$B665+SQRT(1-$C$9)*AF665&lt;_xlfn.NORM.S.INV($C$6),1,0)</x:f>
        <x:v>0</x:v>
      </x:c>
      <x:c r="BB665" s="34" t="n">
        <x:f>IF(SQRT($C$9)*$B665+SQRT(1-$C$9)*AG665&lt;_xlfn.NORM.S.INV($C$6),1,0)</x:f>
        <x:v>0</x:v>
      </x:c>
      <x:c r="BC665" s="34" t="n">
        <x:f>IF(SQRT($C$9)*$B665+SQRT(1-$C$9)*AH665&lt;_xlfn.NORM.S.INV($C$6),1,0)</x:f>
        <x:v>0</x:v>
      </x:c>
      <x:c r="BD665" s="34" t="n">
        <x:f>IF(SQRT($C$9)*$B665+SQRT(1-$C$9)*AI665&lt;_xlfn.NORM.S.INV($C$6),1,0)</x:f>
        <x:v>0</x:v>
      </x:c>
      <x:c r="BE665" s="34" t="n">
        <x:f>IF(SQRT($C$9)*$B665+SQRT(1-$C$9)*AJ665&lt;_xlfn.NORM.S.INV($C$6),1,0)</x:f>
        <x:v>0</x:v>
      </x:c>
      <x:c r="BF665" s="34" t="n">
        <x:f>IF(SQRT($C$9)*$B665+SQRT(1-$C$9)*AK665&lt;_xlfn.NORM.S.INV($C$6),1,0)</x:f>
        <x:v>0</x:v>
      </x:c>
      <x:c r="BG665" s="34"/>
      <x:c r="BH665" s="34"/>
      <x:c r="BI665" s="34" t="n">
        <x:f>$B$11*(($A$1061)*$C665/$B$12*$B$7+(1-$A$1061)*$D665/$B$12*$C$7)</x:f>
        <x:v>0</x:v>
      </x:c>
      <x:c r="BJ665" s="34" t="n">
        <x:f>$B$11*(($A$1062)*$C665/$B$12*$B$7+(1-$A$1062)*$D665/$B$12*$C$7)</x:f>
        <x:v>0</x:v>
      </x:c>
      <x:c r="BK665" s="34" t="n">
        <x:f>$B$11*(($A$1063)*$C665/$B$12*$B$7+(1-$A$1063)*$D665/$B$12*$C$7)</x:f>
        <x:v>0</x:v>
      </x:c>
      <x:c r="BL665" s="34" t="n">
        <x:f>$B$11*(($A$1064)*$C665/$B$12*$B$7+(1-$A$1064)*$D665/$B$12*$C$7)</x:f>
        <x:v>0</x:v>
      </x:c>
      <x:c r="BM665" s="34" t="n">
        <x:f>$B$11*(($A$1065)*$C665/$B$12*$B$7+(1-$A$1065)*$D665/$B$12*$C$7)</x:f>
        <x:v>0</x:v>
      </x:c>
      <x:c r="BN665" s="34" t="n">
        <x:f>$B$11*(($A$1066)*$C665/$B$12*$B$7+(1-$A$1066)*$D665/$B$12*$C$7)</x:f>
        <x:v>0</x:v>
      </x:c>
      <x:c r="BO665" s="34" t="n">
        <x:f>$B$11*(($A$1067)*$C665/$B$12*$B$7+(1-$A$1067)*$D665/$B$12*$C$7)</x:f>
        <x:v>0</x:v>
      </x:c>
      <x:c r="BP665" s="34" t="n">
        <x:f>$B$11*(($A$1068)*$C665/$B$12*$B$7+(1-$A$1068)*$D665/$B$12*$C$7)</x:f>
        <x:v>0</x:v>
      </x:c>
      <x:c r="BQ665" s="34" t="n">
        <x:f>$B$11*(($A$1069)*$C665/$B$12*$B$7+(1-$A$1069)*$D665/$B$12*$C$7)</x:f>
        <x:v>0</x:v>
      </x:c>
      <x:c r="BR665" s="34" t="n">
        <x:f>$B$11*(($A$1070)*$C665/$B$12*$B$7+(1-$A$1070)*$D665/$B$12*$C$7)</x:f>
        <x:v>0</x:v>
      </x:c>
      <x:c r="BS665" s="34" t="n">
        <x:f>$B$11*(($A$1071)*$C665/$B$12*$B$7+(1-$A$1071)*$D665/$B$12*$C$7)</x:f>
        <x:v>0</x:v>
      </x:c>
      <x:c r="BT665" s="34" t="n">
        <x:f>$B$11*(($A$1072)*$C665/$B$12*$B$7+(1-$A$1072)*$D665/$B$12*$C$7)</x:f>
        <x:v>0</x:v>
      </x:c>
      <x:c r="BU665" s="34" t="n">
        <x:f>$B$11*(($A$1073)*$C665/$B$12*$B$7+(1-$A$1073)*$D665/$B$12*$C$7)</x:f>
        <x:v>0</x:v>
      </x:c>
      <x:c r="BV665" s="34" t="n">
        <x:f>$B$11*(($A$1074)*$C665/$B$12*$B$7+(1-$A$1074)*$D665/$B$12*$C$7)</x:f>
        <x:v>0</x:v>
      </x:c>
      <x:c r="BW665" s="34" t="n">
        <x:f>$B$11*(($A$1075)*$C665/$B$12*$B$7+(1-$A$1075)*$D665/$B$12*$C$7)</x:f>
        <x:v>0</x:v>
      </x:c>
      <x:c r="BX665" s="34" t="n">
        <x:f>$B$11*(($A$1076)*$C665/$B$12*$B$7+(1-$A$1076)*$D665/$B$12*$C$7)</x:f>
        <x:v>0</x:v>
      </x:c>
      <x:c r="BY665" s="34" t="n">
        <x:f>$B$11*(($A$1077)*$C665/$B$12*$B$7+(1-$A$1077)*$D665/$B$12*$C$7)</x:f>
        <x:v>0</x:v>
      </x:c>
      <x:c r="BZ665" s="34" t="n">
        <x:f>$B$11*(($A$1078)*$C665/$B$12*$B$7+(1-$A$1078)*$D665/$B$12*$C$7)</x:f>
        <x:v>0</x:v>
      </x:c>
      <x:c r="CA665" s="34" t="n">
        <x:f>$B$11*(($A$1079)*$C665/$B$12*$B$7+(1-$A$1079)*$D665/$B$12*$C$7)</x:f>
        <x:v>0</x:v>
      </x:c>
      <x:c r="CB665" s="34" t="n">
        <x:f>$B$11*(($A$1080)*$C665/$B$12*$B$7+(1-$A$1080)*$D665/$B$12*$C$7)</x:f>
        <x:v>0</x:v>
      </x:c>
      <x:c r="CC665" s="34" t="n">
        <x:f>$B$11*(($A$1081)*$C665/$B$12*$B$7+(1-$A$1081)*$D665/$B$12*$C$7)</x:f>
        <x:v>0</x:v>
      </x:c>
    </x:row>
    <x:row r="666">
      <x:c r="A666" s="34" t="n">
        <x:v>642</x:v>
      </x:c>
      <x:c r="B666" s="39" t="n">
        <x:v>-0.8860948461101481</x:v>
      </x:c>
      <x:c r="C666" s="1" t="n">
        <x:f>SUM(AM666:AV666)</x:f>
        <x:v>0</x:v>
      </x:c>
      <x:c r="D666" s="1" t="n">
        <x:f>SUM(AW666:BF666)</x:f>
        <x:v>0</x:v>
      </x:c>
      <x:c r="E666" s="17" t="n">
        <x:f>(1-C666/$B$12)*$B$8-C666/$B$12*$B$7</x:f>
        <x:v>0.05</x:v>
      </x:c>
      <x:c r="F666" s="17" t="n">
        <x:f>(1-D666/$B$12)*$C$8-D666/$B$12*$C$7</x:f>
        <x:v>0.09</x:v>
      </x:c>
      <x:c r="G666" s="32" t="n">
        <x:f>$B$11*($B$10*C666/$B$12*$B$7+(1-$B$10)*D666/$B$12*$C$7)</x:f>
        <x:v>0</x:v>
      </x:c>
      <x:c r="H666" s="17" t="n">
        <x:f>$B$10*E666+(1-$B$10)*F666</x:f>
        <x:v>0.07</x:v>
      </x:c>
      <x:c r="I666" s="34"/>
      <x:c r="J666" s="34"/>
      <x:c r="K666" s="34"/>
      <x:c r="L666" s="34"/>
      <x:c r="M666" s="34"/>
      <x:c r="N666" s="34"/>
      <x:c r="O666" s="34"/>
      <x:c r="P666" s="34"/>
      <x:c r="Q666" s="34"/>
      <x:c r="R666" s="39" t="n">
        <x:v>1.694055054335453</x:v>
      </x:c>
      <x:c r="S666" s="39" t="n">
        <x:v>0.08745587765574794</x:v>
      </x:c>
      <x:c r="T666" s="39" t="n">
        <x:v>-1.1157583578629902</x:v>
      </x:c>
      <x:c r="U666" s="39" t="n">
        <x:v>1.7990203199355808</x:v>
      </x:c>
      <x:c r="V666" s="39" t="n">
        <x:v>-0.14425324918295476</x:v>
      </x:c>
      <x:c r="W666" s="39" t="n">
        <x:v>-1.679124671683349</x:v>
      </x:c>
      <x:c r="X666" s="39" t="n">
        <x:v>-0.9779291486151697</x:v>
      </x:c>
      <x:c r="Y666" s="39" t="n">
        <x:v>0.11435329978431585</x:v>
      </x:c>
      <x:c r="Z666" s="39" t="n">
        <x:v>0.5646758563362227</x:v>
      </x:c>
      <x:c r="AA666" s="39" t="n">
        <x:v>1.0276814515972643</x:v>
      </x:c>
      <x:c r="AB666" s="39" t="n">
        <x:v>-1.0557993057816042</x:v>
      </x:c>
      <x:c r="AC666" s="39" t="n">
        <x:v>0.26742655970278106</x:v>
      </x:c>
      <x:c r="AD666" s="39" t="n">
        <x:v>1.2492014723312133</x:v>
      </x:c>
      <x:c r="AE666" s="39" t="n">
        <x:v>0.6727990495123816</x:v>
      </x:c>
      <x:c r="AF666" s="39" t="n">
        <x:v>-0.14057095360008007</x:v>
      </x:c>
      <x:c r="AG666" s="39" t="n">
        <x:v>0.4876836980919657</x:v>
      </x:c>
      <x:c r="AH666" s="39" t="n">
        <x:v>1.314933944644651</x:v>
      </x:c>
      <x:c r="AI666" s="39" t="n">
        <x:v>-0.4958932125842948</x:v>
      </x:c>
      <x:c r="AJ666" s="39" t="n">
        <x:v>0.37493651219775787</x:v>
      </x:c>
      <x:c r="AK666" s="39" t="n">
        <x:v>1.1531837971791008</x:v>
      </x:c>
      <x:c r="AL666" s="34"/>
      <x:c r="AM666" s="34" t="n">
        <x:f>IF(SQRT($B$9)*$B666+SQRT(1-$B$9)*R666&lt;_xlfn.NORM.S.INV($B$6),1,0)</x:f>
        <x:v>0</x:v>
      </x:c>
      <x:c r="AN666" s="34" t="n">
        <x:f>IF(SQRT($B$9)*$B666+SQRT(1-$B$9)*S666&lt;_xlfn.NORM.S.INV($B$6),1,0)</x:f>
        <x:v>0</x:v>
      </x:c>
      <x:c r="AO666" s="34" t="n">
        <x:f>IF(SQRT($B$9)*$B666+SQRT(1-$B$9)*T666&lt;_xlfn.NORM.S.INV($B$6),1,0)</x:f>
        <x:v>0</x:v>
      </x:c>
      <x:c r="AP666" s="34" t="n">
        <x:f>IF(SQRT($B$9)*$B666+SQRT(1-$B$9)*U666&lt;_xlfn.NORM.S.INV($B$6),1,0)</x:f>
        <x:v>0</x:v>
      </x:c>
      <x:c r="AQ666" s="34" t="n">
        <x:f>IF(SQRT($B$9)*$B666+SQRT(1-$B$9)*V666&lt;_xlfn.NORM.S.INV($B$6),1,0)</x:f>
        <x:v>0</x:v>
      </x:c>
      <x:c r="AR666" s="34" t="n">
        <x:f>IF(SQRT($B$9)*$B666+SQRT(1-$B$9)*W666&lt;_xlfn.NORM.S.INV($B$6),1,0)</x:f>
        <x:v>0</x:v>
      </x:c>
      <x:c r="AS666" s="34" t="n">
        <x:f>IF(SQRT($B$9)*$B666+SQRT(1-$B$9)*X666&lt;_xlfn.NORM.S.INV($B$6),1,0)</x:f>
        <x:v>0</x:v>
      </x:c>
      <x:c r="AT666" s="34" t="n">
        <x:f>IF(SQRT($B$9)*$B666+SQRT(1-$B$9)*Y666&lt;_xlfn.NORM.S.INV($B$6),1,0)</x:f>
        <x:v>0</x:v>
      </x:c>
      <x:c r="AU666" s="34" t="n">
        <x:f>IF(SQRT($B$9)*$B666+SQRT(1-$B$9)*Z666&lt;_xlfn.NORM.S.INV($B$6),1,0)</x:f>
        <x:v>0</x:v>
      </x:c>
      <x:c r="AV666" s="34" t="n">
        <x:f>IF(SQRT($B$9)*$B666+SQRT(1-$B$9)*AA666&lt;_xlfn.NORM.S.INV($B$6),1,0)</x:f>
        <x:v>0</x:v>
      </x:c>
      <x:c r="AW666" s="34" t="n">
        <x:f>IF(SQRT($C$9)*$B666+SQRT(1-$C$9)*AB666&lt;_xlfn.NORM.S.INV($C$6),1,0)</x:f>
        <x:v>0</x:v>
      </x:c>
      <x:c r="AX666" s="34" t="n">
        <x:f>IF(SQRT($C$9)*$B666+SQRT(1-$C$9)*AC666&lt;_xlfn.NORM.S.INV($C$6),1,0)</x:f>
        <x:v>0</x:v>
      </x:c>
      <x:c r="AY666" s="34" t="n">
        <x:f>IF(SQRT($C$9)*$B666+SQRT(1-$C$9)*AD666&lt;_xlfn.NORM.S.INV($C$6),1,0)</x:f>
        <x:v>0</x:v>
      </x:c>
      <x:c r="AZ666" s="34" t="n">
        <x:f>IF(SQRT($C$9)*$B666+SQRT(1-$C$9)*AE666&lt;_xlfn.NORM.S.INV($C$6),1,0)</x:f>
        <x:v>0</x:v>
      </x:c>
      <x:c r="BA666" s="34" t="n">
        <x:f>IF(SQRT($C$9)*$B666+SQRT(1-$C$9)*AF666&lt;_xlfn.NORM.S.INV($C$6),1,0)</x:f>
        <x:v>0</x:v>
      </x:c>
      <x:c r="BB666" s="34" t="n">
        <x:f>IF(SQRT($C$9)*$B666+SQRT(1-$C$9)*AG666&lt;_xlfn.NORM.S.INV($C$6),1,0)</x:f>
        <x:v>0</x:v>
      </x:c>
      <x:c r="BC666" s="34" t="n">
        <x:f>IF(SQRT($C$9)*$B666+SQRT(1-$C$9)*AH666&lt;_xlfn.NORM.S.INV($C$6),1,0)</x:f>
        <x:v>0</x:v>
      </x:c>
      <x:c r="BD666" s="34" t="n">
        <x:f>IF(SQRT($C$9)*$B666+SQRT(1-$C$9)*AI666&lt;_xlfn.NORM.S.INV($C$6),1,0)</x:f>
        <x:v>0</x:v>
      </x:c>
      <x:c r="BE666" s="34" t="n">
        <x:f>IF(SQRT($C$9)*$B666+SQRT(1-$C$9)*AJ666&lt;_xlfn.NORM.S.INV($C$6),1,0)</x:f>
        <x:v>0</x:v>
      </x:c>
      <x:c r="BF666" s="34" t="n">
        <x:f>IF(SQRT($C$9)*$B666+SQRT(1-$C$9)*AK666&lt;_xlfn.NORM.S.INV($C$6),1,0)</x:f>
        <x:v>0</x:v>
      </x:c>
      <x:c r="BG666" s="34"/>
      <x:c r="BH666" s="34"/>
      <x:c r="BI666" s="34" t="n">
        <x:f>$B$11*(($A$1061)*$C666/$B$12*$B$7+(1-$A$1061)*$D666/$B$12*$C$7)</x:f>
        <x:v>0</x:v>
      </x:c>
      <x:c r="BJ666" s="34" t="n">
        <x:f>$B$11*(($A$1062)*$C666/$B$12*$B$7+(1-$A$1062)*$D666/$B$12*$C$7)</x:f>
        <x:v>0</x:v>
      </x:c>
      <x:c r="BK666" s="34" t="n">
        <x:f>$B$11*(($A$1063)*$C666/$B$12*$B$7+(1-$A$1063)*$D666/$B$12*$C$7)</x:f>
        <x:v>0</x:v>
      </x:c>
      <x:c r="BL666" s="34" t="n">
        <x:f>$B$11*(($A$1064)*$C666/$B$12*$B$7+(1-$A$1064)*$D666/$B$12*$C$7)</x:f>
        <x:v>0</x:v>
      </x:c>
      <x:c r="BM666" s="34" t="n">
        <x:f>$B$11*(($A$1065)*$C666/$B$12*$B$7+(1-$A$1065)*$D666/$B$12*$C$7)</x:f>
        <x:v>0</x:v>
      </x:c>
      <x:c r="BN666" s="34" t="n">
        <x:f>$B$11*(($A$1066)*$C666/$B$12*$B$7+(1-$A$1066)*$D666/$B$12*$C$7)</x:f>
        <x:v>0</x:v>
      </x:c>
      <x:c r="BO666" s="34" t="n">
        <x:f>$B$11*(($A$1067)*$C666/$B$12*$B$7+(1-$A$1067)*$D666/$B$12*$C$7)</x:f>
        <x:v>0</x:v>
      </x:c>
      <x:c r="BP666" s="34" t="n">
        <x:f>$B$11*(($A$1068)*$C666/$B$12*$B$7+(1-$A$1068)*$D666/$B$12*$C$7)</x:f>
        <x:v>0</x:v>
      </x:c>
      <x:c r="BQ666" s="34" t="n">
        <x:f>$B$11*(($A$1069)*$C666/$B$12*$B$7+(1-$A$1069)*$D666/$B$12*$C$7)</x:f>
        <x:v>0</x:v>
      </x:c>
      <x:c r="BR666" s="34" t="n">
        <x:f>$B$11*(($A$1070)*$C666/$B$12*$B$7+(1-$A$1070)*$D666/$B$12*$C$7)</x:f>
        <x:v>0</x:v>
      </x:c>
      <x:c r="BS666" s="34" t="n">
        <x:f>$B$11*(($A$1071)*$C666/$B$12*$B$7+(1-$A$1071)*$D666/$B$12*$C$7)</x:f>
        <x:v>0</x:v>
      </x:c>
      <x:c r="BT666" s="34" t="n">
        <x:f>$B$11*(($A$1072)*$C666/$B$12*$B$7+(1-$A$1072)*$D666/$B$12*$C$7)</x:f>
        <x:v>0</x:v>
      </x:c>
      <x:c r="BU666" s="34" t="n">
        <x:f>$B$11*(($A$1073)*$C666/$B$12*$B$7+(1-$A$1073)*$D666/$B$12*$C$7)</x:f>
        <x:v>0</x:v>
      </x:c>
      <x:c r="BV666" s="34" t="n">
        <x:f>$B$11*(($A$1074)*$C666/$B$12*$B$7+(1-$A$1074)*$D666/$B$12*$C$7)</x:f>
        <x:v>0</x:v>
      </x:c>
      <x:c r="BW666" s="34" t="n">
        <x:f>$B$11*(($A$1075)*$C666/$B$12*$B$7+(1-$A$1075)*$D666/$B$12*$C$7)</x:f>
        <x:v>0</x:v>
      </x:c>
      <x:c r="BX666" s="34" t="n">
        <x:f>$B$11*(($A$1076)*$C666/$B$12*$B$7+(1-$A$1076)*$D666/$B$12*$C$7)</x:f>
        <x:v>0</x:v>
      </x:c>
      <x:c r="BY666" s="34" t="n">
        <x:f>$B$11*(($A$1077)*$C666/$B$12*$B$7+(1-$A$1077)*$D666/$B$12*$C$7)</x:f>
        <x:v>0</x:v>
      </x:c>
      <x:c r="BZ666" s="34" t="n">
        <x:f>$B$11*(($A$1078)*$C666/$B$12*$B$7+(1-$A$1078)*$D666/$B$12*$C$7)</x:f>
        <x:v>0</x:v>
      </x:c>
      <x:c r="CA666" s="34" t="n">
        <x:f>$B$11*(($A$1079)*$C666/$B$12*$B$7+(1-$A$1079)*$D666/$B$12*$C$7)</x:f>
        <x:v>0</x:v>
      </x:c>
      <x:c r="CB666" s="34" t="n">
        <x:f>$B$11*(($A$1080)*$C666/$B$12*$B$7+(1-$A$1080)*$D666/$B$12*$C$7)</x:f>
        <x:v>0</x:v>
      </x:c>
      <x:c r="CC666" s="34" t="n">
        <x:f>$B$11*(($A$1081)*$C666/$B$12*$B$7+(1-$A$1081)*$D666/$B$12*$C$7)</x:f>
        <x:v>0</x:v>
      </x:c>
    </x:row>
    <x:row r="667">
      <x:c r="A667" s="34" t="n">
        <x:v>643</x:v>
      </x:c>
      <x:c r="B667" s="39" t="n">
        <x:v>-0.5688436157717857</x:v>
      </x:c>
      <x:c r="C667" s="1" t="n">
        <x:f>SUM(AM667:AV667)</x:f>
        <x:v>0</x:v>
      </x:c>
      <x:c r="D667" s="1" t="n">
        <x:f>SUM(AW667:BF667)</x:f>
        <x:v>0</x:v>
      </x:c>
      <x:c r="E667" s="17" t="n">
        <x:f>(1-C667/$B$12)*$B$8-C667/$B$12*$B$7</x:f>
        <x:v>0.05</x:v>
      </x:c>
      <x:c r="F667" s="17" t="n">
        <x:f>(1-D667/$B$12)*$C$8-D667/$B$12*$C$7</x:f>
        <x:v>0.09</x:v>
      </x:c>
      <x:c r="G667" s="32" t="n">
        <x:f>$B$11*($B$10*C667/$B$12*$B$7+(1-$B$10)*D667/$B$12*$C$7)</x:f>
        <x:v>0</x:v>
      </x:c>
      <x:c r="H667" s="17" t="n">
        <x:f>$B$10*E667+(1-$B$10)*F667</x:f>
        <x:v>0.07</x:v>
      </x:c>
      <x:c r="I667" s="34"/>
      <x:c r="J667" s="34"/>
      <x:c r="K667" s="34"/>
      <x:c r="L667" s="34"/>
      <x:c r="M667" s="34"/>
      <x:c r="N667" s="34"/>
      <x:c r="O667" s="34"/>
      <x:c r="P667" s="34"/>
      <x:c r="Q667" s="34"/>
      <x:c r="R667" s="39" t="n">
        <x:v>1.2422653259467435</x:v>
      </x:c>
      <x:c r="S667" s="39" t="n">
        <x:v>0.8146523477748586</x:v>
      </x:c>
      <x:c r="T667" s="39" t="n">
        <x:v>-0.9464330624848951</x:v>
      </x:c>
      <x:c r="U667" s="39" t="n">
        <x:v>-0.6035096442896102</x:v>
      </x:c>
      <x:c r="V667" s="39" t="n">
        <x:v>-1.6858739867165586</x:v>
      </x:c>
      <x:c r="W667" s="39" t="n">
        <x:v>-0.6338397317242521</x:v>
      </x:c>
      <x:c r="X667" s="39" t="n">
        <x:v>-0.29767731978235346</x:v>
      </x:c>
      <x:c r="Y667" s="39" t="n">
        <x:v>-1.2835084871440374</x:v>
      </x:c>
      <x:c r="Z667" s="39" t="n">
        <x:v>1.1579136936241459</x:v>
      </x:c>
      <x:c r="AA667" s="39" t="n">
        <x:v>1.331486928801376</x:v>
      </x:c>
      <x:c r="AB667" s="39" t="n">
        <x:v>-1.5319613435338353</x:v>
      </x:c>
      <x:c r="AC667" s="39" t="n">
        <x:v>0.7748037015019196</x:v>
      </x:c>
      <x:c r="AD667" s="39" t="n">
        <x:v>1.2621406300689564</x:v>
      </x:c>
      <x:c r="AE667" s="39" t="n">
        <x:v>1.4138669780463005</x:v>
      </x:c>
      <x:c r="AF667" s="39" t="n">
        <x:v>0.4494645522268053</x:v>
      </x:c>
      <x:c r="AG667" s="39" t="n">
        <x:v>0.7004110371772009</x:v>
      </x:c>
      <x:c r="AH667" s="39" t="n">
        <x:v>-0.8644905949302584</x:v>
      </x:c>
      <x:c r="AI667" s="39" t="n">
        <x:v>-0.47053638094944344</x:v>
      </x:c>
      <x:c r="AJ667" s="39" t="n">
        <x:v>-0.5670152470091326</x:v>
      </x:c>
      <x:c r="AK667" s="39" t="n">
        <x:v>0.6198190548669636</x:v>
      </x:c>
      <x:c r="AL667" s="34"/>
      <x:c r="AM667" s="34" t="n">
        <x:f>IF(SQRT($B$9)*$B667+SQRT(1-$B$9)*R667&lt;_xlfn.NORM.S.INV($B$6),1,0)</x:f>
        <x:v>0</x:v>
      </x:c>
      <x:c r="AN667" s="34" t="n">
        <x:f>IF(SQRT($B$9)*$B667+SQRT(1-$B$9)*S667&lt;_xlfn.NORM.S.INV($B$6),1,0)</x:f>
        <x:v>0</x:v>
      </x:c>
      <x:c r="AO667" s="34" t="n">
        <x:f>IF(SQRT($B$9)*$B667+SQRT(1-$B$9)*T667&lt;_xlfn.NORM.S.INV($B$6),1,0)</x:f>
        <x:v>0</x:v>
      </x:c>
      <x:c r="AP667" s="34" t="n">
        <x:f>IF(SQRT($B$9)*$B667+SQRT(1-$B$9)*U667&lt;_xlfn.NORM.S.INV($B$6),1,0)</x:f>
        <x:v>0</x:v>
      </x:c>
      <x:c r="AQ667" s="34" t="n">
        <x:f>IF(SQRT($B$9)*$B667+SQRT(1-$B$9)*V667&lt;_xlfn.NORM.S.INV($B$6),1,0)</x:f>
        <x:v>0</x:v>
      </x:c>
      <x:c r="AR667" s="34" t="n">
        <x:f>IF(SQRT($B$9)*$B667+SQRT(1-$B$9)*W667&lt;_xlfn.NORM.S.INV($B$6),1,0)</x:f>
        <x:v>0</x:v>
      </x:c>
      <x:c r="AS667" s="34" t="n">
        <x:f>IF(SQRT($B$9)*$B667+SQRT(1-$B$9)*X667&lt;_xlfn.NORM.S.INV($B$6),1,0)</x:f>
        <x:v>0</x:v>
      </x:c>
      <x:c r="AT667" s="34" t="n">
        <x:f>IF(SQRT($B$9)*$B667+SQRT(1-$B$9)*Y667&lt;_xlfn.NORM.S.INV($B$6),1,0)</x:f>
        <x:v>0</x:v>
      </x:c>
      <x:c r="AU667" s="34" t="n">
        <x:f>IF(SQRT($B$9)*$B667+SQRT(1-$B$9)*Z667&lt;_xlfn.NORM.S.INV($B$6),1,0)</x:f>
        <x:v>0</x:v>
      </x:c>
      <x:c r="AV667" s="34" t="n">
        <x:f>IF(SQRT($B$9)*$B667+SQRT(1-$B$9)*AA667&lt;_xlfn.NORM.S.INV($B$6),1,0)</x:f>
        <x:v>0</x:v>
      </x:c>
      <x:c r="AW667" s="34" t="n">
        <x:f>IF(SQRT($C$9)*$B667+SQRT(1-$C$9)*AB667&lt;_xlfn.NORM.S.INV($C$6),1,0)</x:f>
        <x:v>0</x:v>
      </x:c>
      <x:c r="AX667" s="34" t="n">
        <x:f>IF(SQRT($C$9)*$B667+SQRT(1-$C$9)*AC667&lt;_xlfn.NORM.S.INV($C$6),1,0)</x:f>
        <x:v>0</x:v>
      </x:c>
      <x:c r="AY667" s="34" t="n">
        <x:f>IF(SQRT($C$9)*$B667+SQRT(1-$C$9)*AD667&lt;_xlfn.NORM.S.INV($C$6),1,0)</x:f>
        <x:v>0</x:v>
      </x:c>
      <x:c r="AZ667" s="34" t="n">
        <x:f>IF(SQRT($C$9)*$B667+SQRT(1-$C$9)*AE667&lt;_xlfn.NORM.S.INV($C$6),1,0)</x:f>
        <x:v>0</x:v>
      </x:c>
      <x:c r="BA667" s="34" t="n">
        <x:f>IF(SQRT($C$9)*$B667+SQRT(1-$C$9)*AF667&lt;_xlfn.NORM.S.INV($C$6),1,0)</x:f>
        <x:v>0</x:v>
      </x:c>
      <x:c r="BB667" s="34" t="n">
        <x:f>IF(SQRT($C$9)*$B667+SQRT(1-$C$9)*AG667&lt;_xlfn.NORM.S.INV($C$6),1,0)</x:f>
        <x:v>0</x:v>
      </x:c>
      <x:c r="BC667" s="34" t="n">
        <x:f>IF(SQRT($C$9)*$B667+SQRT(1-$C$9)*AH667&lt;_xlfn.NORM.S.INV($C$6),1,0)</x:f>
        <x:v>0</x:v>
      </x:c>
      <x:c r="BD667" s="34" t="n">
        <x:f>IF(SQRT($C$9)*$B667+SQRT(1-$C$9)*AI667&lt;_xlfn.NORM.S.INV($C$6),1,0)</x:f>
        <x:v>0</x:v>
      </x:c>
      <x:c r="BE667" s="34" t="n">
        <x:f>IF(SQRT($C$9)*$B667+SQRT(1-$C$9)*AJ667&lt;_xlfn.NORM.S.INV($C$6),1,0)</x:f>
        <x:v>0</x:v>
      </x:c>
      <x:c r="BF667" s="34" t="n">
        <x:f>IF(SQRT($C$9)*$B667+SQRT(1-$C$9)*AK667&lt;_xlfn.NORM.S.INV($C$6),1,0)</x:f>
        <x:v>0</x:v>
      </x:c>
      <x:c r="BG667" s="34"/>
      <x:c r="BH667" s="34"/>
      <x:c r="BI667" s="34" t="n">
        <x:f>$B$11*(($A$1061)*$C667/$B$12*$B$7+(1-$A$1061)*$D667/$B$12*$C$7)</x:f>
        <x:v>0</x:v>
      </x:c>
      <x:c r="BJ667" s="34" t="n">
        <x:f>$B$11*(($A$1062)*$C667/$B$12*$B$7+(1-$A$1062)*$D667/$B$12*$C$7)</x:f>
        <x:v>0</x:v>
      </x:c>
      <x:c r="BK667" s="34" t="n">
        <x:f>$B$11*(($A$1063)*$C667/$B$12*$B$7+(1-$A$1063)*$D667/$B$12*$C$7)</x:f>
        <x:v>0</x:v>
      </x:c>
      <x:c r="BL667" s="34" t="n">
        <x:f>$B$11*(($A$1064)*$C667/$B$12*$B$7+(1-$A$1064)*$D667/$B$12*$C$7)</x:f>
        <x:v>0</x:v>
      </x:c>
      <x:c r="BM667" s="34" t="n">
        <x:f>$B$11*(($A$1065)*$C667/$B$12*$B$7+(1-$A$1065)*$D667/$B$12*$C$7)</x:f>
        <x:v>0</x:v>
      </x:c>
      <x:c r="BN667" s="34" t="n">
        <x:f>$B$11*(($A$1066)*$C667/$B$12*$B$7+(1-$A$1066)*$D667/$B$12*$C$7)</x:f>
        <x:v>0</x:v>
      </x:c>
      <x:c r="BO667" s="34" t="n">
        <x:f>$B$11*(($A$1067)*$C667/$B$12*$B$7+(1-$A$1067)*$D667/$B$12*$C$7)</x:f>
        <x:v>0</x:v>
      </x:c>
      <x:c r="BP667" s="34" t="n">
        <x:f>$B$11*(($A$1068)*$C667/$B$12*$B$7+(1-$A$1068)*$D667/$B$12*$C$7)</x:f>
        <x:v>0</x:v>
      </x:c>
      <x:c r="BQ667" s="34" t="n">
        <x:f>$B$11*(($A$1069)*$C667/$B$12*$B$7+(1-$A$1069)*$D667/$B$12*$C$7)</x:f>
        <x:v>0</x:v>
      </x:c>
      <x:c r="BR667" s="34" t="n">
        <x:f>$B$11*(($A$1070)*$C667/$B$12*$B$7+(1-$A$1070)*$D667/$B$12*$C$7)</x:f>
        <x:v>0</x:v>
      </x:c>
      <x:c r="BS667" s="34" t="n">
        <x:f>$B$11*(($A$1071)*$C667/$B$12*$B$7+(1-$A$1071)*$D667/$B$12*$C$7)</x:f>
        <x:v>0</x:v>
      </x:c>
      <x:c r="BT667" s="34" t="n">
        <x:f>$B$11*(($A$1072)*$C667/$B$12*$B$7+(1-$A$1072)*$D667/$B$12*$C$7)</x:f>
        <x:v>0</x:v>
      </x:c>
      <x:c r="BU667" s="34" t="n">
        <x:f>$B$11*(($A$1073)*$C667/$B$12*$B$7+(1-$A$1073)*$D667/$B$12*$C$7)</x:f>
        <x:v>0</x:v>
      </x:c>
      <x:c r="BV667" s="34" t="n">
        <x:f>$B$11*(($A$1074)*$C667/$B$12*$B$7+(1-$A$1074)*$D667/$B$12*$C$7)</x:f>
        <x:v>0</x:v>
      </x:c>
      <x:c r="BW667" s="34" t="n">
        <x:f>$B$11*(($A$1075)*$C667/$B$12*$B$7+(1-$A$1075)*$D667/$B$12*$C$7)</x:f>
        <x:v>0</x:v>
      </x:c>
      <x:c r="BX667" s="34" t="n">
        <x:f>$B$11*(($A$1076)*$C667/$B$12*$B$7+(1-$A$1076)*$D667/$B$12*$C$7)</x:f>
        <x:v>0</x:v>
      </x:c>
      <x:c r="BY667" s="34" t="n">
        <x:f>$B$11*(($A$1077)*$C667/$B$12*$B$7+(1-$A$1077)*$D667/$B$12*$C$7)</x:f>
        <x:v>0</x:v>
      </x:c>
      <x:c r="BZ667" s="34" t="n">
        <x:f>$B$11*(($A$1078)*$C667/$B$12*$B$7+(1-$A$1078)*$D667/$B$12*$C$7)</x:f>
        <x:v>0</x:v>
      </x:c>
      <x:c r="CA667" s="34" t="n">
        <x:f>$B$11*(($A$1079)*$C667/$B$12*$B$7+(1-$A$1079)*$D667/$B$12*$C$7)</x:f>
        <x:v>0</x:v>
      </x:c>
      <x:c r="CB667" s="34" t="n">
        <x:f>$B$11*(($A$1080)*$C667/$B$12*$B$7+(1-$A$1080)*$D667/$B$12*$C$7)</x:f>
        <x:v>0</x:v>
      </x:c>
      <x:c r="CC667" s="34" t="n">
        <x:f>$B$11*(($A$1081)*$C667/$B$12*$B$7+(1-$A$1081)*$D667/$B$12*$C$7)</x:f>
        <x:v>0</x:v>
      </x:c>
    </x:row>
    <x:row r="668">
      <x:c r="A668" s="34" t="n">
        <x:v>644</x:v>
      </x:c>
      <x:c r="B668" s="39" t="n">
        <x:v>0.5923658844980496</x:v>
      </x:c>
      <x:c r="C668" s="1" t="n">
        <x:f>SUM(AM668:AV668)</x:f>
        <x:v>0</x:v>
      </x:c>
      <x:c r="D668" s="1" t="n">
        <x:f>SUM(AW668:BF668)</x:f>
        <x:v>0</x:v>
      </x:c>
      <x:c r="E668" s="17" t="n">
        <x:f>(1-C668/$B$12)*$B$8-C668/$B$12*$B$7</x:f>
        <x:v>0.05</x:v>
      </x:c>
      <x:c r="F668" s="17" t="n">
        <x:f>(1-D668/$B$12)*$C$8-D668/$B$12*$C$7</x:f>
        <x:v>0.09</x:v>
      </x:c>
      <x:c r="G668" s="32" t="n">
        <x:f>$B$11*($B$10*C668/$B$12*$B$7+(1-$B$10)*D668/$B$12*$C$7)</x:f>
        <x:v>0</x:v>
      </x:c>
      <x:c r="H668" s="17" t="n">
        <x:f>$B$10*E668+(1-$B$10)*F668</x:f>
        <x:v>0.07</x:v>
      </x:c>
      <x:c r="I668" s="34"/>
      <x:c r="J668" s="34"/>
      <x:c r="K668" s="34"/>
      <x:c r="L668" s="34"/>
      <x:c r="M668" s="34"/>
      <x:c r="N668" s="34"/>
      <x:c r="O668" s="34"/>
      <x:c r="P668" s="34"/>
      <x:c r="Q668" s="34"/>
      <x:c r="R668" s="39" t="n">
        <x:v>-2.1181887665128802</x:v>
      </x:c>
      <x:c r="S668" s="39" t="n">
        <x:v>0.520202684929326</x:v>
      </x:c>
      <x:c r="T668" s="39" t="n">
        <x:v>-0.6680277550999012</x:v>
      </x:c>
      <x:c r="U668" s="39" t="n">
        <x:v>-1.9895925586929473</x:v>
      </x:c>
      <x:c r="V668" s="39" t="n">
        <x:v>0.11620387230611412</x:v>
      </x:c>
      <x:c r="W668" s="39" t="n">
        <x:v>0.026926352288370654</x:v>
      </x:c>
      <x:c r="X668" s="39" t="n">
        <x:v>-0.6394036984965648</x:v>
      </x:c>
      <x:c r="Y668" s="39" t="n">
        <x:v>1.607631855441029</x:v>
      </x:c>
      <x:c r="Z668" s="39" t="n">
        <x:v>-0.9903072294787459</x:v>
      </x:c>
      <x:c r="AA668" s="39" t="n">
        <x:v>-0.8618513089160516</x:v>
      </x:c>
      <x:c r="AB668" s="39" t="n">
        <x:v>-0.1757402925735878</x:v>
      </x:c>
      <x:c r="AC668" s="39" t="n">
        <x:v>0.346796902401677</x:v>
      </x:c>
      <x:c r="AD668" s="39" t="n">
        <x:v>-1.4945501264620633</x:v>
      </x:c>
      <x:c r="AE668" s="39" t="n">
        <x:v>0.13845012610187551</x:v>
      </x:c>
      <x:c r="AF668" s="39" t="n">
        <x:v>-1.0616976414692723</x:v>
      </x:c>
      <x:c r="AG668" s="39" t="n">
        <x:v>-0.21801980118473124</x:v>
      </x:c>
      <x:c r="AH668" s="39" t="n">
        <x:v>-0.02695678108285759</x:v>
      </x:c>
      <x:c r="AI668" s="39" t="n">
        <x:v>-0.8922773822870664</x:v>
      </x:c>
      <x:c r="AJ668" s="39" t="n">
        <x:v>0.9808442792572649</x:v>
      </x:c>
      <x:c r="AK668" s="39" t="n">
        <x:v>1.0053612307394628</x:v>
      </x:c>
      <x:c r="AL668" s="34"/>
      <x:c r="AM668" s="34" t="n">
        <x:f>IF(SQRT($B$9)*$B668+SQRT(1-$B$9)*R668&lt;_xlfn.NORM.S.INV($B$6),1,0)</x:f>
        <x:v>0</x:v>
      </x:c>
      <x:c r="AN668" s="34" t="n">
        <x:f>IF(SQRT($B$9)*$B668+SQRT(1-$B$9)*S668&lt;_xlfn.NORM.S.INV($B$6),1,0)</x:f>
        <x:v>0</x:v>
      </x:c>
      <x:c r="AO668" s="34" t="n">
        <x:f>IF(SQRT($B$9)*$B668+SQRT(1-$B$9)*T668&lt;_xlfn.NORM.S.INV($B$6),1,0)</x:f>
        <x:v>0</x:v>
      </x:c>
      <x:c r="AP668" s="34" t="n">
        <x:f>IF(SQRT($B$9)*$B668+SQRT(1-$B$9)*U668&lt;_xlfn.NORM.S.INV($B$6),1,0)</x:f>
        <x:v>0</x:v>
      </x:c>
      <x:c r="AQ668" s="34" t="n">
        <x:f>IF(SQRT($B$9)*$B668+SQRT(1-$B$9)*V668&lt;_xlfn.NORM.S.INV($B$6),1,0)</x:f>
        <x:v>0</x:v>
      </x:c>
      <x:c r="AR668" s="34" t="n">
        <x:f>IF(SQRT($B$9)*$B668+SQRT(1-$B$9)*W668&lt;_xlfn.NORM.S.INV($B$6),1,0)</x:f>
        <x:v>0</x:v>
      </x:c>
      <x:c r="AS668" s="34" t="n">
        <x:f>IF(SQRT($B$9)*$B668+SQRT(1-$B$9)*X668&lt;_xlfn.NORM.S.INV($B$6),1,0)</x:f>
        <x:v>0</x:v>
      </x:c>
      <x:c r="AT668" s="34" t="n">
        <x:f>IF(SQRT($B$9)*$B668+SQRT(1-$B$9)*Y668&lt;_xlfn.NORM.S.INV($B$6),1,0)</x:f>
        <x:v>0</x:v>
      </x:c>
      <x:c r="AU668" s="34" t="n">
        <x:f>IF(SQRT($B$9)*$B668+SQRT(1-$B$9)*Z668&lt;_xlfn.NORM.S.INV($B$6),1,0)</x:f>
        <x:v>0</x:v>
      </x:c>
      <x:c r="AV668" s="34" t="n">
        <x:f>IF(SQRT($B$9)*$B668+SQRT(1-$B$9)*AA668&lt;_xlfn.NORM.S.INV($B$6),1,0)</x:f>
        <x:v>0</x:v>
      </x:c>
      <x:c r="AW668" s="34" t="n">
        <x:f>IF(SQRT($C$9)*$B668+SQRT(1-$C$9)*AB668&lt;_xlfn.NORM.S.INV($C$6),1,0)</x:f>
        <x:v>0</x:v>
      </x:c>
      <x:c r="AX668" s="34" t="n">
        <x:f>IF(SQRT($C$9)*$B668+SQRT(1-$C$9)*AC668&lt;_xlfn.NORM.S.INV($C$6),1,0)</x:f>
        <x:v>0</x:v>
      </x:c>
      <x:c r="AY668" s="34" t="n">
        <x:f>IF(SQRT($C$9)*$B668+SQRT(1-$C$9)*AD668&lt;_xlfn.NORM.S.INV($C$6),1,0)</x:f>
        <x:v>0</x:v>
      </x:c>
      <x:c r="AZ668" s="34" t="n">
        <x:f>IF(SQRT($C$9)*$B668+SQRT(1-$C$9)*AE668&lt;_xlfn.NORM.S.INV($C$6),1,0)</x:f>
        <x:v>0</x:v>
      </x:c>
      <x:c r="BA668" s="34" t="n">
        <x:f>IF(SQRT($C$9)*$B668+SQRT(1-$C$9)*AF668&lt;_xlfn.NORM.S.INV($C$6),1,0)</x:f>
        <x:v>0</x:v>
      </x:c>
      <x:c r="BB668" s="34" t="n">
        <x:f>IF(SQRT($C$9)*$B668+SQRT(1-$C$9)*AG668&lt;_xlfn.NORM.S.INV($C$6),1,0)</x:f>
        <x:v>0</x:v>
      </x:c>
      <x:c r="BC668" s="34" t="n">
        <x:f>IF(SQRT($C$9)*$B668+SQRT(1-$C$9)*AH668&lt;_xlfn.NORM.S.INV($C$6),1,0)</x:f>
        <x:v>0</x:v>
      </x:c>
      <x:c r="BD668" s="34" t="n">
        <x:f>IF(SQRT($C$9)*$B668+SQRT(1-$C$9)*AI668&lt;_xlfn.NORM.S.INV($C$6),1,0)</x:f>
        <x:v>0</x:v>
      </x:c>
      <x:c r="BE668" s="34" t="n">
        <x:f>IF(SQRT($C$9)*$B668+SQRT(1-$C$9)*AJ668&lt;_xlfn.NORM.S.INV($C$6),1,0)</x:f>
        <x:v>0</x:v>
      </x:c>
      <x:c r="BF668" s="34" t="n">
        <x:f>IF(SQRT($C$9)*$B668+SQRT(1-$C$9)*AK668&lt;_xlfn.NORM.S.INV($C$6),1,0)</x:f>
        <x:v>0</x:v>
      </x:c>
      <x:c r="BG668" s="34"/>
      <x:c r="BH668" s="34"/>
      <x:c r="BI668" s="34" t="n">
        <x:f>$B$11*(($A$1061)*$C668/$B$12*$B$7+(1-$A$1061)*$D668/$B$12*$C$7)</x:f>
        <x:v>0</x:v>
      </x:c>
      <x:c r="BJ668" s="34" t="n">
        <x:f>$B$11*(($A$1062)*$C668/$B$12*$B$7+(1-$A$1062)*$D668/$B$12*$C$7)</x:f>
        <x:v>0</x:v>
      </x:c>
      <x:c r="BK668" s="34" t="n">
        <x:f>$B$11*(($A$1063)*$C668/$B$12*$B$7+(1-$A$1063)*$D668/$B$12*$C$7)</x:f>
        <x:v>0</x:v>
      </x:c>
      <x:c r="BL668" s="34" t="n">
        <x:f>$B$11*(($A$1064)*$C668/$B$12*$B$7+(1-$A$1064)*$D668/$B$12*$C$7)</x:f>
        <x:v>0</x:v>
      </x:c>
      <x:c r="BM668" s="34" t="n">
        <x:f>$B$11*(($A$1065)*$C668/$B$12*$B$7+(1-$A$1065)*$D668/$B$12*$C$7)</x:f>
        <x:v>0</x:v>
      </x:c>
      <x:c r="BN668" s="34" t="n">
        <x:f>$B$11*(($A$1066)*$C668/$B$12*$B$7+(1-$A$1066)*$D668/$B$12*$C$7)</x:f>
        <x:v>0</x:v>
      </x:c>
      <x:c r="BO668" s="34" t="n">
        <x:f>$B$11*(($A$1067)*$C668/$B$12*$B$7+(1-$A$1067)*$D668/$B$12*$C$7)</x:f>
        <x:v>0</x:v>
      </x:c>
      <x:c r="BP668" s="34" t="n">
        <x:f>$B$11*(($A$1068)*$C668/$B$12*$B$7+(1-$A$1068)*$D668/$B$12*$C$7)</x:f>
        <x:v>0</x:v>
      </x:c>
      <x:c r="BQ668" s="34" t="n">
        <x:f>$B$11*(($A$1069)*$C668/$B$12*$B$7+(1-$A$1069)*$D668/$B$12*$C$7)</x:f>
        <x:v>0</x:v>
      </x:c>
      <x:c r="BR668" s="34" t="n">
        <x:f>$B$11*(($A$1070)*$C668/$B$12*$B$7+(1-$A$1070)*$D668/$B$12*$C$7)</x:f>
        <x:v>0</x:v>
      </x:c>
      <x:c r="BS668" s="34" t="n">
        <x:f>$B$11*(($A$1071)*$C668/$B$12*$B$7+(1-$A$1071)*$D668/$B$12*$C$7)</x:f>
        <x:v>0</x:v>
      </x:c>
      <x:c r="BT668" s="34" t="n">
        <x:f>$B$11*(($A$1072)*$C668/$B$12*$B$7+(1-$A$1072)*$D668/$B$12*$C$7)</x:f>
        <x:v>0</x:v>
      </x:c>
      <x:c r="BU668" s="34" t="n">
        <x:f>$B$11*(($A$1073)*$C668/$B$12*$B$7+(1-$A$1073)*$D668/$B$12*$C$7)</x:f>
        <x:v>0</x:v>
      </x:c>
      <x:c r="BV668" s="34" t="n">
        <x:f>$B$11*(($A$1074)*$C668/$B$12*$B$7+(1-$A$1074)*$D668/$B$12*$C$7)</x:f>
        <x:v>0</x:v>
      </x:c>
      <x:c r="BW668" s="34" t="n">
        <x:f>$B$11*(($A$1075)*$C668/$B$12*$B$7+(1-$A$1075)*$D668/$B$12*$C$7)</x:f>
        <x:v>0</x:v>
      </x:c>
      <x:c r="BX668" s="34" t="n">
        <x:f>$B$11*(($A$1076)*$C668/$B$12*$B$7+(1-$A$1076)*$D668/$B$12*$C$7)</x:f>
        <x:v>0</x:v>
      </x:c>
      <x:c r="BY668" s="34" t="n">
        <x:f>$B$11*(($A$1077)*$C668/$B$12*$B$7+(1-$A$1077)*$D668/$B$12*$C$7)</x:f>
        <x:v>0</x:v>
      </x:c>
      <x:c r="BZ668" s="34" t="n">
        <x:f>$B$11*(($A$1078)*$C668/$B$12*$B$7+(1-$A$1078)*$D668/$B$12*$C$7)</x:f>
        <x:v>0</x:v>
      </x:c>
      <x:c r="CA668" s="34" t="n">
        <x:f>$B$11*(($A$1079)*$C668/$B$12*$B$7+(1-$A$1079)*$D668/$B$12*$C$7)</x:f>
        <x:v>0</x:v>
      </x:c>
      <x:c r="CB668" s="34" t="n">
        <x:f>$B$11*(($A$1080)*$C668/$B$12*$B$7+(1-$A$1080)*$D668/$B$12*$C$7)</x:f>
        <x:v>0</x:v>
      </x:c>
      <x:c r="CC668" s="34" t="n">
        <x:f>$B$11*(($A$1081)*$C668/$B$12*$B$7+(1-$A$1081)*$D668/$B$12*$C$7)</x:f>
        <x:v>0</x:v>
      </x:c>
    </x:row>
    <x:row r="669">
      <x:c r="A669" s="34" t="n">
        <x:v>645</x:v>
      </x:c>
      <x:c r="B669" s="39" t="n">
        <x:v>-0.13415409154895816</x:v>
      </x:c>
      <x:c r="C669" s="1" t="n">
        <x:f>SUM(AM669:AV669)</x:f>
        <x:v>0</x:v>
      </x:c>
      <x:c r="D669" s="1" t="n">
        <x:f>SUM(AW669:BF669)</x:f>
        <x:v>0</x:v>
      </x:c>
      <x:c r="E669" s="17" t="n">
        <x:f>(1-C669/$B$12)*$B$8-C669/$B$12*$B$7</x:f>
        <x:v>0.05</x:v>
      </x:c>
      <x:c r="F669" s="17" t="n">
        <x:f>(1-D669/$B$12)*$C$8-D669/$B$12*$C$7</x:f>
        <x:v>0.09</x:v>
      </x:c>
      <x:c r="G669" s="32" t="n">
        <x:f>$B$11*($B$10*C669/$B$12*$B$7+(1-$B$10)*D669/$B$12*$C$7)</x:f>
        <x:v>0</x:v>
      </x:c>
      <x:c r="H669" s="17" t="n">
        <x:f>$B$10*E669+(1-$B$10)*F669</x:f>
        <x:v>0.07</x:v>
      </x:c>
      <x:c r="I669" s="34"/>
      <x:c r="J669" s="34"/>
      <x:c r="K669" s="34"/>
      <x:c r="L669" s="34"/>
      <x:c r="M669" s="34"/>
      <x:c r="N669" s="34"/>
      <x:c r="O669" s="34"/>
      <x:c r="P669" s="34"/>
      <x:c r="Q669" s="34"/>
      <x:c r="R669" s="39" t="n">
        <x:v>0.8553663016376865</x:v>
      </x:c>
      <x:c r="S669" s="39" t="n">
        <x:v>-0.3671014143108498</x:v>
      </x:c>
      <x:c r="T669" s="39" t="n">
        <x:v>0.7388505862348502</x:v>
      </x:c>
      <x:c r="U669" s="39" t="n">
        <x:v>-0.5562206050108892</x:v>
      </x:c>
      <x:c r="V669" s="39" t="n">
        <x:v>1.6475722228854974</x:v>
      </x:c>
      <x:c r="W669" s="39" t="n">
        <x:v>-0.956989757759616</x:v>
      </x:c>
      <x:c r="X669" s="39" t="n">
        <x:v>0.2771503685060188</x:v>
      </x:c>
      <x:c r="Y669" s="39" t="n">
        <x:v>0.84017832152608</x:v>
      </x:c>
      <x:c r="Z669" s="39" t="n">
        <x:v>-1.5306188703367667</x:v>
      </x:c>
      <x:c r="AA669" s="39" t="n">
        <x:v>-1.2787981793861036</x:v>
      </x:c>
      <x:c r="AB669" s="39" t="n">
        <x:v>-1.3422311916687513</x:v>
      </x:c>
      <x:c r="AC669" s="39" t="n">
        <x:v>-0.5827358194279709</x:v>
      </x:c>
      <x:c r="AD669" s="39" t="n">
        <x:v>0.4537581273655707</x:v>
      </x:c>
      <x:c r="AE669" s="39" t="n">
        <x:v>0.145072277052587</x:v>
      </x:c>
      <x:c r="AF669" s="39" t="n">
        <x:v>1.1177606615004534</x:v>
      </x:c>
      <x:c r="AG669" s="39" t="n">
        <x:v>-0.7558469016732261</x:v>
      </x:c>
      <x:c r="AH669" s="39" t="n">
        <x:v>1.0856866200616293</x:v>
      </x:c>
      <x:c r="AI669" s="39" t="n">
        <x:v>1.4180038770853254</x:v>
      </x:c>
      <x:c r="AJ669" s="39" t="n">
        <x:v>-0.47462554700811277</x:v>
      </x:c>
      <x:c r="AK669" s="39" t="n">
        <x:v>-1.5376188727712559</x:v>
      </x:c>
      <x:c r="AL669" s="34"/>
      <x:c r="AM669" s="34" t="n">
        <x:f>IF(SQRT($B$9)*$B669+SQRT(1-$B$9)*R669&lt;_xlfn.NORM.S.INV($B$6),1,0)</x:f>
        <x:v>0</x:v>
      </x:c>
      <x:c r="AN669" s="34" t="n">
        <x:f>IF(SQRT($B$9)*$B669+SQRT(1-$B$9)*S669&lt;_xlfn.NORM.S.INV($B$6),1,0)</x:f>
        <x:v>0</x:v>
      </x:c>
      <x:c r="AO669" s="34" t="n">
        <x:f>IF(SQRT($B$9)*$B669+SQRT(1-$B$9)*T669&lt;_xlfn.NORM.S.INV($B$6),1,0)</x:f>
        <x:v>0</x:v>
      </x:c>
      <x:c r="AP669" s="34" t="n">
        <x:f>IF(SQRT($B$9)*$B669+SQRT(1-$B$9)*U669&lt;_xlfn.NORM.S.INV($B$6),1,0)</x:f>
        <x:v>0</x:v>
      </x:c>
      <x:c r="AQ669" s="34" t="n">
        <x:f>IF(SQRT($B$9)*$B669+SQRT(1-$B$9)*V669&lt;_xlfn.NORM.S.INV($B$6),1,0)</x:f>
        <x:v>0</x:v>
      </x:c>
      <x:c r="AR669" s="34" t="n">
        <x:f>IF(SQRT($B$9)*$B669+SQRT(1-$B$9)*W669&lt;_xlfn.NORM.S.INV($B$6),1,0)</x:f>
        <x:v>0</x:v>
      </x:c>
      <x:c r="AS669" s="34" t="n">
        <x:f>IF(SQRT($B$9)*$B669+SQRT(1-$B$9)*X669&lt;_xlfn.NORM.S.INV($B$6),1,0)</x:f>
        <x:v>0</x:v>
      </x:c>
      <x:c r="AT669" s="34" t="n">
        <x:f>IF(SQRT($B$9)*$B669+SQRT(1-$B$9)*Y669&lt;_xlfn.NORM.S.INV($B$6),1,0)</x:f>
        <x:v>0</x:v>
      </x:c>
      <x:c r="AU669" s="34" t="n">
        <x:f>IF(SQRT($B$9)*$B669+SQRT(1-$B$9)*Z669&lt;_xlfn.NORM.S.INV($B$6),1,0)</x:f>
        <x:v>0</x:v>
      </x:c>
      <x:c r="AV669" s="34" t="n">
        <x:f>IF(SQRT($B$9)*$B669+SQRT(1-$B$9)*AA669&lt;_xlfn.NORM.S.INV($B$6),1,0)</x:f>
        <x:v>0</x:v>
      </x:c>
      <x:c r="AW669" s="34" t="n">
        <x:f>IF(SQRT($C$9)*$B669+SQRT(1-$C$9)*AB669&lt;_xlfn.NORM.S.INV($C$6),1,0)</x:f>
        <x:v>0</x:v>
      </x:c>
      <x:c r="AX669" s="34" t="n">
        <x:f>IF(SQRT($C$9)*$B669+SQRT(1-$C$9)*AC669&lt;_xlfn.NORM.S.INV($C$6),1,0)</x:f>
        <x:v>0</x:v>
      </x:c>
      <x:c r="AY669" s="34" t="n">
        <x:f>IF(SQRT($C$9)*$B669+SQRT(1-$C$9)*AD669&lt;_xlfn.NORM.S.INV($C$6),1,0)</x:f>
        <x:v>0</x:v>
      </x:c>
      <x:c r="AZ669" s="34" t="n">
        <x:f>IF(SQRT($C$9)*$B669+SQRT(1-$C$9)*AE669&lt;_xlfn.NORM.S.INV($C$6),1,0)</x:f>
        <x:v>0</x:v>
      </x:c>
      <x:c r="BA669" s="34" t="n">
        <x:f>IF(SQRT($C$9)*$B669+SQRT(1-$C$9)*AF669&lt;_xlfn.NORM.S.INV($C$6),1,0)</x:f>
        <x:v>0</x:v>
      </x:c>
      <x:c r="BB669" s="34" t="n">
        <x:f>IF(SQRT($C$9)*$B669+SQRT(1-$C$9)*AG669&lt;_xlfn.NORM.S.INV($C$6),1,0)</x:f>
        <x:v>0</x:v>
      </x:c>
      <x:c r="BC669" s="34" t="n">
        <x:f>IF(SQRT($C$9)*$B669+SQRT(1-$C$9)*AH669&lt;_xlfn.NORM.S.INV($C$6),1,0)</x:f>
        <x:v>0</x:v>
      </x:c>
      <x:c r="BD669" s="34" t="n">
        <x:f>IF(SQRT($C$9)*$B669+SQRT(1-$C$9)*AI669&lt;_xlfn.NORM.S.INV($C$6),1,0)</x:f>
        <x:v>0</x:v>
      </x:c>
      <x:c r="BE669" s="34" t="n">
        <x:f>IF(SQRT($C$9)*$B669+SQRT(1-$C$9)*AJ669&lt;_xlfn.NORM.S.INV($C$6),1,0)</x:f>
        <x:v>0</x:v>
      </x:c>
      <x:c r="BF669" s="34" t="n">
        <x:f>IF(SQRT($C$9)*$B669+SQRT(1-$C$9)*AK669&lt;_xlfn.NORM.S.INV($C$6),1,0)</x:f>
        <x:v>0</x:v>
      </x:c>
      <x:c r="BG669" s="34"/>
      <x:c r="BH669" s="34"/>
      <x:c r="BI669" s="34" t="n">
        <x:f>$B$11*(($A$1061)*$C669/$B$12*$B$7+(1-$A$1061)*$D669/$B$12*$C$7)</x:f>
        <x:v>0</x:v>
      </x:c>
      <x:c r="BJ669" s="34" t="n">
        <x:f>$B$11*(($A$1062)*$C669/$B$12*$B$7+(1-$A$1062)*$D669/$B$12*$C$7)</x:f>
        <x:v>0</x:v>
      </x:c>
      <x:c r="BK669" s="34" t="n">
        <x:f>$B$11*(($A$1063)*$C669/$B$12*$B$7+(1-$A$1063)*$D669/$B$12*$C$7)</x:f>
        <x:v>0</x:v>
      </x:c>
      <x:c r="BL669" s="34" t="n">
        <x:f>$B$11*(($A$1064)*$C669/$B$12*$B$7+(1-$A$1064)*$D669/$B$12*$C$7)</x:f>
        <x:v>0</x:v>
      </x:c>
      <x:c r="BM669" s="34" t="n">
        <x:f>$B$11*(($A$1065)*$C669/$B$12*$B$7+(1-$A$1065)*$D669/$B$12*$C$7)</x:f>
        <x:v>0</x:v>
      </x:c>
      <x:c r="BN669" s="34" t="n">
        <x:f>$B$11*(($A$1066)*$C669/$B$12*$B$7+(1-$A$1066)*$D669/$B$12*$C$7)</x:f>
        <x:v>0</x:v>
      </x:c>
      <x:c r="BO669" s="34" t="n">
        <x:f>$B$11*(($A$1067)*$C669/$B$12*$B$7+(1-$A$1067)*$D669/$B$12*$C$7)</x:f>
        <x:v>0</x:v>
      </x:c>
      <x:c r="BP669" s="34" t="n">
        <x:f>$B$11*(($A$1068)*$C669/$B$12*$B$7+(1-$A$1068)*$D669/$B$12*$C$7)</x:f>
        <x:v>0</x:v>
      </x:c>
      <x:c r="BQ669" s="34" t="n">
        <x:f>$B$11*(($A$1069)*$C669/$B$12*$B$7+(1-$A$1069)*$D669/$B$12*$C$7)</x:f>
        <x:v>0</x:v>
      </x:c>
      <x:c r="BR669" s="34" t="n">
        <x:f>$B$11*(($A$1070)*$C669/$B$12*$B$7+(1-$A$1070)*$D669/$B$12*$C$7)</x:f>
        <x:v>0</x:v>
      </x:c>
      <x:c r="BS669" s="34" t="n">
        <x:f>$B$11*(($A$1071)*$C669/$B$12*$B$7+(1-$A$1071)*$D669/$B$12*$C$7)</x:f>
        <x:v>0</x:v>
      </x:c>
      <x:c r="BT669" s="34" t="n">
        <x:f>$B$11*(($A$1072)*$C669/$B$12*$B$7+(1-$A$1072)*$D669/$B$12*$C$7)</x:f>
        <x:v>0</x:v>
      </x:c>
      <x:c r="BU669" s="34" t="n">
        <x:f>$B$11*(($A$1073)*$C669/$B$12*$B$7+(1-$A$1073)*$D669/$B$12*$C$7)</x:f>
        <x:v>0</x:v>
      </x:c>
      <x:c r="BV669" s="34" t="n">
        <x:f>$B$11*(($A$1074)*$C669/$B$12*$B$7+(1-$A$1074)*$D669/$B$12*$C$7)</x:f>
        <x:v>0</x:v>
      </x:c>
      <x:c r="BW669" s="34" t="n">
        <x:f>$B$11*(($A$1075)*$C669/$B$12*$B$7+(1-$A$1075)*$D669/$B$12*$C$7)</x:f>
        <x:v>0</x:v>
      </x:c>
      <x:c r="BX669" s="34" t="n">
        <x:f>$B$11*(($A$1076)*$C669/$B$12*$B$7+(1-$A$1076)*$D669/$B$12*$C$7)</x:f>
        <x:v>0</x:v>
      </x:c>
      <x:c r="BY669" s="34" t="n">
        <x:f>$B$11*(($A$1077)*$C669/$B$12*$B$7+(1-$A$1077)*$D669/$B$12*$C$7)</x:f>
        <x:v>0</x:v>
      </x:c>
      <x:c r="BZ669" s="34" t="n">
        <x:f>$B$11*(($A$1078)*$C669/$B$12*$B$7+(1-$A$1078)*$D669/$B$12*$C$7)</x:f>
        <x:v>0</x:v>
      </x:c>
      <x:c r="CA669" s="34" t="n">
        <x:f>$B$11*(($A$1079)*$C669/$B$12*$B$7+(1-$A$1079)*$D669/$B$12*$C$7)</x:f>
        <x:v>0</x:v>
      </x:c>
      <x:c r="CB669" s="34" t="n">
        <x:f>$B$11*(($A$1080)*$C669/$B$12*$B$7+(1-$A$1080)*$D669/$B$12*$C$7)</x:f>
        <x:v>0</x:v>
      </x:c>
      <x:c r="CC669" s="34" t="n">
        <x:f>$B$11*(($A$1081)*$C669/$B$12*$B$7+(1-$A$1081)*$D669/$B$12*$C$7)</x:f>
        <x:v>0</x:v>
      </x:c>
    </x:row>
    <x:row r="670">
      <x:c r="A670" s="34" t="n">
        <x:v>646</x:v>
      </x:c>
      <x:c r="B670" s="39" t="n">
        <x:v>-0.34839428221440916</x:v>
      </x:c>
      <x:c r="C670" s="1" t="n">
        <x:f>SUM(AM670:AV670)</x:f>
        <x:v>0</x:v>
      </x:c>
      <x:c r="D670" s="1" t="n">
        <x:f>SUM(AW670:BF670)</x:f>
        <x:v>1</x:v>
      </x:c>
      <x:c r="E670" s="17" t="n">
        <x:f>(1-C670/$B$12)*$B$8-C670/$B$12*$B$7</x:f>
        <x:v>0.05</x:v>
      </x:c>
      <x:c r="F670" s="17" t="n">
        <x:f>(1-D670/$B$12)*$C$8-D670/$B$12*$C$7</x:f>
        <x:v>0.021000000000000005</x:v>
      </x:c>
      <x:c r="G670" s="32" t="n">
        <x:f>$B$11*($B$10*C670/$B$12*$B$7+(1-$B$10)*D670/$B$12*$C$7)</x:f>
        <x:v>300</x:v>
      </x:c>
      <x:c r="H670" s="17" t="n">
        <x:f>$B$10*E670+(1-$B$10)*F670</x:f>
        <x:v>0.035500000000000004</x:v>
      </x:c>
      <x:c r="I670" s="34"/>
      <x:c r="J670" s="34"/>
      <x:c r="K670" s="34"/>
      <x:c r="L670" s="34"/>
      <x:c r="M670" s="34"/>
      <x:c r="N670" s="34"/>
      <x:c r="O670" s="34"/>
      <x:c r="P670" s="34"/>
      <x:c r="Q670" s="34"/>
      <x:c r="R670" s="39" t="n">
        <x:v>0.056187425958332704</x:v>
      </x:c>
      <x:c r="S670" s="39" t="n">
        <x:v>-0.6645681465819187</x:v>
      </x:c>
      <x:c r="T670" s="39" t="n">
        <x:v>1.9291980640445712</x:v>
      </x:c>
      <x:c r="U670" s="39" t="n">
        <x:v>0.8579579728252223</x:v>
      </x:c>
      <x:c r="V670" s="39" t="n">
        <x:v>0.3159841867477389</x:v>
      </x:c>
      <x:c r="W670" s="39" t="n">
        <x:v>-0.1932667722576136</x:v>
      </x:c>
      <x:c r="X670" s="39" t="n">
        <x:v>0.2920119490754013</x:v>
      </x:c>
      <x:c r="Y670" s="39" t="n">
        <x:v>-0.3793690005878684</x:v>
      </x:c>
      <x:c r="Z670" s="39" t="n">
        <x:v>1.517961253472264</x:v>
      </x:c>
      <x:c r="AA670" s="39" t="n">
        <x:v>-0.5101593229951471</x:v>
      </x:c>
      <x:c r="AB670" s="39" t="n">
        <x:v>0.35089762304051614</x:v>
      </x:c>
      <x:c r="AC670" s="39" t="n">
        <x:v>0.30538483469635935</x:v>
      </x:c>
      <x:c r="AD670" s="39" t="n">
        <x:v>0.3678335362669656</x:v>
      </x:c>
      <x:c r="AE670" s="39" t="n">
        <x:v>-2.826960845501039</x:v>
      </x:c>
      <x:c r="AF670" s="39" t="n">
        <x:v>-0.07613784497061067</x:v>
      </x:c>
      <x:c r="AG670" s="39" t="n">
        <x:v>0.3909414254347729</x:v>
      </x:c>
      <x:c r="AH670" s="39" t="n">
        <x:v>-0.01697671246345168</x:v>
      </x:c>
      <x:c r="AI670" s="39" t="n">
        <x:v>-0.5246804659528919</x:v>
      </x:c>
      <x:c r="AJ670" s="39" t="n">
        <x:v>0.8733174995696602</x:v>
      </x:c>
      <x:c r="AK670" s="39" t="n">
        <x:v>-1.1394063047990357</x:v>
      </x:c>
      <x:c r="AL670" s="34"/>
      <x:c r="AM670" s="34" t="n">
        <x:f>IF(SQRT($B$9)*$B670+SQRT(1-$B$9)*R670&lt;_xlfn.NORM.S.INV($B$6),1,0)</x:f>
        <x:v>0</x:v>
      </x:c>
      <x:c r="AN670" s="34" t="n">
        <x:f>IF(SQRT($B$9)*$B670+SQRT(1-$B$9)*S670&lt;_xlfn.NORM.S.INV($B$6),1,0)</x:f>
        <x:v>0</x:v>
      </x:c>
      <x:c r="AO670" s="34" t="n">
        <x:f>IF(SQRT($B$9)*$B670+SQRT(1-$B$9)*T670&lt;_xlfn.NORM.S.INV($B$6),1,0)</x:f>
        <x:v>0</x:v>
      </x:c>
      <x:c r="AP670" s="34" t="n">
        <x:f>IF(SQRT($B$9)*$B670+SQRT(1-$B$9)*U670&lt;_xlfn.NORM.S.INV($B$6),1,0)</x:f>
        <x:v>0</x:v>
      </x:c>
      <x:c r="AQ670" s="34" t="n">
        <x:f>IF(SQRT($B$9)*$B670+SQRT(1-$B$9)*V670&lt;_xlfn.NORM.S.INV($B$6),1,0)</x:f>
        <x:v>0</x:v>
      </x:c>
      <x:c r="AR670" s="34" t="n">
        <x:f>IF(SQRT($B$9)*$B670+SQRT(1-$B$9)*W670&lt;_xlfn.NORM.S.INV($B$6),1,0)</x:f>
        <x:v>0</x:v>
      </x:c>
      <x:c r="AS670" s="34" t="n">
        <x:f>IF(SQRT($B$9)*$B670+SQRT(1-$B$9)*X670&lt;_xlfn.NORM.S.INV($B$6),1,0)</x:f>
        <x:v>0</x:v>
      </x:c>
      <x:c r="AT670" s="34" t="n">
        <x:f>IF(SQRT($B$9)*$B670+SQRT(1-$B$9)*Y670&lt;_xlfn.NORM.S.INV($B$6),1,0)</x:f>
        <x:v>0</x:v>
      </x:c>
      <x:c r="AU670" s="34" t="n">
        <x:f>IF(SQRT($B$9)*$B670+SQRT(1-$B$9)*Z670&lt;_xlfn.NORM.S.INV($B$6),1,0)</x:f>
        <x:v>0</x:v>
      </x:c>
      <x:c r="AV670" s="34" t="n">
        <x:f>IF(SQRT($B$9)*$B670+SQRT(1-$B$9)*AA670&lt;_xlfn.NORM.S.INV($B$6),1,0)</x:f>
        <x:v>0</x:v>
      </x:c>
      <x:c r="AW670" s="34" t="n">
        <x:f>IF(SQRT($C$9)*$B670+SQRT(1-$C$9)*AB670&lt;_xlfn.NORM.S.INV($C$6),1,0)</x:f>
        <x:v>0</x:v>
      </x:c>
      <x:c r="AX670" s="34" t="n">
        <x:f>IF(SQRT($C$9)*$B670+SQRT(1-$C$9)*AC670&lt;_xlfn.NORM.S.INV($C$6),1,0)</x:f>
        <x:v>0</x:v>
      </x:c>
      <x:c r="AY670" s="34" t="n">
        <x:f>IF(SQRT($C$9)*$B670+SQRT(1-$C$9)*AD670&lt;_xlfn.NORM.S.INV($C$6),1,0)</x:f>
        <x:v>0</x:v>
      </x:c>
      <x:c r="AZ670" s="34" t="n">
        <x:f>IF(SQRT($C$9)*$B670+SQRT(1-$C$9)*AE670&lt;_xlfn.NORM.S.INV($C$6),1,0)</x:f>
        <x:v>1</x:v>
      </x:c>
      <x:c r="BA670" s="34" t="n">
        <x:f>IF(SQRT($C$9)*$B670+SQRT(1-$C$9)*AF670&lt;_xlfn.NORM.S.INV($C$6),1,0)</x:f>
        <x:v>0</x:v>
      </x:c>
      <x:c r="BB670" s="34" t="n">
        <x:f>IF(SQRT($C$9)*$B670+SQRT(1-$C$9)*AG670&lt;_xlfn.NORM.S.INV($C$6),1,0)</x:f>
        <x:v>0</x:v>
      </x:c>
      <x:c r="BC670" s="34" t="n">
        <x:f>IF(SQRT($C$9)*$B670+SQRT(1-$C$9)*AH670&lt;_xlfn.NORM.S.INV($C$6),1,0)</x:f>
        <x:v>0</x:v>
      </x:c>
      <x:c r="BD670" s="34" t="n">
        <x:f>IF(SQRT($C$9)*$B670+SQRT(1-$C$9)*AI670&lt;_xlfn.NORM.S.INV($C$6),1,0)</x:f>
        <x:v>0</x:v>
      </x:c>
      <x:c r="BE670" s="34" t="n">
        <x:f>IF(SQRT($C$9)*$B670+SQRT(1-$C$9)*AJ670&lt;_xlfn.NORM.S.INV($C$6),1,0)</x:f>
        <x:v>0</x:v>
      </x:c>
      <x:c r="BF670" s="34" t="n">
        <x:f>IF(SQRT($C$9)*$B670+SQRT(1-$C$9)*AK670&lt;_xlfn.NORM.S.INV($C$6),1,0)</x:f>
        <x:v>0</x:v>
      </x:c>
      <x:c r="BG670" s="34"/>
      <x:c r="BH670" s="34"/>
      <x:c r="BI670" s="34" t="n">
        <x:f>$B$11*(($A$1061)*$C670/$B$12*$B$7+(1-$A$1061)*$D670/$B$12*$C$7)</x:f>
        <x:v>600</x:v>
      </x:c>
      <x:c r="BJ670" s="34" t="n">
        <x:f>$B$11*(($A$1062)*$C670/$B$12*$B$7+(1-$A$1062)*$D670/$B$12*$C$7)</x:f>
        <x:v>570</x:v>
      </x:c>
      <x:c r="BK670" s="34" t="n">
        <x:f>$B$11*(($A$1063)*$C670/$B$12*$B$7+(1-$A$1063)*$D670/$B$12*$C$7)</x:f>
        <x:v>540</x:v>
      </x:c>
      <x:c r="BL670" s="34" t="n">
        <x:f>$B$11*(($A$1064)*$C670/$B$12*$B$7+(1-$A$1064)*$D670/$B$12*$C$7)</x:f>
        <x:v>509.99999999999994</x:v>
      </x:c>
      <x:c r="BM670" s="34" t="n">
        <x:f>$B$11*(($A$1065)*$C670/$B$12*$B$7+(1-$A$1065)*$D670/$B$12*$C$7)</x:f>
        <x:v>480</x:v>
      </x:c>
      <x:c r="BN670" s="34" t="n">
        <x:f>$B$11*(($A$1066)*$C670/$B$12*$B$7+(1-$A$1066)*$D670/$B$12*$C$7)</x:f>
        <x:v>450</x:v>
      </x:c>
      <x:c r="BO670" s="34" t="n">
        <x:f>$B$11*(($A$1067)*$C670/$B$12*$B$7+(1-$A$1067)*$D670/$B$12*$C$7)</x:f>
        <x:v>419.99999999999994</x:v>
      </x:c>
      <x:c r="BP670" s="34" t="n">
        <x:f>$B$11*(($A$1068)*$C670/$B$12*$B$7+(1-$A$1068)*$D670/$B$12*$C$7)</x:f>
        <x:v>390</x:v>
      </x:c>
      <x:c r="BQ670" s="34" t="n">
        <x:f>$B$11*(($A$1069)*$C670/$B$12*$B$7+(1-$A$1069)*$D670/$B$12*$C$7)</x:f>
        <x:v>360</x:v>
      </x:c>
      <x:c r="BR670" s="34" t="n">
        <x:f>$B$11*(($A$1070)*$C670/$B$12*$B$7+(1-$A$1070)*$D670/$B$12*$C$7)</x:f>
        <x:v>330</x:v>
      </x:c>
      <x:c r="BS670" s="34" t="n">
        <x:f>$B$11*(($A$1071)*$C670/$B$12*$B$7+(1-$A$1071)*$D670/$B$12*$C$7)</x:f>
        <x:v>300</x:v>
      </x:c>
      <x:c r="BT670" s="34" t="n">
        <x:f>$B$11*(($A$1072)*$C670/$B$12*$B$7+(1-$A$1072)*$D670/$B$12*$C$7)</x:f>
        <x:v>270</x:v>
      </x:c>
      <x:c r="BU670" s="34" t="n">
        <x:f>$B$11*(($A$1073)*$C670/$B$12*$B$7+(1-$A$1073)*$D670/$B$12*$C$7)</x:f>
        <x:v>240</x:v>
      </x:c>
      <x:c r="BV670" s="34" t="n">
        <x:f>$B$11*(($A$1074)*$C670/$B$12*$B$7+(1-$A$1074)*$D670/$B$12*$C$7)</x:f>
        <x:v>209.99999999999997</x:v>
      </x:c>
      <x:c r="BW670" s="34" t="n">
        <x:f>$B$11*(($A$1075)*$C670/$B$12*$B$7+(1-$A$1075)*$D670/$B$12*$C$7)</x:f>
        <x:v>180.00000000000003</x:v>
      </x:c>
      <x:c r="BX670" s="34" t="n">
        <x:f>$B$11*(($A$1076)*$C670/$B$12*$B$7+(1-$A$1076)*$D670/$B$12*$C$7)</x:f>
        <x:v>150</x:v>
      </x:c>
      <x:c r="BY670" s="34" t="n">
        <x:f>$B$11*(($A$1077)*$C670/$B$12*$B$7+(1-$A$1077)*$D670/$B$12*$C$7)</x:f>
        <x:v>119.99999999999999</x:v>
      </x:c>
      <x:c r="BZ670" s="34" t="n">
        <x:f>$B$11*(($A$1078)*$C670/$B$12*$B$7+(1-$A$1078)*$D670/$B$12*$C$7)</x:f>
        <x:v>90.00000000000001</x:v>
      </x:c>
      <x:c r="CA670" s="34" t="n">
        <x:f>$B$11*(($A$1079)*$C670/$B$12*$B$7+(1-$A$1079)*$D670/$B$12*$C$7)</x:f>
        <x:v>59.99999999999999</x:v>
      </x:c>
      <x:c r="CB670" s="34" t="n">
        <x:f>$B$11*(($A$1080)*$C670/$B$12*$B$7+(1-$A$1080)*$D670/$B$12*$C$7)</x:f>
        <x:v>30.00000000000003</x:v>
      </x:c>
      <x:c r="CC670" s="34" t="n">
        <x:f>$B$11*(($A$1081)*$C670/$B$12*$B$7+(1-$A$1081)*$D670/$B$12*$C$7)</x:f>
        <x:v>0</x:v>
      </x:c>
    </x:row>
    <x:row r="671">
      <x:c r="A671" s="34" t="n">
        <x:v>647</x:v>
      </x:c>
      <x:c r="B671" s="39" t="n">
        <x:v>0.9673384609647716</x:v>
      </x:c>
      <x:c r="C671" s="1" t="n">
        <x:f>SUM(AM671:AV671)</x:f>
        <x:v>0</x:v>
      </x:c>
      <x:c r="D671" s="1" t="n">
        <x:f>SUM(AW671:BF671)</x:f>
        <x:v>0</x:v>
      </x:c>
      <x:c r="E671" s="17" t="n">
        <x:f>(1-C671/$B$12)*$B$8-C671/$B$12*$B$7</x:f>
        <x:v>0.05</x:v>
      </x:c>
      <x:c r="F671" s="17" t="n">
        <x:f>(1-D671/$B$12)*$C$8-D671/$B$12*$C$7</x:f>
        <x:v>0.09</x:v>
      </x:c>
      <x:c r="G671" s="32" t="n">
        <x:f>$B$11*($B$10*C671/$B$12*$B$7+(1-$B$10)*D671/$B$12*$C$7)</x:f>
        <x:v>0</x:v>
      </x:c>
      <x:c r="H671" s="17" t="n">
        <x:f>$B$10*E671+(1-$B$10)*F671</x:f>
        <x:v>0.07</x:v>
      </x:c>
      <x:c r="I671" s="34"/>
      <x:c r="J671" s="34"/>
      <x:c r="K671" s="34"/>
      <x:c r="L671" s="34"/>
      <x:c r="M671" s="34"/>
      <x:c r="N671" s="34"/>
      <x:c r="O671" s="34"/>
      <x:c r="P671" s="34"/>
      <x:c r="Q671" s="34"/>
      <x:c r="R671" s="39" t="n">
        <x:v>0.48091458211705707</x:v>
      </x:c>
      <x:c r="S671" s="39" t="n">
        <x:v>-1.9407228987002216</x:v>
      </x:c>
      <x:c r="T671" s="39" t="n">
        <x:v>0.013856922548062853</x:v>
      </x:c>
      <x:c r="U671" s="39" t="n">
        <x:v>-1.67779533896127</x:v>
      </x:c>
      <x:c r="V671" s="39" t="n">
        <x:v>-1.1052648842315866</x:v>
      </x:c>
      <x:c r="W671" s="39" t="n">
        <x:v>-1.6184899213616208</x:v>
      </x:c>
      <x:c r="X671" s="39" t="n">
        <x:v>0.8681066933778359</x:v>
      </x:c>
      <x:c r="Y671" s="39" t="n">
        <x:v>0.7901521791705359</x:v>
      </x:c>
      <x:c r="Z671" s="39" t="n">
        <x:v>0.3184688162393952</x:v>
      </x:c>
      <x:c r="AA671" s="39" t="n">
        <x:v>-1.816128931547329</x:v>
      </x:c>
      <x:c r="AB671" s="39" t="n">
        <x:v>-1.2391437123880615</x:v>
      </x:c>
      <x:c r="AC671" s="39" t="n">
        <x:v>-0.7921263439991713</x:v>
      </x:c>
      <x:c r="AD671" s="39" t="n">
        <x:v>0.7979959432507094</x:v>
      </x:c>
      <x:c r="AE671" s="39" t="n">
        <x:v>-1.876940726147556</x:v>
      </x:c>
      <x:c r="AF671" s="39" t="n">
        <x:v>0.21142378897445527</x:v>
      </x:c>
      <x:c r="AG671" s="39" t="n">
        <x:v>-0.041414407289495074</x:v>
      </x:c>
      <x:c r="AH671" s="39" t="n">
        <x:v>1.273729233635829</x:v>
      </x:c>
      <x:c r="AI671" s="39" t="n">
        <x:v>-1.0800993456910777</x:v>
      </x:c>
      <x:c r="AJ671" s="39" t="n">
        <x:v>-0.26545588212049753</x:v>
      </x:c>
      <x:c r="AK671" s="39" t="n">
        <x:v>-0.03216852035424754</x:v>
      </x:c>
      <x:c r="AL671" s="34"/>
      <x:c r="AM671" s="34" t="n">
        <x:f>IF(SQRT($B$9)*$B671+SQRT(1-$B$9)*R671&lt;_xlfn.NORM.S.INV($B$6),1,0)</x:f>
        <x:v>0</x:v>
      </x:c>
      <x:c r="AN671" s="34" t="n">
        <x:f>IF(SQRT($B$9)*$B671+SQRT(1-$B$9)*S671&lt;_xlfn.NORM.S.INV($B$6),1,0)</x:f>
        <x:v>0</x:v>
      </x:c>
      <x:c r="AO671" s="34" t="n">
        <x:f>IF(SQRT($B$9)*$B671+SQRT(1-$B$9)*T671&lt;_xlfn.NORM.S.INV($B$6),1,0)</x:f>
        <x:v>0</x:v>
      </x:c>
      <x:c r="AP671" s="34" t="n">
        <x:f>IF(SQRT($B$9)*$B671+SQRT(1-$B$9)*U671&lt;_xlfn.NORM.S.INV($B$6),1,0)</x:f>
        <x:v>0</x:v>
      </x:c>
      <x:c r="AQ671" s="34" t="n">
        <x:f>IF(SQRT($B$9)*$B671+SQRT(1-$B$9)*V671&lt;_xlfn.NORM.S.INV($B$6),1,0)</x:f>
        <x:v>0</x:v>
      </x:c>
      <x:c r="AR671" s="34" t="n">
        <x:f>IF(SQRT($B$9)*$B671+SQRT(1-$B$9)*W671&lt;_xlfn.NORM.S.INV($B$6),1,0)</x:f>
        <x:v>0</x:v>
      </x:c>
      <x:c r="AS671" s="34" t="n">
        <x:f>IF(SQRT($B$9)*$B671+SQRT(1-$B$9)*X671&lt;_xlfn.NORM.S.INV($B$6),1,0)</x:f>
        <x:v>0</x:v>
      </x:c>
      <x:c r="AT671" s="34" t="n">
        <x:f>IF(SQRT($B$9)*$B671+SQRT(1-$B$9)*Y671&lt;_xlfn.NORM.S.INV($B$6),1,0)</x:f>
        <x:v>0</x:v>
      </x:c>
      <x:c r="AU671" s="34" t="n">
        <x:f>IF(SQRT($B$9)*$B671+SQRT(1-$B$9)*Z671&lt;_xlfn.NORM.S.INV($B$6),1,0)</x:f>
        <x:v>0</x:v>
      </x:c>
      <x:c r="AV671" s="34" t="n">
        <x:f>IF(SQRT($B$9)*$B671+SQRT(1-$B$9)*AA671&lt;_xlfn.NORM.S.INV($B$6),1,0)</x:f>
        <x:v>0</x:v>
      </x:c>
      <x:c r="AW671" s="34" t="n">
        <x:f>IF(SQRT($C$9)*$B671+SQRT(1-$C$9)*AB671&lt;_xlfn.NORM.S.INV($C$6),1,0)</x:f>
        <x:v>0</x:v>
      </x:c>
      <x:c r="AX671" s="34" t="n">
        <x:f>IF(SQRT($C$9)*$B671+SQRT(1-$C$9)*AC671&lt;_xlfn.NORM.S.INV($C$6),1,0)</x:f>
        <x:v>0</x:v>
      </x:c>
      <x:c r="AY671" s="34" t="n">
        <x:f>IF(SQRT($C$9)*$B671+SQRT(1-$C$9)*AD671&lt;_xlfn.NORM.S.INV($C$6),1,0)</x:f>
        <x:v>0</x:v>
      </x:c>
      <x:c r="AZ671" s="34" t="n">
        <x:f>IF(SQRT($C$9)*$B671+SQRT(1-$C$9)*AE671&lt;_xlfn.NORM.S.INV($C$6),1,0)</x:f>
        <x:v>0</x:v>
      </x:c>
      <x:c r="BA671" s="34" t="n">
        <x:f>IF(SQRT($C$9)*$B671+SQRT(1-$C$9)*AF671&lt;_xlfn.NORM.S.INV($C$6),1,0)</x:f>
        <x:v>0</x:v>
      </x:c>
      <x:c r="BB671" s="34" t="n">
        <x:f>IF(SQRT($C$9)*$B671+SQRT(1-$C$9)*AG671&lt;_xlfn.NORM.S.INV($C$6),1,0)</x:f>
        <x:v>0</x:v>
      </x:c>
      <x:c r="BC671" s="34" t="n">
        <x:f>IF(SQRT($C$9)*$B671+SQRT(1-$C$9)*AH671&lt;_xlfn.NORM.S.INV($C$6),1,0)</x:f>
        <x:v>0</x:v>
      </x:c>
      <x:c r="BD671" s="34" t="n">
        <x:f>IF(SQRT($C$9)*$B671+SQRT(1-$C$9)*AI671&lt;_xlfn.NORM.S.INV($C$6),1,0)</x:f>
        <x:v>0</x:v>
      </x:c>
      <x:c r="BE671" s="34" t="n">
        <x:f>IF(SQRT($C$9)*$B671+SQRT(1-$C$9)*AJ671&lt;_xlfn.NORM.S.INV($C$6),1,0)</x:f>
        <x:v>0</x:v>
      </x:c>
      <x:c r="BF671" s="34" t="n">
        <x:f>IF(SQRT($C$9)*$B671+SQRT(1-$C$9)*AK671&lt;_xlfn.NORM.S.INV($C$6),1,0)</x:f>
        <x:v>0</x:v>
      </x:c>
      <x:c r="BG671" s="34"/>
      <x:c r="BH671" s="34"/>
      <x:c r="BI671" s="34" t="n">
        <x:f>$B$11*(($A$1061)*$C671/$B$12*$B$7+(1-$A$1061)*$D671/$B$12*$C$7)</x:f>
        <x:v>0</x:v>
      </x:c>
      <x:c r="BJ671" s="34" t="n">
        <x:f>$B$11*(($A$1062)*$C671/$B$12*$B$7+(1-$A$1062)*$D671/$B$12*$C$7)</x:f>
        <x:v>0</x:v>
      </x:c>
      <x:c r="BK671" s="34" t="n">
        <x:f>$B$11*(($A$1063)*$C671/$B$12*$B$7+(1-$A$1063)*$D671/$B$12*$C$7)</x:f>
        <x:v>0</x:v>
      </x:c>
      <x:c r="BL671" s="34" t="n">
        <x:f>$B$11*(($A$1064)*$C671/$B$12*$B$7+(1-$A$1064)*$D671/$B$12*$C$7)</x:f>
        <x:v>0</x:v>
      </x:c>
      <x:c r="BM671" s="34" t="n">
        <x:f>$B$11*(($A$1065)*$C671/$B$12*$B$7+(1-$A$1065)*$D671/$B$12*$C$7)</x:f>
        <x:v>0</x:v>
      </x:c>
      <x:c r="BN671" s="34" t="n">
        <x:f>$B$11*(($A$1066)*$C671/$B$12*$B$7+(1-$A$1066)*$D671/$B$12*$C$7)</x:f>
        <x:v>0</x:v>
      </x:c>
      <x:c r="BO671" s="34" t="n">
        <x:f>$B$11*(($A$1067)*$C671/$B$12*$B$7+(1-$A$1067)*$D671/$B$12*$C$7)</x:f>
        <x:v>0</x:v>
      </x:c>
      <x:c r="BP671" s="34" t="n">
        <x:f>$B$11*(($A$1068)*$C671/$B$12*$B$7+(1-$A$1068)*$D671/$B$12*$C$7)</x:f>
        <x:v>0</x:v>
      </x:c>
      <x:c r="BQ671" s="34" t="n">
        <x:f>$B$11*(($A$1069)*$C671/$B$12*$B$7+(1-$A$1069)*$D671/$B$12*$C$7)</x:f>
        <x:v>0</x:v>
      </x:c>
      <x:c r="BR671" s="34" t="n">
        <x:f>$B$11*(($A$1070)*$C671/$B$12*$B$7+(1-$A$1070)*$D671/$B$12*$C$7)</x:f>
        <x:v>0</x:v>
      </x:c>
      <x:c r="BS671" s="34" t="n">
        <x:f>$B$11*(($A$1071)*$C671/$B$12*$B$7+(1-$A$1071)*$D671/$B$12*$C$7)</x:f>
        <x:v>0</x:v>
      </x:c>
      <x:c r="BT671" s="34" t="n">
        <x:f>$B$11*(($A$1072)*$C671/$B$12*$B$7+(1-$A$1072)*$D671/$B$12*$C$7)</x:f>
        <x:v>0</x:v>
      </x:c>
      <x:c r="BU671" s="34" t="n">
        <x:f>$B$11*(($A$1073)*$C671/$B$12*$B$7+(1-$A$1073)*$D671/$B$12*$C$7)</x:f>
        <x:v>0</x:v>
      </x:c>
      <x:c r="BV671" s="34" t="n">
        <x:f>$B$11*(($A$1074)*$C671/$B$12*$B$7+(1-$A$1074)*$D671/$B$12*$C$7)</x:f>
        <x:v>0</x:v>
      </x:c>
      <x:c r="BW671" s="34" t="n">
        <x:f>$B$11*(($A$1075)*$C671/$B$12*$B$7+(1-$A$1075)*$D671/$B$12*$C$7)</x:f>
        <x:v>0</x:v>
      </x:c>
      <x:c r="BX671" s="34" t="n">
        <x:f>$B$11*(($A$1076)*$C671/$B$12*$B$7+(1-$A$1076)*$D671/$B$12*$C$7)</x:f>
        <x:v>0</x:v>
      </x:c>
      <x:c r="BY671" s="34" t="n">
        <x:f>$B$11*(($A$1077)*$C671/$B$12*$B$7+(1-$A$1077)*$D671/$B$12*$C$7)</x:f>
        <x:v>0</x:v>
      </x:c>
      <x:c r="BZ671" s="34" t="n">
        <x:f>$B$11*(($A$1078)*$C671/$B$12*$B$7+(1-$A$1078)*$D671/$B$12*$C$7)</x:f>
        <x:v>0</x:v>
      </x:c>
      <x:c r="CA671" s="34" t="n">
        <x:f>$B$11*(($A$1079)*$C671/$B$12*$B$7+(1-$A$1079)*$D671/$B$12*$C$7)</x:f>
        <x:v>0</x:v>
      </x:c>
      <x:c r="CB671" s="34" t="n">
        <x:f>$B$11*(($A$1080)*$C671/$B$12*$B$7+(1-$A$1080)*$D671/$B$12*$C$7)</x:f>
        <x:v>0</x:v>
      </x:c>
      <x:c r="CC671" s="34" t="n">
        <x:f>$B$11*(($A$1081)*$C671/$B$12*$B$7+(1-$A$1081)*$D671/$B$12*$C$7)</x:f>
        <x:v>0</x:v>
      </x:c>
    </x:row>
    <x:row r="672">
      <x:c r="A672" s="34" t="n">
        <x:v>648</x:v>
      </x:c>
      <x:c r="B672" s="39" t="n">
        <x:v>-0.0042774686719234244</x:v>
      </x:c>
      <x:c r="C672" s="1" t="n">
        <x:f>SUM(AM672:AV672)</x:f>
        <x:v>0</x:v>
      </x:c>
      <x:c r="D672" s="1" t="n">
        <x:f>SUM(AW672:BF672)</x:f>
        <x:v>0</x:v>
      </x:c>
      <x:c r="E672" s="17" t="n">
        <x:f>(1-C672/$B$12)*$B$8-C672/$B$12*$B$7</x:f>
        <x:v>0.05</x:v>
      </x:c>
      <x:c r="F672" s="17" t="n">
        <x:f>(1-D672/$B$12)*$C$8-D672/$B$12*$C$7</x:f>
        <x:v>0.09</x:v>
      </x:c>
      <x:c r="G672" s="32" t="n">
        <x:f>$B$11*($B$10*C672/$B$12*$B$7+(1-$B$10)*D672/$B$12*$C$7)</x:f>
        <x:v>0</x:v>
      </x:c>
      <x:c r="H672" s="17" t="n">
        <x:f>$B$10*E672+(1-$B$10)*F672</x:f>
        <x:v>0.07</x:v>
      </x:c>
      <x:c r="I672" s="34"/>
      <x:c r="J672" s="34"/>
      <x:c r="K672" s="34"/>
      <x:c r="L672" s="34"/>
      <x:c r="M672" s="34"/>
      <x:c r="N672" s="34"/>
      <x:c r="O672" s="34"/>
      <x:c r="P672" s="34"/>
      <x:c r="Q672" s="34"/>
      <x:c r="R672" s="39" t="n">
        <x:v>-1.456066310925412</x:v>
      </x:c>
      <x:c r="S672" s="39" t="n">
        <x:v>0.26774939256305874</x:v>
      </x:c>
      <x:c r="T672" s="39" t="n">
        <x:v>-1.290398670884702</x:v>
      </x:c>
      <x:c r="U672" s="39" t="n">
        <x:v>-0.39426242156882246</x:v>
      </x:c>
      <x:c r="V672" s="39" t="n">
        <x:v>1.7523778355878379</x:v>
      </x:c>
      <x:c r="W672" s="39" t="n">
        <x:v>-0.4884697474052675</x:v>
      </x:c>
      <x:c r="X672" s="39" t="n">
        <x:v>-0.26080029127739635</x:v>
      </x:c>
      <x:c r="Y672" s="39" t="n">
        <x:v>-0.4540242765382608</x:v>
      </x:c>
      <x:c r="Z672" s="39" t="n">
        <x:v>-0.20079356911459237</x:v>
      </x:c>
      <x:c r="AA672" s="39" t="n">
        <x:v>0.7643102733386768</x:v>
      </x:c>
      <x:c r="AB672" s="39" t="n">
        <x:v>-0.5188568958002384</x:v>
      </x:c>
      <x:c r="AC672" s="39" t="n">
        <x:v>-0.386528207450143</x:v>
      </x:c>
      <x:c r="AD672" s="39" t="n">
        <x:v>-0.1839650959293299</x:v>
      </x:c>
      <x:c r="AE672" s="39" t="n">
        <x:v>-1.3999581640796444</x:v>
      </x:c>
      <x:c r="AF672" s="39" t="n">
        <x:v>-0.12089521912938964</x:v>
      </x:c>
      <x:c r="AG672" s="39" t="n">
        <x:v>-0.5133029575802095</x:v>
      </x:c>
      <x:c r="AH672" s="39" t="n">
        <x:v>0.5869774350753052</x:v>
      </x:c>
      <x:c r="AI672" s="39" t="n">
        <x:v>0.3265603539413515</x:v>
      </x:c>
      <x:c r="AJ672" s="39" t="n">
        <x:v>0.6178095127188747</x:v>
      </x:c>
      <x:c r="AK672" s="39" t="n">
        <x:v>0.9473757948989803</x:v>
      </x:c>
      <x:c r="AL672" s="34"/>
      <x:c r="AM672" s="34" t="n">
        <x:f>IF(SQRT($B$9)*$B672+SQRT(1-$B$9)*R672&lt;_xlfn.NORM.S.INV($B$6),1,0)</x:f>
        <x:v>0</x:v>
      </x:c>
      <x:c r="AN672" s="34" t="n">
        <x:f>IF(SQRT($B$9)*$B672+SQRT(1-$B$9)*S672&lt;_xlfn.NORM.S.INV($B$6),1,0)</x:f>
        <x:v>0</x:v>
      </x:c>
      <x:c r="AO672" s="34" t="n">
        <x:f>IF(SQRT($B$9)*$B672+SQRT(1-$B$9)*T672&lt;_xlfn.NORM.S.INV($B$6),1,0)</x:f>
        <x:v>0</x:v>
      </x:c>
      <x:c r="AP672" s="34" t="n">
        <x:f>IF(SQRT($B$9)*$B672+SQRT(1-$B$9)*U672&lt;_xlfn.NORM.S.INV($B$6),1,0)</x:f>
        <x:v>0</x:v>
      </x:c>
      <x:c r="AQ672" s="34" t="n">
        <x:f>IF(SQRT($B$9)*$B672+SQRT(1-$B$9)*V672&lt;_xlfn.NORM.S.INV($B$6),1,0)</x:f>
        <x:v>0</x:v>
      </x:c>
      <x:c r="AR672" s="34" t="n">
        <x:f>IF(SQRT($B$9)*$B672+SQRT(1-$B$9)*W672&lt;_xlfn.NORM.S.INV($B$6),1,0)</x:f>
        <x:v>0</x:v>
      </x:c>
      <x:c r="AS672" s="34" t="n">
        <x:f>IF(SQRT($B$9)*$B672+SQRT(1-$B$9)*X672&lt;_xlfn.NORM.S.INV($B$6),1,0)</x:f>
        <x:v>0</x:v>
      </x:c>
      <x:c r="AT672" s="34" t="n">
        <x:f>IF(SQRT($B$9)*$B672+SQRT(1-$B$9)*Y672&lt;_xlfn.NORM.S.INV($B$6),1,0)</x:f>
        <x:v>0</x:v>
      </x:c>
      <x:c r="AU672" s="34" t="n">
        <x:f>IF(SQRT($B$9)*$B672+SQRT(1-$B$9)*Z672&lt;_xlfn.NORM.S.INV($B$6),1,0)</x:f>
        <x:v>0</x:v>
      </x:c>
      <x:c r="AV672" s="34" t="n">
        <x:f>IF(SQRT($B$9)*$B672+SQRT(1-$B$9)*AA672&lt;_xlfn.NORM.S.INV($B$6),1,0)</x:f>
        <x:v>0</x:v>
      </x:c>
      <x:c r="AW672" s="34" t="n">
        <x:f>IF(SQRT($C$9)*$B672+SQRT(1-$C$9)*AB672&lt;_xlfn.NORM.S.INV($C$6),1,0)</x:f>
        <x:v>0</x:v>
      </x:c>
      <x:c r="AX672" s="34" t="n">
        <x:f>IF(SQRT($C$9)*$B672+SQRT(1-$C$9)*AC672&lt;_xlfn.NORM.S.INV($C$6),1,0)</x:f>
        <x:v>0</x:v>
      </x:c>
      <x:c r="AY672" s="34" t="n">
        <x:f>IF(SQRT($C$9)*$B672+SQRT(1-$C$9)*AD672&lt;_xlfn.NORM.S.INV($C$6),1,0)</x:f>
        <x:v>0</x:v>
      </x:c>
      <x:c r="AZ672" s="34" t="n">
        <x:f>IF(SQRT($C$9)*$B672+SQRT(1-$C$9)*AE672&lt;_xlfn.NORM.S.INV($C$6),1,0)</x:f>
        <x:v>0</x:v>
      </x:c>
      <x:c r="BA672" s="34" t="n">
        <x:f>IF(SQRT($C$9)*$B672+SQRT(1-$C$9)*AF672&lt;_xlfn.NORM.S.INV($C$6),1,0)</x:f>
        <x:v>0</x:v>
      </x:c>
      <x:c r="BB672" s="34" t="n">
        <x:f>IF(SQRT($C$9)*$B672+SQRT(1-$C$9)*AG672&lt;_xlfn.NORM.S.INV($C$6),1,0)</x:f>
        <x:v>0</x:v>
      </x:c>
      <x:c r="BC672" s="34" t="n">
        <x:f>IF(SQRT($C$9)*$B672+SQRT(1-$C$9)*AH672&lt;_xlfn.NORM.S.INV($C$6),1,0)</x:f>
        <x:v>0</x:v>
      </x:c>
      <x:c r="BD672" s="34" t="n">
        <x:f>IF(SQRT($C$9)*$B672+SQRT(1-$C$9)*AI672&lt;_xlfn.NORM.S.INV($C$6),1,0)</x:f>
        <x:v>0</x:v>
      </x:c>
      <x:c r="BE672" s="34" t="n">
        <x:f>IF(SQRT($C$9)*$B672+SQRT(1-$C$9)*AJ672&lt;_xlfn.NORM.S.INV($C$6),1,0)</x:f>
        <x:v>0</x:v>
      </x:c>
      <x:c r="BF672" s="34" t="n">
        <x:f>IF(SQRT($C$9)*$B672+SQRT(1-$C$9)*AK672&lt;_xlfn.NORM.S.INV($C$6),1,0)</x:f>
        <x:v>0</x:v>
      </x:c>
      <x:c r="BG672" s="34"/>
      <x:c r="BH672" s="34"/>
      <x:c r="BI672" s="34" t="n">
        <x:f>$B$11*(($A$1061)*$C672/$B$12*$B$7+(1-$A$1061)*$D672/$B$12*$C$7)</x:f>
        <x:v>0</x:v>
      </x:c>
      <x:c r="BJ672" s="34" t="n">
        <x:f>$B$11*(($A$1062)*$C672/$B$12*$B$7+(1-$A$1062)*$D672/$B$12*$C$7)</x:f>
        <x:v>0</x:v>
      </x:c>
      <x:c r="BK672" s="34" t="n">
        <x:f>$B$11*(($A$1063)*$C672/$B$12*$B$7+(1-$A$1063)*$D672/$B$12*$C$7)</x:f>
        <x:v>0</x:v>
      </x:c>
      <x:c r="BL672" s="34" t="n">
        <x:f>$B$11*(($A$1064)*$C672/$B$12*$B$7+(1-$A$1064)*$D672/$B$12*$C$7)</x:f>
        <x:v>0</x:v>
      </x:c>
      <x:c r="BM672" s="34" t="n">
        <x:f>$B$11*(($A$1065)*$C672/$B$12*$B$7+(1-$A$1065)*$D672/$B$12*$C$7)</x:f>
        <x:v>0</x:v>
      </x:c>
      <x:c r="BN672" s="34" t="n">
        <x:f>$B$11*(($A$1066)*$C672/$B$12*$B$7+(1-$A$1066)*$D672/$B$12*$C$7)</x:f>
        <x:v>0</x:v>
      </x:c>
      <x:c r="BO672" s="34" t="n">
        <x:f>$B$11*(($A$1067)*$C672/$B$12*$B$7+(1-$A$1067)*$D672/$B$12*$C$7)</x:f>
        <x:v>0</x:v>
      </x:c>
      <x:c r="BP672" s="34" t="n">
        <x:f>$B$11*(($A$1068)*$C672/$B$12*$B$7+(1-$A$1068)*$D672/$B$12*$C$7)</x:f>
        <x:v>0</x:v>
      </x:c>
      <x:c r="BQ672" s="34" t="n">
        <x:f>$B$11*(($A$1069)*$C672/$B$12*$B$7+(1-$A$1069)*$D672/$B$12*$C$7)</x:f>
        <x:v>0</x:v>
      </x:c>
      <x:c r="BR672" s="34" t="n">
        <x:f>$B$11*(($A$1070)*$C672/$B$12*$B$7+(1-$A$1070)*$D672/$B$12*$C$7)</x:f>
        <x:v>0</x:v>
      </x:c>
      <x:c r="BS672" s="34" t="n">
        <x:f>$B$11*(($A$1071)*$C672/$B$12*$B$7+(1-$A$1071)*$D672/$B$12*$C$7)</x:f>
        <x:v>0</x:v>
      </x:c>
      <x:c r="BT672" s="34" t="n">
        <x:f>$B$11*(($A$1072)*$C672/$B$12*$B$7+(1-$A$1072)*$D672/$B$12*$C$7)</x:f>
        <x:v>0</x:v>
      </x:c>
      <x:c r="BU672" s="34" t="n">
        <x:f>$B$11*(($A$1073)*$C672/$B$12*$B$7+(1-$A$1073)*$D672/$B$12*$C$7)</x:f>
        <x:v>0</x:v>
      </x:c>
      <x:c r="BV672" s="34" t="n">
        <x:f>$B$11*(($A$1074)*$C672/$B$12*$B$7+(1-$A$1074)*$D672/$B$12*$C$7)</x:f>
        <x:v>0</x:v>
      </x:c>
      <x:c r="BW672" s="34" t="n">
        <x:f>$B$11*(($A$1075)*$C672/$B$12*$B$7+(1-$A$1075)*$D672/$B$12*$C$7)</x:f>
        <x:v>0</x:v>
      </x:c>
      <x:c r="BX672" s="34" t="n">
        <x:f>$B$11*(($A$1076)*$C672/$B$12*$B$7+(1-$A$1076)*$D672/$B$12*$C$7)</x:f>
        <x:v>0</x:v>
      </x:c>
      <x:c r="BY672" s="34" t="n">
        <x:f>$B$11*(($A$1077)*$C672/$B$12*$B$7+(1-$A$1077)*$D672/$B$12*$C$7)</x:f>
        <x:v>0</x:v>
      </x:c>
      <x:c r="BZ672" s="34" t="n">
        <x:f>$B$11*(($A$1078)*$C672/$B$12*$B$7+(1-$A$1078)*$D672/$B$12*$C$7)</x:f>
        <x:v>0</x:v>
      </x:c>
      <x:c r="CA672" s="34" t="n">
        <x:f>$B$11*(($A$1079)*$C672/$B$12*$B$7+(1-$A$1079)*$D672/$B$12*$C$7)</x:f>
        <x:v>0</x:v>
      </x:c>
      <x:c r="CB672" s="34" t="n">
        <x:f>$B$11*(($A$1080)*$C672/$B$12*$B$7+(1-$A$1080)*$D672/$B$12*$C$7)</x:f>
        <x:v>0</x:v>
      </x:c>
      <x:c r="CC672" s="34" t="n">
        <x:f>$B$11*(($A$1081)*$C672/$B$12*$B$7+(1-$A$1081)*$D672/$B$12*$C$7)</x:f>
        <x:v>0</x:v>
      </x:c>
    </x:row>
    <x:row r="673">
      <x:c r="A673" s="34" t="n">
        <x:v>649</x:v>
      </x:c>
      <x:c r="B673" s="39" t="n">
        <x:v>-0.0800189249614242</x:v>
      </x:c>
      <x:c r="C673" s="1" t="n">
        <x:f>SUM(AM673:AV673)</x:f>
        <x:v>0</x:v>
      </x:c>
      <x:c r="D673" s="1" t="n">
        <x:f>SUM(AW673:BF673)</x:f>
        <x:v>0</x:v>
      </x:c>
      <x:c r="E673" s="17" t="n">
        <x:f>(1-C673/$B$12)*$B$8-C673/$B$12*$B$7</x:f>
        <x:v>0.05</x:v>
      </x:c>
      <x:c r="F673" s="17" t="n">
        <x:f>(1-D673/$B$12)*$C$8-D673/$B$12*$C$7</x:f>
        <x:v>0.09</x:v>
      </x:c>
      <x:c r="G673" s="32" t="n">
        <x:f>$B$11*($B$10*C673/$B$12*$B$7+(1-$B$10)*D673/$B$12*$C$7)</x:f>
        <x:v>0</x:v>
      </x:c>
      <x:c r="H673" s="17" t="n">
        <x:f>$B$10*E673+(1-$B$10)*F673</x:f>
        <x:v>0.07</x:v>
      </x:c>
      <x:c r="I673" s="34"/>
      <x:c r="J673" s="34"/>
      <x:c r="K673" s="34"/>
      <x:c r="L673" s="34"/>
      <x:c r="M673" s="34"/>
      <x:c r="N673" s="34"/>
      <x:c r="O673" s="34"/>
      <x:c r="P673" s="34"/>
      <x:c r="Q673" s="34"/>
      <x:c r="R673" s="39" t="n">
        <x:v>-0.559852481031882</x:v>
      </x:c>
      <x:c r="S673" s="39" t="n">
        <x:v>-0.7759805567529999</x:v>
      </x:c>
      <x:c r="T673" s="39" t="n">
        <x:v>0.6890629784837866</x:v>
      </x:c>
      <x:c r="U673" s="39" t="n">
        <x:v>0.2709506512857408</x:v>
      </x:c>
      <x:c r="V673" s="39" t="n">
        <x:v>0.04924767457075506</x:v>
      </x:c>
      <x:c r="W673" s="39" t="n">
        <x:v>-0.4253618643375123</x:v>
      </x:c>
      <x:c r="X673" s="39" t="n">
        <x:v>1.285081542500726</x:v>
      </x:c>
      <x:c r="Y673" s="39" t="n">
        <x:v>1.276953874485508</x:v>
      </x:c>
      <x:c r="Z673" s="39" t="n">
        <x:v>-0.30586136731106767</x:v>
      </x:c>
      <x:c r="AA673" s="39" t="n">
        <x:v>0.12084422274730296</x:v>
      </x:c>
      <x:c r="AB673" s="39" t="n">
        <x:v>0.8041548251342747</x:v>
      </x:c>
      <x:c r="AC673" s="39" t="n">
        <x:v>-0.6655826256348452</x:v>
      </x:c>
      <x:c r="AD673" s="39" t="n">
        <x:v>-1.074510947910098</x:v>
      </x:c>
      <x:c r="AE673" s="39" t="n">
        <x:v>-0.6150289113236301</x:v>
      </x:c>
      <x:c r="AF673" s="39" t="n">
        <x:v>0.515988290066812</x:v>
      </x:c>
      <x:c r="AG673" s="39" t="n">
        <x:v>1.398340097100972</x:v>
      </x:c>
      <x:c r="AH673" s="39" t="n">
        <x:v>0.8216058316583323</x:v>
      </x:c>
      <x:c r="AI673" s="39" t="n">
        <x:v>-0.7353022148633634</x:v>
      </x:c>
      <x:c r="AJ673" s="39" t="n">
        <x:v>2.188433491920996</x:v>
      </x:c>
      <x:c r="AK673" s="39" t="n">
        <x:v>1.8537944376184838</x:v>
      </x:c>
      <x:c r="AL673" s="34"/>
      <x:c r="AM673" s="34" t="n">
        <x:f>IF(SQRT($B$9)*$B673+SQRT(1-$B$9)*R673&lt;_xlfn.NORM.S.INV($B$6),1,0)</x:f>
        <x:v>0</x:v>
      </x:c>
      <x:c r="AN673" s="34" t="n">
        <x:f>IF(SQRT($B$9)*$B673+SQRT(1-$B$9)*S673&lt;_xlfn.NORM.S.INV($B$6),1,0)</x:f>
        <x:v>0</x:v>
      </x:c>
      <x:c r="AO673" s="34" t="n">
        <x:f>IF(SQRT($B$9)*$B673+SQRT(1-$B$9)*T673&lt;_xlfn.NORM.S.INV($B$6),1,0)</x:f>
        <x:v>0</x:v>
      </x:c>
      <x:c r="AP673" s="34" t="n">
        <x:f>IF(SQRT($B$9)*$B673+SQRT(1-$B$9)*U673&lt;_xlfn.NORM.S.INV($B$6),1,0)</x:f>
        <x:v>0</x:v>
      </x:c>
      <x:c r="AQ673" s="34" t="n">
        <x:f>IF(SQRT($B$9)*$B673+SQRT(1-$B$9)*V673&lt;_xlfn.NORM.S.INV($B$6),1,0)</x:f>
        <x:v>0</x:v>
      </x:c>
      <x:c r="AR673" s="34" t="n">
        <x:f>IF(SQRT($B$9)*$B673+SQRT(1-$B$9)*W673&lt;_xlfn.NORM.S.INV($B$6),1,0)</x:f>
        <x:v>0</x:v>
      </x:c>
      <x:c r="AS673" s="34" t="n">
        <x:f>IF(SQRT($B$9)*$B673+SQRT(1-$B$9)*X673&lt;_xlfn.NORM.S.INV($B$6),1,0)</x:f>
        <x:v>0</x:v>
      </x:c>
      <x:c r="AT673" s="34" t="n">
        <x:f>IF(SQRT($B$9)*$B673+SQRT(1-$B$9)*Y673&lt;_xlfn.NORM.S.INV($B$6),1,0)</x:f>
        <x:v>0</x:v>
      </x:c>
      <x:c r="AU673" s="34" t="n">
        <x:f>IF(SQRT($B$9)*$B673+SQRT(1-$B$9)*Z673&lt;_xlfn.NORM.S.INV($B$6),1,0)</x:f>
        <x:v>0</x:v>
      </x:c>
      <x:c r="AV673" s="34" t="n">
        <x:f>IF(SQRT($B$9)*$B673+SQRT(1-$B$9)*AA673&lt;_xlfn.NORM.S.INV($B$6),1,0)</x:f>
        <x:v>0</x:v>
      </x:c>
      <x:c r="AW673" s="34" t="n">
        <x:f>IF(SQRT($C$9)*$B673+SQRT(1-$C$9)*AB673&lt;_xlfn.NORM.S.INV($C$6),1,0)</x:f>
        <x:v>0</x:v>
      </x:c>
      <x:c r="AX673" s="34" t="n">
        <x:f>IF(SQRT($C$9)*$B673+SQRT(1-$C$9)*AC673&lt;_xlfn.NORM.S.INV($C$6),1,0)</x:f>
        <x:v>0</x:v>
      </x:c>
      <x:c r="AY673" s="34" t="n">
        <x:f>IF(SQRT($C$9)*$B673+SQRT(1-$C$9)*AD673&lt;_xlfn.NORM.S.INV($C$6),1,0)</x:f>
        <x:v>0</x:v>
      </x:c>
      <x:c r="AZ673" s="34" t="n">
        <x:f>IF(SQRT($C$9)*$B673+SQRT(1-$C$9)*AE673&lt;_xlfn.NORM.S.INV($C$6),1,0)</x:f>
        <x:v>0</x:v>
      </x:c>
      <x:c r="BA673" s="34" t="n">
        <x:f>IF(SQRT($C$9)*$B673+SQRT(1-$C$9)*AF673&lt;_xlfn.NORM.S.INV($C$6),1,0)</x:f>
        <x:v>0</x:v>
      </x:c>
      <x:c r="BB673" s="34" t="n">
        <x:f>IF(SQRT($C$9)*$B673+SQRT(1-$C$9)*AG673&lt;_xlfn.NORM.S.INV($C$6),1,0)</x:f>
        <x:v>0</x:v>
      </x:c>
      <x:c r="BC673" s="34" t="n">
        <x:f>IF(SQRT($C$9)*$B673+SQRT(1-$C$9)*AH673&lt;_xlfn.NORM.S.INV($C$6),1,0)</x:f>
        <x:v>0</x:v>
      </x:c>
      <x:c r="BD673" s="34" t="n">
        <x:f>IF(SQRT($C$9)*$B673+SQRT(1-$C$9)*AI673&lt;_xlfn.NORM.S.INV($C$6),1,0)</x:f>
        <x:v>0</x:v>
      </x:c>
      <x:c r="BE673" s="34" t="n">
        <x:f>IF(SQRT($C$9)*$B673+SQRT(1-$C$9)*AJ673&lt;_xlfn.NORM.S.INV($C$6),1,0)</x:f>
        <x:v>0</x:v>
      </x:c>
      <x:c r="BF673" s="34" t="n">
        <x:f>IF(SQRT($C$9)*$B673+SQRT(1-$C$9)*AK673&lt;_xlfn.NORM.S.INV($C$6),1,0)</x:f>
        <x:v>0</x:v>
      </x:c>
      <x:c r="BG673" s="34"/>
      <x:c r="BH673" s="34"/>
      <x:c r="BI673" s="34" t="n">
        <x:f>$B$11*(($A$1061)*$C673/$B$12*$B$7+(1-$A$1061)*$D673/$B$12*$C$7)</x:f>
        <x:v>0</x:v>
      </x:c>
      <x:c r="BJ673" s="34" t="n">
        <x:f>$B$11*(($A$1062)*$C673/$B$12*$B$7+(1-$A$1062)*$D673/$B$12*$C$7)</x:f>
        <x:v>0</x:v>
      </x:c>
      <x:c r="BK673" s="34" t="n">
        <x:f>$B$11*(($A$1063)*$C673/$B$12*$B$7+(1-$A$1063)*$D673/$B$12*$C$7)</x:f>
        <x:v>0</x:v>
      </x:c>
      <x:c r="BL673" s="34" t="n">
        <x:f>$B$11*(($A$1064)*$C673/$B$12*$B$7+(1-$A$1064)*$D673/$B$12*$C$7)</x:f>
        <x:v>0</x:v>
      </x:c>
      <x:c r="BM673" s="34" t="n">
        <x:f>$B$11*(($A$1065)*$C673/$B$12*$B$7+(1-$A$1065)*$D673/$B$12*$C$7)</x:f>
        <x:v>0</x:v>
      </x:c>
      <x:c r="BN673" s="34" t="n">
        <x:f>$B$11*(($A$1066)*$C673/$B$12*$B$7+(1-$A$1066)*$D673/$B$12*$C$7)</x:f>
        <x:v>0</x:v>
      </x:c>
      <x:c r="BO673" s="34" t="n">
        <x:f>$B$11*(($A$1067)*$C673/$B$12*$B$7+(1-$A$1067)*$D673/$B$12*$C$7)</x:f>
        <x:v>0</x:v>
      </x:c>
      <x:c r="BP673" s="34" t="n">
        <x:f>$B$11*(($A$1068)*$C673/$B$12*$B$7+(1-$A$1068)*$D673/$B$12*$C$7)</x:f>
        <x:v>0</x:v>
      </x:c>
      <x:c r="BQ673" s="34" t="n">
        <x:f>$B$11*(($A$1069)*$C673/$B$12*$B$7+(1-$A$1069)*$D673/$B$12*$C$7)</x:f>
        <x:v>0</x:v>
      </x:c>
      <x:c r="BR673" s="34" t="n">
        <x:f>$B$11*(($A$1070)*$C673/$B$12*$B$7+(1-$A$1070)*$D673/$B$12*$C$7)</x:f>
        <x:v>0</x:v>
      </x:c>
      <x:c r="BS673" s="34" t="n">
        <x:f>$B$11*(($A$1071)*$C673/$B$12*$B$7+(1-$A$1071)*$D673/$B$12*$C$7)</x:f>
        <x:v>0</x:v>
      </x:c>
      <x:c r="BT673" s="34" t="n">
        <x:f>$B$11*(($A$1072)*$C673/$B$12*$B$7+(1-$A$1072)*$D673/$B$12*$C$7)</x:f>
        <x:v>0</x:v>
      </x:c>
      <x:c r="BU673" s="34" t="n">
        <x:f>$B$11*(($A$1073)*$C673/$B$12*$B$7+(1-$A$1073)*$D673/$B$12*$C$7)</x:f>
        <x:v>0</x:v>
      </x:c>
      <x:c r="BV673" s="34" t="n">
        <x:f>$B$11*(($A$1074)*$C673/$B$12*$B$7+(1-$A$1074)*$D673/$B$12*$C$7)</x:f>
        <x:v>0</x:v>
      </x:c>
      <x:c r="BW673" s="34" t="n">
        <x:f>$B$11*(($A$1075)*$C673/$B$12*$B$7+(1-$A$1075)*$D673/$B$12*$C$7)</x:f>
        <x:v>0</x:v>
      </x:c>
      <x:c r="BX673" s="34" t="n">
        <x:f>$B$11*(($A$1076)*$C673/$B$12*$B$7+(1-$A$1076)*$D673/$B$12*$C$7)</x:f>
        <x:v>0</x:v>
      </x:c>
      <x:c r="BY673" s="34" t="n">
        <x:f>$B$11*(($A$1077)*$C673/$B$12*$B$7+(1-$A$1077)*$D673/$B$12*$C$7)</x:f>
        <x:v>0</x:v>
      </x:c>
      <x:c r="BZ673" s="34" t="n">
        <x:f>$B$11*(($A$1078)*$C673/$B$12*$B$7+(1-$A$1078)*$D673/$B$12*$C$7)</x:f>
        <x:v>0</x:v>
      </x:c>
      <x:c r="CA673" s="34" t="n">
        <x:f>$B$11*(($A$1079)*$C673/$B$12*$B$7+(1-$A$1079)*$D673/$B$12*$C$7)</x:f>
        <x:v>0</x:v>
      </x:c>
      <x:c r="CB673" s="34" t="n">
        <x:f>$B$11*(($A$1080)*$C673/$B$12*$B$7+(1-$A$1080)*$D673/$B$12*$C$7)</x:f>
        <x:v>0</x:v>
      </x:c>
      <x:c r="CC673" s="34" t="n">
        <x:f>$B$11*(($A$1081)*$C673/$B$12*$B$7+(1-$A$1081)*$D673/$B$12*$C$7)</x:f>
        <x:v>0</x:v>
      </x:c>
    </x:row>
    <x:row r="674">
      <x:c r="A674" s="34" t="n">
        <x:v>650</x:v>
      </x:c>
      <x:c r="B674" s="39" t="n">
        <x:v>-1.9438244130256772</x:v>
      </x:c>
      <x:c r="C674" s="1" t="n">
        <x:f>SUM(AM674:AV674)</x:f>
        <x:v>0</x:v>
      </x:c>
      <x:c r="D674" s="1" t="n">
        <x:f>SUM(AW674:BF674)</x:f>
        <x:v>3</x:v>
      </x:c>
      <x:c r="E674" s="17" t="n">
        <x:f>(1-C674/$B$12)*$B$8-C674/$B$12*$B$7</x:f>
        <x:v>0.05</x:v>
      </x:c>
      <x:c r="F674" s="17" t="n">
        <x:f>(1-D674/$B$12)*$C$8-D674/$B$12*$C$7</x:f>
        <x:v>-0.11699999999999999</x:v>
      </x:c>
      <x:c r="G674" s="32" t="n">
        <x:f>$B$11*($B$10*C674/$B$12*$B$7+(1-$B$10)*D674/$B$12*$C$7)</x:f>
        <x:v>900</x:v>
      </x:c>
      <x:c r="H674" s="17" t="n">
        <x:f>$B$10*E674+(1-$B$10)*F674</x:f>
        <x:v>-0.033499999999999995</x:v>
      </x:c>
      <x:c r="I674" s="34"/>
      <x:c r="J674" s="34"/>
      <x:c r="K674" s="34"/>
      <x:c r="L674" s="34"/>
      <x:c r="M674" s="34"/>
      <x:c r="N674" s="34"/>
      <x:c r="O674" s="34"/>
      <x:c r="P674" s="34"/>
      <x:c r="Q674" s="34"/>
      <x:c r="R674" s="39" t="n">
        <x:v>-0.35132456908544824</x:v>
      </x:c>
      <x:c r="S674" s="39" t="n">
        <x:v>-0.853210255595796</x:v>
      </x:c>
      <x:c r="T674" s="39" t="n">
        <x:v>-1.0071909911287948</x:v>
      </x:c>
      <x:c r="U674" s="39" t="n">
        <x:v>2.062776068628001</x:v>
      </x:c>
      <x:c r="V674" s="39" t="n">
        <x:v>0.26943369341608286</x:v>
      </x:c>
      <x:c r="W674" s="39" t="n">
        <x:v>1.2371212114632701</x:v>
      </x:c>
      <x:c r="X674" s="39" t="n">
        <x:v>-0.9333729267385698</x:v>
      </x:c>
      <x:c r="Y674" s="39" t="n">
        <x:v>-0.09351427286208054</x:v>
      </x:c>
      <x:c r="Z674" s="39" t="n">
        <x:v>-0.17453336183773357</x:v>
      </x:c>
      <x:c r="AA674" s="39" t="n">
        <x:v>1.4815573620530305</x:v>
      </x:c>
      <x:c r="AB674" s="39" t="n">
        <x:v>-0.2975597450043506</x:v>
      </x:c>
      <x:c r="AC674" s="39" t="n">
        <x:v>-1.5222733060543294</x:v>
      </x:c>
      <x:c r="AD674" s="39" t="n">
        <x:v>-0.408412796761503</x:v>
      </x:c>
      <x:c r="AE674" s="39" t="n">
        <x:v>2.240942495247114</x:v>
      </x:c>
      <x:c r="AF674" s="39" t="n">
        <x:v>-1.1454381758449872</x:v>
      </x:c>
      <x:c r="AG674" s="39" t="n">
        <x:v>-0.490008577614135</x:v>
      </x:c>
      <x:c r="AH674" s="39" t="n">
        <x:v>0.8585452403236262</x:v>
      </x:c>
      <x:c r="AI674" s="39" t="n">
        <x:v>-0.9801692538841161</x:v>
      </x:c>
      <x:c r="AJ674" s="39" t="n">
        <x:v>0.6059575128886087</x:v>
      </x:c>
      <x:c r="AK674" s="39" t="n">
        <x:v>1.2433891394876058</x:v>
      </x:c>
      <x:c r="AL674" s="34"/>
      <x:c r="AM674" s="34" t="n">
        <x:f>IF(SQRT($B$9)*$B674+SQRT(1-$B$9)*R674&lt;_xlfn.NORM.S.INV($B$6),1,0)</x:f>
        <x:v>0</x:v>
      </x:c>
      <x:c r="AN674" s="34" t="n">
        <x:f>IF(SQRT($B$9)*$B674+SQRT(1-$B$9)*S674&lt;_xlfn.NORM.S.INV($B$6),1,0)</x:f>
        <x:v>0</x:v>
      </x:c>
      <x:c r="AO674" s="34" t="n">
        <x:f>IF(SQRT($B$9)*$B674+SQRT(1-$B$9)*T674&lt;_xlfn.NORM.S.INV($B$6),1,0)</x:f>
        <x:v>0</x:v>
      </x:c>
      <x:c r="AP674" s="34" t="n">
        <x:f>IF(SQRT($B$9)*$B674+SQRT(1-$B$9)*U674&lt;_xlfn.NORM.S.INV($B$6),1,0)</x:f>
        <x:v>0</x:v>
      </x:c>
      <x:c r="AQ674" s="34" t="n">
        <x:f>IF(SQRT($B$9)*$B674+SQRT(1-$B$9)*V674&lt;_xlfn.NORM.S.INV($B$6),1,0)</x:f>
        <x:v>0</x:v>
      </x:c>
      <x:c r="AR674" s="34" t="n">
        <x:f>IF(SQRT($B$9)*$B674+SQRT(1-$B$9)*W674&lt;_xlfn.NORM.S.INV($B$6),1,0)</x:f>
        <x:v>0</x:v>
      </x:c>
      <x:c r="AS674" s="34" t="n">
        <x:f>IF(SQRT($B$9)*$B674+SQRT(1-$B$9)*X674&lt;_xlfn.NORM.S.INV($B$6),1,0)</x:f>
        <x:v>0</x:v>
      </x:c>
      <x:c r="AT674" s="34" t="n">
        <x:f>IF(SQRT($B$9)*$B674+SQRT(1-$B$9)*Y674&lt;_xlfn.NORM.S.INV($B$6),1,0)</x:f>
        <x:v>0</x:v>
      </x:c>
      <x:c r="AU674" s="34" t="n">
        <x:f>IF(SQRT($B$9)*$B674+SQRT(1-$B$9)*Z674&lt;_xlfn.NORM.S.INV($B$6),1,0)</x:f>
        <x:v>0</x:v>
      </x:c>
      <x:c r="AV674" s="34" t="n">
        <x:f>IF(SQRT($B$9)*$B674+SQRT(1-$B$9)*AA674&lt;_xlfn.NORM.S.INV($B$6),1,0)</x:f>
        <x:v>0</x:v>
      </x:c>
      <x:c r="AW674" s="34" t="n">
        <x:f>IF(SQRT($C$9)*$B674+SQRT(1-$C$9)*AB674&lt;_xlfn.NORM.S.INV($C$6),1,0)</x:f>
        <x:v>0</x:v>
      </x:c>
      <x:c r="AX674" s="34" t="n">
        <x:f>IF(SQRT($C$9)*$B674+SQRT(1-$C$9)*AC674&lt;_xlfn.NORM.S.INV($C$6),1,0)</x:f>
        <x:v>1</x:v>
      </x:c>
      <x:c r="AY674" s="34" t="n">
        <x:f>IF(SQRT($C$9)*$B674+SQRT(1-$C$9)*AD674&lt;_xlfn.NORM.S.INV($C$6),1,0)</x:f>
        <x:v>0</x:v>
      </x:c>
      <x:c r="AZ674" s="34" t="n">
        <x:f>IF(SQRT($C$9)*$B674+SQRT(1-$C$9)*AE674&lt;_xlfn.NORM.S.INV($C$6),1,0)</x:f>
        <x:v>0</x:v>
      </x:c>
      <x:c r="BA674" s="34" t="n">
        <x:f>IF(SQRT($C$9)*$B674+SQRT(1-$C$9)*AF674&lt;_xlfn.NORM.S.INV($C$6),1,0)</x:f>
        <x:v>1</x:v>
      </x:c>
      <x:c r="BB674" s="34" t="n">
        <x:f>IF(SQRT($C$9)*$B674+SQRT(1-$C$9)*AG674&lt;_xlfn.NORM.S.INV($C$6),1,0)</x:f>
        <x:v>0</x:v>
      </x:c>
      <x:c r="BC674" s="34" t="n">
        <x:f>IF(SQRT($C$9)*$B674+SQRT(1-$C$9)*AH674&lt;_xlfn.NORM.S.INV($C$6),1,0)</x:f>
        <x:v>0</x:v>
      </x:c>
      <x:c r="BD674" s="34" t="n">
        <x:f>IF(SQRT($C$9)*$B674+SQRT(1-$C$9)*AI674&lt;_xlfn.NORM.S.INV($C$6),1,0)</x:f>
        <x:v>1</x:v>
      </x:c>
      <x:c r="BE674" s="34" t="n">
        <x:f>IF(SQRT($C$9)*$B674+SQRT(1-$C$9)*AJ674&lt;_xlfn.NORM.S.INV($C$6),1,0)</x:f>
        <x:v>0</x:v>
      </x:c>
      <x:c r="BF674" s="34" t="n">
        <x:f>IF(SQRT($C$9)*$B674+SQRT(1-$C$9)*AK674&lt;_xlfn.NORM.S.INV($C$6),1,0)</x:f>
        <x:v>0</x:v>
      </x:c>
      <x:c r="BG674" s="34"/>
      <x:c r="BH674" s="34"/>
      <x:c r="BI674" s="34" t="n">
        <x:f>$B$11*(($A$1061)*$C674/$B$12*$B$7+(1-$A$1061)*$D674/$B$12*$C$7)</x:f>
        <x:v>1800</x:v>
      </x:c>
      <x:c r="BJ674" s="34" t="n">
        <x:f>$B$11*(($A$1062)*$C674/$B$12*$B$7+(1-$A$1062)*$D674/$B$12*$C$7)</x:f>
        <x:v>1709.9999999999998</x:v>
      </x:c>
      <x:c r="BK674" s="34" t="n">
        <x:f>$B$11*(($A$1063)*$C674/$B$12*$B$7+(1-$A$1063)*$D674/$B$12*$C$7)</x:f>
        <x:v>1620</x:v>
      </x:c>
      <x:c r="BL674" s="34" t="n">
        <x:f>$B$11*(($A$1064)*$C674/$B$12*$B$7+(1-$A$1064)*$D674/$B$12*$C$7)</x:f>
        <x:v>1530</x:v>
      </x:c>
      <x:c r="BM674" s="34" t="n">
        <x:f>$B$11*(($A$1065)*$C674/$B$12*$B$7+(1-$A$1065)*$D674/$B$12*$C$7)</x:f>
        <x:v>1440.0000000000002</x:v>
      </x:c>
      <x:c r="BN674" s="34" t="n">
        <x:f>$B$11*(($A$1066)*$C674/$B$12*$B$7+(1-$A$1066)*$D674/$B$12*$C$7)</x:f>
        <x:v>1350</x:v>
      </x:c>
      <x:c r="BO674" s="34" t="n">
        <x:f>$B$11*(($A$1067)*$C674/$B$12*$B$7+(1-$A$1067)*$D674/$B$12*$C$7)</x:f>
        <x:v>1259.9999999999998</x:v>
      </x:c>
      <x:c r="BP674" s="34" t="n">
        <x:f>$B$11*(($A$1068)*$C674/$B$12*$B$7+(1-$A$1068)*$D674/$B$12*$C$7)</x:f>
        <x:v>1170</x:v>
      </x:c>
      <x:c r="BQ674" s="34" t="n">
        <x:f>$B$11*(($A$1069)*$C674/$B$12*$B$7+(1-$A$1069)*$D674/$B$12*$C$7)</x:f>
        <x:v>1080</x:v>
      </x:c>
      <x:c r="BR674" s="34" t="n">
        <x:f>$B$11*(($A$1070)*$C674/$B$12*$B$7+(1-$A$1070)*$D674/$B$12*$C$7)</x:f>
        <x:v>990</x:v>
      </x:c>
      <x:c r="BS674" s="34" t="n">
        <x:f>$B$11*(($A$1071)*$C674/$B$12*$B$7+(1-$A$1071)*$D674/$B$12*$C$7)</x:f>
        <x:v>900</x:v>
      </x:c>
      <x:c r="BT674" s="34" t="n">
        <x:f>$B$11*(($A$1072)*$C674/$B$12*$B$7+(1-$A$1072)*$D674/$B$12*$C$7)</x:f>
        <x:v>809.9999999999999</x:v>
      </x:c>
      <x:c r="BU674" s="34" t="n">
        <x:f>$B$11*(($A$1073)*$C674/$B$12*$B$7+(1-$A$1073)*$D674/$B$12*$C$7)</x:f>
        <x:v>720.0000000000001</x:v>
      </x:c>
      <x:c r="BV674" s="34" t="n">
        <x:f>$B$11*(($A$1074)*$C674/$B$12*$B$7+(1-$A$1074)*$D674/$B$12*$C$7)</x:f>
        <x:v>629.9999999999999</x:v>
      </x:c>
      <x:c r="BW674" s="34" t="n">
        <x:f>$B$11*(($A$1075)*$C674/$B$12*$B$7+(1-$A$1075)*$D674/$B$12*$C$7)</x:f>
        <x:v>540.0000000000001</x:v>
      </x:c>
      <x:c r="BX674" s="34" t="n">
        <x:f>$B$11*(($A$1076)*$C674/$B$12*$B$7+(1-$A$1076)*$D674/$B$12*$C$7)</x:f>
        <x:v>450</x:v>
      </x:c>
      <x:c r="BY674" s="34" t="n">
        <x:f>$B$11*(($A$1077)*$C674/$B$12*$B$7+(1-$A$1077)*$D674/$B$12*$C$7)</x:f>
        <x:v>359.9999999999999</x:v>
      </x:c>
      <x:c r="BZ674" s="34" t="n">
        <x:f>$B$11*(($A$1078)*$C674/$B$12*$B$7+(1-$A$1078)*$D674/$B$12*$C$7)</x:f>
        <x:v>270.00000000000006</x:v>
      </x:c>
      <x:c r="CA674" s="34" t="n">
        <x:f>$B$11*(($A$1079)*$C674/$B$12*$B$7+(1-$A$1079)*$D674/$B$12*$C$7)</x:f>
        <x:v>179.99999999999994</x:v>
      </x:c>
      <x:c r="CB674" s="34" t="n">
        <x:f>$B$11*(($A$1080)*$C674/$B$12*$B$7+(1-$A$1080)*$D674/$B$12*$C$7)</x:f>
        <x:v>90.00000000000009</x:v>
      </x:c>
      <x:c r="CC674" s="34" t="n">
        <x:f>$B$11*(($A$1081)*$C674/$B$12*$B$7+(1-$A$1081)*$D674/$B$12*$C$7)</x:f>
        <x:v>0</x:v>
      </x:c>
    </x:row>
    <x:row r="675">
      <x:c r="A675" s="34" t="n">
        <x:v>651</x:v>
      </x:c>
      <x:c r="B675" s="39" t="n">
        <x:v>1.2166098426408305</x:v>
      </x:c>
      <x:c r="C675" s="1" t="n">
        <x:f>SUM(AM675:AV675)</x:f>
        <x:v>0</x:v>
      </x:c>
      <x:c r="D675" s="1" t="n">
        <x:f>SUM(AW675:BF675)</x:f>
        <x:v>0</x:v>
      </x:c>
      <x:c r="E675" s="17" t="n">
        <x:f>(1-C675/$B$12)*$B$8-C675/$B$12*$B$7</x:f>
        <x:v>0.05</x:v>
      </x:c>
      <x:c r="F675" s="17" t="n">
        <x:f>(1-D675/$B$12)*$C$8-D675/$B$12*$C$7</x:f>
        <x:v>0.09</x:v>
      </x:c>
      <x:c r="G675" s="32" t="n">
        <x:f>$B$11*($B$10*C675/$B$12*$B$7+(1-$B$10)*D675/$B$12*$C$7)</x:f>
        <x:v>0</x:v>
      </x:c>
      <x:c r="H675" s="17" t="n">
        <x:f>$B$10*E675+(1-$B$10)*F675</x:f>
        <x:v>0.07</x:v>
      </x:c>
      <x:c r="I675" s="34"/>
      <x:c r="J675" s="34"/>
      <x:c r="K675" s="34"/>
      <x:c r="L675" s="34"/>
      <x:c r="M675" s="34"/>
      <x:c r="N675" s="34"/>
      <x:c r="O675" s="34"/>
      <x:c r="P675" s="34"/>
      <x:c r="Q675" s="34"/>
      <x:c r="R675" s="39" t="n">
        <x:v>0.31933804828075824</x:v>
      </x:c>
      <x:c r="S675" s="39" t="n">
        <x:v>-1.3274458518874983</x:v>
      </x:c>
      <x:c r="T675" s="39" t="n">
        <x:v>0.13405753246428248</x:v>
      </x:c>
      <x:c r="U675" s="39" t="n">
        <x:v>1.830090821225503</x:v>
      </x:c>
      <x:c r="V675" s="39" t="n">
        <x:v>-0.01637660896871979</x:v>
      </x:c>
      <x:c r="W675" s="39" t="n">
        <x:v>0.8639645045725193</x:v>
      </x:c>
      <x:c r="X675" s="39" t="n">
        <x:v>1.2085194968618755</x:v>
      </x:c>
      <x:c r="Y675" s="39" t="n">
        <x:v>-0.553841700931234</x:v>
      </x:c>
      <x:c r="Z675" s="39" t="n">
        <x:v>-0.18583730886651925</x:v>
      </x:c>
      <x:c r="AA675" s="39" t="n">
        <x:v>-0.681324159207892</x:v>
      </x:c>
      <x:c r="AB675" s="39" t="n">
        <x:v>-0.43334395893760425</x:v>
      </x:c>
      <x:c r="AC675" s="39" t="n">
        <x:v>-0.7628732286200794</x:v>
      </x:c>
      <x:c r="AD675" s="39" t="n">
        <x:v>1.715519170075965</x:v>
      </x:c>
      <x:c r="AE675" s="39" t="n">
        <x:v>1.1846072959763234</x:v>
      </x:c>
      <x:c r="AF675" s="39" t="n">
        <x:v>-0.06562680143315204</x:v>
      </x:c>
      <x:c r="AG675" s="39" t="n">
        <x:v>-0.7125162754366978</x:v>
      </x:c>
      <x:c r="AH675" s="39" t="n">
        <x:v>0.29766374404256674</x:v>
      </x:c>
      <x:c r="AI675" s="39" t="n">
        <x:v>-0.6923355842432127</x:v>
      </x:c>
      <x:c r="AJ675" s="39" t="n">
        <x:v>-0.6585448914461414</x:v>
      </x:c>
      <x:c r="AK675" s="39" t="n">
        <x:v>0.5219382394984793</x:v>
      </x:c>
      <x:c r="AL675" s="34"/>
      <x:c r="AM675" s="34" t="n">
        <x:f>IF(SQRT($B$9)*$B675+SQRT(1-$B$9)*R675&lt;_xlfn.NORM.S.INV($B$6),1,0)</x:f>
        <x:v>0</x:v>
      </x:c>
      <x:c r="AN675" s="34" t="n">
        <x:f>IF(SQRT($B$9)*$B675+SQRT(1-$B$9)*S675&lt;_xlfn.NORM.S.INV($B$6),1,0)</x:f>
        <x:v>0</x:v>
      </x:c>
      <x:c r="AO675" s="34" t="n">
        <x:f>IF(SQRT($B$9)*$B675+SQRT(1-$B$9)*T675&lt;_xlfn.NORM.S.INV($B$6),1,0)</x:f>
        <x:v>0</x:v>
      </x:c>
      <x:c r="AP675" s="34" t="n">
        <x:f>IF(SQRT($B$9)*$B675+SQRT(1-$B$9)*U675&lt;_xlfn.NORM.S.INV($B$6),1,0)</x:f>
        <x:v>0</x:v>
      </x:c>
      <x:c r="AQ675" s="34" t="n">
        <x:f>IF(SQRT($B$9)*$B675+SQRT(1-$B$9)*V675&lt;_xlfn.NORM.S.INV($B$6),1,0)</x:f>
        <x:v>0</x:v>
      </x:c>
      <x:c r="AR675" s="34" t="n">
        <x:f>IF(SQRT($B$9)*$B675+SQRT(1-$B$9)*W675&lt;_xlfn.NORM.S.INV($B$6),1,0)</x:f>
        <x:v>0</x:v>
      </x:c>
      <x:c r="AS675" s="34" t="n">
        <x:f>IF(SQRT($B$9)*$B675+SQRT(1-$B$9)*X675&lt;_xlfn.NORM.S.INV($B$6),1,0)</x:f>
        <x:v>0</x:v>
      </x:c>
      <x:c r="AT675" s="34" t="n">
        <x:f>IF(SQRT($B$9)*$B675+SQRT(1-$B$9)*Y675&lt;_xlfn.NORM.S.INV($B$6),1,0)</x:f>
        <x:v>0</x:v>
      </x:c>
      <x:c r="AU675" s="34" t="n">
        <x:f>IF(SQRT($B$9)*$B675+SQRT(1-$B$9)*Z675&lt;_xlfn.NORM.S.INV($B$6),1,0)</x:f>
        <x:v>0</x:v>
      </x:c>
      <x:c r="AV675" s="34" t="n">
        <x:f>IF(SQRT($B$9)*$B675+SQRT(1-$B$9)*AA675&lt;_xlfn.NORM.S.INV($B$6),1,0)</x:f>
        <x:v>0</x:v>
      </x:c>
      <x:c r="AW675" s="34" t="n">
        <x:f>IF(SQRT($C$9)*$B675+SQRT(1-$C$9)*AB675&lt;_xlfn.NORM.S.INV($C$6),1,0)</x:f>
        <x:v>0</x:v>
      </x:c>
      <x:c r="AX675" s="34" t="n">
        <x:f>IF(SQRT($C$9)*$B675+SQRT(1-$C$9)*AC675&lt;_xlfn.NORM.S.INV($C$6),1,0)</x:f>
        <x:v>0</x:v>
      </x:c>
      <x:c r="AY675" s="34" t="n">
        <x:f>IF(SQRT($C$9)*$B675+SQRT(1-$C$9)*AD675&lt;_xlfn.NORM.S.INV($C$6),1,0)</x:f>
        <x:v>0</x:v>
      </x:c>
      <x:c r="AZ675" s="34" t="n">
        <x:f>IF(SQRT($C$9)*$B675+SQRT(1-$C$9)*AE675&lt;_xlfn.NORM.S.INV($C$6),1,0)</x:f>
        <x:v>0</x:v>
      </x:c>
      <x:c r="BA675" s="34" t="n">
        <x:f>IF(SQRT($C$9)*$B675+SQRT(1-$C$9)*AF675&lt;_xlfn.NORM.S.INV($C$6),1,0)</x:f>
        <x:v>0</x:v>
      </x:c>
      <x:c r="BB675" s="34" t="n">
        <x:f>IF(SQRT($C$9)*$B675+SQRT(1-$C$9)*AG675&lt;_xlfn.NORM.S.INV($C$6),1,0)</x:f>
        <x:v>0</x:v>
      </x:c>
      <x:c r="BC675" s="34" t="n">
        <x:f>IF(SQRT($C$9)*$B675+SQRT(1-$C$9)*AH675&lt;_xlfn.NORM.S.INV($C$6),1,0)</x:f>
        <x:v>0</x:v>
      </x:c>
      <x:c r="BD675" s="34" t="n">
        <x:f>IF(SQRT($C$9)*$B675+SQRT(1-$C$9)*AI675&lt;_xlfn.NORM.S.INV($C$6),1,0)</x:f>
        <x:v>0</x:v>
      </x:c>
      <x:c r="BE675" s="34" t="n">
        <x:f>IF(SQRT($C$9)*$B675+SQRT(1-$C$9)*AJ675&lt;_xlfn.NORM.S.INV($C$6),1,0)</x:f>
        <x:v>0</x:v>
      </x:c>
      <x:c r="BF675" s="34" t="n">
        <x:f>IF(SQRT($C$9)*$B675+SQRT(1-$C$9)*AK675&lt;_xlfn.NORM.S.INV($C$6),1,0)</x:f>
        <x:v>0</x:v>
      </x:c>
      <x:c r="BG675" s="34"/>
      <x:c r="BH675" s="34"/>
      <x:c r="BI675" s="34" t="n">
        <x:f>$B$11*(($A$1061)*$C675/$B$12*$B$7+(1-$A$1061)*$D675/$B$12*$C$7)</x:f>
        <x:v>0</x:v>
      </x:c>
      <x:c r="BJ675" s="34" t="n">
        <x:f>$B$11*(($A$1062)*$C675/$B$12*$B$7+(1-$A$1062)*$D675/$B$12*$C$7)</x:f>
        <x:v>0</x:v>
      </x:c>
      <x:c r="BK675" s="34" t="n">
        <x:f>$B$11*(($A$1063)*$C675/$B$12*$B$7+(1-$A$1063)*$D675/$B$12*$C$7)</x:f>
        <x:v>0</x:v>
      </x:c>
      <x:c r="BL675" s="34" t="n">
        <x:f>$B$11*(($A$1064)*$C675/$B$12*$B$7+(1-$A$1064)*$D675/$B$12*$C$7)</x:f>
        <x:v>0</x:v>
      </x:c>
      <x:c r="BM675" s="34" t="n">
        <x:f>$B$11*(($A$1065)*$C675/$B$12*$B$7+(1-$A$1065)*$D675/$B$12*$C$7)</x:f>
        <x:v>0</x:v>
      </x:c>
      <x:c r="BN675" s="34" t="n">
        <x:f>$B$11*(($A$1066)*$C675/$B$12*$B$7+(1-$A$1066)*$D675/$B$12*$C$7)</x:f>
        <x:v>0</x:v>
      </x:c>
      <x:c r="BO675" s="34" t="n">
        <x:f>$B$11*(($A$1067)*$C675/$B$12*$B$7+(1-$A$1067)*$D675/$B$12*$C$7)</x:f>
        <x:v>0</x:v>
      </x:c>
      <x:c r="BP675" s="34" t="n">
        <x:f>$B$11*(($A$1068)*$C675/$B$12*$B$7+(1-$A$1068)*$D675/$B$12*$C$7)</x:f>
        <x:v>0</x:v>
      </x:c>
      <x:c r="BQ675" s="34" t="n">
        <x:f>$B$11*(($A$1069)*$C675/$B$12*$B$7+(1-$A$1069)*$D675/$B$12*$C$7)</x:f>
        <x:v>0</x:v>
      </x:c>
      <x:c r="BR675" s="34" t="n">
        <x:f>$B$11*(($A$1070)*$C675/$B$12*$B$7+(1-$A$1070)*$D675/$B$12*$C$7)</x:f>
        <x:v>0</x:v>
      </x:c>
      <x:c r="BS675" s="34" t="n">
        <x:f>$B$11*(($A$1071)*$C675/$B$12*$B$7+(1-$A$1071)*$D675/$B$12*$C$7)</x:f>
        <x:v>0</x:v>
      </x:c>
      <x:c r="BT675" s="34" t="n">
        <x:f>$B$11*(($A$1072)*$C675/$B$12*$B$7+(1-$A$1072)*$D675/$B$12*$C$7)</x:f>
        <x:v>0</x:v>
      </x:c>
      <x:c r="BU675" s="34" t="n">
        <x:f>$B$11*(($A$1073)*$C675/$B$12*$B$7+(1-$A$1073)*$D675/$B$12*$C$7)</x:f>
        <x:v>0</x:v>
      </x:c>
      <x:c r="BV675" s="34" t="n">
        <x:f>$B$11*(($A$1074)*$C675/$B$12*$B$7+(1-$A$1074)*$D675/$B$12*$C$7)</x:f>
        <x:v>0</x:v>
      </x:c>
      <x:c r="BW675" s="34" t="n">
        <x:f>$B$11*(($A$1075)*$C675/$B$12*$B$7+(1-$A$1075)*$D675/$B$12*$C$7)</x:f>
        <x:v>0</x:v>
      </x:c>
      <x:c r="BX675" s="34" t="n">
        <x:f>$B$11*(($A$1076)*$C675/$B$12*$B$7+(1-$A$1076)*$D675/$B$12*$C$7)</x:f>
        <x:v>0</x:v>
      </x:c>
      <x:c r="BY675" s="34" t="n">
        <x:f>$B$11*(($A$1077)*$C675/$B$12*$B$7+(1-$A$1077)*$D675/$B$12*$C$7)</x:f>
        <x:v>0</x:v>
      </x:c>
      <x:c r="BZ675" s="34" t="n">
        <x:f>$B$11*(($A$1078)*$C675/$B$12*$B$7+(1-$A$1078)*$D675/$B$12*$C$7)</x:f>
        <x:v>0</x:v>
      </x:c>
      <x:c r="CA675" s="34" t="n">
        <x:f>$B$11*(($A$1079)*$C675/$B$12*$B$7+(1-$A$1079)*$D675/$B$12*$C$7)</x:f>
        <x:v>0</x:v>
      </x:c>
      <x:c r="CB675" s="34" t="n">
        <x:f>$B$11*(($A$1080)*$C675/$B$12*$B$7+(1-$A$1080)*$D675/$B$12*$C$7)</x:f>
        <x:v>0</x:v>
      </x:c>
      <x:c r="CC675" s="34" t="n">
        <x:f>$B$11*(($A$1081)*$C675/$B$12*$B$7+(1-$A$1081)*$D675/$B$12*$C$7)</x:f>
        <x:v>0</x:v>
      </x:c>
    </x:row>
    <x:row r="676">
      <x:c r="A676" s="34" t="n">
        <x:v>652</x:v>
      </x:c>
      <x:c r="B676" s="39" t="n">
        <x:v>-0.023025794463170907</x:v>
      </x:c>
      <x:c r="C676" s="1" t="n">
        <x:f>SUM(AM676:AV676)</x:f>
        <x:v>0</x:v>
      </x:c>
      <x:c r="D676" s="1" t="n">
        <x:f>SUM(AW676:BF676)</x:f>
        <x:v>0</x:v>
      </x:c>
      <x:c r="E676" s="17" t="n">
        <x:f>(1-C676/$B$12)*$B$8-C676/$B$12*$B$7</x:f>
        <x:v>0.05</x:v>
      </x:c>
      <x:c r="F676" s="17" t="n">
        <x:f>(1-D676/$B$12)*$C$8-D676/$B$12*$C$7</x:f>
        <x:v>0.09</x:v>
      </x:c>
      <x:c r="G676" s="32" t="n">
        <x:f>$B$11*($B$10*C676/$B$12*$B$7+(1-$B$10)*D676/$B$12*$C$7)</x:f>
        <x:v>0</x:v>
      </x:c>
      <x:c r="H676" s="17" t="n">
        <x:f>$B$10*E676+(1-$B$10)*F676</x:f>
        <x:v>0.07</x:v>
      </x:c>
      <x:c r="I676" s="34"/>
      <x:c r="J676" s="34"/>
      <x:c r="K676" s="34"/>
      <x:c r="L676" s="34"/>
      <x:c r="M676" s="34"/>
      <x:c r="N676" s="34"/>
      <x:c r="O676" s="34"/>
      <x:c r="P676" s="34"/>
      <x:c r="Q676" s="34"/>
      <x:c r="R676" s="39" t="n">
        <x:v>1.170897657379214</x:v>
      </x:c>
      <x:c r="S676" s="39" t="n">
        <x:v>-0.7900607952982014</x:v>
      </x:c>
      <x:c r="T676" s="39" t="n">
        <x:v>-0.7169599887084249</x:v>
      </x:c>
      <x:c r="U676" s="39" t="n">
        <x:v>0.1064309065872032</x:v>
      </x:c>
      <x:c r="V676" s="39" t="n">
        <x:v>-0.5127978814037937</x:v>
      </x:c>
      <x:c r="W676" s="39" t="n">
        <x:v>-1.331474729820822</x:v>
      </x:c>
      <x:c r="X676" s="39" t="n">
        <x:v>-0.2565539162127802</x:v>
      </x:c>
      <x:c r="Y676" s="39" t="n">
        <x:v>1.2854710454390474</x:v>
      </x:c>
      <x:c r="Z676" s="39" t="n">
        <x:v>-1.887245494996868</x:v>
      </x:c>
      <x:c r="AA676" s="39" t="n">
        <x:v>0.17016522262082726</x:v>
      </x:c>
      <x:c r="AB676" s="39" t="n">
        <x:v>2.5112742945862516</x:v>
      </x:c>
      <x:c r="AC676" s="39" t="n">
        <x:v>0.7679268813954259</x:v>
      </x:c>
      <x:c r="AD676" s="39" t="n">
        <x:v>-1.4218440237050052</x:v>
      </x:c>
      <x:c r="AE676" s="39" t="n">
        <x:v>0.594687589111378</x:v>
      </x:c>
      <x:c r="AF676" s="39" t="n">
        <x:v>0.8362147893227592</x:v>
      </x:c>
      <x:c r="AG676" s="39" t="n">
        <x:v>-1.336171812172221</x:v>
      </x:c>
      <x:c r="AH676" s="39" t="n">
        <x:v>1.078543946838067</x:v>
      </x:c>
      <x:c r="AI676" s="39" t="n">
        <x:v>-0.32336500513636374</x:v>
      </x:c>
      <x:c r="AJ676" s="39" t="n">
        <x:v>-1.3257338428168846</x:v>
      </x:c>
      <x:c r="AK676" s="39" t="n">
        <x:v>-1.7823974244294554</x:v>
      </x:c>
      <x:c r="AL676" s="34"/>
      <x:c r="AM676" s="34" t="n">
        <x:f>IF(SQRT($B$9)*$B676+SQRT(1-$B$9)*R676&lt;_xlfn.NORM.S.INV($B$6),1,0)</x:f>
        <x:v>0</x:v>
      </x:c>
      <x:c r="AN676" s="34" t="n">
        <x:f>IF(SQRT($B$9)*$B676+SQRT(1-$B$9)*S676&lt;_xlfn.NORM.S.INV($B$6),1,0)</x:f>
        <x:v>0</x:v>
      </x:c>
      <x:c r="AO676" s="34" t="n">
        <x:f>IF(SQRT($B$9)*$B676+SQRT(1-$B$9)*T676&lt;_xlfn.NORM.S.INV($B$6),1,0)</x:f>
        <x:v>0</x:v>
      </x:c>
      <x:c r="AP676" s="34" t="n">
        <x:f>IF(SQRT($B$9)*$B676+SQRT(1-$B$9)*U676&lt;_xlfn.NORM.S.INV($B$6),1,0)</x:f>
        <x:v>0</x:v>
      </x:c>
      <x:c r="AQ676" s="34" t="n">
        <x:f>IF(SQRT($B$9)*$B676+SQRT(1-$B$9)*V676&lt;_xlfn.NORM.S.INV($B$6),1,0)</x:f>
        <x:v>0</x:v>
      </x:c>
      <x:c r="AR676" s="34" t="n">
        <x:f>IF(SQRT($B$9)*$B676+SQRT(1-$B$9)*W676&lt;_xlfn.NORM.S.INV($B$6),1,0)</x:f>
        <x:v>0</x:v>
      </x:c>
      <x:c r="AS676" s="34" t="n">
        <x:f>IF(SQRT($B$9)*$B676+SQRT(1-$B$9)*X676&lt;_xlfn.NORM.S.INV($B$6),1,0)</x:f>
        <x:v>0</x:v>
      </x:c>
      <x:c r="AT676" s="34" t="n">
        <x:f>IF(SQRT($B$9)*$B676+SQRT(1-$B$9)*Y676&lt;_xlfn.NORM.S.INV($B$6),1,0)</x:f>
        <x:v>0</x:v>
      </x:c>
      <x:c r="AU676" s="34" t="n">
        <x:f>IF(SQRT($B$9)*$B676+SQRT(1-$B$9)*Z676&lt;_xlfn.NORM.S.INV($B$6),1,0)</x:f>
        <x:v>0</x:v>
      </x:c>
      <x:c r="AV676" s="34" t="n">
        <x:f>IF(SQRT($B$9)*$B676+SQRT(1-$B$9)*AA676&lt;_xlfn.NORM.S.INV($B$6),1,0)</x:f>
        <x:v>0</x:v>
      </x:c>
      <x:c r="AW676" s="34" t="n">
        <x:f>IF(SQRT($C$9)*$B676+SQRT(1-$C$9)*AB676&lt;_xlfn.NORM.S.INV($C$6),1,0)</x:f>
        <x:v>0</x:v>
      </x:c>
      <x:c r="AX676" s="34" t="n">
        <x:f>IF(SQRT($C$9)*$B676+SQRT(1-$C$9)*AC676&lt;_xlfn.NORM.S.INV($C$6),1,0)</x:f>
        <x:v>0</x:v>
      </x:c>
      <x:c r="AY676" s="34" t="n">
        <x:f>IF(SQRT($C$9)*$B676+SQRT(1-$C$9)*AD676&lt;_xlfn.NORM.S.INV($C$6),1,0)</x:f>
        <x:v>0</x:v>
      </x:c>
      <x:c r="AZ676" s="34" t="n">
        <x:f>IF(SQRT($C$9)*$B676+SQRT(1-$C$9)*AE676&lt;_xlfn.NORM.S.INV($C$6),1,0)</x:f>
        <x:v>0</x:v>
      </x:c>
      <x:c r="BA676" s="34" t="n">
        <x:f>IF(SQRT($C$9)*$B676+SQRT(1-$C$9)*AF676&lt;_xlfn.NORM.S.INV($C$6),1,0)</x:f>
        <x:v>0</x:v>
      </x:c>
      <x:c r="BB676" s="34" t="n">
        <x:f>IF(SQRT($C$9)*$B676+SQRT(1-$C$9)*AG676&lt;_xlfn.NORM.S.INV($C$6),1,0)</x:f>
        <x:v>0</x:v>
      </x:c>
      <x:c r="BC676" s="34" t="n">
        <x:f>IF(SQRT($C$9)*$B676+SQRT(1-$C$9)*AH676&lt;_xlfn.NORM.S.INV($C$6),1,0)</x:f>
        <x:v>0</x:v>
      </x:c>
      <x:c r="BD676" s="34" t="n">
        <x:f>IF(SQRT($C$9)*$B676+SQRT(1-$C$9)*AI676&lt;_xlfn.NORM.S.INV($C$6),1,0)</x:f>
        <x:v>0</x:v>
      </x:c>
      <x:c r="BE676" s="34" t="n">
        <x:f>IF(SQRT($C$9)*$B676+SQRT(1-$C$9)*AJ676&lt;_xlfn.NORM.S.INV($C$6),1,0)</x:f>
        <x:v>0</x:v>
      </x:c>
      <x:c r="BF676" s="34" t="n">
        <x:f>IF(SQRT($C$9)*$B676+SQRT(1-$C$9)*AK676&lt;_xlfn.NORM.S.INV($C$6),1,0)</x:f>
        <x:v>0</x:v>
      </x:c>
      <x:c r="BG676" s="34"/>
      <x:c r="BH676" s="34"/>
      <x:c r="BI676" s="34" t="n">
        <x:f>$B$11*(($A$1061)*$C676/$B$12*$B$7+(1-$A$1061)*$D676/$B$12*$C$7)</x:f>
        <x:v>0</x:v>
      </x:c>
      <x:c r="BJ676" s="34" t="n">
        <x:f>$B$11*(($A$1062)*$C676/$B$12*$B$7+(1-$A$1062)*$D676/$B$12*$C$7)</x:f>
        <x:v>0</x:v>
      </x:c>
      <x:c r="BK676" s="34" t="n">
        <x:f>$B$11*(($A$1063)*$C676/$B$12*$B$7+(1-$A$1063)*$D676/$B$12*$C$7)</x:f>
        <x:v>0</x:v>
      </x:c>
      <x:c r="BL676" s="34" t="n">
        <x:f>$B$11*(($A$1064)*$C676/$B$12*$B$7+(1-$A$1064)*$D676/$B$12*$C$7)</x:f>
        <x:v>0</x:v>
      </x:c>
      <x:c r="BM676" s="34" t="n">
        <x:f>$B$11*(($A$1065)*$C676/$B$12*$B$7+(1-$A$1065)*$D676/$B$12*$C$7)</x:f>
        <x:v>0</x:v>
      </x:c>
      <x:c r="BN676" s="34" t="n">
        <x:f>$B$11*(($A$1066)*$C676/$B$12*$B$7+(1-$A$1066)*$D676/$B$12*$C$7)</x:f>
        <x:v>0</x:v>
      </x:c>
      <x:c r="BO676" s="34" t="n">
        <x:f>$B$11*(($A$1067)*$C676/$B$12*$B$7+(1-$A$1067)*$D676/$B$12*$C$7)</x:f>
        <x:v>0</x:v>
      </x:c>
      <x:c r="BP676" s="34" t="n">
        <x:f>$B$11*(($A$1068)*$C676/$B$12*$B$7+(1-$A$1068)*$D676/$B$12*$C$7)</x:f>
        <x:v>0</x:v>
      </x:c>
      <x:c r="BQ676" s="34" t="n">
        <x:f>$B$11*(($A$1069)*$C676/$B$12*$B$7+(1-$A$1069)*$D676/$B$12*$C$7)</x:f>
        <x:v>0</x:v>
      </x:c>
      <x:c r="BR676" s="34" t="n">
        <x:f>$B$11*(($A$1070)*$C676/$B$12*$B$7+(1-$A$1070)*$D676/$B$12*$C$7)</x:f>
        <x:v>0</x:v>
      </x:c>
      <x:c r="BS676" s="34" t="n">
        <x:f>$B$11*(($A$1071)*$C676/$B$12*$B$7+(1-$A$1071)*$D676/$B$12*$C$7)</x:f>
        <x:v>0</x:v>
      </x:c>
      <x:c r="BT676" s="34" t="n">
        <x:f>$B$11*(($A$1072)*$C676/$B$12*$B$7+(1-$A$1072)*$D676/$B$12*$C$7)</x:f>
        <x:v>0</x:v>
      </x:c>
      <x:c r="BU676" s="34" t="n">
        <x:f>$B$11*(($A$1073)*$C676/$B$12*$B$7+(1-$A$1073)*$D676/$B$12*$C$7)</x:f>
        <x:v>0</x:v>
      </x:c>
      <x:c r="BV676" s="34" t="n">
        <x:f>$B$11*(($A$1074)*$C676/$B$12*$B$7+(1-$A$1074)*$D676/$B$12*$C$7)</x:f>
        <x:v>0</x:v>
      </x:c>
      <x:c r="BW676" s="34" t="n">
        <x:f>$B$11*(($A$1075)*$C676/$B$12*$B$7+(1-$A$1075)*$D676/$B$12*$C$7)</x:f>
        <x:v>0</x:v>
      </x:c>
      <x:c r="BX676" s="34" t="n">
        <x:f>$B$11*(($A$1076)*$C676/$B$12*$B$7+(1-$A$1076)*$D676/$B$12*$C$7)</x:f>
        <x:v>0</x:v>
      </x:c>
      <x:c r="BY676" s="34" t="n">
        <x:f>$B$11*(($A$1077)*$C676/$B$12*$B$7+(1-$A$1077)*$D676/$B$12*$C$7)</x:f>
        <x:v>0</x:v>
      </x:c>
      <x:c r="BZ676" s="34" t="n">
        <x:f>$B$11*(($A$1078)*$C676/$B$12*$B$7+(1-$A$1078)*$D676/$B$12*$C$7)</x:f>
        <x:v>0</x:v>
      </x:c>
      <x:c r="CA676" s="34" t="n">
        <x:f>$B$11*(($A$1079)*$C676/$B$12*$B$7+(1-$A$1079)*$D676/$B$12*$C$7)</x:f>
        <x:v>0</x:v>
      </x:c>
      <x:c r="CB676" s="34" t="n">
        <x:f>$B$11*(($A$1080)*$C676/$B$12*$B$7+(1-$A$1080)*$D676/$B$12*$C$7)</x:f>
        <x:v>0</x:v>
      </x:c>
      <x:c r="CC676" s="34" t="n">
        <x:f>$B$11*(($A$1081)*$C676/$B$12*$B$7+(1-$A$1081)*$D676/$B$12*$C$7)</x:f>
        <x:v>0</x:v>
      </x:c>
    </x:row>
    <x:row r="677">
      <x:c r="A677" s="34" t="n">
        <x:v>653</x:v>
      </x:c>
      <x:c r="B677" s="39" t="n">
        <x:v>-0.43247608957128353</x:v>
      </x:c>
      <x:c r="C677" s="1" t="n">
        <x:f>SUM(AM677:AV677)</x:f>
        <x:v>0</x:v>
      </x:c>
      <x:c r="D677" s="1" t="n">
        <x:f>SUM(AW677:BF677)</x:f>
        <x:v>0</x:v>
      </x:c>
      <x:c r="E677" s="17" t="n">
        <x:f>(1-C677/$B$12)*$B$8-C677/$B$12*$B$7</x:f>
        <x:v>0.05</x:v>
      </x:c>
      <x:c r="F677" s="17" t="n">
        <x:f>(1-D677/$B$12)*$C$8-D677/$B$12*$C$7</x:f>
        <x:v>0.09</x:v>
      </x:c>
      <x:c r="G677" s="32" t="n">
        <x:f>$B$11*($B$10*C677/$B$12*$B$7+(1-$B$10)*D677/$B$12*$C$7)</x:f>
        <x:v>0</x:v>
      </x:c>
      <x:c r="H677" s="17" t="n">
        <x:f>$B$10*E677+(1-$B$10)*F677</x:f>
        <x:v>0.07</x:v>
      </x:c>
      <x:c r="I677" s="34"/>
      <x:c r="J677" s="34"/>
      <x:c r="K677" s="34"/>
      <x:c r="L677" s="34"/>
      <x:c r="M677" s="34"/>
      <x:c r="N677" s="34"/>
      <x:c r="O677" s="34"/>
      <x:c r="P677" s="34"/>
      <x:c r="Q677" s="34"/>
      <x:c r="R677" s="39" t="n">
        <x:v>-1.2575213433652013</x:v>
      </x:c>
      <x:c r="S677" s="39" t="n">
        <x:v>1.045026059181035</x:v>
      </x:c>
      <x:c r="T677" s="39" t="n">
        <x:v>-0.687685021843723</x:v>
      </x:c>
      <x:c r="U677" s="39" t="n">
        <x:v>0.8337700339868749</x:v>
      </x:c>
      <x:c r="V677" s="39" t="n">
        <x:v>1.2212821794968056</x:v>
      </x:c>
      <x:c r="W677" s="39" t="n">
        <x:v>-0.9646594009101335</x:v>
      </x:c>
      <x:c r="X677" s="39" t="n">
        <x:v>-0.252604051055127</x:v>
      </x:c>
      <x:c r="Y677" s="39" t="n">
        <x:v>1.3339146809390454</x:v>
      </x:c>
      <x:c r="Z677" s="39" t="n">
        <x:v>-0.7657788613937496</x:v>
      </x:c>
      <x:c r="AA677" s="39" t="n">
        <x:v>1.6336427001927456</x:v>
      </x:c>
      <x:c r="AB677" s="39" t="n">
        <x:v>0.2372538476436874</x:v>
      </x:c>
      <x:c r="AC677" s="39" t="n">
        <x:v>-1.4087413310955608</x:v>
      </x:c>
      <x:c r="AD677" s="39" t="n">
        <x:v>-0.8941390341088455</x:v>
      </x:c>
      <x:c r="AE677" s="39" t="n">
        <x:v>2.354187404734048</x:v>
      </x:c>
      <x:c r="AF677" s="39" t="n">
        <x:v>-0.7946613124652144</x:v>
      </x:c>
      <x:c r="AG677" s="39" t="n">
        <x:v>-1.605085145510992</x:v>
      </x:c>
      <x:c r="AH677" s="39" t="n">
        <x:v>-0.9760402240869192</x:v>
      </x:c>
      <x:c r="AI677" s="39" t="n">
        <x:v>-0.5067878494857174</x:v>
      </x:c>
      <x:c r="AJ677" s="39" t="n">
        <x:v>-0.5256271773359934</x:v>
      </x:c>
      <x:c r="AK677" s="39" t="n">
        <x:v>0.9297601354222953</x:v>
      </x:c>
      <x:c r="AL677" s="34"/>
      <x:c r="AM677" s="34" t="n">
        <x:f>IF(SQRT($B$9)*$B677+SQRT(1-$B$9)*R677&lt;_xlfn.NORM.S.INV($B$6),1,0)</x:f>
        <x:v>0</x:v>
      </x:c>
      <x:c r="AN677" s="34" t="n">
        <x:f>IF(SQRT($B$9)*$B677+SQRT(1-$B$9)*S677&lt;_xlfn.NORM.S.INV($B$6),1,0)</x:f>
        <x:v>0</x:v>
      </x:c>
      <x:c r="AO677" s="34" t="n">
        <x:f>IF(SQRT($B$9)*$B677+SQRT(1-$B$9)*T677&lt;_xlfn.NORM.S.INV($B$6),1,0)</x:f>
        <x:v>0</x:v>
      </x:c>
      <x:c r="AP677" s="34" t="n">
        <x:f>IF(SQRT($B$9)*$B677+SQRT(1-$B$9)*U677&lt;_xlfn.NORM.S.INV($B$6),1,0)</x:f>
        <x:v>0</x:v>
      </x:c>
      <x:c r="AQ677" s="34" t="n">
        <x:f>IF(SQRT($B$9)*$B677+SQRT(1-$B$9)*V677&lt;_xlfn.NORM.S.INV($B$6),1,0)</x:f>
        <x:v>0</x:v>
      </x:c>
      <x:c r="AR677" s="34" t="n">
        <x:f>IF(SQRT($B$9)*$B677+SQRT(1-$B$9)*W677&lt;_xlfn.NORM.S.INV($B$6),1,0)</x:f>
        <x:v>0</x:v>
      </x:c>
      <x:c r="AS677" s="34" t="n">
        <x:f>IF(SQRT($B$9)*$B677+SQRT(1-$B$9)*X677&lt;_xlfn.NORM.S.INV($B$6),1,0)</x:f>
        <x:v>0</x:v>
      </x:c>
      <x:c r="AT677" s="34" t="n">
        <x:f>IF(SQRT($B$9)*$B677+SQRT(1-$B$9)*Y677&lt;_xlfn.NORM.S.INV($B$6),1,0)</x:f>
        <x:v>0</x:v>
      </x:c>
      <x:c r="AU677" s="34" t="n">
        <x:f>IF(SQRT($B$9)*$B677+SQRT(1-$B$9)*Z677&lt;_xlfn.NORM.S.INV($B$6),1,0)</x:f>
        <x:v>0</x:v>
      </x:c>
      <x:c r="AV677" s="34" t="n">
        <x:f>IF(SQRT($B$9)*$B677+SQRT(1-$B$9)*AA677&lt;_xlfn.NORM.S.INV($B$6),1,0)</x:f>
        <x:v>0</x:v>
      </x:c>
      <x:c r="AW677" s="34" t="n">
        <x:f>IF(SQRT($C$9)*$B677+SQRT(1-$C$9)*AB677&lt;_xlfn.NORM.S.INV($C$6),1,0)</x:f>
        <x:v>0</x:v>
      </x:c>
      <x:c r="AX677" s="34" t="n">
        <x:f>IF(SQRT($C$9)*$B677+SQRT(1-$C$9)*AC677&lt;_xlfn.NORM.S.INV($C$6),1,0)</x:f>
        <x:v>0</x:v>
      </x:c>
      <x:c r="AY677" s="34" t="n">
        <x:f>IF(SQRT($C$9)*$B677+SQRT(1-$C$9)*AD677&lt;_xlfn.NORM.S.INV($C$6),1,0)</x:f>
        <x:v>0</x:v>
      </x:c>
      <x:c r="AZ677" s="34" t="n">
        <x:f>IF(SQRT($C$9)*$B677+SQRT(1-$C$9)*AE677&lt;_xlfn.NORM.S.INV($C$6),1,0)</x:f>
        <x:v>0</x:v>
      </x:c>
      <x:c r="BA677" s="34" t="n">
        <x:f>IF(SQRT($C$9)*$B677+SQRT(1-$C$9)*AF677&lt;_xlfn.NORM.S.INV($C$6),1,0)</x:f>
        <x:v>0</x:v>
      </x:c>
      <x:c r="BB677" s="34" t="n">
        <x:f>IF(SQRT($C$9)*$B677+SQRT(1-$C$9)*AG677&lt;_xlfn.NORM.S.INV($C$6),1,0)</x:f>
        <x:v>0</x:v>
      </x:c>
      <x:c r="BC677" s="34" t="n">
        <x:f>IF(SQRT($C$9)*$B677+SQRT(1-$C$9)*AH677&lt;_xlfn.NORM.S.INV($C$6),1,0)</x:f>
        <x:v>0</x:v>
      </x:c>
      <x:c r="BD677" s="34" t="n">
        <x:f>IF(SQRT($C$9)*$B677+SQRT(1-$C$9)*AI677&lt;_xlfn.NORM.S.INV($C$6),1,0)</x:f>
        <x:v>0</x:v>
      </x:c>
      <x:c r="BE677" s="34" t="n">
        <x:f>IF(SQRT($C$9)*$B677+SQRT(1-$C$9)*AJ677&lt;_xlfn.NORM.S.INV($C$6),1,0)</x:f>
        <x:v>0</x:v>
      </x:c>
      <x:c r="BF677" s="34" t="n">
        <x:f>IF(SQRT($C$9)*$B677+SQRT(1-$C$9)*AK677&lt;_xlfn.NORM.S.INV($C$6),1,0)</x:f>
        <x:v>0</x:v>
      </x:c>
      <x:c r="BG677" s="34"/>
      <x:c r="BH677" s="34"/>
      <x:c r="BI677" s="34" t="n">
        <x:f>$B$11*(($A$1061)*$C677/$B$12*$B$7+(1-$A$1061)*$D677/$B$12*$C$7)</x:f>
        <x:v>0</x:v>
      </x:c>
      <x:c r="BJ677" s="34" t="n">
        <x:f>$B$11*(($A$1062)*$C677/$B$12*$B$7+(1-$A$1062)*$D677/$B$12*$C$7)</x:f>
        <x:v>0</x:v>
      </x:c>
      <x:c r="BK677" s="34" t="n">
        <x:f>$B$11*(($A$1063)*$C677/$B$12*$B$7+(1-$A$1063)*$D677/$B$12*$C$7)</x:f>
        <x:v>0</x:v>
      </x:c>
      <x:c r="BL677" s="34" t="n">
        <x:f>$B$11*(($A$1064)*$C677/$B$12*$B$7+(1-$A$1064)*$D677/$B$12*$C$7)</x:f>
        <x:v>0</x:v>
      </x:c>
      <x:c r="BM677" s="34" t="n">
        <x:f>$B$11*(($A$1065)*$C677/$B$12*$B$7+(1-$A$1065)*$D677/$B$12*$C$7)</x:f>
        <x:v>0</x:v>
      </x:c>
      <x:c r="BN677" s="34" t="n">
        <x:f>$B$11*(($A$1066)*$C677/$B$12*$B$7+(1-$A$1066)*$D677/$B$12*$C$7)</x:f>
        <x:v>0</x:v>
      </x:c>
      <x:c r="BO677" s="34" t="n">
        <x:f>$B$11*(($A$1067)*$C677/$B$12*$B$7+(1-$A$1067)*$D677/$B$12*$C$7)</x:f>
        <x:v>0</x:v>
      </x:c>
      <x:c r="BP677" s="34" t="n">
        <x:f>$B$11*(($A$1068)*$C677/$B$12*$B$7+(1-$A$1068)*$D677/$B$12*$C$7)</x:f>
        <x:v>0</x:v>
      </x:c>
      <x:c r="BQ677" s="34" t="n">
        <x:f>$B$11*(($A$1069)*$C677/$B$12*$B$7+(1-$A$1069)*$D677/$B$12*$C$7)</x:f>
        <x:v>0</x:v>
      </x:c>
      <x:c r="BR677" s="34" t="n">
        <x:f>$B$11*(($A$1070)*$C677/$B$12*$B$7+(1-$A$1070)*$D677/$B$12*$C$7)</x:f>
        <x:v>0</x:v>
      </x:c>
      <x:c r="BS677" s="34" t="n">
        <x:f>$B$11*(($A$1071)*$C677/$B$12*$B$7+(1-$A$1071)*$D677/$B$12*$C$7)</x:f>
        <x:v>0</x:v>
      </x:c>
      <x:c r="BT677" s="34" t="n">
        <x:f>$B$11*(($A$1072)*$C677/$B$12*$B$7+(1-$A$1072)*$D677/$B$12*$C$7)</x:f>
        <x:v>0</x:v>
      </x:c>
      <x:c r="BU677" s="34" t="n">
        <x:f>$B$11*(($A$1073)*$C677/$B$12*$B$7+(1-$A$1073)*$D677/$B$12*$C$7)</x:f>
        <x:v>0</x:v>
      </x:c>
      <x:c r="BV677" s="34" t="n">
        <x:f>$B$11*(($A$1074)*$C677/$B$12*$B$7+(1-$A$1074)*$D677/$B$12*$C$7)</x:f>
        <x:v>0</x:v>
      </x:c>
      <x:c r="BW677" s="34" t="n">
        <x:f>$B$11*(($A$1075)*$C677/$B$12*$B$7+(1-$A$1075)*$D677/$B$12*$C$7)</x:f>
        <x:v>0</x:v>
      </x:c>
      <x:c r="BX677" s="34" t="n">
        <x:f>$B$11*(($A$1076)*$C677/$B$12*$B$7+(1-$A$1076)*$D677/$B$12*$C$7)</x:f>
        <x:v>0</x:v>
      </x:c>
      <x:c r="BY677" s="34" t="n">
        <x:f>$B$11*(($A$1077)*$C677/$B$12*$B$7+(1-$A$1077)*$D677/$B$12*$C$7)</x:f>
        <x:v>0</x:v>
      </x:c>
      <x:c r="BZ677" s="34" t="n">
        <x:f>$B$11*(($A$1078)*$C677/$B$12*$B$7+(1-$A$1078)*$D677/$B$12*$C$7)</x:f>
        <x:v>0</x:v>
      </x:c>
      <x:c r="CA677" s="34" t="n">
        <x:f>$B$11*(($A$1079)*$C677/$B$12*$B$7+(1-$A$1079)*$D677/$B$12*$C$7)</x:f>
        <x:v>0</x:v>
      </x:c>
      <x:c r="CB677" s="34" t="n">
        <x:f>$B$11*(($A$1080)*$C677/$B$12*$B$7+(1-$A$1080)*$D677/$B$12*$C$7)</x:f>
        <x:v>0</x:v>
      </x:c>
      <x:c r="CC677" s="34" t="n">
        <x:f>$B$11*(($A$1081)*$C677/$B$12*$B$7+(1-$A$1081)*$D677/$B$12*$C$7)</x:f>
        <x:v>0</x:v>
      </x:c>
    </x:row>
    <x:row r="678">
      <x:c r="A678" s="34" t="n">
        <x:v>654</x:v>
      </x:c>
      <x:c r="B678" s="39" t="n">
        <x:v>-0.2572529427978369</x:v>
      </x:c>
      <x:c r="C678" s="1" t="n">
        <x:f>SUM(AM678:AV678)</x:f>
        <x:v>0</x:v>
      </x:c>
      <x:c r="D678" s="1" t="n">
        <x:f>SUM(AW678:BF678)</x:f>
        <x:v>1</x:v>
      </x:c>
      <x:c r="E678" s="17" t="n">
        <x:f>(1-C678/$B$12)*$B$8-C678/$B$12*$B$7</x:f>
        <x:v>0.05</x:v>
      </x:c>
      <x:c r="F678" s="17" t="n">
        <x:f>(1-D678/$B$12)*$C$8-D678/$B$12*$C$7</x:f>
        <x:v>0.021000000000000005</x:v>
      </x:c>
      <x:c r="G678" s="32" t="n">
        <x:f>$B$11*($B$10*C678/$B$12*$B$7+(1-$B$10)*D678/$B$12*$C$7)</x:f>
        <x:v>300</x:v>
      </x:c>
      <x:c r="H678" s="17" t="n">
        <x:f>$B$10*E678+(1-$B$10)*F678</x:f>
        <x:v>0.035500000000000004</x:v>
      </x:c>
      <x:c r="I678" s="34"/>
      <x:c r="J678" s="34"/>
      <x:c r="K678" s="34"/>
      <x:c r="L678" s="34"/>
      <x:c r="M678" s="34"/>
      <x:c r="N678" s="34"/>
      <x:c r="O678" s="34"/>
      <x:c r="P678" s="34"/>
      <x:c r="Q678" s="34"/>
      <x:c r="R678" s="39" t="n">
        <x:v>3.6512108305841875</x:v>
      </x:c>
      <x:c r="S678" s="39" t="n">
        <x:v>0.9823446220778446</x:v>
      </x:c>
      <x:c r="T678" s="39" t="n">
        <x:v>1.2245676394728504</x:v>
      </x:c>
      <x:c r="U678" s="39" t="n">
        <x:v>0.39912886058355906</x:v>
      </x:c>
      <x:c r="V678" s="39" t="n">
        <x:v>0.3466234474288383</x:v>
      </x:c>
      <x:c r="W678" s="39" t="n">
        <x:v>0.027116699634057707</x:v>
      </x:c>
      <x:c r="X678" s="39" t="n">
        <x:v>-0.5282638834160343</x:v>
      </x:c>
      <x:c r="Y678" s="39" t="n">
        <x:v>0.2142843775217046</x:v>
      </x:c>
      <x:c r="Z678" s="39" t="n">
        <x:v>-0.06129196311232886</x:v>
      </x:c>
      <x:c r="AA678" s="39" t="n">
        <x:v>0.6537210049883257</x:v>
      </x:c>
      <x:c r="AB678" s="39" t="n">
        <x:v>-1.0290408865938645</x:v>
      </x:c>
      <x:c r="AC678" s="39" t="n">
        <x:v>2.048624122089859</x:v>
      </x:c>
      <x:c r="AD678" s="39" t="n">
        <x:v>0.10942009767837554</x:v>
      </x:c>
      <x:c r="AE678" s="39" t="n">
        <x:v>-0.2485758428612691</x:v>
      </x:c>
      <x:c r="AF678" s="39" t="n">
        <x:v>0.0974434282500423</x:v>
      </x:c>
      <x:c r="AG678" s="39" t="n">
        <x:v>-0.2485170282227052</x:v>
      </x:c>
      <x:c r="AH678" s="39" t="n">
        <x:v>-2.2251103325842423</x:v>
      </x:c>
      <x:c r="AI678" s="39" t="n">
        <x:v>-0.655970659986688</x:v>
      </x:c>
      <x:c r="AJ678" s="39" t="n">
        <x:v>0.002704075463716577</x:v>
      </x:c>
      <x:c r="AK678" s="39" t="n">
        <x:v>-0.5663938234357802</x:v>
      </x:c>
      <x:c r="AL678" s="34"/>
      <x:c r="AM678" s="34" t="n">
        <x:f>IF(SQRT($B$9)*$B678+SQRT(1-$B$9)*R678&lt;_xlfn.NORM.S.INV($B$6),1,0)</x:f>
        <x:v>0</x:v>
      </x:c>
      <x:c r="AN678" s="34" t="n">
        <x:f>IF(SQRT($B$9)*$B678+SQRT(1-$B$9)*S678&lt;_xlfn.NORM.S.INV($B$6),1,0)</x:f>
        <x:v>0</x:v>
      </x:c>
      <x:c r="AO678" s="34" t="n">
        <x:f>IF(SQRT($B$9)*$B678+SQRT(1-$B$9)*T678&lt;_xlfn.NORM.S.INV($B$6),1,0)</x:f>
        <x:v>0</x:v>
      </x:c>
      <x:c r="AP678" s="34" t="n">
        <x:f>IF(SQRT($B$9)*$B678+SQRT(1-$B$9)*U678&lt;_xlfn.NORM.S.INV($B$6),1,0)</x:f>
        <x:v>0</x:v>
      </x:c>
      <x:c r="AQ678" s="34" t="n">
        <x:f>IF(SQRT($B$9)*$B678+SQRT(1-$B$9)*V678&lt;_xlfn.NORM.S.INV($B$6),1,0)</x:f>
        <x:v>0</x:v>
      </x:c>
      <x:c r="AR678" s="34" t="n">
        <x:f>IF(SQRT($B$9)*$B678+SQRT(1-$B$9)*W678&lt;_xlfn.NORM.S.INV($B$6),1,0)</x:f>
        <x:v>0</x:v>
      </x:c>
      <x:c r="AS678" s="34" t="n">
        <x:f>IF(SQRT($B$9)*$B678+SQRT(1-$B$9)*X678&lt;_xlfn.NORM.S.INV($B$6),1,0)</x:f>
        <x:v>0</x:v>
      </x:c>
      <x:c r="AT678" s="34" t="n">
        <x:f>IF(SQRT($B$9)*$B678+SQRT(1-$B$9)*Y678&lt;_xlfn.NORM.S.INV($B$6),1,0)</x:f>
        <x:v>0</x:v>
      </x:c>
      <x:c r="AU678" s="34" t="n">
        <x:f>IF(SQRT($B$9)*$B678+SQRT(1-$B$9)*Z678&lt;_xlfn.NORM.S.INV($B$6),1,0)</x:f>
        <x:v>0</x:v>
      </x:c>
      <x:c r="AV678" s="34" t="n">
        <x:f>IF(SQRT($B$9)*$B678+SQRT(1-$B$9)*AA678&lt;_xlfn.NORM.S.INV($B$6),1,0)</x:f>
        <x:v>0</x:v>
      </x:c>
      <x:c r="AW678" s="34" t="n">
        <x:f>IF(SQRT($C$9)*$B678+SQRT(1-$C$9)*AB678&lt;_xlfn.NORM.S.INV($C$6),1,0)</x:f>
        <x:v>0</x:v>
      </x:c>
      <x:c r="AX678" s="34" t="n">
        <x:f>IF(SQRT($C$9)*$B678+SQRT(1-$C$9)*AC678&lt;_xlfn.NORM.S.INV($C$6),1,0)</x:f>
        <x:v>0</x:v>
      </x:c>
      <x:c r="AY678" s="34" t="n">
        <x:f>IF(SQRT($C$9)*$B678+SQRT(1-$C$9)*AD678&lt;_xlfn.NORM.S.INV($C$6),1,0)</x:f>
        <x:v>0</x:v>
      </x:c>
      <x:c r="AZ678" s="34" t="n">
        <x:f>IF(SQRT($C$9)*$B678+SQRT(1-$C$9)*AE678&lt;_xlfn.NORM.S.INV($C$6),1,0)</x:f>
        <x:v>0</x:v>
      </x:c>
      <x:c r="BA678" s="34" t="n">
        <x:f>IF(SQRT($C$9)*$B678+SQRT(1-$C$9)*AF678&lt;_xlfn.NORM.S.INV($C$6),1,0)</x:f>
        <x:v>0</x:v>
      </x:c>
      <x:c r="BB678" s="34" t="n">
        <x:f>IF(SQRT($C$9)*$B678+SQRT(1-$C$9)*AG678&lt;_xlfn.NORM.S.INV($C$6),1,0)</x:f>
        <x:v>0</x:v>
      </x:c>
      <x:c r="BC678" s="34" t="n">
        <x:f>IF(SQRT($C$9)*$B678+SQRT(1-$C$9)*AH678&lt;_xlfn.NORM.S.INV($C$6),1,0)</x:f>
        <x:v>1</x:v>
      </x:c>
      <x:c r="BD678" s="34" t="n">
        <x:f>IF(SQRT($C$9)*$B678+SQRT(1-$C$9)*AI678&lt;_xlfn.NORM.S.INV($C$6),1,0)</x:f>
        <x:v>0</x:v>
      </x:c>
      <x:c r="BE678" s="34" t="n">
        <x:f>IF(SQRT($C$9)*$B678+SQRT(1-$C$9)*AJ678&lt;_xlfn.NORM.S.INV($C$6),1,0)</x:f>
        <x:v>0</x:v>
      </x:c>
      <x:c r="BF678" s="34" t="n">
        <x:f>IF(SQRT($C$9)*$B678+SQRT(1-$C$9)*AK678&lt;_xlfn.NORM.S.INV($C$6),1,0)</x:f>
        <x:v>0</x:v>
      </x:c>
      <x:c r="BG678" s="34"/>
      <x:c r="BH678" s="34"/>
      <x:c r="BI678" s="34" t="n">
        <x:f>$B$11*(($A$1061)*$C678/$B$12*$B$7+(1-$A$1061)*$D678/$B$12*$C$7)</x:f>
        <x:v>600</x:v>
      </x:c>
      <x:c r="BJ678" s="34" t="n">
        <x:f>$B$11*(($A$1062)*$C678/$B$12*$B$7+(1-$A$1062)*$D678/$B$12*$C$7)</x:f>
        <x:v>570</x:v>
      </x:c>
      <x:c r="BK678" s="34" t="n">
        <x:f>$B$11*(($A$1063)*$C678/$B$12*$B$7+(1-$A$1063)*$D678/$B$12*$C$7)</x:f>
        <x:v>540</x:v>
      </x:c>
      <x:c r="BL678" s="34" t="n">
        <x:f>$B$11*(($A$1064)*$C678/$B$12*$B$7+(1-$A$1064)*$D678/$B$12*$C$7)</x:f>
        <x:v>509.99999999999994</x:v>
      </x:c>
      <x:c r="BM678" s="34" t="n">
        <x:f>$B$11*(($A$1065)*$C678/$B$12*$B$7+(1-$A$1065)*$D678/$B$12*$C$7)</x:f>
        <x:v>480</x:v>
      </x:c>
      <x:c r="BN678" s="34" t="n">
        <x:f>$B$11*(($A$1066)*$C678/$B$12*$B$7+(1-$A$1066)*$D678/$B$12*$C$7)</x:f>
        <x:v>450</x:v>
      </x:c>
      <x:c r="BO678" s="34" t="n">
        <x:f>$B$11*(($A$1067)*$C678/$B$12*$B$7+(1-$A$1067)*$D678/$B$12*$C$7)</x:f>
        <x:v>419.99999999999994</x:v>
      </x:c>
      <x:c r="BP678" s="34" t="n">
        <x:f>$B$11*(($A$1068)*$C678/$B$12*$B$7+(1-$A$1068)*$D678/$B$12*$C$7)</x:f>
        <x:v>390</x:v>
      </x:c>
      <x:c r="BQ678" s="34" t="n">
        <x:f>$B$11*(($A$1069)*$C678/$B$12*$B$7+(1-$A$1069)*$D678/$B$12*$C$7)</x:f>
        <x:v>360</x:v>
      </x:c>
      <x:c r="BR678" s="34" t="n">
        <x:f>$B$11*(($A$1070)*$C678/$B$12*$B$7+(1-$A$1070)*$D678/$B$12*$C$7)</x:f>
        <x:v>330</x:v>
      </x:c>
      <x:c r="BS678" s="34" t="n">
        <x:f>$B$11*(($A$1071)*$C678/$B$12*$B$7+(1-$A$1071)*$D678/$B$12*$C$7)</x:f>
        <x:v>300</x:v>
      </x:c>
      <x:c r="BT678" s="34" t="n">
        <x:f>$B$11*(($A$1072)*$C678/$B$12*$B$7+(1-$A$1072)*$D678/$B$12*$C$7)</x:f>
        <x:v>270</x:v>
      </x:c>
      <x:c r="BU678" s="34" t="n">
        <x:f>$B$11*(($A$1073)*$C678/$B$12*$B$7+(1-$A$1073)*$D678/$B$12*$C$7)</x:f>
        <x:v>240</x:v>
      </x:c>
      <x:c r="BV678" s="34" t="n">
        <x:f>$B$11*(($A$1074)*$C678/$B$12*$B$7+(1-$A$1074)*$D678/$B$12*$C$7)</x:f>
        <x:v>209.99999999999997</x:v>
      </x:c>
      <x:c r="BW678" s="34" t="n">
        <x:f>$B$11*(($A$1075)*$C678/$B$12*$B$7+(1-$A$1075)*$D678/$B$12*$C$7)</x:f>
        <x:v>180.00000000000003</x:v>
      </x:c>
      <x:c r="BX678" s="34" t="n">
        <x:f>$B$11*(($A$1076)*$C678/$B$12*$B$7+(1-$A$1076)*$D678/$B$12*$C$7)</x:f>
        <x:v>150</x:v>
      </x:c>
      <x:c r="BY678" s="34" t="n">
        <x:f>$B$11*(($A$1077)*$C678/$B$12*$B$7+(1-$A$1077)*$D678/$B$12*$C$7)</x:f>
        <x:v>119.99999999999999</x:v>
      </x:c>
      <x:c r="BZ678" s="34" t="n">
        <x:f>$B$11*(($A$1078)*$C678/$B$12*$B$7+(1-$A$1078)*$D678/$B$12*$C$7)</x:f>
        <x:v>90.00000000000001</x:v>
      </x:c>
      <x:c r="CA678" s="34" t="n">
        <x:f>$B$11*(($A$1079)*$C678/$B$12*$B$7+(1-$A$1079)*$D678/$B$12*$C$7)</x:f>
        <x:v>59.99999999999999</x:v>
      </x:c>
      <x:c r="CB678" s="34" t="n">
        <x:f>$B$11*(($A$1080)*$C678/$B$12*$B$7+(1-$A$1080)*$D678/$B$12*$C$7)</x:f>
        <x:v>30.00000000000003</x:v>
      </x:c>
      <x:c r="CC678" s="34" t="n">
        <x:f>$B$11*(($A$1081)*$C678/$B$12*$B$7+(1-$A$1081)*$D678/$B$12*$C$7)</x:f>
        <x:v>0</x:v>
      </x:c>
    </x:row>
    <x:row r="679">
      <x:c r="A679" s="34" t="n">
        <x:v>655</x:v>
      </x:c>
      <x:c r="B679" s="39" t="n">
        <x:v>-1.1565204385220615</x:v>
      </x:c>
      <x:c r="C679" s="1" t="n">
        <x:f>SUM(AM679:AV679)</x:f>
        <x:v>1</x:v>
      </x:c>
      <x:c r="D679" s="1" t="n">
        <x:f>SUM(AW679:BF679)</x:f>
        <x:v>2</x:v>
      </x:c>
      <x:c r="E679" s="17" t="n">
        <x:f>(1-C679/$B$12)*$B$8-C679/$B$12*$B$7</x:f>
        <x:v>0.0049999999999999975</x:v>
      </x:c>
      <x:c r="F679" s="17" t="n">
        <x:f>(1-D679/$B$12)*$C$8-D679/$B$12*$C$7</x:f>
        <x:v>-0.048</x:v>
      </x:c>
      <x:c r="G679" s="32" t="n">
        <x:f>$B$11*($B$10*C679/$B$12*$B$7+(1-$B$10)*D679/$B$12*$C$7)</x:f>
        <x:v>800</x:v>
      </x:c>
      <x:c r="H679" s="17" t="n">
        <x:f>$B$10*E679+(1-$B$10)*F679</x:f>
        <x:v>-0.021500000000000002</x:v>
      </x:c>
      <x:c r="I679" s="34"/>
      <x:c r="J679" s="34"/>
      <x:c r="K679" s="34"/>
      <x:c r="L679" s="34"/>
      <x:c r="M679" s="34"/>
      <x:c r="N679" s="34"/>
      <x:c r="O679" s="34"/>
      <x:c r="P679" s="34"/>
      <x:c r="Q679" s="34"/>
      <x:c r="R679" s="39" t="n">
        <x:v>-1.9737713752130386</x:v>
      </x:c>
      <x:c r="S679" s="39" t="n">
        <x:v>1.0548556020276953</x:v>
      </x:c>
      <x:c r="T679" s="39" t="n">
        <x:v>0.1798885794500532</x:v>
      </x:c>
      <x:c r="U679" s="39" t="n">
        <x:v>1.7727894513902662</x:v>
      </x:c>
      <x:c r="V679" s="39" t="n">
        <x:v>-0.718531608693391</x:v>
      </x:c>
      <x:c r="W679" s="39" t="n">
        <x:v>0.7820605670655794</x:v>
      </x:c>
      <x:c r="X679" s="39" t="n">
        <x:v>-0.6181207616830501</x:v>
      </x:c>
      <x:c r="Y679" s="39" t="n">
        <x:v>1.3380350186620664</x:v>
      </x:c>
      <x:c r="Z679" s="39" t="n">
        <x:v>-2.0621521151895363</x:v>
      </x:c>
      <x:c r="AA679" s="39" t="n">
        <x:v>0.18275682378596206</x:v>
      </x:c>
      <x:c r="AB679" s="39" t="n">
        <x:v>-0.20214075855935174</x:v>
      </x:c>
      <x:c r="AC679" s="39" t="n">
        <x:v>-1.8082240015868765</x:v>
      </x:c>
      <x:c r="AD679" s="39" t="n">
        <x:v>0.043794325549999805</x:v>
      </x:c>
      <x:c r="AE679" s="39" t="n">
        <x:v>-1.4838404177457638</x:v>
      </x:c>
      <x:c r="AF679" s="39" t="n">
        <x:v>0.7203964168302038</x:v>
      </x:c>
      <x:c r="AG679" s="39" t="n">
        <x:v>-0.614555928838321</x:v>
      </x:c>
      <x:c r="AH679" s="39" t="n">
        <x:v>0.8196508641411715</x:v>
      </x:c>
      <x:c r="AI679" s="39" t="n">
        <x:v>-0.40961860120876625</x:v>
      </x:c>
      <x:c r="AJ679" s="39" t="n">
        <x:v>1.086140622307021</x:v>
      </x:c>
      <x:c r="AK679" s="39" t="n">
        <x:v>0.5199244719053445</x:v>
      </x:c>
      <x:c r="AL679" s="34"/>
      <x:c r="AM679" s="34" t="n">
        <x:f>IF(SQRT($B$9)*$B679+SQRT(1-$B$9)*R679&lt;_xlfn.NORM.S.INV($B$6),1,0)</x:f>
        <x:v>0</x:v>
      </x:c>
      <x:c r="AN679" s="34" t="n">
        <x:f>IF(SQRT($B$9)*$B679+SQRT(1-$B$9)*S679&lt;_xlfn.NORM.S.INV($B$6),1,0)</x:f>
        <x:v>0</x:v>
      </x:c>
      <x:c r="AO679" s="34" t="n">
        <x:f>IF(SQRT($B$9)*$B679+SQRT(1-$B$9)*T679&lt;_xlfn.NORM.S.INV($B$6),1,0)</x:f>
        <x:v>0</x:v>
      </x:c>
      <x:c r="AP679" s="34" t="n">
        <x:f>IF(SQRT($B$9)*$B679+SQRT(1-$B$9)*U679&lt;_xlfn.NORM.S.INV($B$6),1,0)</x:f>
        <x:v>0</x:v>
      </x:c>
      <x:c r="AQ679" s="34" t="n">
        <x:f>IF(SQRT($B$9)*$B679+SQRT(1-$B$9)*V679&lt;_xlfn.NORM.S.INV($B$6),1,0)</x:f>
        <x:v>0</x:v>
      </x:c>
      <x:c r="AR679" s="34" t="n">
        <x:f>IF(SQRT($B$9)*$B679+SQRT(1-$B$9)*W679&lt;_xlfn.NORM.S.INV($B$6),1,0)</x:f>
        <x:v>0</x:v>
      </x:c>
      <x:c r="AS679" s="34" t="n">
        <x:f>IF(SQRT($B$9)*$B679+SQRT(1-$B$9)*X679&lt;_xlfn.NORM.S.INV($B$6),1,0)</x:f>
        <x:v>0</x:v>
      </x:c>
      <x:c r="AT679" s="34" t="n">
        <x:f>IF(SQRT($B$9)*$B679+SQRT(1-$B$9)*Y679&lt;_xlfn.NORM.S.INV($B$6),1,0)</x:f>
        <x:v>0</x:v>
      </x:c>
      <x:c r="AU679" s="34" t="n">
        <x:f>IF(SQRT($B$9)*$B679+SQRT(1-$B$9)*Z679&lt;_xlfn.NORM.S.INV($B$6),1,0)</x:f>
        <x:v>1</x:v>
      </x:c>
      <x:c r="AV679" s="34" t="n">
        <x:f>IF(SQRT($B$9)*$B679+SQRT(1-$B$9)*AA679&lt;_xlfn.NORM.S.INV($B$6),1,0)</x:f>
        <x:v>0</x:v>
      </x:c>
      <x:c r="AW679" s="34" t="n">
        <x:f>IF(SQRT($C$9)*$B679+SQRT(1-$C$9)*AB679&lt;_xlfn.NORM.S.INV($C$6),1,0)</x:f>
        <x:v>0</x:v>
      </x:c>
      <x:c r="AX679" s="34" t="n">
        <x:f>IF(SQRT($C$9)*$B679+SQRT(1-$C$9)*AC679&lt;_xlfn.NORM.S.INV($C$6),1,0)</x:f>
        <x:v>1</x:v>
      </x:c>
      <x:c r="AY679" s="34" t="n">
        <x:f>IF(SQRT($C$9)*$B679+SQRT(1-$C$9)*AD679&lt;_xlfn.NORM.S.INV($C$6),1,0)</x:f>
        <x:v>0</x:v>
      </x:c>
      <x:c r="AZ679" s="34" t="n">
        <x:f>IF(SQRT($C$9)*$B679+SQRT(1-$C$9)*AE679&lt;_xlfn.NORM.S.INV($C$6),1,0)</x:f>
        <x:v>1</x:v>
      </x:c>
      <x:c r="BA679" s="34" t="n">
        <x:f>IF(SQRT($C$9)*$B679+SQRT(1-$C$9)*AF679&lt;_xlfn.NORM.S.INV($C$6),1,0)</x:f>
        <x:v>0</x:v>
      </x:c>
      <x:c r="BB679" s="34" t="n">
        <x:f>IF(SQRT($C$9)*$B679+SQRT(1-$C$9)*AG679&lt;_xlfn.NORM.S.INV($C$6),1,0)</x:f>
        <x:v>0</x:v>
      </x:c>
      <x:c r="BC679" s="34" t="n">
        <x:f>IF(SQRT($C$9)*$B679+SQRT(1-$C$9)*AH679&lt;_xlfn.NORM.S.INV($C$6),1,0)</x:f>
        <x:v>0</x:v>
      </x:c>
      <x:c r="BD679" s="34" t="n">
        <x:f>IF(SQRT($C$9)*$B679+SQRT(1-$C$9)*AI679&lt;_xlfn.NORM.S.INV($C$6),1,0)</x:f>
        <x:v>0</x:v>
      </x:c>
      <x:c r="BE679" s="34" t="n">
        <x:f>IF(SQRT($C$9)*$B679+SQRT(1-$C$9)*AJ679&lt;_xlfn.NORM.S.INV($C$6),1,0)</x:f>
        <x:v>0</x:v>
      </x:c>
      <x:c r="BF679" s="34" t="n">
        <x:f>IF(SQRT($C$9)*$B679+SQRT(1-$C$9)*AK679&lt;_xlfn.NORM.S.INV($C$6),1,0)</x:f>
        <x:v>0</x:v>
      </x:c>
      <x:c r="BG679" s="34"/>
      <x:c r="BH679" s="34"/>
      <x:c r="BI679" s="34" t="n">
        <x:f>$B$11*(($A$1061)*$C679/$B$12*$B$7+(1-$A$1061)*$D679/$B$12*$C$7)</x:f>
        <x:v>1200</x:v>
      </x:c>
      <x:c r="BJ679" s="34" t="n">
        <x:f>$B$11*(($A$1062)*$C679/$B$12*$B$7+(1-$A$1062)*$D679/$B$12*$C$7)</x:f>
        <x:v>1160</x:v>
      </x:c>
      <x:c r="BK679" s="34" t="n">
        <x:f>$B$11*(($A$1063)*$C679/$B$12*$B$7+(1-$A$1063)*$D679/$B$12*$C$7)</x:f>
        <x:v>1120</x:v>
      </x:c>
      <x:c r="BL679" s="34" t="n">
        <x:f>$B$11*(($A$1064)*$C679/$B$12*$B$7+(1-$A$1064)*$D679/$B$12*$C$7)</x:f>
        <x:v>1080</x:v>
      </x:c>
      <x:c r="BM679" s="34" t="n">
        <x:f>$B$11*(($A$1065)*$C679/$B$12*$B$7+(1-$A$1065)*$D679/$B$12*$C$7)</x:f>
        <x:v>1040</x:v>
      </x:c>
      <x:c r="BN679" s="34" t="n">
        <x:f>$B$11*(($A$1066)*$C679/$B$12*$B$7+(1-$A$1066)*$D679/$B$12*$C$7)</x:f>
        <x:v>1000</x:v>
      </x:c>
      <x:c r="BO679" s="34" t="n">
        <x:f>$B$11*(($A$1067)*$C679/$B$12*$B$7+(1-$A$1067)*$D679/$B$12*$C$7)</x:f>
        <x:v>959.9999999999999</x:v>
      </x:c>
      <x:c r="BP679" s="34" t="n">
        <x:f>$B$11*(($A$1068)*$C679/$B$12*$B$7+(1-$A$1068)*$D679/$B$12*$C$7)</x:f>
        <x:v>920</x:v>
      </x:c>
      <x:c r="BQ679" s="34" t="n">
        <x:f>$B$11*(($A$1069)*$C679/$B$12*$B$7+(1-$A$1069)*$D679/$B$12*$C$7)</x:f>
        <x:v>880</x:v>
      </x:c>
      <x:c r="BR679" s="34" t="n">
        <x:f>$B$11*(($A$1070)*$C679/$B$12*$B$7+(1-$A$1070)*$D679/$B$12*$C$7)</x:f>
        <x:v>840</x:v>
      </x:c>
      <x:c r="BS679" s="34" t="n">
        <x:f>$B$11*(($A$1071)*$C679/$B$12*$B$7+(1-$A$1071)*$D679/$B$12*$C$7)</x:f>
        <x:v>800</x:v>
      </x:c>
      <x:c r="BT679" s="34" t="n">
        <x:f>$B$11*(($A$1072)*$C679/$B$12*$B$7+(1-$A$1072)*$D679/$B$12*$C$7)</x:f>
        <x:v>760.0000000000001</x:v>
      </x:c>
      <x:c r="BU679" s="34" t="n">
        <x:f>$B$11*(($A$1073)*$C679/$B$12*$B$7+(1-$A$1073)*$D679/$B$12*$C$7)</x:f>
        <x:v>720.0000000000001</x:v>
      </x:c>
      <x:c r="BV679" s="34" t="n">
        <x:f>$B$11*(($A$1074)*$C679/$B$12*$B$7+(1-$A$1074)*$D679/$B$12*$C$7)</x:f>
        <x:v>680</x:v>
      </x:c>
      <x:c r="BW679" s="34" t="n">
        <x:f>$B$11*(($A$1075)*$C679/$B$12*$B$7+(1-$A$1075)*$D679/$B$12*$C$7)</x:f>
        <x:v>640</x:v>
      </x:c>
      <x:c r="BX679" s="34" t="n">
        <x:f>$B$11*(($A$1076)*$C679/$B$12*$B$7+(1-$A$1076)*$D679/$B$12*$C$7)</x:f>
        <x:v>600</x:v>
      </x:c>
      <x:c r="BY679" s="34" t="n">
        <x:f>$B$11*(($A$1077)*$C679/$B$12*$B$7+(1-$A$1077)*$D679/$B$12*$C$7)</x:f>
        <x:v>559.9999999999999</x:v>
      </x:c>
      <x:c r="BZ679" s="34" t="n">
        <x:f>$B$11*(($A$1078)*$C679/$B$12*$B$7+(1-$A$1078)*$D679/$B$12*$C$7)</x:f>
        <x:v>520</x:v>
      </x:c>
      <x:c r="CA679" s="34" t="n">
        <x:f>$B$11*(($A$1079)*$C679/$B$12*$B$7+(1-$A$1079)*$D679/$B$12*$C$7)</x:f>
        <x:v>479.99999999999994</x:v>
      </x:c>
      <x:c r="CB679" s="34" t="n">
        <x:f>$B$11*(($A$1080)*$C679/$B$12*$B$7+(1-$A$1080)*$D679/$B$12*$C$7)</x:f>
        <x:v>440.0000000000001</x:v>
      </x:c>
      <x:c r="CC679" s="34" t="n">
        <x:f>$B$11*(($A$1081)*$C679/$B$12*$B$7+(1-$A$1081)*$D679/$B$12*$C$7)</x:f>
        <x:v>400.00000000000006</x:v>
      </x:c>
    </x:row>
    <x:row r="680">
      <x:c r="A680" s="34" t="n">
        <x:v>656</x:v>
      </x:c>
      <x:c r="B680" s="39" t="n">
        <x:v>-0.0403724421756421</x:v>
      </x:c>
      <x:c r="C680" s="1" t="n">
        <x:f>SUM(AM680:AV680)</x:f>
        <x:v>0</x:v>
      </x:c>
      <x:c r="D680" s="1" t="n">
        <x:f>SUM(AW680:BF680)</x:f>
        <x:v>1</x:v>
      </x:c>
      <x:c r="E680" s="17" t="n">
        <x:f>(1-C680/$B$12)*$B$8-C680/$B$12*$B$7</x:f>
        <x:v>0.05</x:v>
      </x:c>
      <x:c r="F680" s="17" t="n">
        <x:f>(1-D680/$B$12)*$C$8-D680/$B$12*$C$7</x:f>
        <x:v>0.021000000000000005</x:v>
      </x:c>
      <x:c r="G680" s="32" t="n">
        <x:f>$B$11*($B$10*C680/$B$12*$B$7+(1-$B$10)*D680/$B$12*$C$7)</x:f>
        <x:v>300</x:v>
      </x:c>
      <x:c r="H680" s="17" t="n">
        <x:f>$B$10*E680+(1-$B$10)*F680</x:f>
        <x:v>0.035500000000000004</x:v>
      </x:c>
      <x:c r="I680" s="34"/>
      <x:c r="J680" s="34"/>
      <x:c r="K680" s="34"/>
      <x:c r="L680" s="34"/>
      <x:c r="M680" s="34"/>
      <x:c r="N680" s="34"/>
      <x:c r="O680" s="34"/>
      <x:c r="P680" s="34"/>
      <x:c r="Q680" s="34"/>
      <x:c r="R680" s="39" t="n">
        <x:v>-0.7592549569465787</x:v>
      </x:c>
      <x:c r="S680" s="39" t="n">
        <x:v>1.6686790442243917</x:v>
      </x:c>
      <x:c r="T680" s="39" t="n">
        <x:v>0.08826811366843541</x:v>
      </x:c>
      <x:c r="U680" s="39" t="n">
        <x:v>0.003952267311203923</x:v>
      </x:c>
      <x:c r="V680" s="39" t="n">
        <x:v>0.7947299051377956</x:v>
      </x:c>
      <x:c r="W680" s="39" t="n">
        <x:v>0.8154418102619387</x:v>
      </x:c>
      <x:c r="X680" s="39" t="n">
        <x:v>0.8211538443446543</x:v>
      </x:c>
      <x:c r="Y680" s="39" t="n">
        <x:v>0.19432907382675704</x:v>
      </x:c>
      <x:c r="Z680" s="39" t="n">
        <x:v>-1.7068227911595728</x:v>
      </x:c>
      <x:c r="AA680" s="39" t="n">
        <x:v>1.0198779866190402</x:v>
      </x:c>
      <x:c r="AB680" s="39" t="n">
        <x:v>-1.2315455651245546</x:v>
      </x:c>
      <x:c r="AC680" s="39" t="n">
        <x:v>-2.692937673868</x:v>
      </x:c>
      <x:c r="AD680" s="39" t="n">
        <x:v>1.499806038510892</x:v>
      </x:c>
      <x:c r="AE680" s="39" t="n">
        <x:v>1.1281147581759188</x:v>
      </x:c>
      <x:c r="AF680" s="39" t="n">
        <x:v>0.20509270267471308</x:v>
      </x:c>
      <x:c r="AG680" s="39" t="n">
        <x:v>0.8938452705899019</x:v>
      </x:c>
      <x:c r="AH680" s="39" t="n">
        <x:v>0.7973458994851714</x:v>
      </x:c>
      <x:c r="AI680" s="39" t="n">
        <x:v>0.27235710678632846</x:v>
      </x:c>
      <x:c r="AJ680" s="39" t="n">
        <x:v>-0.2432294233901395</x:v>
      </x:c>
      <x:c r="AK680" s="39" t="n">
        <x:v>-0.026043113053847627</x:v>
      </x:c>
      <x:c r="AL680" s="34"/>
      <x:c r="AM680" s="34" t="n">
        <x:f>IF(SQRT($B$9)*$B680+SQRT(1-$B$9)*R680&lt;_xlfn.NORM.S.INV($B$6),1,0)</x:f>
        <x:v>0</x:v>
      </x:c>
      <x:c r="AN680" s="34" t="n">
        <x:f>IF(SQRT($B$9)*$B680+SQRT(1-$B$9)*S680&lt;_xlfn.NORM.S.INV($B$6),1,0)</x:f>
        <x:v>0</x:v>
      </x:c>
      <x:c r="AO680" s="34" t="n">
        <x:f>IF(SQRT($B$9)*$B680+SQRT(1-$B$9)*T680&lt;_xlfn.NORM.S.INV($B$6),1,0)</x:f>
        <x:v>0</x:v>
      </x:c>
      <x:c r="AP680" s="34" t="n">
        <x:f>IF(SQRT($B$9)*$B680+SQRT(1-$B$9)*U680&lt;_xlfn.NORM.S.INV($B$6),1,0)</x:f>
        <x:v>0</x:v>
      </x:c>
      <x:c r="AQ680" s="34" t="n">
        <x:f>IF(SQRT($B$9)*$B680+SQRT(1-$B$9)*V680&lt;_xlfn.NORM.S.INV($B$6),1,0)</x:f>
        <x:v>0</x:v>
      </x:c>
      <x:c r="AR680" s="34" t="n">
        <x:f>IF(SQRT($B$9)*$B680+SQRT(1-$B$9)*W680&lt;_xlfn.NORM.S.INV($B$6),1,0)</x:f>
        <x:v>0</x:v>
      </x:c>
      <x:c r="AS680" s="34" t="n">
        <x:f>IF(SQRT($B$9)*$B680+SQRT(1-$B$9)*X680&lt;_xlfn.NORM.S.INV($B$6),1,0)</x:f>
        <x:v>0</x:v>
      </x:c>
      <x:c r="AT680" s="34" t="n">
        <x:f>IF(SQRT($B$9)*$B680+SQRT(1-$B$9)*Y680&lt;_xlfn.NORM.S.INV($B$6),1,0)</x:f>
        <x:v>0</x:v>
      </x:c>
      <x:c r="AU680" s="34" t="n">
        <x:f>IF(SQRT($B$9)*$B680+SQRT(1-$B$9)*Z680&lt;_xlfn.NORM.S.INV($B$6),1,0)</x:f>
        <x:v>0</x:v>
      </x:c>
      <x:c r="AV680" s="34" t="n">
        <x:f>IF(SQRT($B$9)*$B680+SQRT(1-$B$9)*AA680&lt;_xlfn.NORM.S.INV($B$6),1,0)</x:f>
        <x:v>0</x:v>
      </x:c>
      <x:c r="AW680" s="34" t="n">
        <x:f>IF(SQRT($C$9)*$B680+SQRT(1-$C$9)*AB680&lt;_xlfn.NORM.S.INV($C$6),1,0)</x:f>
        <x:v>0</x:v>
      </x:c>
      <x:c r="AX680" s="34" t="n">
        <x:f>IF(SQRT($C$9)*$B680+SQRT(1-$C$9)*AC680&lt;_xlfn.NORM.S.INV($C$6),1,0)</x:f>
        <x:v>1</x:v>
      </x:c>
      <x:c r="AY680" s="34" t="n">
        <x:f>IF(SQRT($C$9)*$B680+SQRT(1-$C$9)*AD680&lt;_xlfn.NORM.S.INV($C$6),1,0)</x:f>
        <x:v>0</x:v>
      </x:c>
      <x:c r="AZ680" s="34" t="n">
        <x:f>IF(SQRT($C$9)*$B680+SQRT(1-$C$9)*AE680&lt;_xlfn.NORM.S.INV($C$6),1,0)</x:f>
        <x:v>0</x:v>
      </x:c>
      <x:c r="BA680" s="34" t="n">
        <x:f>IF(SQRT($C$9)*$B680+SQRT(1-$C$9)*AF680&lt;_xlfn.NORM.S.INV($C$6),1,0)</x:f>
        <x:v>0</x:v>
      </x:c>
      <x:c r="BB680" s="34" t="n">
        <x:f>IF(SQRT($C$9)*$B680+SQRT(1-$C$9)*AG680&lt;_xlfn.NORM.S.INV($C$6),1,0)</x:f>
        <x:v>0</x:v>
      </x:c>
      <x:c r="BC680" s="34" t="n">
        <x:f>IF(SQRT($C$9)*$B680+SQRT(1-$C$9)*AH680&lt;_xlfn.NORM.S.INV($C$6),1,0)</x:f>
        <x:v>0</x:v>
      </x:c>
      <x:c r="BD680" s="34" t="n">
        <x:f>IF(SQRT($C$9)*$B680+SQRT(1-$C$9)*AI680&lt;_xlfn.NORM.S.INV($C$6),1,0)</x:f>
        <x:v>0</x:v>
      </x:c>
      <x:c r="BE680" s="34" t="n">
        <x:f>IF(SQRT($C$9)*$B680+SQRT(1-$C$9)*AJ680&lt;_xlfn.NORM.S.INV($C$6),1,0)</x:f>
        <x:v>0</x:v>
      </x:c>
      <x:c r="BF680" s="34" t="n">
        <x:f>IF(SQRT($C$9)*$B680+SQRT(1-$C$9)*AK680&lt;_xlfn.NORM.S.INV($C$6),1,0)</x:f>
        <x:v>0</x:v>
      </x:c>
      <x:c r="BG680" s="34"/>
      <x:c r="BH680" s="34"/>
      <x:c r="BI680" s="34" t="n">
        <x:f>$B$11*(($A$1061)*$C680/$B$12*$B$7+(1-$A$1061)*$D680/$B$12*$C$7)</x:f>
        <x:v>600</x:v>
      </x:c>
      <x:c r="BJ680" s="34" t="n">
        <x:f>$B$11*(($A$1062)*$C680/$B$12*$B$7+(1-$A$1062)*$D680/$B$12*$C$7)</x:f>
        <x:v>570</x:v>
      </x:c>
      <x:c r="BK680" s="34" t="n">
        <x:f>$B$11*(($A$1063)*$C680/$B$12*$B$7+(1-$A$1063)*$D680/$B$12*$C$7)</x:f>
        <x:v>540</x:v>
      </x:c>
      <x:c r="BL680" s="34" t="n">
        <x:f>$B$11*(($A$1064)*$C680/$B$12*$B$7+(1-$A$1064)*$D680/$B$12*$C$7)</x:f>
        <x:v>509.99999999999994</x:v>
      </x:c>
      <x:c r="BM680" s="34" t="n">
        <x:f>$B$11*(($A$1065)*$C680/$B$12*$B$7+(1-$A$1065)*$D680/$B$12*$C$7)</x:f>
        <x:v>480</x:v>
      </x:c>
      <x:c r="BN680" s="34" t="n">
        <x:f>$B$11*(($A$1066)*$C680/$B$12*$B$7+(1-$A$1066)*$D680/$B$12*$C$7)</x:f>
        <x:v>450</x:v>
      </x:c>
      <x:c r="BO680" s="34" t="n">
        <x:f>$B$11*(($A$1067)*$C680/$B$12*$B$7+(1-$A$1067)*$D680/$B$12*$C$7)</x:f>
        <x:v>419.99999999999994</x:v>
      </x:c>
      <x:c r="BP680" s="34" t="n">
        <x:f>$B$11*(($A$1068)*$C680/$B$12*$B$7+(1-$A$1068)*$D680/$B$12*$C$7)</x:f>
        <x:v>390</x:v>
      </x:c>
      <x:c r="BQ680" s="34" t="n">
        <x:f>$B$11*(($A$1069)*$C680/$B$12*$B$7+(1-$A$1069)*$D680/$B$12*$C$7)</x:f>
        <x:v>360</x:v>
      </x:c>
      <x:c r="BR680" s="34" t="n">
        <x:f>$B$11*(($A$1070)*$C680/$B$12*$B$7+(1-$A$1070)*$D680/$B$12*$C$7)</x:f>
        <x:v>330</x:v>
      </x:c>
      <x:c r="BS680" s="34" t="n">
        <x:f>$B$11*(($A$1071)*$C680/$B$12*$B$7+(1-$A$1071)*$D680/$B$12*$C$7)</x:f>
        <x:v>300</x:v>
      </x:c>
      <x:c r="BT680" s="34" t="n">
        <x:f>$B$11*(($A$1072)*$C680/$B$12*$B$7+(1-$A$1072)*$D680/$B$12*$C$7)</x:f>
        <x:v>270</x:v>
      </x:c>
      <x:c r="BU680" s="34" t="n">
        <x:f>$B$11*(($A$1073)*$C680/$B$12*$B$7+(1-$A$1073)*$D680/$B$12*$C$7)</x:f>
        <x:v>240</x:v>
      </x:c>
      <x:c r="BV680" s="34" t="n">
        <x:f>$B$11*(($A$1074)*$C680/$B$12*$B$7+(1-$A$1074)*$D680/$B$12*$C$7)</x:f>
        <x:v>209.99999999999997</x:v>
      </x:c>
      <x:c r="BW680" s="34" t="n">
        <x:f>$B$11*(($A$1075)*$C680/$B$12*$B$7+(1-$A$1075)*$D680/$B$12*$C$7)</x:f>
        <x:v>180.00000000000003</x:v>
      </x:c>
      <x:c r="BX680" s="34" t="n">
        <x:f>$B$11*(($A$1076)*$C680/$B$12*$B$7+(1-$A$1076)*$D680/$B$12*$C$7)</x:f>
        <x:v>150</x:v>
      </x:c>
      <x:c r="BY680" s="34" t="n">
        <x:f>$B$11*(($A$1077)*$C680/$B$12*$B$7+(1-$A$1077)*$D680/$B$12*$C$7)</x:f>
        <x:v>119.99999999999999</x:v>
      </x:c>
      <x:c r="BZ680" s="34" t="n">
        <x:f>$B$11*(($A$1078)*$C680/$B$12*$B$7+(1-$A$1078)*$D680/$B$12*$C$7)</x:f>
        <x:v>90.00000000000001</x:v>
      </x:c>
      <x:c r="CA680" s="34" t="n">
        <x:f>$B$11*(($A$1079)*$C680/$B$12*$B$7+(1-$A$1079)*$D680/$B$12*$C$7)</x:f>
        <x:v>59.99999999999999</x:v>
      </x:c>
      <x:c r="CB680" s="34" t="n">
        <x:f>$B$11*(($A$1080)*$C680/$B$12*$B$7+(1-$A$1080)*$D680/$B$12*$C$7)</x:f>
        <x:v>30.00000000000003</x:v>
      </x:c>
      <x:c r="CC680" s="34" t="n">
        <x:f>$B$11*(($A$1081)*$C680/$B$12*$B$7+(1-$A$1081)*$D680/$B$12*$C$7)</x:f>
        <x:v>0</x:v>
      </x:c>
    </x:row>
    <x:row r="681">
      <x:c r="A681" s="34" t="n">
        <x:v>657</x:v>
      </x:c>
      <x:c r="B681" s="39" t="n">
        <x:v>1.4089376526638946</x:v>
      </x:c>
      <x:c r="C681" s="1" t="n">
        <x:f>SUM(AM681:AV681)</x:f>
        <x:v>0</x:v>
      </x:c>
      <x:c r="D681" s="1" t="n">
        <x:f>SUM(AW681:BF681)</x:f>
        <x:v>0</x:v>
      </x:c>
      <x:c r="E681" s="17" t="n">
        <x:f>(1-C681/$B$12)*$B$8-C681/$B$12*$B$7</x:f>
        <x:v>0.05</x:v>
      </x:c>
      <x:c r="F681" s="17" t="n">
        <x:f>(1-D681/$B$12)*$C$8-D681/$B$12*$C$7</x:f>
        <x:v>0.09</x:v>
      </x:c>
      <x:c r="G681" s="32" t="n">
        <x:f>$B$11*($B$10*C681/$B$12*$B$7+(1-$B$10)*D681/$B$12*$C$7)</x:f>
        <x:v>0</x:v>
      </x:c>
      <x:c r="H681" s="17" t="n">
        <x:f>$B$10*E681+(1-$B$10)*F681</x:f>
        <x:v>0.07</x:v>
      </x:c>
      <x:c r="I681" s="34"/>
      <x:c r="J681" s="34"/>
      <x:c r="K681" s="34"/>
      <x:c r="L681" s="34"/>
      <x:c r="M681" s="34"/>
      <x:c r="N681" s="34"/>
      <x:c r="O681" s="34"/>
      <x:c r="P681" s="34"/>
      <x:c r="Q681" s="34"/>
      <x:c r="R681" s="39" t="n">
        <x:v>-0.4944340033422504</x:v>
      </x:c>
      <x:c r="S681" s="39" t="n">
        <x:v>-0.4101537262479525</x:v>
      </x:c>
      <x:c r="T681" s="39" t="n">
        <x:v>1.1460604396917173</x:v>
      </x:c>
      <x:c r="U681" s="39" t="n">
        <x:v>-0.2861258349746074</x:v>
      </x:c>
      <x:c r="V681" s="39" t="n">
        <x:v>-0.28789432759402805</x:v>
      </x:c>
      <x:c r="W681" s="39" t="n">
        <x:v>1.6214228164026836</x:v>
      </x:c>
      <x:c r="X681" s="39" t="n">
        <x:v>0.11610832131105767</x:v>
      </x:c>
      <x:c r="Y681" s="39" t="n">
        <x:v>0.6999445929724494</x:v>
      </x:c>
      <x:c r="Z681" s="39" t="n">
        <x:v>0.30184878866950243</x:v>
      </x:c>
      <x:c r="AA681" s="39" t="n">
        <x:v>0.02764299191226196</x:v>
      </x:c>
      <x:c r="AB681" s="39" t="n">
        <x:v>-1.0326728840907993</x:v>
      </x:c>
      <x:c r="AC681" s="39" t="n">
        <x:v>0.807260557649733</x:v>
      </x:c>
      <x:c r="AD681" s="39" t="n">
        <x:v>0.2806639104704676</x:v>
      </x:c>
      <x:c r="AE681" s="39" t="n">
        <x:v>0.4616070267356324</x:v>
      </x:c>
      <x:c r="AF681" s="39" t="n">
        <x:v>-0.7118624857497041</x:v>
      </x:c>
      <x:c r="AG681" s="39" t="n">
        <x:v>0.3200037338232635</x:v>
      </x:c>
      <x:c r="AH681" s="39" t="n">
        <x:v>-0.02159319907745387</x:v>
      </x:c>
      <x:c r="AI681" s="39" t="n">
        <x:v>1.0964387416066876</x:v>
      </x:c>
      <x:c r="AJ681" s="39" t="n">
        <x:v>-0.8385369676224855</x:v>
      </x:c>
      <x:c r="AK681" s="39" t="n">
        <x:v>0.4344088122734743</x:v>
      </x:c>
      <x:c r="AL681" s="34"/>
      <x:c r="AM681" s="34" t="n">
        <x:f>IF(SQRT($B$9)*$B681+SQRT(1-$B$9)*R681&lt;_xlfn.NORM.S.INV($B$6),1,0)</x:f>
        <x:v>0</x:v>
      </x:c>
      <x:c r="AN681" s="34" t="n">
        <x:f>IF(SQRT($B$9)*$B681+SQRT(1-$B$9)*S681&lt;_xlfn.NORM.S.INV($B$6),1,0)</x:f>
        <x:v>0</x:v>
      </x:c>
      <x:c r="AO681" s="34" t="n">
        <x:f>IF(SQRT($B$9)*$B681+SQRT(1-$B$9)*T681&lt;_xlfn.NORM.S.INV($B$6),1,0)</x:f>
        <x:v>0</x:v>
      </x:c>
      <x:c r="AP681" s="34" t="n">
        <x:f>IF(SQRT($B$9)*$B681+SQRT(1-$B$9)*U681&lt;_xlfn.NORM.S.INV($B$6),1,0)</x:f>
        <x:v>0</x:v>
      </x:c>
      <x:c r="AQ681" s="34" t="n">
        <x:f>IF(SQRT($B$9)*$B681+SQRT(1-$B$9)*V681&lt;_xlfn.NORM.S.INV($B$6),1,0)</x:f>
        <x:v>0</x:v>
      </x:c>
      <x:c r="AR681" s="34" t="n">
        <x:f>IF(SQRT($B$9)*$B681+SQRT(1-$B$9)*W681&lt;_xlfn.NORM.S.INV($B$6),1,0)</x:f>
        <x:v>0</x:v>
      </x:c>
      <x:c r="AS681" s="34" t="n">
        <x:f>IF(SQRT($B$9)*$B681+SQRT(1-$B$9)*X681&lt;_xlfn.NORM.S.INV($B$6),1,0)</x:f>
        <x:v>0</x:v>
      </x:c>
      <x:c r="AT681" s="34" t="n">
        <x:f>IF(SQRT($B$9)*$B681+SQRT(1-$B$9)*Y681&lt;_xlfn.NORM.S.INV($B$6),1,0)</x:f>
        <x:v>0</x:v>
      </x:c>
      <x:c r="AU681" s="34" t="n">
        <x:f>IF(SQRT($B$9)*$B681+SQRT(1-$B$9)*Z681&lt;_xlfn.NORM.S.INV($B$6),1,0)</x:f>
        <x:v>0</x:v>
      </x:c>
      <x:c r="AV681" s="34" t="n">
        <x:f>IF(SQRT($B$9)*$B681+SQRT(1-$B$9)*AA681&lt;_xlfn.NORM.S.INV($B$6),1,0)</x:f>
        <x:v>0</x:v>
      </x:c>
      <x:c r="AW681" s="34" t="n">
        <x:f>IF(SQRT($C$9)*$B681+SQRT(1-$C$9)*AB681&lt;_xlfn.NORM.S.INV($C$6),1,0)</x:f>
        <x:v>0</x:v>
      </x:c>
      <x:c r="AX681" s="34" t="n">
        <x:f>IF(SQRT($C$9)*$B681+SQRT(1-$C$9)*AC681&lt;_xlfn.NORM.S.INV($C$6),1,0)</x:f>
        <x:v>0</x:v>
      </x:c>
      <x:c r="AY681" s="34" t="n">
        <x:f>IF(SQRT($C$9)*$B681+SQRT(1-$C$9)*AD681&lt;_xlfn.NORM.S.INV($C$6),1,0)</x:f>
        <x:v>0</x:v>
      </x:c>
      <x:c r="AZ681" s="34" t="n">
        <x:f>IF(SQRT($C$9)*$B681+SQRT(1-$C$9)*AE681&lt;_xlfn.NORM.S.INV($C$6),1,0)</x:f>
        <x:v>0</x:v>
      </x:c>
      <x:c r="BA681" s="34" t="n">
        <x:f>IF(SQRT($C$9)*$B681+SQRT(1-$C$9)*AF681&lt;_xlfn.NORM.S.INV($C$6),1,0)</x:f>
        <x:v>0</x:v>
      </x:c>
      <x:c r="BB681" s="34" t="n">
        <x:f>IF(SQRT($C$9)*$B681+SQRT(1-$C$9)*AG681&lt;_xlfn.NORM.S.INV($C$6),1,0)</x:f>
        <x:v>0</x:v>
      </x:c>
      <x:c r="BC681" s="34" t="n">
        <x:f>IF(SQRT($C$9)*$B681+SQRT(1-$C$9)*AH681&lt;_xlfn.NORM.S.INV($C$6),1,0)</x:f>
        <x:v>0</x:v>
      </x:c>
      <x:c r="BD681" s="34" t="n">
        <x:f>IF(SQRT($C$9)*$B681+SQRT(1-$C$9)*AI681&lt;_xlfn.NORM.S.INV($C$6),1,0)</x:f>
        <x:v>0</x:v>
      </x:c>
      <x:c r="BE681" s="34" t="n">
        <x:f>IF(SQRT($C$9)*$B681+SQRT(1-$C$9)*AJ681&lt;_xlfn.NORM.S.INV($C$6),1,0)</x:f>
        <x:v>0</x:v>
      </x:c>
      <x:c r="BF681" s="34" t="n">
        <x:f>IF(SQRT($C$9)*$B681+SQRT(1-$C$9)*AK681&lt;_xlfn.NORM.S.INV($C$6),1,0)</x:f>
        <x:v>0</x:v>
      </x:c>
      <x:c r="BG681" s="34"/>
      <x:c r="BH681" s="34"/>
      <x:c r="BI681" s="34" t="n">
        <x:f>$B$11*(($A$1061)*$C681/$B$12*$B$7+(1-$A$1061)*$D681/$B$12*$C$7)</x:f>
        <x:v>0</x:v>
      </x:c>
      <x:c r="BJ681" s="34" t="n">
        <x:f>$B$11*(($A$1062)*$C681/$B$12*$B$7+(1-$A$1062)*$D681/$B$12*$C$7)</x:f>
        <x:v>0</x:v>
      </x:c>
      <x:c r="BK681" s="34" t="n">
        <x:f>$B$11*(($A$1063)*$C681/$B$12*$B$7+(1-$A$1063)*$D681/$B$12*$C$7)</x:f>
        <x:v>0</x:v>
      </x:c>
      <x:c r="BL681" s="34" t="n">
        <x:f>$B$11*(($A$1064)*$C681/$B$12*$B$7+(1-$A$1064)*$D681/$B$12*$C$7)</x:f>
        <x:v>0</x:v>
      </x:c>
      <x:c r="BM681" s="34" t="n">
        <x:f>$B$11*(($A$1065)*$C681/$B$12*$B$7+(1-$A$1065)*$D681/$B$12*$C$7)</x:f>
        <x:v>0</x:v>
      </x:c>
      <x:c r="BN681" s="34" t="n">
        <x:f>$B$11*(($A$1066)*$C681/$B$12*$B$7+(1-$A$1066)*$D681/$B$12*$C$7)</x:f>
        <x:v>0</x:v>
      </x:c>
      <x:c r="BO681" s="34" t="n">
        <x:f>$B$11*(($A$1067)*$C681/$B$12*$B$7+(1-$A$1067)*$D681/$B$12*$C$7)</x:f>
        <x:v>0</x:v>
      </x:c>
      <x:c r="BP681" s="34" t="n">
        <x:f>$B$11*(($A$1068)*$C681/$B$12*$B$7+(1-$A$1068)*$D681/$B$12*$C$7)</x:f>
        <x:v>0</x:v>
      </x:c>
      <x:c r="BQ681" s="34" t="n">
        <x:f>$B$11*(($A$1069)*$C681/$B$12*$B$7+(1-$A$1069)*$D681/$B$12*$C$7)</x:f>
        <x:v>0</x:v>
      </x:c>
      <x:c r="BR681" s="34" t="n">
        <x:f>$B$11*(($A$1070)*$C681/$B$12*$B$7+(1-$A$1070)*$D681/$B$12*$C$7)</x:f>
        <x:v>0</x:v>
      </x:c>
      <x:c r="BS681" s="34" t="n">
        <x:f>$B$11*(($A$1071)*$C681/$B$12*$B$7+(1-$A$1071)*$D681/$B$12*$C$7)</x:f>
        <x:v>0</x:v>
      </x:c>
      <x:c r="BT681" s="34" t="n">
        <x:f>$B$11*(($A$1072)*$C681/$B$12*$B$7+(1-$A$1072)*$D681/$B$12*$C$7)</x:f>
        <x:v>0</x:v>
      </x:c>
      <x:c r="BU681" s="34" t="n">
        <x:f>$B$11*(($A$1073)*$C681/$B$12*$B$7+(1-$A$1073)*$D681/$B$12*$C$7)</x:f>
        <x:v>0</x:v>
      </x:c>
      <x:c r="BV681" s="34" t="n">
        <x:f>$B$11*(($A$1074)*$C681/$B$12*$B$7+(1-$A$1074)*$D681/$B$12*$C$7)</x:f>
        <x:v>0</x:v>
      </x:c>
      <x:c r="BW681" s="34" t="n">
        <x:f>$B$11*(($A$1075)*$C681/$B$12*$B$7+(1-$A$1075)*$D681/$B$12*$C$7)</x:f>
        <x:v>0</x:v>
      </x:c>
      <x:c r="BX681" s="34" t="n">
        <x:f>$B$11*(($A$1076)*$C681/$B$12*$B$7+(1-$A$1076)*$D681/$B$12*$C$7)</x:f>
        <x:v>0</x:v>
      </x:c>
      <x:c r="BY681" s="34" t="n">
        <x:f>$B$11*(($A$1077)*$C681/$B$12*$B$7+(1-$A$1077)*$D681/$B$12*$C$7)</x:f>
        <x:v>0</x:v>
      </x:c>
      <x:c r="BZ681" s="34" t="n">
        <x:f>$B$11*(($A$1078)*$C681/$B$12*$B$7+(1-$A$1078)*$D681/$B$12*$C$7)</x:f>
        <x:v>0</x:v>
      </x:c>
      <x:c r="CA681" s="34" t="n">
        <x:f>$B$11*(($A$1079)*$C681/$B$12*$B$7+(1-$A$1079)*$D681/$B$12*$C$7)</x:f>
        <x:v>0</x:v>
      </x:c>
      <x:c r="CB681" s="34" t="n">
        <x:f>$B$11*(($A$1080)*$C681/$B$12*$B$7+(1-$A$1080)*$D681/$B$12*$C$7)</x:f>
        <x:v>0</x:v>
      </x:c>
      <x:c r="CC681" s="34" t="n">
        <x:f>$B$11*(($A$1081)*$C681/$B$12*$B$7+(1-$A$1081)*$D681/$B$12*$C$7)</x:f>
        <x:v>0</x:v>
      </x:c>
    </x:row>
    <x:row r="682">
      <x:c r="A682" s="34" t="n">
        <x:v>658</x:v>
      </x:c>
      <x:c r="B682" s="39" t="n">
        <x:v>0.47592157104099453</x:v>
      </x:c>
      <x:c r="C682" s="1" t="n">
        <x:f>SUM(AM682:AV682)</x:f>
        <x:v>0</x:v>
      </x:c>
      <x:c r="D682" s="1" t="n">
        <x:f>SUM(AW682:BF682)</x:f>
        <x:v>0</x:v>
      </x:c>
      <x:c r="E682" s="17" t="n">
        <x:f>(1-C682/$B$12)*$B$8-C682/$B$12*$B$7</x:f>
        <x:v>0.05</x:v>
      </x:c>
      <x:c r="F682" s="17" t="n">
        <x:f>(1-D682/$B$12)*$C$8-D682/$B$12*$C$7</x:f>
        <x:v>0.09</x:v>
      </x:c>
      <x:c r="G682" s="32" t="n">
        <x:f>$B$11*($B$10*C682/$B$12*$B$7+(1-$B$10)*D682/$B$12*$C$7)</x:f>
        <x:v>0</x:v>
      </x:c>
      <x:c r="H682" s="17" t="n">
        <x:f>$B$10*E682+(1-$B$10)*F682</x:f>
        <x:v>0.07</x:v>
      </x:c>
      <x:c r="I682" s="34"/>
      <x:c r="J682" s="34"/>
      <x:c r="K682" s="34"/>
      <x:c r="L682" s="34"/>
      <x:c r="M682" s="34"/>
      <x:c r="N682" s="34"/>
      <x:c r="O682" s="34"/>
      <x:c r="P682" s="34"/>
      <x:c r="Q682" s="34"/>
      <x:c r="R682" s="39" t="n">
        <x:v>-0.5253025616929989</x:v>
      </x:c>
      <x:c r="S682" s="39" t="n">
        <x:v>-2.0086454080027267</x:v>
      </x:c>
      <x:c r="T682" s="39" t="n">
        <x:v>1.7234929264804468</x:v>
      </x:c>
      <x:c r="U682" s="39" t="n">
        <x:v>0.9061021131325816</x:v>
      </x:c>
      <x:c r="V682" s="39" t="n">
        <x:v>-0.31500205652163693</x:v>
      </x:c>
      <x:c r="W682" s="39" t="n">
        <x:v>-1.1700159015896345</x:v>
      </x:c>
      <x:c r="X682" s="39" t="n">
        <x:v>-1.7323707508046846</x:v>
      </x:c>
      <x:c r="Y682" s="39" t="n">
        <x:v>-0.4728414515568712</x:v>
      </x:c>
      <x:c r="Z682" s="39" t="n">
        <x:v>0.3538419558921473</x:v>
      </x:c>
      <x:c r="AA682" s="39" t="n">
        <x:v>0.7791713314641414</x:v>
      </x:c>
      <x:c r="AB682" s="39" t="n">
        <x:v>-0.6808579504918627</x:v>
      </x:c>
      <x:c r="AC682" s="39" t="n">
        <x:v>0.15052094060790663</x:v>
      </x:c>
      <x:c r="AD682" s="39" t="n">
        <x:v>-0.21469070716762798</x:v>
      </x:c>
      <x:c r="AE682" s="39" t="n">
        <x:v>-0.5019056807789992</x:v>
      </x:c>
      <x:c r="AF682" s="39" t="n">
        <x:v>0.20334475702306357</x:v>
      </x:c>
      <x:c r="AG682" s="39" t="n">
        <x:v>0.028497831676239708</x:v>
      </x:c>
      <x:c r="AH682" s="39" t="n">
        <x:v>1.2729459350561028</x:v>
      </x:c>
      <x:c r="AI682" s="39" t="n">
        <x:v>0.9424058979623223</x:v>
      </x:c>
      <x:c r="AJ682" s="39" t="n">
        <x:v>-0.4633656583437519</x:v>
      </x:c>
      <x:c r="AK682" s="39" t="n">
        <x:v>-0.2968555004814982</x:v>
      </x:c>
      <x:c r="AL682" s="34"/>
      <x:c r="AM682" s="34" t="n">
        <x:f>IF(SQRT($B$9)*$B682+SQRT(1-$B$9)*R682&lt;_xlfn.NORM.S.INV($B$6),1,0)</x:f>
        <x:v>0</x:v>
      </x:c>
      <x:c r="AN682" s="34" t="n">
        <x:f>IF(SQRT($B$9)*$B682+SQRT(1-$B$9)*S682&lt;_xlfn.NORM.S.INV($B$6),1,0)</x:f>
        <x:v>0</x:v>
      </x:c>
      <x:c r="AO682" s="34" t="n">
        <x:f>IF(SQRT($B$9)*$B682+SQRT(1-$B$9)*T682&lt;_xlfn.NORM.S.INV($B$6),1,0)</x:f>
        <x:v>0</x:v>
      </x:c>
      <x:c r="AP682" s="34" t="n">
        <x:f>IF(SQRT($B$9)*$B682+SQRT(1-$B$9)*U682&lt;_xlfn.NORM.S.INV($B$6),1,0)</x:f>
        <x:v>0</x:v>
      </x:c>
      <x:c r="AQ682" s="34" t="n">
        <x:f>IF(SQRT($B$9)*$B682+SQRT(1-$B$9)*V682&lt;_xlfn.NORM.S.INV($B$6),1,0)</x:f>
        <x:v>0</x:v>
      </x:c>
      <x:c r="AR682" s="34" t="n">
        <x:f>IF(SQRT($B$9)*$B682+SQRT(1-$B$9)*W682&lt;_xlfn.NORM.S.INV($B$6),1,0)</x:f>
        <x:v>0</x:v>
      </x:c>
      <x:c r="AS682" s="34" t="n">
        <x:f>IF(SQRT($B$9)*$B682+SQRT(1-$B$9)*X682&lt;_xlfn.NORM.S.INV($B$6),1,0)</x:f>
        <x:v>0</x:v>
      </x:c>
      <x:c r="AT682" s="34" t="n">
        <x:f>IF(SQRT($B$9)*$B682+SQRT(1-$B$9)*Y682&lt;_xlfn.NORM.S.INV($B$6),1,0)</x:f>
        <x:v>0</x:v>
      </x:c>
      <x:c r="AU682" s="34" t="n">
        <x:f>IF(SQRT($B$9)*$B682+SQRT(1-$B$9)*Z682&lt;_xlfn.NORM.S.INV($B$6),1,0)</x:f>
        <x:v>0</x:v>
      </x:c>
      <x:c r="AV682" s="34" t="n">
        <x:f>IF(SQRT($B$9)*$B682+SQRT(1-$B$9)*AA682&lt;_xlfn.NORM.S.INV($B$6),1,0)</x:f>
        <x:v>0</x:v>
      </x:c>
      <x:c r="AW682" s="34" t="n">
        <x:f>IF(SQRT($C$9)*$B682+SQRT(1-$C$9)*AB682&lt;_xlfn.NORM.S.INV($C$6),1,0)</x:f>
        <x:v>0</x:v>
      </x:c>
      <x:c r="AX682" s="34" t="n">
        <x:f>IF(SQRT($C$9)*$B682+SQRT(1-$C$9)*AC682&lt;_xlfn.NORM.S.INV($C$6),1,0)</x:f>
        <x:v>0</x:v>
      </x:c>
      <x:c r="AY682" s="34" t="n">
        <x:f>IF(SQRT($C$9)*$B682+SQRT(1-$C$9)*AD682&lt;_xlfn.NORM.S.INV($C$6),1,0)</x:f>
        <x:v>0</x:v>
      </x:c>
      <x:c r="AZ682" s="34" t="n">
        <x:f>IF(SQRT($C$9)*$B682+SQRT(1-$C$9)*AE682&lt;_xlfn.NORM.S.INV($C$6),1,0)</x:f>
        <x:v>0</x:v>
      </x:c>
      <x:c r="BA682" s="34" t="n">
        <x:f>IF(SQRT($C$9)*$B682+SQRT(1-$C$9)*AF682&lt;_xlfn.NORM.S.INV($C$6),1,0)</x:f>
        <x:v>0</x:v>
      </x:c>
      <x:c r="BB682" s="34" t="n">
        <x:f>IF(SQRT($C$9)*$B682+SQRT(1-$C$9)*AG682&lt;_xlfn.NORM.S.INV($C$6),1,0)</x:f>
        <x:v>0</x:v>
      </x:c>
      <x:c r="BC682" s="34" t="n">
        <x:f>IF(SQRT($C$9)*$B682+SQRT(1-$C$9)*AH682&lt;_xlfn.NORM.S.INV($C$6),1,0)</x:f>
        <x:v>0</x:v>
      </x:c>
      <x:c r="BD682" s="34" t="n">
        <x:f>IF(SQRT($C$9)*$B682+SQRT(1-$C$9)*AI682&lt;_xlfn.NORM.S.INV($C$6),1,0)</x:f>
        <x:v>0</x:v>
      </x:c>
      <x:c r="BE682" s="34" t="n">
        <x:f>IF(SQRT($C$9)*$B682+SQRT(1-$C$9)*AJ682&lt;_xlfn.NORM.S.INV($C$6),1,0)</x:f>
        <x:v>0</x:v>
      </x:c>
      <x:c r="BF682" s="34" t="n">
        <x:f>IF(SQRT($C$9)*$B682+SQRT(1-$C$9)*AK682&lt;_xlfn.NORM.S.INV($C$6),1,0)</x:f>
        <x:v>0</x:v>
      </x:c>
      <x:c r="BG682" s="34"/>
      <x:c r="BH682" s="34"/>
      <x:c r="BI682" s="34" t="n">
        <x:f>$B$11*(($A$1061)*$C682/$B$12*$B$7+(1-$A$1061)*$D682/$B$12*$C$7)</x:f>
        <x:v>0</x:v>
      </x:c>
      <x:c r="BJ682" s="34" t="n">
        <x:f>$B$11*(($A$1062)*$C682/$B$12*$B$7+(1-$A$1062)*$D682/$B$12*$C$7)</x:f>
        <x:v>0</x:v>
      </x:c>
      <x:c r="BK682" s="34" t="n">
        <x:f>$B$11*(($A$1063)*$C682/$B$12*$B$7+(1-$A$1063)*$D682/$B$12*$C$7)</x:f>
        <x:v>0</x:v>
      </x:c>
      <x:c r="BL682" s="34" t="n">
        <x:f>$B$11*(($A$1064)*$C682/$B$12*$B$7+(1-$A$1064)*$D682/$B$12*$C$7)</x:f>
        <x:v>0</x:v>
      </x:c>
      <x:c r="BM682" s="34" t="n">
        <x:f>$B$11*(($A$1065)*$C682/$B$12*$B$7+(1-$A$1065)*$D682/$B$12*$C$7)</x:f>
        <x:v>0</x:v>
      </x:c>
      <x:c r="BN682" s="34" t="n">
        <x:f>$B$11*(($A$1066)*$C682/$B$12*$B$7+(1-$A$1066)*$D682/$B$12*$C$7)</x:f>
        <x:v>0</x:v>
      </x:c>
      <x:c r="BO682" s="34" t="n">
        <x:f>$B$11*(($A$1067)*$C682/$B$12*$B$7+(1-$A$1067)*$D682/$B$12*$C$7)</x:f>
        <x:v>0</x:v>
      </x:c>
      <x:c r="BP682" s="34" t="n">
        <x:f>$B$11*(($A$1068)*$C682/$B$12*$B$7+(1-$A$1068)*$D682/$B$12*$C$7)</x:f>
        <x:v>0</x:v>
      </x:c>
      <x:c r="BQ682" s="34" t="n">
        <x:f>$B$11*(($A$1069)*$C682/$B$12*$B$7+(1-$A$1069)*$D682/$B$12*$C$7)</x:f>
        <x:v>0</x:v>
      </x:c>
      <x:c r="BR682" s="34" t="n">
        <x:f>$B$11*(($A$1070)*$C682/$B$12*$B$7+(1-$A$1070)*$D682/$B$12*$C$7)</x:f>
        <x:v>0</x:v>
      </x:c>
      <x:c r="BS682" s="34" t="n">
        <x:f>$B$11*(($A$1071)*$C682/$B$12*$B$7+(1-$A$1071)*$D682/$B$12*$C$7)</x:f>
        <x:v>0</x:v>
      </x:c>
      <x:c r="BT682" s="34" t="n">
        <x:f>$B$11*(($A$1072)*$C682/$B$12*$B$7+(1-$A$1072)*$D682/$B$12*$C$7)</x:f>
        <x:v>0</x:v>
      </x:c>
      <x:c r="BU682" s="34" t="n">
        <x:f>$B$11*(($A$1073)*$C682/$B$12*$B$7+(1-$A$1073)*$D682/$B$12*$C$7)</x:f>
        <x:v>0</x:v>
      </x:c>
      <x:c r="BV682" s="34" t="n">
        <x:f>$B$11*(($A$1074)*$C682/$B$12*$B$7+(1-$A$1074)*$D682/$B$12*$C$7)</x:f>
        <x:v>0</x:v>
      </x:c>
      <x:c r="BW682" s="34" t="n">
        <x:f>$B$11*(($A$1075)*$C682/$B$12*$B$7+(1-$A$1075)*$D682/$B$12*$C$7)</x:f>
        <x:v>0</x:v>
      </x:c>
      <x:c r="BX682" s="34" t="n">
        <x:f>$B$11*(($A$1076)*$C682/$B$12*$B$7+(1-$A$1076)*$D682/$B$12*$C$7)</x:f>
        <x:v>0</x:v>
      </x:c>
      <x:c r="BY682" s="34" t="n">
        <x:f>$B$11*(($A$1077)*$C682/$B$12*$B$7+(1-$A$1077)*$D682/$B$12*$C$7)</x:f>
        <x:v>0</x:v>
      </x:c>
      <x:c r="BZ682" s="34" t="n">
        <x:f>$B$11*(($A$1078)*$C682/$B$12*$B$7+(1-$A$1078)*$D682/$B$12*$C$7)</x:f>
        <x:v>0</x:v>
      </x:c>
      <x:c r="CA682" s="34" t="n">
        <x:f>$B$11*(($A$1079)*$C682/$B$12*$B$7+(1-$A$1079)*$D682/$B$12*$C$7)</x:f>
        <x:v>0</x:v>
      </x:c>
      <x:c r="CB682" s="34" t="n">
        <x:f>$B$11*(($A$1080)*$C682/$B$12*$B$7+(1-$A$1080)*$D682/$B$12*$C$7)</x:f>
        <x:v>0</x:v>
      </x:c>
      <x:c r="CC682" s="34" t="n">
        <x:f>$B$11*(($A$1081)*$C682/$B$12*$B$7+(1-$A$1081)*$D682/$B$12*$C$7)</x:f>
        <x:v>0</x:v>
      </x:c>
    </x:row>
    <x:row r="683">
      <x:c r="A683" s="34" t="n">
        <x:v>659</x:v>
      </x:c>
      <x:c r="B683" s="39" t="n">
        <x:v>-1.5650969819240286</x:v>
      </x:c>
      <x:c r="C683" s="1" t="n">
        <x:f>SUM(AM683:AV683)</x:f>
        <x:v>1</x:v>
      </x:c>
      <x:c r="D683" s="1" t="n">
        <x:f>SUM(AW683:BF683)</x:f>
        <x:v>2</x:v>
      </x:c>
      <x:c r="E683" s="17" t="n">
        <x:f>(1-C683/$B$12)*$B$8-C683/$B$12*$B$7</x:f>
        <x:v>0.0049999999999999975</x:v>
      </x:c>
      <x:c r="F683" s="17" t="n">
        <x:f>(1-D683/$B$12)*$C$8-D683/$B$12*$C$7</x:f>
        <x:v>-0.048</x:v>
      </x:c>
      <x:c r="G683" s="32" t="n">
        <x:f>$B$11*($B$10*C683/$B$12*$B$7+(1-$B$10)*D683/$B$12*$C$7)</x:f>
        <x:v>800</x:v>
      </x:c>
      <x:c r="H683" s="17" t="n">
        <x:f>$B$10*E683+(1-$B$10)*F683</x:f>
        <x:v>-0.021500000000000002</x:v>
      </x:c>
      <x:c r="I683" s="34"/>
      <x:c r="J683" s="34"/>
      <x:c r="K683" s="34"/>
      <x:c r="L683" s="34"/>
      <x:c r="M683" s="34"/>
      <x:c r="N683" s="34"/>
      <x:c r="O683" s="34"/>
      <x:c r="P683" s="34"/>
      <x:c r="Q683" s="34"/>
      <x:c r="R683" s="39" t="n">
        <x:v>0.44480699065012563</x:v>
      </x:c>
      <x:c r="S683" s="39" t="n">
        <x:v>-0.8563162205949701</x:v>
      </x:c>
      <x:c r="T683" s="39" t="n">
        <x:v>0.05403805685525962</x:v>
      </x:c>
      <x:c r="U683" s="39" t="n">
        <x:v>-0.5199777143745029</x:v>
      </x:c>
      <x:c r="V683" s="39" t="n">
        <x:v>-0.1654838281994969</x:v>
      </x:c>
      <x:c r="W683" s="39" t="n">
        <x:v>1.0232607943925027</x:v>
      </x:c>
      <x:c r="X683" s="39" t="n">
        <x:v>1.1251744198373943</x:v>
      </x:c>
      <x:c r="Y683" s="39" t="n">
        <x:v>-0.9197514877758862</x:v>
      </x:c>
      <x:c r="Z683" s="39" t="n">
        <x:v>-2.050108155304482</x:v>
      </x:c>
      <x:c r="AA683" s="39" t="n">
        <x:v>0.8885539931090318</x:v>
      </x:c>
      <x:c r="AB683" s="39" t="n">
        <x:v>1.0752709244730965</x:v>
      </x:c>
      <x:c r="AC683" s="39" t="n">
        <x:v>1.5995171768189356</x:v>
      </x:c>
      <x:c r="AD683" s="39" t="n">
        <x:v>1.6345911722543556</x:v>
      </x:c>
      <x:c r="AE683" s="39" t="n">
        <x:v>0.07773277284548818</x:v>
      </x:c>
      <x:c r="AF683" s="39" t="n">
        <x:v>-1.7463490017914065</x:v>
      </x:c>
      <x:c r="AG683" s="39" t="n">
        <x:v>0.21962817670000248</x:v>
      </x:c>
      <x:c r="AH683" s="39" t="n">
        <x:v>-1.6901920297108761</x:v>
      </x:c>
      <x:c r="AI683" s="39" t="n">
        <x:v>1.1224485734681935</x:v>
      </x:c>
      <x:c r="AJ683" s="39" t="n">
        <x:v>0.7382697797843583</x:v>
      </x:c>
      <x:c r="AK683" s="39" t="n">
        <x:v>-0.2276271082622715</x:v>
      </x:c>
      <x:c r="AL683" s="34"/>
      <x:c r="AM683" s="34" t="n">
        <x:f>IF(SQRT($B$9)*$B683+SQRT(1-$B$9)*R683&lt;_xlfn.NORM.S.INV($B$6),1,0)</x:f>
        <x:v>0</x:v>
      </x:c>
      <x:c r="AN683" s="34" t="n">
        <x:f>IF(SQRT($B$9)*$B683+SQRT(1-$B$9)*S683&lt;_xlfn.NORM.S.INV($B$6),1,0)</x:f>
        <x:v>0</x:v>
      </x:c>
      <x:c r="AO683" s="34" t="n">
        <x:f>IF(SQRT($B$9)*$B683+SQRT(1-$B$9)*T683&lt;_xlfn.NORM.S.INV($B$6),1,0)</x:f>
        <x:v>0</x:v>
      </x:c>
      <x:c r="AP683" s="34" t="n">
        <x:f>IF(SQRT($B$9)*$B683+SQRT(1-$B$9)*U683&lt;_xlfn.NORM.S.INV($B$6),1,0)</x:f>
        <x:v>0</x:v>
      </x:c>
      <x:c r="AQ683" s="34" t="n">
        <x:f>IF(SQRT($B$9)*$B683+SQRT(1-$B$9)*V683&lt;_xlfn.NORM.S.INV($B$6),1,0)</x:f>
        <x:v>0</x:v>
      </x:c>
      <x:c r="AR683" s="34" t="n">
        <x:f>IF(SQRT($B$9)*$B683+SQRT(1-$B$9)*W683&lt;_xlfn.NORM.S.INV($B$6),1,0)</x:f>
        <x:v>0</x:v>
      </x:c>
      <x:c r="AS683" s="34" t="n">
        <x:f>IF(SQRT($B$9)*$B683+SQRT(1-$B$9)*X683&lt;_xlfn.NORM.S.INV($B$6),1,0)</x:f>
        <x:v>0</x:v>
      </x:c>
      <x:c r="AT683" s="34" t="n">
        <x:f>IF(SQRT($B$9)*$B683+SQRT(1-$B$9)*Y683&lt;_xlfn.NORM.S.INV($B$6),1,0)</x:f>
        <x:v>0</x:v>
      </x:c>
      <x:c r="AU683" s="34" t="n">
        <x:f>IF(SQRT($B$9)*$B683+SQRT(1-$B$9)*Z683&lt;_xlfn.NORM.S.INV($B$6),1,0)</x:f>
        <x:v>1</x:v>
      </x:c>
      <x:c r="AV683" s="34" t="n">
        <x:f>IF(SQRT($B$9)*$B683+SQRT(1-$B$9)*AA683&lt;_xlfn.NORM.S.INV($B$6),1,0)</x:f>
        <x:v>0</x:v>
      </x:c>
      <x:c r="AW683" s="34" t="n">
        <x:f>IF(SQRT($C$9)*$B683+SQRT(1-$C$9)*AB683&lt;_xlfn.NORM.S.INV($C$6),1,0)</x:f>
        <x:v>0</x:v>
      </x:c>
      <x:c r="AX683" s="34" t="n">
        <x:f>IF(SQRT($C$9)*$B683+SQRT(1-$C$9)*AC683&lt;_xlfn.NORM.S.INV($C$6),1,0)</x:f>
        <x:v>0</x:v>
      </x:c>
      <x:c r="AY683" s="34" t="n">
        <x:f>IF(SQRT($C$9)*$B683+SQRT(1-$C$9)*AD683&lt;_xlfn.NORM.S.INV($C$6),1,0)</x:f>
        <x:v>0</x:v>
      </x:c>
      <x:c r="AZ683" s="34" t="n">
        <x:f>IF(SQRT($C$9)*$B683+SQRT(1-$C$9)*AE683&lt;_xlfn.NORM.S.INV($C$6),1,0)</x:f>
        <x:v>0</x:v>
      </x:c>
      <x:c r="BA683" s="34" t="n">
        <x:f>IF(SQRT($C$9)*$B683+SQRT(1-$C$9)*AF683&lt;_xlfn.NORM.S.INV($C$6),1,0)</x:f>
        <x:v>1</x:v>
      </x:c>
      <x:c r="BB683" s="34" t="n">
        <x:f>IF(SQRT($C$9)*$B683+SQRT(1-$C$9)*AG683&lt;_xlfn.NORM.S.INV($C$6),1,0)</x:f>
        <x:v>0</x:v>
      </x:c>
      <x:c r="BC683" s="34" t="n">
        <x:f>IF(SQRT($C$9)*$B683+SQRT(1-$C$9)*AH683&lt;_xlfn.NORM.S.INV($C$6),1,0)</x:f>
        <x:v>1</x:v>
      </x:c>
      <x:c r="BD683" s="34" t="n">
        <x:f>IF(SQRT($C$9)*$B683+SQRT(1-$C$9)*AI683&lt;_xlfn.NORM.S.INV($C$6),1,0)</x:f>
        <x:v>0</x:v>
      </x:c>
      <x:c r="BE683" s="34" t="n">
        <x:f>IF(SQRT($C$9)*$B683+SQRT(1-$C$9)*AJ683&lt;_xlfn.NORM.S.INV($C$6),1,0)</x:f>
        <x:v>0</x:v>
      </x:c>
      <x:c r="BF683" s="34" t="n">
        <x:f>IF(SQRT($C$9)*$B683+SQRT(1-$C$9)*AK683&lt;_xlfn.NORM.S.INV($C$6),1,0)</x:f>
        <x:v>0</x:v>
      </x:c>
      <x:c r="BG683" s="34"/>
      <x:c r="BH683" s="34"/>
      <x:c r="BI683" s="34" t="n">
        <x:f>$B$11*(($A$1061)*$C683/$B$12*$B$7+(1-$A$1061)*$D683/$B$12*$C$7)</x:f>
        <x:v>1200</x:v>
      </x:c>
      <x:c r="BJ683" s="34" t="n">
        <x:f>$B$11*(($A$1062)*$C683/$B$12*$B$7+(1-$A$1062)*$D683/$B$12*$C$7)</x:f>
        <x:v>1160</x:v>
      </x:c>
      <x:c r="BK683" s="34" t="n">
        <x:f>$B$11*(($A$1063)*$C683/$B$12*$B$7+(1-$A$1063)*$D683/$B$12*$C$7)</x:f>
        <x:v>1120</x:v>
      </x:c>
      <x:c r="BL683" s="34" t="n">
        <x:f>$B$11*(($A$1064)*$C683/$B$12*$B$7+(1-$A$1064)*$D683/$B$12*$C$7)</x:f>
        <x:v>1080</x:v>
      </x:c>
      <x:c r="BM683" s="34" t="n">
        <x:f>$B$11*(($A$1065)*$C683/$B$12*$B$7+(1-$A$1065)*$D683/$B$12*$C$7)</x:f>
        <x:v>1040</x:v>
      </x:c>
      <x:c r="BN683" s="34" t="n">
        <x:f>$B$11*(($A$1066)*$C683/$B$12*$B$7+(1-$A$1066)*$D683/$B$12*$C$7)</x:f>
        <x:v>1000</x:v>
      </x:c>
      <x:c r="BO683" s="34" t="n">
        <x:f>$B$11*(($A$1067)*$C683/$B$12*$B$7+(1-$A$1067)*$D683/$B$12*$C$7)</x:f>
        <x:v>959.9999999999999</x:v>
      </x:c>
      <x:c r="BP683" s="34" t="n">
        <x:f>$B$11*(($A$1068)*$C683/$B$12*$B$7+(1-$A$1068)*$D683/$B$12*$C$7)</x:f>
        <x:v>920</x:v>
      </x:c>
      <x:c r="BQ683" s="34" t="n">
        <x:f>$B$11*(($A$1069)*$C683/$B$12*$B$7+(1-$A$1069)*$D683/$B$12*$C$7)</x:f>
        <x:v>880</x:v>
      </x:c>
      <x:c r="BR683" s="34" t="n">
        <x:f>$B$11*(($A$1070)*$C683/$B$12*$B$7+(1-$A$1070)*$D683/$B$12*$C$7)</x:f>
        <x:v>840</x:v>
      </x:c>
      <x:c r="BS683" s="34" t="n">
        <x:f>$B$11*(($A$1071)*$C683/$B$12*$B$7+(1-$A$1071)*$D683/$B$12*$C$7)</x:f>
        <x:v>800</x:v>
      </x:c>
      <x:c r="BT683" s="34" t="n">
        <x:f>$B$11*(($A$1072)*$C683/$B$12*$B$7+(1-$A$1072)*$D683/$B$12*$C$7)</x:f>
        <x:v>760.0000000000001</x:v>
      </x:c>
      <x:c r="BU683" s="34" t="n">
        <x:f>$B$11*(($A$1073)*$C683/$B$12*$B$7+(1-$A$1073)*$D683/$B$12*$C$7)</x:f>
        <x:v>720.0000000000001</x:v>
      </x:c>
      <x:c r="BV683" s="34" t="n">
        <x:f>$B$11*(($A$1074)*$C683/$B$12*$B$7+(1-$A$1074)*$D683/$B$12*$C$7)</x:f>
        <x:v>680</x:v>
      </x:c>
      <x:c r="BW683" s="34" t="n">
        <x:f>$B$11*(($A$1075)*$C683/$B$12*$B$7+(1-$A$1075)*$D683/$B$12*$C$7)</x:f>
        <x:v>640</x:v>
      </x:c>
      <x:c r="BX683" s="34" t="n">
        <x:f>$B$11*(($A$1076)*$C683/$B$12*$B$7+(1-$A$1076)*$D683/$B$12*$C$7)</x:f>
        <x:v>600</x:v>
      </x:c>
      <x:c r="BY683" s="34" t="n">
        <x:f>$B$11*(($A$1077)*$C683/$B$12*$B$7+(1-$A$1077)*$D683/$B$12*$C$7)</x:f>
        <x:v>559.9999999999999</x:v>
      </x:c>
      <x:c r="BZ683" s="34" t="n">
        <x:f>$B$11*(($A$1078)*$C683/$B$12*$B$7+(1-$A$1078)*$D683/$B$12*$C$7)</x:f>
        <x:v>520</x:v>
      </x:c>
      <x:c r="CA683" s="34" t="n">
        <x:f>$B$11*(($A$1079)*$C683/$B$12*$B$7+(1-$A$1079)*$D683/$B$12*$C$7)</x:f>
        <x:v>479.99999999999994</x:v>
      </x:c>
      <x:c r="CB683" s="34" t="n">
        <x:f>$B$11*(($A$1080)*$C683/$B$12*$B$7+(1-$A$1080)*$D683/$B$12*$C$7)</x:f>
        <x:v>440.0000000000001</x:v>
      </x:c>
      <x:c r="CC683" s="34" t="n">
        <x:f>$B$11*(($A$1081)*$C683/$B$12*$B$7+(1-$A$1081)*$D683/$B$12*$C$7)</x:f>
        <x:v>400.00000000000006</x:v>
      </x:c>
    </x:row>
    <x:row r="684">
      <x:c r="A684" s="34" t="n">
        <x:v>660</x:v>
      </x:c>
      <x:c r="B684" s="39" t="n">
        <x:v>0.5948360538753333</x:v>
      </x:c>
      <x:c r="C684" s="1" t="n">
        <x:f>SUM(AM684:AV684)</x:f>
        <x:v>0</x:v>
      </x:c>
      <x:c r="D684" s="1" t="n">
        <x:f>SUM(AW684:BF684)</x:f>
        <x:v>0</x:v>
      </x:c>
      <x:c r="E684" s="17" t="n">
        <x:f>(1-C684/$B$12)*$B$8-C684/$B$12*$B$7</x:f>
        <x:v>0.05</x:v>
      </x:c>
      <x:c r="F684" s="17" t="n">
        <x:f>(1-D684/$B$12)*$C$8-D684/$B$12*$C$7</x:f>
        <x:v>0.09</x:v>
      </x:c>
      <x:c r="G684" s="32" t="n">
        <x:f>$B$11*($B$10*C684/$B$12*$B$7+(1-$B$10)*D684/$B$12*$C$7)</x:f>
        <x:v>0</x:v>
      </x:c>
      <x:c r="H684" s="17" t="n">
        <x:f>$B$10*E684+(1-$B$10)*F684</x:f>
        <x:v>0.07</x:v>
      </x:c>
      <x:c r="I684" s="34"/>
      <x:c r="J684" s="34"/>
      <x:c r="K684" s="34"/>
      <x:c r="L684" s="34"/>
      <x:c r="M684" s="34"/>
      <x:c r="N684" s="34"/>
      <x:c r="O684" s="34"/>
      <x:c r="P684" s="34"/>
      <x:c r="Q684" s="34"/>
      <x:c r="R684" s="39" t="n">
        <x:v>0.9186343807420708</x:v>
      </x:c>
      <x:c r="S684" s="39" t="n">
        <x:v>0.677422794865156</x:v>
      </x:c>
      <x:c r="T684" s="39" t="n">
        <x:v>-0.1804184055132552</x:v>
      </x:c>
      <x:c r="U684" s="39" t="n">
        <x:v>0.33492801451942295</x:v>
      </x:c>
      <x:c r="V684" s="39" t="n">
        <x:v>-0.9524568003714012</x:v>
      </x:c>
      <x:c r="W684" s="39" t="n">
        <x:v>0.3488745862332507</x:v>
      </x:c>
      <x:c r="X684" s="39" t="n">
        <x:v>0.6105446917701376</x:v>
      </x:c>
      <x:c r="Y684" s="39" t="n">
        <x:v>-0.37510364753943143</x:v>
      </x:c>
      <x:c r="Z684" s="39" t="n">
        <x:v>-0.07262149359795156</x:v>
      </x:c>
      <x:c r="AA684" s="39" t="n">
        <x:v>-0.7279477294435975</x:v>
      </x:c>
      <x:c r="AB684" s="39" t="n">
        <x:v>-0.08377124918094069</x:v>
      </x:c>
      <x:c r="AC684" s="39" t="n">
        <x:v>-0.8659245259043946</x:v>
      </x:c>
      <x:c r="AD684" s="39" t="n">
        <x:v>1.2468402966203882</x:v>
      </x:c>
      <x:c r="AE684" s="39" t="n">
        <x:v>-0.15728080435361405</x:v>
      </x:c>
      <x:c r="AF684" s="39" t="n">
        <x:v>-0.7702427699624853</x:v>
      </x:c>
      <x:c r="AG684" s="39" t="n">
        <x:v>-0.4112800690921267</x:v>
      </x:c>
      <x:c r="AH684" s="39" t="n">
        <x:v>1.5460615994765115</x:v>
      </x:c>
      <x:c r="AI684" s="39" t="n">
        <x:v>-0.9964448674424646</x:v>
      </x:c>
      <x:c r="AJ684" s="39" t="n">
        <x:v>-0.5469174753713474</x:v>
      </x:c>
      <x:c r="AK684" s="39" t="n">
        <x:v>-0.1956474461903615</x:v>
      </x:c>
      <x:c r="AL684" s="34"/>
      <x:c r="AM684" s="34" t="n">
        <x:f>IF(SQRT($B$9)*$B684+SQRT(1-$B$9)*R684&lt;_xlfn.NORM.S.INV($B$6),1,0)</x:f>
        <x:v>0</x:v>
      </x:c>
      <x:c r="AN684" s="34" t="n">
        <x:f>IF(SQRT($B$9)*$B684+SQRT(1-$B$9)*S684&lt;_xlfn.NORM.S.INV($B$6),1,0)</x:f>
        <x:v>0</x:v>
      </x:c>
      <x:c r="AO684" s="34" t="n">
        <x:f>IF(SQRT($B$9)*$B684+SQRT(1-$B$9)*T684&lt;_xlfn.NORM.S.INV($B$6),1,0)</x:f>
        <x:v>0</x:v>
      </x:c>
      <x:c r="AP684" s="34" t="n">
        <x:f>IF(SQRT($B$9)*$B684+SQRT(1-$B$9)*U684&lt;_xlfn.NORM.S.INV($B$6),1,0)</x:f>
        <x:v>0</x:v>
      </x:c>
      <x:c r="AQ684" s="34" t="n">
        <x:f>IF(SQRT($B$9)*$B684+SQRT(1-$B$9)*V684&lt;_xlfn.NORM.S.INV($B$6),1,0)</x:f>
        <x:v>0</x:v>
      </x:c>
      <x:c r="AR684" s="34" t="n">
        <x:f>IF(SQRT($B$9)*$B684+SQRT(1-$B$9)*W684&lt;_xlfn.NORM.S.INV($B$6),1,0)</x:f>
        <x:v>0</x:v>
      </x:c>
      <x:c r="AS684" s="34" t="n">
        <x:f>IF(SQRT($B$9)*$B684+SQRT(1-$B$9)*X684&lt;_xlfn.NORM.S.INV($B$6),1,0)</x:f>
        <x:v>0</x:v>
      </x:c>
      <x:c r="AT684" s="34" t="n">
        <x:f>IF(SQRT($B$9)*$B684+SQRT(1-$B$9)*Y684&lt;_xlfn.NORM.S.INV($B$6),1,0)</x:f>
        <x:v>0</x:v>
      </x:c>
      <x:c r="AU684" s="34" t="n">
        <x:f>IF(SQRT($B$9)*$B684+SQRT(1-$B$9)*Z684&lt;_xlfn.NORM.S.INV($B$6),1,0)</x:f>
        <x:v>0</x:v>
      </x:c>
      <x:c r="AV684" s="34" t="n">
        <x:f>IF(SQRT($B$9)*$B684+SQRT(1-$B$9)*AA684&lt;_xlfn.NORM.S.INV($B$6),1,0)</x:f>
        <x:v>0</x:v>
      </x:c>
      <x:c r="AW684" s="34" t="n">
        <x:f>IF(SQRT($C$9)*$B684+SQRT(1-$C$9)*AB684&lt;_xlfn.NORM.S.INV($C$6),1,0)</x:f>
        <x:v>0</x:v>
      </x:c>
      <x:c r="AX684" s="34" t="n">
        <x:f>IF(SQRT($C$9)*$B684+SQRT(1-$C$9)*AC684&lt;_xlfn.NORM.S.INV($C$6),1,0)</x:f>
        <x:v>0</x:v>
      </x:c>
      <x:c r="AY684" s="34" t="n">
        <x:f>IF(SQRT($C$9)*$B684+SQRT(1-$C$9)*AD684&lt;_xlfn.NORM.S.INV($C$6),1,0)</x:f>
        <x:v>0</x:v>
      </x:c>
      <x:c r="AZ684" s="34" t="n">
        <x:f>IF(SQRT($C$9)*$B684+SQRT(1-$C$9)*AE684&lt;_xlfn.NORM.S.INV($C$6),1,0)</x:f>
        <x:v>0</x:v>
      </x:c>
      <x:c r="BA684" s="34" t="n">
        <x:f>IF(SQRT($C$9)*$B684+SQRT(1-$C$9)*AF684&lt;_xlfn.NORM.S.INV($C$6),1,0)</x:f>
        <x:v>0</x:v>
      </x:c>
      <x:c r="BB684" s="34" t="n">
        <x:f>IF(SQRT($C$9)*$B684+SQRT(1-$C$9)*AG684&lt;_xlfn.NORM.S.INV($C$6),1,0)</x:f>
        <x:v>0</x:v>
      </x:c>
      <x:c r="BC684" s="34" t="n">
        <x:f>IF(SQRT($C$9)*$B684+SQRT(1-$C$9)*AH684&lt;_xlfn.NORM.S.INV($C$6),1,0)</x:f>
        <x:v>0</x:v>
      </x:c>
      <x:c r="BD684" s="34" t="n">
        <x:f>IF(SQRT($C$9)*$B684+SQRT(1-$C$9)*AI684&lt;_xlfn.NORM.S.INV($C$6),1,0)</x:f>
        <x:v>0</x:v>
      </x:c>
      <x:c r="BE684" s="34" t="n">
        <x:f>IF(SQRT($C$9)*$B684+SQRT(1-$C$9)*AJ684&lt;_xlfn.NORM.S.INV($C$6),1,0)</x:f>
        <x:v>0</x:v>
      </x:c>
      <x:c r="BF684" s="34" t="n">
        <x:f>IF(SQRT($C$9)*$B684+SQRT(1-$C$9)*AK684&lt;_xlfn.NORM.S.INV($C$6),1,0)</x:f>
        <x:v>0</x:v>
      </x:c>
      <x:c r="BG684" s="34"/>
      <x:c r="BH684" s="34"/>
      <x:c r="BI684" s="34" t="n">
        <x:f>$B$11*(($A$1061)*$C684/$B$12*$B$7+(1-$A$1061)*$D684/$B$12*$C$7)</x:f>
        <x:v>0</x:v>
      </x:c>
      <x:c r="BJ684" s="34" t="n">
        <x:f>$B$11*(($A$1062)*$C684/$B$12*$B$7+(1-$A$1062)*$D684/$B$12*$C$7)</x:f>
        <x:v>0</x:v>
      </x:c>
      <x:c r="BK684" s="34" t="n">
        <x:f>$B$11*(($A$1063)*$C684/$B$12*$B$7+(1-$A$1063)*$D684/$B$12*$C$7)</x:f>
        <x:v>0</x:v>
      </x:c>
      <x:c r="BL684" s="34" t="n">
        <x:f>$B$11*(($A$1064)*$C684/$B$12*$B$7+(1-$A$1064)*$D684/$B$12*$C$7)</x:f>
        <x:v>0</x:v>
      </x:c>
      <x:c r="BM684" s="34" t="n">
        <x:f>$B$11*(($A$1065)*$C684/$B$12*$B$7+(1-$A$1065)*$D684/$B$12*$C$7)</x:f>
        <x:v>0</x:v>
      </x:c>
      <x:c r="BN684" s="34" t="n">
        <x:f>$B$11*(($A$1066)*$C684/$B$12*$B$7+(1-$A$1066)*$D684/$B$12*$C$7)</x:f>
        <x:v>0</x:v>
      </x:c>
      <x:c r="BO684" s="34" t="n">
        <x:f>$B$11*(($A$1067)*$C684/$B$12*$B$7+(1-$A$1067)*$D684/$B$12*$C$7)</x:f>
        <x:v>0</x:v>
      </x:c>
      <x:c r="BP684" s="34" t="n">
        <x:f>$B$11*(($A$1068)*$C684/$B$12*$B$7+(1-$A$1068)*$D684/$B$12*$C$7)</x:f>
        <x:v>0</x:v>
      </x:c>
      <x:c r="BQ684" s="34" t="n">
        <x:f>$B$11*(($A$1069)*$C684/$B$12*$B$7+(1-$A$1069)*$D684/$B$12*$C$7)</x:f>
        <x:v>0</x:v>
      </x:c>
      <x:c r="BR684" s="34" t="n">
        <x:f>$B$11*(($A$1070)*$C684/$B$12*$B$7+(1-$A$1070)*$D684/$B$12*$C$7)</x:f>
        <x:v>0</x:v>
      </x:c>
      <x:c r="BS684" s="34" t="n">
        <x:f>$B$11*(($A$1071)*$C684/$B$12*$B$7+(1-$A$1071)*$D684/$B$12*$C$7)</x:f>
        <x:v>0</x:v>
      </x:c>
      <x:c r="BT684" s="34" t="n">
        <x:f>$B$11*(($A$1072)*$C684/$B$12*$B$7+(1-$A$1072)*$D684/$B$12*$C$7)</x:f>
        <x:v>0</x:v>
      </x:c>
      <x:c r="BU684" s="34" t="n">
        <x:f>$B$11*(($A$1073)*$C684/$B$12*$B$7+(1-$A$1073)*$D684/$B$12*$C$7)</x:f>
        <x:v>0</x:v>
      </x:c>
      <x:c r="BV684" s="34" t="n">
        <x:f>$B$11*(($A$1074)*$C684/$B$12*$B$7+(1-$A$1074)*$D684/$B$12*$C$7)</x:f>
        <x:v>0</x:v>
      </x:c>
      <x:c r="BW684" s="34" t="n">
        <x:f>$B$11*(($A$1075)*$C684/$B$12*$B$7+(1-$A$1075)*$D684/$B$12*$C$7)</x:f>
        <x:v>0</x:v>
      </x:c>
      <x:c r="BX684" s="34" t="n">
        <x:f>$B$11*(($A$1076)*$C684/$B$12*$B$7+(1-$A$1076)*$D684/$B$12*$C$7)</x:f>
        <x:v>0</x:v>
      </x:c>
      <x:c r="BY684" s="34" t="n">
        <x:f>$B$11*(($A$1077)*$C684/$B$12*$B$7+(1-$A$1077)*$D684/$B$12*$C$7)</x:f>
        <x:v>0</x:v>
      </x:c>
      <x:c r="BZ684" s="34" t="n">
        <x:f>$B$11*(($A$1078)*$C684/$B$12*$B$7+(1-$A$1078)*$D684/$B$12*$C$7)</x:f>
        <x:v>0</x:v>
      </x:c>
      <x:c r="CA684" s="34" t="n">
        <x:f>$B$11*(($A$1079)*$C684/$B$12*$B$7+(1-$A$1079)*$D684/$B$12*$C$7)</x:f>
        <x:v>0</x:v>
      </x:c>
      <x:c r="CB684" s="34" t="n">
        <x:f>$B$11*(($A$1080)*$C684/$B$12*$B$7+(1-$A$1080)*$D684/$B$12*$C$7)</x:f>
        <x:v>0</x:v>
      </x:c>
      <x:c r="CC684" s="34" t="n">
        <x:f>$B$11*(($A$1081)*$C684/$B$12*$B$7+(1-$A$1081)*$D684/$B$12*$C$7)</x:f>
        <x:v>0</x:v>
      </x:c>
    </x:row>
    <x:row r="685">
      <x:c r="A685" s="34" t="n">
        <x:v>661</x:v>
      </x:c>
      <x:c r="B685" s="39" t="n">
        <x:v>-0.16342585621798952</x:v>
      </x:c>
      <x:c r="C685" s="1" t="n">
        <x:f>SUM(AM685:AV685)</x:f>
        <x:v>0</x:v>
      </x:c>
      <x:c r="D685" s="1" t="n">
        <x:f>SUM(AW685:BF685)</x:f>
        <x:v>0</x:v>
      </x:c>
      <x:c r="E685" s="17" t="n">
        <x:f>(1-C685/$B$12)*$B$8-C685/$B$12*$B$7</x:f>
        <x:v>0.05</x:v>
      </x:c>
      <x:c r="F685" s="17" t="n">
        <x:f>(1-D685/$B$12)*$C$8-D685/$B$12*$C$7</x:f>
        <x:v>0.09</x:v>
      </x:c>
      <x:c r="G685" s="32" t="n">
        <x:f>$B$11*($B$10*C685/$B$12*$B$7+(1-$B$10)*D685/$B$12*$C$7)</x:f>
        <x:v>0</x:v>
      </x:c>
      <x:c r="H685" s="17" t="n">
        <x:f>$B$10*E685+(1-$B$10)*F685</x:f>
        <x:v>0.07</x:v>
      </x:c>
      <x:c r="I685" s="34"/>
      <x:c r="J685" s="34"/>
      <x:c r="K685" s="34"/>
      <x:c r="L685" s="34"/>
      <x:c r="M685" s="34"/>
      <x:c r="N685" s="34"/>
      <x:c r="O685" s="34"/>
      <x:c r="P685" s="34"/>
      <x:c r="Q685" s="34"/>
      <x:c r="R685" s="39" t="n">
        <x:v>0.6836448090867929</x:v>
      </x:c>
      <x:c r="S685" s="39" t="n">
        <x:v>-1.5814813219976447</x:v>
      </x:c>
      <x:c r="T685" s="39" t="n">
        <x:v>-1.9318047720223874</x:v>
      </x:c>
      <x:c r="U685" s="39" t="n">
        <x:v>0.650590123777203</x:v>
      </x:c>
      <x:c r="V685" s="39" t="n">
        <x:v>1.5207184452143834</x:v>
      </x:c>
      <x:c r="W685" s="39" t="n">
        <x:v>0.8118363141398969</x:v>
      </x:c>
      <x:c r="X685" s="39" t="n">
        <x:v>-1.0767638644628774</x:v>
      </x:c>
      <x:c r="Y685" s="39" t="n">
        <x:v>1.0841774304786689</x:v>
      </x:c>
      <x:c r="Z685" s="39" t="n">
        <x:v>1.410143188774196</x:v>
      </x:c>
      <x:c r="AA685" s="39" t="n">
        <x:v>1.8290691127394139</x:v>
      </x:c>
      <x:c r="AB685" s="39" t="n">
        <x:v>-0.07333073006737442</x:v>
      </x:c>
      <x:c r="AC685" s="39" t="n">
        <x:v>0.9946634799636269</x:v>
      </x:c>
      <x:c r="AD685" s="39" t="n">
        <x:v>-0.5491246559754882</x:v>
      </x:c>
      <x:c r="AE685" s="39" t="n">
        <x:v>0.4346961771191804</x:v>
      </x:c>
      <x:c r="AF685" s="39" t="n">
        <x:v>0.8993106897740852</x:v>
      </x:c>
      <x:c r="AG685" s="39" t="n">
        <x:v>-1.2313106195391004</x:v>
      </x:c>
      <x:c r="AH685" s="39" t="n">
        <x:v>-0.2085455597822424</x:v>
      </x:c>
      <x:c r="AI685" s="39" t="n">
        <x:v>0.9120930377619655</x:v>
      </x:c>
      <x:c r="AJ685" s="39" t="n">
        <x:v>0.4575655904497595</x:v>
      </x:c>
      <x:c r="AK685" s="39" t="n">
        <x:v>0.6990530709269026</x:v>
      </x:c>
      <x:c r="AL685" s="34"/>
      <x:c r="AM685" s="34" t="n">
        <x:f>IF(SQRT($B$9)*$B685+SQRT(1-$B$9)*R685&lt;_xlfn.NORM.S.INV($B$6),1,0)</x:f>
        <x:v>0</x:v>
      </x:c>
      <x:c r="AN685" s="34" t="n">
        <x:f>IF(SQRT($B$9)*$B685+SQRT(1-$B$9)*S685&lt;_xlfn.NORM.S.INV($B$6),1,0)</x:f>
        <x:v>0</x:v>
      </x:c>
      <x:c r="AO685" s="34" t="n">
        <x:f>IF(SQRT($B$9)*$B685+SQRT(1-$B$9)*T685&lt;_xlfn.NORM.S.INV($B$6),1,0)</x:f>
        <x:v>0</x:v>
      </x:c>
      <x:c r="AP685" s="34" t="n">
        <x:f>IF(SQRT($B$9)*$B685+SQRT(1-$B$9)*U685&lt;_xlfn.NORM.S.INV($B$6),1,0)</x:f>
        <x:v>0</x:v>
      </x:c>
      <x:c r="AQ685" s="34" t="n">
        <x:f>IF(SQRT($B$9)*$B685+SQRT(1-$B$9)*V685&lt;_xlfn.NORM.S.INV($B$6),1,0)</x:f>
        <x:v>0</x:v>
      </x:c>
      <x:c r="AR685" s="34" t="n">
        <x:f>IF(SQRT($B$9)*$B685+SQRT(1-$B$9)*W685&lt;_xlfn.NORM.S.INV($B$6),1,0)</x:f>
        <x:v>0</x:v>
      </x:c>
      <x:c r="AS685" s="34" t="n">
        <x:f>IF(SQRT($B$9)*$B685+SQRT(1-$B$9)*X685&lt;_xlfn.NORM.S.INV($B$6),1,0)</x:f>
        <x:v>0</x:v>
      </x:c>
      <x:c r="AT685" s="34" t="n">
        <x:f>IF(SQRT($B$9)*$B685+SQRT(1-$B$9)*Y685&lt;_xlfn.NORM.S.INV($B$6),1,0)</x:f>
        <x:v>0</x:v>
      </x:c>
      <x:c r="AU685" s="34" t="n">
        <x:f>IF(SQRT($B$9)*$B685+SQRT(1-$B$9)*Z685&lt;_xlfn.NORM.S.INV($B$6),1,0)</x:f>
        <x:v>0</x:v>
      </x:c>
      <x:c r="AV685" s="34" t="n">
        <x:f>IF(SQRT($B$9)*$B685+SQRT(1-$B$9)*AA685&lt;_xlfn.NORM.S.INV($B$6),1,0)</x:f>
        <x:v>0</x:v>
      </x:c>
      <x:c r="AW685" s="34" t="n">
        <x:f>IF(SQRT($C$9)*$B685+SQRT(1-$C$9)*AB685&lt;_xlfn.NORM.S.INV($C$6),1,0)</x:f>
        <x:v>0</x:v>
      </x:c>
      <x:c r="AX685" s="34" t="n">
        <x:f>IF(SQRT($C$9)*$B685+SQRT(1-$C$9)*AC685&lt;_xlfn.NORM.S.INV($C$6),1,0)</x:f>
        <x:v>0</x:v>
      </x:c>
      <x:c r="AY685" s="34" t="n">
        <x:f>IF(SQRT($C$9)*$B685+SQRT(1-$C$9)*AD685&lt;_xlfn.NORM.S.INV($C$6),1,0)</x:f>
        <x:v>0</x:v>
      </x:c>
      <x:c r="AZ685" s="34" t="n">
        <x:f>IF(SQRT($C$9)*$B685+SQRT(1-$C$9)*AE685&lt;_xlfn.NORM.S.INV($C$6),1,0)</x:f>
        <x:v>0</x:v>
      </x:c>
      <x:c r="BA685" s="34" t="n">
        <x:f>IF(SQRT($C$9)*$B685+SQRT(1-$C$9)*AF685&lt;_xlfn.NORM.S.INV($C$6),1,0)</x:f>
        <x:v>0</x:v>
      </x:c>
      <x:c r="BB685" s="34" t="n">
        <x:f>IF(SQRT($C$9)*$B685+SQRT(1-$C$9)*AG685&lt;_xlfn.NORM.S.INV($C$6),1,0)</x:f>
        <x:v>0</x:v>
      </x:c>
      <x:c r="BC685" s="34" t="n">
        <x:f>IF(SQRT($C$9)*$B685+SQRT(1-$C$9)*AH685&lt;_xlfn.NORM.S.INV($C$6),1,0)</x:f>
        <x:v>0</x:v>
      </x:c>
      <x:c r="BD685" s="34" t="n">
        <x:f>IF(SQRT($C$9)*$B685+SQRT(1-$C$9)*AI685&lt;_xlfn.NORM.S.INV($C$6),1,0)</x:f>
        <x:v>0</x:v>
      </x:c>
      <x:c r="BE685" s="34" t="n">
        <x:f>IF(SQRT($C$9)*$B685+SQRT(1-$C$9)*AJ685&lt;_xlfn.NORM.S.INV($C$6),1,0)</x:f>
        <x:v>0</x:v>
      </x:c>
      <x:c r="BF685" s="34" t="n">
        <x:f>IF(SQRT($C$9)*$B685+SQRT(1-$C$9)*AK685&lt;_xlfn.NORM.S.INV($C$6),1,0)</x:f>
        <x:v>0</x:v>
      </x:c>
      <x:c r="BG685" s="34"/>
      <x:c r="BH685" s="34"/>
      <x:c r="BI685" s="34" t="n">
        <x:f>$B$11*(($A$1061)*$C685/$B$12*$B$7+(1-$A$1061)*$D685/$B$12*$C$7)</x:f>
        <x:v>0</x:v>
      </x:c>
      <x:c r="BJ685" s="34" t="n">
        <x:f>$B$11*(($A$1062)*$C685/$B$12*$B$7+(1-$A$1062)*$D685/$B$12*$C$7)</x:f>
        <x:v>0</x:v>
      </x:c>
      <x:c r="BK685" s="34" t="n">
        <x:f>$B$11*(($A$1063)*$C685/$B$12*$B$7+(1-$A$1063)*$D685/$B$12*$C$7)</x:f>
        <x:v>0</x:v>
      </x:c>
      <x:c r="BL685" s="34" t="n">
        <x:f>$B$11*(($A$1064)*$C685/$B$12*$B$7+(1-$A$1064)*$D685/$B$12*$C$7)</x:f>
        <x:v>0</x:v>
      </x:c>
      <x:c r="BM685" s="34" t="n">
        <x:f>$B$11*(($A$1065)*$C685/$B$12*$B$7+(1-$A$1065)*$D685/$B$12*$C$7)</x:f>
        <x:v>0</x:v>
      </x:c>
      <x:c r="BN685" s="34" t="n">
        <x:f>$B$11*(($A$1066)*$C685/$B$12*$B$7+(1-$A$1066)*$D685/$B$12*$C$7)</x:f>
        <x:v>0</x:v>
      </x:c>
      <x:c r="BO685" s="34" t="n">
        <x:f>$B$11*(($A$1067)*$C685/$B$12*$B$7+(1-$A$1067)*$D685/$B$12*$C$7)</x:f>
        <x:v>0</x:v>
      </x:c>
      <x:c r="BP685" s="34" t="n">
        <x:f>$B$11*(($A$1068)*$C685/$B$12*$B$7+(1-$A$1068)*$D685/$B$12*$C$7)</x:f>
        <x:v>0</x:v>
      </x:c>
      <x:c r="BQ685" s="34" t="n">
        <x:f>$B$11*(($A$1069)*$C685/$B$12*$B$7+(1-$A$1069)*$D685/$B$12*$C$7)</x:f>
        <x:v>0</x:v>
      </x:c>
      <x:c r="BR685" s="34" t="n">
        <x:f>$B$11*(($A$1070)*$C685/$B$12*$B$7+(1-$A$1070)*$D685/$B$12*$C$7)</x:f>
        <x:v>0</x:v>
      </x:c>
      <x:c r="BS685" s="34" t="n">
        <x:f>$B$11*(($A$1071)*$C685/$B$12*$B$7+(1-$A$1071)*$D685/$B$12*$C$7)</x:f>
        <x:v>0</x:v>
      </x:c>
      <x:c r="BT685" s="34" t="n">
        <x:f>$B$11*(($A$1072)*$C685/$B$12*$B$7+(1-$A$1072)*$D685/$B$12*$C$7)</x:f>
        <x:v>0</x:v>
      </x:c>
      <x:c r="BU685" s="34" t="n">
        <x:f>$B$11*(($A$1073)*$C685/$B$12*$B$7+(1-$A$1073)*$D685/$B$12*$C$7)</x:f>
        <x:v>0</x:v>
      </x:c>
      <x:c r="BV685" s="34" t="n">
        <x:f>$B$11*(($A$1074)*$C685/$B$12*$B$7+(1-$A$1074)*$D685/$B$12*$C$7)</x:f>
        <x:v>0</x:v>
      </x:c>
      <x:c r="BW685" s="34" t="n">
        <x:f>$B$11*(($A$1075)*$C685/$B$12*$B$7+(1-$A$1075)*$D685/$B$12*$C$7)</x:f>
        <x:v>0</x:v>
      </x:c>
      <x:c r="BX685" s="34" t="n">
        <x:f>$B$11*(($A$1076)*$C685/$B$12*$B$7+(1-$A$1076)*$D685/$B$12*$C$7)</x:f>
        <x:v>0</x:v>
      </x:c>
      <x:c r="BY685" s="34" t="n">
        <x:f>$B$11*(($A$1077)*$C685/$B$12*$B$7+(1-$A$1077)*$D685/$B$12*$C$7)</x:f>
        <x:v>0</x:v>
      </x:c>
      <x:c r="BZ685" s="34" t="n">
        <x:f>$B$11*(($A$1078)*$C685/$B$12*$B$7+(1-$A$1078)*$D685/$B$12*$C$7)</x:f>
        <x:v>0</x:v>
      </x:c>
      <x:c r="CA685" s="34" t="n">
        <x:f>$B$11*(($A$1079)*$C685/$B$12*$B$7+(1-$A$1079)*$D685/$B$12*$C$7)</x:f>
        <x:v>0</x:v>
      </x:c>
      <x:c r="CB685" s="34" t="n">
        <x:f>$B$11*(($A$1080)*$C685/$B$12*$B$7+(1-$A$1080)*$D685/$B$12*$C$7)</x:f>
        <x:v>0</x:v>
      </x:c>
      <x:c r="CC685" s="34" t="n">
        <x:f>$B$11*(($A$1081)*$C685/$B$12*$B$7+(1-$A$1081)*$D685/$B$12*$C$7)</x:f>
        <x:v>0</x:v>
      </x:c>
    </x:row>
    <x:row r="686">
      <x:c r="A686" s="34" t="n">
        <x:v>662</x:v>
      </x:c>
      <x:c r="B686" s="39" t="n">
        <x:v>-0.25509757963252744</x:v>
      </x:c>
      <x:c r="C686" s="1" t="n">
        <x:f>SUM(AM686:AV686)</x:f>
        <x:v>0</x:v>
      </x:c>
      <x:c r="D686" s="1" t="n">
        <x:f>SUM(AW686:BF686)</x:f>
        <x:v>0</x:v>
      </x:c>
      <x:c r="E686" s="17" t="n">
        <x:f>(1-C686/$B$12)*$B$8-C686/$B$12*$B$7</x:f>
        <x:v>0.05</x:v>
      </x:c>
      <x:c r="F686" s="17" t="n">
        <x:f>(1-D686/$B$12)*$C$8-D686/$B$12*$C$7</x:f>
        <x:v>0.09</x:v>
      </x:c>
      <x:c r="G686" s="32" t="n">
        <x:f>$B$11*($B$10*C686/$B$12*$B$7+(1-$B$10)*D686/$B$12*$C$7)</x:f>
        <x:v>0</x:v>
      </x:c>
      <x:c r="H686" s="17" t="n">
        <x:f>$B$10*E686+(1-$B$10)*F686</x:f>
        <x:v>0.07</x:v>
      </x:c>
      <x:c r="I686" s="34"/>
      <x:c r="J686" s="34"/>
      <x:c r="K686" s="34"/>
      <x:c r="L686" s="34"/>
      <x:c r="M686" s="34"/>
      <x:c r="N686" s="34"/>
      <x:c r="O686" s="34"/>
      <x:c r="P686" s="34"/>
      <x:c r="Q686" s="34"/>
      <x:c r="R686" s="39" t="n">
        <x:v>-0.13419059530487884</x:v>
      </x:c>
      <x:c r="S686" s="39" t="n">
        <x:v>1.4235118813149141</x:v>
      </x:c>
      <x:c r="T686" s="39" t="n">
        <x:v>-1.7468051824682005</x:v>
      </x:c>
      <x:c r="U686" s="39" t="n">
        <x:v>-0.3200847248738598</x:v>
      </x:c>
      <x:c r="V686" s="39" t="n">
        <x:v>-0.7841085332589663</x:v>
      </x:c>
      <x:c r="W686" s="39" t="n">
        <x:v>0.2578597395318323</x:v>
      </x:c>
      <x:c r="X686" s="39" t="n">
        <x:v>-0.6842204795302016</x:v>
      </x:c>
      <x:c r="Y686" s="39" t="n">
        <x:v>-2.358038406077184</x:v>
      </x:c>
      <x:c r="Z686" s="39" t="n">
        <x:v>-0.7913669194855042</x:v>
      </x:c>
      <x:c r="AA686" s="39" t="n">
        <x:v>1.082390599370245</x:v>
      </x:c>
      <x:c r="AB686" s="39" t="n">
        <x:v>1.46202838148031</x:v>
      </x:c>
      <x:c r="AC686" s="39" t="n">
        <x:v>-1.4454529728434973</x:v>
      </x:c>
      <x:c r="AD686" s="39" t="n">
        <x:v>-0.6032646446387058</x:v>
      </x:c>
      <x:c r="AE686" s="39" t="n">
        <x:v>-0.17839253199789581</x:v>
      </x:c>
      <x:c r="AF686" s="39" t="n">
        <x:v>-0.10015178234995532</x:v>
      </x:c>
      <x:c r="AG686" s="39" t="n">
        <x:v>-0.950708825830276</x:v>
      </x:c>
      <x:c r="AH686" s="39" t="n">
        <x:v>-0.5885225467665242</x:v>
      </x:c>
      <x:c r="AI686" s="39" t="n">
        <x:v>-0.1124417907307414</x:v>
      </x:c>
      <x:c r="AJ686" s="39" t="n">
        <x:v>1.0478894748299705</x:v>
      </x:c>
      <x:c r="AK686" s="39" t="n">
        <x:v>-0.37731917740514676</x:v>
      </x:c>
      <x:c r="AL686" s="34"/>
      <x:c r="AM686" s="34" t="n">
        <x:f>IF(SQRT($B$9)*$B686+SQRT(1-$B$9)*R686&lt;_xlfn.NORM.S.INV($B$6),1,0)</x:f>
        <x:v>0</x:v>
      </x:c>
      <x:c r="AN686" s="34" t="n">
        <x:f>IF(SQRT($B$9)*$B686+SQRT(1-$B$9)*S686&lt;_xlfn.NORM.S.INV($B$6),1,0)</x:f>
        <x:v>0</x:v>
      </x:c>
      <x:c r="AO686" s="34" t="n">
        <x:f>IF(SQRT($B$9)*$B686+SQRT(1-$B$9)*T686&lt;_xlfn.NORM.S.INV($B$6),1,0)</x:f>
        <x:v>0</x:v>
      </x:c>
      <x:c r="AP686" s="34" t="n">
        <x:f>IF(SQRT($B$9)*$B686+SQRT(1-$B$9)*U686&lt;_xlfn.NORM.S.INV($B$6),1,0)</x:f>
        <x:v>0</x:v>
      </x:c>
      <x:c r="AQ686" s="34" t="n">
        <x:f>IF(SQRT($B$9)*$B686+SQRT(1-$B$9)*V686&lt;_xlfn.NORM.S.INV($B$6),1,0)</x:f>
        <x:v>0</x:v>
      </x:c>
      <x:c r="AR686" s="34" t="n">
        <x:f>IF(SQRT($B$9)*$B686+SQRT(1-$B$9)*W686&lt;_xlfn.NORM.S.INV($B$6),1,0)</x:f>
        <x:v>0</x:v>
      </x:c>
      <x:c r="AS686" s="34" t="n">
        <x:f>IF(SQRT($B$9)*$B686+SQRT(1-$B$9)*X686&lt;_xlfn.NORM.S.INV($B$6),1,0)</x:f>
        <x:v>0</x:v>
      </x:c>
      <x:c r="AT686" s="34" t="n">
        <x:f>IF(SQRT($B$9)*$B686+SQRT(1-$B$9)*Y686&lt;_xlfn.NORM.S.INV($B$6),1,0)</x:f>
        <x:v>0</x:v>
      </x:c>
      <x:c r="AU686" s="34" t="n">
        <x:f>IF(SQRT($B$9)*$B686+SQRT(1-$B$9)*Z686&lt;_xlfn.NORM.S.INV($B$6),1,0)</x:f>
        <x:v>0</x:v>
      </x:c>
      <x:c r="AV686" s="34" t="n">
        <x:f>IF(SQRT($B$9)*$B686+SQRT(1-$B$9)*AA686&lt;_xlfn.NORM.S.INV($B$6),1,0)</x:f>
        <x:v>0</x:v>
      </x:c>
      <x:c r="AW686" s="34" t="n">
        <x:f>IF(SQRT($C$9)*$B686+SQRT(1-$C$9)*AB686&lt;_xlfn.NORM.S.INV($C$6),1,0)</x:f>
        <x:v>0</x:v>
      </x:c>
      <x:c r="AX686" s="34" t="n">
        <x:f>IF(SQRT($C$9)*$B686+SQRT(1-$C$9)*AC686&lt;_xlfn.NORM.S.INV($C$6),1,0)</x:f>
        <x:v>0</x:v>
      </x:c>
      <x:c r="AY686" s="34" t="n">
        <x:f>IF(SQRT($C$9)*$B686+SQRT(1-$C$9)*AD686&lt;_xlfn.NORM.S.INV($C$6),1,0)</x:f>
        <x:v>0</x:v>
      </x:c>
      <x:c r="AZ686" s="34" t="n">
        <x:f>IF(SQRT($C$9)*$B686+SQRT(1-$C$9)*AE686&lt;_xlfn.NORM.S.INV($C$6),1,0)</x:f>
        <x:v>0</x:v>
      </x:c>
      <x:c r="BA686" s="34" t="n">
        <x:f>IF(SQRT($C$9)*$B686+SQRT(1-$C$9)*AF686&lt;_xlfn.NORM.S.INV($C$6),1,0)</x:f>
        <x:v>0</x:v>
      </x:c>
      <x:c r="BB686" s="34" t="n">
        <x:f>IF(SQRT($C$9)*$B686+SQRT(1-$C$9)*AG686&lt;_xlfn.NORM.S.INV($C$6),1,0)</x:f>
        <x:v>0</x:v>
      </x:c>
      <x:c r="BC686" s="34" t="n">
        <x:f>IF(SQRT($C$9)*$B686+SQRT(1-$C$9)*AH686&lt;_xlfn.NORM.S.INV($C$6),1,0)</x:f>
        <x:v>0</x:v>
      </x:c>
      <x:c r="BD686" s="34" t="n">
        <x:f>IF(SQRT($C$9)*$B686+SQRT(1-$C$9)*AI686&lt;_xlfn.NORM.S.INV($C$6),1,0)</x:f>
        <x:v>0</x:v>
      </x:c>
      <x:c r="BE686" s="34" t="n">
        <x:f>IF(SQRT($C$9)*$B686+SQRT(1-$C$9)*AJ686&lt;_xlfn.NORM.S.INV($C$6),1,0)</x:f>
        <x:v>0</x:v>
      </x:c>
      <x:c r="BF686" s="34" t="n">
        <x:f>IF(SQRT($C$9)*$B686+SQRT(1-$C$9)*AK686&lt;_xlfn.NORM.S.INV($C$6),1,0)</x:f>
        <x:v>0</x:v>
      </x:c>
      <x:c r="BG686" s="34"/>
      <x:c r="BH686" s="34"/>
      <x:c r="BI686" s="34" t="n">
        <x:f>$B$11*(($A$1061)*$C686/$B$12*$B$7+(1-$A$1061)*$D686/$B$12*$C$7)</x:f>
        <x:v>0</x:v>
      </x:c>
      <x:c r="BJ686" s="34" t="n">
        <x:f>$B$11*(($A$1062)*$C686/$B$12*$B$7+(1-$A$1062)*$D686/$B$12*$C$7)</x:f>
        <x:v>0</x:v>
      </x:c>
      <x:c r="BK686" s="34" t="n">
        <x:f>$B$11*(($A$1063)*$C686/$B$12*$B$7+(1-$A$1063)*$D686/$B$12*$C$7)</x:f>
        <x:v>0</x:v>
      </x:c>
      <x:c r="BL686" s="34" t="n">
        <x:f>$B$11*(($A$1064)*$C686/$B$12*$B$7+(1-$A$1064)*$D686/$B$12*$C$7)</x:f>
        <x:v>0</x:v>
      </x:c>
      <x:c r="BM686" s="34" t="n">
        <x:f>$B$11*(($A$1065)*$C686/$B$12*$B$7+(1-$A$1065)*$D686/$B$12*$C$7)</x:f>
        <x:v>0</x:v>
      </x:c>
      <x:c r="BN686" s="34" t="n">
        <x:f>$B$11*(($A$1066)*$C686/$B$12*$B$7+(1-$A$1066)*$D686/$B$12*$C$7)</x:f>
        <x:v>0</x:v>
      </x:c>
      <x:c r="BO686" s="34" t="n">
        <x:f>$B$11*(($A$1067)*$C686/$B$12*$B$7+(1-$A$1067)*$D686/$B$12*$C$7)</x:f>
        <x:v>0</x:v>
      </x:c>
      <x:c r="BP686" s="34" t="n">
        <x:f>$B$11*(($A$1068)*$C686/$B$12*$B$7+(1-$A$1068)*$D686/$B$12*$C$7)</x:f>
        <x:v>0</x:v>
      </x:c>
      <x:c r="BQ686" s="34" t="n">
        <x:f>$B$11*(($A$1069)*$C686/$B$12*$B$7+(1-$A$1069)*$D686/$B$12*$C$7)</x:f>
        <x:v>0</x:v>
      </x:c>
      <x:c r="BR686" s="34" t="n">
        <x:f>$B$11*(($A$1070)*$C686/$B$12*$B$7+(1-$A$1070)*$D686/$B$12*$C$7)</x:f>
        <x:v>0</x:v>
      </x:c>
      <x:c r="BS686" s="34" t="n">
        <x:f>$B$11*(($A$1071)*$C686/$B$12*$B$7+(1-$A$1071)*$D686/$B$12*$C$7)</x:f>
        <x:v>0</x:v>
      </x:c>
      <x:c r="BT686" s="34" t="n">
        <x:f>$B$11*(($A$1072)*$C686/$B$12*$B$7+(1-$A$1072)*$D686/$B$12*$C$7)</x:f>
        <x:v>0</x:v>
      </x:c>
      <x:c r="BU686" s="34" t="n">
        <x:f>$B$11*(($A$1073)*$C686/$B$12*$B$7+(1-$A$1073)*$D686/$B$12*$C$7)</x:f>
        <x:v>0</x:v>
      </x:c>
      <x:c r="BV686" s="34" t="n">
        <x:f>$B$11*(($A$1074)*$C686/$B$12*$B$7+(1-$A$1074)*$D686/$B$12*$C$7)</x:f>
        <x:v>0</x:v>
      </x:c>
      <x:c r="BW686" s="34" t="n">
        <x:f>$B$11*(($A$1075)*$C686/$B$12*$B$7+(1-$A$1075)*$D686/$B$12*$C$7)</x:f>
        <x:v>0</x:v>
      </x:c>
      <x:c r="BX686" s="34" t="n">
        <x:f>$B$11*(($A$1076)*$C686/$B$12*$B$7+(1-$A$1076)*$D686/$B$12*$C$7)</x:f>
        <x:v>0</x:v>
      </x:c>
      <x:c r="BY686" s="34" t="n">
        <x:f>$B$11*(($A$1077)*$C686/$B$12*$B$7+(1-$A$1077)*$D686/$B$12*$C$7)</x:f>
        <x:v>0</x:v>
      </x:c>
      <x:c r="BZ686" s="34" t="n">
        <x:f>$B$11*(($A$1078)*$C686/$B$12*$B$7+(1-$A$1078)*$D686/$B$12*$C$7)</x:f>
        <x:v>0</x:v>
      </x:c>
      <x:c r="CA686" s="34" t="n">
        <x:f>$B$11*(($A$1079)*$C686/$B$12*$B$7+(1-$A$1079)*$D686/$B$12*$C$7)</x:f>
        <x:v>0</x:v>
      </x:c>
      <x:c r="CB686" s="34" t="n">
        <x:f>$B$11*(($A$1080)*$C686/$B$12*$B$7+(1-$A$1080)*$D686/$B$12*$C$7)</x:f>
        <x:v>0</x:v>
      </x:c>
      <x:c r="CC686" s="34" t="n">
        <x:f>$B$11*(($A$1081)*$C686/$B$12*$B$7+(1-$A$1081)*$D686/$B$12*$C$7)</x:f>
        <x:v>0</x:v>
      </x:c>
    </x:row>
    <x:row r="687">
      <x:c r="A687" s="34" t="n">
        <x:v>663</x:v>
      </x:c>
      <x:c r="B687" s="39" t="n">
        <x:v>-0.560230740289359</x:v>
      </x:c>
      <x:c r="C687" s="1" t="n">
        <x:f>SUM(AM687:AV687)</x:f>
        <x:v>0</x:v>
      </x:c>
      <x:c r="D687" s="1" t="n">
        <x:f>SUM(AW687:BF687)</x:f>
        <x:v>0</x:v>
      </x:c>
      <x:c r="E687" s="17" t="n">
        <x:f>(1-C687/$B$12)*$B$8-C687/$B$12*$B$7</x:f>
        <x:v>0.05</x:v>
      </x:c>
      <x:c r="F687" s="17" t="n">
        <x:f>(1-D687/$B$12)*$C$8-D687/$B$12*$C$7</x:f>
        <x:v>0.09</x:v>
      </x:c>
      <x:c r="G687" s="32" t="n">
        <x:f>$B$11*($B$10*C687/$B$12*$B$7+(1-$B$10)*D687/$B$12*$C$7)</x:f>
        <x:v>0</x:v>
      </x:c>
      <x:c r="H687" s="17" t="n">
        <x:f>$B$10*E687+(1-$B$10)*F687</x:f>
        <x:v>0.07</x:v>
      </x:c>
      <x:c r="I687" s="34"/>
      <x:c r="J687" s="34"/>
      <x:c r="K687" s="34"/>
      <x:c r="L687" s="34"/>
      <x:c r="M687" s="34"/>
      <x:c r="N687" s="34"/>
      <x:c r="O687" s="34"/>
      <x:c r="P687" s="34"/>
      <x:c r="Q687" s="34"/>
      <x:c r="R687" s="39" t="n">
        <x:v>0.41614399356910237</x:v>
      </x:c>
      <x:c r="S687" s="39" t="n">
        <x:v>1.3282164836197026</x:v>
      </x:c>
      <x:c r="T687" s="39" t="n">
        <x:v>0.09926290122979944</x:v>
      </x:c>
      <x:c r="U687" s="39" t="n">
        <x:v>0.4435686272810574</x:v>
      </x:c>
      <x:c r="V687" s="39" t="n">
        <x:v>0.098637674304235</x:v>
      </x:c>
      <x:c r="W687" s="39" t="n">
        <x:v>1.1659966364117698</x:v>
      </x:c>
      <x:c r="X687" s="39" t="n">
        <x:v>0.6286165241979235</x:v>
      </x:c>
      <x:c r="Y687" s="39" t="n">
        <x:v>1.2025000554138985</x:v>
      </x:c>
      <x:c r="Z687" s="39" t="n">
        <x:v>-1.1269729877981207</x:v>
      </x:c>
      <x:c r="AA687" s="39" t="n">
        <x:v>-1.2318610768093967</x:v>
      </x:c>
      <x:c r="AB687" s="39" t="n">
        <x:v>-0.6033015292942601</x:v>
      </x:c>
      <x:c r="AC687" s="39" t="n">
        <x:v>0.6623035151614793</x:v>
      </x:c>
      <x:c r="AD687" s="39" t="n">
        <x:v>-0.9270400683357956</x:v>
      </x:c>
      <x:c r="AE687" s="39" t="n">
        <x:v>-0.5719463546558159</x:v>
      </x:c>
      <x:c r="AF687" s="39" t="n">
        <x:v>-0.0022667282800280355</x:v>
      </x:c>
      <x:c r="AG687" s="39" t="n">
        <x:v>0.6972047510167749</x:v>
      </x:c>
      <x:c r="AH687" s="39" t="n">
        <x:v>-0.038427938812965905</x:v>
      </x:c>
      <x:c r="AI687" s="39" t="n">
        <x:v>-1.202174830610166</x:v>
      </x:c>
      <x:c r="AJ687" s="39" t="n">
        <x:v>-0.5341414101639465</x:v>
      </x:c>
      <x:c r="AK687" s="39" t="n">
        <x:v>-0.45402282929812193</x:v>
      </x:c>
      <x:c r="AL687" s="34"/>
      <x:c r="AM687" s="34" t="n">
        <x:f>IF(SQRT($B$9)*$B687+SQRT(1-$B$9)*R687&lt;_xlfn.NORM.S.INV($B$6),1,0)</x:f>
        <x:v>0</x:v>
      </x:c>
      <x:c r="AN687" s="34" t="n">
        <x:f>IF(SQRT($B$9)*$B687+SQRT(1-$B$9)*S687&lt;_xlfn.NORM.S.INV($B$6),1,0)</x:f>
        <x:v>0</x:v>
      </x:c>
      <x:c r="AO687" s="34" t="n">
        <x:f>IF(SQRT($B$9)*$B687+SQRT(1-$B$9)*T687&lt;_xlfn.NORM.S.INV($B$6),1,0)</x:f>
        <x:v>0</x:v>
      </x:c>
      <x:c r="AP687" s="34" t="n">
        <x:f>IF(SQRT($B$9)*$B687+SQRT(1-$B$9)*U687&lt;_xlfn.NORM.S.INV($B$6),1,0)</x:f>
        <x:v>0</x:v>
      </x:c>
      <x:c r="AQ687" s="34" t="n">
        <x:f>IF(SQRT($B$9)*$B687+SQRT(1-$B$9)*V687&lt;_xlfn.NORM.S.INV($B$6),1,0)</x:f>
        <x:v>0</x:v>
      </x:c>
      <x:c r="AR687" s="34" t="n">
        <x:f>IF(SQRT($B$9)*$B687+SQRT(1-$B$9)*W687&lt;_xlfn.NORM.S.INV($B$6),1,0)</x:f>
        <x:v>0</x:v>
      </x:c>
      <x:c r="AS687" s="34" t="n">
        <x:f>IF(SQRT($B$9)*$B687+SQRT(1-$B$9)*X687&lt;_xlfn.NORM.S.INV($B$6),1,0)</x:f>
        <x:v>0</x:v>
      </x:c>
      <x:c r="AT687" s="34" t="n">
        <x:f>IF(SQRT($B$9)*$B687+SQRT(1-$B$9)*Y687&lt;_xlfn.NORM.S.INV($B$6),1,0)</x:f>
        <x:v>0</x:v>
      </x:c>
      <x:c r="AU687" s="34" t="n">
        <x:f>IF(SQRT($B$9)*$B687+SQRT(1-$B$9)*Z687&lt;_xlfn.NORM.S.INV($B$6),1,0)</x:f>
        <x:v>0</x:v>
      </x:c>
      <x:c r="AV687" s="34" t="n">
        <x:f>IF(SQRT($B$9)*$B687+SQRT(1-$B$9)*AA687&lt;_xlfn.NORM.S.INV($B$6),1,0)</x:f>
        <x:v>0</x:v>
      </x:c>
      <x:c r="AW687" s="34" t="n">
        <x:f>IF(SQRT($C$9)*$B687+SQRT(1-$C$9)*AB687&lt;_xlfn.NORM.S.INV($C$6),1,0)</x:f>
        <x:v>0</x:v>
      </x:c>
      <x:c r="AX687" s="34" t="n">
        <x:f>IF(SQRT($C$9)*$B687+SQRT(1-$C$9)*AC687&lt;_xlfn.NORM.S.INV($C$6),1,0)</x:f>
        <x:v>0</x:v>
      </x:c>
      <x:c r="AY687" s="34" t="n">
        <x:f>IF(SQRT($C$9)*$B687+SQRT(1-$C$9)*AD687&lt;_xlfn.NORM.S.INV($C$6),1,0)</x:f>
        <x:v>0</x:v>
      </x:c>
      <x:c r="AZ687" s="34" t="n">
        <x:f>IF(SQRT($C$9)*$B687+SQRT(1-$C$9)*AE687&lt;_xlfn.NORM.S.INV($C$6),1,0)</x:f>
        <x:v>0</x:v>
      </x:c>
      <x:c r="BA687" s="34" t="n">
        <x:f>IF(SQRT($C$9)*$B687+SQRT(1-$C$9)*AF687&lt;_xlfn.NORM.S.INV($C$6),1,0)</x:f>
        <x:v>0</x:v>
      </x:c>
      <x:c r="BB687" s="34" t="n">
        <x:f>IF(SQRT($C$9)*$B687+SQRT(1-$C$9)*AG687&lt;_xlfn.NORM.S.INV($C$6),1,0)</x:f>
        <x:v>0</x:v>
      </x:c>
      <x:c r="BC687" s="34" t="n">
        <x:f>IF(SQRT($C$9)*$B687+SQRT(1-$C$9)*AH687&lt;_xlfn.NORM.S.INV($C$6),1,0)</x:f>
        <x:v>0</x:v>
      </x:c>
      <x:c r="BD687" s="34" t="n">
        <x:f>IF(SQRT($C$9)*$B687+SQRT(1-$C$9)*AI687&lt;_xlfn.NORM.S.INV($C$6),1,0)</x:f>
        <x:v>0</x:v>
      </x:c>
      <x:c r="BE687" s="34" t="n">
        <x:f>IF(SQRT($C$9)*$B687+SQRT(1-$C$9)*AJ687&lt;_xlfn.NORM.S.INV($C$6),1,0)</x:f>
        <x:v>0</x:v>
      </x:c>
      <x:c r="BF687" s="34" t="n">
        <x:f>IF(SQRT($C$9)*$B687+SQRT(1-$C$9)*AK687&lt;_xlfn.NORM.S.INV($C$6),1,0)</x:f>
        <x:v>0</x:v>
      </x:c>
      <x:c r="BG687" s="34"/>
      <x:c r="BH687" s="34"/>
      <x:c r="BI687" s="34" t="n">
        <x:f>$B$11*(($A$1061)*$C687/$B$12*$B$7+(1-$A$1061)*$D687/$B$12*$C$7)</x:f>
        <x:v>0</x:v>
      </x:c>
      <x:c r="BJ687" s="34" t="n">
        <x:f>$B$11*(($A$1062)*$C687/$B$12*$B$7+(1-$A$1062)*$D687/$B$12*$C$7)</x:f>
        <x:v>0</x:v>
      </x:c>
      <x:c r="BK687" s="34" t="n">
        <x:f>$B$11*(($A$1063)*$C687/$B$12*$B$7+(1-$A$1063)*$D687/$B$12*$C$7)</x:f>
        <x:v>0</x:v>
      </x:c>
      <x:c r="BL687" s="34" t="n">
        <x:f>$B$11*(($A$1064)*$C687/$B$12*$B$7+(1-$A$1064)*$D687/$B$12*$C$7)</x:f>
        <x:v>0</x:v>
      </x:c>
      <x:c r="BM687" s="34" t="n">
        <x:f>$B$11*(($A$1065)*$C687/$B$12*$B$7+(1-$A$1065)*$D687/$B$12*$C$7)</x:f>
        <x:v>0</x:v>
      </x:c>
      <x:c r="BN687" s="34" t="n">
        <x:f>$B$11*(($A$1066)*$C687/$B$12*$B$7+(1-$A$1066)*$D687/$B$12*$C$7)</x:f>
        <x:v>0</x:v>
      </x:c>
      <x:c r="BO687" s="34" t="n">
        <x:f>$B$11*(($A$1067)*$C687/$B$12*$B$7+(1-$A$1067)*$D687/$B$12*$C$7)</x:f>
        <x:v>0</x:v>
      </x:c>
      <x:c r="BP687" s="34" t="n">
        <x:f>$B$11*(($A$1068)*$C687/$B$12*$B$7+(1-$A$1068)*$D687/$B$12*$C$7)</x:f>
        <x:v>0</x:v>
      </x:c>
      <x:c r="BQ687" s="34" t="n">
        <x:f>$B$11*(($A$1069)*$C687/$B$12*$B$7+(1-$A$1069)*$D687/$B$12*$C$7)</x:f>
        <x:v>0</x:v>
      </x:c>
      <x:c r="BR687" s="34" t="n">
        <x:f>$B$11*(($A$1070)*$C687/$B$12*$B$7+(1-$A$1070)*$D687/$B$12*$C$7)</x:f>
        <x:v>0</x:v>
      </x:c>
      <x:c r="BS687" s="34" t="n">
        <x:f>$B$11*(($A$1071)*$C687/$B$12*$B$7+(1-$A$1071)*$D687/$B$12*$C$7)</x:f>
        <x:v>0</x:v>
      </x:c>
      <x:c r="BT687" s="34" t="n">
        <x:f>$B$11*(($A$1072)*$C687/$B$12*$B$7+(1-$A$1072)*$D687/$B$12*$C$7)</x:f>
        <x:v>0</x:v>
      </x:c>
      <x:c r="BU687" s="34" t="n">
        <x:f>$B$11*(($A$1073)*$C687/$B$12*$B$7+(1-$A$1073)*$D687/$B$12*$C$7)</x:f>
        <x:v>0</x:v>
      </x:c>
      <x:c r="BV687" s="34" t="n">
        <x:f>$B$11*(($A$1074)*$C687/$B$12*$B$7+(1-$A$1074)*$D687/$B$12*$C$7)</x:f>
        <x:v>0</x:v>
      </x:c>
      <x:c r="BW687" s="34" t="n">
        <x:f>$B$11*(($A$1075)*$C687/$B$12*$B$7+(1-$A$1075)*$D687/$B$12*$C$7)</x:f>
        <x:v>0</x:v>
      </x:c>
      <x:c r="BX687" s="34" t="n">
        <x:f>$B$11*(($A$1076)*$C687/$B$12*$B$7+(1-$A$1076)*$D687/$B$12*$C$7)</x:f>
        <x:v>0</x:v>
      </x:c>
      <x:c r="BY687" s="34" t="n">
        <x:f>$B$11*(($A$1077)*$C687/$B$12*$B$7+(1-$A$1077)*$D687/$B$12*$C$7)</x:f>
        <x:v>0</x:v>
      </x:c>
      <x:c r="BZ687" s="34" t="n">
        <x:f>$B$11*(($A$1078)*$C687/$B$12*$B$7+(1-$A$1078)*$D687/$B$12*$C$7)</x:f>
        <x:v>0</x:v>
      </x:c>
      <x:c r="CA687" s="34" t="n">
        <x:f>$B$11*(($A$1079)*$C687/$B$12*$B$7+(1-$A$1079)*$D687/$B$12*$C$7)</x:f>
        <x:v>0</x:v>
      </x:c>
      <x:c r="CB687" s="34" t="n">
        <x:f>$B$11*(($A$1080)*$C687/$B$12*$B$7+(1-$A$1080)*$D687/$B$12*$C$7)</x:f>
        <x:v>0</x:v>
      </x:c>
      <x:c r="CC687" s="34" t="n">
        <x:f>$B$11*(($A$1081)*$C687/$B$12*$B$7+(1-$A$1081)*$D687/$B$12*$C$7)</x:f>
        <x:v>0</x:v>
      </x:c>
    </x:row>
    <x:row r="688">
      <x:c r="A688" s="34" t="n">
        <x:v>664</x:v>
      </x:c>
      <x:c r="B688" s="39" t="n">
        <x:v>-0.13384185453768174</x:v>
      </x:c>
      <x:c r="C688" s="1" t="n">
        <x:f>SUM(AM688:AV688)</x:f>
        <x:v>0</x:v>
      </x:c>
      <x:c r="D688" s="1" t="n">
        <x:f>SUM(AW688:BF688)</x:f>
        <x:v>0</x:v>
      </x:c>
      <x:c r="E688" s="17" t="n">
        <x:f>(1-C688/$B$12)*$B$8-C688/$B$12*$B$7</x:f>
        <x:v>0.05</x:v>
      </x:c>
      <x:c r="F688" s="17" t="n">
        <x:f>(1-D688/$B$12)*$C$8-D688/$B$12*$C$7</x:f>
        <x:v>0.09</x:v>
      </x:c>
      <x:c r="G688" s="32" t="n">
        <x:f>$B$11*($B$10*C688/$B$12*$B$7+(1-$B$10)*D688/$B$12*$C$7)</x:f>
        <x:v>0</x:v>
      </x:c>
      <x:c r="H688" s="17" t="n">
        <x:f>$B$10*E688+(1-$B$10)*F688</x:f>
        <x:v>0.07</x:v>
      </x:c>
      <x:c r="I688" s="34"/>
      <x:c r="J688" s="34"/>
      <x:c r="K688" s="34"/>
      <x:c r="L688" s="34"/>
      <x:c r="M688" s="34"/>
      <x:c r="N688" s="34"/>
      <x:c r="O688" s="34"/>
      <x:c r="P688" s="34"/>
      <x:c r="Q688" s="34"/>
      <x:c r="R688" s="39" t="n">
        <x:v>0.32175041618091044</x:v>
      </x:c>
      <x:c r="S688" s="39" t="n">
        <x:v>-1.7684236164524287</x:v>
      </x:c>
      <x:c r="T688" s="39" t="n">
        <x:v>0.40247766818972125</x:v>
      </x:c>
      <x:c r="U688" s="39" t="n">
        <x:v>-0.24335930470979092</x:v>
      </x:c>
      <x:c r="V688" s="39" t="n">
        <x:v>-0.583054435123128</x:v>
      </x:c>
      <x:c r="W688" s="39" t="n">
        <x:v>-0.12855515243590893</x:v>
      </x:c>
      <x:c r="X688" s="39" t="n">
        <x:v>2.24184774488506</x:v>
      </x:c>
      <x:c r="Y688" s="39" t="n">
        <x:v>-0.19678516617715994</x:v>
      </x:c>
      <x:c r="Z688" s="39" t="n">
        <x:v>0.16726733434970736</x:v>
      </x:c>
      <x:c r="AA688" s="39" t="n">
        <x:v>-0.3331703483987315</x:v>
      </x:c>
      <x:c r="AB688" s="39" t="n">
        <x:v>-0.17389503934778944</x:v>
      </x:c>
      <x:c r="AC688" s="39" t="n">
        <x:v>0.589231845070694</x:v>
      </x:c>
      <x:c r="AD688" s="39" t="n">
        <x:v>-0.3073197901066094</x:v>
      </x:c>
      <x:c r="AE688" s="39" t="n">
        <x:v>-0.6124934258820175</x:v>
      </x:c>
      <x:c r="AF688" s="39" t="n">
        <x:v>0.35821147663376024</x:v>
      </x:c>
      <x:c r="AG688" s="39" t="n">
        <x:v>0.25112493815815523</x:v>
      </x:c>
      <x:c r="AH688" s="39" t="n">
        <x:v>1.7408880222403205</x:v>
      </x:c>
      <x:c r="AI688" s="39" t="n">
        <x:v>-1.3421095178576212</x:v>
      </x:c>
      <x:c r="AJ688" s="39" t="n">
        <x:v>-0.5067057622740271</x:v>
      </x:c>
      <x:c r="AK688" s="39" t="n">
        <x:v>-0.49361345081514624</x:v>
      </x:c>
      <x:c r="AL688" s="34"/>
      <x:c r="AM688" s="34" t="n">
        <x:f>IF(SQRT($B$9)*$B688+SQRT(1-$B$9)*R688&lt;_xlfn.NORM.S.INV($B$6),1,0)</x:f>
        <x:v>0</x:v>
      </x:c>
      <x:c r="AN688" s="34" t="n">
        <x:f>IF(SQRT($B$9)*$B688+SQRT(1-$B$9)*S688&lt;_xlfn.NORM.S.INV($B$6),1,0)</x:f>
        <x:v>0</x:v>
      </x:c>
      <x:c r="AO688" s="34" t="n">
        <x:f>IF(SQRT($B$9)*$B688+SQRT(1-$B$9)*T688&lt;_xlfn.NORM.S.INV($B$6),1,0)</x:f>
        <x:v>0</x:v>
      </x:c>
      <x:c r="AP688" s="34" t="n">
        <x:f>IF(SQRT($B$9)*$B688+SQRT(1-$B$9)*U688&lt;_xlfn.NORM.S.INV($B$6),1,0)</x:f>
        <x:v>0</x:v>
      </x:c>
      <x:c r="AQ688" s="34" t="n">
        <x:f>IF(SQRT($B$9)*$B688+SQRT(1-$B$9)*V688&lt;_xlfn.NORM.S.INV($B$6),1,0)</x:f>
        <x:v>0</x:v>
      </x:c>
      <x:c r="AR688" s="34" t="n">
        <x:f>IF(SQRT($B$9)*$B688+SQRT(1-$B$9)*W688&lt;_xlfn.NORM.S.INV($B$6),1,0)</x:f>
        <x:v>0</x:v>
      </x:c>
      <x:c r="AS688" s="34" t="n">
        <x:f>IF(SQRT($B$9)*$B688+SQRT(1-$B$9)*X688&lt;_xlfn.NORM.S.INV($B$6),1,0)</x:f>
        <x:v>0</x:v>
      </x:c>
      <x:c r="AT688" s="34" t="n">
        <x:f>IF(SQRT($B$9)*$B688+SQRT(1-$B$9)*Y688&lt;_xlfn.NORM.S.INV($B$6),1,0)</x:f>
        <x:v>0</x:v>
      </x:c>
      <x:c r="AU688" s="34" t="n">
        <x:f>IF(SQRT($B$9)*$B688+SQRT(1-$B$9)*Z688&lt;_xlfn.NORM.S.INV($B$6),1,0)</x:f>
        <x:v>0</x:v>
      </x:c>
      <x:c r="AV688" s="34" t="n">
        <x:f>IF(SQRT($B$9)*$B688+SQRT(1-$B$9)*AA688&lt;_xlfn.NORM.S.INV($B$6),1,0)</x:f>
        <x:v>0</x:v>
      </x:c>
      <x:c r="AW688" s="34" t="n">
        <x:f>IF(SQRT($C$9)*$B688+SQRT(1-$C$9)*AB688&lt;_xlfn.NORM.S.INV($C$6),1,0)</x:f>
        <x:v>0</x:v>
      </x:c>
      <x:c r="AX688" s="34" t="n">
        <x:f>IF(SQRT($C$9)*$B688+SQRT(1-$C$9)*AC688&lt;_xlfn.NORM.S.INV($C$6),1,0)</x:f>
        <x:v>0</x:v>
      </x:c>
      <x:c r="AY688" s="34" t="n">
        <x:f>IF(SQRT($C$9)*$B688+SQRT(1-$C$9)*AD688&lt;_xlfn.NORM.S.INV($C$6),1,0)</x:f>
        <x:v>0</x:v>
      </x:c>
      <x:c r="AZ688" s="34" t="n">
        <x:f>IF(SQRT($C$9)*$B688+SQRT(1-$C$9)*AE688&lt;_xlfn.NORM.S.INV($C$6),1,0)</x:f>
        <x:v>0</x:v>
      </x:c>
      <x:c r="BA688" s="34" t="n">
        <x:f>IF(SQRT($C$9)*$B688+SQRT(1-$C$9)*AF688&lt;_xlfn.NORM.S.INV($C$6),1,0)</x:f>
        <x:v>0</x:v>
      </x:c>
      <x:c r="BB688" s="34" t="n">
        <x:f>IF(SQRT($C$9)*$B688+SQRT(1-$C$9)*AG688&lt;_xlfn.NORM.S.INV($C$6),1,0)</x:f>
        <x:v>0</x:v>
      </x:c>
      <x:c r="BC688" s="34" t="n">
        <x:f>IF(SQRT($C$9)*$B688+SQRT(1-$C$9)*AH688&lt;_xlfn.NORM.S.INV($C$6),1,0)</x:f>
        <x:v>0</x:v>
      </x:c>
      <x:c r="BD688" s="34" t="n">
        <x:f>IF(SQRT($C$9)*$B688+SQRT(1-$C$9)*AI688&lt;_xlfn.NORM.S.INV($C$6),1,0)</x:f>
        <x:v>0</x:v>
      </x:c>
      <x:c r="BE688" s="34" t="n">
        <x:f>IF(SQRT($C$9)*$B688+SQRT(1-$C$9)*AJ688&lt;_xlfn.NORM.S.INV($C$6),1,0)</x:f>
        <x:v>0</x:v>
      </x:c>
      <x:c r="BF688" s="34" t="n">
        <x:f>IF(SQRT($C$9)*$B688+SQRT(1-$C$9)*AK688&lt;_xlfn.NORM.S.INV($C$6),1,0)</x:f>
        <x:v>0</x:v>
      </x:c>
      <x:c r="BG688" s="34"/>
      <x:c r="BH688" s="34"/>
      <x:c r="BI688" s="34" t="n">
        <x:f>$B$11*(($A$1061)*$C688/$B$12*$B$7+(1-$A$1061)*$D688/$B$12*$C$7)</x:f>
        <x:v>0</x:v>
      </x:c>
      <x:c r="BJ688" s="34" t="n">
        <x:f>$B$11*(($A$1062)*$C688/$B$12*$B$7+(1-$A$1062)*$D688/$B$12*$C$7)</x:f>
        <x:v>0</x:v>
      </x:c>
      <x:c r="BK688" s="34" t="n">
        <x:f>$B$11*(($A$1063)*$C688/$B$12*$B$7+(1-$A$1063)*$D688/$B$12*$C$7)</x:f>
        <x:v>0</x:v>
      </x:c>
      <x:c r="BL688" s="34" t="n">
        <x:f>$B$11*(($A$1064)*$C688/$B$12*$B$7+(1-$A$1064)*$D688/$B$12*$C$7)</x:f>
        <x:v>0</x:v>
      </x:c>
      <x:c r="BM688" s="34" t="n">
        <x:f>$B$11*(($A$1065)*$C688/$B$12*$B$7+(1-$A$1065)*$D688/$B$12*$C$7)</x:f>
        <x:v>0</x:v>
      </x:c>
      <x:c r="BN688" s="34" t="n">
        <x:f>$B$11*(($A$1066)*$C688/$B$12*$B$7+(1-$A$1066)*$D688/$B$12*$C$7)</x:f>
        <x:v>0</x:v>
      </x:c>
      <x:c r="BO688" s="34" t="n">
        <x:f>$B$11*(($A$1067)*$C688/$B$12*$B$7+(1-$A$1067)*$D688/$B$12*$C$7)</x:f>
        <x:v>0</x:v>
      </x:c>
      <x:c r="BP688" s="34" t="n">
        <x:f>$B$11*(($A$1068)*$C688/$B$12*$B$7+(1-$A$1068)*$D688/$B$12*$C$7)</x:f>
        <x:v>0</x:v>
      </x:c>
      <x:c r="BQ688" s="34" t="n">
        <x:f>$B$11*(($A$1069)*$C688/$B$12*$B$7+(1-$A$1069)*$D688/$B$12*$C$7)</x:f>
        <x:v>0</x:v>
      </x:c>
      <x:c r="BR688" s="34" t="n">
        <x:f>$B$11*(($A$1070)*$C688/$B$12*$B$7+(1-$A$1070)*$D688/$B$12*$C$7)</x:f>
        <x:v>0</x:v>
      </x:c>
      <x:c r="BS688" s="34" t="n">
        <x:f>$B$11*(($A$1071)*$C688/$B$12*$B$7+(1-$A$1071)*$D688/$B$12*$C$7)</x:f>
        <x:v>0</x:v>
      </x:c>
      <x:c r="BT688" s="34" t="n">
        <x:f>$B$11*(($A$1072)*$C688/$B$12*$B$7+(1-$A$1072)*$D688/$B$12*$C$7)</x:f>
        <x:v>0</x:v>
      </x:c>
      <x:c r="BU688" s="34" t="n">
        <x:f>$B$11*(($A$1073)*$C688/$B$12*$B$7+(1-$A$1073)*$D688/$B$12*$C$7)</x:f>
        <x:v>0</x:v>
      </x:c>
      <x:c r="BV688" s="34" t="n">
        <x:f>$B$11*(($A$1074)*$C688/$B$12*$B$7+(1-$A$1074)*$D688/$B$12*$C$7)</x:f>
        <x:v>0</x:v>
      </x:c>
      <x:c r="BW688" s="34" t="n">
        <x:f>$B$11*(($A$1075)*$C688/$B$12*$B$7+(1-$A$1075)*$D688/$B$12*$C$7)</x:f>
        <x:v>0</x:v>
      </x:c>
      <x:c r="BX688" s="34" t="n">
        <x:f>$B$11*(($A$1076)*$C688/$B$12*$B$7+(1-$A$1076)*$D688/$B$12*$C$7)</x:f>
        <x:v>0</x:v>
      </x:c>
      <x:c r="BY688" s="34" t="n">
        <x:f>$B$11*(($A$1077)*$C688/$B$12*$B$7+(1-$A$1077)*$D688/$B$12*$C$7)</x:f>
        <x:v>0</x:v>
      </x:c>
      <x:c r="BZ688" s="34" t="n">
        <x:f>$B$11*(($A$1078)*$C688/$B$12*$B$7+(1-$A$1078)*$D688/$B$12*$C$7)</x:f>
        <x:v>0</x:v>
      </x:c>
      <x:c r="CA688" s="34" t="n">
        <x:f>$B$11*(($A$1079)*$C688/$B$12*$B$7+(1-$A$1079)*$D688/$B$12*$C$7)</x:f>
        <x:v>0</x:v>
      </x:c>
      <x:c r="CB688" s="34" t="n">
        <x:f>$B$11*(($A$1080)*$C688/$B$12*$B$7+(1-$A$1080)*$D688/$B$12*$C$7)</x:f>
        <x:v>0</x:v>
      </x:c>
      <x:c r="CC688" s="34" t="n">
        <x:f>$B$11*(($A$1081)*$C688/$B$12*$B$7+(1-$A$1081)*$D688/$B$12*$C$7)</x:f>
        <x:v>0</x:v>
      </x:c>
    </x:row>
    <x:row r="689">
      <x:c r="A689" s="34" t="n">
        <x:v>665</x:v>
      </x:c>
      <x:c r="B689" s="39" t="n">
        <x:v>0.5450833995352983</x:v>
      </x:c>
      <x:c r="C689" s="1" t="n">
        <x:f>SUM(AM689:AV689)</x:f>
        <x:v>0</x:v>
      </x:c>
      <x:c r="D689" s="1" t="n">
        <x:f>SUM(AW689:BF689)</x:f>
        <x:v>2</x:v>
      </x:c>
      <x:c r="E689" s="17" t="n">
        <x:f>(1-C689/$B$12)*$B$8-C689/$B$12*$B$7</x:f>
        <x:v>0.05</x:v>
      </x:c>
      <x:c r="F689" s="17" t="n">
        <x:f>(1-D689/$B$12)*$C$8-D689/$B$12*$C$7</x:f>
        <x:v>-0.048</x:v>
      </x:c>
      <x:c r="G689" s="32" t="n">
        <x:f>$B$11*($B$10*C689/$B$12*$B$7+(1-$B$10)*D689/$B$12*$C$7)</x:f>
        <x:v>600</x:v>
      </x:c>
      <x:c r="H689" s="17" t="n">
        <x:f>$B$10*E689+(1-$B$10)*F689</x:f>
        <x:v>0.0010000000000000009</x:v>
      </x:c>
      <x:c r="I689" s="34"/>
      <x:c r="J689" s="34"/>
      <x:c r="K689" s="34"/>
      <x:c r="L689" s="34"/>
      <x:c r="M689" s="34"/>
      <x:c r="N689" s="34"/>
      <x:c r="O689" s="34"/>
      <x:c r="P689" s="34"/>
      <x:c r="Q689" s="34"/>
      <x:c r="R689" s="39" t="n">
        <x:v>-1.0481505121589112</x:v>
      </x:c>
      <x:c r="S689" s="39" t="n">
        <x:v>-0.24940247909631247</x:v>
      </x:c>
      <x:c r="T689" s="39" t="n">
        <x:v>1.6538873130142469</x:v>
      </x:c>
      <x:c r="U689" s="39" t="n">
        <x:v>1.4397604351245714</x:v>
      </x:c>
      <x:c r="V689" s="39" t="n">
        <x:v>-0.28026162034716323</x:v>
      </x:c>
      <x:c r="W689" s="39" t="n">
        <x:v>0.5338604515324334</x:v>
      </x:c>
      <x:c r="X689" s="39" t="n">
        <x:v>-1.3686812399355561</x:v>
      </x:c>
      <x:c r="Y689" s="39" t="n">
        <x:v>0.9921928115753909</x:v>
      </x:c>
      <x:c r="Z689" s="39" t="n">
        <x:v>-0.2540144834247922</x:v>
      </x:c>
      <x:c r="AA689" s="39" t="n">
        <x:v>-0.030602629152020267</x:v>
      </x:c>
      <x:c r="AB689" s="39" t="n">
        <x:v>-0.04902409430088236</x:v>
      </x:c>
      <x:c r="AC689" s="39" t="n">
        <x:v>-2.1529925392026574</x:v>
      </x:c>
      <x:c r="AD689" s="39" t="n">
        <x:v>0.26370374741809444</x:v>
      </x:c>
      <x:c r="AE689" s="39" t="n">
        <x:v>-2.2536069855718286</x:v>
      </x:c>
      <x:c r="AF689" s="39" t="n">
        <x:v>-0.794774025891719</x:v>
      </x:c>
      <x:c r="AG689" s="39" t="n">
        <x:v>1.868502189457327</x:v>
      </x:c>
      <x:c r="AH689" s="39" t="n">
        <x:v>-1.4219768471059586</x:v>
      </x:c>
      <x:c r="AI689" s="39" t="n">
        <x:v>-1.6339452689658123</x:v>
      </x:c>
      <x:c r="AJ689" s="39" t="n">
        <x:v>-0.31481095622809085</x:v>
      </x:c>
      <x:c r="AK689" s="39" t="n">
        <x:v>2.022939020132414</x:v>
      </x:c>
      <x:c r="AL689" s="34"/>
      <x:c r="AM689" s="34" t="n">
        <x:f>IF(SQRT($B$9)*$B689+SQRT(1-$B$9)*R689&lt;_xlfn.NORM.S.INV($B$6),1,0)</x:f>
        <x:v>0</x:v>
      </x:c>
      <x:c r="AN689" s="34" t="n">
        <x:f>IF(SQRT($B$9)*$B689+SQRT(1-$B$9)*S689&lt;_xlfn.NORM.S.INV($B$6),1,0)</x:f>
        <x:v>0</x:v>
      </x:c>
      <x:c r="AO689" s="34" t="n">
        <x:f>IF(SQRT($B$9)*$B689+SQRT(1-$B$9)*T689&lt;_xlfn.NORM.S.INV($B$6),1,0)</x:f>
        <x:v>0</x:v>
      </x:c>
      <x:c r="AP689" s="34" t="n">
        <x:f>IF(SQRT($B$9)*$B689+SQRT(1-$B$9)*U689&lt;_xlfn.NORM.S.INV($B$6),1,0)</x:f>
        <x:v>0</x:v>
      </x:c>
      <x:c r="AQ689" s="34" t="n">
        <x:f>IF(SQRT($B$9)*$B689+SQRT(1-$B$9)*V689&lt;_xlfn.NORM.S.INV($B$6),1,0)</x:f>
        <x:v>0</x:v>
      </x:c>
      <x:c r="AR689" s="34" t="n">
        <x:f>IF(SQRT($B$9)*$B689+SQRT(1-$B$9)*W689&lt;_xlfn.NORM.S.INV($B$6),1,0)</x:f>
        <x:v>0</x:v>
      </x:c>
      <x:c r="AS689" s="34" t="n">
        <x:f>IF(SQRT($B$9)*$B689+SQRT(1-$B$9)*X689&lt;_xlfn.NORM.S.INV($B$6),1,0)</x:f>
        <x:v>0</x:v>
      </x:c>
      <x:c r="AT689" s="34" t="n">
        <x:f>IF(SQRT($B$9)*$B689+SQRT(1-$B$9)*Y689&lt;_xlfn.NORM.S.INV($B$6),1,0)</x:f>
        <x:v>0</x:v>
      </x:c>
      <x:c r="AU689" s="34" t="n">
        <x:f>IF(SQRT($B$9)*$B689+SQRT(1-$B$9)*Z689&lt;_xlfn.NORM.S.INV($B$6),1,0)</x:f>
        <x:v>0</x:v>
      </x:c>
      <x:c r="AV689" s="34" t="n">
        <x:f>IF(SQRT($B$9)*$B689+SQRT(1-$B$9)*AA689&lt;_xlfn.NORM.S.INV($B$6),1,0)</x:f>
        <x:v>0</x:v>
      </x:c>
      <x:c r="AW689" s="34" t="n">
        <x:f>IF(SQRT($C$9)*$B689+SQRT(1-$C$9)*AB689&lt;_xlfn.NORM.S.INV($C$6),1,0)</x:f>
        <x:v>0</x:v>
      </x:c>
      <x:c r="AX689" s="34" t="n">
        <x:f>IF(SQRT($C$9)*$B689+SQRT(1-$C$9)*AC689&lt;_xlfn.NORM.S.INV($C$6),1,0)</x:f>
        <x:v>1</x:v>
      </x:c>
      <x:c r="AY689" s="34" t="n">
        <x:f>IF(SQRT($C$9)*$B689+SQRT(1-$C$9)*AD689&lt;_xlfn.NORM.S.INV($C$6),1,0)</x:f>
        <x:v>0</x:v>
      </x:c>
      <x:c r="AZ689" s="34" t="n">
        <x:f>IF(SQRT($C$9)*$B689+SQRT(1-$C$9)*AE689&lt;_xlfn.NORM.S.INV($C$6),1,0)</x:f>
        <x:v>1</x:v>
      </x:c>
      <x:c r="BA689" s="34" t="n">
        <x:f>IF(SQRT($C$9)*$B689+SQRT(1-$C$9)*AF689&lt;_xlfn.NORM.S.INV($C$6),1,0)</x:f>
        <x:v>0</x:v>
      </x:c>
      <x:c r="BB689" s="34" t="n">
        <x:f>IF(SQRT($C$9)*$B689+SQRT(1-$C$9)*AG689&lt;_xlfn.NORM.S.INV($C$6),1,0)</x:f>
        <x:v>0</x:v>
      </x:c>
      <x:c r="BC689" s="34" t="n">
        <x:f>IF(SQRT($C$9)*$B689+SQRT(1-$C$9)*AH689&lt;_xlfn.NORM.S.INV($C$6),1,0)</x:f>
        <x:v>0</x:v>
      </x:c>
      <x:c r="BD689" s="34" t="n">
        <x:f>IF(SQRT($C$9)*$B689+SQRT(1-$C$9)*AI689&lt;_xlfn.NORM.S.INV($C$6),1,0)</x:f>
        <x:v>0</x:v>
      </x:c>
      <x:c r="BE689" s="34" t="n">
        <x:f>IF(SQRT($C$9)*$B689+SQRT(1-$C$9)*AJ689&lt;_xlfn.NORM.S.INV($C$6),1,0)</x:f>
        <x:v>0</x:v>
      </x:c>
      <x:c r="BF689" s="34" t="n">
        <x:f>IF(SQRT($C$9)*$B689+SQRT(1-$C$9)*AK689&lt;_xlfn.NORM.S.INV($C$6),1,0)</x:f>
        <x:v>0</x:v>
      </x:c>
      <x:c r="BG689" s="34"/>
      <x:c r="BH689" s="34"/>
      <x:c r="BI689" s="34" t="n">
        <x:f>$B$11*(($A$1061)*$C689/$B$12*$B$7+(1-$A$1061)*$D689/$B$12*$C$7)</x:f>
        <x:v>1200</x:v>
      </x:c>
      <x:c r="BJ689" s="34" t="n">
        <x:f>$B$11*(($A$1062)*$C689/$B$12*$B$7+(1-$A$1062)*$D689/$B$12*$C$7)</x:f>
        <x:v>1140</x:v>
      </x:c>
      <x:c r="BK689" s="34" t="n">
        <x:f>$B$11*(($A$1063)*$C689/$B$12*$B$7+(1-$A$1063)*$D689/$B$12*$C$7)</x:f>
        <x:v>1080</x:v>
      </x:c>
      <x:c r="BL689" s="34" t="n">
        <x:f>$B$11*(($A$1064)*$C689/$B$12*$B$7+(1-$A$1064)*$D689/$B$12*$C$7)</x:f>
        <x:v>1019.9999999999999</x:v>
      </x:c>
      <x:c r="BM689" s="34" t="n">
        <x:f>$B$11*(($A$1065)*$C689/$B$12*$B$7+(1-$A$1065)*$D689/$B$12*$C$7)</x:f>
        <x:v>960</x:v>
      </x:c>
      <x:c r="BN689" s="34" t="n">
        <x:f>$B$11*(($A$1066)*$C689/$B$12*$B$7+(1-$A$1066)*$D689/$B$12*$C$7)</x:f>
        <x:v>900</x:v>
      </x:c>
      <x:c r="BO689" s="34" t="n">
        <x:f>$B$11*(($A$1067)*$C689/$B$12*$B$7+(1-$A$1067)*$D689/$B$12*$C$7)</x:f>
        <x:v>839.9999999999999</x:v>
      </x:c>
      <x:c r="BP689" s="34" t="n">
        <x:f>$B$11*(($A$1068)*$C689/$B$12*$B$7+(1-$A$1068)*$D689/$B$12*$C$7)</x:f>
        <x:v>780</x:v>
      </x:c>
      <x:c r="BQ689" s="34" t="n">
        <x:f>$B$11*(($A$1069)*$C689/$B$12*$B$7+(1-$A$1069)*$D689/$B$12*$C$7)</x:f>
        <x:v>720</x:v>
      </x:c>
      <x:c r="BR689" s="34" t="n">
        <x:f>$B$11*(($A$1070)*$C689/$B$12*$B$7+(1-$A$1070)*$D689/$B$12*$C$7)</x:f>
        <x:v>660</x:v>
      </x:c>
      <x:c r="BS689" s="34" t="n">
        <x:f>$B$11*(($A$1071)*$C689/$B$12*$B$7+(1-$A$1071)*$D689/$B$12*$C$7)</x:f>
        <x:v>600</x:v>
      </x:c>
      <x:c r="BT689" s="34" t="n">
        <x:f>$B$11*(($A$1072)*$C689/$B$12*$B$7+(1-$A$1072)*$D689/$B$12*$C$7)</x:f>
        <x:v>540</x:v>
      </x:c>
      <x:c r="BU689" s="34" t="n">
        <x:f>$B$11*(($A$1073)*$C689/$B$12*$B$7+(1-$A$1073)*$D689/$B$12*$C$7)</x:f>
        <x:v>480</x:v>
      </x:c>
      <x:c r="BV689" s="34" t="n">
        <x:f>$B$11*(($A$1074)*$C689/$B$12*$B$7+(1-$A$1074)*$D689/$B$12*$C$7)</x:f>
        <x:v>419.99999999999994</x:v>
      </x:c>
      <x:c r="BW689" s="34" t="n">
        <x:f>$B$11*(($A$1075)*$C689/$B$12*$B$7+(1-$A$1075)*$D689/$B$12*$C$7)</x:f>
        <x:v>360.00000000000006</x:v>
      </x:c>
      <x:c r="BX689" s="34" t="n">
        <x:f>$B$11*(($A$1076)*$C689/$B$12*$B$7+(1-$A$1076)*$D689/$B$12*$C$7)</x:f>
        <x:v>300</x:v>
      </x:c>
      <x:c r="BY689" s="34" t="n">
        <x:f>$B$11*(($A$1077)*$C689/$B$12*$B$7+(1-$A$1077)*$D689/$B$12*$C$7)</x:f>
        <x:v>239.99999999999997</x:v>
      </x:c>
      <x:c r="BZ689" s="34" t="n">
        <x:f>$B$11*(($A$1078)*$C689/$B$12*$B$7+(1-$A$1078)*$D689/$B$12*$C$7)</x:f>
        <x:v>180.00000000000003</x:v>
      </x:c>
      <x:c r="CA689" s="34" t="n">
        <x:f>$B$11*(($A$1079)*$C689/$B$12*$B$7+(1-$A$1079)*$D689/$B$12*$C$7)</x:f>
        <x:v>119.99999999999999</x:v>
      </x:c>
      <x:c r="CB689" s="34" t="n">
        <x:f>$B$11*(($A$1080)*$C689/$B$12*$B$7+(1-$A$1080)*$D689/$B$12*$C$7)</x:f>
        <x:v>60.00000000000006</x:v>
      </x:c>
      <x:c r="CC689" s="34" t="n">
        <x:f>$B$11*(($A$1081)*$C689/$B$12*$B$7+(1-$A$1081)*$D689/$B$12*$C$7)</x:f>
        <x:v>0</x:v>
      </x:c>
    </x:row>
    <x:row r="690">
      <x:c r="A690" s="34" t="n">
        <x:v>666</x:v>
      </x:c>
      <x:c r="B690" s="39" t="n">
        <x:v>0.4597591496989117</x:v>
      </x:c>
      <x:c r="C690" s="1" t="n">
        <x:f>SUM(AM690:AV690)</x:f>
        <x:v>0</x:v>
      </x:c>
      <x:c r="D690" s="1" t="n">
        <x:f>SUM(AW690:BF690)</x:f>
        <x:v>0</x:v>
      </x:c>
      <x:c r="E690" s="17" t="n">
        <x:f>(1-C690/$B$12)*$B$8-C690/$B$12*$B$7</x:f>
        <x:v>0.05</x:v>
      </x:c>
      <x:c r="F690" s="17" t="n">
        <x:f>(1-D690/$B$12)*$C$8-D690/$B$12*$C$7</x:f>
        <x:v>0.09</x:v>
      </x:c>
      <x:c r="G690" s="32" t="n">
        <x:f>$B$11*($B$10*C690/$B$12*$B$7+(1-$B$10)*D690/$B$12*$C$7)</x:f>
        <x:v>0</x:v>
      </x:c>
      <x:c r="H690" s="17" t="n">
        <x:f>$B$10*E690+(1-$B$10)*F690</x:f>
        <x:v>0.07</x:v>
      </x:c>
      <x:c r="I690" s="34"/>
      <x:c r="J690" s="34"/>
      <x:c r="K690" s="34"/>
      <x:c r="L690" s="34"/>
      <x:c r="M690" s="34"/>
      <x:c r="N690" s="34"/>
      <x:c r="O690" s="34"/>
      <x:c r="P690" s="34"/>
      <x:c r="Q690" s="34"/>
      <x:c r="R690" s="39" t="n">
        <x:v>1.0135576694481008</x:v>
      </x:c>
      <x:c r="S690" s="39" t="n">
        <x:v>-1.0308056676162012</x:v>
      </x:c>
      <x:c r="T690" s="39" t="n">
        <x:v>-0.9547442862069307</x:v>
      </x:c>
      <x:c r="U690" s="39" t="n">
        <x:v>-0.7598317122361284</x:v>
      </x:c>
      <x:c r="V690" s="39" t="n">
        <x:v>-0.19417758334688356</x:v>
      </x:c>
      <x:c r="W690" s="39" t="n">
        <x:v>0.40400164841193464</x:v>
      </x:c>
      <x:c r="X690" s="39" t="n">
        <x:v>0.2965254415486023</x:v>
      </x:c>
      <x:c r="Y690" s="39" t="n">
        <x:v>-1.7698889683905068</x:v>
      </x:c>
      <x:c r="Z690" s="39" t="n">
        <x:v>-0.3384076148419136</x:v>
      </x:c>
      <x:c r="AA690" s="39" t="n">
        <x:v>-1.1660213495347735</x:v>
      </x:c>
      <x:c r="AB690" s="39" t="n">
        <x:v>0.4457128281402922</x:v>
      </x:c>
      <x:c r="AC690" s="39" t="n">
        <x:v>0.37204438167168113</x:v>
      </x:c>
      <x:c r="AD690" s="39" t="n">
        <x:v>-1.4778513889122151</x:v>
      </x:c>
      <x:c r="AE690" s="39" t="n">
        <x:v>0.08912037655394475</x:v>
      </x:c>
      <x:c r="AF690" s="39" t="n">
        <x:v>-1.8099220573084311</x:v>
      </x:c>
      <x:c r="AG690" s="39" t="n">
        <x:v>-0.26884643903637534</x:v>
      </x:c>
      <x:c r="AH690" s="39" t="n">
        <x:v>-1.1438067003299515</x:v>
      </x:c>
      <x:c r="AI690" s="39" t="n">
        <x:v>-0.1011552470916226</x:v>
      </x:c>
      <x:c r="AJ690" s="39" t="n">
        <x:v>0.8252321873042985</x:v>
      </x:c>
      <x:c r="AK690" s="39" t="n">
        <x:v>-1.0201052482173198</x:v>
      </x:c>
      <x:c r="AL690" s="34"/>
      <x:c r="AM690" s="34" t="n">
        <x:f>IF(SQRT($B$9)*$B690+SQRT(1-$B$9)*R690&lt;_xlfn.NORM.S.INV($B$6),1,0)</x:f>
        <x:v>0</x:v>
      </x:c>
      <x:c r="AN690" s="34" t="n">
        <x:f>IF(SQRT($B$9)*$B690+SQRT(1-$B$9)*S690&lt;_xlfn.NORM.S.INV($B$6),1,0)</x:f>
        <x:v>0</x:v>
      </x:c>
      <x:c r="AO690" s="34" t="n">
        <x:f>IF(SQRT($B$9)*$B690+SQRT(1-$B$9)*T690&lt;_xlfn.NORM.S.INV($B$6),1,0)</x:f>
        <x:v>0</x:v>
      </x:c>
      <x:c r="AP690" s="34" t="n">
        <x:f>IF(SQRT($B$9)*$B690+SQRT(1-$B$9)*U690&lt;_xlfn.NORM.S.INV($B$6),1,0)</x:f>
        <x:v>0</x:v>
      </x:c>
      <x:c r="AQ690" s="34" t="n">
        <x:f>IF(SQRT($B$9)*$B690+SQRT(1-$B$9)*V690&lt;_xlfn.NORM.S.INV($B$6),1,0)</x:f>
        <x:v>0</x:v>
      </x:c>
      <x:c r="AR690" s="34" t="n">
        <x:f>IF(SQRT($B$9)*$B690+SQRT(1-$B$9)*W690&lt;_xlfn.NORM.S.INV($B$6),1,0)</x:f>
        <x:v>0</x:v>
      </x:c>
      <x:c r="AS690" s="34" t="n">
        <x:f>IF(SQRT($B$9)*$B690+SQRT(1-$B$9)*X690&lt;_xlfn.NORM.S.INV($B$6),1,0)</x:f>
        <x:v>0</x:v>
      </x:c>
      <x:c r="AT690" s="34" t="n">
        <x:f>IF(SQRT($B$9)*$B690+SQRT(1-$B$9)*Y690&lt;_xlfn.NORM.S.INV($B$6),1,0)</x:f>
        <x:v>0</x:v>
      </x:c>
      <x:c r="AU690" s="34" t="n">
        <x:f>IF(SQRT($B$9)*$B690+SQRT(1-$B$9)*Z690&lt;_xlfn.NORM.S.INV($B$6),1,0)</x:f>
        <x:v>0</x:v>
      </x:c>
      <x:c r="AV690" s="34" t="n">
        <x:f>IF(SQRT($B$9)*$B690+SQRT(1-$B$9)*AA690&lt;_xlfn.NORM.S.INV($B$6),1,0)</x:f>
        <x:v>0</x:v>
      </x:c>
      <x:c r="AW690" s="34" t="n">
        <x:f>IF(SQRT($C$9)*$B690+SQRT(1-$C$9)*AB690&lt;_xlfn.NORM.S.INV($C$6),1,0)</x:f>
        <x:v>0</x:v>
      </x:c>
      <x:c r="AX690" s="34" t="n">
        <x:f>IF(SQRT($C$9)*$B690+SQRT(1-$C$9)*AC690&lt;_xlfn.NORM.S.INV($C$6),1,0)</x:f>
        <x:v>0</x:v>
      </x:c>
      <x:c r="AY690" s="34" t="n">
        <x:f>IF(SQRT($C$9)*$B690+SQRT(1-$C$9)*AD690&lt;_xlfn.NORM.S.INV($C$6),1,0)</x:f>
        <x:v>0</x:v>
      </x:c>
      <x:c r="AZ690" s="34" t="n">
        <x:f>IF(SQRT($C$9)*$B690+SQRT(1-$C$9)*AE690&lt;_xlfn.NORM.S.INV($C$6),1,0)</x:f>
        <x:v>0</x:v>
      </x:c>
      <x:c r="BA690" s="34" t="n">
        <x:f>IF(SQRT($C$9)*$B690+SQRT(1-$C$9)*AF690&lt;_xlfn.NORM.S.INV($C$6),1,0)</x:f>
        <x:v>0</x:v>
      </x:c>
      <x:c r="BB690" s="34" t="n">
        <x:f>IF(SQRT($C$9)*$B690+SQRT(1-$C$9)*AG690&lt;_xlfn.NORM.S.INV($C$6),1,0)</x:f>
        <x:v>0</x:v>
      </x:c>
      <x:c r="BC690" s="34" t="n">
        <x:f>IF(SQRT($C$9)*$B690+SQRT(1-$C$9)*AH690&lt;_xlfn.NORM.S.INV($C$6),1,0)</x:f>
        <x:v>0</x:v>
      </x:c>
      <x:c r="BD690" s="34" t="n">
        <x:f>IF(SQRT($C$9)*$B690+SQRT(1-$C$9)*AI690&lt;_xlfn.NORM.S.INV($C$6),1,0)</x:f>
        <x:v>0</x:v>
      </x:c>
      <x:c r="BE690" s="34" t="n">
        <x:f>IF(SQRT($C$9)*$B690+SQRT(1-$C$9)*AJ690&lt;_xlfn.NORM.S.INV($C$6),1,0)</x:f>
        <x:v>0</x:v>
      </x:c>
      <x:c r="BF690" s="34" t="n">
        <x:f>IF(SQRT($C$9)*$B690+SQRT(1-$C$9)*AK690&lt;_xlfn.NORM.S.INV($C$6),1,0)</x:f>
        <x:v>0</x:v>
      </x:c>
      <x:c r="BG690" s="34"/>
      <x:c r="BH690" s="34"/>
      <x:c r="BI690" s="34" t="n">
        <x:f>$B$11*(($A$1061)*$C690/$B$12*$B$7+(1-$A$1061)*$D690/$B$12*$C$7)</x:f>
        <x:v>0</x:v>
      </x:c>
      <x:c r="BJ690" s="34" t="n">
        <x:f>$B$11*(($A$1062)*$C690/$B$12*$B$7+(1-$A$1062)*$D690/$B$12*$C$7)</x:f>
        <x:v>0</x:v>
      </x:c>
      <x:c r="BK690" s="34" t="n">
        <x:f>$B$11*(($A$1063)*$C690/$B$12*$B$7+(1-$A$1063)*$D690/$B$12*$C$7)</x:f>
        <x:v>0</x:v>
      </x:c>
      <x:c r="BL690" s="34" t="n">
        <x:f>$B$11*(($A$1064)*$C690/$B$12*$B$7+(1-$A$1064)*$D690/$B$12*$C$7)</x:f>
        <x:v>0</x:v>
      </x:c>
      <x:c r="BM690" s="34" t="n">
        <x:f>$B$11*(($A$1065)*$C690/$B$12*$B$7+(1-$A$1065)*$D690/$B$12*$C$7)</x:f>
        <x:v>0</x:v>
      </x:c>
      <x:c r="BN690" s="34" t="n">
        <x:f>$B$11*(($A$1066)*$C690/$B$12*$B$7+(1-$A$1066)*$D690/$B$12*$C$7)</x:f>
        <x:v>0</x:v>
      </x:c>
      <x:c r="BO690" s="34" t="n">
        <x:f>$B$11*(($A$1067)*$C690/$B$12*$B$7+(1-$A$1067)*$D690/$B$12*$C$7)</x:f>
        <x:v>0</x:v>
      </x:c>
      <x:c r="BP690" s="34" t="n">
        <x:f>$B$11*(($A$1068)*$C690/$B$12*$B$7+(1-$A$1068)*$D690/$B$12*$C$7)</x:f>
        <x:v>0</x:v>
      </x:c>
      <x:c r="BQ690" s="34" t="n">
        <x:f>$B$11*(($A$1069)*$C690/$B$12*$B$7+(1-$A$1069)*$D690/$B$12*$C$7)</x:f>
        <x:v>0</x:v>
      </x:c>
      <x:c r="BR690" s="34" t="n">
        <x:f>$B$11*(($A$1070)*$C690/$B$12*$B$7+(1-$A$1070)*$D690/$B$12*$C$7)</x:f>
        <x:v>0</x:v>
      </x:c>
      <x:c r="BS690" s="34" t="n">
        <x:f>$B$11*(($A$1071)*$C690/$B$12*$B$7+(1-$A$1071)*$D690/$B$12*$C$7)</x:f>
        <x:v>0</x:v>
      </x:c>
      <x:c r="BT690" s="34" t="n">
        <x:f>$B$11*(($A$1072)*$C690/$B$12*$B$7+(1-$A$1072)*$D690/$B$12*$C$7)</x:f>
        <x:v>0</x:v>
      </x:c>
      <x:c r="BU690" s="34" t="n">
        <x:f>$B$11*(($A$1073)*$C690/$B$12*$B$7+(1-$A$1073)*$D690/$B$12*$C$7)</x:f>
        <x:v>0</x:v>
      </x:c>
      <x:c r="BV690" s="34" t="n">
        <x:f>$B$11*(($A$1074)*$C690/$B$12*$B$7+(1-$A$1074)*$D690/$B$12*$C$7)</x:f>
        <x:v>0</x:v>
      </x:c>
      <x:c r="BW690" s="34" t="n">
        <x:f>$B$11*(($A$1075)*$C690/$B$12*$B$7+(1-$A$1075)*$D690/$B$12*$C$7)</x:f>
        <x:v>0</x:v>
      </x:c>
      <x:c r="BX690" s="34" t="n">
        <x:f>$B$11*(($A$1076)*$C690/$B$12*$B$7+(1-$A$1076)*$D690/$B$12*$C$7)</x:f>
        <x:v>0</x:v>
      </x:c>
      <x:c r="BY690" s="34" t="n">
        <x:f>$B$11*(($A$1077)*$C690/$B$12*$B$7+(1-$A$1077)*$D690/$B$12*$C$7)</x:f>
        <x:v>0</x:v>
      </x:c>
      <x:c r="BZ690" s="34" t="n">
        <x:f>$B$11*(($A$1078)*$C690/$B$12*$B$7+(1-$A$1078)*$D690/$B$12*$C$7)</x:f>
        <x:v>0</x:v>
      </x:c>
      <x:c r="CA690" s="34" t="n">
        <x:f>$B$11*(($A$1079)*$C690/$B$12*$B$7+(1-$A$1079)*$D690/$B$12*$C$7)</x:f>
        <x:v>0</x:v>
      </x:c>
      <x:c r="CB690" s="34" t="n">
        <x:f>$B$11*(($A$1080)*$C690/$B$12*$B$7+(1-$A$1080)*$D690/$B$12*$C$7)</x:f>
        <x:v>0</x:v>
      </x:c>
      <x:c r="CC690" s="34" t="n">
        <x:f>$B$11*(($A$1081)*$C690/$B$12*$B$7+(1-$A$1081)*$D690/$B$12*$C$7)</x:f>
        <x:v>0</x:v>
      </x:c>
    </x:row>
    <x:row r="691">
      <x:c r="A691" s="34" t="n">
        <x:v>667</x:v>
      </x:c>
      <x:c r="B691" s="39" t="n">
        <x:v>-1.4016039726185991</x:v>
      </x:c>
      <x:c r="C691" s="1" t="n">
        <x:f>SUM(AM691:AV691)</x:f>
        <x:v>0</x:v>
      </x:c>
      <x:c r="D691" s="1" t="n">
        <x:f>SUM(AW691:BF691)</x:f>
        <x:v>2</x:v>
      </x:c>
      <x:c r="E691" s="17" t="n">
        <x:f>(1-C691/$B$12)*$B$8-C691/$B$12*$B$7</x:f>
        <x:v>0.05</x:v>
      </x:c>
      <x:c r="F691" s="17" t="n">
        <x:f>(1-D691/$B$12)*$C$8-D691/$B$12*$C$7</x:f>
        <x:v>-0.048</x:v>
      </x:c>
      <x:c r="G691" s="32" t="n">
        <x:f>$B$11*($B$10*C691/$B$12*$B$7+(1-$B$10)*D691/$B$12*$C$7)</x:f>
        <x:v>600</x:v>
      </x:c>
      <x:c r="H691" s="17" t="n">
        <x:f>$B$10*E691+(1-$B$10)*F691</x:f>
        <x:v>0.0010000000000000009</x:v>
      </x:c>
      <x:c r="I691" s="34"/>
      <x:c r="J691" s="34"/>
      <x:c r="K691" s="34"/>
      <x:c r="L691" s="34"/>
      <x:c r="M691" s="34"/>
      <x:c r="N691" s="34"/>
      <x:c r="O691" s="34"/>
      <x:c r="P691" s="34"/>
      <x:c r="Q691" s="34"/>
      <x:c r="R691" s="39" t="n">
        <x:v>-0.07537031504984401</x:v>
      </x:c>
      <x:c r="S691" s="39" t="n">
        <x:v>1.169687225429332</x:v>
      </x:c>
      <x:c r="T691" s="39" t="n">
        <x:v>0.07810734169239181</x:v>
      </x:c>
      <x:c r="U691" s="39" t="n">
        <x:v>1.1272291163715902</x:v>
      </x:c>
      <x:c r="V691" s="39" t="n">
        <x:v>1.3339579818163276</x:v>
      </x:c>
      <x:c r="W691" s="39" t="n">
        <x:v>0.6634828777080896</x:v>
      </x:c>
      <x:c r="X691" s="39" t="n">
        <x:v>-0.38687684106540354</x:v>
      </x:c>
      <x:c r="Y691" s="39" t="n">
        <x:v>-0.2108230803604907</x:v>
      </x:c>
      <x:c r="Z691" s="39" t="n">
        <x:v>-0.423064009512231</x:v>
      </x:c>
      <x:c r="AA691" s="39" t="n">
        <x:v>-0.19492766997809644</x:v>
      </x:c>
      <x:c r="AB691" s="39" t="n">
        <x:v>-1.6024314437674902</x:v>
      </x:c>
      <x:c r="AC691" s="39" t="n">
        <x:v>1.0225062556385214</x:v>
      </x:c>
      <x:c r="AD691" s="39" t="n">
        <x:v>-1.4724251778779083</x:v>
      </x:c>
      <x:c r="AE691" s="39" t="n">
        <x:v>2.284932103870613</x:v>
      </x:c>
      <x:c r="AF691" s="39" t="n">
        <x:v>0.944983800569431</x:v>
      </x:c>
      <x:c r="AG691" s="39" t="n">
        <x:v>-0.09392116958267871</x:v>
      </x:c>
      <x:c r="AH691" s="39" t="n">
        <x:v>2.6264973036260466</x:v>
      </x:c>
      <x:c r="AI691" s="39" t="n">
        <x:v>-0.23670719347186225</x:v>
      </x:c>
      <x:c r="AJ691" s="39" t="n">
        <x:v>-0.4840963743601332</x:v>
      </x:c>
      <x:c r="AK691" s="39" t="n">
        <x:v>0.8965851889556038</x:v>
      </x:c>
      <x:c r="AL691" s="34"/>
      <x:c r="AM691" s="34" t="n">
        <x:f>IF(SQRT($B$9)*$B691+SQRT(1-$B$9)*R691&lt;_xlfn.NORM.S.INV($B$6),1,0)</x:f>
        <x:v>0</x:v>
      </x:c>
      <x:c r="AN691" s="34" t="n">
        <x:f>IF(SQRT($B$9)*$B691+SQRT(1-$B$9)*S691&lt;_xlfn.NORM.S.INV($B$6),1,0)</x:f>
        <x:v>0</x:v>
      </x:c>
      <x:c r="AO691" s="34" t="n">
        <x:f>IF(SQRT($B$9)*$B691+SQRT(1-$B$9)*T691&lt;_xlfn.NORM.S.INV($B$6),1,0)</x:f>
        <x:v>0</x:v>
      </x:c>
      <x:c r="AP691" s="34" t="n">
        <x:f>IF(SQRT($B$9)*$B691+SQRT(1-$B$9)*U691&lt;_xlfn.NORM.S.INV($B$6),1,0)</x:f>
        <x:v>0</x:v>
      </x:c>
      <x:c r="AQ691" s="34" t="n">
        <x:f>IF(SQRT($B$9)*$B691+SQRT(1-$B$9)*V691&lt;_xlfn.NORM.S.INV($B$6),1,0)</x:f>
        <x:v>0</x:v>
      </x:c>
      <x:c r="AR691" s="34" t="n">
        <x:f>IF(SQRT($B$9)*$B691+SQRT(1-$B$9)*W691&lt;_xlfn.NORM.S.INV($B$6),1,0)</x:f>
        <x:v>0</x:v>
      </x:c>
      <x:c r="AS691" s="34" t="n">
        <x:f>IF(SQRT($B$9)*$B691+SQRT(1-$B$9)*X691&lt;_xlfn.NORM.S.INV($B$6),1,0)</x:f>
        <x:v>0</x:v>
      </x:c>
      <x:c r="AT691" s="34" t="n">
        <x:f>IF(SQRT($B$9)*$B691+SQRT(1-$B$9)*Y691&lt;_xlfn.NORM.S.INV($B$6),1,0)</x:f>
        <x:v>0</x:v>
      </x:c>
      <x:c r="AU691" s="34" t="n">
        <x:f>IF(SQRT($B$9)*$B691+SQRT(1-$B$9)*Z691&lt;_xlfn.NORM.S.INV($B$6),1,0)</x:f>
        <x:v>0</x:v>
      </x:c>
      <x:c r="AV691" s="34" t="n">
        <x:f>IF(SQRT($B$9)*$B691+SQRT(1-$B$9)*AA691&lt;_xlfn.NORM.S.INV($B$6),1,0)</x:f>
        <x:v>0</x:v>
      </x:c>
      <x:c r="AW691" s="34" t="n">
        <x:f>IF(SQRT($C$9)*$B691+SQRT(1-$C$9)*AB691&lt;_xlfn.NORM.S.INV($C$6),1,0)</x:f>
        <x:v>1</x:v>
      </x:c>
      <x:c r="AX691" s="34" t="n">
        <x:f>IF(SQRT($C$9)*$B691+SQRT(1-$C$9)*AC691&lt;_xlfn.NORM.S.INV($C$6),1,0)</x:f>
        <x:v>0</x:v>
      </x:c>
      <x:c r="AY691" s="34" t="n">
        <x:f>IF(SQRT($C$9)*$B691+SQRT(1-$C$9)*AD691&lt;_xlfn.NORM.S.INV($C$6),1,0)</x:f>
        <x:v>1</x:v>
      </x:c>
      <x:c r="AZ691" s="34" t="n">
        <x:f>IF(SQRT($C$9)*$B691+SQRT(1-$C$9)*AE691&lt;_xlfn.NORM.S.INV($C$6),1,0)</x:f>
        <x:v>0</x:v>
      </x:c>
      <x:c r="BA691" s="34" t="n">
        <x:f>IF(SQRT($C$9)*$B691+SQRT(1-$C$9)*AF691&lt;_xlfn.NORM.S.INV($C$6),1,0)</x:f>
        <x:v>0</x:v>
      </x:c>
      <x:c r="BB691" s="34" t="n">
        <x:f>IF(SQRT($C$9)*$B691+SQRT(1-$C$9)*AG691&lt;_xlfn.NORM.S.INV($C$6),1,0)</x:f>
        <x:v>0</x:v>
      </x:c>
      <x:c r="BC691" s="34" t="n">
        <x:f>IF(SQRT($C$9)*$B691+SQRT(1-$C$9)*AH691&lt;_xlfn.NORM.S.INV($C$6),1,0)</x:f>
        <x:v>0</x:v>
      </x:c>
      <x:c r="BD691" s="34" t="n">
        <x:f>IF(SQRT($C$9)*$B691+SQRT(1-$C$9)*AI691&lt;_xlfn.NORM.S.INV($C$6),1,0)</x:f>
        <x:v>0</x:v>
      </x:c>
      <x:c r="BE691" s="34" t="n">
        <x:f>IF(SQRT($C$9)*$B691+SQRT(1-$C$9)*AJ691&lt;_xlfn.NORM.S.INV($C$6),1,0)</x:f>
        <x:v>0</x:v>
      </x:c>
      <x:c r="BF691" s="34" t="n">
        <x:f>IF(SQRT($C$9)*$B691+SQRT(1-$C$9)*AK691&lt;_xlfn.NORM.S.INV($C$6),1,0)</x:f>
        <x:v>0</x:v>
      </x:c>
      <x:c r="BG691" s="34"/>
      <x:c r="BH691" s="34"/>
      <x:c r="BI691" s="34" t="n">
        <x:f>$B$11*(($A$1061)*$C691/$B$12*$B$7+(1-$A$1061)*$D691/$B$12*$C$7)</x:f>
        <x:v>1200</x:v>
      </x:c>
      <x:c r="BJ691" s="34" t="n">
        <x:f>$B$11*(($A$1062)*$C691/$B$12*$B$7+(1-$A$1062)*$D691/$B$12*$C$7)</x:f>
        <x:v>1140</x:v>
      </x:c>
      <x:c r="BK691" s="34" t="n">
        <x:f>$B$11*(($A$1063)*$C691/$B$12*$B$7+(1-$A$1063)*$D691/$B$12*$C$7)</x:f>
        <x:v>1080</x:v>
      </x:c>
      <x:c r="BL691" s="34" t="n">
        <x:f>$B$11*(($A$1064)*$C691/$B$12*$B$7+(1-$A$1064)*$D691/$B$12*$C$7)</x:f>
        <x:v>1019.9999999999999</x:v>
      </x:c>
      <x:c r="BM691" s="34" t="n">
        <x:f>$B$11*(($A$1065)*$C691/$B$12*$B$7+(1-$A$1065)*$D691/$B$12*$C$7)</x:f>
        <x:v>960</x:v>
      </x:c>
      <x:c r="BN691" s="34" t="n">
        <x:f>$B$11*(($A$1066)*$C691/$B$12*$B$7+(1-$A$1066)*$D691/$B$12*$C$7)</x:f>
        <x:v>900</x:v>
      </x:c>
      <x:c r="BO691" s="34" t="n">
        <x:f>$B$11*(($A$1067)*$C691/$B$12*$B$7+(1-$A$1067)*$D691/$B$12*$C$7)</x:f>
        <x:v>839.9999999999999</x:v>
      </x:c>
      <x:c r="BP691" s="34" t="n">
        <x:f>$B$11*(($A$1068)*$C691/$B$12*$B$7+(1-$A$1068)*$D691/$B$12*$C$7)</x:f>
        <x:v>780</x:v>
      </x:c>
      <x:c r="BQ691" s="34" t="n">
        <x:f>$B$11*(($A$1069)*$C691/$B$12*$B$7+(1-$A$1069)*$D691/$B$12*$C$7)</x:f>
        <x:v>720</x:v>
      </x:c>
      <x:c r="BR691" s="34" t="n">
        <x:f>$B$11*(($A$1070)*$C691/$B$12*$B$7+(1-$A$1070)*$D691/$B$12*$C$7)</x:f>
        <x:v>660</x:v>
      </x:c>
      <x:c r="BS691" s="34" t="n">
        <x:f>$B$11*(($A$1071)*$C691/$B$12*$B$7+(1-$A$1071)*$D691/$B$12*$C$7)</x:f>
        <x:v>600</x:v>
      </x:c>
      <x:c r="BT691" s="34" t="n">
        <x:f>$B$11*(($A$1072)*$C691/$B$12*$B$7+(1-$A$1072)*$D691/$B$12*$C$7)</x:f>
        <x:v>540</x:v>
      </x:c>
      <x:c r="BU691" s="34" t="n">
        <x:f>$B$11*(($A$1073)*$C691/$B$12*$B$7+(1-$A$1073)*$D691/$B$12*$C$7)</x:f>
        <x:v>480</x:v>
      </x:c>
      <x:c r="BV691" s="34" t="n">
        <x:f>$B$11*(($A$1074)*$C691/$B$12*$B$7+(1-$A$1074)*$D691/$B$12*$C$7)</x:f>
        <x:v>419.99999999999994</x:v>
      </x:c>
      <x:c r="BW691" s="34" t="n">
        <x:f>$B$11*(($A$1075)*$C691/$B$12*$B$7+(1-$A$1075)*$D691/$B$12*$C$7)</x:f>
        <x:v>360.00000000000006</x:v>
      </x:c>
      <x:c r="BX691" s="34" t="n">
        <x:f>$B$11*(($A$1076)*$C691/$B$12*$B$7+(1-$A$1076)*$D691/$B$12*$C$7)</x:f>
        <x:v>300</x:v>
      </x:c>
      <x:c r="BY691" s="34" t="n">
        <x:f>$B$11*(($A$1077)*$C691/$B$12*$B$7+(1-$A$1077)*$D691/$B$12*$C$7)</x:f>
        <x:v>239.99999999999997</x:v>
      </x:c>
      <x:c r="BZ691" s="34" t="n">
        <x:f>$B$11*(($A$1078)*$C691/$B$12*$B$7+(1-$A$1078)*$D691/$B$12*$C$7)</x:f>
        <x:v>180.00000000000003</x:v>
      </x:c>
      <x:c r="CA691" s="34" t="n">
        <x:f>$B$11*(($A$1079)*$C691/$B$12*$B$7+(1-$A$1079)*$D691/$B$12*$C$7)</x:f>
        <x:v>119.99999999999999</x:v>
      </x:c>
      <x:c r="CB691" s="34" t="n">
        <x:f>$B$11*(($A$1080)*$C691/$B$12*$B$7+(1-$A$1080)*$D691/$B$12*$C$7)</x:f>
        <x:v>60.00000000000006</x:v>
      </x:c>
      <x:c r="CC691" s="34" t="n">
        <x:f>$B$11*(($A$1081)*$C691/$B$12*$B$7+(1-$A$1081)*$D691/$B$12*$C$7)</x:f>
        <x:v>0</x:v>
      </x:c>
    </x:row>
    <x:row r="692">
      <x:c r="A692" s="34" t="n">
        <x:v>668</x:v>
      </x:c>
      <x:c r="B692" s="39" t="n">
        <x:v>1.560913213288007</x:v>
      </x:c>
      <x:c r="C692" s="1" t="n">
        <x:f>SUM(AM692:AV692)</x:f>
        <x:v>0</x:v>
      </x:c>
      <x:c r="D692" s="1" t="n">
        <x:f>SUM(AW692:BF692)</x:f>
        <x:v>0</x:v>
      </x:c>
      <x:c r="E692" s="17" t="n">
        <x:f>(1-C692/$B$12)*$B$8-C692/$B$12*$B$7</x:f>
        <x:v>0.05</x:v>
      </x:c>
      <x:c r="F692" s="17" t="n">
        <x:f>(1-D692/$B$12)*$C$8-D692/$B$12*$C$7</x:f>
        <x:v>0.09</x:v>
      </x:c>
      <x:c r="G692" s="32" t="n">
        <x:f>$B$11*($B$10*C692/$B$12*$B$7+(1-$B$10)*D692/$B$12*$C$7)</x:f>
        <x:v>0</x:v>
      </x:c>
      <x:c r="H692" s="17" t="n">
        <x:f>$B$10*E692+(1-$B$10)*F692</x:f>
        <x:v>0.07</x:v>
      </x:c>
      <x:c r="I692" s="34"/>
      <x:c r="J692" s="34"/>
      <x:c r="K692" s="34"/>
      <x:c r="L692" s="34"/>
      <x:c r="M692" s="34"/>
      <x:c r="N692" s="34"/>
      <x:c r="O692" s="34"/>
      <x:c r="P692" s="34"/>
      <x:c r="Q692" s="34"/>
      <x:c r="R692" s="39" t="n">
        <x:v>-0.8993771078265334</x:v>
      </x:c>
      <x:c r="S692" s="39" t="n">
        <x:v>-1.8314824012711253</x:v>
      </x:c>
      <x:c r="T692" s="39" t="n">
        <x:v>0.5392196901437396</x:v>
      </x:c>
      <x:c r="U692" s="39" t="n">
        <x:v>0.8797413701018753</x:v>
      </x:c>
      <x:c r="V692" s="39" t="n">
        <x:v>0.39591302646707544</x:v>
      </x:c>
      <x:c r="W692" s="39" t="n">
        <x:v>-0.13900750313724305</x:v>
      </x:c>
      <x:c r="X692" s="39" t="n">
        <x:v>-0.8942613938359946</x:v>
      </x:c>
      <x:c r="Y692" s="39" t="n">
        <x:v>-0.2340176995090886</x:v>
      </x:c>
      <x:c r="Z692" s="39" t="n">
        <x:v>1.1544527632719972</x:v>
      </x:c>
      <x:c r="AA692" s="39" t="n">
        <x:v>0.2982928148686108</x:v>
      </x:c>
      <x:c r="AB692" s="39" t="n">
        <x:v>1.8464064745049962</x:v>
      </x:c>
      <x:c r="AC692" s="39" t="n">
        <x:v>2.367078775438982</x:v>
      </x:c>
      <x:c r="AD692" s="39" t="n">
        <x:v>0.39583066064051564</x:v>
      </x:c>
      <x:c r="AE692" s="39" t="n">
        <x:v>0.8282132981459722</x:v>
      </x:c>
      <x:c r="AF692" s="39" t="n">
        <x:v>-0.8123341848093786</x:v>
      </x:c>
      <x:c r="AG692" s="39" t="n">
        <x:v>-0.9463383501232694</x:v>
      </x:c>
      <x:c r="AH692" s="39" t="n">
        <x:v>1.0362179098865427</x:v>
      </x:c>
      <x:c r="AI692" s="39" t="n">
        <x:v>1.825892000108177</x:v>
      </x:c>
      <x:c r="AJ692" s="39" t="n">
        <x:v>-0.23549116487379368</x:v>
      </x:c>
      <x:c r="AK692" s="39" t="n">
        <x:v>-0.18571632085477324</x:v>
      </x:c>
      <x:c r="AL692" s="34"/>
      <x:c r="AM692" s="34" t="n">
        <x:f>IF(SQRT($B$9)*$B692+SQRT(1-$B$9)*R692&lt;_xlfn.NORM.S.INV($B$6),1,0)</x:f>
        <x:v>0</x:v>
      </x:c>
      <x:c r="AN692" s="34" t="n">
        <x:f>IF(SQRT($B$9)*$B692+SQRT(1-$B$9)*S692&lt;_xlfn.NORM.S.INV($B$6),1,0)</x:f>
        <x:v>0</x:v>
      </x:c>
      <x:c r="AO692" s="34" t="n">
        <x:f>IF(SQRT($B$9)*$B692+SQRT(1-$B$9)*T692&lt;_xlfn.NORM.S.INV($B$6),1,0)</x:f>
        <x:v>0</x:v>
      </x:c>
      <x:c r="AP692" s="34" t="n">
        <x:f>IF(SQRT($B$9)*$B692+SQRT(1-$B$9)*U692&lt;_xlfn.NORM.S.INV($B$6),1,0)</x:f>
        <x:v>0</x:v>
      </x:c>
      <x:c r="AQ692" s="34" t="n">
        <x:f>IF(SQRT($B$9)*$B692+SQRT(1-$B$9)*V692&lt;_xlfn.NORM.S.INV($B$6),1,0)</x:f>
        <x:v>0</x:v>
      </x:c>
      <x:c r="AR692" s="34" t="n">
        <x:f>IF(SQRT($B$9)*$B692+SQRT(1-$B$9)*W692&lt;_xlfn.NORM.S.INV($B$6),1,0)</x:f>
        <x:v>0</x:v>
      </x:c>
      <x:c r="AS692" s="34" t="n">
        <x:f>IF(SQRT($B$9)*$B692+SQRT(1-$B$9)*X692&lt;_xlfn.NORM.S.INV($B$6),1,0)</x:f>
        <x:v>0</x:v>
      </x:c>
      <x:c r="AT692" s="34" t="n">
        <x:f>IF(SQRT($B$9)*$B692+SQRT(1-$B$9)*Y692&lt;_xlfn.NORM.S.INV($B$6),1,0)</x:f>
        <x:v>0</x:v>
      </x:c>
      <x:c r="AU692" s="34" t="n">
        <x:f>IF(SQRT($B$9)*$B692+SQRT(1-$B$9)*Z692&lt;_xlfn.NORM.S.INV($B$6),1,0)</x:f>
        <x:v>0</x:v>
      </x:c>
      <x:c r="AV692" s="34" t="n">
        <x:f>IF(SQRT($B$9)*$B692+SQRT(1-$B$9)*AA692&lt;_xlfn.NORM.S.INV($B$6),1,0)</x:f>
        <x:v>0</x:v>
      </x:c>
      <x:c r="AW692" s="34" t="n">
        <x:f>IF(SQRT($C$9)*$B692+SQRT(1-$C$9)*AB692&lt;_xlfn.NORM.S.INV($C$6),1,0)</x:f>
        <x:v>0</x:v>
      </x:c>
      <x:c r="AX692" s="34" t="n">
        <x:f>IF(SQRT($C$9)*$B692+SQRT(1-$C$9)*AC692&lt;_xlfn.NORM.S.INV($C$6),1,0)</x:f>
        <x:v>0</x:v>
      </x:c>
      <x:c r="AY692" s="34" t="n">
        <x:f>IF(SQRT($C$9)*$B692+SQRT(1-$C$9)*AD692&lt;_xlfn.NORM.S.INV($C$6),1,0)</x:f>
        <x:v>0</x:v>
      </x:c>
      <x:c r="AZ692" s="34" t="n">
        <x:f>IF(SQRT($C$9)*$B692+SQRT(1-$C$9)*AE692&lt;_xlfn.NORM.S.INV($C$6),1,0)</x:f>
        <x:v>0</x:v>
      </x:c>
      <x:c r="BA692" s="34" t="n">
        <x:f>IF(SQRT($C$9)*$B692+SQRT(1-$C$9)*AF692&lt;_xlfn.NORM.S.INV($C$6),1,0)</x:f>
        <x:v>0</x:v>
      </x:c>
      <x:c r="BB692" s="34" t="n">
        <x:f>IF(SQRT($C$9)*$B692+SQRT(1-$C$9)*AG692&lt;_xlfn.NORM.S.INV($C$6),1,0)</x:f>
        <x:v>0</x:v>
      </x:c>
      <x:c r="BC692" s="34" t="n">
        <x:f>IF(SQRT($C$9)*$B692+SQRT(1-$C$9)*AH692&lt;_xlfn.NORM.S.INV($C$6),1,0)</x:f>
        <x:v>0</x:v>
      </x:c>
      <x:c r="BD692" s="34" t="n">
        <x:f>IF(SQRT($C$9)*$B692+SQRT(1-$C$9)*AI692&lt;_xlfn.NORM.S.INV($C$6),1,0)</x:f>
        <x:v>0</x:v>
      </x:c>
      <x:c r="BE692" s="34" t="n">
        <x:f>IF(SQRT($C$9)*$B692+SQRT(1-$C$9)*AJ692&lt;_xlfn.NORM.S.INV($C$6),1,0)</x:f>
        <x:v>0</x:v>
      </x:c>
      <x:c r="BF692" s="34" t="n">
        <x:f>IF(SQRT($C$9)*$B692+SQRT(1-$C$9)*AK692&lt;_xlfn.NORM.S.INV($C$6),1,0)</x:f>
        <x:v>0</x:v>
      </x:c>
      <x:c r="BG692" s="34"/>
      <x:c r="BH692" s="34"/>
      <x:c r="BI692" s="34" t="n">
        <x:f>$B$11*(($A$1061)*$C692/$B$12*$B$7+(1-$A$1061)*$D692/$B$12*$C$7)</x:f>
        <x:v>0</x:v>
      </x:c>
      <x:c r="BJ692" s="34" t="n">
        <x:f>$B$11*(($A$1062)*$C692/$B$12*$B$7+(1-$A$1062)*$D692/$B$12*$C$7)</x:f>
        <x:v>0</x:v>
      </x:c>
      <x:c r="BK692" s="34" t="n">
        <x:f>$B$11*(($A$1063)*$C692/$B$12*$B$7+(1-$A$1063)*$D692/$B$12*$C$7)</x:f>
        <x:v>0</x:v>
      </x:c>
      <x:c r="BL692" s="34" t="n">
        <x:f>$B$11*(($A$1064)*$C692/$B$12*$B$7+(1-$A$1064)*$D692/$B$12*$C$7)</x:f>
        <x:v>0</x:v>
      </x:c>
      <x:c r="BM692" s="34" t="n">
        <x:f>$B$11*(($A$1065)*$C692/$B$12*$B$7+(1-$A$1065)*$D692/$B$12*$C$7)</x:f>
        <x:v>0</x:v>
      </x:c>
      <x:c r="BN692" s="34" t="n">
        <x:f>$B$11*(($A$1066)*$C692/$B$12*$B$7+(1-$A$1066)*$D692/$B$12*$C$7)</x:f>
        <x:v>0</x:v>
      </x:c>
      <x:c r="BO692" s="34" t="n">
        <x:f>$B$11*(($A$1067)*$C692/$B$12*$B$7+(1-$A$1067)*$D692/$B$12*$C$7)</x:f>
        <x:v>0</x:v>
      </x:c>
      <x:c r="BP692" s="34" t="n">
        <x:f>$B$11*(($A$1068)*$C692/$B$12*$B$7+(1-$A$1068)*$D692/$B$12*$C$7)</x:f>
        <x:v>0</x:v>
      </x:c>
      <x:c r="BQ692" s="34" t="n">
        <x:f>$B$11*(($A$1069)*$C692/$B$12*$B$7+(1-$A$1069)*$D692/$B$12*$C$7)</x:f>
        <x:v>0</x:v>
      </x:c>
      <x:c r="BR692" s="34" t="n">
        <x:f>$B$11*(($A$1070)*$C692/$B$12*$B$7+(1-$A$1070)*$D692/$B$12*$C$7)</x:f>
        <x:v>0</x:v>
      </x:c>
      <x:c r="BS692" s="34" t="n">
        <x:f>$B$11*(($A$1071)*$C692/$B$12*$B$7+(1-$A$1071)*$D692/$B$12*$C$7)</x:f>
        <x:v>0</x:v>
      </x:c>
      <x:c r="BT692" s="34" t="n">
        <x:f>$B$11*(($A$1072)*$C692/$B$12*$B$7+(1-$A$1072)*$D692/$B$12*$C$7)</x:f>
        <x:v>0</x:v>
      </x:c>
      <x:c r="BU692" s="34" t="n">
        <x:f>$B$11*(($A$1073)*$C692/$B$12*$B$7+(1-$A$1073)*$D692/$B$12*$C$7)</x:f>
        <x:v>0</x:v>
      </x:c>
      <x:c r="BV692" s="34" t="n">
        <x:f>$B$11*(($A$1074)*$C692/$B$12*$B$7+(1-$A$1074)*$D692/$B$12*$C$7)</x:f>
        <x:v>0</x:v>
      </x:c>
      <x:c r="BW692" s="34" t="n">
        <x:f>$B$11*(($A$1075)*$C692/$B$12*$B$7+(1-$A$1075)*$D692/$B$12*$C$7)</x:f>
        <x:v>0</x:v>
      </x:c>
      <x:c r="BX692" s="34" t="n">
        <x:f>$B$11*(($A$1076)*$C692/$B$12*$B$7+(1-$A$1076)*$D692/$B$12*$C$7)</x:f>
        <x:v>0</x:v>
      </x:c>
      <x:c r="BY692" s="34" t="n">
        <x:f>$B$11*(($A$1077)*$C692/$B$12*$B$7+(1-$A$1077)*$D692/$B$12*$C$7)</x:f>
        <x:v>0</x:v>
      </x:c>
      <x:c r="BZ692" s="34" t="n">
        <x:f>$B$11*(($A$1078)*$C692/$B$12*$B$7+(1-$A$1078)*$D692/$B$12*$C$7)</x:f>
        <x:v>0</x:v>
      </x:c>
      <x:c r="CA692" s="34" t="n">
        <x:f>$B$11*(($A$1079)*$C692/$B$12*$B$7+(1-$A$1079)*$D692/$B$12*$C$7)</x:f>
        <x:v>0</x:v>
      </x:c>
      <x:c r="CB692" s="34" t="n">
        <x:f>$B$11*(($A$1080)*$C692/$B$12*$B$7+(1-$A$1080)*$D692/$B$12*$C$7)</x:f>
        <x:v>0</x:v>
      </x:c>
      <x:c r="CC692" s="34" t="n">
        <x:f>$B$11*(($A$1081)*$C692/$B$12*$B$7+(1-$A$1081)*$D692/$B$12*$C$7)</x:f>
        <x:v>0</x:v>
      </x:c>
    </x:row>
    <x:row r="693">
      <x:c r="A693" s="34" t="n">
        <x:v>669</x:v>
      </x:c>
      <x:c r="B693" s="39" t="n">
        <x:v>-0.8036252494962567</x:v>
      </x:c>
      <x:c r="C693" s="1" t="n">
        <x:f>SUM(AM693:AV693)</x:f>
        <x:v>0</x:v>
      </x:c>
      <x:c r="D693" s="1" t="n">
        <x:f>SUM(AW693:BF693)</x:f>
        <x:v>1</x:v>
      </x:c>
      <x:c r="E693" s="17" t="n">
        <x:f>(1-C693/$B$12)*$B$8-C693/$B$12*$B$7</x:f>
        <x:v>0.05</x:v>
      </x:c>
      <x:c r="F693" s="17" t="n">
        <x:f>(1-D693/$B$12)*$C$8-D693/$B$12*$C$7</x:f>
        <x:v>0.021000000000000005</x:v>
      </x:c>
      <x:c r="G693" s="32" t="n">
        <x:f>$B$11*($B$10*C693/$B$12*$B$7+(1-$B$10)*D693/$B$12*$C$7)</x:f>
        <x:v>300</x:v>
      </x:c>
      <x:c r="H693" s="17" t="n">
        <x:f>$B$10*E693+(1-$B$10)*F693</x:f>
        <x:v>0.035500000000000004</x:v>
      </x:c>
      <x:c r="I693" s="34"/>
      <x:c r="J693" s="34"/>
      <x:c r="K693" s="34"/>
      <x:c r="L693" s="34"/>
      <x:c r="M693" s="34"/>
      <x:c r="N693" s="34"/>
      <x:c r="O693" s="34"/>
      <x:c r="P693" s="34"/>
      <x:c r="Q693" s="34"/>
      <x:c r="R693" s="39" t="n">
        <x:v>1.3828012694736147</x:v>
      </x:c>
      <x:c r="S693" s="39" t="n">
        <x:v>-1.8011965587591552</x:v>
      </x:c>
      <x:c r="T693" s="39" t="n">
        <x:v>-0.9174997750001828</x:v>
      </x:c>
      <x:c r="U693" s="39" t="n">
        <x:v>0.03898925577749832</x:v>
      </x:c>
      <x:c r="V693" s="39" t="n">
        <x:v>1.32639259928539</x:v>
      </x:c>
      <x:c r="W693" s="39" t="n">
        <x:v>0.9102903622910702</x:v>
      </x:c>
      <x:c r="X693" s="39" t="n">
        <x:v>0.10070656413007607</x:v>
      </x:c>
      <x:c r="Y693" s="39" t="n">
        <x:v>1.384179236778297</x:v>
      </x:c>
      <x:c r="Z693" s="39" t="n">
        <x:v>1.9320770060552777</x:v>
      </x:c>
      <x:c r="AA693" s="39" t="n">
        <x:v>1.4460776971160336</x:v>
      </x:c>
      <x:c r="AB693" s="39" t="n">
        <x:v>-0.8182854309865978</x:v>
      </x:c>
      <x:c r="AC693" s="39" t="n">
        <x:v>0.818131822778933</x:v>
      </x:c>
      <x:c r="AD693" s="39" t="n">
        <x:v>0.6449151078515484</x:v>
      </x:c>
      <x:c r="AE693" s="39" t="n">
        <x:v>-0.327391023715749</x:v>
      </x:c>
      <x:c r="AF693" s="39" t="n">
        <x:v>-0.47053612802402733</x:v>
      </x:c>
      <x:c r="AG693" s="39" t="n">
        <x:v>-1.0195168620542383</x:v>
      </x:c>
      <x:c r="AH693" s="39" t="n">
        <x:v>-0.1406269367988679</x:v>
      </x:c>
      <x:c r="AI693" s="39" t="n">
        <x:v>1.9963606621611953</x:v>
      </x:c>
      <x:c r="AJ693" s="39" t="n">
        <x:v>-0.21795658923582834</x:v>
      </x:c>
      <x:c r="AK693" s="39" t="n">
        <x:v>-2.4373688842304086</x:v>
      </x:c>
      <x:c r="AL693" s="34"/>
      <x:c r="AM693" s="34" t="n">
        <x:f>IF(SQRT($B$9)*$B693+SQRT(1-$B$9)*R693&lt;_xlfn.NORM.S.INV($B$6),1,0)</x:f>
        <x:v>0</x:v>
      </x:c>
      <x:c r="AN693" s="34" t="n">
        <x:f>IF(SQRT($B$9)*$B693+SQRT(1-$B$9)*S693&lt;_xlfn.NORM.S.INV($B$6),1,0)</x:f>
        <x:v>0</x:v>
      </x:c>
      <x:c r="AO693" s="34" t="n">
        <x:f>IF(SQRT($B$9)*$B693+SQRT(1-$B$9)*T693&lt;_xlfn.NORM.S.INV($B$6),1,0)</x:f>
        <x:v>0</x:v>
      </x:c>
      <x:c r="AP693" s="34" t="n">
        <x:f>IF(SQRT($B$9)*$B693+SQRT(1-$B$9)*U693&lt;_xlfn.NORM.S.INV($B$6),1,0)</x:f>
        <x:v>0</x:v>
      </x:c>
      <x:c r="AQ693" s="34" t="n">
        <x:f>IF(SQRT($B$9)*$B693+SQRT(1-$B$9)*V693&lt;_xlfn.NORM.S.INV($B$6),1,0)</x:f>
        <x:v>0</x:v>
      </x:c>
      <x:c r="AR693" s="34" t="n">
        <x:f>IF(SQRT($B$9)*$B693+SQRT(1-$B$9)*W693&lt;_xlfn.NORM.S.INV($B$6),1,0)</x:f>
        <x:v>0</x:v>
      </x:c>
      <x:c r="AS693" s="34" t="n">
        <x:f>IF(SQRT($B$9)*$B693+SQRT(1-$B$9)*X693&lt;_xlfn.NORM.S.INV($B$6),1,0)</x:f>
        <x:v>0</x:v>
      </x:c>
      <x:c r="AT693" s="34" t="n">
        <x:f>IF(SQRT($B$9)*$B693+SQRT(1-$B$9)*Y693&lt;_xlfn.NORM.S.INV($B$6),1,0)</x:f>
        <x:v>0</x:v>
      </x:c>
      <x:c r="AU693" s="34" t="n">
        <x:f>IF(SQRT($B$9)*$B693+SQRT(1-$B$9)*Z693&lt;_xlfn.NORM.S.INV($B$6),1,0)</x:f>
        <x:v>0</x:v>
      </x:c>
      <x:c r="AV693" s="34" t="n">
        <x:f>IF(SQRT($B$9)*$B693+SQRT(1-$B$9)*AA693&lt;_xlfn.NORM.S.INV($B$6),1,0)</x:f>
        <x:v>0</x:v>
      </x:c>
      <x:c r="AW693" s="34" t="n">
        <x:f>IF(SQRT($C$9)*$B693+SQRT(1-$C$9)*AB693&lt;_xlfn.NORM.S.INV($C$6),1,0)</x:f>
        <x:v>0</x:v>
      </x:c>
      <x:c r="AX693" s="34" t="n">
        <x:f>IF(SQRT($C$9)*$B693+SQRT(1-$C$9)*AC693&lt;_xlfn.NORM.S.INV($C$6),1,0)</x:f>
        <x:v>0</x:v>
      </x:c>
      <x:c r="AY693" s="34" t="n">
        <x:f>IF(SQRT($C$9)*$B693+SQRT(1-$C$9)*AD693&lt;_xlfn.NORM.S.INV($C$6),1,0)</x:f>
        <x:v>0</x:v>
      </x:c>
      <x:c r="AZ693" s="34" t="n">
        <x:f>IF(SQRT($C$9)*$B693+SQRT(1-$C$9)*AE693&lt;_xlfn.NORM.S.INV($C$6),1,0)</x:f>
        <x:v>0</x:v>
      </x:c>
      <x:c r="BA693" s="34" t="n">
        <x:f>IF(SQRT($C$9)*$B693+SQRT(1-$C$9)*AF693&lt;_xlfn.NORM.S.INV($C$6),1,0)</x:f>
        <x:v>0</x:v>
      </x:c>
      <x:c r="BB693" s="34" t="n">
        <x:f>IF(SQRT($C$9)*$B693+SQRT(1-$C$9)*AG693&lt;_xlfn.NORM.S.INV($C$6),1,0)</x:f>
        <x:v>0</x:v>
      </x:c>
      <x:c r="BC693" s="34" t="n">
        <x:f>IF(SQRT($C$9)*$B693+SQRT(1-$C$9)*AH693&lt;_xlfn.NORM.S.INV($C$6),1,0)</x:f>
        <x:v>0</x:v>
      </x:c>
      <x:c r="BD693" s="34" t="n">
        <x:f>IF(SQRT($C$9)*$B693+SQRT(1-$C$9)*AI693&lt;_xlfn.NORM.S.INV($C$6),1,0)</x:f>
        <x:v>0</x:v>
      </x:c>
      <x:c r="BE693" s="34" t="n">
        <x:f>IF(SQRT($C$9)*$B693+SQRT(1-$C$9)*AJ693&lt;_xlfn.NORM.S.INV($C$6),1,0)</x:f>
        <x:v>0</x:v>
      </x:c>
      <x:c r="BF693" s="34" t="n">
        <x:f>IF(SQRT($C$9)*$B693+SQRT(1-$C$9)*AK693&lt;_xlfn.NORM.S.INV($C$6),1,0)</x:f>
        <x:v>1</x:v>
      </x:c>
      <x:c r="BG693" s="34"/>
      <x:c r="BH693" s="34"/>
      <x:c r="BI693" s="34" t="n">
        <x:f>$B$11*(($A$1061)*$C693/$B$12*$B$7+(1-$A$1061)*$D693/$B$12*$C$7)</x:f>
        <x:v>600</x:v>
      </x:c>
      <x:c r="BJ693" s="34" t="n">
        <x:f>$B$11*(($A$1062)*$C693/$B$12*$B$7+(1-$A$1062)*$D693/$B$12*$C$7)</x:f>
        <x:v>570</x:v>
      </x:c>
      <x:c r="BK693" s="34" t="n">
        <x:f>$B$11*(($A$1063)*$C693/$B$12*$B$7+(1-$A$1063)*$D693/$B$12*$C$7)</x:f>
        <x:v>540</x:v>
      </x:c>
      <x:c r="BL693" s="34" t="n">
        <x:f>$B$11*(($A$1064)*$C693/$B$12*$B$7+(1-$A$1064)*$D693/$B$12*$C$7)</x:f>
        <x:v>509.99999999999994</x:v>
      </x:c>
      <x:c r="BM693" s="34" t="n">
        <x:f>$B$11*(($A$1065)*$C693/$B$12*$B$7+(1-$A$1065)*$D693/$B$12*$C$7)</x:f>
        <x:v>480</x:v>
      </x:c>
      <x:c r="BN693" s="34" t="n">
        <x:f>$B$11*(($A$1066)*$C693/$B$12*$B$7+(1-$A$1066)*$D693/$B$12*$C$7)</x:f>
        <x:v>450</x:v>
      </x:c>
      <x:c r="BO693" s="34" t="n">
        <x:f>$B$11*(($A$1067)*$C693/$B$12*$B$7+(1-$A$1067)*$D693/$B$12*$C$7)</x:f>
        <x:v>419.99999999999994</x:v>
      </x:c>
      <x:c r="BP693" s="34" t="n">
        <x:f>$B$11*(($A$1068)*$C693/$B$12*$B$7+(1-$A$1068)*$D693/$B$12*$C$7)</x:f>
        <x:v>390</x:v>
      </x:c>
      <x:c r="BQ693" s="34" t="n">
        <x:f>$B$11*(($A$1069)*$C693/$B$12*$B$7+(1-$A$1069)*$D693/$B$12*$C$7)</x:f>
        <x:v>360</x:v>
      </x:c>
      <x:c r="BR693" s="34" t="n">
        <x:f>$B$11*(($A$1070)*$C693/$B$12*$B$7+(1-$A$1070)*$D693/$B$12*$C$7)</x:f>
        <x:v>330</x:v>
      </x:c>
      <x:c r="BS693" s="34" t="n">
        <x:f>$B$11*(($A$1071)*$C693/$B$12*$B$7+(1-$A$1071)*$D693/$B$12*$C$7)</x:f>
        <x:v>300</x:v>
      </x:c>
      <x:c r="BT693" s="34" t="n">
        <x:f>$B$11*(($A$1072)*$C693/$B$12*$B$7+(1-$A$1072)*$D693/$B$12*$C$7)</x:f>
        <x:v>270</x:v>
      </x:c>
      <x:c r="BU693" s="34" t="n">
        <x:f>$B$11*(($A$1073)*$C693/$B$12*$B$7+(1-$A$1073)*$D693/$B$12*$C$7)</x:f>
        <x:v>240</x:v>
      </x:c>
      <x:c r="BV693" s="34" t="n">
        <x:f>$B$11*(($A$1074)*$C693/$B$12*$B$7+(1-$A$1074)*$D693/$B$12*$C$7)</x:f>
        <x:v>209.99999999999997</x:v>
      </x:c>
      <x:c r="BW693" s="34" t="n">
        <x:f>$B$11*(($A$1075)*$C693/$B$12*$B$7+(1-$A$1075)*$D693/$B$12*$C$7)</x:f>
        <x:v>180.00000000000003</x:v>
      </x:c>
      <x:c r="BX693" s="34" t="n">
        <x:f>$B$11*(($A$1076)*$C693/$B$12*$B$7+(1-$A$1076)*$D693/$B$12*$C$7)</x:f>
        <x:v>150</x:v>
      </x:c>
      <x:c r="BY693" s="34" t="n">
        <x:f>$B$11*(($A$1077)*$C693/$B$12*$B$7+(1-$A$1077)*$D693/$B$12*$C$7)</x:f>
        <x:v>119.99999999999999</x:v>
      </x:c>
      <x:c r="BZ693" s="34" t="n">
        <x:f>$B$11*(($A$1078)*$C693/$B$12*$B$7+(1-$A$1078)*$D693/$B$12*$C$7)</x:f>
        <x:v>90.00000000000001</x:v>
      </x:c>
      <x:c r="CA693" s="34" t="n">
        <x:f>$B$11*(($A$1079)*$C693/$B$12*$B$7+(1-$A$1079)*$D693/$B$12*$C$7)</x:f>
        <x:v>59.99999999999999</x:v>
      </x:c>
      <x:c r="CB693" s="34" t="n">
        <x:f>$B$11*(($A$1080)*$C693/$B$12*$B$7+(1-$A$1080)*$D693/$B$12*$C$7)</x:f>
        <x:v>30.00000000000003</x:v>
      </x:c>
      <x:c r="CC693" s="34" t="n">
        <x:f>$B$11*(($A$1081)*$C693/$B$12*$B$7+(1-$A$1081)*$D693/$B$12*$C$7)</x:f>
        <x:v>0</x:v>
      </x:c>
    </x:row>
    <x:row r="694">
      <x:c r="A694" s="34" t="n">
        <x:v>670</x:v>
      </x:c>
      <x:c r="B694" s="39" t="n">
        <x:v>1.7363485039281914</x:v>
      </x:c>
      <x:c r="C694" s="1" t="n">
        <x:f>SUM(AM694:AV694)</x:f>
        <x:v>0</x:v>
      </x:c>
      <x:c r="D694" s="1" t="n">
        <x:f>SUM(AW694:BF694)</x:f>
        <x:v>0</x:v>
      </x:c>
      <x:c r="E694" s="17" t="n">
        <x:f>(1-C694/$B$12)*$B$8-C694/$B$12*$B$7</x:f>
        <x:v>0.05</x:v>
      </x:c>
      <x:c r="F694" s="17" t="n">
        <x:f>(1-D694/$B$12)*$C$8-D694/$B$12*$C$7</x:f>
        <x:v>0.09</x:v>
      </x:c>
      <x:c r="G694" s="32" t="n">
        <x:f>$B$11*($B$10*C694/$B$12*$B$7+(1-$B$10)*D694/$B$12*$C$7)</x:f>
        <x:v>0</x:v>
      </x:c>
      <x:c r="H694" s="17" t="n">
        <x:f>$B$10*E694+(1-$B$10)*F694</x:f>
        <x:v>0.07</x:v>
      </x:c>
      <x:c r="I694" s="34"/>
      <x:c r="J694" s="34"/>
      <x:c r="K694" s="34"/>
      <x:c r="L694" s="34"/>
      <x:c r="M694" s="34"/>
      <x:c r="N694" s="34"/>
      <x:c r="O694" s="34"/>
      <x:c r="P694" s="34"/>
      <x:c r="Q694" s="34"/>
      <x:c r="R694" s="39" t="n">
        <x:v>-0.6976558033751263</x:v>
      </x:c>
      <x:c r="S694" s="39" t="n">
        <x:v>0.9219220362493751</x:v>
      </x:c>
      <x:c r="T694" s="39" t="n">
        <x:v>0.5372751729361616</x:v>
      </x:c>
      <x:c r="U694" s="39" t="n">
        <x:v>0.5386785501158766</x:v>
      </x:c>
      <x:c r="V694" s="39" t="n">
        <x:v>-0.6194752666481271</x:v>
      </x:c>
      <x:c r="W694" s="39" t="n">
        <x:v>0.32890904212056954</x:v>
      </x:c>
      <x:c r="X694" s="39" t="n">
        <x:v>-0.6108970868917301</x:v>
      </x:c>
      <x:c r="Y694" s="39" t="n">
        <x:v>-0.09611152040181195</x:v>
      </x:c>
      <x:c r="Z694" s="39" t="n">
        <x:v>-0.1752268777263123</x:v>
      </x:c>
      <x:c r="AA694" s="39" t="n">
        <x:v>-0.8075325894094874</x:v>
      </x:c>
      <x:c r="AB694" s="39" t="n">
        <x:v>-0.7249841547365354</x:v>
      </x:c>
      <x:c r="AC694" s="39" t="n">
        <x:v>0.4924903479853995</x:v>
      </x:c>
      <x:c r="AD694" s="39" t="n">
        <x:v>-0.27267819775230595</x:v>
      </x:c>
      <x:c r="AE694" s="39" t="n">
        <x:v>-1.566509531021506</x:v>
      </x:c>
      <x:c r="AF694" s="39" t="n">
        <x:v>-0.8997876305046354</x:v>
      </x:c>
      <x:c r="AG694" s="39" t="n">
        <x:v>-1.912811977604466</x:v>
      </x:c>
      <x:c r="AH694" s="39" t="n">
        <x:v>-0.039187865359822334</x:v>
      </x:c>
      <x:c r="AI694" s="39" t="n">
        <x:v>0.027834648886730626</x:v>
      </x:c>
      <x:c r="AJ694" s="39" t="n">
        <x:v>0.5887858271281364</x:v>
      </x:c>
      <x:c r="AK694" s="39" t="n">
        <x:v>0.38751786435234475</x:v>
      </x:c>
      <x:c r="AL694" s="34"/>
      <x:c r="AM694" s="34" t="n">
        <x:f>IF(SQRT($B$9)*$B694+SQRT(1-$B$9)*R694&lt;_xlfn.NORM.S.INV($B$6),1,0)</x:f>
        <x:v>0</x:v>
      </x:c>
      <x:c r="AN694" s="34" t="n">
        <x:f>IF(SQRT($B$9)*$B694+SQRT(1-$B$9)*S694&lt;_xlfn.NORM.S.INV($B$6),1,0)</x:f>
        <x:v>0</x:v>
      </x:c>
      <x:c r="AO694" s="34" t="n">
        <x:f>IF(SQRT($B$9)*$B694+SQRT(1-$B$9)*T694&lt;_xlfn.NORM.S.INV($B$6),1,0)</x:f>
        <x:v>0</x:v>
      </x:c>
      <x:c r="AP694" s="34" t="n">
        <x:f>IF(SQRT($B$9)*$B694+SQRT(1-$B$9)*U694&lt;_xlfn.NORM.S.INV($B$6),1,0)</x:f>
        <x:v>0</x:v>
      </x:c>
      <x:c r="AQ694" s="34" t="n">
        <x:f>IF(SQRT($B$9)*$B694+SQRT(1-$B$9)*V694&lt;_xlfn.NORM.S.INV($B$6),1,0)</x:f>
        <x:v>0</x:v>
      </x:c>
      <x:c r="AR694" s="34" t="n">
        <x:f>IF(SQRT($B$9)*$B694+SQRT(1-$B$9)*W694&lt;_xlfn.NORM.S.INV($B$6),1,0)</x:f>
        <x:v>0</x:v>
      </x:c>
      <x:c r="AS694" s="34" t="n">
        <x:f>IF(SQRT($B$9)*$B694+SQRT(1-$B$9)*X694&lt;_xlfn.NORM.S.INV($B$6),1,0)</x:f>
        <x:v>0</x:v>
      </x:c>
      <x:c r="AT694" s="34" t="n">
        <x:f>IF(SQRT($B$9)*$B694+SQRT(1-$B$9)*Y694&lt;_xlfn.NORM.S.INV($B$6),1,0)</x:f>
        <x:v>0</x:v>
      </x:c>
      <x:c r="AU694" s="34" t="n">
        <x:f>IF(SQRT($B$9)*$B694+SQRT(1-$B$9)*Z694&lt;_xlfn.NORM.S.INV($B$6),1,0)</x:f>
        <x:v>0</x:v>
      </x:c>
      <x:c r="AV694" s="34" t="n">
        <x:f>IF(SQRT($B$9)*$B694+SQRT(1-$B$9)*AA694&lt;_xlfn.NORM.S.INV($B$6),1,0)</x:f>
        <x:v>0</x:v>
      </x:c>
      <x:c r="AW694" s="34" t="n">
        <x:f>IF(SQRT($C$9)*$B694+SQRT(1-$C$9)*AB694&lt;_xlfn.NORM.S.INV($C$6),1,0)</x:f>
        <x:v>0</x:v>
      </x:c>
      <x:c r="AX694" s="34" t="n">
        <x:f>IF(SQRT($C$9)*$B694+SQRT(1-$C$9)*AC694&lt;_xlfn.NORM.S.INV($C$6),1,0)</x:f>
        <x:v>0</x:v>
      </x:c>
      <x:c r="AY694" s="34" t="n">
        <x:f>IF(SQRT($C$9)*$B694+SQRT(1-$C$9)*AD694&lt;_xlfn.NORM.S.INV($C$6),1,0)</x:f>
        <x:v>0</x:v>
      </x:c>
      <x:c r="AZ694" s="34" t="n">
        <x:f>IF(SQRT($C$9)*$B694+SQRT(1-$C$9)*AE694&lt;_xlfn.NORM.S.INV($C$6),1,0)</x:f>
        <x:v>0</x:v>
      </x:c>
      <x:c r="BA694" s="34" t="n">
        <x:f>IF(SQRT($C$9)*$B694+SQRT(1-$C$9)*AF694&lt;_xlfn.NORM.S.INV($C$6),1,0)</x:f>
        <x:v>0</x:v>
      </x:c>
      <x:c r="BB694" s="34" t="n">
        <x:f>IF(SQRT($C$9)*$B694+SQRT(1-$C$9)*AG694&lt;_xlfn.NORM.S.INV($C$6),1,0)</x:f>
        <x:v>0</x:v>
      </x:c>
      <x:c r="BC694" s="34" t="n">
        <x:f>IF(SQRT($C$9)*$B694+SQRT(1-$C$9)*AH694&lt;_xlfn.NORM.S.INV($C$6),1,0)</x:f>
        <x:v>0</x:v>
      </x:c>
      <x:c r="BD694" s="34" t="n">
        <x:f>IF(SQRT($C$9)*$B694+SQRT(1-$C$9)*AI694&lt;_xlfn.NORM.S.INV($C$6),1,0)</x:f>
        <x:v>0</x:v>
      </x:c>
      <x:c r="BE694" s="34" t="n">
        <x:f>IF(SQRT($C$9)*$B694+SQRT(1-$C$9)*AJ694&lt;_xlfn.NORM.S.INV($C$6),1,0)</x:f>
        <x:v>0</x:v>
      </x:c>
      <x:c r="BF694" s="34" t="n">
        <x:f>IF(SQRT($C$9)*$B694+SQRT(1-$C$9)*AK694&lt;_xlfn.NORM.S.INV($C$6),1,0)</x:f>
        <x:v>0</x:v>
      </x:c>
      <x:c r="BG694" s="34"/>
      <x:c r="BH694" s="34"/>
      <x:c r="BI694" s="34" t="n">
        <x:f>$B$11*(($A$1061)*$C694/$B$12*$B$7+(1-$A$1061)*$D694/$B$12*$C$7)</x:f>
        <x:v>0</x:v>
      </x:c>
      <x:c r="BJ694" s="34" t="n">
        <x:f>$B$11*(($A$1062)*$C694/$B$12*$B$7+(1-$A$1062)*$D694/$B$12*$C$7)</x:f>
        <x:v>0</x:v>
      </x:c>
      <x:c r="BK694" s="34" t="n">
        <x:f>$B$11*(($A$1063)*$C694/$B$12*$B$7+(1-$A$1063)*$D694/$B$12*$C$7)</x:f>
        <x:v>0</x:v>
      </x:c>
      <x:c r="BL694" s="34" t="n">
        <x:f>$B$11*(($A$1064)*$C694/$B$12*$B$7+(1-$A$1064)*$D694/$B$12*$C$7)</x:f>
        <x:v>0</x:v>
      </x:c>
      <x:c r="BM694" s="34" t="n">
        <x:f>$B$11*(($A$1065)*$C694/$B$12*$B$7+(1-$A$1065)*$D694/$B$12*$C$7)</x:f>
        <x:v>0</x:v>
      </x:c>
      <x:c r="BN694" s="34" t="n">
        <x:f>$B$11*(($A$1066)*$C694/$B$12*$B$7+(1-$A$1066)*$D694/$B$12*$C$7)</x:f>
        <x:v>0</x:v>
      </x:c>
      <x:c r="BO694" s="34" t="n">
        <x:f>$B$11*(($A$1067)*$C694/$B$12*$B$7+(1-$A$1067)*$D694/$B$12*$C$7)</x:f>
        <x:v>0</x:v>
      </x:c>
      <x:c r="BP694" s="34" t="n">
        <x:f>$B$11*(($A$1068)*$C694/$B$12*$B$7+(1-$A$1068)*$D694/$B$12*$C$7)</x:f>
        <x:v>0</x:v>
      </x:c>
      <x:c r="BQ694" s="34" t="n">
        <x:f>$B$11*(($A$1069)*$C694/$B$12*$B$7+(1-$A$1069)*$D694/$B$12*$C$7)</x:f>
        <x:v>0</x:v>
      </x:c>
      <x:c r="BR694" s="34" t="n">
        <x:f>$B$11*(($A$1070)*$C694/$B$12*$B$7+(1-$A$1070)*$D694/$B$12*$C$7)</x:f>
        <x:v>0</x:v>
      </x:c>
      <x:c r="BS694" s="34" t="n">
        <x:f>$B$11*(($A$1071)*$C694/$B$12*$B$7+(1-$A$1071)*$D694/$B$12*$C$7)</x:f>
        <x:v>0</x:v>
      </x:c>
      <x:c r="BT694" s="34" t="n">
        <x:f>$B$11*(($A$1072)*$C694/$B$12*$B$7+(1-$A$1072)*$D694/$B$12*$C$7)</x:f>
        <x:v>0</x:v>
      </x:c>
      <x:c r="BU694" s="34" t="n">
        <x:f>$B$11*(($A$1073)*$C694/$B$12*$B$7+(1-$A$1073)*$D694/$B$12*$C$7)</x:f>
        <x:v>0</x:v>
      </x:c>
      <x:c r="BV694" s="34" t="n">
        <x:f>$B$11*(($A$1074)*$C694/$B$12*$B$7+(1-$A$1074)*$D694/$B$12*$C$7)</x:f>
        <x:v>0</x:v>
      </x:c>
      <x:c r="BW694" s="34" t="n">
        <x:f>$B$11*(($A$1075)*$C694/$B$12*$B$7+(1-$A$1075)*$D694/$B$12*$C$7)</x:f>
        <x:v>0</x:v>
      </x:c>
      <x:c r="BX694" s="34" t="n">
        <x:f>$B$11*(($A$1076)*$C694/$B$12*$B$7+(1-$A$1076)*$D694/$B$12*$C$7)</x:f>
        <x:v>0</x:v>
      </x:c>
      <x:c r="BY694" s="34" t="n">
        <x:f>$B$11*(($A$1077)*$C694/$B$12*$B$7+(1-$A$1077)*$D694/$B$12*$C$7)</x:f>
        <x:v>0</x:v>
      </x:c>
      <x:c r="BZ694" s="34" t="n">
        <x:f>$B$11*(($A$1078)*$C694/$B$12*$B$7+(1-$A$1078)*$D694/$B$12*$C$7)</x:f>
        <x:v>0</x:v>
      </x:c>
      <x:c r="CA694" s="34" t="n">
        <x:f>$B$11*(($A$1079)*$C694/$B$12*$B$7+(1-$A$1079)*$D694/$B$12*$C$7)</x:f>
        <x:v>0</x:v>
      </x:c>
      <x:c r="CB694" s="34" t="n">
        <x:f>$B$11*(($A$1080)*$C694/$B$12*$B$7+(1-$A$1080)*$D694/$B$12*$C$7)</x:f>
        <x:v>0</x:v>
      </x:c>
      <x:c r="CC694" s="34" t="n">
        <x:f>$B$11*(($A$1081)*$C694/$B$12*$B$7+(1-$A$1081)*$D694/$B$12*$C$7)</x:f>
        <x:v>0</x:v>
      </x:c>
    </x:row>
    <x:row r="695">
      <x:c r="A695" s="34" t="n">
        <x:v>671</x:v>
      </x:c>
      <x:c r="B695" s="39" t="n">
        <x:v>1.910076596822468</x:v>
      </x:c>
      <x:c r="C695" s="1" t="n">
        <x:f>SUM(AM695:AV695)</x:f>
        <x:v>0</x:v>
      </x:c>
      <x:c r="D695" s="1" t="n">
        <x:f>SUM(AW695:BF695)</x:f>
        <x:v>0</x:v>
      </x:c>
      <x:c r="E695" s="17" t="n">
        <x:f>(1-C695/$B$12)*$B$8-C695/$B$12*$B$7</x:f>
        <x:v>0.05</x:v>
      </x:c>
      <x:c r="F695" s="17" t="n">
        <x:f>(1-D695/$B$12)*$C$8-D695/$B$12*$C$7</x:f>
        <x:v>0.09</x:v>
      </x:c>
      <x:c r="G695" s="32" t="n">
        <x:f>$B$11*($B$10*C695/$B$12*$B$7+(1-$B$10)*D695/$B$12*$C$7)</x:f>
        <x:v>0</x:v>
      </x:c>
      <x:c r="H695" s="17" t="n">
        <x:f>$B$10*E695+(1-$B$10)*F695</x:f>
        <x:v>0.07</x:v>
      </x:c>
      <x:c r="I695" s="34"/>
      <x:c r="J695" s="34"/>
      <x:c r="K695" s="34"/>
      <x:c r="L695" s="34"/>
      <x:c r="M695" s="34"/>
      <x:c r="N695" s="34"/>
      <x:c r="O695" s="34"/>
      <x:c r="P695" s="34"/>
      <x:c r="Q695" s="34"/>
      <x:c r="R695" s="39" t="n">
        <x:v>-1.3140333311669938</x:v>
      </x:c>
      <x:c r="S695" s="39" t="n">
        <x:v>-0.17971434043200685</x:v>
      </x:c>
      <x:c r="T695" s="39" t="n">
        <x:v>0.38733781653356675</x:v>
      </x:c>
      <x:c r="U695" s="39" t="n">
        <x:v>-0.3374108677134087</x:v>
      </x:c>
      <x:c r="V695" s="39" t="n">
        <x:v>1.2561889568330808</x:v>
      </x:c>
      <x:c r="W695" s="39" t="n">
        <x:v>0.13509938428491158</x:v>
      </x:c>
      <x:c r="X695" s="39" t="n">
        <x:v>0.31485935678986227</x:v>
      </x:c>
      <x:c r="Y695" s="39" t="n">
        <x:v>-0.2483518468611907</x:v>
      </x:c>
      <x:c r="Z695" s="39" t="n">
        <x:v>-1.0506048567877935</x:v>
      </x:c>
      <x:c r="AA695" s="39" t="n">
        <x:v>1.4515720127867988</x:v>
      </x:c>
      <x:c r="AB695" s="39" t="n">
        <x:v>0.022038772398111733</x:v>
      </x:c>
      <x:c r="AC695" s="39" t="n">
        <x:v>0.7838772277999999</x:v>
      </x:c>
      <x:c r="AD695" s="39" t="n">
        <x:v>-0.21005913133096168</x:v>
      </x:c>
      <x:c r="AE695" s="39" t="n">
        <x:v>0.8224687088460151</x:v>
      </x:c>
      <x:c r="AF695" s="39" t="n">
        <x:v>1.0094673620663783</x:v>
      </x:c>
      <x:c r="AG695" s="39" t="n">
        <x:v>-0.07483285643145743</x:v>
      </x:c>
      <x:c r="AH695" s="39" t="n">
        <x:v>-0.3248355069050082</x:v>
      </x:c>
      <x:c r="AI695" s="39" t="n">
        <x:v>0.7172168845308818</x:v>
      </x:c>
      <x:c r="AJ695" s="39" t="n">
        <x:v>1.013464143713271</x:v>
      </x:c>
      <x:c r="AK695" s="39" t="n">
        <x:v>0.09441350564329816</x:v>
      </x:c>
      <x:c r="AL695" s="34"/>
      <x:c r="AM695" s="34" t="n">
        <x:f>IF(SQRT($B$9)*$B695+SQRT(1-$B$9)*R695&lt;_xlfn.NORM.S.INV($B$6),1,0)</x:f>
        <x:v>0</x:v>
      </x:c>
      <x:c r="AN695" s="34" t="n">
        <x:f>IF(SQRT($B$9)*$B695+SQRT(1-$B$9)*S695&lt;_xlfn.NORM.S.INV($B$6),1,0)</x:f>
        <x:v>0</x:v>
      </x:c>
      <x:c r="AO695" s="34" t="n">
        <x:f>IF(SQRT($B$9)*$B695+SQRT(1-$B$9)*T695&lt;_xlfn.NORM.S.INV($B$6),1,0)</x:f>
        <x:v>0</x:v>
      </x:c>
      <x:c r="AP695" s="34" t="n">
        <x:f>IF(SQRT($B$9)*$B695+SQRT(1-$B$9)*U695&lt;_xlfn.NORM.S.INV($B$6),1,0)</x:f>
        <x:v>0</x:v>
      </x:c>
      <x:c r="AQ695" s="34" t="n">
        <x:f>IF(SQRT($B$9)*$B695+SQRT(1-$B$9)*V695&lt;_xlfn.NORM.S.INV($B$6),1,0)</x:f>
        <x:v>0</x:v>
      </x:c>
      <x:c r="AR695" s="34" t="n">
        <x:f>IF(SQRT($B$9)*$B695+SQRT(1-$B$9)*W695&lt;_xlfn.NORM.S.INV($B$6),1,0)</x:f>
        <x:v>0</x:v>
      </x:c>
      <x:c r="AS695" s="34" t="n">
        <x:f>IF(SQRT($B$9)*$B695+SQRT(1-$B$9)*X695&lt;_xlfn.NORM.S.INV($B$6),1,0)</x:f>
        <x:v>0</x:v>
      </x:c>
      <x:c r="AT695" s="34" t="n">
        <x:f>IF(SQRT($B$9)*$B695+SQRT(1-$B$9)*Y695&lt;_xlfn.NORM.S.INV($B$6),1,0)</x:f>
        <x:v>0</x:v>
      </x:c>
      <x:c r="AU695" s="34" t="n">
        <x:f>IF(SQRT($B$9)*$B695+SQRT(1-$B$9)*Z695&lt;_xlfn.NORM.S.INV($B$6),1,0)</x:f>
        <x:v>0</x:v>
      </x:c>
      <x:c r="AV695" s="34" t="n">
        <x:f>IF(SQRT($B$9)*$B695+SQRT(1-$B$9)*AA695&lt;_xlfn.NORM.S.INV($B$6),1,0)</x:f>
        <x:v>0</x:v>
      </x:c>
      <x:c r="AW695" s="34" t="n">
        <x:f>IF(SQRT($C$9)*$B695+SQRT(1-$C$9)*AB695&lt;_xlfn.NORM.S.INV($C$6),1,0)</x:f>
        <x:v>0</x:v>
      </x:c>
      <x:c r="AX695" s="34" t="n">
        <x:f>IF(SQRT($C$9)*$B695+SQRT(1-$C$9)*AC695&lt;_xlfn.NORM.S.INV($C$6),1,0)</x:f>
        <x:v>0</x:v>
      </x:c>
      <x:c r="AY695" s="34" t="n">
        <x:f>IF(SQRT($C$9)*$B695+SQRT(1-$C$9)*AD695&lt;_xlfn.NORM.S.INV($C$6),1,0)</x:f>
        <x:v>0</x:v>
      </x:c>
      <x:c r="AZ695" s="34" t="n">
        <x:f>IF(SQRT($C$9)*$B695+SQRT(1-$C$9)*AE695&lt;_xlfn.NORM.S.INV($C$6),1,0)</x:f>
        <x:v>0</x:v>
      </x:c>
      <x:c r="BA695" s="34" t="n">
        <x:f>IF(SQRT($C$9)*$B695+SQRT(1-$C$9)*AF695&lt;_xlfn.NORM.S.INV($C$6),1,0)</x:f>
        <x:v>0</x:v>
      </x:c>
      <x:c r="BB695" s="34" t="n">
        <x:f>IF(SQRT($C$9)*$B695+SQRT(1-$C$9)*AG695&lt;_xlfn.NORM.S.INV($C$6),1,0)</x:f>
        <x:v>0</x:v>
      </x:c>
      <x:c r="BC695" s="34" t="n">
        <x:f>IF(SQRT($C$9)*$B695+SQRT(1-$C$9)*AH695&lt;_xlfn.NORM.S.INV($C$6),1,0)</x:f>
        <x:v>0</x:v>
      </x:c>
      <x:c r="BD695" s="34" t="n">
        <x:f>IF(SQRT($C$9)*$B695+SQRT(1-$C$9)*AI695&lt;_xlfn.NORM.S.INV($C$6),1,0)</x:f>
        <x:v>0</x:v>
      </x:c>
      <x:c r="BE695" s="34" t="n">
        <x:f>IF(SQRT($C$9)*$B695+SQRT(1-$C$9)*AJ695&lt;_xlfn.NORM.S.INV($C$6),1,0)</x:f>
        <x:v>0</x:v>
      </x:c>
      <x:c r="BF695" s="34" t="n">
        <x:f>IF(SQRT($C$9)*$B695+SQRT(1-$C$9)*AK695&lt;_xlfn.NORM.S.INV($C$6),1,0)</x:f>
        <x:v>0</x:v>
      </x:c>
      <x:c r="BG695" s="34"/>
      <x:c r="BH695" s="34"/>
      <x:c r="BI695" s="34" t="n">
        <x:f>$B$11*(($A$1061)*$C695/$B$12*$B$7+(1-$A$1061)*$D695/$B$12*$C$7)</x:f>
        <x:v>0</x:v>
      </x:c>
      <x:c r="BJ695" s="34" t="n">
        <x:f>$B$11*(($A$1062)*$C695/$B$12*$B$7+(1-$A$1062)*$D695/$B$12*$C$7)</x:f>
        <x:v>0</x:v>
      </x:c>
      <x:c r="BK695" s="34" t="n">
        <x:f>$B$11*(($A$1063)*$C695/$B$12*$B$7+(1-$A$1063)*$D695/$B$12*$C$7)</x:f>
        <x:v>0</x:v>
      </x:c>
      <x:c r="BL695" s="34" t="n">
        <x:f>$B$11*(($A$1064)*$C695/$B$12*$B$7+(1-$A$1064)*$D695/$B$12*$C$7)</x:f>
        <x:v>0</x:v>
      </x:c>
      <x:c r="BM695" s="34" t="n">
        <x:f>$B$11*(($A$1065)*$C695/$B$12*$B$7+(1-$A$1065)*$D695/$B$12*$C$7)</x:f>
        <x:v>0</x:v>
      </x:c>
      <x:c r="BN695" s="34" t="n">
        <x:f>$B$11*(($A$1066)*$C695/$B$12*$B$7+(1-$A$1066)*$D695/$B$12*$C$7)</x:f>
        <x:v>0</x:v>
      </x:c>
      <x:c r="BO695" s="34" t="n">
        <x:f>$B$11*(($A$1067)*$C695/$B$12*$B$7+(1-$A$1067)*$D695/$B$12*$C$7)</x:f>
        <x:v>0</x:v>
      </x:c>
      <x:c r="BP695" s="34" t="n">
        <x:f>$B$11*(($A$1068)*$C695/$B$12*$B$7+(1-$A$1068)*$D695/$B$12*$C$7)</x:f>
        <x:v>0</x:v>
      </x:c>
      <x:c r="BQ695" s="34" t="n">
        <x:f>$B$11*(($A$1069)*$C695/$B$12*$B$7+(1-$A$1069)*$D695/$B$12*$C$7)</x:f>
        <x:v>0</x:v>
      </x:c>
      <x:c r="BR695" s="34" t="n">
        <x:f>$B$11*(($A$1070)*$C695/$B$12*$B$7+(1-$A$1070)*$D695/$B$12*$C$7)</x:f>
        <x:v>0</x:v>
      </x:c>
      <x:c r="BS695" s="34" t="n">
        <x:f>$B$11*(($A$1071)*$C695/$B$12*$B$7+(1-$A$1071)*$D695/$B$12*$C$7)</x:f>
        <x:v>0</x:v>
      </x:c>
      <x:c r="BT695" s="34" t="n">
        <x:f>$B$11*(($A$1072)*$C695/$B$12*$B$7+(1-$A$1072)*$D695/$B$12*$C$7)</x:f>
        <x:v>0</x:v>
      </x:c>
      <x:c r="BU695" s="34" t="n">
        <x:f>$B$11*(($A$1073)*$C695/$B$12*$B$7+(1-$A$1073)*$D695/$B$12*$C$7)</x:f>
        <x:v>0</x:v>
      </x:c>
      <x:c r="BV695" s="34" t="n">
        <x:f>$B$11*(($A$1074)*$C695/$B$12*$B$7+(1-$A$1074)*$D695/$B$12*$C$7)</x:f>
        <x:v>0</x:v>
      </x:c>
      <x:c r="BW695" s="34" t="n">
        <x:f>$B$11*(($A$1075)*$C695/$B$12*$B$7+(1-$A$1075)*$D695/$B$12*$C$7)</x:f>
        <x:v>0</x:v>
      </x:c>
      <x:c r="BX695" s="34" t="n">
        <x:f>$B$11*(($A$1076)*$C695/$B$12*$B$7+(1-$A$1076)*$D695/$B$12*$C$7)</x:f>
        <x:v>0</x:v>
      </x:c>
      <x:c r="BY695" s="34" t="n">
        <x:f>$B$11*(($A$1077)*$C695/$B$12*$B$7+(1-$A$1077)*$D695/$B$12*$C$7)</x:f>
        <x:v>0</x:v>
      </x:c>
      <x:c r="BZ695" s="34" t="n">
        <x:f>$B$11*(($A$1078)*$C695/$B$12*$B$7+(1-$A$1078)*$D695/$B$12*$C$7)</x:f>
        <x:v>0</x:v>
      </x:c>
      <x:c r="CA695" s="34" t="n">
        <x:f>$B$11*(($A$1079)*$C695/$B$12*$B$7+(1-$A$1079)*$D695/$B$12*$C$7)</x:f>
        <x:v>0</x:v>
      </x:c>
      <x:c r="CB695" s="34" t="n">
        <x:f>$B$11*(($A$1080)*$C695/$B$12*$B$7+(1-$A$1080)*$D695/$B$12*$C$7)</x:f>
        <x:v>0</x:v>
      </x:c>
      <x:c r="CC695" s="34" t="n">
        <x:f>$B$11*(($A$1081)*$C695/$B$12*$B$7+(1-$A$1081)*$D695/$B$12*$C$7)</x:f>
        <x:v>0</x:v>
      </x:c>
    </x:row>
    <x:row r="696">
      <x:c r="A696" s="34" t="n">
        <x:v>672</x:v>
      </x:c>
      <x:c r="B696" s="39" t="n">
        <x:v>-0.8312258264535627</x:v>
      </x:c>
      <x:c r="C696" s="1" t="n">
        <x:f>SUM(AM696:AV696)</x:f>
        <x:v>0</x:v>
      </x:c>
      <x:c r="D696" s="1" t="n">
        <x:f>SUM(AW696:BF696)</x:f>
        <x:v>1</x:v>
      </x:c>
      <x:c r="E696" s="17" t="n">
        <x:f>(1-C696/$B$12)*$B$8-C696/$B$12*$B$7</x:f>
        <x:v>0.05</x:v>
      </x:c>
      <x:c r="F696" s="17" t="n">
        <x:f>(1-D696/$B$12)*$C$8-D696/$B$12*$C$7</x:f>
        <x:v>0.021000000000000005</x:v>
      </x:c>
      <x:c r="G696" s="32" t="n">
        <x:f>$B$11*($B$10*C696/$B$12*$B$7+(1-$B$10)*D696/$B$12*$C$7)</x:f>
        <x:v>300</x:v>
      </x:c>
      <x:c r="H696" s="17" t="n">
        <x:f>$B$10*E696+(1-$B$10)*F696</x:f>
        <x:v>0.035500000000000004</x:v>
      </x:c>
      <x:c r="I696" s="34"/>
      <x:c r="J696" s="34"/>
      <x:c r="K696" s="34"/>
      <x:c r="L696" s="34"/>
      <x:c r="M696" s="34"/>
      <x:c r="N696" s="34"/>
      <x:c r="O696" s="34"/>
      <x:c r="P696" s="34"/>
      <x:c r="Q696" s="34"/>
      <x:c r="R696" s="39" t="n">
        <x:v>0.2151977973320392</x:v>
      </x:c>
      <x:c r="S696" s="39" t="n">
        <x:v>-0.09624180749935007</x:v>
      </x:c>
      <x:c r="T696" s="39" t="n">
        <x:v>1.3692414445837018</x:v>
      </x:c>
      <x:c r="U696" s="39" t="n">
        <x:v>0.7019395398133105</x:v>
      </x:c>
      <x:c r="V696" s="39" t="n">
        <x:v>1.203854200681752</x:v>
      </x:c>
      <x:c r="W696" s="39" t="n">
        <x:v>-0.8584973855492989</x:v>
      </x:c>
      <x:c r="X696" s="39" t="n">
        <x:v>0.5496891167659291</x:v>
      </x:c>
      <x:c r="Y696" s="39" t="n">
        <x:v>-0.834903144156375</x:v>
      </x:c>
      <x:c r="Z696" s="39" t="n">
        <x:v>-0.09892584928059295</x:v>
      </x:c>
      <x:c r="AA696" s="39" t="n">
        <x:v>2.5400674488588075</x:v>
      </x:c>
      <x:c r="AB696" s="39" t="n">
        <x:v>-0.17894792273483334</x:v>
      </x:c>
      <x:c r="AC696" s="39" t="n">
        <x:v>1.3511081263785456</x:v>
      </x:c>
      <x:c r="AD696" s="39" t="n">
        <x:v>-2.0831214218353526</x:v>
      </x:c>
      <x:c r="AE696" s="39" t="n">
        <x:v>-0.8666662887644683</x:v>
      </x:c>
      <x:c r="AF696" s="39" t="n">
        <x:v>-1.3776183692409745</x:v>
      </x:c>
      <x:c r="AG696" s="39" t="n">
        <x:v>-0.7230039119066165</x:v>
      </x:c>
      <x:c r="AH696" s="39" t="n">
        <x:v>0.1611100769519942</x:v>
      </x:c>
      <x:c r="AI696" s="39" t="n">
        <x:v>0.7022645196848503</x:v>
      </x:c>
      <x:c r="AJ696" s="39" t="n">
        <x:v>0.0579843467304708</x:v>
      </x:c>
      <x:c r="AK696" s="39" t="n">
        <x:v>-0.01663884222168083</x:v>
      </x:c>
      <x:c r="AL696" s="34"/>
      <x:c r="AM696" s="34" t="n">
        <x:f>IF(SQRT($B$9)*$B696+SQRT(1-$B$9)*R696&lt;_xlfn.NORM.S.INV($B$6),1,0)</x:f>
        <x:v>0</x:v>
      </x:c>
      <x:c r="AN696" s="34" t="n">
        <x:f>IF(SQRT($B$9)*$B696+SQRT(1-$B$9)*S696&lt;_xlfn.NORM.S.INV($B$6),1,0)</x:f>
        <x:v>0</x:v>
      </x:c>
      <x:c r="AO696" s="34" t="n">
        <x:f>IF(SQRT($B$9)*$B696+SQRT(1-$B$9)*T696&lt;_xlfn.NORM.S.INV($B$6),1,0)</x:f>
        <x:v>0</x:v>
      </x:c>
      <x:c r="AP696" s="34" t="n">
        <x:f>IF(SQRT($B$9)*$B696+SQRT(1-$B$9)*U696&lt;_xlfn.NORM.S.INV($B$6),1,0)</x:f>
        <x:v>0</x:v>
      </x:c>
      <x:c r="AQ696" s="34" t="n">
        <x:f>IF(SQRT($B$9)*$B696+SQRT(1-$B$9)*V696&lt;_xlfn.NORM.S.INV($B$6),1,0)</x:f>
        <x:v>0</x:v>
      </x:c>
      <x:c r="AR696" s="34" t="n">
        <x:f>IF(SQRT($B$9)*$B696+SQRT(1-$B$9)*W696&lt;_xlfn.NORM.S.INV($B$6),1,0)</x:f>
        <x:v>0</x:v>
      </x:c>
      <x:c r="AS696" s="34" t="n">
        <x:f>IF(SQRT($B$9)*$B696+SQRT(1-$B$9)*X696&lt;_xlfn.NORM.S.INV($B$6),1,0)</x:f>
        <x:v>0</x:v>
      </x:c>
      <x:c r="AT696" s="34" t="n">
        <x:f>IF(SQRT($B$9)*$B696+SQRT(1-$B$9)*Y696&lt;_xlfn.NORM.S.INV($B$6),1,0)</x:f>
        <x:v>0</x:v>
      </x:c>
      <x:c r="AU696" s="34" t="n">
        <x:f>IF(SQRT($B$9)*$B696+SQRT(1-$B$9)*Z696&lt;_xlfn.NORM.S.INV($B$6),1,0)</x:f>
        <x:v>0</x:v>
      </x:c>
      <x:c r="AV696" s="34" t="n">
        <x:f>IF(SQRT($B$9)*$B696+SQRT(1-$B$9)*AA696&lt;_xlfn.NORM.S.INV($B$6),1,0)</x:f>
        <x:v>0</x:v>
      </x:c>
      <x:c r="AW696" s="34" t="n">
        <x:f>IF(SQRT($C$9)*$B696+SQRT(1-$C$9)*AB696&lt;_xlfn.NORM.S.INV($C$6),1,0)</x:f>
        <x:v>0</x:v>
      </x:c>
      <x:c r="AX696" s="34" t="n">
        <x:f>IF(SQRT($C$9)*$B696+SQRT(1-$C$9)*AC696&lt;_xlfn.NORM.S.INV($C$6),1,0)</x:f>
        <x:v>0</x:v>
      </x:c>
      <x:c r="AY696" s="34" t="n">
        <x:f>IF(SQRT($C$9)*$B696+SQRT(1-$C$9)*AD696&lt;_xlfn.NORM.S.INV($C$6),1,0)</x:f>
        <x:v>1</x:v>
      </x:c>
      <x:c r="AZ696" s="34" t="n">
        <x:f>IF(SQRT($C$9)*$B696+SQRT(1-$C$9)*AE696&lt;_xlfn.NORM.S.INV($C$6),1,0)</x:f>
        <x:v>0</x:v>
      </x:c>
      <x:c r="BA696" s="34" t="n">
        <x:f>IF(SQRT($C$9)*$B696+SQRT(1-$C$9)*AF696&lt;_xlfn.NORM.S.INV($C$6),1,0)</x:f>
        <x:v>0</x:v>
      </x:c>
      <x:c r="BB696" s="34" t="n">
        <x:f>IF(SQRT($C$9)*$B696+SQRT(1-$C$9)*AG696&lt;_xlfn.NORM.S.INV($C$6),1,0)</x:f>
        <x:v>0</x:v>
      </x:c>
      <x:c r="BC696" s="34" t="n">
        <x:f>IF(SQRT($C$9)*$B696+SQRT(1-$C$9)*AH696&lt;_xlfn.NORM.S.INV($C$6),1,0)</x:f>
        <x:v>0</x:v>
      </x:c>
      <x:c r="BD696" s="34" t="n">
        <x:f>IF(SQRT($C$9)*$B696+SQRT(1-$C$9)*AI696&lt;_xlfn.NORM.S.INV($C$6),1,0)</x:f>
        <x:v>0</x:v>
      </x:c>
      <x:c r="BE696" s="34" t="n">
        <x:f>IF(SQRT($C$9)*$B696+SQRT(1-$C$9)*AJ696&lt;_xlfn.NORM.S.INV($C$6),1,0)</x:f>
        <x:v>0</x:v>
      </x:c>
      <x:c r="BF696" s="34" t="n">
        <x:f>IF(SQRT($C$9)*$B696+SQRT(1-$C$9)*AK696&lt;_xlfn.NORM.S.INV($C$6),1,0)</x:f>
        <x:v>0</x:v>
      </x:c>
      <x:c r="BG696" s="34"/>
      <x:c r="BH696" s="34"/>
      <x:c r="BI696" s="34" t="n">
        <x:f>$B$11*(($A$1061)*$C696/$B$12*$B$7+(1-$A$1061)*$D696/$B$12*$C$7)</x:f>
        <x:v>600</x:v>
      </x:c>
      <x:c r="BJ696" s="34" t="n">
        <x:f>$B$11*(($A$1062)*$C696/$B$12*$B$7+(1-$A$1062)*$D696/$B$12*$C$7)</x:f>
        <x:v>570</x:v>
      </x:c>
      <x:c r="BK696" s="34" t="n">
        <x:f>$B$11*(($A$1063)*$C696/$B$12*$B$7+(1-$A$1063)*$D696/$B$12*$C$7)</x:f>
        <x:v>540</x:v>
      </x:c>
      <x:c r="BL696" s="34" t="n">
        <x:f>$B$11*(($A$1064)*$C696/$B$12*$B$7+(1-$A$1064)*$D696/$B$12*$C$7)</x:f>
        <x:v>509.99999999999994</x:v>
      </x:c>
      <x:c r="BM696" s="34" t="n">
        <x:f>$B$11*(($A$1065)*$C696/$B$12*$B$7+(1-$A$1065)*$D696/$B$12*$C$7)</x:f>
        <x:v>480</x:v>
      </x:c>
      <x:c r="BN696" s="34" t="n">
        <x:f>$B$11*(($A$1066)*$C696/$B$12*$B$7+(1-$A$1066)*$D696/$B$12*$C$7)</x:f>
        <x:v>450</x:v>
      </x:c>
      <x:c r="BO696" s="34" t="n">
        <x:f>$B$11*(($A$1067)*$C696/$B$12*$B$7+(1-$A$1067)*$D696/$B$12*$C$7)</x:f>
        <x:v>419.99999999999994</x:v>
      </x:c>
      <x:c r="BP696" s="34" t="n">
        <x:f>$B$11*(($A$1068)*$C696/$B$12*$B$7+(1-$A$1068)*$D696/$B$12*$C$7)</x:f>
        <x:v>390</x:v>
      </x:c>
      <x:c r="BQ696" s="34" t="n">
        <x:f>$B$11*(($A$1069)*$C696/$B$12*$B$7+(1-$A$1069)*$D696/$B$12*$C$7)</x:f>
        <x:v>360</x:v>
      </x:c>
      <x:c r="BR696" s="34" t="n">
        <x:f>$B$11*(($A$1070)*$C696/$B$12*$B$7+(1-$A$1070)*$D696/$B$12*$C$7)</x:f>
        <x:v>330</x:v>
      </x:c>
      <x:c r="BS696" s="34" t="n">
        <x:f>$B$11*(($A$1071)*$C696/$B$12*$B$7+(1-$A$1071)*$D696/$B$12*$C$7)</x:f>
        <x:v>300</x:v>
      </x:c>
      <x:c r="BT696" s="34" t="n">
        <x:f>$B$11*(($A$1072)*$C696/$B$12*$B$7+(1-$A$1072)*$D696/$B$12*$C$7)</x:f>
        <x:v>270</x:v>
      </x:c>
      <x:c r="BU696" s="34" t="n">
        <x:f>$B$11*(($A$1073)*$C696/$B$12*$B$7+(1-$A$1073)*$D696/$B$12*$C$7)</x:f>
        <x:v>240</x:v>
      </x:c>
      <x:c r="BV696" s="34" t="n">
        <x:f>$B$11*(($A$1074)*$C696/$B$12*$B$7+(1-$A$1074)*$D696/$B$12*$C$7)</x:f>
        <x:v>209.99999999999997</x:v>
      </x:c>
      <x:c r="BW696" s="34" t="n">
        <x:f>$B$11*(($A$1075)*$C696/$B$12*$B$7+(1-$A$1075)*$D696/$B$12*$C$7)</x:f>
        <x:v>180.00000000000003</x:v>
      </x:c>
      <x:c r="BX696" s="34" t="n">
        <x:f>$B$11*(($A$1076)*$C696/$B$12*$B$7+(1-$A$1076)*$D696/$B$12*$C$7)</x:f>
        <x:v>150</x:v>
      </x:c>
      <x:c r="BY696" s="34" t="n">
        <x:f>$B$11*(($A$1077)*$C696/$B$12*$B$7+(1-$A$1077)*$D696/$B$12*$C$7)</x:f>
        <x:v>119.99999999999999</x:v>
      </x:c>
      <x:c r="BZ696" s="34" t="n">
        <x:f>$B$11*(($A$1078)*$C696/$B$12*$B$7+(1-$A$1078)*$D696/$B$12*$C$7)</x:f>
        <x:v>90.00000000000001</x:v>
      </x:c>
      <x:c r="CA696" s="34" t="n">
        <x:f>$B$11*(($A$1079)*$C696/$B$12*$B$7+(1-$A$1079)*$D696/$B$12*$C$7)</x:f>
        <x:v>59.99999999999999</x:v>
      </x:c>
      <x:c r="CB696" s="34" t="n">
        <x:f>$B$11*(($A$1080)*$C696/$B$12*$B$7+(1-$A$1080)*$D696/$B$12*$C$7)</x:f>
        <x:v>30.00000000000003</x:v>
      </x:c>
      <x:c r="CC696" s="34" t="n">
        <x:f>$B$11*(($A$1081)*$C696/$B$12*$B$7+(1-$A$1081)*$D696/$B$12*$C$7)</x:f>
        <x:v>0</x:v>
      </x:c>
    </x:row>
    <x:row r="697">
      <x:c r="A697" s="34" t="n">
        <x:v>673</x:v>
      </x:c>
      <x:c r="B697" s="39" t="n">
        <x:v>-0.09999027998986705</x:v>
      </x:c>
      <x:c r="C697" s="1" t="n">
        <x:f>SUM(AM697:AV697)</x:f>
        <x:v>0</x:v>
      </x:c>
      <x:c r="D697" s="1" t="n">
        <x:f>SUM(AW697:BF697)</x:f>
        <x:v>0</x:v>
      </x:c>
      <x:c r="E697" s="17" t="n">
        <x:f>(1-C697/$B$12)*$B$8-C697/$B$12*$B$7</x:f>
        <x:v>0.05</x:v>
      </x:c>
      <x:c r="F697" s="17" t="n">
        <x:f>(1-D697/$B$12)*$C$8-D697/$B$12*$C$7</x:f>
        <x:v>0.09</x:v>
      </x:c>
      <x:c r="G697" s="32" t="n">
        <x:f>$B$11*($B$10*C697/$B$12*$B$7+(1-$B$10)*D697/$B$12*$C$7)</x:f>
        <x:v>0</x:v>
      </x:c>
      <x:c r="H697" s="17" t="n">
        <x:f>$B$10*E697+(1-$B$10)*F697</x:f>
        <x:v>0.07</x:v>
      </x:c>
      <x:c r="I697" s="34"/>
      <x:c r="J697" s="34"/>
      <x:c r="K697" s="34"/>
      <x:c r="L697" s="34"/>
      <x:c r="M697" s="34"/>
      <x:c r="N697" s="34"/>
      <x:c r="O697" s="34"/>
      <x:c r="P697" s="34"/>
      <x:c r="Q697" s="34"/>
      <x:c r="R697" s="39" t="n">
        <x:v>0.002650166834332828</x:v>
      </x:c>
      <x:c r="S697" s="39" t="n">
        <x:v>1.1226418951181152</x:v>
      </x:c>
      <x:c r="T697" s="39" t="n">
        <x:v>-0.29422825215508525</x:v>
      </x:c>
      <x:c r="U697" s="39" t="n">
        <x:v>-2.523867157172904</x:v>
      </x:c>
      <x:c r="V697" s="39" t="n">
        <x:v>-1.0085548046008501</x:v>
      </x:c>
      <x:c r="W697" s="39" t="n">
        <x:v>-0.24146206546411483</x:v>
      </x:c>
      <x:c r="X697" s="39" t="n">
        <x:v>0.47849240333014753</x:v>
      </x:c>
      <x:c r="Y697" s="39" t="n">
        <x:v>-0.25015799496134716</x:v>
      </x:c>
      <x:c r="Z697" s="39" t="n">
        <x:v>0.46871398378152296</x:v>
      </x:c>
      <x:c r="AA697" s="39" t="n">
        <x:v>-1.7059856136403764</x:v>
      </x:c>
      <x:c r="AB697" s="39" t="n">
        <x:v>0.13550737441400967</x:v>
      </x:c>
      <x:c r="AC697" s="39" t="n">
        <x:v>0.5238003230304843</x:v>
      </x:c>
      <x:c r="AD697" s="39" t="n">
        <x:v>0.9093065711717054</x:v>
      </x:c>
      <x:c r="AE697" s="39" t="n">
        <x:v>0.8069822567160071</x:v>
      </x:c>
      <x:c r="AF697" s="39" t="n">
        <x:v>-0.4564086338818861</x:v>
      </x:c>
      <x:c r="AG697" s="39" t="n">
        <x:v>0.1324858327451015</x:v>
      </x:c>
      <x:c r="AH697" s="39" t="n">
        <x:v>-0.5045095295997387</x:v>
      </x:c>
      <x:c r="AI697" s="39" t="n">
        <x:v>-0.3495708622411793</x:v>
      </x:c>
      <x:c r="AJ697" s="39" t="n">
        <x:v>0.46733531468268236</x:v>
      </x:c>
      <x:c r="AK697" s="39" t="n">
        <x:v>-0.5603845857795521</x:v>
      </x:c>
      <x:c r="AL697" s="34"/>
      <x:c r="AM697" s="34" t="n">
        <x:f>IF(SQRT($B$9)*$B697+SQRT(1-$B$9)*R697&lt;_xlfn.NORM.S.INV($B$6),1,0)</x:f>
        <x:v>0</x:v>
      </x:c>
      <x:c r="AN697" s="34" t="n">
        <x:f>IF(SQRT($B$9)*$B697+SQRT(1-$B$9)*S697&lt;_xlfn.NORM.S.INV($B$6),1,0)</x:f>
        <x:v>0</x:v>
      </x:c>
      <x:c r="AO697" s="34" t="n">
        <x:f>IF(SQRT($B$9)*$B697+SQRT(1-$B$9)*T697&lt;_xlfn.NORM.S.INV($B$6),1,0)</x:f>
        <x:v>0</x:v>
      </x:c>
      <x:c r="AP697" s="34" t="n">
        <x:f>IF(SQRT($B$9)*$B697+SQRT(1-$B$9)*U697&lt;_xlfn.NORM.S.INV($B$6),1,0)</x:f>
        <x:v>0</x:v>
      </x:c>
      <x:c r="AQ697" s="34" t="n">
        <x:f>IF(SQRT($B$9)*$B697+SQRT(1-$B$9)*V697&lt;_xlfn.NORM.S.INV($B$6),1,0)</x:f>
        <x:v>0</x:v>
      </x:c>
      <x:c r="AR697" s="34" t="n">
        <x:f>IF(SQRT($B$9)*$B697+SQRT(1-$B$9)*W697&lt;_xlfn.NORM.S.INV($B$6),1,0)</x:f>
        <x:v>0</x:v>
      </x:c>
      <x:c r="AS697" s="34" t="n">
        <x:f>IF(SQRT($B$9)*$B697+SQRT(1-$B$9)*X697&lt;_xlfn.NORM.S.INV($B$6),1,0)</x:f>
        <x:v>0</x:v>
      </x:c>
      <x:c r="AT697" s="34" t="n">
        <x:f>IF(SQRT($B$9)*$B697+SQRT(1-$B$9)*Y697&lt;_xlfn.NORM.S.INV($B$6),1,0)</x:f>
        <x:v>0</x:v>
      </x:c>
      <x:c r="AU697" s="34" t="n">
        <x:f>IF(SQRT($B$9)*$B697+SQRT(1-$B$9)*Z697&lt;_xlfn.NORM.S.INV($B$6),1,0)</x:f>
        <x:v>0</x:v>
      </x:c>
      <x:c r="AV697" s="34" t="n">
        <x:f>IF(SQRT($B$9)*$B697+SQRT(1-$B$9)*AA697&lt;_xlfn.NORM.S.INV($B$6),1,0)</x:f>
        <x:v>0</x:v>
      </x:c>
      <x:c r="AW697" s="34" t="n">
        <x:f>IF(SQRT($C$9)*$B697+SQRT(1-$C$9)*AB697&lt;_xlfn.NORM.S.INV($C$6),1,0)</x:f>
        <x:v>0</x:v>
      </x:c>
      <x:c r="AX697" s="34" t="n">
        <x:f>IF(SQRT($C$9)*$B697+SQRT(1-$C$9)*AC697&lt;_xlfn.NORM.S.INV($C$6),1,0)</x:f>
        <x:v>0</x:v>
      </x:c>
      <x:c r="AY697" s="34" t="n">
        <x:f>IF(SQRT($C$9)*$B697+SQRT(1-$C$9)*AD697&lt;_xlfn.NORM.S.INV($C$6),1,0)</x:f>
        <x:v>0</x:v>
      </x:c>
      <x:c r="AZ697" s="34" t="n">
        <x:f>IF(SQRT($C$9)*$B697+SQRT(1-$C$9)*AE697&lt;_xlfn.NORM.S.INV($C$6),1,0)</x:f>
        <x:v>0</x:v>
      </x:c>
      <x:c r="BA697" s="34" t="n">
        <x:f>IF(SQRT($C$9)*$B697+SQRT(1-$C$9)*AF697&lt;_xlfn.NORM.S.INV($C$6),1,0)</x:f>
        <x:v>0</x:v>
      </x:c>
      <x:c r="BB697" s="34" t="n">
        <x:f>IF(SQRT($C$9)*$B697+SQRT(1-$C$9)*AG697&lt;_xlfn.NORM.S.INV($C$6),1,0)</x:f>
        <x:v>0</x:v>
      </x:c>
      <x:c r="BC697" s="34" t="n">
        <x:f>IF(SQRT($C$9)*$B697+SQRT(1-$C$9)*AH697&lt;_xlfn.NORM.S.INV($C$6),1,0)</x:f>
        <x:v>0</x:v>
      </x:c>
      <x:c r="BD697" s="34" t="n">
        <x:f>IF(SQRT($C$9)*$B697+SQRT(1-$C$9)*AI697&lt;_xlfn.NORM.S.INV($C$6),1,0)</x:f>
        <x:v>0</x:v>
      </x:c>
      <x:c r="BE697" s="34" t="n">
        <x:f>IF(SQRT($C$9)*$B697+SQRT(1-$C$9)*AJ697&lt;_xlfn.NORM.S.INV($C$6),1,0)</x:f>
        <x:v>0</x:v>
      </x:c>
      <x:c r="BF697" s="34" t="n">
        <x:f>IF(SQRT($C$9)*$B697+SQRT(1-$C$9)*AK697&lt;_xlfn.NORM.S.INV($C$6),1,0)</x:f>
        <x:v>0</x:v>
      </x:c>
      <x:c r="BG697" s="34"/>
      <x:c r="BH697" s="34"/>
      <x:c r="BI697" s="34" t="n">
        <x:f>$B$11*(($A$1061)*$C697/$B$12*$B$7+(1-$A$1061)*$D697/$B$12*$C$7)</x:f>
        <x:v>0</x:v>
      </x:c>
      <x:c r="BJ697" s="34" t="n">
        <x:f>$B$11*(($A$1062)*$C697/$B$12*$B$7+(1-$A$1062)*$D697/$B$12*$C$7)</x:f>
        <x:v>0</x:v>
      </x:c>
      <x:c r="BK697" s="34" t="n">
        <x:f>$B$11*(($A$1063)*$C697/$B$12*$B$7+(1-$A$1063)*$D697/$B$12*$C$7)</x:f>
        <x:v>0</x:v>
      </x:c>
      <x:c r="BL697" s="34" t="n">
        <x:f>$B$11*(($A$1064)*$C697/$B$12*$B$7+(1-$A$1064)*$D697/$B$12*$C$7)</x:f>
        <x:v>0</x:v>
      </x:c>
      <x:c r="BM697" s="34" t="n">
        <x:f>$B$11*(($A$1065)*$C697/$B$12*$B$7+(1-$A$1065)*$D697/$B$12*$C$7)</x:f>
        <x:v>0</x:v>
      </x:c>
      <x:c r="BN697" s="34" t="n">
        <x:f>$B$11*(($A$1066)*$C697/$B$12*$B$7+(1-$A$1066)*$D697/$B$12*$C$7)</x:f>
        <x:v>0</x:v>
      </x:c>
      <x:c r="BO697" s="34" t="n">
        <x:f>$B$11*(($A$1067)*$C697/$B$12*$B$7+(1-$A$1067)*$D697/$B$12*$C$7)</x:f>
        <x:v>0</x:v>
      </x:c>
      <x:c r="BP697" s="34" t="n">
        <x:f>$B$11*(($A$1068)*$C697/$B$12*$B$7+(1-$A$1068)*$D697/$B$12*$C$7)</x:f>
        <x:v>0</x:v>
      </x:c>
      <x:c r="BQ697" s="34" t="n">
        <x:f>$B$11*(($A$1069)*$C697/$B$12*$B$7+(1-$A$1069)*$D697/$B$12*$C$7)</x:f>
        <x:v>0</x:v>
      </x:c>
      <x:c r="BR697" s="34" t="n">
        <x:f>$B$11*(($A$1070)*$C697/$B$12*$B$7+(1-$A$1070)*$D697/$B$12*$C$7)</x:f>
        <x:v>0</x:v>
      </x:c>
      <x:c r="BS697" s="34" t="n">
        <x:f>$B$11*(($A$1071)*$C697/$B$12*$B$7+(1-$A$1071)*$D697/$B$12*$C$7)</x:f>
        <x:v>0</x:v>
      </x:c>
      <x:c r="BT697" s="34" t="n">
        <x:f>$B$11*(($A$1072)*$C697/$B$12*$B$7+(1-$A$1072)*$D697/$B$12*$C$7)</x:f>
        <x:v>0</x:v>
      </x:c>
      <x:c r="BU697" s="34" t="n">
        <x:f>$B$11*(($A$1073)*$C697/$B$12*$B$7+(1-$A$1073)*$D697/$B$12*$C$7)</x:f>
        <x:v>0</x:v>
      </x:c>
      <x:c r="BV697" s="34" t="n">
        <x:f>$B$11*(($A$1074)*$C697/$B$12*$B$7+(1-$A$1074)*$D697/$B$12*$C$7)</x:f>
        <x:v>0</x:v>
      </x:c>
      <x:c r="BW697" s="34" t="n">
        <x:f>$B$11*(($A$1075)*$C697/$B$12*$B$7+(1-$A$1075)*$D697/$B$12*$C$7)</x:f>
        <x:v>0</x:v>
      </x:c>
      <x:c r="BX697" s="34" t="n">
        <x:f>$B$11*(($A$1076)*$C697/$B$12*$B$7+(1-$A$1076)*$D697/$B$12*$C$7)</x:f>
        <x:v>0</x:v>
      </x:c>
      <x:c r="BY697" s="34" t="n">
        <x:f>$B$11*(($A$1077)*$C697/$B$12*$B$7+(1-$A$1077)*$D697/$B$12*$C$7)</x:f>
        <x:v>0</x:v>
      </x:c>
      <x:c r="BZ697" s="34" t="n">
        <x:f>$B$11*(($A$1078)*$C697/$B$12*$B$7+(1-$A$1078)*$D697/$B$12*$C$7)</x:f>
        <x:v>0</x:v>
      </x:c>
      <x:c r="CA697" s="34" t="n">
        <x:f>$B$11*(($A$1079)*$C697/$B$12*$B$7+(1-$A$1079)*$D697/$B$12*$C$7)</x:f>
        <x:v>0</x:v>
      </x:c>
      <x:c r="CB697" s="34" t="n">
        <x:f>$B$11*(($A$1080)*$C697/$B$12*$B$7+(1-$A$1080)*$D697/$B$12*$C$7)</x:f>
        <x:v>0</x:v>
      </x:c>
      <x:c r="CC697" s="34" t="n">
        <x:f>$B$11*(($A$1081)*$C697/$B$12*$B$7+(1-$A$1081)*$D697/$B$12*$C$7)</x:f>
        <x:v>0</x:v>
      </x:c>
    </x:row>
    <x:row r="698">
      <x:c r="A698" s="34" t="n">
        <x:v>674</x:v>
      </x:c>
      <x:c r="B698" s="39" t="n">
        <x:v>-0.8434604907465851</x:v>
      </x:c>
      <x:c r="C698" s="1" t="n">
        <x:f>SUM(AM698:AV698)</x:f>
        <x:v>0</x:v>
      </x:c>
      <x:c r="D698" s="1" t="n">
        <x:f>SUM(AW698:BF698)</x:f>
        <x:v>1</x:v>
      </x:c>
      <x:c r="E698" s="17" t="n">
        <x:f>(1-C698/$B$12)*$B$8-C698/$B$12*$B$7</x:f>
        <x:v>0.05</x:v>
      </x:c>
      <x:c r="F698" s="17" t="n">
        <x:f>(1-D698/$B$12)*$C$8-D698/$B$12*$C$7</x:f>
        <x:v>0.021000000000000005</x:v>
      </x:c>
      <x:c r="G698" s="32" t="n">
        <x:f>$B$11*($B$10*C698/$B$12*$B$7+(1-$B$10)*D698/$B$12*$C$7)</x:f>
        <x:v>300</x:v>
      </x:c>
      <x:c r="H698" s="17" t="n">
        <x:f>$B$10*E698+(1-$B$10)*F698</x:f>
        <x:v>0.035500000000000004</x:v>
      </x:c>
      <x:c r="I698" s="34"/>
      <x:c r="J698" s="34"/>
      <x:c r="K698" s="34"/>
      <x:c r="L698" s="34"/>
      <x:c r="M698" s="34"/>
      <x:c r="N698" s="34"/>
      <x:c r="O698" s="34"/>
      <x:c r="P698" s="34"/>
      <x:c r="Q698" s="34"/>
      <x:c r="R698" s="39" t="n">
        <x:v>-0.44502970232846367</x:v>
      </x:c>
      <x:c r="S698" s="39" t="n">
        <x:v>-1.255330250723318</x:v>
      </x:c>
      <x:c r="T698" s="39" t="n">
        <x:v>-0.8046569936141705</x:v>
      </x:c>
      <x:c r="U698" s="39" t="n">
        <x:v>-1.0616958304584012</x:v>
      </x:c>
      <x:c r="V698" s="39" t="n">
        <x:v>-0.00790392067710339</x:v>
      </x:c>
      <x:c r="W698" s="39" t="n">
        <x:v>-0.9957030184606047</x:v>
      </x:c>
      <x:c r="X698" s="39" t="n">
        <x:v>2.8934678223469517</x:v>
      </x:c>
      <x:c r="Y698" s="39" t="n">
        <x:v>1.100857594525821</x:v>
      </x:c>
      <x:c r="Z698" s="39" t="n">
        <x:v>-0.7542703920518952</x:v>
      </x:c>
      <x:c r="AA698" s="39" t="n">
        <x:v>0.734330871552643</x:v>
      </x:c>
      <x:c r="AB698" s="39" t="n">
        <x:v>1.6152232116937943</x:v>
      </x:c>
      <x:c r="AC698" s="39" t="n">
        <x:v>-0.7141893162100905</x:v>
      </x:c>
      <x:c r="AD698" s="39" t="n">
        <x:v>-1.4476787070680806</x:v>
      </x:c>
      <x:c r="AE698" s="39" t="n">
        <x:v>1.1786188960653308</x:v>
      </x:c>
      <x:c r="AF698" s="39" t="n">
        <x:v>-0.7674143241331374</x:v>
      </x:c>
      <x:c r="AG698" s="39" t="n">
        <x:v>-0.8806082882252494</x:v>
      </x:c>
      <x:c r="AH698" s="39" t="n">
        <x:v>0.10457689698715109</x:v>
      </x:c>
      <x:c r="AI698" s="39" t="n">
        <x:v>0.6336286854300993</x:v>
      </x:c>
      <x:c r="AJ698" s="39" t="n">
        <x:v>-0.6074031014484372</x:v>
      </x:c>
      <x:c r="AK698" s="39" t="n">
        <x:v>0.11729831456400555</x:v>
      </x:c>
      <x:c r="AL698" s="34"/>
      <x:c r="AM698" s="34" t="n">
        <x:f>IF(SQRT($B$9)*$B698+SQRT(1-$B$9)*R698&lt;_xlfn.NORM.S.INV($B$6),1,0)</x:f>
        <x:v>0</x:v>
      </x:c>
      <x:c r="AN698" s="34" t="n">
        <x:f>IF(SQRT($B$9)*$B698+SQRT(1-$B$9)*S698&lt;_xlfn.NORM.S.INV($B$6),1,0)</x:f>
        <x:v>0</x:v>
      </x:c>
      <x:c r="AO698" s="34" t="n">
        <x:f>IF(SQRT($B$9)*$B698+SQRT(1-$B$9)*T698&lt;_xlfn.NORM.S.INV($B$6),1,0)</x:f>
        <x:v>0</x:v>
      </x:c>
      <x:c r="AP698" s="34" t="n">
        <x:f>IF(SQRT($B$9)*$B698+SQRT(1-$B$9)*U698&lt;_xlfn.NORM.S.INV($B$6),1,0)</x:f>
        <x:v>0</x:v>
      </x:c>
      <x:c r="AQ698" s="34" t="n">
        <x:f>IF(SQRT($B$9)*$B698+SQRT(1-$B$9)*V698&lt;_xlfn.NORM.S.INV($B$6),1,0)</x:f>
        <x:v>0</x:v>
      </x:c>
      <x:c r="AR698" s="34" t="n">
        <x:f>IF(SQRT($B$9)*$B698+SQRT(1-$B$9)*W698&lt;_xlfn.NORM.S.INV($B$6),1,0)</x:f>
        <x:v>0</x:v>
      </x:c>
      <x:c r="AS698" s="34" t="n">
        <x:f>IF(SQRT($B$9)*$B698+SQRT(1-$B$9)*X698&lt;_xlfn.NORM.S.INV($B$6),1,0)</x:f>
        <x:v>0</x:v>
      </x:c>
      <x:c r="AT698" s="34" t="n">
        <x:f>IF(SQRT($B$9)*$B698+SQRT(1-$B$9)*Y698&lt;_xlfn.NORM.S.INV($B$6),1,0)</x:f>
        <x:v>0</x:v>
      </x:c>
      <x:c r="AU698" s="34" t="n">
        <x:f>IF(SQRT($B$9)*$B698+SQRT(1-$B$9)*Z698&lt;_xlfn.NORM.S.INV($B$6),1,0)</x:f>
        <x:v>0</x:v>
      </x:c>
      <x:c r="AV698" s="34" t="n">
        <x:f>IF(SQRT($B$9)*$B698+SQRT(1-$B$9)*AA698&lt;_xlfn.NORM.S.INV($B$6),1,0)</x:f>
        <x:v>0</x:v>
      </x:c>
      <x:c r="AW698" s="34" t="n">
        <x:f>IF(SQRT($C$9)*$B698+SQRT(1-$C$9)*AB698&lt;_xlfn.NORM.S.INV($C$6),1,0)</x:f>
        <x:v>0</x:v>
      </x:c>
      <x:c r="AX698" s="34" t="n">
        <x:f>IF(SQRT($C$9)*$B698+SQRT(1-$C$9)*AC698&lt;_xlfn.NORM.S.INV($C$6),1,0)</x:f>
        <x:v>0</x:v>
      </x:c>
      <x:c r="AY698" s="34" t="n">
        <x:f>IF(SQRT($C$9)*$B698+SQRT(1-$C$9)*AD698&lt;_xlfn.NORM.S.INV($C$6),1,0)</x:f>
        <x:v>1</x:v>
      </x:c>
      <x:c r="AZ698" s="34" t="n">
        <x:f>IF(SQRT($C$9)*$B698+SQRT(1-$C$9)*AE698&lt;_xlfn.NORM.S.INV($C$6),1,0)</x:f>
        <x:v>0</x:v>
      </x:c>
      <x:c r="BA698" s="34" t="n">
        <x:f>IF(SQRT($C$9)*$B698+SQRT(1-$C$9)*AF698&lt;_xlfn.NORM.S.INV($C$6),1,0)</x:f>
        <x:v>0</x:v>
      </x:c>
      <x:c r="BB698" s="34" t="n">
        <x:f>IF(SQRT($C$9)*$B698+SQRT(1-$C$9)*AG698&lt;_xlfn.NORM.S.INV($C$6),1,0)</x:f>
        <x:v>0</x:v>
      </x:c>
      <x:c r="BC698" s="34" t="n">
        <x:f>IF(SQRT($C$9)*$B698+SQRT(1-$C$9)*AH698&lt;_xlfn.NORM.S.INV($C$6),1,0)</x:f>
        <x:v>0</x:v>
      </x:c>
      <x:c r="BD698" s="34" t="n">
        <x:f>IF(SQRT($C$9)*$B698+SQRT(1-$C$9)*AI698&lt;_xlfn.NORM.S.INV($C$6),1,0)</x:f>
        <x:v>0</x:v>
      </x:c>
      <x:c r="BE698" s="34" t="n">
        <x:f>IF(SQRT($C$9)*$B698+SQRT(1-$C$9)*AJ698&lt;_xlfn.NORM.S.INV($C$6),1,0)</x:f>
        <x:v>0</x:v>
      </x:c>
      <x:c r="BF698" s="34" t="n">
        <x:f>IF(SQRT($C$9)*$B698+SQRT(1-$C$9)*AK698&lt;_xlfn.NORM.S.INV($C$6),1,0)</x:f>
        <x:v>0</x:v>
      </x:c>
      <x:c r="BG698" s="34"/>
      <x:c r="BH698" s="34"/>
      <x:c r="BI698" s="34" t="n">
        <x:f>$B$11*(($A$1061)*$C698/$B$12*$B$7+(1-$A$1061)*$D698/$B$12*$C$7)</x:f>
        <x:v>600</x:v>
      </x:c>
      <x:c r="BJ698" s="34" t="n">
        <x:f>$B$11*(($A$1062)*$C698/$B$12*$B$7+(1-$A$1062)*$D698/$B$12*$C$7)</x:f>
        <x:v>570</x:v>
      </x:c>
      <x:c r="BK698" s="34" t="n">
        <x:f>$B$11*(($A$1063)*$C698/$B$12*$B$7+(1-$A$1063)*$D698/$B$12*$C$7)</x:f>
        <x:v>540</x:v>
      </x:c>
      <x:c r="BL698" s="34" t="n">
        <x:f>$B$11*(($A$1064)*$C698/$B$12*$B$7+(1-$A$1064)*$D698/$B$12*$C$7)</x:f>
        <x:v>509.99999999999994</x:v>
      </x:c>
      <x:c r="BM698" s="34" t="n">
        <x:f>$B$11*(($A$1065)*$C698/$B$12*$B$7+(1-$A$1065)*$D698/$B$12*$C$7)</x:f>
        <x:v>480</x:v>
      </x:c>
      <x:c r="BN698" s="34" t="n">
        <x:f>$B$11*(($A$1066)*$C698/$B$12*$B$7+(1-$A$1066)*$D698/$B$12*$C$7)</x:f>
        <x:v>450</x:v>
      </x:c>
      <x:c r="BO698" s="34" t="n">
        <x:f>$B$11*(($A$1067)*$C698/$B$12*$B$7+(1-$A$1067)*$D698/$B$12*$C$7)</x:f>
        <x:v>419.99999999999994</x:v>
      </x:c>
      <x:c r="BP698" s="34" t="n">
        <x:f>$B$11*(($A$1068)*$C698/$B$12*$B$7+(1-$A$1068)*$D698/$B$12*$C$7)</x:f>
        <x:v>390</x:v>
      </x:c>
      <x:c r="BQ698" s="34" t="n">
        <x:f>$B$11*(($A$1069)*$C698/$B$12*$B$7+(1-$A$1069)*$D698/$B$12*$C$7)</x:f>
        <x:v>360</x:v>
      </x:c>
      <x:c r="BR698" s="34" t="n">
        <x:f>$B$11*(($A$1070)*$C698/$B$12*$B$7+(1-$A$1070)*$D698/$B$12*$C$7)</x:f>
        <x:v>330</x:v>
      </x:c>
      <x:c r="BS698" s="34" t="n">
        <x:f>$B$11*(($A$1071)*$C698/$B$12*$B$7+(1-$A$1071)*$D698/$B$12*$C$7)</x:f>
        <x:v>300</x:v>
      </x:c>
      <x:c r="BT698" s="34" t="n">
        <x:f>$B$11*(($A$1072)*$C698/$B$12*$B$7+(1-$A$1072)*$D698/$B$12*$C$7)</x:f>
        <x:v>270</x:v>
      </x:c>
      <x:c r="BU698" s="34" t="n">
        <x:f>$B$11*(($A$1073)*$C698/$B$12*$B$7+(1-$A$1073)*$D698/$B$12*$C$7)</x:f>
        <x:v>240</x:v>
      </x:c>
      <x:c r="BV698" s="34" t="n">
        <x:f>$B$11*(($A$1074)*$C698/$B$12*$B$7+(1-$A$1074)*$D698/$B$12*$C$7)</x:f>
        <x:v>209.99999999999997</x:v>
      </x:c>
      <x:c r="BW698" s="34" t="n">
        <x:f>$B$11*(($A$1075)*$C698/$B$12*$B$7+(1-$A$1075)*$D698/$B$12*$C$7)</x:f>
        <x:v>180.00000000000003</x:v>
      </x:c>
      <x:c r="BX698" s="34" t="n">
        <x:f>$B$11*(($A$1076)*$C698/$B$12*$B$7+(1-$A$1076)*$D698/$B$12*$C$7)</x:f>
        <x:v>150</x:v>
      </x:c>
      <x:c r="BY698" s="34" t="n">
        <x:f>$B$11*(($A$1077)*$C698/$B$12*$B$7+(1-$A$1077)*$D698/$B$12*$C$7)</x:f>
        <x:v>119.99999999999999</x:v>
      </x:c>
      <x:c r="BZ698" s="34" t="n">
        <x:f>$B$11*(($A$1078)*$C698/$B$12*$B$7+(1-$A$1078)*$D698/$B$12*$C$7)</x:f>
        <x:v>90.00000000000001</x:v>
      </x:c>
      <x:c r="CA698" s="34" t="n">
        <x:f>$B$11*(($A$1079)*$C698/$B$12*$B$7+(1-$A$1079)*$D698/$B$12*$C$7)</x:f>
        <x:v>59.99999999999999</x:v>
      </x:c>
      <x:c r="CB698" s="34" t="n">
        <x:f>$B$11*(($A$1080)*$C698/$B$12*$B$7+(1-$A$1080)*$D698/$B$12*$C$7)</x:f>
        <x:v>30.00000000000003</x:v>
      </x:c>
      <x:c r="CC698" s="34" t="n">
        <x:f>$B$11*(($A$1081)*$C698/$B$12*$B$7+(1-$A$1081)*$D698/$B$12*$C$7)</x:f>
        <x:v>0</x:v>
      </x:c>
    </x:row>
    <x:row r="699">
      <x:c r="A699" s="34" t="n">
        <x:v>675</x:v>
      </x:c>
      <x:c r="B699" s="39" t="n">
        <x:v>0.00423200991434638</x:v>
      </x:c>
      <x:c r="C699" s="1" t="n">
        <x:f>SUM(AM699:AV699)</x:f>
        <x:v>0</x:v>
      </x:c>
      <x:c r="D699" s="1" t="n">
        <x:f>SUM(AW699:BF699)</x:f>
        <x:v>0</x:v>
      </x:c>
      <x:c r="E699" s="17" t="n">
        <x:f>(1-C699/$B$12)*$B$8-C699/$B$12*$B$7</x:f>
        <x:v>0.05</x:v>
      </x:c>
      <x:c r="F699" s="17" t="n">
        <x:f>(1-D699/$B$12)*$C$8-D699/$B$12*$C$7</x:f>
        <x:v>0.09</x:v>
      </x:c>
      <x:c r="G699" s="32" t="n">
        <x:f>$B$11*($B$10*C699/$B$12*$B$7+(1-$B$10)*D699/$B$12*$C$7)</x:f>
        <x:v>0</x:v>
      </x:c>
      <x:c r="H699" s="17" t="n">
        <x:f>$B$10*E699+(1-$B$10)*F699</x:f>
        <x:v>0.07</x:v>
      </x:c>
      <x:c r="I699" s="34"/>
      <x:c r="J699" s="34"/>
      <x:c r="K699" s="34"/>
      <x:c r="L699" s="34"/>
      <x:c r="M699" s="34"/>
      <x:c r="N699" s="34"/>
      <x:c r="O699" s="34"/>
      <x:c r="P699" s="34"/>
      <x:c r="Q699" s="34"/>
      <x:c r="R699" s="39" t="n">
        <x:v>1.6551733774338238</x:v>
      </x:c>
      <x:c r="S699" s="39" t="n">
        <x:v>0.09109756267677788</x:v>
      </x:c>
      <x:c r="T699" s="39" t="n">
        <x:v>-1.2218411226347587</x:v>
      </x:c>
      <x:c r="U699" s="39" t="n">
        <x:v>1.6803830016927332</x:v>
      </x:c>
      <x:c r="V699" s="39" t="n">
        <x:v>-0.659719346981128</x:v>
      </x:c>
      <x:c r="W699" s="39" t="n">
        <x:v>-1.085431757122454</x:v>
      </x:c>
      <x:c r="X699" s="39" t="n">
        <x:v>-1.720486897946773</x:v>
      </x:c>
      <x:c r="Y699" s="39" t="n">
        <x:v>-0.6652988705527916</x:v>
      </x:c>
      <x:c r="Z699" s="39" t="n">
        <x:v>-0.4885045983192165</x:v>
      </x:c>
      <x:c r="AA699" s="39" t="n">
        <x:v>-0.4319873411408586</x:v>
      </x:c>
      <x:c r="AB699" s="39" t="n">
        <x:v>0.25328805605280696</x:v>
      </x:c>
      <x:c r="AC699" s="39" t="n">
        <x:v>-1.2427139062084769</x:v>
      </x:c>
      <x:c r="AD699" s="39" t="n">
        <x:v>-1.1336686225410324</x:v>
      </x:c>
      <x:c r="AE699" s="39" t="n">
        <x:v>-0.11863240075093365</x:v>
      </x:c>
      <x:c r="AF699" s="39" t="n">
        <x:v>-1.4502200772307203</x:v>
      </x:c>
      <x:c r="AG699" s="39" t="n">
        <x:v>1.2647931975667481</x:v>
      </x:c>
      <x:c r="AH699" s="39" t="n">
        <x:v>1.4727927022916552</x:v>
      </x:c>
      <x:c r="AI699" s="39" t="n">
        <x:v>1.5724444589171345</x:v>
      </x:c>
      <x:c r="AJ699" s="39" t="n">
        <x:v>0.2591993952453352</x:v>
      </x:c>
      <x:c r="AK699" s="39" t="n">
        <x:v>-0.22820540817334833</x:v>
      </x:c>
      <x:c r="AL699" s="34"/>
      <x:c r="AM699" s="34" t="n">
        <x:f>IF(SQRT($B$9)*$B699+SQRT(1-$B$9)*R699&lt;_xlfn.NORM.S.INV($B$6),1,0)</x:f>
        <x:v>0</x:v>
      </x:c>
      <x:c r="AN699" s="34" t="n">
        <x:f>IF(SQRT($B$9)*$B699+SQRT(1-$B$9)*S699&lt;_xlfn.NORM.S.INV($B$6),1,0)</x:f>
        <x:v>0</x:v>
      </x:c>
      <x:c r="AO699" s="34" t="n">
        <x:f>IF(SQRT($B$9)*$B699+SQRT(1-$B$9)*T699&lt;_xlfn.NORM.S.INV($B$6),1,0)</x:f>
        <x:v>0</x:v>
      </x:c>
      <x:c r="AP699" s="34" t="n">
        <x:f>IF(SQRT($B$9)*$B699+SQRT(1-$B$9)*U699&lt;_xlfn.NORM.S.INV($B$6),1,0)</x:f>
        <x:v>0</x:v>
      </x:c>
      <x:c r="AQ699" s="34" t="n">
        <x:f>IF(SQRT($B$9)*$B699+SQRT(1-$B$9)*V699&lt;_xlfn.NORM.S.INV($B$6),1,0)</x:f>
        <x:v>0</x:v>
      </x:c>
      <x:c r="AR699" s="34" t="n">
        <x:f>IF(SQRT($B$9)*$B699+SQRT(1-$B$9)*W699&lt;_xlfn.NORM.S.INV($B$6),1,0)</x:f>
        <x:v>0</x:v>
      </x:c>
      <x:c r="AS699" s="34" t="n">
        <x:f>IF(SQRT($B$9)*$B699+SQRT(1-$B$9)*X699&lt;_xlfn.NORM.S.INV($B$6),1,0)</x:f>
        <x:v>0</x:v>
      </x:c>
      <x:c r="AT699" s="34" t="n">
        <x:f>IF(SQRT($B$9)*$B699+SQRT(1-$B$9)*Y699&lt;_xlfn.NORM.S.INV($B$6),1,0)</x:f>
        <x:v>0</x:v>
      </x:c>
      <x:c r="AU699" s="34" t="n">
        <x:f>IF(SQRT($B$9)*$B699+SQRT(1-$B$9)*Z699&lt;_xlfn.NORM.S.INV($B$6),1,0)</x:f>
        <x:v>0</x:v>
      </x:c>
      <x:c r="AV699" s="34" t="n">
        <x:f>IF(SQRT($B$9)*$B699+SQRT(1-$B$9)*AA699&lt;_xlfn.NORM.S.INV($B$6),1,0)</x:f>
        <x:v>0</x:v>
      </x:c>
      <x:c r="AW699" s="34" t="n">
        <x:f>IF(SQRT($C$9)*$B699+SQRT(1-$C$9)*AB699&lt;_xlfn.NORM.S.INV($C$6),1,0)</x:f>
        <x:v>0</x:v>
      </x:c>
      <x:c r="AX699" s="34" t="n">
        <x:f>IF(SQRT($C$9)*$B699+SQRT(1-$C$9)*AC699&lt;_xlfn.NORM.S.INV($C$6),1,0)</x:f>
        <x:v>0</x:v>
      </x:c>
      <x:c r="AY699" s="34" t="n">
        <x:f>IF(SQRT($C$9)*$B699+SQRT(1-$C$9)*AD699&lt;_xlfn.NORM.S.INV($C$6),1,0)</x:f>
        <x:v>0</x:v>
      </x:c>
      <x:c r="AZ699" s="34" t="n">
        <x:f>IF(SQRT($C$9)*$B699+SQRT(1-$C$9)*AE699&lt;_xlfn.NORM.S.INV($C$6),1,0)</x:f>
        <x:v>0</x:v>
      </x:c>
      <x:c r="BA699" s="34" t="n">
        <x:f>IF(SQRT($C$9)*$B699+SQRT(1-$C$9)*AF699&lt;_xlfn.NORM.S.INV($C$6),1,0)</x:f>
        <x:v>0</x:v>
      </x:c>
      <x:c r="BB699" s="34" t="n">
        <x:f>IF(SQRT($C$9)*$B699+SQRT(1-$C$9)*AG699&lt;_xlfn.NORM.S.INV($C$6),1,0)</x:f>
        <x:v>0</x:v>
      </x:c>
      <x:c r="BC699" s="34" t="n">
        <x:f>IF(SQRT($C$9)*$B699+SQRT(1-$C$9)*AH699&lt;_xlfn.NORM.S.INV($C$6),1,0)</x:f>
        <x:v>0</x:v>
      </x:c>
      <x:c r="BD699" s="34" t="n">
        <x:f>IF(SQRT($C$9)*$B699+SQRT(1-$C$9)*AI699&lt;_xlfn.NORM.S.INV($C$6),1,0)</x:f>
        <x:v>0</x:v>
      </x:c>
      <x:c r="BE699" s="34" t="n">
        <x:f>IF(SQRT($C$9)*$B699+SQRT(1-$C$9)*AJ699&lt;_xlfn.NORM.S.INV($C$6),1,0)</x:f>
        <x:v>0</x:v>
      </x:c>
      <x:c r="BF699" s="34" t="n">
        <x:f>IF(SQRT($C$9)*$B699+SQRT(1-$C$9)*AK699&lt;_xlfn.NORM.S.INV($C$6),1,0)</x:f>
        <x:v>0</x:v>
      </x:c>
      <x:c r="BG699" s="34"/>
      <x:c r="BH699" s="34"/>
      <x:c r="BI699" s="34" t="n">
        <x:f>$B$11*(($A$1061)*$C699/$B$12*$B$7+(1-$A$1061)*$D699/$B$12*$C$7)</x:f>
        <x:v>0</x:v>
      </x:c>
      <x:c r="BJ699" s="34" t="n">
        <x:f>$B$11*(($A$1062)*$C699/$B$12*$B$7+(1-$A$1062)*$D699/$B$12*$C$7)</x:f>
        <x:v>0</x:v>
      </x:c>
      <x:c r="BK699" s="34" t="n">
        <x:f>$B$11*(($A$1063)*$C699/$B$12*$B$7+(1-$A$1063)*$D699/$B$12*$C$7)</x:f>
        <x:v>0</x:v>
      </x:c>
      <x:c r="BL699" s="34" t="n">
        <x:f>$B$11*(($A$1064)*$C699/$B$12*$B$7+(1-$A$1064)*$D699/$B$12*$C$7)</x:f>
        <x:v>0</x:v>
      </x:c>
      <x:c r="BM699" s="34" t="n">
        <x:f>$B$11*(($A$1065)*$C699/$B$12*$B$7+(1-$A$1065)*$D699/$B$12*$C$7)</x:f>
        <x:v>0</x:v>
      </x:c>
      <x:c r="BN699" s="34" t="n">
        <x:f>$B$11*(($A$1066)*$C699/$B$12*$B$7+(1-$A$1066)*$D699/$B$12*$C$7)</x:f>
        <x:v>0</x:v>
      </x:c>
      <x:c r="BO699" s="34" t="n">
        <x:f>$B$11*(($A$1067)*$C699/$B$12*$B$7+(1-$A$1067)*$D699/$B$12*$C$7)</x:f>
        <x:v>0</x:v>
      </x:c>
      <x:c r="BP699" s="34" t="n">
        <x:f>$B$11*(($A$1068)*$C699/$B$12*$B$7+(1-$A$1068)*$D699/$B$12*$C$7)</x:f>
        <x:v>0</x:v>
      </x:c>
      <x:c r="BQ699" s="34" t="n">
        <x:f>$B$11*(($A$1069)*$C699/$B$12*$B$7+(1-$A$1069)*$D699/$B$12*$C$7)</x:f>
        <x:v>0</x:v>
      </x:c>
      <x:c r="BR699" s="34" t="n">
        <x:f>$B$11*(($A$1070)*$C699/$B$12*$B$7+(1-$A$1070)*$D699/$B$12*$C$7)</x:f>
        <x:v>0</x:v>
      </x:c>
      <x:c r="BS699" s="34" t="n">
        <x:f>$B$11*(($A$1071)*$C699/$B$12*$B$7+(1-$A$1071)*$D699/$B$12*$C$7)</x:f>
        <x:v>0</x:v>
      </x:c>
      <x:c r="BT699" s="34" t="n">
        <x:f>$B$11*(($A$1072)*$C699/$B$12*$B$7+(1-$A$1072)*$D699/$B$12*$C$7)</x:f>
        <x:v>0</x:v>
      </x:c>
      <x:c r="BU699" s="34" t="n">
        <x:f>$B$11*(($A$1073)*$C699/$B$12*$B$7+(1-$A$1073)*$D699/$B$12*$C$7)</x:f>
        <x:v>0</x:v>
      </x:c>
      <x:c r="BV699" s="34" t="n">
        <x:f>$B$11*(($A$1074)*$C699/$B$12*$B$7+(1-$A$1074)*$D699/$B$12*$C$7)</x:f>
        <x:v>0</x:v>
      </x:c>
      <x:c r="BW699" s="34" t="n">
        <x:f>$B$11*(($A$1075)*$C699/$B$12*$B$7+(1-$A$1075)*$D699/$B$12*$C$7)</x:f>
        <x:v>0</x:v>
      </x:c>
      <x:c r="BX699" s="34" t="n">
        <x:f>$B$11*(($A$1076)*$C699/$B$12*$B$7+(1-$A$1076)*$D699/$B$12*$C$7)</x:f>
        <x:v>0</x:v>
      </x:c>
      <x:c r="BY699" s="34" t="n">
        <x:f>$B$11*(($A$1077)*$C699/$B$12*$B$7+(1-$A$1077)*$D699/$B$12*$C$7)</x:f>
        <x:v>0</x:v>
      </x:c>
      <x:c r="BZ699" s="34" t="n">
        <x:f>$B$11*(($A$1078)*$C699/$B$12*$B$7+(1-$A$1078)*$D699/$B$12*$C$7)</x:f>
        <x:v>0</x:v>
      </x:c>
      <x:c r="CA699" s="34" t="n">
        <x:f>$B$11*(($A$1079)*$C699/$B$12*$B$7+(1-$A$1079)*$D699/$B$12*$C$7)</x:f>
        <x:v>0</x:v>
      </x:c>
      <x:c r="CB699" s="34" t="n">
        <x:f>$B$11*(($A$1080)*$C699/$B$12*$B$7+(1-$A$1080)*$D699/$B$12*$C$7)</x:f>
        <x:v>0</x:v>
      </x:c>
      <x:c r="CC699" s="34" t="n">
        <x:f>$B$11*(($A$1081)*$C699/$B$12*$B$7+(1-$A$1081)*$D699/$B$12*$C$7)</x:f>
        <x:v>0</x:v>
      </x:c>
    </x:row>
    <x:row r="700">
      <x:c r="A700" s="34" t="n">
        <x:v>676</x:v>
      </x:c>
      <x:c r="B700" s="39" t="n">
        <x:v>-1.697091767961511</x:v>
      </x:c>
      <x:c r="C700" s="1" t="n">
        <x:f>SUM(AM700:AV700)</x:f>
        <x:v>1</x:v>
      </x:c>
      <x:c r="D700" s="1" t="n">
        <x:f>SUM(AW700:BF700)</x:f>
        <x:v>2</x:v>
      </x:c>
      <x:c r="E700" s="17" t="n">
        <x:f>(1-C700/$B$12)*$B$8-C700/$B$12*$B$7</x:f>
        <x:v>0.0049999999999999975</x:v>
      </x:c>
      <x:c r="F700" s="17" t="n">
        <x:f>(1-D700/$B$12)*$C$8-D700/$B$12*$C$7</x:f>
        <x:v>-0.048</x:v>
      </x:c>
      <x:c r="G700" s="32" t="n">
        <x:f>$B$11*($B$10*C700/$B$12*$B$7+(1-$B$10)*D700/$B$12*$C$7)</x:f>
        <x:v>800</x:v>
      </x:c>
      <x:c r="H700" s="17" t="n">
        <x:f>$B$10*E700+(1-$B$10)*F700</x:f>
        <x:v>-0.021500000000000002</x:v>
      </x:c>
      <x:c r="I700" s="34"/>
      <x:c r="J700" s="34"/>
      <x:c r="K700" s="34"/>
      <x:c r="L700" s="34"/>
      <x:c r="M700" s="34"/>
      <x:c r="N700" s="34"/>
      <x:c r="O700" s="34"/>
      <x:c r="P700" s="34"/>
      <x:c r="Q700" s="34"/>
      <x:c r="R700" s="39" t="n">
        <x:v>1.4344146874000019</x:v>
      </x:c>
      <x:c r="S700" s="39" t="n">
        <x:v>-0.10050173550180276</x:v>
      </x:c>
      <x:c r="T700" s="39" t="n">
        <x:v>-1.976901728434913</x:v>
      </x:c>
      <x:c r="U700" s="39" t="n">
        <x:v>0.44544421728301514</x:v>
      </x:c>
      <x:c r="V700" s="39" t="n">
        <x:v>-0.6698977919609993</x:v>
      </x:c>
      <x:c r="W700" s="39" t="n">
        <x:v>-1.6503154384954095</x:v>
      </x:c>
      <x:c r="X700" s="39" t="n">
        <x:v>1.0803803373513214</x:v>
      </x:c>
      <x:c r="Y700" s="39" t="n">
        <x:v>-0.2057289946585618</x:v>
      </x:c>
      <x:c r="Z700" s="39" t="n">
        <x:v>-0.6233962687201133</x:v>
      </x:c>
      <x:c r="AA700" s="39" t="n">
        <x:v>-0.32430469716399724</x:v>
      </x:c>
      <x:c r="AB700" s="39" t="n">
        <x:v>0.6581847376815794</x:v>
      </x:c>
      <x:c r="AC700" s="39" t="n">
        <x:v>0.32894219744374575</x:v>
      </x:c>
      <x:c r="AD700" s="39" t="n">
        <x:v>-1.5973788048638213</x:v>
      </x:c>
      <x:c r="AE700" s="39" t="n">
        <x:v>-0.21779700927262338</x:v>
      </x:c>
      <x:c r="AF700" s="39" t="n">
        <x:v>0.8009670771897038</x:v>
      </x:c>
      <x:c r="AG700" s="39" t="n">
        <x:v>3.8192954976300983</x:v>
      </x:c>
      <x:c r="AH700" s="39" t="n">
        <x:v>1.132259840574695</x:v>
      </x:c>
      <x:c r="AI700" s="39" t="n">
        <x:v>0.40329719474062103</x:v>
      </x:c>
      <x:c r="AJ700" s="39" t="n">
        <x:v>0.13004407914322755</x:v>
      </x:c>
      <x:c r="AK700" s="39" t="n">
        <x:v>-1.21285618047385</x:v>
      </x:c>
      <x:c r="AL700" s="34"/>
      <x:c r="AM700" s="34" t="n">
        <x:f>IF(SQRT($B$9)*$B700+SQRT(1-$B$9)*R700&lt;_xlfn.NORM.S.INV($B$6),1,0)</x:f>
        <x:v>0</x:v>
      </x:c>
      <x:c r="AN700" s="34" t="n">
        <x:f>IF(SQRT($B$9)*$B700+SQRT(1-$B$9)*S700&lt;_xlfn.NORM.S.INV($B$6),1,0)</x:f>
        <x:v>0</x:v>
      </x:c>
      <x:c r="AO700" s="34" t="n">
        <x:f>IF(SQRT($B$9)*$B700+SQRT(1-$B$9)*T700&lt;_xlfn.NORM.S.INV($B$6),1,0)</x:f>
        <x:v>1</x:v>
      </x:c>
      <x:c r="AP700" s="34" t="n">
        <x:f>IF(SQRT($B$9)*$B700+SQRT(1-$B$9)*U700&lt;_xlfn.NORM.S.INV($B$6),1,0)</x:f>
        <x:v>0</x:v>
      </x:c>
      <x:c r="AQ700" s="34" t="n">
        <x:f>IF(SQRT($B$9)*$B700+SQRT(1-$B$9)*V700&lt;_xlfn.NORM.S.INV($B$6),1,0)</x:f>
        <x:v>0</x:v>
      </x:c>
      <x:c r="AR700" s="34" t="n">
        <x:f>IF(SQRT($B$9)*$B700+SQRT(1-$B$9)*W700&lt;_xlfn.NORM.S.INV($B$6),1,0)</x:f>
        <x:v>0</x:v>
      </x:c>
      <x:c r="AS700" s="34" t="n">
        <x:f>IF(SQRT($B$9)*$B700+SQRT(1-$B$9)*X700&lt;_xlfn.NORM.S.INV($B$6),1,0)</x:f>
        <x:v>0</x:v>
      </x:c>
      <x:c r="AT700" s="34" t="n">
        <x:f>IF(SQRT($B$9)*$B700+SQRT(1-$B$9)*Y700&lt;_xlfn.NORM.S.INV($B$6),1,0)</x:f>
        <x:v>0</x:v>
      </x:c>
      <x:c r="AU700" s="34" t="n">
        <x:f>IF(SQRT($B$9)*$B700+SQRT(1-$B$9)*Z700&lt;_xlfn.NORM.S.INV($B$6),1,0)</x:f>
        <x:v>0</x:v>
      </x:c>
      <x:c r="AV700" s="34" t="n">
        <x:f>IF(SQRT($B$9)*$B700+SQRT(1-$B$9)*AA700&lt;_xlfn.NORM.S.INV($B$6),1,0)</x:f>
        <x:v>0</x:v>
      </x:c>
      <x:c r="AW700" s="34" t="n">
        <x:f>IF(SQRT($C$9)*$B700+SQRT(1-$C$9)*AB700&lt;_xlfn.NORM.S.INV($C$6),1,0)</x:f>
        <x:v>0</x:v>
      </x:c>
      <x:c r="AX700" s="34" t="n">
        <x:f>IF(SQRT($C$9)*$B700+SQRT(1-$C$9)*AC700&lt;_xlfn.NORM.S.INV($C$6),1,0)</x:f>
        <x:v>0</x:v>
      </x:c>
      <x:c r="AY700" s="34" t="n">
        <x:f>IF(SQRT($C$9)*$B700+SQRT(1-$C$9)*AD700&lt;_xlfn.NORM.S.INV($C$6),1,0)</x:f>
        <x:v>1</x:v>
      </x:c>
      <x:c r="AZ700" s="34" t="n">
        <x:f>IF(SQRT($C$9)*$B700+SQRT(1-$C$9)*AE700&lt;_xlfn.NORM.S.INV($C$6),1,0)</x:f>
        <x:v>0</x:v>
      </x:c>
      <x:c r="BA700" s="34" t="n">
        <x:f>IF(SQRT($C$9)*$B700+SQRT(1-$C$9)*AF700&lt;_xlfn.NORM.S.INV($C$6),1,0)</x:f>
        <x:v>0</x:v>
      </x:c>
      <x:c r="BB700" s="34" t="n">
        <x:f>IF(SQRT($C$9)*$B700+SQRT(1-$C$9)*AG700&lt;_xlfn.NORM.S.INV($C$6),1,0)</x:f>
        <x:v>0</x:v>
      </x:c>
      <x:c r="BC700" s="34" t="n">
        <x:f>IF(SQRT($C$9)*$B700+SQRT(1-$C$9)*AH700&lt;_xlfn.NORM.S.INV($C$6),1,0)</x:f>
        <x:v>0</x:v>
      </x:c>
      <x:c r="BD700" s="34" t="n">
        <x:f>IF(SQRT($C$9)*$B700+SQRT(1-$C$9)*AI700&lt;_xlfn.NORM.S.INV($C$6),1,0)</x:f>
        <x:v>0</x:v>
      </x:c>
      <x:c r="BE700" s="34" t="n">
        <x:f>IF(SQRT($C$9)*$B700+SQRT(1-$C$9)*AJ700&lt;_xlfn.NORM.S.INV($C$6),1,0)</x:f>
        <x:v>0</x:v>
      </x:c>
      <x:c r="BF700" s="34" t="n">
        <x:f>IF(SQRT($C$9)*$B700+SQRT(1-$C$9)*AK700&lt;_xlfn.NORM.S.INV($C$6),1,0)</x:f>
        <x:v>1</x:v>
      </x:c>
      <x:c r="BG700" s="34"/>
      <x:c r="BH700" s="34"/>
      <x:c r="BI700" s="34" t="n">
        <x:f>$B$11*(($A$1061)*$C700/$B$12*$B$7+(1-$A$1061)*$D700/$B$12*$C$7)</x:f>
        <x:v>1200</x:v>
      </x:c>
      <x:c r="BJ700" s="34" t="n">
        <x:f>$B$11*(($A$1062)*$C700/$B$12*$B$7+(1-$A$1062)*$D700/$B$12*$C$7)</x:f>
        <x:v>1160</x:v>
      </x:c>
      <x:c r="BK700" s="34" t="n">
        <x:f>$B$11*(($A$1063)*$C700/$B$12*$B$7+(1-$A$1063)*$D700/$B$12*$C$7)</x:f>
        <x:v>1120</x:v>
      </x:c>
      <x:c r="BL700" s="34" t="n">
        <x:f>$B$11*(($A$1064)*$C700/$B$12*$B$7+(1-$A$1064)*$D700/$B$12*$C$7)</x:f>
        <x:v>1080</x:v>
      </x:c>
      <x:c r="BM700" s="34" t="n">
        <x:f>$B$11*(($A$1065)*$C700/$B$12*$B$7+(1-$A$1065)*$D700/$B$12*$C$7)</x:f>
        <x:v>1040</x:v>
      </x:c>
      <x:c r="BN700" s="34" t="n">
        <x:f>$B$11*(($A$1066)*$C700/$B$12*$B$7+(1-$A$1066)*$D700/$B$12*$C$7)</x:f>
        <x:v>1000</x:v>
      </x:c>
      <x:c r="BO700" s="34" t="n">
        <x:f>$B$11*(($A$1067)*$C700/$B$12*$B$7+(1-$A$1067)*$D700/$B$12*$C$7)</x:f>
        <x:v>959.9999999999999</x:v>
      </x:c>
      <x:c r="BP700" s="34" t="n">
        <x:f>$B$11*(($A$1068)*$C700/$B$12*$B$7+(1-$A$1068)*$D700/$B$12*$C$7)</x:f>
        <x:v>920</x:v>
      </x:c>
      <x:c r="BQ700" s="34" t="n">
        <x:f>$B$11*(($A$1069)*$C700/$B$12*$B$7+(1-$A$1069)*$D700/$B$12*$C$7)</x:f>
        <x:v>880</x:v>
      </x:c>
      <x:c r="BR700" s="34" t="n">
        <x:f>$B$11*(($A$1070)*$C700/$B$12*$B$7+(1-$A$1070)*$D700/$B$12*$C$7)</x:f>
        <x:v>840</x:v>
      </x:c>
      <x:c r="BS700" s="34" t="n">
        <x:f>$B$11*(($A$1071)*$C700/$B$12*$B$7+(1-$A$1071)*$D700/$B$12*$C$7)</x:f>
        <x:v>800</x:v>
      </x:c>
      <x:c r="BT700" s="34" t="n">
        <x:f>$B$11*(($A$1072)*$C700/$B$12*$B$7+(1-$A$1072)*$D700/$B$12*$C$7)</x:f>
        <x:v>760.0000000000001</x:v>
      </x:c>
      <x:c r="BU700" s="34" t="n">
        <x:f>$B$11*(($A$1073)*$C700/$B$12*$B$7+(1-$A$1073)*$D700/$B$12*$C$7)</x:f>
        <x:v>720.0000000000001</x:v>
      </x:c>
      <x:c r="BV700" s="34" t="n">
        <x:f>$B$11*(($A$1074)*$C700/$B$12*$B$7+(1-$A$1074)*$D700/$B$12*$C$7)</x:f>
        <x:v>680</x:v>
      </x:c>
      <x:c r="BW700" s="34" t="n">
        <x:f>$B$11*(($A$1075)*$C700/$B$12*$B$7+(1-$A$1075)*$D700/$B$12*$C$7)</x:f>
        <x:v>640</x:v>
      </x:c>
      <x:c r="BX700" s="34" t="n">
        <x:f>$B$11*(($A$1076)*$C700/$B$12*$B$7+(1-$A$1076)*$D700/$B$12*$C$7)</x:f>
        <x:v>600</x:v>
      </x:c>
      <x:c r="BY700" s="34" t="n">
        <x:f>$B$11*(($A$1077)*$C700/$B$12*$B$7+(1-$A$1077)*$D700/$B$12*$C$7)</x:f>
        <x:v>559.9999999999999</x:v>
      </x:c>
      <x:c r="BZ700" s="34" t="n">
        <x:f>$B$11*(($A$1078)*$C700/$B$12*$B$7+(1-$A$1078)*$D700/$B$12*$C$7)</x:f>
        <x:v>520</x:v>
      </x:c>
      <x:c r="CA700" s="34" t="n">
        <x:f>$B$11*(($A$1079)*$C700/$B$12*$B$7+(1-$A$1079)*$D700/$B$12*$C$7)</x:f>
        <x:v>479.99999999999994</x:v>
      </x:c>
      <x:c r="CB700" s="34" t="n">
        <x:f>$B$11*(($A$1080)*$C700/$B$12*$B$7+(1-$A$1080)*$D700/$B$12*$C$7)</x:f>
        <x:v>440.0000000000001</x:v>
      </x:c>
      <x:c r="CC700" s="34" t="n">
        <x:f>$B$11*(($A$1081)*$C700/$B$12*$B$7+(1-$A$1081)*$D700/$B$12*$C$7)</x:f>
        <x:v>400.00000000000006</x:v>
      </x:c>
    </x:row>
    <x:row r="701">
      <x:c r="A701" s="34" t="n">
        <x:v>677</x:v>
      </x:c>
      <x:c r="B701" s="39" t="n">
        <x:v>-1.508760739804671</x:v>
      </x:c>
      <x:c r="C701" s="1" t="n">
        <x:f>SUM(AM701:AV701)</x:f>
        <x:v>0</x:v>
      </x:c>
      <x:c r="D701" s="1" t="n">
        <x:f>SUM(AW701:BF701)</x:f>
        <x:v>3</x:v>
      </x:c>
      <x:c r="E701" s="17" t="n">
        <x:f>(1-C701/$B$12)*$B$8-C701/$B$12*$B$7</x:f>
        <x:v>0.05</x:v>
      </x:c>
      <x:c r="F701" s="17" t="n">
        <x:f>(1-D701/$B$12)*$C$8-D701/$B$12*$C$7</x:f>
        <x:v>-0.11699999999999999</x:v>
      </x:c>
      <x:c r="G701" s="32" t="n">
        <x:f>$B$11*($B$10*C701/$B$12*$B$7+(1-$B$10)*D701/$B$12*$C$7)</x:f>
        <x:v>900</x:v>
      </x:c>
      <x:c r="H701" s="17" t="n">
        <x:f>$B$10*E701+(1-$B$10)*F701</x:f>
        <x:v>-0.033499999999999995</x:v>
      </x:c>
      <x:c r="I701" s="34"/>
      <x:c r="J701" s="34"/>
      <x:c r="K701" s="34"/>
      <x:c r="L701" s="34"/>
      <x:c r="M701" s="34"/>
      <x:c r="N701" s="34"/>
      <x:c r="O701" s="34"/>
      <x:c r="P701" s="34"/>
      <x:c r="Q701" s="34"/>
      <x:c r="R701" s="39" t="n">
        <x:v>-0.6294436552122114</x:v>
      </x:c>
      <x:c r="S701" s="39" t="n">
        <x:v>0.5569755542366637</x:v>
      </x:c>
      <x:c r="T701" s="39" t="n">
        <x:v>0.5064997941127187</x:v>
      </x:c>
      <x:c r="U701" s="39" t="n">
        <x:v>0.6099495000018527</x:v>
      </x:c>
      <x:c r="V701" s="39" t="n">
        <x:v>0.7956360499943568</x:v>
      </x:c>
      <x:c r="W701" s="39" t="n">
        <x:v>-0.7228407367504169</x:v>
      </x:c>
      <x:c r="X701" s="39" t="n">
        <x:v>-0.3447707134419794</x:v>
      </x:c>
      <x:c r="Y701" s="39" t="n">
        <x:v>0.7698463899981539</x:v>
      </x:c>
      <x:c r="Z701" s="39" t="n">
        <x:v>-0.8527079044203548</x:v>
      </x:c>
      <x:c r="AA701" s="39" t="n">
        <x:v>-0.15179897090460517</x:v>
      </x:c>
      <x:c r="AB701" s="39" t="n">
        <x:v>-0.40601796999693396</x:v>
      </x:c>
      <x:c r="AC701" s="39" t="n">
        <x:v>-1.2694416781598237</x:v>
      </x:c>
      <x:c r="AD701" s="39" t="n">
        <x:v>-0.8575328894192672</x:v>
      </x:c>
      <x:c r="AE701" s="39" t="n">
        <x:v>-1.2602536053635616</x:v>
      </x:c>
      <x:c r="AF701" s="39" t="n">
        <x:v>0.5170573201126551</x:v>
      </x:c>
      <x:c r="AG701" s="39" t="n">
        <x:v>-0.9432629633790212</x:v>
      </x:c>
      <x:c r="AH701" s="39" t="n">
        <x:v>-0.3995994059184603</x:v>
      </x:c>
      <x:c r="AI701" s="39" t="n">
        <x:v>0.6050826404717604</x:v>
      </x:c>
      <x:c r="AJ701" s="39" t="n">
        <x:v>-2.1078104101621338</x:v>
      </x:c>
      <x:c r="AK701" s="39" t="n">
        <x:v>-0.2863409417079895</x:v>
      </x:c>
      <x:c r="AL701" s="34"/>
      <x:c r="AM701" s="34" t="n">
        <x:f>IF(SQRT($B$9)*$B701+SQRT(1-$B$9)*R701&lt;_xlfn.NORM.S.INV($B$6),1,0)</x:f>
        <x:v>0</x:v>
      </x:c>
      <x:c r="AN701" s="34" t="n">
        <x:f>IF(SQRT($B$9)*$B701+SQRT(1-$B$9)*S701&lt;_xlfn.NORM.S.INV($B$6),1,0)</x:f>
        <x:v>0</x:v>
      </x:c>
      <x:c r="AO701" s="34" t="n">
        <x:f>IF(SQRT($B$9)*$B701+SQRT(1-$B$9)*T701&lt;_xlfn.NORM.S.INV($B$6),1,0)</x:f>
        <x:v>0</x:v>
      </x:c>
      <x:c r="AP701" s="34" t="n">
        <x:f>IF(SQRT($B$9)*$B701+SQRT(1-$B$9)*U701&lt;_xlfn.NORM.S.INV($B$6),1,0)</x:f>
        <x:v>0</x:v>
      </x:c>
      <x:c r="AQ701" s="34" t="n">
        <x:f>IF(SQRT($B$9)*$B701+SQRT(1-$B$9)*V701&lt;_xlfn.NORM.S.INV($B$6),1,0)</x:f>
        <x:v>0</x:v>
      </x:c>
      <x:c r="AR701" s="34" t="n">
        <x:f>IF(SQRT($B$9)*$B701+SQRT(1-$B$9)*W701&lt;_xlfn.NORM.S.INV($B$6),1,0)</x:f>
        <x:v>0</x:v>
      </x:c>
      <x:c r="AS701" s="34" t="n">
        <x:f>IF(SQRT($B$9)*$B701+SQRT(1-$B$9)*X701&lt;_xlfn.NORM.S.INV($B$6),1,0)</x:f>
        <x:v>0</x:v>
      </x:c>
      <x:c r="AT701" s="34" t="n">
        <x:f>IF(SQRT($B$9)*$B701+SQRT(1-$B$9)*Y701&lt;_xlfn.NORM.S.INV($B$6),1,0)</x:f>
        <x:v>0</x:v>
      </x:c>
      <x:c r="AU701" s="34" t="n">
        <x:f>IF(SQRT($B$9)*$B701+SQRT(1-$B$9)*Z701&lt;_xlfn.NORM.S.INV($B$6),1,0)</x:f>
        <x:v>0</x:v>
      </x:c>
      <x:c r="AV701" s="34" t="n">
        <x:f>IF(SQRT($B$9)*$B701+SQRT(1-$B$9)*AA701&lt;_xlfn.NORM.S.INV($B$6),1,0)</x:f>
        <x:v>0</x:v>
      </x:c>
      <x:c r="AW701" s="34" t="n">
        <x:f>IF(SQRT($C$9)*$B701+SQRT(1-$C$9)*AB701&lt;_xlfn.NORM.S.INV($C$6),1,0)</x:f>
        <x:v>0</x:v>
      </x:c>
      <x:c r="AX701" s="34" t="n">
        <x:f>IF(SQRT($C$9)*$B701+SQRT(1-$C$9)*AC701&lt;_xlfn.NORM.S.INV($C$6),1,0)</x:f>
        <x:v>1</x:v>
      </x:c>
      <x:c r="AY701" s="34" t="n">
        <x:f>IF(SQRT($C$9)*$B701+SQRT(1-$C$9)*AD701&lt;_xlfn.NORM.S.INV($C$6),1,0)</x:f>
        <x:v>0</x:v>
      </x:c>
      <x:c r="AZ701" s="34" t="n">
        <x:f>IF(SQRT($C$9)*$B701+SQRT(1-$C$9)*AE701&lt;_xlfn.NORM.S.INV($C$6),1,0)</x:f>
        <x:v>1</x:v>
      </x:c>
      <x:c r="BA701" s="34" t="n">
        <x:f>IF(SQRT($C$9)*$B701+SQRT(1-$C$9)*AF701&lt;_xlfn.NORM.S.INV($C$6),1,0)</x:f>
        <x:v>0</x:v>
      </x:c>
      <x:c r="BB701" s="34" t="n">
        <x:f>IF(SQRT($C$9)*$B701+SQRT(1-$C$9)*AG701&lt;_xlfn.NORM.S.INV($C$6),1,0)</x:f>
        <x:v>0</x:v>
      </x:c>
      <x:c r="BC701" s="34" t="n">
        <x:f>IF(SQRT($C$9)*$B701+SQRT(1-$C$9)*AH701&lt;_xlfn.NORM.S.INV($C$6),1,0)</x:f>
        <x:v>0</x:v>
      </x:c>
      <x:c r="BD701" s="34" t="n">
        <x:f>IF(SQRT($C$9)*$B701+SQRT(1-$C$9)*AI701&lt;_xlfn.NORM.S.INV($C$6),1,0)</x:f>
        <x:v>0</x:v>
      </x:c>
      <x:c r="BE701" s="34" t="n">
        <x:f>IF(SQRT($C$9)*$B701+SQRT(1-$C$9)*AJ701&lt;_xlfn.NORM.S.INV($C$6),1,0)</x:f>
        <x:v>1</x:v>
      </x:c>
      <x:c r="BF701" s="34" t="n">
        <x:f>IF(SQRT($C$9)*$B701+SQRT(1-$C$9)*AK701&lt;_xlfn.NORM.S.INV($C$6),1,0)</x:f>
        <x:v>0</x:v>
      </x:c>
      <x:c r="BG701" s="34"/>
      <x:c r="BH701" s="34"/>
      <x:c r="BI701" s="34" t="n">
        <x:f>$B$11*(($A$1061)*$C701/$B$12*$B$7+(1-$A$1061)*$D701/$B$12*$C$7)</x:f>
        <x:v>1800</x:v>
      </x:c>
      <x:c r="BJ701" s="34" t="n">
        <x:f>$B$11*(($A$1062)*$C701/$B$12*$B$7+(1-$A$1062)*$D701/$B$12*$C$7)</x:f>
        <x:v>1709.9999999999998</x:v>
      </x:c>
      <x:c r="BK701" s="34" t="n">
        <x:f>$B$11*(($A$1063)*$C701/$B$12*$B$7+(1-$A$1063)*$D701/$B$12*$C$7)</x:f>
        <x:v>1620</x:v>
      </x:c>
      <x:c r="BL701" s="34" t="n">
        <x:f>$B$11*(($A$1064)*$C701/$B$12*$B$7+(1-$A$1064)*$D701/$B$12*$C$7)</x:f>
        <x:v>1530</x:v>
      </x:c>
      <x:c r="BM701" s="34" t="n">
        <x:f>$B$11*(($A$1065)*$C701/$B$12*$B$7+(1-$A$1065)*$D701/$B$12*$C$7)</x:f>
        <x:v>1440.0000000000002</x:v>
      </x:c>
      <x:c r="BN701" s="34" t="n">
        <x:f>$B$11*(($A$1066)*$C701/$B$12*$B$7+(1-$A$1066)*$D701/$B$12*$C$7)</x:f>
        <x:v>1350</x:v>
      </x:c>
      <x:c r="BO701" s="34" t="n">
        <x:f>$B$11*(($A$1067)*$C701/$B$12*$B$7+(1-$A$1067)*$D701/$B$12*$C$7)</x:f>
        <x:v>1259.9999999999998</x:v>
      </x:c>
      <x:c r="BP701" s="34" t="n">
        <x:f>$B$11*(($A$1068)*$C701/$B$12*$B$7+(1-$A$1068)*$D701/$B$12*$C$7)</x:f>
        <x:v>1170</x:v>
      </x:c>
      <x:c r="BQ701" s="34" t="n">
        <x:f>$B$11*(($A$1069)*$C701/$B$12*$B$7+(1-$A$1069)*$D701/$B$12*$C$7)</x:f>
        <x:v>1080</x:v>
      </x:c>
      <x:c r="BR701" s="34" t="n">
        <x:f>$B$11*(($A$1070)*$C701/$B$12*$B$7+(1-$A$1070)*$D701/$B$12*$C$7)</x:f>
        <x:v>990</x:v>
      </x:c>
      <x:c r="BS701" s="34" t="n">
        <x:f>$B$11*(($A$1071)*$C701/$B$12*$B$7+(1-$A$1071)*$D701/$B$12*$C$7)</x:f>
        <x:v>900</x:v>
      </x:c>
      <x:c r="BT701" s="34" t="n">
        <x:f>$B$11*(($A$1072)*$C701/$B$12*$B$7+(1-$A$1072)*$D701/$B$12*$C$7)</x:f>
        <x:v>809.9999999999999</x:v>
      </x:c>
      <x:c r="BU701" s="34" t="n">
        <x:f>$B$11*(($A$1073)*$C701/$B$12*$B$7+(1-$A$1073)*$D701/$B$12*$C$7)</x:f>
        <x:v>720.0000000000001</x:v>
      </x:c>
      <x:c r="BV701" s="34" t="n">
        <x:f>$B$11*(($A$1074)*$C701/$B$12*$B$7+(1-$A$1074)*$D701/$B$12*$C$7)</x:f>
        <x:v>629.9999999999999</x:v>
      </x:c>
      <x:c r="BW701" s="34" t="n">
        <x:f>$B$11*(($A$1075)*$C701/$B$12*$B$7+(1-$A$1075)*$D701/$B$12*$C$7)</x:f>
        <x:v>540.0000000000001</x:v>
      </x:c>
      <x:c r="BX701" s="34" t="n">
        <x:f>$B$11*(($A$1076)*$C701/$B$12*$B$7+(1-$A$1076)*$D701/$B$12*$C$7)</x:f>
        <x:v>450</x:v>
      </x:c>
      <x:c r="BY701" s="34" t="n">
        <x:f>$B$11*(($A$1077)*$C701/$B$12*$B$7+(1-$A$1077)*$D701/$B$12*$C$7)</x:f>
        <x:v>359.9999999999999</x:v>
      </x:c>
      <x:c r="BZ701" s="34" t="n">
        <x:f>$B$11*(($A$1078)*$C701/$B$12*$B$7+(1-$A$1078)*$D701/$B$12*$C$7)</x:f>
        <x:v>270.00000000000006</x:v>
      </x:c>
      <x:c r="CA701" s="34" t="n">
        <x:f>$B$11*(($A$1079)*$C701/$B$12*$B$7+(1-$A$1079)*$D701/$B$12*$C$7)</x:f>
        <x:v>179.99999999999994</x:v>
      </x:c>
      <x:c r="CB701" s="34" t="n">
        <x:f>$B$11*(($A$1080)*$C701/$B$12*$B$7+(1-$A$1080)*$D701/$B$12*$C$7)</x:f>
        <x:v>90.00000000000009</x:v>
      </x:c>
      <x:c r="CC701" s="34" t="n">
        <x:f>$B$11*(($A$1081)*$C701/$B$12*$B$7+(1-$A$1081)*$D701/$B$12*$C$7)</x:f>
        <x:v>0</x:v>
      </x:c>
    </x:row>
    <x:row r="702">
      <x:c r="A702" s="34" t="n">
        <x:v>678</x:v>
      </x:c>
      <x:c r="B702" s="39" t="n">
        <x:v>3.0474751183939337</x:v>
      </x:c>
      <x:c r="C702" s="1" t="n">
        <x:f>SUM(AM702:AV702)</x:f>
        <x:v>0</x:v>
      </x:c>
      <x:c r="D702" s="1" t="n">
        <x:f>SUM(AW702:BF702)</x:f>
        <x:v>0</x:v>
      </x:c>
      <x:c r="E702" s="17" t="n">
        <x:f>(1-C702/$B$12)*$B$8-C702/$B$12*$B$7</x:f>
        <x:v>0.05</x:v>
      </x:c>
      <x:c r="F702" s="17" t="n">
        <x:f>(1-D702/$B$12)*$C$8-D702/$B$12*$C$7</x:f>
        <x:v>0.09</x:v>
      </x:c>
      <x:c r="G702" s="32" t="n">
        <x:f>$B$11*($B$10*C702/$B$12*$B$7+(1-$B$10)*D702/$B$12*$C$7)</x:f>
        <x:v>0</x:v>
      </x:c>
      <x:c r="H702" s="17" t="n">
        <x:f>$B$10*E702+(1-$B$10)*F702</x:f>
        <x:v>0.07</x:v>
      </x:c>
      <x:c r="I702" s="34"/>
      <x:c r="J702" s="34"/>
      <x:c r="K702" s="34"/>
      <x:c r="L702" s="34"/>
      <x:c r="M702" s="34"/>
      <x:c r="N702" s="34"/>
      <x:c r="O702" s="34"/>
      <x:c r="P702" s="34"/>
      <x:c r="Q702" s="34"/>
      <x:c r="R702" s="39" t="n">
        <x:v>-0.37473027818762844</x:v>
      </x:c>
      <x:c r="S702" s="39" t="n">
        <x:v>-0.05093509082341675</x:v>
      </x:c>
      <x:c r="T702" s="39" t="n">
        <x:v>-0.22056406041134335</x:v>
      </x:c>
      <x:c r="U702" s="39" t="n">
        <x:v>-0.9195024266722852</x:v>
      </x:c>
      <x:c r="V702" s="39" t="n">
        <x:v>-1.1415488981965702</x:v>
      </x:c>
      <x:c r="W702" s="39" t="n">
        <x:v>-2.2642700835464247</x:v>
      </x:c>
      <x:c r="X702" s="39" t="n">
        <x:v>0.6830504819233136</x:v>
      </x:c>
      <x:c r="Y702" s="39" t="n">
        <x:v>-0.07792749753726741</x:v>
      </x:c>
      <x:c r="Z702" s="39" t="n">
        <x:v>-0.4718235234623974</x:v>
      </x:c>
      <x:c r="AA702" s="39" t="n">
        <x:v>-0.5814033868757004</x:v>
      </x:c>
      <x:c r="AB702" s="39" t="n">
        <x:v>2.3435496867024614</x:v>
      </x:c>
      <x:c r="AC702" s="39" t="n">
        <x:v>-1.604859620181352</x:v>
      </x:c>
      <x:c r="AD702" s="39" t="n">
        <x:v>0.9515233260554968</x:v>
      </x:c>
      <x:c r="AE702" s="39" t="n">
        <x:v>1.3823806558682392</x:v>
      </x:c>
      <x:c r="AF702" s="39" t="n">
        <x:v>-0.5351870973648616</x:v>
      </x:c>
      <x:c r="AG702" s="39" t="n">
        <x:v>0.2594945496845667</x:v>
      </x:c>
      <x:c r="AH702" s="39" t="n">
        <x:v>0.6400411744039645</x:v>
      </x:c>
      <x:c r="AI702" s="39" t="n">
        <x:v>0.42477465221456234</x:v>
      </x:c>
      <x:c r="AJ702" s="39" t="n">
        <x:v>0.5127449260131749</x:v>
      </x:c>
      <x:c r="AK702" s="39" t="n">
        <x:v>-0.21890030608405917</x:v>
      </x:c>
      <x:c r="AL702" s="34"/>
      <x:c r="AM702" s="34" t="n">
        <x:f>IF(SQRT($B$9)*$B702+SQRT(1-$B$9)*R702&lt;_xlfn.NORM.S.INV($B$6),1,0)</x:f>
        <x:v>0</x:v>
      </x:c>
      <x:c r="AN702" s="34" t="n">
        <x:f>IF(SQRT($B$9)*$B702+SQRT(1-$B$9)*S702&lt;_xlfn.NORM.S.INV($B$6),1,0)</x:f>
        <x:v>0</x:v>
      </x:c>
      <x:c r="AO702" s="34" t="n">
        <x:f>IF(SQRT($B$9)*$B702+SQRT(1-$B$9)*T702&lt;_xlfn.NORM.S.INV($B$6),1,0)</x:f>
        <x:v>0</x:v>
      </x:c>
      <x:c r="AP702" s="34" t="n">
        <x:f>IF(SQRT($B$9)*$B702+SQRT(1-$B$9)*U702&lt;_xlfn.NORM.S.INV($B$6),1,0)</x:f>
        <x:v>0</x:v>
      </x:c>
      <x:c r="AQ702" s="34" t="n">
        <x:f>IF(SQRT($B$9)*$B702+SQRT(1-$B$9)*V702&lt;_xlfn.NORM.S.INV($B$6),1,0)</x:f>
        <x:v>0</x:v>
      </x:c>
      <x:c r="AR702" s="34" t="n">
        <x:f>IF(SQRT($B$9)*$B702+SQRT(1-$B$9)*W702&lt;_xlfn.NORM.S.INV($B$6),1,0)</x:f>
        <x:v>0</x:v>
      </x:c>
      <x:c r="AS702" s="34" t="n">
        <x:f>IF(SQRT($B$9)*$B702+SQRT(1-$B$9)*X702&lt;_xlfn.NORM.S.INV($B$6),1,0)</x:f>
        <x:v>0</x:v>
      </x:c>
      <x:c r="AT702" s="34" t="n">
        <x:f>IF(SQRT($B$9)*$B702+SQRT(1-$B$9)*Y702&lt;_xlfn.NORM.S.INV($B$6),1,0)</x:f>
        <x:v>0</x:v>
      </x:c>
      <x:c r="AU702" s="34" t="n">
        <x:f>IF(SQRT($B$9)*$B702+SQRT(1-$B$9)*Z702&lt;_xlfn.NORM.S.INV($B$6),1,0)</x:f>
        <x:v>0</x:v>
      </x:c>
      <x:c r="AV702" s="34" t="n">
        <x:f>IF(SQRT($B$9)*$B702+SQRT(1-$B$9)*AA702&lt;_xlfn.NORM.S.INV($B$6),1,0)</x:f>
        <x:v>0</x:v>
      </x:c>
      <x:c r="AW702" s="34" t="n">
        <x:f>IF(SQRT($C$9)*$B702+SQRT(1-$C$9)*AB702&lt;_xlfn.NORM.S.INV($C$6),1,0)</x:f>
        <x:v>0</x:v>
      </x:c>
      <x:c r="AX702" s="34" t="n">
        <x:f>IF(SQRT($C$9)*$B702+SQRT(1-$C$9)*AC702&lt;_xlfn.NORM.S.INV($C$6),1,0)</x:f>
        <x:v>0</x:v>
      </x:c>
      <x:c r="AY702" s="34" t="n">
        <x:f>IF(SQRT($C$9)*$B702+SQRT(1-$C$9)*AD702&lt;_xlfn.NORM.S.INV($C$6),1,0)</x:f>
        <x:v>0</x:v>
      </x:c>
      <x:c r="AZ702" s="34" t="n">
        <x:f>IF(SQRT($C$9)*$B702+SQRT(1-$C$9)*AE702&lt;_xlfn.NORM.S.INV($C$6),1,0)</x:f>
        <x:v>0</x:v>
      </x:c>
      <x:c r="BA702" s="34" t="n">
        <x:f>IF(SQRT($C$9)*$B702+SQRT(1-$C$9)*AF702&lt;_xlfn.NORM.S.INV($C$6),1,0)</x:f>
        <x:v>0</x:v>
      </x:c>
      <x:c r="BB702" s="34" t="n">
        <x:f>IF(SQRT($C$9)*$B702+SQRT(1-$C$9)*AG702&lt;_xlfn.NORM.S.INV($C$6),1,0)</x:f>
        <x:v>0</x:v>
      </x:c>
      <x:c r="BC702" s="34" t="n">
        <x:f>IF(SQRT($C$9)*$B702+SQRT(1-$C$9)*AH702&lt;_xlfn.NORM.S.INV($C$6),1,0)</x:f>
        <x:v>0</x:v>
      </x:c>
      <x:c r="BD702" s="34" t="n">
        <x:f>IF(SQRT($C$9)*$B702+SQRT(1-$C$9)*AI702&lt;_xlfn.NORM.S.INV($C$6),1,0)</x:f>
        <x:v>0</x:v>
      </x:c>
      <x:c r="BE702" s="34" t="n">
        <x:f>IF(SQRT($C$9)*$B702+SQRT(1-$C$9)*AJ702&lt;_xlfn.NORM.S.INV($C$6),1,0)</x:f>
        <x:v>0</x:v>
      </x:c>
      <x:c r="BF702" s="34" t="n">
        <x:f>IF(SQRT($C$9)*$B702+SQRT(1-$C$9)*AK702&lt;_xlfn.NORM.S.INV($C$6),1,0)</x:f>
        <x:v>0</x:v>
      </x:c>
      <x:c r="BG702" s="34"/>
      <x:c r="BH702" s="34"/>
      <x:c r="BI702" s="34" t="n">
        <x:f>$B$11*(($A$1061)*$C702/$B$12*$B$7+(1-$A$1061)*$D702/$B$12*$C$7)</x:f>
        <x:v>0</x:v>
      </x:c>
      <x:c r="BJ702" s="34" t="n">
        <x:f>$B$11*(($A$1062)*$C702/$B$12*$B$7+(1-$A$1062)*$D702/$B$12*$C$7)</x:f>
        <x:v>0</x:v>
      </x:c>
      <x:c r="BK702" s="34" t="n">
        <x:f>$B$11*(($A$1063)*$C702/$B$12*$B$7+(1-$A$1063)*$D702/$B$12*$C$7)</x:f>
        <x:v>0</x:v>
      </x:c>
      <x:c r="BL702" s="34" t="n">
        <x:f>$B$11*(($A$1064)*$C702/$B$12*$B$7+(1-$A$1064)*$D702/$B$12*$C$7)</x:f>
        <x:v>0</x:v>
      </x:c>
      <x:c r="BM702" s="34" t="n">
        <x:f>$B$11*(($A$1065)*$C702/$B$12*$B$7+(1-$A$1065)*$D702/$B$12*$C$7)</x:f>
        <x:v>0</x:v>
      </x:c>
      <x:c r="BN702" s="34" t="n">
        <x:f>$B$11*(($A$1066)*$C702/$B$12*$B$7+(1-$A$1066)*$D702/$B$12*$C$7)</x:f>
        <x:v>0</x:v>
      </x:c>
      <x:c r="BO702" s="34" t="n">
        <x:f>$B$11*(($A$1067)*$C702/$B$12*$B$7+(1-$A$1067)*$D702/$B$12*$C$7)</x:f>
        <x:v>0</x:v>
      </x:c>
      <x:c r="BP702" s="34" t="n">
        <x:f>$B$11*(($A$1068)*$C702/$B$12*$B$7+(1-$A$1068)*$D702/$B$12*$C$7)</x:f>
        <x:v>0</x:v>
      </x:c>
      <x:c r="BQ702" s="34" t="n">
        <x:f>$B$11*(($A$1069)*$C702/$B$12*$B$7+(1-$A$1069)*$D702/$B$12*$C$7)</x:f>
        <x:v>0</x:v>
      </x:c>
      <x:c r="BR702" s="34" t="n">
        <x:f>$B$11*(($A$1070)*$C702/$B$12*$B$7+(1-$A$1070)*$D702/$B$12*$C$7)</x:f>
        <x:v>0</x:v>
      </x:c>
      <x:c r="BS702" s="34" t="n">
        <x:f>$B$11*(($A$1071)*$C702/$B$12*$B$7+(1-$A$1071)*$D702/$B$12*$C$7)</x:f>
        <x:v>0</x:v>
      </x:c>
      <x:c r="BT702" s="34" t="n">
        <x:f>$B$11*(($A$1072)*$C702/$B$12*$B$7+(1-$A$1072)*$D702/$B$12*$C$7)</x:f>
        <x:v>0</x:v>
      </x:c>
      <x:c r="BU702" s="34" t="n">
        <x:f>$B$11*(($A$1073)*$C702/$B$12*$B$7+(1-$A$1073)*$D702/$B$12*$C$7)</x:f>
        <x:v>0</x:v>
      </x:c>
      <x:c r="BV702" s="34" t="n">
        <x:f>$B$11*(($A$1074)*$C702/$B$12*$B$7+(1-$A$1074)*$D702/$B$12*$C$7)</x:f>
        <x:v>0</x:v>
      </x:c>
      <x:c r="BW702" s="34" t="n">
        <x:f>$B$11*(($A$1075)*$C702/$B$12*$B$7+(1-$A$1075)*$D702/$B$12*$C$7)</x:f>
        <x:v>0</x:v>
      </x:c>
      <x:c r="BX702" s="34" t="n">
        <x:f>$B$11*(($A$1076)*$C702/$B$12*$B$7+(1-$A$1076)*$D702/$B$12*$C$7)</x:f>
        <x:v>0</x:v>
      </x:c>
      <x:c r="BY702" s="34" t="n">
        <x:f>$B$11*(($A$1077)*$C702/$B$12*$B$7+(1-$A$1077)*$D702/$B$12*$C$7)</x:f>
        <x:v>0</x:v>
      </x:c>
      <x:c r="BZ702" s="34" t="n">
        <x:f>$B$11*(($A$1078)*$C702/$B$12*$B$7+(1-$A$1078)*$D702/$B$12*$C$7)</x:f>
        <x:v>0</x:v>
      </x:c>
      <x:c r="CA702" s="34" t="n">
        <x:f>$B$11*(($A$1079)*$C702/$B$12*$B$7+(1-$A$1079)*$D702/$B$12*$C$7)</x:f>
        <x:v>0</x:v>
      </x:c>
      <x:c r="CB702" s="34" t="n">
        <x:f>$B$11*(($A$1080)*$C702/$B$12*$B$7+(1-$A$1080)*$D702/$B$12*$C$7)</x:f>
        <x:v>0</x:v>
      </x:c>
      <x:c r="CC702" s="34" t="n">
        <x:f>$B$11*(($A$1081)*$C702/$B$12*$B$7+(1-$A$1081)*$D702/$B$12*$C$7)</x:f>
        <x:v>0</x:v>
      </x:c>
    </x:row>
    <x:row r="703">
      <x:c r="A703" s="34" t="n">
        <x:v>679</x:v>
      </x:c>
      <x:c r="B703" s="39" t="n">
        <x:v>0.8485811136740321</x:v>
      </x:c>
      <x:c r="C703" s="1" t="n">
        <x:f>SUM(AM703:AV703)</x:f>
        <x:v>0</x:v>
      </x:c>
      <x:c r="D703" s="1" t="n">
        <x:f>SUM(AW703:BF703)</x:f>
        <x:v>1</x:v>
      </x:c>
      <x:c r="E703" s="17" t="n">
        <x:f>(1-C703/$B$12)*$B$8-C703/$B$12*$B$7</x:f>
        <x:v>0.05</x:v>
      </x:c>
      <x:c r="F703" s="17" t="n">
        <x:f>(1-D703/$B$12)*$C$8-D703/$B$12*$C$7</x:f>
        <x:v>0.021000000000000005</x:v>
      </x:c>
      <x:c r="G703" s="32" t="n">
        <x:f>$B$11*($B$10*C703/$B$12*$B$7+(1-$B$10)*D703/$B$12*$C$7)</x:f>
        <x:v>300</x:v>
      </x:c>
      <x:c r="H703" s="17" t="n">
        <x:f>$B$10*E703+(1-$B$10)*F703</x:f>
        <x:v>0.035500000000000004</x:v>
      </x:c>
      <x:c r="I703" s="34"/>
      <x:c r="J703" s="34"/>
      <x:c r="K703" s="34"/>
      <x:c r="L703" s="34"/>
      <x:c r="M703" s="34"/>
      <x:c r="N703" s="34"/>
      <x:c r="O703" s="34"/>
      <x:c r="P703" s="34"/>
      <x:c r="Q703" s="34"/>
      <x:c r="R703" s="39" t="n">
        <x:v>-0.5865528205653383</x:v>
      </x:c>
      <x:c r="S703" s="39" t="n">
        <x:v>0.19236363372929935</x:v>
      </x:c>
      <x:c r="T703" s="39" t="n">
        <x:v>-0.3645218644980676</x:v>
      </x:c>
      <x:c r="U703" s="39" t="n">
        <x:v>-0.025608207795299563</x:v>
      </x:c>
      <x:c r="V703" s="39" t="n">
        <x:v>2.5170178800528435</x:v>
      </x:c>
      <x:c r="W703" s="39" t="n">
        <x:v>-1.428862367861855</x:v>
      </x:c>
      <x:c r="X703" s="39" t="n">
        <x:v>-0.3680834268744951</x:v>
      </x:c>
      <x:c r="Y703" s="39" t="n">
        <x:v>-0.012420336886692768</x:v>
      </x:c>
      <x:c r="Z703" s="39" t="n">
        <x:v>1.0775550841103179</x:v>
      </x:c>
      <x:c r="AA703" s="39" t="n">
        <x:v>0.21037541560054834</x:v>
      </x:c>
      <x:c r="AB703" s="39" t="n">
        <x:v>-0.643138889258007</x:v>
      </x:c>
      <x:c r="AC703" s="39" t="n">
        <x:v>0.25401529619877344</x:v>
      </x:c>
      <x:c r="AD703" s="39" t="n">
        <x:v>2.11952161819513</x:v>
      </x:c>
      <x:c r="AE703" s="39" t="n">
        <x:v>2.3547780673704386</x:v>
      </x:c>
      <x:c r="AF703" s="39" t="n">
        <x:v>1.136819238859071</x:v>
      </x:c>
      <x:c r="AG703" s="39" t="n">
        <x:v>0.18703287467058116</x:v>
      </x:c>
      <x:c r="AH703" s="39" t="n">
        <x:v>0.5815305173665415</x:v>
      </x:c>
      <x:c r="AI703" s="39" t="n">
        <x:v>0.06783205091357718</x:v>
      </x:c>
      <x:c r="AJ703" s="39" t="n">
        <x:v>-0.11096071658874024</x:v>
      </x:c>
      <x:c r="AK703" s="39" t="n">
        <x:v>-2.942887216095653</x:v>
      </x:c>
      <x:c r="AL703" s="34"/>
      <x:c r="AM703" s="34" t="n">
        <x:f>IF(SQRT($B$9)*$B703+SQRT(1-$B$9)*R703&lt;_xlfn.NORM.S.INV($B$6),1,0)</x:f>
        <x:v>0</x:v>
      </x:c>
      <x:c r="AN703" s="34" t="n">
        <x:f>IF(SQRT($B$9)*$B703+SQRT(1-$B$9)*S703&lt;_xlfn.NORM.S.INV($B$6),1,0)</x:f>
        <x:v>0</x:v>
      </x:c>
      <x:c r="AO703" s="34" t="n">
        <x:f>IF(SQRT($B$9)*$B703+SQRT(1-$B$9)*T703&lt;_xlfn.NORM.S.INV($B$6),1,0)</x:f>
        <x:v>0</x:v>
      </x:c>
      <x:c r="AP703" s="34" t="n">
        <x:f>IF(SQRT($B$9)*$B703+SQRT(1-$B$9)*U703&lt;_xlfn.NORM.S.INV($B$6),1,0)</x:f>
        <x:v>0</x:v>
      </x:c>
      <x:c r="AQ703" s="34" t="n">
        <x:f>IF(SQRT($B$9)*$B703+SQRT(1-$B$9)*V703&lt;_xlfn.NORM.S.INV($B$6),1,0)</x:f>
        <x:v>0</x:v>
      </x:c>
      <x:c r="AR703" s="34" t="n">
        <x:f>IF(SQRT($B$9)*$B703+SQRT(1-$B$9)*W703&lt;_xlfn.NORM.S.INV($B$6),1,0)</x:f>
        <x:v>0</x:v>
      </x:c>
      <x:c r="AS703" s="34" t="n">
        <x:f>IF(SQRT($B$9)*$B703+SQRT(1-$B$9)*X703&lt;_xlfn.NORM.S.INV($B$6),1,0)</x:f>
        <x:v>0</x:v>
      </x:c>
      <x:c r="AT703" s="34" t="n">
        <x:f>IF(SQRT($B$9)*$B703+SQRT(1-$B$9)*Y703&lt;_xlfn.NORM.S.INV($B$6),1,0)</x:f>
        <x:v>0</x:v>
      </x:c>
      <x:c r="AU703" s="34" t="n">
        <x:f>IF(SQRT($B$9)*$B703+SQRT(1-$B$9)*Z703&lt;_xlfn.NORM.S.INV($B$6),1,0)</x:f>
        <x:v>0</x:v>
      </x:c>
      <x:c r="AV703" s="34" t="n">
        <x:f>IF(SQRT($B$9)*$B703+SQRT(1-$B$9)*AA703&lt;_xlfn.NORM.S.INV($B$6),1,0)</x:f>
        <x:v>0</x:v>
      </x:c>
      <x:c r="AW703" s="34" t="n">
        <x:f>IF(SQRT($C$9)*$B703+SQRT(1-$C$9)*AB703&lt;_xlfn.NORM.S.INV($C$6),1,0)</x:f>
        <x:v>0</x:v>
      </x:c>
      <x:c r="AX703" s="34" t="n">
        <x:f>IF(SQRT($C$9)*$B703+SQRT(1-$C$9)*AC703&lt;_xlfn.NORM.S.INV($C$6),1,0)</x:f>
        <x:v>0</x:v>
      </x:c>
      <x:c r="AY703" s="34" t="n">
        <x:f>IF(SQRT($C$9)*$B703+SQRT(1-$C$9)*AD703&lt;_xlfn.NORM.S.INV($C$6),1,0)</x:f>
        <x:v>0</x:v>
      </x:c>
      <x:c r="AZ703" s="34" t="n">
        <x:f>IF(SQRT($C$9)*$B703+SQRT(1-$C$9)*AE703&lt;_xlfn.NORM.S.INV($C$6),1,0)</x:f>
        <x:v>0</x:v>
      </x:c>
      <x:c r="BA703" s="34" t="n">
        <x:f>IF(SQRT($C$9)*$B703+SQRT(1-$C$9)*AF703&lt;_xlfn.NORM.S.INV($C$6),1,0)</x:f>
        <x:v>0</x:v>
      </x:c>
      <x:c r="BB703" s="34" t="n">
        <x:f>IF(SQRT($C$9)*$B703+SQRT(1-$C$9)*AG703&lt;_xlfn.NORM.S.INV($C$6),1,0)</x:f>
        <x:v>0</x:v>
      </x:c>
      <x:c r="BC703" s="34" t="n">
        <x:f>IF(SQRT($C$9)*$B703+SQRT(1-$C$9)*AH703&lt;_xlfn.NORM.S.INV($C$6),1,0)</x:f>
        <x:v>0</x:v>
      </x:c>
      <x:c r="BD703" s="34" t="n">
        <x:f>IF(SQRT($C$9)*$B703+SQRT(1-$C$9)*AI703&lt;_xlfn.NORM.S.INV($C$6),1,0)</x:f>
        <x:v>0</x:v>
      </x:c>
      <x:c r="BE703" s="34" t="n">
        <x:f>IF(SQRT($C$9)*$B703+SQRT(1-$C$9)*AJ703&lt;_xlfn.NORM.S.INV($C$6),1,0)</x:f>
        <x:v>0</x:v>
      </x:c>
      <x:c r="BF703" s="34" t="n">
        <x:f>IF(SQRT($C$9)*$B703+SQRT(1-$C$9)*AK703&lt;_xlfn.NORM.S.INV($C$6),1,0)</x:f>
        <x:v>1</x:v>
      </x:c>
      <x:c r="BG703" s="34"/>
      <x:c r="BH703" s="34"/>
      <x:c r="BI703" s="34" t="n">
        <x:f>$B$11*(($A$1061)*$C703/$B$12*$B$7+(1-$A$1061)*$D703/$B$12*$C$7)</x:f>
        <x:v>600</x:v>
      </x:c>
      <x:c r="BJ703" s="34" t="n">
        <x:f>$B$11*(($A$1062)*$C703/$B$12*$B$7+(1-$A$1062)*$D703/$B$12*$C$7)</x:f>
        <x:v>570</x:v>
      </x:c>
      <x:c r="BK703" s="34" t="n">
        <x:f>$B$11*(($A$1063)*$C703/$B$12*$B$7+(1-$A$1063)*$D703/$B$12*$C$7)</x:f>
        <x:v>540</x:v>
      </x:c>
      <x:c r="BL703" s="34" t="n">
        <x:f>$B$11*(($A$1064)*$C703/$B$12*$B$7+(1-$A$1064)*$D703/$B$12*$C$7)</x:f>
        <x:v>509.99999999999994</x:v>
      </x:c>
      <x:c r="BM703" s="34" t="n">
        <x:f>$B$11*(($A$1065)*$C703/$B$12*$B$7+(1-$A$1065)*$D703/$B$12*$C$7)</x:f>
        <x:v>480</x:v>
      </x:c>
      <x:c r="BN703" s="34" t="n">
        <x:f>$B$11*(($A$1066)*$C703/$B$12*$B$7+(1-$A$1066)*$D703/$B$12*$C$7)</x:f>
        <x:v>450</x:v>
      </x:c>
      <x:c r="BO703" s="34" t="n">
        <x:f>$B$11*(($A$1067)*$C703/$B$12*$B$7+(1-$A$1067)*$D703/$B$12*$C$7)</x:f>
        <x:v>419.99999999999994</x:v>
      </x:c>
      <x:c r="BP703" s="34" t="n">
        <x:f>$B$11*(($A$1068)*$C703/$B$12*$B$7+(1-$A$1068)*$D703/$B$12*$C$7)</x:f>
        <x:v>390</x:v>
      </x:c>
      <x:c r="BQ703" s="34" t="n">
        <x:f>$B$11*(($A$1069)*$C703/$B$12*$B$7+(1-$A$1069)*$D703/$B$12*$C$7)</x:f>
        <x:v>360</x:v>
      </x:c>
      <x:c r="BR703" s="34" t="n">
        <x:f>$B$11*(($A$1070)*$C703/$B$12*$B$7+(1-$A$1070)*$D703/$B$12*$C$7)</x:f>
        <x:v>330</x:v>
      </x:c>
      <x:c r="BS703" s="34" t="n">
        <x:f>$B$11*(($A$1071)*$C703/$B$12*$B$7+(1-$A$1071)*$D703/$B$12*$C$7)</x:f>
        <x:v>300</x:v>
      </x:c>
      <x:c r="BT703" s="34" t="n">
        <x:f>$B$11*(($A$1072)*$C703/$B$12*$B$7+(1-$A$1072)*$D703/$B$12*$C$7)</x:f>
        <x:v>270</x:v>
      </x:c>
      <x:c r="BU703" s="34" t="n">
        <x:f>$B$11*(($A$1073)*$C703/$B$12*$B$7+(1-$A$1073)*$D703/$B$12*$C$7)</x:f>
        <x:v>240</x:v>
      </x:c>
      <x:c r="BV703" s="34" t="n">
        <x:f>$B$11*(($A$1074)*$C703/$B$12*$B$7+(1-$A$1074)*$D703/$B$12*$C$7)</x:f>
        <x:v>209.99999999999997</x:v>
      </x:c>
      <x:c r="BW703" s="34" t="n">
        <x:f>$B$11*(($A$1075)*$C703/$B$12*$B$7+(1-$A$1075)*$D703/$B$12*$C$7)</x:f>
        <x:v>180.00000000000003</x:v>
      </x:c>
      <x:c r="BX703" s="34" t="n">
        <x:f>$B$11*(($A$1076)*$C703/$B$12*$B$7+(1-$A$1076)*$D703/$B$12*$C$7)</x:f>
        <x:v>150</x:v>
      </x:c>
      <x:c r="BY703" s="34" t="n">
        <x:f>$B$11*(($A$1077)*$C703/$B$12*$B$7+(1-$A$1077)*$D703/$B$12*$C$7)</x:f>
        <x:v>119.99999999999999</x:v>
      </x:c>
      <x:c r="BZ703" s="34" t="n">
        <x:f>$B$11*(($A$1078)*$C703/$B$12*$B$7+(1-$A$1078)*$D703/$B$12*$C$7)</x:f>
        <x:v>90.00000000000001</x:v>
      </x:c>
      <x:c r="CA703" s="34" t="n">
        <x:f>$B$11*(($A$1079)*$C703/$B$12*$B$7+(1-$A$1079)*$D703/$B$12*$C$7)</x:f>
        <x:v>59.99999999999999</x:v>
      </x:c>
      <x:c r="CB703" s="34" t="n">
        <x:f>$B$11*(($A$1080)*$C703/$B$12*$B$7+(1-$A$1080)*$D703/$B$12*$C$7)</x:f>
        <x:v>30.00000000000003</x:v>
      </x:c>
      <x:c r="CC703" s="34" t="n">
        <x:f>$B$11*(($A$1081)*$C703/$B$12*$B$7+(1-$A$1081)*$D703/$B$12*$C$7)</x:f>
        <x:v>0</x:v>
      </x:c>
    </x:row>
    <x:row r="704">
      <x:c r="A704" s="34" t="n">
        <x:v>680</x:v>
      </x:c>
      <x:c r="B704" s="39" t="n">
        <x:v>-0.7578370382715331</x:v>
      </x:c>
      <x:c r="C704" s="1" t="n">
        <x:f>SUM(AM704:AV704)</x:f>
        <x:v>0</x:v>
      </x:c>
      <x:c r="D704" s="1" t="n">
        <x:f>SUM(AW704:BF704)</x:f>
        <x:v>2</x:v>
      </x:c>
      <x:c r="E704" s="17" t="n">
        <x:f>(1-C704/$B$12)*$B$8-C704/$B$12*$B$7</x:f>
        <x:v>0.05</x:v>
      </x:c>
      <x:c r="F704" s="17" t="n">
        <x:f>(1-D704/$B$12)*$C$8-D704/$B$12*$C$7</x:f>
        <x:v>-0.048</x:v>
      </x:c>
      <x:c r="G704" s="32" t="n">
        <x:f>$B$11*($B$10*C704/$B$12*$B$7+(1-$B$10)*D704/$B$12*$C$7)</x:f>
        <x:v>600</x:v>
      </x:c>
      <x:c r="H704" s="17" t="n">
        <x:f>$B$10*E704+(1-$B$10)*F704</x:f>
        <x:v>0.0010000000000000009</x:v>
      </x:c>
      <x:c r="I704" s="34"/>
      <x:c r="J704" s="34"/>
      <x:c r="K704" s="34"/>
      <x:c r="L704" s="34"/>
      <x:c r="M704" s="34"/>
      <x:c r="N704" s="34"/>
      <x:c r="O704" s="34"/>
      <x:c r="P704" s="34"/>
      <x:c r="Q704" s="34"/>
      <x:c r="R704" s="39" t="n">
        <x:v>-0.3044475604130794</x:v>
      </x:c>
      <x:c r="S704" s="39" t="n">
        <x:v>1.062746807569961</x:v>
      </x:c>
      <x:c r="T704" s="39" t="n">
        <x:v>0.4427430795934136</x:v>
      </x:c>
      <x:c r="U704" s="39" t="n">
        <x:v>-1.0319103842546844</x:v>
      </x:c>
      <x:c r="V704" s="39" t="n">
        <x:v>2.6445280165766354</x:v>
      </x:c>
      <x:c r="W704" s="39" t="n">
        <x:v>0.624194075511169</x:v>
      </x:c>
      <x:c r="X704" s="39" t="n">
        <x:v>-1.0547807929162845</x:v>
      </x:c>
      <x:c r="Y704" s="39" t="n">
        <x:v>0.741629588285489</x:v>
      </x:c>
      <x:c r="Z704" s="39" t="n">
        <x:v>0.9389049754404447</x:v>
      </x:c>
      <x:c r="AA704" s="39" t="n">
        <x:v>-1.144689673351784</x:v>
      </x:c>
      <x:c r="AB704" s="39" t="n">
        <x:v>1.0159012474332292</x:v>
      </x:c>
      <x:c r="AC704" s="39" t="n">
        <x:v>-1.1398883989974085</x:v>
      </x:c>
      <x:c r="AD704" s="39" t="n">
        <x:v>0.8695319441203134</x:v>
      </x:c>
      <x:c r="AE704" s="39" t="n">
        <x:v>-1.855360022061033</x:v>
      </x:c>
      <x:c r="AF704" s="39" t="n">
        <x:v>-1.5982541604029838</x:v>
      </x:c>
      <x:c r="AG704" s="39" t="n">
        <x:v>-0.7748775593083338</x:v>
      </x:c>
      <x:c r="AH704" s="39" t="n">
        <x:v>0.7101102320766063</x:v>
      </x:c>
      <x:c r="AI704" s="39" t="n">
        <x:v>0.6318104409607341</x:v>
      </x:c>
      <x:c r="AJ704" s="39" t="n">
        <x:v>0.5621672034721714</x:v>
      </x:c>
      <x:c r="AK704" s="39" t="n">
        <x:v>-0.1153261937112819</x:v>
      </x:c>
      <x:c r="AL704" s="34"/>
      <x:c r="AM704" s="34" t="n">
        <x:f>IF(SQRT($B$9)*$B704+SQRT(1-$B$9)*R704&lt;_xlfn.NORM.S.INV($B$6),1,0)</x:f>
        <x:v>0</x:v>
      </x:c>
      <x:c r="AN704" s="34" t="n">
        <x:f>IF(SQRT($B$9)*$B704+SQRT(1-$B$9)*S704&lt;_xlfn.NORM.S.INV($B$6),1,0)</x:f>
        <x:v>0</x:v>
      </x:c>
      <x:c r="AO704" s="34" t="n">
        <x:f>IF(SQRT($B$9)*$B704+SQRT(1-$B$9)*T704&lt;_xlfn.NORM.S.INV($B$6),1,0)</x:f>
        <x:v>0</x:v>
      </x:c>
      <x:c r="AP704" s="34" t="n">
        <x:f>IF(SQRT($B$9)*$B704+SQRT(1-$B$9)*U704&lt;_xlfn.NORM.S.INV($B$6),1,0)</x:f>
        <x:v>0</x:v>
      </x:c>
      <x:c r="AQ704" s="34" t="n">
        <x:f>IF(SQRT($B$9)*$B704+SQRT(1-$B$9)*V704&lt;_xlfn.NORM.S.INV($B$6),1,0)</x:f>
        <x:v>0</x:v>
      </x:c>
      <x:c r="AR704" s="34" t="n">
        <x:f>IF(SQRT($B$9)*$B704+SQRT(1-$B$9)*W704&lt;_xlfn.NORM.S.INV($B$6),1,0)</x:f>
        <x:v>0</x:v>
      </x:c>
      <x:c r="AS704" s="34" t="n">
        <x:f>IF(SQRT($B$9)*$B704+SQRT(1-$B$9)*X704&lt;_xlfn.NORM.S.INV($B$6),1,0)</x:f>
        <x:v>0</x:v>
      </x:c>
      <x:c r="AT704" s="34" t="n">
        <x:f>IF(SQRT($B$9)*$B704+SQRT(1-$B$9)*Y704&lt;_xlfn.NORM.S.INV($B$6),1,0)</x:f>
        <x:v>0</x:v>
      </x:c>
      <x:c r="AU704" s="34" t="n">
        <x:f>IF(SQRT($B$9)*$B704+SQRT(1-$B$9)*Z704&lt;_xlfn.NORM.S.INV($B$6),1,0)</x:f>
        <x:v>0</x:v>
      </x:c>
      <x:c r="AV704" s="34" t="n">
        <x:f>IF(SQRT($B$9)*$B704+SQRT(1-$B$9)*AA704&lt;_xlfn.NORM.S.INV($B$6),1,0)</x:f>
        <x:v>0</x:v>
      </x:c>
      <x:c r="AW704" s="34" t="n">
        <x:f>IF(SQRT($C$9)*$B704+SQRT(1-$C$9)*AB704&lt;_xlfn.NORM.S.INV($C$6),1,0)</x:f>
        <x:v>0</x:v>
      </x:c>
      <x:c r="AX704" s="34" t="n">
        <x:f>IF(SQRT($C$9)*$B704+SQRT(1-$C$9)*AC704&lt;_xlfn.NORM.S.INV($C$6),1,0)</x:f>
        <x:v>0</x:v>
      </x:c>
      <x:c r="AY704" s="34" t="n">
        <x:f>IF(SQRT($C$9)*$B704+SQRT(1-$C$9)*AD704&lt;_xlfn.NORM.S.INV($C$6),1,0)</x:f>
        <x:v>0</x:v>
      </x:c>
      <x:c r="AZ704" s="34" t="n">
        <x:f>IF(SQRT($C$9)*$B704+SQRT(1-$C$9)*AE704&lt;_xlfn.NORM.S.INV($C$6),1,0)</x:f>
        <x:v>1</x:v>
      </x:c>
      <x:c r="BA704" s="34" t="n">
        <x:f>IF(SQRT($C$9)*$B704+SQRT(1-$C$9)*AF704&lt;_xlfn.NORM.S.INV($C$6),1,0)</x:f>
        <x:v>1</x:v>
      </x:c>
      <x:c r="BB704" s="34" t="n">
        <x:f>IF(SQRT($C$9)*$B704+SQRT(1-$C$9)*AG704&lt;_xlfn.NORM.S.INV($C$6),1,0)</x:f>
        <x:v>0</x:v>
      </x:c>
      <x:c r="BC704" s="34" t="n">
        <x:f>IF(SQRT($C$9)*$B704+SQRT(1-$C$9)*AH704&lt;_xlfn.NORM.S.INV($C$6),1,0)</x:f>
        <x:v>0</x:v>
      </x:c>
      <x:c r="BD704" s="34" t="n">
        <x:f>IF(SQRT($C$9)*$B704+SQRT(1-$C$9)*AI704&lt;_xlfn.NORM.S.INV($C$6),1,0)</x:f>
        <x:v>0</x:v>
      </x:c>
      <x:c r="BE704" s="34" t="n">
        <x:f>IF(SQRT($C$9)*$B704+SQRT(1-$C$9)*AJ704&lt;_xlfn.NORM.S.INV($C$6),1,0)</x:f>
        <x:v>0</x:v>
      </x:c>
      <x:c r="BF704" s="34" t="n">
        <x:f>IF(SQRT($C$9)*$B704+SQRT(1-$C$9)*AK704&lt;_xlfn.NORM.S.INV($C$6),1,0)</x:f>
        <x:v>0</x:v>
      </x:c>
      <x:c r="BG704" s="34"/>
      <x:c r="BH704" s="34"/>
      <x:c r="BI704" s="34" t="n">
        <x:f>$B$11*(($A$1061)*$C704/$B$12*$B$7+(1-$A$1061)*$D704/$B$12*$C$7)</x:f>
        <x:v>1200</x:v>
      </x:c>
      <x:c r="BJ704" s="34" t="n">
        <x:f>$B$11*(($A$1062)*$C704/$B$12*$B$7+(1-$A$1062)*$D704/$B$12*$C$7)</x:f>
        <x:v>1140</x:v>
      </x:c>
      <x:c r="BK704" s="34" t="n">
        <x:f>$B$11*(($A$1063)*$C704/$B$12*$B$7+(1-$A$1063)*$D704/$B$12*$C$7)</x:f>
        <x:v>1080</x:v>
      </x:c>
      <x:c r="BL704" s="34" t="n">
        <x:f>$B$11*(($A$1064)*$C704/$B$12*$B$7+(1-$A$1064)*$D704/$B$12*$C$7)</x:f>
        <x:v>1019.9999999999999</x:v>
      </x:c>
      <x:c r="BM704" s="34" t="n">
        <x:f>$B$11*(($A$1065)*$C704/$B$12*$B$7+(1-$A$1065)*$D704/$B$12*$C$7)</x:f>
        <x:v>960</x:v>
      </x:c>
      <x:c r="BN704" s="34" t="n">
        <x:f>$B$11*(($A$1066)*$C704/$B$12*$B$7+(1-$A$1066)*$D704/$B$12*$C$7)</x:f>
        <x:v>900</x:v>
      </x:c>
      <x:c r="BO704" s="34" t="n">
        <x:f>$B$11*(($A$1067)*$C704/$B$12*$B$7+(1-$A$1067)*$D704/$B$12*$C$7)</x:f>
        <x:v>839.9999999999999</x:v>
      </x:c>
      <x:c r="BP704" s="34" t="n">
        <x:f>$B$11*(($A$1068)*$C704/$B$12*$B$7+(1-$A$1068)*$D704/$B$12*$C$7)</x:f>
        <x:v>780</x:v>
      </x:c>
      <x:c r="BQ704" s="34" t="n">
        <x:f>$B$11*(($A$1069)*$C704/$B$12*$B$7+(1-$A$1069)*$D704/$B$12*$C$7)</x:f>
        <x:v>720</x:v>
      </x:c>
      <x:c r="BR704" s="34" t="n">
        <x:f>$B$11*(($A$1070)*$C704/$B$12*$B$7+(1-$A$1070)*$D704/$B$12*$C$7)</x:f>
        <x:v>660</x:v>
      </x:c>
      <x:c r="BS704" s="34" t="n">
        <x:f>$B$11*(($A$1071)*$C704/$B$12*$B$7+(1-$A$1071)*$D704/$B$12*$C$7)</x:f>
        <x:v>600</x:v>
      </x:c>
      <x:c r="BT704" s="34" t="n">
        <x:f>$B$11*(($A$1072)*$C704/$B$12*$B$7+(1-$A$1072)*$D704/$B$12*$C$7)</x:f>
        <x:v>540</x:v>
      </x:c>
      <x:c r="BU704" s="34" t="n">
        <x:f>$B$11*(($A$1073)*$C704/$B$12*$B$7+(1-$A$1073)*$D704/$B$12*$C$7)</x:f>
        <x:v>480</x:v>
      </x:c>
      <x:c r="BV704" s="34" t="n">
        <x:f>$B$11*(($A$1074)*$C704/$B$12*$B$7+(1-$A$1074)*$D704/$B$12*$C$7)</x:f>
        <x:v>419.99999999999994</x:v>
      </x:c>
      <x:c r="BW704" s="34" t="n">
        <x:f>$B$11*(($A$1075)*$C704/$B$12*$B$7+(1-$A$1075)*$D704/$B$12*$C$7)</x:f>
        <x:v>360.00000000000006</x:v>
      </x:c>
      <x:c r="BX704" s="34" t="n">
        <x:f>$B$11*(($A$1076)*$C704/$B$12*$B$7+(1-$A$1076)*$D704/$B$12*$C$7)</x:f>
        <x:v>300</x:v>
      </x:c>
      <x:c r="BY704" s="34" t="n">
        <x:f>$B$11*(($A$1077)*$C704/$B$12*$B$7+(1-$A$1077)*$D704/$B$12*$C$7)</x:f>
        <x:v>239.99999999999997</x:v>
      </x:c>
      <x:c r="BZ704" s="34" t="n">
        <x:f>$B$11*(($A$1078)*$C704/$B$12*$B$7+(1-$A$1078)*$D704/$B$12*$C$7)</x:f>
        <x:v>180.00000000000003</x:v>
      </x:c>
      <x:c r="CA704" s="34" t="n">
        <x:f>$B$11*(($A$1079)*$C704/$B$12*$B$7+(1-$A$1079)*$D704/$B$12*$C$7)</x:f>
        <x:v>119.99999999999999</x:v>
      </x:c>
      <x:c r="CB704" s="34" t="n">
        <x:f>$B$11*(($A$1080)*$C704/$B$12*$B$7+(1-$A$1080)*$D704/$B$12*$C$7)</x:f>
        <x:v>60.00000000000006</x:v>
      </x:c>
      <x:c r="CC704" s="34" t="n">
        <x:f>$B$11*(($A$1081)*$C704/$B$12*$B$7+(1-$A$1081)*$D704/$B$12*$C$7)</x:f>
        <x:v>0</x:v>
      </x:c>
    </x:row>
    <x:row r="705">
      <x:c r="A705" s="34" t="n">
        <x:v>681</x:v>
      </x:c>
      <x:c r="B705" s="39" t="n">
        <x:v>-0.4266159478202299</x:v>
      </x:c>
      <x:c r="C705" s="1" t="n">
        <x:f>SUM(AM705:AV705)</x:f>
        <x:v>0</x:v>
      </x:c>
      <x:c r="D705" s="1" t="n">
        <x:f>SUM(AW705:BF705)</x:f>
        <x:v>1</x:v>
      </x:c>
      <x:c r="E705" s="17" t="n">
        <x:f>(1-C705/$B$12)*$B$8-C705/$B$12*$B$7</x:f>
        <x:v>0.05</x:v>
      </x:c>
      <x:c r="F705" s="17" t="n">
        <x:f>(1-D705/$B$12)*$C$8-D705/$B$12*$C$7</x:f>
        <x:v>0.021000000000000005</x:v>
      </x:c>
      <x:c r="G705" s="32" t="n">
        <x:f>$B$11*($B$10*C705/$B$12*$B$7+(1-$B$10)*D705/$B$12*$C$7)</x:f>
        <x:v>300</x:v>
      </x:c>
      <x:c r="H705" s="17" t="n">
        <x:f>$B$10*E705+(1-$B$10)*F705</x:f>
        <x:v>0.035500000000000004</x:v>
      </x:c>
      <x:c r="I705" s="34"/>
      <x:c r="J705" s="34"/>
      <x:c r="K705" s="34"/>
      <x:c r="L705" s="34"/>
      <x:c r="M705" s="34"/>
      <x:c r="N705" s="34"/>
      <x:c r="O705" s="34"/>
      <x:c r="P705" s="34"/>
      <x:c r="Q705" s="34"/>
      <x:c r="R705" s="39" t="n">
        <x:v>-0.34740831791156657</x:v>
      </x:c>
      <x:c r="S705" s="39" t="n">
        <x:v>-0.09308344469364478</x:v>
      </x:c>
      <x:c r="T705" s="39" t="n">
        <x:v>2.037115037776086</x:v>
      </x:c>
      <x:c r="U705" s="39" t="n">
        <x:v>1.98256048367456</x:v>
      </x:c>
      <x:c r="V705" s="39" t="n">
        <x:v>0.43695131583009866</x:v>
      </x:c>
      <x:c r="W705" s="39" t="n">
        <x:v>-1.4419684675780122</x:v>
      </x:c>
      <x:c r="X705" s="39" t="n">
        <x:v>0.26964932868439995</x:v>
      </x:c>
      <x:c r="Y705" s="39" t="n">
        <x:v>-0.39813096852309104</x:v>
      </x:c>
      <x:c r="Z705" s="39" t="n">
        <x:v>-1.2357471814840248</x:v>
      </x:c>
      <x:c r="AA705" s="39" t="n">
        <x:v>0.040123179749920905</x:v>
      </x:c>
      <x:c r="AB705" s="39" t="n">
        <x:v>0.45416590890779823</x:v>
      </x:c>
      <x:c r="AC705" s="39" t="n">
        <x:v>0.48890248362081734</x:v>
      </x:c>
      <x:c r="AD705" s="39" t="n">
        <x:v>-0.13664476316945895</x:v>
      </x:c>
      <x:c r="AE705" s="39" t="n">
        <x:v>0.6846883483409127</x:v>
      </x:c>
      <x:c r="AF705" s="39" t="n">
        <x:v>0.06851026744600969</x:v>
      </x:c>
      <x:c r="AG705" s="39" t="n">
        <x:v>0.5161647014223736</x:v>
      </x:c>
      <x:c r="AH705" s="39" t="n">
        <x:v>-1.8581672098744613</x:v>
      </x:c>
      <x:c r="AI705" s="39" t="n">
        <x:v>-0.13283365788812201</x:v>
      </x:c>
      <x:c r="AJ705" s="39" t="n">
        <x:v>0.2396588065232343</x:v>
      </x:c>
      <x:c r="AK705" s="39" t="n">
        <x:v>1.239425576088208</x:v>
      </x:c>
      <x:c r="AL705" s="34"/>
      <x:c r="AM705" s="34" t="n">
        <x:f>IF(SQRT($B$9)*$B705+SQRT(1-$B$9)*R705&lt;_xlfn.NORM.S.INV($B$6),1,0)</x:f>
        <x:v>0</x:v>
      </x:c>
      <x:c r="AN705" s="34" t="n">
        <x:f>IF(SQRT($B$9)*$B705+SQRT(1-$B$9)*S705&lt;_xlfn.NORM.S.INV($B$6),1,0)</x:f>
        <x:v>0</x:v>
      </x:c>
      <x:c r="AO705" s="34" t="n">
        <x:f>IF(SQRT($B$9)*$B705+SQRT(1-$B$9)*T705&lt;_xlfn.NORM.S.INV($B$6),1,0)</x:f>
        <x:v>0</x:v>
      </x:c>
      <x:c r="AP705" s="34" t="n">
        <x:f>IF(SQRT($B$9)*$B705+SQRT(1-$B$9)*U705&lt;_xlfn.NORM.S.INV($B$6),1,0)</x:f>
        <x:v>0</x:v>
      </x:c>
      <x:c r="AQ705" s="34" t="n">
        <x:f>IF(SQRT($B$9)*$B705+SQRT(1-$B$9)*V705&lt;_xlfn.NORM.S.INV($B$6),1,0)</x:f>
        <x:v>0</x:v>
      </x:c>
      <x:c r="AR705" s="34" t="n">
        <x:f>IF(SQRT($B$9)*$B705+SQRT(1-$B$9)*W705&lt;_xlfn.NORM.S.INV($B$6),1,0)</x:f>
        <x:v>0</x:v>
      </x:c>
      <x:c r="AS705" s="34" t="n">
        <x:f>IF(SQRT($B$9)*$B705+SQRT(1-$B$9)*X705&lt;_xlfn.NORM.S.INV($B$6),1,0)</x:f>
        <x:v>0</x:v>
      </x:c>
      <x:c r="AT705" s="34" t="n">
        <x:f>IF(SQRT($B$9)*$B705+SQRT(1-$B$9)*Y705&lt;_xlfn.NORM.S.INV($B$6),1,0)</x:f>
        <x:v>0</x:v>
      </x:c>
      <x:c r="AU705" s="34" t="n">
        <x:f>IF(SQRT($B$9)*$B705+SQRT(1-$B$9)*Z705&lt;_xlfn.NORM.S.INV($B$6),1,0)</x:f>
        <x:v>0</x:v>
      </x:c>
      <x:c r="AV705" s="34" t="n">
        <x:f>IF(SQRT($B$9)*$B705+SQRT(1-$B$9)*AA705&lt;_xlfn.NORM.S.INV($B$6),1,0)</x:f>
        <x:v>0</x:v>
      </x:c>
      <x:c r="AW705" s="34" t="n">
        <x:f>IF(SQRT($C$9)*$B705+SQRT(1-$C$9)*AB705&lt;_xlfn.NORM.S.INV($C$6),1,0)</x:f>
        <x:v>0</x:v>
      </x:c>
      <x:c r="AX705" s="34" t="n">
        <x:f>IF(SQRT($C$9)*$B705+SQRT(1-$C$9)*AC705&lt;_xlfn.NORM.S.INV($C$6),1,0)</x:f>
        <x:v>0</x:v>
      </x:c>
      <x:c r="AY705" s="34" t="n">
        <x:f>IF(SQRT($C$9)*$B705+SQRT(1-$C$9)*AD705&lt;_xlfn.NORM.S.INV($C$6),1,0)</x:f>
        <x:v>0</x:v>
      </x:c>
      <x:c r="AZ705" s="34" t="n">
        <x:f>IF(SQRT($C$9)*$B705+SQRT(1-$C$9)*AE705&lt;_xlfn.NORM.S.INV($C$6),1,0)</x:f>
        <x:v>0</x:v>
      </x:c>
      <x:c r="BA705" s="34" t="n">
        <x:f>IF(SQRT($C$9)*$B705+SQRT(1-$C$9)*AF705&lt;_xlfn.NORM.S.INV($C$6),1,0)</x:f>
        <x:v>0</x:v>
      </x:c>
      <x:c r="BB705" s="34" t="n">
        <x:f>IF(SQRT($C$9)*$B705+SQRT(1-$C$9)*AG705&lt;_xlfn.NORM.S.INV($C$6),1,0)</x:f>
        <x:v>0</x:v>
      </x:c>
      <x:c r="BC705" s="34" t="n">
        <x:f>IF(SQRT($C$9)*$B705+SQRT(1-$C$9)*AH705&lt;_xlfn.NORM.S.INV($C$6),1,0)</x:f>
        <x:v>1</x:v>
      </x:c>
      <x:c r="BD705" s="34" t="n">
        <x:f>IF(SQRT($C$9)*$B705+SQRT(1-$C$9)*AI705&lt;_xlfn.NORM.S.INV($C$6),1,0)</x:f>
        <x:v>0</x:v>
      </x:c>
      <x:c r="BE705" s="34" t="n">
        <x:f>IF(SQRT($C$9)*$B705+SQRT(1-$C$9)*AJ705&lt;_xlfn.NORM.S.INV($C$6),1,0)</x:f>
        <x:v>0</x:v>
      </x:c>
      <x:c r="BF705" s="34" t="n">
        <x:f>IF(SQRT($C$9)*$B705+SQRT(1-$C$9)*AK705&lt;_xlfn.NORM.S.INV($C$6),1,0)</x:f>
        <x:v>0</x:v>
      </x:c>
      <x:c r="BG705" s="34"/>
      <x:c r="BH705" s="34"/>
      <x:c r="BI705" s="34" t="n">
        <x:f>$B$11*(($A$1061)*$C705/$B$12*$B$7+(1-$A$1061)*$D705/$B$12*$C$7)</x:f>
        <x:v>600</x:v>
      </x:c>
      <x:c r="BJ705" s="34" t="n">
        <x:f>$B$11*(($A$1062)*$C705/$B$12*$B$7+(1-$A$1062)*$D705/$B$12*$C$7)</x:f>
        <x:v>570</x:v>
      </x:c>
      <x:c r="BK705" s="34" t="n">
        <x:f>$B$11*(($A$1063)*$C705/$B$12*$B$7+(1-$A$1063)*$D705/$B$12*$C$7)</x:f>
        <x:v>540</x:v>
      </x:c>
      <x:c r="BL705" s="34" t="n">
        <x:f>$B$11*(($A$1064)*$C705/$B$12*$B$7+(1-$A$1064)*$D705/$B$12*$C$7)</x:f>
        <x:v>509.99999999999994</x:v>
      </x:c>
      <x:c r="BM705" s="34" t="n">
        <x:f>$B$11*(($A$1065)*$C705/$B$12*$B$7+(1-$A$1065)*$D705/$B$12*$C$7)</x:f>
        <x:v>480</x:v>
      </x:c>
      <x:c r="BN705" s="34" t="n">
        <x:f>$B$11*(($A$1066)*$C705/$B$12*$B$7+(1-$A$1066)*$D705/$B$12*$C$7)</x:f>
        <x:v>450</x:v>
      </x:c>
      <x:c r="BO705" s="34" t="n">
        <x:f>$B$11*(($A$1067)*$C705/$B$12*$B$7+(1-$A$1067)*$D705/$B$12*$C$7)</x:f>
        <x:v>419.99999999999994</x:v>
      </x:c>
      <x:c r="BP705" s="34" t="n">
        <x:f>$B$11*(($A$1068)*$C705/$B$12*$B$7+(1-$A$1068)*$D705/$B$12*$C$7)</x:f>
        <x:v>390</x:v>
      </x:c>
      <x:c r="BQ705" s="34" t="n">
        <x:f>$B$11*(($A$1069)*$C705/$B$12*$B$7+(1-$A$1069)*$D705/$B$12*$C$7)</x:f>
        <x:v>360</x:v>
      </x:c>
      <x:c r="BR705" s="34" t="n">
        <x:f>$B$11*(($A$1070)*$C705/$B$12*$B$7+(1-$A$1070)*$D705/$B$12*$C$7)</x:f>
        <x:v>330</x:v>
      </x:c>
      <x:c r="BS705" s="34" t="n">
        <x:f>$B$11*(($A$1071)*$C705/$B$12*$B$7+(1-$A$1071)*$D705/$B$12*$C$7)</x:f>
        <x:v>300</x:v>
      </x:c>
      <x:c r="BT705" s="34" t="n">
        <x:f>$B$11*(($A$1072)*$C705/$B$12*$B$7+(1-$A$1072)*$D705/$B$12*$C$7)</x:f>
        <x:v>270</x:v>
      </x:c>
      <x:c r="BU705" s="34" t="n">
        <x:f>$B$11*(($A$1073)*$C705/$B$12*$B$7+(1-$A$1073)*$D705/$B$12*$C$7)</x:f>
        <x:v>240</x:v>
      </x:c>
      <x:c r="BV705" s="34" t="n">
        <x:f>$B$11*(($A$1074)*$C705/$B$12*$B$7+(1-$A$1074)*$D705/$B$12*$C$7)</x:f>
        <x:v>209.99999999999997</x:v>
      </x:c>
      <x:c r="BW705" s="34" t="n">
        <x:f>$B$11*(($A$1075)*$C705/$B$12*$B$7+(1-$A$1075)*$D705/$B$12*$C$7)</x:f>
        <x:v>180.00000000000003</x:v>
      </x:c>
      <x:c r="BX705" s="34" t="n">
        <x:f>$B$11*(($A$1076)*$C705/$B$12*$B$7+(1-$A$1076)*$D705/$B$12*$C$7)</x:f>
        <x:v>150</x:v>
      </x:c>
      <x:c r="BY705" s="34" t="n">
        <x:f>$B$11*(($A$1077)*$C705/$B$12*$B$7+(1-$A$1077)*$D705/$B$12*$C$7)</x:f>
        <x:v>119.99999999999999</x:v>
      </x:c>
      <x:c r="BZ705" s="34" t="n">
        <x:f>$B$11*(($A$1078)*$C705/$B$12*$B$7+(1-$A$1078)*$D705/$B$12*$C$7)</x:f>
        <x:v>90.00000000000001</x:v>
      </x:c>
      <x:c r="CA705" s="34" t="n">
        <x:f>$B$11*(($A$1079)*$C705/$B$12*$B$7+(1-$A$1079)*$D705/$B$12*$C$7)</x:f>
        <x:v>59.99999999999999</x:v>
      </x:c>
      <x:c r="CB705" s="34" t="n">
        <x:f>$B$11*(($A$1080)*$C705/$B$12*$B$7+(1-$A$1080)*$D705/$B$12*$C$7)</x:f>
        <x:v>30.00000000000003</x:v>
      </x:c>
      <x:c r="CC705" s="34" t="n">
        <x:f>$B$11*(($A$1081)*$C705/$B$12*$B$7+(1-$A$1081)*$D705/$B$12*$C$7)</x:f>
        <x:v>0</x:v>
      </x:c>
    </x:row>
    <x:row r="706">
      <x:c r="A706" s="34" t="n">
        <x:v>682</x:v>
      </x:c>
      <x:c r="B706" s="39" t="n">
        <x:v>0.6626665954856592</x:v>
      </x:c>
      <x:c r="C706" s="1" t="n">
        <x:f>SUM(AM706:AV706)</x:f>
        <x:v>0</x:v>
      </x:c>
      <x:c r="D706" s="1" t="n">
        <x:f>SUM(AW706:BF706)</x:f>
        <x:v>0</x:v>
      </x:c>
      <x:c r="E706" s="17" t="n">
        <x:f>(1-C706/$B$12)*$B$8-C706/$B$12*$B$7</x:f>
        <x:v>0.05</x:v>
      </x:c>
      <x:c r="F706" s="17" t="n">
        <x:f>(1-D706/$B$12)*$C$8-D706/$B$12*$C$7</x:f>
        <x:v>0.09</x:v>
      </x:c>
      <x:c r="G706" s="32" t="n">
        <x:f>$B$11*($B$10*C706/$B$12*$B$7+(1-$B$10)*D706/$B$12*$C$7)</x:f>
        <x:v>0</x:v>
      </x:c>
      <x:c r="H706" s="17" t="n">
        <x:f>$B$10*E706+(1-$B$10)*F706</x:f>
        <x:v>0.07</x:v>
      </x:c>
      <x:c r="I706" s="34"/>
      <x:c r="J706" s="34"/>
      <x:c r="K706" s="34"/>
      <x:c r="L706" s="34"/>
      <x:c r="M706" s="34"/>
      <x:c r="N706" s="34"/>
      <x:c r="O706" s="34"/>
      <x:c r="P706" s="34"/>
      <x:c r="Q706" s="34"/>
      <x:c r="R706" s="39" t="n">
        <x:v>-1.5949413114904611</x:v>
      </x:c>
      <x:c r="S706" s="39" t="n">
        <x:v>2.462443232512947</x:v>
      </x:c>
      <x:c r="T706" s="39" t="n">
        <x:v>0.22784771527604586</x:v>
      </x:c>
      <x:c r="U706" s="39" t="n">
        <x:v>0.7262681202677165</x:v>
      </x:c>
      <x:c r="V706" s="39" t="n">
        <x:v>1.3468086838459548</x:v>
      </x:c>
      <x:c r="W706" s="39" t="n">
        <x:v>0.2690061394446767</x:v>
      </x:c>
      <x:c r="X706" s="39" t="n">
        <x:v>-0.07547361815061307</x:v>
      </x:c>
      <x:c r="Y706" s="39" t="n">
        <x:v>-0.01619621946935767</x:v>
      </x:c>
      <x:c r="Z706" s="39" t="n">
        <x:v>-0.5679847920255826</x:v>
      </x:c>
      <x:c r="AA706" s="39" t="n">
        <x:v>-0.43084782220488854</x:v>
      </x:c>
      <x:c r="AB706" s="39" t="n">
        <x:v>-0.8268436818427852</x:v>
      </x:c>
      <x:c r="AC706" s="39" t="n">
        <x:v>1.6305309853312837</x:v>
      </x:c>
      <x:c r="AD706" s="39" t="n">
        <x:v>-0.9649708617635</x:v>
      </x:c>
      <x:c r="AE706" s="39" t="n">
        <x:v>1.7761995210774768</x:v>
      </x:c>
      <x:c r="AF706" s="39" t="n">
        <x:v>0.09105667651300343</x:v>
      </x:c>
      <x:c r="AG706" s="39" t="n">
        <x:v>0.20385072467828944</x:v>
      </x:c>
      <x:c r="AH706" s="39" t="n">
        <x:v>-0.8014116955749268</x:v>
      </x:c>
      <x:c r="AI706" s="39" t="n">
        <x:v>-0.7043735932694423</x:v>
      </x:c>
      <x:c r="AJ706" s="39" t="n">
        <x:v>-2.076539399165955</x:v>
      </x:c>
      <x:c r="AK706" s="39" t="n">
        <x:v>1.4746591032173109</x:v>
      </x:c>
      <x:c r="AL706" s="34"/>
      <x:c r="AM706" s="34" t="n">
        <x:f>IF(SQRT($B$9)*$B706+SQRT(1-$B$9)*R706&lt;_xlfn.NORM.S.INV($B$6),1,0)</x:f>
        <x:v>0</x:v>
      </x:c>
      <x:c r="AN706" s="34" t="n">
        <x:f>IF(SQRT($B$9)*$B706+SQRT(1-$B$9)*S706&lt;_xlfn.NORM.S.INV($B$6),1,0)</x:f>
        <x:v>0</x:v>
      </x:c>
      <x:c r="AO706" s="34" t="n">
        <x:f>IF(SQRT($B$9)*$B706+SQRT(1-$B$9)*T706&lt;_xlfn.NORM.S.INV($B$6),1,0)</x:f>
        <x:v>0</x:v>
      </x:c>
      <x:c r="AP706" s="34" t="n">
        <x:f>IF(SQRT($B$9)*$B706+SQRT(1-$B$9)*U706&lt;_xlfn.NORM.S.INV($B$6),1,0)</x:f>
        <x:v>0</x:v>
      </x:c>
      <x:c r="AQ706" s="34" t="n">
        <x:f>IF(SQRT($B$9)*$B706+SQRT(1-$B$9)*V706&lt;_xlfn.NORM.S.INV($B$6),1,0)</x:f>
        <x:v>0</x:v>
      </x:c>
      <x:c r="AR706" s="34" t="n">
        <x:f>IF(SQRT($B$9)*$B706+SQRT(1-$B$9)*W706&lt;_xlfn.NORM.S.INV($B$6),1,0)</x:f>
        <x:v>0</x:v>
      </x:c>
      <x:c r="AS706" s="34" t="n">
        <x:f>IF(SQRT($B$9)*$B706+SQRT(1-$B$9)*X706&lt;_xlfn.NORM.S.INV($B$6),1,0)</x:f>
        <x:v>0</x:v>
      </x:c>
      <x:c r="AT706" s="34" t="n">
        <x:f>IF(SQRT($B$9)*$B706+SQRT(1-$B$9)*Y706&lt;_xlfn.NORM.S.INV($B$6),1,0)</x:f>
        <x:v>0</x:v>
      </x:c>
      <x:c r="AU706" s="34" t="n">
        <x:f>IF(SQRT($B$9)*$B706+SQRT(1-$B$9)*Z706&lt;_xlfn.NORM.S.INV($B$6),1,0)</x:f>
        <x:v>0</x:v>
      </x:c>
      <x:c r="AV706" s="34" t="n">
        <x:f>IF(SQRT($B$9)*$B706+SQRT(1-$B$9)*AA706&lt;_xlfn.NORM.S.INV($B$6),1,0)</x:f>
        <x:v>0</x:v>
      </x:c>
      <x:c r="AW706" s="34" t="n">
        <x:f>IF(SQRT($C$9)*$B706+SQRT(1-$C$9)*AB706&lt;_xlfn.NORM.S.INV($C$6),1,0)</x:f>
        <x:v>0</x:v>
      </x:c>
      <x:c r="AX706" s="34" t="n">
        <x:f>IF(SQRT($C$9)*$B706+SQRT(1-$C$9)*AC706&lt;_xlfn.NORM.S.INV($C$6),1,0)</x:f>
        <x:v>0</x:v>
      </x:c>
      <x:c r="AY706" s="34" t="n">
        <x:f>IF(SQRT($C$9)*$B706+SQRT(1-$C$9)*AD706&lt;_xlfn.NORM.S.INV($C$6),1,0)</x:f>
        <x:v>0</x:v>
      </x:c>
      <x:c r="AZ706" s="34" t="n">
        <x:f>IF(SQRT($C$9)*$B706+SQRT(1-$C$9)*AE706&lt;_xlfn.NORM.S.INV($C$6),1,0)</x:f>
        <x:v>0</x:v>
      </x:c>
      <x:c r="BA706" s="34" t="n">
        <x:f>IF(SQRT($C$9)*$B706+SQRT(1-$C$9)*AF706&lt;_xlfn.NORM.S.INV($C$6),1,0)</x:f>
        <x:v>0</x:v>
      </x:c>
      <x:c r="BB706" s="34" t="n">
        <x:f>IF(SQRT($C$9)*$B706+SQRT(1-$C$9)*AG706&lt;_xlfn.NORM.S.INV($C$6),1,0)</x:f>
        <x:v>0</x:v>
      </x:c>
      <x:c r="BC706" s="34" t="n">
        <x:f>IF(SQRT($C$9)*$B706+SQRT(1-$C$9)*AH706&lt;_xlfn.NORM.S.INV($C$6),1,0)</x:f>
        <x:v>0</x:v>
      </x:c>
      <x:c r="BD706" s="34" t="n">
        <x:f>IF(SQRT($C$9)*$B706+SQRT(1-$C$9)*AI706&lt;_xlfn.NORM.S.INV($C$6),1,0)</x:f>
        <x:v>0</x:v>
      </x:c>
      <x:c r="BE706" s="34" t="n">
        <x:f>IF(SQRT($C$9)*$B706+SQRT(1-$C$9)*AJ706&lt;_xlfn.NORM.S.INV($C$6),1,0)</x:f>
        <x:v>0</x:v>
      </x:c>
      <x:c r="BF706" s="34" t="n">
        <x:f>IF(SQRT($C$9)*$B706+SQRT(1-$C$9)*AK706&lt;_xlfn.NORM.S.INV($C$6),1,0)</x:f>
        <x:v>0</x:v>
      </x:c>
      <x:c r="BG706" s="34"/>
      <x:c r="BH706" s="34"/>
      <x:c r="BI706" s="34" t="n">
        <x:f>$B$11*(($A$1061)*$C706/$B$12*$B$7+(1-$A$1061)*$D706/$B$12*$C$7)</x:f>
        <x:v>0</x:v>
      </x:c>
      <x:c r="BJ706" s="34" t="n">
        <x:f>$B$11*(($A$1062)*$C706/$B$12*$B$7+(1-$A$1062)*$D706/$B$12*$C$7)</x:f>
        <x:v>0</x:v>
      </x:c>
      <x:c r="BK706" s="34" t="n">
        <x:f>$B$11*(($A$1063)*$C706/$B$12*$B$7+(1-$A$1063)*$D706/$B$12*$C$7)</x:f>
        <x:v>0</x:v>
      </x:c>
      <x:c r="BL706" s="34" t="n">
        <x:f>$B$11*(($A$1064)*$C706/$B$12*$B$7+(1-$A$1064)*$D706/$B$12*$C$7)</x:f>
        <x:v>0</x:v>
      </x:c>
      <x:c r="BM706" s="34" t="n">
        <x:f>$B$11*(($A$1065)*$C706/$B$12*$B$7+(1-$A$1065)*$D706/$B$12*$C$7)</x:f>
        <x:v>0</x:v>
      </x:c>
      <x:c r="BN706" s="34" t="n">
        <x:f>$B$11*(($A$1066)*$C706/$B$12*$B$7+(1-$A$1066)*$D706/$B$12*$C$7)</x:f>
        <x:v>0</x:v>
      </x:c>
      <x:c r="BO706" s="34" t="n">
        <x:f>$B$11*(($A$1067)*$C706/$B$12*$B$7+(1-$A$1067)*$D706/$B$12*$C$7)</x:f>
        <x:v>0</x:v>
      </x:c>
      <x:c r="BP706" s="34" t="n">
        <x:f>$B$11*(($A$1068)*$C706/$B$12*$B$7+(1-$A$1068)*$D706/$B$12*$C$7)</x:f>
        <x:v>0</x:v>
      </x:c>
      <x:c r="BQ706" s="34" t="n">
        <x:f>$B$11*(($A$1069)*$C706/$B$12*$B$7+(1-$A$1069)*$D706/$B$12*$C$7)</x:f>
        <x:v>0</x:v>
      </x:c>
      <x:c r="BR706" s="34" t="n">
        <x:f>$B$11*(($A$1070)*$C706/$B$12*$B$7+(1-$A$1070)*$D706/$B$12*$C$7)</x:f>
        <x:v>0</x:v>
      </x:c>
      <x:c r="BS706" s="34" t="n">
        <x:f>$B$11*(($A$1071)*$C706/$B$12*$B$7+(1-$A$1071)*$D706/$B$12*$C$7)</x:f>
        <x:v>0</x:v>
      </x:c>
      <x:c r="BT706" s="34" t="n">
        <x:f>$B$11*(($A$1072)*$C706/$B$12*$B$7+(1-$A$1072)*$D706/$B$12*$C$7)</x:f>
        <x:v>0</x:v>
      </x:c>
      <x:c r="BU706" s="34" t="n">
        <x:f>$B$11*(($A$1073)*$C706/$B$12*$B$7+(1-$A$1073)*$D706/$B$12*$C$7)</x:f>
        <x:v>0</x:v>
      </x:c>
      <x:c r="BV706" s="34" t="n">
        <x:f>$B$11*(($A$1074)*$C706/$B$12*$B$7+(1-$A$1074)*$D706/$B$12*$C$7)</x:f>
        <x:v>0</x:v>
      </x:c>
      <x:c r="BW706" s="34" t="n">
        <x:f>$B$11*(($A$1075)*$C706/$B$12*$B$7+(1-$A$1075)*$D706/$B$12*$C$7)</x:f>
        <x:v>0</x:v>
      </x:c>
      <x:c r="BX706" s="34" t="n">
        <x:f>$B$11*(($A$1076)*$C706/$B$12*$B$7+(1-$A$1076)*$D706/$B$12*$C$7)</x:f>
        <x:v>0</x:v>
      </x:c>
      <x:c r="BY706" s="34" t="n">
        <x:f>$B$11*(($A$1077)*$C706/$B$12*$B$7+(1-$A$1077)*$D706/$B$12*$C$7)</x:f>
        <x:v>0</x:v>
      </x:c>
      <x:c r="BZ706" s="34" t="n">
        <x:f>$B$11*(($A$1078)*$C706/$B$12*$B$7+(1-$A$1078)*$D706/$B$12*$C$7)</x:f>
        <x:v>0</x:v>
      </x:c>
      <x:c r="CA706" s="34" t="n">
        <x:f>$B$11*(($A$1079)*$C706/$B$12*$B$7+(1-$A$1079)*$D706/$B$12*$C$7)</x:f>
        <x:v>0</x:v>
      </x:c>
      <x:c r="CB706" s="34" t="n">
        <x:f>$B$11*(($A$1080)*$C706/$B$12*$B$7+(1-$A$1080)*$D706/$B$12*$C$7)</x:f>
        <x:v>0</x:v>
      </x:c>
      <x:c r="CC706" s="34" t="n">
        <x:f>$B$11*(($A$1081)*$C706/$B$12*$B$7+(1-$A$1081)*$D706/$B$12*$C$7)</x:f>
        <x:v>0</x:v>
      </x:c>
    </x:row>
    <x:row r="707">
      <x:c r="A707" s="34" t="n">
        <x:v>683</x:v>
      </x:c>
      <x:c r="B707" s="39" t="n">
        <x:v>0.9880107013362511</x:v>
      </x:c>
      <x:c r="C707" s="1" t="n">
        <x:f>SUM(AM707:AV707)</x:f>
        <x:v>0</x:v>
      </x:c>
      <x:c r="D707" s="1" t="n">
        <x:f>SUM(AW707:BF707)</x:f>
        <x:v>0</x:v>
      </x:c>
      <x:c r="E707" s="17" t="n">
        <x:f>(1-C707/$B$12)*$B$8-C707/$B$12*$B$7</x:f>
        <x:v>0.05</x:v>
      </x:c>
      <x:c r="F707" s="17" t="n">
        <x:f>(1-D707/$B$12)*$C$8-D707/$B$12*$C$7</x:f>
        <x:v>0.09</x:v>
      </x:c>
      <x:c r="G707" s="32" t="n">
        <x:f>$B$11*($B$10*C707/$B$12*$B$7+(1-$B$10)*D707/$B$12*$C$7)</x:f>
        <x:v>0</x:v>
      </x:c>
      <x:c r="H707" s="17" t="n">
        <x:f>$B$10*E707+(1-$B$10)*F707</x:f>
        <x:v>0.07</x:v>
      </x:c>
      <x:c r="I707" s="34"/>
      <x:c r="J707" s="34"/>
      <x:c r="K707" s="34"/>
      <x:c r="L707" s="34"/>
      <x:c r="M707" s="34"/>
      <x:c r="N707" s="34"/>
      <x:c r="O707" s="34"/>
      <x:c r="P707" s="34"/>
      <x:c r="Q707" s="34"/>
      <x:c r="R707" s="39" t="n">
        <x:v>0.09393597690029215</x:v>
      </x:c>
      <x:c r="S707" s="39" t="n">
        <x:v>-0.11233135240798466</x:v>
      </x:c>
      <x:c r="T707" s="39" t="n">
        <x:v>0.7025009181352162</x:v>
      </x:c>
      <x:c r="U707" s="39" t="n">
        <x:v>1.6208122613684508</x:v>
      </x:c>
      <x:c r="V707" s="39" t="n">
        <x:v>-0.14212268100636644</x:v>
      </x:c>
      <x:c r="W707" s="39" t="n">
        <x:v>-0.13387004431764135</x:v>
      </x:c>
      <x:c r="X707" s="39" t="n">
        <x:v>0.672851522526385</x:v>
      </x:c>
      <x:c r="Y707" s="39" t="n">
        <x:v>-1.4910039109823097</x:v>
      </x:c>
      <x:c r="Z707" s="39" t="n">
        <x:v>-0.14080741094822846</x:v>
      </x:c>
      <x:c r="AA707" s="39" t="n">
        <x:v>-1.5754455533527059</x:v>
      </x:c>
      <x:c r="AB707" s="39" t="n">
        <x:v>-0.38737634154643336</x:v>
      </x:c>
      <x:c r="AC707" s="39" t="n">
        <x:v>0.06560901235672306</x:v>
      </x:c>
      <x:c r="AD707" s="39" t="n">
        <x:v>2.41356915486503</x:v>
      </x:c>
      <x:c r="AE707" s="39" t="n">
        <x:v>-0.37222461613708036</x:v>
      </x:c>
      <x:c r="AF707" s="39" t="n">
        <x:v>1.2846041644095163</x:v>
      </x:c>
      <x:c r="AG707" s="39" t="n">
        <x:v>-0.11016045745718984</x:v>
      </x:c>
      <x:c r="AH707" s="39" t="n">
        <x:v>-0.19565317752688255</x:v>
      </x:c>
      <x:c r="AI707" s="39" t="n">
        <x:v>-0.4493143363903433</x:v>
      </x:c>
      <x:c r="AJ707" s="39" t="n">
        <x:v>-0.35083896104645784</x:v>
      </x:c>
      <x:c r="AK707" s="39" t="n">
        <x:v>-0.5431519441618325</x:v>
      </x:c>
      <x:c r="AL707" s="34"/>
      <x:c r="AM707" s="34" t="n">
        <x:f>IF(SQRT($B$9)*$B707+SQRT(1-$B$9)*R707&lt;_xlfn.NORM.S.INV($B$6),1,0)</x:f>
        <x:v>0</x:v>
      </x:c>
      <x:c r="AN707" s="34" t="n">
        <x:f>IF(SQRT($B$9)*$B707+SQRT(1-$B$9)*S707&lt;_xlfn.NORM.S.INV($B$6),1,0)</x:f>
        <x:v>0</x:v>
      </x:c>
      <x:c r="AO707" s="34" t="n">
        <x:f>IF(SQRT($B$9)*$B707+SQRT(1-$B$9)*T707&lt;_xlfn.NORM.S.INV($B$6),1,0)</x:f>
        <x:v>0</x:v>
      </x:c>
      <x:c r="AP707" s="34" t="n">
        <x:f>IF(SQRT($B$9)*$B707+SQRT(1-$B$9)*U707&lt;_xlfn.NORM.S.INV($B$6),1,0)</x:f>
        <x:v>0</x:v>
      </x:c>
      <x:c r="AQ707" s="34" t="n">
        <x:f>IF(SQRT($B$9)*$B707+SQRT(1-$B$9)*V707&lt;_xlfn.NORM.S.INV($B$6),1,0)</x:f>
        <x:v>0</x:v>
      </x:c>
      <x:c r="AR707" s="34" t="n">
        <x:f>IF(SQRT($B$9)*$B707+SQRT(1-$B$9)*W707&lt;_xlfn.NORM.S.INV($B$6),1,0)</x:f>
        <x:v>0</x:v>
      </x:c>
      <x:c r="AS707" s="34" t="n">
        <x:f>IF(SQRT($B$9)*$B707+SQRT(1-$B$9)*X707&lt;_xlfn.NORM.S.INV($B$6),1,0)</x:f>
        <x:v>0</x:v>
      </x:c>
      <x:c r="AT707" s="34" t="n">
        <x:f>IF(SQRT($B$9)*$B707+SQRT(1-$B$9)*Y707&lt;_xlfn.NORM.S.INV($B$6),1,0)</x:f>
        <x:v>0</x:v>
      </x:c>
      <x:c r="AU707" s="34" t="n">
        <x:f>IF(SQRT($B$9)*$B707+SQRT(1-$B$9)*Z707&lt;_xlfn.NORM.S.INV($B$6),1,0)</x:f>
        <x:v>0</x:v>
      </x:c>
      <x:c r="AV707" s="34" t="n">
        <x:f>IF(SQRT($B$9)*$B707+SQRT(1-$B$9)*AA707&lt;_xlfn.NORM.S.INV($B$6),1,0)</x:f>
        <x:v>0</x:v>
      </x:c>
      <x:c r="AW707" s="34" t="n">
        <x:f>IF(SQRT($C$9)*$B707+SQRT(1-$C$9)*AB707&lt;_xlfn.NORM.S.INV($C$6),1,0)</x:f>
        <x:v>0</x:v>
      </x:c>
      <x:c r="AX707" s="34" t="n">
        <x:f>IF(SQRT($C$9)*$B707+SQRT(1-$C$9)*AC707&lt;_xlfn.NORM.S.INV($C$6),1,0)</x:f>
        <x:v>0</x:v>
      </x:c>
      <x:c r="AY707" s="34" t="n">
        <x:f>IF(SQRT($C$9)*$B707+SQRT(1-$C$9)*AD707&lt;_xlfn.NORM.S.INV($C$6),1,0)</x:f>
        <x:v>0</x:v>
      </x:c>
      <x:c r="AZ707" s="34" t="n">
        <x:f>IF(SQRT($C$9)*$B707+SQRT(1-$C$9)*AE707&lt;_xlfn.NORM.S.INV($C$6),1,0)</x:f>
        <x:v>0</x:v>
      </x:c>
      <x:c r="BA707" s="34" t="n">
        <x:f>IF(SQRT($C$9)*$B707+SQRT(1-$C$9)*AF707&lt;_xlfn.NORM.S.INV($C$6),1,0)</x:f>
        <x:v>0</x:v>
      </x:c>
      <x:c r="BB707" s="34" t="n">
        <x:f>IF(SQRT($C$9)*$B707+SQRT(1-$C$9)*AG707&lt;_xlfn.NORM.S.INV($C$6),1,0)</x:f>
        <x:v>0</x:v>
      </x:c>
      <x:c r="BC707" s="34" t="n">
        <x:f>IF(SQRT($C$9)*$B707+SQRT(1-$C$9)*AH707&lt;_xlfn.NORM.S.INV($C$6),1,0)</x:f>
        <x:v>0</x:v>
      </x:c>
      <x:c r="BD707" s="34" t="n">
        <x:f>IF(SQRT($C$9)*$B707+SQRT(1-$C$9)*AI707&lt;_xlfn.NORM.S.INV($C$6),1,0)</x:f>
        <x:v>0</x:v>
      </x:c>
      <x:c r="BE707" s="34" t="n">
        <x:f>IF(SQRT($C$9)*$B707+SQRT(1-$C$9)*AJ707&lt;_xlfn.NORM.S.INV($C$6),1,0)</x:f>
        <x:v>0</x:v>
      </x:c>
      <x:c r="BF707" s="34" t="n">
        <x:f>IF(SQRT($C$9)*$B707+SQRT(1-$C$9)*AK707&lt;_xlfn.NORM.S.INV($C$6),1,0)</x:f>
        <x:v>0</x:v>
      </x:c>
      <x:c r="BG707" s="34"/>
      <x:c r="BH707" s="34"/>
      <x:c r="BI707" s="34" t="n">
        <x:f>$B$11*(($A$1061)*$C707/$B$12*$B$7+(1-$A$1061)*$D707/$B$12*$C$7)</x:f>
        <x:v>0</x:v>
      </x:c>
      <x:c r="BJ707" s="34" t="n">
        <x:f>$B$11*(($A$1062)*$C707/$B$12*$B$7+(1-$A$1062)*$D707/$B$12*$C$7)</x:f>
        <x:v>0</x:v>
      </x:c>
      <x:c r="BK707" s="34" t="n">
        <x:f>$B$11*(($A$1063)*$C707/$B$12*$B$7+(1-$A$1063)*$D707/$B$12*$C$7)</x:f>
        <x:v>0</x:v>
      </x:c>
      <x:c r="BL707" s="34" t="n">
        <x:f>$B$11*(($A$1064)*$C707/$B$12*$B$7+(1-$A$1064)*$D707/$B$12*$C$7)</x:f>
        <x:v>0</x:v>
      </x:c>
      <x:c r="BM707" s="34" t="n">
        <x:f>$B$11*(($A$1065)*$C707/$B$12*$B$7+(1-$A$1065)*$D707/$B$12*$C$7)</x:f>
        <x:v>0</x:v>
      </x:c>
      <x:c r="BN707" s="34" t="n">
        <x:f>$B$11*(($A$1066)*$C707/$B$12*$B$7+(1-$A$1066)*$D707/$B$12*$C$7)</x:f>
        <x:v>0</x:v>
      </x:c>
      <x:c r="BO707" s="34" t="n">
        <x:f>$B$11*(($A$1067)*$C707/$B$12*$B$7+(1-$A$1067)*$D707/$B$12*$C$7)</x:f>
        <x:v>0</x:v>
      </x:c>
      <x:c r="BP707" s="34" t="n">
        <x:f>$B$11*(($A$1068)*$C707/$B$12*$B$7+(1-$A$1068)*$D707/$B$12*$C$7)</x:f>
        <x:v>0</x:v>
      </x:c>
      <x:c r="BQ707" s="34" t="n">
        <x:f>$B$11*(($A$1069)*$C707/$B$12*$B$7+(1-$A$1069)*$D707/$B$12*$C$7)</x:f>
        <x:v>0</x:v>
      </x:c>
      <x:c r="BR707" s="34" t="n">
        <x:f>$B$11*(($A$1070)*$C707/$B$12*$B$7+(1-$A$1070)*$D707/$B$12*$C$7)</x:f>
        <x:v>0</x:v>
      </x:c>
      <x:c r="BS707" s="34" t="n">
        <x:f>$B$11*(($A$1071)*$C707/$B$12*$B$7+(1-$A$1071)*$D707/$B$12*$C$7)</x:f>
        <x:v>0</x:v>
      </x:c>
      <x:c r="BT707" s="34" t="n">
        <x:f>$B$11*(($A$1072)*$C707/$B$12*$B$7+(1-$A$1072)*$D707/$B$12*$C$7)</x:f>
        <x:v>0</x:v>
      </x:c>
      <x:c r="BU707" s="34" t="n">
        <x:f>$B$11*(($A$1073)*$C707/$B$12*$B$7+(1-$A$1073)*$D707/$B$12*$C$7)</x:f>
        <x:v>0</x:v>
      </x:c>
      <x:c r="BV707" s="34" t="n">
        <x:f>$B$11*(($A$1074)*$C707/$B$12*$B$7+(1-$A$1074)*$D707/$B$12*$C$7)</x:f>
        <x:v>0</x:v>
      </x:c>
      <x:c r="BW707" s="34" t="n">
        <x:f>$B$11*(($A$1075)*$C707/$B$12*$B$7+(1-$A$1075)*$D707/$B$12*$C$7)</x:f>
        <x:v>0</x:v>
      </x:c>
      <x:c r="BX707" s="34" t="n">
        <x:f>$B$11*(($A$1076)*$C707/$B$12*$B$7+(1-$A$1076)*$D707/$B$12*$C$7)</x:f>
        <x:v>0</x:v>
      </x:c>
      <x:c r="BY707" s="34" t="n">
        <x:f>$B$11*(($A$1077)*$C707/$B$12*$B$7+(1-$A$1077)*$D707/$B$12*$C$7)</x:f>
        <x:v>0</x:v>
      </x:c>
      <x:c r="BZ707" s="34" t="n">
        <x:f>$B$11*(($A$1078)*$C707/$B$12*$B$7+(1-$A$1078)*$D707/$B$12*$C$7)</x:f>
        <x:v>0</x:v>
      </x:c>
      <x:c r="CA707" s="34" t="n">
        <x:f>$B$11*(($A$1079)*$C707/$B$12*$B$7+(1-$A$1079)*$D707/$B$12*$C$7)</x:f>
        <x:v>0</x:v>
      </x:c>
      <x:c r="CB707" s="34" t="n">
        <x:f>$B$11*(($A$1080)*$C707/$B$12*$B$7+(1-$A$1080)*$D707/$B$12*$C$7)</x:f>
        <x:v>0</x:v>
      </x:c>
      <x:c r="CC707" s="34" t="n">
        <x:f>$B$11*(($A$1081)*$C707/$B$12*$B$7+(1-$A$1081)*$D707/$B$12*$C$7)</x:f>
        <x:v>0</x:v>
      </x:c>
    </x:row>
    <x:row r="708">
      <x:c r="A708" s="34" t="n">
        <x:v>684</x:v>
      </x:c>
      <x:c r="B708" s="39" t="n">
        <x:v>-0.8812732793605796</x:v>
      </x:c>
      <x:c r="C708" s="1" t="n">
        <x:f>SUM(AM708:AV708)</x:f>
        <x:v>0</x:v>
      </x:c>
      <x:c r="D708" s="1" t="n">
        <x:f>SUM(AW708:BF708)</x:f>
        <x:v>1</x:v>
      </x:c>
      <x:c r="E708" s="17" t="n">
        <x:f>(1-C708/$B$12)*$B$8-C708/$B$12*$B$7</x:f>
        <x:v>0.05</x:v>
      </x:c>
      <x:c r="F708" s="17" t="n">
        <x:f>(1-D708/$B$12)*$C$8-D708/$B$12*$C$7</x:f>
        <x:v>0.021000000000000005</x:v>
      </x:c>
      <x:c r="G708" s="32" t="n">
        <x:f>$B$11*($B$10*C708/$B$12*$B$7+(1-$B$10)*D708/$B$12*$C$7)</x:f>
        <x:v>300</x:v>
      </x:c>
      <x:c r="H708" s="17" t="n">
        <x:f>$B$10*E708+(1-$B$10)*F708</x:f>
        <x:v>0.035500000000000004</x:v>
      </x:c>
      <x:c r="I708" s="34"/>
      <x:c r="J708" s="34"/>
      <x:c r="K708" s="34"/>
      <x:c r="L708" s="34"/>
      <x:c r="M708" s="34"/>
      <x:c r="N708" s="34"/>
      <x:c r="O708" s="34"/>
      <x:c r="P708" s="34"/>
      <x:c r="Q708" s="34"/>
      <x:c r="R708" s="39" t="n">
        <x:v>-0.8496121668877585</x:v>
      </x:c>
      <x:c r="S708" s="39" t="n">
        <x:v>0.4512528884087751</x:v>
      </x:c>
      <x:c r="T708" s="39" t="n">
        <x:v>1.8436710738306048</x:v>
      </x:c>
      <x:c r="U708" s="39" t="n">
        <x:v>-0.017179482090689518</x:v>
      </x:c>
      <x:c r="V708" s="39" t="n">
        <x:v>1.9289768718543556</x:v>
      </x:c>
      <x:c r="W708" s="39" t="n">
        <x:v>1.3468980460584963</x:v>
      </x:c>
      <x:c r="X708" s="39" t="n">
        <x:v>-0.9489583995939102</x:v>
      </x:c>
      <x:c r="Y708" s="39" t="n">
        <x:v>1.6962282114146303</x:v>
      </x:c>
      <x:c r="Z708" s="39" t="n">
        <x:v>-0.041562137346936256</x:v>
      </x:c>
      <x:c r="AA708" s="39" t="n">
        <x:v>-1.4503837972205016</x:v>
      </x:c>
      <x:c r="AB708" s="39" t="n">
        <x:v>1.2525547973472797</x:v>
      </x:c>
      <x:c r="AC708" s="39" t="n">
        <x:v>0.06325102650325914</x:v>
      </x:c>
      <x:c r="AD708" s="39" t="n">
        <x:v>-0.5730703611379621</x:v>
      </x:c>
      <x:c r="AE708" s="39" t="n">
        <x:v>-1.3484814560081408</x:v>
      </x:c>
      <x:c r="AF708" s="39" t="n">
        <x:v>2.711836183291774</x:v>
      </x:c>
      <x:c r="AG708" s="39" t="n">
        <x:v>-1.7330367074778736</x:v>
      </x:c>
      <x:c r="AH708" s="39" t="n">
        <x:v>-0.8679600931550228</x:v>
      </x:c>
      <x:c r="AI708" s="39" t="n">
        <x:v>-0.3463887767887011</x:v>
      </x:c>
      <x:c r="AJ708" s="39" t="n">
        <x:v>-0.0015099571069699495</x:v>
      </x:c>
      <x:c r="AK708" s="39" t="n">
        <x:v>-0.09665058789304286</x:v>
      </x:c>
      <x:c r="AL708" s="34"/>
      <x:c r="AM708" s="34" t="n">
        <x:f>IF(SQRT($B$9)*$B708+SQRT(1-$B$9)*R708&lt;_xlfn.NORM.S.INV($B$6),1,0)</x:f>
        <x:v>0</x:v>
      </x:c>
      <x:c r="AN708" s="34" t="n">
        <x:f>IF(SQRT($B$9)*$B708+SQRT(1-$B$9)*S708&lt;_xlfn.NORM.S.INV($B$6),1,0)</x:f>
        <x:v>0</x:v>
      </x:c>
      <x:c r="AO708" s="34" t="n">
        <x:f>IF(SQRT($B$9)*$B708+SQRT(1-$B$9)*T708&lt;_xlfn.NORM.S.INV($B$6),1,0)</x:f>
        <x:v>0</x:v>
      </x:c>
      <x:c r="AP708" s="34" t="n">
        <x:f>IF(SQRT($B$9)*$B708+SQRT(1-$B$9)*U708&lt;_xlfn.NORM.S.INV($B$6),1,0)</x:f>
        <x:v>0</x:v>
      </x:c>
      <x:c r="AQ708" s="34" t="n">
        <x:f>IF(SQRT($B$9)*$B708+SQRT(1-$B$9)*V708&lt;_xlfn.NORM.S.INV($B$6),1,0)</x:f>
        <x:v>0</x:v>
      </x:c>
      <x:c r="AR708" s="34" t="n">
        <x:f>IF(SQRT($B$9)*$B708+SQRT(1-$B$9)*W708&lt;_xlfn.NORM.S.INV($B$6),1,0)</x:f>
        <x:v>0</x:v>
      </x:c>
      <x:c r="AS708" s="34" t="n">
        <x:f>IF(SQRT($B$9)*$B708+SQRT(1-$B$9)*X708&lt;_xlfn.NORM.S.INV($B$6),1,0)</x:f>
        <x:v>0</x:v>
      </x:c>
      <x:c r="AT708" s="34" t="n">
        <x:f>IF(SQRT($B$9)*$B708+SQRT(1-$B$9)*Y708&lt;_xlfn.NORM.S.INV($B$6),1,0)</x:f>
        <x:v>0</x:v>
      </x:c>
      <x:c r="AU708" s="34" t="n">
        <x:f>IF(SQRT($B$9)*$B708+SQRT(1-$B$9)*Z708&lt;_xlfn.NORM.S.INV($B$6),1,0)</x:f>
        <x:v>0</x:v>
      </x:c>
      <x:c r="AV708" s="34" t="n">
        <x:f>IF(SQRT($B$9)*$B708+SQRT(1-$B$9)*AA708&lt;_xlfn.NORM.S.INV($B$6),1,0)</x:f>
        <x:v>0</x:v>
      </x:c>
      <x:c r="AW708" s="34" t="n">
        <x:f>IF(SQRT($C$9)*$B708+SQRT(1-$C$9)*AB708&lt;_xlfn.NORM.S.INV($C$6),1,0)</x:f>
        <x:v>0</x:v>
      </x:c>
      <x:c r="AX708" s="34" t="n">
        <x:f>IF(SQRT($C$9)*$B708+SQRT(1-$C$9)*AC708&lt;_xlfn.NORM.S.INV($C$6),1,0)</x:f>
        <x:v>0</x:v>
      </x:c>
      <x:c r="AY708" s="34" t="n">
        <x:f>IF(SQRT($C$9)*$B708+SQRT(1-$C$9)*AD708&lt;_xlfn.NORM.S.INV($C$6),1,0)</x:f>
        <x:v>0</x:v>
      </x:c>
      <x:c r="AZ708" s="34" t="n">
        <x:f>IF(SQRT($C$9)*$B708+SQRT(1-$C$9)*AE708&lt;_xlfn.NORM.S.INV($C$6),1,0)</x:f>
        <x:v>0</x:v>
      </x:c>
      <x:c r="BA708" s="34" t="n">
        <x:f>IF(SQRT($C$9)*$B708+SQRT(1-$C$9)*AF708&lt;_xlfn.NORM.S.INV($C$6),1,0)</x:f>
        <x:v>0</x:v>
      </x:c>
      <x:c r="BB708" s="34" t="n">
        <x:f>IF(SQRT($C$9)*$B708+SQRT(1-$C$9)*AG708&lt;_xlfn.NORM.S.INV($C$6),1,0)</x:f>
        <x:v>1</x:v>
      </x:c>
      <x:c r="BC708" s="34" t="n">
        <x:f>IF(SQRT($C$9)*$B708+SQRT(1-$C$9)*AH708&lt;_xlfn.NORM.S.INV($C$6),1,0)</x:f>
        <x:v>0</x:v>
      </x:c>
      <x:c r="BD708" s="34" t="n">
        <x:f>IF(SQRT($C$9)*$B708+SQRT(1-$C$9)*AI708&lt;_xlfn.NORM.S.INV($C$6),1,0)</x:f>
        <x:v>0</x:v>
      </x:c>
      <x:c r="BE708" s="34" t="n">
        <x:f>IF(SQRT($C$9)*$B708+SQRT(1-$C$9)*AJ708&lt;_xlfn.NORM.S.INV($C$6),1,0)</x:f>
        <x:v>0</x:v>
      </x:c>
      <x:c r="BF708" s="34" t="n">
        <x:f>IF(SQRT($C$9)*$B708+SQRT(1-$C$9)*AK708&lt;_xlfn.NORM.S.INV($C$6),1,0)</x:f>
        <x:v>0</x:v>
      </x:c>
      <x:c r="BG708" s="34"/>
      <x:c r="BH708" s="34"/>
      <x:c r="BI708" s="34" t="n">
        <x:f>$B$11*(($A$1061)*$C708/$B$12*$B$7+(1-$A$1061)*$D708/$B$12*$C$7)</x:f>
        <x:v>600</x:v>
      </x:c>
      <x:c r="BJ708" s="34" t="n">
        <x:f>$B$11*(($A$1062)*$C708/$B$12*$B$7+(1-$A$1062)*$D708/$B$12*$C$7)</x:f>
        <x:v>570</x:v>
      </x:c>
      <x:c r="BK708" s="34" t="n">
        <x:f>$B$11*(($A$1063)*$C708/$B$12*$B$7+(1-$A$1063)*$D708/$B$12*$C$7)</x:f>
        <x:v>540</x:v>
      </x:c>
      <x:c r="BL708" s="34" t="n">
        <x:f>$B$11*(($A$1064)*$C708/$B$12*$B$7+(1-$A$1064)*$D708/$B$12*$C$7)</x:f>
        <x:v>509.99999999999994</x:v>
      </x:c>
      <x:c r="BM708" s="34" t="n">
        <x:f>$B$11*(($A$1065)*$C708/$B$12*$B$7+(1-$A$1065)*$D708/$B$12*$C$7)</x:f>
        <x:v>480</x:v>
      </x:c>
      <x:c r="BN708" s="34" t="n">
        <x:f>$B$11*(($A$1066)*$C708/$B$12*$B$7+(1-$A$1066)*$D708/$B$12*$C$7)</x:f>
        <x:v>450</x:v>
      </x:c>
      <x:c r="BO708" s="34" t="n">
        <x:f>$B$11*(($A$1067)*$C708/$B$12*$B$7+(1-$A$1067)*$D708/$B$12*$C$7)</x:f>
        <x:v>419.99999999999994</x:v>
      </x:c>
      <x:c r="BP708" s="34" t="n">
        <x:f>$B$11*(($A$1068)*$C708/$B$12*$B$7+(1-$A$1068)*$D708/$B$12*$C$7)</x:f>
        <x:v>390</x:v>
      </x:c>
      <x:c r="BQ708" s="34" t="n">
        <x:f>$B$11*(($A$1069)*$C708/$B$12*$B$7+(1-$A$1069)*$D708/$B$12*$C$7)</x:f>
        <x:v>360</x:v>
      </x:c>
      <x:c r="BR708" s="34" t="n">
        <x:f>$B$11*(($A$1070)*$C708/$B$12*$B$7+(1-$A$1070)*$D708/$B$12*$C$7)</x:f>
        <x:v>330</x:v>
      </x:c>
      <x:c r="BS708" s="34" t="n">
        <x:f>$B$11*(($A$1071)*$C708/$B$12*$B$7+(1-$A$1071)*$D708/$B$12*$C$7)</x:f>
        <x:v>300</x:v>
      </x:c>
      <x:c r="BT708" s="34" t="n">
        <x:f>$B$11*(($A$1072)*$C708/$B$12*$B$7+(1-$A$1072)*$D708/$B$12*$C$7)</x:f>
        <x:v>270</x:v>
      </x:c>
      <x:c r="BU708" s="34" t="n">
        <x:f>$B$11*(($A$1073)*$C708/$B$12*$B$7+(1-$A$1073)*$D708/$B$12*$C$7)</x:f>
        <x:v>240</x:v>
      </x:c>
      <x:c r="BV708" s="34" t="n">
        <x:f>$B$11*(($A$1074)*$C708/$B$12*$B$7+(1-$A$1074)*$D708/$B$12*$C$7)</x:f>
        <x:v>209.99999999999997</x:v>
      </x:c>
      <x:c r="BW708" s="34" t="n">
        <x:f>$B$11*(($A$1075)*$C708/$B$12*$B$7+(1-$A$1075)*$D708/$B$12*$C$7)</x:f>
        <x:v>180.00000000000003</x:v>
      </x:c>
      <x:c r="BX708" s="34" t="n">
        <x:f>$B$11*(($A$1076)*$C708/$B$12*$B$7+(1-$A$1076)*$D708/$B$12*$C$7)</x:f>
        <x:v>150</x:v>
      </x:c>
      <x:c r="BY708" s="34" t="n">
        <x:f>$B$11*(($A$1077)*$C708/$B$12*$B$7+(1-$A$1077)*$D708/$B$12*$C$7)</x:f>
        <x:v>119.99999999999999</x:v>
      </x:c>
      <x:c r="BZ708" s="34" t="n">
        <x:f>$B$11*(($A$1078)*$C708/$B$12*$B$7+(1-$A$1078)*$D708/$B$12*$C$7)</x:f>
        <x:v>90.00000000000001</x:v>
      </x:c>
      <x:c r="CA708" s="34" t="n">
        <x:f>$B$11*(($A$1079)*$C708/$B$12*$B$7+(1-$A$1079)*$D708/$B$12*$C$7)</x:f>
        <x:v>59.99999999999999</x:v>
      </x:c>
      <x:c r="CB708" s="34" t="n">
        <x:f>$B$11*(($A$1080)*$C708/$B$12*$B$7+(1-$A$1080)*$D708/$B$12*$C$7)</x:f>
        <x:v>30.00000000000003</x:v>
      </x:c>
      <x:c r="CC708" s="34" t="n">
        <x:f>$B$11*(($A$1081)*$C708/$B$12*$B$7+(1-$A$1081)*$D708/$B$12*$C$7)</x:f>
        <x:v>0</x:v>
      </x:c>
    </x:row>
    <x:row r="709">
      <x:c r="A709" s="34" t="n">
        <x:v>685</x:v>
      </x:c>
      <x:c r="B709" s="39" t="n">
        <x:v>-0.6304598776568285</x:v>
      </x:c>
      <x:c r="C709" s="1" t="n">
        <x:f>SUM(AM709:AV709)</x:f>
        <x:v>1</x:v>
      </x:c>
      <x:c r="D709" s="1" t="n">
        <x:f>SUM(AW709:BF709)</x:f>
        <x:v>0</x:v>
      </x:c>
      <x:c r="E709" s="17" t="n">
        <x:f>(1-C709/$B$12)*$B$8-C709/$B$12*$B$7</x:f>
        <x:v>0.0049999999999999975</x:v>
      </x:c>
      <x:c r="F709" s="17" t="n">
        <x:f>(1-D709/$B$12)*$C$8-D709/$B$12*$C$7</x:f>
        <x:v>0.09</x:v>
      </x:c>
      <x:c r="G709" s="32" t="n">
        <x:f>$B$11*($B$10*C709/$B$12*$B$7+(1-$B$10)*D709/$B$12*$C$7)</x:f>
        <x:v>200.00000000000003</x:v>
      </x:c>
      <x:c r="H709" s="17" t="n">
        <x:f>$B$10*E709+(1-$B$10)*F709</x:f>
        <x:v>0.0475</x:v>
      </x:c>
      <x:c r="I709" s="34"/>
      <x:c r="J709" s="34"/>
      <x:c r="K709" s="34"/>
      <x:c r="L709" s="34"/>
      <x:c r="M709" s="34"/>
      <x:c r="N709" s="34"/>
      <x:c r="O709" s="34"/>
      <x:c r="P709" s="34"/>
      <x:c r="Q709" s="34"/>
      <x:c r="R709" s="39" t="n">
        <x:v>-1.008547044203111</x:v>
      </x:c>
      <x:c r="S709" s="39" t="n">
        <x:v>-1.0805207476875356</x:v>
      </x:c>
      <x:c r="T709" s="39" t="n">
        <x:v>0.39876283964864695</x:v>
      </x:c>
      <x:c r="U709" s="39" t="n">
        <x:v>0.463671910787893</x:v>
      </x:c>
      <x:c r="V709" s="39" t="n">
        <x:v>-0.5649437188405061</x:v>
      </x:c>
      <x:c r="W709" s="39" t="n">
        <x:v>0.41524444166913027</x:v>
      </x:c>
      <x:c r="X709" s="39" t="n">
        <x:v>0.7187352372453585</x:v>
      </x:c>
      <x:c r="Y709" s="39" t="n">
        <x:v>-1.3110548126286876</x:v>
      </x:c>
      <x:c r="Z709" s="39" t="n">
        <x:v>-3.6119015643387677</x:v>
      </x:c>
      <x:c r="AA709" s="39" t="n">
        <x:v>-0.17735072463193782</x:v>
      </x:c>
      <x:c r="AB709" s="39" t="n">
        <x:v>-0.877766246251828</x:v>
      </x:c>
      <x:c r="AC709" s="39" t="n">
        <x:v>-1.2636754411286089</x:v>
      </x:c>
      <x:c r="AD709" s="39" t="n">
        <x:v>-0.35605785467820666</x:v>
      </x:c>
      <x:c r="AE709" s="39" t="n">
        <x:v>0.5234928321692717</x:v>
      </x:c>
      <x:c r="AF709" s="39" t="n">
        <x:v>-0.7042038627746906</x:v>
      </x:c>
      <x:c r="AG709" s="39" t="n">
        <x:v>0.6738393095456015</x:v>
      </x:c>
      <x:c r="AH709" s="39" t="n">
        <x:v>1.675431558857311</x:v>
      </x:c>
      <x:c r="AI709" s="39" t="n">
        <x:v>-1.3862135505037083</x:v>
      </x:c>
      <x:c r="AJ709" s="39" t="n">
        <x:v>-0.9339839297312285</x:v>
      </x:c>
      <x:c r="AK709" s="39" t="n">
        <x:v>0.7015030993344075</x:v>
      </x:c>
      <x:c r="AL709" s="34"/>
      <x:c r="AM709" s="34" t="n">
        <x:f>IF(SQRT($B$9)*$B709+SQRT(1-$B$9)*R709&lt;_xlfn.NORM.S.INV($B$6),1,0)</x:f>
        <x:v>0</x:v>
      </x:c>
      <x:c r="AN709" s="34" t="n">
        <x:f>IF(SQRT($B$9)*$B709+SQRT(1-$B$9)*S709&lt;_xlfn.NORM.S.INV($B$6),1,0)</x:f>
        <x:v>0</x:v>
      </x:c>
      <x:c r="AO709" s="34" t="n">
        <x:f>IF(SQRT($B$9)*$B709+SQRT(1-$B$9)*T709&lt;_xlfn.NORM.S.INV($B$6),1,0)</x:f>
        <x:v>0</x:v>
      </x:c>
      <x:c r="AP709" s="34" t="n">
        <x:f>IF(SQRT($B$9)*$B709+SQRT(1-$B$9)*U709&lt;_xlfn.NORM.S.INV($B$6),1,0)</x:f>
        <x:v>0</x:v>
      </x:c>
      <x:c r="AQ709" s="34" t="n">
        <x:f>IF(SQRT($B$9)*$B709+SQRT(1-$B$9)*V709&lt;_xlfn.NORM.S.INV($B$6),1,0)</x:f>
        <x:v>0</x:v>
      </x:c>
      <x:c r="AR709" s="34" t="n">
        <x:f>IF(SQRT($B$9)*$B709+SQRT(1-$B$9)*W709&lt;_xlfn.NORM.S.INV($B$6),1,0)</x:f>
        <x:v>0</x:v>
      </x:c>
      <x:c r="AS709" s="34" t="n">
        <x:f>IF(SQRT($B$9)*$B709+SQRT(1-$B$9)*X709&lt;_xlfn.NORM.S.INV($B$6),1,0)</x:f>
        <x:v>0</x:v>
      </x:c>
      <x:c r="AT709" s="34" t="n">
        <x:f>IF(SQRT($B$9)*$B709+SQRT(1-$B$9)*Y709&lt;_xlfn.NORM.S.INV($B$6),1,0)</x:f>
        <x:v>0</x:v>
      </x:c>
      <x:c r="AU709" s="34" t="n">
        <x:f>IF(SQRT($B$9)*$B709+SQRT(1-$B$9)*Z709&lt;_xlfn.NORM.S.INV($B$6),1,0)</x:f>
        <x:v>1</x:v>
      </x:c>
      <x:c r="AV709" s="34" t="n">
        <x:f>IF(SQRT($B$9)*$B709+SQRT(1-$B$9)*AA709&lt;_xlfn.NORM.S.INV($B$6),1,0)</x:f>
        <x:v>0</x:v>
      </x:c>
      <x:c r="AW709" s="34" t="n">
        <x:f>IF(SQRT($C$9)*$B709+SQRT(1-$C$9)*AB709&lt;_xlfn.NORM.S.INV($C$6),1,0)</x:f>
        <x:v>0</x:v>
      </x:c>
      <x:c r="AX709" s="34" t="n">
        <x:f>IF(SQRT($C$9)*$B709+SQRT(1-$C$9)*AC709&lt;_xlfn.NORM.S.INV($C$6),1,0)</x:f>
        <x:v>0</x:v>
      </x:c>
      <x:c r="AY709" s="34" t="n">
        <x:f>IF(SQRT($C$9)*$B709+SQRT(1-$C$9)*AD709&lt;_xlfn.NORM.S.INV($C$6),1,0)</x:f>
        <x:v>0</x:v>
      </x:c>
      <x:c r="AZ709" s="34" t="n">
        <x:f>IF(SQRT($C$9)*$B709+SQRT(1-$C$9)*AE709&lt;_xlfn.NORM.S.INV($C$6),1,0)</x:f>
        <x:v>0</x:v>
      </x:c>
      <x:c r="BA709" s="34" t="n">
        <x:f>IF(SQRT($C$9)*$B709+SQRT(1-$C$9)*AF709&lt;_xlfn.NORM.S.INV($C$6),1,0)</x:f>
        <x:v>0</x:v>
      </x:c>
      <x:c r="BB709" s="34" t="n">
        <x:f>IF(SQRT($C$9)*$B709+SQRT(1-$C$9)*AG709&lt;_xlfn.NORM.S.INV($C$6),1,0)</x:f>
        <x:v>0</x:v>
      </x:c>
      <x:c r="BC709" s="34" t="n">
        <x:f>IF(SQRT($C$9)*$B709+SQRT(1-$C$9)*AH709&lt;_xlfn.NORM.S.INV($C$6),1,0)</x:f>
        <x:v>0</x:v>
      </x:c>
      <x:c r="BD709" s="34" t="n">
        <x:f>IF(SQRT($C$9)*$B709+SQRT(1-$C$9)*AI709&lt;_xlfn.NORM.S.INV($C$6),1,0)</x:f>
        <x:v>0</x:v>
      </x:c>
      <x:c r="BE709" s="34" t="n">
        <x:f>IF(SQRT($C$9)*$B709+SQRT(1-$C$9)*AJ709&lt;_xlfn.NORM.S.INV($C$6),1,0)</x:f>
        <x:v>0</x:v>
      </x:c>
      <x:c r="BF709" s="34" t="n">
        <x:f>IF(SQRT($C$9)*$B709+SQRT(1-$C$9)*AK709&lt;_xlfn.NORM.S.INV($C$6),1,0)</x:f>
        <x:v>0</x:v>
      </x:c>
      <x:c r="BG709" s="34"/>
      <x:c r="BH709" s="34"/>
      <x:c r="BI709" s="34" t="n">
        <x:f>$B$11*(($A$1061)*$C709/$B$12*$B$7+(1-$A$1061)*$D709/$B$12*$C$7)</x:f>
        <x:v>0</x:v>
      </x:c>
      <x:c r="BJ709" s="34" t="n">
        <x:f>$B$11*(($A$1062)*$C709/$B$12*$B$7+(1-$A$1062)*$D709/$B$12*$C$7)</x:f>
        <x:v>20</x:v>
      </x:c>
      <x:c r="BK709" s="34" t="n">
        <x:f>$B$11*(($A$1063)*$C709/$B$12*$B$7+(1-$A$1063)*$D709/$B$12*$C$7)</x:f>
        <x:v>40</x:v>
      </x:c>
      <x:c r="BL709" s="34" t="n">
        <x:f>$B$11*(($A$1064)*$C709/$B$12*$B$7+(1-$A$1064)*$D709/$B$12*$C$7)</x:f>
        <x:v>60</x:v>
      </x:c>
      <x:c r="BM709" s="34" t="n">
        <x:f>$B$11*(($A$1065)*$C709/$B$12*$B$7+(1-$A$1065)*$D709/$B$12*$C$7)</x:f>
        <x:v>80</x:v>
      </x:c>
      <x:c r="BN709" s="34" t="n">
        <x:f>$B$11*(($A$1066)*$C709/$B$12*$B$7+(1-$A$1066)*$D709/$B$12*$C$7)</x:f>
        <x:v>100.00000000000001</x:v>
      </x:c>
      <x:c r="BO709" s="34" t="n">
        <x:f>$B$11*(($A$1067)*$C709/$B$12*$B$7+(1-$A$1067)*$D709/$B$12*$C$7)</x:f>
        <x:v>120</x:v>
      </x:c>
      <x:c r="BP709" s="34" t="n">
        <x:f>$B$11*(($A$1068)*$C709/$B$12*$B$7+(1-$A$1068)*$D709/$B$12*$C$7)</x:f>
        <x:v>139.99999999999997</x:v>
      </x:c>
      <x:c r="BQ709" s="34" t="n">
        <x:f>$B$11*(($A$1069)*$C709/$B$12*$B$7+(1-$A$1069)*$D709/$B$12*$C$7)</x:f>
        <x:v>160</x:v>
      </x:c>
      <x:c r="BR709" s="34" t="n">
        <x:f>$B$11*(($A$1070)*$C709/$B$12*$B$7+(1-$A$1070)*$D709/$B$12*$C$7)</x:f>
        <x:v>180</x:v>
      </x:c>
      <x:c r="BS709" s="34" t="n">
        <x:f>$B$11*(($A$1071)*$C709/$B$12*$B$7+(1-$A$1071)*$D709/$B$12*$C$7)</x:f>
        <x:v>200.00000000000003</x:v>
      </x:c>
      <x:c r="BT709" s="34" t="n">
        <x:f>$B$11*(($A$1072)*$C709/$B$12*$B$7+(1-$A$1072)*$D709/$B$12*$C$7)</x:f>
        <x:v>220.00000000000006</x:v>
      </x:c>
      <x:c r="BU709" s="34" t="n">
        <x:f>$B$11*(($A$1073)*$C709/$B$12*$B$7+(1-$A$1073)*$D709/$B$12*$C$7)</x:f>
        <x:v>240</x:v>
      </x:c>
      <x:c r="BV709" s="34" t="n">
        <x:f>$B$11*(($A$1074)*$C709/$B$12*$B$7+(1-$A$1074)*$D709/$B$12*$C$7)</x:f>
        <x:v>260</x:v>
      </x:c>
      <x:c r="BW709" s="34" t="n">
        <x:f>$B$11*(($A$1075)*$C709/$B$12*$B$7+(1-$A$1075)*$D709/$B$12*$C$7)</x:f>
        <x:v>279.99999999999994</x:v>
      </x:c>
      <x:c r="BX709" s="34" t="n">
        <x:f>$B$11*(($A$1076)*$C709/$B$12*$B$7+(1-$A$1076)*$D709/$B$12*$C$7)</x:f>
        <x:v>300</x:v>
      </x:c>
      <x:c r="BY709" s="34" t="n">
        <x:f>$B$11*(($A$1077)*$C709/$B$12*$B$7+(1-$A$1077)*$D709/$B$12*$C$7)</x:f>
        <x:v>320</x:v>
      </x:c>
      <x:c r="BZ709" s="34" t="n">
        <x:f>$B$11*(($A$1078)*$C709/$B$12*$B$7+(1-$A$1078)*$D709/$B$12*$C$7)</x:f>
        <x:v>339.99999999999994</x:v>
      </x:c>
      <x:c r="CA709" s="34" t="n">
        <x:f>$B$11*(($A$1079)*$C709/$B$12*$B$7+(1-$A$1079)*$D709/$B$12*$C$7)</x:f>
        <x:v>360</x:v>
      </x:c>
      <x:c r="CB709" s="34" t="n">
        <x:f>$B$11*(($A$1080)*$C709/$B$12*$B$7+(1-$A$1080)*$D709/$B$12*$C$7)</x:f>
        <x:v>380.00000000000006</x:v>
      </x:c>
      <x:c r="CC709" s="34" t="n">
        <x:f>$B$11*(($A$1081)*$C709/$B$12*$B$7+(1-$A$1081)*$D709/$B$12*$C$7)</x:f>
        <x:v>400.00000000000006</x:v>
      </x:c>
    </x:row>
    <x:row r="710">
      <x:c r="A710" s="34" t="n">
        <x:v>686</x:v>
      </x:c>
      <x:c r="B710" s="39" t="n">
        <x:v>-0.4374047810158926</x:v>
      </x:c>
      <x:c r="C710" s="1" t="n">
        <x:f>SUM(AM710:AV710)</x:f>
        <x:v>0</x:v>
      </x:c>
      <x:c r="D710" s="1" t="n">
        <x:f>SUM(AW710:BF710)</x:f>
        <x:v>1</x:v>
      </x:c>
      <x:c r="E710" s="17" t="n">
        <x:f>(1-C710/$B$12)*$B$8-C710/$B$12*$B$7</x:f>
        <x:v>0.05</x:v>
      </x:c>
      <x:c r="F710" s="17" t="n">
        <x:f>(1-D710/$B$12)*$C$8-D710/$B$12*$C$7</x:f>
        <x:v>0.021000000000000005</x:v>
      </x:c>
      <x:c r="G710" s="32" t="n">
        <x:f>$B$11*($B$10*C710/$B$12*$B$7+(1-$B$10)*D710/$B$12*$C$7)</x:f>
        <x:v>300</x:v>
      </x:c>
      <x:c r="H710" s="17" t="n">
        <x:f>$B$10*E710+(1-$B$10)*F710</x:f>
        <x:v>0.035500000000000004</x:v>
      </x:c>
      <x:c r="I710" s="34"/>
      <x:c r="J710" s="34"/>
      <x:c r="K710" s="34"/>
      <x:c r="L710" s="34"/>
      <x:c r="M710" s="34"/>
      <x:c r="N710" s="34"/>
      <x:c r="O710" s="34"/>
      <x:c r="P710" s="34"/>
      <x:c r="Q710" s="34"/>
      <x:c r="R710" s="39" t="n">
        <x:v>1.1932249617775008</x:v>
      </x:c>
      <x:c r="S710" s="39" t="n">
        <x:v>0.7354273748952915</x:v>
      </x:c>
      <x:c r="T710" s="39" t="n">
        <x:v>-0.8232605877585885</x:v>
      </x:c>
      <x:c r="U710" s="39" t="n">
        <x:v>0.15280051792322655</x:v>
      </x:c>
      <x:c r="V710" s="39" t="n">
        <x:v>-1.041103309423762</x:v>
      </x:c>
      <x:c r="W710" s="39" t="n">
        <x:v>0.529637896866699</x:v>
      </x:c>
      <x:c r="X710" s="39" t="n">
        <x:v>0.5965121977183951</x:v>
      </x:c>
      <x:c r="Y710" s="39" t="n">
        <x:v>-0.30398913076246387</x:v>
      </x:c>
      <x:c r="Z710" s="39" t="n">
        <x:v>-0.983501849211056</x:v>
      </x:c>
      <x:c r="AA710" s="39" t="n">
        <x:v>0.49621614884992066</x:v>
      </x:c>
      <x:c r="AB710" s="39" t="n">
        <x:v>0.9723432797659157</x:v>
      </x:c>
      <x:c r="AC710" s="39" t="n">
        <x:v>-1.5611332511391267</x:v>
      </x:c>
      <x:c r="AD710" s="39" t="n">
        <x:v>1.2083273465159512</x:v>
      </x:c>
      <x:c r="AE710" s="39" t="n">
        <x:v>-0.931358578037899</x:v>
      </x:c>
      <x:c r="AF710" s="39" t="n">
        <x:v>-0.0848954391594461</x:v>
      </x:c>
      <x:c r="AG710" s="39" t="n">
        <x:v>-0.7472919314264171</x:v>
      </x:c>
      <x:c r="AH710" s="39" t="n">
        <x:v>-1.8451693193336807</x:v>
      </x:c>
      <x:c r="AI710" s="39" t="n">
        <x:v>-0.6367153274378209</x:v>
      </x:c>
      <x:c r="AJ710" s="39" t="n">
        <x:v>-1.4072002537601058</x:v>
      </x:c>
      <x:c r="AK710" s="39" t="n">
        <x:v>0.8356209035566454</x:v>
      </x:c>
      <x:c r="AL710" s="34"/>
      <x:c r="AM710" s="34" t="n">
        <x:f>IF(SQRT($B$9)*$B710+SQRT(1-$B$9)*R710&lt;_xlfn.NORM.S.INV($B$6),1,0)</x:f>
        <x:v>0</x:v>
      </x:c>
      <x:c r="AN710" s="34" t="n">
        <x:f>IF(SQRT($B$9)*$B710+SQRT(1-$B$9)*S710&lt;_xlfn.NORM.S.INV($B$6),1,0)</x:f>
        <x:v>0</x:v>
      </x:c>
      <x:c r="AO710" s="34" t="n">
        <x:f>IF(SQRT($B$9)*$B710+SQRT(1-$B$9)*T710&lt;_xlfn.NORM.S.INV($B$6),1,0)</x:f>
        <x:v>0</x:v>
      </x:c>
      <x:c r="AP710" s="34" t="n">
        <x:f>IF(SQRT($B$9)*$B710+SQRT(1-$B$9)*U710&lt;_xlfn.NORM.S.INV($B$6),1,0)</x:f>
        <x:v>0</x:v>
      </x:c>
      <x:c r="AQ710" s="34" t="n">
        <x:f>IF(SQRT($B$9)*$B710+SQRT(1-$B$9)*V710&lt;_xlfn.NORM.S.INV($B$6),1,0)</x:f>
        <x:v>0</x:v>
      </x:c>
      <x:c r="AR710" s="34" t="n">
        <x:f>IF(SQRT($B$9)*$B710+SQRT(1-$B$9)*W710&lt;_xlfn.NORM.S.INV($B$6),1,0)</x:f>
        <x:v>0</x:v>
      </x:c>
      <x:c r="AS710" s="34" t="n">
        <x:f>IF(SQRT($B$9)*$B710+SQRT(1-$B$9)*X710&lt;_xlfn.NORM.S.INV($B$6),1,0)</x:f>
        <x:v>0</x:v>
      </x:c>
      <x:c r="AT710" s="34" t="n">
        <x:f>IF(SQRT($B$9)*$B710+SQRT(1-$B$9)*Y710&lt;_xlfn.NORM.S.INV($B$6),1,0)</x:f>
        <x:v>0</x:v>
      </x:c>
      <x:c r="AU710" s="34" t="n">
        <x:f>IF(SQRT($B$9)*$B710+SQRT(1-$B$9)*Z710&lt;_xlfn.NORM.S.INV($B$6),1,0)</x:f>
        <x:v>0</x:v>
      </x:c>
      <x:c r="AV710" s="34" t="n">
        <x:f>IF(SQRT($B$9)*$B710+SQRT(1-$B$9)*AA710&lt;_xlfn.NORM.S.INV($B$6),1,0)</x:f>
        <x:v>0</x:v>
      </x:c>
      <x:c r="AW710" s="34" t="n">
        <x:f>IF(SQRT($C$9)*$B710+SQRT(1-$C$9)*AB710&lt;_xlfn.NORM.S.INV($C$6),1,0)</x:f>
        <x:v>0</x:v>
      </x:c>
      <x:c r="AX710" s="34" t="n">
        <x:f>IF(SQRT($C$9)*$B710+SQRT(1-$C$9)*AC710&lt;_xlfn.NORM.S.INV($C$6),1,0)</x:f>
        <x:v>0</x:v>
      </x:c>
      <x:c r="AY710" s="34" t="n">
        <x:f>IF(SQRT($C$9)*$B710+SQRT(1-$C$9)*AD710&lt;_xlfn.NORM.S.INV($C$6),1,0)</x:f>
        <x:v>0</x:v>
      </x:c>
      <x:c r="AZ710" s="34" t="n">
        <x:f>IF(SQRT($C$9)*$B710+SQRT(1-$C$9)*AE710&lt;_xlfn.NORM.S.INV($C$6),1,0)</x:f>
        <x:v>0</x:v>
      </x:c>
      <x:c r="BA710" s="34" t="n">
        <x:f>IF(SQRT($C$9)*$B710+SQRT(1-$C$9)*AF710&lt;_xlfn.NORM.S.INV($C$6),1,0)</x:f>
        <x:v>0</x:v>
      </x:c>
      <x:c r="BB710" s="34" t="n">
        <x:f>IF(SQRT($C$9)*$B710+SQRT(1-$C$9)*AG710&lt;_xlfn.NORM.S.INV($C$6),1,0)</x:f>
        <x:v>0</x:v>
      </x:c>
      <x:c r="BC710" s="34" t="n">
        <x:f>IF(SQRT($C$9)*$B710+SQRT(1-$C$9)*AH710&lt;_xlfn.NORM.S.INV($C$6),1,0)</x:f>
        <x:v>1</x:v>
      </x:c>
      <x:c r="BD710" s="34" t="n">
        <x:f>IF(SQRT($C$9)*$B710+SQRT(1-$C$9)*AI710&lt;_xlfn.NORM.S.INV($C$6),1,0)</x:f>
        <x:v>0</x:v>
      </x:c>
      <x:c r="BE710" s="34" t="n">
        <x:f>IF(SQRT($C$9)*$B710+SQRT(1-$C$9)*AJ710&lt;_xlfn.NORM.S.INV($C$6),1,0)</x:f>
        <x:v>0</x:v>
      </x:c>
      <x:c r="BF710" s="34" t="n">
        <x:f>IF(SQRT($C$9)*$B710+SQRT(1-$C$9)*AK710&lt;_xlfn.NORM.S.INV($C$6),1,0)</x:f>
        <x:v>0</x:v>
      </x:c>
      <x:c r="BG710" s="34"/>
      <x:c r="BH710" s="34"/>
      <x:c r="BI710" s="34" t="n">
        <x:f>$B$11*(($A$1061)*$C710/$B$12*$B$7+(1-$A$1061)*$D710/$B$12*$C$7)</x:f>
        <x:v>600</x:v>
      </x:c>
      <x:c r="BJ710" s="34" t="n">
        <x:f>$B$11*(($A$1062)*$C710/$B$12*$B$7+(1-$A$1062)*$D710/$B$12*$C$7)</x:f>
        <x:v>570</x:v>
      </x:c>
      <x:c r="BK710" s="34" t="n">
        <x:f>$B$11*(($A$1063)*$C710/$B$12*$B$7+(1-$A$1063)*$D710/$B$12*$C$7)</x:f>
        <x:v>540</x:v>
      </x:c>
      <x:c r="BL710" s="34" t="n">
        <x:f>$B$11*(($A$1064)*$C710/$B$12*$B$7+(1-$A$1064)*$D710/$B$12*$C$7)</x:f>
        <x:v>509.99999999999994</x:v>
      </x:c>
      <x:c r="BM710" s="34" t="n">
        <x:f>$B$11*(($A$1065)*$C710/$B$12*$B$7+(1-$A$1065)*$D710/$B$12*$C$7)</x:f>
        <x:v>480</x:v>
      </x:c>
      <x:c r="BN710" s="34" t="n">
        <x:f>$B$11*(($A$1066)*$C710/$B$12*$B$7+(1-$A$1066)*$D710/$B$12*$C$7)</x:f>
        <x:v>450</x:v>
      </x:c>
      <x:c r="BO710" s="34" t="n">
        <x:f>$B$11*(($A$1067)*$C710/$B$12*$B$7+(1-$A$1067)*$D710/$B$12*$C$7)</x:f>
        <x:v>419.99999999999994</x:v>
      </x:c>
      <x:c r="BP710" s="34" t="n">
        <x:f>$B$11*(($A$1068)*$C710/$B$12*$B$7+(1-$A$1068)*$D710/$B$12*$C$7)</x:f>
        <x:v>390</x:v>
      </x:c>
      <x:c r="BQ710" s="34" t="n">
        <x:f>$B$11*(($A$1069)*$C710/$B$12*$B$7+(1-$A$1069)*$D710/$B$12*$C$7)</x:f>
        <x:v>360</x:v>
      </x:c>
      <x:c r="BR710" s="34" t="n">
        <x:f>$B$11*(($A$1070)*$C710/$B$12*$B$7+(1-$A$1070)*$D710/$B$12*$C$7)</x:f>
        <x:v>330</x:v>
      </x:c>
      <x:c r="BS710" s="34" t="n">
        <x:f>$B$11*(($A$1071)*$C710/$B$12*$B$7+(1-$A$1071)*$D710/$B$12*$C$7)</x:f>
        <x:v>300</x:v>
      </x:c>
      <x:c r="BT710" s="34" t="n">
        <x:f>$B$11*(($A$1072)*$C710/$B$12*$B$7+(1-$A$1072)*$D710/$B$12*$C$7)</x:f>
        <x:v>270</x:v>
      </x:c>
      <x:c r="BU710" s="34" t="n">
        <x:f>$B$11*(($A$1073)*$C710/$B$12*$B$7+(1-$A$1073)*$D710/$B$12*$C$7)</x:f>
        <x:v>240</x:v>
      </x:c>
      <x:c r="BV710" s="34" t="n">
        <x:f>$B$11*(($A$1074)*$C710/$B$12*$B$7+(1-$A$1074)*$D710/$B$12*$C$7)</x:f>
        <x:v>209.99999999999997</x:v>
      </x:c>
      <x:c r="BW710" s="34" t="n">
        <x:f>$B$11*(($A$1075)*$C710/$B$12*$B$7+(1-$A$1075)*$D710/$B$12*$C$7)</x:f>
        <x:v>180.00000000000003</x:v>
      </x:c>
      <x:c r="BX710" s="34" t="n">
        <x:f>$B$11*(($A$1076)*$C710/$B$12*$B$7+(1-$A$1076)*$D710/$B$12*$C$7)</x:f>
        <x:v>150</x:v>
      </x:c>
      <x:c r="BY710" s="34" t="n">
        <x:f>$B$11*(($A$1077)*$C710/$B$12*$B$7+(1-$A$1077)*$D710/$B$12*$C$7)</x:f>
        <x:v>119.99999999999999</x:v>
      </x:c>
      <x:c r="BZ710" s="34" t="n">
        <x:f>$B$11*(($A$1078)*$C710/$B$12*$B$7+(1-$A$1078)*$D710/$B$12*$C$7)</x:f>
        <x:v>90.00000000000001</x:v>
      </x:c>
      <x:c r="CA710" s="34" t="n">
        <x:f>$B$11*(($A$1079)*$C710/$B$12*$B$7+(1-$A$1079)*$D710/$B$12*$C$7)</x:f>
        <x:v>59.99999999999999</x:v>
      </x:c>
      <x:c r="CB710" s="34" t="n">
        <x:f>$B$11*(($A$1080)*$C710/$B$12*$B$7+(1-$A$1080)*$D710/$B$12*$C$7)</x:f>
        <x:v>30.00000000000003</x:v>
      </x:c>
      <x:c r="CC710" s="34" t="n">
        <x:f>$B$11*(($A$1081)*$C710/$B$12*$B$7+(1-$A$1081)*$D710/$B$12*$C$7)</x:f>
        <x:v>0</x:v>
      </x:c>
    </x:row>
    <x:row r="711">
      <x:c r="A711" s="34" t="n">
        <x:v>687</x:v>
      </x:c>
      <x:c r="B711" s="39" t="n">
        <x:v>0.8938527684697903</x:v>
      </x:c>
      <x:c r="C711" s="1" t="n">
        <x:f>SUM(AM711:AV711)</x:f>
        <x:v>0</x:v>
      </x:c>
      <x:c r="D711" s="1" t="n">
        <x:f>SUM(AW711:BF711)</x:f>
        <x:v>1</x:v>
      </x:c>
      <x:c r="E711" s="17" t="n">
        <x:f>(1-C711/$B$12)*$B$8-C711/$B$12*$B$7</x:f>
        <x:v>0.05</x:v>
      </x:c>
      <x:c r="F711" s="17" t="n">
        <x:f>(1-D711/$B$12)*$C$8-D711/$B$12*$C$7</x:f>
        <x:v>0.021000000000000005</x:v>
      </x:c>
      <x:c r="G711" s="32" t="n">
        <x:f>$B$11*($B$10*C711/$B$12*$B$7+(1-$B$10)*D711/$B$12*$C$7)</x:f>
        <x:v>300</x:v>
      </x:c>
      <x:c r="H711" s="17" t="n">
        <x:f>$B$10*E711+(1-$B$10)*F711</x:f>
        <x:v>0.035500000000000004</x:v>
      </x:c>
      <x:c r="I711" s="34"/>
      <x:c r="J711" s="34"/>
      <x:c r="K711" s="34"/>
      <x:c r="L711" s="34"/>
      <x:c r="M711" s="34"/>
      <x:c r="N711" s="34"/>
      <x:c r="O711" s="34"/>
      <x:c r="P711" s="34"/>
      <x:c r="Q711" s="34"/>
      <x:c r="R711" s="39" t="n">
        <x:v>0.5047764947198135</x:v>
      </x:c>
      <x:c r="S711" s="39" t="n">
        <x:v>0.3707805752904241</x:v>
      </x:c>
      <x:c r="T711" s="39" t="n">
        <x:v>-0.965550805372188</x:v>
      </x:c>
      <x:c r="U711" s="39" t="n">
        <x:v>0.3660580149696028</x:v>
      </x:c>
      <x:c r="V711" s="39" t="n">
        <x:v>-0.24093737547358218</x:v>
      </x:c>
      <x:c r="W711" s="39" t="n">
        <x:v>0.6695482775395933</x:v>
      </x:c>
      <x:c r="X711" s="39" t="n">
        <x:v>0.6176254196374447</x:v>
      </x:c>
      <x:c r="Y711" s="39" t="n">
        <x:v>0.5118559550535182</x:v>
      </x:c>
      <x:c r="Z711" s="39" t="n">
        <x:v>-0.19165755632960288</x:v>
      </x:c>
      <x:c r="AA711" s="39" t="n">
        <x:v>0.1913603137810328</x:v>
      </x:c>
      <x:c r="AB711" s="39" t="n">
        <x:v>0.2052679287214866</x:v>
      </x:c>
      <x:c r="AC711" s="39" t="n">
        <x:v>-0.5252508100132621</x:v>
      </x:c>
      <x:c r="AD711" s="39" t="n">
        <x:v>-0.6518692696658229</x:v>
      </x:c>
      <x:c r="AE711" s="39" t="n">
        <x:v>0.09003885594106316</x:v>
      </x:c>
      <x:c r="AF711" s="39" t="n">
        <x:v>1.0817585726865193</x:v>
      </x:c>
      <x:c r="AG711" s="39" t="n">
        <x:v>-0.7364847031272994</x:v>
      </x:c>
      <x:c r="AH711" s="39" t="n">
        <x:v>-2.625639850769317</x:v>
      </x:c>
      <x:c r="AI711" s="39" t="n">
        <x:v>0.04912999452163663</x:v>
      </x:c>
      <x:c r="AJ711" s="39" t="n">
        <x:v>1.0348475405362703</x:v>
      </x:c>
      <x:c r="AK711" s="39" t="n">
        <x:v>-0.7516216002747634</x:v>
      </x:c>
      <x:c r="AL711" s="34"/>
      <x:c r="AM711" s="34" t="n">
        <x:f>IF(SQRT($B$9)*$B711+SQRT(1-$B$9)*R711&lt;_xlfn.NORM.S.INV($B$6),1,0)</x:f>
        <x:v>0</x:v>
      </x:c>
      <x:c r="AN711" s="34" t="n">
        <x:f>IF(SQRT($B$9)*$B711+SQRT(1-$B$9)*S711&lt;_xlfn.NORM.S.INV($B$6),1,0)</x:f>
        <x:v>0</x:v>
      </x:c>
      <x:c r="AO711" s="34" t="n">
        <x:f>IF(SQRT($B$9)*$B711+SQRT(1-$B$9)*T711&lt;_xlfn.NORM.S.INV($B$6),1,0)</x:f>
        <x:v>0</x:v>
      </x:c>
      <x:c r="AP711" s="34" t="n">
        <x:f>IF(SQRT($B$9)*$B711+SQRT(1-$B$9)*U711&lt;_xlfn.NORM.S.INV($B$6),1,0)</x:f>
        <x:v>0</x:v>
      </x:c>
      <x:c r="AQ711" s="34" t="n">
        <x:f>IF(SQRT($B$9)*$B711+SQRT(1-$B$9)*V711&lt;_xlfn.NORM.S.INV($B$6),1,0)</x:f>
        <x:v>0</x:v>
      </x:c>
      <x:c r="AR711" s="34" t="n">
        <x:f>IF(SQRT($B$9)*$B711+SQRT(1-$B$9)*W711&lt;_xlfn.NORM.S.INV($B$6),1,0)</x:f>
        <x:v>0</x:v>
      </x:c>
      <x:c r="AS711" s="34" t="n">
        <x:f>IF(SQRT($B$9)*$B711+SQRT(1-$B$9)*X711&lt;_xlfn.NORM.S.INV($B$6),1,0)</x:f>
        <x:v>0</x:v>
      </x:c>
      <x:c r="AT711" s="34" t="n">
        <x:f>IF(SQRT($B$9)*$B711+SQRT(1-$B$9)*Y711&lt;_xlfn.NORM.S.INV($B$6),1,0)</x:f>
        <x:v>0</x:v>
      </x:c>
      <x:c r="AU711" s="34" t="n">
        <x:f>IF(SQRT($B$9)*$B711+SQRT(1-$B$9)*Z711&lt;_xlfn.NORM.S.INV($B$6),1,0)</x:f>
        <x:v>0</x:v>
      </x:c>
      <x:c r="AV711" s="34" t="n">
        <x:f>IF(SQRT($B$9)*$B711+SQRT(1-$B$9)*AA711&lt;_xlfn.NORM.S.INV($B$6),1,0)</x:f>
        <x:v>0</x:v>
      </x:c>
      <x:c r="AW711" s="34" t="n">
        <x:f>IF(SQRT($C$9)*$B711+SQRT(1-$C$9)*AB711&lt;_xlfn.NORM.S.INV($C$6),1,0)</x:f>
        <x:v>0</x:v>
      </x:c>
      <x:c r="AX711" s="34" t="n">
        <x:f>IF(SQRT($C$9)*$B711+SQRT(1-$C$9)*AC711&lt;_xlfn.NORM.S.INV($C$6),1,0)</x:f>
        <x:v>0</x:v>
      </x:c>
      <x:c r="AY711" s="34" t="n">
        <x:f>IF(SQRT($C$9)*$B711+SQRT(1-$C$9)*AD711&lt;_xlfn.NORM.S.INV($C$6),1,0)</x:f>
        <x:v>0</x:v>
      </x:c>
      <x:c r="AZ711" s="34" t="n">
        <x:f>IF(SQRT($C$9)*$B711+SQRT(1-$C$9)*AE711&lt;_xlfn.NORM.S.INV($C$6),1,0)</x:f>
        <x:v>0</x:v>
      </x:c>
      <x:c r="BA711" s="34" t="n">
        <x:f>IF(SQRT($C$9)*$B711+SQRT(1-$C$9)*AF711&lt;_xlfn.NORM.S.INV($C$6),1,0)</x:f>
        <x:v>0</x:v>
      </x:c>
      <x:c r="BB711" s="34" t="n">
        <x:f>IF(SQRT($C$9)*$B711+SQRT(1-$C$9)*AG711&lt;_xlfn.NORM.S.INV($C$6),1,0)</x:f>
        <x:v>0</x:v>
      </x:c>
      <x:c r="BC711" s="34" t="n">
        <x:f>IF(SQRT($C$9)*$B711+SQRT(1-$C$9)*AH711&lt;_xlfn.NORM.S.INV($C$6),1,0)</x:f>
        <x:v>1</x:v>
      </x:c>
      <x:c r="BD711" s="34" t="n">
        <x:f>IF(SQRT($C$9)*$B711+SQRT(1-$C$9)*AI711&lt;_xlfn.NORM.S.INV($C$6),1,0)</x:f>
        <x:v>0</x:v>
      </x:c>
      <x:c r="BE711" s="34" t="n">
        <x:f>IF(SQRT($C$9)*$B711+SQRT(1-$C$9)*AJ711&lt;_xlfn.NORM.S.INV($C$6),1,0)</x:f>
        <x:v>0</x:v>
      </x:c>
      <x:c r="BF711" s="34" t="n">
        <x:f>IF(SQRT($C$9)*$B711+SQRT(1-$C$9)*AK711&lt;_xlfn.NORM.S.INV($C$6),1,0)</x:f>
        <x:v>0</x:v>
      </x:c>
      <x:c r="BG711" s="34"/>
      <x:c r="BH711" s="34"/>
      <x:c r="BI711" s="34" t="n">
        <x:f>$B$11*(($A$1061)*$C711/$B$12*$B$7+(1-$A$1061)*$D711/$B$12*$C$7)</x:f>
        <x:v>600</x:v>
      </x:c>
      <x:c r="BJ711" s="34" t="n">
        <x:f>$B$11*(($A$1062)*$C711/$B$12*$B$7+(1-$A$1062)*$D711/$B$12*$C$7)</x:f>
        <x:v>570</x:v>
      </x:c>
      <x:c r="BK711" s="34" t="n">
        <x:f>$B$11*(($A$1063)*$C711/$B$12*$B$7+(1-$A$1063)*$D711/$B$12*$C$7)</x:f>
        <x:v>540</x:v>
      </x:c>
      <x:c r="BL711" s="34" t="n">
        <x:f>$B$11*(($A$1064)*$C711/$B$12*$B$7+(1-$A$1064)*$D711/$B$12*$C$7)</x:f>
        <x:v>509.99999999999994</x:v>
      </x:c>
      <x:c r="BM711" s="34" t="n">
        <x:f>$B$11*(($A$1065)*$C711/$B$12*$B$7+(1-$A$1065)*$D711/$B$12*$C$7)</x:f>
        <x:v>480</x:v>
      </x:c>
      <x:c r="BN711" s="34" t="n">
        <x:f>$B$11*(($A$1066)*$C711/$B$12*$B$7+(1-$A$1066)*$D711/$B$12*$C$7)</x:f>
        <x:v>450</x:v>
      </x:c>
      <x:c r="BO711" s="34" t="n">
        <x:f>$B$11*(($A$1067)*$C711/$B$12*$B$7+(1-$A$1067)*$D711/$B$12*$C$7)</x:f>
        <x:v>419.99999999999994</x:v>
      </x:c>
      <x:c r="BP711" s="34" t="n">
        <x:f>$B$11*(($A$1068)*$C711/$B$12*$B$7+(1-$A$1068)*$D711/$B$12*$C$7)</x:f>
        <x:v>390</x:v>
      </x:c>
      <x:c r="BQ711" s="34" t="n">
        <x:f>$B$11*(($A$1069)*$C711/$B$12*$B$7+(1-$A$1069)*$D711/$B$12*$C$7)</x:f>
        <x:v>360</x:v>
      </x:c>
      <x:c r="BR711" s="34" t="n">
        <x:f>$B$11*(($A$1070)*$C711/$B$12*$B$7+(1-$A$1070)*$D711/$B$12*$C$7)</x:f>
        <x:v>330</x:v>
      </x:c>
      <x:c r="BS711" s="34" t="n">
        <x:f>$B$11*(($A$1071)*$C711/$B$12*$B$7+(1-$A$1071)*$D711/$B$12*$C$7)</x:f>
        <x:v>300</x:v>
      </x:c>
      <x:c r="BT711" s="34" t="n">
        <x:f>$B$11*(($A$1072)*$C711/$B$12*$B$7+(1-$A$1072)*$D711/$B$12*$C$7)</x:f>
        <x:v>270</x:v>
      </x:c>
      <x:c r="BU711" s="34" t="n">
        <x:f>$B$11*(($A$1073)*$C711/$B$12*$B$7+(1-$A$1073)*$D711/$B$12*$C$7)</x:f>
        <x:v>240</x:v>
      </x:c>
      <x:c r="BV711" s="34" t="n">
        <x:f>$B$11*(($A$1074)*$C711/$B$12*$B$7+(1-$A$1074)*$D711/$B$12*$C$7)</x:f>
        <x:v>209.99999999999997</x:v>
      </x:c>
      <x:c r="BW711" s="34" t="n">
        <x:f>$B$11*(($A$1075)*$C711/$B$12*$B$7+(1-$A$1075)*$D711/$B$12*$C$7)</x:f>
        <x:v>180.00000000000003</x:v>
      </x:c>
      <x:c r="BX711" s="34" t="n">
        <x:f>$B$11*(($A$1076)*$C711/$B$12*$B$7+(1-$A$1076)*$D711/$B$12*$C$7)</x:f>
        <x:v>150</x:v>
      </x:c>
      <x:c r="BY711" s="34" t="n">
        <x:f>$B$11*(($A$1077)*$C711/$B$12*$B$7+(1-$A$1077)*$D711/$B$12*$C$7)</x:f>
        <x:v>119.99999999999999</x:v>
      </x:c>
      <x:c r="BZ711" s="34" t="n">
        <x:f>$B$11*(($A$1078)*$C711/$B$12*$B$7+(1-$A$1078)*$D711/$B$12*$C$7)</x:f>
        <x:v>90.00000000000001</x:v>
      </x:c>
      <x:c r="CA711" s="34" t="n">
        <x:f>$B$11*(($A$1079)*$C711/$B$12*$B$7+(1-$A$1079)*$D711/$B$12*$C$7)</x:f>
        <x:v>59.99999999999999</x:v>
      </x:c>
      <x:c r="CB711" s="34" t="n">
        <x:f>$B$11*(($A$1080)*$C711/$B$12*$B$7+(1-$A$1080)*$D711/$B$12*$C$7)</x:f>
        <x:v>30.00000000000003</x:v>
      </x:c>
      <x:c r="CC711" s="34" t="n">
        <x:f>$B$11*(($A$1081)*$C711/$B$12*$B$7+(1-$A$1081)*$D711/$B$12*$C$7)</x:f>
        <x:v>0</x:v>
      </x:c>
    </x:row>
    <x:row r="712">
      <x:c r="A712" s="34" t="n">
        <x:v>688</x:v>
      </x:c>
      <x:c r="B712" s="39" t="n">
        <x:v>-1.1272556804059517</x:v>
      </x:c>
      <x:c r="C712" s="1" t="n">
        <x:f>SUM(AM712:AV712)</x:f>
        <x:v>0</x:v>
      </x:c>
      <x:c r="D712" s="1" t="n">
        <x:f>SUM(AW712:BF712)</x:f>
        <x:v>0</x:v>
      </x:c>
      <x:c r="E712" s="17" t="n">
        <x:f>(1-C712/$B$12)*$B$8-C712/$B$12*$B$7</x:f>
        <x:v>0.05</x:v>
      </x:c>
      <x:c r="F712" s="17" t="n">
        <x:f>(1-D712/$B$12)*$C$8-D712/$B$12*$C$7</x:f>
        <x:v>0.09</x:v>
      </x:c>
      <x:c r="G712" s="32" t="n">
        <x:f>$B$11*($B$10*C712/$B$12*$B$7+(1-$B$10)*D712/$B$12*$C$7)</x:f>
        <x:v>0</x:v>
      </x:c>
      <x:c r="H712" s="17" t="n">
        <x:f>$B$10*E712+(1-$B$10)*F712</x:f>
        <x:v>0.07</x:v>
      </x:c>
      <x:c r="I712" s="34"/>
      <x:c r="J712" s="34"/>
      <x:c r="K712" s="34"/>
      <x:c r="L712" s="34"/>
      <x:c r="M712" s="34"/>
      <x:c r="N712" s="34"/>
      <x:c r="O712" s="34"/>
      <x:c r="P712" s="34"/>
      <x:c r="Q712" s="34"/>
      <x:c r="R712" s="39" t="n">
        <x:v>-1.2661721919206363</x:v>
      </x:c>
      <x:c r="S712" s="39" t="n">
        <x:v>0.26289575399728077</x:v>
      </x:c>
      <x:c r="T712" s="39" t="n">
        <x:v>-0.4655943968348762</x:v>
      </x:c>
      <x:c r="U712" s="39" t="n">
        <x:v>1.3927411141069785</x:v>
      </x:c>
      <x:c r="V712" s="39" t="n">
        <x:v>-0.3308762181821754</x:v>
      </x:c>
      <x:c r="W712" s="39" t="n">
        <x:v>-1.49105486991491</x:v>
      </x:c>
      <x:c r="X712" s="39" t="n">
        <x:v>-0.9728689120618634</x:v>
      </x:c>
      <x:c r="Y712" s="39" t="n">
        <x:v>0.24158210614951464</x:v>
      </x:c>
      <x:c r="Z712" s="39" t="n">
        <x:v>0.15514674106652912</x:v>
      </x:c>
      <x:c r="AA712" s="39" t="n">
        <x:v>0.9235572969036862</x:v>
      </x:c>
      <x:c r="AB712" s="39" t="n">
        <x:v>-0.24614084104259595</x:v>
      </x:c>
      <x:c r="AC712" s="39" t="n">
        <x:v>0.15934967874046588</x:v>
      </x:c>
      <x:c r="AD712" s="39" t="n">
        <x:v>1.0014979644324085</x:v>
      </x:c>
      <x:c r="AE712" s="39" t="n">
        <x:v>0.5246038429440293</x:v>
      </x:c>
      <x:c r="AF712" s="39" t="n">
        <x:v>-0.3833438587823411</x:v>
      </x:c>
      <x:c r="AG712" s="39" t="n">
        <x:v>-0.8422350584447423</x:v>
      </x:c>
      <x:c r="AH712" s="39" t="n">
        <x:v>0.2803322602365653</x:v>
      </x:c>
      <x:c r="AI712" s="39" t="n">
        <x:v>-0.5260293804443811</x:v>
      </x:c>
      <x:c r="AJ712" s="39" t="n">
        <x:v>1.7205131609804096</x:v>
      </x:c>
      <x:c r="AK712" s="39" t="n">
        <x:v>-0.9853282434062999</x:v>
      </x:c>
      <x:c r="AL712" s="34"/>
      <x:c r="AM712" s="34" t="n">
        <x:f>IF(SQRT($B$9)*$B712+SQRT(1-$B$9)*R712&lt;_xlfn.NORM.S.INV($B$6),1,0)</x:f>
        <x:v>0</x:v>
      </x:c>
      <x:c r="AN712" s="34" t="n">
        <x:f>IF(SQRT($B$9)*$B712+SQRT(1-$B$9)*S712&lt;_xlfn.NORM.S.INV($B$6),1,0)</x:f>
        <x:v>0</x:v>
      </x:c>
      <x:c r="AO712" s="34" t="n">
        <x:f>IF(SQRT($B$9)*$B712+SQRT(1-$B$9)*T712&lt;_xlfn.NORM.S.INV($B$6),1,0)</x:f>
        <x:v>0</x:v>
      </x:c>
      <x:c r="AP712" s="34" t="n">
        <x:f>IF(SQRT($B$9)*$B712+SQRT(1-$B$9)*U712&lt;_xlfn.NORM.S.INV($B$6),1,0)</x:f>
        <x:v>0</x:v>
      </x:c>
      <x:c r="AQ712" s="34" t="n">
        <x:f>IF(SQRT($B$9)*$B712+SQRT(1-$B$9)*V712&lt;_xlfn.NORM.S.INV($B$6),1,0)</x:f>
        <x:v>0</x:v>
      </x:c>
      <x:c r="AR712" s="34" t="n">
        <x:f>IF(SQRT($B$9)*$B712+SQRT(1-$B$9)*W712&lt;_xlfn.NORM.S.INV($B$6),1,0)</x:f>
        <x:v>0</x:v>
      </x:c>
      <x:c r="AS712" s="34" t="n">
        <x:f>IF(SQRT($B$9)*$B712+SQRT(1-$B$9)*X712&lt;_xlfn.NORM.S.INV($B$6),1,0)</x:f>
        <x:v>0</x:v>
      </x:c>
      <x:c r="AT712" s="34" t="n">
        <x:f>IF(SQRT($B$9)*$B712+SQRT(1-$B$9)*Y712&lt;_xlfn.NORM.S.INV($B$6),1,0)</x:f>
        <x:v>0</x:v>
      </x:c>
      <x:c r="AU712" s="34" t="n">
        <x:f>IF(SQRT($B$9)*$B712+SQRT(1-$B$9)*Z712&lt;_xlfn.NORM.S.INV($B$6),1,0)</x:f>
        <x:v>0</x:v>
      </x:c>
      <x:c r="AV712" s="34" t="n">
        <x:f>IF(SQRT($B$9)*$B712+SQRT(1-$B$9)*AA712&lt;_xlfn.NORM.S.INV($B$6),1,0)</x:f>
        <x:v>0</x:v>
      </x:c>
      <x:c r="AW712" s="34" t="n">
        <x:f>IF(SQRT($C$9)*$B712+SQRT(1-$C$9)*AB712&lt;_xlfn.NORM.S.INV($C$6),1,0)</x:f>
        <x:v>0</x:v>
      </x:c>
      <x:c r="AX712" s="34" t="n">
        <x:f>IF(SQRT($C$9)*$B712+SQRT(1-$C$9)*AC712&lt;_xlfn.NORM.S.INV($C$6),1,0)</x:f>
        <x:v>0</x:v>
      </x:c>
      <x:c r="AY712" s="34" t="n">
        <x:f>IF(SQRT($C$9)*$B712+SQRT(1-$C$9)*AD712&lt;_xlfn.NORM.S.INV($C$6),1,0)</x:f>
        <x:v>0</x:v>
      </x:c>
      <x:c r="AZ712" s="34" t="n">
        <x:f>IF(SQRT($C$9)*$B712+SQRT(1-$C$9)*AE712&lt;_xlfn.NORM.S.INV($C$6),1,0)</x:f>
        <x:v>0</x:v>
      </x:c>
      <x:c r="BA712" s="34" t="n">
        <x:f>IF(SQRT($C$9)*$B712+SQRT(1-$C$9)*AF712&lt;_xlfn.NORM.S.INV($C$6),1,0)</x:f>
        <x:v>0</x:v>
      </x:c>
      <x:c r="BB712" s="34" t="n">
        <x:f>IF(SQRT($C$9)*$B712+SQRT(1-$C$9)*AG712&lt;_xlfn.NORM.S.INV($C$6),1,0)</x:f>
        <x:v>0</x:v>
      </x:c>
      <x:c r="BC712" s="34" t="n">
        <x:f>IF(SQRT($C$9)*$B712+SQRT(1-$C$9)*AH712&lt;_xlfn.NORM.S.INV($C$6),1,0)</x:f>
        <x:v>0</x:v>
      </x:c>
      <x:c r="BD712" s="34" t="n">
        <x:f>IF(SQRT($C$9)*$B712+SQRT(1-$C$9)*AI712&lt;_xlfn.NORM.S.INV($C$6),1,0)</x:f>
        <x:v>0</x:v>
      </x:c>
      <x:c r="BE712" s="34" t="n">
        <x:f>IF(SQRT($C$9)*$B712+SQRT(1-$C$9)*AJ712&lt;_xlfn.NORM.S.INV($C$6),1,0)</x:f>
        <x:v>0</x:v>
      </x:c>
      <x:c r="BF712" s="34" t="n">
        <x:f>IF(SQRT($C$9)*$B712+SQRT(1-$C$9)*AK712&lt;_xlfn.NORM.S.INV($C$6),1,0)</x:f>
        <x:v>0</x:v>
      </x:c>
      <x:c r="BG712" s="34"/>
      <x:c r="BH712" s="34"/>
      <x:c r="BI712" s="34" t="n">
        <x:f>$B$11*(($A$1061)*$C712/$B$12*$B$7+(1-$A$1061)*$D712/$B$12*$C$7)</x:f>
        <x:v>0</x:v>
      </x:c>
      <x:c r="BJ712" s="34" t="n">
        <x:f>$B$11*(($A$1062)*$C712/$B$12*$B$7+(1-$A$1062)*$D712/$B$12*$C$7)</x:f>
        <x:v>0</x:v>
      </x:c>
      <x:c r="BK712" s="34" t="n">
        <x:f>$B$11*(($A$1063)*$C712/$B$12*$B$7+(1-$A$1063)*$D712/$B$12*$C$7)</x:f>
        <x:v>0</x:v>
      </x:c>
      <x:c r="BL712" s="34" t="n">
        <x:f>$B$11*(($A$1064)*$C712/$B$12*$B$7+(1-$A$1064)*$D712/$B$12*$C$7)</x:f>
        <x:v>0</x:v>
      </x:c>
      <x:c r="BM712" s="34" t="n">
        <x:f>$B$11*(($A$1065)*$C712/$B$12*$B$7+(1-$A$1065)*$D712/$B$12*$C$7)</x:f>
        <x:v>0</x:v>
      </x:c>
      <x:c r="BN712" s="34" t="n">
        <x:f>$B$11*(($A$1066)*$C712/$B$12*$B$7+(1-$A$1066)*$D712/$B$12*$C$7)</x:f>
        <x:v>0</x:v>
      </x:c>
      <x:c r="BO712" s="34" t="n">
        <x:f>$B$11*(($A$1067)*$C712/$B$12*$B$7+(1-$A$1067)*$D712/$B$12*$C$7)</x:f>
        <x:v>0</x:v>
      </x:c>
      <x:c r="BP712" s="34" t="n">
        <x:f>$B$11*(($A$1068)*$C712/$B$12*$B$7+(1-$A$1068)*$D712/$B$12*$C$7)</x:f>
        <x:v>0</x:v>
      </x:c>
      <x:c r="BQ712" s="34" t="n">
        <x:f>$B$11*(($A$1069)*$C712/$B$12*$B$7+(1-$A$1069)*$D712/$B$12*$C$7)</x:f>
        <x:v>0</x:v>
      </x:c>
      <x:c r="BR712" s="34" t="n">
        <x:f>$B$11*(($A$1070)*$C712/$B$12*$B$7+(1-$A$1070)*$D712/$B$12*$C$7)</x:f>
        <x:v>0</x:v>
      </x:c>
      <x:c r="BS712" s="34" t="n">
        <x:f>$B$11*(($A$1071)*$C712/$B$12*$B$7+(1-$A$1071)*$D712/$B$12*$C$7)</x:f>
        <x:v>0</x:v>
      </x:c>
      <x:c r="BT712" s="34" t="n">
        <x:f>$B$11*(($A$1072)*$C712/$B$12*$B$7+(1-$A$1072)*$D712/$B$12*$C$7)</x:f>
        <x:v>0</x:v>
      </x:c>
      <x:c r="BU712" s="34" t="n">
        <x:f>$B$11*(($A$1073)*$C712/$B$12*$B$7+(1-$A$1073)*$D712/$B$12*$C$7)</x:f>
        <x:v>0</x:v>
      </x:c>
      <x:c r="BV712" s="34" t="n">
        <x:f>$B$11*(($A$1074)*$C712/$B$12*$B$7+(1-$A$1074)*$D712/$B$12*$C$7)</x:f>
        <x:v>0</x:v>
      </x:c>
      <x:c r="BW712" s="34" t="n">
        <x:f>$B$11*(($A$1075)*$C712/$B$12*$B$7+(1-$A$1075)*$D712/$B$12*$C$7)</x:f>
        <x:v>0</x:v>
      </x:c>
      <x:c r="BX712" s="34" t="n">
        <x:f>$B$11*(($A$1076)*$C712/$B$12*$B$7+(1-$A$1076)*$D712/$B$12*$C$7)</x:f>
        <x:v>0</x:v>
      </x:c>
      <x:c r="BY712" s="34" t="n">
        <x:f>$B$11*(($A$1077)*$C712/$B$12*$B$7+(1-$A$1077)*$D712/$B$12*$C$7)</x:f>
        <x:v>0</x:v>
      </x:c>
      <x:c r="BZ712" s="34" t="n">
        <x:f>$B$11*(($A$1078)*$C712/$B$12*$B$7+(1-$A$1078)*$D712/$B$12*$C$7)</x:f>
        <x:v>0</x:v>
      </x:c>
      <x:c r="CA712" s="34" t="n">
        <x:f>$B$11*(($A$1079)*$C712/$B$12*$B$7+(1-$A$1079)*$D712/$B$12*$C$7)</x:f>
        <x:v>0</x:v>
      </x:c>
      <x:c r="CB712" s="34" t="n">
        <x:f>$B$11*(($A$1080)*$C712/$B$12*$B$7+(1-$A$1080)*$D712/$B$12*$C$7)</x:f>
        <x:v>0</x:v>
      </x:c>
      <x:c r="CC712" s="34" t="n">
        <x:f>$B$11*(($A$1081)*$C712/$B$12*$B$7+(1-$A$1081)*$D712/$B$12*$C$7)</x:f>
        <x:v>0</x:v>
      </x:c>
    </x:row>
    <x:row r="713">
      <x:c r="A713" s="34" t="n">
        <x:v>689</x:v>
      </x:c>
      <x:c r="B713" s="39" t="n">
        <x:v>0.6084012343356333</x:v>
      </x:c>
      <x:c r="C713" s="1" t="n">
        <x:f>SUM(AM713:AV713)</x:f>
        <x:v>0</x:v>
      </x:c>
      <x:c r="D713" s="1" t="n">
        <x:f>SUM(AW713:BF713)</x:f>
        <x:v>0</x:v>
      </x:c>
      <x:c r="E713" s="17" t="n">
        <x:f>(1-C713/$B$12)*$B$8-C713/$B$12*$B$7</x:f>
        <x:v>0.05</x:v>
      </x:c>
      <x:c r="F713" s="17" t="n">
        <x:f>(1-D713/$B$12)*$C$8-D713/$B$12*$C$7</x:f>
        <x:v>0.09</x:v>
      </x:c>
      <x:c r="G713" s="32" t="n">
        <x:f>$B$11*($B$10*C713/$B$12*$B$7+(1-$B$10)*D713/$B$12*$C$7)</x:f>
        <x:v>0</x:v>
      </x:c>
      <x:c r="H713" s="17" t="n">
        <x:f>$B$10*E713+(1-$B$10)*F713</x:f>
        <x:v>0.07</x:v>
      </x:c>
      <x:c r="I713" s="34"/>
      <x:c r="J713" s="34"/>
      <x:c r="K713" s="34"/>
      <x:c r="L713" s="34"/>
      <x:c r="M713" s="34"/>
      <x:c r="N713" s="34"/>
      <x:c r="O713" s="34"/>
      <x:c r="P713" s="34"/>
      <x:c r="Q713" s="34"/>
      <x:c r="R713" s="39" t="n">
        <x:v>-0.06215166716243597</x:v>
      </x:c>
      <x:c r="S713" s="39" t="n">
        <x:v>0.6533262679139804</x:v>
      </x:c>
      <x:c r="T713" s="39" t="n">
        <x:v>-0.6969469971156301</x:v>
      </x:c>
      <x:c r="U713" s="39" t="n">
        <x:v>-0.2288638034912405</x:v>
      </x:c>
      <x:c r="V713" s="39" t="n">
        <x:v>-1.5331344032015013</x:v>
      </x:c>
      <x:c r="W713" s="39" t="n">
        <x:v>0.4911068131376029</x:v>
      </x:c>
      <x:c r="X713" s="39" t="n">
        <x:v>0.5626695463310967</x:v>
      </x:c>
      <x:c r="Y713" s="39" t="n">
        <x:v>-0.2476150561988919</x:v>
      </x:c>
      <x:c r="Z713" s="39" t="n">
        <x:v>-1.2864901987018948</x:v>
      </x:c>
      <x:c r="AA713" s="39" t="n">
        <x:v>-0.86528379313605</x:v>
      </x:c>
      <x:c r="AB713" s="39" t="n">
        <x:v>1.4086261234114676</x:v>
      </x:c>
      <x:c r="AC713" s="39" t="n">
        <x:v>-1.0937589339318325</x:v>
      </x:c>
      <x:c r="AD713" s="39" t="n">
        <x:v>0.34202421755315776</x:v>
      </x:c>
      <x:c r="AE713" s="39" t="n">
        <x:v>-1.249711639890574</x:v>
      </x:c>
      <x:c r="AF713" s="39" t="n">
        <x:v>1.9641182214087334</x:v>
      </x:c>
      <x:c r="AG713" s="39" t="n">
        <x:v>0.8893704570687487</x:v>
      </x:c>
      <x:c r="AH713" s="39" t="n">
        <x:v>-1.4919977751573414</x:v>
      </x:c>
      <x:c r="AI713" s="39" t="n">
        <x:v>-0.3443562227047655</x:v>
      </x:c>
      <x:c r="AJ713" s="39" t="n">
        <x:v>1.9574817116808543</x:v>
      </x:c>
      <x:c r="AK713" s="39" t="n">
        <x:v>-1.6299261457220373</x:v>
      </x:c>
      <x:c r="AL713" s="34"/>
      <x:c r="AM713" s="34" t="n">
        <x:f>IF(SQRT($B$9)*$B713+SQRT(1-$B$9)*R713&lt;_xlfn.NORM.S.INV($B$6),1,0)</x:f>
        <x:v>0</x:v>
      </x:c>
      <x:c r="AN713" s="34" t="n">
        <x:f>IF(SQRT($B$9)*$B713+SQRT(1-$B$9)*S713&lt;_xlfn.NORM.S.INV($B$6),1,0)</x:f>
        <x:v>0</x:v>
      </x:c>
      <x:c r="AO713" s="34" t="n">
        <x:f>IF(SQRT($B$9)*$B713+SQRT(1-$B$9)*T713&lt;_xlfn.NORM.S.INV($B$6),1,0)</x:f>
        <x:v>0</x:v>
      </x:c>
      <x:c r="AP713" s="34" t="n">
        <x:f>IF(SQRT($B$9)*$B713+SQRT(1-$B$9)*U713&lt;_xlfn.NORM.S.INV($B$6),1,0)</x:f>
        <x:v>0</x:v>
      </x:c>
      <x:c r="AQ713" s="34" t="n">
        <x:f>IF(SQRT($B$9)*$B713+SQRT(1-$B$9)*V713&lt;_xlfn.NORM.S.INV($B$6),1,0)</x:f>
        <x:v>0</x:v>
      </x:c>
      <x:c r="AR713" s="34" t="n">
        <x:f>IF(SQRT($B$9)*$B713+SQRT(1-$B$9)*W713&lt;_xlfn.NORM.S.INV($B$6),1,0)</x:f>
        <x:v>0</x:v>
      </x:c>
      <x:c r="AS713" s="34" t="n">
        <x:f>IF(SQRT($B$9)*$B713+SQRT(1-$B$9)*X713&lt;_xlfn.NORM.S.INV($B$6),1,0)</x:f>
        <x:v>0</x:v>
      </x:c>
      <x:c r="AT713" s="34" t="n">
        <x:f>IF(SQRT($B$9)*$B713+SQRT(1-$B$9)*Y713&lt;_xlfn.NORM.S.INV($B$6),1,0)</x:f>
        <x:v>0</x:v>
      </x:c>
      <x:c r="AU713" s="34" t="n">
        <x:f>IF(SQRT($B$9)*$B713+SQRT(1-$B$9)*Z713&lt;_xlfn.NORM.S.INV($B$6),1,0)</x:f>
        <x:v>0</x:v>
      </x:c>
      <x:c r="AV713" s="34" t="n">
        <x:f>IF(SQRT($B$9)*$B713+SQRT(1-$B$9)*AA713&lt;_xlfn.NORM.S.INV($B$6),1,0)</x:f>
        <x:v>0</x:v>
      </x:c>
      <x:c r="AW713" s="34" t="n">
        <x:f>IF(SQRT($C$9)*$B713+SQRT(1-$C$9)*AB713&lt;_xlfn.NORM.S.INV($C$6),1,0)</x:f>
        <x:v>0</x:v>
      </x:c>
      <x:c r="AX713" s="34" t="n">
        <x:f>IF(SQRT($C$9)*$B713+SQRT(1-$C$9)*AC713&lt;_xlfn.NORM.S.INV($C$6),1,0)</x:f>
        <x:v>0</x:v>
      </x:c>
      <x:c r="AY713" s="34" t="n">
        <x:f>IF(SQRT($C$9)*$B713+SQRT(1-$C$9)*AD713&lt;_xlfn.NORM.S.INV($C$6),1,0)</x:f>
        <x:v>0</x:v>
      </x:c>
      <x:c r="AZ713" s="34" t="n">
        <x:f>IF(SQRT($C$9)*$B713+SQRT(1-$C$9)*AE713&lt;_xlfn.NORM.S.INV($C$6),1,0)</x:f>
        <x:v>0</x:v>
      </x:c>
      <x:c r="BA713" s="34" t="n">
        <x:f>IF(SQRT($C$9)*$B713+SQRT(1-$C$9)*AF713&lt;_xlfn.NORM.S.INV($C$6),1,0)</x:f>
        <x:v>0</x:v>
      </x:c>
      <x:c r="BB713" s="34" t="n">
        <x:f>IF(SQRT($C$9)*$B713+SQRT(1-$C$9)*AG713&lt;_xlfn.NORM.S.INV($C$6),1,0)</x:f>
        <x:v>0</x:v>
      </x:c>
      <x:c r="BC713" s="34" t="n">
        <x:f>IF(SQRT($C$9)*$B713+SQRT(1-$C$9)*AH713&lt;_xlfn.NORM.S.INV($C$6),1,0)</x:f>
        <x:v>0</x:v>
      </x:c>
      <x:c r="BD713" s="34" t="n">
        <x:f>IF(SQRT($C$9)*$B713+SQRT(1-$C$9)*AI713&lt;_xlfn.NORM.S.INV($C$6),1,0)</x:f>
        <x:v>0</x:v>
      </x:c>
      <x:c r="BE713" s="34" t="n">
        <x:f>IF(SQRT($C$9)*$B713+SQRT(1-$C$9)*AJ713&lt;_xlfn.NORM.S.INV($C$6),1,0)</x:f>
        <x:v>0</x:v>
      </x:c>
      <x:c r="BF713" s="34" t="n">
        <x:f>IF(SQRT($C$9)*$B713+SQRT(1-$C$9)*AK713&lt;_xlfn.NORM.S.INV($C$6),1,0)</x:f>
        <x:v>0</x:v>
      </x:c>
      <x:c r="BG713" s="34"/>
      <x:c r="BH713" s="34"/>
      <x:c r="BI713" s="34" t="n">
        <x:f>$B$11*(($A$1061)*$C713/$B$12*$B$7+(1-$A$1061)*$D713/$B$12*$C$7)</x:f>
        <x:v>0</x:v>
      </x:c>
      <x:c r="BJ713" s="34" t="n">
        <x:f>$B$11*(($A$1062)*$C713/$B$12*$B$7+(1-$A$1062)*$D713/$B$12*$C$7)</x:f>
        <x:v>0</x:v>
      </x:c>
      <x:c r="BK713" s="34" t="n">
        <x:f>$B$11*(($A$1063)*$C713/$B$12*$B$7+(1-$A$1063)*$D713/$B$12*$C$7)</x:f>
        <x:v>0</x:v>
      </x:c>
      <x:c r="BL713" s="34" t="n">
        <x:f>$B$11*(($A$1064)*$C713/$B$12*$B$7+(1-$A$1064)*$D713/$B$12*$C$7)</x:f>
        <x:v>0</x:v>
      </x:c>
      <x:c r="BM713" s="34" t="n">
        <x:f>$B$11*(($A$1065)*$C713/$B$12*$B$7+(1-$A$1065)*$D713/$B$12*$C$7)</x:f>
        <x:v>0</x:v>
      </x:c>
      <x:c r="BN713" s="34" t="n">
        <x:f>$B$11*(($A$1066)*$C713/$B$12*$B$7+(1-$A$1066)*$D713/$B$12*$C$7)</x:f>
        <x:v>0</x:v>
      </x:c>
      <x:c r="BO713" s="34" t="n">
        <x:f>$B$11*(($A$1067)*$C713/$B$12*$B$7+(1-$A$1067)*$D713/$B$12*$C$7)</x:f>
        <x:v>0</x:v>
      </x:c>
      <x:c r="BP713" s="34" t="n">
        <x:f>$B$11*(($A$1068)*$C713/$B$12*$B$7+(1-$A$1068)*$D713/$B$12*$C$7)</x:f>
        <x:v>0</x:v>
      </x:c>
      <x:c r="BQ713" s="34" t="n">
        <x:f>$B$11*(($A$1069)*$C713/$B$12*$B$7+(1-$A$1069)*$D713/$B$12*$C$7)</x:f>
        <x:v>0</x:v>
      </x:c>
      <x:c r="BR713" s="34" t="n">
        <x:f>$B$11*(($A$1070)*$C713/$B$12*$B$7+(1-$A$1070)*$D713/$B$12*$C$7)</x:f>
        <x:v>0</x:v>
      </x:c>
      <x:c r="BS713" s="34" t="n">
        <x:f>$B$11*(($A$1071)*$C713/$B$12*$B$7+(1-$A$1071)*$D713/$B$12*$C$7)</x:f>
        <x:v>0</x:v>
      </x:c>
      <x:c r="BT713" s="34" t="n">
        <x:f>$B$11*(($A$1072)*$C713/$B$12*$B$7+(1-$A$1072)*$D713/$B$12*$C$7)</x:f>
        <x:v>0</x:v>
      </x:c>
      <x:c r="BU713" s="34" t="n">
        <x:f>$B$11*(($A$1073)*$C713/$B$12*$B$7+(1-$A$1073)*$D713/$B$12*$C$7)</x:f>
        <x:v>0</x:v>
      </x:c>
      <x:c r="BV713" s="34" t="n">
        <x:f>$B$11*(($A$1074)*$C713/$B$12*$B$7+(1-$A$1074)*$D713/$B$12*$C$7)</x:f>
        <x:v>0</x:v>
      </x:c>
      <x:c r="BW713" s="34" t="n">
        <x:f>$B$11*(($A$1075)*$C713/$B$12*$B$7+(1-$A$1075)*$D713/$B$12*$C$7)</x:f>
        <x:v>0</x:v>
      </x:c>
      <x:c r="BX713" s="34" t="n">
        <x:f>$B$11*(($A$1076)*$C713/$B$12*$B$7+(1-$A$1076)*$D713/$B$12*$C$7)</x:f>
        <x:v>0</x:v>
      </x:c>
      <x:c r="BY713" s="34" t="n">
        <x:f>$B$11*(($A$1077)*$C713/$B$12*$B$7+(1-$A$1077)*$D713/$B$12*$C$7)</x:f>
        <x:v>0</x:v>
      </x:c>
      <x:c r="BZ713" s="34" t="n">
        <x:f>$B$11*(($A$1078)*$C713/$B$12*$B$7+(1-$A$1078)*$D713/$B$12*$C$7)</x:f>
        <x:v>0</x:v>
      </x:c>
      <x:c r="CA713" s="34" t="n">
        <x:f>$B$11*(($A$1079)*$C713/$B$12*$B$7+(1-$A$1079)*$D713/$B$12*$C$7)</x:f>
        <x:v>0</x:v>
      </x:c>
      <x:c r="CB713" s="34" t="n">
        <x:f>$B$11*(($A$1080)*$C713/$B$12*$B$7+(1-$A$1080)*$D713/$B$12*$C$7)</x:f>
        <x:v>0</x:v>
      </x:c>
      <x:c r="CC713" s="34" t="n">
        <x:f>$B$11*(($A$1081)*$C713/$B$12*$B$7+(1-$A$1081)*$D713/$B$12*$C$7)</x:f>
        <x:v>0</x:v>
      </x:c>
    </x:row>
    <x:row r="714">
      <x:c r="A714" s="34" t="n">
        <x:v>690</x:v>
      </x:c>
      <x:c r="B714" s="39" t="n">
        <x:v>-1.6815637667049637</x:v>
      </x:c>
      <x:c r="C714" s="1" t="n">
        <x:f>SUM(AM714:AV714)</x:f>
        <x:v>0</x:v>
      </x:c>
      <x:c r="D714" s="1" t="n">
        <x:f>SUM(AW714:BF714)</x:f>
        <x:v>0</x:v>
      </x:c>
      <x:c r="E714" s="17" t="n">
        <x:f>(1-C714/$B$12)*$B$8-C714/$B$12*$B$7</x:f>
        <x:v>0.05</x:v>
      </x:c>
      <x:c r="F714" s="17" t="n">
        <x:f>(1-D714/$B$12)*$C$8-D714/$B$12*$C$7</x:f>
        <x:v>0.09</x:v>
      </x:c>
      <x:c r="G714" s="32" t="n">
        <x:f>$B$11*($B$10*C714/$B$12*$B$7+(1-$B$10)*D714/$B$12*$C$7)</x:f>
        <x:v>0</x:v>
      </x:c>
      <x:c r="H714" s="17" t="n">
        <x:f>$B$10*E714+(1-$B$10)*F714</x:f>
        <x:v>0.07</x:v>
      </x:c>
      <x:c r="I714" s="34"/>
      <x:c r="J714" s="34"/>
      <x:c r="K714" s="34"/>
      <x:c r="L714" s="34"/>
      <x:c r="M714" s="34"/>
      <x:c r="N714" s="34"/>
      <x:c r="O714" s="34"/>
      <x:c r="P714" s="34"/>
      <x:c r="Q714" s="34"/>
      <x:c r="R714" s="39" t="n">
        <x:v>0.7191722424459973</x:v>
      </x:c>
      <x:c r="S714" s="39" t="n">
        <x:v>1.253452555064886</x:v>
      </x:c>
      <x:c r="T714" s="39" t="n">
        <x:v>-0.05241352747336273</x:v>
      </x:c>
      <x:c r="U714" s="39" t="n">
        <x:v>-0.23401801336945713</x:v>
      </x:c>
      <x:c r="V714" s="39" t="n">
        <x:v>-0.46399558466395846</x:v>
      </x:c>
      <x:c r="W714" s="39" t="n">
        <x:v>0.12559511117832714</x:v>
      </x:c>
      <x:c r="X714" s="39" t="n">
        <x:v>-0.7059757684601322</x:v>
      </x:c>
      <x:c r="Y714" s="39" t="n">
        <x:v>1.1951303655400536</x:v>
      </x:c>
      <x:c r="Z714" s="39" t="n">
        <x:v>1.3078573508437827</x:v>
      </x:c>
      <x:c r="AA714" s="39" t="n">
        <x:v>-1.1138346535454773</x:v>
      </x:c>
      <x:c r="AB714" s="39" t="n">
        <x:v>0.2962628971261192</x:v>
      </x:c>
      <x:c r="AC714" s="39" t="n">
        <x:v>1.3698918974214591</x:v>
      </x:c>
      <x:c r="AD714" s="39" t="n">
        <x:v>-0.6162795031014664</x:v>
      </x:c>
      <x:c r="AE714" s="39" t="n">
        <x:v>1.1653886754400486</x:v>
      </x:c>
      <x:c r="AF714" s="39" t="n">
        <x:v>0.11704939229440173</x:v>
      </x:c>
      <x:c r="AG714" s="39" t="n">
        <x:v>-0.5327632426794536</x:v>
      </x:c>
      <x:c r="AH714" s="39" t="n">
        <x:v>-0.11710257467483368</x:v>
      </x:c>
      <x:c r="AI714" s="39" t="n">
        <x:v>0.04381581021840839</x:v>
      </x:c>
      <x:c r="AJ714" s="39" t="n">
        <x:v>0.3672803989388323</x:v>
      </x:c>
      <x:c r="AK714" s="39" t="n">
        <x:v>-0.893880171702872</x:v>
      </x:c>
      <x:c r="AL714" s="34"/>
      <x:c r="AM714" s="34" t="n">
        <x:f>IF(SQRT($B$9)*$B714+SQRT(1-$B$9)*R714&lt;_xlfn.NORM.S.INV($B$6),1,0)</x:f>
        <x:v>0</x:v>
      </x:c>
      <x:c r="AN714" s="34" t="n">
        <x:f>IF(SQRT($B$9)*$B714+SQRT(1-$B$9)*S714&lt;_xlfn.NORM.S.INV($B$6),1,0)</x:f>
        <x:v>0</x:v>
      </x:c>
      <x:c r="AO714" s="34" t="n">
        <x:f>IF(SQRT($B$9)*$B714+SQRT(1-$B$9)*T714&lt;_xlfn.NORM.S.INV($B$6),1,0)</x:f>
        <x:v>0</x:v>
      </x:c>
      <x:c r="AP714" s="34" t="n">
        <x:f>IF(SQRT($B$9)*$B714+SQRT(1-$B$9)*U714&lt;_xlfn.NORM.S.INV($B$6),1,0)</x:f>
        <x:v>0</x:v>
      </x:c>
      <x:c r="AQ714" s="34" t="n">
        <x:f>IF(SQRT($B$9)*$B714+SQRT(1-$B$9)*V714&lt;_xlfn.NORM.S.INV($B$6),1,0)</x:f>
        <x:v>0</x:v>
      </x:c>
      <x:c r="AR714" s="34" t="n">
        <x:f>IF(SQRT($B$9)*$B714+SQRT(1-$B$9)*W714&lt;_xlfn.NORM.S.INV($B$6),1,0)</x:f>
        <x:v>0</x:v>
      </x:c>
      <x:c r="AS714" s="34" t="n">
        <x:f>IF(SQRT($B$9)*$B714+SQRT(1-$B$9)*X714&lt;_xlfn.NORM.S.INV($B$6),1,0)</x:f>
        <x:v>0</x:v>
      </x:c>
      <x:c r="AT714" s="34" t="n">
        <x:f>IF(SQRT($B$9)*$B714+SQRT(1-$B$9)*Y714&lt;_xlfn.NORM.S.INV($B$6),1,0)</x:f>
        <x:v>0</x:v>
      </x:c>
      <x:c r="AU714" s="34" t="n">
        <x:f>IF(SQRT($B$9)*$B714+SQRT(1-$B$9)*Z714&lt;_xlfn.NORM.S.INV($B$6),1,0)</x:f>
        <x:v>0</x:v>
      </x:c>
      <x:c r="AV714" s="34" t="n">
        <x:f>IF(SQRT($B$9)*$B714+SQRT(1-$B$9)*AA714&lt;_xlfn.NORM.S.INV($B$6),1,0)</x:f>
        <x:v>0</x:v>
      </x:c>
      <x:c r="AW714" s="34" t="n">
        <x:f>IF(SQRT($C$9)*$B714+SQRT(1-$C$9)*AB714&lt;_xlfn.NORM.S.INV($C$6),1,0)</x:f>
        <x:v>0</x:v>
      </x:c>
      <x:c r="AX714" s="34" t="n">
        <x:f>IF(SQRT($C$9)*$B714+SQRT(1-$C$9)*AC714&lt;_xlfn.NORM.S.INV($C$6),1,0)</x:f>
        <x:v>0</x:v>
      </x:c>
      <x:c r="AY714" s="34" t="n">
        <x:f>IF(SQRT($C$9)*$B714+SQRT(1-$C$9)*AD714&lt;_xlfn.NORM.S.INV($C$6),1,0)</x:f>
        <x:v>0</x:v>
      </x:c>
      <x:c r="AZ714" s="34" t="n">
        <x:f>IF(SQRT($C$9)*$B714+SQRT(1-$C$9)*AE714&lt;_xlfn.NORM.S.INV($C$6),1,0)</x:f>
        <x:v>0</x:v>
      </x:c>
      <x:c r="BA714" s="34" t="n">
        <x:f>IF(SQRT($C$9)*$B714+SQRT(1-$C$9)*AF714&lt;_xlfn.NORM.S.INV($C$6),1,0)</x:f>
        <x:v>0</x:v>
      </x:c>
      <x:c r="BB714" s="34" t="n">
        <x:f>IF(SQRT($C$9)*$B714+SQRT(1-$C$9)*AG714&lt;_xlfn.NORM.S.INV($C$6),1,0)</x:f>
        <x:v>0</x:v>
      </x:c>
      <x:c r="BC714" s="34" t="n">
        <x:f>IF(SQRT($C$9)*$B714+SQRT(1-$C$9)*AH714&lt;_xlfn.NORM.S.INV($C$6),1,0)</x:f>
        <x:v>0</x:v>
      </x:c>
      <x:c r="BD714" s="34" t="n">
        <x:f>IF(SQRT($C$9)*$B714+SQRT(1-$C$9)*AI714&lt;_xlfn.NORM.S.INV($C$6),1,0)</x:f>
        <x:v>0</x:v>
      </x:c>
      <x:c r="BE714" s="34" t="n">
        <x:f>IF(SQRT($C$9)*$B714+SQRT(1-$C$9)*AJ714&lt;_xlfn.NORM.S.INV($C$6),1,0)</x:f>
        <x:v>0</x:v>
      </x:c>
      <x:c r="BF714" s="34" t="n">
        <x:f>IF(SQRT($C$9)*$B714+SQRT(1-$C$9)*AK714&lt;_xlfn.NORM.S.INV($C$6),1,0)</x:f>
        <x:v>0</x:v>
      </x:c>
      <x:c r="BG714" s="34"/>
      <x:c r="BH714" s="34"/>
      <x:c r="BI714" s="34" t="n">
        <x:f>$B$11*(($A$1061)*$C714/$B$12*$B$7+(1-$A$1061)*$D714/$B$12*$C$7)</x:f>
        <x:v>0</x:v>
      </x:c>
      <x:c r="BJ714" s="34" t="n">
        <x:f>$B$11*(($A$1062)*$C714/$B$12*$B$7+(1-$A$1062)*$D714/$B$12*$C$7)</x:f>
        <x:v>0</x:v>
      </x:c>
      <x:c r="BK714" s="34" t="n">
        <x:f>$B$11*(($A$1063)*$C714/$B$12*$B$7+(1-$A$1063)*$D714/$B$12*$C$7)</x:f>
        <x:v>0</x:v>
      </x:c>
      <x:c r="BL714" s="34" t="n">
        <x:f>$B$11*(($A$1064)*$C714/$B$12*$B$7+(1-$A$1064)*$D714/$B$12*$C$7)</x:f>
        <x:v>0</x:v>
      </x:c>
      <x:c r="BM714" s="34" t="n">
        <x:f>$B$11*(($A$1065)*$C714/$B$12*$B$7+(1-$A$1065)*$D714/$B$12*$C$7)</x:f>
        <x:v>0</x:v>
      </x:c>
      <x:c r="BN714" s="34" t="n">
        <x:f>$B$11*(($A$1066)*$C714/$B$12*$B$7+(1-$A$1066)*$D714/$B$12*$C$7)</x:f>
        <x:v>0</x:v>
      </x:c>
      <x:c r="BO714" s="34" t="n">
        <x:f>$B$11*(($A$1067)*$C714/$B$12*$B$7+(1-$A$1067)*$D714/$B$12*$C$7)</x:f>
        <x:v>0</x:v>
      </x:c>
      <x:c r="BP714" s="34" t="n">
        <x:f>$B$11*(($A$1068)*$C714/$B$12*$B$7+(1-$A$1068)*$D714/$B$12*$C$7)</x:f>
        <x:v>0</x:v>
      </x:c>
      <x:c r="BQ714" s="34" t="n">
        <x:f>$B$11*(($A$1069)*$C714/$B$12*$B$7+(1-$A$1069)*$D714/$B$12*$C$7)</x:f>
        <x:v>0</x:v>
      </x:c>
      <x:c r="BR714" s="34" t="n">
        <x:f>$B$11*(($A$1070)*$C714/$B$12*$B$7+(1-$A$1070)*$D714/$B$12*$C$7)</x:f>
        <x:v>0</x:v>
      </x:c>
      <x:c r="BS714" s="34" t="n">
        <x:f>$B$11*(($A$1071)*$C714/$B$12*$B$7+(1-$A$1071)*$D714/$B$12*$C$7)</x:f>
        <x:v>0</x:v>
      </x:c>
      <x:c r="BT714" s="34" t="n">
        <x:f>$B$11*(($A$1072)*$C714/$B$12*$B$7+(1-$A$1072)*$D714/$B$12*$C$7)</x:f>
        <x:v>0</x:v>
      </x:c>
      <x:c r="BU714" s="34" t="n">
        <x:f>$B$11*(($A$1073)*$C714/$B$12*$B$7+(1-$A$1073)*$D714/$B$12*$C$7)</x:f>
        <x:v>0</x:v>
      </x:c>
      <x:c r="BV714" s="34" t="n">
        <x:f>$B$11*(($A$1074)*$C714/$B$12*$B$7+(1-$A$1074)*$D714/$B$12*$C$7)</x:f>
        <x:v>0</x:v>
      </x:c>
      <x:c r="BW714" s="34" t="n">
        <x:f>$B$11*(($A$1075)*$C714/$B$12*$B$7+(1-$A$1075)*$D714/$B$12*$C$7)</x:f>
        <x:v>0</x:v>
      </x:c>
      <x:c r="BX714" s="34" t="n">
        <x:f>$B$11*(($A$1076)*$C714/$B$12*$B$7+(1-$A$1076)*$D714/$B$12*$C$7)</x:f>
        <x:v>0</x:v>
      </x:c>
      <x:c r="BY714" s="34" t="n">
        <x:f>$B$11*(($A$1077)*$C714/$B$12*$B$7+(1-$A$1077)*$D714/$B$12*$C$7)</x:f>
        <x:v>0</x:v>
      </x:c>
      <x:c r="BZ714" s="34" t="n">
        <x:f>$B$11*(($A$1078)*$C714/$B$12*$B$7+(1-$A$1078)*$D714/$B$12*$C$7)</x:f>
        <x:v>0</x:v>
      </x:c>
      <x:c r="CA714" s="34" t="n">
        <x:f>$B$11*(($A$1079)*$C714/$B$12*$B$7+(1-$A$1079)*$D714/$B$12*$C$7)</x:f>
        <x:v>0</x:v>
      </x:c>
      <x:c r="CB714" s="34" t="n">
        <x:f>$B$11*(($A$1080)*$C714/$B$12*$B$7+(1-$A$1080)*$D714/$B$12*$C$7)</x:f>
        <x:v>0</x:v>
      </x:c>
      <x:c r="CC714" s="34" t="n">
        <x:f>$B$11*(($A$1081)*$C714/$B$12*$B$7+(1-$A$1081)*$D714/$B$12*$C$7)</x:f>
        <x:v>0</x:v>
      </x:c>
    </x:row>
    <x:row r="715">
      <x:c r="A715" s="34" t="n">
        <x:v>691</x:v>
      </x:c>
      <x:c r="B715" s="39" t="n">
        <x:v>-1.7360635133640756</x:v>
      </x:c>
      <x:c r="C715" s="1" t="n">
        <x:f>SUM(AM715:AV715)</x:f>
        <x:v>0</x:v>
      </x:c>
      <x:c r="D715" s="1" t="n">
        <x:f>SUM(AW715:BF715)</x:f>
        <x:v>3</x:v>
      </x:c>
      <x:c r="E715" s="17" t="n">
        <x:f>(1-C715/$B$12)*$B$8-C715/$B$12*$B$7</x:f>
        <x:v>0.05</x:v>
      </x:c>
      <x:c r="F715" s="17" t="n">
        <x:f>(1-D715/$B$12)*$C$8-D715/$B$12*$C$7</x:f>
        <x:v>-0.11699999999999999</x:v>
      </x:c>
      <x:c r="G715" s="32" t="n">
        <x:f>$B$11*($B$10*C715/$B$12*$B$7+(1-$B$10)*D715/$B$12*$C$7)</x:f>
        <x:v>900</x:v>
      </x:c>
      <x:c r="H715" s="17" t="n">
        <x:f>$B$10*E715+(1-$B$10)*F715</x:f>
        <x:v>-0.033499999999999995</x:v>
      </x:c>
      <x:c r="I715" s="34"/>
      <x:c r="J715" s="34"/>
      <x:c r="K715" s="34"/>
      <x:c r="L715" s="34"/>
      <x:c r="M715" s="34"/>
      <x:c r="N715" s="34"/>
      <x:c r="O715" s="34"/>
      <x:c r="P715" s="34"/>
      <x:c r="Q715" s="34"/>
      <x:c r="R715" s="39" t="n">
        <x:v>2.413928223118459</x:v>
      </x:c>
      <x:c r="S715" s="39" t="n">
        <x:v>-1.2958298186806745</x:v>
      </x:c>
      <x:c r="T715" s="39" t="n">
        <x:v>0.9830467595923451</x:v>
      </x:c>
      <x:c r="U715" s="39" t="n">
        <x:v>-0.0933264077304411</x:v>
      </x:c>
      <x:c r="V715" s="39" t="n">
        <x:v>-1.199100601321023</x:v>
      </x:c>
      <x:c r="W715" s="39" t="n">
        <x:v>1.0198090649527765</x:v>
      </x:c>
      <x:c r="X715" s="39" t="n">
        <x:v>0.8632347571009071</x:v>
      </x:c>
      <x:c r="Y715" s="39" t="n">
        <x:v>-1.3787859088666132</x:v>
      </x:c>
      <x:c r="Z715" s="39" t="n">
        <x:v>0.6542477839789352</x:v>
      </x:c>
      <x:c r="AA715" s="39" t="n">
        <x:v>0.04542367219686308</x:v>
      </x:c>
      <x:c r="AB715" s="39" t="n">
        <x:v>-1.2196800753681634</x:v>
      </x:c>
      <x:c r="AC715" s="39" t="n">
        <x:v>0.18672411016377927</x:v>
      </x:c>
      <x:c r="AD715" s="39" t="n">
        <x:v>0.474140447293286</x:v>
      </x:c>
      <x:c r="AE715" s="39" t="n">
        <x:v>-1.130518493659547</x:v>
      </x:c>
      <x:c r="AF715" s="39" t="n">
        <x:v>-0.8407361425655848</x:v>
      </x:c>
      <x:c r="AG715" s="39" t="n">
        <x:v>-1.1259356750339873</x:v>
      </x:c>
      <x:c r="AH715" s="39" t="n">
        <x:v>1.8735422932682768</x:v>
      </x:c>
      <x:c r="AI715" s="39" t="n">
        <x:v>0.30668143038240187</x:v>
      </x:c>
      <x:c r="AJ715" s="39" t="n">
        <x:v>1.0666689435870587</x:v>
      </x:c>
      <x:c r="AK715" s="39" t="n">
        <x:v>0.21855754524861215</x:v>
      </x:c>
      <x:c r="AL715" s="34"/>
      <x:c r="AM715" s="34" t="n">
        <x:f>IF(SQRT($B$9)*$B715+SQRT(1-$B$9)*R715&lt;_xlfn.NORM.S.INV($B$6),1,0)</x:f>
        <x:v>0</x:v>
      </x:c>
      <x:c r="AN715" s="34" t="n">
        <x:f>IF(SQRT($B$9)*$B715+SQRT(1-$B$9)*S715&lt;_xlfn.NORM.S.INV($B$6),1,0)</x:f>
        <x:v>0</x:v>
      </x:c>
      <x:c r="AO715" s="34" t="n">
        <x:f>IF(SQRT($B$9)*$B715+SQRT(1-$B$9)*T715&lt;_xlfn.NORM.S.INV($B$6),1,0)</x:f>
        <x:v>0</x:v>
      </x:c>
      <x:c r="AP715" s="34" t="n">
        <x:f>IF(SQRT($B$9)*$B715+SQRT(1-$B$9)*U715&lt;_xlfn.NORM.S.INV($B$6),1,0)</x:f>
        <x:v>0</x:v>
      </x:c>
      <x:c r="AQ715" s="34" t="n">
        <x:f>IF(SQRT($B$9)*$B715+SQRT(1-$B$9)*V715&lt;_xlfn.NORM.S.INV($B$6),1,0)</x:f>
        <x:v>0</x:v>
      </x:c>
      <x:c r="AR715" s="34" t="n">
        <x:f>IF(SQRT($B$9)*$B715+SQRT(1-$B$9)*W715&lt;_xlfn.NORM.S.INV($B$6),1,0)</x:f>
        <x:v>0</x:v>
      </x:c>
      <x:c r="AS715" s="34" t="n">
        <x:f>IF(SQRT($B$9)*$B715+SQRT(1-$B$9)*X715&lt;_xlfn.NORM.S.INV($B$6),1,0)</x:f>
        <x:v>0</x:v>
      </x:c>
      <x:c r="AT715" s="34" t="n">
        <x:f>IF(SQRT($B$9)*$B715+SQRT(1-$B$9)*Y715&lt;_xlfn.NORM.S.INV($B$6),1,0)</x:f>
        <x:v>0</x:v>
      </x:c>
      <x:c r="AU715" s="34" t="n">
        <x:f>IF(SQRT($B$9)*$B715+SQRT(1-$B$9)*Z715&lt;_xlfn.NORM.S.INV($B$6),1,0)</x:f>
        <x:v>0</x:v>
      </x:c>
      <x:c r="AV715" s="34" t="n">
        <x:f>IF(SQRT($B$9)*$B715+SQRT(1-$B$9)*AA715&lt;_xlfn.NORM.S.INV($B$6),1,0)</x:f>
        <x:v>0</x:v>
      </x:c>
      <x:c r="AW715" s="34" t="n">
        <x:f>IF(SQRT($C$9)*$B715+SQRT(1-$C$9)*AB715&lt;_xlfn.NORM.S.INV($C$6),1,0)</x:f>
        <x:v>1</x:v>
      </x:c>
      <x:c r="AX715" s="34" t="n">
        <x:f>IF(SQRT($C$9)*$B715+SQRT(1-$C$9)*AC715&lt;_xlfn.NORM.S.INV($C$6),1,0)</x:f>
        <x:v>0</x:v>
      </x:c>
      <x:c r="AY715" s="34" t="n">
        <x:f>IF(SQRT($C$9)*$B715+SQRT(1-$C$9)*AD715&lt;_xlfn.NORM.S.INV($C$6),1,0)</x:f>
        <x:v>0</x:v>
      </x:c>
      <x:c r="AZ715" s="34" t="n">
        <x:f>IF(SQRT($C$9)*$B715+SQRT(1-$C$9)*AE715&lt;_xlfn.NORM.S.INV($C$6),1,0)</x:f>
        <x:v>1</x:v>
      </x:c>
      <x:c r="BA715" s="34" t="n">
        <x:f>IF(SQRT($C$9)*$B715+SQRT(1-$C$9)*AF715&lt;_xlfn.NORM.S.INV($C$6),1,0)</x:f>
        <x:v>0</x:v>
      </x:c>
      <x:c r="BB715" s="34" t="n">
        <x:f>IF(SQRT($C$9)*$B715+SQRT(1-$C$9)*AG715&lt;_xlfn.NORM.S.INV($C$6),1,0)</x:f>
        <x:v>1</x:v>
      </x:c>
      <x:c r="BC715" s="34" t="n">
        <x:f>IF(SQRT($C$9)*$B715+SQRT(1-$C$9)*AH715&lt;_xlfn.NORM.S.INV($C$6),1,0)</x:f>
        <x:v>0</x:v>
      </x:c>
      <x:c r="BD715" s="34" t="n">
        <x:f>IF(SQRT($C$9)*$B715+SQRT(1-$C$9)*AI715&lt;_xlfn.NORM.S.INV($C$6),1,0)</x:f>
        <x:v>0</x:v>
      </x:c>
      <x:c r="BE715" s="34" t="n">
        <x:f>IF(SQRT($C$9)*$B715+SQRT(1-$C$9)*AJ715&lt;_xlfn.NORM.S.INV($C$6),1,0)</x:f>
        <x:v>0</x:v>
      </x:c>
      <x:c r="BF715" s="34" t="n">
        <x:f>IF(SQRT($C$9)*$B715+SQRT(1-$C$9)*AK715&lt;_xlfn.NORM.S.INV($C$6),1,0)</x:f>
        <x:v>0</x:v>
      </x:c>
      <x:c r="BG715" s="34"/>
      <x:c r="BH715" s="34"/>
      <x:c r="BI715" s="34" t="n">
        <x:f>$B$11*(($A$1061)*$C715/$B$12*$B$7+(1-$A$1061)*$D715/$B$12*$C$7)</x:f>
        <x:v>1800</x:v>
      </x:c>
      <x:c r="BJ715" s="34" t="n">
        <x:f>$B$11*(($A$1062)*$C715/$B$12*$B$7+(1-$A$1062)*$D715/$B$12*$C$7)</x:f>
        <x:v>1709.9999999999998</x:v>
      </x:c>
      <x:c r="BK715" s="34" t="n">
        <x:f>$B$11*(($A$1063)*$C715/$B$12*$B$7+(1-$A$1063)*$D715/$B$12*$C$7)</x:f>
        <x:v>1620</x:v>
      </x:c>
      <x:c r="BL715" s="34" t="n">
        <x:f>$B$11*(($A$1064)*$C715/$B$12*$B$7+(1-$A$1064)*$D715/$B$12*$C$7)</x:f>
        <x:v>1530</x:v>
      </x:c>
      <x:c r="BM715" s="34" t="n">
        <x:f>$B$11*(($A$1065)*$C715/$B$12*$B$7+(1-$A$1065)*$D715/$B$12*$C$7)</x:f>
        <x:v>1440.0000000000002</x:v>
      </x:c>
      <x:c r="BN715" s="34" t="n">
        <x:f>$B$11*(($A$1066)*$C715/$B$12*$B$7+(1-$A$1066)*$D715/$B$12*$C$7)</x:f>
        <x:v>1350</x:v>
      </x:c>
      <x:c r="BO715" s="34" t="n">
        <x:f>$B$11*(($A$1067)*$C715/$B$12*$B$7+(1-$A$1067)*$D715/$B$12*$C$7)</x:f>
        <x:v>1259.9999999999998</x:v>
      </x:c>
      <x:c r="BP715" s="34" t="n">
        <x:f>$B$11*(($A$1068)*$C715/$B$12*$B$7+(1-$A$1068)*$D715/$B$12*$C$7)</x:f>
        <x:v>1170</x:v>
      </x:c>
      <x:c r="BQ715" s="34" t="n">
        <x:f>$B$11*(($A$1069)*$C715/$B$12*$B$7+(1-$A$1069)*$D715/$B$12*$C$7)</x:f>
        <x:v>1080</x:v>
      </x:c>
      <x:c r="BR715" s="34" t="n">
        <x:f>$B$11*(($A$1070)*$C715/$B$12*$B$7+(1-$A$1070)*$D715/$B$12*$C$7)</x:f>
        <x:v>990</x:v>
      </x:c>
      <x:c r="BS715" s="34" t="n">
        <x:f>$B$11*(($A$1071)*$C715/$B$12*$B$7+(1-$A$1071)*$D715/$B$12*$C$7)</x:f>
        <x:v>900</x:v>
      </x:c>
      <x:c r="BT715" s="34" t="n">
        <x:f>$B$11*(($A$1072)*$C715/$B$12*$B$7+(1-$A$1072)*$D715/$B$12*$C$7)</x:f>
        <x:v>809.9999999999999</x:v>
      </x:c>
      <x:c r="BU715" s="34" t="n">
        <x:f>$B$11*(($A$1073)*$C715/$B$12*$B$7+(1-$A$1073)*$D715/$B$12*$C$7)</x:f>
        <x:v>720.0000000000001</x:v>
      </x:c>
      <x:c r="BV715" s="34" t="n">
        <x:f>$B$11*(($A$1074)*$C715/$B$12*$B$7+(1-$A$1074)*$D715/$B$12*$C$7)</x:f>
        <x:v>629.9999999999999</x:v>
      </x:c>
      <x:c r="BW715" s="34" t="n">
        <x:f>$B$11*(($A$1075)*$C715/$B$12*$B$7+(1-$A$1075)*$D715/$B$12*$C$7)</x:f>
        <x:v>540.0000000000001</x:v>
      </x:c>
      <x:c r="BX715" s="34" t="n">
        <x:f>$B$11*(($A$1076)*$C715/$B$12*$B$7+(1-$A$1076)*$D715/$B$12*$C$7)</x:f>
        <x:v>450</x:v>
      </x:c>
      <x:c r="BY715" s="34" t="n">
        <x:f>$B$11*(($A$1077)*$C715/$B$12*$B$7+(1-$A$1077)*$D715/$B$12*$C$7)</x:f>
        <x:v>359.9999999999999</x:v>
      </x:c>
      <x:c r="BZ715" s="34" t="n">
        <x:f>$B$11*(($A$1078)*$C715/$B$12*$B$7+(1-$A$1078)*$D715/$B$12*$C$7)</x:f>
        <x:v>270.00000000000006</x:v>
      </x:c>
      <x:c r="CA715" s="34" t="n">
        <x:f>$B$11*(($A$1079)*$C715/$B$12*$B$7+(1-$A$1079)*$D715/$B$12*$C$7)</x:f>
        <x:v>179.99999999999994</x:v>
      </x:c>
      <x:c r="CB715" s="34" t="n">
        <x:f>$B$11*(($A$1080)*$C715/$B$12*$B$7+(1-$A$1080)*$D715/$B$12*$C$7)</x:f>
        <x:v>90.00000000000009</x:v>
      </x:c>
      <x:c r="CC715" s="34" t="n">
        <x:f>$B$11*(($A$1081)*$C715/$B$12*$B$7+(1-$A$1081)*$D715/$B$12*$C$7)</x:f>
        <x:v>0</x:v>
      </x:c>
    </x:row>
    <x:row r="716">
      <x:c r="A716" s="34" t="n">
        <x:v>692</x:v>
      </x:c>
      <x:c r="B716" s="39" t="n">
        <x:v>0.37133609338463375</x:v>
      </x:c>
      <x:c r="C716" s="1" t="n">
        <x:f>SUM(AM716:AV716)</x:f>
        <x:v>0</x:v>
      </x:c>
      <x:c r="D716" s="1" t="n">
        <x:f>SUM(AW716:BF716)</x:f>
        <x:v>0</x:v>
      </x:c>
      <x:c r="E716" s="17" t="n">
        <x:f>(1-C716/$B$12)*$B$8-C716/$B$12*$B$7</x:f>
        <x:v>0.05</x:v>
      </x:c>
      <x:c r="F716" s="17" t="n">
        <x:f>(1-D716/$B$12)*$C$8-D716/$B$12*$C$7</x:f>
        <x:v>0.09</x:v>
      </x:c>
      <x:c r="G716" s="32" t="n">
        <x:f>$B$11*($B$10*C716/$B$12*$B$7+(1-$B$10)*D716/$B$12*$C$7)</x:f>
        <x:v>0</x:v>
      </x:c>
      <x:c r="H716" s="17" t="n">
        <x:f>$B$10*E716+(1-$B$10)*F716</x:f>
        <x:v>0.07</x:v>
      </x:c>
      <x:c r="I716" s="34"/>
      <x:c r="J716" s="34"/>
      <x:c r="K716" s="34"/>
      <x:c r="L716" s="34"/>
      <x:c r="M716" s="34"/>
      <x:c r="N716" s="34"/>
      <x:c r="O716" s="34"/>
      <x:c r="P716" s="34"/>
      <x:c r="Q716" s="34"/>
      <x:c r="R716" s="39" t="n">
        <x:v>-0.1972327117909943</x:v>
      </x:c>
      <x:c r="S716" s="39" t="n">
        <x:v>-0.9009311272291358</x:v>
      </x:c>
      <x:c r="T716" s="39" t="n">
        <x:v>-0.9811139557909415</x:v>
      </x:c>
      <x:c r="U716" s="39" t="n">
        <x:v>-0.020233850487015804</x:v>
      </x:c>
      <x:c r="V716" s="39" t="n">
        <x:v>0.4205569641556331</x:v>
      </x:c>
      <x:c r="W716" s="39" t="n">
        <x:v>0.24683363601742164</x:v>
      </x:c>
      <x:c r="X716" s="39" t="n">
        <x:v>0.6870410652103198</x:v>
      </x:c>
      <x:c r="Y716" s="39" t="n">
        <x:v>-0.9931519229946876</x:v>
      </x:c>
      <x:c r="Z716" s="39" t="n">
        <x:v>0.33568848567154413</x:v>
      </x:c>
      <x:c r="AA716" s="39" t="n">
        <x:v>-0.6169828293145796</x:v>
      </x:c>
      <x:c r="AB716" s="39" t="n">
        <x:v>0.5597989904044921</x:v>
      </x:c>
      <x:c r="AC716" s="39" t="n">
        <x:v>0.04381446117303941</x:v>
      </x:c>
      <x:c r="AD716" s="39" t="n">
        <x:v>-0.8784910706488003</x:v>
      </x:c>
      <x:c r="AE716" s="39" t="n">
        <x:v>-0.16294307209193362</x:v>
      </x:c>
      <x:c r="AF716" s="39" t="n">
        <x:v>-0.16065442884628417</x:v>
      </x:c>
      <x:c r="AG716" s="39" t="n">
        <x:v>0.5279161139273688</x:v>
      </x:c>
      <x:c r="AH716" s="39" t="n">
        <x:v>0.22183980625753838</x:v>
      </x:c>
      <x:c r="AI716" s="39" t="n">
        <x:v>-0.42889458225790655</x:v>
      </x:c>
      <x:c r="AJ716" s="39" t="n">
        <x:v>-0.6162106388944093</x:v>
      </x:c>
      <x:c r="AK716" s="39" t="n">
        <x:v>1.492654769100124</x:v>
      </x:c>
      <x:c r="AL716" s="34"/>
      <x:c r="AM716" s="34" t="n">
        <x:f>IF(SQRT($B$9)*$B716+SQRT(1-$B$9)*R716&lt;_xlfn.NORM.S.INV($B$6),1,0)</x:f>
        <x:v>0</x:v>
      </x:c>
      <x:c r="AN716" s="34" t="n">
        <x:f>IF(SQRT($B$9)*$B716+SQRT(1-$B$9)*S716&lt;_xlfn.NORM.S.INV($B$6),1,0)</x:f>
        <x:v>0</x:v>
      </x:c>
      <x:c r="AO716" s="34" t="n">
        <x:f>IF(SQRT($B$9)*$B716+SQRT(1-$B$9)*T716&lt;_xlfn.NORM.S.INV($B$6),1,0)</x:f>
        <x:v>0</x:v>
      </x:c>
      <x:c r="AP716" s="34" t="n">
        <x:f>IF(SQRT($B$9)*$B716+SQRT(1-$B$9)*U716&lt;_xlfn.NORM.S.INV($B$6),1,0)</x:f>
        <x:v>0</x:v>
      </x:c>
      <x:c r="AQ716" s="34" t="n">
        <x:f>IF(SQRT($B$9)*$B716+SQRT(1-$B$9)*V716&lt;_xlfn.NORM.S.INV($B$6),1,0)</x:f>
        <x:v>0</x:v>
      </x:c>
      <x:c r="AR716" s="34" t="n">
        <x:f>IF(SQRT($B$9)*$B716+SQRT(1-$B$9)*W716&lt;_xlfn.NORM.S.INV($B$6),1,0)</x:f>
        <x:v>0</x:v>
      </x:c>
      <x:c r="AS716" s="34" t="n">
        <x:f>IF(SQRT($B$9)*$B716+SQRT(1-$B$9)*X716&lt;_xlfn.NORM.S.INV($B$6),1,0)</x:f>
        <x:v>0</x:v>
      </x:c>
      <x:c r="AT716" s="34" t="n">
        <x:f>IF(SQRT($B$9)*$B716+SQRT(1-$B$9)*Y716&lt;_xlfn.NORM.S.INV($B$6),1,0)</x:f>
        <x:v>0</x:v>
      </x:c>
      <x:c r="AU716" s="34" t="n">
        <x:f>IF(SQRT($B$9)*$B716+SQRT(1-$B$9)*Z716&lt;_xlfn.NORM.S.INV($B$6),1,0)</x:f>
        <x:v>0</x:v>
      </x:c>
      <x:c r="AV716" s="34" t="n">
        <x:f>IF(SQRT($B$9)*$B716+SQRT(1-$B$9)*AA716&lt;_xlfn.NORM.S.INV($B$6),1,0)</x:f>
        <x:v>0</x:v>
      </x:c>
      <x:c r="AW716" s="34" t="n">
        <x:f>IF(SQRT($C$9)*$B716+SQRT(1-$C$9)*AB716&lt;_xlfn.NORM.S.INV($C$6),1,0)</x:f>
        <x:v>0</x:v>
      </x:c>
      <x:c r="AX716" s="34" t="n">
        <x:f>IF(SQRT($C$9)*$B716+SQRT(1-$C$9)*AC716&lt;_xlfn.NORM.S.INV($C$6),1,0)</x:f>
        <x:v>0</x:v>
      </x:c>
      <x:c r="AY716" s="34" t="n">
        <x:f>IF(SQRT($C$9)*$B716+SQRT(1-$C$9)*AD716&lt;_xlfn.NORM.S.INV($C$6),1,0)</x:f>
        <x:v>0</x:v>
      </x:c>
      <x:c r="AZ716" s="34" t="n">
        <x:f>IF(SQRT($C$9)*$B716+SQRT(1-$C$9)*AE716&lt;_xlfn.NORM.S.INV($C$6),1,0)</x:f>
        <x:v>0</x:v>
      </x:c>
      <x:c r="BA716" s="34" t="n">
        <x:f>IF(SQRT($C$9)*$B716+SQRT(1-$C$9)*AF716&lt;_xlfn.NORM.S.INV($C$6),1,0)</x:f>
        <x:v>0</x:v>
      </x:c>
      <x:c r="BB716" s="34" t="n">
        <x:f>IF(SQRT($C$9)*$B716+SQRT(1-$C$9)*AG716&lt;_xlfn.NORM.S.INV($C$6),1,0)</x:f>
        <x:v>0</x:v>
      </x:c>
      <x:c r="BC716" s="34" t="n">
        <x:f>IF(SQRT($C$9)*$B716+SQRT(1-$C$9)*AH716&lt;_xlfn.NORM.S.INV($C$6),1,0)</x:f>
        <x:v>0</x:v>
      </x:c>
      <x:c r="BD716" s="34" t="n">
        <x:f>IF(SQRT($C$9)*$B716+SQRT(1-$C$9)*AI716&lt;_xlfn.NORM.S.INV($C$6),1,0)</x:f>
        <x:v>0</x:v>
      </x:c>
      <x:c r="BE716" s="34" t="n">
        <x:f>IF(SQRT($C$9)*$B716+SQRT(1-$C$9)*AJ716&lt;_xlfn.NORM.S.INV($C$6),1,0)</x:f>
        <x:v>0</x:v>
      </x:c>
      <x:c r="BF716" s="34" t="n">
        <x:f>IF(SQRT($C$9)*$B716+SQRT(1-$C$9)*AK716&lt;_xlfn.NORM.S.INV($C$6),1,0)</x:f>
        <x:v>0</x:v>
      </x:c>
      <x:c r="BG716" s="34"/>
      <x:c r="BH716" s="34"/>
      <x:c r="BI716" s="34" t="n">
        <x:f>$B$11*(($A$1061)*$C716/$B$12*$B$7+(1-$A$1061)*$D716/$B$12*$C$7)</x:f>
        <x:v>0</x:v>
      </x:c>
      <x:c r="BJ716" s="34" t="n">
        <x:f>$B$11*(($A$1062)*$C716/$B$12*$B$7+(1-$A$1062)*$D716/$B$12*$C$7)</x:f>
        <x:v>0</x:v>
      </x:c>
      <x:c r="BK716" s="34" t="n">
        <x:f>$B$11*(($A$1063)*$C716/$B$12*$B$7+(1-$A$1063)*$D716/$B$12*$C$7)</x:f>
        <x:v>0</x:v>
      </x:c>
      <x:c r="BL716" s="34" t="n">
        <x:f>$B$11*(($A$1064)*$C716/$B$12*$B$7+(1-$A$1064)*$D716/$B$12*$C$7)</x:f>
        <x:v>0</x:v>
      </x:c>
      <x:c r="BM716" s="34" t="n">
        <x:f>$B$11*(($A$1065)*$C716/$B$12*$B$7+(1-$A$1065)*$D716/$B$12*$C$7)</x:f>
        <x:v>0</x:v>
      </x:c>
      <x:c r="BN716" s="34" t="n">
        <x:f>$B$11*(($A$1066)*$C716/$B$12*$B$7+(1-$A$1066)*$D716/$B$12*$C$7)</x:f>
        <x:v>0</x:v>
      </x:c>
      <x:c r="BO716" s="34" t="n">
        <x:f>$B$11*(($A$1067)*$C716/$B$12*$B$7+(1-$A$1067)*$D716/$B$12*$C$7)</x:f>
        <x:v>0</x:v>
      </x:c>
      <x:c r="BP716" s="34" t="n">
        <x:f>$B$11*(($A$1068)*$C716/$B$12*$B$7+(1-$A$1068)*$D716/$B$12*$C$7)</x:f>
        <x:v>0</x:v>
      </x:c>
      <x:c r="BQ716" s="34" t="n">
        <x:f>$B$11*(($A$1069)*$C716/$B$12*$B$7+(1-$A$1069)*$D716/$B$12*$C$7)</x:f>
        <x:v>0</x:v>
      </x:c>
      <x:c r="BR716" s="34" t="n">
        <x:f>$B$11*(($A$1070)*$C716/$B$12*$B$7+(1-$A$1070)*$D716/$B$12*$C$7)</x:f>
        <x:v>0</x:v>
      </x:c>
      <x:c r="BS716" s="34" t="n">
        <x:f>$B$11*(($A$1071)*$C716/$B$12*$B$7+(1-$A$1071)*$D716/$B$12*$C$7)</x:f>
        <x:v>0</x:v>
      </x:c>
      <x:c r="BT716" s="34" t="n">
        <x:f>$B$11*(($A$1072)*$C716/$B$12*$B$7+(1-$A$1072)*$D716/$B$12*$C$7)</x:f>
        <x:v>0</x:v>
      </x:c>
      <x:c r="BU716" s="34" t="n">
        <x:f>$B$11*(($A$1073)*$C716/$B$12*$B$7+(1-$A$1073)*$D716/$B$12*$C$7)</x:f>
        <x:v>0</x:v>
      </x:c>
      <x:c r="BV716" s="34" t="n">
        <x:f>$B$11*(($A$1074)*$C716/$B$12*$B$7+(1-$A$1074)*$D716/$B$12*$C$7)</x:f>
        <x:v>0</x:v>
      </x:c>
      <x:c r="BW716" s="34" t="n">
        <x:f>$B$11*(($A$1075)*$C716/$B$12*$B$7+(1-$A$1075)*$D716/$B$12*$C$7)</x:f>
        <x:v>0</x:v>
      </x:c>
      <x:c r="BX716" s="34" t="n">
        <x:f>$B$11*(($A$1076)*$C716/$B$12*$B$7+(1-$A$1076)*$D716/$B$12*$C$7)</x:f>
        <x:v>0</x:v>
      </x:c>
      <x:c r="BY716" s="34" t="n">
        <x:f>$B$11*(($A$1077)*$C716/$B$12*$B$7+(1-$A$1077)*$D716/$B$12*$C$7)</x:f>
        <x:v>0</x:v>
      </x:c>
      <x:c r="BZ716" s="34" t="n">
        <x:f>$B$11*(($A$1078)*$C716/$B$12*$B$7+(1-$A$1078)*$D716/$B$12*$C$7)</x:f>
        <x:v>0</x:v>
      </x:c>
      <x:c r="CA716" s="34" t="n">
        <x:f>$B$11*(($A$1079)*$C716/$B$12*$B$7+(1-$A$1079)*$D716/$B$12*$C$7)</x:f>
        <x:v>0</x:v>
      </x:c>
      <x:c r="CB716" s="34" t="n">
        <x:f>$B$11*(($A$1080)*$C716/$B$12*$B$7+(1-$A$1080)*$D716/$B$12*$C$7)</x:f>
        <x:v>0</x:v>
      </x:c>
      <x:c r="CC716" s="34" t="n">
        <x:f>$B$11*(($A$1081)*$C716/$B$12*$B$7+(1-$A$1081)*$D716/$B$12*$C$7)</x:f>
        <x:v>0</x:v>
      </x:c>
    </x:row>
    <x:row r="717">
      <x:c r="A717" s="34" t="n">
        <x:v>693</x:v>
      </x:c>
      <x:c r="B717" s="39" t="n">
        <x:v>-0.7819082243498873</x:v>
      </x:c>
      <x:c r="C717" s="1" t="n">
        <x:f>SUM(AM717:AV717)</x:f>
        <x:v>0</x:v>
      </x:c>
      <x:c r="D717" s="1" t="n">
        <x:f>SUM(AW717:BF717)</x:f>
        <x:v>0</x:v>
      </x:c>
      <x:c r="E717" s="17" t="n">
        <x:f>(1-C717/$B$12)*$B$8-C717/$B$12*$B$7</x:f>
        <x:v>0.05</x:v>
      </x:c>
      <x:c r="F717" s="17" t="n">
        <x:f>(1-D717/$B$12)*$C$8-D717/$B$12*$C$7</x:f>
        <x:v>0.09</x:v>
      </x:c>
      <x:c r="G717" s="32" t="n">
        <x:f>$B$11*($B$10*C717/$B$12*$B$7+(1-$B$10)*D717/$B$12*$C$7)</x:f>
        <x:v>0</x:v>
      </x:c>
      <x:c r="H717" s="17" t="n">
        <x:f>$B$10*E717+(1-$B$10)*F717</x:f>
        <x:v>0.07</x:v>
      </x:c>
      <x:c r="I717" s="34"/>
      <x:c r="J717" s="34"/>
      <x:c r="K717" s="34"/>
      <x:c r="L717" s="34"/>
      <x:c r="M717" s="34"/>
      <x:c r="N717" s="34"/>
      <x:c r="O717" s="34"/>
      <x:c r="P717" s="34"/>
      <x:c r="Q717" s="34"/>
      <x:c r="R717" s="39" t="n">
        <x:v>-0.6279994323503318</x:v>
      </x:c>
      <x:c r="S717" s="39" t="n">
        <x:v>-0.2677803569752138</x:v>
      </x:c>
      <x:c r="T717" s="39" t="n">
        <x:v>0.19731206758228784</x:v>
      </x:c>
      <x:c r="U717" s="39" t="n">
        <x:v>1.1474626355453466</x:v>
      </x:c>
      <x:c r="V717" s="39" t="n">
        <x:v>-0.8766434051870123</x:v>
      </x:c>
      <x:c r="W717" s="39" t="n">
        <x:v>-0.17298741567032927</x:v>
      </x:c>
      <x:c r="X717" s="39" t="n">
        <x:v>1.2411489315417625</x:v>
      </x:c>
      <x:c r="Y717" s="39" t="n">
        <x:v>-0.1464701461909967</x:v>
      </x:c>
      <x:c r="Z717" s="39" t="n">
        <x:v>0.12133990242406131</x:v>
      </x:c>
      <x:c r="AA717" s="39" t="n">
        <x:v>-0.12869393424694692</x:v>
      </x:c>
      <x:c r="AB717" s="39" t="n">
        <x:v>-0.6043936311767176</x:v>
      </x:c>
      <x:c r="AC717" s="39" t="n">
        <x:v>0.6986144978357827</x:v>
      </x:c>
      <x:c r="AD717" s="39" t="n">
        <x:v>0.37425978736132354</x:v>
      </x:c>
      <x:c r="AE717" s="39" t="n">
        <x:v>0.39551417916637077</x:v>
      </x:c>
      <x:c r="AF717" s="39" t="n">
        <x:v>-0.26647452273847555</x:v>
      </x:c>
      <x:c r="AG717" s="39" t="n">
        <x:v>-0.4402600524411779</x:v>
      </x:c>
      <x:c r="AH717" s="39" t="n">
        <x:v>1.4439065685688661</x:v>
      </x:c>
      <x:c r="AI717" s="39" t="n">
        <x:v>0.18844189639292197</x:v>
      </x:c>
      <x:c r="AJ717" s="39" t="n">
        <x:v>-0.5700243270493043</x:v>
      </x:c>
      <x:c r="AK717" s="39" t="n">
        <x:v>-0.33247290100952226</x:v>
      </x:c>
      <x:c r="AL717" s="34"/>
      <x:c r="AM717" s="34" t="n">
        <x:f>IF(SQRT($B$9)*$B717+SQRT(1-$B$9)*R717&lt;_xlfn.NORM.S.INV($B$6),1,0)</x:f>
        <x:v>0</x:v>
      </x:c>
      <x:c r="AN717" s="34" t="n">
        <x:f>IF(SQRT($B$9)*$B717+SQRT(1-$B$9)*S717&lt;_xlfn.NORM.S.INV($B$6),1,0)</x:f>
        <x:v>0</x:v>
      </x:c>
      <x:c r="AO717" s="34" t="n">
        <x:f>IF(SQRT($B$9)*$B717+SQRT(1-$B$9)*T717&lt;_xlfn.NORM.S.INV($B$6),1,0)</x:f>
        <x:v>0</x:v>
      </x:c>
      <x:c r="AP717" s="34" t="n">
        <x:f>IF(SQRT($B$9)*$B717+SQRT(1-$B$9)*U717&lt;_xlfn.NORM.S.INV($B$6),1,0)</x:f>
        <x:v>0</x:v>
      </x:c>
      <x:c r="AQ717" s="34" t="n">
        <x:f>IF(SQRT($B$9)*$B717+SQRT(1-$B$9)*V717&lt;_xlfn.NORM.S.INV($B$6),1,0)</x:f>
        <x:v>0</x:v>
      </x:c>
      <x:c r="AR717" s="34" t="n">
        <x:f>IF(SQRT($B$9)*$B717+SQRT(1-$B$9)*W717&lt;_xlfn.NORM.S.INV($B$6),1,0)</x:f>
        <x:v>0</x:v>
      </x:c>
      <x:c r="AS717" s="34" t="n">
        <x:f>IF(SQRT($B$9)*$B717+SQRT(1-$B$9)*X717&lt;_xlfn.NORM.S.INV($B$6),1,0)</x:f>
        <x:v>0</x:v>
      </x:c>
      <x:c r="AT717" s="34" t="n">
        <x:f>IF(SQRT($B$9)*$B717+SQRT(1-$B$9)*Y717&lt;_xlfn.NORM.S.INV($B$6),1,0)</x:f>
        <x:v>0</x:v>
      </x:c>
      <x:c r="AU717" s="34" t="n">
        <x:f>IF(SQRT($B$9)*$B717+SQRT(1-$B$9)*Z717&lt;_xlfn.NORM.S.INV($B$6),1,0)</x:f>
        <x:v>0</x:v>
      </x:c>
      <x:c r="AV717" s="34" t="n">
        <x:f>IF(SQRT($B$9)*$B717+SQRT(1-$B$9)*AA717&lt;_xlfn.NORM.S.INV($B$6),1,0)</x:f>
        <x:v>0</x:v>
      </x:c>
      <x:c r="AW717" s="34" t="n">
        <x:f>IF(SQRT($C$9)*$B717+SQRT(1-$C$9)*AB717&lt;_xlfn.NORM.S.INV($C$6),1,0)</x:f>
        <x:v>0</x:v>
      </x:c>
      <x:c r="AX717" s="34" t="n">
        <x:f>IF(SQRT($C$9)*$B717+SQRT(1-$C$9)*AC717&lt;_xlfn.NORM.S.INV($C$6),1,0)</x:f>
        <x:v>0</x:v>
      </x:c>
      <x:c r="AY717" s="34" t="n">
        <x:f>IF(SQRT($C$9)*$B717+SQRT(1-$C$9)*AD717&lt;_xlfn.NORM.S.INV($C$6),1,0)</x:f>
        <x:v>0</x:v>
      </x:c>
      <x:c r="AZ717" s="34" t="n">
        <x:f>IF(SQRT($C$9)*$B717+SQRT(1-$C$9)*AE717&lt;_xlfn.NORM.S.INV($C$6),1,0)</x:f>
        <x:v>0</x:v>
      </x:c>
      <x:c r="BA717" s="34" t="n">
        <x:f>IF(SQRT($C$9)*$B717+SQRT(1-$C$9)*AF717&lt;_xlfn.NORM.S.INV($C$6),1,0)</x:f>
        <x:v>0</x:v>
      </x:c>
      <x:c r="BB717" s="34" t="n">
        <x:f>IF(SQRT($C$9)*$B717+SQRT(1-$C$9)*AG717&lt;_xlfn.NORM.S.INV($C$6),1,0)</x:f>
        <x:v>0</x:v>
      </x:c>
      <x:c r="BC717" s="34" t="n">
        <x:f>IF(SQRT($C$9)*$B717+SQRT(1-$C$9)*AH717&lt;_xlfn.NORM.S.INV($C$6),1,0)</x:f>
        <x:v>0</x:v>
      </x:c>
      <x:c r="BD717" s="34" t="n">
        <x:f>IF(SQRT($C$9)*$B717+SQRT(1-$C$9)*AI717&lt;_xlfn.NORM.S.INV($C$6),1,0)</x:f>
        <x:v>0</x:v>
      </x:c>
      <x:c r="BE717" s="34" t="n">
        <x:f>IF(SQRT($C$9)*$B717+SQRT(1-$C$9)*AJ717&lt;_xlfn.NORM.S.INV($C$6),1,0)</x:f>
        <x:v>0</x:v>
      </x:c>
      <x:c r="BF717" s="34" t="n">
        <x:f>IF(SQRT($C$9)*$B717+SQRT(1-$C$9)*AK717&lt;_xlfn.NORM.S.INV($C$6),1,0)</x:f>
        <x:v>0</x:v>
      </x:c>
      <x:c r="BG717" s="34"/>
      <x:c r="BH717" s="34"/>
      <x:c r="BI717" s="34" t="n">
        <x:f>$B$11*(($A$1061)*$C717/$B$12*$B$7+(1-$A$1061)*$D717/$B$12*$C$7)</x:f>
        <x:v>0</x:v>
      </x:c>
      <x:c r="BJ717" s="34" t="n">
        <x:f>$B$11*(($A$1062)*$C717/$B$12*$B$7+(1-$A$1062)*$D717/$B$12*$C$7)</x:f>
        <x:v>0</x:v>
      </x:c>
      <x:c r="BK717" s="34" t="n">
        <x:f>$B$11*(($A$1063)*$C717/$B$12*$B$7+(1-$A$1063)*$D717/$B$12*$C$7)</x:f>
        <x:v>0</x:v>
      </x:c>
      <x:c r="BL717" s="34" t="n">
        <x:f>$B$11*(($A$1064)*$C717/$B$12*$B$7+(1-$A$1064)*$D717/$B$12*$C$7)</x:f>
        <x:v>0</x:v>
      </x:c>
      <x:c r="BM717" s="34" t="n">
        <x:f>$B$11*(($A$1065)*$C717/$B$12*$B$7+(1-$A$1065)*$D717/$B$12*$C$7)</x:f>
        <x:v>0</x:v>
      </x:c>
      <x:c r="BN717" s="34" t="n">
        <x:f>$B$11*(($A$1066)*$C717/$B$12*$B$7+(1-$A$1066)*$D717/$B$12*$C$7)</x:f>
        <x:v>0</x:v>
      </x:c>
      <x:c r="BO717" s="34" t="n">
        <x:f>$B$11*(($A$1067)*$C717/$B$12*$B$7+(1-$A$1067)*$D717/$B$12*$C$7)</x:f>
        <x:v>0</x:v>
      </x:c>
      <x:c r="BP717" s="34" t="n">
        <x:f>$B$11*(($A$1068)*$C717/$B$12*$B$7+(1-$A$1068)*$D717/$B$12*$C$7)</x:f>
        <x:v>0</x:v>
      </x:c>
      <x:c r="BQ717" s="34" t="n">
        <x:f>$B$11*(($A$1069)*$C717/$B$12*$B$7+(1-$A$1069)*$D717/$B$12*$C$7)</x:f>
        <x:v>0</x:v>
      </x:c>
      <x:c r="BR717" s="34" t="n">
        <x:f>$B$11*(($A$1070)*$C717/$B$12*$B$7+(1-$A$1070)*$D717/$B$12*$C$7)</x:f>
        <x:v>0</x:v>
      </x:c>
      <x:c r="BS717" s="34" t="n">
        <x:f>$B$11*(($A$1071)*$C717/$B$12*$B$7+(1-$A$1071)*$D717/$B$12*$C$7)</x:f>
        <x:v>0</x:v>
      </x:c>
      <x:c r="BT717" s="34" t="n">
        <x:f>$B$11*(($A$1072)*$C717/$B$12*$B$7+(1-$A$1072)*$D717/$B$12*$C$7)</x:f>
        <x:v>0</x:v>
      </x:c>
      <x:c r="BU717" s="34" t="n">
        <x:f>$B$11*(($A$1073)*$C717/$B$12*$B$7+(1-$A$1073)*$D717/$B$12*$C$7)</x:f>
        <x:v>0</x:v>
      </x:c>
      <x:c r="BV717" s="34" t="n">
        <x:f>$B$11*(($A$1074)*$C717/$B$12*$B$7+(1-$A$1074)*$D717/$B$12*$C$7)</x:f>
        <x:v>0</x:v>
      </x:c>
      <x:c r="BW717" s="34" t="n">
        <x:f>$B$11*(($A$1075)*$C717/$B$12*$B$7+(1-$A$1075)*$D717/$B$12*$C$7)</x:f>
        <x:v>0</x:v>
      </x:c>
      <x:c r="BX717" s="34" t="n">
        <x:f>$B$11*(($A$1076)*$C717/$B$12*$B$7+(1-$A$1076)*$D717/$B$12*$C$7)</x:f>
        <x:v>0</x:v>
      </x:c>
      <x:c r="BY717" s="34" t="n">
        <x:f>$B$11*(($A$1077)*$C717/$B$12*$B$7+(1-$A$1077)*$D717/$B$12*$C$7)</x:f>
        <x:v>0</x:v>
      </x:c>
      <x:c r="BZ717" s="34" t="n">
        <x:f>$B$11*(($A$1078)*$C717/$B$12*$B$7+(1-$A$1078)*$D717/$B$12*$C$7)</x:f>
        <x:v>0</x:v>
      </x:c>
      <x:c r="CA717" s="34" t="n">
        <x:f>$B$11*(($A$1079)*$C717/$B$12*$B$7+(1-$A$1079)*$D717/$B$12*$C$7)</x:f>
        <x:v>0</x:v>
      </x:c>
      <x:c r="CB717" s="34" t="n">
        <x:f>$B$11*(($A$1080)*$C717/$B$12*$B$7+(1-$A$1080)*$D717/$B$12*$C$7)</x:f>
        <x:v>0</x:v>
      </x:c>
      <x:c r="CC717" s="34" t="n">
        <x:f>$B$11*(($A$1081)*$C717/$B$12*$B$7+(1-$A$1081)*$D717/$B$12*$C$7)</x:f>
        <x:v>0</x:v>
      </x:c>
    </x:row>
    <x:row r="718">
      <x:c r="A718" s="34" t="n">
        <x:v>694</x:v>
      </x:c>
      <x:c r="B718" s="39" t="n">
        <x:v>0.4864962922265671</x:v>
      </x:c>
      <x:c r="C718" s="1" t="n">
        <x:f>SUM(AM718:AV718)</x:f>
        <x:v>0</x:v>
      </x:c>
      <x:c r="D718" s="1" t="n">
        <x:f>SUM(AW718:BF718)</x:f>
        <x:v>1</x:v>
      </x:c>
      <x:c r="E718" s="17" t="n">
        <x:f>(1-C718/$B$12)*$B$8-C718/$B$12*$B$7</x:f>
        <x:v>0.05</x:v>
      </x:c>
      <x:c r="F718" s="17" t="n">
        <x:f>(1-D718/$B$12)*$C$8-D718/$B$12*$C$7</x:f>
        <x:v>0.021000000000000005</x:v>
      </x:c>
      <x:c r="G718" s="32" t="n">
        <x:f>$B$11*($B$10*C718/$B$12*$B$7+(1-$B$10)*D718/$B$12*$C$7)</x:f>
        <x:v>300</x:v>
      </x:c>
      <x:c r="H718" s="17" t="n">
        <x:f>$B$10*E718+(1-$B$10)*F718</x:f>
        <x:v>0.035500000000000004</x:v>
      </x:c>
      <x:c r="I718" s="34"/>
      <x:c r="J718" s="34"/>
      <x:c r="K718" s="34"/>
      <x:c r="L718" s="34"/>
      <x:c r="M718" s="34"/>
      <x:c r="N718" s="34"/>
      <x:c r="O718" s="34"/>
      <x:c r="P718" s="34"/>
      <x:c r="Q718" s="34"/>
      <x:c r="R718" s="39" t="n">
        <x:v>-1.3737787208016672</x:v>
      </x:c>
      <x:c r="S718" s="39" t="n">
        <x:v>-2.0522065127920883</x:v>
      </x:c>
      <x:c r="T718" s="39" t="n">
        <x:v>0.5723382097919039</x:v>
      </x:c>
      <x:c r="U718" s="39" t="n">
        <x:v>1.0861119012633655</x:v>
      </x:c>
      <x:c r="V718" s="39" t="n">
        <x:v>-0.16135363438775363</x:v>
      </x:c>
      <x:c r="W718" s="39" t="n">
        <x:v>0.10559657767949326</x:v>
      </x:c>
      <x:c r="X718" s="39" t="n">
        <x:v>-1.0643230473035468</x:v>
      </x:c>
      <x:c r="Y718" s="39" t="n">
        <x:v>0.03707497430537171</x:v>
      </x:c>
      <x:c r="Z718" s="39" t="n">
        <x:v>-1.1710814799841451</x:v>
      </x:c>
      <x:c r="AA718" s="39" t="n">
        <x:v>1.056312258667448</x:v>
      </x:c>
      <x:c r="AB718" s="39" t="n">
        <x:v>1.5990758004644117</x:v>
      </x:c>
      <x:c r="AC718" s="39" t="n">
        <x:v>0.01174103930190043</x:v>
      </x:c>
      <x:c r="AD718" s="39" t="n">
        <x:v>1.160324985601007</x:v>
      </x:c>
      <x:c r="AE718" s="39" t="n">
        <x:v>0.15537829978961598</x:v>
      </x:c>
      <x:c r="AF718" s="39" t="n">
        <x:v>-0.34710912990821796</x:v>
      </x:c>
      <x:c r="AG718" s="39" t="n">
        <x:v>-1.370033171691772</x:v>
      </x:c>
      <x:c r="AH718" s="39" t="n">
        <x:v>-0.10907562140193039</x:v>
      </x:c>
      <x:c r="AI718" s="39" t="n">
        <x:v>0.7241332736290917</x:v>
      </x:c>
      <x:c r="AJ718" s="39" t="n">
        <x:v>-2.395396879439208</x:v>
      </x:c>
      <x:c r="AK718" s="39" t="n">
        <x:v>-1.0887733632861318</x:v>
      </x:c>
      <x:c r="AL718" s="34"/>
      <x:c r="AM718" s="34" t="n">
        <x:f>IF(SQRT($B$9)*$B718+SQRT(1-$B$9)*R718&lt;_xlfn.NORM.S.INV($B$6),1,0)</x:f>
        <x:v>0</x:v>
      </x:c>
      <x:c r="AN718" s="34" t="n">
        <x:f>IF(SQRT($B$9)*$B718+SQRT(1-$B$9)*S718&lt;_xlfn.NORM.S.INV($B$6),1,0)</x:f>
        <x:v>0</x:v>
      </x:c>
      <x:c r="AO718" s="34" t="n">
        <x:f>IF(SQRT($B$9)*$B718+SQRT(1-$B$9)*T718&lt;_xlfn.NORM.S.INV($B$6),1,0)</x:f>
        <x:v>0</x:v>
      </x:c>
      <x:c r="AP718" s="34" t="n">
        <x:f>IF(SQRT($B$9)*$B718+SQRT(1-$B$9)*U718&lt;_xlfn.NORM.S.INV($B$6),1,0)</x:f>
        <x:v>0</x:v>
      </x:c>
      <x:c r="AQ718" s="34" t="n">
        <x:f>IF(SQRT($B$9)*$B718+SQRT(1-$B$9)*V718&lt;_xlfn.NORM.S.INV($B$6),1,0)</x:f>
        <x:v>0</x:v>
      </x:c>
      <x:c r="AR718" s="34" t="n">
        <x:f>IF(SQRT($B$9)*$B718+SQRT(1-$B$9)*W718&lt;_xlfn.NORM.S.INV($B$6),1,0)</x:f>
        <x:v>0</x:v>
      </x:c>
      <x:c r="AS718" s="34" t="n">
        <x:f>IF(SQRT($B$9)*$B718+SQRT(1-$B$9)*X718&lt;_xlfn.NORM.S.INV($B$6),1,0)</x:f>
        <x:v>0</x:v>
      </x:c>
      <x:c r="AT718" s="34" t="n">
        <x:f>IF(SQRT($B$9)*$B718+SQRT(1-$B$9)*Y718&lt;_xlfn.NORM.S.INV($B$6),1,0)</x:f>
        <x:v>0</x:v>
      </x:c>
      <x:c r="AU718" s="34" t="n">
        <x:f>IF(SQRT($B$9)*$B718+SQRT(1-$B$9)*Z718&lt;_xlfn.NORM.S.INV($B$6),1,0)</x:f>
        <x:v>0</x:v>
      </x:c>
      <x:c r="AV718" s="34" t="n">
        <x:f>IF(SQRT($B$9)*$B718+SQRT(1-$B$9)*AA718&lt;_xlfn.NORM.S.INV($B$6),1,0)</x:f>
        <x:v>0</x:v>
      </x:c>
      <x:c r="AW718" s="34" t="n">
        <x:f>IF(SQRT($C$9)*$B718+SQRT(1-$C$9)*AB718&lt;_xlfn.NORM.S.INV($C$6),1,0)</x:f>
        <x:v>0</x:v>
      </x:c>
      <x:c r="AX718" s="34" t="n">
        <x:f>IF(SQRT($C$9)*$B718+SQRT(1-$C$9)*AC718&lt;_xlfn.NORM.S.INV($C$6),1,0)</x:f>
        <x:v>0</x:v>
      </x:c>
      <x:c r="AY718" s="34" t="n">
        <x:f>IF(SQRT($C$9)*$B718+SQRT(1-$C$9)*AD718&lt;_xlfn.NORM.S.INV($C$6),1,0)</x:f>
        <x:v>0</x:v>
      </x:c>
      <x:c r="AZ718" s="34" t="n">
        <x:f>IF(SQRT($C$9)*$B718+SQRT(1-$C$9)*AE718&lt;_xlfn.NORM.S.INV($C$6),1,0)</x:f>
        <x:v>0</x:v>
      </x:c>
      <x:c r="BA718" s="34" t="n">
        <x:f>IF(SQRT($C$9)*$B718+SQRT(1-$C$9)*AF718&lt;_xlfn.NORM.S.INV($C$6),1,0)</x:f>
        <x:v>0</x:v>
      </x:c>
      <x:c r="BB718" s="34" t="n">
        <x:f>IF(SQRT($C$9)*$B718+SQRT(1-$C$9)*AG718&lt;_xlfn.NORM.S.INV($C$6),1,0)</x:f>
        <x:v>0</x:v>
      </x:c>
      <x:c r="BC718" s="34" t="n">
        <x:f>IF(SQRT($C$9)*$B718+SQRT(1-$C$9)*AH718&lt;_xlfn.NORM.S.INV($C$6),1,0)</x:f>
        <x:v>0</x:v>
      </x:c>
      <x:c r="BD718" s="34" t="n">
        <x:f>IF(SQRT($C$9)*$B718+SQRT(1-$C$9)*AI718&lt;_xlfn.NORM.S.INV($C$6),1,0)</x:f>
        <x:v>0</x:v>
      </x:c>
      <x:c r="BE718" s="34" t="n">
        <x:f>IF(SQRT($C$9)*$B718+SQRT(1-$C$9)*AJ718&lt;_xlfn.NORM.S.INV($C$6),1,0)</x:f>
        <x:v>1</x:v>
      </x:c>
      <x:c r="BF718" s="34" t="n">
        <x:f>IF(SQRT($C$9)*$B718+SQRT(1-$C$9)*AK718&lt;_xlfn.NORM.S.INV($C$6),1,0)</x:f>
        <x:v>0</x:v>
      </x:c>
      <x:c r="BG718" s="34"/>
      <x:c r="BH718" s="34"/>
      <x:c r="BI718" s="34" t="n">
        <x:f>$B$11*(($A$1061)*$C718/$B$12*$B$7+(1-$A$1061)*$D718/$B$12*$C$7)</x:f>
        <x:v>600</x:v>
      </x:c>
      <x:c r="BJ718" s="34" t="n">
        <x:f>$B$11*(($A$1062)*$C718/$B$12*$B$7+(1-$A$1062)*$D718/$B$12*$C$7)</x:f>
        <x:v>570</x:v>
      </x:c>
      <x:c r="BK718" s="34" t="n">
        <x:f>$B$11*(($A$1063)*$C718/$B$12*$B$7+(1-$A$1063)*$D718/$B$12*$C$7)</x:f>
        <x:v>540</x:v>
      </x:c>
      <x:c r="BL718" s="34" t="n">
        <x:f>$B$11*(($A$1064)*$C718/$B$12*$B$7+(1-$A$1064)*$D718/$B$12*$C$7)</x:f>
        <x:v>509.99999999999994</x:v>
      </x:c>
      <x:c r="BM718" s="34" t="n">
        <x:f>$B$11*(($A$1065)*$C718/$B$12*$B$7+(1-$A$1065)*$D718/$B$12*$C$7)</x:f>
        <x:v>480</x:v>
      </x:c>
      <x:c r="BN718" s="34" t="n">
        <x:f>$B$11*(($A$1066)*$C718/$B$12*$B$7+(1-$A$1066)*$D718/$B$12*$C$7)</x:f>
        <x:v>450</x:v>
      </x:c>
      <x:c r="BO718" s="34" t="n">
        <x:f>$B$11*(($A$1067)*$C718/$B$12*$B$7+(1-$A$1067)*$D718/$B$12*$C$7)</x:f>
        <x:v>419.99999999999994</x:v>
      </x:c>
      <x:c r="BP718" s="34" t="n">
        <x:f>$B$11*(($A$1068)*$C718/$B$12*$B$7+(1-$A$1068)*$D718/$B$12*$C$7)</x:f>
        <x:v>390</x:v>
      </x:c>
      <x:c r="BQ718" s="34" t="n">
        <x:f>$B$11*(($A$1069)*$C718/$B$12*$B$7+(1-$A$1069)*$D718/$B$12*$C$7)</x:f>
        <x:v>360</x:v>
      </x:c>
      <x:c r="BR718" s="34" t="n">
        <x:f>$B$11*(($A$1070)*$C718/$B$12*$B$7+(1-$A$1070)*$D718/$B$12*$C$7)</x:f>
        <x:v>330</x:v>
      </x:c>
      <x:c r="BS718" s="34" t="n">
        <x:f>$B$11*(($A$1071)*$C718/$B$12*$B$7+(1-$A$1071)*$D718/$B$12*$C$7)</x:f>
        <x:v>300</x:v>
      </x:c>
      <x:c r="BT718" s="34" t="n">
        <x:f>$B$11*(($A$1072)*$C718/$B$12*$B$7+(1-$A$1072)*$D718/$B$12*$C$7)</x:f>
        <x:v>270</x:v>
      </x:c>
      <x:c r="BU718" s="34" t="n">
        <x:f>$B$11*(($A$1073)*$C718/$B$12*$B$7+(1-$A$1073)*$D718/$B$12*$C$7)</x:f>
        <x:v>240</x:v>
      </x:c>
      <x:c r="BV718" s="34" t="n">
        <x:f>$B$11*(($A$1074)*$C718/$B$12*$B$7+(1-$A$1074)*$D718/$B$12*$C$7)</x:f>
        <x:v>209.99999999999997</x:v>
      </x:c>
      <x:c r="BW718" s="34" t="n">
        <x:f>$B$11*(($A$1075)*$C718/$B$12*$B$7+(1-$A$1075)*$D718/$B$12*$C$7)</x:f>
        <x:v>180.00000000000003</x:v>
      </x:c>
      <x:c r="BX718" s="34" t="n">
        <x:f>$B$11*(($A$1076)*$C718/$B$12*$B$7+(1-$A$1076)*$D718/$B$12*$C$7)</x:f>
        <x:v>150</x:v>
      </x:c>
      <x:c r="BY718" s="34" t="n">
        <x:f>$B$11*(($A$1077)*$C718/$B$12*$B$7+(1-$A$1077)*$D718/$B$12*$C$7)</x:f>
        <x:v>119.99999999999999</x:v>
      </x:c>
      <x:c r="BZ718" s="34" t="n">
        <x:f>$B$11*(($A$1078)*$C718/$B$12*$B$7+(1-$A$1078)*$D718/$B$12*$C$7)</x:f>
        <x:v>90.00000000000001</x:v>
      </x:c>
      <x:c r="CA718" s="34" t="n">
        <x:f>$B$11*(($A$1079)*$C718/$B$12*$B$7+(1-$A$1079)*$D718/$B$12*$C$7)</x:f>
        <x:v>59.99999999999999</x:v>
      </x:c>
      <x:c r="CB718" s="34" t="n">
        <x:f>$B$11*(($A$1080)*$C718/$B$12*$B$7+(1-$A$1080)*$D718/$B$12*$C$7)</x:f>
        <x:v>30.00000000000003</x:v>
      </x:c>
      <x:c r="CC718" s="34" t="n">
        <x:f>$B$11*(($A$1081)*$C718/$B$12*$B$7+(1-$A$1081)*$D718/$B$12*$C$7)</x:f>
        <x:v>0</x:v>
      </x:c>
    </x:row>
    <x:row r="719">
      <x:c r="A719" s="34" t="n">
        <x:v>695</x:v>
      </x:c>
      <x:c r="B719" s="39" t="n">
        <x:v>0.04851455249406588</x:v>
      </x:c>
      <x:c r="C719" s="1" t="n">
        <x:f>SUM(AM719:AV719)</x:f>
        <x:v>0</x:v>
      </x:c>
      <x:c r="D719" s="1" t="n">
        <x:f>SUM(AW719:BF719)</x:f>
        <x:v>1</x:v>
      </x:c>
      <x:c r="E719" s="17" t="n">
        <x:f>(1-C719/$B$12)*$B$8-C719/$B$12*$B$7</x:f>
        <x:v>0.05</x:v>
      </x:c>
      <x:c r="F719" s="17" t="n">
        <x:f>(1-D719/$B$12)*$C$8-D719/$B$12*$C$7</x:f>
        <x:v>0.021000000000000005</x:v>
      </x:c>
      <x:c r="G719" s="32" t="n">
        <x:f>$B$11*($B$10*C719/$B$12*$B$7+(1-$B$10)*D719/$B$12*$C$7)</x:f>
        <x:v>300</x:v>
      </x:c>
      <x:c r="H719" s="17" t="n">
        <x:f>$B$10*E719+(1-$B$10)*F719</x:f>
        <x:v>0.035500000000000004</x:v>
      </x:c>
      <x:c r="I719" s="34"/>
      <x:c r="J719" s="34"/>
      <x:c r="K719" s="34"/>
      <x:c r="L719" s="34"/>
      <x:c r="M719" s="34"/>
      <x:c r="N719" s="34"/>
      <x:c r="O719" s="34"/>
      <x:c r="P719" s="34"/>
      <x:c r="Q719" s="34"/>
      <x:c r="R719" s="39" t="n">
        <x:v>-2.3257817453544023</x:v>
      </x:c>
      <x:c r="S719" s="39" t="n">
        <x:v>-0.6879835334740083</x:v>
      </x:c>
      <x:c r="T719" s="39" t="n">
        <x:v>0.6274130470078105</x:v>
      </x:c>
      <x:c r="U719" s="39" t="n">
        <x:v>-0.33503762495539924</x:v>
      </x:c>
      <x:c r="V719" s="39" t="n">
        <x:v>-0.8471936157854933</x:v>
      </x:c>
      <x:c r="W719" s="39" t="n">
        <x:v>0.644378517092312</x:v>
      </x:c>
      <x:c r="X719" s="39" t="n">
        <x:v>-0.4090646482563793</x:v>
      </x:c>
      <x:c r="Y719" s="39" t="n">
        <x:v>0.6380295460257669</x:v>
      </x:c>
      <x:c r="Z719" s="39" t="n">
        <x:v>1.6909119642000967</x:v>
      </x:c>
      <x:c r="AA719" s="39" t="n">
        <x:v>0.8054738209247524</x:v>
      </x:c>
      <x:c r="AB719" s="39" t="n">
        <x:v>-0.12598801941677157</x:v>
      </x:c>
      <x:c r="AC719" s="39" t="n">
        <x:v>-1.0598896528910782</x:v>
      </x:c>
      <x:c r="AD719" s="39" t="n">
        <x:v>-2.1479431519268397</x:v>
      </x:c>
      <x:c r="AE719" s="39" t="n">
        <x:v>-0.026711535553070945</x:v>
      </x:c>
      <x:c r="AF719" s="39" t="n">
        <x:v>-1.161254278108881</x:v>
      </x:c>
      <x:c r="AG719" s="39" t="n">
        <x:v>-0.5499287553925953</x:v>
      </x:c>
      <x:c r="AH719" s="39" t="n">
        <x:v>0.7518055641668739</x:v>
      </x:c>
      <x:c r="AI719" s="39" t="n">
        <x:v>-0.2588401861477129</x:v>
      </x:c>
      <x:c r="AJ719" s="39" t="n">
        <x:v>1.7958577518335113</x:v>
      </x:c>
      <x:c r="AK719" s="39" t="n">
        <x:v>-1.2721094285709735</x:v>
      </x:c>
      <x:c r="AL719" s="34"/>
      <x:c r="AM719" s="34" t="n">
        <x:f>IF(SQRT($B$9)*$B719+SQRT(1-$B$9)*R719&lt;_xlfn.NORM.S.INV($B$6),1,0)</x:f>
        <x:v>0</x:v>
      </x:c>
      <x:c r="AN719" s="34" t="n">
        <x:f>IF(SQRT($B$9)*$B719+SQRT(1-$B$9)*S719&lt;_xlfn.NORM.S.INV($B$6),1,0)</x:f>
        <x:v>0</x:v>
      </x:c>
      <x:c r="AO719" s="34" t="n">
        <x:f>IF(SQRT($B$9)*$B719+SQRT(1-$B$9)*T719&lt;_xlfn.NORM.S.INV($B$6),1,0)</x:f>
        <x:v>0</x:v>
      </x:c>
      <x:c r="AP719" s="34" t="n">
        <x:f>IF(SQRT($B$9)*$B719+SQRT(1-$B$9)*U719&lt;_xlfn.NORM.S.INV($B$6),1,0)</x:f>
        <x:v>0</x:v>
      </x:c>
      <x:c r="AQ719" s="34" t="n">
        <x:f>IF(SQRT($B$9)*$B719+SQRT(1-$B$9)*V719&lt;_xlfn.NORM.S.INV($B$6),1,0)</x:f>
        <x:v>0</x:v>
      </x:c>
      <x:c r="AR719" s="34" t="n">
        <x:f>IF(SQRT($B$9)*$B719+SQRT(1-$B$9)*W719&lt;_xlfn.NORM.S.INV($B$6),1,0)</x:f>
        <x:v>0</x:v>
      </x:c>
      <x:c r="AS719" s="34" t="n">
        <x:f>IF(SQRT($B$9)*$B719+SQRT(1-$B$9)*X719&lt;_xlfn.NORM.S.INV($B$6),1,0)</x:f>
        <x:v>0</x:v>
      </x:c>
      <x:c r="AT719" s="34" t="n">
        <x:f>IF(SQRT($B$9)*$B719+SQRT(1-$B$9)*Y719&lt;_xlfn.NORM.S.INV($B$6),1,0)</x:f>
        <x:v>0</x:v>
      </x:c>
      <x:c r="AU719" s="34" t="n">
        <x:f>IF(SQRT($B$9)*$B719+SQRT(1-$B$9)*Z719&lt;_xlfn.NORM.S.INV($B$6),1,0)</x:f>
        <x:v>0</x:v>
      </x:c>
      <x:c r="AV719" s="34" t="n">
        <x:f>IF(SQRT($B$9)*$B719+SQRT(1-$B$9)*AA719&lt;_xlfn.NORM.S.INV($B$6),1,0)</x:f>
        <x:v>0</x:v>
      </x:c>
      <x:c r="AW719" s="34" t="n">
        <x:f>IF(SQRT($C$9)*$B719+SQRT(1-$C$9)*AB719&lt;_xlfn.NORM.S.INV($C$6),1,0)</x:f>
        <x:v>0</x:v>
      </x:c>
      <x:c r="AX719" s="34" t="n">
        <x:f>IF(SQRT($C$9)*$B719+SQRT(1-$C$9)*AC719&lt;_xlfn.NORM.S.INV($C$6),1,0)</x:f>
        <x:v>0</x:v>
      </x:c>
      <x:c r="AY719" s="34" t="n">
        <x:f>IF(SQRT($C$9)*$B719+SQRT(1-$C$9)*AD719&lt;_xlfn.NORM.S.INV($C$6),1,0)</x:f>
        <x:v>1</x:v>
      </x:c>
      <x:c r="AZ719" s="34" t="n">
        <x:f>IF(SQRT($C$9)*$B719+SQRT(1-$C$9)*AE719&lt;_xlfn.NORM.S.INV($C$6),1,0)</x:f>
        <x:v>0</x:v>
      </x:c>
      <x:c r="BA719" s="34" t="n">
        <x:f>IF(SQRT($C$9)*$B719+SQRT(1-$C$9)*AF719&lt;_xlfn.NORM.S.INV($C$6),1,0)</x:f>
        <x:v>0</x:v>
      </x:c>
      <x:c r="BB719" s="34" t="n">
        <x:f>IF(SQRT($C$9)*$B719+SQRT(1-$C$9)*AG719&lt;_xlfn.NORM.S.INV($C$6),1,0)</x:f>
        <x:v>0</x:v>
      </x:c>
      <x:c r="BC719" s="34" t="n">
        <x:f>IF(SQRT($C$9)*$B719+SQRT(1-$C$9)*AH719&lt;_xlfn.NORM.S.INV($C$6),1,0)</x:f>
        <x:v>0</x:v>
      </x:c>
      <x:c r="BD719" s="34" t="n">
        <x:f>IF(SQRT($C$9)*$B719+SQRT(1-$C$9)*AI719&lt;_xlfn.NORM.S.INV($C$6),1,0)</x:f>
        <x:v>0</x:v>
      </x:c>
      <x:c r="BE719" s="34" t="n">
        <x:f>IF(SQRT($C$9)*$B719+SQRT(1-$C$9)*AJ719&lt;_xlfn.NORM.S.INV($C$6),1,0)</x:f>
        <x:v>0</x:v>
      </x:c>
      <x:c r="BF719" s="34" t="n">
        <x:f>IF(SQRT($C$9)*$B719+SQRT(1-$C$9)*AK719&lt;_xlfn.NORM.S.INV($C$6),1,0)</x:f>
        <x:v>0</x:v>
      </x:c>
      <x:c r="BG719" s="34"/>
      <x:c r="BH719" s="34"/>
      <x:c r="BI719" s="34" t="n">
        <x:f>$B$11*(($A$1061)*$C719/$B$12*$B$7+(1-$A$1061)*$D719/$B$12*$C$7)</x:f>
        <x:v>600</x:v>
      </x:c>
      <x:c r="BJ719" s="34" t="n">
        <x:f>$B$11*(($A$1062)*$C719/$B$12*$B$7+(1-$A$1062)*$D719/$B$12*$C$7)</x:f>
        <x:v>570</x:v>
      </x:c>
      <x:c r="BK719" s="34" t="n">
        <x:f>$B$11*(($A$1063)*$C719/$B$12*$B$7+(1-$A$1063)*$D719/$B$12*$C$7)</x:f>
        <x:v>540</x:v>
      </x:c>
      <x:c r="BL719" s="34" t="n">
        <x:f>$B$11*(($A$1064)*$C719/$B$12*$B$7+(1-$A$1064)*$D719/$B$12*$C$7)</x:f>
        <x:v>509.99999999999994</x:v>
      </x:c>
      <x:c r="BM719" s="34" t="n">
        <x:f>$B$11*(($A$1065)*$C719/$B$12*$B$7+(1-$A$1065)*$D719/$B$12*$C$7)</x:f>
        <x:v>480</x:v>
      </x:c>
      <x:c r="BN719" s="34" t="n">
        <x:f>$B$11*(($A$1066)*$C719/$B$12*$B$7+(1-$A$1066)*$D719/$B$12*$C$7)</x:f>
        <x:v>450</x:v>
      </x:c>
      <x:c r="BO719" s="34" t="n">
        <x:f>$B$11*(($A$1067)*$C719/$B$12*$B$7+(1-$A$1067)*$D719/$B$12*$C$7)</x:f>
        <x:v>419.99999999999994</x:v>
      </x:c>
      <x:c r="BP719" s="34" t="n">
        <x:f>$B$11*(($A$1068)*$C719/$B$12*$B$7+(1-$A$1068)*$D719/$B$12*$C$7)</x:f>
        <x:v>390</x:v>
      </x:c>
      <x:c r="BQ719" s="34" t="n">
        <x:f>$B$11*(($A$1069)*$C719/$B$12*$B$7+(1-$A$1069)*$D719/$B$12*$C$7)</x:f>
        <x:v>360</x:v>
      </x:c>
      <x:c r="BR719" s="34" t="n">
        <x:f>$B$11*(($A$1070)*$C719/$B$12*$B$7+(1-$A$1070)*$D719/$B$12*$C$7)</x:f>
        <x:v>330</x:v>
      </x:c>
      <x:c r="BS719" s="34" t="n">
        <x:f>$B$11*(($A$1071)*$C719/$B$12*$B$7+(1-$A$1071)*$D719/$B$12*$C$7)</x:f>
        <x:v>300</x:v>
      </x:c>
      <x:c r="BT719" s="34" t="n">
        <x:f>$B$11*(($A$1072)*$C719/$B$12*$B$7+(1-$A$1072)*$D719/$B$12*$C$7)</x:f>
        <x:v>270</x:v>
      </x:c>
      <x:c r="BU719" s="34" t="n">
        <x:f>$B$11*(($A$1073)*$C719/$B$12*$B$7+(1-$A$1073)*$D719/$B$12*$C$7)</x:f>
        <x:v>240</x:v>
      </x:c>
      <x:c r="BV719" s="34" t="n">
        <x:f>$B$11*(($A$1074)*$C719/$B$12*$B$7+(1-$A$1074)*$D719/$B$12*$C$7)</x:f>
        <x:v>209.99999999999997</x:v>
      </x:c>
      <x:c r="BW719" s="34" t="n">
        <x:f>$B$11*(($A$1075)*$C719/$B$12*$B$7+(1-$A$1075)*$D719/$B$12*$C$7)</x:f>
        <x:v>180.00000000000003</x:v>
      </x:c>
      <x:c r="BX719" s="34" t="n">
        <x:f>$B$11*(($A$1076)*$C719/$B$12*$B$7+(1-$A$1076)*$D719/$B$12*$C$7)</x:f>
        <x:v>150</x:v>
      </x:c>
      <x:c r="BY719" s="34" t="n">
        <x:f>$B$11*(($A$1077)*$C719/$B$12*$B$7+(1-$A$1077)*$D719/$B$12*$C$7)</x:f>
        <x:v>119.99999999999999</x:v>
      </x:c>
      <x:c r="BZ719" s="34" t="n">
        <x:f>$B$11*(($A$1078)*$C719/$B$12*$B$7+(1-$A$1078)*$D719/$B$12*$C$7)</x:f>
        <x:v>90.00000000000001</x:v>
      </x:c>
      <x:c r="CA719" s="34" t="n">
        <x:f>$B$11*(($A$1079)*$C719/$B$12*$B$7+(1-$A$1079)*$D719/$B$12*$C$7)</x:f>
        <x:v>59.99999999999999</x:v>
      </x:c>
      <x:c r="CB719" s="34" t="n">
        <x:f>$B$11*(($A$1080)*$C719/$B$12*$B$7+(1-$A$1080)*$D719/$B$12*$C$7)</x:f>
        <x:v>30.00000000000003</x:v>
      </x:c>
      <x:c r="CC719" s="34" t="n">
        <x:f>$B$11*(($A$1081)*$C719/$B$12*$B$7+(1-$A$1081)*$D719/$B$12*$C$7)</x:f>
        <x:v>0</x:v>
      </x:c>
    </x:row>
    <x:row r="720">
      <x:c r="A720" s="34" t="n">
        <x:v>696</x:v>
      </x:c>
      <x:c r="B720" s="39" t="n">
        <x:v>1.0874900030169796</x:v>
      </x:c>
      <x:c r="C720" s="1" t="n">
        <x:f>SUM(AM720:AV720)</x:f>
        <x:v>0</x:v>
      </x:c>
      <x:c r="D720" s="1" t="n">
        <x:f>SUM(AW720:BF720)</x:f>
        <x:v>0</x:v>
      </x:c>
      <x:c r="E720" s="17" t="n">
        <x:f>(1-C720/$B$12)*$B$8-C720/$B$12*$B$7</x:f>
        <x:v>0.05</x:v>
      </x:c>
      <x:c r="F720" s="17" t="n">
        <x:f>(1-D720/$B$12)*$C$8-D720/$B$12*$C$7</x:f>
        <x:v>0.09</x:v>
      </x:c>
      <x:c r="G720" s="32" t="n">
        <x:f>$B$11*($B$10*C720/$B$12*$B$7+(1-$B$10)*D720/$B$12*$C$7)</x:f>
        <x:v>0</x:v>
      </x:c>
      <x:c r="H720" s="17" t="n">
        <x:f>$B$10*E720+(1-$B$10)*F720</x:f>
        <x:v>0.07</x:v>
      </x:c>
      <x:c r="I720" s="34"/>
      <x:c r="J720" s="34"/>
      <x:c r="K720" s="34"/>
      <x:c r="L720" s="34"/>
      <x:c r="M720" s="34"/>
      <x:c r="N720" s="34"/>
      <x:c r="O720" s="34"/>
      <x:c r="P720" s="34"/>
      <x:c r="Q720" s="34"/>
      <x:c r="R720" s="39" t="n">
        <x:v>0.4362666654418812</x:v>
      </x:c>
      <x:c r="S720" s="39" t="n">
        <x:v>0.024843356833839262</x:v>
      </x:c>
      <x:c r="T720" s="39" t="n">
        <x:v>0.507042699636604</x:v>
      </x:c>
      <x:c r="U720" s="39" t="n">
        <x:v>-0.5293034173494996</x:v>
      </x:c>
      <x:c r="V720" s="39" t="n">
        <x:v>-1.180397960523491</x:v>
      </x:c>
      <x:c r="W720" s="39" t="n">
        <x:v>0.8890999256897167</x:v>
      </x:c>
      <x:c r="X720" s="39" t="n">
        <x:v>-0.2205012082717134</x:v>
      </x:c>
      <x:c r="Y720" s="39" t="n">
        <x:v>0.1491904060828919</x:v>
      </x:c>
      <x:c r="Z720" s="39" t="n">
        <x:v>-0.6498326042495581</x:v>
      </x:c>
      <x:c r="AA720" s="39" t="n">
        <x:v>0.29261199813967215</x:v>
      </x:c>
      <x:c r="AB720" s="39" t="n">
        <x:v>0.39444105121943024</x:v>
      </x:c>
      <x:c r="AC720" s="39" t="n">
        <x:v>1.4392991157826285</x:v>
      </x:c>
      <x:c r="AD720" s="39" t="n">
        <x:v>0.5573769169063144</x:v>
      </x:c>
      <x:c r="AE720" s="39" t="n">
        <x:v>-1.3754219286313945</x:v>
      </x:c>
      <x:c r="AF720" s="39" t="n">
        <x:v>0.296309231152481</x:v>
      </x:c>
      <x:c r="AG720" s="39" t="n">
        <x:v>-1.0108291388476627</x:v>
      </x:c>
      <x:c r="AH720" s="39" t="n">
        <x:v>-0.8736761727838732</x:v>
      </x:c>
      <x:c r="AI720" s="39" t="n">
        <x:v>-0.5877303397704475</x:v>
      </x:c>
      <x:c r="AJ720" s="39" t="n">
        <x:v>0.32705518592930777</x:v>
      </x:c>
      <x:c r="AK720" s="39" t="n">
        <x:v>-0.08141804207224869</x:v>
      </x:c>
      <x:c r="AL720" s="34"/>
      <x:c r="AM720" s="34" t="n">
        <x:f>IF(SQRT($B$9)*$B720+SQRT(1-$B$9)*R720&lt;_xlfn.NORM.S.INV($B$6),1,0)</x:f>
        <x:v>0</x:v>
      </x:c>
      <x:c r="AN720" s="34" t="n">
        <x:f>IF(SQRT($B$9)*$B720+SQRT(1-$B$9)*S720&lt;_xlfn.NORM.S.INV($B$6),1,0)</x:f>
        <x:v>0</x:v>
      </x:c>
      <x:c r="AO720" s="34" t="n">
        <x:f>IF(SQRT($B$9)*$B720+SQRT(1-$B$9)*T720&lt;_xlfn.NORM.S.INV($B$6),1,0)</x:f>
        <x:v>0</x:v>
      </x:c>
      <x:c r="AP720" s="34" t="n">
        <x:f>IF(SQRT($B$9)*$B720+SQRT(1-$B$9)*U720&lt;_xlfn.NORM.S.INV($B$6),1,0)</x:f>
        <x:v>0</x:v>
      </x:c>
      <x:c r="AQ720" s="34" t="n">
        <x:f>IF(SQRT($B$9)*$B720+SQRT(1-$B$9)*V720&lt;_xlfn.NORM.S.INV($B$6),1,0)</x:f>
        <x:v>0</x:v>
      </x:c>
      <x:c r="AR720" s="34" t="n">
        <x:f>IF(SQRT($B$9)*$B720+SQRT(1-$B$9)*W720&lt;_xlfn.NORM.S.INV($B$6),1,0)</x:f>
        <x:v>0</x:v>
      </x:c>
      <x:c r="AS720" s="34" t="n">
        <x:f>IF(SQRT($B$9)*$B720+SQRT(1-$B$9)*X720&lt;_xlfn.NORM.S.INV($B$6),1,0)</x:f>
        <x:v>0</x:v>
      </x:c>
      <x:c r="AT720" s="34" t="n">
        <x:f>IF(SQRT($B$9)*$B720+SQRT(1-$B$9)*Y720&lt;_xlfn.NORM.S.INV($B$6),1,0)</x:f>
        <x:v>0</x:v>
      </x:c>
      <x:c r="AU720" s="34" t="n">
        <x:f>IF(SQRT($B$9)*$B720+SQRT(1-$B$9)*Z720&lt;_xlfn.NORM.S.INV($B$6),1,0)</x:f>
        <x:v>0</x:v>
      </x:c>
      <x:c r="AV720" s="34" t="n">
        <x:f>IF(SQRT($B$9)*$B720+SQRT(1-$B$9)*AA720&lt;_xlfn.NORM.S.INV($B$6),1,0)</x:f>
        <x:v>0</x:v>
      </x:c>
      <x:c r="AW720" s="34" t="n">
        <x:f>IF(SQRT($C$9)*$B720+SQRT(1-$C$9)*AB720&lt;_xlfn.NORM.S.INV($C$6),1,0)</x:f>
        <x:v>0</x:v>
      </x:c>
      <x:c r="AX720" s="34" t="n">
        <x:f>IF(SQRT($C$9)*$B720+SQRT(1-$C$9)*AC720&lt;_xlfn.NORM.S.INV($C$6),1,0)</x:f>
        <x:v>0</x:v>
      </x:c>
      <x:c r="AY720" s="34" t="n">
        <x:f>IF(SQRT($C$9)*$B720+SQRT(1-$C$9)*AD720&lt;_xlfn.NORM.S.INV($C$6),1,0)</x:f>
        <x:v>0</x:v>
      </x:c>
      <x:c r="AZ720" s="34" t="n">
        <x:f>IF(SQRT($C$9)*$B720+SQRT(1-$C$9)*AE720&lt;_xlfn.NORM.S.INV($C$6),1,0)</x:f>
        <x:v>0</x:v>
      </x:c>
      <x:c r="BA720" s="34" t="n">
        <x:f>IF(SQRT($C$9)*$B720+SQRT(1-$C$9)*AF720&lt;_xlfn.NORM.S.INV($C$6),1,0)</x:f>
        <x:v>0</x:v>
      </x:c>
      <x:c r="BB720" s="34" t="n">
        <x:f>IF(SQRT($C$9)*$B720+SQRT(1-$C$9)*AG720&lt;_xlfn.NORM.S.INV($C$6),1,0)</x:f>
        <x:v>0</x:v>
      </x:c>
      <x:c r="BC720" s="34" t="n">
        <x:f>IF(SQRT($C$9)*$B720+SQRT(1-$C$9)*AH720&lt;_xlfn.NORM.S.INV($C$6),1,0)</x:f>
        <x:v>0</x:v>
      </x:c>
      <x:c r="BD720" s="34" t="n">
        <x:f>IF(SQRT($C$9)*$B720+SQRT(1-$C$9)*AI720&lt;_xlfn.NORM.S.INV($C$6),1,0)</x:f>
        <x:v>0</x:v>
      </x:c>
      <x:c r="BE720" s="34" t="n">
        <x:f>IF(SQRT($C$9)*$B720+SQRT(1-$C$9)*AJ720&lt;_xlfn.NORM.S.INV($C$6),1,0)</x:f>
        <x:v>0</x:v>
      </x:c>
      <x:c r="BF720" s="34" t="n">
        <x:f>IF(SQRT($C$9)*$B720+SQRT(1-$C$9)*AK720&lt;_xlfn.NORM.S.INV($C$6),1,0)</x:f>
        <x:v>0</x:v>
      </x:c>
      <x:c r="BG720" s="34"/>
      <x:c r="BH720" s="34"/>
      <x:c r="BI720" s="34" t="n">
        <x:f>$B$11*(($A$1061)*$C720/$B$12*$B$7+(1-$A$1061)*$D720/$B$12*$C$7)</x:f>
        <x:v>0</x:v>
      </x:c>
      <x:c r="BJ720" s="34" t="n">
        <x:f>$B$11*(($A$1062)*$C720/$B$12*$B$7+(1-$A$1062)*$D720/$B$12*$C$7)</x:f>
        <x:v>0</x:v>
      </x:c>
      <x:c r="BK720" s="34" t="n">
        <x:f>$B$11*(($A$1063)*$C720/$B$12*$B$7+(1-$A$1063)*$D720/$B$12*$C$7)</x:f>
        <x:v>0</x:v>
      </x:c>
      <x:c r="BL720" s="34" t="n">
        <x:f>$B$11*(($A$1064)*$C720/$B$12*$B$7+(1-$A$1064)*$D720/$B$12*$C$7)</x:f>
        <x:v>0</x:v>
      </x:c>
      <x:c r="BM720" s="34" t="n">
        <x:f>$B$11*(($A$1065)*$C720/$B$12*$B$7+(1-$A$1065)*$D720/$B$12*$C$7)</x:f>
        <x:v>0</x:v>
      </x:c>
      <x:c r="BN720" s="34" t="n">
        <x:f>$B$11*(($A$1066)*$C720/$B$12*$B$7+(1-$A$1066)*$D720/$B$12*$C$7)</x:f>
        <x:v>0</x:v>
      </x:c>
      <x:c r="BO720" s="34" t="n">
        <x:f>$B$11*(($A$1067)*$C720/$B$12*$B$7+(1-$A$1067)*$D720/$B$12*$C$7)</x:f>
        <x:v>0</x:v>
      </x:c>
      <x:c r="BP720" s="34" t="n">
        <x:f>$B$11*(($A$1068)*$C720/$B$12*$B$7+(1-$A$1068)*$D720/$B$12*$C$7)</x:f>
        <x:v>0</x:v>
      </x:c>
      <x:c r="BQ720" s="34" t="n">
        <x:f>$B$11*(($A$1069)*$C720/$B$12*$B$7+(1-$A$1069)*$D720/$B$12*$C$7)</x:f>
        <x:v>0</x:v>
      </x:c>
      <x:c r="BR720" s="34" t="n">
        <x:f>$B$11*(($A$1070)*$C720/$B$12*$B$7+(1-$A$1070)*$D720/$B$12*$C$7)</x:f>
        <x:v>0</x:v>
      </x:c>
      <x:c r="BS720" s="34" t="n">
        <x:f>$B$11*(($A$1071)*$C720/$B$12*$B$7+(1-$A$1071)*$D720/$B$12*$C$7)</x:f>
        <x:v>0</x:v>
      </x:c>
      <x:c r="BT720" s="34" t="n">
        <x:f>$B$11*(($A$1072)*$C720/$B$12*$B$7+(1-$A$1072)*$D720/$B$12*$C$7)</x:f>
        <x:v>0</x:v>
      </x:c>
      <x:c r="BU720" s="34" t="n">
        <x:f>$B$11*(($A$1073)*$C720/$B$12*$B$7+(1-$A$1073)*$D720/$B$12*$C$7)</x:f>
        <x:v>0</x:v>
      </x:c>
      <x:c r="BV720" s="34" t="n">
        <x:f>$B$11*(($A$1074)*$C720/$B$12*$B$7+(1-$A$1074)*$D720/$B$12*$C$7)</x:f>
        <x:v>0</x:v>
      </x:c>
      <x:c r="BW720" s="34" t="n">
        <x:f>$B$11*(($A$1075)*$C720/$B$12*$B$7+(1-$A$1075)*$D720/$B$12*$C$7)</x:f>
        <x:v>0</x:v>
      </x:c>
      <x:c r="BX720" s="34" t="n">
        <x:f>$B$11*(($A$1076)*$C720/$B$12*$B$7+(1-$A$1076)*$D720/$B$12*$C$7)</x:f>
        <x:v>0</x:v>
      </x:c>
      <x:c r="BY720" s="34" t="n">
        <x:f>$B$11*(($A$1077)*$C720/$B$12*$B$7+(1-$A$1077)*$D720/$B$12*$C$7)</x:f>
        <x:v>0</x:v>
      </x:c>
      <x:c r="BZ720" s="34" t="n">
        <x:f>$B$11*(($A$1078)*$C720/$B$12*$B$7+(1-$A$1078)*$D720/$B$12*$C$7)</x:f>
        <x:v>0</x:v>
      </x:c>
      <x:c r="CA720" s="34" t="n">
        <x:f>$B$11*(($A$1079)*$C720/$B$12*$B$7+(1-$A$1079)*$D720/$B$12*$C$7)</x:f>
        <x:v>0</x:v>
      </x:c>
      <x:c r="CB720" s="34" t="n">
        <x:f>$B$11*(($A$1080)*$C720/$B$12*$B$7+(1-$A$1080)*$D720/$B$12*$C$7)</x:f>
        <x:v>0</x:v>
      </x:c>
      <x:c r="CC720" s="34" t="n">
        <x:f>$B$11*(($A$1081)*$C720/$B$12*$B$7+(1-$A$1081)*$D720/$B$12*$C$7)</x:f>
        <x:v>0</x:v>
      </x:c>
    </x:row>
    <x:row r="721">
      <x:c r="A721" s="34" t="n">
        <x:v>697</x:v>
      </x:c>
      <x:c r="B721" s="39" t="n">
        <x:v>-1.4514728466738442</x:v>
      </x:c>
      <x:c r="C721" s="1" t="n">
        <x:f>SUM(AM721:AV721)</x:f>
        <x:v>0</x:v>
      </x:c>
      <x:c r="D721" s="1" t="n">
        <x:f>SUM(AW721:BF721)</x:f>
        <x:v>2</x:v>
      </x:c>
      <x:c r="E721" s="17" t="n">
        <x:f>(1-C721/$B$12)*$B$8-C721/$B$12*$B$7</x:f>
        <x:v>0.05</x:v>
      </x:c>
      <x:c r="F721" s="17" t="n">
        <x:f>(1-D721/$B$12)*$C$8-D721/$B$12*$C$7</x:f>
        <x:v>-0.048</x:v>
      </x:c>
      <x:c r="G721" s="32" t="n">
        <x:f>$B$11*($B$10*C721/$B$12*$B$7+(1-$B$10)*D721/$B$12*$C$7)</x:f>
        <x:v>600</x:v>
      </x:c>
      <x:c r="H721" s="17" t="n">
        <x:f>$B$10*E721+(1-$B$10)*F721</x:f>
        <x:v>0.0010000000000000009</x:v>
      </x:c>
      <x:c r="I721" s="34"/>
      <x:c r="J721" s="34"/>
      <x:c r="K721" s="34"/>
      <x:c r="L721" s="34"/>
      <x:c r="M721" s="34"/>
      <x:c r="N721" s="34"/>
      <x:c r="O721" s="34"/>
      <x:c r="P721" s="34"/>
      <x:c r="Q721" s="34"/>
      <x:c r="R721" s="39" t="n">
        <x:v>1.1389531138161466</x:v>
      </x:c>
      <x:c r="S721" s="39" t="n">
        <x:v>1.921253861875605</x:v>
      </x:c>
      <x:c r="T721" s="39" t="n">
        <x:v>1.0808467089257154</x:v>
      </x:c>
      <x:c r="U721" s="39" t="n">
        <x:v>-0.5552337482514385</x:v>
      </x:c>
      <x:c r="V721" s="39" t="n">
        <x:v>-0.6251187529701171</x:v>
      </x:c>
      <x:c r="W721" s="39" t="n">
        <x:v>0.09690032941335643</x:v>
      </x:c>
      <x:c r="X721" s="39" t="n">
        <x:v>2.105374539903774</x:v>
      </x:c>
      <x:c r="Y721" s="39" t="n">
        <x:v>0.6106566255364004</x:v>
      </x:c>
      <x:c r="Z721" s="39" t="n">
        <x:v>-0.42772954666962204</x:v>
      </x:c>
      <x:c r="AA721" s="39" t="n">
        <x:v>1.1775344114294526</x:v>
      </x:c>
      <x:c r="AB721" s="39" t="n">
        <x:v>-1.2294214914290196</x:v>
      </x:c>
      <x:c r="AC721" s="39" t="n">
        <x:v>0.5190549525654927</x:v>
      </x:c>
      <x:c r="AD721" s="39" t="n">
        <x:v>0.3644822203726275</x:v>
      </x:c>
      <x:c r="AE721" s="39" t="n">
        <x:v>-0.15729400995159648</x:v>
      </x:c>
      <x:c r="AF721" s="39" t="n">
        <x:v>0.726578670001089</x:v>
      </x:c>
      <x:c r="AG721" s="39" t="n">
        <x:v>0.11849953031032544</x:v>
      </x:c>
      <x:c r="AH721" s="39" t="n">
        <x:v>-3.016636415657116</x:v>
      </x:c>
      <x:c r="AI721" s="39" t="n">
        <x:v>0.3220153040369674</x:v>
      </x:c>
      <x:c r="AJ721" s="39" t="n">
        <x:v>-0.7541240355728214</x:v>
      </x:c>
      <x:c r="AK721" s="39" t="n">
        <x:v>1.142017103221589</x:v>
      </x:c>
      <x:c r="AL721" s="34"/>
      <x:c r="AM721" s="34" t="n">
        <x:f>IF(SQRT($B$9)*$B721+SQRT(1-$B$9)*R721&lt;_xlfn.NORM.S.INV($B$6),1,0)</x:f>
        <x:v>0</x:v>
      </x:c>
      <x:c r="AN721" s="34" t="n">
        <x:f>IF(SQRT($B$9)*$B721+SQRT(1-$B$9)*S721&lt;_xlfn.NORM.S.INV($B$6),1,0)</x:f>
        <x:v>0</x:v>
      </x:c>
      <x:c r="AO721" s="34" t="n">
        <x:f>IF(SQRT($B$9)*$B721+SQRT(1-$B$9)*T721&lt;_xlfn.NORM.S.INV($B$6),1,0)</x:f>
        <x:v>0</x:v>
      </x:c>
      <x:c r="AP721" s="34" t="n">
        <x:f>IF(SQRT($B$9)*$B721+SQRT(1-$B$9)*U721&lt;_xlfn.NORM.S.INV($B$6),1,0)</x:f>
        <x:v>0</x:v>
      </x:c>
      <x:c r="AQ721" s="34" t="n">
        <x:f>IF(SQRT($B$9)*$B721+SQRT(1-$B$9)*V721&lt;_xlfn.NORM.S.INV($B$6),1,0)</x:f>
        <x:v>0</x:v>
      </x:c>
      <x:c r="AR721" s="34" t="n">
        <x:f>IF(SQRT($B$9)*$B721+SQRT(1-$B$9)*W721&lt;_xlfn.NORM.S.INV($B$6),1,0)</x:f>
        <x:v>0</x:v>
      </x:c>
      <x:c r="AS721" s="34" t="n">
        <x:f>IF(SQRT($B$9)*$B721+SQRT(1-$B$9)*X721&lt;_xlfn.NORM.S.INV($B$6),1,0)</x:f>
        <x:v>0</x:v>
      </x:c>
      <x:c r="AT721" s="34" t="n">
        <x:f>IF(SQRT($B$9)*$B721+SQRT(1-$B$9)*Y721&lt;_xlfn.NORM.S.INV($B$6),1,0)</x:f>
        <x:v>0</x:v>
      </x:c>
      <x:c r="AU721" s="34" t="n">
        <x:f>IF(SQRT($B$9)*$B721+SQRT(1-$B$9)*Z721&lt;_xlfn.NORM.S.INV($B$6),1,0)</x:f>
        <x:v>0</x:v>
      </x:c>
      <x:c r="AV721" s="34" t="n">
        <x:f>IF(SQRT($B$9)*$B721+SQRT(1-$B$9)*AA721&lt;_xlfn.NORM.S.INV($B$6),1,0)</x:f>
        <x:v>0</x:v>
      </x:c>
      <x:c r="AW721" s="34" t="n">
        <x:f>IF(SQRT($C$9)*$B721+SQRT(1-$C$9)*AB721&lt;_xlfn.NORM.S.INV($C$6),1,0)</x:f>
        <x:v>1</x:v>
      </x:c>
      <x:c r="AX721" s="34" t="n">
        <x:f>IF(SQRT($C$9)*$B721+SQRT(1-$C$9)*AC721&lt;_xlfn.NORM.S.INV($C$6),1,0)</x:f>
        <x:v>0</x:v>
      </x:c>
      <x:c r="AY721" s="34" t="n">
        <x:f>IF(SQRT($C$9)*$B721+SQRT(1-$C$9)*AD721&lt;_xlfn.NORM.S.INV($C$6),1,0)</x:f>
        <x:v>0</x:v>
      </x:c>
      <x:c r="AZ721" s="34" t="n">
        <x:f>IF(SQRT($C$9)*$B721+SQRT(1-$C$9)*AE721&lt;_xlfn.NORM.S.INV($C$6),1,0)</x:f>
        <x:v>0</x:v>
      </x:c>
      <x:c r="BA721" s="34" t="n">
        <x:f>IF(SQRT($C$9)*$B721+SQRT(1-$C$9)*AF721&lt;_xlfn.NORM.S.INV($C$6),1,0)</x:f>
        <x:v>0</x:v>
      </x:c>
      <x:c r="BB721" s="34" t="n">
        <x:f>IF(SQRT($C$9)*$B721+SQRT(1-$C$9)*AG721&lt;_xlfn.NORM.S.INV($C$6),1,0)</x:f>
        <x:v>0</x:v>
      </x:c>
      <x:c r="BC721" s="34" t="n">
        <x:f>IF(SQRT($C$9)*$B721+SQRT(1-$C$9)*AH721&lt;_xlfn.NORM.S.INV($C$6),1,0)</x:f>
        <x:v>1</x:v>
      </x:c>
      <x:c r="BD721" s="34" t="n">
        <x:f>IF(SQRT($C$9)*$B721+SQRT(1-$C$9)*AI721&lt;_xlfn.NORM.S.INV($C$6),1,0)</x:f>
        <x:v>0</x:v>
      </x:c>
      <x:c r="BE721" s="34" t="n">
        <x:f>IF(SQRT($C$9)*$B721+SQRT(1-$C$9)*AJ721&lt;_xlfn.NORM.S.INV($C$6),1,0)</x:f>
        <x:v>0</x:v>
      </x:c>
      <x:c r="BF721" s="34" t="n">
        <x:f>IF(SQRT($C$9)*$B721+SQRT(1-$C$9)*AK721&lt;_xlfn.NORM.S.INV($C$6),1,0)</x:f>
        <x:v>0</x:v>
      </x:c>
      <x:c r="BG721" s="34"/>
      <x:c r="BH721" s="34"/>
      <x:c r="BI721" s="34" t="n">
        <x:f>$B$11*(($A$1061)*$C721/$B$12*$B$7+(1-$A$1061)*$D721/$B$12*$C$7)</x:f>
        <x:v>1200</x:v>
      </x:c>
      <x:c r="BJ721" s="34" t="n">
        <x:f>$B$11*(($A$1062)*$C721/$B$12*$B$7+(1-$A$1062)*$D721/$B$12*$C$7)</x:f>
        <x:v>1140</x:v>
      </x:c>
      <x:c r="BK721" s="34" t="n">
        <x:f>$B$11*(($A$1063)*$C721/$B$12*$B$7+(1-$A$1063)*$D721/$B$12*$C$7)</x:f>
        <x:v>1080</x:v>
      </x:c>
      <x:c r="BL721" s="34" t="n">
        <x:f>$B$11*(($A$1064)*$C721/$B$12*$B$7+(1-$A$1064)*$D721/$B$12*$C$7)</x:f>
        <x:v>1019.9999999999999</x:v>
      </x:c>
      <x:c r="BM721" s="34" t="n">
        <x:f>$B$11*(($A$1065)*$C721/$B$12*$B$7+(1-$A$1065)*$D721/$B$12*$C$7)</x:f>
        <x:v>960</x:v>
      </x:c>
      <x:c r="BN721" s="34" t="n">
        <x:f>$B$11*(($A$1066)*$C721/$B$12*$B$7+(1-$A$1066)*$D721/$B$12*$C$7)</x:f>
        <x:v>900</x:v>
      </x:c>
      <x:c r="BO721" s="34" t="n">
        <x:f>$B$11*(($A$1067)*$C721/$B$12*$B$7+(1-$A$1067)*$D721/$B$12*$C$7)</x:f>
        <x:v>839.9999999999999</x:v>
      </x:c>
      <x:c r="BP721" s="34" t="n">
        <x:f>$B$11*(($A$1068)*$C721/$B$12*$B$7+(1-$A$1068)*$D721/$B$12*$C$7)</x:f>
        <x:v>780</x:v>
      </x:c>
      <x:c r="BQ721" s="34" t="n">
        <x:f>$B$11*(($A$1069)*$C721/$B$12*$B$7+(1-$A$1069)*$D721/$B$12*$C$7)</x:f>
        <x:v>720</x:v>
      </x:c>
      <x:c r="BR721" s="34" t="n">
        <x:f>$B$11*(($A$1070)*$C721/$B$12*$B$7+(1-$A$1070)*$D721/$B$12*$C$7)</x:f>
        <x:v>660</x:v>
      </x:c>
      <x:c r="BS721" s="34" t="n">
        <x:f>$B$11*(($A$1071)*$C721/$B$12*$B$7+(1-$A$1071)*$D721/$B$12*$C$7)</x:f>
        <x:v>600</x:v>
      </x:c>
      <x:c r="BT721" s="34" t="n">
        <x:f>$B$11*(($A$1072)*$C721/$B$12*$B$7+(1-$A$1072)*$D721/$B$12*$C$7)</x:f>
        <x:v>540</x:v>
      </x:c>
      <x:c r="BU721" s="34" t="n">
        <x:f>$B$11*(($A$1073)*$C721/$B$12*$B$7+(1-$A$1073)*$D721/$B$12*$C$7)</x:f>
        <x:v>480</x:v>
      </x:c>
      <x:c r="BV721" s="34" t="n">
        <x:f>$B$11*(($A$1074)*$C721/$B$12*$B$7+(1-$A$1074)*$D721/$B$12*$C$7)</x:f>
        <x:v>419.99999999999994</x:v>
      </x:c>
      <x:c r="BW721" s="34" t="n">
        <x:f>$B$11*(($A$1075)*$C721/$B$12*$B$7+(1-$A$1075)*$D721/$B$12*$C$7)</x:f>
        <x:v>360.00000000000006</x:v>
      </x:c>
      <x:c r="BX721" s="34" t="n">
        <x:f>$B$11*(($A$1076)*$C721/$B$12*$B$7+(1-$A$1076)*$D721/$B$12*$C$7)</x:f>
        <x:v>300</x:v>
      </x:c>
      <x:c r="BY721" s="34" t="n">
        <x:f>$B$11*(($A$1077)*$C721/$B$12*$B$7+(1-$A$1077)*$D721/$B$12*$C$7)</x:f>
        <x:v>239.99999999999997</x:v>
      </x:c>
      <x:c r="BZ721" s="34" t="n">
        <x:f>$B$11*(($A$1078)*$C721/$B$12*$B$7+(1-$A$1078)*$D721/$B$12*$C$7)</x:f>
        <x:v>180.00000000000003</x:v>
      </x:c>
      <x:c r="CA721" s="34" t="n">
        <x:f>$B$11*(($A$1079)*$C721/$B$12*$B$7+(1-$A$1079)*$D721/$B$12*$C$7)</x:f>
        <x:v>119.99999999999999</x:v>
      </x:c>
      <x:c r="CB721" s="34" t="n">
        <x:f>$B$11*(($A$1080)*$C721/$B$12*$B$7+(1-$A$1080)*$D721/$B$12*$C$7)</x:f>
        <x:v>60.00000000000006</x:v>
      </x:c>
      <x:c r="CC721" s="34" t="n">
        <x:f>$B$11*(($A$1081)*$C721/$B$12*$B$7+(1-$A$1081)*$D721/$B$12*$C$7)</x:f>
        <x:v>0</x:v>
      </x:c>
    </x:row>
    <x:row r="722">
      <x:c r="A722" s="34" t="n">
        <x:v>698</x:v>
      </x:c>
      <x:c r="B722" s="39" t="n">
        <x:v>-0.675523616942584</x:v>
      </x:c>
      <x:c r="C722" s="1" t="n">
        <x:f>SUM(AM722:AV722)</x:f>
        <x:v>0</x:v>
      </x:c>
      <x:c r="D722" s="1" t="n">
        <x:f>SUM(AW722:BF722)</x:f>
        <x:v>0</x:v>
      </x:c>
      <x:c r="E722" s="17" t="n">
        <x:f>(1-C722/$B$12)*$B$8-C722/$B$12*$B$7</x:f>
        <x:v>0.05</x:v>
      </x:c>
      <x:c r="F722" s="17" t="n">
        <x:f>(1-D722/$B$12)*$C$8-D722/$B$12*$C$7</x:f>
        <x:v>0.09</x:v>
      </x:c>
      <x:c r="G722" s="32" t="n">
        <x:f>$B$11*($B$10*C722/$B$12*$B$7+(1-$B$10)*D722/$B$12*$C$7)</x:f>
        <x:v>0</x:v>
      </x:c>
      <x:c r="H722" s="17" t="n">
        <x:f>$B$10*E722+(1-$B$10)*F722</x:f>
        <x:v>0.07</x:v>
      </x:c>
      <x:c r="I722" s="34"/>
      <x:c r="J722" s="34"/>
      <x:c r="K722" s="34"/>
      <x:c r="L722" s="34"/>
      <x:c r="M722" s="34"/>
      <x:c r="N722" s="34"/>
      <x:c r="O722" s="34"/>
      <x:c r="P722" s="34"/>
      <x:c r="Q722" s="34"/>
      <x:c r="R722" s="39" t="n">
        <x:v>-1.3772765993795457</x:v>
      </x:c>
      <x:c r="S722" s="39" t="n">
        <x:v>-0.06902240463467284</x:v>
      </x:c>
      <x:c r="T722" s="39" t="n">
        <x:v>-1.2234649694358033</x:v>
      </x:c>
      <x:c r="U722" s="39" t="n">
        <x:v>1.0656953071289283</x:v>
      </x:c>
      <x:c r="V722" s="39" t="n">
        <x:v>-1.1174812207425828</x:v>
      </x:c>
      <x:c r="W722" s="39" t="n">
        <x:v>1.2716694735860399</x:v>
      </x:c>
      <x:c r="X722" s="39" t="n">
        <x:v>-0.9351549099438091</x:v>
      </x:c>
      <x:c r="Y722" s="39" t="n">
        <x:v>-0.7026096175728938</x:v>
      </x:c>
      <x:c r="Z722" s="39" t="n">
        <x:v>0.3585066235882886</x:v>
      </x:c>
      <x:c r="AA722" s="39" t="n">
        <x:v>-0.262743991097315</x:v>
      </x:c>
      <x:c r="AB722" s="39" t="n">
        <x:v>-0.20719269830156295</x:v>
      </x:c>
      <x:c r="AC722" s="39" t="n">
        <x:v>1.1774874591670792</x:v>
      </x:c>
      <x:c r="AD722" s="39" t="n">
        <x:v>-0.6051890257570872</x:v>
      </x:c>
      <x:c r="AE722" s="39" t="n">
        <x:v>2.031922969872364</x:v>
      </x:c>
      <x:c r="AF722" s="39" t="n">
        <x:v>1.0769990161841345</x:v>
      </x:c>
      <x:c r="AG722" s="39" t="n">
        <x:v>-0.9444901820377667</x:v>
      </x:c>
      <x:c r="AH722" s="39" t="n">
        <x:v>0.5467844829074096</x:v>
      </x:c>
      <x:c r="AI722" s="39" t="n">
        <x:v>0.8388710672146088</x:v>
      </x:c>
      <x:c r="AJ722" s="39" t="n">
        <x:v>-0.9645839466569387</x:v>
      </x:c>
      <x:c r="AK722" s="39" t="n">
        <x:v>0.473461296682407</x:v>
      </x:c>
      <x:c r="AL722" s="34"/>
      <x:c r="AM722" s="34" t="n">
        <x:f>IF(SQRT($B$9)*$B722+SQRT(1-$B$9)*R722&lt;_xlfn.NORM.S.INV($B$6),1,0)</x:f>
        <x:v>0</x:v>
      </x:c>
      <x:c r="AN722" s="34" t="n">
        <x:f>IF(SQRT($B$9)*$B722+SQRT(1-$B$9)*S722&lt;_xlfn.NORM.S.INV($B$6),1,0)</x:f>
        <x:v>0</x:v>
      </x:c>
      <x:c r="AO722" s="34" t="n">
        <x:f>IF(SQRT($B$9)*$B722+SQRT(1-$B$9)*T722&lt;_xlfn.NORM.S.INV($B$6),1,0)</x:f>
        <x:v>0</x:v>
      </x:c>
      <x:c r="AP722" s="34" t="n">
        <x:f>IF(SQRT($B$9)*$B722+SQRT(1-$B$9)*U722&lt;_xlfn.NORM.S.INV($B$6),1,0)</x:f>
        <x:v>0</x:v>
      </x:c>
      <x:c r="AQ722" s="34" t="n">
        <x:f>IF(SQRT($B$9)*$B722+SQRT(1-$B$9)*V722&lt;_xlfn.NORM.S.INV($B$6),1,0)</x:f>
        <x:v>0</x:v>
      </x:c>
      <x:c r="AR722" s="34" t="n">
        <x:f>IF(SQRT($B$9)*$B722+SQRT(1-$B$9)*W722&lt;_xlfn.NORM.S.INV($B$6),1,0)</x:f>
        <x:v>0</x:v>
      </x:c>
      <x:c r="AS722" s="34" t="n">
        <x:f>IF(SQRT($B$9)*$B722+SQRT(1-$B$9)*X722&lt;_xlfn.NORM.S.INV($B$6),1,0)</x:f>
        <x:v>0</x:v>
      </x:c>
      <x:c r="AT722" s="34" t="n">
        <x:f>IF(SQRT($B$9)*$B722+SQRT(1-$B$9)*Y722&lt;_xlfn.NORM.S.INV($B$6),1,0)</x:f>
        <x:v>0</x:v>
      </x:c>
      <x:c r="AU722" s="34" t="n">
        <x:f>IF(SQRT($B$9)*$B722+SQRT(1-$B$9)*Z722&lt;_xlfn.NORM.S.INV($B$6),1,0)</x:f>
        <x:v>0</x:v>
      </x:c>
      <x:c r="AV722" s="34" t="n">
        <x:f>IF(SQRT($B$9)*$B722+SQRT(1-$B$9)*AA722&lt;_xlfn.NORM.S.INV($B$6),1,0)</x:f>
        <x:v>0</x:v>
      </x:c>
      <x:c r="AW722" s="34" t="n">
        <x:f>IF(SQRT($C$9)*$B722+SQRT(1-$C$9)*AB722&lt;_xlfn.NORM.S.INV($C$6),1,0)</x:f>
        <x:v>0</x:v>
      </x:c>
      <x:c r="AX722" s="34" t="n">
        <x:f>IF(SQRT($C$9)*$B722+SQRT(1-$C$9)*AC722&lt;_xlfn.NORM.S.INV($C$6),1,0)</x:f>
        <x:v>0</x:v>
      </x:c>
      <x:c r="AY722" s="34" t="n">
        <x:f>IF(SQRT($C$9)*$B722+SQRT(1-$C$9)*AD722&lt;_xlfn.NORM.S.INV($C$6),1,0)</x:f>
        <x:v>0</x:v>
      </x:c>
      <x:c r="AZ722" s="34" t="n">
        <x:f>IF(SQRT($C$9)*$B722+SQRT(1-$C$9)*AE722&lt;_xlfn.NORM.S.INV($C$6),1,0)</x:f>
        <x:v>0</x:v>
      </x:c>
      <x:c r="BA722" s="34" t="n">
        <x:f>IF(SQRT($C$9)*$B722+SQRT(1-$C$9)*AF722&lt;_xlfn.NORM.S.INV($C$6),1,0)</x:f>
        <x:v>0</x:v>
      </x:c>
      <x:c r="BB722" s="34" t="n">
        <x:f>IF(SQRT($C$9)*$B722+SQRT(1-$C$9)*AG722&lt;_xlfn.NORM.S.INV($C$6),1,0)</x:f>
        <x:v>0</x:v>
      </x:c>
      <x:c r="BC722" s="34" t="n">
        <x:f>IF(SQRT($C$9)*$B722+SQRT(1-$C$9)*AH722&lt;_xlfn.NORM.S.INV($C$6),1,0)</x:f>
        <x:v>0</x:v>
      </x:c>
      <x:c r="BD722" s="34" t="n">
        <x:f>IF(SQRT($C$9)*$B722+SQRT(1-$C$9)*AI722&lt;_xlfn.NORM.S.INV($C$6),1,0)</x:f>
        <x:v>0</x:v>
      </x:c>
      <x:c r="BE722" s="34" t="n">
        <x:f>IF(SQRT($C$9)*$B722+SQRT(1-$C$9)*AJ722&lt;_xlfn.NORM.S.INV($C$6),1,0)</x:f>
        <x:v>0</x:v>
      </x:c>
      <x:c r="BF722" s="34" t="n">
        <x:f>IF(SQRT($C$9)*$B722+SQRT(1-$C$9)*AK722&lt;_xlfn.NORM.S.INV($C$6),1,0)</x:f>
        <x:v>0</x:v>
      </x:c>
      <x:c r="BG722" s="34"/>
      <x:c r="BH722" s="34"/>
      <x:c r="BI722" s="34" t="n">
        <x:f>$B$11*(($A$1061)*$C722/$B$12*$B$7+(1-$A$1061)*$D722/$B$12*$C$7)</x:f>
        <x:v>0</x:v>
      </x:c>
      <x:c r="BJ722" s="34" t="n">
        <x:f>$B$11*(($A$1062)*$C722/$B$12*$B$7+(1-$A$1062)*$D722/$B$12*$C$7)</x:f>
        <x:v>0</x:v>
      </x:c>
      <x:c r="BK722" s="34" t="n">
        <x:f>$B$11*(($A$1063)*$C722/$B$12*$B$7+(1-$A$1063)*$D722/$B$12*$C$7)</x:f>
        <x:v>0</x:v>
      </x:c>
      <x:c r="BL722" s="34" t="n">
        <x:f>$B$11*(($A$1064)*$C722/$B$12*$B$7+(1-$A$1064)*$D722/$B$12*$C$7)</x:f>
        <x:v>0</x:v>
      </x:c>
      <x:c r="BM722" s="34" t="n">
        <x:f>$B$11*(($A$1065)*$C722/$B$12*$B$7+(1-$A$1065)*$D722/$B$12*$C$7)</x:f>
        <x:v>0</x:v>
      </x:c>
      <x:c r="BN722" s="34" t="n">
        <x:f>$B$11*(($A$1066)*$C722/$B$12*$B$7+(1-$A$1066)*$D722/$B$12*$C$7)</x:f>
        <x:v>0</x:v>
      </x:c>
      <x:c r="BO722" s="34" t="n">
        <x:f>$B$11*(($A$1067)*$C722/$B$12*$B$7+(1-$A$1067)*$D722/$B$12*$C$7)</x:f>
        <x:v>0</x:v>
      </x:c>
      <x:c r="BP722" s="34" t="n">
        <x:f>$B$11*(($A$1068)*$C722/$B$12*$B$7+(1-$A$1068)*$D722/$B$12*$C$7)</x:f>
        <x:v>0</x:v>
      </x:c>
      <x:c r="BQ722" s="34" t="n">
        <x:f>$B$11*(($A$1069)*$C722/$B$12*$B$7+(1-$A$1069)*$D722/$B$12*$C$7)</x:f>
        <x:v>0</x:v>
      </x:c>
      <x:c r="BR722" s="34" t="n">
        <x:f>$B$11*(($A$1070)*$C722/$B$12*$B$7+(1-$A$1070)*$D722/$B$12*$C$7)</x:f>
        <x:v>0</x:v>
      </x:c>
      <x:c r="BS722" s="34" t="n">
        <x:f>$B$11*(($A$1071)*$C722/$B$12*$B$7+(1-$A$1071)*$D722/$B$12*$C$7)</x:f>
        <x:v>0</x:v>
      </x:c>
      <x:c r="BT722" s="34" t="n">
        <x:f>$B$11*(($A$1072)*$C722/$B$12*$B$7+(1-$A$1072)*$D722/$B$12*$C$7)</x:f>
        <x:v>0</x:v>
      </x:c>
      <x:c r="BU722" s="34" t="n">
        <x:f>$B$11*(($A$1073)*$C722/$B$12*$B$7+(1-$A$1073)*$D722/$B$12*$C$7)</x:f>
        <x:v>0</x:v>
      </x:c>
      <x:c r="BV722" s="34" t="n">
        <x:f>$B$11*(($A$1074)*$C722/$B$12*$B$7+(1-$A$1074)*$D722/$B$12*$C$7)</x:f>
        <x:v>0</x:v>
      </x:c>
      <x:c r="BW722" s="34" t="n">
        <x:f>$B$11*(($A$1075)*$C722/$B$12*$B$7+(1-$A$1075)*$D722/$B$12*$C$7)</x:f>
        <x:v>0</x:v>
      </x:c>
      <x:c r="BX722" s="34" t="n">
        <x:f>$B$11*(($A$1076)*$C722/$B$12*$B$7+(1-$A$1076)*$D722/$B$12*$C$7)</x:f>
        <x:v>0</x:v>
      </x:c>
      <x:c r="BY722" s="34" t="n">
        <x:f>$B$11*(($A$1077)*$C722/$B$12*$B$7+(1-$A$1077)*$D722/$B$12*$C$7)</x:f>
        <x:v>0</x:v>
      </x:c>
      <x:c r="BZ722" s="34" t="n">
        <x:f>$B$11*(($A$1078)*$C722/$B$12*$B$7+(1-$A$1078)*$D722/$B$12*$C$7)</x:f>
        <x:v>0</x:v>
      </x:c>
      <x:c r="CA722" s="34" t="n">
        <x:f>$B$11*(($A$1079)*$C722/$B$12*$B$7+(1-$A$1079)*$D722/$B$12*$C$7)</x:f>
        <x:v>0</x:v>
      </x:c>
      <x:c r="CB722" s="34" t="n">
        <x:f>$B$11*(($A$1080)*$C722/$B$12*$B$7+(1-$A$1080)*$D722/$B$12*$C$7)</x:f>
        <x:v>0</x:v>
      </x:c>
      <x:c r="CC722" s="34" t="n">
        <x:f>$B$11*(($A$1081)*$C722/$B$12*$B$7+(1-$A$1081)*$D722/$B$12*$C$7)</x:f>
        <x:v>0</x:v>
      </x:c>
    </x:row>
    <x:row r="723">
      <x:c r="A723" s="34" t="n">
        <x:v>699</x:v>
      </x:c>
      <x:c r="B723" s="39" t="n">
        <x:v>0.5481676838333973</x:v>
      </x:c>
      <x:c r="C723" s="1" t="n">
        <x:f>SUM(AM723:AV723)</x:f>
        <x:v>0</x:v>
      </x:c>
      <x:c r="D723" s="1" t="n">
        <x:f>SUM(AW723:BF723)</x:f>
        <x:v>1</x:v>
      </x:c>
      <x:c r="E723" s="17" t="n">
        <x:f>(1-C723/$B$12)*$B$8-C723/$B$12*$B$7</x:f>
        <x:v>0.05</x:v>
      </x:c>
      <x:c r="F723" s="17" t="n">
        <x:f>(1-D723/$B$12)*$C$8-D723/$B$12*$C$7</x:f>
        <x:v>0.021000000000000005</x:v>
      </x:c>
      <x:c r="G723" s="32" t="n">
        <x:f>$B$11*($B$10*C723/$B$12*$B$7+(1-$B$10)*D723/$B$12*$C$7)</x:f>
        <x:v>300</x:v>
      </x:c>
      <x:c r="H723" s="17" t="n">
        <x:f>$B$10*E723+(1-$B$10)*F723</x:f>
        <x:v>0.035500000000000004</x:v>
      </x:c>
      <x:c r="I723" s="34"/>
      <x:c r="J723" s="34"/>
      <x:c r="K723" s="34"/>
      <x:c r="L723" s="34"/>
      <x:c r="M723" s="34"/>
      <x:c r="N723" s="34"/>
      <x:c r="O723" s="34"/>
      <x:c r="P723" s="34"/>
      <x:c r="Q723" s="34"/>
      <x:c r="R723" s="39" t="n">
        <x:v>1.5265296491973306</x:v>
      </x:c>
      <x:c r="S723" s="39" t="n">
        <x:v>-0.9070880202033158</x:v>
      </x:c>
      <x:c r="T723" s="39" t="n">
        <x:v>0.5489919201439408</x:v>
      </x:c>
      <x:c r="U723" s="39" t="n">
        <x:v>0.12506124065475033</x:v>
      </x:c>
      <x:c r="V723" s="39" t="n">
        <x:v>-1.3216636781424145</x:v>
      </x:c>
      <x:c r="W723" s="39" t="n">
        <x:v>-0.5824100463332021</x:v>
      </x:c>
      <x:c r="X723" s="39" t="n">
        <x:v>0.8834914902045135</x:v>
      </x:c>
      <x:c r="Y723" s="39" t="n">
        <x:v>1.3994788642799123</x:v>
      </x:c>
      <x:c r="Z723" s="39" t="n">
        <x:v>2.6291663169545987</x:v>
      </x:c>
      <x:c r="AA723" s="39" t="n">
        <x:v>0.8425182481641814</x:v>
      </x:c>
      <x:c r="AB723" s="39" t="n">
        <x:v>-0.8221940529229383</x:v>
      </x:c>
      <x:c r="AC723" s="39" t="n">
        <x:v>0.6070867404385242</x:v>
      </x:c>
      <x:c r="AD723" s="39" t="n">
        <x:v>-2.689710088865639</x:v>
      </x:c>
      <x:c r="AE723" s="39" t="n">
        <x:v>1.0145607168639608</x:v>
      </x:c>
      <x:c r="AF723" s="39" t="n">
        <x:v>-1.9674302088449778</x:v>
      </x:c>
      <x:c r="AG723" s="39" t="n">
        <x:v>0.259239323139655</x:v>
      </x:c>
      <x:c r="AH723" s="39" t="n">
        <x:v>-1.484222863828247</x:v>
      </x:c>
      <x:c r="AI723" s="39" t="n">
        <x:v>1.813112053849133</x:v>
      </x:c>
      <x:c r="AJ723" s="39" t="n">
        <x:v>-0.32689859072595157</x:v>
      </x:c>
      <x:c r="AK723" s="39" t="n">
        <x:v>0.6308938098033258</x:v>
      </x:c>
      <x:c r="AL723" s="34"/>
      <x:c r="AM723" s="34" t="n">
        <x:f>IF(SQRT($B$9)*$B723+SQRT(1-$B$9)*R723&lt;_xlfn.NORM.S.INV($B$6),1,0)</x:f>
        <x:v>0</x:v>
      </x:c>
      <x:c r="AN723" s="34" t="n">
        <x:f>IF(SQRT($B$9)*$B723+SQRT(1-$B$9)*S723&lt;_xlfn.NORM.S.INV($B$6),1,0)</x:f>
        <x:v>0</x:v>
      </x:c>
      <x:c r="AO723" s="34" t="n">
        <x:f>IF(SQRT($B$9)*$B723+SQRT(1-$B$9)*T723&lt;_xlfn.NORM.S.INV($B$6),1,0)</x:f>
        <x:v>0</x:v>
      </x:c>
      <x:c r="AP723" s="34" t="n">
        <x:f>IF(SQRT($B$9)*$B723+SQRT(1-$B$9)*U723&lt;_xlfn.NORM.S.INV($B$6),1,0)</x:f>
        <x:v>0</x:v>
      </x:c>
      <x:c r="AQ723" s="34" t="n">
        <x:f>IF(SQRT($B$9)*$B723+SQRT(1-$B$9)*V723&lt;_xlfn.NORM.S.INV($B$6),1,0)</x:f>
        <x:v>0</x:v>
      </x:c>
      <x:c r="AR723" s="34" t="n">
        <x:f>IF(SQRT($B$9)*$B723+SQRT(1-$B$9)*W723&lt;_xlfn.NORM.S.INV($B$6),1,0)</x:f>
        <x:v>0</x:v>
      </x:c>
      <x:c r="AS723" s="34" t="n">
        <x:f>IF(SQRT($B$9)*$B723+SQRT(1-$B$9)*X723&lt;_xlfn.NORM.S.INV($B$6),1,0)</x:f>
        <x:v>0</x:v>
      </x:c>
      <x:c r="AT723" s="34" t="n">
        <x:f>IF(SQRT($B$9)*$B723+SQRT(1-$B$9)*Y723&lt;_xlfn.NORM.S.INV($B$6),1,0)</x:f>
        <x:v>0</x:v>
      </x:c>
      <x:c r="AU723" s="34" t="n">
        <x:f>IF(SQRT($B$9)*$B723+SQRT(1-$B$9)*Z723&lt;_xlfn.NORM.S.INV($B$6),1,0)</x:f>
        <x:v>0</x:v>
      </x:c>
      <x:c r="AV723" s="34" t="n">
        <x:f>IF(SQRT($B$9)*$B723+SQRT(1-$B$9)*AA723&lt;_xlfn.NORM.S.INV($B$6),1,0)</x:f>
        <x:v>0</x:v>
      </x:c>
      <x:c r="AW723" s="34" t="n">
        <x:f>IF(SQRT($C$9)*$B723+SQRT(1-$C$9)*AB723&lt;_xlfn.NORM.S.INV($C$6),1,0)</x:f>
        <x:v>0</x:v>
      </x:c>
      <x:c r="AX723" s="34" t="n">
        <x:f>IF(SQRT($C$9)*$B723+SQRT(1-$C$9)*AC723&lt;_xlfn.NORM.S.INV($C$6),1,0)</x:f>
        <x:v>0</x:v>
      </x:c>
      <x:c r="AY723" s="34" t="n">
        <x:f>IF(SQRT($C$9)*$B723+SQRT(1-$C$9)*AD723&lt;_xlfn.NORM.S.INV($C$6),1,0)</x:f>
        <x:v>1</x:v>
      </x:c>
      <x:c r="AZ723" s="34" t="n">
        <x:f>IF(SQRT($C$9)*$B723+SQRT(1-$C$9)*AE723&lt;_xlfn.NORM.S.INV($C$6),1,0)</x:f>
        <x:v>0</x:v>
      </x:c>
      <x:c r="BA723" s="34" t="n">
        <x:f>IF(SQRT($C$9)*$B723+SQRT(1-$C$9)*AF723&lt;_xlfn.NORM.S.INV($C$6),1,0)</x:f>
        <x:v>0</x:v>
      </x:c>
      <x:c r="BB723" s="34" t="n">
        <x:f>IF(SQRT($C$9)*$B723+SQRT(1-$C$9)*AG723&lt;_xlfn.NORM.S.INV($C$6),1,0)</x:f>
        <x:v>0</x:v>
      </x:c>
      <x:c r="BC723" s="34" t="n">
        <x:f>IF(SQRT($C$9)*$B723+SQRT(1-$C$9)*AH723&lt;_xlfn.NORM.S.INV($C$6),1,0)</x:f>
        <x:v>0</x:v>
      </x:c>
      <x:c r="BD723" s="34" t="n">
        <x:f>IF(SQRT($C$9)*$B723+SQRT(1-$C$9)*AI723&lt;_xlfn.NORM.S.INV($C$6),1,0)</x:f>
        <x:v>0</x:v>
      </x:c>
      <x:c r="BE723" s="34" t="n">
        <x:f>IF(SQRT($C$9)*$B723+SQRT(1-$C$9)*AJ723&lt;_xlfn.NORM.S.INV($C$6),1,0)</x:f>
        <x:v>0</x:v>
      </x:c>
      <x:c r="BF723" s="34" t="n">
        <x:f>IF(SQRT($C$9)*$B723+SQRT(1-$C$9)*AK723&lt;_xlfn.NORM.S.INV($C$6),1,0)</x:f>
        <x:v>0</x:v>
      </x:c>
      <x:c r="BG723" s="34"/>
      <x:c r="BH723" s="34"/>
      <x:c r="BI723" s="34" t="n">
        <x:f>$B$11*(($A$1061)*$C723/$B$12*$B$7+(1-$A$1061)*$D723/$B$12*$C$7)</x:f>
        <x:v>600</x:v>
      </x:c>
      <x:c r="BJ723" s="34" t="n">
        <x:f>$B$11*(($A$1062)*$C723/$B$12*$B$7+(1-$A$1062)*$D723/$B$12*$C$7)</x:f>
        <x:v>570</x:v>
      </x:c>
      <x:c r="BK723" s="34" t="n">
        <x:f>$B$11*(($A$1063)*$C723/$B$12*$B$7+(1-$A$1063)*$D723/$B$12*$C$7)</x:f>
        <x:v>540</x:v>
      </x:c>
      <x:c r="BL723" s="34" t="n">
        <x:f>$B$11*(($A$1064)*$C723/$B$12*$B$7+(1-$A$1064)*$D723/$B$12*$C$7)</x:f>
        <x:v>509.99999999999994</x:v>
      </x:c>
      <x:c r="BM723" s="34" t="n">
        <x:f>$B$11*(($A$1065)*$C723/$B$12*$B$7+(1-$A$1065)*$D723/$B$12*$C$7)</x:f>
        <x:v>480</x:v>
      </x:c>
      <x:c r="BN723" s="34" t="n">
        <x:f>$B$11*(($A$1066)*$C723/$B$12*$B$7+(1-$A$1066)*$D723/$B$12*$C$7)</x:f>
        <x:v>450</x:v>
      </x:c>
      <x:c r="BO723" s="34" t="n">
        <x:f>$B$11*(($A$1067)*$C723/$B$12*$B$7+(1-$A$1067)*$D723/$B$12*$C$7)</x:f>
        <x:v>419.99999999999994</x:v>
      </x:c>
      <x:c r="BP723" s="34" t="n">
        <x:f>$B$11*(($A$1068)*$C723/$B$12*$B$7+(1-$A$1068)*$D723/$B$12*$C$7)</x:f>
        <x:v>390</x:v>
      </x:c>
      <x:c r="BQ723" s="34" t="n">
        <x:f>$B$11*(($A$1069)*$C723/$B$12*$B$7+(1-$A$1069)*$D723/$B$12*$C$7)</x:f>
        <x:v>360</x:v>
      </x:c>
      <x:c r="BR723" s="34" t="n">
        <x:f>$B$11*(($A$1070)*$C723/$B$12*$B$7+(1-$A$1070)*$D723/$B$12*$C$7)</x:f>
        <x:v>330</x:v>
      </x:c>
      <x:c r="BS723" s="34" t="n">
        <x:f>$B$11*(($A$1071)*$C723/$B$12*$B$7+(1-$A$1071)*$D723/$B$12*$C$7)</x:f>
        <x:v>300</x:v>
      </x:c>
      <x:c r="BT723" s="34" t="n">
        <x:f>$B$11*(($A$1072)*$C723/$B$12*$B$7+(1-$A$1072)*$D723/$B$12*$C$7)</x:f>
        <x:v>270</x:v>
      </x:c>
      <x:c r="BU723" s="34" t="n">
        <x:f>$B$11*(($A$1073)*$C723/$B$12*$B$7+(1-$A$1073)*$D723/$B$12*$C$7)</x:f>
        <x:v>240</x:v>
      </x:c>
      <x:c r="BV723" s="34" t="n">
        <x:f>$B$11*(($A$1074)*$C723/$B$12*$B$7+(1-$A$1074)*$D723/$B$12*$C$7)</x:f>
        <x:v>209.99999999999997</x:v>
      </x:c>
      <x:c r="BW723" s="34" t="n">
        <x:f>$B$11*(($A$1075)*$C723/$B$12*$B$7+(1-$A$1075)*$D723/$B$12*$C$7)</x:f>
        <x:v>180.00000000000003</x:v>
      </x:c>
      <x:c r="BX723" s="34" t="n">
        <x:f>$B$11*(($A$1076)*$C723/$B$12*$B$7+(1-$A$1076)*$D723/$B$12*$C$7)</x:f>
        <x:v>150</x:v>
      </x:c>
      <x:c r="BY723" s="34" t="n">
        <x:f>$B$11*(($A$1077)*$C723/$B$12*$B$7+(1-$A$1077)*$D723/$B$12*$C$7)</x:f>
        <x:v>119.99999999999999</x:v>
      </x:c>
      <x:c r="BZ723" s="34" t="n">
        <x:f>$B$11*(($A$1078)*$C723/$B$12*$B$7+(1-$A$1078)*$D723/$B$12*$C$7)</x:f>
        <x:v>90.00000000000001</x:v>
      </x:c>
      <x:c r="CA723" s="34" t="n">
        <x:f>$B$11*(($A$1079)*$C723/$B$12*$B$7+(1-$A$1079)*$D723/$B$12*$C$7)</x:f>
        <x:v>59.99999999999999</x:v>
      </x:c>
      <x:c r="CB723" s="34" t="n">
        <x:f>$B$11*(($A$1080)*$C723/$B$12*$B$7+(1-$A$1080)*$D723/$B$12*$C$7)</x:f>
        <x:v>30.00000000000003</x:v>
      </x:c>
      <x:c r="CC723" s="34" t="n">
        <x:f>$B$11*(($A$1081)*$C723/$B$12*$B$7+(1-$A$1081)*$D723/$B$12*$C$7)</x:f>
        <x:v>0</x:v>
      </x:c>
    </x:row>
    <x:row r="724">
      <x:c r="A724" s="34" t="n">
        <x:v>700</x:v>
      </x:c>
      <x:c r="B724" s="39" t="n">
        <x:v>-0.523370263309049</x:v>
      </x:c>
      <x:c r="C724" s="1" t="n">
        <x:f>SUM(AM724:AV724)</x:f>
        <x:v>0</x:v>
      </x:c>
      <x:c r="D724" s="1" t="n">
        <x:f>SUM(AW724:BF724)</x:f>
        <x:v>0</x:v>
      </x:c>
      <x:c r="E724" s="17" t="n">
        <x:f>(1-C724/$B$12)*$B$8-C724/$B$12*$B$7</x:f>
        <x:v>0.05</x:v>
      </x:c>
      <x:c r="F724" s="17" t="n">
        <x:f>(1-D724/$B$12)*$C$8-D724/$B$12*$C$7</x:f>
        <x:v>0.09</x:v>
      </x:c>
      <x:c r="G724" s="32" t="n">
        <x:f>$B$11*($B$10*C724/$B$12*$B$7+(1-$B$10)*D724/$B$12*$C$7)</x:f>
        <x:v>0</x:v>
      </x:c>
      <x:c r="H724" s="17" t="n">
        <x:f>$B$10*E724+(1-$B$10)*F724</x:f>
        <x:v>0.07</x:v>
      </x:c>
      <x:c r="I724" s="34"/>
      <x:c r="J724" s="34"/>
      <x:c r="K724" s="34"/>
      <x:c r="L724" s="34"/>
      <x:c r="M724" s="34"/>
      <x:c r="N724" s="34"/>
      <x:c r="O724" s="34"/>
      <x:c r="P724" s="34"/>
      <x:c r="Q724" s="34"/>
      <x:c r="R724" s="39" t="n">
        <x:v>-0.9154618389115158</x:v>
      </x:c>
      <x:c r="S724" s="39" t="n">
        <x:v>1.0431422643695536</x:v>
      </x:c>
      <x:c r="T724" s="39" t="n">
        <x:v>-0.7362146926706532</x:v>
      </x:c>
      <x:c r="U724" s="39" t="n">
        <x:v>1.8306035526668205</x:v>
      </x:c>
      <x:c r="V724" s="39" t="n">
        <x:v>0.7976464300622084</x:v>
      </x:c>
      <x:c r="W724" s="39" t="n">
        <x:v>-1.5985230155708574</x:v>
      </x:c>
      <x:c r="X724" s="39" t="n">
        <x:v>0.639137713298353</x:v>
      </x:c>
      <x:c r="Y724" s="39" t="n">
        <x:v>-0.06093002211917876</x:v>
      </x:c>
      <x:c r="Z724" s="39" t="n">
        <x:v>0.15061633493625076</x:v>
      </x:c>
      <x:c r="AA724" s="39" t="n">
        <x:v>-0.5530153712849079</x:v>
      </x:c>
      <x:c r="AB724" s="39" t="n">
        <x:v>1.216360406103766</x:v>
      </x:c>
      <x:c r="AC724" s="39" t="n">
        <x:v>0.5087694800825185</x:v>
      </x:c>
      <x:c r="AD724" s="39" t="n">
        <x:v>-0.22335428934740256</x:v>
      </x:c>
      <x:c r="AE724" s="39" t="n">
        <x:v>1.144151244270322</x:v>
      </x:c>
      <x:c r="AF724" s="39" t="n">
        <x:v>-0.889772753753675</x:v>
      </x:c>
      <x:c r="AG724" s="39" t="n">
        <x:v>-0.4297794228379446</x:v>
      </x:c>
      <x:c r="AH724" s="39" t="n">
        <x:v>0.9853288639413856</x:v>
      </x:c>
      <x:c r="AI724" s="39" t="n">
        <x:v>-0.006546573363019479</x:v>
      </x:c>
      <x:c r="AJ724" s="39" t="n">
        <x:v>-0.10775681419719106</x:v>
      </x:c>
      <x:c r="AK724" s="39" t="n">
        <x:v>-0.3785187756971449</x:v>
      </x:c>
      <x:c r="AL724" s="34"/>
      <x:c r="AM724" s="34" t="n">
        <x:f>IF(SQRT($B$9)*$B724+SQRT(1-$B$9)*R724&lt;_xlfn.NORM.S.INV($B$6),1,0)</x:f>
        <x:v>0</x:v>
      </x:c>
      <x:c r="AN724" s="34" t="n">
        <x:f>IF(SQRT($B$9)*$B724+SQRT(1-$B$9)*S724&lt;_xlfn.NORM.S.INV($B$6),1,0)</x:f>
        <x:v>0</x:v>
      </x:c>
      <x:c r="AO724" s="34" t="n">
        <x:f>IF(SQRT($B$9)*$B724+SQRT(1-$B$9)*T724&lt;_xlfn.NORM.S.INV($B$6),1,0)</x:f>
        <x:v>0</x:v>
      </x:c>
      <x:c r="AP724" s="34" t="n">
        <x:f>IF(SQRT($B$9)*$B724+SQRT(1-$B$9)*U724&lt;_xlfn.NORM.S.INV($B$6),1,0)</x:f>
        <x:v>0</x:v>
      </x:c>
      <x:c r="AQ724" s="34" t="n">
        <x:f>IF(SQRT($B$9)*$B724+SQRT(1-$B$9)*V724&lt;_xlfn.NORM.S.INV($B$6),1,0)</x:f>
        <x:v>0</x:v>
      </x:c>
      <x:c r="AR724" s="34" t="n">
        <x:f>IF(SQRT($B$9)*$B724+SQRT(1-$B$9)*W724&lt;_xlfn.NORM.S.INV($B$6),1,0)</x:f>
        <x:v>0</x:v>
      </x:c>
      <x:c r="AS724" s="34" t="n">
        <x:f>IF(SQRT($B$9)*$B724+SQRT(1-$B$9)*X724&lt;_xlfn.NORM.S.INV($B$6),1,0)</x:f>
        <x:v>0</x:v>
      </x:c>
      <x:c r="AT724" s="34" t="n">
        <x:f>IF(SQRT($B$9)*$B724+SQRT(1-$B$9)*Y724&lt;_xlfn.NORM.S.INV($B$6),1,0)</x:f>
        <x:v>0</x:v>
      </x:c>
      <x:c r="AU724" s="34" t="n">
        <x:f>IF(SQRT($B$9)*$B724+SQRT(1-$B$9)*Z724&lt;_xlfn.NORM.S.INV($B$6),1,0)</x:f>
        <x:v>0</x:v>
      </x:c>
      <x:c r="AV724" s="34" t="n">
        <x:f>IF(SQRT($B$9)*$B724+SQRT(1-$B$9)*AA724&lt;_xlfn.NORM.S.INV($B$6),1,0)</x:f>
        <x:v>0</x:v>
      </x:c>
      <x:c r="AW724" s="34" t="n">
        <x:f>IF(SQRT($C$9)*$B724+SQRT(1-$C$9)*AB724&lt;_xlfn.NORM.S.INV($C$6),1,0)</x:f>
        <x:v>0</x:v>
      </x:c>
      <x:c r="AX724" s="34" t="n">
        <x:f>IF(SQRT($C$9)*$B724+SQRT(1-$C$9)*AC724&lt;_xlfn.NORM.S.INV($C$6),1,0)</x:f>
        <x:v>0</x:v>
      </x:c>
      <x:c r="AY724" s="34" t="n">
        <x:f>IF(SQRT($C$9)*$B724+SQRT(1-$C$9)*AD724&lt;_xlfn.NORM.S.INV($C$6),1,0)</x:f>
        <x:v>0</x:v>
      </x:c>
      <x:c r="AZ724" s="34" t="n">
        <x:f>IF(SQRT($C$9)*$B724+SQRT(1-$C$9)*AE724&lt;_xlfn.NORM.S.INV($C$6),1,0)</x:f>
        <x:v>0</x:v>
      </x:c>
      <x:c r="BA724" s="34" t="n">
        <x:f>IF(SQRT($C$9)*$B724+SQRT(1-$C$9)*AF724&lt;_xlfn.NORM.S.INV($C$6),1,0)</x:f>
        <x:v>0</x:v>
      </x:c>
      <x:c r="BB724" s="34" t="n">
        <x:f>IF(SQRT($C$9)*$B724+SQRT(1-$C$9)*AG724&lt;_xlfn.NORM.S.INV($C$6),1,0)</x:f>
        <x:v>0</x:v>
      </x:c>
      <x:c r="BC724" s="34" t="n">
        <x:f>IF(SQRT($C$9)*$B724+SQRT(1-$C$9)*AH724&lt;_xlfn.NORM.S.INV($C$6),1,0)</x:f>
        <x:v>0</x:v>
      </x:c>
      <x:c r="BD724" s="34" t="n">
        <x:f>IF(SQRT($C$9)*$B724+SQRT(1-$C$9)*AI724&lt;_xlfn.NORM.S.INV($C$6),1,0)</x:f>
        <x:v>0</x:v>
      </x:c>
      <x:c r="BE724" s="34" t="n">
        <x:f>IF(SQRT($C$9)*$B724+SQRT(1-$C$9)*AJ724&lt;_xlfn.NORM.S.INV($C$6),1,0)</x:f>
        <x:v>0</x:v>
      </x:c>
      <x:c r="BF724" s="34" t="n">
        <x:f>IF(SQRT($C$9)*$B724+SQRT(1-$C$9)*AK724&lt;_xlfn.NORM.S.INV($C$6),1,0)</x:f>
        <x:v>0</x:v>
      </x:c>
      <x:c r="BG724" s="34"/>
      <x:c r="BH724" s="34"/>
      <x:c r="BI724" s="34" t="n">
        <x:f>$B$11*(($A$1061)*$C724/$B$12*$B$7+(1-$A$1061)*$D724/$B$12*$C$7)</x:f>
        <x:v>0</x:v>
      </x:c>
      <x:c r="BJ724" s="34" t="n">
        <x:f>$B$11*(($A$1062)*$C724/$B$12*$B$7+(1-$A$1062)*$D724/$B$12*$C$7)</x:f>
        <x:v>0</x:v>
      </x:c>
      <x:c r="BK724" s="34" t="n">
        <x:f>$B$11*(($A$1063)*$C724/$B$12*$B$7+(1-$A$1063)*$D724/$B$12*$C$7)</x:f>
        <x:v>0</x:v>
      </x:c>
      <x:c r="BL724" s="34" t="n">
        <x:f>$B$11*(($A$1064)*$C724/$B$12*$B$7+(1-$A$1064)*$D724/$B$12*$C$7)</x:f>
        <x:v>0</x:v>
      </x:c>
      <x:c r="BM724" s="34" t="n">
        <x:f>$B$11*(($A$1065)*$C724/$B$12*$B$7+(1-$A$1065)*$D724/$B$12*$C$7)</x:f>
        <x:v>0</x:v>
      </x:c>
      <x:c r="BN724" s="34" t="n">
        <x:f>$B$11*(($A$1066)*$C724/$B$12*$B$7+(1-$A$1066)*$D724/$B$12*$C$7)</x:f>
        <x:v>0</x:v>
      </x:c>
      <x:c r="BO724" s="34" t="n">
        <x:f>$B$11*(($A$1067)*$C724/$B$12*$B$7+(1-$A$1067)*$D724/$B$12*$C$7)</x:f>
        <x:v>0</x:v>
      </x:c>
      <x:c r="BP724" s="34" t="n">
        <x:f>$B$11*(($A$1068)*$C724/$B$12*$B$7+(1-$A$1068)*$D724/$B$12*$C$7)</x:f>
        <x:v>0</x:v>
      </x:c>
      <x:c r="BQ724" s="34" t="n">
        <x:f>$B$11*(($A$1069)*$C724/$B$12*$B$7+(1-$A$1069)*$D724/$B$12*$C$7)</x:f>
        <x:v>0</x:v>
      </x:c>
      <x:c r="BR724" s="34" t="n">
        <x:f>$B$11*(($A$1070)*$C724/$B$12*$B$7+(1-$A$1070)*$D724/$B$12*$C$7)</x:f>
        <x:v>0</x:v>
      </x:c>
      <x:c r="BS724" s="34" t="n">
        <x:f>$B$11*(($A$1071)*$C724/$B$12*$B$7+(1-$A$1071)*$D724/$B$12*$C$7)</x:f>
        <x:v>0</x:v>
      </x:c>
      <x:c r="BT724" s="34" t="n">
        <x:f>$B$11*(($A$1072)*$C724/$B$12*$B$7+(1-$A$1072)*$D724/$B$12*$C$7)</x:f>
        <x:v>0</x:v>
      </x:c>
      <x:c r="BU724" s="34" t="n">
        <x:f>$B$11*(($A$1073)*$C724/$B$12*$B$7+(1-$A$1073)*$D724/$B$12*$C$7)</x:f>
        <x:v>0</x:v>
      </x:c>
      <x:c r="BV724" s="34" t="n">
        <x:f>$B$11*(($A$1074)*$C724/$B$12*$B$7+(1-$A$1074)*$D724/$B$12*$C$7)</x:f>
        <x:v>0</x:v>
      </x:c>
      <x:c r="BW724" s="34" t="n">
        <x:f>$B$11*(($A$1075)*$C724/$B$12*$B$7+(1-$A$1075)*$D724/$B$12*$C$7)</x:f>
        <x:v>0</x:v>
      </x:c>
      <x:c r="BX724" s="34" t="n">
        <x:f>$B$11*(($A$1076)*$C724/$B$12*$B$7+(1-$A$1076)*$D724/$B$12*$C$7)</x:f>
        <x:v>0</x:v>
      </x:c>
      <x:c r="BY724" s="34" t="n">
        <x:f>$B$11*(($A$1077)*$C724/$B$12*$B$7+(1-$A$1077)*$D724/$B$12*$C$7)</x:f>
        <x:v>0</x:v>
      </x:c>
      <x:c r="BZ724" s="34" t="n">
        <x:f>$B$11*(($A$1078)*$C724/$B$12*$B$7+(1-$A$1078)*$D724/$B$12*$C$7)</x:f>
        <x:v>0</x:v>
      </x:c>
      <x:c r="CA724" s="34" t="n">
        <x:f>$B$11*(($A$1079)*$C724/$B$12*$B$7+(1-$A$1079)*$D724/$B$12*$C$7)</x:f>
        <x:v>0</x:v>
      </x:c>
      <x:c r="CB724" s="34" t="n">
        <x:f>$B$11*(($A$1080)*$C724/$B$12*$B$7+(1-$A$1080)*$D724/$B$12*$C$7)</x:f>
        <x:v>0</x:v>
      </x:c>
      <x:c r="CC724" s="34" t="n">
        <x:f>$B$11*(($A$1081)*$C724/$B$12*$B$7+(1-$A$1081)*$D724/$B$12*$C$7)</x:f>
        <x:v>0</x:v>
      </x:c>
    </x:row>
    <x:row r="725">
      <x:c r="A725" s="34" t="n">
        <x:v>701</x:v>
      </x:c>
      <x:c r="B725" s="39" t="n">
        <x:v>-2.2630787527375658</x:v>
      </x:c>
      <x:c r="C725" s="1" t="n">
        <x:f>SUM(AM725:AV725)</x:f>
        <x:v>2</x:v>
      </x:c>
      <x:c r="D725" s="1" t="n">
        <x:f>SUM(AW725:BF725)</x:f>
        <x:v>4</x:v>
      </x:c>
      <x:c r="E725" s="17" t="n">
        <x:f>(1-C725/$B$12)*$B$8-C725/$B$12*$B$7</x:f>
        <x:v>-0.04000000000000001</x:v>
      </x:c>
      <x:c r="F725" s="17" t="n">
        <x:f>(1-D725/$B$12)*$C$8-D725/$B$12*$C$7</x:f>
        <x:v>-0.186</x:v>
      </x:c>
      <x:c r="G725" s="32" t="n">
        <x:f>$B$11*($B$10*C725/$B$12*$B$7+(1-$B$10)*D725/$B$12*$C$7)</x:f>
        <x:v>1600</x:v>
      </x:c>
      <x:c r="H725" s="17" t="n">
        <x:f>$B$10*E725+(1-$B$10)*F725</x:f>
        <x:v>-0.113</x:v>
      </x:c>
      <x:c r="I725" s="34"/>
      <x:c r="J725" s="34"/>
      <x:c r="K725" s="34"/>
      <x:c r="L725" s="34"/>
      <x:c r="M725" s="34"/>
      <x:c r="N725" s="34"/>
      <x:c r="O725" s="34"/>
      <x:c r="P725" s="34"/>
      <x:c r="Q725" s="34"/>
      <x:c r="R725" s="39" t="n">
        <x:v>0.46032011423691505</x:v>
      </x:c>
      <x:c r="S725" s="39" t="n">
        <x:v>-1.601908396683688</x:v>
      </x:c>
      <x:c r="T725" s="39" t="n">
        <x:v>-0.9593552184531949</x:v>
      </x:c>
      <x:c r="U725" s="39" t="n">
        <x:v>-0.28435651738183904</x:v>
      </x:c>
      <x:c r="V725" s="39" t="n">
        <x:v>-1.6281981479359278</x:v>
      </x:c>
      <x:c r="W725" s="39" t="n">
        <x:v>-0.10987315488484307</x:v>
      </x:c>
      <x:c r="X725" s="39" t="n">
        <x:v>-0.1620954671409519</x:v>
      </x:c>
      <x:c r="Y725" s="39" t="n">
        <x:v>-0.5364428156260574</x:v>
      </x:c>
      <x:c r="Z725" s="39" t="n">
        <x:v>-1.3370415508038418</x:v>
      </x:c>
      <x:c r="AA725" s="39" t="n">
        <x:v>-0.0013446677330017933</x:v>
      </x:c>
      <x:c r="AB725" s="39" t="n">
        <x:v>0.3703576176903892</x:v>
      </x:c>
      <x:c r="AC725" s="39" t="n">
        <x:v>-1.458544890700538</x:v>
      </x:c>
      <x:c r="AD725" s="39" t="n">
        <x:v>-2.1718718711700142</x:v>
      </x:c>
      <x:c r="AE725" s="39" t="n">
        <x:v>0.27383647086865404</x:v>
      </x:c>
      <x:c r="AF725" s="39" t="n">
        <x:v>-1.3229747469464876</x:v>
      </x:c>
      <x:c r="AG725" s="39" t="n">
        <x:v>-0.9449828074486167</x:v>
      </x:c>
      <x:c r="AH725" s="39" t="n">
        <x:v>-0.39455526547150693</x:v>
      </x:c>
      <x:c r="AI725" s="39" t="n">
        <x:v>1.3612280696117323</x:v>
      </x:c>
      <x:c r="AJ725" s="39" t="n">
        <x:v>0.10438324497697551</x:v>
      </x:c>
      <x:c r="AK725" s="39" t="n">
        <x:v>0.423632415240271</x:v>
      </x:c>
      <x:c r="AL725" s="34"/>
      <x:c r="AM725" s="34" t="n">
        <x:f>IF(SQRT($B$9)*$B725+SQRT(1-$B$9)*R725&lt;_xlfn.NORM.S.INV($B$6),1,0)</x:f>
        <x:v>0</x:v>
      </x:c>
      <x:c r="AN725" s="34" t="n">
        <x:f>IF(SQRT($B$9)*$B725+SQRT(1-$B$9)*S725&lt;_xlfn.NORM.S.INV($B$6),1,0)</x:f>
        <x:v>1</x:v>
      </x:c>
      <x:c r="AO725" s="34" t="n">
        <x:f>IF(SQRT($B$9)*$B725+SQRT(1-$B$9)*T725&lt;_xlfn.NORM.S.INV($B$6),1,0)</x:f>
        <x:v>0</x:v>
      </x:c>
      <x:c r="AP725" s="34" t="n">
        <x:f>IF(SQRT($B$9)*$B725+SQRT(1-$B$9)*U725&lt;_xlfn.NORM.S.INV($B$6),1,0)</x:f>
        <x:v>0</x:v>
      </x:c>
      <x:c r="AQ725" s="34" t="n">
        <x:f>IF(SQRT($B$9)*$B725+SQRT(1-$B$9)*V725&lt;_xlfn.NORM.S.INV($B$6),1,0)</x:f>
        <x:v>1</x:v>
      </x:c>
      <x:c r="AR725" s="34" t="n">
        <x:f>IF(SQRT($B$9)*$B725+SQRT(1-$B$9)*W725&lt;_xlfn.NORM.S.INV($B$6),1,0)</x:f>
        <x:v>0</x:v>
      </x:c>
      <x:c r="AS725" s="34" t="n">
        <x:f>IF(SQRT($B$9)*$B725+SQRT(1-$B$9)*X725&lt;_xlfn.NORM.S.INV($B$6),1,0)</x:f>
        <x:v>0</x:v>
      </x:c>
      <x:c r="AT725" s="34" t="n">
        <x:f>IF(SQRT($B$9)*$B725+SQRT(1-$B$9)*Y725&lt;_xlfn.NORM.S.INV($B$6),1,0)</x:f>
        <x:v>0</x:v>
      </x:c>
      <x:c r="AU725" s="34" t="n">
        <x:f>IF(SQRT($B$9)*$B725+SQRT(1-$B$9)*Z725&lt;_xlfn.NORM.S.INV($B$6),1,0)</x:f>
        <x:v>0</x:v>
      </x:c>
      <x:c r="AV725" s="34" t="n">
        <x:f>IF(SQRT($B$9)*$B725+SQRT(1-$B$9)*AA725&lt;_xlfn.NORM.S.INV($B$6),1,0)</x:f>
        <x:v>0</x:v>
      </x:c>
      <x:c r="AW725" s="34" t="n">
        <x:f>IF(SQRT($C$9)*$B725+SQRT(1-$C$9)*AB725&lt;_xlfn.NORM.S.INV($C$6),1,0)</x:f>
        <x:v>0</x:v>
      </x:c>
      <x:c r="AX725" s="34" t="n">
        <x:f>IF(SQRT($C$9)*$B725+SQRT(1-$C$9)*AC725&lt;_xlfn.NORM.S.INV($C$6),1,0)</x:f>
        <x:v>1</x:v>
      </x:c>
      <x:c r="AY725" s="34" t="n">
        <x:f>IF(SQRT($C$9)*$B725+SQRT(1-$C$9)*AD725&lt;_xlfn.NORM.S.INV($C$6),1,0)</x:f>
        <x:v>1</x:v>
      </x:c>
      <x:c r="AZ725" s="34" t="n">
        <x:f>IF(SQRT($C$9)*$B725+SQRT(1-$C$9)*AE725&lt;_xlfn.NORM.S.INV($C$6),1,0)</x:f>
        <x:v>0</x:v>
      </x:c>
      <x:c r="BA725" s="34" t="n">
        <x:f>IF(SQRT($C$9)*$B725+SQRT(1-$C$9)*AF725&lt;_xlfn.NORM.S.INV($C$6),1,0)</x:f>
        <x:v>1</x:v>
      </x:c>
      <x:c r="BB725" s="34" t="n">
        <x:f>IF(SQRT($C$9)*$B725+SQRT(1-$C$9)*AG725&lt;_xlfn.NORM.S.INV($C$6),1,0)</x:f>
        <x:v>1</x:v>
      </x:c>
      <x:c r="BC725" s="34" t="n">
        <x:f>IF(SQRT($C$9)*$B725+SQRT(1-$C$9)*AH725&lt;_xlfn.NORM.S.INV($C$6),1,0)</x:f>
        <x:v>0</x:v>
      </x:c>
      <x:c r="BD725" s="34" t="n">
        <x:f>IF(SQRT($C$9)*$B725+SQRT(1-$C$9)*AI725&lt;_xlfn.NORM.S.INV($C$6),1,0)</x:f>
        <x:v>0</x:v>
      </x:c>
      <x:c r="BE725" s="34" t="n">
        <x:f>IF(SQRT($C$9)*$B725+SQRT(1-$C$9)*AJ725&lt;_xlfn.NORM.S.INV($C$6),1,0)</x:f>
        <x:v>0</x:v>
      </x:c>
      <x:c r="BF725" s="34" t="n">
        <x:f>IF(SQRT($C$9)*$B725+SQRT(1-$C$9)*AK725&lt;_xlfn.NORM.S.INV($C$6),1,0)</x:f>
        <x:v>0</x:v>
      </x:c>
      <x:c r="BG725" s="34"/>
      <x:c r="BH725" s="34"/>
      <x:c r="BI725" s="34" t="n">
        <x:f>$B$11*(($A$1061)*$C725/$B$12*$B$7+(1-$A$1061)*$D725/$B$12*$C$7)</x:f>
        <x:v>2400</x:v>
      </x:c>
      <x:c r="BJ725" s="34" t="n">
        <x:f>$B$11*(($A$1062)*$C725/$B$12*$B$7+(1-$A$1062)*$D725/$B$12*$C$7)</x:f>
        <x:v>2320</x:v>
      </x:c>
      <x:c r="BK725" s="34" t="n">
        <x:f>$B$11*(($A$1063)*$C725/$B$12*$B$7+(1-$A$1063)*$D725/$B$12*$C$7)</x:f>
        <x:v>2240</x:v>
      </x:c>
      <x:c r="BL725" s="34" t="n">
        <x:f>$B$11*(($A$1064)*$C725/$B$12*$B$7+(1-$A$1064)*$D725/$B$12*$C$7)</x:f>
        <x:v>2160</x:v>
      </x:c>
      <x:c r="BM725" s="34" t="n">
        <x:f>$B$11*(($A$1065)*$C725/$B$12*$B$7+(1-$A$1065)*$D725/$B$12*$C$7)</x:f>
        <x:v>2080</x:v>
      </x:c>
      <x:c r="BN725" s="34" t="n">
        <x:f>$B$11*(($A$1066)*$C725/$B$12*$B$7+(1-$A$1066)*$D725/$B$12*$C$7)</x:f>
        <x:v>2000</x:v>
      </x:c>
      <x:c r="BO725" s="34" t="n">
        <x:f>$B$11*(($A$1067)*$C725/$B$12*$B$7+(1-$A$1067)*$D725/$B$12*$C$7)</x:f>
        <x:v>1919.9999999999998</x:v>
      </x:c>
      <x:c r="BP725" s="34" t="n">
        <x:f>$B$11*(($A$1068)*$C725/$B$12*$B$7+(1-$A$1068)*$D725/$B$12*$C$7)</x:f>
        <x:v>1840</x:v>
      </x:c>
      <x:c r="BQ725" s="34" t="n">
        <x:f>$B$11*(($A$1069)*$C725/$B$12*$B$7+(1-$A$1069)*$D725/$B$12*$C$7)</x:f>
        <x:v>1760</x:v>
      </x:c>
      <x:c r="BR725" s="34" t="n">
        <x:f>$B$11*(($A$1070)*$C725/$B$12*$B$7+(1-$A$1070)*$D725/$B$12*$C$7)</x:f>
        <x:v>1680</x:v>
      </x:c>
      <x:c r="BS725" s="34" t="n">
        <x:f>$B$11*(($A$1071)*$C725/$B$12*$B$7+(1-$A$1071)*$D725/$B$12*$C$7)</x:f>
        <x:v>1600</x:v>
      </x:c>
      <x:c r="BT725" s="34" t="n">
        <x:f>$B$11*(($A$1072)*$C725/$B$12*$B$7+(1-$A$1072)*$D725/$B$12*$C$7)</x:f>
        <x:v>1520.0000000000002</x:v>
      </x:c>
      <x:c r="BU725" s="34" t="n">
        <x:f>$B$11*(($A$1073)*$C725/$B$12*$B$7+(1-$A$1073)*$D725/$B$12*$C$7)</x:f>
        <x:v>1440.0000000000002</x:v>
      </x:c>
      <x:c r="BV725" s="34" t="n">
        <x:f>$B$11*(($A$1074)*$C725/$B$12*$B$7+(1-$A$1074)*$D725/$B$12*$C$7)</x:f>
        <x:v>1360</x:v>
      </x:c>
      <x:c r="BW725" s="34" t="n">
        <x:f>$B$11*(($A$1075)*$C725/$B$12*$B$7+(1-$A$1075)*$D725/$B$12*$C$7)</x:f>
        <x:v>1280</x:v>
      </x:c>
      <x:c r="BX725" s="34" t="n">
        <x:f>$B$11*(($A$1076)*$C725/$B$12*$B$7+(1-$A$1076)*$D725/$B$12*$C$7)</x:f>
        <x:v>1200</x:v>
      </x:c>
      <x:c r="BY725" s="34" t="n">
        <x:f>$B$11*(($A$1077)*$C725/$B$12*$B$7+(1-$A$1077)*$D725/$B$12*$C$7)</x:f>
        <x:v>1119.9999999999998</x:v>
      </x:c>
      <x:c r="BZ725" s="34" t="n">
        <x:f>$B$11*(($A$1078)*$C725/$B$12*$B$7+(1-$A$1078)*$D725/$B$12*$C$7)</x:f>
        <x:v>1040</x:v>
      </x:c>
      <x:c r="CA725" s="34" t="n">
        <x:f>$B$11*(($A$1079)*$C725/$B$12*$B$7+(1-$A$1079)*$D725/$B$12*$C$7)</x:f>
        <x:v>959.9999999999999</x:v>
      </x:c>
      <x:c r="CB725" s="34" t="n">
        <x:f>$B$11*(($A$1080)*$C725/$B$12*$B$7+(1-$A$1080)*$D725/$B$12*$C$7)</x:f>
        <x:v>880.0000000000002</x:v>
      </x:c>
      <x:c r="CC725" s="34" t="n">
        <x:f>$B$11*(($A$1081)*$C725/$B$12*$B$7+(1-$A$1081)*$D725/$B$12*$C$7)</x:f>
        <x:v>800.0000000000001</x:v>
      </x:c>
    </x:row>
    <x:row r="726">
      <x:c r="A726" s="34" t="n">
        <x:v>702</x:v>
      </x:c>
      <x:c r="B726" s="39" t="n">
        <x:v>-0.07058327282517785</x:v>
      </x:c>
      <x:c r="C726" s="1" t="n">
        <x:f>SUM(AM726:AV726)</x:f>
        <x:v>0</x:v>
      </x:c>
      <x:c r="D726" s="1" t="n">
        <x:f>SUM(AW726:BF726)</x:f>
        <x:v>0</x:v>
      </x:c>
      <x:c r="E726" s="17" t="n">
        <x:f>(1-C726/$B$12)*$B$8-C726/$B$12*$B$7</x:f>
        <x:v>0.05</x:v>
      </x:c>
      <x:c r="F726" s="17" t="n">
        <x:f>(1-D726/$B$12)*$C$8-D726/$B$12*$C$7</x:f>
        <x:v>0.09</x:v>
      </x:c>
      <x:c r="G726" s="32" t="n">
        <x:f>$B$11*($B$10*C726/$B$12*$B$7+(1-$B$10)*D726/$B$12*$C$7)</x:f>
        <x:v>0</x:v>
      </x:c>
      <x:c r="H726" s="17" t="n">
        <x:f>$B$10*E726+(1-$B$10)*F726</x:f>
        <x:v>0.07</x:v>
      </x:c>
      <x:c r="I726" s="34"/>
      <x:c r="J726" s="34"/>
      <x:c r="K726" s="34"/>
      <x:c r="L726" s="34"/>
      <x:c r="M726" s="34"/>
      <x:c r="N726" s="34"/>
      <x:c r="O726" s="34"/>
      <x:c r="P726" s="34"/>
      <x:c r="Q726" s="34"/>
      <x:c r="R726" s="39" t="n">
        <x:v>1.1157493907558653</x:v>
      </x:c>
      <x:c r="S726" s="39" t="n">
        <x:v>0.8846228912315747</x:v>
      </x:c>
      <x:c r="T726" s="39" t="n">
        <x:v>-0.1454423972618747</x:v>
      </x:c>
      <x:c r="U726" s="39" t="n">
        <x:v>0.283210094296701</x:v>
      </x:c>
      <x:c r="V726" s="39" t="n">
        <x:v>0.25529213656777217</x:v>
      </x:c>
      <x:c r="W726" s="39" t="n">
        <x:v>-0.6328922790972756</x:v>
      </x:c>
      <x:c r="X726" s="39" t="n">
        <x:v>0.5891571161215584</x:v>
      </x:c>
      <x:c r="Y726" s="39" t="n">
        <x:v>1.2772021690535498</x:v>
      </x:c>
      <x:c r="Z726" s="39" t="n">
        <x:v>1.4545010130157994</x:v>
      </x:c>
      <x:c r="AA726" s="39" t="n">
        <x:v>-0.5172178962140166</x:v>
      </x:c>
      <x:c r="AB726" s="39" t="n">
        <x:v>-0.6881883611448317</x:v>
      </x:c>
      <x:c r="AC726" s="39" t="n">
        <x:v>-0.05018326460682329</x:v>
      </x:c>
      <x:c r="AD726" s="39" t="n">
        <x:v>-0.4538876643727138</x:v>
      </x:c>
      <x:c r="AE726" s="39" t="n">
        <x:v>-1.162928080253357</x:v>
      </x:c>
      <x:c r="AF726" s="39" t="n">
        <x:v>-0.35673782191973374</x:v>
      </x:c>
      <x:c r="AG726" s="39" t="n">
        <x:v>0.0137043716915958</x:v>
      </x:c>
      <x:c r="AH726" s="39" t="n">
        <x:v>1.0311266571775966</x:v>
      </x:c>
      <x:c r="AI726" s="39" t="n">
        <x:v>-0.06970957843288361</x:v>
      </x:c>
      <x:c r="AJ726" s="39" t="n">
        <x:v>2.0963066931793457</x:v>
      </x:c>
      <x:c r="AK726" s="39" t="n">
        <x:v>-1.098696545964449</x:v>
      </x:c>
      <x:c r="AL726" s="34"/>
      <x:c r="AM726" s="34" t="n">
        <x:f>IF(SQRT($B$9)*$B726+SQRT(1-$B$9)*R726&lt;_xlfn.NORM.S.INV($B$6),1,0)</x:f>
        <x:v>0</x:v>
      </x:c>
      <x:c r="AN726" s="34" t="n">
        <x:f>IF(SQRT($B$9)*$B726+SQRT(1-$B$9)*S726&lt;_xlfn.NORM.S.INV($B$6),1,0)</x:f>
        <x:v>0</x:v>
      </x:c>
      <x:c r="AO726" s="34" t="n">
        <x:f>IF(SQRT($B$9)*$B726+SQRT(1-$B$9)*T726&lt;_xlfn.NORM.S.INV($B$6),1,0)</x:f>
        <x:v>0</x:v>
      </x:c>
      <x:c r="AP726" s="34" t="n">
        <x:f>IF(SQRT($B$9)*$B726+SQRT(1-$B$9)*U726&lt;_xlfn.NORM.S.INV($B$6),1,0)</x:f>
        <x:v>0</x:v>
      </x:c>
      <x:c r="AQ726" s="34" t="n">
        <x:f>IF(SQRT($B$9)*$B726+SQRT(1-$B$9)*V726&lt;_xlfn.NORM.S.INV($B$6),1,0)</x:f>
        <x:v>0</x:v>
      </x:c>
      <x:c r="AR726" s="34" t="n">
        <x:f>IF(SQRT($B$9)*$B726+SQRT(1-$B$9)*W726&lt;_xlfn.NORM.S.INV($B$6),1,0)</x:f>
        <x:v>0</x:v>
      </x:c>
      <x:c r="AS726" s="34" t="n">
        <x:f>IF(SQRT($B$9)*$B726+SQRT(1-$B$9)*X726&lt;_xlfn.NORM.S.INV($B$6),1,0)</x:f>
        <x:v>0</x:v>
      </x:c>
      <x:c r="AT726" s="34" t="n">
        <x:f>IF(SQRT($B$9)*$B726+SQRT(1-$B$9)*Y726&lt;_xlfn.NORM.S.INV($B$6),1,0)</x:f>
        <x:v>0</x:v>
      </x:c>
      <x:c r="AU726" s="34" t="n">
        <x:f>IF(SQRT($B$9)*$B726+SQRT(1-$B$9)*Z726&lt;_xlfn.NORM.S.INV($B$6),1,0)</x:f>
        <x:v>0</x:v>
      </x:c>
      <x:c r="AV726" s="34" t="n">
        <x:f>IF(SQRT($B$9)*$B726+SQRT(1-$B$9)*AA726&lt;_xlfn.NORM.S.INV($B$6),1,0)</x:f>
        <x:v>0</x:v>
      </x:c>
      <x:c r="AW726" s="34" t="n">
        <x:f>IF(SQRT($C$9)*$B726+SQRT(1-$C$9)*AB726&lt;_xlfn.NORM.S.INV($C$6),1,0)</x:f>
        <x:v>0</x:v>
      </x:c>
      <x:c r="AX726" s="34" t="n">
        <x:f>IF(SQRT($C$9)*$B726+SQRT(1-$C$9)*AC726&lt;_xlfn.NORM.S.INV($C$6),1,0)</x:f>
        <x:v>0</x:v>
      </x:c>
      <x:c r="AY726" s="34" t="n">
        <x:f>IF(SQRT($C$9)*$B726+SQRT(1-$C$9)*AD726&lt;_xlfn.NORM.S.INV($C$6),1,0)</x:f>
        <x:v>0</x:v>
      </x:c>
      <x:c r="AZ726" s="34" t="n">
        <x:f>IF(SQRT($C$9)*$B726+SQRT(1-$C$9)*AE726&lt;_xlfn.NORM.S.INV($C$6),1,0)</x:f>
        <x:v>0</x:v>
      </x:c>
      <x:c r="BA726" s="34" t="n">
        <x:f>IF(SQRT($C$9)*$B726+SQRT(1-$C$9)*AF726&lt;_xlfn.NORM.S.INV($C$6),1,0)</x:f>
        <x:v>0</x:v>
      </x:c>
      <x:c r="BB726" s="34" t="n">
        <x:f>IF(SQRT($C$9)*$B726+SQRT(1-$C$9)*AG726&lt;_xlfn.NORM.S.INV($C$6),1,0)</x:f>
        <x:v>0</x:v>
      </x:c>
      <x:c r="BC726" s="34" t="n">
        <x:f>IF(SQRT($C$9)*$B726+SQRT(1-$C$9)*AH726&lt;_xlfn.NORM.S.INV($C$6),1,0)</x:f>
        <x:v>0</x:v>
      </x:c>
      <x:c r="BD726" s="34" t="n">
        <x:f>IF(SQRT($C$9)*$B726+SQRT(1-$C$9)*AI726&lt;_xlfn.NORM.S.INV($C$6),1,0)</x:f>
        <x:v>0</x:v>
      </x:c>
      <x:c r="BE726" s="34" t="n">
        <x:f>IF(SQRT($C$9)*$B726+SQRT(1-$C$9)*AJ726&lt;_xlfn.NORM.S.INV($C$6),1,0)</x:f>
        <x:v>0</x:v>
      </x:c>
      <x:c r="BF726" s="34" t="n">
        <x:f>IF(SQRT($C$9)*$B726+SQRT(1-$C$9)*AK726&lt;_xlfn.NORM.S.INV($C$6),1,0)</x:f>
        <x:v>0</x:v>
      </x:c>
      <x:c r="BG726" s="34"/>
      <x:c r="BH726" s="34"/>
      <x:c r="BI726" s="34" t="n">
        <x:f>$B$11*(($A$1061)*$C726/$B$12*$B$7+(1-$A$1061)*$D726/$B$12*$C$7)</x:f>
        <x:v>0</x:v>
      </x:c>
      <x:c r="BJ726" s="34" t="n">
        <x:f>$B$11*(($A$1062)*$C726/$B$12*$B$7+(1-$A$1062)*$D726/$B$12*$C$7)</x:f>
        <x:v>0</x:v>
      </x:c>
      <x:c r="BK726" s="34" t="n">
        <x:f>$B$11*(($A$1063)*$C726/$B$12*$B$7+(1-$A$1063)*$D726/$B$12*$C$7)</x:f>
        <x:v>0</x:v>
      </x:c>
      <x:c r="BL726" s="34" t="n">
        <x:f>$B$11*(($A$1064)*$C726/$B$12*$B$7+(1-$A$1064)*$D726/$B$12*$C$7)</x:f>
        <x:v>0</x:v>
      </x:c>
      <x:c r="BM726" s="34" t="n">
        <x:f>$B$11*(($A$1065)*$C726/$B$12*$B$7+(1-$A$1065)*$D726/$B$12*$C$7)</x:f>
        <x:v>0</x:v>
      </x:c>
      <x:c r="BN726" s="34" t="n">
        <x:f>$B$11*(($A$1066)*$C726/$B$12*$B$7+(1-$A$1066)*$D726/$B$12*$C$7)</x:f>
        <x:v>0</x:v>
      </x:c>
      <x:c r="BO726" s="34" t="n">
        <x:f>$B$11*(($A$1067)*$C726/$B$12*$B$7+(1-$A$1067)*$D726/$B$12*$C$7)</x:f>
        <x:v>0</x:v>
      </x:c>
      <x:c r="BP726" s="34" t="n">
        <x:f>$B$11*(($A$1068)*$C726/$B$12*$B$7+(1-$A$1068)*$D726/$B$12*$C$7)</x:f>
        <x:v>0</x:v>
      </x:c>
      <x:c r="BQ726" s="34" t="n">
        <x:f>$B$11*(($A$1069)*$C726/$B$12*$B$7+(1-$A$1069)*$D726/$B$12*$C$7)</x:f>
        <x:v>0</x:v>
      </x:c>
      <x:c r="BR726" s="34" t="n">
        <x:f>$B$11*(($A$1070)*$C726/$B$12*$B$7+(1-$A$1070)*$D726/$B$12*$C$7)</x:f>
        <x:v>0</x:v>
      </x:c>
      <x:c r="BS726" s="34" t="n">
        <x:f>$B$11*(($A$1071)*$C726/$B$12*$B$7+(1-$A$1071)*$D726/$B$12*$C$7)</x:f>
        <x:v>0</x:v>
      </x:c>
      <x:c r="BT726" s="34" t="n">
        <x:f>$B$11*(($A$1072)*$C726/$B$12*$B$7+(1-$A$1072)*$D726/$B$12*$C$7)</x:f>
        <x:v>0</x:v>
      </x:c>
      <x:c r="BU726" s="34" t="n">
        <x:f>$B$11*(($A$1073)*$C726/$B$12*$B$7+(1-$A$1073)*$D726/$B$12*$C$7)</x:f>
        <x:v>0</x:v>
      </x:c>
      <x:c r="BV726" s="34" t="n">
        <x:f>$B$11*(($A$1074)*$C726/$B$12*$B$7+(1-$A$1074)*$D726/$B$12*$C$7)</x:f>
        <x:v>0</x:v>
      </x:c>
      <x:c r="BW726" s="34" t="n">
        <x:f>$B$11*(($A$1075)*$C726/$B$12*$B$7+(1-$A$1075)*$D726/$B$12*$C$7)</x:f>
        <x:v>0</x:v>
      </x:c>
      <x:c r="BX726" s="34" t="n">
        <x:f>$B$11*(($A$1076)*$C726/$B$12*$B$7+(1-$A$1076)*$D726/$B$12*$C$7)</x:f>
        <x:v>0</x:v>
      </x:c>
      <x:c r="BY726" s="34" t="n">
        <x:f>$B$11*(($A$1077)*$C726/$B$12*$B$7+(1-$A$1077)*$D726/$B$12*$C$7)</x:f>
        <x:v>0</x:v>
      </x:c>
      <x:c r="BZ726" s="34" t="n">
        <x:f>$B$11*(($A$1078)*$C726/$B$12*$B$7+(1-$A$1078)*$D726/$B$12*$C$7)</x:f>
        <x:v>0</x:v>
      </x:c>
      <x:c r="CA726" s="34" t="n">
        <x:f>$B$11*(($A$1079)*$C726/$B$12*$B$7+(1-$A$1079)*$D726/$B$12*$C$7)</x:f>
        <x:v>0</x:v>
      </x:c>
      <x:c r="CB726" s="34" t="n">
        <x:f>$B$11*(($A$1080)*$C726/$B$12*$B$7+(1-$A$1080)*$D726/$B$12*$C$7)</x:f>
        <x:v>0</x:v>
      </x:c>
      <x:c r="CC726" s="34" t="n">
        <x:f>$B$11*(($A$1081)*$C726/$B$12*$B$7+(1-$A$1081)*$D726/$B$12*$C$7)</x:f>
        <x:v>0</x:v>
      </x:c>
    </x:row>
    <x:row r="727">
      <x:c r="A727" s="34" t="n">
        <x:v>703</x:v>
      </x:c>
      <x:c r="B727" s="39" t="n">
        <x:v>0.30924444806426693</x:v>
      </x:c>
      <x:c r="C727" s="1" t="n">
        <x:f>SUM(AM727:AV727)</x:f>
        <x:v>0</x:v>
      </x:c>
      <x:c r="D727" s="1" t="n">
        <x:f>SUM(AW727:BF727)</x:f>
        <x:v>0</x:v>
      </x:c>
      <x:c r="E727" s="17" t="n">
        <x:f>(1-C727/$B$12)*$B$8-C727/$B$12*$B$7</x:f>
        <x:v>0.05</x:v>
      </x:c>
      <x:c r="F727" s="17" t="n">
        <x:f>(1-D727/$B$12)*$C$8-D727/$B$12*$C$7</x:f>
        <x:v>0.09</x:v>
      </x:c>
      <x:c r="G727" s="32" t="n">
        <x:f>$B$11*($B$10*C727/$B$12*$B$7+(1-$B$10)*D727/$B$12*$C$7)</x:f>
        <x:v>0</x:v>
      </x:c>
      <x:c r="H727" s="17" t="n">
        <x:f>$B$10*E727+(1-$B$10)*F727</x:f>
        <x:v>0.07</x:v>
      </x:c>
      <x:c r="I727" s="34"/>
      <x:c r="J727" s="34"/>
      <x:c r="K727" s="34"/>
      <x:c r="L727" s="34"/>
      <x:c r="M727" s="34"/>
      <x:c r="N727" s="34"/>
      <x:c r="O727" s="34"/>
      <x:c r="P727" s="34"/>
      <x:c r="Q727" s="34"/>
      <x:c r="R727" s="39" t="n">
        <x:v>0.9303350886813391</x:v>
      </x:c>
      <x:c r="S727" s="39" t="n">
        <x:v>-0.1567716587173357</x:v>
      </x:c>
      <x:c r="T727" s="39" t="n">
        <x:v>0.33793010415878955</x:v>
      </x:c>
      <x:c r="U727" s="39" t="n">
        <x:v>-0.10016279922815789</x:v>
      </x:c>
      <x:c r="V727" s="39" t="n">
        <x:v>-0.017576798393540545</x:v>
      </x:c>
      <x:c r="W727" s="39" t="n">
        <x:v>-0.16480574983989185</x:v>
      </x:c>
      <x:c r="X727" s="39" t="n">
        <x:v>-0.9501969562491294</x:v>
      </x:c>
      <x:c r="Y727" s="39" t="n">
        <x:v>1.5573422201741147</x:v>
      </x:c>
      <x:c r="Z727" s="39" t="n">
        <x:v>-0.9143448734363047</x:v>
      </x:c>
      <x:c r="AA727" s="39" t="n">
        <x:v>-0.35429271356092135</x:v>
      </x:c>
      <x:c r="AB727" s="39" t="n">
        <x:v>0.287923892704542</x:v>
      </x:c>
      <x:c r="AC727" s="39" t="n">
        <x:v>0.23023868907119024</x:v>
      </x:c>
      <x:c r="AD727" s="39" t="n">
        <x:v>-0.30559536369801216</x:v>
      </x:c>
      <x:c r="AE727" s="39" t="n">
        <x:v>-1.7150456874910547</x:v>
      </x:c>
      <x:c r="AF727" s="39" t="n">
        <x:v>0.6874558648743173</x:v>
      </x:c>
      <x:c r="AG727" s="39" t="n">
        <x:v>0.18206488053537395</x:v>
      </x:c>
      <x:c r="AH727" s="39" t="n">
        <x:v>-1.0096903076316062</x:v>
      </x:c>
      <x:c r="AI727" s="39" t="n">
        <x:v>-0.6228920110979829</x:v>
      </x:c>
      <x:c r="AJ727" s="39" t="n">
        <x:v>-0.8224480481184241</x:v>
      </x:c>
      <x:c r="AK727" s="39" t="n">
        <x:v>0.9827243827415146</x:v>
      </x:c>
      <x:c r="AL727" s="34"/>
      <x:c r="AM727" s="34" t="n">
        <x:f>IF(SQRT($B$9)*$B727+SQRT(1-$B$9)*R727&lt;_xlfn.NORM.S.INV($B$6),1,0)</x:f>
        <x:v>0</x:v>
      </x:c>
      <x:c r="AN727" s="34" t="n">
        <x:f>IF(SQRT($B$9)*$B727+SQRT(1-$B$9)*S727&lt;_xlfn.NORM.S.INV($B$6),1,0)</x:f>
        <x:v>0</x:v>
      </x:c>
      <x:c r="AO727" s="34" t="n">
        <x:f>IF(SQRT($B$9)*$B727+SQRT(1-$B$9)*T727&lt;_xlfn.NORM.S.INV($B$6),1,0)</x:f>
        <x:v>0</x:v>
      </x:c>
      <x:c r="AP727" s="34" t="n">
        <x:f>IF(SQRT($B$9)*$B727+SQRT(1-$B$9)*U727&lt;_xlfn.NORM.S.INV($B$6),1,0)</x:f>
        <x:v>0</x:v>
      </x:c>
      <x:c r="AQ727" s="34" t="n">
        <x:f>IF(SQRT($B$9)*$B727+SQRT(1-$B$9)*V727&lt;_xlfn.NORM.S.INV($B$6),1,0)</x:f>
        <x:v>0</x:v>
      </x:c>
      <x:c r="AR727" s="34" t="n">
        <x:f>IF(SQRT($B$9)*$B727+SQRT(1-$B$9)*W727&lt;_xlfn.NORM.S.INV($B$6),1,0)</x:f>
        <x:v>0</x:v>
      </x:c>
      <x:c r="AS727" s="34" t="n">
        <x:f>IF(SQRT($B$9)*$B727+SQRT(1-$B$9)*X727&lt;_xlfn.NORM.S.INV($B$6),1,0)</x:f>
        <x:v>0</x:v>
      </x:c>
      <x:c r="AT727" s="34" t="n">
        <x:f>IF(SQRT($B$9)*$B727+SQRT(1-$B$9)*Y727&lt;_xlfn.NORM.S.INV($B$6),1,0)</x:f>
        <x:v>0</x:v>
      </x:c>
      <x:c r="AU727" s="34" t="n">
        <x:f>IF(SQRT($B$9)*$B727+SQRT(1-$B$9)*Z727&lt;_xlfn.NORM.S.INV($B$6),1,0)</x:f>
        <x:v>0</x:v>
      </x:c>
      <x:c r="AV727" s="34" t="n">
        <x:f>IF(SQRT($B$9)*$B727+SQRT(1-$B$9)*AA727&lt;_xlfn.NORM.S.INV($B$6),1,0)</x:f>
        <x:v>0</x:v>
      </x:c>
      <x:c r="AW727" s="34" t="n">
        <x:f>IF(SQRT($C$9)*$B727+SQRT(1-$C$9)*AB727&lt;_xlfn.NORM.S.INV($C$6),1,0)</x:f>
        <x:v>0</x:v>
      </x:c>
      <x:c r="AX727" s="34" t="n">
        <x:f>IF(SQRT($C$9)*$B727+SQRT(1-$C$9)*AC727&lt;_xlfn.NORM.S.INV($C$6),1,0)</x:f>
        <x:v>0</x:v>
      </x:c>
      <x:c r="AY727" s="34" t="n">
        <x:f>IF(SQRT($C$9)*$B727+SQRT(1-$C$9)*AD727&lt;_xlfn.NORM.S.INV($C$6),1,0)</x:f>
        <x:v>0</x:v>
      </x:c>
      <x:c r="AZ727" s="34" t="n">
        <x:f>IF(SQRT($C$9)*$B727+SQRT(1-$C$9)*AE727&lt;_xlfn.NORM.S.INV($C$6),1,0)</x:f>
        <x:v>0</x:v>
      </x:c>
      <x:c r="BA727" s="34" t="n">
        <x:f>IF(SQRT($C$9)*$B727+SQRT(1-$C$9)*AF727&lt;_xlfn.NORM.S.INV($C$6),1,0)</x:f>
        <x:v>0</x:v>
      </x:c>
      <x:c r="BB727" s="34" t="n">
        <x:f>IF(SQRT($C$9)*$B727+SQRT(1-$C$9)*AG727&lt;_xlfn.NORM.S.INV($C$6),1,0)</x:f>
        <x:v>0</x:v>
      </x:c>
      <x:c r="BC727" s="34" t="n">
        <x:f>IF(SQRT($C$9)*$B727+SQRT(1-$C$9)*AH727&lt;_xlfn.NORM.S.INV($C$6),1,0)</x:f>
        <x:v>0</x:v>
      </x:c>
      <x:c r="BD727" s="34" t="n">
        <x:f>IF(SQRT($C$9)*$B727+SQRT(1-$C$9)*AI727&lt;_xlfn.NORM.S.INV($C$6),1,0)</x:f>
        <x:v>0</x:v>
      </x:c>
      <x:c r="BE727" s="34" t="n">
        <x:f>IF(SQRT($C$9)*$B727+SQRT(1-$C$9)*AJ727&lt;_xlfn.NORM.S.INV($C$6),1,0)</x:f>
        <x:v>0</x:v>
      </x:c>
      <x:c r="BF727" s="34" t="n">
        <x:f>IF(SQRT($C$9)*$B727+SQRT(1-$C$9)*AK727&lt;_xlfn.NORM.S.INV($C$6),1,0)</x:f>
        <x:v>0</x:v>
      </x:c>
      <x:c r="BG727" s="34"/>
      <x:c r="BH727" s="34"/>
      <x:c r="BI727" s="34" t="n">
        <x:f>$B$11*(($A$1061)*$C727/$B$12*$B$7+(1-$A$1061)*$D727/$B$12*$C$7)</x:f>
        <x:v>0</x:v>
      </x:c>
      <x:c r="BJ727" s="34" t="n">
        <x:f>$B$11*(($A$1062)*$C727/$B$12*$B$7+(1-$A$1062)*$D727/$B$12*$C$7)</x:f>
        <x:v>0</x:v>
      </x:c>
      <x:c r="BK727" s="34" t="n">
        <x:f>$B$11*(($A$1063)*$C727/$B$12*$B$7+(1-$A$1063)*$D727/$B$12*$C$7)</x:f>
        <x:v>0</x:v>
      </x:c>
      <x:c r="BL727" s="34" t="n">
        <x:f>$B$11*(($A$1064)*$C727/$B$12*$B$7+(1-$A$1064)*$D727/$B$12*$C$7)</x:f>
        <x:v>0</x:v>
      </x:c>
      <x:c r="BM727" s="34" t="n">
        <x:f>$B$11*(($A$1065)*$C727/$B$12*$B$7+(1-$A$1065)*$D727/$B$12*$C$7)</x:f>
        <x:v>0</x:v>
      </x:c>
      <x:c r="BN727" s="34" t="n">
        <x:f>$B$11*(($A$1066)*$C727/$B$12*$B$7+(1-$A$1066)*$D727/$B$12*$C$7)</x:f>
        <x:v>0</x:v>
      </x:c>
      <x:c r="BO727" s="34" t="n">
        <x:f>$B$11*(($A$1067)*$C727/$B$12*$B$7+(1-$A$1067)*$D727/$B$12*$C$7)</x:f>
        <x:v>0</x:v>
      </x:c>
      <x:c r="BP727" s="34" t="n">
        <x:f>$B$11*(($A$1068)*$C727/$B$12*$B$7+(1-$A$1068)*$D727/$B$12*$C$7)</x:f>
        <x:v>0</x:v>
      </x:c>
      <x:c r="BQ727" s="34" t="n">
        <x:f>$B$11*(($A$1069)*$C727/$B$12*$B$7+(1-$A$1069)*$D727/$B$12*$C$7)</x:f>
        <x:v>0</x:v>
      </x:c>
      <x:c r="BR727" s="34" t="n">
        <x:f>$B$11*(($A$1070)*$C727/$B$12*$B$7+(1-$A$1070)*$D727/$B$12*$C$7)</x:f>
        <x:v>0</x:v>
      </x:c>
      <x:c r="BS727" s="34" t="n">
        <x:f>$B$11*(($A$1071)*$C727/$B$12*$B$7+(1-$A$1071)*$D727/$B$12*$C$7)</x:f>
        <x:v>0</x:v>
      </x:c>
      <x:c r="BT727" s="34" t="n">
        <x:f>$B$11*(($A$1072)*$C727/$B$12*$B$7+(1-$A$1072)*$D727/$B$12*$C$7)</x:f>
        <x:v>0</x:v>
      </x:c>
      <x:c r="BU727" s="34" t="n">
        <x:f>$B$11*(($A$1073)*$C727/$B$12*$B$7+(1-$A$1073)*$D727/$B$12*$C$7)</x:f>
        <x:v>0</x:v>
      </x:c>
      <x:c r="BV727" s="34" t="n">
        <x:f>$B$11*(($A$1074)*$C727/$B$12*$B$7+(1-$A$1074)*$D727/$B$12*$C$7)</x:f>
        <x:v>0</x:v>
      </x:c>
      <x:c r="BW727" s="34" t="n">
        <x:f>$B$11*(($A$1075)*$C727/$B$12*$B$7+(1-$A$1075)*$D727/$B$12*$C$7)</x:f>
        <x:v>0</x:v>
      </x:c>
      <x:c r="BX727" s="34" t="n">
        <x:f>$B$11*(($A$1076)*$C727/$B$12*$B$7+(1-$A$1076)*$D727/$B$12*$C$7)</x:f>
        <x:v>0</x:v>
      </x:c>
      <x:c r="BY727" s="34" t="n">
        <x:f>$B$11*(($A$1077)*$C727/$B$12*$B$7+(1-$A$1077)*$D727/$B$12*$C$7)</x:f>
        <x:v>0</x:v>
      </x:c>
      <x:c r="BZ727" s="34" t="n">
        <x:f>$B$11*(($A$1078)*$C727/$B$12*$B$7+(1-$A$1078)*$D727/$B$12*$C$7)</x:f>
        <x:v>0</x:v>
      </x:c>
      <x:c r="CA727" s="34" t="n">
        <x:f>$B$11*(($A$1079)*$C727/$B$12*$B$7+(1-$A$1079)*$D727/$B$12*$C$7)</x:f>
        <x:v>0</x:v>
      </x:c>
      <x:c r="CB727" s="34" t="n">
        <x:f>$B$11*(($A$1080)*$C727/$B$12*$B$7+(1-$A$1080)*$D727/$B$12*$C$7)</x:f>
        <x:v>0</x:v>
      </x:c>
      <x:c r="CC727" s="34" t="n">
        <x:f>$B$11*(($A$1081)*$C727/$B$12*$B$7+(1-$A$1081)*$D727/$B$12*$C$7)</x:f>
        <x:v>0</x:v>
      </x:c>
    </x:row>
    <x:row r="728">
      <x:c r="A728" s="34" t="n">
        <x:v>704</x:v>
      </x:c>
      <x:c r="B728" s="39" t="n">
        <x:v>2.3586598413441004</x:v>
      </x:c>
      <x:c r="C728" s="1" t="n">
        <x:f>SUM(AM728:AV728)</x:f>
        <x:v>0</x:v>
      </x:c>
      <x:c r="D728" s="1" t="n">
        <x:f>SUM(AW728:BF728)</x:f>
        <x:v>0</x:v>
      </x:c>
      <x:c r="E728" s="17" t="n">
        <x:f>(1-C728/$B$12)*$B$8-C728/$B$12*$B$7</x:f>
        <x:v>0.05</x:v>
      </x:c>
      <x:c r="F728" s="17" t="n">
        <x:f>(1-D728/$B$12)*$C$8-D728/$B$12*$C$7</x:f>
        <x:v>0.09</x:v>
      </x:c>
      <x:c r="G728" s="32" t="n">
        <x:f>$B$11*($B$10*C728/$B$12*$B$7+(1-$B$10)*D728/$B$12*$C$7)</x:f>
        <x:v>0</x:v>
      </x:c>
      <x:c r="H728" s="17" t="n">
        <x:f>$B$10*E728+(1-$B$10)*F728</x:f>
        <x:v>0.07</x:v>
      </x:c>
      <x:c r="I728" s="34"/>
      <x:c r="J728" s="34"/>
      <x:c r="K728" s="34"/>
      <x:c r="L728" s="34"/>
      <x:c r="M728" s="34"/>
      <x:c r="N728" s="34"/>
      <x:c r="O728" s="34"/>
      <x:c r="P728" s="34"/>
      <x:c r="Q728" s="34"/>
      <x:c r="R728" s="39" t="n">
        <x:v>0.003324892853828624</x:v>
      </x:c>
      <x:c r="S728" s="39" t="n">
        <x:v>-2.00608717984919</x:v>
      </x:c>
      <x:c r="T728" s="39" t="n">
        <x:v>-0.49806969380105764</x:v>
      </x:c>
      <x:c r="U728" s="39" t="n">
        <x:v>0.25395012652627114</x:v>
      </x:c>
      <x:c r="V728" s="39" t="n">
        <x:v>-0.8616498797999574</x:v>
      </x:c>
      <x:c r="W728" s="39" t="n">
        <x:v>0.513037987220634</x:v>
      </x:c>
      <x:c r="X728" s="39" t="n">
        <x:v>0.5185378266529151</x:v>
      </x:c>
      <x:c r="Y728" s="39" t="n">
        <x:v>0.26938610397670715</x:v>
      </x:c>
      <x:c r="Z728" s="39" t="n">
        <x:v>-0.19741443747985923</x:v>
      </x:c>
      <x:c r="AA728" s="39" t="n">
        <x:v>0.6380711417701258</x:v>
      </x:c>
      <x:c r="AB728" s="39" t="n">
        <x:v>0.13924554629377398</x:v>
      </x:c>
      <x:c r="AC728" s="39" t="n">
        <x:v>-0.6130091425411754</x:v>
      </x:c>
      <x:c r="AD728" s="39" t="n">
        <x:v>-0.17179146439714807</x:v>
      </x:c>
      <x:c r="AE728" s="39" t="n">
        <x:v>1.2125596667636562</x:v>
      </x:c>
      <x:c r="AF728" s="39" t="n">
        <x:v>-0.41141909050852477</x:v>
      </x:c>
      <x:c r="AG728" s="39" t="n">
        <x:v>-0.2695547392056712</x:v>
      </x:c>
      <x:c r="AH728" s="39" t="n">
        <x:v>-0.38285439901907375</x:v>
      </x:c>
      <x:c r="AI728" s="39" t="n">
        <x:v>0.4514396739078621</x:v>
      </x:c>
      <x:c r="AJ728" s="39" t="n">
        <x:v>0.7303445313544009</x:v>
      </x:c>
      <x:c r="AK728" s="39" t="n">
        <x:v>1.192415965157711</x:v>
      </x:c>
      <x:c r="AL728" s="34"/>
      <x:c r="AM728" s="34" t="n">
        <x:f>IF(SQRT($B$9)*$B728+SQRT(1-$B$9)*R728&lt;_xlfn.NORM.S.INV($B$6),1,0)</x:f>
        <x:v>0</x:v>
      </x:c>
      <x:c r="AN728" s="34" t="n">
        <x:f>IF(SQRT($B$9)*$B728+SQRT(1-$B$9)*S728&lt;_xlfn.NORM.S.INV($B$6),1,0)</x:f>
        <x:v>0</x:v>
      </x:c>
      <x:c r="AO728" s="34" t="n">
        <x:f>IF(SQRT($B$9)*$B728+SQRT(1-$B$9)*T728&lt;_xlfn.NORM.S.INV($B$6),1,0)</x:f>
        <x:v>0</x:v>
      </x:c>
      <x:c r="AP728" s="34" t="n">
        <x:f>IF(SQRT($B$9)*$B728+SQRT(1-$B$9)*U728&lt;_xlfn.NORM.S.INV($B$6),1,0)</x:f>
        <x:v>0</x:v>
      </x:c>
      <x:c r="AQ728" s="34" t="n">
        <x:f>IF(SQRT($B$9)*$B728+SQRT(1-$B$9)*V728&lt;_xlfn.NORM.S.INV($B$6),1,0)</x:f>
        <x:v>0</x:v>
      </x:c>
      <x:c r="AR728" s="34" t="n">
        <x:f>IF(SQRT($B$9)*$B728+SQRT(1-$B$9)*W728&lt;_xlfn.NORM.S.INV($B$6),1,0)</x:f>
        <x:v>0</x:v>
      </x:c>
      <x:c r="AS728" s="34" t="n">
        <x:f>IF(SQRT($B$9)*$B728+SQRT(1-$B$9)*X728&lt;_xlfn.NORM.S.INV($B$6),1,0)</x:f>
        <x:v>0</x:v>
      </x:c>
      <x:c r="AT728" s="34" t="n">
        <x:f>IF(SQRT($B$9)*$B728+SQRT(1-$B$9)*Y728&lt;_xlfn.NORM.S.INV($B$6),1,0)</x:f>
        <x:v>0</x:v>
      </x:c>
      <x:c r="AU728" s="34" t="n">
        <x:f>IF(SQRT($B$9)*$B728+SQRT(1-$B$9)*Z728&lt;_xlfn.NORM.S.INV($B$6),1,0)</x:f>
        <x:v>0</x:v>
      </x:c>
      <x:c r="AV728" s="34" t="n">
        <x:f>IF(SQRT($B$9)*$B728+SQRT(1-$B$9)*AA728&lt;_xlfn.NORM.S.INV($B$6),1,0)</x:f>
        <x:v>0</x:v>
      </x:c>
      <x:c r="AW728" s="34" t="n">
        <x:f>IF(SQRT($C$9)*$B728+SQRT(1-$C$9)*AB728&lt;_xlfn.NORM.S.INV($C$6),1,0)</x:f>
        <x:v>0</x:v>
      </x:c>
      <x:c r="AX728" s="34" t="n">
        <x:f>IF(SQRT($C$9)*$B728+SQRT(1-$C$9)*AC728&lt;_xlfn.NORM.S.INV($C$6),1,0)</x:f>
        <x:v>0</x:v>
      </x:c>
      <x:c r="AY728" s="34" t="n">
        <x:f>IF(SQRT($C$9)*$B728+SQRT(1-$C$9)*AD728&lt;_xlfn.NORM.S.INV($C$6),1,0)</x:f>
        <x:v>0</x:v>
      </x:c>
      <x:c r="AZ728" s="34" t="n">
        <x:f>IF(SQRT($C$9)*$B728+SQRT(1-$C$9)*AE728&lt;_xlfn.NORM.S.INV($C$6),1,0)</x:f>
        <x:v>0</x:v>
      </x:c>
      <x:c r="BA728" s="34" t="n">
        <x:f>IF(SQRT($C$9)*$B728+SQRT(1-$C$9)*AF728&lt;_xlfn.NORM.S.INV($C$6),1,0)</x:f>
        <x:v>0</x:v>
      </x:c>
      <x:c r="BB728" s="34" t="n">
        <x:f>IF(SQRT($C$9)*$B728+SQRT(1-$C$9)*AG728&lt;_xlfn.NORM.S.INV($C$6),1,0)</x:f>
        <x:v>0</x:v>
      </x:c>
      <x:c r="BC728" s="34" t="n">
        <x:f>IF(SQRT($C$9)*$B728+SQRT(1-$C$9)*AH728&lt;_xlfn.NORM.S.INV($C$6),1,0)</x:f>
        <x:v>0</x:v>
      </x:c>
      <x:c r="BD728" s="34" t="n">
        <x:f>IF(SQRT($C$9)*$B728+SQRT(1-$C$9)*AI728&lt;_xlfn.NORM.S.INV($C$6),1,0)</x:f>
        <x:v>0</x:v>
      </x:c>
      <x:c r="BE728" s="34" t="n">
        <x:f>IF(SQRT($C$9)*$B728+SQRT(1-$C$9)*AJ728&lt;_xlfn.NORM.S.INV($C$6),1,0)</x:f>
        <x:v>0</x:v>
      </x:c>
      <x:c r="BF728" s="34" t="n">
        <x:f>IF(SQRT($C$9)*$B728+SQRT(1-$C$9)*AK728&lt;_xlfn.NORM.S.INV($C$6),1,0)</x:f>
        <x:v>0</x:v>
      </x:c>
      <x:c r="BG728" s="34"/>
      <x:c r="BH728" s="34"/>
      <x:c r="BI728" s="34" t="n">
        <x:f>$B$11*(($A$1061)*$C728/$B$12*$B$7+(1-$A$1061)*$D728/$B$12*$C$7)</x:f>
        <x:v>0</x:v>
      </x:c>
      <x:c r="BJ728" s="34" t="n">
        <x:f>$B$11*(($A$1062)*$C728/$B$12*$B$7+(1-$A$1062)*$D728/$B$12*$C$7)</x:f>
        <x:v>0</x:v>
      </x:c>
      <x:c r="BK728" s="34" t="n">
        <x:f>$B$11*(($A$1063)*$C728/$B$12*$B$7+(1-$A$1063)*$D728/$B$12*$C$7)</x:f>
        <x:v>0</x:v>
      </x:c>
      <x:c r="BL728" s="34" t="n">
        <x:f>$B$11*(($A$1064)*$C728/$B$12*$B$7+(1-$A$1064)*$D728/$B$12*$C$7)</x:f>
        <x:v>0</x:v>
      </x:c>
      <x:c r="BM728" s="34" t="n">
        <x:f>$B$11*(($A$1065)*$C728/$B$12*$B$7+(1-$A$1065)*$D728/$B$12*$C$7)</x:f>
        <x:v>0</x:v>
      </x:c>
      <x:c r="BN728" s="34" t="n">
        <x:f>$B$11*(($A$1066)*$C728/$B$12*$B$7+(1-$A$1066)*$D728/$B$12*$C$7)</x:f>
        <x:v>0</x:v>
      </x:c>
      <x:c r="BO728" s="34" t="n">
        <x:f>$B$11*(($A$1067)*$C728/$B$12*$B$7+(1-$A$1067)*$D728/$B$12*$C$7)</x:f>
        <x:v>0</x:v>
      </x:c>
      <x:c r="BP728" s="34" t="n">
        <x:f>$B$11*(($A$1068)*$C728/$B$12*$B$7+(1-$A$1068)*$D728/$B$12*$C$7)</x:f>
        <x:v>0</x:v>
      </x:c>
      <x:c r="BQ728" s="34" t="n">
        <x:f>$B$11*(($A$1069)*$C728/$B$12*$B$7+(1-$A$1069)*$D728/$B$12*$C$7)</x:f>
        <x:v>0</x:v>
      </x:c>
      <x:c r="BR728" s="34" t="n">
        <x:f>$B$11*(($A$1070)*$C728/$B$12*$B$7+(1-$A$1070)*$D728/$B$12*$C$7)</x:f>
        <x:v>0</x:v>
      </x:c>
      <x:c r="BS728" s="34" t="n">
        <x:f>$B$11*(($A$1071)*$C728/$B$12*$B$7+(1-$A$1071)*$D728/$B$12*$C$7)</x:f>
        <x:v>0</x:v>
      </x:c>
      <x:c r="BT728" s="34" t="n">
        <x:f>$B$11*(($A$1072)*$C728/$B$12*$B$7+(1-$A$1072)*$D728/$B$12*$C$7)</x:f>
        <x:v>0</x:v>
      </x:c>
      <x:c r="BU728" s="34" t="n">
        <x:f>$B$11*(($A$1073)*$C728/$B$12*$B$7+(1-$A$1073)*$D728/$B$12*$C$7)</x:f>
        <x:v>0</x:v>
      </x:c>
      <x:c r="BV728" s="34" t="n">
        <x:f>$B$11*(($A$1074)*$C728/$B$12*$B$7+(1-$A$1074)*$D728/$B$12*$C$7)</x:f>
        <x:v>0</x:v>
      </x:c>
      <x:c r="BW728" s="34" t="n">
        <x:f>$B$11*(($A$1075)*$C728/$B$12*$B$7+(1-$A$1075)*$D728/$B$12*$C$7)</x:f>
        <x:v>0</x:v>
      </x:c>
      <x:c r="BX728" s="34" t="n">
        <x:f>$B$11*(($A$1076)*$C728/$B$12*$B$7+(1-$A$1076)*$D728/$B$12*$C$7)</x:f>
        <x:v>0</x:v>
      </x:c>
      <x:c r="BY728" s="34" t="n">
        <x:f>$B$11*(($A$1077)*$C728/$B$12*$B$7+(1-$A$1077)*$D728/$B$12*$C$7)</x:f>
        <x:v>0</x:v>
      </x:c>
      <x:c r="BZ728" s="34" t="n">
        <x:f>$B$11*(($A$1078)*$C728/$B$12*$B$7+(1-$A$1078)*$D728/$B$12*$C$7)</x:f>
        <x:v>0</x:v>
      </x:c>
      <x:c r="CA728" s="34" t="n">
        <x:f>$B$11*(($A$1079)*$C728/$B$12*$B$7+(1-$A$1079)*$D728/$B$12*$C$7)</x:f>
        <x:v>0</x:v>
      </x:c>
      <x:c r="CB728" s="34" t="n">
        <x:f>$B$11*(($A$1080)*$C728/$B$12*$B$7+(1-$A$1080)*$D728/$B$12*$C$7)</x:f>
        <x:v>0</x:v>
      </x:c>
      <x:c r="CC728" s="34" t="n">
        <x:f>$B$11*(($A$1081)*$C728/$B$12*$B$7+(1-$A$1081)*$D728/$B$12*$C$7)</x:f>
        <x:v>0</x:v>
      </x:c>
    </x:row>
    <x:row r="729">
      <x:c r="A729" s="34" t="n">
        <x:v>705</x:v>
      </x:c>
      <x:c r="B729" s="39" t="n">
        <x:v>0.05019981773262776</x:v>
      </x:c>
      <x:c r="C729" s="1" t="n">
        <x:f>SUM(AM729:AV729)</x:f>
        <x:v>0</x:v>
      </x:c>
      <x:c r="D729" s="1" t="n">
        <x:f>SUM(AW729:BF729)</x:f>
        <x:v>1</x:v>
      </x:c>
      <x:c r="E729" s="17" t="n">
        <x:f>(1-C729/$B$12)*$B$8-C729/$B$12*$B$7</x:f>
        <x:v>0.05</x:v>
      </x:c>
      <x:c r="F729" s="17" t="n">
        <x:f>(1-D729/$B$12)*$C$8-D729/$B$12*$C$7</x:f>
        <x:v>0.021000000000000005</x:v>
      </x:c>
      <x:c r="G729" s="32" t="n">
        <x:f>$B$11*($B$10*C729/$B$12*$B$7+(1-$B$10)*D729/$B$12*$C$7)</x:f>
        <x:v>300</x:v>
      </x:c>
      <x:c r="H729" s="17" t="n">
        <x:f>$B$10*E729+(1-$B$10)*F729</x:f>
        <x:v>0.035500000000000004</x:v>
      </x:c>
      <x:c r="I729" s="34"/>
      <x:c r="J729" s="34"/>
      <x:c r="K729" s="34"/>
      <x:c r="L729" s="34"/>
      <x:c r="M729" s="34"/>
      <x:c r="N729" s="34"/>
      <x:c r="O729" s="34"/>
      <x:c r="P729" s="34"/>
      <x:c r="Q729" s="34"/>
      <x:c r="R729" s="39" t="n">
        <x:v>1.0895549921177337</x:v>
      </x:c>
      <x:c r="S729" s="39" t="n">
        <x:v>-0.654470023014265</x:v>
      </x:c>
      <x:c r="T729" s="39" t="n">
        <x:v>-0.07566233119078984</x:v>
      </x:c>
      <x:c r="U729" s="39" t="n">
        <x:v>0.20248427165266053</x:v>
      </x:c>
      <x:c r="V729" s="39" t="n">
        <x:v>-2.5294992690139044</x:v>
      </x:c>
      <x:c r="W729" s="39" t="n">
        <x:v>-0.8816788346262772</x:v>
      </x:c>
      <x:c r="X729" s="39" t="n">
        <x:v>-0.21986919807445132</x:v>
      </x:c>
      <x:c r="Y729" s="39" t="n">
        <x:v>2.0326863939544637</x:v>
      </x:c>
      <x:c r="Z729" s="39" t="n">
        <x:v>0.18601917199737833</x:v>
      </x:c>
      <x:c r="AA729" s="39" t="n">
        <x:v>-0.07779075103246195</x:v>
      </x:c>
      <x:c r="AB729" s="39" t="n">
        <x:v>-1.141131623940461</x:v>
      </x:c>
      <x:c r="AC729" s="39" t="n">
        <x:v>0.6416825781934604</x:v>
      </x:c>
      <x:c r="AD729" s="39" t="n">
        <x:v>0.054713738834702236</x:v>
      </x:c>
      <x:c r="AE729" s="39" t="n">
        <x:v>-0.29898119083600244</x:v>
      </x:c>
      <x:c r="AF729" s="39" t="n">
        <x:v>-0.05231449659952986</x:v>
      </x:c>
      <x:c r="AG729" s="39" t="n">
        <x:v>-2.04015947339248</x:v>
      </x:c>
      <x:c r="AH729" s="39" t="n">
        <x:v>-0.11514423704638718</x:v>
      </x:c>
      <x:c r="AI729" s="39" t="n">
        <x:v>-1.041636289965899</x:v>
      </x:c>
      <x:c r="AJ729" s="39" t="n">
        <x:v>-0.7666193350158156</x:v>
      </x:c>
      <x:c r="AK729" s="39" t="n">
        <x:v>1.472952609622419</x:v>
      </x:c>
      <x:c r="AL729" s="34"/>
      <x:c r="AM729" s="34" t="n">
        <x:f>IF(SQRT($B$9)*$B729+SQRT(1-$B$9)*R729&lt;_xlfn.NORM.S.INV($B$6),1,0)</x:f>
        <x:v>0</x:v>
      </x:c>
      <x:c r="AN729" s="34" t="n">
        <x:f>IF(SQRT($B$9)*$B729+SQRT(1-$B$9)*S729&lt;_xlfn.NORM.S.INV($B$6),1,0)</x:f>
        <x:v>0</x:v>
      </x:c>
      <x:c r="AO729" s="34" t="n">
        <x:f>IF(SQRT($B$9)*$B729+SQRT(1-$B$9)*T729&lt;_xlfn.NORM.S.INV($B$6),1,0)</x:f>
        <x:v>0</x:v>
      </x:c>
      <x:c r="AP729" s="34" t="n">
        <x:f>IF(SQRT($B$9)*$B729+SQRT(1-$B$9)*U729&lt;_xlfn.NORM.S.INV($B$6),1,0)</x:f>
        <x:v>0</x:v>
      </x:c>
      <x:c r="AQ729" s="34" t="n">
        <x:f>IF(SQRT($B$9)*$B729+SQRT(1-$B$9)*V729&lt;_xlfn.NORM.S.INV($B$6),1,0)</x:f>
        <x:v>0</x:v>
      </x:c>
      <x:c r="AR729" s="34" t="n">
        <x:f>IF(SQRT($B$9)*$B729+SQRT(1-$B$9)*W729&lt;_xlfn.NORM.S.INV($B$6),1,0)</x:f>
        <x:v>0</x:v>
      </x:c>
      <x:c r="AS729" s="34" t="n">
        <x:f>IF(SQRT($B$9)*$B729+SQRT(1-$B$9)*X729&lt;_xlfn.NORM.S.INV($B$6),1,0)</x:f>
        <x:v>0</x:v>
      </x:c>
      <x:c r="AT729" s="34" t="n">
        <x:f>IF(SQRT($B$9)*$B729+SQRT(1-$B$9)*Y729&lt;_xlfn.NORM.S.INV($B$6),1,0)</x:f>
        <x:v>0</x:v>
      </x:c>
      <x:c r="AU729" s="34" t="n">
        <x:f>IF(SQRT($B$9)*$B729+SQRT(1-$B$9)*Z729&lt;_xlfn.NORM.S.INV($B$6),1,0)</x:f>
        <x:v>0</x:v>
      </x:c>
      <x:c r="AV729" s="34" t="n">
        <x:f>IF(SQRT($B$9)*$B729+SQRT(1-$B$9)*AA729&lt;_xlfn.NORM.S.INV($B$6),1,0)</x:f>
        <x:v>0</x:v>
      </x:c>
      <x:c r="AW729" s="34" t="n">
        <x:f>IF(SQRT($C$9)*$B729+SQRT(1-$C$9)*AB729&lt;_xlfn.NORM.S.INV($C$6),1,0)</x:f>
        <x:v>0</x:v>
      </x:c>
      <x:c r="AX729" s="34" t="n">
        <x:f>IF(SQRT($C$9)*$B729+SQRT(1-$C$9)*AC729&lt;_xlfn.NORM.S.INV($C$6),1,0)</x:f>
        <x:v>0</x:v>
      </x:c>
      <x:c r="AY729" s="34" t="n">
        <x:f>IF(SQRT($C$9)*$B729+SQRT(1-$C$9)*AD729&lt;_xlfn.NORM.S.INV($C$6),1,0)</x:f>
        <x:v>0</x:v>
      </x:c>
      <x:c r="AZ729" s="34" t="n">
        <x:f>IF(SQRT($C$9)*$B729+SQRT(1-$C$9)*AE729&lt;_xlfn.NORM.S.INV($C$6),1,0)</x:f>
        <x:v>0</x:v>
      </x:c>
      <x:c r="BA729" s="34" t="n">
        <x:f>IF(SQRT($C$9)*$B729+SQRT(1-$C$9)*AF729&lt;_xlfn.NORM.S.INV($C$6),1,0)</x:f>
        <x:v>0</x:v>
      </x:c>
      <x:c r="BB729" s="34" t="n">
        <x:f>IF(SQRT($C$9)*$B729+SQRT(1-$C$9)*AG729&lt;_xlfn.NORM.S.INV($C$6),1,0)</x:f>
        <x:v>1</x:v>
      </x:c>
      <x:c r="BC729" s="34" t="n">
        <x:f>IF(SQRT($C$9)*$B729+SQRT(1-$C$9)*AH729&lt;_xlfn.NORM.S.INV($C$6),1,0)</x:f>
        <x:v>0</x:v>
      </x:c>
      <x:c r="BD729" s="34" t="n">
        <x:f>IF(SQRT($C$9)*$B729+SQRT(1-$C$9)*AI729&lt;_xlfn.NORM.S.INV($C$6),1,0)</x:f>
        <x:v>0</x:v>
      </x:c>
      <x:c r="BE729" s="34" t="n">
        <x:f>IF(SQRT($C$9)*$B729+SQRT(1-$C$9)*AJ729&lt;_xlfn.NORM.S.INV($C$6),1,0)</x:f>
        <x:v>0</x:v>
      </x:c>
      <x:c r="BF729" s="34" t="n">
        <x:f>IF(SQRT($C$9)*$B729+SQRT(1-$C$9)*AK729&lt;_xlfn.NORM.S.INV($C$6),1,0)</x:f>
        <x:v>0</x:v>
      </x:c>
      <x:c r="BG729" s="34"/>
      <x:c r="BH729" s="34"/>
      <x:c r="BI729" s="34" t="n">
        <x:f>$B$11*(($A$1061)*$C729/$B$12*$B$7+(1-$A$1061)*$D729/$B$12*$C$7)</x:f>
        <x:v>600</x:v>
      </x:c>
      <x:c r="BJ729" s="34" t="n">
        <x:f>$B$11*(($A$1062)*$C729/$B$12*$B$7+(1-$A$1062)*$D729/$B$12*$C$7)</x:f>
        <x:v>570</x:v>
      </x:c>
      <x:c r="BK729" s="34" t="n">
        <x:f>$B$11*(($A$1063)*$C729/$B$12*$B$7+(1-$A$1063)*$D729/$B$12*$C$7)</x:f>
        <x:v>540</x:v>
      </x:c>
      <x:c r="BL729" s="34" t="n">
        <x:f>$B$11*(($A$1064)*$C729/$B$12*$B$7+(1-$A$1064)*$D729/$B$12*$C$7)</x:f>
        <x:v>509.99999999999994</x:v>
      </x:c>
      <x:c r="BM729" s="34" t="n">
        <x:f>$B$11*(($A$1065)*$C729/$B$12*$B$7+(1-$A$1065)*$D729/$B$12*$C$7)</x:f>
        <x:v>480</x:v>
      </x:c>
      <x:c r="BN729" s="34" t="n">
        <x:f>$B$11*(($A$1066)*$C729/$B$12*$B$7+(1-$A$1066)*$D729/$B$12*$C$7)</x:f>
        <x:v>450</x:v>
      </x:c>
      <x:c r="BO729" s="34" t="n">
        <x:f>$B$11*(($A$1067)*$C729/$B$12*$B$7+(1-$A$1067)*$D729/$B$12*$C$7)</x:f>
        <x:v>419.99999999999994</x:v>
      </x:c>
      <x:c r="BP729" s="34" t="n">
        <x:f>$B$11*(($A$1068)*$C729/$B$12*$B$7+(1-$A$1068)*$D729/$B$12*$C$7)</x:f>
        <x:v>390</x:v>
      </x:c>
      <x:c r="BQ729" s="34" t="n">
        <x:f>$B$11*(($A$1069)*$C729/$B$12*$B$7+(1-$A$1069)*$D729/$B$12*$C$7)</x:f>
        <x:v>360</x:v>
      </x:c>
      <x:c r="BR729" s="34" t="n">
        <x:f>$B$11*(($A$1070)*$C729/$B$12*$B$7+(1-$A$1070)*$D729/$B$12*$C$7)</x:f>
        <x:v>330</x:v>
      </x:c>
      <x:c r="BS729" s="34" t="n">
        <x:f>$B$11*(($A$1071)*$C729/$B$12*$B$7+(1-$A$1071)*$D729/$B$12*$C$7)</x:f>
        <x:v>300</x:v>
      </x:c>
      <x:c r="BT729" s="34" t="n">
        <x:f>$B$11*(($A$1072)*$C729/$B$12*$B$7+(1-$A$1072)*$D729/$B$12*$C$7)</x:f>
        <x:v>270</x:v>
      </x:c>
      <x:c r="BU729" s="34" t="n">
        <x:f>$B$11*(($A$1073)*$C729/$B$12*$B$7+(1-$A$1073)*$D729/$B$12*$C$7)</x:f>
        <x:v>240</x:v>
      </x:c>
      <x:c r="BV729" s="34" t="n">
        <x:f>$B$11*(($A$1074)*$C729/$B$12*$B$7+(1-$A$1074)*$D729/$B$12*$C$7)</x:f>
        <x:v>209.99999999999997</x:v>
      </x:c>
      <x:c r="BW729" s="34" t="n">
        <x:f>$B$11*(($A$1075)*$C729/$B$12*$B$7+(1-$A$1075)*$D729/$B$12*$C$7)</x:f>
        <x:v>180.00000000000003</x:v>
      </x:c>
      <x:c r="BX729" s="34" t="n">
        <x:f>$B$11*(($A$1076)*$C729/$B$12*$B$7+(1-$A$1076)*$D729/$B$12*$C$7)</x:f>
        <x:v>150</x:v>
      </x:c>
      <x:c r="BY729" s="34" t="n">
        <x:f>$B$11*(($A$1077)*$C729/$B$12*$B$7+(1-$A$1077)*$D729/$B$12*$C$7)</x:f>
        <x:v>119.99999999999999</x:v>
      </x:c>
      <x:c r="BZ729" s="34" t="n">
        <x:f>$B$11*(($A$1078)*$C729/$B$12*$B$7+(1-$A$1078)*$D729/$B$12*$C$7)</x:f>
        <x:v>90.00000000000001</x:v>
      </x:c>
      <x:c r="CA729" s="34" t="n">
        <x:f>$B$11*(($A$1079)*$C729/$B$12*$B$7+(1-$A$1079)*$D729/$B$12*$C$7)</x:f>
        <x:v>59.99999999999999</x:v>
      </x:c>
      <x:c r="CB729" s="34" t="n">
        <x:f>$B$11*(($A$1080)*$C729/$B$12*$B$7+(1-$A$1080)*$D729/$B$12*$C$7)</x:f>
        <x:v>30.00000000000003</x:v>
      </x:c>
      <x:c r="CC729" s="34" t="n">
        <x:f>$B$11*(($A$1081)*$C729/$B$12*$B$7+(1-$A$1081)*$D729/$B$12*$C$7)</x:f>
        <x:v>0</x:v>
      </x:c>
    </x:row>
    <x:row r="730">
      <x:c r="A730" s="34" t="n">
        <x:v>706</x:v>
      </x:c>
      <x:c r="B730" s="39" t="n">
        <x:v>0.8503372145832022</x:v>
      </x:c>
      <x:c r="C730" s="1" t="n">
        <x:f>SUM(AM730:AV730)</x:f>
        <x:v>0</x:v>
      </x:c>
      <x:c r="D730" s="1" t="n">
        <x:f>SUM(AW730:BF730)</x:f>
        <x:v>0</x:v>
      </x:c>
      <x:c r="E730" s="17" t="n">
        <x:f>(1-C730/$B$12)*$B$8-C730/$B$12*$B$7</x:f>
        <x:v>0.05</x:v>
      </x:c>
      <x:c r="F730" s="17" t="n">
        <x:f>(1-D730/$B$12)*$C$8-D730/$B$12*$C$7</x:f>
        <x:v>0.09</x:v>
      </x:c>
      <x:c r="G730" s="32" t="n">
        <x:f>$B$11*($B$10*C730/$B$12*$B$7+(1-$B$10)*D730/$B$12*$C$7)</x:f>
        <x:v>0</x:v>
      </x:c>
      <x:c r="H730" s="17" t="n">
        <x:f>$B$10*E730+(1-$B$10)*F730</x:f>
        <x:v>0.07</x:v>
      </x:c>
      <x:c r="I730" s="34"/>
      <x:c r="J730" s="34"/>
      <x:c r="K730" s="34"/>
      <x:c r="L730" s="34"/>
      <x:c r="M730" s="34"/>
      <x:c r="N730" s="34"/>
      <x:c r="O730" s="34"/>
      <x:c r="P730" s="34"/>
      <x:c r="Q730" s="34"/>
      <x:c r="R730" s="39" t="n">
        <x:v>-1.0779811548617897</x:v>
      </x:c>
      <x:c r="S730" s="39" t="n">
        <x:v>-0.6381565676138784</x:v>
      </x:c>
      <x:c r="T730" s="39" t="n">
        <x:v>1.4292409444584104</x:v>
      </x:c>
      <x:c r="U730" s="39" t="n">
        <x:v>-0.32365208500963066</x:v>
      </x:c>
      <x:c r="V730" s="39" t="n">
        <x:v>-0.6970561467021907</x:v>
      </x:c>
      <x:c r="W730" s="39" t="n">
        <x:v>-1.054393513998497</x:v>
      </x:c>
      <x:c r="X730" s="39" t="n">
        <x:v>-2.16465692087444</x:v>
      </x:c>
      <x:c r="Y730" s="39" t="n">
        <x:v>1.0607194154739907</x:v>
      </x:c>
      <x:c r="Z730" s="39" t="n">
        <x:v>-0.6769906461528006</x:v>
      </x:c>
      <x:c r="AA730" s="39" t="n">
        <x:v>1.2099046265857272</x:v>
      </x:c>
      <x:c r="AB730" s="39" t="n">
        <x:v>-1.3494667189734035</x:v>
      </x:c>
      <x:c r="AC730" s="39" t="n">
        <x:v>-1.1065157342276488</x:v>
      </x:c>
      <x:c r="AD730" s="39" t="n">
        <x:v>-1.4403080323236905</x:v>
      </x:c>
      <x:c r="AE730" s="39" t="n">
        <x:v>1.19015554706073</x:v>
      </x:c>
      <x:c r="AF730" s="39" t="n">
        <x:v>0.8324190590770135</x:v>
      </x:c>
      <x:c r="AG730" s="39" t="n">
        <x:v>1.1356921133835451</x:v>
      </x:c>
      <x:c r="AH730" s="39" t="n">
        <x:v>-0.4361496936219416</x:v>
      </x:c>
      <x:c r="AI730" s="39" t="n">
        <x:v>-0.7395678231918312</x:v>
      </x:c>
      <x:c r="AJ730" s="39" t="n">
        <x:v>-2.01707430104333</x:v>
      </x:c>
      <x:c r="AK730" s="39" t="n">
        <x:v>-0.5440216951787582</x:v>
      </x:c>
      <x:c r="AL730" s="34"/>
      <x:c r="AM730" s="34" t="n">
        <x:f>IF(SQRT($B$9)*$B730+SQRT(1-$B$9)*R730&lt;_xlfn.NORM.S.INV($B$6),1,0)</x:f>
        <x:v>0</x:v>
      </x:c>
      <x:c r="AN730" s="34" t="n">
        <x:f>IF(SQRT($B$9)*$B730+SQRT(1-$B$9)*S730&lt;_xlfn.NORM.S.INV($B$6),1,0)</x:f>
        <x:v>0</x:v>
      </x:c>
      <x:c r="AO730" s="34" t="n">
        <x:f>IF(SQRT($B$9)*$B730+SQRT(1-$B$9)*T730&lt;_xlfn.NORM.S.INV($B$6),1,0)</x:f>
        <x:v>0</x:v>
      </x:c>
      <x:c r="AP730" s="34" t="n">
        <x:f>IF(SQRT($B$9)*$B730+SQRT(1-$B$9)*U730&lt;_xlfn.NORM.S.INV($B$6),1,0)</x:f>
        <x:v>0</x:v>
      </x:c>
      <x:c r="AQ730" s="34" t="n">
        <x:f>IF(SQRT($B$9)*$B730+SQRT(1-$B$9)*V730&lt;_xlfn.NORM.S.INV($B$6),1,0)</x:f>
        <x:v>0</x:v>
      </x:c>
      <x:c r="AR730" s="34" t="n">
        <x:f>IF(SQRT($B$9)*$B730+SQRT(1-$B$9)*W730&lt;_xlfn.NORM.S.INV($B$6),1,0)</x:f>
        <x:v>0</x:v>
      </x:c>
      <x:c r="AS730" s="34" t="n">
        <x:f>IF(SQRT($B$9)*$B730+SQRT(1-$B$9)*X730&lt;_xlfn.NORM.S.INV($B$6),1,0)</x:f>
        <x:v>0</x:v>
      </x:c>
      <x:c r="AT730" s="34" t="n">
        <x:f>IF(SQRT($B$9)*$B730+SQRT(1-$B$9)*Y730&lt;_xlfn.NORM.S.INV($B$6),1,0)</x:f>
        <x:v>0</x:v>
      </x:c>
      <x:c r="AU730" s="34" t="n">
        <x:f>IF(SQRT($B$9)*$B730+SQRT(1-$B$9)*Z730&lt;_xlfn.NORM.S.INV($B$6),1,0)</x:f>
        <x:v>0</x:v>
      </x:c>
      <x:c r="AV730" s="34" t="n">
        <x:f>IF(SQRT($B$9)*$B730+SQRT(1-$B$9)*AA730&lt;_xlfn.NORM.S.INV($B$6),1,0)</x:f>
        <x:v>0</x:v>
      </x:c>
      <x:c r="AW730" s="34" t="n">
        <x:f>IF(SQRT($C$9)*$B730+SQRT(1-$C$9)*AB730&lt;_xlfn.NORM.S.INV($C$6),1,0)</x:f>
        <x:v>0</x:v>
      </x:c>
      <x:c r="AX730" s="34" t="n">
        <x:f>IF(SQRT($C$9)*$B730+SQRT(1-$C$9)*AC730&lt;_xlfn.NORM.S.INV($C$6),1,0)</x:f>
        <x:v>0</x:v>
      </x:c>
      <x:c r="AY730" s="34" t="n">
        <x:f>IF(SQRT($C$9)*$B730+SQRT(1-$C$9)*AD730&lt;_xlfn.NORM.S.INV($C$6),1,0)</x:f>
        <x:v>0</x:v>
      </x:c>
      <x:c r="AZ730" s="34" t="n">
        <x:f>IF(SQRT($C$9)*$B730+SQRT(1-$C$9)*AE730&lt;_xlfn.NORM.S.INV($C$6),1,0)</x:f>
        <x:v>0</x:v>
      </x:c>
      <x:c r="BA730" s="34" t="n">
        <x:f>IF(SQRT($C$9)*$B730+SQRT(1-$C$9)*AF730&lt;_xlfn.NORM.S.INV($C$6),1,0)</x:f>
        <x:v>0</x:v>
      </x:c>
      <x:c r="BB730" s="34" t="n">
        <x:f>IF(SQRT($C$9)*$B730+SQRT(1-$C$9)*AG730&lt;_xlfn.NORM.S.INV($C$6),1,0)</x:f>
        <x:v>0</x:v>
      </x:c>
      <x:c r="BC730" s="34" t="n">
        <x:f>IF(SQRT($C$9)*$B730+SQRT(1-$C$9)*AH730&lt;_xlfn.NORM.S.INV($C$6),1,0)</x:f>
        <x:v>0</x:v>
      </x:c>
      <x:c r="BD730" s="34" t="n">
        <x:f>IF(SQRT($C$9)*$B730+SQRT(1-$C$9)*AI730&lt;_xlfn.NORM.S.INV($C$6),1,0)</x:f>
        <x:v>0</x:v>
      </x:c>
      <x:c r="BE730" s="34" t="n">
        <x:f>IF(SQRT($C$9)*$B730+SQRT(1-$C$9)*AJ730&lt;_xlfn.NORM.S.INV($C$6),1,0)</x:f>
        <x:v>0</x:v>
      </x:c>
      <x:c r="BF730" s="34" t="n">
        <x:f>IF(SQRT($C$9)*$B730+SQRT(1-$C$9)*AK730&lt;_xlfn.NORM.S.INV($C$6),1,0)</x:f>
        <x:v>0</x:v>
      </x:c>
      <x:c r="BG730" s="34"/>
      <x:c r="BH730" s="34"/>
      <x:c r="BI730" s="34" t="n">
        <x:f>$B$11*(($A$1061)*$C730/$B$12*$B$7+(1-$A$1061)*$D730/$B$12*$C$7)</x:f>
        <x:v>0</x:v>
      </x:c>
      <x:c r="BJ730" s="34" t="n">
        <x:f>$B$11*(($A$1062)*$C730/$B$12*$B$7+(1-$A$1062)*$D730/$B$12*$C$7)</x:f>
        <x:v>0</x:v>
      </x:c>
      <x:c r="BK730" s="34" t="n">
        <x:f>$B$11*(($A$1063)*$C730/$B$12*$B$7+(1-$A$1063)*$D730/$B$12*$C$7)</x:f>
        <x:v>0</x:v>
      </x:c>
      <x:c r="BL730" s="34" t="n">
        <x:f>$B$11*(($A$1064)*$C730/$B$12*$B$7+(1-$A$1064)*$D730/$B$12*$C$7)</x:f>
        <x:v>0</x:v>
      </x:c>
      <x:c r="BM730" s="34" t="n">
        <x:f>$B$11*(($A$1065)*$C730/$B$12*$B$7+(1-$A$1065)*$D730/$B$12*$C$7)</x:f>
        <x:v>0</x:v>
      </x:c>
      <x:c r="BN730" s="34" t="n">
        <x:f>$B$11*(($A$1066)*$C730/$B$12*$B$7+(1-$A$1066)*$D730/$B$12*$C$7)</x:f>
        <x:v>0</x:v>
      </x:c>
      <x:c r="BO730" s="34" t="n">
        <x:f>$B$11*(($A$1067)*$C730/$B$12*$B$7+(1-$A$1067)*$D730/$B$12*$C$7)</x:f>
        <x:v>0</x:v>
      </x:c>
      <x:c r="BP730" s="34" t="n">
        <x:f>$B$11*(($A$1068)*$C730/$B$12*$B$7+(1-$A$1068)*$D730/$B$12*$C$7)</x:f>
        <x:v>0</x:v>
      </x:c>
      <x:c r="BQ730" s="34" t="n">
        <x:f>$B$11*(($A$1069)*$C730/$B$12*$B$7+(1-$A$1069)*$D730/$B$12*$C$7)</x:f>
        <x:v>0</x:v>
      </x:c>
      <x:c r="BR730" s="34" t="n">
        <x:f>$B$11*(($A$1070)*$C730/$B$12*$B$7+(1-$A$1070)*$D730/$B$12*$C$7)</x:f>
        <x:v>0</x:v>
      </x:c>
      <x:c r="BS730" s="34" t="n">
        <x:f>$B$11*(($A$1071)*$C730/$B$12*$B$7+(1-$A$1071)*$D730/$B$12*$C$7)</x:f>
        <x:v>0</x:v>
      </x:c>
      <x:c r="BT730" s="34" t="n">
        <x:f>$B$11*(($A$1072)*$C730/$B$12*$B$7+(1-$A$1072)*$D730/$B$12*$C$7)</x:f>
        <x:v>0</x:v>
      </x:c>
      <x:c r="BU730" s="34" t="n">
        <x:f>$B$11*(($A$1073)*$C730/$B$12*$B$7+(1-$A$1073)*$D730/$B$12*$C$7)</x:f>
        <x:v>0</x:v>
      </x:c>
      <x:c r="BV730" s="34" t="n">
        <x:f>$B$11*(($A$1074)*$C730/$B$12*$B$7+(1-$A$1074)*$D730/$B$12*$C$7)</x:f>
        <x:v>0</x:v>
      </x:c>
      <x:c r="BW730" s="34" t="n">
        <x:f>$B$11*(($A$1075)*$C730/$B$12*$B$7+(1-$A$1075)*$D730/$B$12*$C$7)</x:f>
        <x:v>0</x:v>
      </x:c>
      <x:c r="BX730" s="34" t="n">
        <x:f>$B$11*(($A$1076)*$C730/$B$12*$B$7+(1-$A$1076)*$D730/$B$12*$C$7)</x:f>
        <x:v>0</x:v>
      </x:c>
      <x:c r="BY730" s="34" t="n">
        <x:f>$B$11*(($A$1077)*$C730/$B$12*$B$7+(1-$A$1077)*$D730/$B$12*$C$7)</x:f>
        <x:v>0</x:v>
      </x:c>
      <x:c r="BZ730" s="34" t="n">
        <x:f>$B$11*(($A$1078)*$C730/$B$12*$B$7+(1-$A$1078)*$D730/$B$12*$C$7)</x:f>
        <x:v>0</x:v>
      </x:c>
      <x:c r="CA730" s="34" t="n">
        <x:f>$B$11*(($A$1079)*$C730/$B$12*$B$7+(1-$A$1079)*$D730/$B$12*$C$7)</x:f>
        <x:v>0</x:v>
      </x:c>
      <x:c r="CB730" s="34" t="n">
        <x:f>$B$11*(($A$1080)*$C730/$B$12*$B$7+(1-$A$1080)*$D730/$B$12*$C$7)</x:f>
        <x:v>0</x:v>
      </x:c>
      <x:c r="CC730" s="34" t="n">
        <x:f>$B$11*(($A$1081)*$C730/$B$12*$B$7+(1-$A$1081)*$D730/$B$12*$C$7)</x:f>
        <x:v>0</x:v>
      </x:c>
    </x:row>
    <x:row r="731">
      <x:c r="A731" s="34" t="n">
        <x:v>707</x:v>
      </x:c>
      <x:c r="B731" s="39" t="n">
        <x:v>0.45298804434616574</x:v>
      </x:c>
      <x:c r="C731" s="1" t="n">
        <x:f>SUM(AM731:AV731)</x:f>
        <x:v>0</x:v>
      </x:c>
      <x:c r="D731" s="1" t="n">
        <x:f>SUM(AW731:BF731)</x:f>
        <x:v>1</x:v>
      </x:c>
      <x:c r="E731" s="17" t="n">
        <x:f>(1-C731/$B$12)*$B$8-C731/$B$12*$B$7</x:f>
        <x:v>0.05</x:v>
      </x:c>
      <x:c r="F731" s="17" t="n">
        <x:f>(1-D731/$B$12)*$C$8-D731/$B$12*$C$7</x:f>
        <x:v>0.021000000000000005</x:v>
      </x:c>
      <x:c r="G731" s="32" t="n">
        <x:f>$B$11*($B$10*C731/$B$12*$B$7+(1-$B$10)*D731/$B$12*$C$7)</x:f>
        <x:v>300</x:v>
      </x:c>
      <x:c r="H731" s="17" t="n">
        <x:f>$B$10*E731+(1-$B$10)*F731</x:f>
        <x:v>0.035500000000000004</x:v>
      </x:c>
      <x:c r="I731" s="34"/>
      <x:c r="J731" s="34"/>
      <x:c r="K731" s="34"/>
      <x:c r="L731" s="34"/>
      <x:c r="M731" s="34"/>
      <x:c r="N731" s="34"/>
      <x:c r="O731" s="34"/>
      <x:c r="P731" s="34"/>
      <x:c r="Q731" s="34"/>
      <x:c r="R731" s="39" t="n">
        <x:v>0.30196475072713636</x:v>
      </x:c>
      <x:c r="S731" s="39" t="n">
        <x:v>1.453897226823649</x:v>
      </x:c>
      <x:c r="T731" s="39" t="n">
        <x:v>-0.21906837062243012</x:v>
      </x:c>
      <x:c r="U731" s="39" t="n">
        <x:v>-0.21681930757912882</x:v>
      </x:c>
      <x:c r="V731" s="39" t="n">
        <x:v>-0.7197277794013895</x:v>
      </x:c>
      <x:c r="W731" s="39" t="n">
        <x:v>0.5464611830866666</x:v>
      </x:c>
      <x:c r="X731" s="39" t="n">
        <x:v>0.8035727315787423</x:v>
      </x:c>
      <x:c r="Y731" s="39" t="n">
        <x:v>0.6088511807542482</x:v>
      </x:c>
      <x:c r="Z731" s="39" t="n">
        <x:v>-0.6918541908309218</x:v>
      </x:c>
      <x:c r="AA731" s="39" t="n">
        <x:v>0.17701686414482512</x:v>
      </x:c>
      <x:c r="AB731" s="39" t="n">
        <x:v>-0.6945037284992501</x:v>
      </x:c>
      <x:c r="AC731" s="39" t="n">
        <x:v>1.0623174364880446</x:v>
      </x:c>
      <x:c r="AD731" s="39" t="n">
        <x:v>1.374843082954973</x:v>
      </x:c>
      <x:c r="AE731" s="39" t="n">
        <x:v>-0.16857250829720158</x:v>
      </x:c>
      <x:c r="AF731" s="39" t="n">
        <x:v>-1.3995519334307447</x:v>
      </x:c>
      <x:c r="AG731" s="39" t="n">
        <x:v>0.4631807364693642</x:v>
      </x:c>
      <x:c r="AH731" s="39" t="n">
        <x:v>0.9402989841421618</x:v>
      </x:c>
      <x:c r="AI731" s="39" t="n">
        <x:v>0.8506493031589134</x:v>
      </x:c>
      <x:c r="AJ731" s="39" t="n">
        <x:v>-2.0768024903585545</x:v>
      </x:c>
      <x:c r="AK731" s="39" t="n">
        <x:v>0.5505353989031135</x:v>
      </x:c>
      <x:c r="AL731" s="34"/>
      <x:c r="AM731" s="34" t="n">
        <x:f>IF(SQRT($B$9)*$B731+SQRT(1-$B$9)*R731&lt;_xlfn.NORM.S.INV($B$6),1,0)</x:f>
        <x:v>0</x:v>
      </x:c>
      <x:c r="AN731" s="34" t="n">
        <x:f>IF(SQRT($B$9)*$B731+SQRT(1-$B$9)*S731&lt;_xlfn.NORM.S.INV($B$6),1,0)</x:f>
        <x:v>0</x:v>
      </x:c>
      <x:c r="AO731" s="34" t="n">
        <x:f>IF(SQRT($B$9)*$B731+SQRT(1-$B$9)*T731&lt;_xlfn.NORM.S.INV($B$6),1,0)</x:f>
        <x:v>0</x:v>
      </x:c>
      <x:c r="AP731" s="34" t="n">
        <x:f>IF(SQRT($B$9)*$B731+SQRT(1-$B$9)*U731&lt;_xlfn.NORM.S.INV($B$6),1,0)</x:f>
        <x:v>0</x:v>
      </x:c>
      <x:c r="AQ731" s="34" t="n">
        <x:f>IF(SQRT($B$9)*$B731+SQRT(1-$B$9)*V731&lt;_xlfn.NORM.S.INV($B$6),1,0)</x:f>
        <x:v>0</x:v>
      </x:c>
      <x:c r="AR731" s="34" t="n">
        <x:f>IF(SQRT($B$9)*$B731+SQRT(1-$B$9)*W731&lt;_xlfn.NORM.S.INV($B$6),1,0)</x:f>
        <x:v>0</x:v>
      </x:c>
      <x:c r="AS731" s="34" t="n">
        <x:f>IF(SQRT($B$9)*$B731+SQRT(1-$B$9)*X731&lt;_xlfn.NORM.S.INV($B$6),1,0)</x:f>
        <x:v>0</x:v>
      </x:c>
      <x:c r="AT731" s="34" t="n">
        <x:f>IF(SQRT($B$9)*$B731+SQRT(1-$B$9)*Y731&lt;_xlfn.NORM.S.INV($B$6),1,0)</x:f>
        <x:v>0</x:v>
      </x:c>
      <x:c r="AU731" s="34" t="n">
        <x:f>IF(SQRT($B$9)*$B731+SQRT(1-$B$9)*Z731&lt;_xlfn.NORM.S.INV($B$6),1,0)</x:f>
        <x:v>0</x:v>
      </x:c>
      <x:c r="AV731" s="34" t="n">
        <x:f>IF(SQRT($B$9)*$B731+SQRT(1-$B$9)*AA731&lt;_xlfn.NORM.S.INV($B$6),1,0)</x:f>
        <x:v>0</x:v>
      </x:c>
      <x:c r="AW731" s="34" t="n">
        <x:f>IF(SQRT($C$9)*$B731+SQRT(1-$C$9)*AB731&lt;_xlfn.NORM.S.INV($C$6),1,0)</x:f>
        <x:v>0</x:v>
      </x:c>
      <x:c r="AX731" s="34" t="n">
        <x:f>IF(SQRT($C$9)*$B731+SQRT(1-$C$9)*AC731&lt;_xlfn.NORM.S.INV($C$6),1,0)</x:f>
        <x:v>0</x:v>
      </x:c>
      <x:c r="AY731" s="34" t="n">
        <x:f>IF(SQRT($C$9)*$B731+SQRT(1-$C$9)*AD731&lt;_xlfn.NORM.S.INV($C$6),1,0)</x:f>
        <x:v>0</x:v>
      </x:c>
      <x:c r="AZ731" s="34" t="n">
        <x:f>IF(SQRT($C$9)*$B731+SQRT(1-$C$9)*AE731&lt;_xlfn.NORM.S.INV($C$6),1,0)</x:f>
        <x:v>0</x:v>
      </x:c>
      <x:c r="BA731" s="34" t="n">
        <x:f>IF(SQRT($C$9)*$B731+SQRT(1-$C$9)*AF731&lt;_xlfn.NORM.S.INV($C$6),1,0)</x:f>
        <x:v>0</x:v>
      </x:c>
      <x:c r="BB731" s="34" t="n">
        <x:f>IF(SQRT($C$9)*$B731+SQRT(1-$C$9)*AG731&lt;_xlfn.NORM.S.INV($C$6),1,0)</x:f>
        <x:v>0</x:v>
      </x:c>
      <x:c r="BC731" s="34" t="n">
        <x:f>IF(SQRT($C$9)*$B731+SQRT(1-$C$9)*AH731&lt;_xlfn.NORM.S.INV($C$6),1,0)</x:f>
        <x:v>0</x:v>
      </x:c>
      <x:c r="BD731" s="34" t="n">
        <x:f>IF(SQRT($C$9)*$B731+SQRT(1-$C$9)*AI731&lt;_xlfn.NORM.S.INV($C$6),1,0)</x:f>
        <x:v>0</x:v>
      </x:c>
      <x:c r="BE731" s="34" t="n">
        <x:f>IF(SQRT($C$9)*$B731+SQRT(1-$C$9)*AJ731&lt;_xlfn.NORM.S.INV($C$6),1,0)</x:f>
        <x:v>1</x:v>
      </x:c>
      <x:c r="BF731" s="34" t="n">
        <x:f>IF(SQRT($C$9)*$B731+SQRT(1-$C$9)*AK731&lt;_xlfn.NORM.S.INV($C$6),1,0)</x:f>
        <x:v>0</x:v>
      </x:c>
      <x:c r="BG731" s="34"/>
      <x:c r="BH731" s="34"/>
      <x:c r="BI731" s="34" t="n">
        <x:f>$B$11*(($A$1061)*$C731/$B$12*$B$7+(1-$A$1061)*$D731/$B$12*$C$7)</x:f>
        <x:v>600</x:v>
      </x:c>
      <x:c r="BJ731" s="34" t="n">
        <x:f>$B$11*(($A$1062)*$C731/$B$12*$B$7+(1-$A$1062)*$D731/$B$12*$C$7)</x:f>
        <x:v>570</x:v>
      </x:c>
      <x:c r="BK731" s="34" t="n">
        <x:f>$B$11*(($A$1063)*$C731/$B$12*$B$7+(1-$A$1063)*$D731/$B$12*$C$7)</x:f>
        <x:v>540</x:v>
      </x:c>
      <x:c r="BL731" s="34" t="n">
        <x:f>$B$11*(($A$1064)*$C731/$B$12*$B$7+(1-$A$1064)*$D731/$B$12*$C$7)</x:f>
        <x:v>509.99999999999994</x:v>
      </x:c>
      <x:c r="BM731" s="34" t="n">
        <x:f>$B$11*(($A$1065)*$C731/$B$12*$B$7+(1-$A$1065)*$D731/$B$12*$C$7)</x:f>
        <x:v>480</x:v>
      </x:c>
      <x:c r="BN731" s="34" t="n">
        <x:f>$B$11*(($A$1066)*$C731/$B$12*$B$7+(1-$A$1066)*$D731/$B$12*$C$7)</x:f>
        <x:v>450</x:v>
      </x:c>
      <x:c r="BO731" s="34" t="n">
        <x:f>$B$11*(($A$1067)*$C731/$B$12*$B$7+(1-$A$1067)*$D731/$B$12*$C$7)</x:f>
        <x:v>419.99999999999994</x:v>
      </x:c>
      <x:c r="BP731" s="34" t="n">
        <x:f>$B$11*(($A$1068)*$C731/$B$12*$B$7+(1-$A$1068)*$D731/$B$12*$C$7)</x:f>
        <x:v>390</x:v>
      </x:c>
      <x:c r="BQ731" s="34" t="n">
        <x:f>$B$11*(($A$1069)*$C731/$B$12*$B$7+(1-$A$1069)*$D731/$B$12*$C$7)</x:f>
        <x:v>360</x:v>
      </x:c>
      <x:c r="BR731" s="34" t="n">
        <x:f>$B$11*(($A$1070)*$C731/$B$12*$B$7+(1-$A$1070)*$D731/$B$12*$C$7)</x:f>
        <x:v>330</x:v>
      </x:c>
      <x:c r="BS731" s="34" t="n">
        <x:f>$B$11*(($A$1071)*$C731/$B$12*$B$7+(1-$A$1071)*$D731/$B$12*$C$7)</x:f>
        <x:v>300</x:v>
      </x:c>
      <x:c r="BT731" s="34" t="n">
        <x:f>$B$11*(($A$1072)*$C731/$B$12*$B$7+(1-$A$1072)*$D731/$B$12*$C$7)</x:f>
        <x:v>270</x:v>
      </x:c>
      <x:c r="BU731" s="34" t="n">
        <x:f>$B$11*(($A$1073)*$C731/$B$12*$B$7+(1-$A$1073)*$D731/$B$12*$C$7)</x:f>
        <x:v>240</x:v>
      </x:c>
      <x:c r="BV731" s="34" t="n">
        <x:f>$B$11*(($A$1074)*$C731/$B$12*$B$7+(1-$A$1074)*$D731/$B$12*$C$7)</x:f>
        <x:v>209.99999999999997</x:v>
      </x:c>
      <x:c r="BW731" s="34" t="n">
        <x:f>$B$11*(($A$1075)*$C731/$B$12*$B$7+(1-$A$1075)*$D731/$B$12*$C$7)</x:f>
        <x:v>180.00000000000003</x:v>
      </x:c>
      <x:c r="BX731" s="34" t="n">
        <x:f>$B$11*(($A$1076)*$C731/$B$12*$B$7+(1-$A$1076)*$D731/$B$12*$C$7)</x:f>
        <x:v>150</x:v>
      </x:c>
      <x:c r="BY731" s="34" t="n">
        <x:f>$B$11*(($A$1077)*$C731/$B$12*$B$7+(1-$A$1077)*$D731/$B$12*$C$7)</x:f>
        <x:v>119.99999999999999</x:v>
      </x:c>
      <x:c r="BZ731" s="34" t="n">
        <x:f>$B$11*(($A$1078)*$C731/$B$12*$B$7+(1-$A$1078)*$D731/$B$12*$C$7)</x:f>
        <x:v>90.00000000000001</x:v>
      </x:c>
      <x:c r="CA731" s="34" t="n">
        <x:f>$B$11*(($A$1079)*$C731/$B$12*$B$7+(1-$A$1079)*$D731/$B$12*$C$7)</x:f>
        <x:v>59.99999999999999</x:v>
      </x:c>
      <x:c r="CB731" s="34" t="n">
        <x:f>$B$11*(($A$1080)*$C731/$B$12*$B$7+(1-$A$1080)*$D731/$B$12*$C$7)</x:f>
        <x:v>30.00000000000003</x:v>
      </x:c>
      <x:c r="CC731" s="34" t="n">
        <x:f>$B$11*(($A$1081)*$C731/$B$12*$B$7+(1-$A$1081)*$D731/$B$12*$C$7)</x:f>
        <x:v>0</x:v>
      </x:c>
    </x:row>
    <x:row r="732">
      <x:c r="A732" s="34" t="n">
        <x:v>708</x:v>
      </x:c>
      <x:c r="B732" s="39" t="n">
        <x:v>-0.0713323205921085</x:v>
      </x:c>
      <x:c r="C732" s="1" t="n">
        <x:f>SUM(AM732:AV732)</x:f>
        <x:v>0</x:v>
      </x:c>
      <x:c r="D732" s="1" t="n">
        <x:f>SUM(AW732:BF732)</x:f>
        <x:v>1</x:v>
      </x:c>
      <x:c r="E732" s="17" t="n">
        <x:f>(1-C732/$B$12)*$B$8-C732/$B$12*$B$7</x:f>
        <x:v>0.05</x:v>
      </x:c>
      <x:c r="F732" s="17" t="n">
        <x:f>(1-D732/$B$12)*$C$8-D732/$B$12*$C$7</x:f>
        <x:v>0.021000000000000005</x:v>
      </x:c>
      <x:c r="G732" s="32" t="n">
        <x:f>$B$11*($B$10*C732/$B$12*$B$7+(1-$B$10)*D732/$B$12*$C$7)</x:f>
        <x:v>300</x:v>
      </x:c>
      <x:c r="H732" s="17" t="n">
        <x:f>$B$10*E732+(1-$B$10)*F732</x:f>
        <x:v>0.035500000000000004</x:v>
      </x:c>
      <x:c r="I732" s="34"/>
      <x:c r="J732" s="34"/>
      <x:c r="K732" s="34"/>
      <x:c r="L732" s="34"/>
      <x:c r="M732" s="34"/>
      <x:c r="N732" s="34"/>
      <x:c r="O732" s="34"/>
      <x:c r="P732" s="34"/>
      <x:c r="Q732" s="34"/>
      <x:c r="R732" s="39" t="n">
        <x:v>-1.9038521123934309</x:v>
      </x:c>
      <x:c r="S732" s="39" t="n">
        <x:v>-2.0092951561058783</x:v>
      </x:c>
      <x:c r="T732" s="39" t="n">
        <x:v>0.566047640482226</x:v>
      </x:c>
      <x:c r="U732" s="39" t="n">
        <x:v>0.3837159916373211</x:v>
      </x:c>
      <x:c r="V732" s="39" t="n">
        <x:v>0.17043316490887808</x:v>
      </x:c>
      <x:c r="W732" s="39" t="n">
        <x:v>-0.3032851238409289</x:v>
      </x:c>
      <x:c r="X732" s="39" t="n">
        <x:v>0.25575738983549706</x:v>
      </x:c>
      <x:c r="Y732" s="39" t="n">
        <x:v>-0.8138982236500982</x:v>
      </x:c>
      <x:c r="Z732" s="39" t="n">
        <x:v>0.836679449873742</x:v>
      </x:c>
      <x:c r="AA732" s="39" t="n">
        <x:v>-0.3941223461708072</x:v>
      </x:c>
      <x:c r="AB732" s="39" t="n">
        <x:v>-1.2977897751603826</x:v>
      </x:c>
      <x:c r="AC732" s="39" t="n">
        <x:v>-0.7957567660866569</x:v>
      </x:c>
      <x:c r="AD732" s="39" t="n">
        <x:v>-2.48658762082626</x:v>
      </x:c>
      <x:c r="AE732" s="39" t="n">
        <x:v>1.052949016952718</x:v>
      </x:c>
      <x:c r="AF732" s="39" t="n">
        <x:v>1.5812708444398489</x:v>
      </x:c>
      <x:c r="AG732" s="39" t="n">
        <x:v>-0.7154579929907204</x:v>
      </x:c>
      <x:c r="AH732" s="39" t="n">
        <x:v>0.36268116407236367</x:v>
      </x:c>
      <x:c r="AI732" s="39" t="n">
        <x:v>1.1963171084154833</x:v>
      </x:c>
      <x:c r="AJ732" s="39" t="n">
        <x:v>-0.06943100967494857</x:v>
      </x:c>
      <x:c r="AK732" s="39" t="n">
        <x:v>1.7521972753812887</x:v>
      </x:c>
      <x:c r="AL732" s="34"/>
      <x:c r="AM732" s="34" t="n">
        <x:f>IF(SQRT($B$9)*$B732+SQRT(1-$B$9)*R732&lt;_xlfn.NORM.S.INV($B$6),1,0)</x:f>
        <x:v>0</x:v>
      </x:c>
      <x:c r="AN732" s="34" t="n">
        <x:f>IF(SQRT($B$9)*$B732+SQRT(1-$B$9)*S732&lt;_xlfn.NORM.S.INV($B$6),1,0)</x:f>
        <x:v>0</x:v>
      </x:c>
      <x:c r="AO732" s="34" t="n">
        <x:f>IF(SQRT($B$9)*$B732+SQRT(1-$B$9)*T732&lt;_xlfn.NORM.S.INV($B$6),1,0)</x:f>
        <x:v>0</x:v>
      </x:c>
      <x:c r="AP732" s="34" t="n">
        <x:f>IF(SQRT($B$9)*$B732+SQRT(1-$B$9)*U732&lt;_xlfn.NORM.S.INV($B$6),1,0)</x:f>
        <x:v>0</x:v>
      </x:c>
      <x:c r="AQ732" s="34" t="n">
        <x:f>IF(SQRT($B$9)*$B732+SQRT(1-$B$9)*V732&lt;_xlfn.NORM.S.INV($B$6),1,0)</x:f>
        <x:v>0</x:v>
      </x:c>
      <x:c r="AR732" s="34" t="n">
        <x:f>IF(SQRT($B$9)*$B732+SQRT(1-$B$9)*W732&lt;_xlfn.NORM.S.INV($B$6),1,0)</x:f>
        <x:v>0</x:v>
      </x:c>
      <x:c r="AS732" s="34" t="n">
        <x:f>IF(SQRT($B$9)*$B732+SQRT(1-$B$9)*X732&lt;_xlfn.NORM.S.INV($B$6),1,0)</x:f>
        <x:v>0</x:v>
      </x:c>
      <x:c r="AT732" s="34" t="n">
        <x:f>IF(SQRT($B$9)*$B732+SQRT(1-$B$9)*Y732&lt;_xlfn.NORM.S.INV($B$6),1,0)</x:f>
        <x:v>0</x:v>
      </x:c>
      <x:c r="AU732" s="34" t="n">
        <x:f>IF(SQRT($B$9)*$B732+SQRT(1-$B$9)*Z732&lt;_xlfn.NORM.S.INV($B$6),1,0)</x:f>
        <x:v>0</x:v>
      </x:c>
      <x:c r="AV732" s="34" t="n">
        <x:f>IF(SQRT($B$9)*$B732+SQRT(1-$B$9)*AA732&lt;_xlfn.NORM.S.INV($B$6),1,0)</x:f>
        <x:v>0</x:v>
      </x:c>
      <x:c r="AW732" s="34" t="n">
        <x:f>IF(SQRT($C$9)*$B732+SQRT(1-$C$9)*AB732&lt;_xlfn.NORM.S.INV($C$6),1,0)</x:f>
        <x:v>0</x:v>
      </x:c>
      <x:c r="AX732" s="34" t="n">
        <x:f>IF(SQRT($C$9)*$B732+SQRT(1-$C$9)*AC732&lt;_xlfn.NORM.S.INV($C$6),1,0)</x:f>
        <x:v>0</x:v>
      </x:c>
      <x:c r="AY732" s="34" t="n">
        <x:f>IF(SQRT($C$9)*$B732+SQRT(1-$C$9)*AD732&lt;_xlfn.NORM.S.INV($C$6),1,0)</x:f>
        <x:v>1</x:v>
      </x:c>
      <x:c r="AZ732" s="34" t="n">
        <x:f>IF(SQRT($C$9)*$B732+SQRT(1-$C$9)*AE732&lt;_xlfn.NORM.S.INV($C$6),1,0)</x:f>
        <x:v>0</x:v>
      </x:c>
      <x:c r="BA732" s="34" t="n">
        <x:f>IF(SQRT($C$9)*$B732+SQRT(1-$C$9)*AF732&lt;_xlfn.NORM.S.INV($C$6),1,0)</x:f>
        <x:v>0</x:v>
      </x:c>
      <x:c r="BB732" s="34" t="n">
        <x:f>IF(SQRT($C$9)*$B732+SQRT(1-$C$9)*AG732&lt;_xlfn.NORM.S.INV($C$6),1,0)</x:f>
        <x:v>0</x:v>
      </x:c>
      <x:c r="BC732" s="34" t="n">
        <x:f>IF(SQRT($C$9)*$B732+SQRT(1-$C$9)*AH732&lt;_xlfn.NORM.S.INV($C$6),1,0)</x:f>
        <x:v>0</x:v>
      </x:c>
      <x:c r="BD732" s="34" t="n">
        <x:f>IF(SQRT($C$9)*$B732+SQRT(1-$C$9)*AI732&lt;_xlfn.NORM.S.INV($C$6),1,0)</x:f>
        <x:v>0</x:v>
      </x:c>
      <x:c r="BE732" s="34" t="n">
        <x:f>IF(SQRT($C$9)*$B732+SQRT(1-$C$9)*AJ732&lt;_xlfn.NORM.S.INV($C$6),1,0)</x:f>
        <x:v>0</x:v>
      </x:c>
      <x:c r="BF732" s="34" t="n">
        <x:f>IF(SQRT($C$9)*$B732+SQRT(1-$C$9)*AK732&lt;_xlfn.NORM.S.INV($C$6),1,0)</x:f>
        <x:v>0</x:v>
      </x:c>
      <x:c r="BG732" s="34"/>
      <x:c r="BH732" s="34"/>
      <x:c r="BI732" s="34" t="n">
        <x:f>$B$11*(($A$1061)*$C732/$B$12*$B$7+(1-$A$1061)*$D732/$B$12*$C$7)</x:f>
        <x:v>600</x:v>
      </x:c>
      <x:c r="BJ732" s="34" t="n">
        <x:f>$B$11*(($A$1062)*$C732/$B$12*$B$7+(1-$A$1062)*$D732/$B$12*$C$7)</x:f>
        <x:v>570</x:v>
      </x:c>
      <x:c r="BK732" s="34" t="n">
        <x:f>$B$11*(($A$1063)*$C732/$B$12*$B$7+(1-$A$1063)*$D732/$B$12*$C$7)</x:f>
        <x:v>540</x:v>
      </x:c>
      <x:c r="BL732" s="34" t="n">
        <x:f>$B$11*(($A$1064)*$C732/$B$12*$B$7+(1-$A$1064)*$D732/$B$12*$C$7)</x:f>
        <x:v>509.99999999999994</x:v>
      </x:c>
      <x:c r="BM732" s="34" t="n">
        <x:f>$B$11*(($A$1065)*$C732/$B$12*$B$7+(1-$A$1065)*$D732/$B$12*$C$7)</x:f>
        <x:v>480</x:v>
      </x:c>
      <x:c r="BN732" s="34" t="n">
        <x:f>$B$11*(($A$1066)*$C732/$B$12*$B$7+(1-$A$1066)*$D732/$B$12*$C$7)</x:f>
        <x:v>450</x:v>
      </x:c>
      <x:c r="BO732" s="34" t="n">
        <x:f>$B$11*(($A$1067)*$C732/$B$12*$B$7+(1-$A$1067)*$D732/$B$12*$C$7)</x:f>
        <x:v>419.99999999999994</x:v>
      </x:c>
      <x:c r="BP732" s="34" t="n">
        <x:f>$B$11*(($A$1068)*$C732/$B$12*$B$7+(1-$A$1068)*$D732/$B$12*$C$7)</x:f>
        <x:v>390</x:v>
      </x:c>
      <x:c r="BQ732" s="34" t="n">
        <x:f>$B$11*(($A$1069)*$C732/$B$12*$B$7+(1-$A$1069)*$D732/$B$12*$C$7)</x:f>
        <x:v>360</x:v>
      </x:c>
      <x:c r="BR732" s="34" t="n">
        <x:f>$B$11*(($A$1070)*$C732/$B$12*$B$7+(1-$A$1070)*$D732/$B$12*$C$7)</x:f>
        <x:v>330</x:v>
      </x:c>
      <x:c r="BS732" s="34" t="n">
        <x:f>$B$11*(($A$1071)*$C732/$B$12*$B$7+(1-$A$1071)*$D732/$B$12*$C$7)</x:f>
        <x:v>300</x:v>
      </x:c>
      <x:c r="BT732" s="34" t="n">
        <x:f>$B$11*(($A$1072)*$C732/$B$12*$B$7+(1-$A$1072)*$D732/$B$12*$C$7)</x:f>
        <x:v>270</x:v>
      </x:c>
      <x:c r="BU732" s="34" t="n">
        <x:f>$B$11*(($A$1073)*$C732/$B$12*$B$7+(1-$A$1073)*$D732/$B$12*$C$7)</x:f>
        <x:v>240</x:v>
      </x:c>
      <x:c r="BV732" s="34" t="n">
        <x:f>$B$11*(($A$1074)*$C732/$B$12*$B$7+(1-$A$1074)*$D732/$B$12*$C$7)</x:f>
        <x:v>209.99999999999997</x:v>
      </x:c>
      <x:c r="BW732" s="34" t="n">
        <x:f>$B$11*(($A$1075)*$C732/$B$12*$B$7+(1-$A$1075)*$D732/$B$12*$C$7)</x:f>
        <x:v>180.00000000000003</x:v>
      </x:c>
      <x:c r="BX732" s="34" t="n">
        <x:f>$B$11*(($A$1076)*$C732/$B$12*$B$7+(1-$A$1076)*$D732/$B$12*$C$7)</x:f>
        <x:v>150</x:v>
      </x:c>
      <x:c r="BY732" s="34" t="n">
        <x:f>$B$11*(($A$1077)*$C732/$B$12*$B$7+(1-$A$1077)*$D732/$B$12*$C$7)</x:f>
        <x:v>119.99999999999999</x:v>
      </x:c>
      <x:c r="BZ732" s="34" t="n">
        <x:f>$B$11*(($A$1078)*$C732/$B$12*$B$7+(1-$A$1078)*$D732/$B$12*$C$7)</x:f>
        <x:v>90.00000000000001</x:v>
      </x:c>
      <x:c r="CA732" s="34" t="n">
        <x:f>$B$11*(($A$1079)*$C732/$B$12*$B$7+(1-$A$1079)*$D732/$B$12*$C$7)</x:f>
        <x:v>59.99999999999999</x:v>
      </x:c>
      <x:c r="CB732" s="34" t="n">
        <x:f>$B$11*(($A$1080)*$C732/$B$12*$B$7+(1-$A$1080)*$D732/$B$12*$C$7)</x:f>
        <x:v>30.00000000000003</x:v>
      </x:c>
      <x:c r="CC732" s="34" t="n">
        <x:f>$B$11*(($A$1081)*$C732/$B$12*$B$7+(1-$A$1081)*$D732/$B$12*$C$7)</x:f>
        <x:v>0</x:v>
      </x:c>
    </x:row>
    <x:row r="733">
      <x:c r="A733" s="34" t="n">
        <x:v>709</x:v>
      </x:c>
      <x:c r="B733" s="39" t="n">
        <x:v>0.13194901346224377</x:v>
      </x:c>
      <x:c r="C733" s="1" t="n">
        <x:f>SUM(AM733:AV733)</x:f>
        <x:v>0</x:v>
      </x:c>
      <x:c r="D733" s="1" t="n">
        <x:f>SUM(AW733:BF733)</x:f>
        <x:v>0</x:v>
      </x:c>
      <x:c r="E733" s="17" t="n">
        <x:f>(1-C733/$B$12)*$B$8-C733/$B$12*$B$7</x:f>
        <x:v>0.05</x:v>
      </x:c>
      <x:c r="F733" s="17" t="n">
        <x:f>(1-D733/$B$12)*$C$8-D733/$B$12*$C$7</x:f>
        <x:v>0.09</x:v>
      </x:c>
      <x:c r="G733" s="32" t="n">
        <x:f>$B$11*($B$10*C733/$B$12*$B$7+(1-$B$10)*D733/$B$12*$C$7)</x:f>
        <x:v>0</x:v>
      </x:c>
      <x:c r="H733" s="17" t="n">
        <x:f>$B$10*E733+(1-$B$10)*F733</x:f>
        <x:v>0.07</x:v>
      </x:c>
      <x:c r="I733" s="34"/>
      <x:c r="J733" s="34"/>
      <x:c r="K733" s="34"/>
      <x:c r="L733" s="34"/>
      <x:c r="M733" s="34"/>
      <x:c r="N733" s="34"/>
      <x:c r="O733" s="34"/>
      <x:c r="P733" s="34"/>
      <x:c r="Q733" s="34"/>
      <x:c r="R733" s="39" t="n">
        <x:v>-0.6143073542546719</x:v>
      </x:c>
      <x:c r="S733" s="39" t="n">
        <x:v>0.46786239139304386</x:v>
      </x:c>
      <x:c r="T733" s="39" t="n">
        <x:v>-0.9028443045270248</x:v>
      </x:c>
      <x:c r="U733" s="39" t="n">
        <x:v>-1.2814364905565323</x:v>
      </x:c>
      <x:c r="V733" s="39" t="n">
        <x:v>-0.7310801603580077</x:v>
      </x:c>
      <x:c r="W733" s="39" t="n">
        <x:v>0.05307279827059351</x:v>
      </x:c>
      <x:c r="X733" s="39" t="n">
        <x:v>1.4907250444452953</x:v>
      </x:c>
      <x:c r="Y733" s="39" t="n">
        <x:v>1.0237493901971522</x:v>
      </x:c>
      <x:c r="Z733" s="39" t="n">
        <x:v>-1.7380299261103855</x:v>
      </x:c>
      <x:c r="AA733" s="39" t="n">
        <x:v>-2.1540391186585093</x:v>
      </x:c>
      <x:c r="AB733" s="39" t="n">
        <x:v>1.2405558537096733</x:v>
      </x:c>
      <x:c r="AC733" s="39" t="n">
        <x:v>0.44893301851657796</x:v>
      </x:c>
      <x:c r="AD733" s="39" t="n">
        <x:v>0.8002565105171794</x:v>
      </x:c>
      <x:c r="AE733" s="39" t="n">
        <x:v>1.1209646947195184</x:v>
      </x:c>
      <x:c r="AF733" s="39" t="n">
        <x:v>-1.433911214965727</x:v>
      </x:c>
      <x:c r="AG733" s="39" t="n">
        <x:v>-0.7272858313789703</x:v>
      </x:c>
      <x:c r="AH733" s="39" t="n">
        <x:v>0.8295087876052369</x:v>
      </x:c>
      <x:c r="AI733" s="39" t="n">
        <x:v>0.5970802012914628</x:v>
      </x:c>
      <x:c r="AJ733" s="39" t="n">
        <x:v>0.19337384038833605</x:v>
      </x:c>
      <x:c r="AK733" s="39" t="n">
        <x:v>0.6585200021850092</x:v>
      </x:c>
      <x:c r="AL733" s="34"/>
      <x:c r="AM733" s="34" t="n">
        <x:f>IF(SQRT($B$9)*$B733+SQRT(1-$B$9)*R733&lt;_xlfn.NORM.S.INV($B$6),1,0)</x:f>
        <x:v>0</x:v>
      </x:c>
      <x:c r="AN733" s="34" t="n">
        <x:f>IF(SQRT($B$9)*$B733+SQRT(1-$B$9)*S733&lt;_xlfn.NORM.S.INV($B$6),1,0)</x:f>
        <x:v>0</x:v>
      </x:c>
      <x:c r="AO733" s="34" t="n">
        <x:f>IF(SQRT($B$9)*$B733+SQRT(1-$B$9)*T733&lt;_xlfn.NORM.S.INV($B$6),1,0)</x:f>
        <x:v>0</x:v>
      </x:c>
      <x:c r="AP733" s="34" t="n">
        <x:f>IF(SQRT($B$9)*$B733+SQRT(1-$B$9)*U733&lt;_xlfn.NORM.S.INV($B$6),1,0)</x:f>
        <x:v>0</x:v>
      </x:c>
      <x:c r="AQ733" s="34" t="n">
        <x:f>IF(SQRT($B$9)*$B733+SQRT(1-$B$9)*V733&lt;_xlfn.NORM.S.INV($B$6),1,0)</x:f>
        <x:v>0</x:v>
      </x:c>
      <x:c r="AR733" s="34" t="n">
        <x:f>IF(SQRT($B$9)*$B733+SQRT(1-$B$9)*W733&lt;_xlfn.NORM.S.INV($B$6),1,0)</x:f>
        <x:v>0</x:v>
      </x:c>
      <x:c r="AS733" s="34" t="n">
        <x:f>IF(SQRT($B$9)*$B733+SQRT(1-$B$9)*X733&lt;_xlfn.NORM.S.INV($B$6),1,0)</x:f>
        <x:v>0</x:v>
      </x:c>
      <x:c r="AT733" s="34" t="n">
        <x:f>IF(SQRT($B$9)*$B733+SQRT(1-$B$9)*Y733&lt;_xlfn.NORM.S.INV($B$6),1,0)</x:f>
        <x:v>0</x:v>
      </x:c>
      <x:c r="AU733" s="34" t="n">
        <x:f>IF(SQRT($B$9)*$B733+SQRT(1-$B$9)*Z733&lt;_xlfn.NORM.S.INV($B$6),1,0)</x:f>
        <x:v>0</x:v>
      </x:c>
      <x:c r="AV733" s="34" t="n">
        <x:f>IF(SQRT($B$9)*$B733+SQRT(1-$B$9)*AA733&lt;_xlfn.NORM.S.INV($B$6),1,0)</x:f>
        <x:v>0</x:v>
      </x:c>
      <x:c r="AW733" s="34" t="n">
        <x:f>IF(SQRT($C$9)*$B733+SQRT(1-$C$9)*AB733&lt;_xlfn.NORM.S.INV($C$6),1,0)</x:f>
        <x:v>0</x:v>
      </x:c>
      <x:c r="AX733" s="34" t="n">
        <x:f>IF(SQRT($C$9)*$B733+SQRT(1-$C$9)*AC733&lt;_xlfn.NORM.S.INV($C$6),1,0)</x:f>
        <x:v>0</x:v>
      </x:c>
      <x:c r="AY733" s="34" t="n">
        <x:f>IF(SQRT($C$9)*$B733+SQRT(1-$C$9)*AD733&lt;_xlfn.NORM.S.INV($C$6),1,0)</x:f>
        <x:v>0</x:v>
      </x:c>
      <x:c r="AZ733" s="34" t="n">
        <x:f>IF(SQRT($C$9)*$B733+SQRT(1-$C$9)*AE733&lt;_xlfn.NORM.S.INV($C$6),1,0)</x:f>
        <x:v>0</x:v>
      </x:c>
      <x:c r="BA733" s="34" t="n">
        <x:f>IF(SQRT($C$9)*$B733+SQRT(1-$C$9)*AF733&lt;_xlfn.NORM.S.INV($C$6),1,0)</x:f>
        <x:v>0</x:v>
      </x:c>
      <x:c r="BB733" s="34" t="n">
        <x:f>IF(SQRT($C$9)*$B733+SQRT(1-$C$9)*AG733&lt;_xlfn.NORM.S.INV($C$6),1,0)</x:f>
        <x:v>0</x:v>
      </x:c>
      <x:c r="BC733" s="34" t="n">
        <x:f>IF(SQRT($C$9)*$B733+SQRT(1-$C$9)*AH733&lt;_xlfn.NORM.S.INV($C$6),1,0)</x:f>
        <x:v>0</x:v>
      </x:c>
      <x:c r="BD733" s="34" t="n">
        <x:f>IF(SQRT($C$9)*$B733+SQRT(1-$C$9)*AI733&lt;_xlfn.NORM.S.INV($C$6),1,0)</x:f>
        <x:v>0</x:v>
      </x:c>
      <x:c r="BE733" s="34" t="n">
        <x:f>IF(SQRT($C$9)*$B733+SQRT(1-$C$9)*AJ733&lt;_xlfn.NORM.S.INV($C$6),1,0)</x:f>
        <x:v>0</x:v>
      </x:c>
      <x:c r="BF733" s="34" t="n">
        <x:f>IF(SQRT($C$9)*$B733+SQRT(1-$C$9)*AK733&lt;_xlfn.NORM.S.INV($C$6),1,0)</x:f>
        <x:v>0</x:v>
      </x:c>
      <x:c r="BG733" s="34"/>
      <x:c r="BH733" s="34"/>
      <x:c r="BI733" s="34" t="n">
        <x:f>$B$11*(($A$1061)*$C733/$B$12*$B$7+(1-$A$1061)*$D733/$B$12*$C$7)</x:f>
        <x:v>0</x:v>
      </x:c>
      <x:c r="BJ733" s="34" t="n">
        <x:f>$B$11*(($A$1062)*$C733/$B$12*$B$7+(1-$A$1062)*$D733/$B$12*$C$7)</x:f>
        <x:v>0</x:v>
      </x:c>
      <x:c r="BK733" s="34" t="n">
        <x:f>$B$11*(($A$1063)*$C733/$B$12*$B$7+(1-$A$1063)*$D733/$B$12*$C$7)</x:f>
        <x:v>0</x:v>
      </x:c>
      <x:c r="BL733" s="34" t="n">
        <x:f>$B$11*(($A$1064)*$C733/$B$12*$B$7+(1-$A$1064)*$D733/$B$12*$C$7)</x:f>
        <x:v>0</x:v>
      </x:c>
      <x:c r="BM733" s="34" t="n">
        <x:f>$B$11*(($A$1065)*$C733/$B$12*$B$7+(1-$A$1065)*$D733/$B$12*$C$7)</x:f>
        <x:v>0</x:v>
      </x:c>
      <x:c r="BN733" s="34" t="n">
        <x:f>$B$11*(($A$1066)*$C733/$B$12*$B$7+(1-$A$1066)*$D733/$B$12*$C$7)</x:f>
        <x:v>0</x:v>
      </x:c>
      <x:c r="BO733" s="34" t="n">
        <x:f>$B$11*(($A$1067)*$C733/$B$12*$B$7+(1-$A$1067)*$D733/$B$12*$C$7)</x:f>
        <x:v>0</x:v>
      </x:c>
      <x:c r="BP733" s="34" t="n">
        <x:f>$B$11*(($A$1068)*$C733/$B$12*$B$7+(1-$A$1068)*$D733/$B$12*$C$7)</x:f>
        <x:v>0</x:v>
      </x:c>
      <x:c r="BQ733" s="34" t="n">
        <x:f>$B$11*(($A$1069)*$C733/$B$12*$B$7+(1-$A$1069)*$D733/$B$12*$C$7)</x:f>
        <x:v>0</x:v>
      </x:c>
      <x:c r="BR733" s="34" t="n">
        <x:f>$B$11*(($A$1070)*$C733/$B$12*$B$7+(1-$A$1070)*$D733/$B$12*$C$7)</x:f>
        <x:v>0</x:v>
      </x:c>
      <x:c r="BS733" s="34" t="n">
        <x:f>$B$11*(($A$1071)*$C733/$B$12*$B$7+(1-$A$1071)*$D733/$B$12*$C$7)</x:f>
        <x:v>0</x:v>
      </x:c>
      <x:c r="BT733" s="34" t="n">
        <x:f>$B$11*(($A$1072)*$C733/$B$12*$B$7+(1-$A$1072)*$D733/$B$12*$C$7)</x:f>
        <x:v>0</x:v>
      </x:c>
      <x:c r="BU733" s="34" t="n">
        <x:f>$B$11*(($A$1073)*$C733/$B$12*$B$7+(1-$A$1073)*$D733/$B$12*$C$7)</x:f>
        <x:v>0</x:v>
      </x:c>
      <x:c r="BV733" s="34" t="n">
        <x:f>$B$11*(($A$1074)*$C733/$B$12*$B$7+(1-$A$1074)*$D733/$B$12*$C$7)</x:f>
        <x:v>0</x:v>
      </x:c>
      <x:c r="BW733" s="34" t="n">
        <x:f>$B$11*(($A$1075)*$C733/$B$12*$B$7+(1-$A$1075)*$D733/$B$12*$C$7)</x:f>
        <x:v>0</x:v>
      </x:c>
      <x:c r="BX733" s="34" t="n">
        <x:f>$B$11*(($A$1076)*$C733/$B$12*$B$7+(1-$A$1076)*$D733/$B$12*$C$7)</x:f>
        <x:v>0</x:v>
      </x:c>
      <x:c r="BY733" s="34" t="n">
        <x:f>$B$11*(($A$1077)*$C733/$B$12*$B$7+(1-$A$1077)*$D733/$B$12*$C$7)</x:f>
        <x:v>0</x:v>
      </x:c>
      <x:c r="BZ733" s="34" t="n">
        <x:f>$B$11*(($A$1078)*$C733/$B$12*$B$7+(1-$A$1078)*$D733/$B$12*$C$7)</x:f>
        <x:v>0</x:v>
      </x:c>
      <x:c r="CA733" s="34" t="n">
        <x:f>$B$11*(($A$1079)*$C733/$B$12*$B$7+(1-$A$1079)*$D733/$B$12*$C$7)</x:f>
        <x:v>0</x:v>
      </x:c>
      <x:c r="CB733" s="34" t="n">
        <x:f>$B$11*(($A$1080)*$C733/$B$12*$B$7+(1-$A$1080)*$D733/$B$12*$C$7)</x:f>
        <x:v>0</x:v>
      </x:c>
      <x:c r="CC733" s="34" t="n">
        <x:f>$B$11*(($A$1081)*$C733/$B$12*$B$7+(1-$A$1081)*$D733/$B$12*$C$7)</x:f>
        <x:v>0</x:v>
      </x:c>
    </x:row>
    <x:row r="734">
      <x:c r="A734" s="34" t="n">
        <x:v>710</x:v>
      </x:c>
      <x:c r="B734" s="39" t="n">
        <x:v>-0.5070594527361854</x:v>
      </x:c>
      <x:c r="C734" s="1" t="n">
        <x:f>SUM(AM734:AV734)</x:f>
        <x:v>0</x:v>
      </x:c>
      <x:c r="D734" s="1" t="n">
        <x:f>SUM(AW734:BF734)</x:f>
        <x:v>1</x:v>
      </x:c>
      <x:c r="E734" s="17" t="n">
        <x:f>(1-C734/$B$12)*$B$8-C734/$B$12*$B$7</x:f>
        <x:v>0.05</x:v>
      </x:c>
      <x:c r="F734" s="17" t="n">
        <x:f>(1-D734/$B$12)*$C$8-D734/$B$12*$C$7</x:f>
        <x:v>0.021000000000000005</x:v>
      </x:c>
      <x:c r="G734" s="32" t="n">
        <x:f>$B$11*($B$10*C734/$B$12*$B$7+(1-$B$10)*D734/$B$12*$C$7)</x:f>
        <x:v>300</x:v>
      </x:c>
      <x:c r="H734" s="17" t="n">
        <x:f>$B$10*E734+(1-$B$10)*F734</x:f>
        <x:v>0.035500000000000004</x:v>
      </x:c>
      <x:c r="I734" s="34"/>
      <x:c r="J734" s="34"/>
      <x:c r="K734" s="34"/>
      <x:c r="L734" s="34"/>
      <x:c r="M734" s="34"/>
      <x:c r="N734" s="34"/>
      <x:c r="O734" s="34"/>
      <x:c r="P734" s="34"/>
      <x:c r="Q734" s="34"/>
      <x:c r="R734" s="39" t="n">
        <x:v>0.13671466198394822</x:v>
      </x:c>
      <x:c r="S734" s="39" t="n">
        <x:v>-0.6934902423271452</x:v>
      </x:c>
      <x:c r="T734" s="39" t="n">
        <x:v>0.5715481772034412</x:v>
      </x:c>
      <x:c r="U734" s="39" t="n">
        <x:v>-0.9299194812601258</x:v>
      </x:c>
      <x:c r="V734" s="39" t="n">
        <x:v>-1.1597221306852759</x:v>
      </x:c>
      <x:c r="W734" s="39" t="n">
        <x:v>-1.3579598599881026</x:v>
      </x:c>
      <x:c r="X734" s="39" t="n">
        <x:v>-1.9905862021047576</x:v>
      </x:c>
      <x:c r="Y734" s="39" t="n">
        <x:v>0.4143007210342531</x:v>
      </x:c>
      <x:c r="Z734" s="39" t="n">
        <x:v>-0.5025979798309896</x:v>
      </x:c>
      <x:c r="AA734" s="39" t="n">
        <x:v>1.635953821450478</x:v>
      </x:c>
      <x:c r="AB734" s="39" t="n">
        <x:v>0.6061402944105825</x:v>
      </x:c>
      <x:c r="AC734" s="39" t="n">
        <x:v>0.8242095463488964</x:v>
      </x:c>
      <x:c r="AD734" s="39" t="n">
        <x:v>0.15589159689156742</x:v>
      </x:c>
      <x:c r="AE734" s="39" t="n">
        <x:v>-0.9187435665649887</x:v>
      </x:c>
      <x:c r="AF734" s="39" t="n">
        <x:v>-2.108376058806596</x:v>
      </x:c>
      <x:c r="AG734" s="39" t="n">
        <x:v>1.2491838811478497</x:v>
      </x:c>
      <x:c r="AH734" s="39" t="n">
        <x:v>0.8330859479290575</x:v>
      </x:c>
      <x:c r="AI734" s="39" t="n">
        <x:v>0.5676848473220206</x:v>
      </x:c>
      <x:c r="AJ734" s="39" t="n">
        <x:v>-0.0929671859590328</x:v>
      </x:c>
      <x:c r="AK734" s="39" t="n">
        <x:v>-0.5352349751153356</x:v>
      </x:c>
      <x:c r="AL734" s="34"/>
      <x:c r="AM734" s="34" t="n">
        <x:f>IF(SQRT($B$9)*$B734+SQRT(1-$B$9)*R734&lt;_xlfn.NORM.S.INV($B$6),1,0)</x:f>
        <x:v>0</x:v>
      </x:c>
      <x:c r="AN734" s="34" t="n">
        <x:f>IF(SQRT($B$9)*$B734+SQRT(1-$B$9)*S734&lt;_xlfn.NORM.S.INV($B$6),1,0)</x:f>
        <x:v>0</x:v>
      </x:c>
      <x:c r="AO734" s="34" t="n">
        <x:f>IF(SQRT($B$9)*$B734+SQRT(1-$B$9)*T734&lt;_xlfn.NORM.S.INV($B$6),1,0)</x:f>
        <x:v>0</x:v>
      </x:c>
      <x:c r="AP734" s="34" t="n">
        <x:f>IF(SQRT($B$9)*$B734+SQRT(1-$B$9)*U734&lt;_xlfn.NORM.S.INV($B$6),1,0)</x:f>
        <x:v>0</x:v>
      </x:c>
      <x:c r="AQ734" s="34" t="n">
        <x:f>IF(SQRT($B$9)*$B734+SQRT(1-$B$9)*V734&lt;_xlfn.NORM.S.INV($B$6),1,0)</x:f>
        <x:v>0</x:v>
      </x:c>
      <x:c r="AR734" s="34" t="n">
        <x:f>IF(SQRT($B$9)*$B734+SQRT(1-$B$9)*W734&lt;_xlfn.NORM.S.INV($B$6),1,0)</x:f>
        <x:v>0</x:v>
      </x:c>
      <x:c r="AS734" s="34" t="n">
        <x:f>IF(SQRT($B$9)*$B734+SQRT(1-$B$9)*X734&lt;_xlfn.NORM.S.INV($B$6),1,0)</x:f>
        <x:v>0</x:v>
      </x:c>
      <x:c r="AT734" s="34" t="n">
        <x:f>IF(SQRT($B$9)*$B734+SQRT(1-$B$9)*Y734&lt;_xlfn.NORM.S.INV($B$6),1,0)</x:f>
        <x:v>0</x:v>
      </x:c>
      <x:c r="AU734" s="34" t="n">
        <x:f>IF(SQRT($B$9)*$B734+SQRT(1-$B$9)*Z734&lt;_xlfn.NORM.S.INV($B$6),1,0)</x:f>
        <x:v>0</x:v>
      </x:c>
      <x:c r="AV734" s="34" t="n">
        <x:f>IF(SQRT($B$9)*$B734+SQRT(1-$B$9)*AA734&lt;_xlfn.NORM.S.INV($B$6),1,0)</x:f>
        <x:v>0</x:v>
      </x:c>
      <x:c r="AW734" s="34" t="n">
        <x:f>IF(SQRT($C$9)*$B734+SQRT(1-$C$9)*AB734&lt;_xlfn.NORM.S.INV($C$6),1,0)</x:f>
        <x:v>0</x:v>
      </x:c>
      <x:c r="AX734" s="34" t="n">
        <x:f>IF(SQRT($C$9)*$B734+SQRT(1-$C$9)*AC734&lt;_xlfn.NORM.S.INV($C$6),1,0)</x:f>
        <x:v>0</x:v>
      </x:c>
      <x:c r="AY734" s="34" t="n">
        <x:f>IF(SQRT($C$9)*$B734+SQRT(1-$C$9)*AD734&lt;_xlfn.NORM.S.INV($C$6),1,0)</x:f>
        <x:v>0</x:v>
      </x:c>
      <x:c r="AZ734" s="34" t="n">
        <x:f>IF(SQRT($C$9)*$B734+SQRT(1-$C$9)*AE734&lt;_xlfn.NORM.S.INV($C$6),1,0)</x:f>
        <x:v>0</x:v>
      </x:c>
      <x:c r="BA734" s="34" t="n">
        <x:f>IF(SQRT($C$9)*$B734+SQRT(1-$C$9)*AF734&lt;_xlfn.NORM.S.INV($C$6),1,0)</x:f>
        <x:v>1</x:v>
      </x:c>
      <x:c r="BB734" s="34" t="n">
        <x:f>IF(SQRT($C$9)*$B734+SQRT(1-$C$9)*AG734&lt;_xlfn.NORM.S.INV($C$6),1,0)</x:f>
        <x:v>0</x:v>
      </x:c>
      <x:c r="BC734" s="34" t="n">
        <x:f>IF(SQRT($C$9)*$B734+SQRT(1-$C$9)*AH734&lt;_xlfn.NORM.S.INV($C$6),1,0)</x:f>
        <x:v>0</x:v>
      </x:c>
      <x:c r="BD734" s="34" t="n">
        <x:f>IF(SQRT($C$9)*$B734+SQRT(1-$C$9)*AI734&lt;_xlfn.NORM.S.INV($C$6),1,0)</x:f>
        <x:v>0</x:v>
      </x:c>
      <x:c r="BE734" s="34" t="n">
        <x:f>IF(SQRT($C$9)*$B734+SQRT(1-$C$9)*AJ734&lt;_xlfn.NORM.S.INV($C$6),1,0)</x:f>
        <x:v>0</x:v>
      </x:c>
      <x:c r="BF734" s="34" t="n">
        <x:f>IF(SQRT($C$9)*$B734+SQRT(1-$C$9)*AK734&lt;_xlfn.NORM.S.INV($C$6),1,0)</x:f>
        <x:v>0</x:v>
      </x:c>
      <x:c r="BG734" s="34"/>
      <x:c r="BH734" s="34"/>
      <x:c r="BI734" s="34" t="n">
        <x:f>$B$11*(($A$1061)*$C734/$B$12*$B$7+(1-$A$1061)*$D734/$B$12*$C$7)</x:f>
        <x:v>600</x:v>
      </x:c>
      <x:c r="BJ734" s="34" t="n">
        <x:f>$B$11*(($A$1062)*$C734/$B$12*$B$7+(1-$A$1062)*$D734/$B$12*$C$7)</x:f>
        <x:v>570</x:v>
      </x:c>
      <x:c r="BK734" s="34" t="n">
        <x:f>$B$11*(($A$1063)*$C734/$B$12*$B$7+(1-$A$1063)*$D734/$B$12*$C$7)</x:f>
        <x:v>540</x:v>
      </x:c>
      <x:c r="BL734" s="34" t="n">
        <x:f>$B$11*(($A$1064)*$C734/$B$12*$B$7+(1-$A$1064)*$D734/$B$12*$C$7)</x:f>
        <x:v>509.99999999999994</x:v>
      </x:c>
      <x:c r="BM734" s="34" t="n">
        <x:f>$B$11*(($A$1065)*$C734/$B$12*$B$7+(1-$A$1065)*$D734/$B$12*$C$7)</x:f>
        <x:v>480</x:v>
      </x:c>
      <x:c r="BN734" s="34" t="n">
        <x:f>$B$11*(($A$1066)*$C734/$B$12*$B$7+(1-$A$1066)*$D734/$B$12*$C$7)</x:f>
        <x:v>450</x:v>
      </x:c>
      <x:c r="BO734" s="34" t="n">
        <x:f>$B$11*(($A$1067)*$C734/$B$12*$B$7+(1-$A$1067)*$D734/$B$12*$C$7)</x:f>
        <x:v>419.99999999999994</x:v>
      </x:c>
      <x:c r="BP734" s="34" t="n">
        <x:f>$B$11*(($A$1068)*$C734/$B$12*$B$7+(1-$A$1068)*$D734/$B$12*$C$7)</x:f>
        <x:v>390</x:v>
      </x:c>
      <x:c r="BQ734" s="34" t="n">
        <x:f>$B$11*(($A$1069)*$C734/$B$12*$B$7+(1-$A$1069)*$D734/$B$12*$C$7)</x:f>
        <x:v>360</x:v>
      </x:c>
      <x:c r="BR734" s="34" t="n">
        <x:f>$B$11*(($A$1070)*$C734/$B$12*$B$7+(1-$A$1070)*$D734/$B$12*$C$7)</x:f>
        <x:v>330</x:v>
      </x:c>
      <x:c r="BS734" s="34" t="n">
        <x:f>$B$11*(($A$1071)*$C734/$B$12*$B$7+(1-$A$1071)*$D734/$B$12*$C$7)</x:f>
        <x:v>300</x:v>
      </x:c>
      <x:c r="BT734" s="34" t="n">
        <x:f>$B$11*(($A$1072)*$C734/$B$12*$B$7+(1-$A$1072)*$D734/$B$12*$C$7)</x:f>
        <x:v>270</x:v>
      </x:c>
      <x:c r="BU734" s="34" t="n">
        <x:f>$B$11*(($A$1073)*$C734/$B$12*$B$7+(1-$A$1073)*$D734/$B$12*$C$7)</x:f>
        <x:v>240</x:v>
      </x:c>
      <x:c r="BV734" s="34" t="n">
        <x:f>$B$11*(($A$1074)*$C734/$B$12*$B$7+(1-$A$1074)*$D734/$B$12*$C$7)</x:f>
        <x:v>209.99999999999997</x:v>
      </x:c>
      <x:c r="BW734" s="34" t="n">
        <x:f>$B$11*(($A$1075)*$C734/$B$12*$B$7+(1-$A$1075)*$D734/$B$12*$C$7)</x:f>
        <x:v>180.00000000000003</x:v>
      </x:c>
      <x:c r="BX734" s="34" t="n">
        <x:f>$B$11*(($A$1076)*$C734/$B$12*$B$7+(1-$A$1076)*$D734/$B$12*$C$7)</x:f>
        <x:v>150</x:v>
      </x:c>
      <x:c r="BY734" s="34" t="n">
        <x:f>$B$11*(($A$1077)*$C734/$B$12*$B$7+(1-$A$1077)*$D734/$B$12*$C$7)</x:f>
        <x:v>119.99999999999999</x:v>
      </x:c>
      <x:c r="BZ734" s="34" t="n">
        <x:f>$B$11*(($A$1078)*$C734/$B$12*$B$7+(1-$A$1078)*$D734/$B$12*$C$7)</x:f>
        <x:v>90.00000000000001</x:v>
      </x:c>
      <x:c r="CA734" s="34" t="n">
        <x:f>$B$11*(($A$1079)*$C734/$B$12*$B$7+(1-$A$1079)*$D734/$B$12*$C$7)</x:f>
        <x:v>59.99999999999999</x:v>
      </x:c>
      <x:c r="CB734" s="34" t="n">
        <x:f>$B$11*(($A$1080)*$C734/$B$12*$B$7+(1-$A$1080)*$D734/$B$12*$C$7)</x:f>
        <x:v>30.00000000000003</x:v>
      </x:c>
      <x:c r="CC734" s="34" t="n">
        <x:f>$B$11*(($A$1081)*$C734/$B$12*$B$7+(1-$A$1081)*$D734/$B$12*$C$7)</x:f>
        <x:v>0</x:v>
      </x:c>
    </x:row>
    <x:row r="735">
      <x:c r="A735" s="34" t="n">
        <x:v>711</x:v>
      </x:c>
      <x:c r="B735" s="39" t="n">
        <x:v>0.7457149124205457</x:v>
      </x:c>
      <x:c r="C735" s="1" t="n">
        <x:f>SUM(AM735:AV735)</x:f>
        <x:v>0</x:v>
      </x:c>
      <x:c r="D735" s="1" t="n">
        <x:f>SUM(AW735:BF735)</x:f>
        <x:v>0</x:v>
      </x:c>
      <x:c r="E735" s="17" t="n">
        <x:f>(1-C735/$B$12)*$B$8-C735/$B$12*$B$7</x:f>
        <x:v>0.05</x:v>
      </x:c>
      <x:c r="F735" s="17" t="n">
        <x:f>(1-D735/$B$12)*$C$8-D735/$B$12*$C$7</x:f>
        <x:v>0.09</x:v>
      </x:c>
      <x:c r="G735" s="32" t="n">
        <x:f>$B$11*($B$10*C735/$B$12*$B$7+(1-$B$10)*D735/$B$12*$C$7)</x:f>
        <x:v>0</x:v>
      </x:c>
      <x:c r="H735" s="17" t="n">
        <x:f>$B$10*E735+(1-$B$10)*F735</x:f>
        <x:v>0.07</x:v>
      </x:c>
      <x:c r="I735" s="34"/>
      <x:c r="J735" s="34"/>
      <x:c r="K735" s="34"/>
      <x:c r="L735" s="34"/>
      <x:c r="M735" s="34"/>
      <x:c r="N735" s="34"/>
      <x:c r="O735" s="34"/>
      <x:c r="P735" s="34"/>
      <x:c r="Q735" s="34"/>
      <x:c r="R735" s="39" t="n">
        <x:v>0.7408032164305962</x:v>
      </x:c>
      <x:c r="S735" s="39" t="n">
        <x:v>0.32597783195327845</x:v>
      </x:c>
      <x:c r="T735" s="39" t="n">
        <x:v>1.517234913256506</x:v>
      </x:c>
      <x:c r="U735" s="39" t="n">
        <x:v>0.5355348782954108</x:v>
      </x:c>
      <x:c r="V735" s="39" t="n">
        <x:v>-0.8402162138881036</x:v>
      </x:c>
      <x:c r="W735" s="39" t="n">
        <x:v>2.0292681193620816</x:v>
      </x:c>
      <x:c r="X735" s="39" t="n">
        <x:v>1.3581185677469023</x:v>
      </x:c>
      <x:c r="Y735" s="39" t="n">
        <x:v>-0.7356425200889305</x:v>
      </x:c>
      <x:c r="Z735" s="39" t="n">
        <x:v>-1.9525813102774474</x:v>
      </x:c>
      <x:c r="AA735" s="39" t="n">
        <x:v>-0.13680231705805743</x:v>
      </x:c>
      <x:c r="AB735" s="39" t="n">
        <x:v>0.19076820681869303</x:v>
      </x:c>
      <x:c r="AC735" s="39" t="n">
        <x:v>-1.301161747089728</x:v>
      </x:c>
      <x:c r="AD735" s="39" t="n">
        <x:v>0.07349716505986537</x:v>
      </x:c>
      <x:c r="AE735" s="39" t="n">
        <x:v>-0.8820113296963191</x:v>
      </x:c>
      <x:c r="AF735" s="39" t="n">
        <x:v>-0.2722092410777207</x:v>
      </x:c>
      <x:c r="AG735" s="39" t="n">
        <x:v>-0.6635449536927784</x:v>
      </x:c>
      <x:c r="AH735" s="39" t="n">
        <x:v>-1.1168642232628423</x:v>
      </x:c>
      <x:c r="AI735" s="39" t="n">
        <x:v>1.0659444710351742</x:v>
      </x:c>
      <x:c r="AJ735" s="39" t="n">
        <x:v>0.6328659769077711</x:v>
      </x:c>
      <x:c r="AK735" s="39" t="n">
        <x:v>-1.3168189844166092</x:v>
      </x:c>
      <x:c r="AL735" s="34"/>
      <x:c r="AM735" s="34" t="n">
        <x:f>IF(SQRT($B$9)*$B735+SQRT(1-$B$9)*R735&lt;_xlfn.NORM.S.INV($B$6),1,0)</x:f>
        <x:v>0</x:v>
      </x:c>
      <x:c r="AN735" s="34" t="n">
        <x:f>IF(SQRT($B$9)*$B735+SQRT(1-$B$9)*S735&lt;_xlfn.NORM.S.INV($B$6),1,0)</x:f>
        <x:v>0</x:v>
      </x:c>
      <x:c r="AO735" s="34" t="n">
        <x:f>IF(SQRT($B$9)*$B735+SQRT(1-$B$9)*T735&lt;_xlfn.NORM.S.INV($B$6),1,0)</x:f>
        <x:v>0</x:v>
      </x:c>
      <x:c r="AP735" s="34" t="n">
        <x:f>IF(SQRT($B$9)*$B735+SQRT(1-$B$9)*U735&lt;_xlfn.NORM.S.INV($B$6),1,0)</x:f>
        <x:v>0</x:v>
      </x:c>
      <x:c r="AQ735" s="34" t="n">
        <x:f>IF(SQRT($B$9)*$B735+SQRT(1-$B$9)*V735&lt;_xlfn.NORM.S.INV($B$6),1,0)</x:f>
        <x:v>0</x:v>
      </x:c>
      <x:c r="AR735" s="34" t="n">
        <x:f>IF(SQRT($B$9)*$B735+SQRT(1-$B$9)*W735&lt;_xlfn.NORM.S.INV($B$6),1,0)</x:f>
        <x:v>0</x:v>
      </x:c>
      <x:c r="AS735" s="34" t="n">
        <x:f>IF(SQRT($B$9)*$B735+SQRT(1-$B$9)*X735&lt;_xlfn.NORM.S.INV($B$6),1,0)</x:f>
        <x:v>0</x:v>
      </x:c>
      <x:c r="AT735" s="34" t="n">
        <x:f>IF(SQRT($B$9)*$B735+SQRT(1-$B$9)*Y735&lt;_xlfn.NORM.S.INV($B$6),1,0)</x:f>
        <x:v>0</x:v>
      </x:c>
      <x:c r="AU735" s="34" t="n">
        <x:f>IF(SQRT($B$9)*$B735+SQRT(1-$B$9)*Z735&lt;_xlfn.NORM.S.INV($B$6),1,0)</x:f>
        <x:v>0</x:v>
      </x:c>
      <x:c r="AV735" s="34" t="n">
        <x:f>IF(SQRT($B$9)*$B735+SQRT(1-$B$9)*AA735&lt;_xlfn.NORM.S.INV($B$6),1,0)</x:f>
        <x:v>0</x:v>
      </x:c>
      <x:c r="AW735" s="34" t="n">
        <x:f>IF(SQRT($C$9)*$B735+SQRT(1-$C$9)*AB735&lt;_xlfn.NORM.S.INV($C$6),1,0)</x:f>
        <x:v>0</x:v>
      </x:c>
      <x:c r="AX735" s="34" t="n">
        <x:f>IF(SQRT($C$9)*$B735+SQRT(1-$C$9)*AC735&lt;_xlfn.NORM.S.INV($C$6),1,0)</x:f>
        <x:v>0</x:v>
      </x:c>
      <x:c r="AY735" s="34" t="n">
        <x:f>IF(SQRT($C$9)*$B735+SQRT(1-$C$9)*AD735&lt;_xlfn.NORM.S.INV($C$6),1,0)</x:f>
        <x:v>0</x:v>
      </x:c>
      <x:c r="AZ735" s="34" t="n">
        <x:f>IF(SQRT($C$9)*$B735+SQRT(1-$C$9)*AE735&lt;_xlfn.NORM.S.INV($C$6),1,0)</x:f>
        <x:v>0</x:v>
      </x:c>
      <x:c r="BA735" s="34" t="n">
        <x:f>IF(SQRT($C$9)*$B735+SQRT(1-$C$9)*AF735&lt;_xlfn.NORM.S.INV($C$6),1,0)</x:f>
        <x:v>0</x:v>
      </x:c>
      <x:c r="BB735" s="34" t="n">
        <x:f>IF(SQRT($C$9)*$B735+SQRT(1-$C$9)*AG735&lt;_xlfn.NORM.S.INV($C$6),1,0)</x:f>
        <x:v>0</x:v>
      </x:c>
      <x:c r="BC735" s="34" t="n">
        <x:f>IF(SQRT($C$9)*$B735+SQRT(1-$C$9)*AH735&lt;_xlfn.NORM.S.INV($C$6),1,0)</x:f>
        <x:v>0</x:v>
      </x:c>
      <x:c r="BD735" s="34" t="n">
        <x:f>IF(SQRT($C$9)*$B735+SQRT(1-$C$9)*AI735&lt;_xlfn.NORM.S.INV($C$6),1,0)</x:f>
        <x:v>0</x:v>
      </x:c>
      <x:c r="BE735" s="34" t="n">
        <x:f>IF(SQRT($C$9)*$B735+SQRT(1-$C$9)*AJ735&lt;_xlfn.NORM.S.INV($C$6),1,0)</x:f>
        <x:v>0</x:v>
      </x:c>
      <x:c r="BF735" s="34" t="n">
        <x:f>IF(SQRT($C$9)*$B735+SQRT(1-$C$9)*AK735&lt;_xlfn.NORM.S.INV($C$6),1,0)</x:f>
        <x:v>0</x:v>
      </x:c>
      <x:c r="BG735" s="34"/>
      <x:c r="BH735" s="34"/>
      <x:c r="BI735" s="34" t="n">
        <x:f>$B$11*(($A$1061)*$C735/$B$12*$B$7+(1-$A$1061)*$D735/$B$12*$C$7)</x:f>
        <x:v>0</x:v>
      </x:c>
      <x:c r="BJ735" s="34" t="n">
        <x:f>$B$11*(($A$1062)*$C735/$B$12*$B$7+(1-$A$1062)*$D735/$B$12*$C$7)</x:f>
        <x:v>0</x:v>
      </x:c>
      <x:c r="BK735" s="34" t="n">
        <x:f>$B$11*(($A$1063)*$C735/$B$12*$B$7+(1-$A$1063)*$D735/$B$12*$C$7)</x:f>
        <x:v>0</x:v>
      </x:c>
      <x:c r="BL735" s="34" t="n">
        <x:f>$B$11*(($A$1064)*$C735/$B$12*$B$7+(1-$A$1064)*$D735/$B$12*$C$7)</x:f>
        <x:v>0</x:v>
      </x:c>
      <x:c r="BM735" s="34" t="n">
        <x:f>$B$11*(($A$1065)*$C735/$B$12*$B$7+(1-$A$1065)*$D735/$B$12*$C$7)</x:f>
        <x:v>0</x:v>
      </x:c>
      <x:c r="BN735" s="34" t="n">
        <x:f>$B$11*(($A$1066)*$C735/$B$12*$B$7+(1-$A$1066)*$D735/$B$12*$C$7)</x:f>
        <x:v>0</x:v>
      </x:c>
      <x:c r="BO735" s="34" t="n">
        <x:f>$B$11*(($A$1067)*$C735/$B$12*$B$7+(1-$A$1067)*$D735/$B$12*$C$7)</x:f>
        <x:v>0</x:v>
      </x:c>
      <x:c r="BP735" s="34" t="n">
        <x:f>$B$11*(($A$1068)*$C735/$B$12*$B$7+(1-$A$1068)*$D735/$B$12*$C$7)</x:f>
        <x:v>0</x:v>
      </x:c>
      <x:c r="BQ735" s="34" t="n">
        <x:f>$B$11*(($A$1069)*$C735/$B$12*$B$7+(1-$A$1069)*$D735/$B$12*$C$7)</x:f>
        <x:v>0</x:v>
      </x:c>
      <x:c r="BR735" s="34" t="n">
        <x:f>$B$11*(($A$1070)*$C735/$B$12*$B$7+(1-$A$1070)*$D735/$B$12*$C$7)</x:f>
        <x:v>0</x:v>
      </x:c>
      <x:c r="BS735" s="34" t="n">
        <x:f>$B$11*(($A$1071)*$C735/$B$12*$B$7+(1-$A$1071)*$D735/$B$12*$C$7)</x:f>
        <x:v>0</x:v>
      </x:c>
      <x:c r="BT735" s="34" t="n">
        <x:f>$B$11*(($A$1072)*$C735/$B$12*$B$7+(1-$A$1072)*$D735/$B$12*$C$7)</x:f>
        <x:v>0</x:v>
      </x:c>
      <x:c r="BU735" s="34" t="n">
        <x:f>$B$11*(($A$1073)*$C735/$B$12*$B$7+(1-$A$1073)*$D735/$B$12*$C$7)</x:f>
        <x:v>0</x:v>
      </x:c>
      <x:c r="BV735" s="34" t="n">
        <x:f>$B$11*(($A$1074)*$C735/$B$12*$B$7+(1-$A$1074)*$D735/$B$12*$C$7)</x:f>
        <x:v>0</x:v>
      </x:c>
      <x:c r="BW735" s="34" t="n">
        <x:f>$B$11*(($A$1075)*$C735/$B$12*$B$7+(1-$A$1075)*$D735/$B$12*$C$7)</x:f>
        <x:v>0</x:v>
      </x:c>
      <x:c r="BX735" s="34" t="n">
        <x:f>$B$11*(($A$1076)*$C735/$B$12*$B$7+(1-$A$1076)*$D735/$B$12*$C$7)</x:f>
        <x:v>0</x:v>
      </x:c>
      <x:c r="BY735" s="34" t="n">
        <x:f>$B$11*(($A$1077)*$C735/$B$12*$B$7+(1-$A$1077)*$D735/$B$12*$C$7)</x:f>
        <x:v>0</x:v>
      </x:c>
      <x:c r="BZ735" s="34" t="n">
        <x:f>$B$11*(($A$1078)*$C735/$B$12*$B$7+(1-$A$1078)*$D735/$B$12*$C$7)</x:f>
        <x:v>0</x:v>
      </x:c>
      <x:c r="CA735" s="34" t="n">
        <x:f>$B$11*(($A$1079)*$C735/$B$12*$B$7+(1-$A$1079)*$D735/$B$12*$C$7)</x:f>
        <x:v>0</x:v>
      </x:c>
      <x:c r="CB735" s="34" t="n">
        <x:f>$B$11*(($A$1080)*$C735/$B$12*$B$7+(1-$A$1080)*$D735/$B$12*$C$7)</x:f>
        <x:v>0</x:v>
      </x:c>
      <x:c r="CC735" s="34" t="n">
        <x:f>$B$11*(($A$1081)*$C735/$B$12*$B$7+(1-$A$1081)*$D735/$B$12*$C$7)</x:f>
        <x:v>0</x:v>
      </x:c>
    </x:row>
    <x:row r="736">
      <x:c r="A736" s="34" t="n">
        <x:v>712</x:v>
      </x:c>
      <x:c r="B736" s="39" t="n">
        <x:v>0.22210204111924423</x:v>
      </x:c>
      <x:c r="C736" s="1" t="n">
        <x:f>SUM(AM736:AV736)</x:f>
        <x:v>0</x:v>
      </x:c>
      <x:c r="D736" s="1" t="n">
        <x:f>SUM(AW736:BF736)</x:f>
        <x:v>0</x:v>
      </x:c>
      <x:c r="E736" s="17" t="n">
        <x:f>(1-C736/$B$12)*$B$8-C736/$B$12*$B$7</x:f>
        <x:v>0.05</x:v>
      </x:c>
      <x:c r="F736" s="17" t="n">
        <x:f>(1-D736/$B$12)*$C$8-D736/$B$12*$C$7</x:f>
        <x:v>0.09</x:v>
      </x:c>
      <x:c r="G736" s="32" t="n">
        <x:f>$B$11*($B$10*C736/$B$12*$B$7+(1-$B$10)*D736/$B$12*$C$7)</x:f>
        <x:v>0</x:v>
      </x:c>
      <x:c r="H736" s="17" t="n">
        <x:f>$B$10*E736+(1-$B$10)*F736</x:f>
        <x:v>0.07</x:v>
      </x:c>
      <x:c r="I736" s="34"/>
      <x:c r="J736" s="34"/>
      <x:c r="K736" s="34"/>
      <x:c r="L736" s="34"/>
      <x:c r="M736" s="34"/>
      <x:c r="N736" s="34"/>
      <x:c r="O736" s="34"/>
      <x:c r="P736" s="34"/>
      <x:c r="Q736" s="34"/>
      <x:c r="R736" s="39" t="n">
        <x:v>0.41359528913152444</x:v>
      </x:c>
      <x:c r="S736" s="39" t="n">
        <x:v>1.637912680493043</x:v>
      </x:c>
      <x:c r="T736" s="39" t="n">
        <x:v>-0.8615680992918052</x:v>
      </x:c>
      <x:c r="U736" s="39" t="n">
        <x:v>-1.8095354719279362</x:v>
      </x:c>
      <x:c r="V736" s="39" t="n">
        <x:v>1.3945409972606613</x:v>
      </x:c>
      <x:c r="W736" s="39" t="n">
        <x:v>-0.4654076026944159</x:v>
      </x:c>
      <x:c r="X736" s="39" t="n">
        <x:v>-2.6394390380459978</x:v>
      </x:c>
      <x:c r="Y736" s="39" t="n">
        <x:v>0.2888865534350775</x:v>
      </x:c>
      <x:c r="Z736" s="39" t="n">
        <x:v>0.16793138946313413</x:v>
      </x:c>
      <x:c r="AA736" s="39" t="n">
        <x:v>1.7592796914777613</x:v>
      </x:c>
      <x:c r="AB736" s="39" t="n">
        <x:v>0.028823124660211176</x:v>
      </x:c>
      <x:c r="AC736" s="39" t="n">
        <x:v>1.491090597056898</x:v>
      </x:c>
      <x:c r="AD736" s="39" t="n">
        <x:v>-1.2492899929193597</x:v>
      </x:c>
      <x:c r="AE736" s="39" t="n">
        <x:v>-0.5316799966895819</x:v>
      </x:c>
      <x:c r="AF736" s="39" t="n">
        <x:v>-1.1036610601124632</x:v>
      </x:c>
      <x:c r="AG736" s="39" t="n">
        <x:v>0.759450334863313</x:v>
      </x:c>
      <x:c r="AH736" s="39" t="n">
        <x:v>-0.5295402941894503</x:v>
      </x:c>
      <x:c r="AI736" s="39" t="n">
        <x:v>0.5621413665389158</x:v>
      </x:c>
      <x:c r="AJ736" s="39" t="n">
        <x:v>-0.1907081498928113</x:v>
      </x:c>
      <x:c r="AK736" s="39" t="n">
        <x:v>0.09836593811614945</x:v>
      </x:c>
      <x:c r="AL736" s="34"/>
      <x:c r="AM736" s="34" t="n">
        <x:f>IF(SQRT($B$9)*$B736+SQRT(1-$B$9)*R736&lt;_xlfn.NORM.S.INV($B$6),1,0)</x:f>
        <x:v>0</x:v>
      </x:c>
      <x:c r="AN736" s="34" t="n">
        <x:f>IF(SQRT($B$9)*$B736+SQRT(1-$B$9)*S736&lt;_xlfn.NORM.S.INV($B$6),1,0)</x:f>
        <x:v>0</x:v>
      </x:c>
      <x:c r="AO736" s="34" t="n">
        <x:f>IF(SQRT($B$9)*$B736+SQRT(1-$B$9)*T736&lt;_xlfn.NORM.S.INV($B$6),1,0)</x:f>
        <x:v>0</x:v>
      </x:c>
      <x:c r="AP736" s="34" t="n">
        <x:f>IF(SQRT($B$9)*$B736+SQRT(1-$B$9)*U736&lt;_xlfn.NORM.S.INV($B$6),1,0)</x:f>
        <x:v>0</x:v>
      </x:c>
      <x:c r="AQ736" s="34" t="n">
        <x:f>IF(SQRT($B$9)*$B736+SQRT(1-$B$9)*V736&lt;_xlfn.NORM.S.INV($B$6),1,0)</x:f>
        <x:v>0</x:v>
      </x:c>
      <x:c r="AR736" s="34" t="n">
        <x:f>IF(SQRT($B$9)*$B736+SQRT(1-$B$9)*W736&lt;_xlfn.NORM.S.INV($B$6),1,0)</x:f>
        <x:v>0</x:v>
      </x:c>
      <x:c r="AS736" s="34" t="n">
        <x:f>IF(SQRT($B$9)*$B736+SQRT(1-$B$9)*X736&lt;_xlfn.NORM.S.INV($B$6),1,0)</x:f>
        <x:v>0</x:v>
      </x:c>
      <x:c r="AT736" s="34" t="n">
        <x:f>IF(SQRT($B$9)*$B736+SQRT(1-$B$9)*Y736&lt;_xlfn.NORM.S.INV($B$6),1,0)</x:f>
        <x:v>0</x:v>
      </x:c>
      <x:c r="AU736" s="34" t="n">
        <x:f>IF(SQRT($B$9)*$B736+SQRT(1-$B$9)*Z736&lt;_xlfn.NORM.S.INV($B$6),1,0)</x:f>
        <x:v>0</x:v>
      </x:c>
      <x:c r="AV736" s="34" t="n">
        <x:f>IF(SQRT($B$9)*$B736+SQRT(1-$B$9)*AA736&lt;_xlfn.NORM.S.INV($B$6),1,0)</x:f>
        <x:v>0</x:v>
      </x:c>
      <x:c r="AW736" s="34" t="n">
        <x:f>IF(SQRT($C$9)*$B736+SQRT(1-$C$9)*AB736&lt;_xlfn.NORM.S.INV($C$6),1,0)</x:f>
        <x:v>0</x:v>
      </x:c>
      <x:c r="AX736" s="34" t="n">
        <x:f>IF(SQRT($C$9)*$B736+SQRT(1-$C$9)*AC736&lt;_xlfn.NORM.S.INV($C$6),1,0)</x:f>
        <x:v>0</x:v>
      </x:c>
      <x:c r="AY736" s="34" t="n">
        <x:f>IF(SQRT($C$9)*$B736+SQRT(1-$C$9)*AD736&lt;_xlfn.NORM.S.INV($C$6),1,0)</x:f>
        <x:v>0</x:v>
      </x:c>
      <x:c r="AZ736" s="34" t="n">
        <x:f>IF(SQRT($C$9)*$B736+SQRT(1-$C$9)*AE736&lt;_xlfn.NORM.S.INV($C$6),1,0)</x:f>
        <x:v>0</x:v>
      </x:c>
      <x:c r="BA736" s="34" t="n">
        <x:f>IF(SQRT($C$9)*$B736+SQRT(1-$C$9)*AF736&lt;_xlfn.NORM.S.INV($C$6),1,0)</x:f>
        <x:v>0</x:v>
      </x:c>
      <x:c r="BB736" s="34" t="n">
        <x:f>IF(SQRT($C$9)*$B736+SQRT(1-$C$9)*AG736&lt;_xlfn.NORM.S.INV($C$6),1,0)</x:f>
        <x:v>0</x:v>
      </x:c>
      <x:c r="BC736" s="34" t="n">
        <x:f>IF(SQRT($C$9)*$B736+SQRT(1-$C$9)*AH736&lt;_xlfn.NORM.S.INV($C$6),1,0)</x:f>
        <x:v>0</x:v>
      </x:c>
      <x:c r="BD736" s="34" t="n">
        <x:f>IF(SQRT($C$9)*$B736+SQRT(1-$C$9)*AI736&lt;_xlfn.NORM.S.INV($C$6),1,0)</x:f>
        <x:v>0</x:v>
      </x:c>
      <x:c r="BE736" s="34" t="n">
        <x:f>IF(SQRT($C$9)*$B736+SQRT(1-$C$9)*AJ736&lt;_xlfn.NORM.S.INV($C$6),1,0)</x:f>
        <x:v>0</x:v>
      </x:c>
      <x:c r="BF736" s="34" t="n">
        <x:f>IF(SQRT($C$9)*$B736+SQRT(1-$C$9)*AK736&lt;_xlfn.NORM.S.INV($C$6),1,0)</x:f>
        <x:v>0</x:v>
      </x:c>
      <x:c r="BG736" s="34"/>
      <x:c r="BH736" s="34"/>
      <x:c r="BI736" s="34" t="n">
        <x:f>$B$11*(($A$1061)*$C736/$B$12*$B$7+(1-$A$1061)*$D736/$B$12*$C$7)</x:f>
        <x:v>0</x:v>
      </x:c>
      <x:c r="BJ736" s="34" t="n">
        <x:f>$B$11*(($A$1062)*$C736/$B$12*$B$7+(1-$A$1062)*$D736/$B$12*$C$7)</x:f>
        <x:v>0</x:v>
      </x:c>
      <x:c r="BK736" s="34" t="n">
        <x:f>$B$11*(($A$1063)*$C736/$B$12*$B$7+(1-$A$1063)*$D736/$B$12*$C$7)</x:f>
        <x:v>0</x:v>
      </x:c>
      <x:c r="BL736" s="34" t="n">
        <x:f>$B$11*(($A$1064)*$C736/$B$12*$B$7+(1-$A$1064)*$D736/$B$12*$C$7)</x:f>
        <x:v>0</x:v>
      </x:c>
      <x:c r="BM736" s="34" t="n">
        <x:f>$B$11*(($A$1065)*$C736/$B$12*$B$7+(1-$A$1065)*$D736/$B$12*$C$7)</x:f>
        <x:v>0</x:v>
      </x:c>
      <x:c r="BN736" s="34" t="n">
        <x:f>$B$11*(($A$1066)*$C736/$B$12*$B$7+(1-$A$1066)*$D736/$B$12*$C$7)</x:f>
        <x:v>0</x:v>
      </x:c>
      <x:c r="BO736" s="34" t="n">
        <x:f>$B$11*(($A$1067)*$C736/$B$12*$B$7+(1-$A$1067)*$D736/$B$12*$C$7)</x:f>
        <x:v>0</x:v>
      </x:c>
      <x:c r="BP736" s="34" t="n">
        <x:f>$B$11*(($A$1068)*$C736/$B$12*$B$7+(1-$A$1068)*$D736/$B$12*$C$7)</x:f>
        <x:v>0</x:v>
      </x:c>
      <x:c r="BQ736" s="34" t="n">
        <x:f>$B$11*(($A$1069)*$C736/$B$12*$B$7+(1-$A$1069)*$D736/$B$12*$C$7)</x:f>
        <x:v>0</x:v>
      </x:c>
      <x:c r="BR736" s="34" t="n">
        <x:f>$B$11*(($A$1070)*$C736/$B$12*$B$7+(1-$A$1070)*$D736/$B$12*$C$7)</x:f>
        <x:v>0</x:v>
      </x:c>
      <x:c r="BS736" s="34" t="n">
        <x:f>$B$11*(($A$1071)*$C736/$B$12*$B$7+(1-$A$1071)*$D736/$B$12*$C$7)</x:f>
        <x:v>0</x:v>
      </x:c>
      <x:c r="BT736" s="34" t="n">
        <x:f>$B$11*(($A$1072)*$C736/$B$12*$B$7+(1-$A$1072)*$D736/$B$12*$C$7)</x:f>
        <x:v>0</x:v>
      </x:c>
      <x:c r="BU736" s="34" t="n">
        <x:f>$B$11*(($A$1073)*$C736/$B$12*$B$7+(1-$A$1073)*$D736/$B$12*$C$7)</x:f>
        <x:v>0</x:v>
      </x:c>
      <x:c r="BV736" s="34" t="n">
        <x:f>$B$11*(($A$1074)*$C736/$B$12*$B$7+(1-$A$1074)*$D736/$B$12*$C$7)</x:f>
        <x:v>0</x:v>
      </x:c>
      <x:c r="BW736" s="34" t="n">
        <x:f>$B$11*(($A$1075)*$C736/$B$12*$B$7+(1-$A$1075)*$D736/$B$12*$C$7)</x:f>
        <x:v>0</x:v>
      </x:c>
      <x:c r="BX736" s="34" t="n">
        <x:f>$B$11*(($A$1076)*$C736/$B$12*$B$7+(1-$A$1076)*$D736/$B$12*$C$7)</x:f>
        <x:v>0</x:v>
      </x:c>
      <x:c r="BY736" s="34" t="n">
        <x:f>$B$11*(($A$1077)*$C736/$B$12*$B$7+(1-$A$1077)*$D736/$B$12*$C$7)</x:f>
        <x:v>0</x:v>
      </x:c>
      <x:c r="BZ736" s="34" t="n">
        <x:f>$B$11*(($A$1078)*$C736/$B$12*$B$7+(1-$A$1078)*$D736/$B$12*$C$7)</x:f>
        <x:v>0</x:v>
      </x:c>
      <x:c r="CA736" s="34" t="n">
        <x:f>$B$11*(($A$1079)*$C736/$B$12*$B$7+(1-$A$1079)*$D736/$B$12*$C$7)</x:f>
        <x:v>0</x:v>
      </x:c>
      <x:c r="CB736" s="34" t="n">
        <x:f>$B$11*(($A$1080)*$C736/$B$12*$B$7+(1-$A$1080)*$D736/$B$12*$C$7)</x:f>
        <x:v>0</x:v>
      </x:c>
      <x:c r="CC736" s="34" t="n">
        <x:f>$B$11*(($A$1081)*$C736/$B$12*$B$7+(1-$A$1081)*$D736/$B$12*$C$7)</x:f>
        <x:v>0</x:v>
      </x:c>
    </x:row>
    <x:row r="737">
      <x:c r="A737" s="34" t="n">
        <x:v>713</x:v>
      </x:c>
      <x:c r="B737" s="39" t="n">
        <x:v>0.06329997708497997</x:v>
      </x:c>
      <x:c r="C737" s="1" t="n">
        <x:f>SUM(AM737:AV737)</x:f>
        <x:v>0</x:v>
      </x:c>
      <x:c r="D737" s="1" t="n">
        <x:f>SUM(AW737:BF737)</x:f>
        <x:v>1</x:v>
      </x:c>
      <x:c r="E737" s="17" t="n">
        <x:f>(1-C737/$B$12)*$B$8-C737/$B$12*$B$7</x:f>
        <x:v>0.05</x:v>
      </x:c>
      <x:c r="F737" s="17" t="n">
        <x:f>(1-D737/$B$12)*$C$8-D737/$B$12*$C$7</x:f>
        <x:v>0.021000000000000005</x:v>
      </x:c>
      <x:c r="G737" s="32" t="n">
        <x:f>$B$11*($B$10*C737/$B$12*$B$7+(1-$B$10)*D737/$B$12*$C$7)</x:f>
        <x:v>300</x:v>
      </x:c>
      <x:c r="H737" s="17" t="n">
        <x:f>$B$10*E737+(1-$B$10)*F737</x:f>
        <x:v>0.035500000000000004</x:v>
      </x:c>
      <x:c r="I737" s="34"/>
      <x:c r="J737" s="34"/>
      <x:c r="K737" s="34"/>
      <x:c r="L737" s="34"/>
      <x:c r="M737" s="34"/>
      <x:c r="N737" s="34"/>
      <x:c r="O737" s="34"/>
      <x:c r="P737" s="34"/>
      <x:c r="Q737" s="34"/>
      <x:c r="R737" s="39" t="n">
        <x:v>-0.9343876031536342</x:v>
      </x:c>
      <x:c r="S737" s="39" t="n">
        <x:v>-0.09983169844506999</x:v>
      </x:c>
      <x:c r="T737" s="39" t="n">
        <x:v>-0.8090886824766943</x:v>
      </x:c>
      <x:c r="U737" s="39" t="n">
        <x:v>1.1218703978061346</x:v>
      </x:c>
      <x:c r="V737" s="39" t="n">
        <x:v>0.24247325025265384</x:v>
      </x:c>
      <x:c r="W737" s="39" t="n">
        <x:v>-0.23468505682322907</x:v>
      </x:c>
      <x:c r="X737" s="39" t="n">
        <x:v>1.931674344434295</x:v>
      </x:c>
      <x:c r="Y737" s="39" t="n">
        <x:v>0.5613458737206369</x:v>
      </x:c>
      <x:c r="Z737" s="39" t="n">
        <x:v>0.2080295183364073</x:v>
      </x:c>
      <x:c r="AA737" s="39" t="n">
        <x:v>0.10266370708078722</x:v>
      </x:c>
      <x:c r="AB737" s="39" t="n">
        <x:v>0.16295836047403983</x:v>
      </x:c>
      <x:c r="AC737" s="39" t="n">
        <x:v>-0.8688671537324468</x:v>
      </x:c>
      <x:c r="AD737" s="39" t="n">
        <x:v>0.09431237253834988</x:v>
      </x:c>
      <x:c r="AE737" s="39" t="n">
        <x:v>-1.1814905381316885</x:v>
      </x:c>
      <x:c r="AF737" s="39" t="n">
        <x:v>-1.7042111325673899</x:v>
      </x:c>
      <x:c r="AG737" s="39" t="n">
        <x:v>-0.39314605632260763</x:v>
      </x:c>
      <x:c r="AH737" s="39" t="n">
        <x:v>-1.56935934350243</x:v>
      </x:c>
      <x:c r="AI737" s="39" t="n">
        <x:v>-2.5810493834846113</x:v>
      </x:c>
      <x:c r="AJ737" s="39" t="n">
        <x:v>1.0295490107742484</x:v>
      </x:c>
      <x:c r="AK737" s="39" t="n">
        <x:v>2.049589315649352</x:v>
      </x:c>
      <x:c r="AL737" s="34"/>
      <x:c r="AM737" s="34" t="n">
        <x:f>IF(SQRT($B$9)*$B737+SQRT(1-$B$9)*R737&lt;_xlfn.NORM.S.INV($B$6),1,0)</x:f>
        <x:v>0</x:v>
      </x:c>
      <x:c r="AN737" s="34" t="n">
        <x:f>IF(SQRT($B$9)*$B737+SQRT(1-$B$9)*S737&lt;_xlfn.NORM.S.INV($B$6),1,0)</x:f>
        <x:v>0</x:v>
      </x:c>
      <x:c r="AO737" s="34" t="n">
        <x:f>IF(SQRT($B$9)*$B737+SQRT(1-$B$9)*T737&lt;_xlfn.NORM.S.INV($B$6),1,0)</x:f>
        <x:v>0</x:v>
      </x:c>
      <x:c r="AP737" s="34" t="n">
        <x:f>IF(SQRT($B$9)*$B737+SQRT(1-$B$9)*U737&lt;_xlfn.NORM.S.INV($B$6),1,0)</x:f>
        <x:v>0</x:v>
      </x:c>
      <x:c r="AQ737" s="34" t="n">
        <x:f>IF(SQRT($B$9)*$B737+SQRT(1-$B$9)*V737&lt;_xlfn.NORM.S.INV($B$6),1,0)</x:f>
        <x:v>0</x:v>
      </x:c>
      <x:c r="AR737" s="34" t="n">
        <x:f>IF(SQRT($B$9)*$B737+SQRT(1-$B$9)*W737&lt;_xlfn.NORM.S.INV($B$6),1,0)</x:f>
        <x:v>0</x:v>
      </x:c>
      <x:c r="AS737" s="34" t="n">
        <x:f>IF(SQRT($B$9)*$B737+SQRT(1-$B$9)*X737&lt;_xlfn.NORM.S.INV($B$6),1,0)</x:f>
        <x:v>0</x:v>
      </x:c>
      <x:c r="AT737" s="34" t="n">
        <x:f>IF(SQRT($B$9)*$B737+SQRT(1-$B$9)*Y737&lt;_xlfn.NORM.S.INV($B$6),1,0)</x:f>
        <x:v>0</x:v>
      </x:c>
      <x:c r="AU737" s="34" t="n">
        <x:f>IF(SQRT($B$9)*$B737+SQRT(1-$B$9)*Z737&lt;_xlfn.NORM.S.INV($B$6),1,0)</x:f>
        <x:v>0</x:v>
      </x:c>
      <x:c r="AV737" s="34" t="n">
        <x:f>IF(SQRT($B$9)*$B737+SQRT(1-$B$9)*AA737&lt;_xlfn.NORM.S.INV($B$6),1,0)</x:f>
        <x:v>0</x:v>
      </x:c>
      <x:c r="AW737" s="34" t="n">
        <x:f>IF(SQRT($C$9)*$B737+SQRT(1-$C$9)*AB737&lt;_xlfn.NORM.S.INV($C$6),1,0)</x:f>
        <x:v>0</x:v>
      </x:c>
      <x:c r="AX737" s="34" t="n">
        <x:f>IF(SQRT($C$9)*$B737+SQRT(1-$C$9)*AC737&lt;_xlfn.NORM.S.INV($C$6),1,0)</x:f>
        <x:v>0</x:v>
      </x:c>
      <x:c r="AY737" s="34" t="n">
        <x:f>IF(SQRT($C$9)*$B737+SQRT(1-$C$9)*AD737&lt;_xlfn.NORM.S.INV($C$6),1,0)</x:f>
        <x:v>0</x:v>
      </x:c>
      <x:c r="AZ737" s="34" t="n">
        <x:f>IF(SQRT($C$9)*$B737+SQRT(1-$C$9)*AE737&lt;_xlfn.NORM.S.INV($C$6),1,0)</x:f>
        <x:v>0</x:v>
      </x:c>
      <x:c r="BA737" s="34" t="n">
        <x:f>IF(SQRT($C$9)*$B737+SQRT(1-$C$9)*AF737&lt;_xlfn.NORM.S.INV($C$6),1,0)</x:f>
        <x:v>0</x:v>
      </x:c>
      <x:c r="BB737" s="34" t="n">
        <x:f>IF(SQRT($C$9)*$B737+SQRT(1-$C$9)*AG737&lt;_xlfn.NORM.S.INV($C$6),1,0)</x:f>
        <x:v>0</x:v>
      </x:c>
      <x:c r="BC737" s="34" t="n">
        <x:f>IF(SQRT($C$9)*$B737+SQRT(1-$C$9)*AH737&lt;_xlfn.NORM.S.INV($C$6),1,0)</x:f>
        <x:v>0</x:v>
      </x:c>
      <x:c r="BD737" s="34" t="n">
        <x:f>IF(SQRT($C$9)*$B737+SQRT(1-$C$9)*AI737&lt;_xlfn.NORM.S.INV($C$6),1,0)</x:f>
        <x:v>1</x:v>
      </x:c>
      <x:c r="BE737" s="34" t="n">
        <x:f>IF(SQRT($C$9)*$B737+SQRT(1-$C$9)*AJ737&lt;_xlfn.NORM.S.INV($C$6),1,0)</x:f>
        <x:v>0</x:v>
      </x:c>
      <x:c r="BF737" s="34" t="n">
        <x:f>IF(SQRT($C$9)*$B737+SQRT(1-$C$9)*AK737&lt;_xlfn.NORM.S.INV($C$6),1,0)</x:f>
        <x:v>0</x:v>
      </x:c>
      <x:c r="BG737" s="34"/>
      <x:c r="BH737" s="34"/>
      <x:c r="BI737" s="34" t="n">
        <x:f>$B$11*(($A$1061)*$C737/$B$12*$B$7+(1-$A$1061)*$D737/$B$12*$C$7)</x:f>
        <x:v>600</x:v>
      </x:c>
      <x:c r="BJ737" s="34" t="n">
        <x:f>$B$11*(($A$1062)*$C737/$B$12*$B$7+(1-$A$1062)*$D737/$B$12*$C$7)</x:f>
        <x:v>570</x:v>
      </x:c>
      <x:c r="BK737" s="34" t="n">
        <x:f>$B$11*(($A$1063)*$C737/$B$12*$B$7+(1-$A$1063)*$D737/$B$12*$C$7)</x:f>
        <x:v>540</x:v>
      </x:c>
      <x:c r="BL737" s="34" t="n">
        <x:f>$B$11*(($A$1064)*$C737/$B$12*$B$7+(1-$A$1064)*$D737/$B$12*$C$7)</x:f>
        <x:v>509.99999999999994</x:v>
      </x:c>
      <x:c r="BM737" s="34" t="n">
        <x:f>$B$11*(($A$1065)*$C737/$B$12*$B$7+(1-$A$1065)*$D737/$B$12*$C$7)</x:f>
        <x:v>480</x:v>
      </x:c>
      <x:c r="BN737" s="34" t="n">
        <x:f>$B$11*(($A$1066)*$C737/$B$12*$B$7+(1-$A$1066)*$D737/$B$12*$C$7)</x:f>
        <x:v>450</x:v>
      </x:c>
      <x:c r="BO737" s="34" t="n">
        <x:f>$B$11*(($A$1067)*$C737/$B$12*$B$7+(1-$A$1067)*$D737/$B$12*$C$7)</x:f>
        <x:v>419.99999999999994</x:v>
      </x:c>
      <x:c r="BP737" s="34" t="n">
        <x:f>$B$11*(($A$1068)*$C737/$B$12*$B$7+(1-$A$1068)*$D737/$B$12*$C$7)</x:f>
        <x:v>390</x:v>
      </x:c>
      <x:c r="BQ737" s="34" t="n">
        <x:f>$B$11*(($A$1069)*$C737/$B$12*$B$7+(1-$A$1069)*$D737/$B$12*$C$7)</x:f>
        <x:v>360</x:v>
      </x:c>
      <x:c r="BR737" s="34" t="n">
        <x:f>$B$11*(($A$1070)*$C737/$B$12*$B$7+(1-$A$1070)*$D737/$B$12*$C$7)</x:f>
        <x:v>330</x:v>
      </x:c>
      <x:c r="BS737" s="34" t="n">
        <x:f>$B$11*(($A$1071)*$C737/$B$12*$B$7+(1-$A$1071)*$D737/$B$12*$C$7)</x:f>
        <x:v>300</x:v>
      </x:c>
      <x:c r="BT737" s="34" t="n">
        <x:f>$B$11*(($A$1072)*$C737/$B$12*$B$7+(1-$A$1072)*$D737/$B$12*$C$7)</x:f>
        <x:v>270</x:v>
      </x:c>
      <x:c r="BU737" s="34" t="n">
        <x:f>$B$11*(($A$1073)*$C737/$B$12*$B$7+(1-$A$1073)*$D737/$B$12*$C$7)</x:f>
        <x:v>240</x:v>
      </x:c>
      <x:c r="BV737" s="34" t="n">
        <x:f>$B$11*(($A$1074)*$C737/$B$12*$B$7+(1-$A$1074)*$D737/$B$12*$C$7)</x:f>
        <x:v>209.99999999999997</x:v>
      </x:c>
      <x:c r="BW737" s="34" t="n">
        <x:f>$B$11*(($A$1075)*$C737/$B$12*$B$7+(1-$A$1075)*$D737/$B$12*$C$7)</x:f>
        <x:v>180.00000000000003</x:v>
      </x:c>
      <x:c r="BX737" s="34" t="n">
        <x:f>$B$11*(($A$1076)*$C737/$B$12*$B$7+(1-$A$1076)*$D737/$B$12*$C$7)</x:f>
        <x:v>150</x:v>
      </x:c>
      <x:c r="BY737" s="34" t="n">
        <x:f>$B$11*(($A$1077)*$C737/$B$12*$B$7+(1-$A$1077)*$D737/$B$12*$C$7)</x:f>
        <x:v>119.99999999999999</x:v>
      </x:c>
      <x:c r="BZ737" s="34" t="n">
        <x:f>$B$11*(($A$1078)*$C737/$B$12*$B$7+(1-$A$1078)*$D737/$B$12*$C$7)</x:f>
        <x:v>90.00000000000001</x:v>
      </x:c>
      <x:c r="CA737" s="34" t="n">
        <x:f>$B$11*(($A$1079)*$C737/$B$12*$B$7+(1-$A$1079)*$D737/$B$12*$C$7)</x:f>
        <x:v>59.99999999999999</x:v>
      </x:c>
      <x:c r="CB737" s="34" t="n">
        <x:f>$B$11*(($A$1080)*$C737/$B$12*$B$7+(1-$A$1080)*$D737/$B$12*$C$7)</x:f>
        <x:v>30.00000000000003</x:v>
      </x:c>
      <x:c r="CC737" s="34" t="n">
        <x:f>$B$11*(($A$1081)*$C737/$B$12*$B$7+(1-$A$1081)*$D737/$B$12*$C$7)</x:f>
        <x:v>0</x:v>
      </x:c>
    </x:row>
    <x:row r="738">
      <x:c r="A738" s="34" t="n">
        <x:v>714</x:v>
      </x:c>
      <x:c r="B738" s="39" t="n">
        <x:v>0.24300293302311413</x:v>
      </x:c>
      <x:c r="C738" s="1" t="n">
        <x:f>SUM(AM738:AV738)</x:f>
        <x:v>0</x:v>
      </x:c>
      <x:c r="D738" s="1" t="n">
        <x:f>SUM(AW738:BF738)</x:f>
        <x:v>0</x:v>
      </x:c>
      <x:c r="E738" s="17" t="n">
        <x:f>(1-C738/$B$12)*$B$8-C738/$B$12*$B$7</x:f>
        <x:v>0.05</x:v>
      </x:c>
      <x:c r="F738" s="17" t="n">
        <x:f>(1-D738/$B$12)*$C$8-D738/$B$12*$C$7</x:f>
        <x:v>0.09</x:v>
      </x:c>
      <x:c r="G738" s="32" t="n">
        <x:f>$B$11*($B$10*C738/$B$12*$B$7+(1-$B$10)*D738/$B$12*$C$7)</x:f>
        <x:v>0</x:v>
      </x:c>
      <x:c r="H738" s="17" t="n">
        <x:f>$B$10*E738+(1-$B$10)*F738</x:f>
        <x:v>0.07</x:v>
      </x:c>
      <x:c r="I738" s="34"/>
      <x:c r="J738" s="34"/>
      <x:c r="K738" s="34"/>
      <x:c r="L738" s="34"/>
      <x:c r="M738" s="34"/>
      <x:c r="N738" s="34"/>
      <x:c r="O738" s="34"/>
      <x:c r="P738" s="34"/>
      <x:c r="Q738" s="34"/>
      <x:c r="R738" s="39" t="n">
        <x:v>0.5600364157590119</x:v>
      </x:c>
      <x:c r="S738" s="39" t="n">
        <x:v>-1.6052811470975532</x:v>
      </x:c>
      <x:c r="T738" s="39" t="n">
        <x:v>-0.4778890256859165</x:v>
      </x:c>
      <x:c r="U738" s="39" t="n">
        <x:v>-0.11031627199864484</x:v>
      </x:c>
      <x:c r="V738" s="39" t="n">
        <x:v>-0.04519037421400757</x:v>
      </x:c>
      <x:c r="W738" s="39" t="n">
        <x:v>-0.33540147037076073</x:v>
      </x:c>
      <x:c r="X738" s="39" t="n">
        <x:v>0.39658777460577976</x:v>
      </x:c>
      <x:c r="Y738" s="39" t="n">
        <x:v>-0.10352656487265537</x:v>
      </x:c>
      <x:c r="Z738" s="39" t="n">
        <x:v>2.200210287942665</x:v>
      </x:c>
      <x:c r="AA738" s="39" t="n">
        <x:v>0.6705848392980676</x:v>
      </x:c>
      <x:c r="AB738" s="39" t="n">
        <x:v>-1.160018519062898</x:v>
      </x:c>
      <x:c r="AC738" s="39" t="n">
        <x:v>-1.6036871667579669</x:v>
      </x:c>
      <x:c r="AD738" s="39" t="n">
        <x:v>0.48197519343598144</x:v>
      </x:c>
      <x:c r="AE738" s="39" t="n">
        <x:v>1.1719452360260827</x:v>
      </x:c>
      <x:c r="AF738" s="39" t="n">
        <x:v>-0.5006358109848343</x:v>
      </x:c>
      <x:c r="AG738" s="39" t="n">
        <x:v>-0.5387827798478774</x:v>
      </x:c>
      <x:c r="AH738" s="39" t="n">
        <x:v>-0.2341991762807468</x:v>
      </x:c>
      <x:c r="AI738" s="39" t="n">
        <x:v>0.7382333396552955</x:v>
      </x:c>
      <x:c r="AJ738" s="39" t="n">
        <x:v>0.46800276990564665</x:v>
      </x:c>
      <x:c r="AK738" s="39" t="n">
        <x:v>-0.6653745325157748</x:v>
      </x:c>
      <x:c r="AL738" s="34"/>
      <x:c r="AM738" s="34" t="n">
        <x:f>IF(SQRT($B$9)*$B738+SQRT(1-$B$9)*R738&lt;_xlfn.NORM.S.INV($B$6),1,0)</x:f>
        <x:v>0</x:v>
      </x:c>
      <x:c r="AN738" s="34" t="n">
        <x:f>IF(SQRT($B$9)*$B738+SQRT(1-$B$9)*S738&lt;_xlfn.NORM.S.INV($B$6),1,0)</x:f>
        <x:v>0</x:v>
      </x:c>
      <x:c r="AO738" s="34" t="n">
        <x:f>IF(SQRT($B$9)*$B738+SQRT(1-$B$9)*T738&lt;_xlfn.NORM.S.INV($B$6),1,0)</x:f>
        <x:v>0</x:v>
      </x:c>
      <x:c r="AP738" s="34" t="n">
        <x:f>IF(SQRT($B$9)*$B738+SQRT(1-$B$9)*U738&lt;_xlfn.NORM.S.INV($B$6),1,0)</x:f>
        <x:v>0</x:v>
      </x:c>
      <x:c r="AQ738" s="34" t="n">
        <x:f>IF(SQRT($B$9)*$B738+SQRT(1-$B$9)*V738&lt;_xlfn.NORM.S.INV($B$6),1,0)</x:f>
        <x:v>0</x:v>
      </x:c>
      <x:c r="AR738" s="34" t="n">
        <x:f>IF(SQRT($B$9)*$B738+SQRT(1-$B$9)*W738&lt;_xlfn.NORM.S.INV($B$6),1,0)</x:f>
        <x:v>0</x:v>
      </x:c>
      <x:c r="AS738" s="34" t="n">
        <x:f>IF(SQRT($B$9)*$B738+SQRT(1-$B$9)*X738&lt;_xlfn.NORM.S.INV($B$6),1,0)</x:f>
        <x:v>0</x:v>
      </x:c>
      <x:c r="AT738" s="34" t="n">
        <x:f>IF(SQRT($B$9)*$B738+SQRT(1-$B$9)*Y738&lt;_xlfn.NORM.S.INV($B$6),1,0)</x:f>
        <x:v>0</x:v>
      </x:c>
      <x:c r="AU738" s="34" t="n">
        <x:f>IF(SQRT($B$9)*$B738+SQRT(1-$B$9)*Z738&lt;_xlfn.NORM.S.INV($B$6),1,0)</x:f>
        <x:v>0</x:v>
      </x:c>
      <x:c r="AV738" s="34" t="n">
        <x:f>IF(SQRT($B$9)*$B738+SQRT(1-$B$9)*AA738&lt;_xlfn.NORM.S.INV($B$6),1,0)</x:f>
        <x:v>0</x:v>
      </x:c>
      <x:c r="AW738" s="34" t="n">
        <x:f>IF(SQRT($C$9)*$B738+SQRT(1-$C$9)*AB738&lt;_xlfn.NORM.S.INV($C$6),1,0)</x:f>
        <x:v>0</x:v>
      </x:c>
      <x:c r="AX738" s="34" t="n">
        <x:f>IF(SQRT($C$9)*$B738+SQRT(1-$C$9)*AC738&lt;_xlfn.NORM.S.INV($C$6),1,0)</x:f>
        <x:v>0</x:v>
      </x:c>
      <x:c r="AY738" s="34" t="n">
        <x:f>IF(SQRT($C$9)*$B738+SQRT(1-$C$9)*AD738&lt;_xlfn.NORM.S.INV($C$6),1,0)</x:f>
        <x:v>0</x:v>
      </x:c>
      <x:c r="AZ738" s="34" t="n">
        <x:f>IF(SQRT($C$9)*$B738+SQRT(1-$C$9)*AE738&lt;_xlfn.NORM.S.INV($C$6),1,0)</x:f>
        <x:v>0</x:v>
      </x:c>
      <x:c r="BA738" s="34" t="n">
        <x:f>IF(SQRT($C$9)*$B738+SQRT(1-$C$9)*AF738&lt;_xlfn.NORM.S.INV($C$6),1,0)</x:f>
        <x:v>0</x:v>
      </x:c>
      <x:c r="BB738" s="34" t="n">
        <x:f>IF(SQRT($C$9)*$B738+SQRT(1-$C$9)*AG738&lt;_xlfn.NORM.S.INV($C$6),1,0)</x:f>
        <x:v>0</x:v>
      </x:c>
      <x:c r="BC738" s="34" t="n">
        <x:f>IF(SQRT($C$9)*$B738+SQRT(1-$C$9)*AH738&lt;_xlfn.NORM.S.INV($C$6),1,0)</x:f>
        <x:v>0</x:v>
      </x:c>
      <x:c r="BD738" s="34" t="n">
        <x:f>IF(SQRT($C$9)*$B738+SQRT(1-$C$9)*AI738&lt;_xlfn.NORM.S.INV($C$6),1,0)</x:f>
        <x:v>0</x:v>
      </x:c>
      <x:c r="BE738" s="34" t="n">
        <x:f>IF(SQRT($C$9)*$B738+SQRT(1-$C$9)*AJ738&lt;_xlfn.NORM.S.INV($C$6),1,0)</x:f>
        <x:v>0</x:v>
      </x:c>
      <x:c r="BF738" s="34" t="n">
        <x:f>IF(SQRT($C$9)*$B738+SQRT(1-$C$9)*AK738&lt;_xlfn.NORM.S.INV($C$6),1,0)</x:f>
        <x:v>0</x:v>
      </x:c>
      <x:c r="BG738" s="34"/>
      <x:c r="BH738" s="34"/>
      <x:c r="BI738" s="34" t="n">
        <x:f>$B$11*(($A$1061)*$C738/$B$12*$B$7+(1-$A$1061)*$D738/$B$12*$C$7)</x:f>
        <x:v>0</x:v>
      </x:c>
      <x:c r="BJ738" s="34" t="n">
        <x:f>$B$11*(($A$1062)*$C738/$B$12*$B$7+(1-$A$1062)*$D738/$B$12*$C$7)</x:f>
        <x:v>0</x:v>
      </x:c>
      <x:c r="BK738" s="34" t="n">
        <x:f>$B$11*(($A$1063)*$C738/$B$12*$B$7+(1-$A$1063)*$D738/$B$12*$C$7)</x:f>
        <x:v>0</x:v>
      </x:c>
      <x:c r="BL738" s="34" t="n">
        <x:f>$B$11*(($A$1064)*$C738/$B$12*$B$7+(1-$A$1064)*$D738/$B$12*$C$7)</x:f>
        <x:v>0</x:v>
      </x:c>
      <x:c r="BM738" s="34" t="n">
        <x:f>$B$11*(($A$1065)*$C738/$B$12*$B$7+(1-$A$1065)*$D738/$B$12*$C$7)</x:f>
        <x:v>0</x:v>
      </x:c>
      <x:c r="BN738" s="34" t="n">
        <x:f>$B$11*(($A$1066)*$C738/$B$12*$B$7+(1-$A$1066)*$D738/$B$12*$C$7)</x:f>
        <x:v>0</x:v>
      </x:c>
      <x:c r="BO738" s="34" t="n">
        <x:f>$B$11*(($A$1067)*$C738/$B$12*$B$7+(1-$A$1067)*$D738/$B$12*$C$7)</x:f>
        <x:v>0</x:v>
      </x:c>
      <x:c r="BP738" s="34" t="n">
        <x:f>$B$11*(($A$1068)*$C738/$B$12*$B$7+(1-$A$1068)*$D738/$B$12*$C$7)</x:f>
        <x:v>0</x:v>
      </x:c>
      <x:c r="BQ738" s="34" t="n">
        <x:f>$B$11*(($A$1069)*$C738/$B$12*$B$7+(1-$A$1069)*$D738/$B$12*$C$7)</x:f>
        <x:v>0</x:v>
      </x:c>
      <x:c r="BR738" s="34" t="n">
        <x:f>$B$11*(($A$1070)*$C738/$B$12*$B$7+(1-$A$1070)*$D738/$B$12*$C$7)</x:f>
        <x:v>0</x:v>
      </x:c>
      <x:c r="BS738" s="34" t="n">
        <x:f>$B$11*(($A$1071)*$C738/$B$12*$B$7+(1-$A$1071)*$D738/$B$12*$C$7)</x:f>
        <x:v>0</x:v>
      </x:c>
      <x:c r="BT738" s="34" t="n">
        <x:f>$B$11*(($A$1072)*$C738/$B$12*$B$7+(1-$A$1072)*$D738/$B$12*$C$7)</x:f>
        <x:v>0</x:v>
      </x:c>
      <x:c r="BU738" s="34" t="n">
        <x:f>$B$11*(($A$1073)*$C738/$B$12*$B$7+(1-$A$1073)*$D738/$B$12*$C$7)</x:f>
        <x:v>0</x:v>
      </x:c>
      <x:c r="BV738" s="34" t="n">
        <x:f>$B$11*(($A$1074)*$C738/$B$12*$B$7+(1-$A$1074)*$D738/$B$12*$C$7)</x:f>
        <x:v>0</x:v>
      </x:c>
      <x:c r="BW738" s="34" t="n">
        <x:f>$B$11*(($A$1075)*$C738/$B$12*$B$7+(1-$A$1075)*$D738/$B$12*$C$7)</x:f>
        <x:v>0</x:v>
      </x:c>
      <x:c r="BX738" s="34" t="n">
        <x:f>$B$11*(($A$1076)*$C738/$B$12*$B$7+(1-$A$1076)*$D738/$B$12*$C$7)</x:f>
        <x:v>0</x:v>
      </x:c>
      <x:c r="BY738" s="34" t="n">
        <x:f>$B$11*(($A$1077)*$C738/$B$12*$B$7+(1-$A$1077)*$D738/$B$12*$C$7)</x:f>
        <x:v>0</x:v>
      </x:c>
      <x:c r="BZ738" s="34" t="n">
        <x:f>$B$11*(($A$1078)*$C738/$B$12*$B$7+(1-$A$1078)*$D738/$B$12*$C$7)</x:f>
        <x:v>0</x:v>
      </x:c>
      <x:c r="CA738" s="34" t="n">
        <x:f>$B$11*(($A$1079)*$C738/$B$12*$B$7+(1-$A$1079)*$D738/$B$12*$C$7)</x:f>
        <x:v>0</x:v>
      </x:c>
      <x:c r="CB738" s="34" t="n">
        <x:f>$B$11*(($A$1080)*$C738/$B$12*$B$7+(1-$A$1080)*$D738/$B$12*$C$7)</x:f>
        <x:v>0</x:v>
      </x:c>
      <x:c r="CC738" s="34" t="n">
        <x:f>$B$11*(($A$1081)*$C738/$B$12*$B$7+(1-$A$1081)*$D738/$B$12*$C$7)</x:f>
        <x:v>0</x:v>
      </x:c>
    </x:row>
    <x:row r="739">
      <x:c r="A739" s="34" t="n">
        <x:v>715</x:v>
      </x:c>
      <x:c r="B739" s="39" t="n">
        <x:v>0.06541356030383139</x:v>
      </x:c>
      <x:c r="C739" s="1" t="n">
        <x:f>SUM(AM739:AV739)</x:f>
        <x:v>0</x:v>
      </x:c>
      <x:c r="D739" s="1" t="n">
        <x:f>SUM(AW739:BF739)</x:f>
        <x:v>1</x:v>
      </x:c>
      <x:c r="E739" s="17" t="n">
        <x:f>(1-C739/$B$12)*$B$8-C739/$B$12*$B$7</x:f>
        <x:v>0.05</x:v>
      </x:c>
      <x:c r="F739" s="17" t="n">
        <x:f>(1-D739/$B$12)*$C$8-D739/$B$12*$C$7</x:f>
        <x:v>0.021000000000000005</x:v>
      </x:c>
      <x:c r="G739" s="32" t="n">
        <x:f>$B$11*($B$10*C739/$B$12*$B$7+(1-$B$10)*D739/$B$12*$C$7)</x:f>
        <x:v>300</x:v>
      </x:c>
      <x:c r="H739" s="17" t="n">
        <x:f>$B$10*E739+(1-$B$10)*F739</x:f>
        <x:v>0.035500000000000004</x:v>
      </x:c>
      <x:c r="I739" s="34"/>
      <x:c r="J739" s="34"/>
      <x:c r="K739" s="34"/>
      <x:c r="L739" s="34"/>
      <x:c r="M739" s="34"/>
      <x:c r="N739" s="34"/>
      <x:c r="O739" s="34"/>
      <x:c r="P739" s="34"/>
      <x:c r="Q739" s="34"/>
      <x:c r="R739" s="39" t="n">
        <x:v>-0.8930245815303584</x:v>
      </x:c>
      <x:c r="S739" s="39" t="n">
        <x:v>0.7613417746060348</x:v>
      </x:c>
      <x:c r="T739" s="39" t="n">
        <x:v>0.08181224249379211</x:v>
      </x:c>
      <x:c r="U739" s="39" t="n">
        <x:v>0.7577657017451561</x:v>
      </x:c>
      <x:c r="V739" s="39" t="n">
        <x:v>-0.7606053697940546</x:v>
      </x:c>
      <x:c r="W739" s="39" t="n">
        <x:v>-0.27304796530793823</x:v>
      </x:c>
      <x:c r="X739" s="39" t="n">
        <x:v>-0.2389099425030264</x:v>
      </x:c>
      <x:c r="Y739" s="39" t="n">
        <x:v>-0.19422568721890524</x:v>
      </x:c>
      <x:c r="Z739" s="39" t="n">
        <x:v>-0.8001453289019074</x:v>
      </x:c>
      <x:c r="AA739" s="39" t="n">
        <x:v>0.49202573283024026</x:v>
      </x:c>
      <x:c r="AB739" s="39" t="n">
        <x:v>0.7815857513559344</x:v>
      </x:c>
      <x:c r="AC739" s="39" t="n">
        <x:v>0.7187845620020221</x:v>
      </x:c>
      <x:c r="AD739" s="39" t="n">
        <x:v>-0.8104508304079691</x:v>
      </x:c>
      <x:c r="AE739" s="39" t="n">
        <x:v>-0.44651250188992997</x:v>
      </x:c>
      <x:c r="AF739" s="39" t="n">
        <x:v>-1.746118825556762</x:v>
      </x:c>
      <x:c r="AG739" s="39" t="n">
        <x:v>1.701420073455954</x:v>
      </x:c>
      <x:c r="AH739" s="39" t="n">
        <x:v>0.7776725412252028</x:v>
      </x:c>
      <x:c r="AI739" s="39" t="n">
        <x:v>0.13781104972433642</x:v>
      </x:c>
      <x:c r="AJ739" s="39" t="n">
        <x:v>-1.468767465950714</x:v>
      </x:c>
      <x:c r="AK739" s="39" t="n">
        <x:v>-2.428074840393497</x:v>
      </x:c>
      <x:c r="AL739" s="34"/>
      <x:c r="AM739" s="34" t="n">
        <x:f>IF(SQRT($B$9)*$B739+SQRT(1-$B$9)*R739&lt;_xlfn.NORM.S.INV($B$6),1,0)</x:f>
        <x:v>0</x:v>
      </x:c>
      <x:c r="AN739" s="34" t="n">
        <x:f>IF(SQRT($B$9)*$B739+SQRT(1-$B$9)*S739&lt;_xlfn.NORM.S.INV($B$6),1,0)</x:f>
        <x:v>0</x:v>
      </x:c>
      <x:c r="AO739" s="34" t="n">
        <x:f>IF(SQRT($B$9)*$B739+SQRT(1-$B$9)*T739&lt;_xlfn.NORM.S.INV($B$6),1,0)</x:f>
        <x:v>0</x:v>
      </x:c>
      <x:c r="AP739" s="34" t="n">
        <x:f>IF(SQRT($B$9)*$B739+SQRT(1-$B$9)*U739&lt;_xlfn.NORM.S.INV($B$6),1,0)</x:f>
        <x:v>0</x:v>
      </x:c>
      <x:c r="AQ739" s="34" t="n">
        <x:f>IF(SQRT($B$9)*$B739+SQRT(1-$B$9)*V739&lt;_xlfn.NORM.S.INV($B$6),1,0)</x:f>
        <x:v>0</x:v>
      </x:c>
      <x:c r="AR739" s="34" t="n">
        <x:f>IF(SQRT($B$9)*$B739+SQRT(1-$B$9)*W739&lt;_xlfn.NORM.S.INV($B$6),1,0)</x:f>
        <x:v>0</x:v>
      </x:c>
      <x:c r="AS739" s="34" t="n">
        <x:f>IF(SQRT($B$9)*$B739+SQRT(1-$B$9)*X739&lt;_xlfn.NORM.S.INV($B$6),1,0)</x:f>
        <x:v>0</x:v>
      </x:c>
      <x:c r="AT739" s="34" t="n">
        <x:f>IF(SQRT($B$9)*$B739+SQRT(1-$B$9)*Y739&lt;_xlfn.NORM.S.INV($B$6),1,0)</x:f>
        <x:v>0</x:v>
      </x:c>
      <x:c r="AU739" s="34" t="n">
        <x:f>IF(SQRT($B$9)*$B739+SQRT(1-$B$9)*Z739&lt;_xlfn.NORM.S.INV($B$6),1,0)</x:f>
        <x:v>0</x:v>
      </x:c>
      <x:c r="AV739" s="34" t="n">
        <x:f>IF(SQRT($B$9)*$B739+SQRT(1-$B$9)*AA739&lt;_xlfn.NORM.S.INV($B$6),1,0)</x:f>
        <x:v>0</x:v>
      </x:c>
      <x:c r="AW739" s="34" t="n">
        <x:f>IF(SQRT($C$9)*$B739+SQRT(1-$C$9)*AB739&lt;_xlfn.NORM.S.INV($C$6),1,0)</x:f>
        <x:v>0</x:v>
      </x:c>
      <x:c r="AX739" s="34" t="n">
        <x:f>IF(SQRT($C$9)*$B739+SQRT(1-$C$9)*AC739&lt;_xlfn.NORM.S.INV($C$6),1,0)</x:f>
        <x:v>0</x:v>
      </x:c>
      <x:c r="AY739" s="34" t="n">
        <x:f>IF(SQRT($C$9)*$B739+SQRT(1-$C$9)*AD739&lt;_xlfn.NORM.S.INV($C$6),1,0)</x:f>
        <x:v>0</x:v>
      </x:c>
      <x:c r="AZ739" s="34" t="n">
        <x:f>IF(SQRT($C$9)*$B739+SQRT(1-$C$9)*AE739&lt;_xlfn.NORM.S.INV($C$6),1,0)</x:f>
        <x:v>0</x:v>
      </x:c>
      <x:c r="BA739" s="34" t="n">
        <x:f>IF(SQRT($C$9)*$B739+SQRT(1-$C$9)*AF739&lt;_xlfn.NORM.S.INV($C$6),1,0)</x:f>
        <x:v>0</x:v>
      </x:c>
      <x:c r="BB739" s="34" t="n">
        <x:f>IF(SQRT($C$9)*$B739+SQRT(1-$C$9)*AG739&lt;_xlfn.NORM.S.INV($C$6),1,0)</x:f>
        <x:v>0</x:v>
      </x:c>
      <x:c r="BC739" s="34" t="n">
        <x:f>IF(SQRT($C$9)*$B739+SQRT(1-$C$9)*AH739&lt;_xlfn.NORM.S.INV($C$6),1,0)</x:f>
        <x:v>0</x:v>
      </x:c>
      <x:c r="BD739" s="34" t="n">
        <x:f>IF(SQRT($C$9)*$B739+SQRT(1-$C$9)*AI739&lt;_xlfn.NORM.S.INV($C$6),1,0)</x:f>
        <x:v>0</x:v>
      </x:c>
      <x:c r="BE739" s="34" t="n">
        <x:f>IF(SQRT($C$9)*$B739+SQRT(1-$C$9)*AJ739&lt;_xlfn.NORM.S.INV($C$6),1,0)</x:f>
        <x:v>0</x:v>
      </x:c>
      <x:c r="BF739" s="34" t="n">
        <x:f>IF(SQRT($C$9)*$B739+SQRT(1-$C$9)*AK739&lt;_xlfn.NORM.S.INV($C$6),1,0)</x:f>
        <x:v>1</x:v>
      </x:c>
      <x:c r="BG739" s="34"/>
      <x:c r="BH739" s="34"/>
      <x:c r="BI739" s="34" t="n">
        <x:f>$B$11*(($A$1061)*$C739/$B$12*$B$7+(1-$A$1061)*$D739/$B$12*$C$7)</x:f>
        <x:v>600</x:v>
      </x:c>
      <x:c r="BJ739" s="34" t="n">
        <x:f>$B$11*(($A$1062)*$C739/$B$12*$B$7+(1-$A$1062)*$D739/$B$12*$C$7)</x:f>
        <x:v>570</x:v>
      </x:c>
      <x:c r="BK739" s="34" t="n">
        <x:f>$B$11*(($A$1063)*$C739/$B$12*$B$7+(1-$A$1063)*$D739/$B$12*$C$7)</x:f>
        <x:v>540</x:v>
      </x:c>
      <x:c r="BL739" s="34" t="n">
        <x:f>$B$11*(($A$1064)*$C739/$B$12*$B$7+(1-$A$1064)*$D739/$B$12*$C$7)</x:f>
        <x:v>509.99999999999994</x:v>
      </x:c>
      <x:c r="BM739" s="34" t="n">
        <x:f>$B$11*(($A$1065)*$C739/$B$12*$B$7+(1-$A$1065)*$D739/$B$12*$C$7)</x:f>
        <x:v>480</x:v>
      </x:c>
      <x:c r="BN739" s="34" t="n">
        <x:f>$B$11*(($A$1066)*$C739/$B$12*$B$7+(1-$A$1066)*$D739/$B$12*$C$7)</x:f>
        <x:v>450</x:v>
      </x:c>
      <x:c r="BO739" s="34" t="n">
        <x:f>$B$11*(($A$1067)*$C739/$B$12*$B$7+(1-$A$1067)*$D739/$B$12*$C$7)</x:f>
        <x:v>419.99999999999994</x:v>
      </x:c>
      <x:c r="BP739" s="34" t="n">
        <x:f>$B$11*(($A$1068)*$C739/$B$12*$B$7+(1-$A$1068)*$D739/$B$12*$C$7)</x:f>
        <x:v>390</x:v>
      </x:c>
      <x:c r="BQ739" s="34" t="n">
        <x:f>$B$11*(($A$1069)*$C739/$B$12*$B$7+(1-$A$1069)*$D739/$B$12*$C$7)</x:f>
        <x:v>360</x:v>
      </x:c>
      <x:c r="BR739" s="34" t="n">
        <x:f>$B$11*(($A$1070)*$C739/$B$12*$B$7+(1-$A$1070)*$D739/$B$12*$C$7)</x:f>
        <x:v>330</x:v>
      </x:c>
      <x:c r="BS739" s="34" t="n">
        <x:f>$B$11*(($A$1071)*$C739/$B$12*$B$7+(1-$A$1071)*$D739/$B$12*$C$7)</x:f>
        <x:v>300</x:v>
      </x:c>
      <x:c r="BT739" s="34" t="n">
        <x:f>$B$11*(($A$1072)*$C739/$B$12*$B$7+(1-$A$1072)*$D739/$B$12*$C$7)</x:f>
        <x:v>270</x:v>
      </x:c>
      <x:c r="BU739" s="34" t="n">
        <x:f>$B$11*(($A$1073)*$C739/$B$12*$B$7+(1-$A$1073)*$D739/$B$12*$C$7)</x:f>
        <x:v>240</x:v>
      </x:c>
      <x:c r="BV739" s="34" t="n">
        <x:f>$B$11*(($A$1074)*$C739/$B$12*$B$7+(1-$A$1074)*$D739/$B$12*$C$7)</x:f>
        <x:v>209.99999999999997</x:v>
      </x:c>
      <x:c r="BW739" s="34" t="n">
        <x:f>$B$11*(($A$1075)*$C739/$B$12*$B$7+(1-$A$1075)*$D739/$B$12*$C$7)</x:f>
        <x:v>180.00000000000003</x:v>
      </x:c>
      <x:c r="BX739" s="34" t="n">
        <x:f>$B$11*(($A$1076)*$C739/$B$12*$B$7+(1-$A$1076)*$D739/$B$12*$C$7)</x:f>
        <x:v>150</x:v>
      </x:c>
      <x:c r="BY739" s="34" t="n">
        <x:f>$B$11*(($A$1077)*$C739/$B$12*$B$7+(1-$A$1077)*$D739/$B$12*$C$7)</x:f>
        <x:v>119.99999999999999</x:v>
      </x:c>
      <x:c r="BZ739" s="34" t="n">
        <x:f>$B$11*(($A$1078)*$C739/$B$12*$B$7+(1-$A$1078)*$D739/$B$12*$C$7)</x:f>
        <x:v>90.00000000000001</x:v>
      </x:c>
      <x:c r="CA739" s="34" t="n">
        <x:f>$B$11*(($A$1079)*$C739/$B$12*$B$7+(1-$A$1079)*$D739/$B$12*$C$7)</x:f>
        <x:v>59.99999999999999</x:v>
      </x:c>
      <x:c r="CB739" s="34" t="n">
        <x:f>$B$11*(($A$1080)*$C739/$B$12*$B$7+(1-$A$1080)*$D739/$B$12*$C$7)</x:f>
        <x:v>30.00000000000003</x:v>
      </x:c>
      <x:c r="CC739" s="34" t="n">
        <x:f>$B$11*(($A$1081)*$C739/$B$12*$B$7+(1-$A$1081)*$D739/$B$12*$C$7)</x:f>
        <x:v>0</x:v>
      </x:c>
    </x:row>
    <x:row r="740">
      <x:c r="A740" s="34" t="n">
        <x:v>716</x:v>
      </x:c>
      <x:c r="B740" s="39" t="n">
        <x:v>-1.1154220479278685</x:v>
      </x:c>
      <x:c r="C740" s="1" t="n">
        <x:f>SUM(AM740:AV740)</x:f>
        <x:v>0</x:v>
      </x:c>
      <x:c r="D740" s="1" t="n">
        <x:f>SUM(AW740:BF740)</x:f>
        <x:v>3</x:v>
      </x:c>
      <x:c r="E740" s="17" t="n">
        <x:f>(1-C740/$B$12)*$B$8-C740/$B$12*$B$7</x:f>
        <x:v>0.05</x:v>
      </x:c>
      <x:c r="F740" s="17" t="n">
        <x:f>(1-D740/$B$12)*$C$8-D740/$B$12*$C$7</x:f>
        <x:v>-0.11699999999999999</x:v>
      </x:c>
      <x:c r="G740" s="32" t="n">
        <x:f>$B$11*($B$10*C740/$B$12*$B$7+(1-$B$10)*D740/$B$12*$C$7)</x:f>
        <x:v>900</x:v>
      </x:c>
      <x:c r="H740" s="17" t="n">
        <x:f>$B$10*E740+(1-$B$10)*F740</x:f>
        <x:v>-0.033499999999999995</x:v>
      </x:c>
      <x:c r="I740" s="34"/>
      <x:c r="J740" s="34"/>
      <x:c r="K740" s="34"/>
      <x:c r="L740" s="34"/>
      <x:c r="M740" s="34"/>
      <x:c r="N740" s="34"/>
      <x:c r="O740" s="34"/>
      <x:c r="P740" s="34"/>
      <x:c r="Q740" s="34"/>
      <x:c r="R740" s="39" t="n">
        <x:v>0.08650152123291725</x:v>
      </x:c>
      <x:c r="S740" s="39" t="n">
        <x:v>-1.7114102186332012</x:v>
      </x:c>
      <x:c r="T740" s="39" t="n">
        <x:v>-0.020376620614262257</x:v>
      </x:c>
      <x:c r="U740" s="39" t="n">
        <x:v>-0.23229587870267202</x:v>
      </x:c>
      <x:c r="V740" s="39" t="n">
        <x:v>0.1299709748661691</x:v>
      </x:c>
      <x:c r="W740" s="39" t="n">
        <x:v>1.3757558038937756</x:v>
      </x:c>
      <x:c r="X740" s="39" t="n">
        <x:v>1.3180452349658682</x:v>
      </x:c>
      <x:c r="Y740" s="39" t="n">
        <x:v>-0.3688893974086323</x:v>
      </x:c>
      <x:c r="Z740" s="39" t="n">
        <x:v>-0.9182096771500451</x:v>
      </x:c>
      <x:c r="AA740" s="39" t="n">
        <x:v>-0.15479849653902594</x:v>
      </x:c>
      <x:c r="AB740" s="39" t="n">
        <x:v>-0.5037599158530012</x:v>
      </x:c>
      <x:c r="AC740" s="39" t="n">
        <x:v>-0.8047822889186761</x:v>
      </x:c>
      <x:c r="AD740" s="39" t="n">
        <x:v>-1.4018909765373082</x:v>
      </x:c>
      <x:c r="AE740" s="39" t="n">
        <x:v>-1.1487808218403512</x:v>
      </x:c>
      <x:c r="AF740" s="39" t="n">
        <x:v>0.5435158178295482</x:v>
      </x:c>
      <x:c r="AG740" s="39" t="n">
        <x:v>-1.3402373491205193</x:v>
      </x:c>
      <x:c r="AH740" s="39" t="n">
        <x:v>2.5264875765673676</x:v>
      </x:c>
      <x:c r="AI740" s="39" t="n">
        <x:v>0.7865387714408334</x:v>
      </x:c>
      <x:c r="AJ740" s="39" t="n">
        <x:v>-0.44935627408640577</x:v>
      </x:c>
      <x:c r="AK740" s="39" t="n">
        <x:v>-1.776412945218518</x:v>
      </x:c>
      <x:c r="AL740" s="34"/>
      <x:c r="AM740" s="34" t="n">
        <x:f>IF(SQRT($B$9)*$B740+SQRT(1-$B$9)*R740&lt;_xlfn.NORM.S.INV($B$6),1,0)</x:f>
        <x:v>0</x:v>
      </x:c>
      <x:c r="AN740" s="34" t="n">
        <x:f>IF(SQRT($B$9)*$B740+SQRT(1-$B$9)*S740&lt;_xlfn.NORM.S.INV($B$6),1,0)</x:f>
        <x:v>0</x:v>
      </x:c>
      <x:c r="AO740" s="34" t="n">
        <x:f>IF(SQRT($B$9)*$B740+SQRT(1-$B$9)*T740&lt;_xlfn.NORM.S.INV($B$6),1,0)</x:f>
        <x:v>0</x:v>
      </x:c>
      <x:c r="AP740" s="34" t="n">
        <x:f>IF(SQRT($B$9)*$B740+SQRT(1-$B$9)*U740&lt;_xlfn.NORM.S.INV($B$6),1,0)</x:f>
        <x:v>0</x:v>
      </x:c>
      <x:c r="AQ740" s="34" t="n">
        <x:f>IF(SQRT($B$9)*$B740+SQRT(1-$B$9)*V740&lt;_xlfn.NORM.S.INV($B$6),1,0)</x:f>
        <x:v>0</x:v>
      </x:c>
      <x:c r="AR740" s="34" t="n">
        <x:f>IF(SQRT($B$9)*$B740+SQRT(1-$B$9)*W740&lt;_xlfn.NORM.S.INV($B$6),1,0)</x:f>
        <x:v>0</x:v>
      </x:c>
      <x:c r="AS740" s="34" t="n">
        <x:f>IF(SQRT($B$9)*$B740+SQRT(1-$B$9)*X740&lt;_xlfn.NORM.S.INV($B$6),1,0)</x:f>
        <x:v>0</x:v>
      </x:c>
      <x:c r="AT740" s="34" t="n">
        <x:f>IF(SQRT($B$9)*$B740+SQRT(1-$B$9)*Y740&lt;_xlfn.NORM.S.INV($B$6),1,0)</x:f>
        <x:v>0</x:v>
      </x:c>
      <x:c r="AU740" s="34" t="n">
        <x:f>IF(SQRT($B$9)*$B740+SQRT(1-$B$9)*Z740&lt;_xlfn.NORM.S.INV($B$6),1,0)</x:f>
        <x:v>0</x:v>
      </x:c>
      <x:c r="AV740" s="34" t="n">
        <x:f>IF(SQRT($B$9)*$B740+SQRT(1-$B$9)*AA740&lt;_xlfn.NORM.S.INV($B$6),1,0)</x:f>
        <x:v>0</x:v>
      </x:c>
      <x:c r="AW740" s="34" t="n">
        <x:f>IF(SQRT($C$9)*$B740+SQRT(1-$C$9)*AB740&lt;_xlfn.NORM.S.INV($C$6),1,0)</x:f>
        <x:v>0</x:v>
      </x:c>
      <x:c r="AX740" s="34" t="n">
        <x:f>IF(SQRT($C$9)*$B740+SQRT(1-$C$9)*AC740&lt;_xlfn.NORM.S.INV($C$6),1,0)</x:f>
        <x:v>0</x:v>
      </x:c>
      <x:c r="AY740" s="34" t="n">
        <x:f>IF(SQRT($C$9)*$B740+SQRT(1-$C$9)*AD740&lt;_xlfn.NORM.S.INV($C$6),1,0)</x:f>
        <x:v>1</x:v>
      </x:c>
      <x:c r="AZ740" s="34" t="n">
        <x:f>IF(SQRT($C$9)*$B740+SQRT(1-$C$9)*AE740&lt;_xlfn.NORM.S.INV($C$6),1,0)</x:f>
        <x:v>0</x:v>
      </x:c>
      <x:c r="BA740" s="34" t="n">
        <x:f>IF(SQRT($C$9)*$B740+SQRT(1-$C$9)*AF740&lt;_xlfn.NORM.S.INV($C$6),1,0)</x:f>
        <x:v>0</x:v>
      </x:c>
      <x:c r="BB740" s="34" t="n">
        <x:f>IF(SQRT($C$9)*$B740+SQRT(1-$C$9)*AG740&lt;_xlfn.NORM.S.INV($C$6),1,0)</x:f>
        <x:v>1</x:v>
      </x:c>
      <x:c r="BC740" s="34" t="n">
        <x:f>IF(SQRT($C$9)*$B740+SQRT(1-$C$9)*AH740&lt;_xlfn.NORM.S.INV($C$6),1,0)</x:f>
        <x:v>0</x:v>
      </x:c>
      <x:c r="BD740" s="34" t="n">
        <x:f>IF(SQRT($C$9)*$B740+SQRT(1-$C$9)*AI740&lt;_xlfn.NORM.S.INV($C$6),1,0)</x:f>
        <x:v>0</x:v>
      </x:c>
      <x:c r="BE740" s="34" t="n">
        <x:f>IF(SQRT($C$9)*$B740+SQRT(1-$C$9)*AJ740&lt;_xlfn.NORM.S.INV($C$6),1,0)</x:f>
        <x:v>0</x:v>
      </x:c>
      <x:c r="BF740" s="34" t="n">
        <x:f>IF(SQRT($C$9)*$B740+SQRT(1-$C$9)*AK740&lt;_xlfn.NORM.S.INV($C$6),1,0)</x:f>
        <x:v>1</x:v>
      </x:c>
      <x:c r="BG740" s="34"/>
      <x:c r="BH740" s="34"/>
      <x:c r="BI740" s="34" t="n">
        <x:f>$B$11*(($A$1061)*$C740/$B$12*$B$7+(1-$A$1061)*$D740/$B$12*$C$7)</x:f>
        <x:v>1800</x:v>
      </x:c>
      <x:c r="BJ740" s="34" t="n">
        <x:f>$B$11*(($A$1062)*$C740/$B$12*$B$7+(1-$A$1062)*$D740/$B$12*$C$7)</x:f>
        <x:v>1709.9999999999998</x:v>
      </x:c>
      <x:c r="BK740" s="34" t="n">
        <x:f>$B$11*(($A$1063)*$C740/$B$12*$B$7+(1-$A$1063)*$D740/$B$12*$C$7)</x:f>
        <x:v>1620</x:v>
      </x:c>
      <x:c r="BL740" s="34" t="n">
        <x:f>$B$11*(($A$1064)*$C740/$B$12*$B$7+(1-$A$1064)*$D740/$B$12*$C$7)</x:f>
        <x:v>1530</x:v>
      </x:c>
      <x:c r="BM740" s="34" t="n">
        <x:f>$B$11*(($A$1065)*$C740/$B$12*$B$7+(1-$A$1065)*$D740/$B$12*$C$7)</x:f>
        <x:v>1440.0000000000002</x:v>
      </x:c>
      <x:c r="BN740" s="34" t="n">
        <x:f>$B$11*(($A$1066)*$C740/$B$12*$B$7+(1-$A$1066)*$D740/$B$12*$C$7)</x:f>
        <x:v>1350</x:v>
      </x:c>
      <x:c r="BO740" s="34" t="n">
        <x:f>$B$11*(($A$1067)*$C740/$B$12*$B$7+(1-$A$1067)*$D740/$B$12*$C$7)</x:f>
        <x:v>1259.9999999999998</x:v>
      </x:c>
      <x:c r="BP740" s="34" t="n">
        <x:f>$B$11*(($A$1068)*$C740/$B$12*$B$7+(1-$A$1068)*$D740/$B$12*$C$7)</x:f>
        <x:v>1170</x:v>
      </x:c>
      <x:c r="BQ740" s="34" t="n">
        <x:f>$B$11*(($A$1069)*$C740/$B$12*$B$7+(1-$A$1069)*$D740/$B$12*$C$7)</x:f>
        <x:v>1080</x:v>
      </x:c>
      <x:c r="BR740" s="34" t="n">
        <x:f>$B$11*(($A$1070)*$C740/$B$12*$B$7+(1-$A$1070)*$D740/$B$12*$C$7)</x:f>
        <x:v>990</x:v>
      </x:c>
      <x:c r="BS740" s="34" t="n">
        <x:f>$B$11*(($A$1071)*$C740/$B$12*$B$7+(1-$A$1071)*$D740/$B$12*$C$7)</x:f>
        <x:v>900</x:v>
      </x:c>
      <x:c r="BT740" s="34" t="n">
        <x:f>$B$11*(($A$1072)*$C740/$B$12*$B$7+(1-$A$1072)*$D740/$B$12*$C$7)</x:f>
        <x:v>809.9999999999999</x:v>
      </x:c>
      <x:c r="BU740" s="34" t="n">
        <x:f>$B$11*(($A$1073)*$C740/$B$12*$B$7+(1-$A$1073)*$D740/$B$12*$C$7)</x:f>
        <x:v>720.0000000000001</x:v>
      </x:c>
      <x:c r="BV740" s="34" t="n">
        <x:f>$B$11*(($A$1074)*$C740/$B$12*$B$7+(1-$A$1074)*$D740/$B$12*$C$7)</x:f>
        <x:v>629.9999999999999</x:v>
      </x:c>
      <x:c r="BW740" s="34" t="n">
        <x:f>$B$11*(($A$1075)*$C740/$B$12*$B$7+(1-$A$1075)*$D740/$B$12*$C$7)</x:f>
        <x:v>540.0000000000001</x:v>
      </x:c>
      <x:c r="BX740" s="34" t="n">
        <x:f>$B$11*(($A$1076)*$C740/$B$12*$B$7+(1-$A$1076)*$D740/$B$12*$C$7)</x:f>
        <x:v>450</x:v>
      </x:c>
      <x:c r="BY740" s="34" t="n">
        <x:f>$B$11*(($A$1077)*$C740/$B$12*$B$7+(1-$A$1077)*$D740/$B$12*$C$7)</x:f>
        <x:v>359.9999999999999</x:v>
      </x:c>
      <x:c r="BZ740" s="34" t="n">
        <x:f>$B$11*(($A$1078)*$C740/$B$12*$B$7+(1-$A$1078)*$D740/$B$12*$C$7)</x:f>
        <x:v>270.00000000000006</x:v>
      </x:c>
      <x:c r="CA740" s="34" t="n">
        <x:f>$B$11*(($A$1079)*$C740/$B$12*$B$7+(1-$A$1079)*$D740/$B$12*$C$7)</x:f>
        <x:v>179.99999999999994</x:v>
      </x:c>
      <x:c r="CB740" s="34" t="n">
        <x:f>$B$11*(($A$1080)*$C740/$B$12*$B$7+(1-$A$1080)*$D740/$B$12*$C$7)</x:f>
        <x:v>90.00000000000009</x:v>
      </x:c>
      <x:c r="CC740" s="34" t="n">
        <x:f>$B$11*(($A$1081)*$C740/$B$12*$B$7+(1-$A$1081)*$D740/$B$12*$C$7)</x:f>
        <x:v>0</x:v>
      </x:c>
    </x:row>
    <x:row r="741">
      <x:c r="A741" s="34" t="n">
        <x:v>717</x:v>
      </x:c>
      <x:c r="B741" s="39" t="n">
        <x:v>-0.5607472046520915</x:v>
      </x:c>
      <x:c r="C741" s="1" t="n">
        <x:f>SUM(AM741:AV741)</x:f>
        <x:v>0</x:v>
      </x:c>
      <x:c r="D741" s="1" t="n">
        <x:f>SUM(AW741:BF741)</x:f>
        <x:v>1</x:v>
      </x:c>
      <x:c r="E741" s="17" t="n">
        <x:f>(1-C741/$B$12)*$B$8-C741/$B$12*$B$7</x:f>
        <x:v>0.05</x:v>
      </x:c>
      <x:c r="F741" s="17" t="n">
        <x:f>(1-D741/$B$12)*$C$8-D741/$B$12*$C$7</x:f>
        <x:v>0.021000000000000005</x:v>
      </x:c>
      <x:c r="G741" s="32" t="n">
        <x:f>$B$11*($B$10*C741/$B$12*$B$7+(1-$B$10)*D741/$B$12*$C$7)</x:f>
        <x:v>300</x:v>
      </x:c>
      <x:c r="H741" s="17" t="n">
        <x:f>$B$10*E741+(1-$B$10)*F741</x:f>
        <x:v>0.035500000000000004</x:v>
      </x:c>
      <x:c r="I741" s="34"/>
      <x:c r="J741" s="34"/>
      <x:c r="K741" s="34"/>
      <x:c r="L741" s="34"/>
      <x:c r="M741" s="34"/>
      <x:c r="N741" s="34"/>
      <x:c r="O741" s="34"/>
      <x:c r="P741" s="34"/>
      <x:c r="Q741" s="34"/>
      <x:c r="R741" s="39" t="n">
        <x:v>1.0004099912908713</x:v>
      </x:c>
      <x:c r="S741" s="39" t="n">
        <x:v>-0.37731543743602647</x:v>
      </x:c>
      <x:c r="T741" s="39" t="n">
        <x:v>0.010446415859929652</x:v>
      </x:c>
      <x:c r="U741" s="39" t="n">
        <x:v>-0.3022275173743908</x:v>
      </x:c>
      <x:c r="V741" s="39" t="n">
        <x:v>-0.4323738963775296</x:v>
      </x:c>
      <x:c r="W741" s="39" t="n">
        <x:v>-1.7043995252371273</x:v>
      </x:c>
      <x:c r="X741" s="39" t="n">
        <x:v>-0.6506802720687979</x:v>
      </x:c>
      <x:c r="Y741" s="39" t="n">
        <x:v>1.0608645901846545</x:v>
      </x:c>
      <x:c r="Z741" s="39" t="n">
        <x:v>1.7852445521821882</x:v>
      </x:c>
      <x:c r="AA741" s="39" t="n">
        <x:v>-1.2941159850315411</x:v>
      </x:c>
      <x:c r="AB741" s="39" t="n">
        <x:v>-2.511723883605827</x:v>
      </x:c>
      <x:c r="AC741" s="39" t="n">
        <x:v>-0.21997056617713368</x:v>
      </x:c>
      <x:c r="AD741" s="39" t="n">
        <x:v>1.2094182122256238</x:v>
      </x:c>
      <x:c r="AE741" s="39" t="n">
        <x:v>0.5972416785195761</x:v>
      </x:c>
      <x:c r="AF741" s="39" t="n">
        <x:v>1.2513821876866171</x:v>
      </x:c>
      <x:c r="AG741" s="39" t="n">
        <x:v>0.5293417974821378</x:v>
      </x:c>
      <x:c r="AH741" s="39" t="n">
        <x:v>0.5087346979167717</x:v>
      </x:c>
      <x:c r="AI741" s="39" t="n">
        <x:v>1.0129851851563765</x:v>
      </x:c>
      <x:c r="AJ741" s="39" t="n">
        <x:v>-0.4604145099285349</x:v>
      </x:c>
      <x:c r="AK741" s="39" t="n">
        <x:v>-1.1553293242996685</x:v>
      </x:c>
      <x:c r="AL741" s="34"/>
      <x:c r="AM741" s="34" t="n">
        <x:f>IF(SQRT($B$9)*$B741+SQRT(1-$B$9)*R741&lt;_xlfn.NORM.S.INV($B$6),1,0)</x:f>
        <x:v>0</x:v>
      </x:c>
      <x:c r="AN741" s="34" t="n">
        <x:f>IF(SQRT($B$9)*$B741+SQRT(1-$B$9)*S741&lt;_xlfn.NORM.S.INV($B$6),1,0)</x:f>
        <x:v>0</x:v>
      </x:c>
      <x:c r="AO741" s="34" t="n">
        <x:f>IF(SQRT($B$9)*$B741+SQRT(1-$B$9)*T741&lt;_xlfn.NORM.S.INV($B$6),1,0)</x:f>
        <x:v>0</x:v>
      </x:c>
      <x:c r="AP741" s="34" t="n">
        <x:f>IF(SQRT($B$9)*$B741+SQRT(1-$B$9)*U741&lt;_xlfn.NORM.S.INV($B$6),1,0)</x:f>
        <x:v>0</x:v>
      </x:c>
      <x:c r="AQ741" s="34" t="n">
        <x:f>IF(SQRT($B$9)*$B741+SQRT(1-$B$9)*V741&lt;_xlfn.NORM.S.INV($B$6),1,0)</x:f>
        <x:v>0</x:v>
      </x:c>
      <x:c r="AR741" s="34" t="n">
        <x:f>IF(SQRT($B$9)*$B741+SQRT(1-$B$9)*W741&lt;_xlfn.NORM.S.INV($B$6),1,0)</x:f>
        <x:v>0</x:v>
      </x:c>
      <x:c r="AS741" s="34" t="n">
        <x:f>IF(SQRT($B$9)*$B741+SQRT(1-$B$9)*X741&lt;_xlfn.NORM.S.INV($B$6),1,0)</x:f>
        <x:v>0</x:v>
      </x:c>
      <x:c r="AT741" s="34" t="n">
        <x:f>IF(SQRT($B$9)*$B741+SQRT(1-$B$9)*Y741&lt;_xlfn.NORM.S.INV($B$6),1,0)</x:f>
        <x:v>0</x:v>
      </x:c>
      <x:c r="AU741" s="34" t="n">
        <x:f>IF(SQRT($B$9)*$B741+SQRT(1-$B$9)*Z741&lt;_xlfn.NORM.S.INV($B$6),1,0)</x:f>
        <x:v>0</x:v>
      </x:c>
      <x:c r="AV741" s="34" t="n">
        <x:f>IF(SQRT($B$9)*$B741+SQRT(1-$B$9)*AA741&lt;_xlfn.NORM.S.INV($B$6),1,0)</x:f>
        <x:v>0</x:v>
      </x:c>
      <x:c r="AW741" s="34" t="n">
        <x:f>IF(SQRT($C$9)*$B741+SQRT(1-$C$9)*AB741&lt;_xlfn.NORM.S.INV($C$6),1,0)</x:f>
        <x:v>1</x:v>
      </x:c>
      <x:c r="AX741" s="34" t="n">
        <x:f>IF(SQRT($C$9)*$B741+SQRT(1-$C$9)*AC741&lt;_xlfn.NORM.S.INV($C$6),1,0)</x:f>
        <x:v>0</x:v>
      </x:c>
      <x:c r="AY741" s="34" t="n">
        <x:f>IF(SQRT($C$9)*$B741+SQRT(1-$C$9)*AD741&lt;_xlfn.NORM.S.INV($C$6),1,0)</x:f>
        <x:v>0</x:v>
      </x:c>
      <x:c r="AZ741" s="34" t="n">
        <x:f>IF(SQRT($C$9)*$B741+SQRT(1-$C$9)*AE741&lt;_xlfn.NORM.S.INV($C$6),1,0)</x:f>
        <x:v>0</x:v>
      </x:c>
      <x:c r="BA741" s="34" t="n">
        <x:f>IF(SQRT($C$9)*$B741+SQRT(1-$C$9)*AF741&lt;_xlfn.NORM.S.INV($C$6),1,0)</x:f>
        <x:v>0</x:v>
      </x:c>
      <x:c r="BB741" s="34" t="n">
        <x:f>IF(SQRT($C$9)*$B741+SQRT(1-$C$9)*AG741&lt;_xlfn.NORM.S.INV($C$6),1,0)</x:f>
        <x:v>0</x:v>
      </x:c>
      <x:c r="BC741" s="34" t="n">
        <x:f>IF(SQRT($C$9)*$B741+SQRT(1-$C$9)*AH741&lt;_xlfn.NORM.S.INV($C$6),1,0)</x:f>
        <x:v>0</x:v>
      </x:c>
      <x:c r="BD741" s="34" t="n">
        <x:f>IF(SQRT($C$9)*$B741+SQRT(1-$C$9)*AI741&lt;_xlfn.NORM.S.INV($C$6),1,0)</x:f>
        <x:v>0</x:v>
      </x:c>
      <x:c r="BE741" s="34" t="n">
        <x:f>IF(SQRT($C$9)*$B741+SQRT(1-$C$9)*AJ741&lt;_xlfn.NORM.S.INV($C$6),1,0)</x:f>
        <x:v>0</x:v>
      </x:c>
      <x:c r="BF741" s="34" t="n">
        <x:f>IF(SQRT($C$9)*$B741+SQRT(1-$C$9)*AK741&lt;_xlfn.NORM.S.INV($C$6),1,0)</x:f>
        <x:v>0</x:v>
      </x:c>
      <x:c r="BG741" s="34"/>
      <x:c r="BH741" s="34"/>
      <x:c r="BI741" s="34" t="n">
        <x:f>$B$11*(($A$1061)*$C741/$B$12*$B$7+(1-$A$1061)*$D741/$B$12*$C$7)</x:f>
        <x:v>600</x:v>
      </x:c>
      <x:c r="BJ741" s="34" t="n">
        <x:f>$B$11*(($A$1062)*$C741/$B$12*$B$7+(1-$A$1062)*$D741/$B$12*$C$7)</x:f>
        <x:v>570</x:v>
      </x:c>
      <x:c r="BK741" s="34" t="n">
        <x:f>$B$11*(($A$1063)*$C741/$B$12*$B$7+(1-$A$1063)*$D741/$B$12*$C$7)</x:f>
        <x:v>540</x:v>
      </x:c>
      <x:c r="BL741" s="34" t="n">
        <x:f>$B$11*(($A$1064)*$C741/$B$12*$B$7+(1-$A$1064)*$D741/$B$12*$C$7)</x:f>
        <x:v>509.99999999999994</x:v>
      </x:c>
      <x:c r="BM741" s="34" t="n">
        <x:f>$B$11*(($A$1065)*$C741/$B$12*$B$7+(1-$A$1065)*$D741/$B$12*$C$7)</x:f>
        <x:v>480</x:v>
      </x:c>
      <x:c r="BN741" s="34" t="n">
        <x:f>$B$11*(($A$1066)*$C741/$B$12*$B$7+(1-$A$1066)*$D741/$B$12*$C$7)</x:f>
        <x:v>450</x:v>
      </x:c>
      <x:c r="BO741" s="34" t="n">
        <x:f>$B$11*(($A$1067)*$C741/$B$12*$B$7+(1-$A$1067)*$D741/$B$12*$C$7)</x:f>
        <x:v>419.99999999999994</x:v>
      </x:c>
      <x:c r="BP741" s="34" t="n">
        <x:f>$B$11*(($A$1068)*$C741/$B$12*$B$7+(1-$A$1068)*$D741/$B$12*$C$7)</x:f>
        <x:v>390</x:v>
      </x:c>
      <x:c r="BQ741" s="34" t="n">
        <x:f>$B$11*(($A$1069)*$C741/$B$12*$B$7+(1-$A$1069)*$D741/$B$12*$C$7)</x:f>
        <x:v>360</x:v>
      </x:c>
      <x:c r="BR741" s="34" t="n">
        <x:f>$B$11*(($A$1070)*$C741/$B$12*$B$7+(1-$A$1070)*$D741/$B$12*$C$7)</x:f>
        <x:v>330</x:v>
      </x:c>
      <x:c r="BS741" s="34" t="n">
        <x:f>$B$11*(($A$1071)*$C741/$B$12*$B$7+(1-$A$1071)*$D741/$B$12*$C$7)</x:f>
        <x:v>300</x:v>
      </x:c>
      <x:c r="BT741" s="34" t="n">
        <x:f>$B$11*(($A$1072)*$C741/$B$12*$B$7+(1-$A$1072)*$D741/$B$12*$C$7)</x:f>
        <x:v>270</x:v>
      </x:c>
      <x:c r="BU741" s="34" t="n">
        <x:f>$B$11*(($A$1073)*$C741/$B$12*$B$7+(1-$A$1073)*$D741/$B$12*$C$7)</x:f>
        <x:v>240</x:v>
      </x:c>
      <x:c r="BV741" s="34" t="n">
        <x:f>$B$11*(($A$1074)*$C741/$B$12*$B$7+(1-$A$1074)*$D741/$B$12*$C$7)</x:f>
        <x:v>209.99999999999997</x:v>
      </x:c>
      <x:c r="BW741" s="34" t="n">
        <x:f>$B$11*(($A$1075)*$C741/$B$12*$B$7+(1-$A$1075)*$D741/$B$12*$C$7)</x:f>
        <x:v>180.00000000000003</x:v>
      </x:c>
      <x:c r="BX741" s="34" t="n">
        <x:f>$B$11*(($A$1076)*$C741/$B$12*$B$7+(1-$A$1076)*$D741/$B$12*$C$7)</x:f>
        <x:v>150</x:v>
      </x:c>
      <x:c r="BY741" s="34" t="n">
        <x:f>$B$11*(($A$1077)*$C741/$B$12*$B$7+(1-$A$1077)*$D741/$B$12*$C$7)</x:f>
        <x:v>119.99999999999999</x:v>
      </x:c>
      <x:c r="BZ741" s="34" t="n">
        <x:f>$B$11*(($A$1078)*$C741/$B$12*$B$7+(1-$A$1078)*$D741/$B$12*$C$7)</x:f>
        <x:v>90.00000000000001</x:v>
      </x:c>
      <x:c r="CA741" s="34" t="n">
        <x:f>$B$11*(($A$1079)*$C741/$B$12*$B$7+(1-$A$1079)*$D741/$B$12*$C$7)</x:f>
        <x:v>59.99999999999999</x:v>
      </x:c>
      <x:c r="CB741" s="34" t="n">
        <x:f>$B$11*(($A$1080)*$C741/$B$12*$B$7+(1-$A$1080)*$D741/$B$12*$C$7)</x:f>
        <x:v>30.00000000000003</x:v>
      </x:c>
      <x:c r="CC741" s="34" t="n">
        <x:f>$B$11*(($A$1081)*$C741/$B$12*$B$7+(1-$A$1081)*$D741/$B$12*$C$7)</x:f>
        <x:v>0</x:v>
      </x:c>
    </x:row>
    <x:row r="742">
      <x:c r="A742" s="34" t="n">
        <x:v>718</x:v>
      </x:c>
      <x:c r="B742" s="39" t="n">
        <x:v>-1.3042636682250883</x:v>
      </x:c>
      <x:c r="C742" s="1" t="n">
        <x:f>SUM(AM742:AV742)</x:f>
        <x:v>0</x:v>
      </x:c>
      <x:c r="D742" s="1" t="n">
        <x:f>SUM(AW742:BF742)</x:f>
        <x:v>0</x:v>
      </x:c>
      <x:c r="E742" s="17" t="n">
        <x:f>(1-C742/$B$12)*$B$8-C742/$B$12*$B$7</x:f>
        <x:v>0.05</x:v>
      </x:c>
      <x:c r="F742" s="17" t="n">
        <x:f>(1-D742/$B$12)*$C$8-D742/$B$12*$C$7</x:f>
        <x:v>0.09</x:v>
      </x:c>
      <x:c r="G742" s="32" t="n">
        <x:f>$B$11*($B$10*C742/$B$12*$B$7+(1-$B$10)*D742/$B$12*$C$7)</x:f>
        <x:v>0</x:v>
      </x:c>
      <x:c r="H742" s="17" t="n">
        <x:f>$B$10*E742+(1-$B$10)*F742</x:f>
        <x:v>0.07</x:v>
      </x:c>
      <x:c r="I742" s="34"/>
      <x:c r="J742" s="34"/>
      <x:c r="K742" s="34"/>
      <x:c r="L742" s="34"/>
      <x:c r="M742" s="34"/>
      <x:c r="N742" s="34"/>
      <x:c r="O742" s="34"/>
      <x:c r="P742" s="34"/>
      <x:c r="Q742" s="34"/>
      <x:c r="R742" s="39" t="n">
        <x:v>0.10845018851997712</x:v>
      </x:c>
      <x:c r="S742" s="39" t="n">
        <x:v>-0.7026607665753475</x:v>
      </x:c>
      <x:c r="T742" s="39" t="n">
        <x:v>-0.3832178128294928</x:v>
      </x:c>
      <x:c r="U742" s="39" t="n">
        <x:v>0.748323965522286</x:v>
      </x:c>
      <x:c r="V742" s="39" t="n">
        <x:v>-0.027183588795853635</x:v>
      </x:c>
      <x:c r="W742" s="39" t="n">
        <x:v>-0.9332212651222722</x:v>
      </x:c>
      <x:c r="X742" s="39" t="n">
        <x:v>-0.88951185071467</x:v>
      </x:c>
      <x:c r="Y742" s="39" t="n">
        <x:v>-0.8401133860619416</x:v>
      </x:c>
      <x:c r="Z742" s="39" t="n">
        <x:v>-0.653490788703552</x:v>
      </x:c>
      <x:c r="AA742" s="39" t="n">
        <x:v>0.2539133358724136</x:v>
      </x:c>
      <x:c r="AB742" s="39" t="n">
        <x:v>-0.8064103852313168</x:v>
      </x:c>
      <x:c r="AC742" s="39" t="n">
        <x:v>-0.43985643727718293</x:v>
      </x:c>
      <x:c r="AD742" s="39" t="n">
        <x:v>0.30048328228582377</x:v>
      </x:c>
      <x:c r="AE742" s="39" t="n">
        <x:v>-1.142891565976217</x:v>
      </x:c>
      <x:c r="AF742" s="39" t="n">
        <x:v>1.8820413292121907</x:v>
      </x:c>
      <x:c r="AG742" s="39" t="n">
        <x:v>-0.6450311308925406</x:v>
      </x:c>
      <x:c r="AH742" s="39" t="n">
        <x:v>-0.1915743759789668</x:v>
      </x:c>
      <x:c r="AI742" s="39" t="n">
        <x:v>-0.23631275803066343</x:v>
      </x:c>
      <x:c r="AJ742" s="39" t="n">
        <x:v>-0.7103024506327754</x:v>
      </x:c>
      <x:c r="AK742" s="39" t="n">
        <x:v>-0.6641685972037253</x:v>
      </x:c>
      <x:c r="AL742" s="34"/>
      <x:c r="AM742" s="34" t="n">
        <x:f>IF(SQRT($B$9)*$B742+SQRT(1-$B$9)*R742&lt;_xlfn.NORM.S.INV($B$6),1,0)</x:f>
        <x:v>0</x:v>
      </x:c>
      <x:c r="AN742" s="34" t="n">
        <x:f>IF(SQRT($B$9)*$B742+SQRT(1-$B$9)*S742&lt;_xlfn.NORM.S.INV($B$6),1,0)</x:f>
        <x:v>0</x:v>
      </x:c>
      <x:c r="AO742" s="34" t="n">
        <x:f>IF(SQRT($B$9)*$B742+SQRT(1-$B$9)*T742&lt;_xlfn.NORM.S.INV($B$6),1,0)</x:f>
        <x:v>0</x:v>
      </x:c>
      <x:c r="AP742" s="34" t="n">
        <x:f>IF(SQRT($B$9)*$B742+SQRT(1-$B$9)*U742&lt;_xlfn.NORM.S.INV($B$6),1,0)</x:f>
        <x:v>0</x:v>
      </x:c>
      <x:c r="AQ742" s="34" t="n">
        <x:f>IF(SQRT($B$9)*$B742+SQRT(1-$B$9)*V742&lt;_xlfn.NORM.S.INV($B$6),1,0)</x:f>
        <x:v>0</x:v>
      </x:c>
      <x:c r="AR742" s="34" t="n">
        <x:f>IF(SQRT($B$9)*$B742+SQRT(1-$B$9)*W742&lt;_xlfn.NORM.S.INV($B$6),1,0)</x:f>
        <x:v>0</x:v>
      </x:c>
      <x:c r="AS742" s="34" t="n">
        <x:f>IF(SQRT($B$9)*$B742+SQRT(1-$B$9)*X742&lt;_xlfn.NORM.S.INV($B$6),1,0)</x:f>
        <x:v>0</x:v>
      </x:c>
      <x:c r="AT742" s="34" t="n">
        <x:f>IF(SQRT($B$9)*$B742+SQRT(1-$B$9)*Y742&lt;_xlfn.NORM.S.INV($B$6),1,0)</x:f>
        <x:v>0</x:v>
      </x:c>
      <x:c r="AU742" s="34" t="n">
        <x:f>IF(SQRT($B$9)*$B742+SQRT(1-$B$9)*Z742&lt;_xlfn.NORM.S.INV($B$6),1,0)</x:f>
        <x:v>0</x:v>
      </x:c>
      <x:c r="AV742" s="34" t="n">
        <x:f>IF(SQRT($B$9)*$B742+SQRT(1-$B$9)*AA742&lt;_xlfn.NORM.S.INV($B$6),1,0)</x:f>
        <x:v>0</x:v>
      </x:c>
      <x:c r="AW742" s="34" t="n">
        <x:f>IF(SQRT($C$9)*$B742+SQRT(1-$C$9)*AB742&lt;_xlfn.NORM.S.INV($C$6),1,0)</x:f>
        <x:v>0</x:v>
      </x:c>
      <x:c r="AX742" s="34" t="n">
        <x:f>IF(SQRT($C$9)*$B742+SQRT(1-$C$9)*AC742&lt;_xlfn.NORM.S.INV($C$6),1,0)</x:f>
        <x:v>0</x:v>
      </x:c>
      <x:c r="AY742" s="34" t="n">
        <x:f>IF(SQRT($C$9)*$B742+SQRT(1-$C$9)*AD742&lt;_xlfn.NORM.S.INV($C$6),1,0)</x:f>
        <x:v>0</x:v>
      </x:c>
      <x:c r="AZ742" s="34" t="n">
        <x:f>IF(SQRT($C$9)*$B742+SQRT(1-$C$9)*AE742&lt;_xlfn.NORM.S.INV($C$6),1,0)</x:f>
        <x:v>0</x:v>
      </x:c>
      <x:c r="BA742" s="34" t="n">
        <x:f>IF(SQRT($C$9)*$B742+SQRT(1-$C$9)*AF742&lt;_xlfn.NORM.S.INV($C$6),1,0)</x:f>
        <x:v>0</x:v>
      </x:c>
      <x:c r="BB742" s="34" t="n">
        <x:f>IF(SQRT($C$9)*$B742+SQRT(1-$C$9)*AG742&lt;_xlfn.NORM.S.INV($C$6),1,0)</x:f>
        <x:v>0</x:v>
      </x:c>
      <x:c r="BC742" s="34" t="n">
        <x:f>IF(SQRT($C$9)*$B742+SQRT(1-$C$9)*AH742&lt;_xlfn.NORM.S.INV($C$6),1,0)</x:f>
        <x:v>0</x:v>
      </x:c>
      <x:c r="BD742" s="34" t="n">
        <x:f>IF(SQRT($C$9)*$B742+SQRT(1-$C$9)*AI742&lt;_xlfn.NORM.S.INV($C$6),1,0)</x:f>
        <x:v>0</x:v>
      </x:c>
      <x:c r="BE742" s="34" t="n">
        <x:f>IF(SQRT($C$9)*$B742+SQRT(1-$C$9)*AJ742&lt;_xlfn.NORM.S.INV($C$6),1,0)</x:f>
        <x:v>0</x:v>
      </x:c>
      <x:c r="BF742" s="34" t="n">
        <x:f>IF(SQRT($C$9)*$B742+SQRT(1-$C$9)*AK742&lt;_xlfn.NORM.S.INV($C$6),1,0)</x:f>
        <x:v>0</x:v>
      </x:c>
      <x:c r="BG742" s="34"/>
      <x:c r="BH742" s="34"/>
      <x:c r="BI742" s="34" t="n">
        <x:f>$B$11*(($A$1061)*$C742/$B$12*$B$7+(1-$A$1061)*$D742/$B$12*$C$7)</x:f>
        <x:v>0</x:v>
      </x:c>
      <x:c r="BJ742" s="34" t="n">
        <x:f>$B$11*(($A$1062)*$C742/$B$12*$B$7+(1-$A$1062)*$D742/$B$12*$C$7)</x:f>
        <x:v>0</x:v>
      </x:c>
      <x:c r="BK742" s="34" t="n">
        <x:f>$B$11*(($A$1063)*$C742/$B$12*$B$7+(1-$A$1063)*$D742/$B$12*$C$7)</x:f>
        <x:v>0</x:v>
      </x:c>
      <x:c r="BL742" s="34" t="n">
        <x:f>$B$11*(($A$1064)*$C742/$B$12*$B$7+(1-$A$1064)*$D742/$B$12*$C$7)</x:f>
        <x:v>0</x:v>
      </x:c>
      <x:c r="BM742" s="34" t="n">
        <x:f>$B$11*(($A$1065)*$C742/$B$12*$B$7+(1-$A$1065)*$D742/$B$12*$C$7)</x:f>
        <x:v>0</x:v>
      </x:c>
      <x:c r="BN742" s="34" t="n">
        <x:f>$B$11*(($A$1066)*$C742/$B$12*$B$7+(1-$A$1066)*$D742/$B$12*$C$7)</x:f>
        <x:v>0</x:v>
      </x:c>
      <x:c r="BO742" s="34" t="n">
        <x:f>$B$11*(($A$1067)*$C742/$B$12*$B$7+(1-$A$1067)*$D742/$B$12*$C$7)</x:f>
        <x:v>0</x:v>
      </x:c>
      <x:c r="BP742" s="34" t="n">
        <x:f>$B$11*(($A$1068)*$C742/$B$12*$B$7+(1-$A$1068)*$D742/$B$12*$C$7)</x:f>
        <x:v>0</x:v>
      </x:c>
      <x:c r="BQ742" s="34" t="n">
        <x:f>$B$11*(($A$1069)*$C742/$B$12*$B$7+(1-$A$1069)*$D742/$B$12*$C$7)</x:f>
        <x:v>0</x:v>
      </x:c>
      <x:c r="BR742" s="34" t="n">
        <x:f>$B$11*(($A$1070)*$C742/$B$12*$B$7+(1-$A$1070)*$D742/$B$12*$C$7)</x:f>
        <x:v>0</x:v>
      </x:c>
      <x:c r="BS742" s="34" t="n">
        <x:f>$B$11*(($A$1071)*$C742/$B$12*$B$7+(1-$A$1071)*$D742/$B$12*$C$7)</x:f>
        <x:v>0</x:v>
      </x:c>
      <x:c r="BT742" s="34" t="n">
        <x:f>$B$11*(($A$1072)*$C742/$B$12*$B$7+(1-$A$1072)*$D742/$B$12*$C$7)</x:f>
        <x:v>0</x:v>
      </x:c>
      <x:c r="BU742" s="34" t="n">
        <x:f>$B$11*(($A$1073)*$C742/$B$12*$B$7+(1-$A$1073)*$D742/$B$12*$C$7)</x:f>
        <x:v>0</x:v>
      </x:c>
      <x:c r="BV742" s="34" t="n">
        <x:f>$B$11*(($A$1074)*$C742/$B$12*$B$7+(1-$A$1074)*$D742/$B$12*$C$7)</x:f>
        <x:v>0</x:v>
      </x:c>
      <x:c r="BW742" s="34" t="n">
        <x:f>$B$11*(($A$1075)*$C742/$B$12*$B$7+(1-$A$1075)*$D742/$B$12*$C$7)</x:f>
        <x:v>0</x:v>
      </x:c>
      <x:c r="BX742" s="34" t="n">
        <x:f>$B$11*(($A$1076)*$C742/$B$12*$B$7+(1-$A$1076)*$D742/$B$12*$C$7)</x:f>
        <x:v>0</x:v>
      </x:c>
      <x:c r="BY742" s="34" t="n">
        <x:f>$B$11*(($A$1077)*$C742/$B$12*$B$7+(1-$A$1077)*$D742/$B$12*$C$7)</x:f>
        <x:v>0</x:v>
      </x:c>
      <x:c r="BZ742" s="34" t="n">
        <x:f>$B$11*(($A$1078)*$C742/$B$12*$B$7+(1-$A$1078)*$D742/$B$12*$C$7)</x:f>
        <x:v>0</x:v>
      </x:c>
      <x:c r="CA742" s="34" t="n">
        <x:f>$B$11*(($A$1079)*$C742/$B$12*$B$7+(1-$A$1079)*$D742/$B$12*$C$7)</x:f>
        <x:v>0</x:v>
      </x:c>
      <x:c r="CB742" s="34" t="n">
        <x:f>$B$11*(($A$1080)*$C742/$B$12*$B$7+(1-$A$1080)*$D742/$B$12*$C$7)</x:f>
        <x:v>0</x:v>
      </x:c>
      <x:c r="CC742" s="34" t="n">
        <x:f>$B$11*(($A$1081)*$C742/$B$12*$B$7+(1-$A$1081)*$D742/$B$12*$C$7)</x:f>
        <x:v>0</x:v>
      </x:c>
    </x:row>
    <x:row r="743">
      <x:c r="A743" s="34" t="n">
        <x:v>719</x:v>
      </x:c>
      <x:c r="B743" s="39" t="n">
        <x:v>-2.5926205069071644</x:v>
      </x:c>
      <x:c r="C743" s="1" t="n">
        <x:f>SUM(AM743:AV743)</x:f>
        <x:v>0</x:v>
      </x:c>
      <x:c r="D743" s="1" t="n">
        <x:f>SUM(AW743:BF743)</x:f>
        <x:v>0</x:v>
      </x:c>
      <x:c r="E743" s="17" t="n">
        <x:f>(1-C743/$B$12)*$B$8-C743/$B$12*$B$7</x:f>
        <x:v>0.05</x:v>
      </x:c>
      <x:c r="F743" s="17" t="n">
        <x:f>(1-D743/$B$12)*$C$8-D743/$B$12*$C$7</x:f>
        <x:v>0.09</x:v>
      </x:c>
      <x:c r="G743" s="32" t="n">
        <x:f>$B$11*($B$10*C743/$B$12*$B$7+(1-$B$10)*D743/$B$12*$C$7)</x:f>
        <x:v>0</x:v>
      </x:c>
      <x:c r="H743" s="17" t="n">
        <x:f>$B$10*E743+(1-$B$10)*F743</x:f>
        <x:v>0.07</x:v>
      </x:c>
      <x:c r="I743" s="34"/>
      <x:c r="J743" s="34"/>
      <x:c r="K743" s="34"/>
      <x:c r="L743" s="34"/>
      <x:c r="M743" s="34"/>
      <x:c r="N743" s="34"/>
      <x:c r="O743" s="34"/>
      <x:c r="P743" s="34"/>
      <x:c r="Q743" s="34"/>
      <x:c r="R743" s="39" t="n">
        <x:v>-0.09635065313247744</x:v>
      </x:c>
      <x:c r="S743" s="39" t="n">
        <x:v>-0.08757554834725785</x:v>
      </x:c>
      <x:c r="T743" s="39" t="n">
        <x:v>-0.5105918097994905</x:v>
      </x:c>
      <x:c r="U743" s="39" t="n">
        <x:v>-0.6235556951555223</x:v>
      </x:c>
      <x:c r="V743" s="39" t="n">
        <x:v>0.3037473832332177</x:v>
      </x:c>
      <x:c r="W743" s="39" t="n">
        <x:v>-0.7038089500263507</x:v>
      </x:c>
      <x:c r="X743" s="39" t="n">
        <x:v>0.13467792891632352</x:v>
      </x:c>
      <x:c r="Y743" s="39" t="n">
        <x:v>0.009056515484189549</x:v>
      </x:c>
      <x:c r="Z743" s="39" t="n">
        <x:v>0.229314869384516</x:v>
      </x:c>
      <x:c r="AA743" s="39" t="n">
        <x:v>-0.8861878424366321</x:v>
      </x:c>
      <x:c r="AB743" s="39" t="n">
        <x:v>1.2875131844260015</x:v>
      </x:c>
      <x:c r="AC743" s="39" t="n">
        <x:v>-0.4667116312500716</x:v>
      </x:c>
      <x:c r="AD743" s="39" t="n">
        <x:v>2.2777603009315985</x:v>
      </x:c>
      <x:c r="AE743" s="39" t="n">
        <x:v>0.5375088841861256</x:v>
      </x:c>
      <x:c r="AF743" s="39" t="n">
        <x:v>0.6449341462043503</x:v>
      </x:c>
      <x:c r="AG743" s="39" t="n">
        <x:v>0.4826149074444294</x:v>
      </x:c>
      <x:c r="AH743" s="39" t="n">
        <x:v>1.099515474636457</x:v>
      </x:c>
      <x:c r="AI743" s="39" t="n">
        <x:v>-0.4306706293019393</x:v>
      </x:c>
      <x:c r="AJ743" s="39" t="n">
        <x:v>0.5342450745700527</x:v>
      </x:c>
      <x:c r="AK743" s="39" t="n">
        <x:v>1.1636732824908247</x:v>
      </x:c>
      <x:c r="AL743" s="34"/>
      <x:c r="AM743" s="34" t="n">
        <x:f>IF(SQRT($B$9)*$B743+SQRT(1-$B$9)*R743&lt;_xlfn.NORM.S.INV($B$6),1,0)</x:f>
        <x:v>0</x:v>
      </x:c>
      <x:c r="AN743" s="34" t="n">
        <x:f>IF(SQRT($B$9)*$B743+SQRT(1-$B$9)*S743&lt;_xlfn.NORM.S.INV($B$6),1,0)</x:f>
        <x:v>0</x:v>
      </x:c>
      <x:c r="AO743" s="34" t="n">
        <x:f>IF(SQRT($B$9)*$B743+SQRT(1-$B$9)*T743&lt;_xlfn.NORM.S.INV($B$6),1,0)</x:f>
        <x:v>0</x:v>
      </x:c>
      <x:c r="AP743" s="34" t="n">
        <x:f>IF(SQRT($B$9)*$B743+SQRT(1-$B$9)*U743&lt;_xlfn.NORM.S.INV($B$6),1,0)</x:f>
        <x:v>0</x:v>
      </x:c>
      <x:c r="AQ743" s="34" t="n">
        <x:f>IF(SQRT($B$9)*$B743+SQRT(1-$B$9)*V743&lt;_xlfn.NORM.S.INV($B$6),1,0)</x:f>
        <x:v>0</x:v>
      </x:c>
      <x:c r="AR743" s="34" t="n">
        <x:f>IF(SQRT($B$9)*$B743+SQRT(1-$B$9)*W743&lt;_xlfn.NORM.S.INV($B$6),1,0)</x:f>
        <x:v>0</x:v>
      </x:c>
      <x:c r="AS743" s="34" t="n">
        <x:f>IF(SQRT($B$9)*$B743+SQRT(1-$B$9)*X743&lt;_xlfn.NORM.S.INV($B$6),1,0)</x:f>
        <x:v>0</x:v>
      </x:c>
      <x:c r="AT743" s="34" t="n">
        <x:f>IF(SQRT($B$9)*$B743+SQRT(1-$B$9)*Y743&lt;_xlfn.NORM.S.INV($B$6),1,0)</x:f>
        <x:v>0</x:v>
      </x:c>
      <x:c r="AU743" s="34" t="n">
        <x:f>IF(SQRT($B$9)*$B743+SQRT(1-$B$9)*Z743&lt;_xlfn.NORM.S.INV($B$6),1,0)</x:f>
        <x:v>0</x:v>
      </x:c>
      <x:c r="AV743" s="34" t="n">
        <x:f>IF(SQRT($B$9)*$B743+SQRT(1-$B$9)*AA743&lt;_xlfn.NORM.S.INV($B$6),1,0)</x:f>
        <x:v>0</x:v>
      </x:c>
      <x:c r="AW743" s="34" t="n">
        <x:f>IF(SQRT($C$9)*$B743+SQRT(1-$C$9)*AB743&lt;_xlfn.NORM.S.INV($C$6),1,0)</x:f>
        <x:v>0</x:v>
      </x:c>
      <x:c r="AX743" s="34" t="n">
        <x:f>IF(SQRT($C$9)*$B743+SQRT(1-$C$9)*AC743&lt;_xlfn.NORM.S.INV($C$6),1,0)</x:f>
        <x:v>0</x:v>
      </x:c>
      <x:c r="AY743" s="34" t="n">
        <x:f>IF(SQRT($C$9)*$B743+SQRT(1-$C$9)*AD743&lt;_xlfn.NORM.S.INV($C$6),1,0)</x:f>
        <x:v>0</x:v>
      </x:c>
      <x:c r="AZ743" s="34" t="n">
        <x:f>IF(SQRT($C$9)*$B743+SQRT(1-$C$9)*AE743&lt;_xlfn.NORM.S.INV($C$6),1,0)</x:f>
        <x:v>0</x:v>
      </x:c>
      <x:c r="BA743" s="34" t="n">
        <x:f>IF(SQRT($C$9)*$B743+SQRT(1-$C$9)*AF743&lt;_xlfn.NORM.S.INV($C$6),1,0)</x:f>
        <x:v>0</x:v>
      </x:c>
      <x:c r="BB743" s="34" t="n">
        <x:f>IF(SQRT($C$9)*$B743+SQRT(1-$C$9)*AG743&lt;_xlfn.NORM.S.INV($C$6),1,0)</x:f>
        <x:v>0</x:v>
      </x:c>
      <x:c r="BC743" s="34" t="n">
        <x:f>IF(SQRT($C$9)*$B743+SQRT(1-$C$9)*AH743&lt;_xlfn.NORM.S.INV($C$6),1,0)</x:f>
        <x:v>0</x:v>
      </x:c>
      <x:c r="BD743" s="34" t="n">
        <x:f>IF(SQRT($C$9)*$B743+SQRT(1-$C$9)*AI743&lt;_xlfn.NORM.S.INV($C$6),1,0)</x:f>
        <x:v>0</x:v>
      </x:c>
      <x:c r="BE743" s="34" t="n">
        <x:f>IF(SQRT($C$9)*$B743+SQRT(1-$C$9)*AJ743&lt;_xlfn.NORM.S.INV($C$6),1,0)</x:f>
        <x:v>0</x:v>
      </x:c>
      <x:c r="BF743" s="34" t="n">
        <x:f>IF(SQRT($C$9)*$B743+SQRT(1-$C$9)*AK743&lt;_xlfn.NORM.S.INV($C$6),1,0)</x:f>
        <x:v>0</x:v>
      </x:c>
      <x:c r="BG743" s="34"/>
      <x:c r="BH743" s="34"/>
      <x:c r="BI743" s="34" t="n">
        <x:f>$B$11*(($A$1061)*$C743/$B$12*$B$7+(1-$A$1061)*$D743/$B$12*$C$7)</x:f>
        <x:v>0</x:v>
      </x:c>
      <x:c r="BJ743" s="34" t="n">
        <x:f>$B$11*(($A$1062)*$C743/$B$12*$B$7+(1-$A$1062)*$D743/$B$12*$C$7)</x:f>
        <x:v>0</x:v>
      </x:c>
      <x:c r="BK743" s="34" t="n">
        <x:f>$B$11*(($A$1063)*$C743/$B$12*$B$7+(1-$A$1063)*$D743/$B$12*$C$7)</x:f>
        <x:v>0</x:v>
      </x:c>
      <x:c r="BL743" s="34" t="n">
        <x:f>$B$11*(($A$1064)*$C743/$B$12*$B$7+(1-$A$1064)*$D743/$B$12*$C$7)</x:f>
        <x:v>0</x:v>
      </x:c>
      <x:c r="BM743" s="34" t="n">
        <x:f>$B$11*(($A$1065)*$C743/$B$12*$B$7+(1-$A$1065)*$D743/$B$12*$C$7)</x:f>
        <x:v>0</x:v>
      </x:c>
      <x:c r="BN743" s="34" t="n">
        <x:f>$B$11*(($A$1066)*$C743/$B$12*$B$7+(1-$A$1066)*$D743/$B$12*$C$7)</x:f>
        <x:v>0</x:v>
      </x:c>
      <x:c r="BO743" s="34" t="n">
        <x:f>$B$11*(($A$1067)*$C743/$B$12*$B$7+(1-$A$1067)*$D743/$B$12*$C$7)</x:f>
        <x:v>0</x:v>
      </x:c>
      <x:c r="BP743" s="34" t="n">
        <x:f>$B$11*(($A$1068)*$C743/$B$12*$B$7+(1-$A$1068)*$D743/$B$12*$C$7)</x:f>
        <x:v>0</x:v>
      </x:c>
      <x:c r="BQ743" s="34" t="n">
        <x:f>$B$11*(($A$1069)*$C743/$B$12*$B$7+(1-$A$1069)*$D743/$B$12*$C$7)</x:f>
        <x:v>0</x:v>
      </x:c>
      <x:c r="BR743" s="34" t="n">
        <x:f>$B$11*(($A$1070)*$C743/$B$12*$B$7+(1-$A$1070)*$D743/$B$12*$C$7)</x:f>
        <x:v>0</x:v>
      </x:c>
      <x:c r="BS743" s="34" t="n">
        <x:f>$B$11*(($A$1071)*$C743/$B$12*$B$7+(1-$A$1071)*$D743/$B$12*$C$7)</x:f>
        <x:v>0</x:v>
      </x:c>
      <x:c r="BT743" s="34" t="n">
        <x:f>$B$11*(($A$1072)*$C743/$B$12*$B$7+(1-$A$1072)*$D743/$B$12*$C$7)</x:f>
        <x:v>0</x:v>
      </x:c>
      <x:c r="BU743" s="34" t="n">
        <x:f>$B$11*(($A$1073)*$C743/$B$12*$B$7+(1-$A$1073)*$D743/$B$12*$C$7)</x:f>
        <x:v>0</x:v>
      </x:c>
      <x:c r="BV743" s="34" t="n">
        <x:f>$B$11*(($A$1074)*$C743/$B$12*$B$7+(1-$A$1074)*$D743/$B$12*$C$7)</x:f>
        <x:v>0</x:v>
      </x:c>
      <x:c r="BW743" s="34" t="n">
        <x:f>$B$11*(($A$1075)*$C743/$B$12*$B$7+(1-$A$1075)*$D743/$B$12*$C$7)</x:f>
        <x:v>0</x:v>
      </x:c>
      <x:c r="BX743" s="34" t="n">
        <x:f>$B$11*(($A$1076)*$C743/$B$12*$B$7+(1-$A$1076)*$D743/$B$12*$C$7)</x:f>
        <x:v>0</x:v>
      </x:c>
      <x:c r="BY743" s="34" t="n">
        <x:f>$B$11*(($A$1077)*$C743/$B$12*$B$7+(1-$A$1077)*$D743/$B$12*$C$7)</x:f>
        <x:v>0</x:v>
      </x:c>
      <x:c r="BZ743" s="34" t="n">
        <x:f>$B$11*(($A$1078)*$C743/$B$12*$B$7+(1-$A$1078)*$D743/$B$12*$C$7)</x:f>
        <x:v>0</x:v>
      </x:c>
      <x:c r="CA743" s="34" t="n">
        <x:f>$B$11*(($A$1079)*$C743/$B$12*$B$7+(1-$A$1079)*$D743/$B$12*$C$7)</x:f>
        <x:v>0</x:v>
      </x:c>
      <x:c r="CB743" s="34" t="n">
        <x:f>$B$11*(($A$1080)*$C743/$B$12*$B$7+(1-$A$1080)*$D743/$B$12*$C$7)</x:f>
        <x:v>0</x:v>
      </x:c>
      <x:c r="CC743" s="34" t="n">
        <x:f>$B$11*(($A$1081)*$C743/$B$12*$B$7+(1-$A$1081)*$D743/$B$12*$C$7)</x:f>
        <x:v>0</x:v>
      </x:c>
    </x:row>
    <x:row r="744">
      <x:c r="A744" s="34" t="n">
        <x:v>720</x:v>
      </x:c>
      <x:c r="B744" s="39" t="n">
        <x:v>-0.20939409937403014</x:v>
      </x:c>
      <x:c r="C744" s="1" t="n">
        <x:f>SUM(AM744:AV744)</x:f>
        <x:v>0</x:v>
      </x:c>
      <x:c r="D744" s="1" t="n">
        <x:f>SUM(AW744:BF744)</x:f>
        <x:v>0</x:v>
      </x:c>
      <x:c r="E744" s="17" t="n">
        <x:f>(1-C744/$B$12)*$B$8-C744/$B$12*$B$7</x:f>
        <x:v>0.05</x:v>
      </x:c>
      <x:c r="F744" s="17" t="n">
        <x:f>(1-D744/$B$12)*$C$8-D744/$B$12*$C$7</x:f>
        <x:v>0.09</x:v>
      </x:c>
      <x:c r="G744" s="32" t="n">
        <x:f>$B$11*($B$10*C744/$B$12*$B$7+(1-$B$10)*D744/$B$12*$C$7)</x:f>
        <x:v>0</x:v>
      </x:c>
      <x:c r="H744" s="17" t="n">
        <x:f>$B$10*E744+(1-$B$10)*F744</x:f>
        <x:v>0.07</x:v>
      </x:c>
      <x:c r="I744" s="34"/>
      <x:c r="J744" s="34"/>
      <x:c r="K744" s="34"/>
      <x:c r="L744" s="34"/>
      <x:c r="M744" s="34"/>
      <x:c r="N744" s="34"/>
      <x:c r="O744" s="34"/>
      <x:c r="P744" s="34"/>
      <x:c r="Q744" s="34"/>
      <x:c r="R744" s="39" t="n">
        <x:v>-2.0861900339691526</x:v>
      </x:c>
      <x:c r="S744" s="39" t="n">
        <x:v>0.9236490110738635</x:v>
      </x:c>
      <x:c r="T744" s="39" t="n">
        <x:v>-0.5920364744788877</x:v>
      </x:c>
      <x:c r="U744" s="39" t="n">
        <x:v>2.414002994234697</x:v>
      </x:c>
      <x:c r="V744" s="39" t="n">
        <x:v>-1.8986201703599843</x:v>
      </x:c>
      <x:c r="W744" s="39" t="n">
        <x:v>-1.1917565535077361</x:v>
      </x:c>
      <x:c r="X744" s="39" t="n">
        <x:v>-0.11665638389012623</x:v>
      </x:c>
      <x:c r="Y744" s="39" t="n">
        <x:v>-0.19176153324271958</x:v>
      </x:c>
      <x:c r="Z744" s="39" t="n">
        <x:v>0.5443571308578549</x:v>
      </x:c>
      <x:c r="AA744" s="39" t="n">
        <x:v>-0.2502575397644026</x:v>
      </x:c>
      <x:c r="AB744" s="39" t="n">
        <x:v>0.5885957649304601</x:v>
      </x:c>
      <x:c r="AC744" s="39" t="n">
        <x:v>-0.33009318341751565</x:v>
      </x:c>
      <x:c r="AD744" s="39" t="n">
        <x:v>1.2707001756379903</x:v>
      </x:c>
      <x:c r="AE744" s="39" t="n">
        <x:v>-0.15188606047993486</x:v>
      </x:c>
      <x:c r="AF744" s="39" t="n">
        <x:v>0.17886035662197397</x:v>
      </x:c>
      <x:c r="AG744" s="39" t="n">
        <x:v>-0.9503188929276574</x:v>
      </x:c>
      <x:c r="AH744" s="39" t="n">
        <x:v>0.585901954708647</x:v>
      </x:c>
      <x:c r="AI744" s="39" t="n">
        <x:v>-1.3305899718258596</x:v>
      </x:c>
      <x:c r="AJ744" s="39" t="n">
        <x:v>0.33654039169082534</x:v>
      </x:c>
      <x:c r="AK744" s="39" t="n">
        <x:v>0.4776263375045263</x:v>
      </x:c>
      <x:c r="AL744" s="34"/>
      <x:c r="AM744" s="34" t="n">
        <x:f>IF(SQRT($B$9)*$B744+SQRT(1-$B$9)*R744&lt;_xlfn.NORM.S.INV($B$6),1,0)</x:f>
        <x:v>0</x:v>
      </x:c>
      <x:c r="AN744" s="34" t="n">
        <x:f>IF(SQRT($B$9)*$B744+SQRT(1-$B$9)*S744&lt;_xlfn.NORM.S.INV($B$6),1,0)</x:f>
        <x:v>0</x:v>
      </x:c>
      <x:c r="AO744" s="34" t="n">
        <x:f>IF(SQRT($B$9)*$B744+SQRT(1-$B$9)*T744&lt;_xlfn.NORM.S.INV($B$6),1,0)</x:f>
        <x:v>0</x:v>
      </x:c>
      <x:c r="AP744" s="34" t="n">
        <x:f>IF(SQRT($B$9)*$B744+SQRT(1-$B$9)*U744&lt;_xlfn.NORM.S.INV($B$6),1,0)</x:f>
        <x:v>0</x:v>
      </x:c>
      <x:c r="AQ744" s="34" t="n">
        <x:f>IF(SQRT($B$9)*$B744+SQRT(1-$B$9)*V744&lt;_xlfn.NORM.S.INV($B$6),1,0)</x:f>
        <x:v>0</x:v>
      </x:c>
      <x:c r="AR744" s="34" t="n">
        <x:f>IF(SQRT($B$9)*$B744+SQRT(1-$B$9)*W744&lt;_xlfn.NORM.S.INV($B$6),1,0)</x:f>
        <x:v>0</x:v>
      </x:c>
      <x:c r="AS744" s="34" t="n">
        <x:f>IF(SQRT($B$9)*$B744+SQRT(1-$B$9)*X744&lt;_xlfn.NORM.S.INV($B$6),1,0)</x:f>
        <x:v>0</x:v>
      </x:c>
      <x:c r="AT744" s="34" t="n">
        <x:f>IF(SQRT($B$9)*$B744+SQRT(1-$B$9)*Y744&lt;_xlfn.NORM.S.INV($B$6),1,0)</x:f>
        <x:v>0</x:v>
      </x:c>
      <x:c r="AU744" s="34" t="n">
        <x:f>IF(SQRT($B$9)*$B744+SQRT(1-$B$9)*Z744&lt;_xlfn.NORM.S.INV($B$6),1,0)</x:f>
        <x:v>0</x:v>
      </x:c>
      <x:c r="AV744" s="34" t="n">
        <x:f>IF(SQRT($B$9)*$B744+SQRT(1-$B$9)*AA744&lt;_xlfn.NORM.S.INV($B$6),1,0)</x:f>
        <x:v>0</x:v>
      </x:c>
      <x:c r="AW744" s="34" t="n">
        <x:f>IF(SQRT($C$9)*$B744+SQRT(1-$C$9)*AB744&lt;_xlfn.NORM.S.INV($C$6),1,0)</x:f>
        <x:v>0</x:v>
      </x:c>
      <x:c r="AX744" s="34" t="n">
        <x:f>IF(SQRT($C$9)*$B744+SQRT(1-$C$9)*AC744&lt;_xlfn.NORM.S.INV($C$6),1,0)</x:f>
        <x:v>0</x:v>
      </x:c>
      <x:c r="AY744" s="34" t="n">
        <x:f>IF(SQRT($C$9)*$B744+SQRT(1-$C$9)*AD744&lt;_xlfn.NORM.S.INV($C$6),1,0)</x:f>
        <x:v>0</x:v>
      </x:c>
      <x:c r="AZ744" s="34" t="n">
        <x:f>IF(SQRT($C$9)*$B744+SQRT(1-$C$9)*AE744&lt;_xlfn.NORM.S.INV($C$6),1,0)</x:f>
        <x:v>0</x:v>
      </x:c>
      <x:c r="BA744" s="34" t="n">
        <x:f>IF(SQRT($C$9)*$B744+SQRT(1-$C$9)*AF744&lt;_xlfn.NORM.S.INV($C$6),1,0)</x:f>
        <x:v>0</x:v>
      </x:c>
      <x:c r="BB744" s="34" t="n">
        <x:f>IF(SQRT($C$9)*$B744+SQRT(1-$C$9)*AG744&lt;_xlfn.NORM.S.INV($C$6),1,0)</x:f>
        <x:v>0</x:v>
      </x:c>
      <x:c r="BC744" s="34" t="n">
        <x:f>IF(SQRT($C$9)*$B744+SQRT(1-$C$9)*AH744&lt;_xlfn.NORM.S.INV($C$6),1,0)</x:f>
        <x:v>0</x:v>
      </x:c>
      <x:c r="BD744" s="34" t="n">
        <x:f>IF(SQRT($C$9)*$B744+SQRT(1-$C$9)*AI744&lt;_xlfn.NORM.S.INV($C$6),1,0)</x:f>
        <x:v>0</x:v>
      </x:c>
      <x:c r="BE744" s="34" t="n">
        <x:f>IF(SQRT($C$9)*$B744+SQRT(1-$C$9)*AJ744&lt;_xlfn.NORM.S.INV($C$6),1,0)</x:f>
        <x:v>0</x:v>
      </x:c>
      <x:c r="BF744" s="34" t="n">
        <x:f>IF(SQRT($C$9)*$B744+SQRT(1-$C$9)*AK744&lt;_xlfn.NORM.S.INV($C$6),1,0)</x:f>
        <x:v>0</x:v>
      </x:c>
      <x:c r="BG744" s="34"/>
      <x:c r="BH744" s="34"/>
      <x:c r="BI744" s="34" t="n">
        <x:f>$B$11*(($A$1061)*$C744/$B$12*$B$7+(1-$A$1061)*$D744/$B$12*$C$7)</x:f>
        <x:v>0</x:v>
      </x:c>
      <x:c r="BJ744" s="34" t="n">
        <x:f>$B$11*(($A$1062)*$C744/$B$12*$B$7+(1-$A$1062)*$D744/$B$12*$C$7)</x:f>
        <x:v>0</x:v>
      </x:c>
      <x:c r="BK744" s="34" t="n">
        <x:f>$B$11*(($A$1063)*$C744/$B$12*$B$7+(1-$A$1063)*$D744/$B$12*$C$7)</x:f>
        <x:v>0</x:v>
      </x:c>
      <x:c r="BL744" s="34" t="n">
        <x:f>$B$11*(($A$1064)*$C744/$B$12*$B$7+(1-$A$1064)*$D744/$B$12*$C$7)</x:f>
        <x:v>0</x:v>
      </x:c>
      <x:c r="BM744" s="34" t="n">
        <x:f>$B$11*(($A$1065)*$C744/$B$12*$B$7+(1-$A$1065)*$D744/$B$12*$C$7)</x:f>
        <x:v>0</x:v>
      </x:c>
      <x:c r="BN744" s="34" t="n">
        <x:f>$B$11*(($A$1066)*$C744/$B$12*$B$7+(1-$A$1066)*$D744/$B$12*$C$7)</x:f>
        <x:v>0</x:v>
      </x:c>
      <x:c r="BO744" s="34" t="n">
        <x:f>$B$11*(($A$1067)*$C744/$B$12*$B$7+(1-$A$1067)*$D744/$B$12*$C$7)</x:f>
        <x:v>0</x:v>
      </x:c>
      <x:c r="BP744" s="34" t="n">
        <x:f>$B$11*(($A$1068)*$C744/$B$12*$B$7+(1-$A$1068)*$D744/$B$12*$C$7)</x:f>
        <x:v>0</x:v>
      </x:c>
      <x:c r="BQ744" s="34" t="n">
        <x:f>$B$11*(($A$1069)*$C744/$B$12*$B$7+(1-$A$1069)*$D744/$B$12*$C$7)</x:f>
        <x:v>0</x:v>
      </x:c>
      <x:c r="BR744" s="34" t="n">
        <x:f>$B$11*(($A$1070)*$C744/$B$12*$B$7+(1-$A$1070)*$D744/$B$12*$C$7)</x:f>
        <x:v>0</x:v>
      </x:c>
      <x:c r="BS744" s="34" t="n">
        <x:f>$B$11*(($A$1071)*$C744/$B$12*$B$7+(1-$A$1071)*$D744/$B$12*$C$7)</x:f>
        <x:v>0</x:v>
      </x:c>
      <x:c r="BT744" s="34" t="n">
        <x:f>$B$11*(($A$1072)*$C744/$B$12*$B$7+(1-$A$1072)*$D744/$B$12*$C$7)</x:f>
        <x:v>0</x:v>
      </x:c>
      <x:c r="BU744" s="34" t="n">
        <x:f>$B$11*(($A$1073)*$C744/$B$12*$B$7+(1-$A$1073)*$D744/$B$12*$C$7)</x:f>
        <x:v>0</x:v>
      </x:c>
      <x:c r="BV744" s="34" t="n">
        <x:f>$B$11*(($A$1074)*$C744/$B$12*$B$7+(1-$A$1074)*$D744/$B$12*$C$7)</x:f>
        <x:v>0</x:v>
      </x:c>
      <x:c r="BW744" s="34" t="n">
        <x:f>$B$11*(($A$1075)*$C744/$B$12*$B$7+(1-$A$1075)*$D744/$B$12*$C$7)</x:f>
        <x:v>0</x:v>
      </x:c>
      <x:c r="BX744" s="34" t="n">
        <x:f>$B$11*(($A$1076)*$C744/$B$12*$B$7+(1-$A$1076)*$D744/$B$12*$C$7)</x:f>
        <x:v>0</x:v>
      </x:c>
      <x:c r="BY744" s="34" t="n">
        <x:f>$B$11*(($A$1077)*$C744/$B$12*$B$7+(1-$A$1077)*$D744/$B$12*$C$7)</x:f>
        <x:v>0</x:v>
      </x:c>
      <x:c r="BZ744" s="34" t="n">
        <x:f>$B$11*(($A$1078)*$C744/$B$12*$B$7+(1-$A$1078)*$D744/$B$12*$C$7)</x:f>
        <x:v>0</x:v>
      </x:c>
      <x:c r="CA744" s="34" t="n">
        <x:f>$B$11*(($A$1079)*$C744/$B$12*$B$7+(1-$A$1079)*$D744/$B$12*$C$7)</x:f>
        <x:v>0</x:v>
      </x:c>
      <x:c r="CB744" s="34" t="n">
        <x:f>$B$11*(($A$1080)*$C744/$B$12*$B$7+(1-$A$1080)*$D744/$B$12*$C$7)</x:f>
        <x:v>0</x:v>
      </x:c>
      <x:c r="CC744" s="34" t="n">
        <x:f>$B$11*(($A$1081)*$C744/$B$12*$B$7+(1-$A$1081)*$D744/$B$12*$C$7)</x:f>
        <x:v>0</x:v>
      </x:c>
    </x:row>
    <x:row r="745">
      <x:c r="A745" s="34" t="n">
        <x:v>721</x:v>
      </x:c>
      <x:c r="B745" s="39" t="n">
        <x:v>-1.5050642810746437</x:v>
      </x:c>
      <x:c r="C745" s="1" t="n">
        <x:f>SUM(AM745:AV745)</x:f>
        <x:v>0</x:v>
      </x:c>
      <x:c r="D745" s="1" t="n">
        <x:f>SUM(AW745:BF745)</x:f>
        <x:v>1</x:v>
      </x:c>
      <x:c r="E745" s="17" t="n">
        <x:f>(1-C745/$B$12)*$B$8-C745/$B$12*$B$7</x:f>
        <x:v>0.05</x:v>
      </x:c>
      <x:c r="F745" s="17" t="n">
        <x:f>(1-D745/$B$12)*$C$8-D745/$B$12*$C$7</x:f>
        <x:v>0.021000000000000005</x:v>
      </x:c>
      <x:c r="G745" s="32" t="n">
        <x:f>$B$11*($B$10*C745/$B$12*$B$7+(1-$B$10)*D745/$B$12*$C$7)</x:f>
        <x:v>300</x:v>
      </x:c>
      <x:c r="H745" s="17" t="n">
        <x:f>$B$10*E745+(1-$B$10)*F745</x:f>
        <x:v>0.035500000000000004</x:v>
      </x:c>
      <x:c r="I745" s="34"/>
      <x:c r="J745" s="34"/>
      <x:c r="K745" s="34"/>
      <x:c r="L745" s="34"/>
      <x:c r="M745" s="34"/>
      <x:c r="N745" s="34"/>
      <x:c r="O745" s="34"/>
      <x:c r="P745" s="34"/>
      <x:c r="Q745" s="34"/>
      <x:c r="R745" s="39" t="n">
        <x:v>-0.20795918447714157</x:v>
      </x:c>
      <x:c r="S745" s="39" t="n">
        <x:v>1.556184697133182</x:v>
      </x:c>
      <x:c r="T745" s="39" t="n">
        <x:v>1.3926203396665935</x:v>
      </x:c>
      <x:c r="U745" s="39" t="n">
        <x:v>-0.6389782423677113</x:v>
      </x:c>
      <x:c r="V745" s="39" t="n">
        <x:v>0.7523194210760364</x:v>
      </x:c>
      <x:c r="W745" s="39" t="n">
        <x:v>0.5340830022853512</x:v>
      </x:c>
      <x:c r="X745" s="39" t="n">
        <x:v>0.24405199524050342</x:v>
      </x:c>
      <x:c r="Y745" s="39" t="n">
        <x:v>0.31053875040890777</x:v>
      </x:c>
      <x:c r="Z745" s="39" t="n">
        <x:v>-1.5726626191418036</x:v>
      </x:c>
      <x:c r="AA745" s="39" t="n">
        <x:v>-1.7883657801271544</x:v>
      </x:c>
      <x:c r="AB745" s="39" t="n">
        <x:v>0.18856048842507897</x:v>
      </x:c>
      <x:c r="AC745" s="39" t="n">
        <x:v>0.5665832679595498</x:v>
      </x:c>
      <x:c r="AD745" s="39" t="n">
        <x:v>-0.34696639010148345</x:v>
      </x:c>
      <x:c r="AE745" s="39" t="n">
        <x:v>-0.32402445414379877</x:v>
      </x:c>
      <x:c r="AF745" s="39" t="n">
        <x:v>0.21190154441858564</x:v>
      </x:c>
      <x:c r="AG745" s="39" t="n">
        <x:v>2.3151119785010894</x:v>
      </x:c>
      <x:c r="AH745" s="39" t="n">
        <x:v>0.3630725475007628</x:v>
      </x:c>
      <x:c r="AI745" s="39" t="n">
        <x:v>-0.301024652260734</x:v>
      </x:c>
      <x:c r="AJ745" s="39" t="n">
        <x:v>-1.479694573133577</x:v>
      </x:c>
      <x:c r="AK745" s="39" t="n">
        <x:v>0.1818022526150609</x:v>
      </x:c>
      <x:c r="AL745" s="34"/>
      <x:c r="AM745" s="34" t="n">
        <x:f>IF(SQRT($B$9)*$B745+SQRT(1-$B$9)*R745&lt;_xlfn.NORM.S.INV($B$6),1,0)</x:f>
        <x:v>0</x:v>
      </x:c>
      <x:c r="AN745" s="34" t="n">
        <x:f>IF(SQRT($B$9)*$B745+SQRT(1-$B$9)*S745&lt;_xlfn.NORM.S.INV($B$6),1,0)</x:f>
        <x:v>0</x:v>
      </x:c>
      <x:c r="AO745" s="34" t="n">
        <x:f>IF(SQRT($B$9)*$B745+SQRT(1-$B$9)*T745&lt;_xlfn.NORM.S.INV($B$6),1,0)</x:f>
        <x:v>0</x:v>
      </x:c>
      <x:c r="AP745" s="34" t="n">
        <x:f>IF(SQRT($B$9)*$B745+SQRT(1-$B$9)*U745&lt;_xlfn.NORM.S.INV($B$6),1,0)</x:f>
        <x:v>0</x:v>
      </x:c>
      <x:c r="AQ745" s="34" t="n">
        <x:f>IF(SQRT($B$9)*$B745+SQRT(1-$B$9)*V745&lt;_xlfn.NORM.S.INV($B$6),1,0)</x:f>
        <x:v>0</x:v>
      </x:c>
      <x:c r="AR745" s="34" t="n">
        <x:f>IF(SQRT($B$9)*$B745+SQRT(1-$B$9)*W745&lt;_xlfn.NORM.S.INV($B$6),1,0)</x:f>
        <x:v>0</x:v>
      </x:c>
      <x:c r="AS745" s="34" t="n">
        <x:f>IF(SQRT($B$9)*$B745+SQRT(1-$B$9)*X745&lt;_xlfn.NORM.S.INV($B$6),1,0)</x:f>
        <x:v>0</x:v>
      </x:c>
      <x:c r="AT745" s="34" t="n">
        <x:f>IF(SQRT($B$9)*$B745+SQRT(1-$B$9)*Y745&lt;_xlfn.NORM.S.INV($B$6),1,0)</x:f>
        <x:v>0</x:v>
      </x:c>
      <x:c r="AU745" s="34" t="n">
        <x:f>IF(SQRT($B$9)*$B745+SQRT(1-$B$9)*Z745&lt;_xlfn.NORM.S.INV($B$6),1,0)</x:f>
        <x:v>0</x:v>
      </x:c>
      <x:c r="AV745" s="34" t="n">
        <x:f>IF(SQRT($B$9)*$B745+SQRT(1-$B$9)*AA745&lt;_xlfn.NORM.S.INV($B$6),1,0)</x:f>
        <x:v>0</x:v>
      </x:c>
      <x:c r="AW745" s="34" t="n">
        <x:f>IF(SQRT($C$9)*$B745+SQRT(1-$C$9)*AB745&lt;_xlfn.NORM.S.INV($C$6),1,0)</x:f>
        <x:v>0</x:v>
      </x:c>
      <x:c r="AX745" s="34" t="n">
        <x:f>IF(SQRT($C$9)*$B745+SQRT(1-$C$9)*AC745&lt;_xlfn.NORM.S.INV($C$6),1,0)</x:f>
        <x:v>0</x:v>
      </x:c>
      <x:c r="AY745" s="34" t="n">
        <x:f>IF(SQRT($C$9)*$B745+SQRT(1-$C$9)*AD745&lt;_xlfn.NORM.S.INV($C$6),1,0)</x:f>
        <x:v>0</x:v>
      </x:c>
      <x:c r="AZ745" s="34" t="n">
        <x:f>IF(SQRT($C$9)*$B745+SQRT(1-$C$9)*AE745&lt;_xlfn.NORM.S.INV($C$6),1,0)</x:f>
        <x:v>0</x:v>
      </x:c>
      <x:c r="BA745" s="34" t="n">
        <x:f>IF(SQRT($C$9)*$B745+SQRT(1-$C$9)*AF745&lt;_xlfn.NORM.S.INV($C$6),1,0)</x:f>
        <x:v>0</x:v>
      </x:c>
      <x:c r="BB745" s="34" t="n">
        <x:f>IF(SQRT($C$9)*$B745+SQRT(1-$C$9)*AG745&lt;_xlfn.NORM.S.INV($C$6),1,0)</x:f>
        <x:v>0</x:v>
      </x:c>
      <x:c r="BC745" s="34" t="n">
        <x:f>IF(SQRT($C$9)*$B745+SQRT(1-$C$9)*AH745&lt;_xlfn.NORM.S.INV($C$6),1,0)</x:f>
        <x:v>0</x:v>
      </x:c>
      <x:c r="BD745" s="34" t="n">
        <x:f>IF(SQRT($C$9)*$B745+SQRT(1-$C$9)*AI745&lt;_xlfn.NORM.S.INV($C$6),1,0)</x:f>
        <x:v>0</x:v>
      </x:c>
      <x:c r="BE745" s="34" t="n">
        <x:f>IF(SQRT($C$9)*$B745+SQRT(1-$C$9)*AJ745&lt;_xlfn.NORM.S.INV($C$6),1,0)</x:f>
        <x:v>1</x:v>
      </x:c>
      <x:c r="BF745" s="34" t="n">
        <x:f>IF(SQRT($C$9)*$B745+SQRT(1-$C$9)*AK745&lt;_xlfn.NORM.S.INV($C$6),1,0)</x:f>
        <x:v>0</x:v>
      </x:c>
      <x:c r="BG745" s="34"/>
      <x:c r="BH745" s="34"/>
      <x:c r="BI745" s="34" t="n">
        <x:f>$B$11*(($A$1061)*$C745/$B$12*$B$7+(1-$A$1061)*$D745/$B$12*$C$7)</x:f>
        <x:v>600</x:v>
      </x:c>
      <x:c r="BJ745" s="34" t="n">
        <x:f>$B$11*(($A$1062)*$C745/$B$12*$B$7+(1-$A$1062)*$D745/$B$12*$C$7)</x:f>
        <x:v>570</x:v>
      </x:c>
      <x:c r="BK745" s="34" t="n">
        <x:f>$B$11*(($A$1063)*$C745/$B$12*$B$7+(1-$A$1063)*$D745/$B$12*$C$7)</x:f>
        <x:v>540</x:v>
      </x:c>
      <x:c r="BL745" s="34" t="n">
        <x:f>$B$11*(($A$1064)*$C745/$B$12*$B$7+(1-$A$1064)*$D745/$B$12*$C$7)</x:f>
        <x:v>509.99999999999994</x:v>
      </x:c>
      <x:c r="BM745" s="34" t="n">
        <x:f>$B$11*(($A$1065)*$C745/$B$12*$B$7+(1-$A$1065)*$D745/$B$12*$C$7)</x:f>
        <x:v>480</x:v>
      </x:c>
      <x:c r="BN745" s="34" t="n">
        <x:f>$B$11*(($A$1066)*$C745/$B$12*$B$7+(1-$A$1066)*$D745/$B$12*$C$7)</x:f>
        <x:v>450</x:v>
      </x:c>
      <x:c r="BO745" s="34" t="n">
        <x:f>$B$11*(($A$1067)*$C745/$B$12*$B$7+(1-$A$1067)*$D745/$B$12*$C$7)</x:f>
        <x:v>419.99999999999994</x:v>
      </x:c>
      <x:c r="BP745" s="34" t="n">
        <x:f>$B$11*(($A$1068)*$C745/$B$12*$B$7+(1-$A$1068)*$D745/$B$12*$C$7)</x:f>
        <x:v>390</x:v>
      </x:c>
      <x:c r="BQ745" s="34" t="n">
        <x:f>$B$11*(($A$1069)*$C745/$B$12*$B$7+(1-$A$1069)*$D745/$B$12*$C$7)</x:f>
        <x:v>360</x:v>
      </x:c>
      <x:c r="BR745" s="34" t="n">
        <x:f>$B$11*(($A$1070)*$C745/$B$12*$B$7+(1-$A$1070)*$D745/$B$12*$C$7)</x:f>
        <x:v>330</x:v>
      </x:c>
      <x:c r="BS745" s="34" t="n">
        <x:f>$B$11*(($A$1071)*$C745/$B$12*$B$7+(1-$A$1071)*$D745/$B$12*$C$7)</x:f>
        <x:v>300</x:v>
      </x:c>
      <x:c r="BT745" s="34" t="n">
        <x:f>$B$11*(($A$1072)*$C745/$B$12*$B$7+(1-$A$1072)*$D745/$B$12*$C$7)</x:f>
        <x:v>270</x:v>
      </x:c>
      <x:c r="BU745" s="34" t="n">
        <x:f>$B$11*(($A$1073)*$C745/$B$12*$B$7+(1-$A$1073)*$D745/$B$12*$C$7)</x:f>
        <x:v>240</x:v>
      </x:c>
      <x:c r="BV745" s="34" t="n">
        <x:f>$B$11*(($A$1074)*$C745/$B$12*$B$7+(1-$A$1074)*$D745/$B$12*$C$7)</x:f>
        <x:v>209.99999999999997</x:v>
      </x:c>
      <x:c r="BW745" s="34" t="n">
        <x:f>$B$11*(($A$1075)*$C745/$B$12*$B$7+(1-$A$1075)*$D745/$B$12*$C$7)</x:f>
        <x:v>180.00000000000003</x:v>
      </x:c>
      <x:c r="BX745" s="34" t="n">
        <x:f>$B$11*(($A$1076)*$C745/$B$12*$B$7+(1-$A$1076)*$D745/$B$12*$C$7)</x:f>
        <x:v>150</x:v>
      </x:c>
      <x:c r="BY745" s="34" t="n">
        <x:f>$B$11*(($A$1077)*$C745/$B$12*$B$7+(1-$A$1077)*$D745/$B$12*$C$7)</x:f>
        <x:v>119.99999999999999</x:v>
      </x:c>
      <x:c r="BZ745" s="34" t="n">
        <x:f>$B$11*(($A$1078)*$C745/$B$12*$B$7+(1-$A$1078)*$D745/$B$12*$C$7)</x:f>
        <x:v>90.00000000000001</x:v>
      </x:c>
      <x:c r="CA745" s="34" t="n">
        <x:f>$B$11*(($A$1079)*$C745/$B$12*$B$7+(1-$A$1079)*$D745/$B$12*$C$7)</x:f>
        <x:v>59.99999999999999</x:v>
      </x:c>
      <x:c r="CB745" s="34" t="n">
        <x:f>$B$11*(($A$1080)*$C745/$B$12*$B$7+(1-$A$1080)*$D745/$B$12*$C$7)</x:f>
        <x:v>30.00000000000003</x:v>
      </x:c>
      <x:c r="CC745" s="34" t="n">
        <x:f>$B$11*(($A$1081)*$C745/$B$12*$B$7+(1-$A$1081)*$D745/$B$12*$C$7)</x:f>
        <x:v>0</x:v>
      </x:c>
    </x:row>
    <x:row r="746">
      <x:c r="A746" s="34" t="n">
        <x:v>722</x:v>
      </x:c>
      <x:c r="B746" s="39" t="n">
        <x:v>-0.14944427842208224</x:v>
      </x:c>
      <x:c r="C746" s="1" t="n">
        <x:f>SUM(AM746:AV746)</x:f>
        <x:v>0</x:v>
      </x:c>
      <x:c r="D746" s="1" t="n">
        <x:f>SUM(AW746:BF746)</x:f>
        <x:v>0</x:v>
      </x:c>
      <x:c r="E746" s="17" t="n">
        <x:f>(1-C746/$B$12)*$B$8-C746/$B$12*$B$7</x:f>
        <x:v>0.05</x:v>
      </x:c>
      <x:c r="F746" s="17" t="n">
        <x:f>(1-D746/$B$12)*$C$8-D746/$B$12*$C$7</x:f>
        <x:v>0.09</x:v>
      </x:c>
      <x:c r="G746" s="32" t="n">
        <x:f>$B$11*($B$10*C746/$B$12*$B$7+(1-$B$10)*D746/$B$12*$C$7)</x:f>
        <x:v>0</x:v>
      </x:c>
      <x:c r="H746" s="17" t="n">
        <x:f>$B$10*E746+(1-$B$10)*F746</x:f>
        <x:v>0.07</x:v>
      </x:c>
      <x:c r="I746" s="34"/>
      <x:c r="J746" s="34"/>
      <x:c r="K746" s="34"/>
      <x:c r="L746" s="34"/>
      <x:c r="M746" s="34"/>
      <x:c r="N746" s="34"/>
      <x:c r="O746" s="34"/>
      <x:c r="P746" s="34"/>
      <x:c r="Q746" s="34"/>
      <x:c r="R746" s="39" t="n">
        <x:v>0.3052274984790826</x:v>
      </x:c>
      <x:c r="S746" s="39" t="n">
        <x:v>0.42487692138081434</x:v>
      </x:c>
      <x:c r="T746" s="39" t="n">
        <x:v>2.03564429212646</x:v>
      </x:c>
      <x:c r="U746" s="39" t="n">
        <x:v>-1.3129621612053815</x:v>
      </x:c>
      <x:c r="V746" s="39" t="n">
        <x:v>-0.42029555671617685</x:v>
      </x:c>
      <x:c r="W746" s="39" t="n">
        <x:v>-0.29968801628321506</x:v>
      </x:c>
      <x:c r="X746" s="39" t="n">
        <x:v>-0.3599447105521066</x:v>
      </x:c>
      <x:c r="Y746" s="39" t="n">
        <x:v>0.5837117375202857</x:v>
      </x:c>
      <x:c r="Z746" s="39" t="n">
        <x:v>-0.925194031586857</x:v>
      </x:c>
      <x:c r="AA746" s="39" t="n">
        <x:v>-1.290733209770712</x:v>
      </x:c>
      <x:c r="AB746" s="39" t="n">
        <x:v>-0.1286955872803644</x:v>
      </x:c>
      <x:c r="AC746" s="39" t="n">
        <x:v>-0.25921009679187434</x:v>
      </x:c>
      <x:c r="AD746" s="39" t="n">
        <x:v>1.1642795531849448</x:v>
      </x:c>
      <x:c r="AE746" s="39" t="n">
        <x:v>-0.47919635566135743</x:v>
      </x:c>
      <x:c r="AF746" s="39" t="n">
        <x:v>-0.5644087462093885</x:v>
      </x:c>
      <x:c r="AG746" s="39" t="n">
        <x:v>0.4134668070053651</x:v>
      </x:c>
      <x:c r="AH746" s="39" t="n">
        <x:v>0.25158507301855254</x:v>
      </x:c>
      <x:c r="AI746" s="39" t="n">
        <x:v>1.0850885021590455</x:v>
      </x:c>
      <x:c r="AJ746" s="39" t="n">
        <x:v>-0.3986600736291751</x:v>
      </x:c>
      <x:c r="AK746" s="39" t="n">
        <x:v>-0.22153100130807846</x:v>
      </x:c>
      <x:c r="AL746" s="34"/>
      <x:c r="AM746" s="34" t="n">
        <x:f>IF(SQRT($B$9)*$B746+SQRT(1-$B$9)*R746&lt;_xlfn.NORM.S.INV($B$6),1,0)</x:f>
        <x:v>0</x:v>
      </x:c>
      <x:c r="AN746" s="34" t="n">
        <x:f>IF(SQRT($B$9)*$B746+SQRT(1-$B$9)*S746&lt;_xlfn.NORM.S.INV($B$6),1,0)</x:f>
        <x:v>0</x:v>
      </x:c>
      <x:c r="AO746" s="34" t="n">
        <x:f>IF(SQRT($B$9)*$B746+SQRT(1-$B$9)*T746&lt;_xlfn.NORM.S.INV($B$6),1,0)</x:f>
        <x:v>0</x:v>
      </x:c>
      <x:c r="AP746" s="34" t="n">
        <x:f>IF(SQRT($B$9)*$B746+SQRT(1-$B$9)*U746&lt;_xlfn.NORM.S.INV($B$6),1,0)</x:f>
        <x:v>0</x:v>
      </x:c>
      <x:c r="AQ746" s="34" t="n">
        <x:f>IF(SQRT($B$9)*$B746+SQRT(1-$B$9)*V746&lt;_xlfn.NORM.S.INV($B$6),1,0)</x:f>
        <x:v>0</x:v>
      </x:c>
      <x:c r="AR746" s="34" t="n">
        <x:f>IF(SQRT($B$9)*$B746+SQRT(1-$B$9)*W746&lt;_xlfn.NORM.S.INV($B$6),1,0)</x:f>
        <x:v>0</x:v>
      </x:c>
      <x:c r="AS746" s="34" t="n">
        <x:f>IF(SQRT($B$9)*$B746+SQRT(1-$B$9)*X746&lt;_xlfn.NORM.S.INV($B$6),1,0)</x:f>
        <x:v>0</x:v>
      </x:c>
      <x:c r="AT746" s="34" t="n">
        <x:f>IF(SQRT($B$9)*$B746+SQRT(1-$B$9)*Y746&lt;_xlfn.NORM.S.INV($B$6),1,0)</x:f>
        <x:v>0</x:v>
      </x:c>
      <x:c r="AU746" s="34" t="n">
        <x:f>IF(SQRT($B$9)*$B746+SQRT(1-$B$9)*Z746&lt;_xlfn.NORM.S.INV($B$6),1,0)</x:f>
        <x:v>0</x:v>
      </x:c>
      <x:c r="AV746" s="34" t="n">
        <x:f>IF(SQRT($B$9)*$B746+SQRT(1-$B$9)*AA746&lt;_xlfn.NORM.S.INV($B$6),1,0)</x:f>
        <x:v>0</x:v>
      </x:c>
      <x:c r="AW746" s="34" t="n">
        <x:f>IF(SQRT($C$9)*$B746+SQRT(1-$C$9)*AB746&lt;_xlfn.NORM.S.INV($C$6),1,0)</x:f>
        <x:v>0</x:v>
      </x:c>
      <x:c r="AX746" s="34" t="n">
        <x:f>IF(SQRT($C$9)*$B746+SQRT(1-$C$9)*AC746&lt;_xlfn.NORM.S.INV($C$6),1,0)</x:f>
        <x:v>0</x:v>
      </x:c>
      <x:c r="AY746" s="34" t="n">
        <x:f>IF(SQRT($C$9)*$B746+SQRT(1-$C$9)*AD746&lt;_xlfn.NORM.S.INV($C$6),1,0)</x:f>
        <x:v>0</x:v>
      </x:c>
      <x:c r="AZ746" s="34" t="n">
        <x:f>IF(SQRT($C$9)*$B746+SQRT(1-$C$9)*AE746&lt;_xlfn.NORM.S.INV($C$6),1,0)</x:f>
        <x:v>0</x:v>
      </x:c>
      <x:c r="BA746" s="34" t="n">
        <x:f>IF(SQRT($C$9)*$B746+SQRT(1-$C$9)*AF746&lt;_xlfn.NORM.S.INV($C$6),1,0)</x:f>
        <x:v>0</x:v>
      </x:c>
      <x:c r="BB746" s="34" t="n">
        <x:f>IF(SQRT($C$9)*$B746+SQRT(1-$C$9)*AG746&lt;_xlfn.NORM.S.INV($C$6),1,0)</x:f>
        <x:v>0</x:v>
      </x:c>
      <x:c r="BC746" s="34" t="n">
        <x:f>IF(SQRT($C$9)*$B746+SQRT(1-$C$9)*AH746&lt;_xlfn.NORM.S.INV($C$6),1,0)</x:f>
        <x:v>0</x:v>
      </x:c>
      <x:c r="BD746" s="34" t="n">
        <x:f>IF(SQRT($C$9)*$B746+SQRT(1-$C$9)*AI746&lt;_xlfn.NORM.S.INV($C$6),1,0)</x:f>
        <x:v>0</x:v>
      </x:c>
      <x:c r="BE746" s="34" t="n">
        <x:f>IF(SQRT($C$9)*$B746+SQRT(1-$C$9)*AJ746&lt;_xlfn.NORM.S.INV($C$6),1,0)</x:f>
        <x:v>0</x:v>
      </x:c>
      <x:c r="BF746" s="34" t="n">
        <x:f>IF(SQRT($C$9)*$B746+SQRT(1-$C$9)*AK746&lt;_xlfn.NORM.S.INV($C$6),1,0)</x:f>
        <x:v>0</x:v>
      </x:c>
      <x:c r="BG746" s="34"/>
      <x:c r="BH746" s="34"/>
      <x:c r="BI746" s="34" t="n">
        <x:f>$B$11*(($A$1061)*$C746/$B$12*$B$7+(1-$A$1061)*$D746/$B$12*$C$7)</x:f>
        <x:v>0</x:v>
      </x:c>
      <x:c r="BJ746" s="34" t="n">
        <x:f>$B$11*(($A$1062)*$C746/$B$12*$B$7+(1-$A$1062)*$D746/$B$12*$C$7)</x:f>
        <x:v>0</x:v>
      </x:c>
      <x:c r="BK746" s="34" t="n">
        <x:f>$B$11*(($A$1063)*$C746/$B$12*$B$7+(1-$A$1063)*$D746/$B$12*$C$7)</x:f>
        <x:v>0</x:v>
      </x:c>
      <x:c r="BL746" s="34" t="n">
        <x:f>$B$11*(($A$1064)*$C746/$B$12*$B$7+(1-$A$1064)*$D746/$B$12*$C$7)</x:f>
        <x:v>0</x:v>
      </x:c>
      <x:c r="BM746" s="34" t="n">
        <x:f>$B$11*(($A$1065)*$C746/$B$12*$B$7+(1-$A$1065)*$D746/$B$12*$C$7)</x:f>
        <x:v>0</x:v>
      </x:c>
      <x:c r="BN746" s="34" t="n">
        <x:f>$B$11*(($A$1066)*$C746/$B$12*$B$7+(1-$A$1066)*$D746/$B$12*$C$7)</x:f>
        <x:v>0</x:v>
      </x:c>
      <x:c r="BO746" s="34" t="n">
        <x:f>$B$11*(($A$1067)*$C746/$B$12*$B$7+(1-$A$1067)*$D746/$B$12*$C$7)</x:f>
        <x:v>0</x:v>
      </x:c>
      <x:c r="BP746" s="34" t="n">
        <x:f>$B$11*(($A$1068)*$C746/$B$12*$B$7+(1-$A$1068)*$D746/$B$12*$C$7)</x:f>
        <x:v>0</x:v>
      </x:c>
      <x:c r="BQ746" s="34" t="n">
        <x:f>$B$11*(($A$1069)*$C746/$B$12*$B$7+(1-$A$1069)*$D746/$B$12*$C$7)</x:f>
        <x:v>0</x:v>
      </x:c>
      <x:c r="BR746" s="34" t="n">
        <x:f>$B$11*(($A$1070)*$C746/$B$12*$B$7+(1-$A$1070)*$D746/$B$12*$C$7)</x:f>
        <x:v>0</x:v>
      </x:c>
      <x:c r="BS746" s="34" t="n">
        <x:f>$B$11*(($A$1071)*$C746/$B$12*$B$7+(1-$A$1071)*$D746/$B$12*$C$7)</x:f>
        <x:v>0</x:v>
      </x:c>
      <x:c r="BT746" s="34" t="n">
        <x:f>$B$11*(($A$1072)*$C746/$B$12*$B$7+(1-$A$1072)*$D746/$B$12*$C$7)</x:f>
        <x:v>0</x:v>
      </x:c>
      <x:c r="BU746" s="34" t="n">
        <x:f>$B$11*(($A$1073)*$C746/$B$12*$B$7+(1-$A$1073)*$D746/$B$12*$C$7)</x:f>
        <x:v>0</x:v>
      </x:c>
      <x:c r="BV746" s="34" t="n">
        <x:f>$B$11*(($A$1074)*$C746/$B$12*$B$7+(1-$A$1074)*$D746/$B$12*$C$7)</x:f>
        <x:v>0</x:v>
      </x:c>
      <x:c r="BW746" s="34" t="n">
        <x:f>$B$11*(($A$1075)*$C746/$B$12*$B$7+(1-$A$1075)*$D746/$B$12*$C$7)</x:f>
        <x:v>0</x:v>
      </x:c>
      <x:c r="BX746" s="34" t="n">
        <x:f>$B$11*(($A$1076)*$C746/$B$12*$B$7+(1-$A$1076)*$D746/$B$12*$C$7)</x:f>
        <x:v>0</x:v>
      </x:c>
      <x:c r="BY746" s="34" t="n">
        <x:f>$B$11*(($A$1077)*$C746/$B$12*$B$7+(1-$A$1077)*$D746/$B$12*$C$7)</x:f>
        <x:v>0</x:v>
      </x:c>
      <x:c r="BZ746" s="34" t="n">
        <x:f>$B$11*(($A$1078)*$C746/$B$12*$B$7+(1-$A$1078)*$D746/$B$12*$C$7)</x:f>
        <x:v>0</x:v>
      </x:c>
      <x:c r="CA746" s="34" t="n">
        <x:f>$B$11*(($A$1079)*$C746/$B$12*$B$7+(1-$A$1079)*$D746/$B$12*$C$7)</x:f>
        <x:v>0</x:v>
      </x:c>
      <x:c r="CB746" s="34" t="n">
        <x:f>$B$11*(($A$1080)*$C746/$B$12*$B$7+(1-$A$1080)*$D746/$B$12*$C$7)</x:f>
        <x:v>0</x:v>
      </x:c>
      <x:c r="CC746" s="34" t="n">
        <x:f>$B$11*(($A$1081)*$C746/$B$12*$B$7+(1-$A$1081)*$D746/$B$12*$C$7)</x:f>
        <x:v>0</x:v>
      </x:c>
    </x:row>
    <x:row r="747">
      <x:c r="A747" s="34" t="n">
        <x:v>723</x:v>
      </x:c>
      <x:c r="B747" s="39" t="n">
        <x:v>0.2693187901668618</x:v>
      </x:c>
      <x:c r="C747" s="1" t="n">
        <x:f>SUM(AM747:AV747)</x:f>
        <x:v>0</x:v>
      </x:c>
      <x:c r="D747" s="1" t="n">
        <x:f>SUM(AW747:BF747)</x:f>
        <x:v>0</x:v>
      </x:c>
      <x:c r="E747" s="17" t="n">
        <x:f>(1-C747/$B$12)*$B$8-C747/$B$12*$B$7</x:f>
        <x:v>0.05</x:v>
      </x:c>
      <x:c r="F747" s="17" t="n">
        <x:f>(1-D747/$B$12)*$C$8-D747/$B$12*$C$7</x:f>
        <x:v>0.09</x:v>
      </x:c>
      <x:c r="G747" s="32" t="n">
        <x:f>$B$11*($B$10*C747/$B$12*$B$7+(1-$B$10)*D747/$B$12*$C$7)</x:f>
        <x:v>0</x:v>
      </x:c>
      <x:c r="H747" s="17" t="n">
        <x:f>$B$10*E747+(1-$B$10)*F747</x:f>
        <x:v>0.07</x:v>
      </x:c>
      <x:c r="I747" s="34"/>
      <x:c r="J747" s="34"/>
      <x:c r="K747" s="34"/>
      <x:c r="L747" s="34"/>
      <x:c r="M747" s="34"/>
      <x:c r="N747" s="34"/>
      <x:c r="O747" s="34"/>
      <x:c r="P747" s="34"/>
      <x:c r="Q747" s="34"/>
      <x:c r="R747" s="39" t="n">
        <x:v>-0.9341213238604676</x:v>
      </x:c>
      <x:c r="S747" s="39" t="n">
        <x:v>0.4752923376105663</x:v>
      </x:c>
      <x:c r="T747" s="39" t="n">
        <x:v>0.6104010586811647</x:v>
      </x:c>
      <x:c r="U747" s="39" t="n">
        <x:v>-0.9112132183768763</x:v>
      </x:c>
      <x:c r="V747" s="39" t="n">
        <x:v>-2.2853037190673637</x:v>
      </x:c>
      <x:c r="W747" s="39" t="n">
        <x:v>0.447217953827939</x:v>
      </x:c>
      <x:c r="X747" s="39" t="n">
        <x:v>0.8474883722292395</x:v>
      </x:c>
      <x:c r="Y747" s="39" t="n">
        <x:v>1.4451399675090855</x:v>
      </x:c>
      <x:c r="Z747" s="39" t="n">
        <x:v>0.41883322432624775</x:v>
      </x:c>
      <x:c r="AA747" s="39" t="n">
        <x:v>-1.6137163736045688</x:v>
      </x:c>
      <x:c r="AB747" s="39" t="n">
        <x:v>-0.49454984153073817</x:v>
      </x:c>
      <x:c r="AC747" s="39" t="n">
        <x:v>-1.5151543860637384</x:v>
      </x:c>
      <x:c r="AD747" s="39" t="n">
        <x:v>0.8742798029234431</x:v>
      </x:c>
      <x:c r="AE747" s="39" t="n">
        <x:v>-0.5566368466598712</x:v>
      </x:c>
      <x:c r="AF747" s="39" t="n">
        <x:v>0.42986455081746067</x:v>
      </x:c>
      <x:c r="AG747" s="39" t="n">
        <x:v>-1.2914668317436586</x:v>
      </x:c>
      <x:c r="AH747" s="39" t="n">
        <x:v>-0.3186569485194916</x:v>
      </x:c>
      <x:c r="AI747" s="39" t="n">
        <x:v>0.05179600958396572</x:v>
      </x:c>
      <x:c r="AJ747" s="39" t="n">
        <x:v>0.482209845909532</x:v>
      </x:c>
      <x:c r="AK747" s="39" t="n">
        <x:v>1.1624035638551138</x:v>
      </x:c>
      <x:c r="AL747" s="34"/>
      <x:c r="AM747" s="34" t="n">
        <x:f>IF(SQRT($B$9)*$B747+SQRT(1-$B$9)*R747&lt;_xlfn.NORM.S.INV($B$6),1,0)</x:f>
        <x:v>0</x:v>
      </x:c>
      <x:c r="AN747" s="34" t="n">
        <x:f>IF(SQRT($B$9)*$B747+SQRT(1-$B$9)*S747&lt;_xlfn.NORM.S.INV($B$6),1,0)</x:f>
        <x:v>0</x:v>
      </x:c>
      <x:c r="AO747" s="34" t="n">
        <x:f>IF(SQRT($B$9)*$B747+SQRT(1-$B$9)*T747&lt;_xlfn.NORM.S.INV($B$6),1,0)</x:f>
        <x:v>0</x:v>
      </x:c>
      <x:c r="AP747" s="34" t="n">
        <x:f>IF(SQRT($B$9)*$B747+SQRT(1-$B$9)*U747&lt;_xlfn.NORM.S.INV($B$6),1,0)</x:f>
        <x:v>0</x:v>
      </x:c>
      <x:c r="AQ747" s="34" t="n">
        <x:f>IF(SQRT($B$9)*$B747+SQRT(1-$B$9)*V747&lt;_xlfn.NORM.S.INV($B$6),1,0)</x:f>
        <x:v>0</x:v>
      </x:c>
      <x:c r="AR747" s="34" t="n">
        <x:f>IF(SQRT($B$9)*$B747+SQRT(1-$B$9)*W747&lt;_xlfn.NORM.S.INV($B$6),1,0)</x:f>
        <x:v>0</x:v>
      </x:c>
      <x:c r="AS747" s="34" t="n">
        <x:f>IF(SQRT($B$9)*$B747+SQRT(1-$B$9)*X747&lt;_xlfn.NORM.S.INV($B$6),1,0)</x:f>
        <x:v>0</x:v>
      </x:c>
      <x:c r="AT747" s="34" t="n">
        <x:f>IF(SQRT($B$9)*$B747+SQRT(1-$B$9)*Y747&lt;_xlfn.NORM.S.INV($B$6),1,0)</x:f>
        <x:v>0</x:v>
      </x:c>
      <x:c r="AU747" s="34" t="n">
        <x:f>IF(SQRT($B$9)*$B747+SQRT(1-$B$9)*Z747&lt;_xlfn.NORM.S.INV($B$6),1,0)</x:f>
        <x:v>0</x:v>
      </x:c>
      <x:c r="AV747" s="34" t="n">
        <x:f>IF(SQRT($B$9)*$B747+SQRT(1-$B$9)*AA747&lt;_xlfn.NORM.S.INV($B$6),1,0)</x:f>
        <x:v>0</x:v>
      </x:c>
      <x:c r="AW747" s="34" t="n">
        <x:f>IF(SQRT($C$9)*$B747+SQRT(1-$C$9)*AB747&lt;_xlfn.NORM.S.INV($C$6),1,0)</x:f>
        <x:v>0</x:v>
      </x:c>
      <x:c r="AX747" s="34" t="n">
        <x:f>IF(SQRT($C$9)*$B747+SQRT(1-$C$9)*AC747&lt;_xlfn.NORM.S.INV($C$6),1,0)</x:f>
        <x:v>0</x:v>
      </x:c>
      <x:c r="AY747" s="34" t="n">
        <x:f>IF(SQRT($C$9)*$B747+SQRT(1-$C$9)*AD747&lt;_xlfn.NORM.S.INV($C$6),1,0)</x:f>
        <x:v>0</x:v>
      </x:c>
      <x:c r="AZ747" s="34" t="n">
        <x:f>IF(SQRT($C$9)*$B747+SQRT(1-$C$9)*AE747&lt;_xlfn.NORM.S.INV($C$6),1,0)</x:f>
        <x:v>0</x:v>
      </x:c>
      <x:c r="BA747" s="34" t="n">
        <x:f>IF(SQRT($C$9)*$B747+SQRT(1-$C$9)*AF747&lt;_xlfn.NORM.S.INV($C$6),1,0)</x:f>
        <x:v>0</x:v>
      </x:c>
      <x:c r="BB747" s="34" t="n">
        <x:f>IF(SQRT($C$9)*$B747+SQRT(1-$C$9)*AG747&lt;_xlfn.NORM.S.INV($C$6),1,0)</x:f>
        <x:v>0</x:v>
      </x:c>
      <x:c r="BC747" s="34" t="n">
        <x:f>IF(SQRT($C$9)*$B747+SQRT(1-$C$9)*AH747&lt;_xlfn.NORM.S.INV($C$6),1,0)</x:f>
        <x:v>0</x:v>
      </x:c>
      <x:c r="BD747" s="34" t="n">
        <x:f>IF(SQRT($C$9)*$B747+SQRT(1-$C$9)*AI747&lt;_xlfn.NORM.S.INV($C$6),1,0)</x:f>
        <x:v>0</x:v>
      </x:c>
      <x:c r="BE747" s="34" t="n">
        <x:f>IF(SQRT($C$9)*$B747+SQRT(1-$C$9)*AJ747&lt;_xlfn.NORM.S.INV($C$6),1,0)</x:f>
        <x:v>0</x:v>
      </x:c>
      <x:c r="BF747" s="34" t="n">
        <x:f>IF(SQRT($C$9)*$B747+SQRT(1-$C$9)*AK747&lt;_xlfn.NORM.S.INV($C$6),1,0)</x:f>
        <x:v>0</x:v>
      </x:c>
      <x:c r="BG747" s="34"/>
      <x:c r="BH747" s="34"/>
      <x:c r="BI747" s="34" t="n">
        <x:f>$B$11*(($A$1061)*$C747/$B$12*$B$7+(1-$A$1061)*$D747/$B$12*$C$7)</x:f>
        <x:v>0</x:v>
      </x:c>
      <x:c r="BJ747" s="34" t="n">
        <x:f>$B$11*(($A$1062)*$C747/$B$12*$B$7+(1-$A$1062)*$D747/$B$12*$C$7)</x:f>
        <x:v>0</x:v>
      </x:c>
      <x:c r="BK747" s="34" t="n">
        <x:f>$B$11*(($A$1063)*$C747/$B$12*$B$7+(1-$A$1063)*$D747/$B$12*$C$7)</x:f>
        <x:v>0</x:v>
      </x:c>
      <x:c r="BL747" s="34" t="n">
        <x:f>$B$11*(($A$1064)*$C747/$B$12*$B$7+(1-$A$1064)*$D747/$B$12*$C$7)</x:f>
        <x:v>0</x:v>
      </x:c>
      <x:c r="BM747" s="34" t="n">
        <x:f>$B$11*(($A$1065)*$C747/$B$12*$B$7+(1-$A$1065)*$D747/$B$12*$C$7)</x:f>
        <x:v>0</x:v>
      </x:c>
      <x:c r="BN747" s="34" t="n">
        <x:f>$B$11*(($A$1066)*$C747/$B$12*$B$7+(1-$A$1066)*$D747/$B$12*$C$7)</x:f>
        <x:v>0</x:v>
      </x:c>
      <x:c r="BO747" s="34" t="n">
        <x:f>$B$11*(($A$1067)*$C747/$B$12*$B$7+(1-$A$1067)*$D747/$B$12*$C$7)</x:f>
        <x:v>0</x:v>
      </x:c>
      <x:c r="BP747" s="34" t="n">
        <x:f>$B$11*(($A$1068)*$C747/$B$12*$B$7+(1-$A$1068)*$D747/$B$12*$C$7)</x:f>
        <x:v>0</x:v>
      </x:c>
      <x:c r="BQ747" s="34" t="n">
        <x:f>$B$11*(($A$1069)*$C747/$B$12*$B$7+(1-$A$1069)*$D747/$B$12*$C$7)</x:f>
        <x:v>0</x:v>
      </x:c>
      <x:c r="BR747" s="34" t="n">
        <x:f>$B$11*(($A$1070)*$C747/$B$12*$B$7+(1-$A$1070)*$D747/$B$12*$C$7)</x:f>
        <x:v>0</x:v>
      </x:c>
      <x:c r="BS747" s="34" t="n">
        <x:f>$B$11*(($A$1071)*$C747/$B$12*$B$7+(1-$A$1071)*$D747/$B$12*$C$7)</x:f>
        <x:v>0</x:v>
      </x:c>
      <x:c r="BT747" s="34" t="n">
        <x:f>$B$11*(($A$1072)*$C747/$B$12*$B$7+(1-$A$1072)*$D747/$B$12*$C$7)</x:f>
        <x:v>0</x:v>
      </x:c>
      <x:c r="BU747" s="34" t="n">
        <x:f>$B$11*(($A$1073)*$C747/$B$12*$B$7+(1-$A$1073)*$D747/$B$12*$C$7)</x:f>
        <x:v>0</x:v>
      </x:c>
      <x:c r="BV747" s="34" t="n">
        <x:f>$B$11*(($A$1074)*$C747/$B$12*$B$7+(1-$A$1074)*$D747/$B$12*$C$7)</x:f>
        <x:v>0</x:v>
      </x:c>
      <x:c r="BW747" s="34" t="n">
        <x:f>$B$11*(($A$1075)*$C747/$B$12*$B$7+(1-$A$1075)*$D747/$B$12*$C$7)</x:f>
        <x:v>0</x:v>
      </x:c>
      <x:c r="BX747" s="34" t="n">
        <x:f>$B$11*(($A$1076)*$C747/$B$12*$B$7+(1-$A$1076)*$D747/$B$12*$C$7)</x:f>
        <x:v>0</x:v>
      </x:c>
      <x:c r="BY747" s="34" t="n">
        <x:f>$B$11*(($A$1077)*$C747/$B$12*$B$7+(1-$A$1077)*$D747/$B$12*$C$7)</x:f>
        <x:v>0</x:v>
      </x:c>
      <x:c r="BZ747" s="34" t="n">
        <x:f>$B$11*(($A$1078)*$C747/$B$12*$B$7+(1-$A$1078)*$D747/$B$12*$C$7)</x:f>
        <x:v>0</x:v>
      </x:c>
      <x:c r="CA747" s="34" t="n">
        <x:f>$B$11*(($A$1079)*$C747/$B$12*$B$7+(1-$A$1079)*$D747/$B$12*$C$7)</x:f>
        <x:v>0</x:v>
      </x:c>
      <x:c r="CB747" s="34" t="n">
        <x:f>$B$11*(($A$1080)*$C747/$B$12*$B$7+(1-$A$1080)*$D747/$B$12*$C$7)</x:f>
        <x:v>0</x:v>
      </x:c>
      <x:c r="CC747" s="34" t="n">
        <x:f>$B$11*(($A$1081)*$C747/$B$12*$B$7+(1-$A$1081)*$D747/$B$12*$C$7)</x:f>
        <x:v>0</x:v>
      </x:c>
    </x:row>
    <x:row r="748">
      <x:c r="A748" s="34" t="n">
        <x:v>724</x:v>
      </x:c>
      <x:c r="B748" s="39" t="n">
        <x:v>0.023233341119960785</x:v>
      </x:c>
      <x:c r="C748" s="1" t="n">
        <x:f>SUM(AM748:AV748)</x:f>
        <x:v>0</x:v>
      </x:c>
      <x:c r="D748" s="1" t="n">
        <x:f>SUM(AW748:BF748)</x:f>
        <x:v>2</x:v>
      </x:c>
      <x:c r="E748" s="17" t="n">
        <x:f>(1-C748/$B$12)*$B$8-C748/$B$12*$B$7</x:f>
        <x:v>0.05</x:v>
      </x:c>
      <x:c r="F748" s="17" t="n">
        <x:f>(1-D748/$B$12)*$C$8-D748/$B$12*$C$7</x:f>
        <x:v>-0.048</x:v>
      </x:c>
      <x:c r="G748" s="32" t="n">
        <x:f>$B$11*($B$10*C748/$B$12*$B$7+(1-$B$10)*D748/$B$12*$C$7)</x:f>
        <x:v>600</x:v>
      </x:c>
      <x:c r="H748" s="17" t="n">
        <x:f>$B$10*E748+(1-$B$10)*F748</x:f>
        <x:v>0.0010000000000000009</x:v>
      </x:c>
      <x:c r="I748" s="34"/>
      <x:c r="J748" s="34"/>
      <x:c r="K748" s="34"/>
      <x:c r="L748" s="34"/>
      <x:c r="M748" s="34"/>
      <x:c r="N748" s="34"/>
      <x:c r="O748" s="34"/>
      <x:c r="P748" s="34"/>
      <x:c r="Q748" s="34"/>
      <x:c r="R748" s="39" t="n">
        <x:v>-1.9182979282639006</x:v>
      </x:c>
      <x:c r="S748" s="39" t="n">
        <x:v>0.3136535056986588</x:v>
      </x:c>
      <x:c r="T748" s="39" t="n">
        <x:v>1.255376598640648</x:v>
      </x:c>
      <x:c r="U748" s="39" t="n">
        <x:v>1.126952372786085</x:v>
      </x:c>
      <x:c r="V748" s="39" t="n">
        <x:v>-0.6885726622956181</x:v>
      </x:c>
      <x:c r="W748" s="39" t="n">
        <x:v>-1.4155405104549228</x:v>
      </x:c>
      <x:c r="X748" s="39" t="n">
        <x:v>1.2128942482863687</x:v>
      </x:c>
      <x:c r="Y748" s="39" t="n">
        <x:v>-0.7837337627391867</x:v>
      </x:c>
      <x:c r="Z748" s="39" t="n">
        <x:v>1.1091853141438157</x:v>
      </x:c>
      <x:c r="AA748" s="39" t="n">
        <x:v>1.7321994710161677</x:v>
      </x:c>
      <x:c r="AB748" s="39" t="n">
        <x:v>-0.19702071596656787</x:v>
      </x:c>
      <x:c r="AC748" s="39" t="n">
        <x:v>-2.3267832516177887</x:v>
      </x:c>
      <x:c r="AD748" s="39" t="n">
        <x:v>-2.194582991860699</x:v>
      </x:c>
      <x:c r="AE748" s="39" t="n">
        <x:v>-0.9862889295782075</x:v>
      </x:c>
      <x:c r="AF748" s="39" t="n">
        <x:v>0.08585138577149395</x:v>
      </x:c>
      <x:c r="AG748" s="39" t="n">
        <x:v>-1.527088020595906</x:v>
      </x:c>
      <x:c r="AH748" s="39" t="n">
        <x:v>0.5521500261335891</x:v>
      </x:c>
      <x:c r="AI748" s="39" t="n">
        <x:v>-0.2524701662303517</x:v>
      </x:c>
      <x:c r="AJ748" s="39" t="n">
        <x:v>1.0094560854526036</x:v>
      </x:c>
      <x:c r="AK748" s="39" t="n">
        <x:v>-0.8238181294417941</x:v>
      </x:c>
      <x:c r="AL748" s="34"/>
      <x:c r="AM748" s="34" t="n">
        <x:f>IF(SQRT($B$9)*$B748+SQRT(1-$B$9)*R748&lt;_xlfn.NORM.S.INV($B$6),1,0)</x:f>
        <x:v>0</x:v>
      </x:c>
      <x:c r="AN748" s="34" t="n">
        <x:f>IF(SQRT($B$9)*$B748+SQRT(1-$B$9)*S748&lt;_xlfn.NORM.S.INV($B$6),1,0)</x:f>
        <x:v>0</x:v>
      </x:c>
      <x:c r="AO748" s="34" t="n">
        <x:f>IF(SQRT($B$9)*$B748+SQRT(1-$B$9)*T748&lt;_xlfn.NORM.S.INV($B$6),1,0)</x:f>
        <x:v>0</x:v>
      </x:c>
      <x:c r="AP748" s="34" t="n">
        <x:f>IF(SQRT($B$9)*$B748+SQRT(1-$B$9)*U748&lt;_xlfn.NORM.S.INV($B$6),1,0)</x:f>
        <x:v>0</x:v>
      </x:c>
      <x:c r="AQ748" s="34" t="n">
        <x:f>IF(SQRT($B$9)*$B748+SQRT(1-$B$9)*V748&lt;_xlfn.NORM.S.INV($B$6),1,0)</x:f>
        <x:v>0</x:v>
      </x:c>
      <x:c r="AR748" s="34" t="n">
        <x:f>IF(SQRT($B$9)*$B748+SQRT(1-$B$9)*W748&lt;_xlfn.NORM.S.INV($B$6),1,0)</x:f>
        <x:v>0</x:v>
      </x:c>
      <x:c r="AS748" s="34" t="n">
        <x:f>IF(SQRT($B$9)*$B748+SQRT(1-$B$9)*X748&lt;_xlfn.NORM.S.INV($B$6),1,0)</x:f>
        <x:v>0</x:v>
      </x:c>
      <x:c r="AT748" s="34" t="n">
        <x:f>IF(SQRT($B$9)*$B748+SQRT(1-$B$9)*Y748&lt;_xlfn.NORM.S.INV($B$6),1,0)</x:f>
        <x:v>0</x:v>
      </x:c>
      <x:c r="AU748" s="34" t="n">
        <x:f>IF(SQRT($B$9)*$B748+SQRT(1-$B$9)*Z748&lt;_xlfn.NORM.S.INV($B$6),1,0)</x:f>
        <x:v>0</x:v>
      </x:c>
      <x:c r="AV748" s="34" t="n">
        <x:f>IF(SQRT($B$9)*$B748+SQRT(1-$B$9)*AA748&lt;_xlfn.NORM.S.INV($B$6),1,0)</x:f>
        <x:v>0</x:v>
      </x:c>
      <x:c r="AW748" s="34" t="n">
        <x:f>IF(SQRT($C$9)*$B748+SQRT(1-$C$9)*AB748&lt;_xlfn.NORM.S.INV($C$6),1,0)</x:f>
        <x:v>0</x:v>
      </x:c>
      <x:c r="AX748" s="34" t="n">
        <x:f>IF(SQRT($C$9)*$B748+SQRT(1-$C$9)*AC748&lt;_xlfn.NORM.S.INV($C$6),1,0)</x:f>
        <x:v>1</x:v>
      </x:c>
      <x:c r="AY748" s="34" t="n">
        <x:f>IF(SQRT($C$9)*$B748+SQRT(1-$C$9)*AD748&lt;_xlfn.NORM.S.INV($C$6),1,0)</x:f>
        <x:v>1</x:v>
      </x:c>
      <x:c r="AZ748" s="34" t="n">
        <x:f>IF(SQRT($C$9)*$B748+SQRT(1-$C$9)*AE748&lt;_xlfn.NORM.S.INV($C$6),1,0)</x:f>
        <x:v>0</x:v>
      </x:c>
      <x:c r="BA748" s="34" t="n">
        <x:f>IF(SQRT($C$9)*$B748+SQRT(1-$C$9)*AF748&lt;_xlfn.NORM.S.INV($C$6),1,0)</x:f>
        <x:v>0</x:v>
      </x:c>
      <x:c r="BB748" s="34" t="n">
        <x:f>IF(SQRT($C$9)*$B748+SQRT(1-$C$9)*AG748&lt;_xlfn.NORM.S.INV($C$6),1,0)</x:f>
        <x:v>0</x:v>
      </x:c>
      <x:c r="BC748" s="34" t="n">
        <x:f>IF(SQRT($C$9)*$B748+SQRT(1-$C$9)*AH748&lt;_xlfn.NORM.S.INV($C$6),1,0)</x:f>
        <x:v>0</x:v>
      </x:c>
      <x:c r="BD748" s="34" t="n">
        <x:f>IF(SQRT($C$9)*$B748+SQRT(1-$C$9)*AI748&lt;_xlfn.NORM.S.INV($C$6),1,0)</x:f>
        <x:v>0</x:v>
      </x:c>
      <x:c r="BE748" s="34" t="n">
        <x:f>IF(SQRT($C$9)*$B748+SQRT(1-$C$9)*AJ748&lt;_xlfn.NORM.S.INV($C$6),1,0)</x:f>
        <x:v>0</x:v>
      </x:c>
      <x:c r="BF748" s="34" t="n">
        <x:f>IF(SQRT($C$9)*$B748+SQRT(1-$C$9)*AK748&lt;_xlfn.NORM.S.INV($C$6),1,0)</x:f>
        <x:v>0</x:v>
      </x:c>
      <x:c r="BG748" s="34"/>
      <x:c r="BH748" s="34"/>
      <x:c r="BI748" s="34" t="n">
        <x:f>$B$11*(($A$1061)*$C748/$B$12*$B$7+(1-$A$1061)*$D748/$B$12*$C$7)</x:f>
        <x:v>1200</x:v>
      </x:c>
      <x:c r="BJ748" s="34" t="n">
        <x:f>$B$11*(($A$1062)*$C748/$B$12*$B$7+(1-$A$1062)*$D748/$B$12*$C$7)</x:f>
        <x:v>1140</x:v>
      </x:c>
      <x:c r="BK748" s="34" t="n">
        <x:f>$B$11*(($A$1063)*$C748/$B$12*$B$7+(1-$A$1063)*$D748/$B$12*$C$7)</x:f>
        <x:v>1080</x:v>
      </x:c>
      <x:c r="BL748" s="34" t="n">
        <x:f>$B$11*(($A$1064)*$C748/$B$12*$B$7+(1-$A$1064)*$D748/$B$12*$C$7)</x:f>
        <x:v>1019.9999999999999</x:v>
      </x:c>
      <x:c r="BM748" s="34" t="n">
        <x:f>$B$11*(($A$1065)*$C748/$B$12*$B$7+(1-$A$1065)*$D748/$B$12*$C$7)</x:f>
        <x:v>960</x:v>
      </x:c>
      <x:c r="BN748" s="34" t="n">
        <x:f>$B$11*(($A$1066)*$C748/$B$12*$B$7+(1-$A$1066)*$D748/$B$12*$C$7)</x:f>
        <x:v>900</x:v>
      </x:c>
      <x:c r="BO748" s="34" t="n">
        <x:f>$B$11*(($A$1067)*$C748/$B$12*$B$7+(1-$A$1067)*$D748/$B$12*$C$7)</x:f>
        <x:v>839.9999999999999</x:v>
      </x:c>
      <x:c r="BP748" s="34" t="n">
        <x:f>$B$11*(($A$1068)*$C748/$B$12*$B$7+(1-$A$1068)*$D748/$B$12*$C$7)</x:f>
        <x:v>780</x:v>
      </x:c>
      <x:c r="BQ748" s="34" t="n">
        <x:f>$B$11*(($A$1069)*$C748/$B$12*$B$7+(1-$A$1069)*$D748/$B$12*$C$7)</x:f>
        <x:v>720</x:v>
      </x:c>
      <x:c r="BR748" s="34" t="n">
        <x:f>$B$11*(($A$1070)*$C748/$B$12*$B$7+(1-$A$1070)*$D748/$B$12*$C$7)</x:f>
        <x:v>660</x:v>
      </x:c>
      <x:c r="BS748" s="34" t="n">
        <x:f>$B$11*(($A$1071)*$C748/$B$12*$B$7+(1-$A$1071)*$D748/$B$12*$C$7)</x:f>
        <x:v>600</x:v>
      </x:c>
      <x:c r="BT748" s="34" t="n">
        <x:f>$B$11*(($A$1072)*$C748/$B$12*$B$7+(1-$A$1072)*$D748/$B$12*$C$7)</x:f>
        <x:v>540</x:v>
      </x:c>
      <x:c r="BU748" s="34" t="n">
        <x:f>$B$11*(($A$1073)*$C748/$B$12*$B$7+(1-$A$1073)*$D748/$B$12*$C$7)</x:f>
        <x:v>480</x:v>
      </x:c>
      <x:c r="BV748" s="34" t="n">
        <x:f>$B$11*(($A$1074)*$C748/$B$12*$B$7+(1-$A$1074)*$D748/$B$12*$C$7)</x:f>
        <x:v>419.99999999999994</x:v>
      </x:c>
      <x:c r="BW748" s="34" t="n">
        <x:f>$B$11*(($A$1075)*$C748/$B$12*$B$7+(1-$A$1075)*$D748/$B$12*$C$7)</x:f>
        <x:v>360.00000000000006</x:v>
      </x:c>
      <x:c r="BX748" s="34" t="n">
        <x:f>$B$11*(($A$1076)*$C748/$B$12*$B$7+(1-$A$1076)*$D748/$B$12*$C$7)</x:f>
        <x:v>300</x:v>
      </x:c>
      <x:c r="BY748" s="34" t="n">
        <x:f>$B$11*(($A$1077)*$C748/$B$12*$B$7+(1-$A$1077)*$D748/$B$12*$C$7)</x:f>
        <x:v>239.99999999999997</x:v>
      </x:c>
      <x:c r="BZ748" s="34" t="n">
        <x:f>$B$11*(($A$1078)*$C748/$B$12*$B$7+(1-$A$1078)*$D748/$B$12*$C$7)</x:f>
        <x:v>180.00000000000003</x:v>
      </x:c>
      <x:c r="CA748" s="34" t="n">
        <x:f>$B$11*(($A$1079)*$C748/$B$12*$B$7+(1-$A$1079)*$D748/$B$12*$C$7)</x:f>
        <x:v>119.99999999999999</x:v>
      </x:c>
      <x:c r="CB748" s="34" t="n">
        <x:f>$B$11*(($A$1080)*$C748/$B$12*$B$7+(1-$A$1080)*$D748/$B$12*$C$7)</x:f>
        <x:v>60.00000000000006</x:v>
      </x:c>
      <x:c r="CC748" s="34" t="n">
        <x:f>$B$11*(($A$1081)*$C748/$B$12*$B$7+(1-$A$1081)*$D748/$B$12*$C$7)</x:f>
        <x:v>0</x:v>
      </x:c>
    </x:row>
    <x:row r="749">
      <x:c r="A749" s="34" t="n">
        <x:v>725</x:v>
      </x:c>
      <x:c r="B749" s="39" t="n">
        <x:v>0.29658600330770934</x:v>
      </x:c>
      <x:c r="C749" s="1" t="n">
        <x:f>SUM(AM749:AV749)</x:f>
        <x:v>0</x:v>
      </x:c>
      <x:c r="D749" s="1" t="n">
        <x:f>SUM(AW749:BF749)</x:f>
        <x:v>0</x:v>
      </x:c>
      <x:c r="E749" s="17" t="n">
        <x:f>(1-C749/$B$12)*$B$8-C749/$B$12*$B$7</x:f>
        <x:v>0.05</x:v>
      </x:c>
      <x:c r="F749" s="17" t="n">
        <x:f>(1-D749/$B$12)*$C$8-D749/$B$12*$C$7</x:f>
        <x:v>0.09</x:v>
      </x:c>
      <x:c r="G749" s="32" t="n">
        <x:f>$B$11*($B$10*C749/$B$12*$B$7+(1-$B$10)*D749/$B$12*$C$7)</x:f>
        <x:v>0</x:v>
      </x:c>
      <x:c r="H749" s="17" t="n">
        <x:f>$B$10*E749+(1-$B$10)*F749</x:f>
        <x:v>0.07</x:v>
      </x:c>
      <x:c r="I749" s="34"/>
      <x:c r="J749" s="34"/>
      <x:c r="K749" s="34"/>
      <x:c r="L749" s="34"/>
      <x:c r="M749" s="34"/>
      <x:c r="N749" s="34"/>
      <x:c r="O749" s="34"/>
      <x:c r="P749" s="34"/>
      <x:c r="Q749" s="34"/>
      <x:c r="R749" s="39" t="n">
        <x:v>-1.7375102134716909</x:v>
      </x:c>
      <x:c r="S749" s="39" t="n">
        <x:v>1.3044350340087063</x:v>
      </x:c>
      <x:c r="T749" s="39" t="n">
        <x:v>-0.28352813559404877</x:v>
      </x:c>
      <x:c r="U749" s="39" t="n">
        <x:v>0.6719912442059209</x:v>
      </x:c>
      <x:c r="V749" s="39" t="n">
        <x:v>-1.1861362434079747</x:v>
      </x:c>
      <x:c r="W749" s="39" t="n">
        <x:v>0.4692121774635759</x:v>
      </x:c>
      <x:c r="X749" s="39" t="n">
        <x:v>1.4673007055941445</x:v>
      </x:c>
      <x:c r="Y749" s="39" t="n">
        <x:v>-0.5052039301384321</x:v>
      </x:c>
      <x:c r="Z749" s="39" t="n">
        <x:v>-1.9243500441008632</x:v>
      </x:c>
      <x:c r="AA749" s="39" t="n">
        <x:v>0.8340475028807763</x:v>
      </x:c>
      <x:c r="AB749" s="39" t="n">
        <x:v>1.7225005766097563</x:v>
      </x:c>
      <x:c r="AC749" s="39" t="n">
        <x:v>0.7597470313625917</x:v>
      </x:c>
      <x:c r="AD749" s="39" t="n">
        <x:v>0.47641167952726976</x:v>
      </x:c>
      <x:c r="AE749" s="39" t="n">
        <x:v>-0.9118804503755945</x:v>
      </x:c>
      <x:c r="AF749" s="39" t="n">
        <x:v>-1.959512330245068</x:v>
      </x:c>
      <x:c r="AG749" s="39" t="n">
        <x:v>-0.2072116052013759</x:v>
      </x:c>
      <x:c r="AH749" s="39" t="n">
        <x:v>-1.9432769035174577</x:v>
      </x:c>
      <x:c r="AI749" s="39" t="n">
        <x:v>-0.41560640523428716</x:v>
      </x:c>
      <x:c r="AJ749" s="39" t="n">
        <x:v>-1.2143421480893941</x:v>
      </x:c>
      <x:c r="AK749" s="39" t="n">
        <x:v>0.8780400658287606</x:v>
      </x:c>
      <x:c r="AL749" s="34"/>
      <x:c r="AM749" s="34" t="n">
        <x:f>IF(SQRT($B$9)*$B749+SQRT(1-$B$9)*R749&lt;_xlfn.NORM.S.INV($B$6),1,0)</x:f>
        <x:v>0</x:v>
      </x:c>
      <x:c r="AN749" s="34" t="n">
        <x:f>IF(SQRT($B$9)*$B749+SQRT(1-$B$9)*S749&lt;_xlfn.NORM.S.INV($B$6),1,0)</x:f>
        <x:v>0</x:v>
      </x:c>
      <x:c r="AO749" s="34" t="n">
        <x:f>IF(SQRT($B$9)*$B749+SQRT(1-$B$9)*T749&lt;_xlfn.NORM.S.INV($B$6),1,0)</x:f>
        <x:v>0</x:v>
      </x:c>
      <x:c r="AP749" s="34" t="n">
        <x:f>IF(SQRT($B$9)*$B749+SQRT(1-$B$9)*U749&lt;_xlfn.NORM.S.INV($B$6),1,0)</x:f>
        <x:v>0</x:v>
      </x:c>
      <x:c r="AQ749" s="34" t="n">
        <x:f>IF(SQRT($B$9)*$B749+SQRT(1-$B$9)*V749&lt;_xlfn.NORM.S.INV($B$6),1,0)</x:f>
        <x:v>0</x:v>
      </x:c>
      <x:c r="AR749" s="34" t="n">
        <x:f>IF(SQRT($B$9)*$B749+SQRT(1-$B$9)*W749&lt;_xlfn.NORM.S.INV($B$6),1,0)</x:f>
        <x:v>0</x:v>
      </x:c>
      <x:c r="AS749" s="34" t="n">
        <x:f>IF(SQRT($B$9)*$B749+SQRT(1-$B$9)*X749&lt;_xlfn.NORM.S.INV($B$6),1,0)</x:f>
        <x:v>0</x:v>
      </x:c>
      <x:c r="AT749" s="34" t="n">
        <x:f>IF(SQRT($B$9)*$B749+SQRT(1-$B$9)*Y749&lt;_xlfn.NORM.S.INV($B$6),1,0)</x:f>
        <x:v>0</x:v>
      </x:c>
      <x:c r="AU749" s="34" t="n">
        <x:f>IF(SQRT($B$9)*$B749+SQRT(1-$B$9)*Z749&lt;_xlfn.NORM.S.INV($B$6),1,0)</x:f>
        <x:v>0</x:v>
      </x:c>
      <x:c r="AV749" s="34" t="n">
        <x:f>IF(SQRT($B$9)*$B749+SQRT(1-$B$9)*AA749&lt;_xlfn.NORM.S.INV($B$6),1,0)</x:f>
        <x:v>0</x:v>
      </x:c>
      <x:c r="AW749" s="34" t="n">
        <x:f>IF(SQRT($C$9)*$B749+SQRT(1-$C$9)*AB749&lt;_xlfn.NORM.S.INV($C$6),1,0)</x:f>
        <x:v>0</x:v>
      </x:c>
      <x:c r="AX749" s="34" t="n">
        <x:f>IF(SQRT($C$9)*$B749+SQRT(1-$C$9)*AC749&lt;_xlfn.NORM.S.INV($C$6),1,0)</x:f>
        <x:v>0</x:v>
      </x:c>
      <x:c r="AY749" s="34" t="n">
        <x:f>IF(SQRT($C$9)*$B749+SQRT(1-$C$9)*AD749&lt;_xlfn.NORM.S.INV($C$6),1,0)</x:f>
        <x:v>0</x:v>
      </x:c>
      <x:c r="AZ749" s="34" t="n">
        <x:f>IF(SQRT($C$9)*$B749+SQRT(1-$C$9)*AE749&lt;_xlfn.NORM.S.INV($C$6),1,0)</x:f>
        <x:v>0</x:v>
      </x:c>
      <x:c r="BA749" s="34" t="n">
        <x:f>IF(SQRT($C$9)*$B749+SQRT(1-$C$9)*AF749&lt;_xlfn.NORM.S.INV($C$6),1,0)</x:f>
        <x:v>0</x:v>
      </x:c>
      <x:c r="BB749" s="34" t="n">
        <x:f>IF(SQRT($C$9)*$B749+SQRT(1-$C$9)*AG749&lt;_xlfn.NORM.S.INV($C$6),1,0)</x:f>
        <x:v>0</x:v>
      </x:c>
      <x:c r="BC749" s="34" t="n">
        <x:f>IF(SQRT($C$9)*$B749+SQRT(1-$C$9)*AH749&lt;_xlfn.NORM.S.INV($C$6),1,0)</x:f>
        <x:v>0</x:v>
      </x:c>
      <x:c r="BD749" s="34" t="n">
        <x:f>IF(SQRT($C$9)*$B749+SQRT(1-$C$9)*AI749&lt;_xlfn.NORM.S.INV($C$6),1,0)</x:f>
        <x:v>0</x:v>
      </x:c>
      <x:c r="BE749" s="34" t="n">
        <x:f>IF(SQRT($C$9)*$B749+SQRT(1-$C$9)*AJ749&lt;_xlfn.NORM.S.INV($C$6),1,0)</x:f>
        <x:v>0</x:v>
      </x:c>
      <x:c r="BF749" s="34" t="n">
        <x:f>IF(SQRT($C$9)*$B749+SQRT(1-$C$9)*AK749&lt;_xlfn.NORM.S.INV($C$6),1,0)</x:f>
        <x:v>0</x:v>
      </x:c>
      <x:c r="BG749" s="34"/>
      <x:c r="BH749" s="34"/>
      <x:c r="BI749" s="34" t="n">
        <x:f>$B$11*(($A$1061)*$C749/$B$12*$B$7+(1-$A$1061)*$D749/$B$12*$C$7)</x:f>
        <x:v>0</x:v>
      </x:c>
      <x:c r="BJ749" s="34" t="n">
        <x:f>$B$11*(($A$1062)*$C749/$B$12*$B$7+(1-$A$1062)*$D749/$B$12*$C$7)</x:f>
        <x:v>0</x:v>
      </x:c>
      <x:c r="BK749" s="34" t="n">
        <x:f>$B$11*(($A$1063)*$C749/$B$12*$B$7+(1-$A$1063)*$D749/$B$12*$C$7)</x:f>
        <x:v>0</x:v>
      </x:c>
      <x:c r="BL749" s="34" t="n">
        <x:f>$B$11*(($A$1064)*$C749/$B$12*$B$7+(1-$A$1064)*$D749/$B$12*$C$7)</x:f>
        <x:v>0</x:v>
      </x:c>
      <x:c r="BM749" s="34" t="n">
        <x:f>$B$11*(($A$1065)*$C749/$B$12*$B$7+(1-$A$1065)*$D749/$B$12*$C$7)</x:f>
        <x:v>0</x:v>
      </x:c>
      <x:c r="BN749" s="34" t="n">
        <x:f>$B$11*(($A$1066)*$C749/$B$12*$B$7+(1-$A$1066)*$D749/$B$12*$C$7)</x:f>
        <x:v>0</x:v>
      </x:c>
      <x:c r="BO749" s="34" t="n">
        <x:f>$B$11*(($A$1067)*$C749/$B$12*$B$7+(1-$A$1067)*$D749/$B$12*$C$7)</x:f>
        <x:v>0</x:v>
      </x:c>
      <x:c r="BP749" s="34" t="n">
        <x:f>$B$11*(($A$1068)*$C749/$B$12*$B$7+(1-$A$1068)*$D749/$B$12*$C$7)</x:f>
        <x:v>0</x:v>
      </x:c>
      <x:c r="BQ749" s="34" t="n">
        <x:f>$B$11*(($A$1069)*$C749/$B$12*$B$7+(1-$A$1069)*$D749/$B$12*$C$7)</x:f>
        <x:v>0</x:v>
      </x:c>
      <x:c r="BR749" s="34" t="n">
        <x:f>$B$11*(($A$1070)*$C749/$B$12*$B$7+(1-$A$1070)*$D749/$B$12*$C$7)</x:f>
        <x:v>0</x:v>
      </x:c>
      <x:c r="BS749" s="34" t="n">
        <x:f>$B$11*(($A$1071)*$C749/$B$12*$B$7+(1-$A$1071)*$D749/$B$12*$C$7)</x:f>
        <x:v>0</x:v>
      </x:c>
      <x:c r="BT749" s="34" t="n">
        <x:f>$B$11*(($A$1072)*$C749/$B$12*$B$7+(1-$A$1072)*$D749/$B$12*$C$7)</x:f>
        <x:v>0</x:v>
      </x:c>
      <x:c r="BU749" s="34" t="n">
        <x:f>$B$11*(($A$1073)*$C749/$B$12*$B$7+(1-$A$1073)*$D749/$B$12*$C$7)</x:f>
        <x:v>0</x:v>
      </x:c>
      <x:c r="BV749" s="34" t="n">
        <x:f>$B$11*(($A$1074)*$C749/$B$12*$B$7+(1-$A$1074)*$D749/$B$12*$C$7)</x:f>
        <x:v>0</x:v>
      </x:c>
      <x:c r="BW749" s="34" t="n">
        <x:f>$B$11*(($A$1075)*$C749/$B$12*$B$7+(1-$A$1075)*$D749/$B$12*$C$7)</x:f>
        <x:v>0</x:v>
      </x:c>
      <x:c r="BX749" s="34" t="n">
        <x:f>$B$11*(($A$1076)*$C749/$B$12*$B$7+(1-$A$1076)*$D749/$B$12*$C$7)</x:f>
        <x:v>0</x:v>
      </x:c>
      <x:c r="BY749" s="34" t="n">
        <x:f>$B$11*(($A$1077)*$C749/$B$12*$B$7+(1-$A$1077)*$D749/$B$12*$C$7)</x:f>
        <x:v>0</x:v>
      </x:c>
      <x:c r="BZ749" s="34" t="n">
        <x:f>$B$11*(($A$1078)*$C749/$B$12*$B$7+(1-$A$1078)*$D749/$B$12*$C$7)</x:f>
        <x:v>0</x:v>
      </x:c>
      <x:c r="CA749" s="34" t="n">
        <x:f>$B$11*(($A$1079)*$C749/$B$12*$B$7+(1-$A$1079)*$D749/$B$12*$C$7)</x:f>
        <x:v>0</x:v>
      </x:c>
      <x:c r="CB749" s="34" t="n">
        <x:f>$B$11*(($A$1080)*$C749/$B$12*$B$7+(1-$A$1080)*$D749/$B$12*$C$7)</x:f>
        <x:v>0</x:v>
      </x:c>
      <x:c r="CC749" s="34" t="n">
        <x:f>$B$11*(($A$1081)*$C749/$B$12*$B$7+(1-$A$1081)*$D749/$B$12*$C$7)</x:f>
        <x:v>0</x:v>
      </x:c>
    </x:row>
    <x:row r="750">
      <x:c r="A750" s="34" t="n">
        <x:v>726</x:v>
      </x:c>
      <x:c r="B750" s="39" t="n">
        <x:v>0.9982090754622875</x:v>
      </x:c>
      <x:c r="C750" s="1" t="n">
        <x:f>SUM(AM750:AV750)</x:f>
        <x:v>0</x:v>
      </x:c>
      <x:c r="D750" s="1" t="n">
        <x:f>SUM(AW750:BF750)</x:f>
        <x:v>0</x:v>
      </x:c>
      <x:c r="E750" s="17" t="n">
        <x:f>(1-C750/$B$12)*$B$8-C750/$B$12*$B$7</x:f>
        <x:v>0.05</x:v>
      </x:c>
      <x:c r="F750" s="17" t="n">
        <x:f>(1-D750/$B$12)*$C$8-D750/$B$12*$C$7</x:f>
        <x:v>0.09</x:v>
      </x:c>
      <x:c r="G750" s="32" t="n">
        <x:f>$B$11*($B$10*C750/$B$12*$B$7+(1-$B$10)*D750/$B$12*$C$7)</x:f>
        <x:v>0</x:v>
      </x:c>
      <x:c r="H750" s="17" t="n">
        <x:f>$B$10*E750+(1-$B$10)*F750</x:f>
        <x:v>0.07</x:v>
      </x:c>
      <x:c r="I750" s="34"/>
      <x:c r="J750" s="34"/>
      <x:c r="K750" s="34"/>
      <x:c r="L750" s="34"/>
      <x:c r="M750" s="34"/>
      <x:c r="N750" s="34"/>
      <x:c r="O750" s="34"/>
      <x:c r="P750" s="34"/>
      <x:c r="Q750" s="34"/>
      <x:c r="R750" s="39" t="n">
        <x:v>-1.4430292627477206</x:v>
      </x:c>
      <x:c r="S750" s="39" t="n">
        <x:v>-0.1182038775867057</x:v>
      </x:c>
      <x:c r="T750" s="39" t="n">
        <x:v>0.44308924179426423</x:v>
      </x:c>
      <x:c r="U750" s="39" t="n">
        <x:v>-0.5809489873448979</x:v>
      </x:c>
      <x:c r="V750" s="39" t="n">
        <x:v>-0.09561117438394111</x:v>
      </x:c>
      <x:c r="W750" s="39" t="n">
        <x:v>-0.23158286017120308</x:v>
      </x:c>
      <x:c r="X750" s="39" t="n">
        <x:v>1.3048432652714914</x:v>
      </x:c>
      <x:c r="Y750" s="39" t="n">
        <x:v>0.09265014184190515</x:v>
      </x:c>
      <x:c r="Z750" s="39" t="n">
        <x:v>-0.9984206644992399</x:v>
      </x:c>
      <x:c r="AA750" s="39" t="n">
        <x:v>1.2569871706406728</x:v>
      </x:c>
      <x:c r="AB750" s="39" t="n">
        <x:v>-0.3608663873825439</x:v>
      </x:c>
      <x:c r="AC750" s="39" t="n">
        <x:v>-0.10525534995433924</x:v>
      </x:c>
      <x:c r="AD750" s="39" t="n">
        <x:v>1.1926675886428624</x:v>
      </x:c>
      <x:c r="AE750" s="39" t="n">
        <x:v>-1.8423357813225614</x:v>
      </x:c>
      <x:c r="AF750" s="39" t="n">
        <x:v>1.1502516385741623</x:v>
      </x:c>
      <x:c r="AG750" s="39" t="n">
        <x:v>-0.7841054503596548</x:v>
      </x:c>
      <x:c r="AH750" s="39" t="n">
        <x:v>-0.4992316415519844</x:v>
      </x:c>
      <x:c r="AI750" s="39" t="n">
        <x:v>-0.5309251159841336</x:v>
      </x:c>
      <x:c r="AJ750" s="39" t="n">
        <x:v>1.2687228851816976</x:v>
      </x:c>
      <x:c r="AK750" s="39" t="n">
        <x:v>0.7627353191529281</x:v>
      </x:c>
      <x:c r="AL750" s="34"/>
      <x:c r="AM750" s="34" t="n">
        <x:f>IF(SQRT($B$9)*$B750+SQRT(1-$B$9)*R750&lt;_xlfn.NORM.S.INV($B$6),1,0)</x:f>
        <x:v>0</x:v>
      </x:c>
      <x:c r="AN750" s="34" t="n">
        <x:f>IF(SQRT($B$9)*$B750+SQRT(1-$B$9)*S750&lt;_xlfn.NORM.S.INV($B$6),1,0)</x:f>
        <x:v>0</x:v>
      </x:c>
      <x:c r="AO750" s="34" t="n">
        <x:f>IF(SQRT($B$9)*$B750+SQRT(1-$B$9)*T750&lt;_xlfn.NORM.S.INV($B$6),1,0)</x:f>
        <x:v>0</x:v>
      </x:c>
      <x:c r="AP750" s="34" t="n">
        <x:f>IF(SQRT($B$9)*$B750+SQRT(1-$B$9)*U750&lt;_xlfn.NORM.S.INV($B$6),1,0)</x:f>
        <x:v>0</x:v>
      </x:c>
      <x:c r="AQ750" s="34" t="n">
        <x:f>IF(SQRT($B$9)*$B750+SQRT(1-$B$9)*V750&lt;_xlfn.NORM.S.INV($B$6),1,0)</x:f>
        <x:v>0</x:v>
      </x:c>
      <x:c r="AR750" s="34" t="n">
        <x:f>IF(SQRT($B$9)*$B750+SQRT(1-$B$9)*W750&lt;_xlfn.NORM.S.INV($B$6),1,0)</x:f>
        <x:v>0</x:v>
      </x:c>
      <x:c r="AS750" s="34" t="n">
        <x:f>IF(SQRT($B$9)*$B750+SQRT(1-$B$9)*X750&lt;_xlfn.NORM.S.INV($B$6),1,0)</x:f>
        <x:v>0</x:v>
      </x:c>
      <x:c r="AT750" s="34" t="n">
        <x:f>IF(SQRT($B$9)*$B750+SQRT(1-$B$9)*Y750&lt;_xlfn.NORM.S.INV($B$6),1,0)</x:f>
        <x:v>0</x:v>
      </x:c>
      <x:c r="AU750" s="34" t="n">
        <x:f>IF(SQRT($B$9)*$B750+SQRT(1-$B$9)*Z750&lt;_xlfn.NORM.S.INV($B$6),1,0)</x:f>
        <x:v>0</x:v>
      </x:c>
      <x:c r="AV750" s="34" t="n">
        <x:f>IF(SQRT($B$9)*$B750+SQRT(1-$B$9)*AA750&lt;_xlfn.NORM.S.INV($B$6),1,0)</x:f>
        <x:v>0</x:v>
      </x:c>
      <x:c r="AW750" s="34" t="n">
        <x:f>IF(SQRT($C$9)*$B750+SQRT(1-$C$9)*AB750&lt;_xlfn.NORM.S.INV($C$6),1,0)</x:f>
        <x:v>0</x:v>
      </x:c>
      <x:c r="AX750" s="34" t="n">
        <x:f>IF(SQRT($C$9)*$B750+SQRT(1-$C$9)*AC750&lt;_xlfn.NORM.S.INV($C$6),1,0)</x:f>
        <x:v>0</x:v>
      </x:c>
      <x:c r="AY750" s="34" t="n">
        <x:f>IF(SQRT($C$9)*$B750+SQRT(1-$C$9)*AD750&lt;_xlfn.NORM.S.INV($C$6),1,0)</x:f>
        <x:v>0</x:v>
      </x:c>
      <x:c r="AZ750" s="34" t="n">
        <x:f>IF(SQRT($C$9)*$B750+SQRT(1-$C$9)*AE750&lt;_xlfn.NORM.S.INV($C$6),1,0)</x:f>
        <x:v>0</x:v>
      </x:c>
      <x:c r="BA750" s="34" t="n">
        <x:f>IF(SQRT($C$9)*$B750+SQRT(1-$C$9)*AF750&lt;_xlfn.NORM.S.INV($C$6),1,0)</x:f>
        <x:v>0</x:v>
      </x:c>
      <x:c r="BB750" s="34" t="n">
        <x:f>IF(SQRT($C$9)*$B750+SQRT(1-$C$9)*AG750&lt;_xlfn.NORM.S.INV($C$6),1,0)</x:f>
        <x:v>0</x:v>
      </x:c>
      <x:c r="BC750" s="34" t="n">
        <x:f>IF(SQRT($C$9)*$B750+SQRT(1-$C$9)*AH750&lt;_xlfn.NORM.S.INV($C$6),1,0)</x:f>
        <x:v>0</x:v>
      </x:c>
      <x:c r="BD750" s="34" t="n">
        <x:f>IF(SQRT($C$9)*$B750+SQRT(1-$C$9)*AI750&lt;_xlfn.NORM.S.INV($C$6),1,0)</x:f>
        <x:v>0</x:v>
      </x:c>
      <x:c r="BE750" s="34" t="n">
        <x:f>IF(SQRT($C$9)*$B750+SQRT(1-$C$9)*AJ750&lt;_xlfn.NORM.S.INV($C$6),1,0)</x:f>
        <x:v>0</x:v>
      </x:c>
      <x:c r="BF750" s="34" t="n">
        <x:f>IF(SQRT($C$9)*$B750+SQRT(1-$C$9)*AK750&lt;_xlfn.NORM.S.INV($C$6),1,0)</x:f>
        <x:v>0</x:v>
      </x:c>
      <x:c r="BG750" s="34"/>
      <x:c r="BH750" s="34"/>
      <x:c r="BI750" s="34" t="n">
        <x:f>$B$11*(($A$1061)*$C750/$B$12*$B$7+(1-$A$1061)*$D750/$B$12*$C$7)</x:f>
        <x:v>0</x:v>
      </x:c>
      <x:c r="BJ750" s="34" t="n">
        <x:f>$B$11*(($A$1062)*$C750/$B$12*$B$7+(1-$A$1062)*$D750/$B$12*$C$7)</x:f>
        <x:v>0</x:v>
      </x:c>
      <x:c r="BK750" s="34" t="n">
        <x:f>$B$11*(($A$1063)*$C750/$B$12*$B$7+(1-$A$1063)*$D750/$B$12*$C$7)</x:f>
        <x:v>0</x:v>
      </x:c>
      <x:c r="BL750" s="34" t="n">
        <x:f>$B$11*(($A$1064)*$C750/$B$12*$B$7+(1-$A$1064)*$D750/$B$12*$C$7)</x:f>
        <x:v>0</x:v>
      </x:c>
      <x:c r="BM750" s="34" t="n">
        <x:f>$B$11*(($A$1065)*$C750/$B$12*$B$7+(1-$A$1065)*$D750/$B$12*$C$7)</x:f>
        <x:v>0</x:v>
      </x:c>
      <x:c r="BN750" s="34" t="n">
        <x:f>$B$11*(($A$1066)*$C750/$B$12*$B$7+(1-$A$1066)*$D750/$B$12*$C$7)</x:f>
        <x:v>0</x:v>
      </x:c>
      <x:c r="BO750" s="34" t="n">
        <x:f>$B$11*(($A$1067)*$C750/$B$12*$B$7+(1-$A$1067)*$D750/$B$12*$C$7)</x:f>
        <x:v>0</x:v>
      </x:c>
      <x:c r="BP750" s="34" t="n">
        <x:f>$B$11*(($A$1068)*$C750/$B$12*$B$7+(1-$A$1068)*$D750/$B$12*$C$7)</x:f>
        <x:v>0</x:v>
      </x:c>
      <x:c r="BQ750" s="34" t="n">
        <x:f>$B$11*(($A$1069)*$C750/$B$12*$B$7+(1-$A$1069)*$D750/$B$12*$C$7)</x:f>
        <x:v>0</x:v>
      </x:c>
      <x:c r="BR750" s="34" t="n">
        <x:f>$B$11*(($A$1070)*$C750/$B$12*$B$7+(1-$A$1070)*$D750/$B$12*$C$7)</x:f>
        <x:v>0</x:v>
      </x:c>
      <x:c r="BS750" s="34" t="n">
        <x:f>$B$11*(($A$1071)*$C750/$B$12*$B$7+(1-$A$1071)*$D750/$B$12*$C$7)</x:f>
        <x:v>0</x:v>
      </x:c>
      <x:c r="BT750" s="34" t="n">
        <x:f>$B$11*(($A$1072)*$C750/$B$12*$B$7+(1-$A$1072)*$D750/$B$12*$C$7)</x:f>
        <x:v>0</x:v>
      </x:c>
      <x:c r="BU750" s="34" t="n">
        <x:f>$B$11*(($A$1073)*$C750/$B$12*$B$7+(1-$A$1073)*$D750/$B$12*$C$7)</x:f>
        <x:v>0</x:v>
      </x:c>
      <x:c r="BV750" s="34" t="n">
        <x:f>$B$11*(($A$1074)*$C750/$B$12*$B$7+(1-$A$1074)*$D750/$B$12*$C$7)</x:f>
        <x:v>0</x:v>
      </x:c>
      <x:c r="BW750" s="34" t="n">
        <x:f>$B$11*(($A$1075)*$C750/$B$12*$B$7+(1-$A$1075)*$D750/$B$12*$C$7)</x:f>
        <x:v>0</x:v>
      </x:c>
      <x:c r="BX750" s="34" t="n">
        <x:f>$B$11*(($A$1076)*$C750/$B$12*$B$7+(1-$A$1076)*$D750/$B$12*$C$7)</x:f>
        <x:v>0</x:v>
      </x:c>
      <x:c r="BY750" s="34" t="n">
        <x:f>$B$11*(($A$1077)*$C750/$B$12*$B$7+(1-$A$1077)*$D750/$B$12*$C$7)</x:f>
        <x:v>0</x:v>
      </x:c>
      <x:c r="BZ750" s="34" t="n">
        <x:f>$B$11*(($A$1078)*$C750/$B$12*$B$7+(1-$A$1078)*$D750/$B$12*$C$7)</x:f>
        <x:v>0</x:v>
      </x:c>
      <x:c r="CA750" s="34" t="n">
        <x:f>$B$11*(($A$1079)*$C750/$B$12*$B$7+(1-$A$1079)*$D750/$B$12*$C$7)</x:f>
        <x:v>0</x:v>
      </x:c>
      <x:c r="CB750" s="34" t="n">
        <x:f>$B$11*(($A$1080)*$C750/$B$12*$B$7+(1-$A$1080)*$D750/$B$12*$C$7)</x:f>
        <x:v>0</x:v>
      </x:c>
      <x:c r="CC750" s="34" t="n">
        <x:f>$B$11*(($A$1081)*$C750/$B$12*$B$7+(1-$A$1081)*$D750/$B$12*$C$7)</x:f>
        <x:v>0</x:v>
      </x:c>
    </x:row>
    <x:row r="751">
      <x:c r="A751" s="34" t="n">
        <x:v>727</x:v>
      </x:c>
      <x:c r="B751" s="39" t="n">
        <x:v>-0.37043215802776597</x:v>
      </x:c>
      <x:c r="C751" s="1" t="n">
        <x:f>SUM(AM751:AV751)</x:f>
        <x:v>0</x:v>
      </x:c>
      <x:c r="D751" s="1" t="n">
        <x:f>SUM(AW751:BF751)</x:f>
        <x:v>0</x:v>
      </x:c>
      <x:c r="E751" s="17" t="n">
        <x:f>(1-C751/$B$12)*$B$8-C751/$B$12*$B$7</x:f>
        <x:v>0.05</x:v>
      </x:c>
      <x:c r="F751" s="17" t="n">
        <x:f>(1-D751/$B$12)*$C$8-D751/$B$12*$C$7</x:f>
        <x:v>0.09</x:v>
      </x:c>
      <x:c r="G751" s="32" t="n">
        <x:f>$B$11*($B$10*C751/$B$12*$B$7+(1-$B$10)*D751/$B$12*$C$7)</x:f>
        <x:v>0</x:v>
      </x:c>
      <x:c r="H751" s="17" t="n">
        <x:f>$B$10*E751+(1-$B$10)*F751</x:f>
        <x:v>0.07</x:v>
      </x:c>
      <x:c r="I751" s="34"/>
      <x:c r="J751" s="34"/>
      <x:c r="K751" s="34"/>
      <x:c r="L751" s="34"/>
      <x:c r="M751" s="34"/>
      <x:c r="N751" s="34"/>
      <x:c r="O751" s="34"/>
      <x:c r="P751" s="34"/>
      <x:c r="Q751" s="34"/>
      <x:c r="R751" s="39" t="n">
        <x:v>-1.2273543665477085</x:v>
      </x:c>
      <x:c r="S751" s="39" t="n">
        <x:v>0.4366618548775883</x:v>
      </x:c>
      <x:c r="T751" s="39" t="n">
        <x:v>1.5283422628690582</x:v>
      </x:c>
      <x:c r="U751" s="39" t="n">
        <x:v>0.9659138513711251</x:v>
      </x:c>
      <x:c r="V751" s="39" t="n">
        <x:v>0.038627715015183334</x:v>
      </x:c>
      <x:c r="W751" s="39" t="n">
        <x:v>0.5661116682125986</x:v>
      </x:c>
      <x:c r="X751" s="39" t="n">
        <x:v>-0.021985762581226562</x:v>
      </x:c>
      <x:c r="Y751" s="39" t="n">
        <x:v>-0.5854512704071276</x:v>
      </x:c>
      <x:c r="Z751" s="39" t="n">
        <x:v>-0.40782225757322427</x:v>
      </x:c>
      <x:c r="AA751" s="39" t="n">
        <x:v>-0.8990570573028644</x:v>
      </x:c>
      <x:c r="AB751" s="39" t="n">
        <x:v>-1.049203985413049</x:v>
      </x:c>
      <x:c r="AC751" s="39" t="n">
        <x:v>-1.1801888204879287</x:v>
      </x:c>
      <x:c r="AD751" s="39" t="n">
        <x:v>-0.8371536309469398</x:v>
      </x:c>
      <x:c r="AE751" s="39" t="n">
        <x:v>-1.14120894502867</x:v>
      </x:c>
      <x:c r="AF751" s="39" t="n">
        <x:v>1.756739892493961</x:v>
      </x:c>
      <x:c r="AG751" s="39" t="n">
        <x:v>0.8283822242494286</x:v>
      </x:c>
      <x:c r="AH751" s="39" t="n">
        <x:v>-0.6402900715266164</x:v>
      </x:c>
      <x:c r="AI751" s="39" t="n">
        <x:v>0.8080609929051752</x:v>
      </x:c>
      <x:c r="AJ751" s="39" t="n">
        <x:v>0.6071238174775001</x:v>
      </x:c>
      <x:c r="AK751" s="39" t="n">
        <x:v>1.4926766057267973</x:v>
      </x:c>
      <x:c r="AL751" s="34"/>
      <x:c r="AM751" s="34" t="n">
        <x:f>IF(SQRT($B$9)*$B751+SQRT(1-$B$9)*R751&lt;_xlfn.NORM.S.INV($B$6),1,0)</x:f>
        <x:v>0</x:v>
      </x:c>
      <x:c r="AN751" s="34" t="n">
        <x:f>IF(SQRT($B$9)*$B751+SQRT(1-$B$9)*S751&lt;_xlfn.NORM.S.INV($B$6),1,0)</x:f>
        <x:v>0</x:v>
      </x:c>
      <x:c r="AO751" s="34" t="n">
        <x:f>IF(SQRT($B$9)*$B751+SQRT(1-$B$9)*T751&lt;_xlfn.NORM.S.INV($B$6),1,0)</x:f>
        <x:v>0</x:v>
      </x:c>
      <x:c r="AP751" s="34" t="n">
        <x:f>IF(SQRT($B$9)*$B751+SQRT(1-$B$9)*U751&lt;_xlfn.NORM.S.INV($B$6),1,0)</x:f>
        <x:v>0</x:v>
      </x:c>
      <x:c r="AQ751" s="34" t="n">
        <x:f>IF(SQRT($B$9)*$B751+SQRT(1-$B$9)*V751&lt;_xlfn.NORM.S.INV($B$6),1,0)</x:f>
        <x:v>0</x:v>
      </x:c>
      <x:c r="AR751" s="34" t="n">
        <x:f>IF(SQRT($B$9)*$B751+SQRT(1-$B$9)*W751&lt;_xlfn.NORM.S.INV($B$6),1,0)</x:f>
        <x:v>0</x:v>
      </x:c>
      <x:c r="AS751" s="34" t="n">
        <x:f>IF(SQRT($B$9)*$B751+SQRT(1-$B$9)*X751&lt;_xlfn.NORM.S.INV($B$6),1,0)</x:f>
        <x:v>0</x:v>
      </x:c>
      <x:c r="AT751" s="34" t="n">
        <x:f>IF(SQRT($B$9)*$B751+SQRT(1-$B$9)*Y751&lt;_xlfn.NORM.S.INV($B$6),1,0)</x:f>
        <x:v>0</x:v>
      </x:c>
      <x:c r="AU751" s="34" t="n">
        <x:f>IF(SQRT($B$9)*$B751+SQRT(1-$B$9)*Z751&lt;_xlfn.NORM.S.INV($B$6),1,0)</x:f>
        <x:v>0</x:v>
      </x:c>
      <x:c r="AV751" s="34" t="n">
        <x:f>IF(SQRT($B$9)*$B751+SQRT(1-$B$9)*AA751&lt;_xlfn.NORM.S.INV($B$6),1,0)</x:f>
        <x:v>0</x:v>
      </x:c>
      <x:c r="AW751" s="34" t="n">
        <x:f>IF(SQRT($C$9)*$B751+SQRT(1-$C$9)*AB751&lt;_xlfn.NORM.S.INV($C$6),1,0)</x:f>
        <x:v>0</x:v>
      </x:c>
      <x:c r="AX751" s="34" t="n">
        <x:f>IF(SQRT($C$9)*$B751+SQRT(1-$C$9)*AC751&lt;_xlfn.NORM.S.INV($C$6),1,0)</x:f>
        <x:v>0</x:v>
      </x:c>
      <x:c r="AY751" s="34" t="n">
        <x:f>IF(SQRT($C$9)*$B751+SQRT(1-$C$9)*AD751&lt;_xlfn.NORM.S.INV($C$6),1,0)</x:f>
        <x:v>0</x:v>
      </x:c>
      <x:c r="AZ751" s="34" t="n">
        <x:f>IF(SQRT($C$9)*$B751+SQRT(1-$C$9)*AE751&lt;_xlfn.NORM.S.INV($C$6),1,0)</x:f>
        <x:v>0</x:v>
      </x:c>
      <x:c r="BA751" s="34" t="n">
        <x:f>IF(SQRT($C$9)*$B751+SQRT(1-$C$9)*AF751&lt;_xlfn.NORM.S.INV($C$6),1,0)</x:f>
        <x:v>0</x:v>
      </x:c>
      <x:c r="BB751" s="34" t="n">
        <x:f>IF(SQRT($C$9)*$B751+SQRT(1-$C$9)*AG751&lt;_xlfn.NORM.S.INV($C$6),1,0)</x:f>
        <x:v>0</x:v>
      </x:c>
      <x:c r="BC751" s="34" t="n">
        <x:f>IF(SQRT($C$9)*$B751+SQRT(1-$C$9)*AH751&lt;_xlfn.NORM.S.INV($C$6),1,0)</x:f>
        <x:v>0</x:v>
      </x:c>
      <x:c r="BD751" s="34" t="n">
        <x:f>IF(SQRT($C$9)*$B751+SQRT(1-$C$9)*AI751&lt;_xlfn.NORM.S.INV($C$6),1,0)</x:f>
        <x:v>0</x:v>
      </x:c>
      <x:c r="BE751" s="34" t="n">
        <x:f>IF(SQRT($C$9)*$B751+SQRT(1-$C$9)*AJ751&lt;_xlfn.NORM.S.INV($C$6),1,0)</x:f>
        <x:v>0</x:v>
      </x:c>
      <x:c r="BF751" s="34" t="n">
        <x:f>IF(SQRT($C$9)*$B751+SQRT(1-$C$9)*AK751&lt;_xlfn.NORM.S.INV($C$6),1,0)</x:f>
        <x:v>0</x:v>
      </x:c>
      <x:c r="BG751" s="34"/>
      <x:c r="BH751" s="34"/>
      <x:c r="BI751" s="34" t="n">
        <x:f>$B$11*(($A$1061)*$C751/$B$12*$B$7+(1-$A$1061)*$D751/$B$12*$C$7)</x:f>
        <x:v>0</x:v>
      </x:c>
      <x:c r="BJ751" s="34" t="n">
        <x:f>$B$11*(($A$1062)*$C751/$B$12*$B$7+(1-$A$1062)*$D751/$B$12*$C$7)</x:f>
        <x:v>0</x:v>
      </x:c>
      <x:c r="BK751" s="34" t="n">
        <x:f>$B$11*(($A$1063)*$C751/$B$12*$B$7+(1-$A$1063)*$D751/$B$12*$C$7)</x:f>
        <x:v>0</x:v>
      </x:c>
      <x:c r="BL751" s="34" t="n">
        <x:f>$B$11*(($A$1064)*$C751/$B$12*$B$7+(1-$A$1064)*$D751/$B$12*$C$7)</x:f>
        <x:v>0</x:v>
      </x:c>
      <x:c r="BM751" s="34" t="n">
        <x:f>$B$11*(($A$1065)*$C751/$B$12*$B$7+(1-$A$1065)*$D751/$B$12*$C$7)</x:f>
        <x:v>0</x:v>
      </x:c>
      <x:c r="BN751" s="34" t="n">
        <x:f>$B$11*(($A$1066)*$C751/$B$12*$B$7+(1-$A$1066)*$D751/$B$12*$C$7)</x:f>
        <x:v>0</x:v>
      </x:c>
      <x:c r="BO751" s="34" t="n">
        <x:f>$B$11*(($A$1067)*$C751/$B$12*$B$7+(1-$A$1067)*$D751/$B$12*$C$7)</x:f>
        <x:v>0</x:v>
      </x:c>
      <x:c r="BP751" s="34" t="n">
        <x:f>$B$11*(($A$1068)*$C751/$B$12*$B$7+(1-$A$1068)*$D751/$B$12*$C$7)</x:f>
        <x:v>0</x:v>
      </x:c>
      <x:c r="BQ751" s="34" t="n">
        <x:f>$B$11*(($A$1069)*$C751/$B$12*$B$7+(1-$A$1069)*$D751/$B$12*$C$7)</x:f>
        <x:v>0</x:v>
      </x:c>
      <x:c r="BR751" s="34" t="n">
        <x:f>$B$11*(($A$1070)*$C751/$B$12*$B$7+(1-$A$1070)*$D751/$B$12*$C$7)</x:f>
        <x:v>0</x:v>
      </x:c>
      <x:c r="BS751" s="34" t="n">
        <x:f>$B$11*(($A$1071)*$C751/$B$12*$B$7+(1-$A$1071)*$D751/$B$12*$C$7)</x:f>
        <x:v>0</x:v>
      </x:c>
      <x:c r="BT751" s="34" t="n">
        <x:f>$B$11*(($A$1072)*$C751/$B$12*$B$7+(1-$A$1072)*$D751/$B$12*$C$7)</x:f>
        <x:v>0</x:v>
      </x:c>
      <x:c r="BU751" s="34" t="n">
        <x:f>$B$11*(($A$1073)*$C751/$B$12*$B$7+(1-$A$1073)*$D751/$B$12*$C$7)</x:f>
        <x:v>0</x:v>
      </x:c>
      <x:c r="BV751" s="34" t="n">
        <x:f>$B$11*(($A$1074)*$C751/$B$12*$B$7+(1-$A$1074)*$D751/$B$12*$C$7)</x:f>
        <x:v>0</x:v>
      </x:c>
      <x:c r="BW751" s="34" t="n">
        <x:f>$B$11*(($A$1075)*$C751/$B$12*$B$7+(1-$A$1075)*$D751/$B$12*$C$7)</x:f>
        <x:v>0</x:v>
      </x:c>
      <x:c r="BX751" s="34" t="n">
        <x:f>$B$11*(($A$1076)*$C751/$B$12*$B$7+(1-$A$1076)*$D751/$B$12*$C$7)</x:f>
        <x:v>0</x:v>
      </x:c>
      <x:c r="BY751" s="34" t="n">
        <x:f>$B$11*(($A$1077)*$C751/$B$12*$B$7+(1-$A$1077)*$D751/$B$12*$C$7)</x:f>
        <x:v>0</x:v>
      </x:c>
      <x:c r="BZ751" s="34" t="n">
        <x:f>$B$11*(($A$1078)*$C751/$B$12*$B$7+(1-$A$1078)*$D751/$B$12*$C$7)</x:f>
        <x:v>0</x:v>
      </x:c>
      <x:c r="CA751" s="34" t="n">
        <x:f>$B$11*(($A$1079)*$C751/$B$12*$B$7+(1-$A$1079)*$D751/$B$12*$C$7)</x:f>
        <x:v>0</x:v>
      </x:c>
      <x:c r="CB751" s="34" t="n">
        <x:f>$B$11*(($A$1080)*$C751/$B$12*$B$7+(1-$A$1080)*$D751/$B$12*$C$7)</x:f>
        <x:v>0</x:v>
      </x:c>
      <x:c r="CC751" s="34" t="n">
        <x:f>$B$11*(($A$1081)*$C751/$B$12*$B$7+(1-$A$1081)*$D751/$B$12*$C$7)</x:f>
        <x:v>0</x:v>
      </x:c>
    </x:row>
    <x:row r="752">
      <x:c r="A752" s="34" t="n">
        <x:v>728</x:v>
      </x:c>
      <x:c r="B752" s="39" t="n">
        <x:v>-0.18829753253493786</x:v>
      </x:c>
      <x:c r="C752" s="1" t="n">
        <x:f>SUM(AM752:AV752)</x:f>
        <x:v>0</x:v>
      </x:c>
      <x:c r="D752" s="1" t="n">
        <x:f>SUM(AW752:BF752)</x:f>
        <x:v>1</x:v>
      </x:c>
      <x:c r="E752" s="17" t="n">
        <x:f>(1-C752/$B$12)*$B$8-C752/$B$12*$B$7</x:f>
        <x:v>0.05</x:v>
      </x:c>
      <x:c r="F752" s="17" t="n">
        <x:f>(1-D752/$B$12)*$C$8-D752/$B$12*$C$7</x:f>
        <x:v>0.021000000000000005</x:v>
      </x:c>
      <x:c r="G752" s="32" t="n">
        <x:f>$B$11*($B$10*C752/$B$12*$B$7+(1-$B$10)*D752/$B$12*$C$7)</x:f>
        <x:v>300</x:v>
      </x:c>
      <x:c r="H752" s="17" t="n">
        <x:f>$B$10*E752+(1-$B$10)*F752</x:f>
        <x:v>0.035500000000000004</x:v>
      </x:c>
      <x:c r="I752" s="34"/>
      <x:c r="J752" s="34"/>
      <x:c r="K752" s="34"/>
      <x:c r="L752" s="34"/>
      <x:c r="M752" s="34"/>
      <x:c r="N752" s="34"/>
      <x:c r="O752" s="34"/>
      <x:c r="P752" s="34"/>
      <x:c r="Q752" s="34"/>
      <x:c r="R752" s="39" t="n">
        <x:v>-0.45233095064618484</x:v>
      </x:c>
      <x:c r="S752" s="39" t="n">
        <x:v>-1.1943670689152266</x:v>
      </x:c>
      <x:c r="T752" s="39" t="n">
        <x:v>-1.5856706279139376</x:v>
      </x:c>
      <x:c r="U752" s="39" t="n">
        <x:v>0.2800267898391883</x:v>
      </x:c>
      <x:c r="V752" s="39" t="n">
        <x:v>2.0602332036107405</x:v>
      </x:c>
      <x:c r="W752" s="39" t="n">
        <x:v>0.3572142725394067</x:v>
      </x:c>
      <x:c r="X752" s="39" t="n">
        <x:v>-0.683830199990026</x:v>
      </x:c>
      <x:c r="Y752" s="39" t="n">
        <x:v>-0.8761282123670844</x:v>
      </x:c>
      <x:c r="Z752" s="39" t="n">
        <x:v>0.6276976814910427</x:v>
      </x:c>
      <x:c r="AA752" s="39" t="n">
        <x:v>-0.3084615873638653</x:v>
      </x:c>
      <x:c r="AB752" s="39" t="n">
        <x:v>-1.4624150745289604</x:v>
      </x:c>
      <x:c r="AC752" s="39" t="n">
        <x:v>-1.1680782829342804</x:v>
      </x:c>
      <x:c r="AD752" s="39" t="n">
        <x:v>2.456264762132689</x:v>
      </x:c>
      <x:c r="AE752" s="39" t="n">
        <x:v>-1.526610262346133</x:v>
      </x:c>
      <x:c r="AF752" s="39" t="n">
        <x:v>-2.719715638214379</x:v>
      </x:c>
      <x:c r="AG752" s="39" t="n">
        <x:v>1.2307779470675282</x:v>
      </x:c>
      <x:c r="AH752" s="39" t="n">
        <x:v>-0.34212102035029257</x:v>
      </x:c>
      <x:c r="AI752" s="39" t="n">
        <x:v>1.5938945727987313</x:v>
      </x:c>
      <x:c r="AJ752" s="39" t="n">
        <x:v>0.40895002077471315</x:v>
      </x:c>
      <x:c r="AK752" s="39" t="n">
        <x:v>0.9049678393415543</x:v>
      </x:c>
      <x:c r="AL752" s="34"/>
      <x:c r="AM752" s="34" t="n">
        <x:f>IF(SQRT($B$9)*$B752+SQRT(1-$B$9)*R752&lt;_xlfn.NORM.S.INV($B$6),1,0)</x:f>
        <x:v>0</x:v>
      </x:c>
      <x:c r="AN752" s="34" t="n">
        <x:f>IF(SQRT($B$9)*$B752+SQRT(1-$B$9)*S752&lt;_xlfn.NORM.S.INV($B$6),1,0)</x:f>
        <x:v>0</x:v>
      </x:c>
      <x:c r="AO752" s="34" t="n">
        <x:f>IF(SQRT($B$9)*$B752+SQRT(1-$B$9)*T752&lt;_xlfn.NORM.S.INV($B$6),1,0)</x:f>
        <x:v>0</x:v>
      </x:c>
      <x:c r="AP752" s="34" t="n">
        <x:f>IF(SQRT($B$9)*$B752+SQRT(1-$B$9)*U752&lt;_xlfn.NORM.S.INV($B$6),1,0)</x:f>
        <x:v>0</x:v>
      </x:c>
      <x:c r="AQ752" s="34" t="n">
        <x:f>IF(SQRT($B$9)*$B752+SQRT(1-$B$9)*V752&lt;_xlfn.NORM.S.INV($B$6),1,0)</x:f>
        <x:v>0</x:v>
      </x:c>
      <x:c r="AR752" s="34" t="n">
        <x:f>IF(SQRT($B$9)*$B752+SQRT(1-$B$9)*W752&lt;_xlfn.NORM.S.INV($B$6),1,0)</x:f>
        <x:v>0</x:v>
      </x:c>
      <x:c r="AS752" s="34" t="n">
        <x:f>IF(SQRT($B$9)*$B752+SQRT(1-$B$9)*X752&lt;_xlfn.NORM.S.INV($B$6),1,0)</x:f>
        <x:v>0</x:v>
      </x:c>
      <x:c r="AT752" s="34" t="n">
        <x:f>IF(SQRT($B$9)*$B752+SQRT(1-$B$9)*Y752&lt;_xlfn.NORM.S.INV($B$6),1,0)</x:f>
        <x:v>0</x:v>
      </x:c>
      <x:c r="AU752" s="34" t="n">
        <x:f>IF(SQRT($B$9)*$B752+SQRT(1-$B$9)*Z752&lt;_xlfn.NORM.S.INV($B$6),1,0)</x:f>
        <x:v>0</x:v>
      </x:c>
      <x:c r="AV752" s="34" t="n">
        <x:f>IF(SQRT($B$9)*$B752+SQRT(1-$B$9)*AA752&lt;_xlfn.NORM.S.INV($B$6),1,0)</x:f>
        <x:v>0</x:v>
      </x:c>
      <x:c r="AW752" s="34" t="n">
        <x:f>IF(SQRT($C$9)*$B752+SQRT(1-$C$9)*AB752&lt;_xlfn.NORM.S.INV($C$6),1,0)</x:f>
        <x:v>0</x:v>
      </x:c>
      <x:c r="AX752" s="34" t="n">
        <x:f>IF(SQRT($C$9)*$B752+SQRT(1-$C$9)*AC752&lt;_xlfn.NORM.S.INV($C$6),1,0)</x:f>
        <x:v>0</x:v>
      </x:c>
      <x:c r="AY752" s="34" t="n">
        <x:f>IF(SQRT($C$9)*$B752+SQRT(1-$C$9)*AD752&lt;_xlfn.NORM.S.INV($C$6),1,0)</x:f>
        <x:v>0</x:v>
      </x:c>
      <x:c r="AZ752" s="34" t="n">
        <x:f>IF(SQRT($C$9)*$B752+SQRT(1-$C$9)*AE752&lt;_xlfn.NORM.S.INV($C$6),1,0)</x:f>
        <x:v>0</x:v>
      </x:c>
      <x:c r="BA752" s="34" t="n">
        <x:f>IF(SQRT($C$9)*$B752+SQRT(1-$C$9)*AF752&lt;_xlfn.NORM.S.INV($C$6),1,0)</x:f>
        <x:v>1</x:v>
      </x:c>
      <x:c r="BB752" s="34" t="n">
        <x:f>IF(SQRT($C$9)*$B752+SQRT(1-$C$9)*AG752&lt;_xlfn.NORM.S.INV($C$6),1,0)</x:f>
        <x:v>0</x:v>
      </x:c>
      <x:c r="BC752" s="34" t="n">
        <x:f>IF(SQRT($C$9)*$B752+SQRT(1-$C$9)*AH752&lt;_xlfn.NORM.S.INV($C$6),1,0)</x:f>
        <x:v>0</x:v>
      </x:c>
      <x:c r="BD752" s="34" t="n">
        <x:f>IF(SQRT($C$9)*$B752+SQRT(1-$C$9)*AI752&lt;_xlfn.NORM.S.INV($C$6),1,0)</x:f>
        <x:v>0</x:v>
      </x:c>
      <x:c r="BE752" s="34" t="n">
        <x:f>IF(SQRT($C$9)*$B752+SQRT(1-$C$9)*AJ752&lt;_xlfn.NORM.S.INV($C$6),1,0)</x:f>
        <x:v>0</x:v>
      </x:c>
      <x:c r="BF752" s="34" t="n">
        <x:f>IF(SQRT($C$9)*$B752+SQRT(1-$C$9)*AK752&lt;_xlfn.NORM.S.INV($C$6),1,0)</x:f>
        <x:v>0</x:v>
      </x:c>
      <x:c r="BG752" s="34"/>
      <x:c r="BH752" s="34"/>
      <x:c r="BI752" s="34" t="n">
        <x:f>$B$11*(($A$1061)*$C752/$B$12*$B$7+(1-$A$1061)*$D752/$B$12*$C$7)</x:f>
        <x:v>600</x:v>
      </x:c>
      <x:c r="BJ752" s="34" t="n">
        <x:f>$B$11*(($A$1062)*$C752/$B$12*$B$7+(1-$A$1062)*$D752/$B$12*$C$7)</x:f>
        <x:v>570</x:v>
      </x:c>
      <x:c r="BK752" s="34" t="n">
        <x:f>$B$11*(($A$1063)*$C752/$B$12*$B$7+(1-$A$1063)*$D752/$B$12*$C$7)</x:f>
        <x:v>540</x:v>
      </x:c>
      <x:c r="BL752" s="34" t="n">
        <x:f>$B$11*(($A$1064)*$C752/$B$12*$B$7+(1-$A$1064)*$D752/$B$12*$C$7)</x:f>
        <x:v>509.99999999999994</x:v>
      </x:c>
      <x:c r="BM752" s="34" t="n">
        <x:f>$B$11*(($A$1065)*$C752/$B$12*$B$7+(1-$A$1065)*$D752/$B$12*$C$7)</x:f>
        <x:v>480</x:v>
      </x:c>
      <x:c r="BN752" s="34" t="n">
        <x:f>$B$11*(($A$1066)*$C752/$B$12*$B$7+(1-$A$1066)*$D752/$B$12*$C$7)</x:f>
        <x:v>450</x:v>
      </x:c>
      <x:c r="BO752" s="34" t="n">
        <x:f>$B$11*(($A$1067)*$C752/$B$12*$B$7+(1-$A$1067)*$D752/$B$12*$C$7)</x:f>
        <x:v>419.99999999999994</x:v>
      </x:c>
      <x:c r="BP752" s="34" t="n">
        <x:f>$B$11*(($A$1068)*$C752/$B$12*$B$7+(1-$A$1068)*$D752/$B$12*$C$7)</x:f>
        <x:v>390</x:v>
      </x:c>
      <x:c r="BQ752" s="34" t="n">
        <x:f>$B$11*(($A$1069)*$C752/$B$12*$B$7+(1-$A$1069)*$D752/$B$12*$C$7)</x:f>
        <x:v>360</x:v>
      </x:c>
      <x:c r="BR752" s="34" t="n">
        <x:f>$B$11*(($A$1070)*$C752/$B$12*$B$7+(1-$A$1070)*$D752/$B$12*$C$7)</x:f>
        <x:v>330</x:v>
      </x:c>
      <x:c r="BS752" s="34" t="n">
        <x:f>$B$11*(($A$1071)*$C752/$B$12*$B$7+(1-$A$1071)*$D752/$B$12*$C$7)</x:f>
        <x:v>300</x:v>
      </x:c>
      <x:c r="BT752" s="34" t="n">
        <x:f>$B$11*(($A$1072)*$C752/$B$12*$B$7+(1-$A$1072)*$D752/$B$12*$C$7)</x:f>
        <x:v>270</x:v>
      </x:c>
      <x:c r="BU752" s="34" t="n">
        <x:f>$B$11*(($A$1073)*$C752/$B$12*$B$7+(1-$A$1073)*$D752/$B$12*$C$7)</x:f>
        <x:v>240</x:v>
      </x:c>
      <x:c r="BV752" s="34" t="n">
        <x:f>$B$11*(($A$1074)*$C752/$B$12*$B$7+(1-$A$1074)*$D752/$B$12*$C$7)</x:f>
        <x:v>209.99999999999997</x:v>
      </x:c>
      <x:c r="BW752" s="34" t="n">
        <x:f>$B$11*(($A$1075)*$C752/$B$12*$B$7+(1-$A$1075)*$D752/$B$12*$C$7)</x:f>
        <x:v>180.00000000000003</x:v>
      </x:c>
      <x:c r="BX752" s="34" t="n">
        <x:f>$B$11*(($A$1076)*$C752/$B$12*$B$7+(1-$A$1076)*$D752/$B$12*$C$7)</x:f>
        <x:v>150</x:v>
      </x:c>
      <x:c r="BY752" s="34" t="n">
        <x:f>$B$11*(($A$1077)*$C752/$B$12*$B$7+(1-$A$1077)*$D752/$B$12*$C$7)</x:f>
        <x:v>119.99999999999999</x:v>
      </x:c>
      <x:c r="BZ752" s="34" t="n">
        <x:f>$B$11*(($A$1078)*$C752/$B$12*$B$7+(1-$A$1078)*$D752/$B$12*$C$7)</x:f>
        <x:v>90.00000000000001</x:v>
      </x:c>
      <x:c r="CA752" s="34" t="n">
        <x:f>$B$11*(($A$1079)*$C752/$B$12*$B$7+(1-$A$1079)*$D752/$B$12*$C$7)</x:f>
        <x:v>59.99999999999999</x:v>
      </x:c>
      <x:c r="CB752" s="34" t="n">
        <x:f>$B$11*(($A$1080)*$C752/$B$12*$B$7+(1-$A$1080)*$D752/$B$12*$C$7)</x:f>
        <x:v>30.00000000000003</x:v>
      </x:c>
      <x:c r="CC752" s="34" t="n">
        <x:f>$B$11*(($A$1081)*$C752/$B$12*$B$7+(1-$A$1081)*$D752/$B$12*$C$7)</x:f>
        <x:v>0</x:v>
      </x:c>
    </x:row>
    <x:row r="753">
      <x:c r="A753" s="34" t="n">
        <x:v>729</x:v>
      </x:c>
      <x:c r="B753" s="39" t="n">
        <x:v>-0.10024531034247476</x:v>
      </x:c>
      <x:c r="C753" s="1" t="n">
        <x:f>SUM(AM753:AV753)</x:f>
        <x:v>0</x:v>
      </x:c>
      <x:c r="D753" s="1" t="n">
        <x:f>SUM(AW753:BF753)</x:f>
        <x:v>1</x:v>
      </x:c>
      <x:c r="E753" s="17" t="n">
        <x:f>(1-C753/$B$12)*$B$8-C753/$B$12*$B$7</x:f>
        <x:v>0.05</x:v>
      </x:c>
      <x:c r="F753" s="17" t="n">
        <x:f>(1-D753/$B$12)*$C$8-D753/$B$12*$C$7</x:f>
        <x:v>0.021000000000000005</x:v>
      </x:c>
      <x:c r="G753" s="32" t="n">
        <x:f>$B$11*($B$10*C753/$B$12*$B$7+(1-$B$10)*D753/$B$12*$C$7)</x:f>
        <x:v>300</x:v>
      </x:c>
      <x:c r="H753" s="17" t="n">
        <x:f>$B$10*E753+(1-$B$10)*F753</x:f>
        <x:v>0.035500000000000004</x:v>
      </x:c>
      <x:c r="I753" s="34"/>
      <x:c r="J753" s="34"/>
      <x:c r="K753" s="34"/>
      <x:c r="L753" s="34"/>
      <x:c r="M753" s="34"/>
      <x:c r="N753" s="34"/>
      <x:c r="O753" s="34"/>
      <x:c r="P753" s="34"/>
      <x:c r="Q753" s="34"/>
      <x:c r="R753" s="39" t="n">
        <x:v>0.0006923240238707793</x:v>
      </x:c>
      <x:c r="S753" s="39" t="n">
        <x:v>-1.7229075645203298</x:v>
      </x:c>
      <x:c r="T753" s="39" t="n">
        <x:v>-0.629904500963797</x:v>
      </x:c>
      <x:c r="U753" s="39" t="n">
        <x:v>-0.3316993361114343</x:v>
      </x:c>
      <x:c r="V753" s="39" t="n">
        <x:v>-1.0370034591621917</x:v>
      </x:c>
      <x:c r="W753" s="39" t="n">
        <x:v>-1.5392322504943605</x:v>
      </x:c>
      <x:c r="X753" s="39" t="n">
        <x:v>-0.3120515837744776</x:v>
      </x:c>
      <x:c r="Y753" s="39" t="n">
        <x:v>0.9506836125342291</x:v>
      </x:c>
      <x:c r="Z753" s="39" t="n">
        <x:v>0.7230244110605776</x:v>
      </x:c>
      <x:c r="AA753" s="39" t="n">
        <x:v>-0.17265908436327845</x:v>
      </x:c>
      <x:c r="AB753" s="39" t="n">
        <x:v>-0.7017545807414665</x:v>
      </x:c>
      <x:c r="AC753" s="39" t="n">
        <x:v>-1.691625198971895</x:v>
      </x:c>
      <x:c r="AD753" s="39" t="n">
        <x:v>-1.4787013259780903</x:v>
      </x:c>
      <x:c r="AE753" s="39" t="n">
        <x:v>1.4784878157034518</x:v>
      </x:c>
      <x:c r="AF753" s="39" t="n">
        <x:v>0.43997891747219914</x:v>
      </x:c>
      <x:c r="AG753" s="39" t="n">
        <x:v>0.4035098594346264</x:v>
      </x:c>
      <x:c r="AH753" s="39" t="n">
        <x:v>-0.557291935416442</x:v>
      </x:c>
      <x:c r="AI753" s="39" t="n">
        <x:v>0.16544823835042932</x:v>
      </x:c>
      <x:c r="AJ753" s="39" t="n">
        <x:v>0.9767977426209409</x:v>
      </x:c>
      <x:c r="AK753" s="39" t="n">
        <x:v>-2.0500271890980746</x:v>
      </x:c>
      <x:c r="AL753" s="34"/>
      <x:c r="AM753" s="34" t="n">
        <x:f>IF(SQRT($B$9)*$B753+SQRT(1-$B$9)*R753&lt;_xlfn.NORM.S.INV($B$6),1,0)</x:f>
        <x:v>0</x:v>
      </x:c>
      <x:c r="AN753" s="34" t="n">
        <x:f>IF(SQRT($B$9)*$B753+SQRT(1-$B$9)*S753&lt;_xlfn.NORM.S.INV($B$6),1,0)</x:f>
        <x:v>0</x:v>
      </x:c>
      <x:c r="AO753" s="34" t="n">
        <x:f>IF(SQRT($B$9)*$B753+SQRT(1-$B$9)*T753&lt;_xlfn.NORM.S.INV($B$6),1,0)</x:f>
        <x:v>0</x:v>
      </x:c>
      <x:c r="AP753" s="34" t="n">
        <x:f>IF(SQRT($B$9)*$B753+SQRT(1-$B$9)*U753&lt;_xlfn.NORM.S.INV($B$6),1,0)</x:f>
        <x:v>0</x:v>
      </x:c>
      <x:c r="AQ753" s="34" t="n">
        <x:f>IF(SQRT($B$9)*$B753+SQRT(1-$B$9)*V753&lt;_xlfn.NORM.S.INV($B$6),1,0)</x:f>
        <x:v>0</x:v>
      </x:c>
      <x:c r="AR753" s="34" t="n">
        <x:f>IF(SQRT($B$9)*$B753+SQRT(1-$B$9)*W753&lt;_xlfn.NORM.S.INV($B$6),1,0)</x:f>
        <x:v>0</x:v>
      </x:c>
      <x:c r="AS753" s="34" t="n">
        <x:f>IF(SQRT($B$9)*$B753+SQRT(1-$B$9)*X753&lt;_xlfn.NORM.S.INV($B$6),1,0)</x:f>
        <x:v>0</x:v>
      </x:c>
      <x:c r="AT753" s="34" t="n">
        <x:f>IF(SQRT($B$9)*$B753+SQRT(1-$B$9)*Y753&lt;_xlfn.NORM.S.INV($B$6),1,0)</x:f>
        <x:v>0</x:v>
      </x:c>
      <x:c r="AU753" s="34" t="n">
        <x:f>IF(SQRT($B$9)*$B753+SQRT(1-$B$9)*Z753&lt;_xlfn.NORM.S.INV($B$6),1,0)</x:f>
        <x:v>0</x:v>
      </x:c>
      <x:c r="AV753" s="34" t="n">
        <x:f>IF(SQRT($B$9)*$B753+SQRT(1-$B$9)*AA753&lt;_xlfn.NORM.S.INV($B$6),1,0)</x:f>
        <x:v>0</x:v>
      </x:c>
      <x:c r="AW753" s="34" t="n">
        <x:f>IF(SQRT($C$9)*$B753+SQRT(1-$C$9)*AB753&lt;_xlfn.NORM.S.INV($C$6),1,0)</x:f>
        <x:v>0</x:v>
      </x:c>
      <x:c r="AX753" s="34" t="n">
        <x:f>IF(SQRT($C$9)*$B753+SQRT(1-$C$9)*AC753&lt;_xlfn.NORM.S.INV($C$6),1,0)</x:f>
        <x:v>0</x:v>
      </x:c>
      <x:c r="AY753" s="34" t="n">
        <x:f>IF(SQRT($C$9)*$B753+SQRT(1-$C$9)*AD753&lt;_xlfn.NORM.S.INV($C$6),1,0)</x:f>
        <x:v>0</x:v>
      </x:c>
      <x:c r="AZ753" s="34" t="n">
        <x:f>IF(SQRT($C$9)*$B753+SQRT(1-$C$9)*AE753&lt;_xlfn.NORM.S.INV($C$6),1,0)</x:f>
        <x:v>0</x:v>
      </x:c>
      <x:c r="BA753" s="34" t="n">
        <x:f>IF(SQRT($C$9)*$B753+SQRT(1-$C$9)*AF753&lt;_xlfn.NORM.S.INV($C$6),1,0)</x:f>
        <x:v>0</x:v>
      </x:c>
      <x:c r="BB753" s="34" t="n">
        <x:f>IF(SQRT($C$9)*$B753+SQRT(1-$C$9)*AG753&lt;_xlfn.NORM.S.INV($C$6),1,0)</x:f>
        <x:v>0</x:v>
      </x:c>
      <x:c r="BC753" s="34" t="n">
        <x:f>IF(SQRT($C$9)*$B753+SQRT(1-$C$9)*AH753&lt;_xlfn.NORM.S.INV($C$6),1,0)</x:f>
        <x:v>0</x:v>
      </x:c>
      <x:c r="BD753" s="34" t="n">
        <x:f>IF(SQRT($C$9)*$B753+SQRT(1-$C$9)*AI753&lt;_xlfn.NORM.S.INV($C$6),1,0)</x:f>
        <x:v>0</x:v>
      </x:c>
      <x:c r="BE753" s="34" t="n">
        <x:f>IF(SQRT($C$9)*$B753+SQRT(1-$C$9)*AJ753&lt;_xlfn.NORM.S.INV($C$6),1,0)</x:f>
        <x:v>0</x:v>
      </x:c>
      <x:c r="BF753" s="34" t="n">
        <x:f>IF(SQRT($C$9)*$B753+SQRT(1-$C$9)*AK753&lt;_xlfn.NORM.S.INV($C$6),1,0)</x:f>
        <x:v>1</x:v>
      </x:c>
      <x:c r="BG753" s="34"/>
      <x:c r="BH753" s="34"/>
      <x:c r="BI753" s="34" t="n">
        <x:f>$B$11*(($A$1061)*$C753/$B$12*$B$7+(1-$A$1061)*$D753/$B$12*$C$7)</x:f>
        <x:v>600</x:v>
      </x:c>
      <x:c r="BJ753" s="34" t="n">
        <x:f>$B$11*(($A$1062)*$C753/$B$12*$B$7+(1-$A$1062)*$D753/$B$12*$C$7)</x:f>
        <x:v>570</x:v>
      </x:c>
      <x:c r="BK753" s="34" t="n">
        <x:f>$B$11*(($A$1063)*$C753/$B$12*$B$7+(1-$A$1063)*$D753/$B$12*$C$7)</x:f>
        <x:v>540</x:v>
      </x:c>
      <x:c r="BL753" s="34" t="n">
        <x:f>$B$11*(($A$1064)*$C753/$B$12*$B$7+(1-$A$1064)*$D753/$B$12*$C$7)</x:f>
        <x:v>509.99999999999994</x:v>
      </x:c>
      <x:c r="BM753" s="34" t="n">
        <x:f>$B$11*(($A$1065)*$C753/$B$12*$B$7+(1-$A$1065)*$D753/$B$12*$C$7)</x:f>
        <x:v>480</x:v>
      </x:c>
      <x:c r="BN753" s="34" t="n">
        <x:f>$B$11*(($A$1066)*$C753/$B$12*$B$7+(1-$A$1066)*$D753/$B$12*$C$7)</x:f>
        <x:v>450</x:v>
      </x:c>
      <x:c r="BO753" s="34" t="n">
        <x:f>$B$11*(($A$1067)*$C753/$B$12*$B$7+(1-$A$1067)*$D753/$B$12*$C$7)</x:f>
        <x:v>419.99999999999994</x:v>
      </x:c>
      <x:c r="BP753" s="34" t="n">
        <x:f>$B$11*(($A$1068)*$C753/$B$12*$B$7+(1-$A$1068)*$D753/$B$12*$C$7)</x:f>
        <x:v>390</x:v>
      </x:c>
      <x:c r="BQ753" s="34" t="n">
        <x:f>$B$11*(($A$1069)*$C753/$B$12*$B$7+(1-$A$1069)*$D753/$B$12*$C$7)</x:f>
        <x:v>360</x:v>
      </x:c>
      <x:c r="BR753" s="34" t="n">
        <x:f>$B$11*(($A$1070)*$C753/$B$12*$B$7+(1-$A$1070)*$D753/$B$12*$C$7)</x:f>
        <x:v>330</x:v>
      </x:c>
      <x:c r="BS753" s="34" t="n">
        <x:f>$B$11*(($A$1071)*$C753/$B$12*$B$7+(1-$A$1071)*$D753/$B$12*$C$7)</x:f>
        <x:v>300</x:v>
      </x:c>
      <x:c r="BT753" s="34" t="n">
        <x:f>$B$11*(($A$1072)*$C753/$B$12*$B$7+(1-$A$1072)*$D753/$B$12*$C$7)</x:f>
        <x:v>270</x:v>
      </x:c>
      <x:c r="BU753" s="34" t="n">
        <x:f>$B$11*(($A$1073)*$C753/$B$12*$B$7+(1-$A$1073)*$D753/$B$12*$C$7)</x:f>
        <x:v>240</x:v>
      </x:c>
      <x:c r="BV753" s="34" t="n">
        <x:f>$B$11*(($A$1074)*$C753/$B$12*$B$7+(1-$A$1074)*$D753/$B$12*$C$7)</x:f>
        <x:v>209.99999999999997</x:v>
      </x:c>
      <x:c r="BW753" s="34" t="n">
        <x:f>$B$11*(($A$1075)*$C753/$B$12*$B$7+(1-$A$1075)*$D753/$B$12*$C$7)</x:f>
        <x:v>180.00000000000003</x:v>
      </x:c>
      <x:c r="BX753" s="34" t="n">
        <x:f>$B$11*(($A$1076)*$C753/$B$12*$B$7+(1-$A$1076)*$D753/$B$12*$C$7)</x:f>
        <x:v>150</x:v>
      </x:c>
      <x:c r="BY753" s="34" t="n">
        <x:f>$B$11*(($A$1077)*$C753/$B$12*$B$7+(1-$A$1077)*$D753/$B$12*$C$7)</x:f>
        <x:v>119.99999999999999</x:v>
      </x:c>
      <x:c r="BZ753" s="34" t="n">
        <x:f>$B$11*(($A$1078)*$C753/$B$12*$B$7+(1-$A$1078)*$D753/$B$12*$C$7)</x:f>
        <x:v>90.00000000000001</x:v>
      </x:c>
      <x:c r="CA753" s="34" t="n">
        <x:f>$B$11*(($A$1079)*$C753/$B$12*$B$7+(1-$A$1079)*$D753/$B$12*$C$7)</x:f>
        <x:v>59.99999999999999</x:v>
      </x:c>
      <x:c r="CB753" s="34" t="n">
        <x:f>$B$11*(($A$1080)*$C753/$B$12*$B$7+(1-$A$1080)*$D753/$B$12*$C$7)</x:f>
        <x:v>30.00000000000003</x:v>
      </x:c>
      <x:c r="CC753" s="34" t="n">
        <x:f>$B$11*(($A$1081)*$C753/$B$12*$B$7+(1-$A$1081)*$D753/$B$12*$C$7)</x:f>
        <x:v>0</x:v>
      </x:c>
    </x:row>
    <x:row r="754">
      <x:c r="A754" s="34" t="n">
        <x:v>730</x:v>
      </x:c>
      <x:c r="B754" s="39" t="n">
        <x:v>1.711058981795527</x:v>
      </x:c>
      <x:c r="C754" s="1" t="n">
        <x:f>SUM(AM754:AV754)</x:f>
        <x:v>0</x:v>
      </x:c>
      <x:c r="D754" s="1" t="n">
        <x:f>SUM(AW754:BF754)</x:f>
        <x:v>0</x:v>
      </x:c>
      <x:c r="E754" s="17" t="n">
        <x:f>(1-C754/$B$12)*$B$8-C754/$B$12*$B$7</x:f>
        <x:v>0.05</x:v>
      </x:c>
      <x:c r="F754" s="17" t="n">
        <x:f>(1-D754/$B$12)*$C$8-D754/$B$12*$C$7</x:f>
        <x:v>0.09</x:v>
      </x:c>
      <x:c r="G754" s="32" t="n">
        <x:f>$B$11*($B$10*C754/$B$12*$B$7+(1-$B$10)*D754/$B$12*$C$7)</x:f>
        <x:v>0</x:v>
      </x:c>
      <x:c r="H754" s="17" t="n">
        <x:f>$B$10*E754+(1-$B$10)*F754</x:f>
        <x:v>0.07</x:v>
      </x:c>
      <x:c r="I754" s="34"/>
      <x:c r="J754" s="34"/>
      <x:c r="K754" s="34"/>
      <x:c r="L754" s="34"/>
      <x:c r="M754" s="34"/>
      <x:c r="N754" s="34"/>
      <x:c r="O754" s="34"/>
      <x:c r="P754" s="34"/>
      <x:c r="Q754" s="34"/>
      <x:c r="R754" s="39" t="n">
        <x:v>-0.1814563347251334</x:v>
      </x:c>
      <x:c r="S754" s="39" t="n">
        <x:v>-0.23972422326979276</x:v>
      </x:c>
      <x:c r="T754" s="39" t="n">
        <x:v>-0.5270889619611172</x:v>
      </x:c>
      <x:c r="U754" s="39" t="n">
        <x:v>-0.7949144880800084</x:v>
      </x:c>
      <x:c r="V754" s="39" t="n">
        <x:v>-0.6504295280756931</x:v>
      </x:c>
      <x:c r="W754" s="39" t="n">
        <x:v>-0.3550981838429113</x:v>
      </x:c>
      <x:c r="X754" s="39" t="n">
        <x:v>0.44472505138760626</x:v>
      </x:c>
      <x:c r="Y754" s="39" t="n">
        <x:v>-1.0206451791354816</x:v>
      </x:c>
      <x:c r="Z754" s="39" t="n">
        <x:v>2.185468053758585</x:v>
      </x:c>
      <x:c r="AA754" s="39" t="n">
        <x:v>0.09802618482683256</x:v>
      </x:c>
      <x:c r="AB754" s="39" t="n">
        <x:v>-0.32485413546970254</x:v>
      </x:c>
      <x:c r="AC754" s="39" t="n">
        <x:v>-2.061563141743586</x:v>
      </x:c>
      <x:c r="AD754" s="39" t="n">
        <x:v>-0.7836309928306048</x:v>
      </x:c>
      <x:c r="AE754" s="39" t="n">
        <x:v>-0.3576245475364098</x:v>
      </x:c>
      <x:c r="AF754" s="39" t="n">
        <x:v>-1.03134126238522</x:v>
      </x:c>
      <x:c r="AG754" s="39" t="n">
        <x:v>-1.800428869158042</x:v>
      </x:c>
      <x:c r="AH754" s="39" t="n">
        <x:v>0.8131982470676559</x:v>
      </x:c>
      <x:c r="AI754" s="39" t="n">
        <x:v>-1.0422972584439683</x:v>
      </x:c>
      <x:c r="AJ754" s="39" t="n">
        <x:v>-0.4004073626056725</x:v>
      </x:c>
      <x:c r="AK754" s="39" t="n">
        <x:v>0.7025938815691634</x:v>
      </x:c>
      <x:c r="AL754" s="34"/>
      <x:c r="AM754" s="34" t="n">
        <x:f>IF(SQRT($B$9)*$B754+SQRT(1-$B$9)*R754&lt;_xlfn.NORM.S.INV($B$6),1,0)</x:f>
        <x:v>0</x:v>
      </x:c>
      <x:c r="AN754" s="34" t="n">
        <x:f>IF(SQRT($B$9)*$B754+SQRT(1-$B$9)*S754&lt;_xlfn.NORM.S.INV($B$6),1,0)</x:f>
        <x:v>0</x:v>
      </x:c>
      <x:c r="AO754" s="34" t="n">
        <x:f>IF(SQRT($B$9)*$B754+SQRT(1-$B$9)*T754&lt;_xlfn.NORM.S.INV($B$6),1,0)</x:f>
        <x:v>0</x:v>
      </x:c>
      <x:c r="AP754" s="34" t="n">
        <x:f>IF(SQRT($B$9)*$B754+SQRT(1-$B$9)*U754&lt;_xlfn.NORM.S.INV($B$6),1,0)</x:f>
        <x:v>0</x:v>
      </x:c>
      <x:c r="AQ754" s="34" t="n">
        <x:f>IF(SQRT($B$9)*$B754+SQRT(1-$B$9)*V754&lt;_xlfn.NORM.S.INV($B$6),1,0)</x:f>
        <x:v>0</x:v>
      </x:c>
      <x:c r="AR754" s="34" t="n">
        <x:f>IF(SQRT($B$9)*$B754+SQRT(1-$B$9)*W754&lt;_xlfn.NORM.S.INV($B$6),1,0)</x:f>
        <x:v>0</x:v>
      </x:c>
      <x:c r="AS754" s="34" t="n">
        <x:f>IF(SQRT($B$9)*$B754+SQRT(1-$B$9)*X754&lt;_xlfn.NORM.S.INV($B$6),1,0)</x:f>
        <x:v>0</x:v>
      </x:c>
      <x:c r="AT754" s="34" t="n">
        <x:f>IF(SQRT($B$9)*$B754+SQRT(1-$B$9)*Y754&lt;_xlfn.NORM.S.INV($B$6),1,0)</x:f>
        <x:v>0</x:v>
      </x:c>
      <x:c r="AU754" s="34" t="n">
        <x:f>IF(SQRT($B$9)*$B754+SQRT(1-$B$9)*Z754&lt;_xlfn.NORM.S.INV($B$6),1,0)</x:f>
        <x:v>0</x:v>
      </x:c>
      <x:c r="AV754" s="34" t="n">
        <x:f>IF(SQRT($B$9)*$B754+SQRT(1-$B$9)*AA754&lt;_xlfn.NORM.S.INV($B$6),1,0)</x:f>
        <x:v>0</x:v>
      </x:c>
      <x:c r="AW754" s="34" t="n">
        <x:f>IF(SQRT($C$9)*$B754+SQRT(1-$C$9)*AB754&lt;_xlfn.NORM.S.INV($C$6),1,0)</x:f>
        <x:v>0</x:v>
      </x:c>
      <x:c r="AX754" s="34" t="n">
        <x:f>IF(SQRT($C$9)*$B754+SQRT(1-$C$9)*AC754&lt;_xlfn.NORM.S.INV($C$6),1,0)</x:f>
        <x:v>0</x:v>
      </x:c>
      <x:c r="AY754" s="34" t="n">
        <x:f>IF(SQRT($C$9)*$B754+SQRT(1-$C$9)*AD754&lt;_xlfn.NORM.S.INV($C$6),1,0)</x:f>
        <x:v>0</x:v>
      </x:c>
      <x:c r="AZ754" s="34" t="n">
        <x:f>IF(SQRT($C$9)*$B754+SQRT(1-$C$9)*AE754&lt;_xlfn.NORM.S.INV($C$6),1,0)</x:f>
        <x:v>0</x:v>
      </x:c>
      <x:c r="BA754" s="34" t="n">
        <x:f>IF(SQRT($C$9)*$B754+SQRT(1-$C$9)*AF754&lt;_xlfn.NORM.S.INV($C$6),1,0)</x:f>
        <x:v>0</x:v>
      </x:c>
      <x:c r="BB754" s="34" t="n">
        <x:f>IF(SQRT($C$9)*$B754+SQRT(1-$C$9)*AG754&lt;_xlfn.NORM.S.INV($C$6),1,0)</x:f>
        <x:v>0</x:v>
      </x:c>
      <x:c r="BC754" s="34" t="n">
        <x:f>IF(SQRT($C$9)*$B754+SQRT(1-$C$9)*AH754&lt;_xlfn.NORM.S.INV($C$6),1,0)</x:f>
        <x:v>0</x:v>
      </x:c>
      <x:c r="BD754" s="34" t="n">
        <x:f>IF(SQRT($C$9)*$B754+SQRT(1-$C$9)*AI754&lt;_xlfn.NORM.S.INV($C$6),1,0)</x:f>
        <x:v>0</x:v>
      </x:c>
      <x:c r="BE754" s="34" t="n">
        <x:f>IF(SQRT($C$9)*$B754+SQRT(1-$C$9)*AJ754&lt;_xlfn.NORM.S.INV($C$6),1,0)</x:f>
        <x:v>0</x:v>
      </x:c>
      <x:c r="BF754" s="34" t="n">
        <x:f>IF(SQRT($C$9)*$B754+SQRT(1-$C$9)*AK754&lt;_xlfn.NORM.S.INV($C$6),1,0)</x:f>
        <x:v>0</x:v>
      </x:c>
      <x:c r="BG754" s="34"/>
      <x:c r="BH754" s="34"/>
      <x:c r="BI754" s="34" t="n">
        <x:f>$B$11*(($A$1061)*$C754/$B$12*$B$7+(1-$A$1061)*$D754/$B$12*$C$7)</x:f>
        <x:v>0</x:v>
      </x:c>
      <x:c r="BJ754" s="34" t="n">
        <x:f>$B$11*(($A$1062)*$C754/$B$12*$B$7+(1-$A$1062)*$D754/$B$12*$C$7)</x:f>
        <x:v>0</x:v>
      </x:c>
      <x:c r="BK754" s="34" t="n">
        <x:f>$B$11*(($A$1063)*$C754/$B$12*$B$7+(1-$A$1063)*$D754/$B$12*$C$7)</x:f>
        <x:v>0</x:v>
      </x:c>
      <x:c r="BL754" s="34" t="n">
        <x:f>$B$11*(($A$1064)*$C754/$B$12*$B$7+(1-$A$1064)*$D754/$B$12*$C$7)</x:f>
        <x:v>0</x:v>
      </x:c>
      <x:c r="BM754" s="34" t="n">
        <x:f>$B$11*(($A$1065)*$C754/$B$12*$B$7+(1-$A$1065)*$D754/$B$12*$C$7)</x:f>
        <x:v>0</x:v>
      </x:c>
      <x:c r="BN754" s="34" t="n">
        <x:f>$B$11*(($A$1066)*$C754/$B$12*$B$7+(1-$A$1066)*$D754/$B$12*$C$7)</x:f>
        <x:v>0</x:v>
      </x:c>
      <x:c r="BO754" s="34" t="n">
        <x:f>$B$11*(($A$1067)*$C754/$B$12*$B$7+(1-$A$1067)*$D754/$B$12*$C$7)</x:f>
        <x:v>0</x:v>
      </x:c>
      <x:c r="BP754" s="34" t="n">
        <x:f>$B$11*(($A$1068)*$C754/$B$12*$B$7+(1-$A$1068)*$D754/$B$12*$C$7)</x:f>
        <x:v>0</x:v>
      </x:c>
      <x:c r="BQ754" s="34" t="n">
        <x:f>$B$11*(($A$1069)*$C754/$B$12*$B$7+(1-$A$1069)*$D754/$B$12*$C$7)</x:f>
        <x:v>0</x:v>
      </x:c>
      <x:c r="BR754" s="34" t="n">
        <x:f>$B$11*(($A$1070)*$C754/$B$12*$B$7+(1-$A$1070)*$D754/$B$12*$C$7)</x:f>
        <x:v>0</x:v>
      </x:c>
      <x:c r="BS754" s="34" t="n">
        <x:f>$B$11*(($A$1071)*$C754/$B$12*$B$7+(1-$A$1071)*$D754/$B$12*$C$7)</x:f>
        <x:v>0</x:v>
      </x:c>
      <x:c r="BT754" s="34" t="n">
        <x:f>$B$11*(($A$1072)*$C754/$B$12*$B$7+(1-$A$1072)*$D754/$B$12*$C$7)</x:f>
        <x:v>0</x:v>
      </x:c>
      <x:c r="BU754" s="34" t="n">
        <x:f>$B$11*(($A$1073)*$C754/$B$12*$B$7+(1-$A$1073)*$D754/$B$12*$C$7)</x:f>
        <x:v>0</x:v>
      </x:c>
      <x:c r="BV754" s="34" t="n">
        <x:f>$B$11*(($A$1074)*$C754/$B$12*$B$7+(1-$A$1074)*$D754/$B$12*$C$7)</x:f>
        <x:v>0</x:v>
      </x:c>
      <x:c r="BW754" s="34" t="n">
        <x:f>$B$11*(($A$1075)*$C754/$B$12*$B$7+(1-$A$1075)*$D754/$B$12*$C$7)</x:f>
        <x:v>0</x:v>
      </x:c>
      <x:c r="BX754" s="34" t="n">
        <x:f>$B$11*(($A$1076)*$C754/$B$12*$B$7+(1-$A$1076)*$D754/$B$12*$C$7)</x:f>
        <x:v>0</x:v>
      </x:c>
      <x:c r="BY754" s="34" t="n">
        <x:f>$B$11*(($A$1077)*$C754/$B$12*$B$7+(1-$A$1077)*$D754/$B$12*$C$7)</x:f>
        <x:v>0</x:v>
      </x:c>
      <x:c r="BZ754" s="34" t="n">
        <x:f>$B$11*(($A$1078)*$C754/$B$12*$B$7+(1-$A$1078)*$D754/$B$12*$C$7)</x:f>
        <x:v>0</x:v>
      </x:c>
      <x:c r="CA754" s="34" t="n">
        <x:f>$B$11*(($A$1079)*$C754/$B$12*$B$7+(1-$A$1079)*$D754/$B$12*$C$7)</x:f>
        <x:v>0</x:v>
      </x:c>
      <x:c r="CB754" s="34" t="n">
        <x:f>$B$11*(($A$1080)*$C754/$B$12*$B$7+(1-$A$1080)*$D754/$B$12*$C$7)</x:f>
        <x:v>0</x:v>
      </x:c>
      <x:c r="CC754" s="34" t="n">
        <x:f>$B$11*(($A$1081)*$C754/$B$12*$B$7+(1-$A$1081)*$D754/$B$12*$C$7)</x:f>
        <x:v>0</x:v>
      </x:c>
    </x:row>
    <x:row r="755">
      <x:c r="A755" s="34" t="n">
        <x:v>731</x:v>
      </x:c>
      <x:c r="B755" s="39" t="n">
        <x:v>-1.9443209206436405</x:v>
      </x:c>
      <x:c r="C755" s="1" t="n">
        <x:f>SUM(AM755:AV755)</x:f>
        <x:v>0</x:v>
      </x:c>
      <x:c r="D755" s="1" t="n">
        <x:f>SUM(AW755:BF755)</x:f>
        <x:v>3</x:v>
      </x:c>
      <x:c r="E755" s="17" t="n">
        <x:f>(1-C755/$B$12)*$B$8-C755/$B$12*$B$7</x:f>
        <x:v>0.05</x:v>
      </x:c>
      <x:c r="F755" s="17" t="n">
        <x:f>(1-D755/$B$12)*$C$8-D755/$B$12*$C$7</x:f>
        <x:v>-0.11699999999999999</x:v>
      </x:c>
      <x:c r="G755" s="32" t="n">
        <x:f>$B$11*($B$10*C755/$B$12*$B$7+(1-$B$10)*D755/$B$12*$C$7)</x:f>
        <x:v>900</x:v>
      </x:c>
      <x:c r="H755" s="17" t="n">
        <x:f>$B$10*E755+(1-$B$10)*F755</x:f>
        <x:v>-0.033499999999999995</x:v>
      </x:c>
      <x:c r="I755" s="34"/>
      <x:c r="J755" s="34"/>
      <x:c r="K755" s="34"/>
      <x:c r="L755" s="34"/>
      <x:c r="M755" s="34"/>
      <x:c r="N755" s="34"/>
      <x:c r="O755" s="34"/>
      <x:c r="P755" s="34"/>
      <x:c r="Q755" s="34"/>
      <x:c r="R755" s="39" t="n">
        <x:v>-0.5331345866857545</x:v>
      </x:c>
      <x:c r="S755" s="39" t="n">
        <x:v>0.930441091581208</x:v>
      </x:c>
      <x:c r="T755" s="39" t="n">
        <x:v>1.1965887231308905</x:v>
      </x:c>
      <x:c r="U755" s="39" t="n">
        <x:v>-0.0906186785587917</x:v>
      </x:c>
      <x:c r="V755" s="39" t="n">
        <x:v>-0.7968827648830844</x:v>
      </x:c>
      <x:c r="W755" s="39" t="n">
        <x:v>-0.6987891290000882</x:v>
      </x:c>
      <x:c r="X755" s="39" t="n">
        <x:v>1.4938173230136205</x:v>
      </x:c>
      <x:c r="Y755" s="39" t="n">
        <x:v>0.15013415102161873</x:v>
      </x:c>
      <x:c r="Z755" s="39" t="n">
        <x:v>-0.8281095443407862</x:v>
      </x:c>
      <x:c r="AA755" s="39" t="n">
        <x:v>-0.9584165381786413</x:v>
      </x:c>
      <x:c r="AB755" s="39" t="n">
        <x:v>-0.9598534583308996</x:v>
      </x:c>
      <x:c r="AC755" s="39" t="n">
        <x:v>-0.4370531934782166</x:v>
      </x:c>
      <x:c r="AD755" s="39" t="n">
        <x:v>-1.947813438246481</x:v>
      </x:c>
      <x:c r="AE755" s="39" t="n">
        <x:v>-0.18145045104738802</x:v>
      </x:c>
      <x:c r="AF755" s="39" t="n">
        <x:v>1.257434006012483</x:v>
      </x:c>
      <x:c r="AG755" s="39" t="n">
        <x:v>-0.7879587144360333</x:v>
      </x:c>
      <x:c r="AH755" s="39" t="n">
        <x:v>0.4316496543206464</x:v>
      </x:c>
      <x:c r="AI755" s="39" t="n">
        <x:v>-1.2395739548621567</x:v>
      </x:c>
      <x:c r="AJ755" s="39" t="n">
        <x:v>0.746824792203074</x:v>
      </x:c>
      <x:c r="AK755" s="39" t="n">
        <x:v>1.5155969115708838</x:v>
      </x:c>
      <x:c r="AL755" s="34"/>
      <x:c r="AM755" s="34" t="n">
        <x:f>IF(SQRT($B$9)*$B755+SQRT(1-$B$9)*R755&lt;_xlfn.NORM.S.INV($B$6),1,0)</x:f>
        <x:v>0</x:v>
      </x:c>
      <x:c r="AN755" s="34" t="n">
        <x:f>IF(SQRT($B$9)*$B755+SQRT(1-$B$9)*S755&lt;_xlfn.NORM.S.INV($B$6),1,0)</x:f>
        <x:v>0</x:v>
      </x:c>
      <x:c r="AO755" s="34" t="n">
        <x:f>IF(SQRT($B$9)*$B755+SQRT(1-$B$9)*T755&lt;_xlfn.NORM.S.INV($B$6),1,0)</x:f>
        <x:v>0</x:v>
      </x:c>
      <x:c r="AP755" s="34" t="n">
        <x:f>IF(SQRT($B$9)*$B755+SQRT(1-$B$9)*U755&lt;_xlfn.NORM.S.INV($B$6),1,0)</x:f>
        <x:v>0</x:v>
      </x:c>
      <x:c r="AQ755" s="34" t="n">
        <x:f>IF(SQRT($B$9)*$B755+SQRT(1-$B$9)*V755&lt;_xlfn.NORM.S.INV($B$6),1,0)</x:f>
        <x:v>0</x:v>
      </x:c>
      <x:c r="AR755" s="34" t="n">
        <x:f>IF(SQRT($B$9)*$B755+SQRT(1-$B$9)*W755&lt;_xlfn.NORM.S.INV($B$6),1,0)</x:f>
        <x:v>0</x:v>
      </x:c>
      <x:c r="AS755" s="34" t="n">
        <x:f>IF(SQRT($B$9)*$B755+SQRT(1-$B$9)*X755&lt;_xlfn.NORM.S.INV($B$6),1,0)</x:f>
        <x:v>0</x:v>
      </x:c>
      <x:c r="AT755" s="34" t="n">
        <x:f>IF(SQRT($B$9)*$B755+SQRT(1-$B$9)*Y755&lt;_xlfn.NORM.S.INV($B$6),1,0)</x:f>
        <x:v>0</x:v>
      </x:c>
      <x:c r="AU755" s="34" t="n">
        <x:f>IF(SQRT($B$9)*$B755+SQRT(1-$B$9)*Z755&lt;_xlfn.NORM.S.INV($B$6),1,0)</x:f>
        <x:v>0</x:v>
      </x:c>
      <x:c r="AV755" s="34" t="n">
        <x:f>IF(SQRT($B$9)*$B755+SQRT(1-$B$9)*AA755&lt;_xlfn.NORM.S.INV($B$6),1,0)</x:f>
        <x:v>0</x:v>
      </x:c>
      <x:c r="AW755" s="34" t="n">
        <x:f>IF(SQRT($C$9)*$B755+SQRT(1-$C$9)*AB755&lt;_xlfn.NORM.S.INV($C$6),1,0)</x:f>
        <x:v>1</x:v>
      </x:c>
      <x:c r="AX755" s="34" t="n">
        <x:f>IF(SQRT($C$9)*$B755+SQRT(1-$C$9)*AC755&lt;_xlfn.NORM.S.INV($C$6),1,0)</x:f>
        <x:v>0</x:v>
      </x:c>
      <x:c r="AY755" s="34" t="n">
        <x:f>IF(SQRT($C$9)*$B755+SQRT(1-$C$9)*AD755&lt;_xlfn.NORM.S.INV($C$6),1,0)</x:f>
        <x:v>1</x:v>
      </x:c>
      <x:c r="AZ755" s="34" t="n">
        <x:f>IF(SQRT($C$9)*$B755+SQRT(1-$C$9)*AE755&lt;_xlfn.NORM.S.INV($C$6),1,0)</x:f>
        <x:v>0</x:v>
      </x:c>
      <x:c r="BA755" s="34" t="n">
        <x:f>IF(SQRT($C$9)*$B755+SQRT(1-$C$9)*AF755&lt;_xlfn.NORM.S.INV($C$6),1,0)</x:f>
        <x:v>0</x:v>
      </x:c>
      <x:c r="BB755" s="34" t="n">
        <x:f>IF(SQRT($C$9)*$B755+SQRT(1-$C$9)*AG755&lt;_xlfn.NORM.S.INV($C$6),1,0)</x:f>
        <x:v>0</x:v>
      </x:c>
      <x:c r="BC755" s="34" t="n">
        <x:f>IF(SQRT($C$9)*$B755+SQRT(1-$C$9)*AH755&lt;_xlfn.NORM.S.INV($C$6),1,0)</x:f>
        <x:v>0</x:v>
      </x:c>
      <x:c r="BD755" s="34" t="n">
        <x:f>IF(SQRT($C$9)*$B755+SQRT(1-$C$9)*AI755&lt;_xlfn.NORM.S.INV($C$6),1,0)</x:f>
        <x:v>1</x:v>
      </x:c>
      <x:c r="BE755" s="34" t="n">
        <x:f>IF(SQRT($C$9)*$B755+SQRT(1-$C$9)*AJ755&lt;_xlfn.NORM.S.INV($C$6),1,0)</x:f>
        <x:v>0</x:v>
      </x:c>
      <x:c r="BF755" s="34" t="n">
        <x:f>IF(SQRT($C$9)*$B755+SQRT(1-$C$9)*AK755&lt;_xlfn.NORM.S.INV($C$6),1,0)</x:f>
        <x:v>0</x:v>
      </x:c>
      <x:c r="BG755" s="34"/>
      <x:c r="BH755" s="34"/>
      <x:c r="BI755" s="34" t="n">
        <x:f>$B$11*(($A$1061)*$C755/$B$12*$B$7+(1-$A$1061)*$D755/$B$12*$C$7)</x:f>
        <x:v>1800</x:v>
      </x:c>
      <x:c r="BJ755" s="34" t="n">
        <x:f>$B$11*(($A$1062)*$C755/$B$12*$B$7+(1-$A$1062)*$D755/$B$12*$C$7)</x:f>
        <x:v>1709.9999999999998</x:v>
      </x:c>
      <x:c r="BK755" s="34" t="n">
        <x:f>$B$11*(($A$1063)*$C755/$B$12*$B$7+(1-$A$1063)*$D755/$B$12*$C$7)</x:f>
        <x:v>1620</x:v>
      </x:c>
      <x:c r="BL755" s="34" t="n">
        <x:f>$B$11*(($A$1064)*$C755/$B$12*$B$7+(1-$A$1064)*$D755/$B$12*$C$7)</x:f>
        <x:v>1530</x:v>
      </x:c>
      <x:c r="BM755" s="34" t="n">
        <x:f>$B$11*(($A$1065)*$C755/$B$12*$B$7+(1-$A$1065)*$D755/$B$12*$C$7)</x:f>
        <x:v>1440.0000000000002</x:v>
      </x:c>
      <x:c r="BN755" s="34" t="n">
        <x:f>$B$11*(($A$1066)*$C755/$B$12*$B$7+(1-$A$1066)*$D755/$B$12*$C$7)</x:f>
        <x:v>1350</x:v>
      </x:c>
      <x:c r="BO755" s="34" t="n">
        <x:f>$B$11*(($A$1067)*$C755/$B$12*$B$7+(1-$A$1067)*$D755/$B$12*$C$7)</x:f>
        <x:v>1259.9999999999998</x:v>
      </x:c>
      <x:c r="BP755" s="34" t="n">
        <x:f>$B$11*(($A$1068)*$C755/$B$12*$B$7+(1-$A$1068)*$D755/$B$12*$C$7)</x:f>
        <x:v>1170</x:v>
      </x:c>
      <x:c r="BQ755" s="34" t="n">
        <x:f>$B$11*(($A$1069)*$C755/$B$12*$B$7+(1-$A$1069)*$D755/$B$12*$C$7)</x:f>
        <x:v>1080</x:v>
      </x:c>
      <x:c r="BR755" s="34" t="n">
        <x:f>$B$11*(($A$1070)*$C755/$B$12*$B$7+(1-$A$1070)*$D755/$B$12*$C$7)</x:f>
        <x:v>990</x:v>
      </x:c>
      <x:c r="BS755" s="34" t="n">
        <x:f>$B$11*(($A$1071)*$C755/$B$12*$B$7+(1-$A$1071)*$D755/$B$12*$C$7)</x:f>
        <x:v>900</x:v>
      </x:c>
      <x:c r="BT755" s="34" t="n">
        <x:f>$B$11*(($A$1072)*$C755/$B$12*$B$7+(1-$A$1072)*$D755/$B$12*$C$7)</x:f>
        <x:v>809.9999999999999</x:v>
      </x:c>
      <x:c r="BU755" s="34" t="n">
        <x:f>$B$11*(($A$1073)*$C755/$B$12*$B$7+(1-$A$1073)*$D755/$B$12*$C$7)</x:f>
        <x:v>720.0000000000001</x:v>
      </x:c>
      <x:c r="BV755" s="34" t="n">
        <x:f>$B$11*(($A$1074)*$C755/$B$12*$B$7+(1-$A$1074)*$D755/$B$12*$C$7)</x:f>
        <x:v>629.9999999999999</x:v>
      </x:c>
      <x:c r="BW755" s="34" t="n">
        <x:f>$B$11*(($A$1075)*$C755/$B$12*$B$7+(1-$A$1075)*$D755/$B$12*$C$7)</x:f>
        <x:v>540.0000000000001</x:v>
      </x:c>
      <x:c r="BX755" s="34" t="n">
        <x:f>$B$11*(($A$1076)*$C755/$B$12*$B$7+(1-$A$1076)*$D755/$B$12*$C$7)</x:f>
        <x:v>450</x:v>
      </x:c>
      <x:c r="BY755" s="34" t="n">
        <x:f>$B$11*(($A$1077)*$C755/$B$12*$B$7+(1-$A$1077)*$D755/$B$12*$C$7)</x:f>
        <x:v>359.9999999999999</x:v>
      </x:c>
      <x:c r="BZ755" s="34" t="n">
        <x:f>$B$11*(($A$1078)*$C755/$B$12*$B$7+(1-$A$1078)*$D755/$B$12*$C$7)</x:f>
        <x:v>270.00000000000006</x:v>
      </x:c>
      <x:c r="CA755" s="34" t="n">
        <x:f>$B$11*(($A$1079)*$C755/$B$12*$B$7+(1-$A$1079)*$D755/$B$12*$C$7)</x:f>
        <x:v>179.99999999999994</x:v>
      </x:c>
      <x:c r="CB755" s="34" t="n">
        <x:f>$B$11*(($A$1080)*$C755/$B$12*$B$7+(1-$A$1080)*$D755/$B$12*$C$7)</x:f>
        <x:v>90.00000000000009</x:v>
      </x:c>
      <x:c r="CC755" s="34" t="n">
        <x:f>$B$11*(($A$1081)*$C755/$B$12*$B$7+(1-$A$1081)*$D755/$B$12*$C$7)</x:f>
        <x:v>0</x:v>
      </x:c>
    </x:row>
    <x:row r="756">
      <x:c r="A756" s="34" t="n">
        <x:v>732</x:v>
      </x:c>
      <x:c r="B756" s="39" t="n">
        <x:v>-0.8201530610982755</x:v>
      </x:c>
      <x:c r="C756" s="1" t="n">
        <x:f>SUM(AM756:AV756)</x:f>
        <x:v>0</x:v>
      </x:c>
      <x:c r="D756" s="1" t="n">
        <x:f>SUM(AW756:BF756)</x:f>
        <x:v>1</x:v>
      </x:c>
      <x:c r="E756" s="17" t="n">
        <x:f>(1-C756/$B$12)*$B$8-C756/$B$12*$B$7</x:f>
        <x:v>0.05</x:v>
      </x:c>
      <x:c r="F756" s="17" t="n">
        <x:f>(1-D756/$B$12)*$C$8-D756/$B$12*$C$7</x:f>
        <x:v>0.021000000000000005</x:v>
      </x:c>
      <x:c r="G756" s="32" t="n">
        <x:f>$B$11*($B$10*C756/$B$12*$B$7+(1-$B$10)*D756/$B$12*$C$7)</x:f>
        <x:v>300</x:v>
      </x:c>
      <x:c r="H756" s="17" t="n">
        <x:f>$B$10*E756+(1-$B$10)*F756</x:f>
        <x:v>0.035500000000000004</x:v>
      </x:c>
      <x:c r="I756" s="34"/>
      <x:c r="J756" s="34"/>
      <x:c r="K756" s="34"/>
      <x:c r="L756" s="34"/>
      <x:c r="M756" s="34"/>
      <x:c r="N756" s="34"/>
      <x:c r="O756" s="34"/>
      <x:c r="P756" s="34"/>
      <x:c r="Q756" s="34"/>
      <x:c r="R756" s="39" t="n">
        <x:v>-1.6714991443872267</x:v>
      </x:c>
      <x:c r="S756" s="39" t="n">
        <x:v>0.8335329935551158</x:v>
      </x:c>
      <x:c r="T756" s="39" t="n">
        <x:v>-0.38757880790486476</x:v>
      </x:c>
      <x:c r="U756" s="39" t="n">
        <x:v>-0.8974931107731863</x:v>
      </x:c>
      <x:c r="V756" s="39" t="n">
        <x:v>-0.4581005219420648</x:v>
      </x:c>
      <x:c r="W756" s="39" t="n">
        <x:v>0.11986609213298494</x:v>
      </x:c>
      <x:c r="X756" s="39" t="n">
        <x:v>-1.6563353839708392</x:v>
      </x:c>
      <x:c r="Y756" s="39" t="n">
        <x:v>-0.053784777724041784</x:v>
      </x:c>
      <x:c r="Z756" s="39" t="n">
        <x:v>-1.2666949825446656</x:v>
      </x:c>
      <x:c r="AA756" s="39" t="n">
        <x:v>0.39832798195222036</x:v>
      </x:c>
      <x:c r="AB756" s="39" t="n">
        <x:v>0.7221089462835807</x:v>
      </x:c>
      <x:c r="AC756" s="39" t="n">
        <x:v>-0.7477652517692907</x:v>
      </x:c>
      <x:c r="AD756" s="39" t="n">
        <x:v>-1.6235441483126587</x:v>
      </x:c>
      <x:c r="AE756" s="39" t="n">
        <x:v>0.3485713279541242</x:v>
      </x:c>
      <x:c r="AF756" s="39" t="n">
        <x:v>-0.757749203165957</x:v>
      </x:c>
      <x:c r="AG756" s="39" t="n">
        <x:v>0.8008619090003566</x:v>
      </x:c>
      <x:c r="AH756" s="39" t="n">
        <x:v>-0.12063865372700953</x:v>
      </x:c>
      <x:c r="AI756" s="39" t="n">
        <x:v>0.2429900861036219</x:v>
      </x:c>
      <x:c r="AJ756" s="39" t="n">
        <x:v>1.2385935800129453</x:v>
      </x:c>
      <x:c r="AK756" s="39" t="n">
        <x:v>-0.1990638977236544</x:v>
      </x:c>
      <x:c r="AL756" s="34"/>
      <x:c r="AM756" s="34" t="n">
        <x:f>IF(SQRT($B$9)*$B756+SQRT(1-$B$9)*R756&lt;_xlfn.NORM.S.INV($B$6),1,0)</x:f>
        <x:v>0</x:v>
      </x:c>
      <x:c r="AN756" s="34" t="n">
        <x:f>IF(SQRT($B$9)*$B756+SQRT(1-$B$9)*S756&lt;_xlfn.NORM.S.INV($B$6),1,0)</x:f>
        <x:v>0</x:v>
      </x:c>
      <x:c r="AO756" s="34" t="n">
        <x:f>IF(SQRT($B$9)*$B756+SQRT(1-$B$9)*T756&lt;_xlfn.NORM.S.INV($B$6),1,0)</x:f>
        <x:v>0</x:v>
      </x:c>
      <x:c r="AP756" s="34" t="n">
        <x:f>IF(SQRT($B$9)*$B756+SQRT(1-$B$9)*U756&lt;_xlfn.NORM.S.INV($B$6),1,0)</x:f>
        <x:v>0</x:v>
      </x:c>
      <x:c r="AQ756" s="34" t="n">
        <x:f>IF(SQRT($B$9)*$B756+SQRT(1-$B$9)*V756&lt;_xlfn.NORM.S.INV($B$6),1,0)</x:f>
        <x:v>0</x:v>
      </x:c>
      <x:c r="AR756" s="34" t="n">
        <x:f>IF(SQRT($B$9)*$B756+SQRT(1-$B$9)*W756&lt;_xlfn.NORM.S.INV($B$6),1,0)</x:f>
        <x:v>0</x:v>
      </x:c>
      <x:c r="AS756" s="34" t="n">
        <x:f>IF(SQRT($B$9)*$B756+SQRT(1-$B$9)*X756&lt;_xlfn.NORM.S.INV($B$6),1,0)</x:f>
        <x:v>0</x:v>
      </x:c>
      <x:c r="AT756" s="34" t="n">
        <x:f>IF(SQRT($B$9)*$B756+SQRT(1-$B$9)*Y756&lt;_xlfn.NORM.S.INV($B$6),1,0)</x:f>
        <x:v>0</x:v>
      </x:c>
      <x:c r="AU756" s="34" t="n">
        <x:f>IF(SQRT($B$9)*$B756+SQRT(1-$B$9)*Z756&lt;_xlfn.NORM.S.INV($B$6),1,0)</x:f>
        <x:v>0</x:v>
      </x:c>
      <x:c r="AV756" s="34" t="n">
        <x:f>IF(SQRT($B$9)*$B756+SQRT(1-$B$9)*AA756&lt;_xlfn.NORM.S.INV($B$6),1,0)</x:f>
        <x:v>0</x:v>
      </x:c>
      <x:c r="AW756" s="34" t="n">
        <x:f>IF(SQRT($C$9)*$B756+SQRT(1-$C$9)*AB756&lt;_xlfn.NORM.S.INV($C$6),1,0)</x:f>
        <x:v>0</x:v>
      </x:c>
      <x:c r="AX756" s="34" t="n">
        <x:f>IF(SQRT($C$9)*$B756+SQRT(1-$C$9)*AC756&lt;_xlfn.NORM.S.INV($C$6),1,0)</x:f>
        <x:v>0</x:v>
      </x:c>
      <x:c r="AY756" s="34" t="n">
        <x:f>IF(SQRT($C$9)*$B756+SQRT(1-$C$9)*AD756&lt;_xlfn.NORM.S.INV($C$6),1,0)</x:f>
        <x:v>1</x:v>
      </x:c>
      <x:c r="AZ756" s="34" t="n">
        <x:f>IF(SQRT($C$9)*$B756+SQRT(1-$C$9)*AE756&lt;_xlfn.NORM.S.INV($C$6),1,0)</x:f>
        <x:v>0</x:v>
      </x:c>
      <x:c r="BA756" s="34" t="n">
        <x:f>IF(SQRT($C$9)*$B756+SQRT(1-$C$9)*AF756&lt;_xlfn.NORM.S.INV($C$6),1,0)</x:f>
        <x:v>0</x:v>
      </x:c>
      <x:c r="BB756" s="34" t="n">
        <x:f>IF(SQRT($C$9)*$B756+SQRT(1-$C$9)*AG756&lt;_xlfn.NORM.S.INV($C$6),1,0)</x:f>
        <x:v>0</x:v>
      </x:c>
      <x:c r="BC756" s="34" t="n">
        <x:f>IF(SQRT($C$9)*$B756+SQRT(1-$C$9)*AH756&lt;_xlfn.NORM.S.INV($C$6),1,0)</x:f>
        <x:v>0</x:v>
      </x:c>
      <x:c r="BD756" s="34" t="n">
        <x:f>IF(SQRT($C$9)*$B756+SQRT(1-$C$9)*AI756&lt;_xlfn.NORM.S.INV($C$6),1,0)</x:f>
        <x:v>0</x:v>
      </x:c>
      <x:c r="BE756" s="34" t="n">
        <x:f>IF(SQRT($C$9)*$B756+SQRT(1-$C$9)*AJ756&lt;_xlfn.NORM.S.INV($C$6),1,0)</x:f>
        <x:v>0</x:v>
      </x:c>
      <x:c r="BF756" s="34" t="n">
        <x:f>IF(SQRT($C$9)*$B756+SQRT(1-$C$9)*AK756&lt;_xlfn.NORM.S.INV($C$6),1,0)</x:f>
        <x:v>0</x:v>
      </x:c>
      <x:c r="BG756" s="34"/>
      <x:c r="BH756" s="34"/>
      <x:c r="BI756" s="34" t="n">
        <x:f>$B$11*(($A$1061)*$C756/$B$12*$B$7+(1-$A$1061)*$D756/$B$12*$C$7)</x:f>
        <x:v>600</x:v>
      </x:c>
      <x:c r="BJ756" s="34" t="n">
        <x:f>$B$11*(($A$1062)*$C756/$B$12*$B$7+(1-$A$1062)*$D756/$B$12*$C$7)</x:f>
        <x:v>570</x:v>
      </x:c>
      <x:c r="BK756" s="34" t="n">
        <x:f>$B$11*(($A$1063)*$C756/$B$12*$B$7+(1-$A$1063)*$D756/$B$12*$C$7)</x:f>
        <x:v>540</x:v>
      </x:c>
      <x:c r="BL756" s="34" t="n">
        <x:f>$B$11*(($A$1064)*$C756/$B$12*$B$7+(1-$A$1064)*$D756/$B$12*$C$7)</x:f>
        <x:v>509.99999999999994</x:v>
      </x:c>
      <x:c r="BM756" s="34" t="n">
        <x:f>$B$11*(($A$1065)*$C756/$B$12*$B$7+(1-$A$1065)*$D756/$B$12*$C$7)</x:f>
        <x:v>480</x:v>
      </x:c>
      <x:c r="BN756" s="34" t="n">
        <x:f>$B$11*(($A$1066)*$C756/$B$12*$B$7+(1-$A$1066)*$D756/$B$12*$C$7)</x:f>
        <x:v>450</x:v>
      </x:c>
      <x:c r="BO756" s="34" t="n">
        <x:f>$B$11*(($A$1067)*$C756/$B$12*$B$7+(1-$A$1067)*$D756/$B$12*$C$7)</x:f>
        <x:v>419.99999999999994</x:v>
      </x:c>
      <x:c r="BP756" s="34" t="n">
        <x:f>$B$11*(($A$1068)*$C756/$B$12*$B$7+(1-$A$1068)*$D756/$B$12*$C$7)</x:f>
        <x:v>390</x:v>
      </x:c>
      <x:c r="BQ756" s="34" t="n">
        <x:f>$B$11*(($A$1069)*$C756/$B$12*$B$7+(1-$A$1069)*$D756/$B$12*$C$7)</x:f>
        <x:v>360</x:v>
      </x:c>
      <x:c r="BR756" s="34" t="n">
        <x:f>$B$11*(($A$1070)*$C756/$B$12*$B$7+(1-$A$1070)*$D756/$B$12*$C$7)</x:f>
        <x:v>330</x:v>
      </x:c>
      <x:c r="BS756" s="34" t="n">
        <x:f>$B$11*(($A$1071)*$C756/$B$12*$B$7+(1-$A$1071)*$D756/$B$12*$C$7)</x:f>
        <x:v>300</x:v>
      </x:c>
      <x:c r="BT756" s="34" t="n">
        <x:f>$B$11*(($A$1072)*$C756/$B$12*$B$7+(1-$A$1072)*$D756/$B$12*$C$7)</x:f>
        <x:v>270</x:v>
      </x:c>
      <x:c r="BU756" s="34" t="n">
        <x:f>$B$11*(($A$1073)*$C756/$B$12*$B$7+(1-$A$1073)*$D756/$B$12*$C$7)</x:f>
        <x:v>240</x:v>
      </x:c>
      <x:c r="BV756" s="34" t="n">
        <x:f>$B$11*(($A$1074)*$C756/$B$12*$B$7+(1-$A$1074)*$D756/$B$12*$C$7)</x:f>
        <x:v>209.99999999999997</x:v>
      </x:c>
      <x:c r="BW756" s="34" t="n">
        <x:f>$B$11*(($A$1075)*$C756/$B$12*$B$7+(1-$A$1075)*$D756/$B$12*$C$7)</x:f>
        <x:v>180.00000000000003</x:v>
      </x:c>
      <x:c r="BX756" s="34" t="n">
        <x:f>$B$11*(($A$1076)*$C756/$B$12*$B$7+(1-$A$1076)*$D756/$B$12*$C$7)</x:f>
        <x:v>150</x:v>
      </x:c>
      <x:c r="BY756" s="34" t="n">
        <x:f>$B$11*(($A$1077)*$C756/$B$12*$B$7+(1-$A$1077)*$D756/$B$12*$C$7)</x:f>
        <x:v>119.99999999999999</x:v>
      </x:c>
      <x:c r="BZ756" s="34" t="n">
        <x:f>$B$11*(($A$1078)*$C756/$B$12*$B$7+(1-$A$1078)*$D756/$B$12*$C$7)</x:f>
        <x:v>90.00000000000001</x:v>
      </x:c>
      <x:c r="CA756" s="34" t="n">
        <x:f>$B$11*(($A$1079)*$C756/$B$12*$B$7+(1-$A$1079)*$D756/$B$12*$C$7)</x:f>
        <x:v>59.99999999999999</x:v>
      </x:c>
      <x:c r="CB756" s="34" t="n">
        <x:f>$B$11*(($A$1080)*$C756/$B$12*$B$7+(1-$A$1080)*$D756/$B$12*$C$7)</x:f>
        <x:v>30.00000000000003</x:v>
      </x:c>
      <x:c r="CC756" s="34" t="n">
        <x:f>$B$11*(($A$1081)*$C756/$B$12*$B$7+(1-$A$1081)*$D756/$B$12*$C$7)</x:f>
        <x:v>0</x:v>
      </x:c>
    </x:row>
    <x:row r="757">
      <x:c r="A757" s="34" t="n">
        <x:v>733</x:v>
      </x:c>
      <x:c r="B757" s="39" t="n">
        <x:v>0.9036546067410897</x:v>
      </x:c>
      <x:c r="C757" s="1" t="n">
        <x:f>SUM(AM757:AV757)</x:f>
        <x:v>0</x:v>
      </x:c>
      <x:c r="D757" s="1" t="n">
        <x:f>SUM(AW757:BF757)</x:f>
        <x:v>0</x:v>
      </x:c>
      <x:c r="E757" s="17" t="n">
        <x:f>(1-C757/$B$12)*$B$8-C757/$B$12*$B$7</x:f>
        <x:v>0.05</x:v>
      </x:c>
      <x:c r="F757" s="17" t="n">
        <x:f>(1-D757/$B$12)*$C$8-D757/$B$12*$C$7</x:f>
        <x:v>0.09</x:v>
      </x:c>
      <x:c r="G757" s="32" t="n">
        <x:f>$B$11*($B$10*C757/$B$12*$B$7+(1-$B$10)*D757/$B$12*$C$7)</x:f>
        <x:v>0</x:v>
      </x:c>
      <x:c r="H757" s="17" t="n">
        <x:f>$B$10*E757+(1-$B$10)*F757</x:f>
        <x:v>0.07</x:v>
      </x:c>
      <x:c r="I757" s="34"/>
      <x:c r="J757" s="34"/>
      <x:c r="K757" s="34"/>
      <x:c r="L757" s="34"/>
      <x:c r="M757" s="34"/>
      <x:c r="N757" s="34"/>
      <x:c r="O757" s="34"/>
      <x:c r="P757" s="34"/>
      <x:c r="Q757" s="34"/>
      <x:c r="R757" s="39" t="n">
        <x:v>-1.6028941587615348</x:v>
      </x:c>
      <x:c r="S757" s="39" t="n">
        <x:v>0.36130219488976534</x:v>
      </x:c>
      <x:c r="T757" s="39" t="n">
        <x:v>-1.1788100850164187</x:v>
      </x:c>
      <x:c r="U757" s="39" t="n">
        <x:v>-0.2484590847149887</x:v>
      </x:c>
      <x:c r="V757" s="39" t="n">
        <x:v>0.1852901404127005</x:v>
      </x:c>
      <x:c r="W757" s="39" t="n">
        <x:v>0.8151878919569864</x:v>
      </x:c>
      <x:c r="X757" s="39" t="n">
        <x:v>-0.23960990158631224</x:v>
      </x:c>
      <x:c r="Y757" s="39" t="n">
        <x:v>0.14060716267211867</x:v>
      </x:c>
      <x:c r="Z757" s="39" t="n">
        <x:v>-0.9236900430895695</x:v>
      </x:c>
      <x:c r="AA757" s="39" t="n">
        <x:v>-0.186768048635463</x:v>
      </x:c>
      <x:c r="AB757" s="39" t="n">
        <x:v>-1.1451234029496664</x:v>
      </x:c>
      <x:c r="AC757" s="39" t="n">
        <x:v>1.8465382281854517</x:v>
      </x:c>
      <x:c r="AD757" s="39" t="n">
        <x:v>-0.6155781250732465</x:v>
      </x:c>
      <x:c r="AE757" s="39" t="n">
        <x:v>-1.2208422724502694</x:v>
      </x:c>
      <x:c r="AF757" s="39" t="n">
        <x:v>0.5182337555429306</x:v>
      </x:c>
      <x:c r="AG757" s="39" t="n">
        <x:v>-0.825793848487749</x:v>
      </x:c>
      <x:c r="AH757" s="39" t="n">
        <x:v>1.5927867501577133</x:v>
      </x:c>
      <x:c r="AI757" s="39" t="n">
        <x:v>-0.19203734231960398</x:v>
      </x:c>
      <x:c r="AJ757" s="39" t="n">
        <x:v>-0.5353289238779909</x:v>
      </x:c>
      <x:c r="AK757" s="39" t="n">
        <x:v>-0.955508204486538</x:v>
      </x:c>
      <x:c r="AL757" s="34"/>
      <x:c r="AM757" s="34" t="n">
        <x:f>IF(SQRT($B$9)*$B757+SQRT(1-$B$9)*R757&lt;_xlfn.NORM.S.INV($B$6),1,0)</x:f>
        <x:v>0</x:v>
      </x:c>
      <x:c r="AN757" s="34" t="n">
        <x:f>IF(SQRT($B$9)*$B757+SQRT(1-$B$9)*S757&lt;_xlfn.NORM.S.INV($B$6),1,0)</x:f>
        <x:v>0</x:v>
      </x:c>
      <x:c r="AO757" s="34" t="n">
        <x:f>IF(SQRT($B$9)*$B757+SQRT(1-$B$9)*T757&lt;_xlfn.NORM.S.INV($B$6),1,0)</x:f>
        <x:v>0</x:v>
      </x:c>
      <x:c r="AP757" s="34" t="n">
        <x:f>IF(SQRT($B$9)*$B757+SQRT(1-$B$9)*U757&lt;_xlfn.NORM.S.INV($B$6),1,0)</x:f>
        <x:v>0</x:v>
      </x:c>
      <x:c r="AQ757" s="34" t="n">
        <x:f>IF(SQRT($B$9)*$B757+SQRT(1-$B$9)*V757&lt;_xlfn.NORM.S.INV($B$6),1,0)</x:f>
        <x:v>0</x:v>
      </x:c>
      <x:c r="AR757" s="34" t="n">
        <x:f>IF(SQRT($B$9)*$B757+SQRT(1-$B$9)*W757&lt;_xlfn.NORM.S.INV($B$6),1,0)</x:f>
        <x:v>0</x:v>
      </x:c>
      <x:c r="AS757" s="34" t="n">
        <x:f>IF(SQRT($B$9)*$B757+SQRT(1-$B$9)*X757&lt;_xlfn.NORM.S.INV($B$6),1,0)</x:f>
        <x:v>0</x:v>
      </x:c>
      <x:c r="AT757" s="34" t="n">
        <x:f>IF(SQRT($B$9)*$B757+SQRT(1-$B$9)*Y757&lt;_xlfn.NORM.S.INV($B$6),1,0)</x:f>
        <x:v>0</x:v>
      </x:c>
      <x:c r="AU757" s="34" t="n">
        <x:f>IF(SQRT($B$9)*$B757+SQRT(1-$B$9)*Z757&lt;_xlfn.NORM.S.INV($B$6),1,0)</x:f>
        <x:v>0</x:v>
      </x:c>
      <x:c r="AV757" s="34" t="n">
        <x:f>IF(SQRT($B$9)*$B757+SQRT(1-$B$9)*AA757&lt;_xlfn.NORM.S.INV($B$6),1,0)</x:f>
        <x:v>0</x:v>
      </x:c>
      <x:c r="AW757" s="34" t="n">
        <x:f>IF(SQRT($C$9)*$B757+SQRT(1-$C$9)*AB757&lt;_xlfn.NORM.S.INV($C$6),1,0)</x:f>
        <x:v>0</x:v>
      </x:c>
      <x:c r="AX757" s="34" t="n">
        <x:f>IF(SQRT($C$9)*$B757+SQRT(1-$C$9)*AC757&lt;_xlfn.NORM.S.INV($C$6),1,0)</x:f>
        <x:v>0</x:v>
      </x:c>
      <x:c r="AY757" s="34" t="n">
        <x:f>IF(SQRT($C$9)*$B757+SQRT(1-$C$9)*AD757&lt;_xlfn.NORM.S.INV($C$6),1,0)</x:f>
        <x:v>0</x:v>
      </x:c>
      <x:c r="AZ757" s="34" t="n">
        <x:f>IF(SQRT($C$9)*$B757+SQRT(1-$C$9)*AE757&lt;_xlfn.NORM.S.INV($C$6),1,0)</x:f>
        <x:v>0</x:v>
      </x:c>
      <x:c r="BA757" s="34" t="n">
        <x:f>IF(SQRT($C$9)*$B757+SQRT(1-$C$9)*AF757&lt;_xlfn.NORM.S.INV($C$6),1,0)</x:f>
        <x:v>0</x:v>
      </x:c>
      <x:c r="BB757" s="34" t="n">
        <x:f>IF(SQRT($C$9)*$B757+SQRT(1-$C$9)*AG757&lt;_xlfn.NORM.S.INV($C$6),1,0)</x:f>
        <x:v>0</x:v>
      </x:c>
      <x:c r="BC757" s="34" t="n">
        <x:f>IF(SQRT($C$9)*$B757+SQRT(1-$C$9)*AH757&lt;_xlfn.NORM.S.INV($C$6),1,0)</x:f>
        <x:v>0</x:v>
      </x:c>
      <x:c r="BD757" s="34" t="n">
        <x:f>IF(SQRT($C$9)*$B757+SQRT(1-$C$9)*AI757&lt;_xlfn.NORM.S.INV($C$6),1,0)</x:f>
        <x:v>0</x:v>
      </x:c>
      <x:c r="BE757" s="34" t="n">
        <x:f>IF(SQRT($C$9)*$B757+SQRT(1-$C$9)*AJ757&lt;_xlfn.NORM.S.INV($C$6),1,0)</x:f>
        <x:v>0</x:v>
      </x:c>
      <x:c r="BF757" s="34" t="n">
        <x:f>IF(SQRT($C$9)*$B757+SQRT(1-$C$9)*AK757&lt;_xlfn.NORM.S.INV($C$6),1,0)</x:f>
        <x:v>0</x:v>
      </x:c>
      <x:c r="BG757" s="34"/>
      <x:c r="BH757" s="34"/>
      <x:c r="BI757" s="34" t="n">
        <x:f>$B$11*(($A$1061)*$C757/$B$12*$B$7+(1-$A$1061)*$D757/$B$12*$C$7)</x:f>
        <x:v>0</x:v>
      </x:c>
      <x:c r="BJ757" s="34" t="n">
        <x:f>$B$11*(($A$1062)*$C757/$B$12*$B$7+(1-$A$1062)*$D757/$B$12*$C$7)</x:f>
        <x:v>0</x:v>
      </x:c>
      <x:c r="BK757" s="34" t="n">
        <x:f>$B$11*(($A$1063)*$C757/$B$12*$B$7+(1-$A$1063)*$D757/$B$12*$C$7)</x:f>
        <x:v>0</x:v>
      </x:c>
      <x:c r="BL757" s="34" t="n">
        <x:f>$B$11*(($A$1064)*$C757/$B$12*$B$7+(1-$A$1064)*$D757/$B$12*$C$7)</x:f>
        <x:v>0</x:v>
      </x:c>
      <x:c r="BM757" s="34" t="n">
        <x:f>$B$11*(($A$1065)*$C757/$B$12*$B$7+(1-$A$1065)*$D757/$B$12*$C$7)</x:f>
        <x:v>0</x:v>
      </x:c>
      <x:c r="BN757" s="34" t="n">
        <x:f>$B$11*(($A$1066)*$C757/$B$12*$B$7+(1-$A$1066)*$D757/$B$12*$C$7)</x:f>
        <x:v>0</x:v>
      </x:c>
      <x:c r="BO757" s="34" t="n">
        <x:f>$B$11*(($A$1067)*$C757/$B$12*$B$7+(1-$A$1067)*$D757/$B$12*$C$7)</x:f>
        <x:v>0</x:v>
      </x:c>
      <x:c r="BP757" s="34" t="n">
        <x:f>$B$11*(($A$1068)*$C757/$B$12*$B$7+(1-$A$1068)*$D757/$B$12*$C$7)</x:f>
        <x:v>0</x:v>
      </x:c>
      <x:c r="BQ757" s="34" t="n">
        <x:f>$B$11*(($A$1069)*$C757/$B$12*$B$7+(1-$A$1069)*$D757/$B$12*$C$7)</x:f>
        <x:v>0</x:v>
      </x:c>
      <x:c r="BR757" s="34" t="n">
        <x:f>$B$11*(($A$1070)*$C757/$B$12*$B$7+(1-$A$1070)*$D757/$B$12*$C$7)</x:f>
        <x:v>0</x:v>
      </x:c>
      <x:c r="BS757" s="34" t="n">
        <x:f>$B$11*(($A$1071)*$C757/$B$12*$B$7+(1-$A$1071)*$D757/$B$12*$C$7)</x:f>
        <x:v>0</x:v>
      </x:c>
      <x:c r="BT757" s="34" t="n">
        <x:f>$B$11*(($A$1072)*$C757/$B$12*$B$7+(1-$A$1072)*$D757/$B$12*$C$7)</x:f>
        <x:v>0</x:v>
      </x:c>
      <x:c r="BU757" s="34" t="n">
        <x:f>$B$11*(($A$1073)*$C757/$B$12*$B$7+(1-$A$1073)*$D757/$B$12*$C$7)</x:f>
        <x:v>0</x:v>
      </x:c>
      <x:c r="BV757" s="34" t="n">
        <x:f>$B$11*(($A$1074)*$C757/$B$12*$B$7+(1-$A$1074)*$D757/$B$12*$C$7)</x:f>
        <x:v>0</x:v>
      </x:c>
      <x:c r="BW757" s="34" t="n">
        <x:f>$B$11*(($A$1075)*$C757/$B$12*$B$7+(1-$A$1075)*$D757/$B$12*$C$7)</x:f>
        <x:v>0</x:v>
      </x:c>
      <x:c r="BX757" s="34" t="n">
        <x:f>$B$11*(($A$1076)*$C757/$B$12*$B$7+(1-$A$1076)*$D757/$B$12*$C$7)</x:f>
        <x:v>0</x:v>
      </x:c>
      <x:c r="BY757" s="34" t="n">
        <x:f>$B$11*(($A$1077)*$C757/$B$12*$B$7+(1-$A$1077)*$D757/$B$12*$C$7)</x:f>
        <x:v>0</x:v>
      </x:c>
      <x:c r="BZ757" s="34" t="n">
        <x:f>$B$11*(($A$1078)*$C757/$B$12*$B$7+(1-$A$1078)*$D757/$B$12*$C$7)</x:f>
        <x:v>0</x:v>
      </x:c>
      <x:c r="CA757" s="34" t="n">
        <x:f>$B$11*(($A$1079)*$C757/$B$12*$B$7+(1-$A$1079)*$D757/$B$12*$C$7)</x:f>
        <x:v>0</x:v>
      </x:c>
      <x:c r="CB757" s="34" t="n">
        <x:f>$B$11*(($A$1080)*$C757/$B$12*$B$7+(1-$A$1080)*$D757/$B$12*$C$7)</x:f>
        <x:v>0</x:v>
      </x:c>
      <x:c r="CC757" s="34" t="n">
        <x:f>$B$11*(($A$1081)*$C757/$B$12*$B$7+(1-$A$1081)*$D757/$B$12*$C$7)</x:f>
        <x:v>0</x:v>
      </x:c>
    </x:row>
    <x:row r="758">
      <x:c r="A758" s="34" t="n">
        <x:v>734</x:v>
      </x:c>
      <x:c r="B758" s="39" t="n">
        <x:v>0.12299371034536233</x:v>
      </x:c>
      <x:c r="C758" s="1" t="n">
        <x:f>SUM(AM758:AV758)</x:f>
        <x:v>0</x:v>
      </x:c>
      <x:c r="D758" s="1" t="n">
        <x:f>SUM(AW758:BF758)</x:f>
        <x:v>0</x:v>
      </x:c>
      <x:c r="E758" s="17" t="n">
        <x:f>(1-C758/$B$12)*$B$8-C758/$B$12*$B$7</x:f>
        <x:v>0.05</x:v>
      </x:c>
      <x:c r="F758" s="17" t="n">
        <x:f>(1-D758/$B$12)*$C$8-D758/$B$12*$C$7</x:f>
        <x:v>0.09</x:v>
      </x:c>
      <x:c r="G758" s="32" t="n">
        <x:f>$B$11*($B$10*C758/$B$12*$B$7+(1-$B$10)*D758/$B$12*$C$7)</x:f>
        <x:v>0</x:v>
      </x:c>
      <x:c r="H758" s="17" t="n">
        <x:f>$B$10*E758+(1-$B$10)*F758</x:f>
        <x:v>0.07</x:v>
      </x:c>
      <x:c r="I758" s="34"/>
      <x:c r="J758" s="34"/>
      <x:c r="K758" s="34"/>
      <x:c r="L758" s="34"/>
      <x:c r="M758" s="34"/>
      <x:c r="N758" s="34"/>
      <x:c r="O758" s="34"/>
      <x:c r="P758" s="34"/>
      <x:c r="Q758" s="34"/>
      <x:c r="R758" s="39" t="n">
        <x:v>-0.12058810013738086</x:v>
      </x:c>
      <x:c r="S758" s="39" t="n">
        <x:v>-0.8156110583001641</x:v>
      </x:c>
      <x:c r="T758" s="39" t="n">
        <x:v>-1.189634304154929</x:v>
      </x:c>
      <x:c r="U758" s="39" t="n">
        <x:v>-0.5238631119758633</x:v>
      </x:c>
      <x:c r="V758" s="39" t="n">
        <x:v>0.2135830040788803</x:v>
      </x:c>
      <x:c r="W758" s="39" t="n">
        <x:v>1.5476497209190623</x:v>
      </x:c>
      <x:c r="X758" s="39" t="n">
        <x:v>0.1471632455263402</x:v>
      </x:c>
      <x:c r="Y758" s="39" t="n">
        <x:v>-0.0008814436334043437</x:v>
      </x:c>
      <x:c r="Z758" s="39" t="n">
        <x:v>1.401303506697797</x:v>
      </x:c>
      <x:c r="AA758" s="39" t="n">
        <x:v>-0.5838693536498611</x:v>
      </x:c>
      <x:c r="AB758" s="39" t="n">
        <x:v>0.05640467740401575</x:v>
      </x:c>
      <x:c r="AC758" s="39" t="n">
        <x:v>-0.9974666926386057</x:v>
      </x:c>
      <x:c r="AD758" s="39" t="n">
        <x:v>-0.6276926776210766</x:v>
      </x:c>
      <x:c r="AE758" s="39" t="n">
        <x:v>0.045259476853694115</x:v>
      </x:c>
      <x:c r="AF758" s="39" t="n">
        <x:v>-1.226620940446195</x:v>
      </x:c>
      <x:c r="AG758" s="39" t="n">
        <x:v>0.17389913881997152</x:v>
      </x:c>
      <x:c r="AH758" s="39" t="n">
        <x:v>1.3120677244080483</x:v>
      </x:c>
      <x:c r="AI758" s="39" t="n">
        <x:v>-0.6879692089286209</x:v>
      </x:c>
      <x:c r="AJ758" s="39" t="n">
        <x:v>-0.5178246453103524</x:v>
      </x:c>
      <x:c r="AK758" s="39" t="n">
        <x:v>0.42796170246722426</x:v>
      </x:c>
      <x:c r="AL758" s="34"/>
      <x:c r="AM758" s="34" t="n">
        <x:f>IF(SQRT($B$9)*$B758+SQRT(1-$B$9)*R758&lt;_xlfn.NORM.S.INV($B$6),1,0)</x:f>
        <x:v>0</x:v>
      </x:c>
      <x:c r="AN758" s="34" t="n">
        <x:f>IF(SQRT($B$9)*$B758+SQRT(1-$B$9)*S758&lt;_xlfn.NORM.S.INV($B$6),1,0)</x:f>
        <x:v>0</x:v>
      </x:c>
      <x:c r="AO758" s="34" t="n">
        <x:f>IF(SQRT($B$9)*$B758+SQRT(1-$B$9)*T758&lt;_xlfn.NORM.S.INV($B$6),1,0)</x:f>
        <x:v>0</x:v>
      </x:c>
      <x:c r="AP758" s="34" t="n">
        <x:f>IF(SQRT($B$9)*$B758+SQRT(1-$B$9)*U758&lt;_xlfn.NORM.S.INV($B$6),1,0)</x:f>
        <x:v>0</x:v>
      </x:c>
      <x:c r="AQ758" s="34" t="n">
        <x:f>IF(SQRT($B$9)*$B758+SQRT(1-$B$9)*V758&lt;_xlfn.NORM.S.INV($B$6),1,0)</x:f>
        <x:v>0</x:v>
      </x:c>
      <x:c r="AR758" s="34" t="n">
        <x:f>IF(SQRT($B$9)*$B758+SQRT(1-$B$9)*W758&lt;_xlfn.NORM.S.INV($B$6),1,0)</x:f>
        <x:v>0</x:v>
      </x:c>
      <x:c r="AS758" s="34" t="n">
        <x:f>IF(SQRT($B$9)*$B758+SQRT(1-$B$9)*X758&lt;_xlfn.NORM.S.INV($B$6),1,0)</x:f>
        <x:v>0</x:v>
      </x:c>
      <x:c r="AT758" s="34" t="n">
        <x:f>IF(SQRT($B$9)*$B758+SQRT(1-$B$9)*Y758&lt;_xlfn.NORM.S.INV($B$6),1,0)</x:f>
        <x:v>0</x:v>
      </x:c>
      <x:c r="AU758" s="34" t="n">
        <x:f>IF(SQRT($B$9)*$B758+SQRT(1-$B$9)*Z758&lt;_xlfn.NORM.S.INV($B$6),1,0)</x:f>
        <x:v>0</x:v>
      </x:c>
      <x:c r="AV758" s="34" t="n">
        <x:f>IF(SQRT($B$9)*$B758+SQRT(1-$B$9)*AA758&lt;_xlfn.NORM.S.INV($B$6),1,0)</x:f>
        <x:v>0</x:v>
      </x:c>
      <x:c r="AW758" s="34" t="n">
        <x:f>IF(SQRT($C$9)*$B758+SQRT(1-$C$9)*AB758&lt;_xlfn.NORM.S.INV($C$6),1,0)</x:f>
        <x:v>0</x:v>
      </x:c>
      <x:c r="AX758" s="34" t="n">
        <x:f>IF(SQRT($C$9)*$B758+SQRT(1-$C$9)*AC758&lt;_xlfn.NORM.S.INV($C$6),1,0)</x:f>
        <x:v>0</x:v>
      </x:c>
      <x:c r="AY758" s="34" t="n">
        <x:f>IF(SQRT($C$9)*$B758+SQRT(1-$C$9)*AD758&lt;_xlfn.NORM.S.INV($C$6),1,0)</x:f>
        <x:v>0</x:v>
      </x:c>
      <x:c r="AZ758" s="34" t="n">
        <x:f>IF(SQRT($C$9)*$B758+SQRT(1-$C$9)*AE758&lt;_xlfn.NORM.S.INV($C$6),1,0)</x:f>
        <x:v>0</x:v>
      </x:c>
      <x:c r="BA758" s="34" t="n">
        <x:f>IF(SQRT($C$9)*$B758+SQRT(1-$C$9)*AF758&lt;_xlfn.NORM.S.INV($C$6),1,0)</x:f>
        <x:v>0</x:v>
      </x:c>
      <x:c r="BB758" s="34" t="n">
        <x:f>IF(SQRT($C$9)*$B758+SQRT(1-$C$9)*AG758&lt;_xlfn.NORM.S.INV($C$6),1,0)</x:f>
        <x:v>0</x:v>
      </x:c>
      <x:c r="BC758" s="34" t="n">
        <x:f>IF(SQRT($C$9)*$B758+SQRT(1-$C$9)*AH758&lt;_xlfn.NORM.S.INV($C$6),1,0)</x:f>
        <x:v>0</x:v>
      </x:c>
      <x:c r="BD758" s="34" t="n">
        <x:f>IF(SQRT($C$9)*$B758+SQRT(1-$C$9)*AI758&lt;_xlfn.NORM.S.INV($C$6),1,0)</x:f>
        <x:v>0</x:v>
      </x:c>
      <x:c r="BE758" s="34" t="n">
        <x:f>IF(SQRT($C$9)*$B758+SQRT(1-$C$9)*AJ758&lt;_xlfn.NORM.S.INV($C$6),1,0)</x:f>
        <x:v>0</x:v>
      </x:c>
      <x:c r="BF758" s="34" t="n">
        <x:f>IF(SQRT($C$9)*$B758+SQRT(1-$C$9)*AK758&lt;_xlfn.NORM.S.INV($C$6),1,0)</x:f>
        <x:v>0</x:v>
      </x:c>
      <x:c r="BG758" s="34"/>
      <x:c r="BH758" s="34"/>
      <x:c r="BI758" s="34" t="n">
        <x:f>$B$11*(($A$1061)*$C758/$B$12*$B$7+(1-$A$1061)*$D758/$B$12*$C$7)</x:f>
        <x:v>0</x:v>
      </x:c>
      <x:c r="BJ758" s="34" t="n">
        <x:f>$B$11*(($A$1062)*$C758/$B$12*$B$7+(1-$A$1062)*$D758/$B$12*$C$7)</x:f>
        <x:v>0</x:v>
      </x:c>
      <x:c r="BK758" s="34" t="n">
        <x:f>$B$11*(($A$1063)*$C758/$B$12*$B$7+(1-$A$1063)*$D758/$B$12*$C$7)</x:f>
        <x:v>0</x:v>
      </x:c>
      <x:c r="BL758" s="34" t="n">
        <x:f>$B$11*(($A$1064)*$C758/$B$12*$B$7+(1-$A$1064)*$D758/$B$12*$C$7)</x:f>
        <x:v>0</x:v>
      </x:c>
      <x:c r="BM758" s="34" t="n">
        <x:f>$B$11*(($A$1065)*$C758/$B$12*$B$7+(1-$A$1065)*$D758/$B$12*$C$7)</x:f>
        <x:v>0</x:v>
      </x:c>
      <x:c r="BN758" s="34" t="n">
        <x:f>$B$11*(($A$1066)*$C758/$B$12*$B$7+(1-$A$1066)*$D758/$B$12*$C$7)</x:f>
        <x:v>0</x:v>
      </x:c>
      <x:c r="BO758" s="34" t="n">
        <x:f>$B$11*(($A$1067)*$C758/$B$12*$B$7+(1-$A$1067)*$D758/$B$12*$C$7)</x:f>
        <x:v>0</x:v>
      </x:c>
      <x:c r="BP758" s="34" t="n">
        <x:f>$B$11*(($A$1068)*$C758/$B$12*$B$7+(1-$A$1068)*$D758/$B$12*$C$7)</x:f>
        <x:v>0</x:v>
      </x:c>
      <x:c r="BQ758" s="34" t="n">
        <x:f>$B$11*(($A$1069)*$C758/$B$12*$B$7+(1-$A$1069)*$D758/$B$12*$C$7)</x:f>
        <x:v>0</x:v>
      </x:c>
      <x:c r="BR758" s="34" t="n">
        <x:f>$B$11*(($A$1070)*$C758/$B$12*$B$7+(1-$A$1070)*$D758/$B$12*$C$7)</x:f>
        <x:v>0</x:v>
      </x:c>
      <x:c r="BS758" s="34" t="n">
        <x:f>$B$11*(($A$1071)*$C758/$B$12*$B$7+(1-$A$1071)*$D758/$B$12*$C$7)</x:f>
        <x:v>0</x:v>
      </x:c>
      <x:c r="BT758" s="34" t="n">
        <x:f>$B$11*(($A$1072)*$C758/$B$12*$B$7+(1-$A$1072)*$D758/$B$12*$C$7)</x:f>
        <x:v>0</x:v>
      </x:c>
      <x:c r="BU758" s="34" t="n">
        <x:f>$B$11*(($A$1073)*$C758/$B$12*$B$7+(1-$A$1073)*$D758/$B$12*$C$7)</x:f>
        <x:v>0</x:v>
      </x:c>
      <x:c r="BV758" s="34" t="n">
        <x:f>$B$11*(($A$1074)*$C758/$B$12*$B$7+(1-$A$1074)*$D758/$B$12*$C$7)</x:f>
        <x:v>0</x:v>
      </x:c>
      <x:c r="BW758" s="34" t="n">
        <x:f>$B$11*(($A$1075)*$C758/$B$12*$B$7+(1-$A$1075)*$D758/$B$12*$C$7)</x:f>
        <x:v>0</x:v>
      </x:c>
      <x:c r="BX758" s="34" t="n">
        <x:f>$B$11*(($A$1076)*$C758/$B$12*$B$7+(1-$A$1076)*$D758/$B$12*$C$7)</x:f>
        <x:v>0</x:v>
      </x:c>
      <x:c r="BY758" s="34" t="n">
        <x:f>$B$11*(($A$1077)*$C758/$B$12*$B$7+(1-$A$1077)*$D758/$B$12*$C$7)</x:f>
        <x:v>0</x:v>
      </x:c>
      <x:c r="BZ758" s="34" t="n">
        <x:f>$B$11*(($A$1078)*$C758/$B$12*$B$7+(1-$A$1078)*$D758/$B$12*$C$7)</x:f>
        <x:v>0</x:v>
      </x:c>
      <x:c r="CA758" s="34" t="n">
        <x:f>$B$11*(($A$1079)*$C758/$B$12*$B$7+(1-$A$1079)*$D758/$B$12*$C$7)</x:f>
        <x:v>0</x:v>
      </x:c>
      <x:c r="CB758" s="34" t="n">
        <x:f>$B$11*(($A$1080)*$C758/$B$12*$B$7+(1-$A$1080)*$D758/$B$12*$C$7)</x:f>
        <x:v>0</x:v>
      </x:c>
      <x:c r="CC758" s="34" t="n">
        <x:f>$B$11*(($A$1081)*$C758/$B$12*$B$7+(1-$A$1081)*$D758/$B$12*$C$7)</x:f>
        <x:v>0</x:v>
      </x:c>
    </x:row>
    <x:row r="759">
      <x:c r="A759" s="34" t="n">
        <x:v>735</x:v>
      </x:c>
      <x:c r="B759" s="39" t="n">
        <x:v>-1.5173565484004454</x:v>
      </x:c>
      <x:c r="C759" s="1" t="n">
        <x:f>SUM(AM759:AV759)</x:f>
        <x:v>0</x:v>
      </x:c>
      <x:c r="D759" s="1" t="n">
        <x:f>SUM(AW759:BF759)</x:f>
        <x:v>1</x:v>
      </x:c>
      <x:c r="E759" s="17" t="n">
        <x:f>(1-C759/$B$12)*$B$8-C759/$B$12*$B$7</x:f>
        <x:v>0.05</x:v>
      </x:c>
      <x:c r="F759" s="17" t="n">
        <x:f>(1-D759/$B$12)*$C$8-D759/$B$12*$C$7</x:f>
        <x:v>0.021000000000000005</x:v>
      </x:c>
      <x:c r="G759" s="32" t="n">
        <x:f>$B$11*($B$10*C759/$B$12*$B$7+(1-$B$10)*D759/$B$12*$C$7)</x:f>
        <x:v>300</x:v>
      </x:c>
      <x:c r="H759" s="17" t="n">
        <x:f>$B$10*E759+(1-$B$10)*F759</x:f>
        <x:v>0.035500000000000004</x:v>
      </x:c>
      <x:c r="I759" s="34"/>
      <x:c r="J759" s="34"/>
      <x:c r="K759" s="34"/>
      <x:c r="L759" s="34"/>
      <x:c r="M759" s="34"/>
      <x:c r="N759" s="34"/>
      <x:c r="O759" s="34"/>
      <x:c r="P759" s="34"/>
      <x:c r="Q759" s="34"/>
      <x:c r="R759" s="39" t="n">
        <x:v>-1.4138736581360172</x:v>
      </x:c>
      <x:c r="S759" s="39" t="n">
        <x:v>1.3989821345715165</x:v>
      </x:c>
      <x:c r="T759" s="39" t="n">
        <x:v>2.2715610283847334</x:v>
      </x:c>
      <x:c r="U759" s="39" t="n">
        <x:v>0.7799542814481845</x:v>
      </x:c>
      <x:c r="V759" s="39" t="n">
        <x:v>0.11605089827459007</x:v>
      </x:c>
      <x:c r="W759" s="39" t="n">
        <x:v>-1.3031038467827234</x:v>
      </x:c>
      <x:c r="X759" s="39" t="n">
        <x:v>-0.3496889280309753</x:v>
      </x:c>
      <x:c r="Y759" s="39" t="n">
        <x:v>-1.7599312607175792</x:v>
      </x:c>
      <x:c r="Z759" s="39" t="n">
        <x:v>-1.2609014985447318</x:v>
      </x:c>
      <x:c r="AA759" s="39" t="n">
        <x:v>1.3675854716709357</x:v>
      </x:c>
      <x:c r="AB759" s="39" t="n">
        <x:v>-1.1410635283561852</x:v>
      </x:c>
      <x:c r="AC759" s="39" t="n">
        <x:v>0.2657342346848026</x:v>
      </x:c>
      <x:c r="AD759" s="39" t="n">
        <x:v>0.5622122410279837</x:v>
      </x:c>
      <x:c r="AE759" s="39" t="n">
        <x:v>-1.0129234893016252</x:v>
      </x:c>
      <x:c r="AF759" s="39" t="n">
        <x:v>-0.09335643261926506</x:v>
      </x:c>
      <x:c r="AG759" s="39" t="n">
        <x:v>-0.3944751754032565</x:v>
      </x:c>
      <x:c r="AH759" s="39" t="n">
        <x:v>-0.2797987870154697</x:v>
      </x:c>
      <x:c r="AI759" s="39" t="n">
        <x:v>0.2247589563311074</x:v>
      </x:c>
      <x:c r="AJ759" s="39" t="n">
        <x:v>-0.40315359924496363</x:v>
      </x:c>
      <x:c r="AK759" s="39" t="n">
        <x:v>-1.0303984082246804</x:v>
      </x:c>
      <x:c r="AL759" s="34"/>
      <x:c r="AM759" s="34" t="n">
        <x:f>IF(SQRT($B$9)*$B759+SQRT(1-$B$9)*R759&lt;_xlfn.NORM.S.INV($B$6),1,0)</x:f>
        <x:v>0</x:v>
      </x:c>
      <x:c r="AN759" s="34" t="n">
        <x:f>IF(SQRT($B$9)*$B759+SQRT(1-$B$9)*S759&lt;_xlfn.NORM.S.INV($B$6),1,0)</x:f>
        <x:v>0</x:v>
      </x:c>
      <x:c r="AO759" s="34" t="n">
        <x:f>IF(SQRT($B$9)*$B759+SQRT(1-$B$9)*T759&lt;_xlfn.NORM.S.INV($B$6),1,0)</x:f>
        <x:v>0</x:v>
      </x:c>
      <x:c r="AP759" s="34" t="n">
        <x:f>IF(SQRT($B$9)*$B759+SQRT(1-$B$9)*U759&lt;_xlfn.NORM.S.INV($B$6),1,0)</x:f>
        <x:v>0</x:v>
      </x:c>
      <x:c r="AQ759" s="34" t="n">
        <x:f>IF(SQRT($B$9)*$B759+SQRT(1-$B$9)*V759&lt;_xlfn.NORM.S.INV($B$6),1,0)</x:f>
        <x:v>0</x:v>
      </x:c>
      <x:c r="AR759" s="34" t="n">
        <x:f>IF(SQRT($B$9)*$B759+SQRT(1-$B$9)*W759&lt;_xlfn.NORM.S.INV($B$6),1,0)</x:f>
        <x:v>0</x:v>
      </x:c>
      <x:c r="AS759" s="34" t="n">
        <x:f>IF(SQRT($B$9)*$B759+SQRT(1-$B$9)*X759&lt;_xlfn.NORM.S.INV($B$6),1,0)</x:f>
        <x:v>0</x:v>
      </x:c>
      <x:c r="AT759" s="34" t="n">
        <x:f>IF(SQRT($B$9)*$B759+SQRT(1-$B$9)*Y759&lt;_xlfn.NORM.S.INV($B$6),1,0)</x:f>
        <x:v>0</x:v>
      </x:c>
      <x:c r="AU759" s="34" t="n">
        <x:f>IF(SQRT($B$9)*$B759+SQRT(1-$B$9)*Z759&lt;_xlfn.NORM.S.INV($B$6),1,0)</x:f>
        <x:v>0</x:v>
      </x:c>
      <x:c r="AV759" s="34" t="n">
        <x:f>IF(SQRT($B$9)*$B759+SQRT(1-$B$9)*AA759&lt;_xlfn.NORM.S.INV($B$6),1,0)</x:f>
        <x:v>0</x:v>
      </x:c>
      <x:c r="AW759" s="34" t="n">
        <x:f>IF(SQRT($C$9)*$B759+SQRT(1-$C$9)*AB759&lt;_xlfn.NORM.S.INV($C$6),1,0)</x:f>
        <x:v>1</x:v>
      </x:c>
      <x:c r="AX759" s="34" t="n">
        <x:f>IF(SQRT($C$9)*$B759+SQRT(1-$C$9)*AC759&lt;_xlfn.NORM.S.INV($C$6),1,0)</x:f>
        <x:v>0</x:v>
      </x:c>
      <x:c r="AY759" s="34" t="n">
        <x:f>IF(SQRT($C$9)*$B759+SQRT(1-$C$9)*AD759&lt;_xlfn.NORM.S.INV($C$6),1,0)</x:f>
        <x:v>0</x:v>
      </x:c>
      <x:c r="AZ759" s="34" t="n">
        <x:f>IF(SQRT($C$9)*$B759+SQRT(1-$C$9)*AE759&lt;_xlfn.NORM.S.INV($C$6),1,0)</x:f>
        <x:v>0</x:v>
      </x:c>
      <x:c r="BA759" s="34" t="n">
        <x:f>IF(SQRT($C$9)*$B759+SQRT(1-$C$9)*AF759&lt;_xlfn.NORM.S.INV($C$6),1,0)</x:f>
        <x:v>0</x:v>
      </x:c>
      <x:c r="BB759" s="34" t="n">
        <x:f>IF(SQRT($C$9)*$B759+SQRT(1-$C$9)*AG759&lt;_xlfn.NORM.S.INV($C$6),1,0)</x:f>
        <x:v>0</x:v>
      </x:c>
      <x:c r="BC759" s="34" t="n">
        <x:f>IF(SQRT($C$9)*$B759+SQRT(1-$C$9)*AH759&lt;_xlfn.NORM.S.INV($C$6),1,0)</x:f>
        <x:v>0</x:v>
      </x:c>
      <x:c r="BD759" s="34" t="n">
        <x:f>IF(SQRT($C$9)*$B759+SQRT(1-$C$9)*AI759&lt;_xlfn.NORM.S.INV($C$6),1,0)</x:f>
        <x:v>0</x:v>
      </x:c>
      <x:c r="BE759" s="34" t="n">
        <x:f>IF(SQRT($C$9)*$B759+SQRT(1-$C$9)*AJ759&lt;_xlfn.NORM.S.INV($C$6),1,0)</x:f>
        <x:v>0</x:v>
      </x:c>
      <x:c r="BF759" s="34" t="n">
        <x:f>IF(SQRT($C$9)*$B759+SQRT(1-$C$9)*AK759&lt;_xlfn.NORM.S.INV($C$6),1,0)</x:f>
        <x:v>0</x:v>
      </x:c>
      <x:c r="BG759" s="34"/>
      <x:c r="BH759" s="34"/>
      <x:c r="BI759" s="34" t="n">
        <x:f>$B$11*(($A$1061)*$C759/$B$12*$B$7+(1-$A$1061)*$D759/$B$12*$C$7)</x:f>
        <x:v>600</x:v>
      </x:c>
      <x:c r="BJ759" s="34" t="n">
        <x:f>$B$11*(($A$1062)*$C759/$B$12*$B$7+(1-$A$1062)*$D759/$B$12*$C$7)</x:f>
        <x:v>570</x:v>
      </x:c>
      <x:c r="BK759" s="34" t="n">
        <x:f>$B$11*(($A$1063)*$C759/$B$12*$B$7+(1-$A$1063)*$D759/$B$12*$C$7)</x:f>
        <x:v>540</x:v>
      </x:c>
      <x:c r="BL759" s="34" t="n">
        <x:f>$B$11*(($A$1064)*$C759/$B$12*$B$7+(1-$A$1064)*$D759/$B$12*$C$7)</x:f>
        <x:v>509.99999999999994</x:v>
      </x:c>
      <x:c r="BM759" s="34" t="n">
        <x:f>$B$11*(($A$1065)*$C759/$B$12*$B$7+(1-$A$1065)*$D759/$B$12*$C$7)</x:f>
        <x:v>480</x:v>
      </x:c>
      <x:c r="BN759" s="34" t="n">
        <x:f>$B$11*(($A$1066)*$C759/$B$12*$B$7+(1-$A$1066)*$D759/$B$12*$C$7)</x:f>
        <x:v>450</x:v>
      </x:c>
      <x:c r="BO759" s="34" t="n">
        <x:f>$B$11*(($A$1067)*$C759/$B$12*$B$7+(1-$A$1067)*$D759/$B$12*$C$7)</x:f>
        <x:v>419.99999999999994</x:v>
      </x:c>
      <x:c r="BP759" s="34" t="n">
        <x:f>$B$11*(($A$1068)*$C759/$B$12*$B$7+(1-$A$1068)*$D759/$B$12*$C$7)</x:f>
        <x:v>390</x:v>
      </x:c>
      <x:c r="BQ759" s="34" t="n">
        <x:f>$B$11*(($A$1069)*$C759/$B$12*$B$7+(1-$A$1069)*$D759/$B$12*$C$7)</x:f>
        <x:v>360</x:v>
      </x:c>
      <x:c r="BR759" s="34" t="n">
        <x:f>$B$11*(($A$1070)*$C759/$B$12*$B$7+(1-$A$1070)*$D759/$B$12*$C$7)</x:f>
        <x:v>330</x:v>
      </x:c>
      <x:c r="BS759" s="34" t="n">
        <x:f>$B$11*(($A$1071)*$C759/$B$12*$B$7+(1-$A$1071)*$D759/$B$12*$C$7)</x:f>
        <x:v>300</x:v>
      </x:c>
      <x:c r="BT759" s="34" t="n">
        <x:f>$B$11*(($A$1072)*$C759/$B$12*$B$7+(1-$A$1072)*$D759/$B$12*$C$7)</x:f>
        <x:v>270</x:v>
      </x:c>
      <x:c r="BU759" s="34" t="n">
        <x:f>$B$11*(($A$1073)*$C759/$B$12*$B$7+(1-$A$1073)*$D759/$B$12*$C$7)</x:f>
        <x:v>240</x:v>
      </x:c>
      <x:c r="BV759" s="34" t="n">
        <x:f>$B$11*(($A$1074)*$C759/$B$12*$B$7+(1-$A$1074)*$D759/$B$12*$C$7)</x:f>
        <x:v>209.99999999999997</x:v>
      </x:c>
      <x:c r="BW759" s="34" t="n">
        <x:f>$B$11*(($A$1075)*$C759/$B$12*$B$7+(1-$A$1075)*$D759/$B$12*$C$7)</x:f>
        <x:v>180.00000000000003</x:v>
      </x:c>
      <x:c r="BX759" s="34" t="n">
        <x:f>$B$11*(($A$1076)*$C759/$B$12*$B$7+(1-$A$1076)*$D759/$B$12*$C$7)</x:f>
        <x:v>150</x:v>
      </x:c>
      <x:c r="BY759" s="34" t="n">
        <x:f>$B$11*(($A$1077)*$C759/$B$12*$B$7+(1-$A$1077)*$D759/$B$12*$C$7)</x:f>
        <x:v>119.99999999999999</x:v>
      </x:c>
      <x:c r="BZ759" s="34" t="n">
        <x:f>$B$11*(($A$1078)*$C759/$B$12*$B$7+(1-$A$1078)*$D759/$B$12*$C$7)</x:f>
        <x:v>90.00000000000001</x:v>
      </x:c>
      <x:c r="CA759" s="34" t="n">
        <x:f>$B$11*(($A$1079)*$C759/$B$12*$B$7+(1-$A$1079)*$D759/$B$12*$C$7)</x:f>
        <x:v>59.99999999999999</x:v>
      </x:c>
      <x:c r="CB759" s="34" t="n">
        <x:f>$B$11*(($A$1080)*$C759/$B$12*$B$7+(1-$A$1080)*$D759/$B$12*$C$7)</x:f>
        <x:v>30.00000000000003</x:v>
      </x:c>
      <x:c r="CC759" s="34" t="n">
        <x:f>$B$11*(($A$1081)*$C759/$B$12*$B$7+(1-$A$1081)*$D759/$B$12*$C$7)</x:f>
        <x:v>0</x:v>
      </x:c>
    </x:row>
    <x:row r="760">
      <x:c r="A760" s="34" t="n">
        <x:v>736</x:v>
      </x:c>
      <x:c r="B760" s="39" t="n">
        <x:v>0.3660997318280547</x:v>
      </x:c>
      <x:c r="C760" s="1" t="n">
        <x:f>SUM(AM760:AV760)</x:f>
        <x:v>0</x:v>
      </x:c>
      <x:c r="D760" s="1" t="n">
        <x:f>SUM(AW760:BF760)</x:f>
        <x:v>0</x:v>
      </x:c>
      <x:c r="E760" s="17" t="n">
        <x:f>(1-C760/$B$12)*$B$8-C760/$B$12*$B$7</x:f>
        <x:v>0.05</x:v>
      </x:c>
      <x:c r="F760" s="17" t="n">
        <x:f>(1-D760/$B$12)*$C$8-D760/$B$12*$C$7</x:f>
        <x:v>0.09</x:v>
      </x:c>
      <x:c r="G760" s="32" t="n">
        <x:f>$B$11*($B$10*C760/$B$12*$B$7+(1-$B$10)*D760/$B$12*$C$7)</x:f>
        <x:v>0</x:v>
      </x:c>
      <x:c r="H760" s="17" t="n">
        <x:f>$B$10*E760+(1-$B$10)*F760</x:f>
        <x:v>0.07</x:v>
      </x:c>
      <x:c r="I760" s="34"/>
      <x:c r="J760" s="34"/>
      <x:c r="K760" s="34"/>
      <x:c r="L760" s="34"/>
      <x:c r="M760" s="34"/>
      <x:c r="N760" s="34"/>
      <x:c r="O760" s="34"/>
      <x:c r="P760" s="34"/>
      <x:c r="Q760" s="34"/>
      <x:c r="R760" s="39" t="n">
        <x:v>1.3466988585560753</x:v>
      </x:c>
      <x:c r="S760" s="39" t="n">
        <x:v>1.5505587147362025</x:v>
      </x:c>
      <x:c r="T760" s="39" t="n">
        <x:v>-0.32879085856314</x:v>
      </x:c>
      <x:c r="U760" s="39" t="n">
        <x:v>1.3486155422769428</x:v>
      </x:c>
      <x:c r="V760" s="39" t="n">
        <x:v>-0.27387887598651306</x:v>
      </x:c>
      <x:c r="W760" s="39" t="n">
        <x:v>2.0731367970199766</x:v>
      </x:c>
      <x:c r="X760" s="39" t="n">
        <x:v>0.7680161079057992</x:v>
      </x:c>
      <x:c r="Y760" s="39" t="n">
        <x:v>0.38811600481646974</x:v>
      </x:c>
      <x:c r="Z760" s="39" t="n">
        <x:v>1.0949181584949548</x:v>
      </x:c>
      <x:c r="AA760" s="39" t="n">
        <x:v>1.3109097235787064</x:v>
      </x:c>
      <x:c r="AB760" s="39" t="n">
        <x:v>-0.24772996998408295</x:v>
      </x:c>
      <x:c r="AC760" s="39" t="n">
        <x:v>0.2681001671337806</x:v>
      </x:c>
      <x:c r="AD760" s="39" t="n">
        <x:v>-1.3174298992361317</x:v>
      </x:c>
      <x:c r="AE760" s="39" t="n">
        <x:v>0.28636431596700396</x:v>
      </x:c>
      <x:c r="AF760" s="39" t="n">
        <x:v>-0.501616300682342</x:v>
      </x:c>
      <x:c r="AG760" s="39" t="n">
        <x:v>-1.59704184830954</x:v>
      </x:c>
      <x:c r="AH760" s="39" t="n">
        <x:v>-1.7160525254210377</x:v>
      </x:c>
      <x:c r="AI760" s="39" t="n">
        <x:v>0.9153471082071851</x:v>
      </x:c>
      <x:c r="AJ760" s="39" t="n">
        <x:v>-0.7009255226063071</x:v>
      </x:c>
      <x:c r="AK760" s="39" t="n">
        <x:v>-1.8834754896335406</x:v>
      </x:c>
      <x:c r="AL760" s="34"/>
      <x:c r="AM760" s="34" t="n">
        <x:f>IF(SQRT($B$9)*$B760+SQRT(1-$B$9)*R760&lt;_xlfn.NORM.S.INV($B$6),1,0)</x:f>
        <x:v>0</x:v>
      </x:c>
      <x:c r="AN760" s="34" t="n">
        <x:f>IF(SQRT($B$9)*$B760+SQRT(1-$B$9)*S760&lt;_xlfn.NORM.S.INV($B$6),1,0)</x:f>
        <x:v>0</x:v>
      </x:c>
      <x:c r="AO760" s="34" t="n">
        <x:f>IF(SQRT($B$9)*$B760+SQRT(1-$B$9)*T760&lt;_xlfn.NORM.S.INV($B$6),1,0)</x:f>
        <x:v>0</x:v>
      </x:c>
      <x:c r="AP760" s="34" t="n">
        <x:f>IF(SQRT($B$9)*$B760+SQRT(1-$B$9)*U760&lt;_xlfn.NORM.S.INV($B$6),1,0)</x:f>
        <x:v>0</x:v>
      </x:c>
      <x:c r="AQ760" s="34" t="n">
        <x:f>IF(SQRT($B$9)*$B760+SQRT(1-$B$9)*V760&lt;_xlfn.NORM.S.INV($B$6),1,0)</x:f>
        <x:v>0</x:v>
      </x:c>
      <x:c r="AR760" s="34" t="n">
        <x:f>IF(SQRT($B$9)*$B760+SQRT(1-$B$9)*W760&lt;_xlfn.NORM.S.INV($B$6),1,0)</x:f>
        <x:v>0</x:v>
      </x:c>
      <x:c r="AS760" s="34" t="n">
        <x:f>IF(SQRT($B$9)*$B760+SQRT(1-$B$9)*X760&lt;_xlfn.NORM.S.INV($B$6),1,0)</x:f>
        <x:v>0</x:v>
      </x:c>
      <x:c r="AT760" s="34" t="n">
        <x:f>IF(SQRT($B$9)*$B760+SQRT(1-$B$9)*Y760&lt;_xlfn.NORM.S.INV($B$6),1,0)</x:f>
        <x:v>0</x:v>
      </x:c>
      <x:c r="AU760" s="34" t="n">
        <x:f>IF(SQRT($B$9)*$B760+SQRT(1-$B$9)*Z760&lt;_xlfn.NORM.S.INV($B$6),1,0)</x:f>
        <x:v>0</x:v>
      </x:c>
      <x:c r="AV760" s="34" t="n">
        <x:f>IF(SQRT($B$9)*$B760+SQRT(1-$B$9)*AA760&lt;_xlfn.NORM.S.INV($B$6),1,0)</x:f>
        <x:v>0</x:v>
      </x:c>
      <x:c r="AW760" s="34" t="n">
        <x:f>IF(SQRT($C$9)*$B760+SQRT(1-$C$9)*AB760&lt;_xlfn.NORM.S.INV($C$6),1,0)</x:f>
        <x:v>0</x:v>
      </x:c>
      <x:c r="AX760" s="34" t="n">
        <x:f>IF(SQRT($C$9)*$B760+SQRT(1-$C$9)*AC760&lt;_xlfn.NORM.S.INV($C$6),1,0)</x:f>
        <x:v>0</x:v>
      </x:c>
      <x:c r="AY760" s="34" t="n">
        <x:f>IF(SQRT($C$9)*$B760+SQRT(1-$C$9)*AD760&lt;_xlfn.NORM.S.INV($C$6),1,0)</x:f>
        <x:v>0</x:v>
      </x:c>
      <x:c r="AZ760" s="34" t="n">
        <x:f>IF(SQRT($C$9)*$B760+SQRT(1-$C$9)*AE760&lt;_xlfn.NORM.S.INV($C$6),1,0)</x:f>
        <x:v>0</x:v>
      </x:c>
      <x:c r="BA760" s="34" t="n">
        <x:f>IF(SQRT($C$9)*$B760+SQRT(1-$C$9)*AF760&lt;_xlfn.NORM.S.INV($C$6),1,0)</x:f>
        <x:v>0</x:v>
      </x:c>
      <x:c r="BB760" s="34" t="n">
        <x:f>IF(SQRT($C$9)*$B760+SQRT(1-$C$9)*AG760&lt;_xlfn.NORM.S.INV($C$6),1,0)</x:f>
        <x:v>0</x:v>
      </x:c>
      <x:c r="BC760" s="34" t="n">
        <x:f>IF(SQRT($C$9)*$B760+SQRT(1-$C$9)*AH760&lt;_xlfn.NORM.S.INV($C$6),1,0)</x:f>
        <x:v>0</x:v>
      </x:c>
      <x:c r="BD760" s="34" t="n">
        <x:f>IF(SQRT($C$9)*$B760+SQRT(1-$C$9)*AI760&lt;_xlfn.NORM.S.INV($C$6),1,0)</x:f>
        <x:v>0</x:v>
      </x:c>
      <x:c r="BE760" s="34" t="n">
        <x:f>IF(SQRT($C$9)*$B760+SQRT(1-$C$9)*AJ760&lt;_xlfn.NORM.S.INV($C$6),1,0)</x:f>
        <x:v>0</x:v>
      </x:c>
      <x:c r="BF760" s="34" t="n">
        <x:f>IF(SQRT($C$9)*$B760+SQRT(1-$C$9)*AK760&lt;_xlfn.NORM.S.INV($C$6),1,0)</x:f>
        <x:v>0</x:v>
      </x:c>
      <x:c r="BG760" s="34"/>
      <x:c r="BH760" s="34"/>
      <x:c r="BI760" s="34" t="n">
        <x:f>$B$11*(($A$1061)*$C760/$B$12*$B$7+(1-$A$1061)*$D760/$B$12*$C$7)</x:f>
        <x:v>0</x:v>
      </x:c>
      <x:c r="BJ760" s="34" t="n">
        <x:f>$B$11*(($A$1062)*$C760/$B$12*$B$7+(1-$A$1062)*$D760/$B$12*$C$7)</x:f>
        <x:v>0</x:v>
      </x:c>
      <x:c r="BK760" s="34" t="n">
        <x:f>$B$11*(($A$1063)*$C760/$B$12*$B$7+(1-$A$1063)*$D760/$B$12*$C$7)</x:f>
        <x:v>0</x:v>
      </x:c>
      <x:c r="BL760" s="34" t="n">
        <x:f>$B$11*(($A$1064)*$C760/$B$12*$B$7+(1-$A$1064)*$D760/$B$12*$C$7)</x:f>
        <x:v>0</x:v>
      </x:c>
      <x:c r="BM760" s="34" t="n">
        <x:f>$B$11*(($A$1065)*$C760/$B$12*$B$7+(1-$A$1065)*$D760/$B$12*$C$7)</x:f>
        <x:v>0</x:v>
      </x:c>
      <x:c r="BN760" s="34" t="n">
        <x:f>$B$11*(($A$1066)*$C760/$B$12*$B$7+(1-$A$1066)*$D760/$B$12*$C$7)</x:f>
        <x:v>0</x:v>
      </x:c>
      <x:c r="BO760" s="34" t="n">
        <x:f>$B$11*(($A$1067)*$C760/$B$12*$B$7+(1-$A$1067)*$D760/$B$12*$C$7)</x:f>
        <x:v>0</x:v>
      </x:c>
      <x:c r="BP760" s="34" t="n">
        <x:f>$B$11*(($A$1068)*$C760/$B$12*$B$7+(1-$A$1068)*$D760/$B$12*$C$7)</x:f>
        <x:v>0</x:v>
      </x:c>
      <x:c r="BQ760" s="34" t="n">
        <x:f>$B$11*(($A$1069)*$C760/$B$12*$B$7+(1-$A$1069)*$D760/$B$12*$C$7)</x:f>
        <x:v>0</x:v>
      </x:c>
      <x:c r="BR760" s="34" t="n">
        <x:f>$B$11*(($A$1070)*$C760/$B$12*$B$7+(1-$A$1070)*$D760/$B$12*$C$7)</x:f>
        <x:v>0</x:v>
      </x:c>
      <x:c r="BS760" s="34" t="n">
        <x:f>$B$11*(($A$1071)*$C760/$B$12*$B$7+(1-$A$1071)*$D760/$B$12*$C$7)</x:f>
        <x:v>0</x:v>
      </x:c>
      <x:c r="BT760" s="34" t="n">
        <x:f>$B$11*(($A$1072)*$C760/$B$12*$B$7+(1-$A$1072)*$D760/$B$12*$C$7)</x:f>
        <x:v>0</x:v>
      </x:c>
      <x:c r="BU760" s="34" t="n">
        <x:f>$B$11*(($A$1073)*$C760/$B$12*$B$7+(1-$A$1073)*$D760/$B$12*$C$7)</x:f>
        <x:v>0</x:v>
      </x:c>
      <x:c r="BV760" s="34" t="n">
        <x:f>$B$11*(($A$1074)*$C760/$B$12*$B$7+(1-$A$1074)*$D760/$B$12*$C$7)</x:f>
        <x:v>0</x:v>
      </x:c>
      <x:c r="BW760" s="34" t="n">
        <x:f>$B$11*(($A$1075)*$C760/$B$12*$B$7+(1-$A$1075)*$D760/$B$12*$C$7)</x:f>
        <x:v>0</x:v>
      </x:c>
      <x:c r="BX760" s="34" t="n">
        <x:f>$B$11*(($A$1076)*$C760/$B$12*$B$7+(1-$A$1076)*$D760/$B$12*$C$7)</x:f>
        <x:v>0</x:v>
      </x:c>
      <x:c r="BY760" s="34" t="n">
        <x:f>$B$11*(($A$1077)*$C760/$B$12*$B$7+(1-$A$1077)*$D760/$B$12*$C$7)</x:f>
        <x:v>0</x:v>
      </x:c>
      <x:c r="BZ760" s="34" t="n">
        <x:f>$B$11*(($A$1078)*$C760/$B$12*$B$7+(1-$A$1078)*$D760/$B$12*$C$7)</x:f>
        <x:v>0</x:v>
      </x:c>
      <x:c r="CA760" s="34" t="n">
        <x:f>$B$11*(($A$1079)*$C760/$B$12*$B$7+(1-$A$1079)*$D760/$B$12*$C$7)</x:f>
        <x:v>0</x:v>
      </x:c>
      <x:c r="CB760" s="34" t="n">
        <x:f>$B$11*(($A$1080)*$C760/$B$12*$B$7+(1-$A$1080)*$D760/$B$12*$C$7)</x:f>
        <x:v>0</x:v>
      </x:c>
      <x:c r="CC760" s="34" t="n">
        <x:f>$B$11*(($A$1081)*$C760/$B$12*$B$7+(1-$A$1081)*$D760/$B$12*$C$7)</x:f>
        <x:v>0</x:v>
      </x:c>
    </x:row>
    <x:row r="761">
      <x:c r="A761" s="34" t="n">
        <x:v>737</x:v>
      </x:c>
      <x:c r="B761" s="39" t="n">
        <x:v>-0.21752472587114022</x:v>
      </x:c>
      <x:c r="C761" s="1" t="n">
        <x:f>SUM(AM761:AV761)</x:f>
        <x:v>0</x:v>
      </x:c>
      <x:c r="D761" s="1" t="n">
        <x:f>SUM(AW761:BF761)</x:f>
        <x:v>0</x:v>
      </x:c>
      <x:c r="E761" s="17" t="n">
        <x:f>(1-C761/$B$12)*$B$8-C761/$B$12*$B$7</x:f>
        <x:v>0.05</x:v>
      </x:c>
      <x:c r="F761" s="17" t="n">
        <x:f>(1-D761/$B$12)*$C$8-D761/$B$12*$C$7</x:f>
        <x:v>0.09</x:v>
      </x:c>
      <x:c r="G761" s="32" t="n">
        <x:f>$B$11*($B$10*C761/$B$12*$B$7+(1-$B$10)*D761/$B$12*$C$7)</x:f>
        <x:v>0</x:v>
      </x:c>
      <x:c r="H761" s="17" t="n">
        <x:f>$B$10*E761+(1-$B$10)*F761</x:f>
        <x:v>0.07</x:v>
      </x:c>
      <x:c r="I761" s="34"/>
      <x:c r="J761" s="34"/>
      <x:c r="K761" s="34"/>
      <x:c r="L761" s="34"/>
      <x:c r="M761" s="34"/>
      <x:c r="N761" s="34"/>
      <x:c r="O761" s="34"/>
      <x:c r="P761" s="34"/>
      <x:c r="Q761" s="34"/>
      <x:c r="R761" s="39" t="n">
        <x:v>-0.2711374395622215</x:v>
      </x:c>
      <x:c r="S761" s="39" t="n">
        <x:v>-0.40954429854940616</x:v>
      </x:c>
      <x:c r="T761" s="39" t="n">
        <x:v>0.6592323811575542</x:v>
      </x:c>
      <x:c r="U761" s="39" t="n">
        <x:v>0.35432196568111285</x:v>
      </x:c>
      <x:c r="V761" s="39" t="n">
        <x:v>-0.6270435552227261</x:v>
      </x:c>
      <x:c r="W761" s="39" t="n">
        <x:v>1.3415288761827897</x:v>
      </x:c>
      <x:c r="X761" s="39" t="n">
        <x:v>-2.4621220970328253</x:v>
      </x:c>
      <x:c r="Y761" s="39" t="n">
        <x:v>0.11028840883412583</x:v>
      </x:c>
      <x:c r="Z761" s="39" t="n">
        <x:v>-0.047096855693108446</x:v>
      </x:c>
      <x:c r="AA761" s="39" t="n">
        <x:v>-0.5659776493510156</x:v>
      </x:c>
      <x:c r="AB761" s="39" t="n">
        <x:v>-1.2519036314587448</x:v>
      </x:c>
      <x:c r="AC761" s="39" t="n">
        <x:v>-0.030268452375912518</x:v>
      </x:c>
      <x:c r="AD761" s="39" t="n">
        <x:v>2.053599010180864</x:v>
      </x:c>
      <x:c r="AE761" s="39" t="n">
        <x:v>-0.4201478259708411</x:v>
      </x:c>
      <x:c r="AF761" s="39" t="n">
        <x:v>-1.0726887198366784</x:v>
      </x:c>
      <x:c r="AG761" s="39" t="n">
        <x:v>-0.22858136347465322</x:v>
      </x:c>
      <x:c r="AH761" s="39" t="n">
        <x:v>-0.7596046249614539</x:v>
      </x:c>
      <x:c r="AI761" s="39" t="n">
        <x:v>0.9329983388000592</x:v>
      </x:c>
      <x:c r="AJ761" s="39" t="n">
        <x:v>0.425676602481485</x:v>
      </x:c>
      <x:c r="AK761" s="39" t="n">
        <x:v>-0.6450985002327673</x:v>
      </x:c>
      <x:c r="AL761" s="34"/>
      <x:c r="AM761" s="34" t="n">
        <x:f>IF(SQRT($B$9)*$B761+SQRT(1-$B$9)*R761&lt;_xlfn.NORM.S.INV($B$6),1,0)</x:f>
        <x:v>0</x:v>
      </x:c>
      <x:c r="AN761" s="34" t="n">
        <x:f>IF(SQRT($B$9)*$B761+SQRT(1-$B$9)*S761&lt;_xlfn.NORM.S.INV($B$6),1,0)</x:f>
        <x:v>0</x:v>
      </x:c>
      <x:c r="AO761" s="34" t="n">
        <x:f>IF(SQRT($B$9)*$B761+SQRT(1-$B$9)*T761&lt;_xlfn.NORM.S.INV($B$6),1,0)</x:f>
        <x:v>0</x:v>
      </x:c>
      <x:c r="AP761" s="34" t="n">
        <x:f>IF(SQRT($B$9)*$B761+SQRT(1-$B$9)*U761&lt;_xlfn.NORM.S.INV($B$6),1,0)</x:f>
        <x:v>0</x:v>
      </x:c>
      <x:c r="AQ761" s="34" t="n">
        <x:f>IF(SQRT($B$9)*$B761+SQRT(1-$B$9)*V761&lt;_xlfn.NORM.S.INV($B$6),1,0)</x:f>
        <x:v>0</x:v>
      </x:c>
      <x:c r="AR761" s="34" t="n">
        <x:f>IF(SQRT($B$9)*$B761+SQRT(1-$B$9)*W761&lt;_xlfn.NORM.S.INV($B$6),1,0)</x:f>
        <x:v>0</x:v>
      </x:c>
      <x:c r="AS761" s="34" t="n">
        <x:f>IF(SQRT($B$9)*$B761+SQRT(1-$B$9)*X761&lt;_xlfn.NORM.S.INV($B$6),1,0)</x:f>
        <x:v>0</x:v>
      </x:c>
      <x:c r="AT761" s="34" t="n">
        <x:f>IF(SQRT($B$9)*$B761+SQRT(1-$B$9)*Y761&lt;_xlfn.NORM.S.INV($B$6),1,0)</x:f>
        <x:v>0</x:v>
      </x:c>
      <x:c r="AU761" s="34" t="n">
        <x:f>IF(SQRT($B$9)*$B761+SQRT(1-$B$9)*Z761&lt;_xlfn.NORM.S.INV($B$6),1,0)</x:f>
        <x:v>0</x:v>
      </x:c>
      <x:c r="AV761" s="34" t="n">
        <x:f>IF(SQRT($B$9)*$B761+SQRT(1-$B$9)*AA761&lt;_xlfn.NORM.S.INV($B$6),1,0)</x:f>
        <x:v>0</x:v>
      </x:c>
      <x:c r="AW761" s="34" t="n">
        <x:f>IF(SQRT($C$9)*$B761+SQRT(1-$C$9)*AB761&lt;_xlfn.NORM.S.INV($C$6),1,0)</x:f>
        <x:v>0</x:v>
      </x:c>
      <x:c r="AX761" s="34" t="n">
        <x:f>IF(SQRT($C$9)*$B761+SQRT(1-$C$9)*AC761&lt;_xlfn.NORM.S.INV($C$6),1,0)</x:f>
        <x:v>0</x:v>
      </x:c>
      <x:c r="AY761" s="34" t="n">
        <x:f>IF(SQRT($C$9)*$B761+SQRT(1-$C$9)*AD761&lt;_xlfn.NORM.S.INV($C$6),1,0)</x:f>
        <x:v>0</x:v>
      </x:c>
      <x:c r="AZ761" s="34" t="n">
        <x:f>IF(SQRT($C$9)*$B761+SQRT(1-$C$9)*AE761&lt;_xlfn.NORM.S.INV($C$6),1,0)</x:f>
        <x:v>0</x:v>
      </x:c>
      <x:c r="BA761" s="34" t="n">
        <x:f>IF(SQRT($C$9)*$B761+SQRT(1-$C$9)*AF761&lt;_xlfn.NORM.S.INV($C$6),1,0)</x:f>
        <x:v>0</x:v>
      </x:c>
      <x:c r="BB761" s="34" t="n">
        <x:f>IF(SQRT($C$9)*$B761+SQRT(1-$C$9)*AG761&lt;_xlfn.NORM.S.INV($C$6),1,0)</x:f>
        <x:v>0</x:v>
      </x:c>
      <x:c r="BC761" s="34" t="n">
        <x:f>IF(SQRT($C$9)*$B761+SQRT(1-$C$9)*AH761&lt;_xlfn.NORM.S.INV($C$6),1,0)</x:f>
        <x:v>0</x:v>
      </x:c>
      <x:c r="BD761" s="34" t="n">
        <x:f>IF(SQRT($C$9)*$B761+SQRT(1-$C$9)*AI761&lt;_xlfn.NORM.S.INV($C$6),1,0)</x:f>
        <x:v>0</x:v>
      </x:c>
      <x:c r="BE761" s="34" t="n">
        <x:f>IF(SQRT($C$9)*$B761+SQRT(1-$C$9)*AJ761&lt;_xlfn.NORM.S.INV($C$6),1,0)</x:f>
        <x:v>0</x:v>
      </x:c>
      <x:c r="BF761" s="34" t="n">
        <x:f>IF(SQRT($C$9)*$B761+SQRT(1-$C$9)*AK761&lt;_xlfn.NORM.S.INV($C$6),1,0)</x:f>
        <x:v>0</x:v>
      </x:c>
      <x:c r="BG761" s="34"/>
      <x:c r="BH761" s="34"/>
      <x:c r="BI761" s="34" t="n">
        <x:f>$B$11*(($A$1061)*$C761/$B$12*$B$7+(1-$A$1061)*$D761/$B$12*$C$7)</x:f>
        <x:v>0</x:v>
      </x:c>
      <x:c r="BJ761" s="34" t="n">
        <x:f>$B$11*(($A$1062)*$C761/$B$12*$B$7+(1-$A$1062)*$D761/$B$12*$C$7)</x:f>
        <x:v>0</x:v>
      </x:c>
      <x:c r="BK761" s="34" t="n">
        <x:f>$B$11*(($A$1063)*$C761/$B$12*$B$7+(1-$A$1063)*$D761/$B$12*$C$7)</x:f>
        <x:v>0</x:v>
      </x:c>
      <x:c r="BL761" s="34" t="n">
        <x:f>$B$11*(($A$1064)*$C761/$B$12*$B$7+(1-$A$1064)*$D761/$B$12*$C$7)</x:f>
        <x:v>0</x:v>
      </x:c>
      <x:c r="BM761" s="34" t="n">
        <x:f>$B$11*(($A$1065)*$C761/$B$12*$B$7+(1-$A$1065)*$D761/$B$12*$C$7)</x:f>
        <x:v>0</x:v>
      </x:c>
      <x:c r="BN761" s="34" t="n">
        <x:f>$B$11*(($A$1066)*$C761/$B$12*$B$7+(1-$A$1066)*$D761/$B$12*$C$7)</x:f>
        <x:v>0</x:v>
      </x:c>
      <x:c r="BO761" s="34" t="n">
        <x:f>$B$11*(($A$1067)*$C761/$B$12*$B$7+(1-$A$1067)*$D761/$B$12*$C$7)</x:f>
        <x:v>0</x:v>
      </x:c>
      <x:c r="BP761" s="34" t="n">
        <x:f>$B$11*(($A$1068)*$C761/$B$12*$B$7+(1-$A$1068)*$D761/$B$12*$C$7)</x:f>
        <x:v>0</x:v>
      </x:c>
      <x:c r="BQ761" s="34" t="n">
        <x:f>$B$11*(($A$1069)*$C761/$B$12*$B$7+(1-$A$1069)*$D761/$B$12*$C$7)</x:f>
        <x:v>0</x:v>
      </x:c>
      <x:c r="BR761" s="34" t="n">
        <x:f>$B$11*(($A$1070)*$C761/$B$12*$B$7+(1-$A$1070)*$D761/$B$12*$C$7)</x:f>
        <x:v>0</x:v>
      </x:c>
      <x:c r="BS761" s="34" t="n">
        <x:f>$B$11*(($A$1071)*$C761/$B$12*$B$7+(1-$A$1071)*$D761/$B$12*$C$7)</x:f>
        <x:v>0</x:v>
      </x:c>
      <x:c r="BT761" s="34" t="n">
        <x:f>$B$11*(($A$1072)*$C761/$B$12*$B$7+(1-$A$1072)*$D761/$B$12*$C$7)</x:f>
        <x:v>0</x:v>
      </x:c>
      <x:c r="BU761" s="34" t="n">
        <x:f>$B$11*(($A$1073)*$C761/$B$12*$B$7+(1-$A$1073)*$D761/$B$12*$C$7)</x:f>
        <x:v>0</x:v>
      </x:c>
      <x:c r="BV761" s="34" t="n">
        <x:f>$B$11*(($A$1074)*$C761/$B$12*$B$7+(1-$A$1074)*$D761/$B$12*$C$7)</x:f>
        <x:v>0</x:v>
      </x:c>
      <x:c r="BW761" s="34" t="n">
        <x:f>$B$11*(($A$1075)*$C761/$B$12*$B$7+(1-$A$1075)*$D761/$B$12*$C$7)</x:f>
        <x:v>0</x:v>
      </x:c>
      <x:c r="BX761" s="34" t="n">
        <x:f>$B$11*(($A$1076)*$C761/$B$12*$B$7+(1-$A$1076)*$D761/$B$12*$C$7)</x:f>
        <x:v>0</x:v>
      </x:c>
      <x:c r="BY761" s="34" t="n">
        <x:f>$B$11*(($A$1077)*$C761/$B$12*$B$7+(1-$A$1077)*$D761/$B$12*$C$7)</x:f>
        <x:v>0</x:v>
      </x:c>
      <x:c r="BZ761" s="34" t="n">
        <x:f>$B$11*(($A$1078)*$C761/$B$12*$B$7+(1-$A$1078)*$D761/$B$12*$C$7)</x:f>
        <x:v>0</x:v>
      </x:c>
      <x:c r="CA761" s="34" t="n">
        <x:f>$B$11*(($A$1079)*$C761/$B$12*$B$7+(1-$A$1079)*$D761/$B$12*$C$7)</x:f>
        <x:v>0</x:v>
      </x:c>
      <x:c r="CB761" s="34" t="n">
        <x:f>$B$11*(($A$1080)*$C761/$B$12*$B$7+(1-$A$1080)*$D761/$B$12*$C$7)</x:f>
        <x:v>0</x:v>
      </x:c>
      <x:c r="CC761" s="34" t="n">
        <x:f>$B$11*(($A$1081)*$C761/$B$12*$B$7+(1-$A$1081)*$D761/$B$12*$C$7)</x:f>
        <x:v>0</x:v>
      </x:c>
    </x:row>
    <x:row r="762">
      <x:c r="A762" s="34" t="n">
        <x:v>738</x:v>
      </x:c>
      <x:c r="B762" s="39" t="n">
        <x:v>-1.4305190430866281</x:v>
      </x:c>
      <x:c r="C762" s="1" t="n">
        <x:f>SUM(AM762:AV762)</x:f>
        <x:v>0</x:v>
      </x:c>
      <x:c r="D762" s="1" t="n">
        <x:f>SUM(AW762:BF762)</x:f>
        <x:v>2</x:v>
      </x:c>
      <x:c r="E762" s="17" t="n">
        <x:f>(1-C762/$B$12)*$B$8-C762/$B$12*$B$7</x:f>
        <x:v>0.05</x:v>
      </x:c>
      <x:c r="F762" s="17" t="n">
        <x:f>(1-D762/$B$12)*$C$8-D762/$B$12*$C$7</x:f>
        <x:v>-0.048</x:v>
      </x:c>
      <x:c r="G762" s="32" t="n">
        <x:f>$B$11*($B$10*C762/$B$12*$B$7+(1-$B$10)*D762/$B$12*$C$7)</x:f>
        <x:v>600</x:v>
      </x:c>
      <x:c r="H762" s="17" t="n">
        <x:f>$B$10*E762+(1-$B$10)*F762</x:f>
        <x:v>0.0010000000000000009</x:v>
      </x:c>
      <x:c r="I762" s="34"/>
      <x:c r="J762" s="34"/>
      <x:c r="K762" s="34"/>
      <x:c r="L762" s="34"/>
      <x:c r="M762" s="34"/>
      <x:c r="N762" s="34"/>
      <x:c r="O762" s="34"/>
      <x:c r="P762" s="34"/>
      <x:c r="Q762" s="34"/>
      <x:c r="R762" s="39" t="n">
        <x:v>0.7037769596227675</x:v>
      </x:c>
      <x:c r="S762" s="39" t="n">
        <x:v>0.6252795643631138</x:v>
      </x:c>
      <x:c r="T762" s="39" t="n">
        <x:v>0.8806970135087017</x:v>
      </x:c>
      <x:c r="U762" s="39" t="n">
        <x:v>-0.10751730407748201</x:v>
      </x:c>
      <x:c r="V762" s="39" t="n">
        <x:v>-1.2869514130021957</x:v>
      </x:c>
      <x:c r="W762" s="39" t="n">
        <x:v>-0.29161423203424724</x:v>
      </x:c>
      <x:c r="X762" s="39" t="n">
        <x:v>1.0133459179746165</x:v>
      </x:c>
      <x:c r="Y762" s="39" t="n">
        <x:v>0.22845969900456786</x:v>
      </x:c>
      <x:c r="Z762" s="39" t="n">
        <x:v>1.9027444857448308</x:v>
      </x:c>
      <x:c r="AA762" s="39" t="n">
        <x:v>0.7970068175038548</x:v>
      </x:c>
      <x:c r="AB762" s="39" t="n">
        <x:v>-0.7277777393635088</x:v>
      </x:c>
      <x:c r="AC762" s="39" t="n">
        <x:v>-0.14432210021391018</x:v>
      </x:c>
      <x:c r="AD762" s="39" t="n">
        <x:v>-1.4498458122345494</x:v>
      </x:c>
      <x:c r="AE762" s="39" t="n">
        <x:v>0.8829200582818293</x:v>
      </x:c>
      <x:c r="AF762" s="39" t="n">
        <x:v>-1.4145784672265118</x:v>
      </x:c>
      <x:c r="AG762" s="39" t="n">
        <x:v>1.5771401943177175</x:v>
      </x:c>
      <x:c r="AH762" s="39" t="n">
        <x:v>-0.23412256853016458</x:v>
      </x:c>
      <x:c r="AI762" s="39" t="n">
        <x:v>0.15922607898392066</x:v>
      </x:c>
      <x:c r="AJ762" s="39" t="n">
        <x:v>0.08443894442703433</x:v>
      </x:c>
      <x:c r="AK762" s="39" t="n">
        <x:v>0.26770790379270903</x:v>
      </x:c>
      <x:c r="AL762" s="34"/>
      <x:c r="AM762" s="34" t="n">
        <x:f>IF(SQRT($B$9)*$B762+SQRT(1-$B$9)*R762&lt;_xlfn.NORM.S.INV($B$6),1,0)</x:f>
        <x:v>0</x:v>
      </x:c>
      <x:c r="AN762" s="34" t="n">
        <x:f>IF(SQRT($B$9)*$B762+SQRT(1-$B$9)*S762&lt;_xlfn.NORM.S.INV($B$6),1,0)</x:f>
        <x:v>0</x:v>
      </x:c>
      <x:c r="AO762" s="34" t="n">
        <x:f>IF(SQRT($B$9)*$B762+SQRT(1-$B$9)*T762&lt;_xlfn.NORM.S.INV($B$6),1,0)</x:f>
        <x:v>0</x:v>
      </x:c>
      <x:c r="AP762" s="34" t="n">
        <x:f>IF(SQRT($B$9)*$B762+SQRT(1-$B$9)*U762&lt;_xlfn.NORM.S.INV($B$6),1,0)</x:f>
        <x:v>0</x:v>
      </x:c>
      <x:c r="AQ762" s="34" t="n">
        <x:f>IF(SQRT($B$9)*$B762+SQRT(1-$B$9)*V762&lt;_xlfn.NORM.S.INV($B$6),1,0)</x:f>
        <x:v>0</x:v>
      </x:c>
      <x:c r="AR762" s="34" t="n">
        <x:f>IF(SQRT($B$9)*$B762+SQRT(1-$B$9)*W762&lt;_xlfn.NORM.S.INV($B$6),1,0)</x:f>
        <x:v>0</x:v>
      </x:c>
      <x:c r="AS762" s="34" t="n">
        <x:f>IF(SQRT($B$9)*$B762+SQRT(1-$B$9)*X762&lt;_xlfn.NORM.S.INV($B$6),1,0)</x:f>
        <x:v>0</x:v>
      </x:c>
      <x:c r="AT762" s="34" t="n">
        <x:f>IF(SQRT($B$9)*$B762+SQRT(1-$B$9)*Y762&lt;_xlfn.NORM.S.INV($B$6),1,0)</x:f>
        <x:v>0</x:v>
      </x:c>
      <x:c r="AU762" s="34" t="n">
        <x:f>IF(SQRT($B$9)*$B762+SQRT(1-$B$9)*Z762&lt;_xlfn.NORM.S.INV($B$6),1,0)</x:f>
        <x:v>0</x:v>
      </x:c>
      <x:c r="AV762" s="34" t="n">
        <x:f>IF(SQRT($B$9)*$B762+SQRT(1-$B$9)*AA762&lt;_xlfn.NORM.S.INV($B$6),1,0)</x:f>
        <x:v>0</x:v>
      </x:c>
      <x:c r="AW762" s="34" t="n">
        <x:f>IF(SQRT($C$9)*$B762+SQRT(1-$C$9)*AB762&lt;_xlfn.NORM.S.INV($C$6),1,0)</x:f>
        <x:v>0</x:v>
      </x:c>
      <x:c r="AX762" s="34" t="n">
        <x:f>IF(SQRT($C$9)*$B762+SQRT(1-$C$9)*AC762&lt;_xlfn.NORM.S.INV($C$6),1,0)</x:f>
        <x:v>0</x:v>
      </x:c>
      <x:c r="AY762" s="34" t="n">
        <x:f>IF(SQRT($C$9)*$B762+SQRT(1-$C$9)*AD762&lt;_xlfn.NORM.S.INV($C$6),1,0)</x:f>
        <x:v>1</x:v>
      </x:c>
      <x:c r="AZ762" s="34" t="n">
        <x:f>IF(SQRT($C$9)*$B762+SQRT(1-$C$9)*AE762&lt;_xlfn.NORM.S.INV($C$6),1,0)</x:f>
        <x:v>0</x:v>
      </x:c>
      <x:c r="BA762" s="34" t="n">
        <x:f>IF(SQRT($C$9)*$B762+SQRT(1-$C$9)*AF762&lt;_xlfn.NORM.S.INV($C$6),1,0)</x:f>
        <x:v>1</x:v>
      </x:c>
      <x:c r="BB762" s="34" t="n">
        <x:f>IF(SQRT($C$9)*$B762+SQRT(1-$C$9)*AG762&lt;_xlfn.NORM.S.INV($C$6),1,0)</x:f>
        <x:v>0</x:v>
      </x:c>
      <x:c r="BC762" s="34" t="n">
        <x:f>IF(SQRT($C$9)*$B762+SQRT(1-$C$9)*AH762&lt;_xlfn.NORM.S.INV($C$6),1,0)</x:f>
        <x:v>0</x:v>
      </x:c>
      <x:c r="BD762" s="34" t="n">
        <x:f>IF(SQRT($C$9)*$B762+SQRT(1-$C$9)*AI762&lt;_xlfn.NORM.S.INV($C$6),1,0)</x:f>
        <x:v>0</x:v>
      </x:c>
      <x:c r="BE762" s="34" t="n">
        <x:f>IF(SQRT($C$9)*$B762+SQRT(1-$C$9)*AJ762&lt;_xlfn.NORM.S.INV($C$6),1,0)</x:f>
        <x:v>0</x:v>
      </x:c>
      <x:c r="BF762" s="34" t="n">
        <x:f>IF(SQRT($C$9)*$B762+SQRT(1-$C$9)*AK762&lt;_xlfn.NORM.S.INV($C$6),1,0)</x:f>
        <x:v>0</x:v>
      </x:c>
      <x:c r="BG762" s="34"/>
      <x:c r="BH762" s="34"/>
      <x:c r="BI762" s="34" t="n">
        <x:f>$B$11*(($A$1061)*$C762/$B$12*$B$7+(1-$A$1061)*$D762/$B$12*$C$7)</x:f>
        <x:v>1200</x:v>
      </x:c>
      <x:c r="BJ762" s="34" t="n">
        <x:f>$B$11*(($A$1062)*$C762/$B$12*$B$7+(1-$A$1062)*$D762/$B$12*$C$7)</x:f>
        <x:v>1140</x:v>
      </x:c>
      <x:c r="BK762" s="34" t="n">
        <x:f>$B$11*(($A$1063)*$C762/$B$12*$B$7+(1-$A$1063)*$D762/$B$12*$C$7)</x:f>
        <x:v>1080</x:v>
      </x:c>
      <x:c r="BL762" s="34" t="n">
        <x:f>$B$11*(($A$1064)*$C762/$B$12*$B$7+(1-$A$1064)*$D762/$B$12*$C$7)</x:f>
        <x:v>1019.9999999999999</x:v>
      </x:c>
      <x:c r="BM762" s="34" t="n">
        <x:f>$B$11*(($A$1065)*$C762/$B$12*$B$7+(1-$A$1065)*$D762/$B$12*$C$7)</x:f>
        <x:v>960</x:v>
      </x:c>
      <x:c r="BN762" s="34" t="n">
        <x:f>$B$11*(($A$1066)*$C762/$B$12*$B$7+(1-$A$1066)*$D762/$B$12*$C$7)</x:f>
        <x:v>900</x:v>
      </x:c>
      <x:c r="BO762" s="34" t="n">
        <x:f>$B$11*(($A$1067)*$C762/$B$12*$B$7+(1-$A$1067)*$D762/$B$12*$C$7)</x:f>
        <x:v>839.9999999999999</x:v>
      </x:c>
      <x:c r="BP762" s="34" t="n">
        <x:f>$B$11*(($A$1068)*$C762/$B$12*$B$7+(1-$A$1068)*$D762/$B$12*$C$7)</x:f>
        <x:v>780</x:v>
      </x:c>
      <x:c r="BQ762" s="34" t="n">
        <x:f>$B$11*(($A$1069)*$C762/$B$12*$B$7+(1-$A$1069)*$D762/$B$12*$C$7)</x:f>
        <x:v>720</x:v>
      </x:c>
      <x:c r="BR762" s="34" t="n">
        <x:f>$B$11*(($A$1070)*$C762/$B$12*$B$7+(1-$A$1070)*$D762/$B$12*$C$7)</x:f>
        <x:v>660</x:v>
      </x:c>
      <x:c r="BS762" s="34" t="n">
        <x:f>$B$11*(($A$1071)*$C762/$B$12*$B$7+(1-$A$1071)*$D762/$B$12*$C$7)</x:f>
        <x:v>600</x:v>
      </x:c>
      <x:c r="BT762" s="34" t="n">
        <x:f>$B$11*(($A$1072)*$C762/$B$12*$B$7+(1-$A$1072)*$D762/$B$12*$C$7)</x:f>
        <x:v>540</x:v>
      </x:c>
      <x:c r="BU762" s="34" t="n">
        <x:f>$B$11*(($A$1073)*$C762/$B$12*$B$7+(1-$A$1073)*$D762/$B$12*$C$7)</x:f>
        <x:v>480</x:v>
      </x:c>
      <x:c r="BV762" s="34" t="n">
        <x:f>$B$11*(($A$1074)*$C762/$B$12*$B$7+(1-$A$1074)*$D762/$B$12*$C$7)</x:f>
        <x:v>419.99999999999994</x:v>
      </x:c>
      <x:c r="BW762" s="34" t="n">
        <x:f>$B$11*(($A$1075)*$C762/$B$12*$B$7+(1-$A$1075)*$D762/$B$12*$C$7)</x:f>
        <x:v>360.00000000000006</x:v>
      </x:c>
      <x:c r="BX762" s="34" t="n">
        <x:f>$B$11*(($A$1076)*$C762/$B$12*$B$7+(1-$A$1076)*$D762/$B$12*$C$7)</x:f>
        <x:v>300</x:v>
      </x:c>
      <x:c r="BY762" s="34" t="n">
        <x:f>$B$11*(($A$1077)*$C762/$B$12*$B$7+(1-$A$1077)*$D762/$B$12*$C$7)</x:f>
        <x:v>239.99999999999997</x:v>
      </x:c>
      <x:c r="BZ762" s="34" t="n">
        <x:f>$B$11*(($A$1078)*$C762/$B$12*$B$7+(1-$A$1078)*$D762/$B$12*$C$7)</x:f>
        <x:v>180.00000000000003</x:v>
      </x:c>
      <x:c r="CA762" s="34" t="n">
        <x:f>$B$11*(($A$1079)*$C762/$B$12*$B$7+(1-$A$1079)*$D762/$B$12*$C$7)</x:f>
        <x:v>119.99999999999999</x:v>
      </x:c>
      <x:c r="CB762" s="34" t="n">
        <x:f>$B$11*(($A$1080)*$C762/$B$12*$B$7+(1-$A$1080)*$D762/$B$12*$C$7)</x:f>
        <x:v>60.00000000000006</x:v>
      </x:c>
      <x:c r="CC762" s="34" t="n">
        <x:f>$B$11*(($A$1081)*$C762/$B$12*$B$7+(1-$A$1081)*$D762/$B$12*$C$7)</x:f>
        <x:v>0</x:v>
      </x:c>
    </x:row>
    <x:row r="763">
      <x:c r="A763" s="34" t="n">
        <x:v>739</x:v>
      </x:c>
      <x:c r="B763" s="39" t="n">
        <x:v>0.5733163179176665</x:v>
      </x:c>
      <x:c r="C763" s="1" t="n">
        <x:f>SUM(AM763:AV763)</x:f>
        <x:v>0</x:v>
      </x:c>
      <x:c r="D763" s="1" t="n">
        <x:f>SUM(AW763:BF763)</x:f>
        <x:v>0</x:v>
      </x:c>
      <x:c r="E763" s="17" t="n">
        <x:f>(1-C763/$B$12)*$B$8-C763/$B$12*$B$7</x:f>
        <x:v>0.05</x:v>
      </x:c>
      <x:c r="F763" s="17" t="n">
        <x:f>(1-D763/$B$12)*$C$8-D763/$B$12*$C$7</x:f>
        <x:v>0.09</x:v>
      </x:c>
      <x:c r="G763" s="32" t="n">
        <x:f>$B$11*($B$10*C763/$B$12*$B$7+(1-$B$10)*D763/$B$12*$C$7)</x:f>
        <x:v>0</x:v>
      </x:c>
      <x:c r="H763" s="17" t="n">
        <x:f>$B$10*E763+(1-$B$10)*F763</x:f>
        <x:v>0.07</x:v>
      </x:c>
      <x:c r="I763" s="34"/>
      <x:c r="J763" s="34"/>
      <x:c r="K763" s="34"/>
      <x:c r="L763" s="34"/>
      <x:c r="M763" s="34"/>
      <x:c r="N763" s="34"/>
      <x:c r="O763" s="34"/>
      <x:c r="P763" s="34"/>
      <x:c r="Q763" s="34"/>
      <x:c r="R763" s="39" t="n">
        <x:v>1.5211922897092942</x:v>
      </x:c>
      <x:c r="S763" s="39" t="n">
        <x:v>-0.5684235728634877</x:v>
      </x:c>
      <x:c r="T763" s="39" t="n">
        <x:v>1.26812929490089</x:v>
      </x:c>
      <x:c r="U763" s="39" t="n">
        <x:v>0.8548652992177121</x:v>
      </x:c>
      <x:c r="V763" s="39" t="n">
        <x:v>1.303954612862826</x:v>
      </x:c>
      <x:c r="W763" s="39" t="n">
        <x:v>0.8442171487670102</x:v>
      </x:c>
      <x:c r="X763" s="39" t="n">
        <x:v>-0.2452552833997234</x:v>
      </x:c>
      <x:c r="Y763" s="39" t="n">
        <x:v>-0.7536692645376116</x:v>
      </x:c>
      <x:c r="Z763" s="39" t="n">
        <x:v>1.0876682722674493</x:v>
      </x:c>
      <x:c r="AA763" s="39" t="n">
        <x:v>-0.8764675367541344</x:v>
      </x:c>
      <x:c r="AB763" s="39" t="n">
        <x:v>-0.8167560972511845</x:v>
      </x:c>
      <x:c r="AC763" s="39" t="n">
        <x:v>-1.0026526541400476</x:v>
      </x:c>
      <x:c r="AD763" s="39" t="n">
        <x:v>-0.0762852179834266</x:v>
      </x:c>
      <x:c r="AE763" s="39" t="n">
        <x:v>0.474941715947894</x:v>
      </x:c>
      <x:c r="AF763" s="39" t="n">
        <x:v>0.3382793306838541</x:v>
      </x:c>
      <x:c r="AG763" s="39" t="n">
        <x:v>1.0608706059091246</x:v>
      </x:c>
      <x:c r="AH763" s="39" t="n">
        <x:v>0.47401585578903216</x:v>
      </x:c>
      <x:c r="AI763" s="39" t="n">
        <x:v>0.5967162226758489</x:v>
      </x:c>
      <x:c r="AJ763" s="39" t="n">
        <x:v>1.126740189618305</x:v>
      </x:c>
      <x:c r="AK763" s="39" t="n">
        <x:v>-1.3940883417195877</x:v>
      </x:c>
      <x:c r="AL763" s="34"/>
      <x:c r="AM763" s="34" t="n">
        <x:f>IF(SQRT($B$9)*$B763+SQRT(1-$B$9)*R763&lt;_xlfn.NORM.S.INV($B$6),1,0)</x:f>
        <x:v>0</x:v>
      </x:c>
      <x:c r="AN763" s="34" t="n">
        <x:f>IF(SQRT($B$9)*$B763+SQRT(1-$B$9)*S763&lt;_xlfn.NORM.S.INV($B$6),1,0)</x:f>
        <x:v>0</x:v>
      </x:c>
      <x:c r="AO763" s="34" t="n">
        <x:f>IF(SQRT($B$9)*$B763+SQRT(1-$B$9)*T763&lt;_xlfn.NORM.S.INV($B$6),1,0)</x:f>
        <x:v>0</x:v>
      </x:c>
      <x:c r="AP763" s="34" t="n">
        <x:f>IF(SQRT($B$9)*$B763+SQRT(1-$B$9)*U763&lt;_xlfn.NORM.S.INV($B$6),1,0)</x:f>
        <x:v>0</x:v>
      </x:c>
      <x:c r="AQ763" s="34" t="n">
        <x:f>IF(SQRT($B$9)*$B763+SQRT(1-$B$9)*V763&lt;_xlfn.NORM.S.INV($B$6),1,0)</x:f>
        <x:v>0</x:v>
      </x:c>
      <x:c r="AR763" s="34" t="n">
        <x:f>IF(SQRT($B$9)*$B763+SQRT(1-$B$9)*W763&lt;_xlfn.NORM.S.INV($B$6),1,0)</x:f>
        <x:v>0</x:v>
      </x:c>
      <x:c r="AS763" s="34" t="n">
        <x:f>IF(SQRT($B$9)*$B763+SQRT(1-$B$9)*X763&lt;_xlfn.NORM.S.INV($B$6),1,0)</x:f>
        <x:v>0</x:v>
      </x:c>
      <x:c r="AT763" s="34" t="n">
        <x:f>IF(SQRT($B$9)*$B763+SQRT(1-$B$9)*Y763&lt;_xlfn.NORM.S.INV($B$6),1,0)</x:f>
        <x:v>0</x:v>
      </x:c>
      <x:c r="AU763" s="34" t="n">
        <x:f>IF(SQRT($B$9)*$B763+SQRT(1-$B$9)*Z763&lt;_xlfn.NORM.S.INV($B$6),1,0)</x:f>
        <x:v>0</x:v>
      </x:c>
      <x:c r="AV763" s="34" t="n">
        <x:f>IF(SQRT($B$9)*$B763+SQRT(1-$B$9)*AA763&lt;_xlfn.NORM.S.INV($B$6),1,0)</x:f>
        <x:v>0</x:v>
      </x:c>
      <x:c r="AW763" s="34" t="n">
        <x:f>IF(SQRT($C$9)*$B763+SQRT(1-$C$9)*AB763&lt;_xlfn.NORM.S.INV($C$6),1,0)</x:f>
        <x:v>0</x:v>
      </x:c>
      <x:c r="AX763" s="34" t="n">
        <x:f>IF(SQRT($C$9)*$B763+SQRT(1-$C$9)*AC763&lt;_xlfn.NORM.S.INV($C$6),1,0)</x:f>
        <x:v>0</x:v>
      </x:c>
      <x:c r="AY763" s="34" t="n">
        <x:f>IF(SQRT($C$9)*$B763+SQRT(1-$C$9)*AD763&lt;_xlfn.NORM.S.INV($C$6),1,0)</x:f>
        <x:v>0</x:v>
      </x:c>
      <x:c r="AZ763" s="34" t="n">
        <x:f>IF(SQRT($C$9)*$B763+SQRT(1-$C$9)*AE763&lt;_xlfn.NORM.S.INV($C$6),1,0)</x:f>
        <x:v>0</x:v>
      </x:c>
      <x:c r="BA763" s="34" t="n">
        <x:f>IF(SQRT($C$9)*$B763+SQRT(1-$C$9)*AF763&lt;_xlfn.NORM.S.INV($C$6),1,0)</x:f>
        <x:v>0</x:v>
      </x:c>
      <x:c r="BB763" s="34" t="n">
        <x:f>IF(SQRT($C$9)*$B763+SQRT(1-$C$9)*AG763&lt;_xlfn.NORM.S.INV($C$6),1,0)</x:f>
        <x:v>0</x:v>
      </x:c>
      <x:c r="BC763" s="34" t="n">
        <x:f>IF(SQRT($C$9)*$B763+SQRT(1-$C$9)*AH763&lt;_xlfn.NORM.S.INV($C$6),1,0)</x:f>
        <x:v>0</x:v>
      </x:c>
      <x:c r="BD763" s="34" t="n">
        <x:f>IF(SQRT($C$9)*$B763+SQRT(1-$C$9)*AI763&lt;_xlfn.NORM.S.INV($C$6),1,0)</x:f>
        <x:v>0</x:v>
      </x:c>
      <x:c r="BE763" s="34" t="n">
        <x:f>IF(SQRT($C$9)*$B763+SQRT(1-$C$9)*AJ763&lt;_xlfn.NORM.S.INV($C$6),1,0)</x:f>
        <x:v>0</x:v>
      </x:c>
      <x:c r="BF763" s="34" t="n">
        <x:f>IF(SQRT($C$9)*$B763+SQRT(1-$C$9)*AK763&lt;_xlfn.NORM.S.INV($C$6),1,0)</x:f>
        <x:v>0</x:v>
      </x:c>
      <x:c r="BG763" s="34"/>
      <x:c r="BH763" s="34"/>
      <x:c r="BI763" s="34" t="n">
        <x:f>$B$11*(($A$1061)*$C763/$B$12*$B$7+(1-$A$1061)*$D763/$B$12*$C$7)</x:f>
        <x:v>0</x:v>
      </x:c>
      <x:c r="BJ763" s="34" t="n">
        <x:f>$B$11*(($A$1062)*$C763/$B$12*$B$7+(1-$A$1062)*$D763/$B$12*$C$7)</x:f>
        <x:v>0</x:v>
      </x:c>
      <x:c r="BK763" s="34" t="n">
        <x:f>$B$11*(($A$1063)*$C763/$B$12*$B$7+(1-$A$1063)*$D763/$B$12*$C$7)</x:f>
        <x:v>0</x:v>
      </x:c>
      <x:c r="BL763" s="34" t="n">
        <x:f>$B$11*(($A$1064)*$C763/$B$12*$B$7+(1-$A$1064)*$D763/$B$12*$C$7)</x:f>
        <x:v>0</x:v>
      </x:c>
      <x:c r="BM763" s="34" t="n">
        <x:f>$B$11*(($A$1065)*$C763/$B$12*$B$7+(1-$A$1065)*$D763/$B$12*$C$7)</x:f>
        <x:v>0</x:v>
      </x:c>
      <x:c r="BN763" s="34" t="n">
        <x:f>$B$11*(($A$1066)*$C763/$B$12*$B$7+(1-$A$1066)*$D763/$B$12*$C$7)</x:f>
        <x:v>0</x:v>
      </x:c>
      <x:c r="BO763" s="34" t="n">
        <x:f>$B$11*(($A$1067)*$C763/$B$12*$B$7+(1-$A$1067)*$D763/$B$12*$C$7)</x:f>
        <x:v>0</x:v>
      </x:c>
      <x:c r="BP763" s="34" t="n">
        <x:f>$B$11*(($A$1068)*$C763/$B$12*$B$7+(1-$A$1068)*$D763/$B$12*$C$7)</x:f>
        <x:v>0</x:v>
      </x:c>
      <x:c r="BQ763" s="34" t="n">
        <x:f>$B$11*(($A$1069)*$C763/$B$12*$B$7+(1-$A$1069)*$D763/$B$12*$C$7)</x:f>
        <x:v>0</x:v>
      </x:c>
      <x:c r="BR763" s="34" t="n">
        <x:f>$B$11*(($A$1070)*$C763/$B$12*$B$7+(1-$A$1070)*$D763/$B$12*$C$7)</x:f>
        <x:v>0</x:v>
      </x:c>
      <x:c r="BS763" s="34" t="n">
        <x:f>$B$11*(($A$1071)*$C763/$B$12*$B$7+(1-$A$1071)*$D763/$B$12*$C$7)</x:f>
        <x:v>0</x:v>
      </x:c>
      <x:c r="BT763" s="34" t="n">
        <x:f>$B$11*(($A$1072)*$C763/$B$12*$B$7+(1-$A$1072)*$D763/$B$12*$C$7)</x:f>
        <x:v>0</x:v>
      </x:c>
      <x:c r="BU763" s="34" t="n">
        <x:f>$B$11*(($A$1073)*$C763/$B$12*$B$7+(1-$A$1073)*$D763/$B$12*$C$7)</x:f>
        <x:v>0</x:v>
      </x:c>
      <x:c r="BV763" s="34" t="n">
        <x:f>$B$11*(($A$1074)*$C763/$B$12*$B$7+(1-$A$1074)*$D763/$B$12*$C$7)</x:f>
        <x:v>0</x:v>
      </x:c>
      <x:c r="BW763" s="34" t="n">
        <x:f>$B$11*(($A$1075)*$C763/$B$12*$B$7+(1-$A$1075)*$D763/$B$12*$C$7)</x:f>
        <x:v>0</x:v>
      </x:c>
      <x:c r="BX763" s="34" t="n">
        <x:f>$B$11*(($A$1076)*$C763/$B$12*$B$7+(1-$A$1076)*$D763/$B$12*$C$7)</x:f>
        <x:v>0</x:v>
      </x:c>
      <x:c r="BY763" s="34" t="n">
        <x:f>$B$11*(($A$1077)*$C763/$B$12*$B$7+(1-$A$1077)*$D763/$B$12*$C$7)</x:f>
        <x:v>0</x:v>
      </x:c>
      <x:c r="BZ763" s="34" t="n">
        <x:f>$B$11*(($A$1078)*$C763/$B$12*$B$7+(1-$A$1078)*$D763/$B$12*$C$7)</x:f>
        <x:v>0</x:v>
      </x:c>
      <x:c r="CA763" s="34" t="n">
        <x:f>$B$11*(($A$1079)*$C763/$B$12*$B$7+(1-$A$1079)*$D763/$B$12*$C$7)</x:f>
        <x:v>0</x:v>
      </x:c>
      <x:c r="CB763" s="34" t="n">
        <x:f>$B$11*(($A$1080)*$C763/$B$12*$B$7+(1-$A$1080)*$D763/$B$12*$C$7)</x:f>
        <x:v>0</x:v>
      </x:c>
      <x:c r="CC763" s="34" t="n">
        <x:f>$B$11*(($A$1081)*$C763/$B$12*$B$7+(1-$A$1081)*$D763/$B$12*$C$7)</x:f>
        <x:v>0</x:v>
      </x:c>
    </x:row>
    <x:row r="764">
      <x:c r="A764" s="34" t="n">
        <x:v>740</x:v>
      </x:c>
      <x:c r="B764" s="39" t="n">
        <x:v>-1.472469444167107</x:v>
      </x:c>
      <x:c r="C764" s="1" t="n">
        <x:f>SUM(AM764:AV764)</x:f>
        <x:v>0</x:v>
      </x:c>
      <x:c r="D764" s="1" t="n">
        <x:f>SUM(AW764:BF764)</x:f>
        <x:v>2</x:v>
      </x:c>
      <x:c r="E764" s="17" t="n">
        <x:f>(1-C764/$B$12)*$B$8-C764/$B$12*$B$7</x:f>
        <x:v>0.05</x:v>
      </x:c>
      <x:c r="F764" s="17" t="n">
        <x:f>(1-D764/$B$12)*$C$8-D764/$B$12*$C$7</x:f>
        <x:v>-0.048</x:v>
      </x:c>
      <x:c r="G764" s="32" t="n">
        <x:f>$B$11*($B$10*C764/$B$12*$B$7+(1-$B$10)*D764/$B$12*$C$7)</x:f>
        <x:v>600</x:v>
      </x:c>
      <x:c r="H764" s="17" t="n">
        <x:f>$B$10*E764+(1-$B$10)*F764</x:f>
        <x:v>0.0010000000000000009</x:v>
      </x:c>
      <x:c r="I764" s="34"/>
      <x:c r="J764" s="34"/>
      <x:c r="K764" s="34"/>
      <x:c r="L764" s="34"/>
      <x:c r="M764" s="34"/>
      <x:c r="N764" s="34"/>
      <x:c r="O764" s="34"/>
      <x:c r="P764" s="34"/>
      <x:c r="Q764" s="34"/>
      <x:c r="R764" s="39" t="n">
        <x:v>0.4288000741048246</x:v>
      </x:c>
      <x:c r="S764" s="39" t="n">
        <x:v>1.9392421486405256</x:v>
      </x:c>
      <x:c r="T764" s="39" t="n">
        <x:v>-0.706155556349008</x:v>
      </x:c>
      <x:c r="U764" s="39" t="n">
        <x:v>1.056842753836865</x:v>
      </x:c>
      <x:c r="V764" s="39" t="n">
        <x:v>-1.0191033803936091</x:v>
      </x:c>
      <x:c r="W764" s="39" t="n">
        <x:v>-0.5387074597465057</x:v>
      </x:c>
      <x:c r="X764" s="39" t="n">
        <x:v>1.1366695441809131</x:v>
      </x:c>
      <x:c r="Y764" s="39" t="n">
        <x:v>-0.4698600788699786</x:v>
      </x:c>
      <x:c r="Z764" s="39" t="n">
        <x:v>-0.360659206598513</x:v>
      </x:c>
      <x:c r="AA764" s="39" t="n">
        <x:v>-1.120115729946614</x:v>
      </x:c>
      <x:c r="AB764" s="39" t="n">
        <x:v>-0.5639608398938963</x:v>
      </x:c>
      <x:c r="AC764" s="39" t="n">
        <x:v>1.5474975693357667</x:v>
      </x:c>
      <x:c r="AD764" s="39" t="n">
        <x:v>0.29087075162446224</x:v>
      </x:c>
      <x:c r="AE764" s="39" t="n">
        <x:v>-0.8870726923270585</x:v>
      </x:c>
      <x:c r="AF764" s="39" t="n">
        <x:v>-0.8248255289615167</x:v>
      </x:c>
      <x:c r="AG764" s="39" t="n">
        <x:v>-1.116045725368393</x:v>
      </x:c>
      <x:c r="AH764" s="39" t="n">
        <x:v>0.46362547183331426</x:v>
      </x:c>
      <x:c r="AI764" s="39" t="n">
        <x:v>-1.4433155457753006</x:v>
      </x:c>
      <x:c r="AJ764" s="39" t="n">
        <x:v>0.23304173166229766</x:v>
      </x:c>
      <x:c r="AK764" s="39" t="n">
        <x:v>0.7149036677524464</x:v>
      </x:c>
      <x:c r="AL764" s="34"/>
      <x:c r="AM764" s="34" t="n">
        <x:f>IF(SQRT($B$9)*$B764+SQRT(1-$B$9)*R764&lt;_xlfn.NORM.S.INV($B$6),1,0)</x:f>
        <x:v>0</x:v>
      </x:c>
      <x:c r="AN764" s="34" t="n">
        <x:f>IF(SQRT($B$9)*$B764+SQRT(1-$B$9)*S764&lt;_xlfn.NORM.S.INV($B$6),1,0)</x:f>
        <x:v>0</x:v>
      </x:c>
      <x:c r="AO764" s="34" t="n">
        <x:f>IF(SQRT($B$9)*$B764+SQRT(1-$B$9)*T764&lt;_xlfn.NORM.S.INV($B$6),1,0)</x:f>
        <x:v>0</x:v>
      </x:c>
      <x:c r="AP764" s="34" t="n">
        <x:f>IF(SQRT($B$9)*$B764+SQRT(1-$B$9)*U764&lt;_xlfn.NORM.S.INV($B$6),1,0)</x:f>
        <x:v>0</x:v>
      </x:c>
      <x:c r="AQ764" s="34" t="n">
        <x:f>IF(SQRT($B$9)*$B764+SQRT(1-$B$9)*V764&lt;_xlfn.NORM.S.INV($B$6),1,0)</x:f>
        <x:v>0</x:v>
      </x:c>
      <x:c r="AR764" s="34" t="n">
        <x:f>IF(SQRT($B$9)*$B764+SQRT(1-$B$9)*W764&lt;_xlfn.NORM.S.INV($B$6),1,0)</x:f>
        <x:v>0</x:v>
      </x:c>
      <x:c r="AS764" s="34" t="n">
        <x:f>IF(SQRT($B$9)*$B764+SQRT(1-$B$9)*X764&lt;_xlfn.NORM.S.INV($B$6),1,0)</x:f>
        <x:v>0</x:v>
      </x:c>
      <x:c r="AT764" s="34" t="n">
        <x:f>IF(SQRT($B$9)*$B764+SQRT(1-$B$9)*Y764&lt;_xlfn.NORM.S.INV($B$6),1,0)</x:f>
        <x:v>0</x:v>
      </x:c>
      <x:c r="AU764" s="34" t="n">
        <x:f>IF(SQRT($B$9)*$B764+SQRT(1-$B$9)*Z764&lt;_xlfn.NORM.S.INV($B$6),1,0)</x:f>
        <x:v>0</x:v>
      </x:c>
      <x:c r="AV764" s="34" t="n">
        <x:f>IF(SQRT($B$9)*$B764+SQRT(1-$B$9)*AA764&lt;_xlfn.NORM.S.INV($B$6),1,0)</x:f>
        <x:v>0</x:v>
      </x:c>
      <x:c r="AW764" s="34" t="n">
        <x:f>IF(SQRT($C$9)*$B764+SQRT(1-$C$9)*AB764&lt;_xlfn.NORM.S.INV($C$6),1,0)</x:f>
        <x:v>0</x:v>
      </x:c>
      <x:c r="AX764" s="34" t="n">
        <x:f>IF(SQRT($C$9)*$B764+SQRT(1-$C$9)*AC764&lt;_xlfn.NORM.S.INV($C$6),1,0)</x:f>
        <x:v>0</x:v>
      </x:c>
      <x:c r="AY764" s="34" t="n">
        <x:f>IF(SQRT($C$9)*$B764+SQRT(1-$C$9)*AD764&lt;_xlfn.NORM.S.INV($C$6),1,0)</x:f>
        <x:v>0</x:v>
      </x:c>
      <x:c r="AZ764" s="34" t="n">
        <x:f>IF(SQRT($C$9)*$B764+SQRT(1-$C$9)*AE764&lt;_xlfn.NORM.S.INV($C$6),1,0)</x:f>
        <x:v>0</x:v>
      </x:c>
      <x:c r="BA764" s="34" t="n">
        <x:f>IF(SQRT($C$9)*$B764+SQRT(1-$C$9)*AF764&lt;_xlfn.NORM.S.INV($C$6),1,0)</x:f>
        <x:v>0</x:v>
      </x:c>
      <x:c r="BB764" s="34" t="n">
        <x:f>IF(SQRT($C$9)*$B764+SQRT(1-$C$9)*AG764&lt;_xlfn.NORM.S.INV($C$6),1,0)</x:f>
        <x:v>1</x:v>
      </x:c>
      <x:c r="BC764" s="34" t="n">
        <x:f>IF(SQRT($C$9)*$B764+SQRT(1-$C$9)*AH764&lt;_xlfn.NORM.S.INV($C$6),1,0)</x:f>
        <x:v>0</x:v>
      </x:c>
      <x:c r="BD764" s="34" t="n">
        <x:f>IF(SQRT($C$9)*$B764+SQRT(1-$C$9)*AI764&lt;_xlfn.NORM.S.INV($C$6),1,0)</x:f>
        <x:v>1</x:v>
      </x:c>
      <x:c r="BE764" s="34" t="n">
        <x:f>IF(SQRT($C$9)*$B764+SQRT(1-$C$9)*AJ764&lt;_xlfn.NORM.S.INV($C$6),1,0)</x:f>
        <x:v>0</x:v>
      </x:c>
      <x:c r="BF764" s="34" t="n">
        <x:f>IF(SQRT($C$9)*$B764+SQRT(1-$C$9)*AK764&lt;_xlfn.NORM.S.INV($C$6),1,0)</x:f>
        <x:v>0</x:v>
      </x:c>
      <x:c r="BG764" s="34"/>
      <x:c r="BH764" s="34"/>
      <x:c r="BI764" s="34" t="n">
        <x:f>$B$11*(($A$1061)*$C764/$B$12*$B$7+(1-$A$1061)*$D764/$B$12*$C$7)</x:f>
        <x:v>1200</x:v>
      </x:c>
      <x:c r="BJ764" s="34" t="n">
        <x:f>$B$11*(($A$1062)*$C764/$B$12*$B$7+(1-$A$1062)*$D764/$B$12*$C$7)</x:f>
        <x:v>1140</x:v>
      </x:c>
      <x:c r="BK764" s="34" t="n">
        <x:f>$B$11*(($A$1063)*$C764/$B$12*$B$7+(1-$A$1063)*$D764/$B$12*$C$7)</x:f>
        <x:v>1080</x:v>
      </x:c>
      <x:c r="BL764" s="34" t="n">
        <x:f>$B$11*(($A$1064)*$C764/$B$12*$B$7+(1-$A$1064)*$D764/$B$12*$C$7)</x:f>
        <x:v>1019.9999999999999</x:v>
      </x:c>
      <x:c r="BM764" s="34" t="n">
        <x:f>$B$11*(($A$1065)*$C764/$B$12*$B$7+(1-$A$1065)*$D764/$B$12*$C$7)</x:f>
        <x:v>960</x:v>
      </x:c>
      <x:c r="BN764" s="34" t="n">
        <x:f>$B$11*(($A$1066)*$C764/$B$12*$B$7+(1-$A$1066)*$D764/$B$12*$C$7)</x:f>
        <x:v>900</x:v>
      </x:c>
      <x:c r="BO764" s="34" t="n">
        <x:f>$B$11*(($A$1067)*$C764/$B$12*$B$7+(1-$A$1067)*$D764/$B$12*$C$7)</x:f>
        <x:v>839.9999999999999</x:v>
      </x:c>
      <x:c r="BP764" s="34" t="n">
        <x:f>$B$11*(($A$1068)*$C764/$B$12*$B$7+(1-$A$1068)*$D764/$B$12*$C$7)</x:f>
        <x:v>780</x:v>
      </x:c>
      <x:c r="BQ764" s="34" t="n">
        <x:f>$B$11*(($A$1069)*$C764/$B$12*$B$7+(1-$A$1069)*$D764/$B$12*$C$7)</x:f>
        <x:v>720</x:v>
      </x:c>
      <x:c r="BR764" s="34" t="n">
        <x:f>$B$11*(($A$1070)*$C764/$B$12*$B$7+(1-$A$1070)*$D764/$B$12*$C$7)</x:f>
        <x:v>660</x:v>
      </x:c>
      <x:c r="BS764" s="34" t="n">
        <x:f>$B$11*(($A$1071)*$C764/$B$12*$B$7+(1-$A$1071)*$D764/$B$12*$C$7)</x:f>
        <x:v>600</x:v>
      </x:c>
      <x:c r="BT764" s="34" t="n">
        <x:f>$B$11*(($A$1072)*$C764/$B$12*$B$7+(1-$A$1072)*$D764/$B$12*$C$7)</x:f>
        <x:v>540</x:v>
      </x:c>
      <x:c r="BU764" s="34" t="n">
        <x:f>$B$11*(($A$1073)*$C764/$B$12*$B$7+(1-$A$1073)*$D764/$B$12*$C$7)</x:f>
        <x:v>480</x:v>
      </x:c>
      <x:c r="BV764" s="34" t="n">
        <x:f>$B$11*(($A$1074)*$C764/$B$12*$B$7+(1-$A$1074)*$D764/$B$12*$C$7)</x:f>
        <x:v>419.99999999999994</x:v>
      </x:c>
      <x:c r="BW764" s="34" t="n">
        <x:f>$B$11*(($A$1075)*$C764/$B$12*$B$7+(1-$A$1075)*$D764/$B$12*$C$7)</x:f>
        <x:v>360.00000000000006</x:v>
      </x:c>
      <x:c r="BX764" s="34" t="n">
        <x:f>$B$11*(($A$1076)*$C764/$B$12*$B$7+(1-$A$1076)*$D764/$B$12*$C$7)</x:f>
        <x:v>300</x:v>
      </x:c>
      <x:c r="BY764" s="34" t="n">
        <x:f>$B$11*(($A$1077)*$C764/$B$12*$B$7+(1-$A$1077)*$D764/$B$12*$C$7)</x:f>
        <x:v>239.99999999999997</x:v>
      </x:c>
      <x:c r="BZ764" s="34" t="n">
        <x:f>$B$11*(($A$1078)*$C764/$B$12*$B$7+(1-$A$1078)*$D764/$B$12*$C$7)</x:f>
        <x:v>180.00000000000003</x:v>
      </x:c>
      <x:c r="CA764" s="34" t="n">
        <x:f>$B$11*(($A$1079)*$C764/$B$12*$B$7+(1-$A$1079)*$D764/$B$12*$C$7)</x:f>
        <x:v>119.99999999999999</x:v>
      </x:c>
      <x:c r="CB764" s="34" t="n">
        <x:f>$B$11*(($A$1080)*$C764/$B$12*$B$7+(1-$A$1080)*$D764/$B$12*$C$7)</x:f>
        <x:v>60.00000000000006</x:v>
      </x:c>
      <x:c r="CC764" s="34" t="n">
        <x:f>$B$11*(($A$1081)*$C764/$B$12*$B$7+(1-$A$1081)*$D764/$B$12*$C$7)</x:f>
        <x:v>0</x:v>
      </x:c>
    </x:row>
    <x:row r="765">
      <x:c r="A765" s="34" t="n">
        <x:v>741</x:v>
      </x:c>
      <x:c r="B765" s="39" t="n">
        <x:v>-1.30608585881854</x:v>
      </x:c>
      <x:c r="C765" s="1" t="n">
        <x:f>SUM(AM765:AV765)</x:f>
        <x:v>0</x:v>
      </x:c>
      <x:c r="D765" s="1" t="n">
        <x:f>SUM(AW765:BF765)</x:f>
        <x:v>0</x:v>
      </x:c>
      <x:c r="E765" s="17" t="n">
        <x:f>(1-C765/$B$12)*$B$8-C765/$B$12*$B$7</x:f>
        <x:v>0.05</x:v>
      </x:c>
      <x:c r="F765" s="17" t="n">
        <x:f>(1-D765/$B$12)*$C$8-D765/$B$12*$C$7</x:f>
        <x:v>0.09</x:v>
      </x:c>
      <x:c r="G765" s="32" t="n">
        <x:f>$B$11*($B$10*C765/$B$12*$B$7+(1-$B$10)*D765/$B$12*$C$7)</x:f>
        <x:v>0</x:v>
      </x:c>
      <x:c r="H765" s="17" t="n">
        <x:f>$B$10*E765+(1-$B$10)*F765</x:f>
        <x:v>0.07</x:v>
      </x:c>
      <x:c r="I765" s="34"/>
      <x:c r="J765" s="34"/>
      <x:c r="K765" s="34"/>
      <x:c r="L765" s="34"/>
      <x:c r="M765" s="34"/>
      <x:c r="N765" s="34"/>
      <x:c r="O765" s="34"/>
      <x:c r="P765" s="34"/>
      <x:c r="Q765" s="34"/>
      <x:c r="R765" s="39" t="n">
        <x:v>-1.1642821824237497</x:v>
      </x:c>
      <x:c r="S765" s="39" t="n">
        <x:v>-0.02317346446725928</x:v>
      </x:c>
      <x:c r="T765" s="39" t="n">
        <x:v>0.8796809701259722</x:v>
      </x:c>
      <x:c r="U765" s="39" t="n">
        <x:v>2.208743690971615</x:v>
      </x:c>
      <x:c r="V765" s="39" t="n">
        <x:v>0.6384100892864504</x:v>
      </x:c>
      <x:c r="W765" s="39" t="n">
        <x:v>0.3896779795299136</x:v>
      </x:c>
      <x:c r="X765" s="39" t="n">
        <x:v>-0.8248094658873751</x:v>
      </x:c>
      <x:c r="Y765" s="39" t="n">
        <x:v>-0.8700401940293299</x:v>
      </x:c>
      <x:c r="Z765" s="39" t="n">
        <x:v>-0.07761485197787456</x:v>
      </x:c>
      <x:c r="AA765" s="39" t="n">
        <x:v>-0.2879450293877195</x:v>
      </x:c>
      <x:c r="AB765" s="39" t="n">
        <x:v>-0.2751066827446367</x:v>
      </x:c>
      <x:c r="AC765" s="39" t="n">
        <x:v>-0.5322264727935921</x:v>
      </x:c>
      <x:c r="AD765" s="39" t="n">
        <x:v>-0.13894764286545058</x:v>
      </x:c>
      <x:c r="AE765" s="39" t="n">
        <x:v>-0.36125773375389003</x:v>
      </x:c>
      <x:c r="AF765" s="39" t="n">
        <x:v>-0.9826871334926556</x:v>
      </x:c>
      <x:c r="AG765" s="39" t="n">
        <x:v>-0.6991857782960572</x:v>
      </x:c>
      <x:c r="AH765" s="39" t="n">
        <x:v>-0.22943029198286036</x:v>
      </x:c>
      <x:c r="AI765" s="39" t="n">
        <x:v>-0.3462860991773013</x:v>
      </x:c>
      <x:c r="AJ765" s="39" t="n">
        <x:v>1.0191924116512192</x:v>
      </x:c>
      <x:c r="AK765" s="39" t="n">
        <x:v>0.9016845337158033</x:v>
      </x:c>
      <x:c r="AL765" s="34"/>
      <x:c r="AM765" s="34" t="n">
        <x:f>IF(SQRT($B$9)*$B765+SQRT(1-$B$9)*R765&lt;_xlfn.NORM.S.INV($B$6),1,0)</x:f>
        <x:v>0</x:v>
      </x:c>
      <x:c r="AN765" s="34" t="n">
        <x:f>IF(SQRT($B$9)*$B765+SQRT(1-$B$9)*S765&lt;_xlfn.NORM.S.INV($B$6),1,0)</x:f>
        <x:v>0</x:v>
      </x:c>
      <x:c r="AO765" s="34" t="n">
        <x:f>IF(SQRT($B$9)*$B765+SQRT(1-$B$9)*T765&lt;_xlfn.NORM.S.INV($B$6),1,0)</x:f>
        <x:v>0</x:v>
      </x:c>
      <x:c r="AP765" s="34" t="n">
        <x:f>IF(SQRT($B$9)*$B765+SQRT(1-$B$9)*U765&lt;_xlfn.NORM.S.INV($B$6),1,0)</x:f>
        <x:v>0</x:v>
      </x:c>
      <x:c r="AQ765" s="34" t="n">
        <x:f>IF(SQRT($B$9)*$B765+SQRT(1-$B$9)*V765&lt;_xlfn.NORM.S.INV($B$6),1,0)</x:f>
        <x:v>0</x:v>
      </x:c>
      <x:c r="AR765" s="34" t="n">
        <x:f>IF(SQRT($B$9)*$B765+SQRT(1-$B$9)*W765&lt;_xlfn.NORM.S.INV($B$6),1,0)</x:f>
        <x:v>0</x:v>
      </x:c>
      <x:c r="AS765" s="34" t="n">
        <x:f>IF(SQRT($B$9)*$B765+SQRT(1-$B$9)*X765&lt;_xlfn.NORM.S.INV($B$6),1,0)</x:f>
        <x:v>0</x:v>
      </x:c>
      <x:c r="AT765" s="34" t="n">
        <x:f>IF(SQRT($B$9)*$B765+SQRT(1-$B$9)*Y765&lt;_xlfn.NORM.S.INV($B$6),1,0)</x:f>
        <x:v>0</x:v>
      </x:c>
      <x:c r="AU765" s="34" t="n">
        <x:f>IF(SQRT($B$9)*$B765+SQRT(1-$B$9)*Z765&lt;_xlfn.NORM.S.INV($B$6),1,0)</x:f>
        <x:v>0</x:v>
      </x:c>
      <x:c r="AV765" s="34" t="n">
        <x:f>IF(SQRT($B$9)*$B765+SQRT(1-$B$9)*AA765&lt;_xlfn.NORM.S.INV($B$6),1,0)</x:f>
        <x:v>0</x:v>
      </x:c>
      <x:c r="AW765" s="34" t="n">
        <x:f>IF(SQRT($C$9)*$B765+SQRT(1-$C$9)*AB765&lt;_xlfn.NORM.S.INV($C$6),1,0)</x:f>
        <x:v>0</x:v>
      </x:c>
      <x:c r="AX765" s="34" t="n">
        <x:f>IF(SQRT($C$9)*$B765+SQRT(1-$C$9)*AC765&lt;_xlfn.NORM.S.INV($C$6),1,0)</x:f>
        <x:v>0</x:v>
      </x:c>
      <x:c r="AY765" s="34" t="n">
        <x:f>IF(SQRT($C$9)*$B765+SQRT(1-$C$9)*AD765&lt;_xlfn.NORM.S.INV($C$6),1,0)</x:f>
        <x:v>0</x:v>
      </x:c>
      <x:c r="AZ765" s="34" t="n">
        <x:f>IF(SQRT($C$9)*$B765+SQRT(1-$C$9)*AE765&lt;_xlfn.NORM.S.INV($C$6),1,0)</x:f>
        <x:v>0</x:v>
      </x:c>
      <x:c r="BA765" s="34" t="n">
        <x:f>IF(SQRT($C$9)*$B765+SQRT(1-$C$9)*AF765&lt;_xlfn.NORM.S.INV($C$6),1,0)</x:f>
        <x:v>0</x:v>
      </x:c>
      <x:c r="BB765" s="34" t="n">
        <x:f>IF(SQRT($C$9)*$B765+SQRT(1-$C$9)*AG765&lt;_xlfn.NORM.S.INV($C$6),1,0)</x:f>
        <x:v>0</x:v>
      </x:c>
      <x:c r="BC765" s="34" t="n">
        <x:f>IF(SQRT($C$9)*$B765+SQRT(1-$C$9)*AH765&lt;_xlfn.NORM.S.INV($C$6),1,0)</x:f>
        <x:v>0</x:v>
      </x:c>
      <x:c r="BD765" s="34" t="n">
        <x:f>IF(SQRT($C$9)*$B765+SQRT(1-$C$9)*AI765&lt;_xlfn.NORM.S.INV($C$6),1,0)</x:f>
        <x:v>0</x:v>
      </x:c>
      <x:c r="BE765" s="34" t="n">
        <x:f>IF(SQRT($C$9)*$B765+SQRT(1-$C$9)*AJ765&lt;_xlfn.NORM.S.INV($C$6),1,0)</x:f>
        <x:v>0</x:v>
      </x:c>
      <x:c r="BF765" s="34" t="n">
        <x:f>IF(SQRT($C$9)*$B765+SQRT(1-$C$9)*AK765&lt;_xlfn.NORM.S.INV($C$6),1,0)</x:f>
        <x:v>0</x:v>
      </x:c>
      <x:c r="BG765" s="34"/>
      <x:c r="BH765" s="34"/>
      <x:c r="BI765" s="34" t="n">
        <x:f>$B$11*(($A$1061)*$C765/$B$12*$B$7+(1-$A$1061)*$D765/$B$12*$C$7)</x:f>
        <x:v>0</x:v>
      </x:c>
      <x:c r="BJ765" s="34" t="n">
        <x:f>$B$11*(($A$1062)*$C765/$B$12*$B$7+(1-$A$1062)*$D765/$B$12*$C$7)</x:f>
        <x:v>0</x:v>
      </x:c>
      <x:c r="BK765" s="34" t="n">
        <x:f>$B$11*(($A$1063)*$C765/$B$12*$B$7+(1-$A$1063)*$D765/$B$12*$C$7)</x:f>
        <x:v>0</x:v>
      </x:c>
      <x:c r="BL765" s="34" t="n">
        <x:f>$B$11*(($A$1064)*$C765/$B$12*$B$7+(1-$A$1064)*$D765/$B$12*$C$7)</x:f>
        <x:v>0</x:v>
      </x:c>
      <x:c r="BM765" s="34" t="n">
        <x:f>$B$11*(($A$1065)*$C765/$B$12*$B$7+(1-$A$1065)*$D765/$B$12*$C$7)</x:f>
        <x:v>0</x:v>
      </x:c>
      <x:c r="BN765" s="34" t="n">
        <x:f>$B$11*(($A$1066)*$C765/$B$12*$B$7+(1-$A$1066)*$D765/$B$12*$C$7)</x:f>
        <x:v>0</x:v>
      </x:c>
      <x:c r="BO765" s="34" t="n">
        <x:f>$B$11*(($A$1067)*$C765/$B$12*$B$7+(1-$A$1067)*$D765/$B$12*$C$7)</x:f>
        <x:v>0</x:v>
      </x:c>
      <x:c r="BP765" s="34" t="n">
        <x:f>$B$11*(($A$1068)*$C765/$B$12*$B$7+(1-$A$1068)*$D765/$B$12*$C$7)</x:f>
        <x:v>0</x:v>
      </x:c>
      <x:c r="BQ765" s="34" t="n">
        <x:f>$B$11*(($A$1069)*$C765/$B$12*$B$7+(1-$A$1069)*$D765/$B$12*$C$7)</x:f>
        <x:v>0</x:v>
      </x:c>
      <x:c r="BR765" s="34" t="n">
        <x:f>$B$11*(($A$1070)*$C765/$B$12*$B$7+(1-$A$1070)*$D765/$B$12*$C$7)</x:f>
        <x:v>0</x:v>
      </x:c>
      <x:c r="BS765" s="34" t="n">
        <x:f>$B$11*(($A$1071)*$C765/$B$12*$B$7+(1-$A$1071)*$D765/$B$12*$C$7)</x:f>
        <x:v>0</x:v>
      </x:c>
      <x:c r="BT765" s="34" t="n">
        <x:f>$B$11*(($A$1072)*$C765/$B$12*$B$7+(1-$A$1072)*$D765/$B$12*$C$7)</x:f>
        <x:v>0</x:v>
      </x:c>
      <x:c r="BU765" s="34" t="n">
        <x:f>$B$11*(($A$1073)*$C765/$B$12*$B$7+(1-$A$1073)*$D765/$B$12*$C$7)</x:f>
        <x:v>0</x:v>
      </x:c>
      <x:c r="BV765" s="34" t="n">
        <x:f>$B$11*(($A$1074)*$C765/$B$12*$B$7+(1-$A$1074)*$D765/$B$12*$C$7)</x:f>
        <x:v>0</x:v>
      </x:c>
      <x:c r="BW765" s="34" t="n">
        <x:f>$B$11*(($A$1075)*$C765/$B$12*$B$7+(1-$A$1075)*$D765/$B$12*$C$7)</x:f>
        <x:v>0</x:v>
      </x:c>
      <x:c r="BX765" s="34" t="n">
        <x:f>$B$11*(($A$1076)*$C765/$B$12*$B$7+(1-$A$1076)*$D765/$B$12*$C$7)</x:f>
        <x:v>0</x:v>
      </x:c>
      <x:c r="BY765" s="34" t="n">
        <x:f>$B$11*(($A$1077)*$C765/$B$12*$B$7+(1-$A$1077)*$D765/$B$12*$C$7)</x:f>
        <x:v>0</x:v>
      </x:c>
      <x:c r="BZ765" s="34" t="n">
        <x:f>$B$11*(($A$1078)*$C765/$B$12*$B$7+(1-$A$1078)*$D765/$B$12*$C$7)</x:f>
        <x:v>0</x:v>
      </x:c>
      <x:c r="CA765" s="34" t="n">
        <x:f>$B$11*(($A$1079)*$C765/$B$12*$B$7+(1-$A$1079)*$D765/$B$12*$C$7)</x:f>
        <x:v>0</x:v>
      </x:c>
      <x:c r="CB765" s="34" t="n">
        <x:f>$B$11*(($A$1080)*$C765/$B$12*$B$7+(1-$A$1080)*$D765/$B$12*$C$7)</x:f>
        <x:v>0</x:v>
      </x:c>
      <x:c r="CC765" s="34" t="n">
        <x:f>$B$11*(($A$1081)*$C765/$B$12*$B$7+(1-$A$1081)*$D765/$B$12*$C$7)</x:f>
        <x:v>0</x:v>
      </x:c>
    </x:row>
    <x:row r="766">
      <x:c r="A766" s="34" t="n">
        <x:v>742</x:v>
      </x:c>
      <x:c r="B766" s="39" t="n">
        <x:v>-1.29533041695573</x:v>
      </x:c>
      <x:c r="C766" s="1" t="n">
        <x:f>SUM(AM766:AV766)</x:f>
        <x:v>1</x:v>
      </x:c>
      <x:c r="D766" s="1" t="n">
        <x:f>SUM(AW766:BF766)</x:f>
        <x:v>3</x:v>
      </x:c>
      <x:c r="E766" s="17" t="n">
        <x:f>(1-C766/$B$12)*$B$8-C766/$B$12*$B$7</x:f>
        <x:v>0.0049999999999999975</x:v>
      </x:c>
      <x:c r="F766" s="17" t="n">
        <x:f>(1-D766/$B$12)*$C$8-D766/$B$12*$C$7</x:f>
        <x:v>-0.11699999999999999</x:v>
      </x:c>
      <x:c r="G766" s="32" t="n">
        <x:f>$B$11*($B$10*C766/$B$12*$B$7+(1-$B$10)*D766/$B$12*$C$7)</x:f>
        <x:v>1100</x:v>
      </x:c>
      <x:c r="H766" s="17" t="n">
        <x:f>$B$10*E766+(1-$B$10)*F766</x:f>
        <x:v>-0.055999999999999994</x:v>
      </x:c>
      <x:c r="I766" s="34"/>
      <x:c r="J766" s="34"/>
      <x:c r="K766" s="34"/>
      <x:c r="L766" s="34"/>
      <x:c r="M766" s="34"/>
      <x:c r="N766" s="34"/>
      <x:c r="O766" s="34"/>
      <x:c r="P766" s="34"/>
      <x:c r="Q766" s="34"/>
      <x:c r="R766" s="39" t="n">
        <x:v>0.5936474433667573</x:v>
      </x:c>
      <x:c r="S766" s="39" t="n">
        <x:v>0.8554706334471377</x:v>
      </x:c>
      <x:c r="T766" s="39" t="n">
        <x:v>-0.551330376570063</x:v>
      </x:c>
      <x:c r="U766" s="39" t="n">
        <x:v>-0.05653957460518649</x:v>
      </x:c>
      <x:c r="V766" s="39" t="n">
        <x:v>0.9786783588484183</x:v>
      </x:c>
      <x:c r="W766" s="39" t="n">
        <x:v>0.5175881241308581</x:v>
      </x:c>
      <x:c r="X766" s="39" t="n">
        <x:v>-0.5629744636428202</x:v>
      </x:c>
      <x:c r="Y766" s="39" t="n">
        <x:v>-0.8416427508654898</x:v>
      </x:c>
      <x:c r="Z766" s="39" t="n">
        <x:v>-0.7406031665214492</x:v>
      </x:c>
      <x:c r="AA766" s="39" t="n">
        <x:v>-2.4759953849797487</x:v>
      </x:c>
      <x:c r="AB766" s="39" t="n">
        <x:v>0.6042357141411173</x:v>
      </x:c>
      <x:c r="AC766" s="39" t="n">
        <x:v>1.5167349421340288</x:v>
      </x:c>
      <x:c r="AD766" s="39" t="n">
        <x:v>0.45053905037648134</x:v>
      </x:c>
      <x:c r="AE766" s="39" t="n">
        <x:v>-1.6506752365462147</x:v>
      </x:c>
      <x:c r="AF766" s="39" t="n">
        <x:v>0.19206437649867214</x:v>
      </x:c>
      <x:c r="AG766" s="39" t="n">
        <x:v>-2.0338650315627578</x:v>
      </x:c>
      <x:c r="AH766" s="39" t="n">
        <x:v>1.5068227864280894</x:v>
      </x:c>
      <x:c r="AI766" s="39" t="n">
        <x:v>-1.9800545287925075</x:v>
      </x:c>
      <x:c r="AJ766" s="39" t="n">
        <x:v>0.16916710600156298</x:v>
      </x:c>
      <x:c r="AK766" s="39" t="n">
        <x:v>0.30730658993560256</x:v>
      </x:c>
      <x:c r="AL766" s="34"/>
      <x:c r="AM766" s="34" t="n">
        <x:f>IF(SQRT($B$9)*$B766+SQRT(1-$B$9)*R766&lt;_xlfn.NORM.S.INV($B$6),1,0)</x:f>
        <x:v>0</x:v>
      </x:c>
      <x:c r="AN766" s="34" t="n">
        <x:f>IF(SQRT($B$9)*$B766+SQRT(1-$B$9)*S766&lt;_xlfn.NORM.S.INV($B$6),1,0)</x:f>
        <x:v>0</x:v>
      </x:c>
      <x:c r="AO766" s="34" t="n">
        <x:f>IF(SQRT($B$9)*$B766+SQRT(1-$B$9)*T766&lt;_xlfn.NORM.S.INV($B$6),1,0)</x:f>
        <x:v>0</x:v>
      </x:c>
      <x:c r="AP766" s="34" t="n">
        <x:f>IF(SQRT($B$9)*$B766+SQRT(1-$B$9)*U766&lt;_xlfn.NORM.S.INV($B$6),1,0)</x:f>
        <x:v>0</x:v>
      </x:c>
      <x:c r="AQ766" s="34" t="n">
        <x:f>IF(SQRT($B$9)*$B766+SQRT(1-$B$9)*V766&lt;_xlfn.NORM.S.INV($B$6),1,0)</x:f>
        <x:v>0</x:v>
      </x:c>
      <x:c r="AR766" s="34" t="n">
        <x:f>IF(SQRT($B$9)*$B766+SQRT(1-$B$9)*W766&lt;_xlfn.NORM.S.INV($B$6),1,0)</x:f>
        <x:v>0</x:v>
      </x:c>
      <x:c r="AS766" s="34" t="n">
        <x:f>IF(SQRT($B$9)*$B766+SQRT(1-$B$9)*X766&lt;_xlfn.NORM.S.INV($B$6),1,0)</x:f>
        <x:v>0</x:v>
      </x:c>
      <x:c r="AT766" s="34" t="n">
        <x:f>IF(SQRT($B$9)*$B766+SQRT(1-$B$9)*Y766&lt;_xlfn.NORM.S.INV($B$6),1,0)</x:f>
        <x:v>0</x:v>
      </x:c>
      <x:c r="AU766" s="34" t="n">
        <x:f>IF(SQRT($B$9)*$B766+SQRT(1-$B$9)*Z766&lt;_xlfn.NORM.S.INV($B$6),1,0)</x:f>
        <x:v>0</x:v>
      </x:c>
      <x:c r="AV766" s="34" t="n">
        <x:f>IF(SQRT($B$9)*$B766+SQRT(1-$B$9)*AA766&lt;_xlfn.NORM.S.INV($B$6),1,0)</x:f>
        <x:v>1</x:v>
      </x:c>
      <x:c r="AW766" s="34" t="n">
        <x:f>IF(SQRT($C$9)*$B766+SQRT(1-$C$9)*AB766&lt;_xlfn.NORM.S.INV($C$6),1,0)</x:f>
        <x:v>0</x:v>
      </x:c>
      <x:c r="AX766" s="34" t="n">
        <x:f>IF(SQRT($C$9)*$B766+SQRT(1-$C$9)*AC766&lt;_xlfn.NORM.S.INV($C$6),1,0)</x:f>
        <x:v>0</x:v>
      </x:c>
      <x:c r="AY766" s="34" t="n">
        <x:f>IF(SQRT($C$9)*$B766+SQRT(1-$C$9)*AD766&lt;_xlfn.NORM.S.INV($C$6),1,0)</x:f>
        <x:v>0</x:v>
      </x:c>
      <x:c r="AZ766" s="34" t="n">
        <x:f>IF(SQRT($C$9)*$B766+SQRT(1-$C$9)*AE766&lt;_xlfn.NORM.S.INV($C$6),1,0)</x:f>
        <x:v>1</x:v>
      </x:c>
      <x:c r="BA766" s="34" t="n">
        <x:f>IF(SQRT($C$9)*$B766+SQRT(1-$C$9)*AF766&lt;_xlfn.NORM.S.INV($C$6),1,0)</x:f>
        <x:v>0</x:v>
      </x:c>
      <x:c r="BB766" s="34" t="n">
        <x:f>IF(SQRT($C$9)*$B766+SQRT(1-$C$9)*AG766&lt;_xlfn.NORM.S.INV($C$6),1,0)</x:f>
        <x:v>1</x:v>
      </x:c>
      <x:c r="BC766" s="34" t="n">
        <x:f>IF(SQRT($C$9)*$B766+SQRT(1-$C$9)*AH766&lt;_xlfn.NORM.S.INV($C$6),1,0)</x:f>
        <x:v>0</x:v>
      </x:c>
      <x:c r="BD766" s="34" t="n">
        <x:f>IF(SQRT($C$9)*$B766+SQRT(1-$C$9)*AI766&lt;_xlfn.NORM.S.INV($C$6),1,0)</x:f>
        <x:v>1</x:v>
      </x:c>
      <x:c r="BE766" s="34" t="n">
        <x:f>IF(SQRT($C$9)*$B766+SQRT(1-$C$9)*AJ766&lt;_xlfn.NORM.S.INV($C$6),1,0)</x:f>
        <x:v>0</x:v>
      </x:c>
      <x:c r="BF766" s="34" t="n">
        <x:f>IF(SQRT($C$9)*$B766+SQRT(1-$C$9)*AK766&lt;_xlfn.NORM.S.INV($C$6),1,0)</x:f>
        <x:v>0</x:v>
      </x:c>
      <x:c r="BG766" s="34"/>
      <x:c r="BH766" s="34"/>
      <x:c r="BI766" s="34" t="n">
        <x:f>$B$11*(($A$1061)*$C766/$B$12*$B$7+(1-$A$1061)*$D766/$B$12*$C$7)</x:f>
        <x:v>1800</x:v>
      </x:c>
      <x:c r="BJ766" s="34" t="n">
        <x:f>$B$11*(($A$1062)*$C766/$B$12*$B$7+(1-$A$1062)*$D766/$B$12*$C$7)</x:f>
        <x:v>1729.9999999999998</x:v>
      </x:c>
      <x:c r="BK766" s="34" t="n">
        <x:f>$B$11*(($A$1063)*$C766/$B$12*$B$7+(1-$A$1063)*$D766/$B$12*$C$7)</x:f>
        <x:v>1660</x:v>
      </x:c>
      <x:c r="BL766" s="34" t="n">
        <x:f>$B$11*(($A$1064)*$C766/$B$12*$B$7+(1-$A$1064)*$D766/$B$12*$C$7)</x:f>
        <x:v>1590</x:v>
      </x:c>
      <x:c r="BM766" s="34" t="n">
        <x:f>$B$11*(($A$1065)*$C766/$B$12*$B$7+(1-$A$1065)*$D766/$B$12*$C$7)</x:f>
        <x:v>1520.0000000000002</x:v>
      </x:c>
      <x:c r="BN766" s="34" t="n">
        <x:f>$B$11*(($A$1066)*$C766/$B$12*$B$7+(1-$A$1066)*$D766/$B$12*$C$7)</x:f>
        <x:v>1450.0000000000002</x:v>
      </x:c>
      <x:c r="BO766" s="34" t="n">
        <x:f>$B$11*(($A$1067)*$C766/$B$12*$B$7+(1-$A$1067)*$D766/$B$12*$C$7)</x:f>
        <x:v>1379.9999999999998</x:v>
      </x:c>
      <x:c r="BP766" s="34" t="n">
        <x:f>$B$11*(($A$1068)*$C766/$B$12*$B$7+(1-$A$1068)*$D766/$B$12*$C$7)</x:f>
        <x:v>1310</x:v>
      </x:c>
      <x:c r="BQ766" s="34" t="n">
        <x:f>$B$11*(($A$1069)*$C766/$B$12*$B$7+(1-$A$1069)*$D766/$B$12*$C$7)</x:f>
        <x:v>1240</x:v>
      </x:c>
      <x:c r="BR766" s="34" t="n">
        <x:f>$B$11*(($A$1070)*$C766/$B$12*$B$7+(1-$A$1070)*$D766/$B$12*$C$7)</x:f>
        <x:v>1170</x:v>
      </x:c>
      <x:c r="BS766" s="34" t="n">
        <x:f>$B$11*(($A$1071)*$C766/$B$12*$B$7+(1-$A$1071)*$D766/$B$12*$C$7)</x:f>
        <x:v>1100</x:v>
      </x:c>
      <x:c r="BT766" s="34" t="n">
        <x:f>$B$11*(($A$1072)*$C766/$B$12*$B$7+(1-$A$1072)*$D766/$B$12*$C$7)</x:f>
        <x:v>1030</x:v>
      </x:c>
      <x:c r="BU766" s="34" t="n">
        <x:f>$B$11*(($A$1073)*$C766/$B$12*$B$7+(1-$A$1073)*$D766/$B$12*$C$7)</x:f>
        <x:v>960</x:v>
      </x:c>
      <x:c r="BV766" s="34" t="n">
        <x:f>$B$11*(($A$1074)*$C766/$B$12*$B$7+(1-$A$1074)*$D766/$B$12*$C$7)</x:f>
        <x:v>890</x:v>
      </x:c>
      <x:c r="BW766" s="34" t="n">
        <x:f>$B$11*(($A$1075)*$C766/$B$12*$B$7+(1-$A$1075)*$D766/$B$12*$C$7)</x:f>
        <x:v>820</x:v>
      </x:c>
      <x:c r="BX766" s="34" t="n">
        <x:f>$B$11*(($A$1076)*$C766/$B$12*$B$7+(1-$A$1076)*$D766/$B$12*$C$7)</x:f>
        <x:v>750</x:v>
      </x:c>
      <x:c r="BY766" s="34" t="n">
        <x:f>$B$11*(($A$1077)*$C766/$B$12*$B$7+(1-$A$1077)*$D766/$B$12*$C$7)</x:f>
        <x:v>679.9999999999999</x:v>
      </x:c>
      <x:c r="BZ766" s="34" t="n">
        <x:f>$B$11*(($A$1078)*$C766/$B$12*$B$7+(1-$A$1078)*$D766/$B$12*$C$7)</x:f>
        <x:v>610</x:v>
      </x:c>
      <x:c r="CA766" s="34" t="n">
        <x:f>$B$11*(($A$1079)*$C766/$B$12*$B$7+(1-$A$1079)*$D766/$B$12*$C$7)</x:f>
        <x:v>539.9999999999999</x:v>
      </x:c>
      <x:c r="CB766" s="34" t="n">
        <x:f>$B$11*(($A$1080)*$C766/$B$12*$B$7+(1-$A$1080)*$D766/$B$12*$C$7)</x:f>
        <x:v>470.0000000000001</x:v>
      </x:c>
      <x:c r="CC766" s="34" t="n">
        <x:f>$B$11*(($A$1081)*$C766/$B$12*$B$7+(1-$A$1081)*$D766/$B$12*$C$7)</x:f>
        <x:v>400.00000000000006</x:v>
      </x:c>
    </x:row>
    <x:row r="767">
      <x:c r="A767" s="34" t="n">
        <x:v>743</x:v>
      </x:c>
      <x:c r="B767" s="39" t="n">
        <x:v>-0.7593101245768344</x:v>
      </x:c>
      <x:c r="C767" s="1" t="n">
        <x:f>SUM(AM767:AV767)</x:f>
        <x:v>0</x:v>
      </x:c>
      <x:c r="D767" s="1" t="n">
        <x:f>SUM(AW767:BF767)</x:f>
        <x:v>0</x:v>
      </x:c>
      <x:c r="E767" s="17" t="n">
        <x:f>(1-C767/$B$12)*$B$8-C767/$B$12*$B$7</x:f>
        <x:v>0.05</x:v>
      </x:c>
      <x:c r="F767" s="17" t="n">
        <x:f>(1-D767/$B$12)*$C$8-D767/$B$12*$C$7</x:f>
        <x:v>0.09</x:v>
      </x:c>
      <x:c r="G767" s="32" t="n">
        <x:f>$B$11*($B$10*C767/$B$12*$B$7+(1-$B$10)*D767/$B$12*$C$7)</x:f>
        <x:v>0</x:v>
      </x:c>
      <x:c r="H767" s="17" t="n">
        <x:f>$B$10*E767+(1-$B$10)*F767</x:f>
        <x:v>0.07</x:v>
      </x:c>
      <x:c r="I767" s="34"/>
      <x:c r="J767" s="34"/>
      <x:c r="K767" s="34"/>
      <x:c r="L767" s="34"/>
      <x:c r="M767" s="34"/>
      <x:c r="N767" s="34"/>
      <x:c r="O767" s="34"/>
      <x:c r="P767" s="34"/>
      <x:c r="Q767" s="34"/>
      <x:c r="R767" s="39" t="n">
        <x:v>0.44080999764238293</x:v>
      </x:c>
      <x:c r="S767" s="39" t="n">
        <x:v>-0.10545401249781261</x:v>
      </x:c>
      <x:c r="T767" s="39" t="n">
        <x:v>-0.2215387357463009</x:v>
      </x:c>
      <x:c r="U767" s="39" t="n">
        <x:v>-0.32854714165545734</x:v>
      </x:c>
      <x:c r="V767" s="39" t="n">
        <x:v>-1.4395059535948609</x:v>
      </x:c>
      <x:c r="W767" s="39" t="n">
        <x:v>0.7782716524147536</x:v>
      </x:c>
      <x:c r="X767" s="39" t="n">
        <x:v>0.8595928357591012</x:v>
      </x:c>
      <x:c r="Y767" s="39" t="n">
        <x:v>1.642030663233401</x:v>
      </x:c>
      <x:c r="Z767" s="39" t="n">
        <x:v>-1.4607170318764442</x:v>
      </x:c>
      <x:c r="AA767" s="39" t="n">
        <x:v>2.373974653045293</x:v>
      </x:c>
      <x:c r="AB767" s="39" t="n">
        <x:v>-0.3451214226614092</x:v>
      </x:c>
      <x:c r="AC767" s="39" t="n">
        <x:v>-0.558190523460481</x:v>
      </x:c>
      <x:c r="AD767" s="39" t="n">
        <x:v>-1.2134409352581816</x:v>
      </x:c>
      <x:c r="AE767" s="39" t="n">
        <x:v>-0.3815248776474069</x:v>
      </x:c>
      <x:c r="AF767" s="39" t="n">
        <x:v>2.226517199330432</x:v>
      </x:c>
      <x:c r="AG767" s="39" t="n">
        <x:v>-0.9696650211610666</x:v>
      </x:c>
      <x:c r="AH767" s="39" t="n">
        <x:v>-0.5925666722627196</x:v>
      </x:c>
      <x:c r="AI767" s="39" t="n">
        <x:v>-0.45269856073401943</x:v>
      </x:c>
      <x:c r="AJ767" s="39" t="n">
        <x:v>-0.7559577255014056</x:v>
      </x:c>
      <x:c r="AK767" s="39" t="n">
        <x:v>-0.15361189286711538</x:v>
      </x:c>
      <x:c r="AL767" s="34"/>
      <x:c r="AM767" s="34" t="n">
        <x:f>IF(SQRT($B$9)*$B767+SQRT(1-$B$9)*R767&lt;_xlfn.NORM.S.INV($B$6),1,0)</x:f>
        <x:v>0</x:v>
      </x:c>
      <x:c r="AN767" s="34" t="n">
        <x:f>IF(SQRT($B$9)*$B767+SQRT(1-$B$9)*S767&lt;_xlfn.NORM.S.INV($B$6),1,0)</x:f>
        <x:v>0</x:v>
      </x:c>
      <x:c r="AO767" s="34" t="n">
        <x:f>IF(SQRT($B$9)*$B767+SQRT(1-$B$9)*T767&lt;_xlfn.NORM.S.INV($B$6),1,0)</x:f>
        <x:v>0</x:v>
      </x:c>
      <x:c r="AP767" s="34" t="n">
        <x:f>IF(SQRT($B$9)*$B767+SQRT(1-$B$9)*U767&lt;_xlfn.NORM.S.INV($B$6),1,0)</x:f>
        <x:v>0</x:v>
      </x:c>
      <x:c r="AQ767" s="34" t="n">
        <x:f>IF(SQRT($B$9)*$B767+SQRT(1-$B$9)*V767&lt;_xlfn.NORM.S.INV($B$6),1,0)</x:f>
        <x:v>0</x:v>
      </x:c>
      <x:c r="AR767" s="34" t="n">
        <x:f>IF(SQRT($B$9)*$B767+SQRT(1-$B$9)*W767&lt;_xlfn.NORM.S.INV($B$6),1,0)</x:f>
        <x:v>0</x:v>
      </x:c>
      <x:c r="AS767" s="34" t="n">
        <x:f>IF(SQRT($B$9)*$B767+SQRT(1-$B$9)*X767&lt;_xlfn.NORM.S.INV($B$6),1,0)</x:f>
        <x:v>0</x:v>
      </x:c>
      <x:c r="AT767" s="34" t="n">
        <x:f>IF(SQRT($B$9)*$B767+SQRT(1-$B$9)*Y767&lt;_xlfn.NORM.S.INV($B$6),1,0)</x:f>
        <x:v>0</x:v>
      </x:c>
      <x:c r="AU767" s="34" t="n">
        <x:f>IF(SQRT($B$9)*$B767+SQRT(1-$B$9)*Z767&lt;_xlfn.NORM.S.INV($B$6),1,0)</x:f>
        <x:v>0</x:v>
      </x:c>
      <x:c r="AV767" s="34" t="n">
        <x:f>IF(SQRT($B$9)*$B767+SQRT(1-$B$9)*AA767&lt;_xlfn.NORM.S.INV($B$6),1,0)</x:f>
        <x:v>0</x:v>
      </x:c>
      <x:c r="AW767" s="34" t="n">
        <x:f>IF(SQRT($C$9)*$B767+SQRT(1-$C$9)*AB767&lt;_xlfn.NORM.S.INV($C$6),1,0)</x:f>
        <x:v>0</x:v>
      </x:c>
      <x:c r="AX767" s="34" t="n">
        <x:f>IF(SQRT($C$9)*$B767+SQRT(1-$C$9)*AC767&lt;_xlfn.NORM.S.INV($C$6),1,0)</x:f>
        <x:v>0</x:v>
      </x:c>
      <x:c r="AY767" s="34" t="n">
        <x:f>IF(SQRT($C$9)*$B767+SQRT(1-$C$9)*AD767&lt;_xlfn.NORM.S.INV($C$6),1,0)</x:f>
        <x:v>0</x:v>
      </x:c>
      <x:c r="AZ767" s="34" t="n">
        <x:f>IF(SQRT($C$9)*$B767+SQRT(1-$C$9)*AE767&lt;_xlfn.NORM.S.INV($C$6),1,0)</x:f>
        <x:v>0</x:v>
      </x:c>
      <x:c r="BA767" s="34" t="n">
        <x:f>IF(SQRT($C$9)*$B767+SQRT(1-$C$9)*AF767&lt;_xlfn.NORM.S.INV($C$6),1,0)</x:f>
        <x:v>0</x:v>
      </x:c>
      <x:c r="BB767" s="34" t="n">
        <x:f>IF(SQRT($C$9)*$B767+SQRT(1-$C$9)*AG767&lt;_xlfn.NORM.S.INV($C$6),1,0)</x:f>
        <x:v>0</x:v>
      </x:c>
      <x:c r="BC767" s="34" t="n">
        <x:f>IF(SQRT($C$9)*$B767+SQRT(1-$C$9)*AH767&lt;_xlfn.NORM.S.INV($C$6),1,0)</x:f>
        <x:v>0</x:v>
      </x:c>
      <x:c r="BD767" s="34" t="n">
        <x:f>IF(SQRT($C$9)*$B767+SQRT(1-$C$9)*AI767&lt;_xlfn.NORM.S.INV($C$6),1,0)</x:f>
        <x:v>0</x:v>
      </x:c>
      <x:c r="BE767" s="34" t="n">
        <x:f>IF(SQRT($C$9)*$B767+SQRT(1-$C$9)*AJ767&lt;_xlfn.NORM.S.INV($C$6),1,0)</x:f>
        <x:v>0</x:v>
      </x:c>
      <x:c r="BF767" s="34" t="n">
        <x:f>IF(SQRT($C$9)*$B767+SQRT(1-$C$9)*AK767&lt;_xlfn.NORM.S.INV($C$6),1,0)</x:f>
        <x:v>0</x:v>
      </x:c>
      <x:c r="BG767" s="34"/>
      <x:c r="BH767" s="34"/>
      <x:c r="BI767" s="34" t="n">
        <x:f>$B$11*(($A$1061)*$C767/$B$12*$B$7+(1-$A$1061)*$D767/$B$12*$C$7)</x:f>
        <x:v>0</x:v>
      </x:c>
      <x:c r="BJ767" s="34" t="n">
        <x:f>$B$11*(($A$1062)*$C767/$B$12*$B$7+(1-$A$1062)*$D767/$B$12*$C$7)</x:f>
        <x:v>0</x:v>
      </x:c>
      <x:c r="BK767" s="34" t="n">
        <x:f>$B$11*(($A$1063)*$C767/$B$12*$B$7+(1-$A$1063)*$D767/$B$12*$C$7)</x:f>
        <x:v>0</x:v>
      </x:c>
      <x:c r="BL767" s="34" t="n">
        <x:f>$B$11*(($A$1064)*$C767/$B$12*$B$7+(1-$A$1064)*$D767/$B$12*$C$7)</x:f>
        <x:v>0</x:v>
      </x:c>
      <x:c r="BM767" s="34" t="n">
        <x:f>$B$11*(($A$1065)*$C767/$B$12*$B$7+(1-$A$1065)*$D767/$B$12*$C$7)</x:f>
        <x:v>0</x:v>
      </x:c>
      <x:c r="BN767" s="34" t="n">
        <x:f>$B$11*(($A$1066)*$C767/$B$12*$B$7+(1-$A$1066)*$D767/$B$12*$C$7)</x:f>
        <x:v>0</x:v>
      </x:c>
      <x:c r="BO767" s="34" t="n">
        <x:f>$B$11*(($A$1067)*$C767/$B$12*$B$7+(1-$A$1067)*$D767/$B$12*$C$7)</x:f>
        <x:v>0</x:v>
      </x:c>
      <x:c r="BP767" s="34" t="n">
        <x:f>$B$11*(($A$1068)*$C767/$B$12*$B$7+(1-$A$1068)*$D767/$B$12*$C$7)</x:f>
        <x:v>0</x:v>
      </x:c>
      <x:c r="BQ767" s="34" t="n">
        <x:f>$B$11*(($A$1069)*$C767/$B$12*$B$7+(1-$A$1069)*$D767/$B$12*$C$7)</x:f>
        <x:v>0</x:v>
      </x:c>
      <x:c r="BR767" s="34" t="n">
        <x:f>$B$11*(($A$1070)*$C767/$B$12*$B$7+(1-$A$1070)*$D767/$B$12*$C$7)</x:f>
        <x:v>0</x:v>
      </x:c>
      <x:c r="BS767" s="34" t="n">
        <x:f>$B$11*(($A$1071)*$C767/$B$12*$B$7+(1-$A$1071)*$D767/$B$12*$C$7)</x:f>
        <x:v>0</x:v>
      </x:c>
      <x:c r="BT767" s="34" t="n">
        <x:f>$B$11*(($A$1072)*$C767/$B$12*$B$7+(1-$A$1072)*$D767/$B$12*$C$7)</x:f>
        <x:v>0</x:v>
      </x:c>
      <x:c r="BU767" s="34" t="n">
        <x:f>$B$11*(($A$1073)*$C767/$B$12*$B$7+(1-$A$1073)*$D767/$B$12*$C$7)</x:f>
        <x:v>0</x:v>
      </x:c>
      <x:c r="BV767" s="34" t="n">
        <x:f>$B$11*(($A$1074)*$C767/$B$12*$B$7+(1-$A$1074)*$D767/$B$12*$C$7)</x:f>
        <x:v>0</x:v>
      </x:c>
      <x:c r="BW767" s="34" t="n">
        <x:f>$B$11*(($A$1075)*$C767/$B$12*$B$7+(1-$A$1075)*$D767/$B$12*$C$7)</x:f>
        <x:v>0</x:v>
      </x:c>
      <x:c r="BX767" s="34" t="n">
        <x:f>$B$11*(($A$1076)*$C767/$B$12*$B$7+(1-$A$1076)*$D767/$B$12*$C$7)</x:f>
        <x:v>0</x:v>
      </x:c>
      <x:c r="BY767" s="34" t="n">
        <x:f>$B$11*(($A$1077)*$C767/$B$12*$B$7+(1-$A$1077)*$D767/$B$12*$C$7)</x:f>
        <x:v>0</x:v>
      </x:c>
      <x:c r="BZ767" s="34" t="n">
        <x:f>$B$11*(($A$1078)*$C767/$B$12*$B$7+(1-$A$1078)*$D767/$B$12*$C$7)</x:f>
        <x:v>0</x:v>
      </x:c>
      <x:c r="CA767" s="34" t="n">
        <x:f>$B$11*(($A$1079)*$C767/$B$12*$B$7+(1-$A$1079)*$D767/$B$12*$C$7)</x:f>
        <x:v>0</x:v>
      </x:c>
      <x:c r="CB767" s="34" t="n">
        <x:f>$B$11*(($A$1080)*$C767/$B$12*$B$7+(1-$A$1080)*$D767/$B$12*$C$7)</x:f>
        <x:v>0</x:v>
      </x:c>
      <x:c r="CC767" s="34" t="n">
        <x:f>$B$11*(($A$1081)*$C767/$B$12*$B$7+(1-$A$1081)*$D767/$B$12*$C$7)</x:f>
        <x:v>0</x:v>
      </x:c>
    </x:row>
    <x:row r="768">
      <x:c r="A768" s="34" t="n">
        <x:v>744</x:v>
      </x:c>
      <x:c r="B768" s="39" t="n">
        <x:v>1.0027649037194546</x:v>
      </x:c>
      <x:c r="C768" s="1" t="n">
        <x:f>SUM(AM768:AV768)</x:f>
        <x:v>0</x:v>
      </x:c>
      <x:c r="D768" s="1" t="n">
        <x:f>SUM(AW768:BF768)</x:f>
        <x:v>0</x:v>
      </x:c>
      <x:c r="E768" s="17" t="n">
        <x:f>(1-C768/$B$12)*$B$8-C768/$B$12*$B$7</x:f>
        <x:v>0.05</x:v>
      </x:c>
      <x:c r="F768" s="17" t="n">
        <x:f>(1-D768/$B$12)*$C$8-D768/$B$12*$C$7</x:f>
        <x:v>0.09</x:v>
      </x:c>
      <x:c r="G768" s="32" t="n">
        <x:f>$B$11*($B$10*C768/$B$12*$B$7+(1-$B$10)*D768/$B$12*$C$7)</x:f>
        <x:v>0</x:v>
      </x:c>
      <x:c r="H768" s="17" t="n">
        <x:f>$B$10*E768+(1-$B$10)*F768</x:f>
        <x:v>0.07</x:v>
      </x:c>
      <x:c r="I768" s="34"/>
      <x:c r="J768" s="34"/>
      <x:c r="K768" s="34"/>
      <x:c r="L768" s="34"/>
      <x:c r="M768" s="34"/>
      <x:c r="N768" s="34"/>
      <x:c r="O768" s="34"/>
      <x:c r="P768" s="34"/>
      <x:c r="Q768" s="34"/>
      <x:c r="R768" s="39" t="n">
        <x:v>0.021651400640846905</x:v>
      </x:c>
      <x:c r="S768" s="39" t="n">
        <x:v>0.6814683153967591</x:v>
      </x:c>
      <x:c r="T768" s="39" t="n">
        <x:v>1.1669403152766153</x:v>
      </x:c>
      <x:c r="U768" s="39" t="n">
        <x:v>-1.43324395215159</x:v>
      </x:c>
      <x:c r="V768" s="39" t="n">
        <x:v>0.37560316848500985</x:v>
      </x:c>
      <x:c r="W768" s="39" t="n">
        <x:v>-0.09755440414845774</x:v>
      </x:c>
      <x:c r="X768" s="39" t="n">
        <x:v>-0.6976695274029987</x:v>
      </x:c>
      <x:c r="Y768" s="39" t="n">
        <x:v>-0.35993687610868963</x:v>
      </x:c>
      <x:c r="Z768" s="39" t="n">
        <x:v>-0.9959018899392668</x:v>
      </x:c>
      <x:c r="AA768" s="39" t="n">
        <x:v>0.2216340341465723</x:v>
      </x:c>
      <x:c r="AB768" s="39" t="n">
        <x:v>-1.0621426212088214</x:v>
      </x:c>
      <x:c r="AC768" s="39" t="n">
        <x:v>0.24893583604937053</x:v>
      </x:c>
      <x:c r="AD768" s="39" t="n">
        <x:v>-0.7636922719557191</x:v>
      </x:c>
      <x:c r="AE768" s="39" t="n">
        <x:v>-0.19275723063755876</x:v>
      </x:c>
      <x:c r="AF768" s="39" t="n">
        <x:v>1.7971851961993395</x:v>
      </x:c>
      <x:c r="AG768" s="39" t="n">
        <x:v>-0.6029971426993445</x:v>
      </x:c>
      <x:c r="AH768" s="39" t="n">
        <x:v>1.3515841772017683</x:v>
      </x:c>
      <x:c r="AI768" s="39" t="n">
        <x:v>-0.34033512263119536</x:v>
      </x:c>
      <x:c r="AJ768" s="39" t="n">
        <x:v>0.1013305612235335</x:v>
      </x:c>
      <x:c r="AK768" s="39" t="n">
        <x:v>-0.8204568074375245</x:v>
      </x:c>
      <x:c r="AL768" s="34"/>
      <x:c r="AM768" s="34" t="n">
        <x:f>IF(SQRT($B$9)*$B768+SQRT(1-$B$9)*R768&lt;_xlfn.NORM.S.INV($B$6),1,0)</x:f>
        <x:v>0</x:v>
      </x:c>
      <x:c r="AN768" s="34" t="n">
        <x:f>IF(SQRT($B$9)*$B768+SQRT(1-$B$9)*S768&lt;_xlfn.NORM.S.INV($B$6),1,0)</x:f>
        <x:v>0</x:v>
      </x:c>
      <x:c r="AO768" s="34" t="n">
        <x:f>IF(SQRT($B$9)*$B768+SQRT(1-$B$9)*T768&lt;_xlfn.NORM.S.INV($B$6),1,0)</x:f>
        <x:v>0</x:v>
      </x:c>
      <x:c r="AP768" s="34" t="n">
        <x:f>IF(SQRT($B$9)*$B768+SQRT(1-$B$9)*U768&lt;_xlfn.NORM.S.INV($B$6),1,0)</x:f>
        <x:v>0</x:v>
      </x:c>
      <x:c r="AQ768" s="34" t="n">
        <x:f>IF(SQRT($B$9)*$B768+SQRT(1-$B$9)*V768&lt;_xlfn.NORM.S.INV($B$6),1,0)</x:f>
        <x:v>0</x:v>
      </x:c>
      <x:c r="AR768" s="34" t="n">
        <x:f>IF(SQRT($B$9)*$B768+SQRT(1-$B$9)*W768&lt;_xlfn.NORM.S.INV($B$6),1,0)</x:f>
        <x:v>0</x:v>
      </x:c>
      <x:c r="AS768" s="34" t="n">
        <x:f>IF(SQRT($B$9)*$B768+SQRT(1-$B$9)*X768&lt;_xlfn.NORM.S.INV($B$6),1,0)</x:f>
        <x:v>0</x:v>
      </x:c>
      <x:c r="AT768" s="34" t="n">
        <x:f>IF(SQRT($B$9)*$B768+SQRT(1-$B$9)*Y768&lt;_xlfn.NORM.S.INV($B$6),1,0)</x:f>
        <x:v>0</x:v>
      </x:c>
      <x:c r="AU768" s="34" t="n">
        <x:f>IF(SQRT($B$9)*$B768+SQRT(1-$B$9)*Z768&lt;_xlfn.NORM.S.INV($B$6),1,0)</x:f>
        <x:v>0</x:v>
      </x:c>
      <x:c r="AV768" s="34" t="n">
        <x:f>IF(SQRT($B$9)*$B768+SQRT(1-$B$9)*AA768&lt;_xlfn.NORM.S.INV($B$6),1,0)</x:f>
        <x:v>0</x:v>
      </x:c>
      <x:c r="AW768" s="34" t="n">
        <x:f>IF(SQRT($C$9)*$B768+SQRT(1-$C$9)*AB768&lt;_xlfn.NORM.S.INV($C$6),1,0)</x:f>
        <x:v>0</x:v>
      </x:c>
      <x:c r="AX768" s="34" t="n">
        <x:f>IF(SQRT($C$9)*$B768+SQRT(1-$C$9)*AC768&lt;_xlfn.NORM.S.INV($C$6),1,0)</x:f>
        <x:v>0</x:v>
      </x:c>
      <x:c r="AY768" s="34" t="n">
        <x:f>IF(SQRT($C$9)*$B768+SQRT(1-$C$9)*AD768&lt;_xlfn.NORM.S.INV($C$6),1,0)</x:f>
        <x:v>0</x:v>
      </x:c>
      <x:c r="AZ768" s="34" t="n">
        <x:f>IF(SQRT($C$9)*$B768+SQRT(1-$C$9)*AE768&lt;_xlfn.NORM.S.INV($C$6),1,0)</x:f>
        <x:v>0</x:v>
      </x:c>
      <x:c r="BA768" s="34" t="n">
        <x:f>IF(SQRT($C$9)*$B768+SQRT(1-$C$9)*AF768&lt;_xlfn.NORM.S.INV($C$6),1,0)</x:f>
        <x:v>0</x:v>
      </x:c>
      <x:c r="BB768" s="34" t="n">
        <x:f>IF(SQRT($C$9)*$B768+SQRT(1-$C$9)*AG768&lt;_xlfn.NORM.S.INV($C$6),1,0)</x:f>
        <x:v>0</x:v>
      </x:c>
      <x:c r="BC768" s="34" t="n">
        <x:f>IF(SQRT($C$9)*$B768+SQRT(1-$C$9)*AH768&lt;_xlfn.NORM.S.INV($C$6),1,0)</x:f>
        <x:v>0</x:v>
      </x:c>
      <x:c r="BD768" s="34" t="n">
        <x:f>IF(SQRT($C$9)*$B768+SQRT(1-$C$9)*AI768&lt;_xlfn.NORM.S.INV($C$6),1,0)</x:f>
        <x:v>0</x:v>
      </x:c>
      <x:c r="BE768" s="34" t="n">
        <x:f>IF(SQRT($C$9)*$B768+SQRT(1-$C$9)*AJ768&lt;_xlfn.NORM.S.INV($C$6),1,0)</x:f>
        <x:v>0</x:v>
      </x:c>
      <x:c r="BF768" s="34" t="n">
        <x:f>IF(SQRT($C$9)*$B768+SQRT(1-$C$9)*AK768&lt;_xlfn.NORM.S.INV($C$6),1,0)</x:f>
        <x:v>0</x:v>
      </x:c>
      <x:c r="BG768" s="34"/>
      <x:c r="BH768" s="34"/>
      <x:c r="BI768" s="34" t="n">
        <x:f>$B$11*(($A$1061)*$C768/$B$12*$B$7+(1-$A$1061)*$D768/$B$12*$C$7)</x:f>
        <x:v>0</x:v>
      </x:c>
      <x:c r="BJ768" s="34" t="n">
        <x:f>$B$11*(($A$1062)*$C768/$B$12*$B$7+(1-$A$1062)*$D768/$B$12*$C$7)</x:f>
        <x:v>0</x:v>
      </x:c>
      <x:c r="BK768" s="34" t="n">
        <x:f>$B$11*(($A$1063)*$C768/$B$12*$B$7+(1-$A$1063)*$D768/$B$12*$C$7)</x:f>
        <x:v>0</x:v>
      </x:c>
      <x:c r="BL768" s="34" t="n">
        <x:f>$B$11*(($A$1064)*$C768/$B$12*$B$7+(1-$A$1064)*$D768/$B$12*$C$7)</x:f>
        <x:v>0</x:v>
      </x:c>
      <x:c r="BM768" s="34" t="n">
        <x:f>$B$11*(($A$1065)*$C768/$B$12*$B$7+(1-$A$1065)*$D768/$B$12*$C$7)</x:f>
        <x:v>0</x:v>
      </x:c>
      <x:c r="BN768" s="34" t="n">
        <x:f>$B$11*(($A$1066)*$C768/$B$12*$B$7+(1-$A$1066)*$D768/$B$12*$C$7)</x:f>
        <x:v>0</x:v>
      </x:c>
      <x:c r="BO768" s="34" t="n">
        <x:f>$B$11*(($A$1067)*$C768/$B$12*$B$7+(1-$A$1067)*$D768/$B$12*$C$7)</x:f>
        <x:v>0</x:v>
      </x:c>
      <x:c r="BP768" s="34" t="n">
        <x:f>$B$11*(($A$1068)*$C768/$B$12*$B$7+(1-$A$1068)*$D768/$B$12*$C$7)</x:f>
        <x:v>0</x:v>
      </x:c>
      <x:c r="BQ768" s="34" t="n">
        <x:f>$B$11*(($A$1069)*$C768/$B$12*$B$7+(1-$A$1069)*$D768/$B$12*$C$7)</x:f>
        <x:v>0</x:v>
      </x:c>
      <x:c r="BR768" s="34" t="n">
        <x:f>$B$11*(($A$1070)*$C768/$B$12*$B$7+(1-$A$1070)*$D768/$B$12*$C$7)</x:f>
        <x:v>0</x:v>
      </x:c>
      <x:c r="BS768" s="34" t="n">
        <x:f>$B$11*(($A$1071)*$C768/$B$12*$B$7+(1-$A$1071)*$D768/$B$12*$C$7)</x:f>
        <x:v>0</x:v>
      </x:c>
      <x:c r="BT768" s="34" t="n">
        <x:f>$B$11*(($A$1072)*$C768/$B$12*$B$7+(1-$A$1072)*$D768/$B$12*$C$7)</x:f>
        <x:v>0</x:v>
      </x:c>
      <x:c r="BU768" s="34" t="n">
        <x:f>$B$11*(($A$1073)*$C768/$B$12*$B$7+(1-$A$1073)*$D768/$B$12*$C$7)</x:f>
        <x:v>0</x:v>
      </x:c>
      <x:c r="BV768" s="34" t="n">
        <x:f>$B$11*(($A$1074)*$C768/$B$12*$B$7+(1-$A$1074)*$D768/$B$12*$C$7)</x:f>
        <x:v>0</x:v>
      </x:c>
      <x:c r="BW768" s="34" t="n">
        <x:f>$B$11*(($A$1075)*$C768/$B$12*$B$7+(1-$A$1075)*$D768/$B$12*$C$7)</x:f>
        <x:v>0</x:v>
      </x:c>
      <x:c r="BX768" s="34" t="n">
        <x:f>$B$11*(($A$1076)*$C768/$B$12*$B$7+(1-$A$1076)*$D768/$B$12*$C$7)</x:f>
        <x:v>0</x:v>
      </x:c>
      <x:c r="BY768" s="34" t="n">
        <x:f>$B$11*(($A$1077)*$C768/$B$12*$B$7+(1-$A$1077)*$D768/$B$12*$C$7)</x:f>
        <x:v>0</x:v>
      </x:c>
      <x:c r="BZ768" s="34" t="n">
        <x:f>$B$11*(($A$1078)*$C768/$B$12*$B$7+(1-$A$1078)*$D768/$B$12*$C$7)</x:f>
        <x:v>0</x:v>
      </x:c>
      <x:c r="CA768" s="34" t="n">
        <x:f>$B$11*(($A$1079)*$C768/$B$12*$B$7+(1-$A$1079)*$D768/$B$12*$C$7)</x:f>
        <x:v>0</x:v>
      </x:c>
      <x:c r="CB768" s="34" t="n">
        <x:f>$B$11*(($A$1080)*$C768/$B$12*$B$7+(1-$A$1080)*$D768/$B$12*$C$7)</x:f>
        <x:v>0</x:v>
      </x:c>
      <x:c r="CC768" s="34" t="n">
        <x:f>$B$11*(($A$1081)*$C768/$B$12*$B$7+(1-$A$1081)*$D768/$B$12*$C$7)</x:f>
        <x:v>0</x:v>
      </x:c>
    </x:row>
    <x:row r="769">
      <x:c r="A769" s="34" t="n">
        <x:v>745</x:v>
      </x:c>
      <x:c r="B769" s="39" t="n">
        <x:v>-0.42933533968084664</x:v>
      </x:c>
      <x:c r="C769" s="1" t="n">
        <x:f>SUM(AM769:AV769)</x:f>
        <x:v>0</x:v>
      </x:c>
      <x:c r="D769" s="1" t="n">
        <x:f>SUM(AW769:BF769)</x:f>
        <x:v>0</x:v>
      </x:c>
      <x:c r="E769" s="17" t="n">
        <x:f>(1-C769/$B$12)*$B$8-C769/$B$12*$B$7</x:f>
        <x:v>0.05</x:v>
      </x:c>
      <x:c r="F769" s="17" t="n">
        <x:f>(1-D769/$B$12)*$C$8-D769/$B$12*$C$7</x:f>
        <x:v>0.09</x:v>
      </x:c>
      <x:c r="G769" s="32" t="n">
        <x:f>$B$11*($B$10*C769/$B$12*$B$7+(1-$B$10)*D769/$B$12*$C$7)</x:f>
        <x:v>0</x:v>
      </x:c>
      <x:c r="H769" s="17" t="n">
        <x:f>$B$10*E769+(1-$B$10)*F769</x:f>
        <x:v>0.07</x:v>
      </x:c>
      <x:c r="I769" s="34"/>
      <x:c r="J769" s="34"/>
      <x:c r="K769" s="34"/>
      <x:c r="L769" s="34"/>
      <x:c r="M769" s="34"/>
      <x:c r="N769" s="34"/>
      <x:c r="O769" s="34"/>
      <x:c r="P769" s="34"/>
      <x:c r="Q769" s="34"/>
      <x:c r="R769" s="39" t="n">
        <x:v>-1.1341596131775689</x:v>
      </x:c>
      <x:c r="S769" s="39" t="n">
        <x:v>0.5072455762555349</x:v>
      </x:c>
      <x:c r="T769" s="39" t="n">
        <x:v>-1.2459519066468705</x:v>
      </x:c>
      <x:c r="U769" s="39" t="n">
        <x:v>0.21121090302083115</x:v>
      </x:c>
      <x:c r="V769" s="39" t="n">
        <x:v>-1.2133412291387444</x:v>
      </x:c>
      <x:c r="W769" s="39" t="n">
        <x:v>0.16871048892063867</x:v>
      </x:c>
      <x:c r="X769" s="39" t="n">
        <x:v>0.9490307307415069</x:v>
      </x:c>
      <x:c r="Y769" s="39" t="n">
        <x:v>1.8644846072597179</x:v>
      </x:c>
      <x:c r="Z769" s="39" t="n">
        <x:v>1.1175742052507271</x:v>
      </x:c>
      <x:c r="AA769" s="39" t="n">
        <x:v>-0.4742127306026588</x:v>
      </x:c>
      <x:c r="AB769" s="39" t="n">
        <x:v>0.7753331075035776</x:v>
      </x:c>
      <x:c r="AC769" s="39" t="n">
        <x:v>2.6671586888505874</x:v>
      </x:c>
      <x:c r="AD769" s="39" t="n">
        <x:v>-0.5242345937304234</x:v>
      </x:c>
      <x:c r="AE769" s="39" t="n">
        <x:v>0.02627751983211404</x:v>
      </x:c>
      <x:c r="AF769" s="39" t="n">
        <x:v>0.5062234153307754</x:v>
      </x:c>
      <x:c r="AG769" s="39" t="n">
        <x:v>-0.4747473021604921</x:v>
      </x:c>
      <x:c r="AH769" s="39" t="n">
        <x:v>-1.1851117901243609</x:v>
      </x:c>
      <x:c r="AI769" s="39" t="n">
        <x:v>-0.1255637958193075</x:v>
      </x:c>
      <x:c r="AJ769" s="39" t="n">
        <x:v>-0.31429616090204454</x:v>
      </x:c>
      <x:c r="AK769" s="39" t="n">
        <x:v>-0.2422855809585225</x:v>
      </x:c>
      <x:c r="AL769" s="34"/>
      <x:c r="AM769" s="34" t="n">
        <x:f>IF(SQRT($B$9)*$B769+SQRT(1-$B$9)*R769&lt;_xlfn.NORM.S.INV($B$6),1,0)</x:f>
        <x:v>0</x:v>
      </x:c>
      <x:c r="AN769" s="34" t="n">
        <x:f>IF(SQRT($B$9)*$B769+SQRT(1-$B$9)*S769&lt;_xlfn.NORM.S.INV($B$6),1,0)</x:f>
        <x:v>0</x:v>
      </x:c>
      <x:c r="AO769" s="34" t="n">
        <x:f>IF(SQRT($B$9)*$B769+SQRT(1-$B$9)*T769&lt;_xlfn.NORM.S.INV($B$6),1,0)</x:f>
        <x:v>0</x:v>
      </x:c>
      <x:c r="AP769" s="34" t="n">
        <x:f>IF(SQRT($B$9)*$B769+SQRT(1-$B$9)*U769&lt;_xlfn.NORM.S.INV($B$6),1,0)</x:f>
        <x:v>0</x:v>
      </x:c>
      <x:c r="AQ769" s="34" t="n">
        <x:f>IF(SQRT($B$9)*$B769+SQRT(1-$B$9)*V769&lt;_xlfn.NORM.S.INV($B$6),1,0)</x:f>
        <x:v>0</x:v>
      </x:c>
      <x:c r="AR769" s="34" t="n">
        <x:f>IF(SQRT($B$9)*$B769+SQRT(1-$B$9)*W769&lt;_xlfn.NORM.S.INV($B$6),1,0)</x:f>
        <x:v>0</x:v>
      </x:c>
      <x:c r="AS769" s="34" t="n">
        <x:f>IF(SQRT($B$9)*$B769+SQRT(1-$B$9)*X769&lt;_xlfn.NORM.S.INV($B$6),1,0)</x:f>
        <x:v>0</x:v>
      </x:c>
      <x:c r="AT769" s="34" t="n">
        <x:f>IF(SQRT($B$9)*$B769+SQRT(1-$B$9)*Y769&lt;_xlfn.NORM.S.INV($B$6),1,0)</x:f>
        <x:v>0</x:v>
      </x:c>
      <x:c r="AU769" s="34" t="n">
        <x:f>IF(SQRT($B$9)*$B769+SQRT(1-$B$9)*Z769&lt;_xlfn.NORM.S.INV($B$6),1,0)</x:f>
        <x:v>0</x:v>
      </x:c>
      <x:c r="AV769" s="34" t="n">
        <x:f>IF(SQRT($B$9)*$B769+SQRT(1-$B$9)*AA769&lt;_xlfn.NORM.S.INV($B$6),1,0)</x:f>
        <x:v>0</x:v>
      </x:c>
      <x:c r="AW769" s="34" t="n">
        <x:f>IF(SQRT($C$9)*$B769+SQRT(1-$C$9)*AB769&lt;_xlfn.NORM.S.INV($C$6),1,0)</x:f>
        <x:v>0</x:v>
      </x:c>
      <x:c r="AX769" s="34" t="n">
        <x:f>IF(SQRT($C$9)*$B769+SQRT(1-$C$9)*AC769&lt;_xlfn.NORM.S.INV($C$6),1,0)</x:f>
        <x:v>0</x:v>
      </x:c>
      <x:c r="AY769" s="34" t="n">
        <x:f>IF(SQRT($C$9)*$B769+SQRT(1-$C$9)*AD769&lt;_xlfn.NORM.S.INV($C$6),1,0)</x:f>
        <x:v>0</x:v>
      </x:c>
      <x:c r="AZ769" s="34" t="n">
        <x:f>IF(SQRT($C$9)*$B769+SQRT(1-$C$9)*AE769&lt;_xlfn.NORM.S.INV($C$6),1,0)</x:f>
        <x:v>0</x:v>
      </x:c>
      <x:c r="BA769" s="34" t="n">
        <x:f>IF(SQRT($C$9)*$B769+SQRT(1-$C$9)*AF769&lt;_xlfn.NORM.S.INV($C$6),1,0)</x:f>
        <x:v>0</x:v>
      </x:c>
      <x:c r="BB769" s="34" t="n">
        <x:f>IF(SQRT($C$9)*$B769+SQRT(1-$C$9)*AG769&lt;_xlfn.NORM.S.INV($C$6),1,0)</x:f>
        <x:v>0</x:v>
      </x:c>
      <x:c r="BC769" s="34" t="n">
        <x:f>IF(SQRT($C$9)*$B769+SQRT(1-$C$9)*AH769&lt;_xlfn.NORM.S.INV($C$6),1,0)</x:f>
        <x:v>0</x:v>
      </x:c>
      <x:c r="BD769" s="34" t="n">
        <x:f>IF(SQRT($C$9)*$B769+SQRT(1-$C$9)*AI769&lt;_xlfn.NORM.S.INV($C$6),1,0)</x:f>
        <x:v>0</x:v>
      </x:c>
      <x:c r="BE769" s="34" t="n">
        <x:f>IF(SQRT($C$9)*$B769+SQRT(1-$C$9)*AJ769&lt;_xlfn.NORM.S.INV($C$6),1,0)</x:f>
        <x:v>0</x:v>
      </x:c>
      <x:c r="BF769" s="34" t="n">
        <x:f>IF(SQRT($C$9)*$B769+SQRT(1-$C$9)*AK769&lt;_xlfn.NORM.S.INV($C$6),1,0)</x:f>
        <x:v>0</x:v>
      </x:c>
      <x:c r="BG769" s="34"/>
      <x:c r="BH769" s="34"/>
      <x:c r="BI769" s="34" t="n">
        <x:f>$B$11*(($A$1061)*$C769/$B$12*$B$7+(1-$A$1061)*$D769/$B$12*$C$7)</x:f>
        <x:v>0</x:v>
      </x:c>
      <x:c r="BJ769" s="34" t="n">
        <x:f>$B$11*(($A$1062)*$C769/$B$12*$B$7+(1-$A$1062)*$D769/$B$12*$C$7)</x:f>
        <x:v>0</x:v>
      </x:c>
      <x:c r="BK769" s="34" t="n">
        <x:f>$B$11*(($A$1063)*$C769/$B$12*$B$7+(1-$A$1063)*$D769/$B$12*$C$7)</x:f>
        <x:v>0</x:v>
      </x:c>
      <x:c r="BL769" s="34" t="n">
        <x:f>$B$11*(($A$1064)*$C769/$B$12*$B$7+(1-$A$1064)*$D769/$B$12*$C$7)</x:f>
        <x:v>0</x:v>
      </x:c>
      <x:c r="BM769" s="34" t="n">
        <x:f>$B$11*(($A$1065)*$C769/$B$12*$B$7+(1-$A$1065)*$D769/$B$12*$C$7)</x:f>
        <x:v>0</x:v>
      </x:c>
      <x:c r="BN769" s="34" t="n">
        <x:f>$B$11*(($A$1066)*$C769/$B$12*$B$7+(1-$A$1066)*$D769/$B$12*$C$7)</x:f>
        <x:v>0</x:v>
      </x:c>
      <x:c r="BO769" s="34" t="n">
        <x:f>$B$11*(($A$1067)*$C769/$B$12*$B$7+(1-$A$1067)*$D769/$B$12*$C$7)</x:f>
        <x:v>0</x:v>
      </x:c>
      <x:c r="BP769" s="34" t="n">
        <x:f>$B$11*(($A$1068)*$C769/$B$12*$B$7+(1-$A$1068)*$D769/$B$12*$C$7)</x:f>
        <x:v>0</x:v>
      </x:c>
      <x:c r="BQ769" s="34" t="n">
        <x:f>$B$11*(($A$1069)*$C769/$B$12*$B$7+(1-$A$1069)*$D769/$B$12*$C$7)</x:f>
        <x:v>0</x:v>
      </x:c>
      <x:c r="BR769" s="34" t="n">
        <x:f>$B$11*(($A$1070)*$C769/$B$12*$B$7+(1-$A$1070)*$D769/$B$12*$C$7)</x:f>
        <x:v>0</x:v>
      </x:c>
      <x:c r="BS769" s="34" t="n">
        <x:f>$B$11*(($A$1071)*$C769/$B$12*$B$7+(1-$A$1071)*$D769/$B$12*$C$7)</x:f>
        <x:v>0</x:v>
      </x:c>
      <x:c r="BT769" s="34" t="n">
        <x:f>$B$11*(($A$1072)*$C769/$B$12*$B$7+(1-$A$1072)*$D769/$B$12*$C$7)</x:f>
        <x:v>0</x:v>
      </x:c>
      <x:c r="BU769" s="34" t="n">
        <x:f>$B$11*(($A$1073)*$C769/$B$12*$B$7+(1-$A$1073)*$D769/$B$12*$C$7)</x:f>
        <x:v>0</x:v>
      </x:c>
      <x:c r="BV769" s="34" t="n">
        <x:f>$B$11*(($A$1074)*$C769/$B$12*$B$7+(1-$A$1074)*$D769/$B$12*$C$7)</x:f>
        <x:v>0</x:v>
      </x:c>
      <x:c r="BW769" s="34" t="n">
        <x:f>$B$11*(($A$1075)*$C769/$B$12*$B$7+(1-$A$1075)*$D769/$B$12*$C$7)</x:f>
        <x:v>0</x:v>
      </x:c>
      <x:c r="BX769" s="34" t="n">
        <x:f>$B$11*(($A$1076)*$C769/$B$12*$B$7+(1-$A$1076)*$D769/$B$12*$C$7)</x:f>
        <x:v>0</x:v>
      </x:c>
      <x:c r="BY769" s="34" t="n">
        <x:f>$B$11*(($A$1077)*$C769/$B$12*$B$7+(1-$A$1077)*$D769/$B$12*$C$7)</x:f>
        <x:v>0</x:v>
      </x:c>
      <x:c r="BZ769" s="34" t="n">
        <x:f>$B$11*(($A$1078)*$C769/$B$12*$B$7+(1-$A$1078)*$D769/$B$12*$C$7)</x:f>
        <x:v>0</x:v>
      </x:c>
      <x:c r="CA769" s="34" t="n">
        <x:f>$B$11*(($A$1079)*$C769/$B$12*$B$7+(1-$A$1079)*$D769/$B$12*$C$7)</x:f>
        <x:v>0</x:v>
      </x:c>
      <x:c r="CB769" s="34" t="n">
        <x:f>$B$11*(($A$1080)*$C769/$B$12*$B$7+(1-$A$1080)*$D769/$B$12*$C$7)</x:f>
        <x:v>0</x:v>
      </x:c>
      <x:c r="CC769" s="34" t="n">
        <x:f>$B$11*(($A$1081)*$C769/$B$12*$B$7+(1-$A$1081)*$D769/$B$12*$C$7)</x:f>
        <x:v>0</x:v>
      </x:c>
    </x:row>
    <x:row r="770">
      <x:c r="A770" s="34" t="n">
        <x:v>746</x:v>
      </x:c>
      <x:c r="B770" s="39" t="n">
        <x:v>0.963126713365527</x:v>
      </x:c>
      <x:c r="C770" s="1" t="n">
        <x:f>SUM(AM770:AV770)</x:f>
        <x:v>0</x:v>
      </x:c>
      <x:c r="D770" s="1" t="n">
        <x:f>SUM(AW770:BF770)</x:f>
        <x:v>0</x:v>
      </x:c>
      <x:c r="E770" s="17" t="n">
        <x:f>(1-C770/$B$12)*$B$8-C770/$B$12*$B$7</x:f>
        <x:v>0.05</x:v>
      </x:c>
      <x:c r="F770" s="17" t="n">
        <x:f>(1-D770/$B$12)*$C$8-D770/$B$12*$C$7</x:f>
        <x:v>0.09</x:v>
      </x:c>
      <x:c r="G770" s="32" t="n">
        <x:f>$B$11*($B$10*C770/$B$12*$B$7+(1-$B$10)*D770/$B$12*$C$7)</x:f>
        <x:v>0</x:v>
      </x:c>
      <x:c r="H770" s="17" t="n">
        <x:f>$B$10*E770+(1-$B$10)*F770</x:f>
        <x:v>0.07</x:v>
      </x:c>
      <x:c r="I770" s="34"/>
      <x:c r="J770" s="34"/>
      <x:c r="K770" s="34"/>
      <x:c r="L770" s="34"/>
      <x:c r="M770" s="34"/>
      <x:c r="N770" s="34"/>
      <x:c r="O770" s="34"/>
      <x:c r="P770" s="34"/>
      <x:c r="Q770" s="34"/>
      <x:c r="R770" s="39" t="n">
        <x:v>-0.5322968256566615</x:v>
      </x:c>
      <x:c r="S770" s="39" t="n">
        <x:v>-0.7757155122138402</x:v>
      </x:c>
      <x:c r="T770" s="39" t="n">
        <x:v>-0.8746315743110087</x:v>
      </x:c>
      <x:c r="U770" s="39" t="n">
        <x:v>-0.789730867502357</x:v>
      </x:c>
      <x:c r="V770" s="39" t="n">
        <x:v>-2.3081013232437018</x:v>
      </x:c>
      <x:c r="W770" s="39" t="n">
        <x:v>0.11619631417765011</x:v>
      </x:c>
      <x:c r="X770" s="39" t="n">
        <x:v>-0.7867437562012419</x:v>
      </x:c>
      <x:c r="Y770" s="39" t="n">
        <x:v>0.047297730892957794</x:v>
      </x:c>
      <x:c r="Z770" s="39" t="n">
        <x:v>0.21217885447832585</x:v>
      </x:c>
      <x:c r="AA770" s="39" t="n">
        <x:v>0.2086701346243161</x:v>
      </x:c>
      <x:c r="AB770" s="39" t="n">
        <x:v>-0.5344630495848034</x:v>
      </x:c>
      <x:c r="AC770" s="39" t="n">
        <x:v>-0.7732653944766821</x:v>
      </x:c>
      <x:c r="AD770" s="39" t="n">
        <x:v>2.140527664321973</x:v>
      </x:c>
      <x:c r="AE770" s="39" t="n">
        <x:v>1.4154939644515094</x:v>
      </x:c>
      <x:c r="AF770" s="39" t="n">
        <x:v>0.4425230409612953</x:v>
      </x:c>
      <x:c r="AG770" s="39" t="n">
        <x:v>-0.2668483215835029</x:v>
      </x:c>
      <x:c r="AH770" s="39" t="n">
        <x:v>1.7119874506928932</x:v>
      </x:c>
      <x:c r="AI770" s="39" t="n">
        <x:v>1.4184466035916994</x:v>
      </x:c>
      <x:c r="AJ770" s="39" t="n">
        <x:v>1.0887577254407421</x:v>
      </x:c>
      <x:c r="AK770" s="39" t="n">
        <x:v>-0.3660142249596983</x:v>
      </x:c>
      <x:c r="AL770" s="34"/>
      <x:c r="AM770" s="34" t="n">
        <x:f>IF(SQRT($B$9)*$B770+SQRT(1-$B$9)*R770&lt;_xlfn.NORM.S.INV($B$6),1,0)</x:f>
        <x:v>0</x:v>
      </x:c>
      <x:c r="AN770" s="34" t="n">
        <x:f>IF(SQRT($B$9)*$B770+SQRT(1-$B$9)*S770&lt;_xlfn.NORM.S.INV($B$6),1,0)</x:f>
        <x:v>0</x:v>
      </x:c>
      <x:c r="AO770" s="34" t="n">
        <x:f>IF(SQRT($B$9)*$B770+SQRT(1-$B$9)*T770&lt;_xlfn.NORM.S.INV($B$6),1,0)</x:f>
        <x:v>0</x:v>
      </x:c>
      <x:c r="AP770" s="34" t="n">
        <x:f>IF(SQRT($B$9)*$B770+SQRT(1-$B$9)*U770&lt;_xlfn.NORM.S.INV($B$6),1,0)</x:f>
        <x:v>0</x:v>
      </x:c>
      <x:c r="AQ770" s="34" t="n">
        <x:f>IF(SQRT($B$9)*$B770+SQRT(1-$B$9)*V770&lt;_xlfn.NORM.S.INV($B$6),1,0)</x:f>
        <x:v>0</x:v>
      </x:c>
      <x:c r="AR770" s="34" t="n">
        <x:f>IF(SQRT($B$9)*$B770+SQRT(1-$B$9)*W770&lt;_xlfn.NORM.S.INV($B$6),1,0)</x:f>
        <x:v>0</x:v>
      </x:c>
      <x:c r="AS770" s="34" t="n">
        <x:f>IF(SQRT($B$9)*$B770+SQRT(1-$B$9)*X770&lt;_xlfn.NORM.S.INV($B$6),1,0)</x:f>
        <x:v>0</x:v>
      </x:c>
      <x:c r="AT770" s="34" t="n">
        <x:f>IF(SQRT($B$9)*$B770+SQRT(1-$B$9)*Y770&lt;_xlfn.NORM.S.INV($B$6),1,0)</x:f>
        <x:v>0</x:v>
      </x:c>
      <x:c r="AU770" s="34" t="n">
        <x:f>IF(SQRT($B$9)*$B770+SQRT(1-$B$9)*Z770&lt;_xlfn.NORM.S.INV($B$6),1,0)</x:f>
        <x:v>0</x:v>
      </x:c>
      <x:c r="AV770" s="34" t="n">
        <x:f>IF(SQRT($B$9)*$B770+SQRT(1-$B$9)*AA770&lt;_xlfn.NORM.S.INV($B$6),1,0)</x:f>
        <x:v>0</x:v>
      </x:c>
      <x:c r="AW770" s="34" t="n">
        <x:f>IF(SQRT($C$9)*$B770+SQRT(1-$C$9)*AB770&lt;_xlfn.NORM.S.INV($C$6),1,0)</x:f>
        <x:v>0</x:v>
      </x:c>
      <x:c r="AX770" s="34" t="n">
        <x:f>IF(SQRT($C$9)*$B770+SQRT(1-$C$9)*AC770&lt;_xlfn.NORM.S.INV($C$6),1,0)</x:f>
        <x:v>0</x:v>
      </x:c>
      <x:c r="AY770" s="34" t="n">
        <x:f>IF(SQRT($C$9)*$B770+SQRT(1-$C$9)*AD770&lt;_xlfn.NORM.S.INV($C$6),1,0)</x:f>
        <x:v>0</x:v>
      </x:c>
      <x:c r="AZ770" s="34" t="n">
        <x:f>IF(SQRT($C$9)*$B770+SQRT(1-$C$9)*AE770&lt;_xlfn.NORM.S.INV($C$6),1,0)</x:f>
        <x:v>0</x:v>
      </x:c>
      <x:c r="BA770" s="34" t="n">
        <x:f>IF(SQRT($C$9)*$B770+SQRT(1-$C$9)*AF770&lt;_xlfn.NORM.S.INV($C$6),1,0)</x:f>
        <x:v>0</x:v>
      </x:c>
      <x:c r="BB770" s="34" t="n">
        <x:f>IF(SQRT($C$9)*$B770+SQRT(1-$C$9)*AG770&lt;_xlfn.NORM.S.INV($C$6),1,0)</x:f>
        <x:v>0</x:v>
      </x:c>
      <x:c r="BC770" s="34" t="n">
        <x:f>IF(SQRT($C$9)*$B770+SQRT(1-$C$9)*AH770&lt;_xlfn.NORM.S.INV($C$6),1,0)</x:f>
        <x:v>0</x:v>
      </x:c>
      <x:c r="BD770" s="34" t="n">
        <x:f>IF(SQRT($C$9)*$B770+SQRT(1-$C$9)*AI770&lt;_xlfn.NORM.S.INV($C$6),1,0)</x:f>
        <x:v>0</x:v>
      </x:c>
      <x:c r="BE770" s="34" t="n">
        <x:f>IF(SQRT($C$9)*$B770+SQRT(1-$C$9)*AJ770&lt;_xlfn.NORM.S.INV($C$6),1,0)</x:f>
        <x:v>0</x:v>
      </x:c>
      <x:c r="BF770" s="34" t="n">
        <x:f>IF(SQRT($C$9)*$B770+SQRT(1-$C$9)*AK770&lt;_xlfn.NORM.S.INV($C$6),1,0)</x:f>
        <x:v>0</x:v>
      </x:c>
      <x:c r="BG770" s="34"/>
      <x:c r="BH770" s="34"/>
      <x:c r="BI770" s="34" t="n">
        <x:f>$B$11*(($A$1061)*$C770/$B$12*$B$7+(1-$A$1061)*$D770/$B$12*$C$7)</x:f>
        <x:v>0</x:v>
      </x:c>
      <x:c r="BJ770" s="34" t="n">
        <x:f>$B$11*(($A$1062)*$C770/$B$12*$B$7+(1-$A$1062)*$D770/$B$12*$C$7)</x:f>
        <x:v>0</x:v>
      </x:c>
      <x:c r="BK770" s="34" t="n">
        <x:f>$B$11*(($A$1063)*$C770/$B$12*$B$7+(1-$A$1063)*$D770/$B$12*$C$7)</x:f>
        <x:v>0</x:v>
      </x:c>
      <x:c r="BL770" s="34" t="n">
        <x:f>$B$11*(($A$1064)*$C770/$B$12*$B$7+(1-$A$1064)*$D770/$B$12*$C$7)</x:f>
        <x:v>0</x:v>
      </x:c>
      <x:c r="BM770" s="34" t="n">
        <x:f>$B$11*(($A$1065)*$C770/$B$12*$B$7+(1-$A$1065)*$D770/$B$12*$C$7)</x:f>
        <x:v>0</x:v>
      </x:c>
      <x:c r="BN770" s="34" t="n">
        <x:f>$B$11*(($A$1066)*$C770/$B$12*$B$7+(1-$A$1066)*$D770/$B$12*$C$7)</x:f>
        <x:v>0</x:v>
      </x:c>
      <x:c r="BO770" s="34" t="n">
        <x:f>$B$11*(($A$1067)*$C770/$B$12*$B$7+(1-$A$1067)*$D770/$B$12*$C$7)</x:f>
        <x:v>0</x:v>
      </x:c>
      <x:c r="BP770" s="34" t="n">
        <x:f>$B$11*(($A$1068)*$C770/$B$12*$B$7+(1-$A$1068)*$D770/$B$12*$C$7)</x:f>
        <x:v>0</x:v>
      </x:c>
      <x:c r="BQ770" s="34" t="n">
        <x:f>$B$11*(($A$1069)*$C770/$B$12*$B$7+(1-$A$1069)*$D770/$B$12*$C$7)</x:f>
        <x:v>0</x:v>
      </x:c>
      <x:c r="BR770" s="34" t="n">
        <x:f>$B$11*(($A$1070)*$C770/$B$12*$B$7+(1-$A$1070)*$D770/$B$12*$C$7)</x:f>
        <x:v>0</x:v>
      </x:c>
      <x:c r="BS770" s="34" t="n">
        <x:f>$B$11*(($A$1071)*$C770/$B$12*$B$7+(1-$A$1071)*$D770/$B$12*$C$7)</x:f>
        <x:v>0</x:v>
      </x:c>
      <x:c r="BT770" s="34" t="n">
        <x:f>$B$11*(($A$1072)*$C770/$B$12*$B$7+(1-$A$1072)*$D770/$B$12*$C$7)</x:f>
        <x:v>0</x:v>
      </x:c>
      <x:c r="BU770" s="34" t="n">
        <x:f>$B$11*(($A$1073)*$C770/$B$12*$B$7+(1-$A$1073)*$D770/$B$12*$C$7)</x:f>
        <x:v>0</x:v>
      </x:c>
      <x:c r="BV770" s="34" t="n">
        <x:f>$B$11*(($A$1074)*$C770/$B$12*$B$7+(1-$A$1074)*$D770/$B$12*$C$7)</x:f>
        <x:v>0</x:v>
      </x:c>
      <x:c r="BW770" s="34" t="n">
        <x:f>$B$11*(($A$1075)*$C770/$B$12*$B$7+(1-$A$1075)*$D770/$B$12*$C$7)</x:f>
        <x:v>0</x:v>
      </x:c>
      <x:c r="BX770" s="34" t="n">
        <x:f>$B$11*(($A$1076)*$C770/$B$12*$B$7+(1-$A$1076)*$D770/$B$12*$C$7)</x:f>
        <x:v>0</x:v>
      </x:c>
      <x:c r="BY770" s="34" t="n">
        <x:f>$B$11*(($A$1077)*$C770/$B$12*$B$7+(1-$A$1077)*$D770/$B$12*$C$7)</x:f>
        <x:v>0</x:v>
      </x:c>
      <x:c r="BZ770" s="34" t="n">
        <x:f>$B$11*(($A$1078)*$C770/$B$12*$B$7+(1-$A$1078)*$D770/$B$12*$C$7)</x:f>
        <x:v>0</x:v>
      </x:c>
      <x:c r="CA770" s="34" t="n">
        <x:f>$B$11*(($A$1079)*$C770/$B$12*$B$7+(1-$A$1079)*$D770/$B$12*$C$7)</x:f>
        <x:v>0</x:v>
      </x:c>
      <x:c r="CB770" s="34" t="n">
        <x:f>$B$11*(($A$1080)*$C770/$B$12*$B$7+(1-$A$1080)*$D770/$B$12*$C$7)</x:f>
        <x:v>0</x:v>
      </x:c>
      <x:c r="CC770" s="34" t="n">
        <x:f>$B$11*(($A$1081)*$C770/$B$12*$B$7+(1-$A$1081)*$D770/$B$12*$C$7)</x:f>
        <x:v>0</x:v>
      </x:c>
    </x:row>
    <x:row r="771">
      <x:c r="A771" s="34" t="n">
        <x:v>747</x:v>
      </x:c>
      <x:c r="B771" s="39" t="n">
        <x:v>0.4815805432023051</x:v>
      </x:c>
      <x:c r="C771" s="1" t="n">
        <x:f>SUM(AM771:AV771)</x:f>
        <x:v>0</x:v>
      </x:c>
      <x:c r="D771" s="1" t="n">
        <x:f>SUM(AW771:BF771)</x:f>
        <x:v>0</x:v>
      </x:c>
      <x:c r="E771" s="17" t="n">
        <x:f>(1-C771/$B$12)*$B$8-C771/$B$12*$B$7</x:f>
        <x:v>0.05</x:v>
      </x:c>
      <x:c r="F771" s="17" t="n">
        <x:f>(1-D771/$B$12)*$C$8-D771/$B$12*$C$7</x:f>
        <x:v>0.09</x:v>
      </x:c>
      <x:c r="G771" s="32" t="n">
        <x:f>$B$11*($B$10*C771/$B$12*$B$7+(1-$B$10)*D771/$B$12*$C$7)</x:f>
        <x:v>0</x:v>
      </x:c>
      <x:c r="H771" s="17" t="n">
        <x:f>$B$10*E771+(1-$B$10)*F771</x:f>
        <x:v>0.07</x:v>
      </x:c>
      <x:c r="I771" s="34"/>
      <x:c r="J771" s="34"/>
      <x:c r="K771" s="34"/>
      <x:c r="L771" s="34"/>
      <x:c r="M771" s="34"/>
      <x:c r="N771" s="34"/>
      <x:c r="O771" s="34"/>
      <x:c r="P771" s="34"/>
      <x:c r="Q771" s="34"/>
      <x:c r="R771" s="39" t="n">
        <x:v>0.3237457342906242</x:v>
      </x:c>
      <x:c r="S771" s="39" t="n">
        <x:v>0.41802989671270135</x:v>
      </x:c>
      <x:c r="T771" s="39" t="n">
        <x:v>-0.4352129821376399</x:v>
      </x:c>
      <x:c r="U771" s="39" t="n">
        <x:v>-0.006881862219512545</x:v>
      </x:c>
      <x:c r="V771" s="39" t="n">
        <x:v>-1.0952296907694474</x:v>
      </x:c>
      <x:c r="W771" s="39" t="n">
        <x:v>-0.2760834551970813</x:v>
      </x:c>
      <x:c r="X771" s="39" t="n">
        <x:v>0.596745668809805</x:v>
      </x:c>
      <x:c r="Y771" s="39" t="n">
        <x:v>-0.11950157983875583</x:v>
      </x:c>
      <x:c r="Z771" s="39" t="n">
        <x:v>-0.3640278205991879</x:v>
      </x:c>
      <x:c r="AA771" s="39" t="n">
        <x:v>-0.6805551945624658</x:v>
      </x:c>
      <x:c r="AB771" s="39" t="n">
        <x:v>-0.6680305023923276</x:v>
      </x:c>
      <x:c r="AC771" s="39" t="n">
        <x:v>-0.886047285828416</x:v>
      </x:c>
      <x:c r="AD771" s="39" t="n">
        <x:v>0.18044077163707276</x:v>
      </x:c>
      <x:c r="AE771" s="39" t="n">
        <x:v>-0.0835383592644129</x:v>
      </x:c>
      <x:c r="AF771" s="39" t="n">
        <x:v>0.165769828629842</x:v>
      </x:c>
      <x:c r="AG771" s="39" t="n">
        <x:v>0.9095656365618952</x:v>
      </x:c>
      <x:c r="AH771" s="39" t="n">
        <x:v>0.8610464939046828</x:v>
      </x:c>
      <x:c r="AI771" s="39" t="n">
        <x:v>-0.9408419428300783</x:v>
      </x:c>
      <x:c r="AJ771" s="39" t="n">
        <x:v>-0.7411719846141565</x:v>
      </x:c>
      <x:c r="AK771" s="39" t="n">
        <x:v>-1.3712134238766323</x:v>
      </x:c>
      <x:c r="AL771" s="34"/>
      <x:c r="AM771" s="34" t="n">
        <x:f>IF(SQRT($B$9)*$B771+SQRT(1-$B$9)*R771&lt;_xlfn.NORM.S.INV($B$6),1,0)</x:f>
        <x:v>0</x:v>
      </x:c>
      <x:c r="AN771" s="34" t="n">
        <x:f>IF(SQRT($B$9)*$B771+SQRT(1-$B$9)*S771&lt;_xlfn.NORM.S.INV($B$6),1,0)</x:f>
        <x:v>0</x:v>
      </x:c>
      <x:c r="AO771" s="34" t="n">
        <x:f>IF(SQRT($B$9)*$B771+SQRT(1-$B$9)*T771&lt;_xlfn.NORM.S.INV($B$6),1,0)</x:f>
        <x:v>0</x:v>
      </x:c>
      <x:c r="AP771" s="34" t="n">
        <x:f>IF(SQRT($B$9)*$B771+SQRT(1-$B$9)*U771&lt;_xlfn.NORM.S.INV($B$6),1,0)</x:f>
        <x:v>0</x:v>
      </x:c>
      <x:c r="AQ771" s="34" t="n">
        <x:f>IF(SQRT($B$9)*$B771+SQRT(1-$B$9)*V771&lt;_xlfn.NORM.S.INV($B$6),1,0)</x:f>
        <x:v>0</x:v>
      </x:c>
      <x:c r="AR771" s="34" t="n">
        <x:f>IF(SQRT($B$9)*$B771+SQRT(1-$B$9)*W771&lt;_xlfn.NORM.S.INV($B$6),1,0)</x:f>
        <x:v>0</x:v>
      </x:c>
      <x:c r="AS771" s="34" t="n">
        <x:f>IF(SQRT($B$9)*$B771+SQRT(1-$B$9)*X771&lt;_xlfn.NORM.S.INV($B$6),1,0)</x:f>
        <x:v>0</x:v>
      </x:c>
      <x:c r="AT771" s="34" t="n">
        <x:f>IF(SQRT($B$9)*$B771+SQRT(1-$B$9)*Y771&lt;_xlfn.NORM.S.INV($B$6),1,0)</x:f>
        <x:v>0</x:v>
      </x:c>
      <x:c r="AU771" s="34" t="n">
        <x:f>IF(SQRT($B$9)*$B771+SQRT(1-$B$9)*Z771&lt;_xlfn.NORM.S.INV($B$6),1,0)</x:f>
        <x:v>0</x:v>
      </x:c>
      <x:c r="AV771" s="34" t="n">
        <x:f>IF(SQRT($B$9)*$B771+SQRT(1-$B$9)*AA771&lt;_xlfn.NORM.S.INV($B$6),1,0)</x:f>
        <x:v>0</x:v>
      </x:c>
      <x:c r="AW771" s="34" t="n">
        <x:f>IF(SQRT($C$9)*$B771+SQRT(1-$C$9)*AB771&lt;_xlfn.NORM.S.INV($C$6),1,0)</x:f>
        <x:v>0</x:v>
      </x:c>
      <x:c r="AX771" s="34" t="n">
        <x:f>IF(SQRT($C$9)*$B771+SQRT(1-$C$9)*AC771&lt;_xlfn.NORM.S.INV($C$6),1,0)</x:f>
        <x:v>0</x:v>
      </x:c>
      <x:c r="AY771" s="34" t="n">
        <x:f>IF(SQRT($C$9)*$B771+SQRT(1-$C$9)*AD771&lt;_xlfn.NORM.S.INV($C$6),1,0)</x:f>
        <x:v>0</x:v>
      </x:c>
      <x:c r="AZ771" s="34" t="n">
        <x:f>IF(SQRT($C$9)*$B771+SQRT(1-$C$9)*AE771&lt;_xlfn.NORM.S.INV($C$6),1,0)</x:f>
        <x:v>0</x:v>
      </x:c>
      <x:c r="BA771" s="34" t="n">
        <x:f>IF(SQRT($C$9)*$B771+SQRT(1-$C$9)*AF771&lt;_xlfn.NORM.S.INV($C$6),1,0)</x:f>
        <x:v>0</x:v>
      </x:c>
      <x:c r="BB771" s="34" t="n">
        <x:f>IF(SQRT($C$9)*$B771+SQRT(1-$C$9)*AG771&lt;_xlfn.NORM.S.INV($C$6),1,0)</x:f>
        <x:v>0</x:v>
      </x:c>
      <x:c r="BC771" s="34" t="n">
        <x:f>IF(SQRT($C$9)*$B771+SQRT(1-$C$9)*AH771&lt;_xlfn.NORM.S.INV($C$6),1,0)</x:f>
        <x:v>0</x:v>
      </x:c>
      <x:c r="BD771" s="34" t="n">
        <x:f>IF(SQRT($C$9)*$B771+SQRT(1-$C$9)*AI771&lt;_xlfn.NORM.S.INV($C$6),1,0)</x:f>
        <x:v>0</x:v>
      </x:c>
      <x:c r="BE771" s="34" t="n">
        <x:f>IF(SQRT($C$9)*$B771+SQRT(1-$C$9)*AJ771&lt;_xlfn.NORM.S.INV($C$6),1,0)</x:f>
        <x:v>0</x:v>
      </x:c>
      <x:c r="BF771" s="34" t="n">
        <x:f>IF(SQRT($C$9)*$B771+SQRT(1-$C$9)*AK771&lt;_xlfn.NORM.S.INV($C$6),1,0)</x:f>
        <x:v>0</x:v>
      </x:c>
      <x:c r="BG771" s="34"/>
      <x:c r="BH771" s="34"/>
      <x:c r="BI771" s="34" t="n">
        <x:f>$B$11*(($A$1061)*$C771/$B$12*$B$7+(1-$A$1061)*$D771/$B$12*$C$7)</x:f>
        <x:v>0</x:v>
      </x:c>
      <x:c r="BJ771" s="34" t="n">
        <x:f>$B$11*(($A$1062)*$C771/$B$12*$B$7+(1-$A$1062)*$D771/$B$12*$C$7)</x:f>
        <x:v>0</x:v>
      </x:c>
      <x:c r="BK771" s="34" t="n">
        <x:f>$B$11*(($A$1063)*$C771/$B$12*$B$7+(1-$A$1063)*$D771/$B$12*$C$7)</x:f>
        <x:v>0</x:v>
      </x:c>
      <x:c r="BL771" s="34" t="n">
        <x:f>$B$11*(($A$1064)*$C771/$B$12*$B$7+(1-$A$1064)*$D771/$B$12*$C$7)</x:f>
        <x:v>0</x:v>
      </x:c>
      <x:c r="BM771" s="34" t="n">
        <x:f>$B$11*(($A$1065)*$C771/$B$12*$B$7+(1-$A$1065)*$D771/$B$12*$C$7)</x:f>
        <x:v>0</x:v>
      </x:c>
      <x:c r="BN771" s="34" t="n">
        <x:f>$B$11*(($A$1066)*$C771/$B$12*$B$7+(1-$A$1066)*$D771/$B$12*$C$7)</x:f>
        <x:v>0</x:v>
      </x:c>
      <x:c r="BO771" s="34" t="n">
        <x:f>$B$11*(($A$1067)*$C771/$B$12*$B$7+(1-$A$1067)*$D771/$B$12*$C$7)</x:f>
        <x:v>0</x:v>
      </x:c>
      <x:c r="BP771" s="34" t="n">
        <x:f>$B$11*(($A$1068)*$C771/$B$12*$B$7+(1-$A$1068)*$D771/$B$12*$C$7)</x:f>
        <x:v>0</x:v>
      </x:c>
      <x:c r="BQ771" s="34" t="n">
        <x:f>$B$11*(($A$1069)*$C771/$B$12*$B$7+(1-$A$1069)*$D771/$B$12*$C$7)</x:f>
        <x:v>0</x:v>
      </x:c>
      <x:c r="BR771" s="34" t="n">
        <x:f>$B$11*(($A$1070)*$C771/$B$12*$B$7+(1-$A$1070)*$D771/$B$12*$C$7)</x:f>
        <x:v>0</x:v>
      </x:c>
      <x:c r="BS771" s="34" t="n">
        <x:f>$B$11*(($A$1071)*$C771/$B$12*$B$7+(1-$A$1071)*$D771/$B$12*$C$7)</x:f>
        <x:v>0</x:v>
      </x:c>
      <x:c r="BT771" s="34" t="n">
        <x:f>$B$11*(($A$1072)*$C771/$B$12*$B$7+(1-$A$1072)*$D771/$B$12*$C$7)</x:f>
        <x:v>0</x:v>
      </x:c>
      <x:c r="BU771" s="34" t="n">
        <x:f>$B$11*(($A$1073)*$C771/$B$12*$B$7+(1-$A$1073)*$D771/$B$12*$C$7)</x:f>
        <x:v>0</x:v>
      </x:c>
      <x:c r="BV771" s="34" t="n">
        <x:f>$B$11*(($A$1074)*$C771/$B$12*$B$7+(1-$A$1074)*$D771/$B$12*$C$7)</x:f>
        <x:v>0</x:v>
      </x:c>
      <x:c r="BW771" s="34" t="n">
        <x:f>$B$11*(($A$1075)*$C771/$B$12*$B$7+(1-$A$1075)*$D771/$B$12*$C$7)</x:f>
        <x:v>0</x:v>
      </x:c>
      <x:c r="BX771" s="34" t="n">
        <x:f>$B$11*(($A$1076)*$C771/$B$12*$B$7+(1-$A$1076)*$D771/$B$12*$C$7)</x:f>
        <x:v>0</x:v>
      </x:c>
      <x:c r="BY771" s="34" t="n">
        <x:f>$B$11*(($A$1077)*$C771/$B$12*$B$7+(1-$A$1077)*$D771/$B$12*$C$7)</x:f>
        <x:v>0</x:v>
      </x:c>
      <x:c r="BZ771" s="34" t="n">
        <x:f>$B$11*(($A$1078)*$C771/$B$12*$B$7+(1-$A$1078)*$D771/$B$12*$C$7)</x:f>
        <x:v>0</x:v>
      </x:c>
      <x:c r="CA771" s="34" t="n">
        <x:f>$B$11*(($A$1079)*$C771/$B$12*$B$7+(1-$A$1079)*$D771/$B$12*$C$7)</x:f>
        <x:v>0</x:v>
      </x:c>
      <x:c r="CB771" s="34" t="n">
        <x:f>$B$11*(($A$1080)*$C771/$B$12*$B$7+(1-$A$1080)*$D771/$B$12*$C$7)</x:f>
        <x:v>0</x:v>
      </x:c>
      <x:c r="CC771" s="34" t="n">
        <x:f>$B$11*(($A$1081)*$C771/$B$12*$B$7+(1-$A$1081)*$D771/$B$12*$C$7)</x:f>
        <x:v>0</x:v>
      </x:c>
    </x:row>
    <x:row r="772">
      <x:c r="A772" s="34" t="n">
        <x:v>748</x:v>
      </x:c>
      <x:c r="B772" s="39" t="n">
        <x:v>0.09800268749226339</x:v>
      </x:c>
      <x:c r="C772" s="1" t="n">
        <x:f>SUM(AM772:AV772)</x:f>
        <x:v>0</x:v>
      </x:c>
      <x:c r="D772" s="1" t="n">
        <x:f>SUM(AW772:BF772)</x:f>
        <x:v>0</x:v>
      </x:c>
      <x:c r="E772" s="17" t="n">
        <x:f>(1-C772/$B$12)*$B$8-C772/$B$12*$B$7</x:f>
        <x:v>0.05</x:v>
      </x:c>
      <x:c r="F772" s="17" t="n">
        <x:f>(1-D772/$B$12)*$C$8-D772/$B$12*$C$7</x:f>
        <x:v>0.09</x:v>
      </x:c>
      <x:c r="G772" s="32" t="n">
        <x:f>$B$11*($B$10*C772/$B$12*$B$7+(1-$B$10)*D772/$B$12*$C$7)</x:f>
        <x:v>0</x:v>
      </x:c>
      <x:c r="H772" s="17" t="n">
        <x:f>$B$10*E772+(1-$B$10)*F772</x:f>
        <x:v>0.07</x:v>
      </x:c>
      <x:c r="I772" s="34"/>
      <x:c r="J772" s="34"/>
      <x:c r="K772" s="34"/>
      <x:c r="L772" s="34"/>
      <x:c r="M772" s="34"/>
      <x:c r="N772" s="34"/>
      <x:c r="O772" s="34"/>
      <x:c r="P772" s="34"/>
      <x:c r="Q772" s="34"/>
      <x:c r="R772" s="39" t="n">
        <x:v>0.22767177718722575</x:v>
      </x:c>
      <x:c r="S772" s="39" t="n">
        <x:v>0.9308503644488513</x:v>
      </x:c>
      <x:c r="T772" s="39" t="n">
        <x:v>-0.1126017390054693</x:v>
      </x:c>
      <x:c r="U772" s="39" t="n">
        <x:v>0.8486071810861554</x:v>
      </x:c>
      <x:c r="V772" s="39" t="n">
        <x:v>2.7920214901082105</x:v>
      </x:c>
      <x:c r="W772" s="39" t="n">
        <x:v>0.8031891340590853</x:v>
      </x:c>
      <x:c r="X772" s="39" t="n">
        <x:v>1.304809903440864</x:v>
      </x:c>
      <x:c r="Y772" s="39" t="n">
        <x:v>1.1678051317571199</x:v>
      </x:c>
      <x:c r="Z772" s="39" t="n">
        <x:v>-0.9376377704375817</x:v>
      </x:c>
      <x:c r="AA772" s="39" t="n">
        <x:v>0.13394164343933743</x:v>
      </x:c>
      <x:c r="AB772" s="39" t="n">
        <x:v>0.7841508624878174</x:v>
      </x:c>
      <x:c r="AC772" s="39" t="n">
        <x:v>-0.23153186751523414</x:v>
      </x:c>
      <x:c r="AD772" s="39" t="n">
        <x:v>-0.6631134366370809</x:v>
      </x:c>
      <x:c r="AE772" s="39" t="n">
        <x:v>-1.3957741889300939</x:v>
      </x:c>
      <x:c r="AF772" s="39" t="n">
        <x:v>1.8394532418643421</x:v>
      </x:c>
      <x:c r="AG772" s="39" t="n">
        <x:v>1.4606531793679993</x:v>
      </x:c>
      <x:c r="AH772" s="39" t="n">
        <x:v>-0.17702168135107238</x:v>
      </x:c>
      <x:c r="AI772" s="39" t="n">
        <x:v>-0.7774697983674422</x:v>
      </x:c>
      <x:c r="AJ772" s="39" t="n">
        <x:v>1.7733022208347975</x:v>
      </x:c>
      <x:c r="AK772" s="39" t="n">
        <x:v>-0.30178478662071495</x:v>
      </x:c>
      <x:c r="AL772" s="34"/>
      <x:c r="AM772" s="34" t="n">
        <x:f>IF(SQRT($B$9)*$B772+SQRT(1-$B$9)*R772&lt;_xlfn.NORM.S.INV($B$6),1,0)</x:f>
        <x:v>0</x:v>
      </x:c>
      <x:c r="AN772" s="34" t="n">
        <x:f>IF(SQRT($B$9)*$B772+SQRT(1-$B$9)*S772&lt;_xlfn.NORM.S.INV($B$6),1,0)</x:f>
        <x:v>0</x:v>
      </x:c>
      <x:c r="AO772" s="34" t="n">
        <x:f>IF(SQRT($B$9)*$B772+SQRT(1-$B$9)*T772&lt;_xlfn.NORM.S.INV($B$6),1,0)</x:f>
        <x:v>0</x:v>
      </x:c>
      <x:c r="AP772" s="34" t="n">
        <x:f>IF(SQRT($B$9)*$B772+SQRT(1-$B$9)*U772&lt;_xlfn.NORM.S.INV($B$6),1,0)</x:f>
        <x:v>0</x:v>
      </x:c>
      <x:c r="AQ772" s="34" t="n">
        <x:f>IF(SQRT($B$9)*$B772+SQRT(1-$B$9)*V772&lt;_xlfn.NORM.S.INV($B$6),1,0)</x:f>
        <x:v>0</x:v>
      </x:c>
      <x:c r="AR772" s="34" t="n">
        <x:f>IF(SQRT($B$9)*$B772+SQRT(1-$B$9)*W772&lt;_xlfn.NORM.S.INV($B$6),1,0)</x:f>
        <x:v>0</x:v>
      </x:c>
      <x:c r="AS772" s="34" t="n">
        <x:f>IF(SQRT($B$9)*$B772+SQRT(1-$B$9)*X772&lt;_xlfn.NORM.S.INV($B$6),1,0)</x:f>
        <x:v>0</x:v>
      </x:c>
      <x:c r="AT772" s="34" t="n">
        <x:f>IF(SQRT($B$9)*$B772+SQRT(1-$B$9)*Y772&lt;_xlfn.NORM.S.INV($B$6),1,0)</x:f>
        <x:v>0</x:v>
      </x:c>
      <x:c r="AU772" s="34" t="n">
        <x:f>IF(SQRT($B$9)*$B772+SQRT(1-$B$9)*Z772&lt;_xlfn.NORM.S.INV($B$6),1,0)</x:f>
        <x:v>0</x:v>
      </x:c>
      <x:c r="AV772" s="34" t="n">
        <x:f>IF(SQRT($B$9)*$B772+SQRT(1-$B$9)*AA772&lt;_xlfn.NORM.S.INV($B$6),1,0)</x:f>
        <x:v>0</x:v>
      </x:c>
      <x:c r="AW772" s="34" t="n">
        <x:f>IF(SQRT($C$9)*$B772+SQRT(1-$C$9)*AB772&lt;_xlfn.NORM.S.INV($C$6),1,0)</x:f>
        <x:v>0</x:v>
      </x:c>
      <x:c r="AX772" s="34" t="n">
        <x:f>IF(SQRT($C$9)*$B772+SQRT(1-$C$9)*AC772&lt;_xlfn.NORM.S.INV($C$6),1,0)</x:f>
        <x:v>0</x:v>
      </x:c>
      <x:c r="AY772" s="34" t="n">
        <x:f>IF(SQRT($C$9)*$B772+SQRT(1-$C$9)*AD772&lt;_xlfn.NORM.S.INV($C$6),1,0)</x:f>
        <x:v>0</x:v>
      </x:c>
      <x:c r="AZ772" s="34" t="n">
        <x:f>IF(SQRT($C$9)*$B772+SQRT(1-$C$9)*AE772&lt;_xlfn.NORM.S.INV($C$6),1,0)</x:f>
        <x:v>0</x:v>
      </x:c>
      <x:c r="BA772" s="34" t="n">
        <x:f>IF(SQRT($C$9)*$B772+SQRT(1-$C$9)*AF772&lt;_xlfn.NORM.S.INV($C$6),1,0)</x:f>
        <x:v>0</x:v>
      </x:c>
      <x:c r="BB772" s="34" t="n">
        <x:f>IF(SQRT($C$9)*$B772+SQRT(1-$C$9)*AG772&lt;_xlfn.NORM.S.INV($C$6),1,0)</x:f>
        <x:v>0</x:v>
      </x:c>
      <x:c r="BC772" s="34" t="n">
        <x:f>IF(SQRT($C$9)*$B772+SQRT(1-$C$9)*AH772&lt;_xlfn.NORM.S.INV($C$6),1,0)</x:f>
        <x:v>0</x:v>
      </x:c>
      <x:c r="BD772" s="34" t="n">
        <x:f>IF(SQRT($C$9)*$B772+SQRT(1-$C$9)*AI772&lt;_xlfn.NORM.S.INV($C$6),1,0)</x:f>
        <x:v>0</x:v>
      </x:c>
      <x:c r="BE772" s="34" t="n">
        <x:f>IF(SQRT($C$9)*$B772+SQRT(1-$C$9)*AJ772&lt;_xlfn.NORM.S.INV($C$6),1,0)</x:f>
        <x:v>0</x:v>
      </x:c>
      <x:c r="BF772" s="34" t="n">
        <x:f>IF(SQRT($C$9)*$B772+SQRT(1-$C$9)*AK772&lt;_xlfn.NORM.S.INV($C$6),1,0)</x:f>
        <x:v>0</x:v>
      </x:c>
      <x:c r="BG772" s="34"/>
      <x:c r="BH772" s="34"/>
      <x:c r="BI772" s="34" t="n">
        <x:f>$B$11*(($A$1061)*$C772/$B$12*$B$7+(1-$A$1061)*$D772/$B$12*$C$7)</x:f>
        <x:v>0</x:v>
      </x:c>
      <x:c r="BJ772" s="34" t="n">
        <x:f>$B$11*(($A$1062)*$C772/$B$12*$B$7+(1-$A$1062)*$D772/$B$12*$C$7)</x:f>
        <x:v>0</x:v>
      </x:c>
      <x:c r="BK772" s="34" t="n">
        <x:f>$B$11*(($A$1063)*$C772/$B$12*$B$7+(1-$A$1063)*$D772/$B$12*$C$7)</x:f>
        <x:v>0</x:v>
      </x:c>
      <x:c r="BL772" s="34" t="n">
        <x:f>$B$11*(($A$1064)*$C772/$B$12*$B$7+(1-$A$1064)*$D772/$B$12*$C$7)</x:f>
        <x:v>0</x:v>
      </x:c>
      <x:c r="BM772" s="34" t="n">
        <x:f>$B$11*(($A$1065)*$C772/$B$12*$B$7+(1-$A$1065)*$D772/$B$12*$C$7)</x:f>
        <x:v>0</x:v>
      </x:c>
      <x:c r="BN772" s="34" t="n">
        <x:f>$B$11*(($A$1066)*$C772/$B$12*$B$7+(1-$A$1066)*$D772/$B$12*$C$7)</x:f>
        <x:v>0</x:v>
      </x:c>
      <x:c r="BO772" s="34" t="n">
        <x:f>$B$11*(($A$1067)*$C772/$B$12*$B$7+(1-$A$1067)*$D772/$B$12*$C$7)</x:f>
        <x:v>0</x:v>
      </x:c>
      <x:c r="BP772" s="34" t="n">
        <x:f>$B$11*(($A$1068)*$C772/$B$12*$B$7+(1-$A$1068)*$D772/$B$12*$C$7)</x:f>
        <x:v>0</x:v>
      </x:c>
      <x:c r="BQ772" s="34" t="n">
        <x:f>$B$11*(($A$1069)*$C772/$B$12*$B$7+(1-$A$1069)*$D772/$B$12*$C$7)</x:f>
        <x:v>0</x:v>
      </x:c>
      <x:c r="BR772" s="34" t="n">
        <x:f>$B$11*(($A$1070)*$C772/$B$12*$B$7+(1-$A$1070)*$D772/$B$12*$C$7)</x:f>
        <x:v>0</x:v>
      </x:c>
      <x:c r="BS772" s="34" t="n">
        <x:f>$B$11*(($A$1071)*$C772/$B$12*$B$7+(1-$A$1071)*$D772/$B$12*$C$7)</x:f>
        <x:v>0</x:v>
      </x:c>
      <x:c r="BT772" s="34" t="n">
        <x:f>$B$11*(($A$1072)*$C772/$B$12*$B$7+(1-$A$1072)*$D772/$B$12*$C$7)</x:f>
        <x:v>0</x:v>
      </x:c>
      <x:c r="BU772" s="34" t="n">
        <x:f>$B$11*(($A$1073)*$C772/$B$12*$B$7+(1-$A$1073)*$D772/$B$12*$C$7)</x:f>
        <x:v>0</x:v>
      </x:c>
      <x:c r="BV772" s="34" t="n">
        <x:f>$B$11*(($A$1074)*$C772/$B$12*$B$7+(1-$A$1074)*$D772/$B$12*$C$7)</x:f>
        <x:v>0</x:v>
      </x:c>
      <x:c r="BW772" s="34" t="n">
        <x:f>$B$11*(($A$1075)*$C772/$B$12*$B$7+(1-$A$1075)*$D772/$B$12*$C$7)</x:f>
        <x:v>0</x:v>
      </x:c>
      <x:c r="BX772" s="34" t="n">
        <x:f>$B$11*(($A$1076)*$C772/$B$12*$B$7+(1-$A$1076)*$D772/$B$12*$C$7)</x:f>
        <x:v>0</x:v>
      </x:c>
      <x:c r="BY772" s="34" t="n">
        <x:f>$B$11*(($A$1077)*$C772/$B$12*$B$7+(1-$A$1077)*$D772/$B$12*$C$7)</x:f>
        <x:v>0</x:v>
      </x:c>
      <x:c r="BZ772" s="34" t="n">
        <x:f>$B$11*(($A$1078)*$C772/$B$12*$B$7+(1-$A$1078)*$D772/$B$12*$C$7)</x:f>
        <x:v>0</x:v>
      </x:c>
      <x:c r="CA772" s="34" t="n">
        <x:f>$B$11*(($A$1079)*$C772/$B$12*$B$7+(1-$A$1079)*$D772/$B$12*$C$7)</x:f>
        <x:v>0</x:v>
      </x:c>
      <x:c r="CB772" s="34" t="n">
        <x:f>$B$11*(($A$1080)*$C772/$B$12*$B$7+(1-$A$1080)*$D772/$B$12*$C$7)</x:f>
        <x:v>0</x:v>
      </x:c>
      <x:c r="CC772" s="34" t="n">
        <x:f>$B$11*(($A$1081)*$C772/$B$12*$B$7+(1-$A$1081)*$D772/$B$12*$C$7)</x:f>
        <x:v>0</x:v>
      </x:c>
    </x:row>
    <x:row r="773">
      <x:c r="A773" s="34" t="n">
        <x:v>749</x:v>
      </x:c>
      <x:c r="B773" s="39" t="n">
        <x:v>-1.5062654086829415</x:v>
      </x:c>
      <x:c r="C773" s="1" t="n">
        <x:f>SUM(AM773:AV773)</x:f>
        <x:v>0</x:v>
      </x:c>
      <x:c r="D773" s="1" t="n">
        <x:f>SUM(AW773:BF773)</x:f>
        <x:v>0</x:v>
      </x:c>
      <x:c r="E773" s="17" t="n">
        <x:f>(1-C773/$B$12)*$B$8-C773/$B$12*$B$7</x:f>
        <x:v>0.05</x:v>
      </x:c>
      <x:c r="F773" s="17" t="n">
        <x:f>(1-D773/$B$12)*$C$8-D773/$B$12*$C$7</x:f>
        <x:v>0.09</x:v>
      </x:c>
      <x:c r="G773" s="32" t="n">
        <x:f>$B$11*($B$10*C773/$B$12*$B$7+(1-$B$10)*D773/$B$12*$C$7)</x:f>
        <x:v>0</x:v>
      </x:c>
      <x:c r="H773" s="17" t="n">
        <x:f>$B$10*E773+(1-$B$10)*F773</x:f>
        <x:v>0.07</x:v>
      </x:c>
      <x:c r="I773" s="34"/>
      <x:c r="J773" s="34"/>
      <x:c r="K773" s="34"/>
      <x:c r="L773" s="34"/>
      <x:c r="M773" s="34"/>
      <x:c r="N773" s="34"/>
      <x:c r="O773" s="34"/>
      <x:c r="P773" s="34"/>
      <x:c r="Q773" s="34"/>
      <x:c r="R773" s="39" t="n">
        <x:v>-0.13861670409853719</x:v>
      </x:c>
      <x:c r="S773" s="39" t="n">
        <x:v>0.827263928886624</x:v>
      </x:c>
      <x:c r="T773" s="39" t="n">
        <x:v>-0.15551617618371744</x:v>
      </x:c>
      <x:c r="U773" s="39" t="n">
        <x:v>-0.1596073775454674</x:v>
      </x:c>
      <x:c r="V773" s="39" t="n">
        <x:v>-0.3059513341804758</x:v>
      </x:c>
      <x:c r="W773" s="39" t="n">
        <x:v>-1.5597192857514701</x:v>
      </x:c>
      <x:c r="X773" s="39" t="n">
        <x:v>-1.383808386830279</x:v>
      </x:c>
      <x:c r="Y773" s="39" t="n">
        <x:v>1.2281658217471711</x:v>
      </x:c>
      <x:c r="Z773" s="39" t="n">
        <x:v>-0.6418045522148997</x:v>
      </x:c>
      <x:c r="AA773" s="39" t="n">
        <x:v>1.0586206614436666</x:v>
      </x:c>
      <x:c r="AB773" s="39" t="n">
        <x:v>1.6624357626564101</x:v>
      </x:c>
      <x:c r="AC773" s="39" t="n">
        <x:v>-1.024182552767731</x:v>
      </x:c>
      <x:c r="AD773" s="39" t="n">
        <x:v>-0.9867582248989226</x:v>
      </x:c>
      <x:c r="AE773" s="39" t="n">
        <x:v>0.40617542335783124</x:v>
      </x:c>
      <x:c r="AF773" s="39" t="n">
        <x:v>-0.09446495209016277</x:v>
      </x:c>
      <x:c r="AG773" s="39" t="n">
        <x:v>-0.13914796040163321</x:v>
      </x:c>
      <x:c r="AH773" s="39" t="n">
        <x:v>-0.0629180792903729</x:v>
      </x:c>
      <x:c r="AI773" s="39" t="n">
        <x:v>1.2139708794896633</x:v>
      </x:c>
      <x:c r="AJ773" s="39" t="n">
        <x:v>0.6053256475484057</x:v>
      </x:c>
      <x:c r="AK773" s="39" t="n">
        <x:v>0.3760476959232541</x:v>
      </x:c>
      <x:c r="AL773" s="34"/>
      <x:c r="AM773" s="34" t="n">
        <x:f>IF(SQRT($B$9)*$B773+SQRT(1-$B$9)*R773&lt;_xlfn.NORM.S.INV($B$6),1,0)</x:f>
        <x:v>0</x:v>
      </x:c>
      <x:c r="AN773" s="34" t="n">
        <x:f>IF(SQRT($B$9)*$B773+SQRT(1-$B$9)*S773&lt;_xlfn.NORM.S.INV($B$6),1,0)</x:f>
        <x:v>0</x:v>
      </x:c>
      <x:c r="AO773" s="34" t="n">
        <x:f>IF(SQRT($B$9)*$B773+SQRT(1-$B$9)*T773&lt;_xlfn.NORM.S.INV($B$6),1,0)</x:f>
        <x:v>0</x:v>
      </x:c>
      <x:c r="AP773" s="34" t="n">
        <x:f>IF(SQRT($B$9)*$B773+SQRT(1-$B$9)*U773&lt;_xlfn.NORM.S.INV($B$6),1,0)</x:f>
        <x:v>0</x:v>
      </x:c>
      <x:c r="AQ773" s="34" t="n">
        <x:f>IF(SQRT($B$9)*$B773+SQRT(1-$B$9)*V773&lt;_xlfn.NORM.S.INV($B$6),1,0)</x:f>
        <x:v>0</x:v>
      </x:c>
      <x:c r="AR773" s="34" t="n">
        <x:f>IF(SQRT($B$9)*$B773+SQRT(1-$B$9)*W773&lt;_xlfn.NORM.S.INV($B$6),1,0)</x:f>
        <x:v>0</x:v>
      </x:c>
      <x:c r="AS773" s="34" t="n">
        <x:f>IF(SQRT($B$9)*$B773+SQRT(1-$B$9)*X773&lt;_xlfn.NORM.S.INV($B$6),1,0)</x:f>
        <x:v>0</x:v>
      </x:c>
      <x:c r="AT773" s="34" t="n">
        <x:f>IF(SQRT($B$9)*$B773+SQRT(1-$B$9)*Y773&lt;_xlfn.NORM.S.INV($B$6),1,0)</x:f>
        <x:v>0</x:v>
      </x:c>
      <x:c r="AU773" s="34" t="n">
        <x:f>IF(SQRT($B$9)*$B773+SQRT(1-$B$9)*Z773&lt;_xlfn.NORM.S.INV($B$6),1,0)</x:f>
        <x:v>0</x:v>
      </x:c>
      <x:c r="AV773" s="34" t="n">
        <x:f>IF(SQRT($B$9)*$B773+SQRT(1-$B$9)*AA773&lt;_xlfn.NORM.S.INV($B$6),1,0)</x:f>
        <x:v>0</x:v>
      </x:c>
      <x:c r="AW773" s="34" t="n">
        <x:f>IF(SQRT($C$9)*$B773+SQRT(1-$C$9)*AB773&lt;_xlfn.NORM.S.INV($C$6),1,0)</x:f>
        <x:v>0</x:v>
      </x:c>
      <x:c r="AX773" s="34" t="n">
        <x:f>IF(SQRT($C$9)*$B773+SQRT(1-$C$9)*AC773&lt;_xlfn.NORM.S.INV($C$6),1,0)</x:f>
        <x:v>0</x:v>
      </x:c>
      <x:c r="AY773" s="34" t="n">
        <x:f>IF(SQRT($C$9)*$B773+SQRT(1-$C$9)*AD773&lt;_xlfn.NORM.S.INV($C$6),1,0)</x:f>
        <x:v>0</x:v>
      </x:c>
      <x:c r="AZ773" s="34" t="n">
        <x:f>IF(SQRT($C$9)*$B773+SQRT(1-$C$9)*AE773&lt;_xlfn.NORM.S.INV($C$6),1,0)</x:f>
        <x:v>0</x:v>
      </x:c>
      <x:c r="BA773" s="34" t="n">
        <x:f>IF(SQRT($C$9)*$B773+SQRT(1-$C$9)*AF773&lt;_xlfn.NORM.S.INV($C$6),1,0)</x:f>
        <x:v>0</x:v>
      </x:c>
      <x:c r="BB773" s="34" t="n">
        <x:f>IF(SQRT($C$9)*$B773+SQRT(1-$C$9)*AG773&lt;_xlfn.NORM.S.INV($C$6),1,0)</x:f>
        <x:v>0</x:v>
      </x:c>
      <x:c r="BC773" s="34" t="n">
        <x:f>IF(SQRT($C$9)*$B773+SQRT(1-$C$9)*AH773&lt;_xlfn.NORM.S.INV($C$6),1,0)</x:f>
        <x:v>0</x:v>
      </x:c>
      <x:c r="BD773" s="34" t="n">
        <x:f>IF(SQRT($C$9)*$B773+SQRT(1-$C$9)*AI773&lt;_xlfn.NORM.S.INV($C$6),1,0)</x:f>
        <x:v>0</x:v>
      </x:c>
      <x:c r="BE773" s="34" t="n">
        <x:f>IF(SQRT($C$9)*$B773+SQRT(1-$C$9)*AJ773&lt;_xlfn.NORM.S.INV($C$6),1,0)</x:f>
        <x:v>0</x:v>
      </x:c>
      <x:c r="BF773" s="34" t="n">
        <x:f>IF(SQRT($C$9)*$B773+SQRT(1-$C$9)*AK773&lt;_xlfn.NORM.S.INV($C$6),1,0)</x:f>
        <x:v>0</x:v>
      </x:c>
      <x:c r="BG773" s="34"/>
      <x:c r="BH773" s="34"/>
      <x:c r="BI773" s="34" t="n">
        <x:f>$B$11*(($A$1061)*$C773/$B$12*$B$7+(1-$A$1061)*$D773/$B$12*$C$7)</x:f>
        <x:v>0</x:v>
      </x:c>
      <x:c r="BJ773" s="34" t="n">
        <x:f>$B$11*(($A$1062)*$C773/$B$12*$B$7+(1-$A$1062)*$D773/$B$12*$C$7)</x:f>
        <x:v>0</x:v>
      </x:c>
      <x:c r="BK773" s="34" t="n">
        <x:f>$B$11*(($A$1063)*$C773/$B$12*$B$7+(1-$A$1063)*$D773/$B$12*$C$7)</x:f>
        <x:v>0</x:v>
      </x:c>
      <x:c r="BL773" s="34" t="n">
        <x:f>$B$11*(($A$1064)*$C773/$B$12*$B$7+(1-$A$1064)*$D773/$B$12*$C$7)</x:f>
        <x:v>0</x:v>
      </x:c>
      <x:c r="BM773" s="34" t="n">
        <x:f>$B$11*(($A$1065)*$C773/$B$12*$B$7+(1-$A$1065)*$D773/$B$12*$C$7)</x:f>
        <x:v>0</x:v>
      </x:c>
      <x:c r="BN773" s="34" t="n">
        <x:f>$B$11*(($A$1066)*$C773/$B$12*$B$7+(1-$A$1066)*$D773/$B$12*$C$7)</x:f>
        <x:v>0</x:v>
      </x:c>
      <x:c r="BO773" s="34" t="n">
        <x:f>$B$11*(($A$1067)*$C773/$B$12*$B$7+(1-$A$1067)*$D773/$B$12*$C$7)</x:f>
        <x:v>0</x:v>
      </x:c>
      <x:c r="BP773" s="34" t="n">
        <x:f>$B$11*(($A$1068)*$C773/$B$12*$B$7+(1-$A$1068)*$D773/$B$12*$C$7)</x:f>
        <x:v>0</x:v>
      </x:c>
      <x:c r="BQ773" s="34" t="n">
        <x:f>$B$11*(($A$1069)*$C773/$B$12*$B$7+(1-$A$1069)*$D773/$B$12*$C$7)</x:f>
        <x:v>0</x:v>
      </x:c>
      <x:c r="BR773" s="34" t="n">
        <x:f>$B$11*(($A$1070)*$C773/$B$12*$B$7+(1-$A$1070)*$D773/$B$12*$C$7)</x:f>
        <x:v>0</x:v>
      </x:c>
      <x:c r="BS773" s="34" t="n">
        <x:f>$B$11*(($A$1071)*$C773/$B$12*$B$7+(1-$A$1071)*$D773/$B$12*$C$7)</x:f>
        <x:v>0</x:v>
      </x:c>
      <x:c r="BT773" s="34" t="n">
        <x:f>$B$11*(($A$1072)*$C773/$B$12*$B$7+(1-$A$1072)*$D773/$B$12*$C$7)</x:f>
        <x:v>0</x:v>
      </x:c>
      <x:c r="BU773" s="34" t="n">
        <x:f>$B$11*(($A$1073)*$C773/$B$12*$B$7+(1-$A$1073)*$D773/$B$12*$C$7)</x:f>
        <x:v>0</x:v>
      </x:c>
      <x:c r="BV773" s="34" t="n">
        <x:f>$B$11*(($A$1074)*$C773/$B$12*$B$7+(1-$A$1074)*$D773/$B$12*$C$7)</x:f>
        <x:v>0</x:v>
      </x:c>
      <x:c r="BW773" s="34" t="n">
        <x:f>$B$11*(($A$1075)*$C773/$B$12*$B$7+(1-$A$1075)*$D773/$B$12*$C$7)</x:f>
        <x:v>0</x:v>
      </x:c>
      <x:c r="BX773" s="34" t="n">
        <x:f>$B$11*(($A$1076)*$C773/$B$12*$B$7+(1-$A$1076)*$D773/$B$12*$C$7)</x:f>
        <x:v>0</x:v>
      </x:c>
      <x:c r="BY773" s="34" t="n">
        <x:f>$B$11*(($A$1077)*$C773/$B$12*$B$7+(1-$A$1077)*$D773/$B$12*$C$7)</x:f>
        <x:v>0</x:v>
      </x:c>
      <x:c r="BZ773" s="34" t="n">
        <x:f>$B$11*(($A$1078)*$C773/$B$12*$B$7+(1-$A$1078)*$D773/$B$12*$C$7)</x:f>
        <x:v>0</x:v>
      </x:c>
      <x:c r="CA773" s="34" t="n">
        <x:f>$B$11*(($A$1079)*$C773/$B$12*$B$7+(1-$A$1079)*$D773/$B$12*$C$7)</x:f>
        <x:v>0</x:v>
      </x:c>
      <x:c r="CB773" s="34" t="n">
        <x:f>$B$11*(($A$1080)*$C773/$B$12*$B$7+(1-$A$1080)*$D773/$B$12*$C$7)</x:f>
        <x:v>0</x:v>
      </x:c>
      <x:c r="CC773" s="34" t="n">
        <x:f>$B$11*(($A$1081)*$C773/$B$12*$B$7+(1-$A$1081)*$D773/$B$12*$C$7)</x:f>
        <x:v>0</x:v>
      </x:c>
    </x:row>
    <x:row r="774">
      <x:c r="A774" s="34" t="n">
        <x:v>750</x:v>
      </x:c>
      <x:c r="B774" s="39" t="n">
        <x:v>0.8043477139952269</x:v>
      </x:c>
      <x:c r="C774" s="1" t="n">
        <x:f>SUM(AM774:AV774)</x:f>
        <x:v>1</x:v>
      </x:c>
      <x:c r="D774" s="1" t="n">
        <x:f>SUM(AW774:BF774)</x:f>
        <x:v>0</x:v>
      </x:c>
      <x:c r="E774" s="17" t="n">
        <x:f>(1-C774/$B$12)*$B$8-C774/$B$12*$B$7</x:f>
        <x:v>0.0049999999999999975</x:v>
      </x:c>
      <x:c r="F774" s="17" t="n">
        <x:f>(1-D774/$B$12)*$C$8-D774/$B$12*$C$7</x:f>
        <x:v>0.09</x:v>
      </x:c>
      <x:c r="G774" s="32" t="n">
        <x:f>$B$11*($B$10*C774/$B$12*$B$7+(1-$B$10)*D774/$B$12*$C$7)</x:f>
        <x:v>200.00000000000003</x:v>
      </x:c>
      <x:c r="H774" s="17" t="n">
        <x:f>$B$10*E774+(1-$B$10)*F774</x:f>
        <x:v>0.0475</x:v>
      </x:c>
      <x:c r="I774" s="34"/>
      <x:c r="J774" s="34"/>
      <x:c r="K774" s="34"/>
      <x:c r="L774" s="34"/>
      <x:c r="M774" s="34"/>
      <x:c r="N774" s="34"/>
      <x:c r="O774" s="34"/>
      <x:c r="P774" s="34"/>
      <x:c r="Q774" s="34"/>
      <x:c r="R774" s="39" t="n">
        <x:v>-0.14866210309277333</x:v>
      </x:c>
      <x:c r="S774" s="39" t="n">
        <x:v>1.7193991082693938</x:v>
      </x:c>
      <x:c r="T774" s="39" t="n">
        <x:v>-0.4274356081333726</x:v>
      </x:c>
      <x:c r="U774" s="39" t="n">
        <x:v>0.6674635132616323</x:v>
      </x:c>
      <x:c r="V774" s="39" t="n">
        <x:v>-3.2136054106566716</x:v>
      </x:c>
      <x:c r="W774" s="39" t="n">
        <x:v>-1.1988324643455706</x:v>
      </x:c>
      <x:c r="X774" s="39" t="n">
        <x:v>1.7907326775670382</x:v>
      </x:c>
      <x:c r="Y774" s="39" t="n">
        <x:v>0.6300408205568014</x:v>
      </x:c>
      <x:c r="Z774" s="39" t="n">
        <x:v>0.6780000426169269</x:v>
      </x:c>
      <x:c r="AA774" s="39" t="n">
        <x:v>-0.33237732268550557</x:v>
      </x:c>
      <x:c r="AB774" s="39" t="n">
        <x:v>0.07315551981698197</x:v>
      </x:c>
      <x:c r="AC774" s="39" t="n">
        <x:v>-0.26122745313036944</x:v>
      </x:c>
      <x:c r="AD774" s="39" t="n">
        <x:v>0.03385546076142664</x:v>
      </x:c>
      <x:c r="AE774" s="39" t="n">
        <x:v>-1.574174749801235</x:v>
      </x:c>
      <x:c r="AF774" s="39" t="n">
        <x:v>0.4173451264391569</x:v>
      </x:c>
      <x:c r="AG774" s="39" t="n">
        <x:v>-1.202130545226463</x:v>
      </x:c>
      <x:c r="AH774" s="39" t="n">
        <x:v>0.38825051462101007</x:v>
      </x:c>
      <x:c r="AI774" s="39" t="n">
        <x:v>2.2331468205660974</x:v>
      </x:c>
      <x:c r="AJ774" s="39" t="n">
        <x:v>-0.20054409402734105</x:v>
      </x:c>
      <x:c r="AK774" s="39" t="n">
        <x:v>-0.36901332400546494</x:v>
      </x:c>
      <x:c r="AL774" s="34"/>
      <x:c r="AM774" s="34" t="n">
        <x:f>IF(SQRT($B$9)*$B774+SQRT(1-$B$9)*R774&lt;_xlfn.NORM.S.INV($B$6),1,0)</x:f>
        <x:v>0</x:v>
      </x:c>
      <x:c r="AN774" s="34" t="n">
        <x:f>IF(SQRT($B$9)*$B774+SQRT(1-$B$9)*S774&lt;_xlfn.NORM.S.INV($B$6),1,0)</x:f>
        <x:v>0</x:v>
      </x:c>
      <x:c r="AO774" s="34" t="n">
        <x:f>IF(SQRT($B$9)*$B774+SQRT(1-$B$9)*T774&lt;_xlfn.NORM.S.INV($B$6),1,0)</x:f>
        <x:v>0</x:v>
      </x:c>
      <x:c r="AP774" s="34" t="n">
        <x:f>IF(SQRT($B$9)*$B774+SQRT(1-$B$9)*U774&lt;_xlfn.NORM.S.INV($B$6),1,0)</x:f>
        <x:v>0</x:v>
      </x:c>
      <x:c r="AQ774" s="34" t="n">
        <x:f>IF(SQRT($B$9)*$B774+SQRT(1-$B$9)*V774&lt;_xlfn.NORM.S.INV($B$6),1,0)</x:f>
        <x:v>1</x:v>
      </x:c>
      <x:c r="AR774" s="34" t="n">
        <x:f>IF(SQRT($B$9)*$B774+SQRT(1-$B$9)*W774&lt;_xlfn.NORM.S.INV($B$6),1,0)</x:f>
        <x:v>0</x:v>
      </x:c>
      <x:c r="AS774" s="34" t="n">
        <x:f>IF(SQRT($B$9)*$B774+SQRT(1-$B$9)*X774&lt;_xlfn.NORM.S.INV($B$6),1,0)</x:f>
        <x:v>0</x:v>
      </x:c>
      <x:c r="AT774" s="34" t="n">
        <x:f>IF(SQRT($B$9)*$B774+SQRT(1-$B$9)*Y774&lt;_xlfn.NORM.S.INV($B$6),1,0)</x:f>
        <x:v>0</x:v>
      </x:c>
      <x:c r="AU774" s="34" t="n">
        <x:f>IF(SQRT($B$9)*$B774+SQRT(1-$B$9)*Z774&lt;_xlfn.NORM.S.INV($B$6),1,0)</x:f>
        <x:v>0</x:v>
      </x:c>
      <x:c r="AV774" s="34" t="n">
        <x:f>IF(SQRT($B$9)*$B774+SQRT(1-$B$9)*AA774&lt;_xlfn.NORM.S.INV($B$6),1,0)</x:f>
        <x:v>0</x:v>
      </x:c>
      <x:c r="AW774" s="34" t="n">
        <x:f>IF(SQRT($C$9)*$B774+SQRT(1-$C$9)*AB774&lt;_xlfn.NORM.S.INV($C$6),1,0)</x:f>
        <x:v>0</x:v>
      </x:c>
      <x:c r="AX774" s="34" t="n">
        <x:f>IF(SQRT($C$9)*$B774+SQRT(1-$C$9)*AC774&lt;_xlfn.NORM.S.INV($C$6),1,0)</x:f>
        <x:v>0</x:v>
      </x:c>
      <x:c r="AY774" s="34" t="n">
        <x:f>IF(SQRT($C$9)*$B774+SQRT(1-$C$9)*AD774&lt;_xlfn.NORM.S.INV($C$6),1,0)</x:f>
        <x:v>0</x:v>
      </x:c>
      <x:c r="AZ774" s="34" t="n">
        <x:f>IF(SQRT($C$9)*$B774+SQRT(1-$C$9)*AE774&lt;_xlfn.NORM.S.INV($C$6),1,0)</x:f>
        <x:v>0</x:v>
      </x:c>
      <x:c r="BA774" s="34" t="n">
        <x:f>IF(SQRT($C$9)*$B774+SQRT(1-$C$9)*AF774&lt;_xlfn.NORM.S.INV($C$6),1,0)</x:f>
        <x:v>0</x:v>
      </x:c>
      <x:c r="BB774" s="34" t="n">
        <x:f>IF(SQRT($C$9)*$B774+SQRT(1-$C$9)*AG774&lt;_xlfn.NORM.S.INV($C$6),1,0)</x:f>
        <x:v>0</x:v>
      </x:c>
      <x:c r="BC774" s="34" t="n">
        <x:f>IF(SQRT($C$9)*$B774+SQRT(1-$C$9)*AH774&lt;_xlfn.NORM.S.INV($C$6),1,0)</x:f>
        <x:v>0</x:v>
      </x:c>
      <x:c r="BD774" s="34" t="n">
        <x:f>IF(SQRT($C$9)*$B774+SQRT(1-$C$9)*AI774&lt;_xlfn.NORM.S.INV($C$6),1,0)</x:f>
        <x:v>0</x:v>
      </x:c>
      <x:c r="BE774" s="34" t="n">
        <x:f>IF(SQRT($C$9)*$B774+SQRT(1-$C$9)*AJ774&lt;_xlfn.NORM.S.INV($C$6),1,0)</x:f>
        <x:v>0</x:v>
      </x:c>
      <x:c r="BF774" s="34" t="n">
        <x:f>IF(SQRT($C$9)*$B774+SQRT(1-$C$9)*AK774&lt;_xlfn.NORM.S.INV($C$6),1,0)</x:f>
        <x:v>0</x:v>
      </x:c>
      <x:c r="BG774" s="34"/>
      <x:c r="BH774" s="34"/>
      <x:c r="BI774" s="34" t="n">
        <x:f>$B$11*(($A$1061)*$C774/$B$12*$B$7+(1-$A$1061)*$D774/$B$12*$C$7)</x:f>
        <x:v>0</x:v>
      </x:c>
      <x:c r="BJ774" s="34" t="n">
        <x:f>$B$11*(($A$1062)*$C774/$B$12*$B$7+(1-$A$1062)*$D774/$B$12*$C$7)</x:f>
        <x:v>20</x:v>
      </x:c>
      <x:c r="BK774" s="34" t="n">
        <x:f>$B$11*(($A$1063)*$C774/$B$12*$B$7+(1-$A$1063)*$D774/$B$12*$C$7)</x:f>
        <x:v>40</x:v>
      </x:c>
      <x:c r="BL774" s="34" t="n">
        <x:f>$B$11*(($A$1064)*$C774/$B$12*$B$7+(1-$A$1064)*$D774/$B$12*$C$7)</x:f>
        <x:v>60</x:v>
      </x:c>
      <x:c r="BM774" s="34" t="n">
        <x:f>$B$11*(($A$1065)*$C774/$B$12*$B$7+(1-$A$1065)*$D774/$B$12*$C$7)</x:f>
        <x:v>80</x:v>
      </x:c>
      <x:c r="BN774" s="34" t="n">
        <x:f>$B$11*(($A$1066)*$C774/$B$12*$B$7+(1-$A$1066)*$D774/$B$12*$C$7)</x:f>
        <x:v>100.00000000000001</x:v>
      </x:c>
      <x:c r="BO774" s="34" t="n">
        <x:f>$B$11*(($A$1067)*$C774/$B$12*$B$7+(1-$A$1067)*$D774/$B$12*$C$7)</x:f>
        <x:v>120</x:v>
      </x:c>
      <x:c r="BP774" s="34" t="n">
        <x:f>$B$11*(($A$1068)*$C774/$B$12*$B$7+(1-$A$1068)*$D774/$B$12*$C$7)</x:f>
        <x:v>139.99999999999997</x:v>
      </x:c>
      <x:c r="BQ774" s="34" t="n">
        <x:f>$B$11*(($A$1069)*$C774/$B$12*$B$7+(1-$A$1069)*$D774/$B$12*$C$7)</x:f>
        <x:v>160</x:v>
      </x:c>
      <x:c r="BR774" s="34" t="n">
        <x:f>$B$11*(($A$1070)*$C774/$B$12*$B$7+(1-$A$1070)*$D774/$B$12*$C$7)</x:f>
        <x:v>180</x:v>
      </x:c>
      <x:c r="BS774" s="34" t="n">
        <x:f>$B$11*(($A$1071)*$C774/$B$12*$B$7+(1-$A$1071)*$D774/$B$12*$C$7)</x:f>
        <x:v>200.00000000000003</x:v>
      </x:c>
      <x:c r="BT774" s="34" t="n">
        <x:f>$B$11*(($A$1072)*$C774/$B$12*$B$7+(1-$A$1072)*$D774/$B$12*$C$7)</x:f>
        <x:v>220.00000000000006</x:v>
      </x:c>
      <x:c r="BU774" s="34" t="n">
        <x:f>$B$11*(($A$1073)*$C774/$B$12*$B$7+(1-$A$1073)*$D774/$B$12*$C$7)</x:f>
        <x:v>240</x:v>
      </x:c>
      <x:c r="BV774" s="34" t="n">
        <x:f>$B$11*(($A$1074)*$C774/$B$12*$B$7+(1-$A$1074)*$D774/$B$12*$C$7)</x:f>
        <x:v>260</x:v>
      </x:c>
      <x:c r="BW774" s="34" t="n">
        <x:f>$B$11*(($A$1075)*$C774/$B$12*$B$7+(1-$A$1075)*$D774/$B$12*$C$7)</x:f>
        <x:v>279.99999999999994</x:v>
      </x:c>
      <x:c r="BX774" s="34" t="n">
        <x:f>$B$11*(($A$1076)*$C774/$B$12*$B$7+(1-$A$1076)*$D774/$B$12*$C$7)</x:f>
        <x:v>300</x:v>
      </x:c>
      <x:c r="BY774" s="34" t="n">
        <x:f>$B$11*(($A$1077)*$C774/$B$12*$B$7+(1-$A$1077)*$D774/$B$12*$C$7)</x:f>
        <x:v>320</x:v>
      </x:c>
      <x:c r="BZ774" s="34" t="n">
        <x:f>$B$11*(($A$1078)*$C774/$B$12*$B$7+(1-$A$1078)*$D774/$B$12*$C$7)</x:f>
        <x:v>339.99999999999994</x:v>
      </x:c>
      <x:c r="CA774" s="34" t="n">
        <x:f>$B$11*(($A$1079)*$C774/$B$12*$B$7+(1-$A$1079)*$D774/$B$12*$C$7)</x:f>
        <x:v>360</x:v>
      </x:c>
      <x:c r="CB774" s="34" t="n">
        <x:f>$B$11*(($A$1080)*$C774/$B$12*$B$7+(1-$A$1080)*$D774/$B$12*$C$7)</x:f>
        <x:v>380.00000000000006</x:v>
      </x:c>
      <x:c r="CC774" s="34" t="n">
        <x:f>$B$11*(($A$1081)*$C774/$B$12*$B$7+(1-$A$1081)*$D774/$B$12*$C$7)</x:f>
        <x:v>400.00000000000006</x:v>
      </x:c>
    </x:row>
    <x:row r="775">
      <x:c r="A775" s="34" t="n">
        <x:v>751</x:v>
      </x:c>
      <x:c r="B775" s="39" t="n">
        <x:v>1.2181424619096692</x:v>
      </x:c>
      <x:c r="C775" s="1" t="n">
        <x:f>SUM(AM775:AV775)</x:f>
        <x:v>0</x:v>
      </x:c>
      <x:c r="D775" s="1" t="n">
        <x:f>SUM(AW775:BF775)</x:f>
        <x:v>0</x:v>
      </x:c>
      <x:c r="E775" s="17" t="n">
        <x:f>(1-C775/$B$12)*$B$8-C775/$B$12*$B$7</x:f>
        <x:v>0.05</x:v>
      </x:c>
      <x:c r="F775" s="17" t="n">
        <x:f>(1-D775/$B$12)*$C$8-D775/$B$12*$C$7</x:f>
        <x:v>0.09</x:v>
      </x:c>
      <x:c r="G775" s="32" t="n">
        <x:f>$B$11*($B$10*C775/$B$12*$B$7+(1-$B$10)*D775/$B$12*$C$7)</x:f>
        <x:v>0</x:v>
      </x:c>
      <x:c r="H775" s="17" t="n">
        <x:f>$B$10*E775+(1-$B$10)*F775</x:f>
        <x:v>0.07</x:v>
      </x:c>
      <x:c r="I775" s="34"/>
      <x:c r="J775" s="34"/>
      <x:c r="K775" s="34"/>
      <x:c r="L775" s="34"/>
      <x:c r="M775" s="34"/>
      <x:c r="N775" s="34"/>
      <x:c r="O775" s="34"/>
      <x:c r="P775" s="34"/>
      <x:c r="Q775" s="34"/>
      <x:c r="R775" s="39" t="n">
        <x:v>-0.8763009145898875</x:v>
      </x:c>
      <x:c r="S775" s="39" t="n">
        <x:v>-0.6897713062006802</x:v>
      </x:c>
      <x:c r="T775" s="39" t="n">
        <x:v>-0.25536443203715514</x:v>
      </x:c>
      <x:c r="U775" s="39" t="n">
        <x:v>0.6492169833213791</x:v>
      </x:c>
      <x:c r="V775" s="39" t="n">
        <x:v>-1.1467627138728702</x:v>
      </x:c>
      <x:c r="W775" s="39" t="n">
        <x:v>-0.4385946075082843</x:v>
      </x:c>
      <x:c r="X775" s="39" t="n">
        <x:v>0.5840854089826535</x:v>
      </x:c>
      <x:c r="Y775" s="39" t="n">
        <x:v>1.7736767293313875</x:v>
      </x:c>
      <x:c r="Z775" s="39" t="n">
        <x:v>0.19524787646215724</x:v>
      </x:c>
      <x:c r="AA775" s="39" t="n">
        <x:v>-0.6940255190474426</x:v>
      </x:c>
      <x:c r="AB775" s="39" t="n">
        <x:v>-1.1870166833417914</x:v>
      </x:c>
      <x:c r="AC775" s="39" t="n">
        <x:v>-0.785722346553797</x:v>
      </x:c>
      <x:c r="AD775" s="39" t="n">
        <x:v>0.43489056717639285</x:v>
      </x:c>
      <x:c r="AE775" s="39" t="n">
        <x:v>-2.2846541086845154</x:v>
      </x:c>
      <x:c r="AF775" s="39" t="n">
        <x:v>-1.3152757269449828</x:v>
      </x:c>
      <x:c r="AG775" s="39" t="n">
        <x:v>0.8760133218557304</x:v>
      </x:c>
      <x:c r="AH775" s="39" t="n">
        <x:v>0.7823386514956694</x:v>
      </x:c>
      <x:c r="AI775" s="39" t="n">
        <x:v>0.6182981244970527</x:v>
      </x:c>
      <x:c r="AJ775" s="39" t="n">
        <x:v>-0.854960356287033</x:v>
      </x:c>
      <x:c r="AK775" s="39" t="n">
        <x:v>0.3193655582849707</x:v>
      </x:c>
      <x:c r="AL775" s="34"/>
      <x:c r="AM775" s="34" t="n">
        <x:f>IF(SQRT($B$9)*$B775+SQRT(1-$B$9)*R775&lt;_xlfn.NORM.S.INV($B$6),1,0)</x:f>
        <x:v>0</x:v>
      </x:c>
      <x:c r="AN775" s="34" t="n">
        <x:f>IF(SQRT($B$9)*$B775+SQRT(1-$B$9)*S775&lt;_xlfn.NORM.S.INV($B$6),1,0)</x:f>
        <x:v>0</x:v>
      </x:c>
      <x:c r="AO775" s="34" t="n">
        <x:f>IF(SQRT($B$9)*$B775+SQRT(1-$B$9)*T775&lt;_xlfn.NORM.S.INV($B$6),1,0)</x:f>
        <x:v>0</x:v>
      </x:c>
      <x:c r="AP775" s="34" t="n">
        <x:f>IF(SQRT($B$9)*$B775+SQRT(1-$B$9)*U775&lt;_xlfn.NORM.S.INV($B$6),1,0)</x:f>
        <x:v>0</x:v>
      </x:c>
      <x:c r="AQ775" s="34" t="n">
        <x:f>IF(SQRT($B$9)*$B775+SQRT(1-$B$9)*V775&lt;_xlfn.NORM.S.INV($B$6),1,0)</x:f>
        <x:v>0</x:v>
      </x:c>
      <x:c r="AR775" s="34" t="n">
        <x:f>IF(SQRT($B$9)*$B775+SQRT(1-$B$9)*W775&lt;_xlfn.NORM.S.INV($B$6),1,0)</x:f>
        <x:v>0</x:v>
      </x:c>
      <x:c r="AS775" s="34" t="n">
        <x:f>IF(SQRT($B$9)*$B775+SQRT(1-$B$9)*X775&lt;_xlfn.NORM.S.INV($B$6),1,0)</x:f>
        <x:v>0</x:v>
      </x:c>
      <x:c r="AT775" s="34" t="n">
        <x:f>IF(SQRT($B$9)*$B775+SQRT(1-$B$9)*Y775&lt;_xlfn.NORM.S.INV($B$6),1,0)</x:f>
        <x:v>0</x:v>
      </x:c>
      <x:c r="AU775" s="34" t="n">
        <x:f>IF(SQRT($B$9)*$B775+SQRT(1-$B$9)*Z775&lt;_xlfn.NORM.S.INV($B$6),1,0)</x:f>
        <x:v>0</x:v>
      </x:c>
      <x:c r="AV775" s="34" t="n">
        <x:f>IF(SQRT($B$9)*$B775+SQRT(1-$B$9)*AA775&lt;_xlfn.NORM.S.INV($B$6),1,0)</x:f>
        <x:v>0</x:v>
      </x:c>
      <x:c r="AW775" s="34" t="n">
        <x:f>IF(SQRT($C$9)*$B775+SQRT(1-$C$9)*AB775&lt;_xlfn.NORM.S.INV($C$6),1,0)</x:f>
        <x:v>0</x:v>
      </x:c>
      <x:c r="AX775" s="34" t="n">
        <x:f>IF(SQRT($C$9)*$B775+SQRT(1-$C$9)*AC775&lt;_xlfn.NORM.S.INV($C$6),1,0)</x:f>
        <x:v>0</x:v>
      </x:c>
      <x:c r="AY775" s="34" t="n">
        <x:f>IF(SQRT($C$9)*$B775+SQRT(1-$C$9)*AD775&lt;_xlfn.NORM.S.INV($C$6),1,0)</x:f>
        <x:v>0</x:v>
      </x:c>
      <x:c r="AZ775" s="34" t="n">
        <x:f>IF(SQRT($C$9)*$B775+SQRT(1-$C$9)*AE775&lt;_xlfn.NORM.S.INV($C$6),1,0)</x:f>
        <x:v>0</x:v>
      </x:c>
      <x:c r="BA775" s="34" t="n">
        <x:f>IF(SQRT($C$9)*$B775+SQRT(1-$C$9)*AF775&lt;_xlfn.NORM.S.INV($C$6),1,0)</x:f>
        <x:v>0</x:v>
      </x:c>
      <x:c r="BB775" s="34" t="n">
        <x:f>IF(SQRT($C$9)*$B775+SQRT(1-$C$9)*AG775&lt;_xlfn.NORM.S.INV($C$6),1,0)</x:f>
        <x:v>0</x:v>
      </x:c>
      <x:c r="BC775" s="34" t="n">
        <x:f>IF(SQRT($C$9)*$B775+SQRT(1-$C$9)*AH775&lt;_xlfn.NORM.S.INV($C$6),1,0)</x:f>
        <x:v>0</x:v>
      </x:c>
      <x:c r="BD775" s="34" t="n">
        <x:f>IF(SQRT($C$9)*$B775+SQRT(1-$C$9)*AI775&lt;_xlfn.NORM.S.INV($C$6),1,0)</x:f>
        <x:v>0</x:v>
      </x:c>
      <x:c r="BE775" s="34" t="n">
        <x:f>IF(SQRT($C$9)*$B775+SQRT(1-$C$9)*AJ775&lt;_xlfn.NORM.S.INV($C$6),1,0)</x:f>
        <x:v>0</x:v>
      </x:c>
      <x:c r="BF775" s="34" t="n">
        <x:f>IF(SQRT($C$9)*$B775+SQRT(1-$C$9)*AK775&lt;_xlfn.NORM.S.INV($C$6),1,0)</x:f>
        <x:v>0</x:v>
      </x:c>
      <x:c r="BG775" s="34"/>
      <x:c r="BH775" s="34"/>
      <x:c r="BI775" s="34" t="n">
        <x:f>$B$11*(($A$1061)*$C775/$B$12*$B$7+(1-$A$1061)*$D775/$B$12*$C$7)</x:f>
        <x:v>0</x:v>
      </x:c>
      <x:c r="BJ775" s="34" t="n">
        <x:f>$B$11*(($A$1062)*$C775/$B$12*$B$7+(1-$A$1062)*$D775/$B$12*$C$7)</x:f>
        <x:v>0</x:v>
      </x:c>
      <x:c r="BK775" s="34" t="n">
        <x:f>$B$11*(($A$1063)*$C775/$B$12*$B$7+(1-$A$1063)*$D775/$B$12*$C$7)</x:f>
        <x:v>0</x:v>
      </x:c>
      <x:c r="BL775" s="34" t="n">
        <x:f>$B$11*(($A$1064)*$C775/$B$12*$B$7+(1-$A$1064)*$D775/$B$12*$C$7)</x:f>
        <x:v>0</x:v>
      </x:c>
      <x:c r="BM775" s="34" t="n">
        <x:f>$B$11*(($A$1065)*$C775/$B$12*$B$7+(1-$A$1065)*$D775/$B$12*$C$7)</x:f>
        <x:v>0</x:v>
      </x:c>
      <x:c r="BN775" s="34" t="n">
        <x:f>$B$11*(($A$1066)*$C775/$B$12*$B$7+(1-$A$1066)*$D775/$B$12*$C$7)</x:f>
        <x:v>0</x:v>
      </x:c>
      <x:c r="BO775" s="34" t="n">
        <x:f>$B$11*(($A$1067)*$C775/$B$12*$B$7+(1-$A$1067)*$D775/$B$12*$C$7)</x:f>
        <x:v>0</x:v>
      </x:c>
      <x:c r="BP775" s="34" t="n">
        <x:f>$B$11*(($A$1068)*$C775/$B$12*$B$7+(1-$A$1068)*$D775/$B$12*$C$7)</x:f>
        <x:v>0</x:v>
      </x:c>
      <x:c r="BQ775" s="34" t="n">
        <x:f>$B$11*(($A$1069)*$C775/$B$12*$B$7+(1-$A$1069)*$D775/$B$12*$C$7)</x:f>
        <x:v>0</x:v>
      </x:c>
      <x:c r="BR775" s="34" t="n">
        <x:f>$B$11*(($A$1070)*$C775/$B$12*$B$7+(1-$A$1070)*$D775/$B$12*$C$7)</x:f>
        <x:v>0</x:v>
      </x:c>
      <x:c r="BS775" s="34" t="n">
        <x:f>$B$11*(($A$1071)*$C775/$B$12*$B$7+(1-$A$1071)*$D775/$B$12*$C$7)</x:f>
        <x:v>0</x:v>
      </x:c>
      <x:c r="BT775" s="34" t="n">
        <x:f>$B$11*(($A$1072)*$C775/$B$12*$B$7+(1-$A$1072)*$D775/$B$12*$C$7)</x:f>
        <x:v>0</x:v>
      </x:c>
      <x:c r="BU775" s="34" t="n">
        <x:f>$B$11*(($A$1073)*$C775/$B$12*$B$7+(1-$A$1073)*$D775/$B$12*$C$7)</x:f>
        <x:v>0</x:v>
      </x:c>
      <x:c r="BV775" s="34" t="n">
        <x:f>$B$11*(($A$1074)*$C775/$B$12*$B$7+(1-$A$1074)*$D775/$B$12*$C$7)</x:f>
        <x:v>0</x:v>
      </x:c>
      <x:c r="BW775" s="34" t="n">
        <x:f>$B$11*(($A$1075)*$C775/$B$12*$B$7+(1-$A$1075)*$D775/$B$12*$C$7)</x:f>
        <x:v>0</x:v>
      </x:c>
      <x:c r="BX775" s="34" t="n">
        <x:f>$B$11*(($A$1076)*$C775/$B$12*$B$7+(1-$A$1076)*$D775/$B$12*$C$7)</x:f>
        <x:v>0</x:v>
      </x:c>
      <x:c r="BY775" s="34" t="n">
        <x:f>$B$11*(($A$1077)*$C775/$B$12*$B$7+(1-$A$1077)*$D775/$B$12*$C$7)</x:f>
        <x:v>0</x:v>
      </x:c>
      <x:c r="BZ775" s="34" t="n">
        <x:f>$B$11*(($A$1078)*$C775/$B$12*$B$7+(1-$A$1078)*$D775/$B$12*$C$7)</x:f>
        <x:v>0</x:v>
      </x:c>
      <x:c r="CA775" s="34" t="n">
        <x:f>$B$11*(($A$1079)*$C775/$B$12*$B$7+(1-$A$1079)*$D775/$B$12*$C$7)</x:f>
        <x:v>0</x:v>
      </x:c>
      <x:c r="CB775" s="34" t="n">
        <x:f>$B$11*(($A$1080)*$C775/$B$12*$B$7+(1-$A$1080)*$D775/$B$12*$C$7)</x:f>
        <x:v>0</x:v>
      </x:c>
      <x:c r="CC775" s="34" t="n">
        <x:f>$B$11*(($A$1081)*$C775/$B$12*$B$7+(1-$A$1081)*$D775/$B$12*$C$7)</x:f>
        <x:v>0</x:v>
      </x:c>
    </x:row>
    <x:row r="776">
      <x:c r="A776" s="34" t="n">
        <x:v>752</x:v>
      </x:c>
      <x:c r="B776" s="39" t="n">
        <x:v>-0.8213446872489857</x:v>
      </x:c>
      <x:c r="C776" s="1" t="n">
        <x:f>SUM(AM776:AV776)</x:f>
        <x:v>1</x:v>
      </x:c>
      <x:c r="D776" s="1" t="n">
        <x:f>SUM(AW776:BF776)</x:f>
        <x:v>1</x:v>
      </x:c>
      <x:c r="E776" s="17" t="n">
        <x:f>(1-C776/$B$12)*$B$8-C776/$B$12*$B$7</x:f>
        <x:v>0.0049999999999999975</x:v>
      </x:c>
      <x:c r="F776" s="17" t="n">
        <x:f>(1-D776/$B$12)*$C$8-D776/$B$12*$C$7</x:f>
        <x:v>0.021000000000000005</x:v>
      </x:c>
      <x:c r="G776" s="32" t="n">
        <x:f>$B$11*($B$10*C776/$B$12*$B$7+(1-$B$10)*D776/$B$12*$C$7)</x:f>
        <x:v>500</x:v>
      </x:c>
      <x:c r="H776" s="17" t="n">
        <x:f>$B$10*E776+(1-$B$10)*F776</x:f>
        <x:v>0.013000000000000001</x:v>
      </x:c>
      <x:c r="I776" s="34"/>
      <x:c r="J776" s="34"/>
      <x:c r="K776" s="34"/>
      <x:c r="L776" s="34"/>
      <x:c r="M776" s="34"/>
      <x:c r="N776" s="34"/>
      <x:c r="O776" s="34"/>
      <x:c r="P776" s="34"/>
      <x:c r="Q776" s="34"/>
      <x:c r="R776" s="39" t="n">
        <x:v>1.2010313221810476</x:v>
      </x:c>
      <x:c r="S776" s="39" t="n">
        <x:v>-1.6774167796379589</x:v>
      </x:c>
      <x:c r="T776" s="39" t="n">
        <x:v>0.8045389114872794</x:v>
      </x:c>
      <x:c r="U776" s="39" t="n">
        <x:v>-0.46778997888587637</x:v>
      </x:c>
      <x:c r="V776" s="39" t="n">
        <x:v>0.9265487777991123</x:v>
      </x:c>
      <x:c r="W776" s="39" t="n">
        <x:v>-2.8512269732865816</x:v>
      </x:c>
      <x:c r="X776" s="39" t="n">
        <x:v>0.271249323184935</x:v>
      </x:c>
      <x:c r="Y776" s="39" t="n">
        <x:v>1.4270955569646466</x:v>
      </x:c>
      <x:c r="Z776" s="39" t="n">
        <x:v>1.5774183938930302</x:v>
      </x:c>
      <x:c r="AA776" s="39" t="n">
        <x:v>0.15306629582857367</x:v>
      </x:c>
      <x:c r="AB776" s="39" t="n">
        <x:v>0.2622494139228312</x:v>
      </x:c>
      <x:c r="AC776" s="39" t="n">
        <x:v>-0.156533922407539</x:v>
      </x:c>
      <x:c r="AD776" s="39" t="n">
        <x:v>-0.518969489215846</x:v>
      </x:c>
      <x:c r="AE776" s="39" t="n">
        <x:v>0.38656809882517845</x:v>
      </x:c>
      <x:c r="AF776" s="39" t="n">
        <x:v>-0.45078540751638935</x:v>
      </x:c>
      <x:c r="AG776" s="39" t="n">
        <x:v>-0.356868151038091</x:v>
      </x:c>
      <x:c r="AH776" s="39" t="n">
        <x:v>0.6708267611723373</x:v>
      </x:c>
      <x:c r="AI776" s="39" t="n">
        <x:v>-1.1786203926372023</x:v>
      </x:c>
      <x:c r="AJ776" s="39" t="n">
        <x:v>-2.373942177617978</x:v>
      </x:c>
      <x:c r="AK776" s="39" t="n">
        <x:v>-0.007488851641617614</x:v>
      </x:c>
      <x:c r="AL776" s="34"/>
      <x:c r="AM776" s="34" t="n">
        <x:f>IF(SQRT($B$9)*$B776+SQRT(1-$B$9)*R776&lt;_xlfn.NORM.S.INV($B$6),1,0)</x:f>
        <x:v>0</x:v>
      </x:c>
      <x:c r="AN776" s="34" t="n">
        <x:f>IF(SQRT($B$9)*$B776+SQRT(1-$B$9)*S776&lt;_xlfn.NORM.S.INV($B$6),1,0)</x:f>
        <x:v>0</x:v>
      </x:c>
      <x:c r="AO776" s="34" t="n">
        <x:f>IF(SQRT($B$9)*$B776+SQRT(1-$B$9)*T776&lt;_xlfn.NORM.S.INV($B$6),1,0)</x:f>
        <x:v>0</x:v>
      </x:c>
      <x:c r="AP776" s="34" t="n">
        <x:f>IF(SQRT($B$9)*$B776+SQRT(1-$B$9)*U776&lt;_xlfn.NORM.S.INV($B$6),1,0)</x:f>
        <x:v>0</x:v>
      </x:c>
      <x:c r="AQ776" s="34" t="n">
        <x:f>IF(SQRT($B$9)*$B776+SQRT(1-$B$9)*V776&lt;_xlfn.NORM.S.INV($B$6),1,0)</x:f>
        <x:v>0</x:v>
      </x:c>
      <x:c r="AR776" s="34" t="n">
        <x:f>IF(SQRT($B$9)*$B776+SQRT(1-$B$9)*W776&lt;_xlfn.NORM.S.INV($B$6),1,0)</x:f>
        <x:v>1</x:v>
      </x:c>
      <x:c r="AS776" s="34" t="n">
        <x:f>IF(SQRT($B$9)*$B776+SQRT(1-$B$9)*X776&lt;_xlfn.NORM.S.INV($B$6),1,0)</x:f>
        <x:v>0</x:v>
      </x:c>
      <x:c r="AT776" s="34" t="n">
        <x:f>IF(SQRT($B$9)*$B776+SQRT(1-$B$9)*Y776&lt;_xlfn.NORM.S.INV($B$6),1,0)</x:f>
        <x:v>0</x:v>
      </x:c>
      <x:c r="AU776" s="34" t="n">
        <x:f>IF(SQRT($B$9)*$B776+SQRT(1-$B$9)*Z776&lt;_xlfn.NORM.S.INV($B$6),1,0)</x:f>
        <x:v>0</x:v>
      </x:c>
      <x:c r="AV776" s="34" t="n">
        <x:f>IF(SQRT($B$9)*$B776+SQRT(1-$B$9)*AA776&lt;_xlfn.NORM.S.INV($B$6),1,0)</x:f>
        <x:v>0</x:v>
      </x:c>
      <x:c r="AW776" s="34" t="n">
        <x:f>IF(SQRT($C$9)*$B776+SQRT(1-$C$9)*AB776&lt;_xlfn.NORM.S.INV($C$6),1,0)</x:f>
        <x:v>0</x:v>
      </x:c>
      <x:c r="AX776" s="34" t="n">
        <x:f>IF(SQRT($C$9)*$B776+SQRT(1-$C$9)*AC776&lt;_xlfn.NORM.S.INV($C$6),1,0)</x:f>
        <x:v>0</x:v>
      </x:c>
      <x:c r="AY776" s="34" t="n">
        <x:f>IF(SQRT($C$9)*$B776+SQRT(1-$C$9)*AD776&lt;_xlfn.NORM.S.INV($C$6),1,0)</x:f>
        <x:v>0</x:v>
      </x:c>
      <x:c r="AZ776" s="34" t="n">
        <x:f>IF(SQRT($C$9)*$B776+SQRT(1-$C$9)*AE776&lt;_xlfn.NORM.S.INV($C$6),1,0)</x:f>
        <x:v>0</x:v>
      </x:c>
      <x:c r="BA776" s="34" t="n">
        <x:f>IF(SQRT($C$9)*$B776+SQRT(1-$C$9)*AF776&lt;_xlfn.NORM.S.INV($C$6),1,0)</x:f>
        <x:v>0</x:v>
      </x:c>
      <x:c r="BB776" s="34" t="n">
        <x:f>IF(SQRT($C$9)*$B776+SQRT(1-$C$9)*AG776&lt;_xlfn.NORM.S.INV($C$6),1,0)</x:f>
        <x:v>0</x:v>
      </x:c>
      <x:c r="BC776" s="34" t="n">
        <x:f>IF(SQRT($C$9)*$B776+SQRT(1-$C$9)*AH776&lt;_xlfn.NORM.S.INV($C$6),1,0)</x:f>
        <x:v>0</x:v>
      </x:c>
      <x:c r="BD776" s="34" t="n">
        <x:f>IF(SQRT($C$9)*$B776+SQRT(1-$C$9)*AI776&lt;_xlfn.NORM.S.INV($C$6),1,0)</x:f>
        <x:v>0</x:v>
      </x:c>
      <x:c r="BE776" s="34" t="n">
        <x:f>IF(SQRT($C$9)*$B776+SQRT(1-$C$9)*AJ776&lt;_xlfn.NORM.S.INV($C$6),1,0)</x:f>
        <x:v>1</x:v>
      </x:c>
      <x:c r="BF776" s="34" t="n">
        <x:f>IF(SQRT($C$9)*$B776+SQRT(1-$C$9)*AK776&lt;_xlfn.NORM.S.INV($C$6),1,0)</x:f>
        <x:v>0</x:v>
      </x:c>
      <x:c r="BG776" s="34"/>
      <x:c r="BH776" s="34"/>
      <x:c r="BI776" s="34" t="n">
        <x:f>$B$11*(($A$1061)*$C776/$B$12*$B$7+(1-$A$1061)*$D776/$B$12*$C$7)</x:f>
        <x:v>600</x:v>
      </x:c>
      <x:c r="BJ776" s="34" t="n">
        <x:f>$B$11*(($A$1062)*$C776/$B$12*$B$7+(1-$A$1062)*$D776/$B$12*$C$7)</x:f>
        <x:v>590</x:v>
      </x:c>
      <x:c r="BK776" s="34" t="n">
        <x:f>$B$11*(($A$1063)*$C776/$B$12*$B$7+(1-$A$1063)*$D776/$B$12*$C$7)</x:f>
        <x:v>580</x:v>
      </x:c>
      <x:c r="BL776" s="34" t="n">
        <x:f>$B$11*(($A$1064)*$C776/$B$12*$B$7+(1-$A$1064)*$D776/$B$12*$C$7)</x:f>
        <x:v>570</x:v>
      </x:c>
      <x:c r="BM776" s="34" t="n">
        <x:f>$B$11*(($A$1065)*$C776/$B$12*$B$7+(1-$A$1065)*$D776/$B$12*$C$7)</x:f>
        <x:v>560</x:v>
      </x:c>
      <x:c r="BN776" s="34" t="n">
        <x:f>$B$11*(($A$1066)*$C776/$B$12*$B$7+(1-$A$1066)*$D776/$B$12*$C$7)</x:f>
        <x:v>550</x:v>
      </x:c>
      <x:c r="BO776" s="34" t="n">
        <x:f>$B$11*(($A$1067)*$C776/$B$12*$B$7+(1-$A$1067)*$D776/$B$12*$C$7)</x:f>
        <x:v>539.9999999999999</x:v>
      </x:c>
      <x:c r="BP776" s="34" t="n">
        <x:f>$B$11*(($A$1068)*$C776/$B$12*$B$7+(1-$A$1068)*$D776/$B$12*$C$7)</x:f>
        <x:v>530</x:v>
      </x:c>
      <x:c r="BQ776" s="34" t="n">
        <x:f>$B$11*(($A$1069)*$C776/$B$12*$B$7+(1-$A$1069)*$D776/$B$12*$C$7)</x:f>
        <x:v>520</x:v>
      </x:c>
      <x:c r="BR776" s="34" t="n">
        <x:f>$B$11*(($A$1070)*$C776/$B$12*$B$7+(1-$A$1070)*$D776/$B$12*$C$7)</x:f>
        <x:v>510.00000000000006</x:v>
      </x:c>
      <x:c r="BS776" s="34" t="n">
        <x:f>$B$11*(($A$1071)*$C776/$B$12*$B$7+(1-$A$1071)*$D776/$B$12*$C$7)</x:f>
        <x:v>500</x:v>
      </x:c>
      <x:c r="BT776" s="34" t="n">
        <x:f>$B$11*(($A$1072)*$C776/$B$12*$B$7+(1-$A$1072)*$D776/$B$12*$C$7)</x:f>
        <x:v>490</x:v>
      </x:c>
      <x:c r="BU776" s="34" t="n">
        <x:f>$B$11*(($A$1073)*$C776/$B$12*$B$7+(1-$A$1073)*$D776/$B$12*$C$7)</x:f>
        <x:v>480</x:v>
      </x:c>
      <x:c r="BV776" s="34" t="n">
        <x:f>$B$11*(($A$1074)*$C776/$B$12*$B$7+(1-$A$1074)*$D776/$B$12*$C$7)</x:f>
        <x:v>470</x:v>
      </x:c>
      <x:c r="BW776" s="34" t="n">
        <x:f>$B$11*(($A$1075)*$C776/$B$12*$B$7+(1-$A$1075)*$D776/$B$12*$C$7)</x:f>
        <x:v>460</x:v>
      </x:c>
      <x:c r="BX776" s="34" t="n">
        <x:f>$B$11*(($A$1076)*$C776/$B$12*$B$7+(1-$A$1076)*$D776/$B$12*$C$7)</x:f>
        <x:v>450</x:v>
      </x:c>
      <x:c r="BY776" s="34" t="n">
        <x:f>$B$11*(($A$1077)*$C776/$B$12*$B$7+(1-$A$1077)*$D776/$B$12*$C$7)</x:f>
        <x:v>440</x:v>
      </x:c>
      <x:c r="BZ776" s="34" t="n">
        <x:f>$B$11*(($A$1078)*$C776/$B$12*$B$7+(1-$A$1078)*$D776/$B$12*$C$7)</x:f>
        <x:v>429.99999999999994</x:v>
      </x:c>
      <x:c r="CA776" s="34" t="n">
        <x:f>$B$11*(($A$1079)*$C776/$B$12*$B$7+(1-$A$1079)*$D776/$B$12*$C$7)</x:f>
        <x:v>419.99999999999994</x:v>
      </x:c>
      <x:c r="CB776" s="34" t="n">
        <x:f>$B$11*(($A$1080)*$C776/$B$12*$B$7+(1-$A$1080)*$D776/$B$12*$C$7)</x:f>
        <x:v>410.0000000000001</x:v>
      </x:c>
      <x:c r="CC776" s="34" t="n">
        <x:f>$B$11*(($A$1081)*$C776/$B$12*$B$7+(1-$A$1081)*$D776/$B$12*$C$7)</x:f>
        <x:v>400.00000000000006</x:v>
      </x:c>
    </x:row>
    <x:row r="777">
      <x:c r="A777" s="34" t="n">
        <x:v>753</x:v>
      </x:c>
      <x:c r="B777" s="39" t="n">
        <x:v>-1.8106640869864188</x:v>
      </x:c>
      <x:c r="C777" s="1" t="n">
        <x:f>SUM(AM777:AV777)</x:f>
        <x:v>0</x:v>
      </x:c>
      <x:c r="D777" s="1" t="n">
        <x:f>SUM(AW777:BF777)</x:f>
        <x:v>0</x:v>
      </x:c>
      <x:c r="E777" s="17" t="n">
        <x:f>(1-C777/$B$12)*$B$8-C777/$B$12*$B$7</x:f>
        <x:v>0.05</x:v>
      </x:c>
      <x:c r="F777" s="17" t="n">
        <x:f>(1-D777/$B$12)*$C$8-D777/$B$12*$C$7</x:f>
        <x:v>0.09</x:v>
      </x:c>
      <x:c r="G777" s="32" t="n">
        <x:f>$B$11*($B$10*C777/$B$12*$B$7+(1-$B$10)*D777/$B$12*$C$7)</x:f>
        <x:v>0</x:v>
      </x:c>
      <x:c r="H777" s="17" t="n">
        <x:f>$B$10*E777+(1-$B$10)*F777</x:f>
        <x:v>0.07</x:v>
      </x:c>
      <x:c r="I777" s="34"/>
      <x:c r="J777" s="34"/>
      <x:c r="K777" s="34"/>
      <x:c r="L777" s="34"/>
      <x:c r="M777" s="34"/>
      <x:c r="N777" s="34"/>
      <x:c r="O777" s="34"/>
      <x:c r="P777" s="34"/>
      <x:c r="Q777" s="34"/>
      <x:c r="R777" s="39" t="n">
        <x:v>0.7530883802257126</x:v>
      </x:c>
      <x:c r="S777" s="39" t="n">
        <x:v>-1.1606594334694915</x:v>
      </x:c>
      <x:c r="T777" s="39" t="n">
        <x:v>0.09051246191653357</x:v>
      </x:c>
      <x:c r="U777" s="39" t="n">
        <x:v>0.0981409890333065</x:v>
      </x:c>
      <x:c r="V777" s="39" t="n">
        <x:v>-1.2380629349274208</x:v>
      </x:c>
      <x:c r="W777" s="39" t="n">
        <x:v>0.2549938734547041</x:v>
      </x:c>
      <x:c r="X777" s="39" t="n">
        <x:v>0.6729015146076709</x:v>
      </x:c>
      <x:c r="Y777" s="39" t="n">
        <x:v>-0.13799418096669275</x:v>
      </x:c>
      <x:c r="Z777" s="39" t="n">
        <x:v>0.8492509659088804</x:v>
      </x:c>
      <x:c r="AA777" s="39" t="n">
        <x:v>0.901957616178175</x:v>
      </x:c>
      <x:c r="AB777" s="39" t="n">
        <x:v>-0.10402210222429828</x:v>
      </x:c>
      <x:c r="AC777" s="39" t="n">
        <x:v>0.14330601412308655</x:v>
      </x:c>
      <x:c r="AD777" s="39" t="n">
        <x:v>-0.762769922844775</x:v>
      </x:c>
      <x:c r="AE777" s="39" t="n">
        <x:v>-0.10096713708800076</x:v>
      </x:c>
      <x:c r="AF777" s="39" t="n">
        <x:v>0.277587335769557</x:v>
      </x:c>
      <x:c r="AG777" s="39" t="n">
        <x:v>0.29832408757902196</x:v>
      </x:c>
      <x:c r="AH777" s="39" t="n">
        <x:v>1.0169114371718155</x:v>
      </x:c>
      <x:c r="AI777" s="39" t="n">
        <x:v>-0.4242420242589354</x:v>
      </x:c>
      <x:c r="AJ777" s="39" t="n">
        <x:v>0.26744053732851175</x:v>
      </x:c>
      <x:c r="AK777" s="39" t="n">
        <x:v>0.9077035635160509</x:v>
      </x:c>
      <x:c r="AL777" s="34"/>
      <x:c r="AM777" s="34" t="n">
        <x:f>IF(SQRT($B$9)*$B777+SQRT(1-$B$9)*R777&lt;_xlfn.NORM.S.INV($B$6),1,0)</x:f>
        <x:v>0</x:v>
      </x:c>
      <x:c r="AN777" s="34" t="n">
        <x:f>IF(SQRT($B$9)*$B777+SQRT(1-$B$9)*S777&lt;_xlfn.NORM.S.INV($B$6),1,0)</x:f>
        <x:v>0</x:v>
      </x:c>
      <x:c r="AO777" s="34" t="n">
        <x:f>IF(SQRT($B$9)*$B777+SQRT(1-$B$9)*T777&lt;_xlfn.NORM.S.INV($B$6),1,0)</x:f>
        <x:v>0</x:v>
      </x:c>
      <x:c r="AP777" s="34" t="n">
        <x:f>IF(SQRT($B$9)*$B777+SQRT(1-$B$9)*U777&lt;_xlfn.NORM.S.INV($B$6),1,0)</x:f>
        <x:v>0</x:v>
      </x:c>
      <x:c r="AQ777" s="34" t="n">
        <x:f>IF(SQRT($B$9)*$B777+SQRT(1-$B$9)*V777&lt;_xlfn.NORM.S.INV($B$6),1,0)</x:f>
        <x:v>0</x:v>
      </x:c>
      <x:c r="AR777" s="34" t="n">
        <x:f>IF(SQRT($B$9)*$B777+SQRT(1-$B$9)*W777&lt;_xlfn.NORM.S.INV($B$6),1,0)</x:f>
        <x:v>0</x:v>
      </x:c>
      <x:c r="AS777" s="34" t="n">
        <x:f>IF(SQRT($B$9)*$B777+SQRT(1-$B$9)*X777&lt;_xlfn.NORM.S.INV($B$6),1,0)</x:f>
        <x:v>0</x:v>
      </x:c>
      <x:c r="AT777" s="34" t="n">
        <x:f>IF(SQRT($B$9)*$B777+SQRT(1-$B$9)*Y777&lt;_xlfn.NORM.S.INV($B$6),1,0)</x:f>
        <x:v>0</x:v>
      </x:c>
      <x:c r="AU777" s="34" t="n">
        <x:f>IF(SQRT($B$9)*$B777+SQRT(1-$B$9)*Z777&lt;_xlfn.NORM.S.INV($B$6),1,0)</x:f>
        <x:v>0</x:v>
      </x:c>
      <x:c r="AV777" s="34" t="n">
        <x:f>IF(SQRT($B$9)*$B777+SQRT(1-$B$9)*AA777&lt;_xlfn.NORM.S.INV($B$6),1,0)</x:f>
        <x:v>0</x:v>
      </x:c>
      <x:c r="AW777" s="34" t="n">
        <x:f>IF(SQRT($C$9)*$B777+SQRT(1-$C$9)*AB777&lt;_xlfn.NORM.S.INV($C$6),1,0)</x:f>
        <x:v>0</x:v>
      </x:c>
      <x:c r="AX777" s="34" t="n">
        <x:f>IF(SQRT($C$9)*$B777+SQRT(1-$C$9)*AC777&lt;_xlfn.NORM.S.INV($C$6),1,0)</x:f>
        <x:v>0</x:v>
      </x:c>
      <x:c r="AY777" s="34" t="n">
        <x:f>IF(SQRT($C$9)*$B777+SQRT(1-$C$9)*AD777&lt;_xlfn.NORM.S.INV($C$6),1,0)</x:f>
        <x:v>0</x:v>
      </x:c>
      <x:c r="AZ777" s="34" t="n">
        <x:f>IF(SQRT($C$9)*$B777+SQRT(1-$C$9)*AE777&lt;_xlfn.NORM.S.INV($C$6),1,0)</x:f>
        <x:v>0</x:v>
      </x:c>
      <x:c r="BA777" s="34" t="n">
        <x:f>IF(SQRT($C$9)*$B777+SQRT(1-$C$9)*AF777&lt;_xlfn.NORM.S.INV($C$6),1,0)</x:f>
        <x:v>0</x:v>
      </x:c>
      <x:c r="BB777" s="34" t="n">
        <x:f>IF(SQRT($C$9)*$B777+SQRT(1-$C$9)*AG777&lt;_xlfn.NORM.S.INV($C$6),1,0)</x:f>
        <x:v>0</x:v>
      </x:c>
      <x:c r="BC777" s="34" t="n">
        <x:f>IF(SQRT($C$9)*$B777+SQRT(1-$C$9)*AH777&lt;_xlfn.NORM.S.INV($C$6),1,0)</x:f>
        <x:v>0</x:v>
      </x:c>
      <x:c r="BD777" s="34" t="n">
        <x:f>IF(SQRT($C$9)*$B777+SQRT(1-$C$9)*AI777&lt;_xlfn.NORM.S.INV($C$6),1,0)</x:f>
        <x:v>0</x:v>
      </x:c>
      <x:c r="BE777" s="34" t="n">
        <x:f>IF(SQRT($C$9)*$B777+SQRT(1-$C$9)*AJ777&lt;_xlfn.NORM.S.INV($C$6),1,0)</x:f>
        <x:v>0</x:v>
      </x:c>
      <x:c r="BF777" s="34" t="n">
        <x:f>IF(SQRT($C$9)*$B777+SQRT(1-$C$9)*AK777&lt;_xlfn.NORM.S.INV($C$6),1,0)</x:f>
        <x:v>0</x:v>
      </x:c>
      <x:c r="BG777" s="34"/>
      <x:c r="BH777" s="34"/>
      <x:c r="BI777" s="34" t="n">
        <x:f>$B$11*(($A$1061)*$C777/$B$12*$B$7+(1-$A$1061)*$D777/$B$12*$C$7)</x:f>
        <x:v>0</x:v>
      </x:c>
      <x:c r="BJ777" s="34" t="n">
        <x:f>$B$11*(($A$1062)*$C777/$B$12*$B$7+(1-$A$1062)*$D777/$B$12*$C$7)</x:f>
        <x:v>0</x:v>
      </x:c>
      <x:c r="BK777" s="34" t="n">
        <x:f>$B$11*(($A$1063)*$C777/$B$12*$B$7+(1-$A$1063)*$D777/$B$12*$C$7)</x:f>
        <x:v>0</x:v>
      </x:c>
      <x:c r="BL777" s="34" t="n">
        <x:f>$B$11*(($A$1064)*$C777/$B$12*$B$7+(1-$A$1064)*$D777/$B$12*$C$7)</x:f>
        <x:v>0</x:v>
      </x:c>
      <x:c r="BM777" s="34" t="n">
        <x:f>$B$11*(($A$1065)*$C777/$B$12*$B$7+(1-$A$1065)*$D777/$B$12*$C$7)</x:f>
        <x:v>0</x:v>
      </x:c>
      <x:c r="BN777" s="34" t="n">
        <x:f>$B$11*(($A$1066)*$C777/$B$12*$B$7+(1-$A$1066)*$D777/$B$12*$C$7)</x:f>
        <x:v>0</x:v>
      </x:c>
      <x:c r="BO777" s="34" t="n">
        <x:f>$B$11*(($A$1067)*$C777/$B$12*$B$7+(1-$A$1067)*$D777/$B$12*$C$7)</x:f>
        <x:v>0</x:v>
      </x:c>
      <x:c r="BP777" s="34" t="n">
        <x:f>$B$11*(($A$1068)*$C777/$B$12*$B$7+(1-$A$1068)*$D777/$B$12*$C$7)</x:f>
        <x:v>0</x:v>
      </x:c>
      <x:c r="BQ777" s="34" t="n">
        <x:f>$B$11*(($A$1069)*$C777/$B$12*$B$7+(1-$A$1069)*$D777/$B$12*$C$7)</x:f>
        <x:v>0</x:v>
      </x:c>
      <x:c r="BR777" s="34" t="n">
        <x:f>$B$11*(($A$1070)*$C777/$B$12*$B$7+(1-$A$1070)*$D777/$B$12*$C$7)</x:f>
        <x:v>0</x:v>
      </x:c>
      <x:c r="BS777" s="34" t="n">
        <x:f>$B$11*(($A$1071)*$C777/$B$12*$B$7+(1-$A$1071)*$D777/$B$12*$C$7)</x:f>
        <x:v>0</x:v>
      </x:c>
      <x:c r="BT777" s="34" t="n">
        <x:f>$B$11*(($A$1072)*$C777/$B$12*$B$7+(1-$A$1072)*$D777/$B$12*$C$7)</x:f>
        <x:v>0</x:v>
      </x:c>
      <x:c r="BU777" s="34" t="n">
        <x:f>$B$11*(($A$1073)*$C777/$B$12*$B$7+(1-$A$1073)*$D777/$B$12*$C$7)</x:f>
        <x:v>0</x:v>
      </x:c>
      <x:c r="BV777" s="34" t="n">
        <x:f>$B$11*(($A$1074)*$C777/$B$12*$B$7+(1-$A$1074)*$D777/$B$12*$C$7)</x:f>
        <x:v>0</x:v>
      </x:c>
      <x:c r="BW777" s="34" t="n">
        <x:f>$B$11*(($A$1075)*$C777/$B$12*$B$7+(1-$A$1075)*$D777/$B$12*$C$7)</x:f>
        <x:v>0</x:v>
      </x:c>
      <x:c r="BX777" s="34" t="n">
        <x:f>$B$11*(($A$1076)*$C777/$B$12*$B$7+(1-$A$1076)*$D777/$B$12*$C$7)</x:f>
        <x:v>0</x:v>
      </x:c>
      <x:c r="BY777" s="34" t="n">
        <x:f>$B$11*(($A$1077)*$C777/$B$12*$B$7+(1-$A$1077)*$D777/$B$12*$C$7)</x:f>
        <x:v>0</x:v>
      </x:c>
      <x:c r="BZ777" s="34" t="n">
        <x:f>$B$11*(($A$1078)*$C777/$B$12*$B$7+(1-$A$1078)*$D777/$B$12*$C$7)</x:f>
        <x:v>0</x:v>
      </x:c>
      <x:c r="CA777" s="34" t="n">
        <x:f>$B$11*(($A$1079)*$C777/$B$12*$B$7+(1-$A$1079)*$D777/$B$12*$C$7)</x:f>
        <x:v>0</x:v>
      </x:c>
      <x:c r="CB777" s="34" t="n">
        <x:f>$B$11*(($A$1080)*$C777/$B$12*$B$7+(1-$A$1080)*$D777/$B$12*$C$7)</x:f>
        <x:v>0</x:v>
      </x:c>
      <x:c r="CC777" s="34" t="n">
        <x:f>$B$11*(($A$1081)*$C777/$B$12*$B$7+(1-$A$1081)*$D777/$B$12*$C$7)</x:f>
        <x:v>0</x:v>
      </x:c>
    </x:row>
    <x:row r="778">
      <x:c r="A778" s="34" t="n">
        <x:v>754</x:v>
      </x:c>
      <x:c r="B778" s="39" t="n">
        <x:v>0.6183293305113832</x:v>
      </x:c>
      <x:c r="C778" s="1" t="n">
        <x:f>SUM(AM778:AV778)</x:f>
        <x:v>0</x:v>
      </x:c>
      <x:c r="D778" s="1" t="n">
        <x:f>SUM(AW778:BF778)</x:f>
        <x:v>0</x:v>
      </x:c>
      <x:c r="E778" s="17" t="n">
        <x:f>(1-C778/$B$12)*$B$8-C778/$B$12*$B$7</x:f>
        <x:v>0.05</x:v>
      </x:c>
      <x:c r="F778" s="17" t="n">
        <x:f>(1-D778/$B$12)*$C$8-D778/$B$12*$C$7</x:f>
        <x:v>0.09</x:v>
      </x:c>
      <x:c r="G778" s="32" t="n">
        <x:f>$B$11*($B$10*C778/$B$12*$B$7+(1-$B$10)*D778/$B$12*$C$7)</x:f>
        <x:v>0</x:v>
      </x:c>
      <x:c r="H778" s="17" t="n">
        <x:f>$B$10*E778+(1-$B$10)*F778</x:f>
        <x:v>0.07</x:v>
      </x:c>
      <x:c r="I778" s="34"/>
      <x:c r="J778" s="34"/>
      <x:c r="K778" s="34"/>
      <x:c r="L778" s="34"/>
      <x:c r="M778" s="34"/>
      <x:c r="N778" s="34"/>
      <x:c r="O778" s="34"/>
      <x:c r="P778" s="34"/>
      <x:c r="Q778" s="34"/>
      <x:c r="R778" s="39" t="n">
        <x:v>0.24586933013330523</x:v>
      </x:c>
      <x:c r="S778" s="39" t="n">
        <x:v>-0.8375269275083188</x:v>
      </x:c>
      <x:c r="T778" s="39" t="n">
        <x:v>0.31250765811771447</x:v>
      </x:c>
      <x:c r="U778" s="39" t="n">
        <x:v>1.0492782172484378</x:v>
      </x:c>
      <x:c r="V778" s="39" t="n">
        <x:v>-0.5012679646316245</x:v>
      </x:c>
      <x:c r="W778" s="39" t="n">
        <x:v>-1.0935411780306907</x:v>
      </x:c>
      <x:c r="X778" s="39" t="n">
        <x:v>0.826734719524736</x:v>
      </x:c>
      <x:c r="Y778" s="39" t="n">
        <x:v>-1.646484179109529</x:v>
      </x:c>
      <x:c r="Z778" s="39" t="n">
        <x:v>-0.3602941575378552</x:v>
      </x:c>
      <x:c r="AA778" s="39" t="n">
        <x:v>-0.7128856757263058</x:v>
      </x:c>
      <x:c r="AB778" s="39" t="n">
        <x:v>0.31414851155208706</x:v>
      </x:c>
      <x:c r="AC778" s="39" t="n">
        <x:v>-0.6353174020139944</x:v>
      </x:c>
      <x:c r="AD778" s="39" t="n">
        <x:v>0.7682273425048293</x:v>
      </x:c>
      <x:c r="AE778" s="39" t="n">
        <x:v>-0.1385412451757984</x:v>
      </x:c>
      <x:c r="AF778" s="39" t="n">
        <x:v>-1.7356776095880455</x:v>
      </x:c>
      <x:c r="AG778" s="39" t="n">
        <x:v>0.473844939572896</x:v>
      </x:c>
      <x:c r="AH778" s="39" t="n">
        <x:v>0.5278574711269141</x:v>
      </x:c>
      <x:c r="AI778" s="39" t="n">
        <x:v>1.3139455238013888</x:v>
      </x:c>
      <x:c r="AJ778" s="39" t="n">
        <x:v>-0.5866810294445031</x:v>
      </x:c>
      <x:c r="AK778" s="39" t="n">
        <x:v>0.7128071613239558</x:v>
      </x:c>
      <x:c r="AL778" s="34"/>
      <x:c r="AM778" s="34" t="n">
        <x:f>IF(SQRT($B$9)*$B778+SQRT(1-$B$9)*R778&lt;_xlfn.NORM.S.INV($B$6),1,0)</x:f>
        <x:v>0</x:v>
      </x:c>
      <x:c r="AN778" s="34" t="n">
        <x:f>IF(SQRT($B$9)*$B778+SQRT(1-$B$9)*S778&lt;_xlfn.NORM.S.INV($B$6),1,0)</x:f>
        <x:v>0</x:v>
      </x:c>
      <x:c r="AO778" s="34" t="n">
        <x:f>IF(SQRT($B$9)*$B778+SQRT(1-$B$9)*T778&lt;_xlfn.NORM.S.INV($B$6),1,0)</x:f>
        <x:v>0</x:v>
      </x:c>
      <x:c r="AP778" s="34" t="n">
        <x:f>IF(SQRT($B$9)*$B778+SQRT(1-$B$9)*U778&lt;_xlfn.NORM.S.INV($B$6),1,0)</x:f>
        <x:v>0</x:v>
      </x:c>
      <x:c r="AQ778" s="34" t="n">
        <x:f>IF(SQRT($B$9)*$B778+SQRT(1-$B$9)*V778&lt;_xlfn.NORM.S.INV($B$6),1,0)</x:f>
        <x:v>0</x:v>
      </x:c>
      <x:c r="AR778" s="34" t="n">
        <x:f>IF(SQRT($B$9)*$B778+SQRT(1-$B$9)*W778&lt;_xlfn.NORM.S.INV($B$6),1,0)</x:f>
        <x:v>0</x:v>
      </x:c>
      <x:c r="AS778" s="34" t="n">
        <x:f>IF(SQRT($B$9)*$B778+SQRT(1-$B$9)*X778&lt;_xlfn.NORM.S.INV($B$6),1,0)</x:f>
        <x:v>0</x:v>
      </x:c>
      <x:c r="AT778" s="34" t="n">
        <x:f>IF(SQRT($B$9)*$B778+SQRT(1-$B$9)*Y778&lt;_xlfn.NORM.S.INV($B$6),1,0)</x:f>
        <x:v>0</x:v>
      </x:c>
      <x:c r="AU778" s="34" t="n">
        <x:f>IF(SQRT($B$9)*$B778+SQRT(1-$B$9)*Z778&lt;_xlfn.NORM.S.INV($B$6),1,0)</x:f>
        <x:v>0</x:v>
      </x:c>
      <x:c r="AV778" s="34" t="n">
        <x:f>IF(SQRT($B$9)*$B778+SQRT(1-$B$9)*AA778&lt;_xlfn.NORM.S.INV($B$6),1,0)</x:f>
        <x:v>0</x:v>
      </x:c>
      <x:c r="AW778" s="34" t="n">
        <x:f>IF(SQRT($C$9)*$B778+SQRT(1-$C$9)*AB778&lt;_xlfn.NORM.S.INV($C$6),1,0)</x:f>
        <x:v>0</x:v>
      </x:c>
      <x:c r="AX778" s="34" t="n">
        <x:f>IF(SQRT($C$9)*$B778+SQRT(1-$C$9)*AC778&lt;_xlfn.NORM.S.INV($C$6),1,0)</x:f>
        <x:v>0</x:v>
      </x:c>
      <x:c r="AY778" s="34" t="n">
        <x:f>IF(SQRT($C$9)*$B778+SQRT(1-$C$9)*AD778&lt;_xlfn.NORM.S.INV($C$6),1,0)</x:f>
        <x:v>0</x:v>
      </x:c>
      <x:c r="AZ778" s="34" t="n">
        <x:f>IF(SQRT($C$9)*$B778+SQRT(1-$C$9)*AE778&lt;_xlfn.NORM.S.INV($C$6),1,0)</x:f>
        <x:v>0</x:v>
      </x:c>
      <x:c r="BA778" s="34" t="n">
        <x:f>IF(SQRT($C$9)*$B778+SQRT(1-$C$9)*AF778&lt;_xlfn.NORM.S.INV($C$6),1,0)</x:f>
        <x:v>0</x:v>
      </x:c>
      <x:c r="BB778" s="34" t="n">
        <x:f>IF(SQRT($C$9)*$B778+SQRT(1-$C$9)*AG778&lt;_xlfn.NORM.S.INV($C$6),1,0)</x:f>
        <x:v>0</x:v>
      </x:c>
      <x:c r="BC778" s="34" t="n">
        <x:f>IF(SQRT($C$9)*$B778+SQRT(1-$C$9)*AH778&lt;_xlfn.NORM.S.INV($C$6),1,0)</x:f>
        <x:v>0</x:v>
      </x:c>
      <x:c r="BD778" s="34" t="n">
        <x:f>IF(SQRT($C$9)*$B778+SQRT(1-$C$9)*AI778&lt;_xlfn.NORM.S.INV($C$6),1,0)</x:f>
        <x:v>0</x:v>
      </x:c>
      <x:c r="BE778" s="34" t="n">
        <x:f>IF(SQRT($C$9)*$B778+SQRT(1-$C$9)*AJ778&lt;_xlfn.NORM.S.INV($C$6),1,0)</x:f>
        <x:v>0</x:v>
      </x:c>
      <x:c r="BF778" s="34" t="n">
        <x:f>IF(SQRT($C$9)*$B778+SQRT(1-$C$9)*AK778&lt;_xlfn.NORM.S.INV($C$6),1,0)</x:f>
        <x:v>0</x:v>
      </x:c>
      <x:c r="BG778" s="34"/>
      <x:c r="BH778" s="34"/>
      <x:c r="BI778" s="34" t="n">
        <x:f>$B$11*(($A$1061)*$C778/$B$12*$B$7+(1-$A$1061)*$D778/$B$12*$C$7)</x:f>
        <x:v>0</x:v>
      </x:c>
      <x:c r="BJ778" s="34" t="n">
        <x:f>$B$11*(($A$1062)*$C778/$B$12*$B$7+(1-$A$1062)*$D778/$B$12*$C$7)</x:f>
        <x:v>0</x:v>
      </x:c>
      <x:c r="BK778" s="34" t="n">
        <x:f>$B$11*(($A$1063)*$C778/$B$12*$B$7+(1-$A$1063)*$D778/$B$12*$C$7)</x:f>
        <x:v>0</x:v>
      </x:c>
      <x:c r="BL778" s="34" t="n">
        <x:f>$B$11*(($A$1064)*$C778/$B$12*$B$7+(1-$A$1064)*$D778/$B$12*$C$7)</x:f>
        <x:v>0</x:v>
      </x:c>
      <x:c r="BM778" s="34" t="n">
        <x:f>$B$11*(($A$1065)*$C778/$B$12*$B$7+(1-$A$1065)*$D778/$B$12*$C$7)</x:f>
        <x:v>0</x:v>
      </x:c>
      <x:c r="BN778" s="34" t="n">
        <x:f>$B$11*(($A$1066)*$C778/$B$12*$B$7+(1-$A$1066)*$D778/$B$12*$C$7)</x:f>
        <x:v>0</x:v>
      </x:c>
      <x:c r="BO778" s="34" t="n">
        <x:f>$B$11*(($A$1067)*$C778/$B$12*$B$7+(1-$A$1067)*$D778/$B$12*$C$7)</x:f>
        <x:v>0</x:v>
      </x:c>
      <x:c r="BP778" s="34" t="n">
        <x:f>$B$11*(($A$1068)*$C778/$B$12*$B$7+(1-$A$1068)*$D778/$B$12*$C$7)</x:f>
        <x:v>0</x:v>
      </x:c>
      <x:c r="BQ778" s="34" t="n">
        <x:f>$B$11*(($A$1069)*$C778/$B$12*$B$7+(1-$A$1069)*$D778/$B$12*$C$7)</x:f>
        <x:v>0</x:v>
      </x:c>
      <x:c r="BR778" s="34" t="n">
        <x:f>$B$11*(($A$1070)*$C778/$B$12*$B$7+(1-$A$1070)*$D778/$B$12*$C$7)</x:f>
        <x:v>0</x:v>
      </x:c>
      <x:c r="BS778" s="34" t="n">
        <x:f>$B$11*(($A$1071)*$C778/$B$12*$B$7+(1-$A$1071)*$D778/$B$12*$C$7)</x:f>
        <x:v>0</x:v>
      </x:c>
      <x:c r="BT778" s="34" t="n">
        <x:f>$B$11*(($A$1072)*$C778/$B$12*$B$7+(1-$A$1072)*$D778/$B$12*$C$7)</x:f>
        <x:v>0</x:v>
      </x:c>
      <x:c r="BU778" s="34" t="n">
        <x:f>$B$11*(($A$1073)*$C778/$B$12*$B$7+(1-$A$1073)*$D778/$B$12*$C$7)</x:f>
        <x:v>0</x:v>
      </x:c>
      <x:c r="BV778" s="34" t="n">
        <x:f>$B$11*(($A$1074)*$C778/$B$12*$B$7+(1-$A$1074)*$D778/$B$12*$C$7)</x:f>
        <x:v>0</x:v>
      </x:c>
      <x:c r="BW778" s="34" t="n">
        <x:f>$B$11*(($A$1075)*$C778/$B$12*$B$7+(1-$A$1075)*$D778/$B$12*$C$7)</x:f>
        <x:v>0</x:v>
      </x:c>
      <x:c r="BX778" s="34" t="n">
        <x:f>$B$11*(($A$1076)*$C778/$B$12*$B$7+(1-$A$1076)*$D778/$B$12*$C$7)</x:f>
        <x:v>0</x:v>
      </x:c>
      <x:c r="BY778" s="34" t="n">
        <x:f>$B$11*(($A$1077)*$C778/$B$12*$B$7+(1-$A$1077)*$D778/$B$12*$C$7)</x:f>
        <x:v>0</x:v>
      </x:c>
      <x:c r="BZ778" s="34" t="n">
        <x:f>$B$11*(($A$1078)*$C778/$B$12*$B$7+(1-$A$1078)*$D778/$B$12*$C$7)</x:f>
        <x:v>0</x:v>
      </x:c>
      <x:c r="CA778" s="34" t="n">
        <x:f>$B$11*(($A$1079)*$C778/$B$12*$B$7+(1-$A$1079)*$D778/$B$12*$C$7)</x:f>
        <x:v>0</x:v>
      </x:c>
      <x:c r="CB778" s="34" t="n">
        <x:f>$B$11*(($A$1080)*$C778/$B$12*$B$7+(1-$A$1080)*$D778/$B$12*$C$7)</x:f>
        <x:v>0</x:v>
      </x:c>
      <x:c r="CC778" s="34" t="n">
        <x:f>$B$11*(($A$1081)*$C778/$B$12*$B$7+(1-$A$1081)*$D778/$B$12*$C$7)</x:f>
        <x:v>0</x:v>
      </x:c>
    </x:row>
    <x:row r="779">
      <x:c r="A779" s="34" t="n">
        <x:v>755</x:v>
      </x:c>
      <x:c r="B779" s="39" t="n">
        <x:v>-2.2790684946617454</x:v>
      </x:c>
      <x:c r="C779" s="1" t="n">
        <x:f>SUM(AM779:AV779)</x:f>
        <x:v>1</x:v>
      </x:c>
      <x:c r="D779" s="1" t="n">
        <x:f>SUM(AW779:BF779)</x:f>
        <x:v>3</x:v>
      </x:c>
      <x:c r="E779" s="17" t="n">
        <x:f>(1-C779/$B$12)*$B$8-C779/$B$12*$B$7</x:f>
        <x:v>0.0049999999999999975</x:v>
      </x:c>
      <x:c r="F779" s="17" t="n">
        <x:f>(1-D779/$B$12)*$C$8-D779/$B$12*$C$7</x:f>
        <x:v>-0.11699999999999999</x:v>
      </x:c>
      <x:c r="G779" s="32" t="n">
        <x:f>$B$11*($B$10*C779/$B$12*$B$7+(1-$B$10)*D779/$B$12*$C$7)</x:f>
        <x:v>1100</x:v>
      </x:c>
      <x:c r="H779" s="17" t="n">
        <x:f>$B$10*E779+(1-$B$10)*F779</x:f>
        <x:v>-0.055999999999999994</x:v>
      </x:c>
      <x:c r="I779" s="34"/>
      <x:c r="J779" s="34"/>
      <x:c r="K779" s="34"/>
      <x:c r="L779" s="34"/>
      <x:c r="M779" s="34"/>
      <x:c r="N779" s="34"/>
      <x:c r="O779" s="34"/>
      <x:c r="P779" s="34"/>
      <x:c r="Q779" s="34"/>
      <x:c r="R779" s="39" t="n">
        <x:v>-0.40613517072689315</x:v>
      </x:c>
      <x:c r="S779" s="39" t="n">
        <x:v>0.49744769072089473</x:v>
      </x:c>
      <x:c r="T779" s="39" t="n">
        <x:v>0.0013948060814516449</x:v>
      </x:c>
      <x:c r="U779" s="39" t="n">
        <x:v>-0.13171271639554835</x:v>
      </x:c>
      <x:c r="V779" s="39" t="n">
        <x:v>-1.80089125058446</x:v>
      </x:c>
      <x:c r="W779" s="39" t="n">
        <x:v>-0.49803095501719885</x:v>
      </x:c>
      <x:c r="X779" s="39" t="n">
        <x:v>0.22207252974998168</x:v>
      </x:c>
      <x:c r="Y779" s="39" t="n">
        <x:v>0.8423294242031973</x:v>
      </x:c>
      <x:c r="Z779" s="39" t="n">
        <x:v>0.3138693992595336</x:v>
      </x:c>
      <x:c r="AA779" s="39" t="n">
        <x:v>2.097250946987273</x:v>
      </x:c>
      <x:c r="AB779" s="39" t="n">
        <x:v>-1.2050975249990972</x:v>
      </x:c>
      <x:c r="AC779" s="39" t="n">
        <x:v>-1.7878850583134736</x:v>
      </x:c>
      <x:c r="AD779" s="39" t="n">
        <x:v>0.40588255191330225</x:v>
      </x:c>
      <x:c r="AE779" s="39" t="n">
        <x:v>0.40671107552914554</x:v>
      </x:c>
      <x:c r="AF779" s="39" t="n">
        <x:v>0.7184632479600513</x:v>
      </x:c>
      <x:c r="AG779" s="39" t="n">
        <x:v>3.2970738413923075</x:v>
      </x:c>
      <x:c r="AH779" s="39" t="n">
        <x:v>-1.4637610142809836</x:v>
      </x:c>
      <x:c r="AI779" s="39" t="n">
        <x:v>0.24339742257215013</x:v>
      </x:c>
      <x:c r="AJ779" s="39" t="n">
        <x:v>0.3381015708340005</x:v>
      </x:c>
      <x:c r="AK779" s="39" t="n">
        <x:v>0.7025004720443393</x:v>
      </x:c>
      <x:c r="AL779" s="34"/>
      <x:c r="AM779" s="34" t="n">
        <x:f>IF(SQRT($B$9)*$B779+SQRT(1-$B$9)*R779&lt;_xlfn.NORM.S.INV($B$6),1,0)</x:f>
        <x:v>0</x:v>
      </x:c>
      <x:c r="AN779" s="34" t="n">
        <x:f>IF(SQRT($B$9)*$B779+SQRT(1-$B$9)*S779&lt;_xlfn.NORM.S.INV($B$6),1,0)</x:f>
        <x:v>0</x:v>
      </x:c>
      <x:c r="AO779" s="34" t="n">
        <x:f>IF(SQRT($B$9)*$B779+SQRT(1-$B$9)*T779&lt;_xlfn.NORM.S.INV($B$6),1,0)</x:f>
        <x:v>0</x:v>
      </x:c>
      <x:c r="AP779" s="34" t="n">
        <x:f>IF(SQRT($B$9)*$B779+SQRT(1-$B$9)*U779&lt;_xlfn.NORM.S.INV($B$6),1,0)</x:f>
        <x:v>0</x:v>
      </x:c>
      <x:c r="AQ779" s="34" t="n">
        <x:f>IF(SQRT($B$9)*$B779+SQRT(1-$B$9)*V779&lt;_xlfn.NORM.S.INV($B$6),1,0)</x:f>
        <x:v>1</x:v>
      </x:c>
      <x:c r="AR779" s="34" t="n">
        <x:f>IF(SQRT($B$9)*$B779+SQRT(1-$B$9)*W779&lt;_xlfn.NORM.S.INV($B$6),1,0)</x:f>
        <x:v>0</x:v>
      </x:c>
      <x:c r="AS779" s="34" t="n">
        <x:f>IF(SQRT($B$9)*$B779+SQRT(1-$B$9)*X779&lt;_xlfn.NORM.S.INV($B$6),1,0)</x:f>
        <x:v>0</x:v>
      </x:c>
      <x:c r="AT779" s="34" t="n">
        <x:f>IF(SQRT($B$9)*$B779+SQRT(1-$B$9)*Y779&lt;_xlfn.NORM.S.INV($B$6),1,0)</x:f>
        <x:v>0</x:v>
      </x:c>
      <x:c r="AU779" s="34" t="n">
        <x:f>IF(SQRT($B$9)*$B779+SQRT(1-$B$9)*Z779&lt;_xlfn.NORM.S.INV($B$6),1,0)</x:f>
        <x:v>0</x:v>
      </x:c>
      <x:c r="AV779" s="34" t="n">
        <x:f>IF(SQRT($B$9)*$B779+SQRT(1-$B$9)*AA779&lt;_xlfn.NORM.S.INV($B$6),1,0)</x:f>
        <x:v>0</x:v>
      </x:c>
      <x:c r="AW779" s="34" t="n">
        <x:f>IF(SQRT($C$9)*$B779+SQRT(1-$C$9)*AB779&lt;_xlfn.NORM.S.INV($C$6),1,0)</x:f>
        <x:v>1</x:v>
      </x:c>
      <x:c r="AX779" s="34" t="n">
        <x:f>IF(SQRT($C$9)*$B779+SQRT(1-$C$9)*AC779&lt;_xlfn.NORM.S.INV($C$6),1,0)</x:f>
        <x:v>1</x:v>
      </x:c>
      <x:c r="AY779" s="34" t="n">
        <x:f>IF(SQRT($C$9)*$B779+SQRT(1-$C$9)*AD779&lt;_xlfn.NORM.S.INV($C$6),1,0)</x:f>
        <x:v>0</x:v>
      </x:c>
      <x:c r="AZ779" s="34" t="n">
        <x:f>IF(SQRT($C$9)*$B779+SQRT(1-$C$9)*AE779&lt;_xlfn.NORM.S.INV($C$6),1,0)</x:f>
        <x:v>0</x:v>
      </x:c>
      <x:c r="BA779" s="34" t="n">
        <x:f>IF(SQRT($C$9)*$B779+SQRT(1-$C$9)*AF779&lt;_xlfn.NORM.S.INV($C$6),1,0)</x:f>
        <x:v>0</x:v>
      </x:c>
      <x:c r="BB779" s="34" t="n">
        <x:f>IF(SQRT($C$9)*$B779+SQRT(1-$C$9)*AG779&lt;_xlfn.NORM.S.INV($C$6),1,0)</x:f>
        <x:v>0</x:v>
      </x:c>
      <x:c r="BC779" s="34" t="n">
        <x:f>IF(SQRT($C$9)*$B779+SQRT(1-$C$9)*AH779&lt;_xlfn.NORM.S.INV($C$6),1,0)</x:f>
        <x:v>1</x:v>
      </x:c>
      <x:c r="BD779" s="34" t="n">
        <x:f>IF(SQRT($C$9)*$B779+SQRT(1-$C$9)*AI779&lt;_xlfn.NORM.S.INV($C$6),1,0)</x:f>
        <x:v>0</x:v>
      </x:c>
      <x:c r="BE779" s="34" t="n">
        <x:f>IF(SQRT($C$9)*$B779+SQRT(1-$C$9)*AJ779&lt;_xlfn.NORM.S.INV($C$6),1,0)</x:f>
        <x:v>0</x:v>
      </x:c>
      <x:c r="BF779" s="34" t="n">
        <x:f>IF(SQRT($C$9)*$B779+SQRT(1-$C$9)*AK779&lt;_xlfn.NORM.S.INV($C$6),1,0)</x:f>
        <x:v>0</x:v>
      </x:c>
      <x:c r="BG779" s="34"/>
      <x:c r="BH779" s="34"/>
      <x:c r="BI779" s="34" t="n">
        <x:f>$B$11*(($A$1061)*$C779/$B$12*$B$7+(1-$A$1061)*$D779/$B$12*$C$7)</x:f>
        <x:v>1800</x:v>
      </x:c>
      <x:c r="BJ779" s="34" t="n">
        <x:f>$B$11*(($A$1062)*$C779/$B$12*$B$7+(1-$A$1062)*$D779/$B$12*$C$7)</x:f>
        <x:v>1729.9999999999998</x:v>
      </x:c>
      <x:c r="BK779" s="34" t="n">
        <x:f>$B$11*(($A$1063)*$C779/$B$12*$B$7+(1-$A$1063)*$D779/$B$12*$C$7)</x:f>
        <x:v>1660</x:v>
      </x:c>
      <x:c r="BL779" s="34" t="n">
        <x:f>$B$11*(($A$1064)*$C779/$B$12*$B$7+(1-$A$1064)*$D779/$B$12*$C$7)</x:f>
        <x:v>1590</x:v>
      </x:c>
      <x:c r="BM779" s="34" t="n">
        <x:f>$B$11*(($A$1065)*$C779/$B$12*$B$7+(1-$A$1065)*$D779/$B$12*$C$7)</x:f>
        <x:v>1520.0000000000002</x:v>
      </x:c>
      <x:c r="BN779" s="34" t="n">
        <x:f>$B$11*(($A$1066)*$C779/$B$12*$B$7+(1-$A$1066)*$D779/$B$12*$C$7)</x:f>
        <x:v>1450.0000000000002</x:v>
      </x:c>
      <x:c r="BO779" s="34" t="n">
        <x:f>$B$11*(($A$1067)*$C779/$B$12*$B$7+(1-$A$1067)*$D779/$B$12*$C$7)</x:f>
        <x:v>1379.9999999999998</x:v>
      </x:c>
      <x:c r="BP779" s="34" t="n">
        <x:f>$B$11*(($A$1068)*$C779/$B$12*$B$7+(1-$A$1068)*$D779/$B$12*$C$7)</x:f>
        <x:v>1310</x:v>
      </x:c>
      <x:c r="BQ779" s="34" t="n">
        <x:f>$B$11*(($A$1069)*$C779/$B$12*$B$7+(1-$A$1069)*$D779/$B$12*$C$7)</x:f>
        <x:v>1240</x:v>
      </x:c>
      <x:c r="BR779" s="34" t="n">
        <x:f>$B$11*(($A$1070)*$C779/$B$12*$B$7+(1-$A$1070)*$D779/$B$12*$C$7)</x:f>
        <x:v>1170</x:v>
      </x:c>
      <x:c r="BS779" s="34" t="n">
        <x:f>$B$11*(($A$1071)*$C779/$B$12*$B$7+(1-$A$1071)*$D779/$B$12*$C$7)</x:f>
        <x:v>1100</x:v>
      </x:c>
      <x:c r="BT779" s="34" t="n">
        <x:f>$B$11*(($A$1072)*$C779/$B$12*$B$7+(1-$A$1072)*$D779/$B$12*$C$7)</x:f>
        <x:v>1030</x:v>
      </x:c>
      <x:c r="BU779" s="34" t="n">
        <x:f>$B$11*(($A$1073)*$C779/$B$12*$B$7+(1-$A$1073)*$D779/$B$12*$C$7)</x:f>
        <x:v>960</x:v>
      </x:c>
      <x:c r="BV779" s="34" t="n">
        <x:f>$B$11*(($A$1074)*$C779/$B$12*$B$7+(1-$A$1074)*$D779/$B$12*$C$7)</x:f>
        <x:v>890</x:v>
      </x:c>
      <x:c r="BW779" s="34" t="n">
        <x:f>$B$11*(($A$1075)*$C779/$B$12*$B$7+(1-$A$1075)*$D779/$B$12*$C$7)</x:f>
        <x:v>820</x:v>
      </x:c>
      <x:c r="BX779" s="34" t="n">
        <x:f>$B$11*(($A$1076)*$C779/$B$12*$B$7+(1-$A$1076)*$D779/$B$12*$C$7)</x:f>
        <x:v>750</x:v>
      </x:c>
      <x:c r="BY779" s="34" t="n">
        <x:f>$B$11*(($A$1077)*$C779/$B$12*$B$7+(1-$A$1077)*$D779/$B$12*$C$7)</x:f>
        <x:v>679.9999999999999</x:v>
      </x:c>
      <x:c r="BZ779" s="34" t="n">
        <x:f>$B$11*(($A$1078)*$C779/$B$12*$B$7+(1-$A$1078)*$D779/$B$12*$C$7)</x:f>
        <x:v>610</x:v>
      </x:c>
      <x:c r="CA779" s="34" t="n">
        <x:f>$B$11*(($A$1079)*$C779/$B$12*$B$7+(1-$A$1079)*$D779/$B$12*$C$7)</x:f>
        <x:v>539.9999999999999</x:v>
      </x:c>
      <x:c r="CB779" s="34" t="n">
        <x:f>$B$11*(($A$1080)*$C779/$B$12*$B$7+(1-$A$1080)*$D779/$B$12*$C$7)</x:f>
        <x:v>470.0000000000001</x:v>
      </x:c>
      <x:c r="CC779" s="34" t="n">
        <x:f>$B$11*(($A$1081)*$C779/$B$12*$B$7+(1-$A$1081)*$D779/$B$12*$C$7)</x:f>
        <x:v>400.00000000000006</x:v>
      </x:c>
    </x:row>
    <x:row r="780">
      <x:c r="A780" s="34" t="n">
        <x:v>756</x:v>
      </x:c>
      <x:c r="B780" s="39" t="n">
        <x:v>-0.41015354363742595</x:v>
      </x:c>
      <x:c r="C780" s="1" t="n">
        <x:f>SUM(AM780:AV780)</x:f>
        <x:v>0</x:v>
      </x:c>
      <x:c r="D780" s="1" t="n">
        <x:f>SUM(AW780:BF780)</x:f>
        <x:v>0</x:v>
      </x:c>
      <x:c r="E780" s="17" t="n">
        <x:f>(1-C780/$B$12)*$B$8-C780/$B$12*$B$7</x:f>
        <x:v>0.05</x:v>
      </x:c>
      <x:c r="F780" s="17" t="n">
        <x:f>(1-D780/$B$12)*$C$8-D780/$B$12*$C$7</x:f>
        <x:v>0.09</x:v>
      </x:c>
      <x:c r="G780" s="32" t="n">
        <x:f>$B$11*($B$10*C780/$B$12*$B$7+(1-$B$10)*D780/$B$12*$C$7)</x:f>
        <x:v>0</x:v>
      </x:c>
      <x:c r="H780" s="17" t="n">
        <x:f>$B$10*E780+(1-$B$10)*F780</x:f>
        <x:v>0.07</x:v>
      </x:c>
      <x:c r="I780" s="34"/>
      <x:c r="J780" s="34"/>
      <x:c r="K780" s="34"/>
      <x:c r="L780" s="34"/>
      <x:c r="M780" s="34"/>
      <x:c r="N780" s="34"/>
      <x:c r="O780" s="34"/>
      <x:c r="P780" s="34"/>
      <x:c r="Q780" s="34"/>
      <x:c r="R780" s="39" t="n">
        <x:v>0.3982513271492961</x:v>
      </x:c>
      <x:c r="S780" s="39" t="n">
        <x:v>-1.316107881729375</x:v>
      </x:c>
      <x:c r="T780" s="39" t="n">
        <x:v>0.7261655596086124</x:v>
      </x:c>
      <x:c r="U780" s="39" t="n">
        <x:v>-0.6767907246942914</x:v>
      </x:c>
      <x:c r="V780" s="39" t="n">
        <x:v>0.39729561547099185</x:v>
      </x:c>
      <x:c r="W780" s="39" t="n">
        <x:v>-0.0169982500971659</x:v>
      </x:c>
      <x:c r="X780" s="39" t="n">
        <x:v>1.1745286564755721</x:v>
      </x:c>
      <x:c r="Y780" s="39" t="n">
        <x:v>0.33759468884940524</x:v>
      </x:c>
      <x:c r="Z780" s="39" t="n">
        <x:v>-0.8580305520973637</x:v>
      </x:c>
      <x:c r="AA780" s="39" t="n">
        <x:v>-0.5284934477037496</x:v>
      </x:c>
      <x:c r="AB780" s="39" t="n">
        <x:v>0.46902267583600427</x:v>
      </x:c>
      <x:c r="AC780" s="39" t="n">
        <x:v>-0.458572160934006</x:v>
      </x:c>
      <x:c r="AD780" s="39" t="n">
        <x:v>1.0203198553418233</x:v>
      </x:c>
      <x:c r="AE780" s="39" t="n">
        <x:v>-0.5246872336080804</x:v>
      </x:c>
      <x:c r="AF780" s="39" t="n">
        <x:v>-0.08038382308560571</x:v>
      </x:c>
      <x:c r="AG780" s="39" t="n">
        <x:v>1.3747687569514166</x:v>
      </x:c>
      <x:c r="AH780" s="39" t="n">
        <x:v>-1.219826740108224</x:v>
      </x:c>
      <x:c r="AI780" s="39" t="n">
        <x:v>2.2052644895398474</x:v>
      </x:c>
      <x:c r="AJ780" s="39" t="n">
        <x:v>0.6528379211559222</x:v>
      </x:c>
      <x:c r="AK780" s="39" t="n">
        <x:v>-0.1734382581760839</x:v>
      </x:c>
      <x:c r="AL780" s="34"/>
      <x:c r="AM780" s="34" t="n">
        <x:f>IF(SQRT($B$9)*$B780+SQRT(1-$B$9)*R780&lt;_xlfn.NORM.S.INV($B$6),1,0)</x:f>
        <x:v>0</x:v>
      </x:c>
      <x:c r="AN780" s="34" t="n">
        <x:f>IF(SQRT($B$9)*$B780+SQRT(1-$B$9)*S780&lt;_xlfn.NORM.S.INV($B$6),1,0)</x:f>
        <x:v>0</x:v>
      </x:c>
      <x:c r="AO780" s="34" t="n">
        <x:f>IF(SQRT($B$9)*$B780+SQRT(1-$B$9)*T780&lt;_xlfn.NORM.S.INV($B$6),1,0)</x:f>
        <x:v>0</x:v>
      </x:c>
      <x:c r="AP780" s="34" t="n">
        <x:f>IF(SQRT($B$9)*$B780+SQRT(1-$B$9)*U780&lt;_xlfn.NORM.S.INV($B$6),1,0)</x:f>
        <x:v>0</x:v>
      </x:c>
      <x:c r="AQ780" s="34" t="n">
        <x:f>IF(SQRT($B$9)*$B780+SQRT(1-$B$9)*V780&lt;_xlfn.NORM.S.INV($B$6),1,0)</x:f>
        <x:v>0</x:v>
      </x:c>
      <x:c r="AR780" s="34" t="n">
        <x:f>IF(SQRT($B$9)*$B780+SQRT(1-$B$9)*W780&lt;_xlfn.NORM.S.INV($B$6),1,0)</x:f>
        <x:v>0</x:v>
      </x:c>
      <x:c r="AS780" s="34" t="n">
        <x:f>IF(SQRT($B$9)*$B780+SQRT(1-$B$9)*X780&lt;_xlfn.NORM.S.INV($B$6),1,0)</x:f>
        <x:v>0</x:v>
      </x:c>
      <x:c r="AT780" s="34" t="n">
        <x:f>IF(SQRT($B$9)*$B780+SQRT(1-$B$9)*Y780&lt;_xlfn.NORM.S.INV($B$6),1,0)</x:f>
        <x:v>0</x:v>
      </x:c>
      <x:c r="AU780" s="34" t="n">
        <x:f>IF(SQRT($B$9)*$B780+SQRT(1-$B$9)*Z780&lt;_xlfn.NORM.S.INV($B$6),1,0)</x:f>
        <x:v>0</x:v>
      </x:c>
      <x:c r="AV780" s="34" t="n">
        <x:f>IF(SQRT($B$9)*$B780+SQRT(1-$B$9)*AA780&lt;_xlfn.NORM.S.INV($B$6),1,0)</x:f>
        <x:v>0</x:v>
      </x:c>
      <x:c r="AW780" s="34" t="n">
        <x:f>IF(SQRT($C$9)*$B780+SQRT(1-$C$9)*AB780&lt;_xlfn.NORM.S.INV($C$6),1,0)</x:f>
        <x:v>0</x:v>
      </x:c>
      <x:c r="AX780" s="34" t="n">
        <x:f>IF(SQRT($C$9)*$B780+SQRT(1-$C$9)*AC780&lt;_xlfn.NORM.S.INV($C$6),1,0)</x:f>
        <x:v>0</x:v>
      </x:c>
      <x:c r="AY780" s="34" t="n">
        <x:f>IF(SQRT($C$9)*$B780+SQRT(1-$C$9)*AD780&lt;_xlfn.NORM.S.INV($C$6),1,0)</x:f>
        <x:v>0</x:v>
      </x:c>
      <x:c r="AZ780" s="34" t="n">
        <x:f>IF(SQRT($C$9)*$B780+SQRT(1-$C$9)*AE780&lt;_xlfn.NORM.S.INV($C$6),1,0)</x:f>
        <x:v>0</x:v>
      </x:c>
      <x:c r="BA780" s="34" t="n">
        <x:f>IF(SQRT($C$9)*$B780+SQRT(1-$C$9)*AF780&lt;_xlfn.NORM.S.INV($C$6),1,0)</x:f>
        <x:v>0</x:v>
      </x:c>
      <x:c r="BB780" s="34" t="n">
        <x:f>IF(SQRT($C$9)*$B780+SQRT(1-$C$9)*AG780&lt;_xlfn.NORM.S.INV($C$6),1,0)</x:f>
        <x:v>0</x:v>
      </x:c>
      <x:c r="BC780" s="34" t="n">
        <x:f>IF(SQRT($C$9)*$B780+SQRT(1-$C$9)*AH780&lt;_xlfn.NORM.S.INV($C$6),1,0)</x:f>
        <x:v>0</x:v>
      </x:c>
      <x:c r="BD780" s="34" t="n">
        <x:f>IF(SQRT($C$9)*$B780+SQRT(1-$C$9)*AI780&lt;_xlfn.NORM.S.INV($C$6),1,0)</x:f>
        <x:v>0</x:v>
      </x:c>
      <x:c r="BE780" s="34" t="n">
        <x:f>IF(SQRT($C$9)*$B780+SQRT(1-$C$9)*AJ780&lt;_xlfn.NORM.S.INV($C$6),1,0)</x:f>
        <x:v>0</x:v>
      </x:c>
      <x:c r="BF780" s="34" t="n">
        <x:f>IF(SQRT($C$9)*$B780+SQRT(1-$C$9)*AK780&lt;_xlfn.NORM.S.INV($C$6),1,0)</x:f>
        <x:v>0</x:v>
      </x:c>
      <x:c r="BG780" s="34"/>
      <x:c r="BH780" s="34"/>
      <x:c r="BI780" s="34" t="n">
        <x:f>$B$11*(($A$1061)*$C780/$B$12*$B$7+(1-$A$1061)*$D780/$B$12*$C$7)</x:f>
        <x:v>0</x:v>
      </x:c>
      <x:c r="BJ780" s="34" t="n">
        <x:f>$B$11*(($A$1062)*$C780/$B$12*$B$7+(1-$A$1062)*$D780/$B$12*$C$7)</x:f>
        <x:v>0</x:v>
      </x:c>
      <x:c r="BK780" s="34" t="n">
        <x:f>$B$11*(($A$1063)*$C780/$B$12*$B$7+(1-$A$1063)*$D780/$B$12*$C$7)</x:f>
        <x:v>0</x:v>
      </x:c>
      <x:c r="BL780" s="34" t="n">
        <x:f>$B$11*(($A$1064)*$C780/$B$12*$B$7+(1-$A$1064)*$D780/$B$12*$C$7)</x:f>
        <x:v>0</x:v>
      </x:c>
      <x:c r="BM780" s="34" t="n">
        <x:f>$B$11*(($A$1065)*$C780/$B$12*$B$7+(1-$A$1065)*$D780/$B$12*$C$7)</x:f>
        <x:v>0</x:v>
      </x:c>
      <x:c r="BN780" s="34" t="n">
        <x:f>$B$11*(($A$1066)*$C780/$B$12*$B$7+(1-$A$1066)*$D780/$B$12*$C$7)</x:f>
        <x:v>0</x:v>
      </x:c>
      <x:c r="BO780" s="34" t="n">
        <x:f>$B$11*(($A$1067)*$C780/$B$12*$B$7+(1-$A$1067)*$D780/$B$12*$C$7)</x:f>
        <x:v>0</x:v>
      </x:c>
      <x:c r="BP780" s="34" t="n">
        <x:f>$B$11*(($A$1068)*$C780/$B$12*$B$7+(1-$A$1068)*$D780/$B$12*$C$7)</x:f>
        <x:v>0</x:v>
      </x:c>
      <x:c r="BQ780" s="34" t="n">
        <x:f>$B$11*(($A$1069)*$C780/$B$12*$B$7+(1-$A$1069)*$D780/$B$12*$C$7)</x:f>
        <x:v>0</x:v>
      </x:c>
      <x:c r="BR780" s="34" t="n">
        <x:f>$B$11*(($A$1070)*$C780/$B$12*$B$7+(1-$A$1070)*$D780/$B$12*$C$7)</x:f>
        <x:v>0</x:v>
      </x:c>
      <x:c r="BS780" s="34" t="n">
        <x:f>$B$11*(($A$1071)*$C780/$B$12*$B$7+(1-$A$1071)*$D780/$B$12*$C$7)</x:f>
        <x:v>0</x:v>
      </x:c>
      <x:c r="BT780" s="34" t="n">
        <x:f>$B$11*(($A$1072)*$C780/$B$12*$B$7+(1-$A$1072)*$D780/$B$12*$C$7)</x:f>
        <x:v>0</x:v>
      </x:c>
      <x:c r="BU780" s="34" t="n">
        <x:f>$B$11*(($A$1073)*$C780/$B$12*$B$7+(1-$A$1073)*$D780/$B$12*$C$7)</x:f>
        <x:v>0</x:v>
      </x:c>
      <x:c r="BV780" s="34" t="n">
        <x:f>$B$11*(($A$1074)*$C780/$B$12*$B$7+(1-$A$1074)*$D780/$B$12*$C$7)</x:f>
        <x:v>0</x:v>
      </x:c>
      <x:c r="BW780" s="34" t="n">
        <x:f>$B$11*(($A$1075)*$C780/$B$12*$B$7+(1-$A$1075)*$D780/$B$12*$C$7)</x:f>
        <x:v>0</x:v>
      </x:c>
      <x:c r="BX780" s="34" t="n">
        <x:f>$B$11*(($A$1076)*$C780/$B$12*$B$7+(1-$A$1076)*$D780/$B$12*$C$7)</x:f>
        <x:v>0</x:v>
      </x:c>
      <x:c r="BY780" s="34" t="n">
        <x:f>$B$11*(($A$1077)*$C780/$B$12*$B$7+(1-$A$1077)*$D780/$B$12*$C$7)</x:f>
        <x:v>0</x:v>
      </x:c>
      <x:c r="BZ780" s="34" t="n">
        <x:f>$B$11*(($A$1078)*$C780/$B$12*$B$7+(1-$A$1078)*$D780/$B$12*$C$7)</x:f>
        <x:v>0</x:v>
      </x:c>
      <x:c r="CA780" s="34" t="n">
        <x:f>$B$11*(($A$1079)*$C780/$B$12*$B$7+(1-$A$1079)*$D780/$B$12*$C$7)</x:f>
        <x:v>0</x:v>
      </x:c>
      <x:c r="CB780" s="34" t="n">
        <x:f>$B$11*(($A$1080)*$C780/$B$12*$B$7+(1-$A$1080)*$D780/$B$12*$C$7)</x:f>
        <x:v>0</x:v>
      </x:c>
      <x:c r="CC780" s="34" t="n">
        <x:f>$B$11*(($A$1081)*$C780/$B$12*$B$7+(1-$A$1081)*$D780/$B$12*$C$7)</x:f>
        <x:v>0</x:v>
      </x:c>
    </x:row>
    <x:row r="781">
      <x:c r="A781" s="34" t="n">
        <x:v>757</x:v>
      </x:c>
      <x:c r="B781" s="39" t="n">
        <x:v>-0.05872356750101116</x:v>
      </x:c>
      <x:c r="C781" s="1" t="n">
        <x:f>SUM(AM781:AV781)</x:f>
        <x:v>1</x:v>
      </x:c>
      <x:c r="D781" s="1" t="n">
        <x:f>SUM(AW781:BF781)</x:f>
        <x:v>0</x:v>
      </x:c>
      <x:c r="E781" s="17" t="n">
        <x:f>(1-C781/$B$12)*$B$8-C781/$B$12*$B$7</x:f>
        <x:v>0.0049999999999999975</x:v>
      </x:c>
      <x:c r="F781" s="17" t="n">
        <x:f>(1-D781/$B$12)*$C$8-D781/$B$12*$C$7</x:f>
        <x:v>0.09</x:v>
      </x:c>
      <x:c r="G781" s="32" t="n">
        <x:f>$B$11*($B$10*C781/$B$12*$B$7+(1-$B$10)*D781/$B$12*$C$7)</x:f>
        <x:v>200.00000000000003</x:v>
      </x:c>
      <x:c r="H781" s="17" t="n">
        <x:f>$B$10*E781+(1-$B$10)*F781</x:f>
        <x:v>0.0475</x:v>
      </x:c>
      <x:c r="I781" s="34"/>
      <x:c r="J781" s="34"/>
      <x:c r="K781" s="34"/>
      <x:c r="L781" s="34"/>
      <x:c r="M781" s="34"/>
      <x:c r="N781" s="34"/>
      <x:c r="O781" s="34"/>
      <x:c r="P781" s="34"/>
      <x:c r="Q781" s="34"/>
      <x:c r="R781" s="39" t="n">
        <x:v>0.04016030925039825</x:v>
      </x:c>
      <x:c r="S781" s="39" t="n">
        <x:v>0.8250799136357381</x:v>
      </x:c>
      <x:c r="T781" s="39" t="n">
        <x:v>-0.9870482372490785</x:v>
      </x:c>
      <x:c r="U781" s="39" t="n">
        <x:v>-0.4708824248018812</x:v>
      </x:c>
      <x:c r="V781" s="39" t="n">
        <x:v>-0.0744347705733676</x:v>
      </x:c>
      <x:c r="W781" s="39" t="n">
        <x:v>-1.0694861252571823</x:v>
      </x:c>
      <x:c r="X781" s="39" t="n">
        <x:v>-2.6760552209973</x:v>
      </x:c>
      <x:c r="Y781" s="39" t="n">
        <x:v>0.1999366363076568</x:v>
      </x:c>
      <x:c r="Z781" s="39" t="n">
        <x:v>0.8839609043995825</x:v>
      </x:c>
      <x:c r="AA781" s="39" t="n">
        <x:v>1.0610673011163974</x:v>
      </x:c>
      <x:c r="AB781" s="39" t="n">
        <x:v>0.7130526428174413</x:v>
      </x:c>
      <x:c r="AC781" s="39" t="n">
        <x:v>0.7272624314624984</x:v>
      </x:c>
      <x:c r="AD781" s="39" t="n">
        <x:v>-0.032603904116525376</x:v>
      </x:c>
      <x:c r="AE781" s="39" t="n">
        <x:v>-0.6928604514691633</x:v>
      </x:c>
      <x:c r="AF781" s="39" t="n">
        <x:v>1.3658855511262868</x:v>
      </x:c>
      <x:c r="AG781" s="39" t="n">
        <x:v>-0.012020770971509451</x:v>
      </x:c>
      <x:c r="AH781" s="39" t="n">
        <x:v>-0.9752518860999358</x:v>
      </x:c>
      <x:c r="AI781" s="39" t="n">
        <x:v>0.43602915277428017</x:v>
      </x:c>
      <x:c r="AJ781" s="39" t="n">
        <x:v>1.8906163733802301</x:v>
      </x:c>
      <x:c r="AK781" s="39" t="n">
        <x:v>1.72348152959601</x:v>
      </x:c>
      <x:c r="AL781" s="34"/>
      <x:c r="AM781" s="34" t="n">
        <x:f>IF(SQRT($B$9)*$B781+SQRT(1-$B$9)*R781&lt;_xlfn.NORM.S.INV($B$6),1,0)</x:f>
        <x:v>0</x:v>
      </x:c>
      <x:c r="AN781" s="34" t="n">
        <x:f>IF(SQRT($B$9)*$B781+SQRT(1-$B$9)*S781&lt;_xlfn.NORM.S.INV($B$6),1,0)</x:f>
        <x:v>0</x:v>
      </x:c>
      <x:c r="AO781" s="34" t="n">
        <x:f>IF(SQRT($B$9)*$B781+SQRT(1-$B$9)*T781&lt;_xlfn.NORM.S.INV($B$6),1,0)</x:f>
        <x:v>0</x:v>
      </x:c>
      <x:c r="AP781" s="34" t="n">
        <x:f>IF(SQRT($B$9)*$B781+SQRT(1-$B$9)*U781&lt;_xlfn.NORM.S.INV($B$6),1,0)</x:f>
        <x:v>0</x:v>
      </x:c>
      <x:c r="AQ781" s="34" t="n">
        <x:f>IF(SQRT($B$9)*$B781+SQRT(1-$B$9)*V781&lt;_xlfn.NORM.S.INV($B$6),1,0)</x:f>
        <x:v>0</x:v>
      </x:c>
      <x:c r="AR781" s="34" t="n">
        <x:f>IF(SQRT($B$9)*$B781+SQRT(1-$B$9)*W781&lt;_xlfn.NORM.S.INV($B$6),1,0)</x:f>
        <x:v>0</x:v>
      </x:c>
      <x:c r="AS781" s="34" t="n">
        <x:f>IF(SQRT($B$9)*$B781+SQRT(1-$B$9)*X781&lt;_xlfn.NORM.S.INV($B$6),1,0)</x:f>
        <x:v>1</x:v>
      </x:c>
      <x:c r="AT781" s="34" t="n">
        <x:f>IF(SQRT($B$9)*$B781+SQRT(1-$B$9)*Y781&lt;_xlfn.NORM.S.INV($B$6),1,0)</x:f>
        <x:v>0</x:v>
      </x:c>
      <x:c r="AU781" s="34" t="n">
        <x:f>IF(SQRT($B$9)*$B781+SQRT(1-$B$9)*Z781&lt;_xlfn.NORM.S.INV($B$6),1,0)</x:f>
        <x:v>0</x:v>
      </x:c>
      <x:c r="AV781" s="34" t="n">
        <x:f>IF(SQRT($B$9)*$B781+SQRT(1-$B$9)*AA781&lt;_xlfn.NORM.S.INV($B$6),1,0)</x:f>
        <x:v>0</x:v>
      </x:c>
      <x:c r="AW781" s="34" t="n">
        <x:f>IF(SQRT($C$9)*$B781+SQRT(1-$C$9)*AB781&lt;_xlfn.NORM.S.INV($C$6),1,0)</x:f>
        <x:v>0</x:v>
      </x:c>
      <x:c r="AX781" s="34" t="n">
        <x:f>IF(SQRT($C$9)*$B781+SQRT(1-$C$9)*AC781&lt;_xlfn.NORM.S.INV($C$6),1,0)</x:f>
        <x:v>0</x:v>
      </x:c>
      <x:c r="AY781" s="34" t="n">
        <x:f>IF(SQRT($C$9)*$B781+SQRT(1-$C$9)*AD781&lt;_xlfn.NORM.S.INV($C$6),1,0)</x:f>
        <x:v>0</x:v>
      </x:c>
      <x:c r="AZ781" s="34" t="n">
        <x:f>IF(SQRT($C$9)*$B781+SQRT(1-$C$9)*AE781&lt;_xlfn.NORM.S.INV($C$6),1,0)</x:f>
        <x:v>0</x:v>
      </x:c>
      <x:c r="BA781" s="34" t="n">
        <x:f>IF(SQRT($C$9)*$B781+SQRT(1-$C$9)*AF781&lt;_xlfn.NORM.S.INV($C$6),1,0)</x:f>
        <x:v>0</x:v>
      </x:c>
      <x:c r="BB781" s="34" t="n">
        <x:f>IF(SQRT($C$9)*$B781+SQRT(1-$C$9)*AG781&lt;_xlfn.NORM.S.INV($C$6),1,0)</x:f>
        <x:v>0</x:v>
      </x:c>
      <x:c r="BC781" s="34" t="n">
        <x:f>IF(SQRT($C$9)*$B781+SQRT(1-$C$9)*AH781&lt;_xlfn.NORM.S.INV($C$6),1,0)</x:f>
        <x:v>0</x:v>
      </x:c>
      <x:c r="BD781" s="34" t="n">
        <x:f>IF(SQRT($C$9)*$B781+SQRT(1-$C$9)*AI781&lt;_xlfn.NORM.S.INV($C$6),1,0)</x:f>
        <x:v>0</x:v>
      </x:c>
      <x:c r="BE781" s="34" t="n">
        <x:f>IF(SQRT($C$9)*$B781+SQRT(1-$C$9)*AJ781&lt;_xlfn.NORM.S.INV($C$6),1,0)</x:f>
        <x:v>0</x:v>
      </x:c>
      <x:c r="BF781" s="34" t="n">
        <x:f>IF(SQRT($C$9)*$B781+SQRT(1-$C$9)*AK781&lt;_xlfn.NORM.S.INV($C$6),1,0)</x:f>
        <x:v>0</x:v>
      </x:c>
      <x:c r="BG781" s="34"/>
      <x:c r="BH781" s="34"/>
      <x:c r="BI781" s="34" t="n">
        <x:f>$B$11*(($A$1061)*$C781/$B$12*$B$7+(1-$A$1061)*$D781/$B$12*$C$7)</x:f>
        <x:v>0</x:v>
      </x:c>
      <x:c r="BJ781" s="34" t="n">
        <x:f>$B$11*(($A$1062)*$C781/$B$12*$B$7+(1-$A$1062)*$D781/$B$12*$C$7)</x:f>
        <x:v>20</x:v>
      </x:c>
      <x:c r="BK781" s="34" t="n">
        <x:f>$B$11*(($A$1063)*$C781/$B$12*$B$7+(1-$A$1063)*$D781/$B$12*$C$7)</x:f>
        <x:v>40</x:v>
      </x:c>
      <x:c r="BL781" s="34" t="n">
        <x:f>$B$11*(($A$1064)*$C781/$B$12*$B$7+(1-$A$1064)*$D781/$B$12*$C$7)</x:f>
        <x:v>60</x:v>
      </x:c>
      <x:c r="BM781" s="34" t="n">
        <x:f>$B$11*(($A$1065)*$C781/$B$12*$B$7+(1-$A$1065)*$D781/$B$12*$C$7)</x:f>
        <x:v>80</x:v>
      </x:c>
      <x:c r="BN781" s="34" t="n">
        <x:f>$B$11*(($A$1066)*$C781/$B$12*$B$7+(1-$A$1066)*$D781/$B$12*$C$7)</x:f>
        <x:v>100.00000000000001</x:v>
      </x:c>
      <x:c r="BO781" s="34" t="n">
        <x:f>$B$11*(($A$1067)*$C781/$B$12*$B$7+(1-$A$1067)*$D781/$B$12*$C$7)</x:f>
        <x:v>120</x:v>
      </x:c>
      <x:c r="BP781" s="34" t="n">
        <x:f>$B$11*(($A$1068)*$C781/$B$12*$B$7+(1-$A$1068)*$D781/$B$12*$C$7)</x:f>
        <x:v>139.99999999999997</x:v>
      </x:c>
      <x:c r="BQ781" s="34" t="n">
        <x:f>$B$11*(($A$1069)*$C781/$B$12*$B$7+(1-$A$1069)*$D781/$B$12*$C$7)</x:f>
        <x:v>160</x:v>
      </x:c>
      <x:c r="BR781" s="34" t="n">
        <x:f>$B$11*(($A$1070)*$C781/$B$12*$B$7+(1-$A$1070)*$D781/$B$12*$C$7)</x:f>
        <x:v>180</x:v>
      </x:c>
      <x:c r="BS781" s="34" t="n">
        <x:f>$B$11*(($A$1071)*$C781/$B$12*$B$7+(1-$A$1071)*$D781/$B$12*$C$7)</x:f>
        <x:v>200.00000000000003</x:v>
      </x:c>
      <x:c r="BT781" s="34" t="n">
        <x:f>$B$11*(($A$1072)*$C781/$B$12*$B$7+(1-$A$1072)*$D781/$B$12*$C$7)</x:f>
        <x:v>220.00000000000006</x:v>
      </x:c>
      <x:c r="BU781" s="34" t="n">
        <x:f>$B$11*(($A$1073)*$C781/$B$12*$B$7+(1-$A$1073)*$D781/$B$12*$C$7)</x:f>
        <x:v>240</x:v>
      </x:c>
      <x:c r="BV781" s="34" t="n">
        <x:f>$B$11*(($A$1074)*$C781/$B$12*$B$7+(1-$A$1074)*$D781/$B$12*$C$7)</x:f>
        <x:v>260</x:v>
      </x:c>
      <x:c r="BW781" s="34" t="n">
        <x:f>$B$11*(($A$1075)*$C781/$B$12*$B$7+(1-$A$1075)*$D781/$B$12*$C$7)</x:f>
        <x:v>279.99999999999994</x:v>
      </x:c>
      <x:c r="BX781" s="34" t="n">
        <x:f>$B$11*(($A$1076)*$C781/$B$12*$B$7+(1-$A$1076)*$D781/$B$12*$C$7)</x:f>
        <x:v>300</x:v>
      </x:c>
      <x:c r="BY781" s="34" t="n">
        <x:f>$B$11*(($A$1077)*$C781/$B$12*$B$7+(1-$A$1077)*$D781/$B$12*$C$7)</x:f>
        <x:v>320</x:v>
      </x:c>
      <x:c r="BZ781" s="34" t="n">
        <x:f>$B$11*(($A$1078)*$C781/$B$12*$B$7+(1-$A$1078)*$D781/$B$12*$C$7)</x:f>
        <x:v>339.99999999999994</x:v>
      </x:c>
      <x:c r="CA781" s="34" t="n">
        <x:f>$B$11*(($A$1079)*$C781/$B$12*$B$7+(1-$A$1079)*$D781/$B$12*$C$7)</x:f>
        <x:v>360</x:v>
      </x:c>
      <x:c r="CB781" s="34" t="n">
        <x:f>$B$11*(($A$1080)*$C781/$B$12*$B$7+(1-$A$1080)*$D781/$B$12*$C$7)</x:f>
        <x:v>380.00000000000006</x:v>
      </x:c>
      <x:c r="CC781" s="34" t="n">
        <x:f>$B$11*(($A$1081)*$C781/$B$12*$B$7+(1-$A$1081)*$D781/$B$12*$C$7)</x:f>
        <x:v>400.00000000000006</x:v>
      </x:c>
    </x:row>
    <x:row r="782">
      <x:c r="A782" s="34" t="n">
        <x:v>758</x:v>
      </x:c>
      <x:c r="B782" s="39" t="n">
        <x:v>1.425091743048736</x:v>
      </x:c>
      <x:c r="C782" s="1" t="n">
        <x:f>SUM(AM782:AV782)</x:f>
        <x:v>0</x:v>
      </x:c>
      <x:c r="D782" s="1" t="n">
        <x:f>SUM(AW782:BF782)</x:f>
        <x:v>0</x:v>
      </x:c>
      <x:c r="E782" s="17" t="n">
        <x:f>(1-C782/$B$12)*$B$8-C782/$B$12*$B$7</x:f>
        <x:v>0.05</x:v>
      </x:c>
      <x:c r="F782" s="17" t="n">
        <x:f>(1-D782/$B$12)*$C$8-D782/$B$12*$C$7</x:f>
        <x:v>0.09</x:v>
      </x:c>
      <x:c r="G782" s="32" t="n">
        <x:f>$B$11*($B$10*C782/$B$12*$B$7+(1-$B$10)*D782/$B$12*$C$7)</x:f>
        <x:v>0</x:v>
      </x:c>
      <x:c r="H782" s="17" t="n">
        <x:f>$B$10*E782+(1-$B$10)*F782</x:f>
        <x:v>0.07</x:v>
      </x:c>
      <x:c r="I782" s="34"/>
      <x:c r="J782" s="34"/>
      <x:c r="K782" s="34"/>
      <x:c r="L782" s="34"/>
      <x:c r="M782" s="34"/>
      <x:c r="N782" s="34"/>
      <x:c r="O782" s="34"/>
      <x:c r="P782" s="34"/>
      <x:c r="Q782" s="34"/>
      <x:c r="R782" s="39" t="n">
        <x:v>-0.8793984853087603</x:v>
      </x:c>
      <x:c r="S782" s="39" t="n">
        <x:v>-0.21539372635087004</x:v>
      </x:c>
      <x:c r="T782" s="39" t="n">
        <x:v>1.6892643783513972</x:v>
      </x:c>
      <x:c r="U782" s="39" t="n">
        <x:v>-0.9470972189720454</x:v>
      </x:c>
      <x:c r="V782" s="39" t="n">
        <x:v>0.8695149465912599</x:v>
      </x:c>
      <x:c r="W782" s="39" t="n">
        <x:v>0.44094736193157125</x:v>
      </x:c>
      <x:c r="X782" s="39" t="n">
        <x:v>-1.7286861143021381</x:v>
      </x:c>
      <x:c r="Y782" s="39" t="n">
        <x:v>-0.1565276065202571</x:v>
      </x:c>
      <x:c r="Z782" s="39" t="n">
        <x:v>-1.2915734200266102</x:v>
      </x:c>
      <x:c r="AA782" s="39" t="n">
        <x:v>-2.646258684953338</x:v>
      </x:c>
      <x:c r="AB782" s="39" t="n">
        <x:v>-0.18424114419709672</x:v>
      </x:c>
      <x:c r="AC782" s="39" t="n">
        <x:v>-0.9908185678029451</x:v>
      </x:c>
      <x:c r="AD782" s="39" t="n">
        <x:v>-1.218015462356009</x:v>
      </x:c>
      <x:c r="AE782" s="39" t="n">
        <x:v>1.216431832727678</x:v>
      </x:c>
      <x:c r="AF782" s="39" t="n">
        <x:v>0.11888165892802498</x:v>
      </x:c>
      <x:c r="AG782" s="39" t="n">
        <x:v>-0.7166861215020509</x:v>
      </x:c>
      <x:c r="AH782" s="39" t="n">
        <x:v>-0.08388254373385236</x:v>
      </x:c>
      <x:c r="AI782" s="39" t="n">
        <x:v>-1.193085277421045</x:v>
      </x:c>
      <x:c r="AJ782" s="39" t="n">
        <x:v>0.16029436477750042</x:v>
      </x:c>
      <x:c r="AK782" s="39" t="n">
        <x:v>0.40654198939038694</x:v>
      </x:c>
      <x:c r="AL782" s="34"/>
      <x:c r="AM782" s="34" t="n">
        <x:f>IF(SQRT($B$9)*$B782+SQRT(1-$B$9)*R782&lt;_xlfn.NORM.S.INV($B$6),1,0)</x:f>
        <x:v>0</x:v>
      </x:c>
      <x:c r="AN782" s="34" t="n">
        <x:f>IF(SQRT($B$9)*$B782+SQRT(1-$B$9)*S782&lt;_xlfn.NORM.S.INV($B$6),1,0)</x:f>
        <x:v>0</x:v>
      </x:c>
      <x:c r="AO782" s="34" t="n">
        <x:f>IF(SQRT($B$9)*$B782+SQRT(1-$B$9)*T782&lt;_xlfn.NORM.S.INV($B$6),1,0)</x:f>
        <x:v>0</x:v>
      </x:c>
      <x:c r="AP782" s="34" t="n">
        <x:f>IF(SQRT($B$9)*$B782+SQRT(1-$B$9)*U782&lt;_xlfn.NORM.S.INV($B$6),1,0)</x:f>
        <x:v>0</x:v>
      </x:c>
      <x:c r="AQ782" s="34" t="n">
        <x:f>IF(SQRT($B$9)*$B782+SQRT(1-$B$9)*V782&lt;_xlfn.NORM.S.INV($B$6),1,0)</x:f>
        <x:v>0</x:v>
      </x:c>
      <x:c r="AR782" s="34" t="n">
        <x:f>IF(SQRT($B$9)*$B782+SQRT(1-$B$9)*W782&lt;_xlfn.NORM.S.INV($B$6),1,0)</x:f>
        <x:v>0</x:v>
      </x:c>
      <x:c r="AS782" s="34" t="n">
        <x:f>IF(SQRT($B$9)*$B782+SQRT(1-$B$9)*X782&lt;_xlfn.NORM.S.INV($B$6),1,0)</x:f>
        <x:v>0</x:v>
      </x:c>
      <x:c r="AT782" s="34" t="n">
        <x:f>IF(SQRT($B$9)*$B782+SQRT(1-$B$9)*Y782&lt;_xlfn.NORM.S.INV($B$6),1,0)</x:f>
        <x:v>0</x:v>
      </x:c>
      <x:c r="AU782" s="34" t="n">
        <x:f>IF(SQRT($B$9)*$B782+SQRT(1-$B$9)*Z782&lt;_xlfn.NORM.S.INV($B$6),1,0)</x:f>
        <x:v>0</x:v>
      </x:c>
      <x:c r="AV782" s="34" t="n">
        <x:f>IF(SQRT($B$9)*$B782+SQRT(1-$B$9)*AA782&lt;_xlfn.NORM.S.INV($B$6),1,0)</x:f>
        <x:v>0</x:v>
      </x:c>
      <x:c r="AW782" s="34" t="n">
        <x:f>IF(SQRT($C$9)*$B782+SQRT(1-$C$9)*AB782&lt;_xlfn.NORM.S.INV($C$6),1,0)</x:f>
        <x:v>0</x:v>
      </x:c>
      <x:c r="AX782" s="34" t="n">
        <x:f>IF(SQRT($C$9)*$B782+SQRT(1-$C$9)*AC782&lt;_xlfn.NORM.S.INV($C$6),1,0)</x:f>
        <x:v>0</x:v>
      </x:c>
      <x:c r="AY782" s="34" t="n">
        <x:f>IF(SQRT($C$9)*$B782+SQRT(1-$C$9)*AD782&lt;_xlfn.NORM.S.INV($C$6),1,0)</x:f>
        <x:v>0</x:v>
      </x:c>
      <x:c r="AZ782" s="34" t="n">
        <x:f>IF(SQRT($C$9)*$B782+SQRT(1-$C$9)*AE782&lt;_xlfn.NORM.S.INV($C$6),1,0)</x:f>
        <x:v>0</x:v>
      </x:c>
      <x:c r="BA782" s="34" t="n">
        <x:f>IF(SQRT($C$9)*$B782+SQRT(1-$C$9)*AF782&lt;_xlfn.NORM.S.INV($C$6),1,0)</x:f>
        <x:v>0</x:v>
      </x:c>
      <x:c r="BB782" s="34" t="n">
        <x:f>IF(SQRT($C$9)*$B782+SQRT(1-$C$9)*AG782&lt;_xlfn.NORM.S.INV($C$6),1,0)</x:f>
        <x:v>0</x:v>
      </x:c>
      <x:c r="BC782" s="34" t="n">
        <x:f>IF(SQRT($C$9)*$B782+SQRT(1-$C$9)*AH782&lt;_xlfn.NORM.S.INV($C$6),1,0)</x:f>
        <x:v>0</x:v>
      </x:c>
      <x:c r="BD782" s="34" t="n">
        <x:f>IF(SQRT($C$9)*$B782+SQRT(1-$C$9)*AI782&lt;_xlfn.NORM.S.INV($C$6),1,0)</x:f>
        <x:v>0</x:v>
      </x:c>
      <x:c r="BE782" s="34" t="n">
        <x:f>IF(SQRT($C$9)*$B782+SQRT(1-$C$9)*AJ782&lt;_xlfn.NORM.S.INV($C$6),1,0)</x:f>
        <x:v>0</x:v>
      </x:c>
      <x:c r="BF782" s="34" t="n">
        <x:f>IF(SQRT($C$9)*$B782+SQRT(1-$C$9)*AK782&lt;_xlfn.NORM.S.INV($C$6),1,0)</x:f>
        <x:v>0</x:v>
      </x:c>
      <x:c r="BG782" s="34"/>
      <x:c r="BH782" s="34"/>
      <x:c r="BI782" s="34" t="n">
        <x:f>$B$11*(($A$1061)*$C782/$B$12*$B$7+(1-$A$1061)*$D782/$B$12*$C$7)</x:f>
        <x:v>0</x:v>
      </x:c>
      <x:c r="BJ782" s="34" t="n">
        <x:f>$B$11*(($A$1062)*$C782/$B$12*$B$7+(1-$A$1062)*$D782/$B$12*$C$7)</x:f>
        <x:v>0</x:v>
      </x:c>
      <x:c r="BK782" s="34" t="n">
        <x:f>$B$11*(($A$1063)*$C782/$B$12*$B$7+(1-$A$1063)*$D782/$B$12*$C$7)</x:f>
        <x:v>0</x:v>
      </x:c>
      <x:c r="BL782" s="34" t="n">
        <x:f>$B$11*(($A$1064)*$C782/$B$12*$B$7+(1-$A$1064)*$D782/$B$12*$C$7)</x:f>
        <x:v>0</x:v>
      </x:c>
      <x:c r="BM782" s="34" t="n">
        <x:f>$B$11*(($A$1065)*$C782/$B$12*$B$7+(1-$A$1065)*$D782/$B$12*$C$7)</x:f>
        <x:v>0</x:v>
      </x:c>
      <x:c r="BN782" s="34" t="n">
        <x:f>$B$11*(($A$1066)*$C782/$B$12*$B$7+(1-$A$1066)*$D782/$B$12*$C$7)</x:f>
        <x:v>0</x:v>
      </x:c>
      <x:c r="BO782" s="34" t="n">
        <x:f>$B$11*(($A$1067)*$C782/$B$12*$B$7+(1-$A$1067)*$D782/$B$12*$C$7)</x:f>
        <x:v>0</x:v>
      </x:c>
      <x:c r="BP782" s="34" t="n">
        <x:f>$B$11*(($A$1068)*$C782/$B$12*$B$7+(1-$A$1068)*$D782/$B$12*$C$7)</x:f>
        <x:v>0</x:v>
      </x:c>
      <x:c r="BQ782" s="34" t="n">
        <x:f>$B$11*(($A$1069)*$C782/$B$12*$B$7+(1-$A$1069)*$D782/$B$12*$C$7)</x:f>
        <x:v>0</x:v>
      </x:c>
      <x:c r="BR782" s="34" t="n">
        <x:f>$B$11*(($A$1070)*$C782/$B$12*$B$7+(1-$A$1070)*$D782/$B$12*$C$7)</x:f>
        <x:v>0</x:v>
      </x:c>
      <x:c r="BS782" s="34" t="n">
        <x:f>$B$11*(($A$1071)*$C782/$B$12*$B$7+(1-$A$1071)*$D782/$B$12*$C$7)</x:f>
        <x:v>0</x:v>
      </x:c>
      <x:c r="BT782" s="34" t="n">
        <x:f>$B$11*(($A$1072)*$C782/$B$12*$B$7+(1-$A$1072)*$D782/$B$12*$C$7)</x:f>
        <x:v>0</x:v>
      </x:c>
      <x:c r="BU782" s="34" t="n">
        <x:f>$B$11*(($A$1073)*$C782/$B$12*$B$7+(1-$A$1073)*$D782/$B$12*$C$7)</x:f>
        <x:v>0</x:v>
      </x:c>
      <x:c r="BV782" s="34" t="n">
        <x:f>$B$11*(($A$1074)*$C782/$B$12*$B$7+(1-$A$1074)*$D782/$B$12*$C$7)</x:f>
        <x:v>0</x:v>
      </x:c>
      <x:c r="BW782" s="34" t="n">
        <x:f>$B$11*(($A$1075)*$C782/$B$12*$B$7+(1-$A$1075)*$D782/$B$12*$C$7)</x:f>
        <x:v>0</x:v>
      </x:c>
      <x:c r="BX782" s="34" t="n">
        <x:f>$B$11*(($A$1076)*$C782/$B$12*$B$7+(1-$A$1076)*$D782/$B$12*$C$7)</x:f>
        <x:v>0</x:v>
      </x:c>
      <x:c r="BY782" s="34" t="n">
        <x:f>$B$11*(($A$1077)*$C782/$B$12*$B$7+(1-$A$1077)*$D782/$B$12*$C$7)</x:f>
        <x:v>0</x:v>
      </x:c>
      <x:c r="BZ782" s="34" t="n">
        <x:f>$B$11*(($A$1078)*$C782/$B$12*$B$7+(1-$A$1078)*$D782/$B$12*$C$7)</x:f>
        <x:v>0</x:v>
      </x:c>
      <x:c r="CA782" s="34" t="n">
        <x:f>$B$11*(($A$1079)*$C782/$B$12*$B$7+(1-$A$1079)*$D782/$B$12*$C$7)</x:f>
        <x:v>0</x:v>
      </x:c>
      <x:c r="CB782" s="34" t="n">
        <x:f>$B$11*(($A$1080)*$C782/$B$12*$B$7+(1-$A$1080)*$D782/$B$12*$C$7)</x:f>
        <x:v>0</x:v>
      </x:c>
      <x:c r="CC782" s="34" t="n">
        <x:f>$B$11*(($A$1081)*$C782/$B$12*$B$7+(1-$A$1081)*$D782/$B$12*$C$7)</x:f>
        <x:v>0</x:v>
      </x:c>
    </x:row>
    <x:row r="783">
      <x:c r="A783" s="34" t="n">
        <x:v>759</x:v>
      </x:c>
      <x:c r="B783" s="39" t="n">
        <x:v>0.37664787361348256</x:v>
      </x:c>
      <x:c r="C783" s="1" t="n">
        <x:f>SUM(AM783:AV783)</x:f>
        <x:v>0</x:v>
      </x:c>
      <x:c r="D783" s="1" t="n">
        <x:f>SUM(AW783:BF783)</x:f>
        <x:v>0</x:v>
      </x:c>
      <x:c r="E783" s="17" t="n">
        <x:f>(1-C783/$B$12)*$B$8-C783/$B$12*$B$7</x:f>
        <x:v>0.05</x:v>
      </x:c>
      <x:c r="F783" s="17" t="n">
        <x:f>(1-D783/$B$12)*$C$8-D783/$B$12*$C$7</x:f>
        <x:v>0.09</x:v>
      </x:c>
      <x:c r="G783" s="32" t="n">
        <x:f>$B$11*($B$10*C783/$B$12*$B$7+(1-$B$10)*D783/$B$12*$C$7)</x:f>
        <x:v>0</x:v>
      </x:c>
      <x:c r="H783" s="17" t="n">
        <x:f>$B$10*E783+(1-$B$10)*F783</x:f>
        <x:v>0.07</x:v>
      </x:c>
      <x:c r="I783" s="34"/>
      <x:c r="J783" s="34"/>
      <x:c r="K783" s="34"/>
      <x:c r="L783" s="34"/>
      <x:c r="M783" s="34"/>
      <x:c r="N783" s="34"/>
      <x:c r="O783" s="34"/>
      <x:c r="P783" s="34"/>
      <x:c r="Q783" s="34"/>
      <x:c r="R783" s="39" t="n">
        <x:v>-1.7642905089712926</x:v>
      </x:c>
      <x:c r="S783" s="39" t="n">
        <x:v>0.9315177206330085</x:v>
      </x:c>
      <x:c r="T783" s="39" t="n">
        <x:v>-0.3740858456787115</x:v>
      </x:c>
      <x:c r="U783" s="39" t="n">
        <x:v>0.6886337876006966</x:v>
      </x:c>
      <x:c r="V783" s="39" t="n">
        <x:v>0.9692664593970775</x:v>
      </x:c>
      <x:c r="W783" s="39" t="n">
        <x:v>0.40296178076144556</x:v>
      </x:c>
      <x:c r="X783" s="39" t="n">
        <x:v>0.8861329335284305</x:v>
      </x:c>
      <x:c r="Y783" s="39" t="n">
        <x:v>-1.1638860185329778</x:v>
      </x:c>
      <x:c r="Z783" s="39" t="n">
        <x:v>-0.9986149162866186</x:v>
      </x:c>
      <x:c r="AA783" s="39" t="n">
        <x:v>0.6441403318883239</x:v>
      </x:c>
      <x:c r="AB783" s="39" t="n">
        <x:v>-0.2622798934305632</x:v>
      </x:c>
      <x:c r="AC783" s="39" t="n">
        <x:v>1.4874795391081412</x:v>
      </x:c>
      <x:c r="AD783" s="39" t="n">
        <x:v>-0.65648535898746</x:v>
      </x:c>
      <x:c r="AE783" s="39" t="n">
        <x:v>-1.6285353347495766</x:v>
      </x:c>
      <x:c r="AF783" s="39" t="n">
        <x:v>-0.14778414508807183</x:v>
      </x:c>
      <x:c r="AG783" s="39" t="n">
        <x:v>0.0242066860401183</x:v>
      </x:c>
      <x:c r="AH783" s="39" t="n">
        <x:v>0.8721676909118551</x:v>
      </x:c>
      <x:c r="AI783" s="39" t="n">
        <x:v>0.6694255918633808</x:v>
      </x:c>
      <x:c r="AJ783" s="39" t="n">
        <x:v>1.1790010023533042</x:v>
      </x:c>
      <x:c r="AK783" s="39" t="n">
        <x:v>0.3344422569790625</x:v>
      </x:c>
      <x:c r="AL783" s="34"/>
      <x:c r="AM783" s="34" t="n">
        <x:f>IF(SQRT($B$9)*$B783+SQRT(1-$B$9)*R783&lt;_xlfn.NORM.S.INV($B$6),1,0)</x:f>
        <x:v>0</x:v>
      </x:c>
      <x:c r="AN783" s="34" t="n">
        <x:f>IF(SQRT($B$9)*$B783+SQRT(1-$B$9)*S783&lt;_xlfn.NORM.S.INV($B$6),1,0)</x:f>
        <x:v>0</x:v>
      </x:c>
      <x:c r="AO783" s="34" t="n">
        <x:f>IF(SQRT($B$9)*$B783+SQRT(1-$B$9)*T783&lt;_xlfn.NORM.S.INV($B$6),1,0)</x:f>
        <x:v>0</x:v>
      </x:c>
      <x:c r="AP783" s="34" t="n">
        <x:f>IF(SQRT($B$9)*$B783+SQRT(1-$B$9)*U783&lt;_xlfn.NORM.S.INV($B$6),1,0)</x:f>
        <x:v>0</x:v>
      </x:c>
      <x:c r="AQ783" s="34" t="n">
        <x:f>IF(SQRT($B$9)*$B783+SQRT(1-$B$9)*V783&lt;_xlfn.NORM.S.INV($B$6),1,0)</x:f>
        <x:v>0</x:v>
      </x:c>
      <x:c r="AR783" s="34" t="n">
        <x:f>IF(SQRT($B$9)*$B783+SQRT(1-$B$9)*W783&lt;_xlfn.NORM.S.INV($B$6),1,0)</x:f>
        <x:v>0</x:v>
      </x:c>
      <x:c r="AS783" s="34" t="n">
        <x:f>IF(SQRT($B$9)*$B783+SQRT(1-$B$9)*X783&lt;_xlfn.NORM.S.INV($B$6),1,0)</x:f>
        <x:v>0</x:v>
      </x:c>
      <x:c r="AT783" s="34" t="n">
        <x:f>IF(SQRT($B$9)*$B783+SQRT(1-$B$9)*Y783&lt;_xlfn.NORM.S.INV($B$6),1,0)</x:f>
        <x:v>0</x:v>
      </x:c>
      <x:c r="AU783" s="34" t="n">
        <x:f>IF(SQRT($B$9)*$B783+SQRT(1-$B$9)*Z783&lt;_xlfn.NORM.S.INV($B$6),1,0)</x:f>
        <x:v>0</x:v>
      </x:c>
      <x:c r="AV783" s="34" t="n">
        <x:f>IF(SQRT($B$9)*$B783+SQRT(1-$B$9)*AA783&lt;_xlfn.NORM.S.INV($B$6),1,0)</x:f>
        <x:v>0</x:v>
      </x:c>
      <x:c r="AW783" s="34" t="n">
        <x:f>IF(SQRT($C$9)*$B783+SQRT(1-$C$9)*AB783&lt;_xlfn.NORM.S.INV($C$6),1,0)</x:f>
        <x:v>0</x:v>
      </x:c>
      <x:c r="AX783" s="34" t="n">
        <x:f>IF(SQRT($C$9)*$B783+SQRT(1-$C$9)*AC783&lt;_xlfn.NORM.S.INV($C$6),1,0)</x:f>
        <x:v>0</x:v>
      </x:c>
      <x:c r="AY783" s="34" t="n">
        <x:f>IF(SQRT($C$9)*$B783+SQRT(1-$C$9)*AD783&lt;_xlfn.NORM.S.INV($C$6),1,0)</x:f>
        <x:v>0</x:v>
      </x:c>
      <x:c r="AZ783" s="34" t="n">
        <x:f>IF(SQRT($C$9)*$B783+SQRT(1-$C$9)*AE783&lt;_xlfn.NORM.S.INV($C$6),1,0)</x:f>
        <x:v>0</x:v>
      </x:c>
      <x:c r="BA783" s="34" t="n">
        <x:f>IF(SQRT($C$9)*$B783+SQRT(1-$C$9)*AF783&lt;_xlfn.NORM.S.INV($C$6),1,0)</x:f>
        <x:v>0</x:v>
      </x:c>
      <x:c r="BB783" s="34" t="n">
        <x:f>IF(SQRT($C$9)*$B783+SQRT(1-$C$9)*AG783&lt;_xlfn.NORM.S.INV($C$6),1,0)</x:f>
        <x:v>0</x:v>
      </x:c>
      <x:c r="BC783" s="34" t="n">
        <x:f>IF(SQRT($C$9)*$B783+SQRT(1-$C$9)*AH783&lt;_xlfn.NORM.S.INV($C$6),1,0)</x:f>
        <x:v>0</x:v>
      </x:c>
      <x:c r="BD783" s="34" t="n">
        <x:f>IF(SQRT($C$9)*$B783+SQRT(1-$C$9)*AI783&lt;_xlfn.NORM.S.INV($C$6),1,0)</x:f>
        <x:v>0</x:v>
      </x:c>
      <x:c r="BE783" s="34" t="n">
        <x:f>IF(SQRT($C$9)*$B783+SQRT(1-$C$9)*AJ783&lt;_xlfn.NORM.S.INV($C$6),1,0)</x:f>
        <x:v>0</x:v>
      </x:c>
      <x:c r="BF783" s="34" t="n">
        <x:f>IF(SQRT($C$9)*$B783+SQRT(1-$C$9)*AK783&lt;_xlfn.NORM.S.INV($C$6),1,0)</x:f>
        <x:v>0</x:v>
      </x:c>
      <x:c r="BG783" s="34"/>
      <x:c r="BH783" s="34"/>
      <x:c r="BI783" s="34" t="n">
        <x:f>$B$11*(($A$1061)*$C783/$B$12*$B$7+(1-$A$1061)*$D783/$B$12*$C$7)</x:f>
        <x:v>0</x:v>
      </x:c>
      <x:c r="BJ783" s="34" t="n">
        <x:f>$B$11*(($A$1062)*$C783/$B$12*$B$7+(1-$A$1062)*$D783/$B$12*$C$7)</x:f>
        <x:v>0</x:v>
      </x:c>
      <x:c r="BK783" s="34" t="n">
        <x:f>$B$11*(($A$1063)*$C783/$B$12*$B$7+(1-$A$1063)*$D783/$B$12*$C$7)</x:f>
        <x:v>0</x:v>
      </x:c>
      <x:c r="BL783" s="34" t="n">
        <x:f>$B$11*(($A$1064)*$C783/$B$12*$B$7+(1-$A$1064)*$D783/$B$12*$C$7)</x:f>
        <x:v>0</x:v>
      </x:c>
      <x:c r="BM783" s="34" t="n">
        <x:f>$B$11*(($A$1065)*$C783/$B$12*$B$7+(1-$A$1065)*$D783/$B$12*$C$7)</x:f>
        <x:v>0</x:v>
      </x:c>
      <x:c r="BN783" s="34" t="n">
        <x:f>$B$11*(($A$1066)*$C783/$B$12*$B$7+(1-$A$1066)*$D783/$B$12*$C$7)</x:f>
        <x:v>0</x:v>
      </x:c>
      <x:c r="BO783" s="34" t="n">
        <x:f>$B$11*(($A$1067)*$C783/$B$12*$B$7+(1-$A$1067)*$D783/$B$12*$C$7)</x:f>
        <x:v>0</x:v>
      </x:c>
      <x:c r="BP783" s="34" t="n">
        <x:f>$B$11*(($A$1068)*$C783/$B$12*$B$7+(1-$A$1068)*$D783/$B$12*$C$7)</x:f>
        <x:v>0</x:v>
      </x:c>
      <x:c r="BQ783" s="34" t="n">
        <x:f>$B$11*(($A$1069)*$C783/$B$12*$B$7+(1-$A$1069)*$D783/$B$12*$C$7)</x:f>
        <x:v>0</x:v>
      </x:c>
      <x:c r="BR783" s="34" t="n">
        <x:f>$B$11*(($A$1070)*$C783/$B$12*$B$7+(1-$A$1070)*$D783/$B$12*$C$7)</x:f>
        <x:v>0</x:v>
      </x:c>
      <x:c r="BS783" s="34" t="n">
        <x:f>$B$11*(($A$1071)*$C783/$B$12*$B$7+(1-$A$1071)*$D783/$B$12*$C$7)</x:f>
        <x:v>0</x:v>
      </x:c>
      <x:c r="BT783" s="34" t="n">
        <x:f>$B$11*(($A$1072)*$C783/$B$12*$B$7+(1-$A$1072)*$D783/$B$12*$C$7)</x:f>
        <x:v>0</x:v>
      </x:c>
      <x:c r="BU783" s="34" t="n">
        <x:f>$B$11*(($A$1073)*$C783/$B$12*$B$7+(1-$A$1073)*$D783/$B$12*$C$7)</x:f>
        <x:v>0</x:v>
      </x:c>
      <x:c r="BV783" s="34" t="n">
        <x:f>$B$11*(($A$1074)*$C783/$B$12*$B$7+(1-$A$1074)*$D783/$B$12*$C$7)</x:f>
        <x:v>0</x:v>
      </x:c>
      <x:c r="BW783" s="34" t="n">
        <x:f>$B$11*(($A$1075)*$C783/$B$12*$B$7+(1-$A$1075)*$D783/$B$12*$C$7)</x:f>
        <x:v>0</x:v>
      </x:c>
      <x:c r="BX783" s="34" t="n">
        <x:f>$B$11*(($A$1076)*$C783/$B$12*$B$7+(1-$A$1076)*$D783/$B$12*$C$7)</x:f>
        <x:v>0</x:v>
      </x:c>
      <x:c r="BY783" s="34" t="n">
        <x:f>$B$11*(($A$1077)*$C783/$B$12*$B$7+(1-$A$1077)*$D783/$B$12*$C$7)</x:f>
        <x:v>0</x:v>
      </x:c>
      <x:c r="BZ783" s="34" t="n">
        <x:f>$B$11*(($A$1078)*$C783/$B$12*$B$7+(1-$A$1078)*$D783/$B$12*$C$7)</x:f>
        <x:v>0</x:v>
      </x:c>
      <x:c r="CA783" s="34" t="n">
        <x:f>$B$11*(($A$1079)*$C783/$B$12*$B$7+(1-$A$1079)*$D783/$B$12*$C$7)</x:f>
        <x:v>0</x:v>
      </x:c>
      <x:c r="CB783" s="34" t="n">
        <x:f>$B$11*(($A$1080)*$C783/$B$12*$B$7+(1-$A$1080)*$D783/$B$12*$C$7)</x:f>
        <x:v>0</x:v>
      </x:c>
      <x:c r="CC783" s="34" t="n">
        <x:f>$B$11*(($A$1081)*$C783/$B$12*$B$7+(1-$A$1081)*$D783/$B$12*$C$7)</x:f>
        <x:v>0</x:v>
      </x:c>
    </x:row>
    <x:row r="784">
      <x:c r="A784" s="34" t="n">
        <x:v>760</x:v>
      </x:c>
      <x:c r="B784" s="39" t="n">
        <x:v>0.03327761520659648</x:v>
      </x:c>
      <x:c r="C784" s="1" t="n">
        <x:f>SUM(AM784:AV784)</x:f>
        <x:v>0</x:v>
      </x:c>
      <x:c r="D784" s="1" t="n">
        <x:f>SUM(AW784:BF784)</x:f>
        <x:v>0</x:v>
      </x:c>
      <x:c r="E784" s="17" t="n">
        <x:f>(1-C784/$B$12)*$B$8-C784/$B$12*$B$7</x:f>
        <x:v>0.05</x:v>
      </x:c>
      <x:c r="F784" s="17" t="n">
        <x:f>(1-D784/$B$12)*$C$8-D784/$B$12*$C$7</x:f>
        <x:v>0.09</x:v>
      </x:c>
      <x:c r="G784" s="32" t="n">
        <x:f>$B$11*($B$10*C784/$B$12*$B$7+(1-$B$10)*D784/$B$12*$C$7)</x:f>
        <x:v>0</x:v>
      </x:c>
      <x:c r="H784" s="17" t="n">
        <x:f>$B$10*E784+(1-$B$10)*F784</x:f>
        <x:v>0.07</x:v>
      </x:c>
      <x:c r="I784" s="34"/>
      <x:c r="J784" s="34"/>
      <x:c r="K784" s="34"/>
      <x:c r="L784" s="34"/>
      <x:c r="M784" s="34"/>
      <x:c r="N784" s="34"/>
      <x:c r="O784" s="34"/>
      <x:c r="P784" s="34"/>
      <x:c r="Q784" s="34"/>
      <x:c r="R784" s="39" t="n">
        <x:v>0.5706088906183466</x:v>
      </x:c>
      <x:c r="S784" s="39" t="n">
        <x:v>0.3692327791532232</x:v>
      </x:c>
      <x:c r="T784" s="39" t="n">
        <x:v>-1.0504368571357494</x:v>
      </x:c>
      <x:c r="U784" s="39" t="n">
        <x:v>-0.5377867531055391</x:v>
      </x:c>
      <x:c r="V784" s="39" t="n">
        <x:v>1.4321714371622682</x:v>
      </x:c>
      <x:c r="W784" s="39" t="n">
        <x:v>1.691983646740903</x:v>
      </x:c>
      <x:c r="X784" s="39" t="n">
        <x:v>1.1480617369848538</x:v>
      </x:c>
      <x:c r="Y784" s="39" t="n">
        <x:v>1.1615330678246867</x:v>
      </x:c>
      <x:c r="Z784" s="39" t="n">
        <x:v>-0.8781031456692336</x:v>
      </x:c>
      <x:c r="AA784" s="39" t="n">
        <x:v>1.818278842121736</x:v>
      </x:c>
      <x:c r="AB784" s="39" t="n">
        <x:v>0.40933946841111396</x:v>
      </x:c>
      <x:c r="AC784" s="39" t="n">
        <x:v>0.9876083213200638</x:v>
      </x:c>
      <x:c r="AD784" s="39" t="n">
        <x:v>0.06271855448574586</x:v>
      </x:c>
      <x:c r="AE784" s="39" t="n">
        <x:v>-1.417644780953102</x:v>
      </x:c>
      <x:c r="AF784" s="39" t="n">
        <x:v>-0.4320594347042295</x:v>
      </x:c>
      <x:c r="AG784" s="39" t="n">
        <x:v>0.9267998088737376</x:v>
      </x:c>
      <x:c r="AH784" s="39" t="n">
        <x:v>0.5346838545960385</x:v>
      </x:c>
      <x:c r="AI784" s="39" t="n">
        <x:v>0.011880186422619123</x:v>
      </x:c>
      <x:c r="AJ784" s="39" t="n">
        <x:v>-0.6949684033943799</x:v>
      </x:c>
      <x:c r="AK784" s="39" t="n">
        <x:v>-1.0203939922820313</x:v>
      </x:c>
      <x:c r="AL784" s="34"/>
      <x:c r="AM784" s="34" t="n">
        <x:f>IF(SQRT($B$9)*$B784+SQRT(1-$B$9)*R784&lt;_xlfn.NORM.S.INV($B$6),1,0)</x:f>
        <x:v>0</x:v>
      </x:c>
      <x:c r="AN784" s="34" t="n">
        <x:f>IF(SQRT($B$9)*$B784+SQRT(1-$B$9)*S784&lt;_xlfn.NORM.S.INV($B$6),1,0)</x:f>
        <x:v>0</x:v>
      </x:c>
      <x:c r="AO784" s="34" t="n">
        <x:f>IF(SQRT($B$9)*$B784+SQRT(1-$B$9)*T784&lt;_xlfn.NORM.S.INV($B$6),1,0)</x:f>
        <x:v>0</x:v>
      </x:c>
      <x:c r="AP784" s="34" t="n">
        <x:f>IF(SQRT($B$9)*$B784+SQRT(1-$B$9)*U784&lt;_xlfn.NORM.S.INV($B$6),1,0)</x:f>
        <x:v>0</x:v>
      </x:c>
      <x:c r="AQ784" s="34" t="n">
        <x:f>IF(SQRT($B$9)*$B784+SQRT(1-$B$9)*V784&lt;_xlfn.NORM.S.INV($B$6),1,0)</x:f>
        <x:v>0</x:v>
      </x:c>
      <x:c r="AR784" s="34" t="n">
        <x:f>IF(SQRT($B$9)*$B784+SQRT(1-$B$9)*W784&lt;_xlfn.NORM.S.INV($B$6),1,0)</x:f>
        <x:v>0</x:v>
      </x:c>
      <x:c r="AS784" s="34" t="n">
        <x:f>IF(SQRT($B$9)*$B784+SQRT(1-$B$9)*X784&lt;_xlfn.NORM.S.INV($B$6),1,0)</x:f>
        <x:v>0</x:v>
      </x:c>
      <x:c r="AT784" s="34" t="n">
        <x:f>IF(SQRT($B$9)*$B784+SQRT(1-$B$9)*Y784&lt;_xlfn.NORM.S.INV($B$6),1,0)</x:f>
        <x:v>0</x:v>
      </x:c>
      <x:c r="AU784" s="34" t="n">
        <x:f>IF(SQRT($B$9)*$B784+SQRT(1-$B$9)*Z784&lt;_xlfn.NORM.S.INV($B$6),1,0)</x:f>
        <x:v>0</x:v>
      </x:c>
      <x:c r="AV784" s="34" t="n">
        <x:f>IF(SQRT($B$9)*$B784+SQRT(1-$B$9)*AA784&lt;_xlfn.NORM.S.INV($B$6),1,0)</x:f>
        <x:v>0</x:v>
      </x:c>
      <x:c r="AW784" s="34" t="n">
        <x:f>IF(SQRT($C$9)*$B784+SQRT(1-$C$9)*AB784&lt;_xlfn.NORM.S.INV($C$6),1,0)</x:f>
        <x:v>0</x:v>
      </x:c>
      <x:c r="AX784" s="34" t="n">
        <x:f>IF(SQRT($C$9)*$B784+SQRT(1-$C$9)*AC784&lt;_xlfn.NORM.S.INV($C$6),1,0)</x:f>
        <x:v>0</x:v>
      </x:c>
      <x:c r="AY784" s="34" t="n">
        <x:f>IF(SQRT($C$9)*$B784+SQRT(1-$C$9)*AD784&lt;_xlfn.NORM.S.INV($C$6),1,0)</x:f>
        <x:v>0</x:v>
      </x:c>
      <x:c r="AZ784" s="34" t="n">
        <x:f>IF(SQRT($C$9)*$B784+SQRT(1-$C$9)*AE784&lt;_xlfn.NORM.S.INV($C$6),1,0)</x:f>
        <x:v>0</x:v>
      </x:c>
      <x:c r="BA784" s="34" t="n">
        <x:f>IF(SQRT($C$9)*$B784+SQRT(1-$C$9)*AF784&lt;_xlfn.NORM.S.INV($C$6),1,0)</x:f>
        <x:v>0</x:v>
      </x:c>
      <x:c r="BB784" s="34" t="n">
        <x:f>IF(SQRT($C$9)*$B784+SQRT(1-$C$9)*AG784&lt;_xlfn.NORM.S.INV($C$6),1,0)</x:f>
        <x:v>0</x:v>
      </x:c>
      <x:c r="BC784" s="34" t="n">
        <x:f>IF(SQRT($C$9)*$B784+SQRT(1-$C$9)*AH784&lt;_xlfn.NORM.S.INV($C$6),1,0)</x:f>
        <x:v>0</x:v>
      </x:c>
      <x:c r="BD784" s="34" t="n">
        <x:f>IF(SQRT($C$9)*$B784+SQRT(1-$C$9)*AI784&lt;_xlfn.NORM.S.INV($C$6),1,0)</x:f>
        <x:v>0</x:v>
      </x:c>
      <x:c r="BE784" s="34" t="n">
        <x:f>IF(SQRT($C$9)*$B784+SQRT(1-$C$9)*AJ784&lt;_xlfn.NORM.S.INV($C$6),1,0)</x:f>
        <x:v>0</x:v>
      </x:c>
      <x:c r="BF784" s="34" t="n">
        <x:f>IF(SQRT($C$9)*$B784+SQRT(1-$C$9)*AK784&lt;_xlfn.NORM.S.INV($C$6),1,0)</x:f>
        <x:v>0</x:v>
      </x:c>
      <x:c r="BG784" s="34"/>
      <x:c r="BH784" s="34"/>
      <x:c r="BI784" s="34" t="n">
        <x:f>$B$11*(($A$1061)*$C784/$B$12*$B$7+(1-$A$1061)*$D784/$B$12*$C$7)</x:f>
        <x:v>0</x:v>
      </x:c>
      <x:c r="BJ784" s="34" t="n">
        <x:f>$B$11*(($A$1062)*$C784/$B$12*$B$7+(1-$A$1062)*$D784/$B$12*$C$7)</x:f>
        <x:v>0</x:v>
      </x:c>
      <x:c r="BK784" s="34" t="n">
        <x:f>$B$11*(($A$1063)*$C784/$B$12*$B$7+(1-$A$1063)*$D784/$B$12*$C$7)</x:f>
        <x:v>0</x:v>
      </x:c>
      <x:c r="BL784" s="34" t="n">
        <x:f>$B$11*(($A$1064)*$C784/$B$12*$B$7+(1-$A$1064)*$D784/$B$12*$C$7)</x:f>
        <x:v>0</x:v>
      </x:c>
      <x:c r="BM784" s="34" t="n">
        <x:f>$B$11*(($A$1065)*$C784/$B$12*$B$7+(1-$A$1065)*$D784/$B$12*$C$7)</x:f>
        <x:v>0</x:v>
      </x:c>
      <x:c r="BN784" s="34" t="n">
        <x:f>$B$11*(($A$1066)*$C784/$B$12*$B$7+(1-$A$1066)*$D784/$B$12*$C$7)</x:f>
        <x:v>0</x:v>
      </x:c>
      <x:c r="BO784" s="34" t="n">
        <x:f>$B$11*(($A$1067)*$C784/$B$12*$B$7+(1-$A$1067)*$D784/$B$12*$C$7)</x:f>
        <x:v>0</x:v>
      </x:c>
      <x:c r="BP784" s="34" t="n">
        <x:f>$B$11*(($A$1068)*$C784/$B$12*$B$7+(1-$A$1068)*$D784/$B$12*$C$7)</x:f>
        <x:v>0</x:v>
      </x:c>
      <x:c r="BQ784" s="34" t="n">
        <x:f>$B$11*(($A$1069)*$C784/$B$12*$B$7+(1-$A$1069)*$D784/$B$12*$C$7)</x:f>
        <x:v>0</x:v>
      </x:c>
      <x:c r="BR784" s="34" t="n">
        <x:f>$B$11*(($A$1070)*$C784/$B$12*$B$7+(1-$A$1070)*$D784/$B$12*$C$7)</x:f>
        <x:v>0</x:v>
      </x:c>
      <x:c r="BS784" s="34" t="n">
        <x:f>$B$11*(($A$1071)*$C784/$B$12*$B$7+(1-$A$1071)*$D784/$B$12*$C$7)</x:f>
        <x:v>0</x:v>
      </x:c>
      <x:c r="BT784" s="34" t="n">
        <x:f>$B$11*(($A$1072)*$C784/$B$12*$B$7+(1-$A$1072)*$D784/$B$12*$C$7)</x:f>
        <x:v>0</x:v>
      </x:c>
      <x:c r="BU784" s="34" t="n">
        <x:f>$B$11*(($A$1073)*$C784/$B$12*$B$7+(1-$A$1073)*$D784/$B$12*$C$7)</x:f>
        <x:v>0</x:v>
      </x:c>
      <x:c r="BV784" s="34" t="n">
        <x:f>$B$11*(($A$1074)*$C784/$B$12*$B$7+(1-$A$1074)*$D784/$B$12*$C$7)</x:f>
        <x:v>0</x:v>
      </x:c>
      <x:c r="BW784" s="34" t="n">
        <x:f>$B$11*(($A$1075)*$C784/$B$12*$B$7+(1-$A$1075)*$D784/$B$12*$C$7)</x:f>
        <x:v>0</x:v>
      </x:c>
      <x:c r="BX784" s="34" t="n">
        <x:f>$B$11*(($A$1076)*$C784/$B$12*$B$7+(1-$A$1076)*$D784/$B$12*$C$7)</x:f>
        <x:v>0</x:v>
      </x:c>
      <x:c r="BY784" s="34" t="n">
        <x:f>$B$11*(($A$1077)*$C784/$B$12*$B$7+(1-$A$1077)*$D784/$B$12*$C$7)</x:f>
        <x:v>0</x:v>
      </x:c>
      <x:c r="BZ784" s="34" t="n">
        <x:f>$B$11*(($A$1078)*$C784/$B$12*$B$7+(1-$A$1078)*$D784/$B$12*$C$7)</x:f>
        <x:v>0</x:v>
      </x:c>
      <x:c r="CA784" s="34" t="n">
        <x:f>$B$11*(($A$1079)*$C784/$B$12*$B$7+(1-$A$1079)*$D784/$B$12*$C$7)</x:f>
        <x:v>0</x:v>
      </x:c>
      <x:c r="CB784" s="34" t="n">
        <x:f>$B$11*(($A$1080)*$C784/$B$12*$B$7+(1-$A$1080)*$D784/$B$12*$C$7)</x:f>
        <x:v>0</x:v>
      </x:c>
      <x:c r="CC784" s="34" t="n">
        <x:f>$B$11*(($A$1081)*$C784/$B$12*$B$7+(1-$A$1081)*$D784/$B$12*$C$7)</x:f>
        <x:v>0</x:v>
      </x:c>
    </x:row>
    <x:row r="785">
      <x:c r="A785" s="34" t="n">
        <x:v>761</x:v>
      </x:c>
      <x:c r="B785" s="39" t="n">
        <x:v>1.2986914435502286</x:v>
      </x:c>
      <x:c r="C785" s="1" t="n">
        <x:f>SUM(AM785:AV785)</x:f>
        <x:v>0</x:v>
      </x:c>
      <x:c r="D785" s="1" t="n">
        <x:f>SUM(AW785:BF785)</x:f>
        <x:v>0</x:v>
      </x:c>
      <x:c r="E785" s="17" t="n">
        <x:f>(1-C785/$B$12)*$B$8-C785/$B$12*$B$7</x:f>
        <x:v>0.05</x:v>
      </x:c>
      <x:c r="F785" s="17" t="n">
        <x:f>(1-D785/$B$12)*$C$8-D785/$B$12*$C$7</x:f>
        <x:v>0.09</x:v>
      </x:c>
      <x:c r="G785" s="32" t="n">
        <x:f>$B$11*($B$10*C785/$B$12*$B$7+(1-$B$10)*D785/$B$12*$C$7)</x:f>
        <x:v>0</x:v>
      </x:c>
      <x:c r="H785" s="17" t="n">
        <x:f>$B$10*E785+(1-$B$10)*F785</x:f>
        <x:v>0.07</x:v>
      </x:c>
      <x:c r="I785" s="34"/>
      <x:c r="J785" s="34"/>
      <x:c r="K785" s="34"/>
      <x:c r="L785" s="34"/>
      <x:c r="M785" s="34"/>
      <x:c r="N785" s="34"/>
      <x:c r="O785" s="34"/>
      <x:c r="P785" s="34"/>
      <x:c r="Q785" s="34"/>
      <x:c r="R785" s="39" t="n">
        <x:v>0.043151427399385586</x:v>
      </x:c>
      <x:c r="S785" s="39" t="n">
        <x:v>0.24624751329285136</x:v>
      </x:c>
      <x:c r="T785" s="39" t="n">
        <x:v>-0.559191044073679</x:v>
      </x:c>
      <x:c r="U785" s="39" t="n">
        <x:v>0.09585307475152155</x:v>
      </x:c>
      <x:c r="V785" s="39" t="n">
        <x:v>-0.8274705439677079</x:v>
      </x:c>
      <x:c r="W785" s="39" t="n">
        <x:v>-0.5348129744389128</x:v>
      </x:c>
      <x:c r="X785" s="39" t="n">
        <x:v>-0.6078111265581025</x:v>
      </x:c>
      <x:c r="Y785" s="39" t="n">
        <x:v>1.5889240868833454</x:v>
      </x:c>
      <x:c r="Z785" s="39" t="n">
        <x:v>-0.9836285650434745</x:v>
      </x:c>
      <x:c r="AA785" s="39" t="n">
        <x:v>-0.2988040540596016</x:v>
      </x:c>
      <x:c r="AB785" s="39" t="n">
        <x:v>-0.43051145172055744</x:v>
      </x:c>
      <x:c r="AC785" s="39" t="n">
        <x:v>0.9193149035247876</x:v>
      </x:c>
      <x:c r="AD785" s="39" t="n">
        <x:v>0.8065322216419576</x:v>
      </x:c>
      <x:c r="AE785" s="39" t="n">
        <x:v>0.5758067347649171</x:v>
      </x:c>
      <x:c r="AF785" s="39" t="n">
        <x:v>-2.4638381574946595</x:v>
      </x:c>
      <x:c r="AG785" s="39" t="n">
        <x:v>-0.5732556195737302</x:v>
      </x:c>
      <x:c r="AH785" s="39" t="n">
        <x:v>-0.4912740797350873</x:v>
      </x:c>
      <x:c r="AI785" s="39" t="n">
        <x:v>-1.2619605057544483</x:v>
      </x:c>
      <x:c r="AJ785" s="39" t="n">
        <x:v>0.35057977507398225</x:v>
      </x:c>
      <x:c r="AK785" s="39" t="n">
        <x:v>-0.7705918965246377</x:v>
      </x:c>
      <x:c r="AL785" s="34"/>
      <x:c r="AM785" s="34" t="n">
        <x:f>IF(SQRT($B$9)*$B785+SQRT(1-$B$9)*R785&lt;_xlfn.NORM.S.INV($B$6),1,0)</x:f>
        <x:v>0</x:v>
      </x:c>
      <x:c r="AN785" s="34" t="n">
        <x:f>IF(SQRT($B$9)*$B785+SQRT(1-$B$9)*S785&lt;_xlfn.NORM.S.INV($B$6),1,0)</x:f>
        <x:v>0</x:v>
      </x:c>
      <x:c r="AO785" s="34" t="n">
        <x:f>IF(SQRT($B$9)*$B785+SQRT(1-$B$9)*T785&lt;_xlfn.NORM.S.INV($B$6),1,0)</x:f>
        <x:v>0</x:v>
      </x:c>
      <x:c r="AP785" s="34" t="n">
        <x:f>IF(SQRT($B$9)*$B785+SQRT(1-$B$9)*U785&lt;_xlfn.NORM.S.INV($B$6),1,0)</x:f>
        <x:v>0</x:v>
      </x:c>
      <x:c r="AQ785" s="34" t="n">
        <x:f>IF(SQRT($B$9)*$B785+SQRT(1-$B$9)*V785&lt;_xlfn.NORM.S.INV($B$6),1,0)</x:f>
        <x:v>0</x:v>
      </x:c>
      <x:c r="AR785" s="34" t="n">
        <x:f>IF(SQRT($B$9)*$B785+SQRT(1-$B$9)*W785&lt;_xlfn.NORM.S.INV($B$6),1,0)</x:f>
        <x:v>0</x:v>
      </x:c>
      <x:c r="AS785" s="34" t="n">
        <x:f>IF(SQRT($B$9)*$B785+SQRT(1-$B$9)*X785&lt;_xlfn.NORM.S.INV($B$6),1,0)</x:f>
        <x:v>0</x:v>
      </x:c>
      <x:c r="AT785" s="34" t="n">
        <x:f>IF(SQRT($B$9)*$B785+SQRT(1-$B$9)*Y785&lt;_xlfn.NORM.S.INV($B$6),1,0)</x:f>
        <x:v>0</x:v>
      </x:c>
      <x:c r="AU785" s="34" t="n">
        <x:f>IF(SQRT($B$9)*$B785+SQRT(1-$B$9)*Z785&lt;_xlfn.NORM.S.INV($B$6),1,0)</x:f>
        <x:v>0</x:v>
      </x:c>
      <x:c r="AV785" s="34" t="n">
        <x:f>IF(SQRT($B$9)*$B785+SQRT(1-$B$9)*AA785&lt;_xlfn.NORM.S.INV($B$6),1,0)</x:f>
        <x:v>0</x:v>
      </x:c>
      <x:c r="AW785" s="34" t="n">
        <x:f>IF(SQRT($C$9)*$B785+SQRT(1-$C$9)*AB785&lt;_xlfn.NORM.S.INV($C$6),1,0)</x:f>
        <x:v>0</x:v>
      </x:c>
      <x:c r="AX785" s="34" t="n">
        <x:f>IF(SQRT($C$9)*$B785+SQRT(1-$C$9)*AC785&lt;_xlfn.NORM.S.INV($C$6),1,0)</x:f>
        <x:v>0</x:v>
      </x:c>
      <x:c r="AY785" s="34" t="n">
        <x:f>IF(SQRT($C$9)*$B785+SQRT(1-$C$9)*AD785&lt;_xlfn.NORM.S.INV($C$6),1,0)</x:f>
        <x:v>0</x:v>
      </x:c>
      <x:c r="AZ785" s="34" t="n">
        <x:f>IF(SQRT($C$9)*$B785+SQRT(1-$C$9)*AE785&lt;_xlfn.NORM.S.INV($C$6),1,0)</x:f>
        <x:v>0</x:v>
      </x:c>
      <x:c r="BA785" s="34" t="n">
        <x:f>IF(SQRT($C$9)*$B785+SQRT(1-$C$9)*AF785&lt;_xlfn.NORM.S.INV($C$6),1,0)</x:f>
        <x:v>0</x:v>
      </x:c>
      <x:c r="BB785" s="34" t="n">
        <x:f>IF(SQRT($C$9)*$B785+SQRT(1-$C$9)*AG785&lt;_xlfn.NORM.S.INV($C$6),1,0)</x:f>
        <x:v>0</x:v>
      </x:c>
      <x:c r="BC785" s="34" t="n">
        <x:f>IF(SQRT($C$9)*$B785+SQRT(1-$C$9)*AH785&lt;_xlfn.NORM.S.INV($C$6),1,0)</x:f>
        <x:v>0</x:v>
      </x:c>
      <x:c r="BD785" s="34" t="n">
        <x:f>IF(SQRT($C$9)*$B785+SQRT(1-$C$9)*AI785&lt;_xlfn.NORM.S.INV($C$6),1,0)</x:f>
        <x:v>0</x:v>
      </x:c>
      <x:c r="BE785" s="34" t="n">
        <x:f>IF(SQRT($C$9)*$B785+SQRT(1-$C$9)*AJ785&lt;_xlfn.NORM.S.INV($C$6),1,0)</x:f>
        <x:v>0</x:v>
      </x:c>
      <x:c r="BF785" s="34" t="n">
        <x:f>IF(SQRT($C$9)*$B785+SQRT(1-$C$9)*AK785&lt;_xlfn.NORM.S.INV($C$6),1,0)</x:f>
        <x:v>0</x:v>
      </x:c>
      <x:c r="BG785" s="34"/>
      <x:c r="BH785" s="34"/>
      <x:c r="BI785" s="34" t="n">
        <x:f>$B$11*(($A$1061)*$C785/$B$12*$B$7+(1-$A$1061)*$D785/$B$12*$C$7)</x:f>
        <x:v>0</x:v>
      </x:c>
      <x:c r="BJ785" s="34" t="n">
        <x:f>$B$11*(($A$1062)*$C785/$B$12*$B$7+(1-$A$1062)*$D785/$B$12*$C$7)</x:f>
        <x:v>0</x:v>
      </x:c>
      <x:c r="BK785" s="34" t="n">
        <x:f>$B$11*(($A$1063)*$C785/$B$12*$B$7+(1-$A$1063)*$D785/$B$12*$C$7)</x:f>
        <x:v>0</x:v>
      </x:c>
      <x:c r="BL785" s="34" t="n">
        <x:f>$B$11*(($A$1064)*$C785/$B$12*$B$7+(1-$A$1064)*$D785/$B$12*$C$7)</x:f>
        <x:v>0</x:v>
      </x:c>
      <x:c r="BM785" s="34" t="n">
        <x:f>$B$11*(($A$1065)*$C785/$B$12*$B$7+(1-$A$1065)*$D785/$B$12*$C$7)</x:f>
        <x:v>0</x:v>
      </x:c>
      <x:c r="BN785" s="34" t="n">
        <x:f>$B$11*(($A$1066)*$C785/$B$12*$B$7+(1-$A$1066)*$D785/$B$12*$C$7)</x:f>
        <x:v>0</x:v>
      </x:c>
      <x:c r="BO785" s="34" t="n">
        <x:f>$B$11*(($A$1067)*$C785/$B$12*$B$7+(1-$A$1067)*$D785/$B$12*$C$7)</x:f>
        <x:v>0</x:v>
      </x:c>
      <x:c r="BP785" s="34" t="n">
        <x:f>$B$11*(($A$1068)*$C785/$B$12*$B$7+(1-$A$1068)*$D785/$B$12*$C$7)</x:f>
        <x:v>0</x:v>
      </x:c>
      <x:c r="BQ785" s="34" t="n">
        <x:f>$B$11*(($A$1069)*$C785/$B$12*$B$7+(1-$A$1069)*$D785/$B$12*$C$7)</x:f>
        <x:v>0</x:v>
      </x:c>
      <x:c r="BR785" s="34" t="n">
        <x:f>$B$11*(($A$1070)*$C785/$B$12*$B$7+(1-$A$1070)*$D785/$B$12*$C$7)</x:f>
        <x:v>0</x:v>
      </x:c>
      <x:c r="BS785" s="34" t="n">
        <x:f>$B$11*(($A$1071)*$C785/$B$12*$B$7+(1-$A$1071)*$D785/$B$12*$C$7)</x:f>
        <x:v>0</x:v>
      </x:c>
      <x:c r="BT785" s="34" t="n">
        <x:f>$B$11*(($A$1072)*$C785/$B$12*$B$7+(1-$A$1072)*$D785/$B$12*$C$7)</x:f>
        <x:v>0</x:v>
      </x:c>
      <x:c r="BU785" s="34" t="n">
        <x:f>$B$11*(($A$1073)*$C785/$B$12*$B$7+(1-$A$1073)*$D785/$B$12*$C$7)</x:f>
        <x:v>0</x:v>
      </x:c>
      <x:c r="BV785" s="34" t="n">
        <x:f>$B$11*(($A$1074)*$C785/$B$12*$B$7+(1-$A$1074)*$D785/$B$12*$C$7)</x:f>
        <x:v>0</x:v>
      </x:c>
      <x:c r="BW785" s="34" t="n">
        <x:f>$B$11*(($A$1075)*$C785/$B$12*$B$7+(1-$A$1075)*$D785/$B$12*$C$7)</x:f>
        <x:v>0</x:v>
      </x:c>
      <x:c r="BX785" s="34" t="n">
        <x:f>$B$11*(($A$1076)*$C785/$B$12*$B$7+(1-$A$1076)*$D785/$B$12*$C$7)</x:f>
        <x:v>0</x:v>
      </x:c>
      <x:c r="BY785" s="34" t="n">
        <x:f>$B$11*(($A$1077)*$C785/$B$12*$B$7+(1-$A$1077)*$D785/$B$12*$C$7)</x:f>
        <x:v>0</x:v>
      </x:c>
      <x:c r="BZ785" s="34" t="n">
        <x:f>$B$11*(($A$1078)*$C785/$B$12*$B$7+(1-$A$1078)*$D785/$B$12*$C$7)</x:f>
        <x:v>0</x:v>
      </x:c>
      <x:c r="CA785" s="34" t="n">
        <x:f>$B$11*(($A$1079)*$C785/$B$12*$B$7+(1-$A$1079)*$D785/$B$12*$C$7)</x:f>
        <x:v>0</x:v>
      </x:c>
      <x:c r="CB785" s="34" t="n">
        <x:f>$B$11*(($A$1080)*$C785/$B$12*$B$7+(1-$A$1080)*$D785/$B$12*$C$7)</x:f>
        <x:v>0</x:v>
      </x:c>
      <x:c r="CC785" s="34" t="n">
        <x:f>$B$11*(($A$1081)*$C785/$B$12*$B$7+(1-$A$1081)*$D785/$B$12*$C$7)</x:f>
        <x:v>0</x:v>
      </x:c>
    </x:row>
    <x:row r="786">
      <x:c r="A786" s="34" t="n">
        <x:v>762</x:v>
      </x:c>
      <x:c r="B786" s="39" t="n">
        <x:v>0.9642048521676073</x:v>
      </x:c>
      <x:c r="C786" s="1" t="n">
        <x:f>SUM(AM786:AV786)</x:f>
        <x:v>0</x:v>
      </x:c>
      <x:c r="D786" s="1" t="n">
        <x:f>SUM(AW786:BF786)</x:f>
        <x:v>0</x:v>
      </x:c>
      <x:c r="E786" s="17" t="n">
        <x:f>(1-C786/$B$12)*$B$8-C786/$B$12*$B$7</x:f>
        <x:v>0.05</x:v>
      </x:c>
      <x:c r="F786" s="17" t="n">
        <x:f>(1-D786/$B$12)*$C$8-D786/$B$12*$C$7</x:f>
        <x:v>0.09</x:v>
      </x:c>
      <x:c r="G786" s="32" t="n">
        <x:f>$B$11*($B$10*C786/$B$12*$B$7+(1-$B$10)*D786/$B$12*$C$7)</x:f>
        <x:v>0</x:v>
      </x:c>
      <x:c r="H786" s="17" t="n">
        <x:f>$B$10*E786+(1-$B$10)*F786</x:f>
        <x:v>0.07</x:v>
      </x:c>
      <x:c r="I786" s="34"/>
      <x:c r="J786" s="34"/>
      <x:c r="K786" s="34"/>
      <x:c r="L786" s="34"/>
      <x:c r="M786" s="34"/>
      <x:c r="N786" s="34"/>
      <x:c r="O786" s="34"/>
      <x:c r="P786" s="34"/>
      <x:c r="Q786" s="34"/>
      <x:c r="R786" s="39" t="n">
        <x:v>-1.1644132068028934</x:v>
      </x:c>
      <x:c r="S786" s="39" t="n">
        <x:v>-0.4470967015552868</x:v>
      </x:c>
      <x:c r="T786" s="39" t="n">
        <x:v>0.2560157919310449</x:v>
      </x:c>
      <x:c r="U786" s="39" t="n">
        <x:v>0.5139128659556553</x:v>
      </x:c>
      <x:c r="V786" s="39" t="n">
        <x:v>1.7009010320999995</x:v>
      </x:c>
      <x:c r="W786" s="39" t="n">
        <x:v>0.538883535716577</x:v>
      </x:c>
      <x:c r="X786" s="39" t="n">
        <x:v>0.03667334429608681</x:v>
      </x:c>
      <x:c r="Y786" s="39" t="n">
        <x:v>-0.43782609663065986</x:v>
      </x:c>
      <x:c r="Z786" s="39" t="n">
        <x:v>0.02459421385864911</x:v>
      </x:c>
      <x:c r="AA786" s="39" t="n">
        <x:v>-0.33496259725525884</x:v>
      </x:c>
      <x:c r="AB786" s="39" t="n">
        <x:v>-0.5962286011468393</x:v>
      </x:c>
      <x:c r="AC786" s="39" t="n">
        <x:v>1.6301382611297337</x:v>
      </x:c>
      <x:c r="AD786" s="39" t="n">
        <x:v>-0.3171018341233536</x:v>
      </x:c>
      <x:c r="AE786" s="39" t="n">
        <x:v>-1.0276230969750988</x:v>
      </x:c>
      <x:c r="AF786" s="39" t="n">
        <x:v>0.11639104470488304</x:v>
      </x:c>
      <x:c r="AG786" s="39" t="n">
        <x:v>-0.05119982408098231</x:v>
      </x:c>
      <x:c r="AH786" s="39" t="n">
        <x:v>0.5011357663427416</x:v>
      </x:c>
      <x:c r="AI786" s="39" t="n">
        <x:v>1.0327431077489115</x:v>
      </x:c>
      <x:c r="AJ786" s="39" t="n">
        <x:v>0.3520976484210909</x:v>
      </x:c>
      <x:c r="AK786" s="39" t="n">
        <x:v>0.24439524012706607</x:v>
      </x:c>
      <x:c r="AL786" s="34"/>
      <x:c r="AM786" s="34" t="n">
        <x:f>IF(SQRT($B$9)*$B786+SQRT(1-$B$9)*R786&lt;_xlfn.NORM.S.INV($B$6),1,0)</x:f>
        <x:v>0</x:v>
      </x:c>
      <x:c r="AN786" s="34" t="n">
        <x:f>IF(SQRT($B$9)*$B786+SQRT(1-$B$9)*S786&lt;_xlfn.NORM.S.INV($B$6),1,0)</x:f>
        <x:v>0</x:v>
      </x:c>
      <x:c r="AO786" s="34" t="n">
        <x:f>IF(SQRT($B$9)*$B786+SQRT(1-$B$9)*T786&lt;_xlfn.NORM.S.INV($B$6),1,0)</x:f>
        <x:v>0</x:v>
      </x:c>
      <x:c r="AP786" s="34" t="n">
        <x:f>IF(SQRT($B$9)*$B786+SQRT(1-$B$9)*U786&lt;_xlfn.NORM.S.INV($B$6),1,0)</x:f>
        <x:v>0</x:v>
      </x:c>
      <x:c r="AQ786" s="34" t="n">
        <x:f>IF(SQRT($B$9)*$B786+SQRT(1-$B$9)*V786&lt;_xlfn.NORM.S.INV($B$6),1,0)</x:f>
        <x:v>0</x:v>
      </x:c>
      <x:c r="AR786" s="34" t="n">
        <x:f>IF(SQRT($B$9)*$B786+SQRT(1-$B$9)*W786&lt;_xlfn.NORM.S.INV($B$6),1,0)</x:f>
        <x:v>0</x:v>
      </x:c>
      <x:c r="AS786" s="34" t="n">
        <x:f>IF(SQRT($B$9)*$B786+SQRT(1-$B$9)*X786&lt;_xlfn.NORM.S.INV($B$6),1,0)</x:f>
        <x:v>0</x:v>
      </x:c>
      <x:c r="AT786" s="34" t="n">
        <x:f>IF(SQRT($B$9)*$B786+SQRT(1-$B$9)*Y786&lt;_xlfn.NORM.S.INV($B$6),1,0)</x:f>
        <x:v>0</x:v>
      </x:c>
      <x:c r="AU786" s="34" t="n">
        <x:f>IF(SQRT($B$9)*$B786+SQRT(1-$B$9)*Z786&lt;_xlfn.NORM.S.INV($B$6),1,0)</x:f>
        <x:v>0</x:v>
      </x:c>
      <x:c r="AV786" s="34" t="n">
        <x:f>IF(SQRT($B$9)*$B786+SQRT(1-$B$9)*AA786&lt;_xlfn.NORM.S.INV($B$6),1,0)</x:f>
        <x:v>0</x:v>
      </x:c>
      <x:c r="AW786" s="34" t="n">
        <x:f>IF(SQRT($C$9)*$B786+SQRT(1-$C$9)*AB786&lt;_xlfn.NORM.S.INV($C$6),1,0)</x:f>
        <x:v>0</x:v>
      </x:c>
      <x:c r="AX786" s="34" t="n">
        <x:f>IF(SQRT($C$9)*$B786+SQRT(1-$C$9)*AC786&lt;_xlfn.NORM.S.INV($C$6),1,0)</x:f>
        <x:v>0</x:v>
      </x:c>
      <x:c r="AY786" s="34" t="n">
        <x:f>IF(SQRT($C$9)*$B786+SQRT(1-$C$9)*AD786&lt;_xlfn.NORM.S.INV($C$6),1,0)</x:f>
        <x:v>0</x:v>
      </x:c>
      <x:c r="AZ786" s="34" t="n">
        <x:f>IF(SQRT($C$9)*$B786+SQRT(1-$C$9)*AE786&lt;_xlfn.NORM.S.INV($C$6),1,0)</x:f>
        <x:v>0</x:v>
      </x:c>
      <x:c r="BA786" s="34" t="n">
        <x:f>IF(SQRT($C$9)*$B786+SQRT(1-$C$9)*AF786&lt;_xlfn.NORM.S.INV($C$6),1,0)</x:f>
        <x:v>0</x:v>
      </x:c>
      <x:c r="BB786" s="34" t="n">
        <x:f>IF(SQRT($C$9)*$B786+SQRT(1-$C$9)*AG786&lt;_xlfn.NORM.S.INV($C$6),1,0)</x:f>
        <x:v>0</x:v>
      </x:c>
      <x:c r="BC786" s="34" t="n">
        <x:f>IF(SQRT($C$9)*$B786+SQRT(1-$C$9)*AH786&lt;_xlfn.NORM.S.INV($C$6),1,0)</x:f>
        <x:v>0</x:v>
      </x:c>
      <x:c r="BD786" s="34" t="n">
        <x:f>IF(SQRT($C$9)*$B786+SQRT(1-$C$9)*AI786&lt;_xlfn.NORM.S.INV($C$6),1,0)</x:f>
        <x:v>0</x:v>
      </x:c>
      <x:c r="BE786" s="34" t="n">
        <x:f>IF(SQRT($C$9)*$B786+SQRT(1-$C$9)*AJ786&lt;_xlfn.NORM.S.INV($C$6),1,0)</x:f>
        <x:v>0</x:v>
      </x:c>
      <x:c r="BF786" s="34" t="n">
        <x:f>IF(SQRT($C$9)*$B786+SQRT(1-$C$9)*AK786&lt;_xlfn.NORM.S.INV($C$6),1,0)</x:f>
        <x:v>0</x:v>
      </x:c>
      <x:c r="BG786" s="34"/>
      <x:c r="BH786" s="34"/>
      <x:c r="BI786" s="34" t="n">
        <x:f>$B$11*(($A$1061)*$C786/$B$12*$B$7+(1-$A$1061)*$D786/$B$12*$C$7)</x:f>
        <x:v>0</x:v>
      </x:c>
      <x:c r="BJ786" s="34" t="n">
        <x:f>$B$11*(($A$1062)*$C786/$B$12*$B$7+(1-$A$1062)*$D786/$B$12*$C$7)</x:f>
        <x:v>0</x:v>
      </x:c>
      <x:c r="BK786" s="34" t="n">
        <x:f>$B$11*(($A$1063)*$C786/$B$12*$B$7+(1-$A$1063)*$D786/$B$12*$C$7)</x:f>
        <x:v>0</x:v>
      </x:c>
      <x:c r="BL786" s="34" t="n">
        <x:f>$B$11*(($A$1064)*$C786/$B$12*$B$7+(1-$A$1064)*$D786/$B$12*$C$7)</x:f>
        <x:v>0</x:v>
      </x:c>
      <x:c r="BM786" s="34" t="n">
        <x:f>$B$11*(($A$1065)*$C786/$B$12*$B$7+(1-$A$1065)*$D786/$B$12*$C$7)</x:f>
        <x:v>0</x:v>
      </x:c>
      <x:c r="BN786" s="34" t="n">
        <x:f>$B$11*(($A$1066)*$C786/$B$12*$B$7+(1-$A$1066)*$D786/$B$12*$C$7)</x:f>
        <x:v>0</x:v>
      </x:c>
      <x:c r="BO786" s="34" t="n">
        <x:f>$B$11*(($A$1067)*$C786/$B$12*$B$7+(1-$A$1067)*$D786/$B$12*$C$7)</x:f>
        <x:v>0</x:v>
      </x:c>
      <x:c r="BP786" s="34" t="n">
        <x:f>$B$11*(($A$1068)*$C786/$B$12*$B$7+(1-$A$1068)*$D786/$B$12*$C$7)</x:f>
        <x:v>0</x:v>
      </x:c>
      <x:c r="BQ786" s="34" t="n">
        <x:f>$B$11*(($A$1069)*$C786/$B$12*$B$7+(1-$A$1069)*$D786/$B$12*$C$7)</x:f>
        <x:v>0</x:v>
      </x:c>
      <x:c r="BR786" s="34" t="n">
        <x:f>$B$11*(($A$1070)*$C786/$B$12*$B$7+(1-$A$1070)*$D786/$B$12*$C$7)</x:f>
        <x:v>0</x:v>
      </x:c>
      <x:c r="BS786" s="34" t="n">
        <x:f>$B$11*(($A$1071)*$C786/$B$12*$B$7+(1-$A$1071)*$D786/$B$12*$C$7)</x:f>
        <x:v>0</x:v>
      </x:c>
      <x:c r="BT786" s="34" t="n">
        <x:f>$B$11*(($A$1072)*$C786/$B$12*$B$7+(1-$A$1072)*$D786/$B$12*$C$7)</x:f>
        <x:v>0</x:v>
      </x:c>
      <x:c r="BU786" s="34" t="n">
        <x:f>$B$11*(($A$1073)*$C786/$B$12*$B$7+(1-$A$1073)*$D786/$B$12*$C$7)</x:f>
        <x:v>0</x:v>
      </x:c>
      <x:c r="BV786" s="34" t="n">
        <x:f>$B$11*(($A$1074)*$C786/$B$12*$B$7+(1-$A$1074)*$D786/$B$12*$C$7)</x:f>
        <x:v>0</x:v>
      </x:c>
      <x:c r="BW786" s="34" t="n">
        <x:f>$B$11*(($A$1075)*$C786/$B$12*$B$7+(1-$A$1075)*$D786/$B$12*$C$7)</x:f>
        <x:v>0</x:v>
      </x:c>
      <x:c r="BX786" s="34" t="n">
        <x:f>$B$11*(($A$1076)*$C786/$B$12*$B$7+(1-$A$1076)*$D786/$B$12*$C$7)</x:f>
        <x:v>0</x:v>
      </x:c>
      <x:c r="BY786" s="34" t="n">
        <x:f>$B$11*(($A$1077)*$C786/$B$12*$B$7+(1-$A$1077)*$D786/$B$12*$C$7)</x:f>
        <x:v>0</x:v>
      </x:c>
      <x:c r="BZ786" s="34" t="n">
        <x:f>$B$11*(($A$1078)*$C786/$B$12*$B$7+(1-$A$1078)*$D786/$B$12*$C$7)</x:f>
        <x:v>0</x:v>
      </x:c>
      <x:c r="CA786" s="34" t="n">
        <x:f>$B$11*(($A$1079)*$C786/$B$12*$B$7+(1-$A$1079)*$D786/$B$12*$C$7)</x:f>
        <x:v>0</x:v>
      </x:c>
      <x:c r="CB786" s="34" t="n">
        <x:f>$B$11*(($A$1080)*$C786/$B$12*$B$7+(1-$A$1080)*$D786/$B$12*$C$7)</x:f>
        <x:v>0</x:v>
      </x:c>
      <x:c r="CC786" s="34" t="n">
        <x:f>$B$11*(($A$1081)*$C786/$B$12*$B$7+(1-$A$1081)*$D786/$B$12*$C$7)</x:f>
        <x:v>0</x:v>
      </x:c>
    </x:row>
    <x:row r="787">
      <x:c r="A787" s="34" t="n">
        <x:v>763</x:v>
      </x:c>
      <x:c r="B787" s="39" t="n">
        <x:v>-0.6545855998830943</x:v>
      </x:c>
      <x:c r="C787" s="1" t="n">
        <x:f>SUM(AM787:AV787)</x:f>
        <x:v>0</x:v>
      </x:c>
      <x:c r="D787" s="1" t="n">
        <x:f>SUM(AW787:BF787)</x:f>
        <x:v>0</x:v>
      </x:c>
      <x:c r="E787" s="17" t="n">
        <x:f>(1-C787/$B$12)*$B$8-C787/$B$12*$B$7</x:f>
        <x:v>0.05</x:v>
      </x:c>
      <x:c r="F787" s="17" t="n">
        <x:f>(1-D787/$B$12)*$C$8-D787/$B$12*$C$7</x:f>
        <x:v>0.09</x:v>
      </x:c>
      <x:c r="G787" s="32" t="n">
        <x:f>$B$11*($B$10*C787/$B$12*$B$7+(1-$B$10)*D787/$B$12*$C$7)</x:f>
        <x:v>0</x:v>
      </x:c>
      <x:c r="H787" s="17" t="n">
        <x:f>$B$10*E787+(1-$B$10)*F787</x:f>
        <x:v>0.07</x:v>
      </x:c>
      <x:c r="I787" s="34"/>
      <x:c r="J787" s="34"/>
      <x:c r="K787" s="34"/>
      <x:c r="L787" s="34"/>
      <x:c r="M787" s="34"/>
      <x:c r="N787" s="34"/>
      <x:c r="O787" s="34"/>
      <x:c r="P787" s="34"/>
      <x:c r="Q787" s="34"/>
      <x:c r="R787" s="39" t="n">
        <x:v>-1.6296143627628341</x:v>
      </x:c>
      <x:c r="S787" s="39" t="n">
        <x:v>0.38207199800059033</x:v>
      </x:c>
      <x:c r="T787" s="39" t="n">
        <x:v>-1.197862454908249</x:v>
      </x:c>
      <x:c r="U787" s="39" t="n">
        <x:v>0.7853042558560596</x:v>
      </x:c>
      <x:c r="V787" s="39" t="n">
        <x:v>-0.9667979216036718</x:v>
      </x:c>
      <x:c r="W787" s="39" t="n">
        <x:v>0.9756312099769321</x:v>
      </x:c>
      <x:c r="X787" s="39" t="n">
        <x:v>-0.2918665981311034</x:v>
      </x:c>
      <x:c r="Y787" s="39" t="n">
        <x:v>-0.18564013189657277</x:v>
      </x:c>
      <x:c r="Z787" s="39" t="n">
        <x:v>-0.8196398373201202</x:v>
      </x:c>
      <x:c r="AA787" s="39" t="n">
        <x:v>1.7000374264169418</x:v>
      </x:c>
      <x:c r="AB787" s="39" t="n">
        <x:v>-0.8374598936462464</x:v>
      </x:c>
      <x:c r="AC787" s="39" t="n">
        <x:v>-1.2577310697187556</x:v>
      </x:c>
      <x:c r="AD787" s="39" t="n">
        <x:v>0.5110875555312694</x:v>
      </x:c>
      <x:c r="AE787" s="39" t="n">
        <x:v>0.17116376559731095</x:v>
      </x:c>
      <x:c r="AF787" s="39" t="n">
        <x:v>0.35912501009185993</x:v>
      </x:c>
      <x:c r="AG787" s="39" t="n">
        <x:v>-0.3196182958779555</x:v>
      </x:c>
      <x:c r="AH787" s="39" t="n">
        <x:v>0.18327641397867456</x:v>
      </x:c>
      <x:c r="AI787" s="39" t="n">
        <x:v>-1.4158935307349758</x:v>
      </x:c>
      <x:c r="AJ787" s="39" t="n">
        <x:v>0.09009261720519621</x:v>
      </x:c>
      <x:c r="AK787" s="39" t="n">
        <x:v>0.24674485349192146</x:v>
      </x:c>
      <x:c r="AL787" s="34"/>
      <x:c r="AM787" s="34" t="n">
        <x:f>IF(SQRT($B$9)*$B787+SQRT(1-$B$9)*R787&lt;_xlfn.NORM.S.INV($B$6),1,0)</x:f>
        <x:v>0</x:v>
      </x:c>
      <x:c r="AN787" s="34" t="n">
        <x:f>IF(SQRT($B$9)*$B787+SQRT(1-$B$9)*S787&lt;_xlfn.NORM.S.INV($B$6),1,0)</x:f>
        <x:v>0</x:v>
      </x:c>
      <x:c r="AO787" s="34" t="n">
        <x:f>IF(SQRT($B$9)*$B787+SQRT(1-$B$9)*T787&lt;_xlfn.NORM.S.INV($B$6),1,0)</x:f>
        <x:v>0</x:v>
      </x:c>
      <x:c r="AP787" s="34" t="n">
        <x:f>IF(SQRT($B$9)*$B787+SQRT(1-$B$9)*U787&lt;_xlfn.NORM.S.INV($B$6),1,0)</x:f>
        <x:v>0</x:v>
      </x:c>
      <x:c r="AQ787" s="34" t="n">
        <x:f>IF(SQRT($B$9)*$B787+SQRT(1-$B$9)*V787&lt;_xlfn.NORM.S.INV($B$6),1,0)</x:f>
        <x:v>0</x:v>
      </x:c>
      <x:c r="AR787" s="34" t="n">
        <x:f>IF(SQRT($B$9)*$B787+SQRT(1-$B$9)*W787&lt;_xlfn.NORM.S.INV($B$6),1,0)</x:f>
        <x:v>0</x:v>
      </x:c>
      <x:c r="AS787" s="34" t="n">
        <x:f>IF(SQRT($B$9)*$B787+SQRT(1-$B$9)*X787&lt;_xlfn.NORM.S.INV($B$6),1,0)</x:f>
        <x:v>0</x:v>
      </x:c>
      <x:c r="AT787" s="34" t="n">
        <x:f>IF(SQRT($B$9)*$B787+SQRT(1-$B$9)*Y787&lt;_xlfn.NORM.S.INV($B$6),1,0)</x:f>
        <x:v>0</x:v>
      </x:c>
      <x:c r="AU787" s="34" t="n">
        <x:f>IF(SQRT($B$9)*$B787+SQRT(1-$B$9)*Z787&lt;_xlfn.NORM.S.INV($B$6),1,0)</x:f>
        <x:v>0</x:v>
      </x:c>
      <x:c r="AV787" s="34" t="n">
        <x:f>IF(SQRT($B$9)*$B787+SQRT(1-$B$9)*AA787&lt;_xlfn.NORM.S.INV($B$6),1,0)</x:f>
        <x:v>0</x:v>
      </x:c>
      <x:c r="AW787" s="34" t="n">
        <x:f>IF(SQRT($C$9)*$B787+SQRT(1-$C$9)*AB787&lt;_xlfn.NORM.S.INV($C$6),1,0)</x:f>
        <x:v>0</x:v>
      </x:c>
      <x:c r="AX787" s="34" t="n">
        <x:f>IF(SQRT($C$9)*$B787+SQRT(1-$C$9)*AC787&lt;_xlfn.NORM.S.INV($C$6),1,0)</x:f>
        <x:v>0</x:v>
      </x:c>
      <x:c r="AY787" s="34" t="n">
        <x:f>IF(SQRT($C$9)*$B787+SQRT(1-$C$9)*AD787&lt;_xlfn.NORM.S.INV($C$6),1,0)</x:f>
        <x:v>0</x:v>
      </x:c>
      <x:c r="AZ787" s="34" t="n">
        <x:f>IF(SQRT($C$9)*$B787+SQRT(1-$C$9)*AE787&lt;_xlfn.NORM.S.INV($C$6),1,0)</x:f>
        <x:v>0</x:v>
      </x:c>
      <x:c r="BA787" s="34" t="n">
        <x:f>IF(SQRT($C$9)*$B787+SQRT(1-$C$9)*AF787&lt;_xlfn.NORM.S.INV($C$6),1,0)</x:f>
        <x:v>0</x:v>
      </x:c>
      <x:c r="BB787" s="34" t="n">
        <x:f>IF(SQRT($C$9)*$B787+SQRT(1-$C$9)*AG787&lt;_xlfn.NORM.S.INV($C$6),1,0)</x:f>
        <x:v>0</x:v>
      </x:c>
      <x:c r="BC787" s="34" t="n">
        <x:f>IF(SQRT($C$9)*$B787+SQRT(1-$C$9)*AH787&lt;_xlfn.NORM.S.INV($C$6),1,0)</x:f>
        <x:v>0</x:v>
      </x:c>
      <x:c r="BD787" s="34" t="n">
        <x:f>IF(SQRT($C$9)*$B787+SQRT(1-$C$9)*AI787&lt;_xlfn.NORM.S.INV($C$6),1,0)</x:f>
        <x:v>0</x:v>
      </x:c>
      <x:c r="BE787" s="34" t="n">
        <x:f>IF(SQRT($C$9)*$B787+SQRT(1-$C$9)*AJ787&lt;_xlfn.NORM.S.INV($C$6),1,0)</x:f>
        <x:v>0</x:v>
      </x:c>
      <x:c r="BF787" s="34" t="n">
        <x:f>IF(SQRT($C$9)*$B787+SQRT(1-$C$9)*AK787&lt;_xlfn.NORM.S.INV($C$6),1,0)</x:f>
        <x:v>0</x:v>
      </x:c>
      <x:c r="BG787" s="34"/>
      <x:c r="BH787" s="34"/>
      <x:c r="BI787" s="34" t="n">
        <x:f>$B$11*(($A$1061)*$C787/$B$12*$B$7+(1-$A$1061)*$D787/$B$12*$C$7)</x:f>
        <x:v>0</x:v>
      </x:c>
      <x:c r="BJ787" s="34" t="n">
        <x:f>$B$11*(($A$1062)*$C787/$B$12*$B$7+(1-$A$1062)*$D787/$B$12*$C$7)</x:f>
        <x:v>0</x:v>
      </x:c>
      <x:c r="BK787" s="34" t="n">
        <x:f>$B$11*(($A$1063)*$C787/$B$12*$B$7+(1-$A$1063)*$D787/$B$12*$C$7)</x:f>
        <x:v>0</x:v>
      </x:c>
      <x:c r="BL787" s="34" t="n">
        <x:f>$B$11*(($A$1064)*$C787/$B$12*$B$7+(1-$A$1064)*$D787/$B$12*$C$7)</x:f>
        <x:v>0</x:v>
      </x:c>
      <x:c r="BM787" s="34" t="n">
        <x:f>$B$11*(($A$1065)*$C787/$B$12*$B$7+(1-$A$1065)*$D787/$B$12*$C$7)</x:f>
        <x:v>0</x:v>
      </x:c>
      <x:c r="BN787" s="34" t="n">
        <x:f>$B$11*(($A$1066)*$C787/$B$12*$B$7+(1-$A$1066)*$D787/$B$12*$C$7)</x:f>
        <x:v>0</x:v>
      </x:c>
      <x:c r="BO787" s="34" t="n">
        <x:f>$B$11*(($A$1067)*$C787/$B$12*$B$7+(1-$A$1067)*$D787/$B$12*$C$7)</x:f>
        <x:v>0</x:v>
      </x:c>
      <x:c r="BP787" s="34" t="n">
        <x:f>$B$11*(($A$1068)*$C787/$B$12*$B$7+(1-$A$1068)*$D787/$B$12*$C$7)</x:f>
        <x:v>0</x:v>
      </x:c>
      <x:c r="BQ787" s="34" t="n">
        <x:f>$B$11*(($A$1069)*$C787/$B$12*$B$7+(1-$A$1069)*$D787/$B$12*$C$7)</x:f>
        <x:v>0</x:v>
      </x:c>
      <x:c r="BR787" s="34" t="n">
        <x:f>$B$11*(($A$1070)*$C787/$B$12*$B$7+(1-$A$1070)*$D787/$B$12*$C$7)</x:f>
        <x:v>0</x:v>
      </x:c>
      <x:c r="BS787" s="34" t="n">
        <x:f>$B$11*(($A$1071)*$C787/$B$12*$B$7+(1-$A$1071)*$D787/$B$12*$C$7)</x:f>
        <x:v>0</x:v>
      </x:c>
      <x:c r="BT787" s="34" t="n">
        <x:f>$B$11*(($A$1072)*$C787/$B$12*$B$7+(1-$A$1072)*$D787/$B$12*$C$7)</x:f>
        <x:v>0</x:v>
      </x:c>
      <x:c r="BU787" s="34" t="n">
        <x:f>$B$11*(($A$1073)*$C787/$B$12*$B$7+(1-$A$1073)*$D787/$B$12*$C$7)</x:f>
        <x:v>0</x:v>
      </x:c>
      <x:c r="BV787" s="34" t="n">
        <x:f>$B$11*(($A$1074)*$C787/$B$12*$B$7+(1-$A$1074)*$D787/$B$12*$C$7)</x:f>
        <x:v>0</x:v>
      </x:c>
      <x:c r="BW787" s="34" t="n">
        <x:f>$B$11*(($A$1075)*$C787/$B$12*$B$7+(1-$A$1075)*$D787/$B$12*$C$7)</x:f>
        <x:v>0</x:v>
      </x:c>
      <x:c r="BX787" s="34" t="n">
        <x:f>$B$11*(($A$1076)*$C787/$B$12*$B$7+(1-$A$1076)*$D787/$B$12*$C$7)</x:f>
        <x:v>0</x:v>
      </x:c>
      <x:c r="BY787" s="34" t="n">
        <x:f>$B$11*(($A$1077)*$C787/$B$12*$B$7+(1-$A$1077)*$D787/$B$12*$C$7)</x:f>
        <x:v>0</x:v>
      </x:c>
      <x:c r="BZ787" s="34" t="n">
        <x:f>$B$11*(($A$1078)*$C787/$B$12*$B$7+(1-$A$1078)*$D787/$B$12*$C$7)</x:f>
        <x:v>0</x:v>
      </x:c>
      <x:c r="CA787" s="34" t="n">
        <x:f>$B$11*(($A$1079)*$C787/$B$12*$B$7+(1-$A$1079)*$D787/$B$12*$C$7)</x:f>
        <x:v>0</x:v>
      </x:c>
      <x:c r="CB787" s="34" t="n">
        <x:f>$B$11*(($A$1080)*$C787/$B$12*$B$7+(1-$A$1080)*$D787/$B$12*$C$7)</x:f>
        <x:v>0</x:v>
      </x:c>
      <x:c r="CC787" s="34" t="n">
        <x:f>$B$11*(($A$1081)*$C787/$B$12*$B$7+(1-$A$1081)*$D787/$B$12*$C$7)</x:f>
        <x:v>0</x:v>
      </x:c>
    </x:row>
    <x:row r="788">
      <x:c r="A788" s="34" t="n">
        <x:v>764</x:v>
      </x:c>
      <x:c r="B788" s="39" t="n">
        <x:v>-0.16812829356519832</x:v>
      </x:c>
      <x:c r="C788" s="1" t="n">
        <x:f>SUM(AM788:AV788)</x:f>
        <x:v>0</x:v>
      </x:c>
      <x:c r="D788" s="1" t="n">
        <x:f>SUM(AW788:BF788)</x:f>
        <x:v>0</x:v>
      </x:c>
      <x:c r="E788" s="17" t="n">
        <x:f>(1-C788/$B$12)*$B$8-C788/$B$12*$B$7</x:f>
        <x:v>0.05</x:v>
      </x:c>
      <x:c r="F788" s="17" t="n">
        <x:f>(1-D788/$B$12)*$C$8-D788/$B$12*$C$7</x:f>
        <x:v>0.09</x:v>
      </x:c>
      <x:c r="G788" s="32" t="n">
        <x:f>$B$11*($B$10*C788/$B$12*$B$7+(1-$B$10)*D788/$B$12*$C$7)</x:f>
        <x:v>0</x:v>
      </x:c>
      <x:c r="H788" s="17" t="n">
        <x:f>$B$10*E788+(1-$B$10)*F788</x:f>
        <x:v>0.07</x:v>
      </x:c>
      <x:c r="I788" s="34"/>
      <x:c r="J788" s="34"/>
      <x:c r="K788" s="34"/>
      <x:c r="L788" s="34"/>
      <x:c r="M788" s="34"/>
      <x:c r="N788" s="34"/>
      <x:c r="O788" s="34"/>
      <x:c r="P788" s="34"/>
      <x:c r="Q788" s="34"/>
      <x:c r="R788" s="39" t="n">
        <x:v>-0.3917472052896698</x:v>
      </x:c>
      <x:c r="S788" s="39" t="n">
        <x:v>0.19288050921334476</x:v>
      </x:c>
      <x:c r="T788" s="39" t="n">
        <x:v>-2.3856393577069848</x:v>
      </x:c>
      <x:c r="U788" s="39" t="n">
        <x:v>-1.1366677272939578</x:v>
      </x:c>
      <x:c r="V788" s="39" t="n">
        <x:v>0.6246722210889657</x:v>
      </x:c>
      <x:c r="W788" s="39" t="n">
        <x:v>0.3929599151262983</x:v>
      </x:c>
      <x:c r="X788" s="39" t="n">
        <x:v>0.5333523648695754</x:v>
      </x:c>
      <x:c r="Y788" s="39" t="n">
        <x:v>-1.837729783811682</x:v>
      </x:c>
      <x:c r="Z788" s="39" t="n">
        <x:v>-0.7951305718394255</x:v>
      </x:c>
      <x:c r="AA788" s="39" t="n">
        <x:v>0.08219501989553257</x:v>
      </x:c>
      <x:c r="AB788" s="39" t="n">
        <x:v>0.6202217219219679</x:v>
      </x:c>
      <x:c r="AC788" s="39" t="n">
        <x:v>-0.9359807032186557</x:v>
      </x:c>
      <x:c r="AD788" s="39" t="n">
        <x:v>-1.2121814191825961</x:v>
      </x:c>
      <x:c r="AE788" s="39" t="n">
        <x:v>0.4607358088461693</x:v>
      </x:c>
      <x:c r="AF788" s="39" t="n">
        <x:v>-0.6807532465109049</x:v>
      </x:c>
      <x:c r="AG788" s="39" t="n">
        <x:v>-0.40570699915942177</x:v>
      </x:c>
      <x:c r="AH788" s="39" t="n">
        <x:v>0.7949989770375342</x:v>
      </x:c>
      <x:c r="AI788" s="39" t="n">
        <x:v>-0.9187830351931997</x:v>
      </x:c>
      <x:c r="AJ788" s="39" t="n">
        <x:v>1.1524394935540523</x:v>
      </x:c>
      <x:c r="AK788" s="39" t="n">
        <x:v>0.5674231440529091</x:v>
      </x:c>
      <x:c r="AL788" s="34"/>
      <x:c r="AM788" s="34" t="n">
        <x:f>IF(SQRT($B$9)*$B788+SQRT(1-$B$9)*R788&lt;_xlfn.NORM.S.INV($B$6),1,0)</x:f>
        <x:v>0</x:v>
      </x:c>
      <x:c r="AN788" s="34" t="n">
        <x:f>IF(SQRT($B$9)*$B788+SQRT(1-$B$9)*S788&lt;_xlfn.NORM.S.INV($B$6),1,0)</x:f>
        <x:v>0</x:v>
      </x:c>
      <x:c r="AO788" s="34" t="n">
        <x:f>IF(SQRT($B$9)*$B788+SQRT(1-$B$9)*T788&lt;_xlfn.NORM.S.INV($B$6),1,0)</x:f>
        <x:v>0</x:v>
      </x:c>
      <x:c r="AP788" s="34" t="n">
        <x:f>IF(SQRT($B$9)*$B788+SQRT(1-$B$9)*U788&lt;_xlfn.NORM.S.INV($B$6),1,0)</x:f>
        <x:v>0</x:v>
      </x:c>
      <x:c r="AQ788" s="34" t="n">
        <x:f>IF(SQRT($B$9)*$B788+SQRT(1-$B$9)*V788&lt;_xlfn.NORM.S.INV($B$6),1,0)</x:f>
        <x:v>0</x:v>
      </x:c>
      <x:c r="AR788" s="34" t="n">
        <x:f>IF(SQRT($B$9)*$B788+SQRT(1-$B$9)*W788&lt;_xlfn.NORM.S.INV($B$6),1,0)</x:f>
        <x:v>0</x:v>
      </x:c>
      <x:c r="AS788" s="34" t="n">
        <x:f>IF(SQRT($B$9)*$B788+SQRT(1-$B$9)*X788&lt;_xlfn.NORM.S.INV($B$6),1,0)</x:f>
        <x:v>0</x:v>
      </x:c>
      <x:c r="AT788" s="34" t="n">
        <x:f>IF(SQRT($B$9)*$B788+SQRT(1-$B$9)*Y788&lt;_xlfn.NORM.S.INV($B$6),1,0)</x:f>
        <x:v>0</x:v>
      </x:c>
      <x:c r="AU788" s="34" t="n">
        <x:f>IF(SQRT($B$9)*$B788+SQRT(1-$B$9)*Z788&lt;_xlfn.NORM.S.INV($B$6),1,0)</x:f>
        <x:v>0</x:v>
      </x:c>
      <x:c r="AV788" s="34" t="n">
        <x:f>IF(SQRT($B$9)*$B788+SQRT(1-$B$9)*AA788&lt;_xlfn.NORM.S.INV($B$6),1,0)</x:f>
        <x:v>0</x:v>
      </x:c>
      <x:c r="AW788" s="34" t="n">
        <x:f>IF(SQRT($C$9)*$B788+SQRT(1-$C$9)*AB788&lt;_xlfn.NORM.S.INV($C$6),1,0)</x:f>
        <x:v>0</x:v>
      </x:c>
      <x:c r="AX788" s="34" t="n">
        <x:f>IF(SQRT($C$9)*$B788+SQRT(1-$C$9)*AC788&lt;_xlfn.NORM.S.INV($C$6),1,0)</x:f>
        <x:v>0</x:v>
      </x:c>
      <x:c r="AY788" s="34" t="n">
        <x:f>IF(SQRT($C$9)*$B788+SQRT(1-$C$9)*AD788&lt;_xlfn.NORM.S.INV($C$6),1,0)</x:f>
        <x:v>0</x:v>
      </x:c>
      <x:c r="AZ788" s="34" t="n">
        <x:f>IF(SQRT($C$9)*$B788+SQRT(1-$C$9)*AE788&lt;_xlfn.NORM.S.INV($C$6),1,0)</x:f>
        <x:v>0</x:v>
      </x:c>
      <x:c r="BA788" s="34" t="n">
        <x:f>IF(SQRT($C$9)*$B788+SQRT(1-$C$9)*AF788&lt;_xlfn.NORM.S.INV($C$6),1,0)</x:f>
        <x:v>0</x:v>
      </x:c>
      <x:c r="BB788" s="34" t="n">
        <x:f>IF(SQRT($C$9)*$B788+SQRT(1-$C$9)*AG788&lt;_xlfn.NORM.S.INV($C$6),1,0)</x:f>
        <x:v>0</x:v>
      </x:c>
      <x:c r="BC788" s="34" t="n">
        <x:f>IF(SQRT($C$9)*$B788+SQRT(1-$C$9)*AH788&lt;_xlfn.NORM.S.INV($C$6),1,0)</x:f>
        <x:v>0</x:v>
      </x:c>
      <x:c r="BD788" s="34" t="n">
        <x:f>IF(SQRT($C$9)*$B788+SQRT(1-$C$9)*AI788&lt;_xlfn.NORM.S.INV($C$6),1,0)</x:f>
        <x:v>0</x:v>
      </x:c>
      <x:c r="BE788" s="34" t="n">
        <x:f>IF(SQRT($C$9)*$B788+SQRT(1-$C$9)*AJ788&lt;_xlfn.NORM.S.INV($C$6),1,0)</x:f>
        <x:v>0</x:v>
      </x:c>
      <x:c r="BF788" s="34" t="n">
        <x:f>IF(SQRT($C$9)*$B788+SQRT(1-$C$9)*AK788&lt;_xlfn.NORM.S.INV($C$6),1,0)</x:f>
        <x:v>0</x:v>
      </x:c>
      <x:c r="BG788" s="34"/>
      <x:c r="BH788" s="34"/>
      <x:c r="BI788" s="34" t="n">
        <x:f>$B$11*(($A$1061)*$C788/$B$12*$B$7+(1-$A$1061)*$D788/$B$12*$C$7)</x:f>
        <x:v>0</x:v>
      </x:c>
      <x:c r="BJ788" s="34" t="n">
        <x:f>$B$11*(($A$1062)*$C788/$B$12*$B$7+(1-$A$1062)*$D788/$B$12*$C$7)</x:f>
        <x:v>0</x:v>
      </x:c>
      <x:c r="BK788" s="34" t="n">
        <x:f>$B$11*(($A$1063)*$C788/$B$12*$B$7+(1-$A$1063)*$D788/$B$12*$C$7)</x:f>
        <x:v>0</x:v>
      </x:c>
      <x:c r="BL788" s="34" t="n">
        <x:f>$B$11*(($A$1064)*$C788/$B$12*$B$7+(1-$A$1064)*$D788/$B$12*$C$7)</x:f>
        <x:v>0</x:v>
      </x:c>
      <x:c r="BM788" s="34" t="n">
        <x:f>$B$11*(($A$1065)*$C788/$B$12*$B$7+(1-$A$1065)*$D788/$B$12*$C$7)</x:f>
        <x:v>0</x:v>
      </x:c>
      <x:c r="BN788" s="34" t="n">
        <x:f>$B$11*(($A$1066)*$C788/$B$12*$B$7+(1-$A$1066)*$D788/$B$12*$C$7)</x:f>
        <x:v>0</x:v>
      </x:c>
      <x:c r="BO788" s="34" t="n">
        <x:f>$B$11*(($A$1067)*$C788/$B$12*$B$7+(1-$A$1067)*$D788/$B$12*$C$7)</x:f>
        <x:v>0</x:v>
      </x:c>
      <x:c r="BP788" s="34" t="n">
        <x:f>$B$11*(($A$1068)*$C788/$B$12*$B$7+(1-$A$1068)*$D788/$B$12*$C$7)</x:f>
        <x:v>0</x:v>
      </x:c>
      <x:c r="BQ788" s="34" t="n">
        <x:f>$B$11*(($A$1069)*$C788/$B$12*$B$7+(1-$A$1069)*$D788/$B$12*$C$7)</x:f>
        <x:v>0</x:v>
      </x:c>
      <x:c r="BR788" s="34" t="n">
        <x:f>$B$11*(($A$1070)*$C788/$B$12*$B$7+(1-$A$1070)*$D788/$B$12*$C$7)</x:f>
        <x:v>0</x:v>
      </x:c>
      <x:c r="BS788" s="34" t="n">
        <x:f>$B$11*(($A$1071)*$C788/$B$12*$B$7+(1-$A$1071)*$D788/$B$12*$C$7)</x:f>
        <x:v>0</x:v>
      </x:c>
      <x:c r="BT788" s="34" t="n">
        <x:f>$B$11*(($A$1072)*$C788/$B$12*$B$7+(1-$A$1072)*$D788/$B$12*$C$7)</x:f>
        <x:v>0</x:v>
      </x:c>
      <x:c r="BU788" s="34" t="n">
        <x:f>$B$11*(($A$1073)*$C788/$B$12*$B$7+(1-$A$1073)*$D788/$B$12*$C$7)</x:f>
        <x:v>0</x:v>
      </x:c>
      <x:c r="BV788" s="34" t="n">
        <x:f>$B$11*(($A$1074)*$C788/$B$12*$B$7+(1-$A$1074)*$D788/$B$12*$C$7)</x:f>
        <x:v>0</x:v>
      </x:c>
      <x:c r="BW788" s="34" t="n">
        <x:f>$B$11*(($A$1075)*$C788/$B$12*$B$7+(1-$A$1075)*$D788/$B$12*$C$7)</x:f>
        <x:v>0</x:v>
      </x:c>
      <x:c r="BX788" s="34" t="n">
        <x:f>$B$11*(($A$1076)*$C788/$B$12*$B$7+(1-$A$1076)*$D788/$B$12*$C$7)</x:f>
        <x:v>0</x:v>
      </x:c>
      <x:c r="BY788" s="34" t="n">
        <x:f>$B$11*(($A$1077)*$C788/$B$12*$B$7+(1-$A$1077)*$D788/$B$12*$C$7)</x:f>
        <x:v>0</x:v>
      </x:c>
      <x:c r="BZ788" s="34" t="n">
        <x:f>$B$11*(($A$1078)*$C788/$B$12*$B$7+(1-$A$1078)*$D788/$B$12*$C$7)</x:f>
        <x:v>0</x:v>
      </x:c>
      <x:c r="CA788" s="34" t="n">
        <x:f>$B$11*(($A$1079)*$C788/$B$12*$B$7+(1-$A$1079)*$D788/$B$12*$C$7)</x:f>
        <x:v>0</x:v>
      </x:c>
      <x:c r="CB788" s="34" t="n">
        <x:f>$B$11*(($A$1080)*$C788/$B$12*$B$7+(1-$A$1080)*$D788/$B$12*$C$7)</x:f>
        <x:v>0</x:v>
      </x:c>
      <x:c r="CC788" s="34" t="n">
        <x:f>$B$11*(($A$1081)*$C788/$B$12*$B$7+(1-$A$1081)*$D788/$B$12*$C$7)</x:f>
        <x:v>0</x:v>
      </x:c>
    </x:row>
    <x:row r="789">
      <x:c r="A789" s="34" t="n">
        <x:v>765</x:v>
      </x:c>
      <x:c r="B789" s="39" t="n">
        <x:v>0.466369305429726</x:v>
      </x:c>
      <x:c r="C789" s="1" t="n">
        <x:f>SUM(AM789:AV789)</x:f>
        <x:v>0</x:v>
      </x:c>
      <x:c r="D789" s="1" t="n">
        <x:f>SUM(AW789:BF789)</x:f>
        <x:v>0</x:v>
      </x:c>
      <x:c r="E789" s="17" t="n">
        <x:f>(1-C789/$B$12)*$B$8-C789/$B$12*$B$7</x:f>
        <x:v>0.05</x:v>
      </x:c>
      <x:c r="F789" s="17" t="n">
        <x:f>(1-D789/$B$12)*$C$8-D789/$B$12*$C$7</x:f>
        <x:v>0.09</x:v>
      </x:c>
      <x:c r="G789" s="32" t="n">
        <x:f>$B$11*($B$10*C789/$B$12*$B$7+(1-$B$10)*D789/$B$12*$C$7)</x:f>
        <x:v>0</x:v>
      </x:c>
      <x:c r="H789" s="17" t="n">
        <x:f>$B$10*E789+(1-$B$10)*F789</x:f>
        <x:v>0.07</x:v>
      </x:c>
      <x:c r="I789" s="34"/>
      <x:c r="J789" s="34"/>
      <x:c r="K789" s="34"/>
      <x:c r="L789" s="34"/>
      <x:c r="M789" s="34"/>
      <x:c r="N789" s="34"/>
      <x:c r="O789" s="34"/>
      <x:c r="P789" s="34"/>
      <x:c r="Q789" s="34"/>
      <x:c r="R789" s="39" t="n">
        <x:v>-0.19028916784316546</x:v>
      </x:c>
      <x:c r="S789" s="39" t="n">
        <x:v>0.13182043805780796</x:v>
      </x:c>
      <x:c r="T789" s="39" t="n">
        <x:v>2.5862979092580223</x:v>
      </x:c>
      <x:c r="U789" s="39" t="n">
        <x:v>-1.911566706495382</x:v>
      </x:c>
      <x:c r="V789" s="39" t="n">
        <x:v>0.23922948115318426</x:v>
      </x:c>
      <x:c r="W789" s="39" t="n">
        <x:v>-0.2663734931529468</x:v>
      </x:c>
      <x:c r="X789" s="39" t="n">
        <x:v>0.0718889912489152</x:v>
      </x:c>
      <x:c r="Y789" s="39" t="n">
        <x:v>2.4461800707769794</x:v>
      </x:c>
      <x:c r="Z789" s="39" t="n">
        <x:v>0.17857206268379397</x:v>
      </x:c>
      <x:c r="AA789" s="39" t="n">
        <x:v>1.6908615234253315</x:v>
      </x:c>
      <x:c r="AB789" s="39" t="n">
        <x:v>1.5602461781334482</x:v>
      </x:c>
      <x:c r="AC789" s="39" t="n">
        <x:v>0.2686144512056614</x:v>
      </x:c>
      <x:c r="AD789" s="39" t="n">
        <x:v>-2.023057637863744</x:v>
      </x:c>
      <x:c r="AE789" s="39" t="n">
        <x:v>-1.1208379886103463</x:v>
      </x:c>
      <x:c r="AF789" s="39" t="n">
        <x:v>-0.25414491970274183</x:v>
      </x:c>
      <x:c r="AG789" s="39" t="n">
        <x:v>1.004964943764922</x:v>
      </x:c>
      <x:c r="AH789" s="39" t="n">
        <x:v>-0.3932663123598719</x:v>
      </x:c>
      <x:c r="AI789" s="39" t="n">
        <x:v>0.20448499405870116</x:v>
      </x:c>
      <x:c r="AJ789" s="39" t="n">
        <x:v>-1.4530963672042028</x:v>
      </x:c>
      <x:c r="AK789" s="39" t="n">
        <x:v>-1.6232254551590148</x:v>
      </x:c>
      <x:c r="AL789" s="34"/>
      <x:c r="AM789" s="34" t="n">
        <x:f>IF(SQRT($B$9)*$B789+SQRT(1-$B$9)*R789&lt;_xlfn.NORM.S.INV($B$6),1,0)</x:f>
        <x:v>0</x:v>
      </x:c>
      <x:c r="AN789" s="34" t="n">
        <x:f>IF(SQRT($B$9)*$B789+SQRT(1-$B$9)*S789&lt;_xlfn.NORM.S.INV($B$6),1,0)</x:f>
        <x:v>0</x:v>
      </x:c>
      <x:c r="AO789" s="34" t="n">
        <x:f>IF(SQRT($B$9)*$B789+SQRT(1-$B$9)*T789&lt;_xlfn.NORM.S.INV($B$6),1,0)</x:f>
        <x:v>0</x:v>
      </x:c>
      <x:c r="AP789" s="34" t="n">
        <x:f>IF(SQRT($B$9)*$B789+SQRT(1-$B$9)*U789&lt;_xlfn.NORM.S.INV($B$6),1,0)</x:f>
        <x:v>0</x:v>
      </x:c>
      <x:c r="AQ789" s="34" t="n">
        <x:f>IF(SQRT($B$9)*$B789+SQRT(1-$B$9)*V789&lt;_xlfn.NORM.S.INV($B$6),1,0)</x:f>
        <x:v>0</x:v>
      </x:c>
      <x:c r="AR789" s="34" t="n">
        <x:f>IF(SQRT($B$9)*$B789+SQRT(1-$B$9)*W789&lt;_xlfn.NORM.S.INV($B$6),1,0)</x:f>
        <x:v>0</x:v>
      </x:c>
      <x:c r="AS789" s="34" t="n">
        <x:f>IF(SQRT($B$9)*$B789+SQRT(1-$B$9)*X789&lt;_xlfn.NORM.S.INV($B$6),1,0)</x:f>
        <x:v>0</x:v>
      </x:c>
      <x:c r="AT789" s="34" t="n">
        <x:f>IF(SQRT($B$9)*$B789+SQRT(1-$B$9)*Y789&lt;_xlfn.NORM.S.INV($B$6),1,0)</x:f>
        <x:v>0</x:v>
      </x:c>
      <x:c r="AU789" s="34" t="n">
        <x:f>IF(SQRT($B$9)*$B789+SQRT(1-$B$9)*Z789&lt;_xlfn.NORM.S.INV($B$6),1,0)</x:f>
        <x:v>0</x:v>
      </x:c>
      <x:c r="AV789" s="34" t="n">
        <x:f>IF(SQRT($B$9)*$B789+SQRT(1-$B$9)*AA789&lt;_xlfn.NORM.S.INV($B$6),1,0)</x:f>
        <x:v>0</x:v>
      </x:c>
      <x:c r="AW789" s="34" t="n">
        <x:f>IF(SQRT($C$9)*$B789+SQRT(1-$C$9)*AB789&lt;_xlfn.NORM.S.INV($C$6),1,0)</x:f>
        <x:v>0</x:v>
      </x:c>
      <x:c r="AX789" s="34" t="n">
        <x:f>IF(SQRT($C$9)*$B789+SQRT(1-$C$9)*AC789&lt;_xlfn.NORM.S.INV($C$6),1,0)</x:f>
        <x:v>0</x:v>
      </x:c>
      <x:c r="AY789" s="34" t="n">
        <x:f>IF(SQRT($C$9)*$B789+SQRT(1-$C$9)*AD789&lt;_xlfn.NORM.S.INV($C$6),1,0)</x:f>
        <x:v>0</x:v>
      </x:c>
      <x:c r="AZ789" s="34" t="n">
        <x:f>IF(SQRT($C$9)*$B789+SQRT(1-$C$9)*AE789&lt;_xlfn.NORM.S.INV($C$6),1,0)</x:f>
        <x:v>0</x:v>
      </x:c>
      <x:c r="BA789" s="34" t="n">
        <x:f>IF(SQRT($C$9)*$B789+SQRT(1-$C$9)*AF789&lt;_xlfn.NORM.S.INV($C$6),1,0)</x:f>
        <x:v>0</x:v>
      </x:c>
      <x:c r="BB789" s="34" t="n">
        <x:f>IF(SQRT($C$9)*$B789+SQRT(1-$C$9)*AG789&lt;_xlfn.NORM.S.INV($C$6),1,0)</x:f>
        <x:v>0</x:v>
      </x:c>
      <x:c r="BC789" s="34" t="n">
        <x:f>IF(SQRT($C$9)*$B789+SQRT(1-$C$9)*AH789&lt;_xlfn.NORM.S.INV($C$6),1,0)</x:f>
        <x:v>0</x:v>
      </x:c>
      <x:c r="BD789" s="34" t="n">
        <x:f>IF(SQRT($C$9)*$B789+SQRT(1-$C$9)*AI789&lt;_xlfn.NORM.S.INV($C$6),1,0)</x:f>
        <x:v>0</x:v>
      </x:c>
      <x:c r="BE789" s="34" t="n">
        <x:f>IF(SQRT($C$9)*$B789+SQRT(1-$C$9)*AJ789&lt;_xlfn.NORM.S.INV($C$6),1,0)</x:f>
        <x:v>0</x:v>
      </x:c>
      <x:c r="BF789" s="34" t="n">
        <x:f>IF(SQRT($C$9)*$B789+SQRT(1-$C$9)*AK789&lt;_xlfn.NORM.S.INV($C$6),1,0)</x:f>
        <x:v>0</x:v>
      </x:c>
      <x:c r="BG789" s="34"/>
      <x:c r="BH789" s="34"/>
      <x:c r="BI789" s="34" t="n">
        <x:f>$B$11*(($A$1061)*$C789/$B$12*$B$7+(1-$A$1061)*$D789/$B$12*$C$7)</x:f>
        <x:v>0</x:v>
      </x:c>
      <x:c r="BJ789" s="34" t="n">
        <x:f>$B$11*(($A$1062)*$C789/$B$12*$B$7+(1-$A$1062)*$D789/$B$12*$C$7)</x:f>
        <x:v>0</x:v>
      </x:c>
      <x:c r="BK789" s="34" t="n">
        <x:f>$B$11*(($A$1063)*$C789/$B$12*$B$7+(1-$A$1063)*$D789/$B$12*$C$7)</x:f>
        <x:v>0</x:v>
      </x:c>
      <x:c r="BL789" s="34" t="n">
        <x:f>$B$11*(($A$1064)*$C789/$B$12*$B$7+(1-$A$1064)*$D789/$B$12*$C$7)</x:f>
        <x:v>0</x:v>
      </x:c>
      <x:c r="BM789" s="34" t="n">
        <x:f>$B$11*(($A$1065)*$C789/$B$12*$B$7+(1-$A$1065)*$D789/$B$12*$C$7)</x:f>
        <x:v>0</x:v>
      </x:c>
      <x:c r="BN789" s="34" t="n">
        <x:f>$B$11*(($A$1066)*$C789/$B$12*$B$7+(1-$A$1066)*$D789/$B$12*$C$7)</x:f>
        <x:v>0</x:v>
      </x:c>
      <x:c r="BO789" s="34" t="n">
        <x:f>$B$11*(($A$1067)*$C789/$B$12*$B$7+(1-$A$1067)*$D789/$B$12*$C$7)</x:f>
        <x:v>0</x:v>
      </x:c>
      <x:c r="BP789" s="34" t="n">
        <x:f>$B$11*(($A$1068)*$C789/$B$12*$B$7+(1-$A$1068)*$D789/$B$12*$C$7)</x:f>
        <x:v>0</x:v>
      </x:c>
      <x:c r="BQ789" s="34" t="n">
        <x:f>$B$11*(($A$1069)*$C789/$B$12*$B$7+(1-$A$1069)*$D789/$B$12*$C$7)</x:f>
        <x:v>0</x:v>
      </x:c>
      <x:c r="BR789" s="34" t="n">
        <x:f>$B$11*(($A$1070)*$C789/$B$12*$B$7+(1-$A$1070)*$D789/$B$12*$C$7)</x:f>
        <x:v>0</x:v>
      </x:c>
      <x:c r="BS789" s="34" t="n">
        <x:f>$B$11*(($A$1071)*$C789/$B$12*$B$7+(1-$A$1071)*$D789/$B$12*$C$7)</x:f>
        <x:v>0</x:v>
      </x:c>
      <x:c r="BT789" s="34" t="n">
        <x:f>$B$11*(($A$1072)*$C789/$B$12*$B$7+(1-$A$1072)*$D789/$B$12*$C$7)</x:f>
        <x:v>0</x:v>
      </x:c>
      <x:c r="BU789" s="34" t="n">
        <x:f>$B$11*(($A$1073)*$C789/$B$12*$B$7+(1-$A$1073)*$D789/$B$12*$C$7)</x:f>
        <x:v>0</x:v>
      </x:c>
      <x:c r="BV789" s="34" t="n">
        <x:f>$B$11*(($A$1074)*$C789/$B$12*$B$7+(1-$A$1074)*$D789/$B$12*$C$7)</x:f>
        <x:v>0</x:v>
      </x:c>
      <x:c r="BW789" s="34" t="n">
        <x:f>$B$11*(($A$1075)*$C789/$B$12*$B$7+(1-$A$1075)*$D789/$B$12*$C$7)</x:f>
        <x:v>0</x:v>
      </x:c>
      <x:c r="BX789" s="34" t="n">
        <x:f>$B$11*(($A$1076)*$C789/$B$12*$B$7+(1-$A$1076)*$D789/$B$12*$C$7)</x:f>
        <x:v>0</x:v>
      </x:c>
      <x:c r="BY789" s="34" t="n">
        <x:f>$B$11*(($A$1077)*$C789/$B$12*$B$7+(1-$A$1077)*$D789/$B$12*$C$7)</x:f>
        <x:v>0</x:v>
      </x:c>
      <x:c r="BZ789" s="34" t="n">
        <x:f>$B$11*(($A$1078)*$C789/$B$12*$B$7+(1-$A$1078)*$D789/$B$12*$C$7)</x:f>
        <x:v>0</x:v>
      </x:c>
      <x:c r="CA789" s="34" t="n">
        <x:f>$B$11*(($A$1079)*$C789/$B$12*$B$7+(1-$A$1079)*$D789/$B$12*$C$7)</x:f>
        <x:v>0</x:v>
      </x:c>
      <x:c r="CB789" s="34" t="n">
        <x:f>$B$11*(($A$1080)*$C789/$B$12*$B$7+(1-$A$1080)*$D789/$B$12*$C$7)</x:f>
        <x:v>0</x:v>
      </x:c>
      <x:c r="CC789" s="34" t="n">
        <x:f>$B$11*(($A$1081)*$C789/$B$12*$B$7+(1-$A$1081)*$D789/$B$12*$C$7)</x:f>
        <x:v>0</x:v>
      </x:c>
    </x:row>
    <x:row r="790">
      <x:c r="A790" s="34" t="n">
        <x:v>766</x:v>
      </x:c>
      <x:c r="B790" s="39" t="n">
        <x:v>-1.1719303094479514</x:v>
      </x:c>
      <x:c r="C790" s="1" t="n">
        <x:f>SUM(AM790:AV790)</x:f>
        <x:v>1</x:v>
      </x:c>
      <x:c r="D790" s="1" t="n">
        <x:f>SUM(AW790:BF790)</x:f>
        <x:v>0</x:v>
      </x:c>
      <x:c r="E790" s="17" t="n">
        <x:f>(1-C790/$B$12)*$B$8-C790/$B$12*$B$7</x:f>
        <x:v>0.0049999999999999975</x:v>
      </x:c>
      <x:c r="F790" s="17" t="n">
        <x:f>(1-D790/$B$12)*$C$8-D790/$B$12*$C$7</x:f>
        <x:v>0.09</x:v>
      </x:c>
      <x:c r="G790" s="32" t="n">
        <x:f>$B$11*($B$10*C790/$B$12*$B$7+(1-$B$10)*D790/$B$12*$C$7)</x:f>
        <x:v>200.00000000000003</x:v>
      </x:c>
      <x:c r="H790" s="17" t="n">
        <x:f>$B$10*E790+(1-$B$10)*F790</x:f>
        <x:v>0.0475</x:v>
      </x:c>
      <x:c r="I790" s="34"/>
      <x:c r="J790" s="34"/>
      <x:c r="K790" s="34"/>
      <x:c r="L790" s="34"/>
      <x:c r="M790" s="34"/>
      <x:c r="N790" s="34"/>
      <x:c r="O790" s="34"/>
      <x:c r="P790" s="34"/>
      <x:c r="Q790" s="34"/>
      <x:c r="R790" s="39" t="n">
        <x:v>0.4638286173778028</x:v>
      </x:c>
      <x:c r="S790" s="39" t="n">
        <x:v>0.7675922979519293</x:v>
      </x:c>
      <x:c r="T790" s="39" t="n">
        <x:v>-0.7519408466069849</x:v>
      </x:c>
      <x:c r="U790" s="39" t="n">
        <x:v>0.38680036784284827</x:v>
      </x:c>
      <x:c r="V790" s="39" t="n">
        <x:v>1.1120931332772301</x:v>
      </x:c>
      <x:c r="W790" s="39" t="n">
        <x:v>1.9236573382865376</x:v>
      </x:c>
      <x:c r="X790" s="39" t="n">
        <x:v>-2.966507107572989</x:v>
      </x:c>
      <x:c r="Y790" s="39" t="n">
        <x:v>0.362483074771814</x:v>
      </x:c>
      <x:c r="Z790" s="39" t="n">
        <x:v>0.45104519166357554</x:v>
      </x:c>
      <x:c r="AA790" s="39" t="n">
        <x:v>-0.47807630550320196</x:v>
      </x:c>
      <x:c r="AB790" s="39" t="n">
        <x:v>0.017250680429432542</x:v>
      </x:c>
      <x:c r="AC790" s="39" t="n">
        <x:v>0.4921735403401468</x:v>
      </x:c>
      <x:c r="AD790" s="39" t="n">
        <x:v>0.42886398474556714</x:v>
      </x:c>
      <x:c r="AE790" s="39" t="n">
        <x:v>1.4777300579864723</x:v>
      </x:c>
      <x:c r="AF790" s="39" t="n">
        <x:v>-0.43123788820453635</x:v>
      </x:c>
      <x:c r="AG790" s="39" t="n">
        <x:v>-0.12800919365725988</x:v>
      </x:c>
      <x:c r="AH790" s="39" t="n">
        <x:v>1.9859695644408615</x:v>
      </x:c>
      <x:c r="AI790" s="39" t="n">
        <x:v>-0.4180674527168179</x:v>
      </x:c>
      <x:c r="AJ790" s="39" t="n">
        <x:v>-1.1461283037776817</x:v>
      </x:c>
      <x:c r="AK790" s="39" t="n">
        <x:v>0.1886748682769466</x:v>
      </x:c>
      <x:c r="AL790" s="34"/>
      <x:c r="AM790" s="34" t="n">
        <x:f>IF(SQRT($B$9)*$B790+SQRT(1-$B$9)*R790&lt;_xlfn.NORM.S.INV($B$6),1,0)</x:f>
        <x:v>0</x:v>
      </x:c>
      <x:c r="AN790" s="34" t="n">
        <x:f>IF(SQRT($B$9)*$B790+SQRT(1-$B$9)*S790&lt;_xlfn.NORM.S.INV($B$6),1,0)</x:f>
        <x:v>0</x:v>
      </x:c>
      <x:c r="AO790" s="34" t="n">
        <x:f>IF(SQRT($B$9)*$B790+SQRT(1-$B$9)*T790&lt;_xlfn.NORM.S.INV($B$6),1,0)</x:f>
        <x:v>0</x:v>
      </x:c>
      <x:c r="AP790" s="34" t="n">
        <x:f>IF(SQRT($B$9)*$B790+SQRT(1-$B$9)*U790&lt;_xlfn.NORM.S.INV($B$6),1,0)</x:f>
        <x:v>0</x:v>
      </x:c>
      <x:c r="AQ790" s="34" t="n">
        <x:f>IF(SQRT($B$9)*$B790+SQRT(1-$B$9)*V790&lt;_xlfn.NORM.S.INV($B$6),1,0)</x:f>
        <x:v>0</x:v>
      </x:c>
      <x:c r="AR790" s="34" t="n">
        <x:f>IF(SQRT($B$9)*$B790+SQRT(1-$B$9)*W790&lt;_xlfn.NORM.S.INV($B$6),1,0)</x:f>
        <x:v>0</x:v>
      </x:c>
      <x:c r="AS790" s="34" t="n">
        <x:f>IF(SQRT($B$9)*$B790+SQRT(1-$B$9)*X790&lt;_xlfn.NORM.S.INV($B$6),1,0)</x:f>
        <x:v>1</x:v>
      </x:c>
      <x:c r="AT790" s="34" t="n">
        <x:f>IF(SQRT($B$9)*$B790+SQRT(1-$B$9)*Y790&lt;_xlfn.NORM.S.INV($B$6),1,0)</x:f>
        <x:v>0</x:v>
      </x:c>
      <x:c r="AU790" s="34" t="n">
        <x:f>IF(SQRT($B$9)*$B790+SQRT(1-$B$9)*Z790&lt;_xlfn.NORM.S.INV($B$6),1,0)</x:f>
        <x:v>0</x:v>
      </x:c>
      <x:c r="AV790" s="34" t="n">
        <x:f>IF(SQRT($B$9)*$B790+SQRT(1-$B$9)*AA790&lt;_xlfn.NORM.S.INV($B$6),1,0)</x:f>
        <x:v>0</x:v>
      </x:c>
      <x:c r="AW790" s="34" t="n">
        <x:f>IF(SQRT($C$9)*$B790+SQRT(1-$C$9)*AB790&lt;_xlfn.NORM.S.INV($C$6),1,0)</x:f>
        <x:v>0</x:v>
      </x:c>
      <x:c r="AX790" s="34" t="n">
        <x:f>IF(SQRT($C$9)*$B790+SQRT(1-$C$9)*AC790&lt;_xlfn.NORM.S.INV($C$6),1,0)</x:f>
        <x:v>0</x:v>
      </x:c>
      <x:c r="AY790" s="34" t="n">
        <x:f>IF(SQRT($C$9)*$B790+SQRT(1-$C$9)*AD790&lt;_xlfn.NORM.S.INV($C$6),1,0)</x:f>
        <x:v>0</x:v>
      </x:c>
      <x:c r="AZ790" s="34" t="n">
        <x:f>IF(SQRT($C$9)*$B790+SQRT(1-$C$9)*AE790&lt;_xlfn.NORM.S.INV($C$6),1,0)</x:f>
        <x:v>0</x:v>
      </x:c>
      <x:c r="BA790" s="34" t="n">
        <x:f>IF(SQRT($C$9)*$B790+SQRT(1-$C$9)*AF790&lt;_xlfn.NORM.S.INV($C$6),1,0)</x:f>
        <x:v>0</x:v>
      </x:c>
      <x:c r="BB790" s="34" t="n">
        <x:f>IF(SQRT($C$9)*$B790+SQRT(1-$C$9)*AG790&lt;_xlfn.NORM.S.INV($C$6),1,0)</x:f>
        <x:v>0</x:v>
      </x:c>
      <x:c r="BC790" s="34" t="n">
        <x:f>IF(SQRT($C$9)*$B790+SQRT(1-$C$9)*AH790&lt;_xlfn.NORM.S.INV($C$6),1,0)</x:f>
        <x:v>0</x:v>
      </x:c>
      <x:c r="BD790" s="34" t="n">
        <x:f>IF(SQRT($C$9)*$B790+SQRT(1-$C$9)*AI790&lt;_xlfn.NORM.S.INV($C$6),1,0)</x:f>
        <x:v>0</x:v>
      </x:c>
      <x:c r="BE790" s="34" t="n">
        <x:f>IF(SQRT($C$9)*$B790+SQRT(1-$C$9)*AJ790&lt;_xlfn.NORM.S.INV($C$6),1,0)</x:f>
        <x:v>0</x:v>
      </x:c>
      <x:c r="BF790" s="34" t="n">
        <x:f>IF(SQRT($C$9)*$B790+SQRT(1-$C$9)*AK790&lt;_xlfn.NORM.S.INV($C$6),1,0)</x:f>
        <x:v>0</x:v>
      </x:c>
      <x:c r="BG790" s="34"/>
      <x:c r="BH790" s="34"/>
      <x:c r="BI790" s="34" t="n">
        <x:f>$B$11*(($A$1061)*$C790/$B$12*$B$7+(1-$A$1061)*$D790/$B$12*$C$7)</x:f>
        <x:v>0</x:v>
      </x:c>
      <x:c r="BJ790" s="34" t="n">
        <x:f>$B$11*(($A$1062)*$C790/$B$12*$B$7+(1-$A$1062)*$D790/$B$12*$C$7)</x:f>
        <x:v>20</x:v>
      </x:c>
      <x:c r="BK790" s="34" t="n">
        <x:f>$B$11*(($A$1063)*$C790/$B$12*$B$7+(1-$A$1063)*$D790/$B$12*$C$7)</x:f>
        <x:v>40</x:v>
      </x:c>
      <x:c r="BL790" s="34" t="n">
        <x:f>$B$11*(($A$1064)*$C790/$B$12*$B$7+(1-$A$1064)*$D790/$B$12*$C$7)</x:f>
        <x:v>60</x:v>
      </x:c>
      <x:c r="BM790" s="34" t="n">
        <x:f>$B$11*(($A$1065)*$C790/$B$12*$B$7+(1-$A$1065)*$D790/$B$12*$C$7)</x:f>
        <x:v>80</x:v>
      </x:c>
      <x:c r="BN790" s="34" t="n">
        <x:f>$B$11*(($A$1066)*$C790/$B$12*$B$7+(1-$A$1066)*$D790/$B$12*$C$7)</x:f>
        <x:v>100.00000000000001</x:v>
      </x:c>
      <x:c r="BO790" s="34" t="n">
        <x:f>$B$11*(($A$1067)*$C790/$B$12*$B$7+(1-$A$1067)*$D790/$B$12*$C$7)</x:f>
        <x:v>120</x:v>
      </x:c>
      <x:c r="BP790" s="34" t="n">
        <x:f>$B$11*(($A$1068)*$C790/$B$12*$B$7+(1-$A$1068)*$D790/$B$12*$C$7)</x:f>
        <x:v>139.99999999999997</x:v>
      </x:c>
      <x:c r="BQ790" s="34" t="n">
        <x:f>$B$11*(($A$1069)*$C790/$B$12*$B$7+(1-$A$1069)*$D790/$B$12*$C$7)</x:f>
        <x:v>160</x:v>
      </x:c>
      <x:c r="BR790" s="34" t="n">
        <x:f>$B$11*(($A$1070)*$C790/$B$12*$B$7+(1-$A$1070)*$D790/$B$12*$C$7)</x:f>
        <x:v>180</x:v>
      </x:c>
      <x:c r="BS790" s="34" t="n">
        <x:f>$B$11*(($A$1071)*$C790/$B$12*$B$7+(1-$A$1071)*$D790/$B$12*$C$7)</x:f>
        <x:v>200.00000000000003</x:v>
      </x:c>
      <x:c r="BT790" s="34" t="n">
        <x:f>$B$11*(($A$1072)*$C790/$B$12*$B$7+(1-$A$1072)*$D790/$B$12*$C$7)</x:f>
        <x:v>220.00000000000006</x:v>
      </x:c>
      <x:c r="BU790" s="34" t="n">
        <x:f>$B$11*(($A$1073)*$C790/$B$12*$B$7+(1-$A$1073)*$D790/$B$12*$C$7)</x:f>
        <x:v>240</x:v>
      </x:c>
      <x:c r="BV790" s="34" t="n">
        <x:f>$B$11*(($A$1074)*$C790/$B$12*$B$7+(1-$A$1074)*$D790/$B$12*$C$7)</x:f>
        <x:v>260</x:v>
      </x:c>
      <x:c r="BW790" s="34" t="n">
        <x:f>$B$11*(($A$1075)*$C790/$B$12*$B$7+(1-$A$1075)*$D790/$B$12*$C$7)</x:f>
        <x:v>279.99999999999994</x:v>
      </x:c>
      <x:c r="BX790" s="34" t="n">
        <x:f>$B$11*(($A$1076)*$C790/$B$12*$B$7+(1-$A$1076)*$D790/$B$12*$C$7)</x:f>
        <x:v>300</x:v>
      </x:c>
      <x:c r="BY790" s="34" t="n">
        <x:f>$B$11*(($A$1077)*$C790/$B$12*$B$7+(1-$A$1077)*$D790/$B$12*$C$7)</x:f>
        <x:v>320</x:v>
      </x:c>
      <x:c r="BZ790" s="34" t="n">
        <x:f>$B$11*(($A$1078)*$C790/$B$12*$B$7+(1-$A$1078)*$D790/$B$12*$C$7)</x:f>
        <x:v>339.99999999999994</x:v>
      </x:c>
      <x:c r="CA790" s="34" t="n">
        <x:f>$B$11*(($A$1079)*$C790/$B$12*$B$7+(1-$A$1079)*$D790/$B$12*$C$7)</x:f>
        <x:v>360</x:v>
      </x:c>
      <x:c r="CB790" s="34" t="n">
        <x:f>$B$11*(($A$1080)*$C790/$B$12*$B$7+(1-$A$1080)*$D790/$B$12*$C$7)</x:f>
        <x:v>380.00000000000006</x:v>
      </x:c>
      <x:c r="CC790" s="34" t="n">
        <x:f>$B$11*(($A$1081)*$C790/$B$12*$B$7+(1-$A$1081)*$D790/$B$12*$C$7)</x:f>
        <x:v>400.00000000000006</x:v>
      </x:c>
    </x:row>
    <x:row r="791">
      <x:c r="A791" s="34" t="n">
        <x:v>767</x:v>
      </x:c>
      <x:c r="B791" s="39" t="n">
        <x:v>-1.3616663942190068</x:v>
      </x:c>
      <x:c r="C791" s="1" t="n">
        <x:f>SUM(AM791:AV791)</x:f>
        <x:v>1</x:v>
      </x:c>
      <x:c r="D791" s="1" t="n">
        <x:f>SUM(AW791:BF791)</x:f>
        <x:v>1</x:v>
      </x:c>
      <x:c r="E791" s="17" t="n">
        <x:f>(1-C791/$B$12)*$B$8-C791/$B$12*$B$7</x:f>
        <x:v>0.0049999999999999975</x:v>
      </x:c>
      <x:c r="F791" s="17" t="n">
        <x:f>(1-D791/$B$12)*$C$8-D791/$B$12*$C$7</x:f>
        <x:v>0.021000000000000005</x:v>
      </x:c>
      <x:c r="G791" s="32" t="n">
        <x:f>$B$11*($B$10*C791/$B$12*$B$7+(1-$B$10)*D791/$B$12*$C$7)</x:f>
        <x:v>500</x:v>
      </x:c>
      <x:c r="H791" s="17" t="n">
        <x:f>$B$10*E791+(1-$B$10)*F791</x:f>
        <x:v>0.013000000000000001</x:v>
      </x:c>
      <x:c r="I791" s="34"/>
      <x:c r="J791" s="34"/>
      <x:c r="K791" s="34"/>
      <x:c r="L791" s="34"/>
      <x:c r="M791" s="34"/>
      <x:c r="N791" s="34"/>
      <x:c r="O791" s="34"/>
      <x:c r="P791" s="34"/>
      <x:c r="Q791" s="34"/>
      <x:c r="R791" s="39" t="n">
        <x:v>1.6568080063691073</x:v>
      </x:c>
      <x:c r="S791" s="39" t="n">
        <x:v>0.5528371859951764</x:v>
      </x:c>
      <x:c r="T791" s="39" t="n">
        <x:v>-0.8668836617559462</x:v>
      </x:c>
      <x:c r="U791" s="39" t="n">
        <x:v>-0.2203412218740325</x:v>
      </x:c>
      <x:c r="V791" s="39" t="n">
        <x:v>-0.9071251617116888</x:v>
      </x:c>
      <x:c r="W791" s="39" t="n">
        <x:v>-1.4390763444104142</x:v>
      </x:c>
      <x:c r="X791" s="39" t="n">
        <x:v>-0.3798592774387041</x:v>
      </x:c>
      <x:c r="Y791" s="39" t="n">
        <x:v>-1.5057193933987403</x:v>
      </x:c>
      <x:c r="Z791" s="39" t="n">
        <x:v>-2.335887508809834</x:v>
      </x:c>
      <x:c r="AA791" s="39" t="n">
        <x:v>0.247394328204104</x:v>
      </x:c>
      <x:c r="AB791" s="39" t="n">
        <x:v>-1.3598006699464091</x:v>
      </x:c>
      <x:c r="AC791" s="39" t="n">
        <x:v>-0.14676041564947354</x:v>
      </x:c>
      <x:c r="AD791" s="39" t="n">
        <x:v>-0.3815094301779105</x:v>
      </x:c>
      <x:c r="AE791" s="39" t="n">
        <x:v>0.32899478764258644</x:v>
      </x:c>
      <x:c r="AF791" s="39" t="n">
        <x:v>-0.5945407449151899</x:v>
      </x:c>
      <x:c r="AG791" s="39" t="n">
        <x:v>0.6187921951501819</x:v>
      </x:c>
      <x:c r="AH791" s="39" t="n">
        <x:v>1.3382053307157136</x:v>
      </x:c>
      <x:c r="AI791" s="39" t="n">
        <x:v>-0.1615742101524032</x:v>
      </x:c>
      <x:c r="AJ791" s="39" t="n">
        <x:v>-0.3075448046240875</x:v>
      </x:c>
      <x:c r="AK791" s="39" t="n">
        <x:v>-0.8396014935243312</x:v>
      </x:c>
      <x:c r="AL791" s="34"/>
      <x:c r="AM791" s="34" t="n">
        <x:f>IF(SQRT($B$9)*$B791+SQRT(1-$B$9)*R791&lt;_xlfn.NORM.S.INV($B$6),1,0)</x:f>
        <x:v>0</x:v>
      </x:c>
      <x:c r="AN791" s="34" t="n">
        <x:f>IF(SQRT($B$9)*$B791+SQRT(1-$B$9)*S791&lt;_xlfn.NORM.S.INV($B$6),1,0)</x:f>
        <x:v>0</x:v>
      </x:c>
      <x:c r="AO791" s="34" t="n">
        <x:f>IF(SQRT($B$9)*$B791+SQRT(1-$B$9)*T791&lt;_xlfn.NORM.S.INV($B$6),1,0)</x:f>
        <x:v>0</x:v>
      </x:c>
      <x:c r="AP791" s="34" t="n">
        <x:f>IF(SQRT($B$9)*$B791+SQRT(1-$B$9)*U791&lt;_xlfn.NORM.S.INV($B$6),1,0)</x:f>
        <x:v>0</x:v>
      </x:c>
      <x:c r="AQ791" s="34" t="n">
        <x:f>IF(SQRT($B$9)*$B791+SQRT(1-$B$9)*V791&lt;_xlfn.NORM.S.INV($B$6),1,0)</x:f>
        <x:v>0</x:v>
      </x:c>
      <x:c r="AR791" s="34" t="n">
        <x:f>IF(SQRT($B$9)*$B791+SQRT(1-$B$9)*W791&lt;_xlfn.NORM.S.INV($B$6),1,0)</x:f>
        <x:v>0</x:v>
      </x:c>
      <x:c r="AS791" s="34" t="n">
        <x:f>IF(SQRT($B$9)*$B791+SQRT(1-$B$9)*X791&lt;_xlfn.NORM.S.INV($B$6),1,0)</x:f>
        <x:v>0</x:v>
      </x:c>
      <x:c r="AT791" s="34" t="n">
        <x:f>IF(SQRT($B$9)*$B791+SQRT(1-$B$9)*Y791&lt;_xlfn.NORM.S.INV($B$6),1,0)</x:f>
        <x:v>0</x:v>
      </x:c>
      <x:c r="AU791" s="34" t="n">
        <x:f>IF(SQRT($B$9)*$B791+SQRT(1-$B$9)*Z791&lt;_xlfn.NORM.S.INV($B$6),1,0)</x:f>
        <x:v>1</x:v>
      </x:c>
      <x:c r="AV791" s="34" t="n">
        <x:f>IF(SQRT($B$9)*$B791+SQRT(1-$B$9)*AA791&lt;_xlfn.NORM.S.INV($B$6),1,0)</x:f>
        <x:v>0</x:v>
      </x:c>
      <x:c r="AW791" s="34" t="n">
        <x:f>IF(SQRT($C$9)*$B791+SQRT(1-$C$9)*AB791&lt;_xlfn.NORM.S.INV($C$6),1,0)</x:f>
        <x:v>1</x:v>
      </x:c>
      <x:c r="AX791" s="34" t="n">
        <x:f>IF(SQRT($C$9)*$B791+SQRT(1-$C$9)*AC791&lt;_xlfn.NORM.S.INV($C$6),1,0)</x:f>
        <x:v>0</x:v>
      </x:c>
      <x:c r="AY791" s="34" t="n">
        <x:f>IF(SQRT($C$9)*$B791+SQRT(1-$C$9)*AD791&lt;_xlfn.NORM.S.INV($C$6),1,0)</x:f>
        <x:v>0</x:v>
      </x:c>
      <x:c r="AZ791" s="34" t="n">
        <x:f>IF(SQRT($C$9)*$B791+SQRT(1-$C$9)*AE791&lt;_xlfn.NORM.S.INV($C$6),1,0)</x:f>
        <x:v>0</x:v>
      </x:c>
      <x:c r="BA791" s="34" t="n">
        <x:f>IF(SQRT($C$9)*$B791+SQRT(1-$C$9)*AF791&lt;_xlfn.NORM.S.INV($C$6),1,0)</x:f>
        <x:v>0</x:v>
      </x:c>
      <x:c r="BB791" s="34" t="n">
        <x:f>IF(SQRT($C$9)*$B791+SQRT(1-$C$9)*AG791&lt;_xlfn.NORM.S.INV($C$6),1,0)</x:f>
        <x:v>0</x:v>
      </x:c>
      <x:c r="BC791" s="34" t="n">
        <x:f>IF(SQRT($C$9)*$B791+SQRT(1-$C$9)*AH791&lt;_xlfn.NORM.S.INV($C$6),1,0)</x:f>
        <x:v>0</x:v>
      </x:c>
      <x:c r="BD791" s="34" t="n">
        <x:f>IF(SQRT($C$9)*$B791+SQRT(1-$C$9)*AI791&lt;_xlfn.NORM.S.INV($C$6),1,0)</x:f>
        <x:v>0</x:v>
      </x:c>
      <x:c r="BE791" s="34" t="n">
        <x:f>IF(SQRT($C$9)*$B791+SQRT(1-$C$9)*AJ791&lt;_xlfn.NORM.S.INV($C$6),1,0)</x:f>
        <x:v>0</x:v>
      </x:c>
      <x:c r="BF791" s="34" t="n">
        <x:f>IF(SQRT($C$9)*$B791+SQRT(1-$C$9)*AK791&lt;_xlfn.NORM.S.INV($C$6),1,0)</x:f>
        <x:v>0</x:v>
      </x:c>
      <x:c r="BG791" s="34"/>
      <x:c r="BH791" s="34"/>
      <x:c r="BI791" s="34" t="n">
        <x:f>$B$11*(($A$1061)*$C791/$B$12*$B$7+(1-$A$1061)*$D791/$B$12*$C$7)</x:f>
        <x:v>600</x:v>
      </x:c>
      <x:c r="BJ791" s="34" t="n">
        <x:f>$B$11*(($A$1062)*$C791/$B$12*$B$7+(1-$A$1062)*$D791/$B$12*$C$7)</x:f>
        <x:v>590</x:v>
      </x:c>
      <x:c r="BK791" s="34" t="n">
        <x:f>$B$11*(($A$1063)*$C791/$B$12*$B$7+(1-$A$1063)*$D791/$B$12*$C$7)</x:f>
        <x:v>580</x:v>
      </x:c>
      <x:c r="BL791" s="34" t="n">
        <x:f>$B$11*(($A$1064)*$C791/$B$12*$B$7+(1-$A$1064)*$D791/$B$12*$C$7)</x:f>
        <x:v>570</x:v>
      </x:c>
      <x:c r="BM791" s="34" t="n">
        <x:f>$B$11*(($A$1065)*$C791/$B$12*$B$7+(1-$A$1065)*$D791/$B$12*$C$7)</x:f>
        <x:v>560</x:v>
      </x:c>
      <x:c r="BN791" s="34" t="n">
        <x:f>$B$11*(($A$1066)*$C791/$B$12*$B$7+(1-$A$1066)*$D791/$B$12*$C$7)</x:f>
        <x:v>550</x:v>
      </x:c>
      <x:c r="BO791" s="34" t="n">
        <x:f>$B$11*(($A$1067)*$C791/$B$12*$B$7+(1-$A$1067)*$D791/$B$12*$C$7)</x:f>
        <x:v>539.9999999999999</x:v>
      </x:c>
      <x:c r="BP791" s="34" t="n">
        <x:f>$B$11*(($A$1068)*$C791/$B$12*$B$7+(1-$A$1068)*$D791/$B$12*$C$7)</x:f>
        <x:v>530</x:v>
      </x:c>
      <x:c r="BQ791" s="34" t="n">
        <x:f>$B$11*(($A$1069)*$C791/$B$12*$B$7+(1-$A$1069)*$D791/$B$12*$C$7)</x:f>
        <x:v>520</x:v>
      </x:c>
      <x:c r="BR791" s="34" t="n">
        <x:f>$B$11*(($A$1070)*$C791/$B$12*$B$7+(1-$A$1070)*$D791/$B$12*$C$7)</x:f>
        <x:v>510.00000000000006</x:v>
      </x:c>
      <x:c r="BS791" s="34" t="n">
        <x:f>$B$11*(($A$1071)*$C791/$B$12*$B$7+(1-$A$1071)*$D791/$B$12*$C$7)</x:f>
        <x:v>500</x:v>
      </x:c>
      <x:c r="BT791" s="34" t="n">
        <x:f>$B$11*(($A$1072)*$C791/$B$12*$B$7+(1-$A$1072)*$D791/$B$12*$C$7)</x:f>
        <x:v>490</x:v>
      </x:c>
      <x:c r="BU791" s="34" t="n">
        <x:f>$B$11*(($A$1073)*$C791/$B$12*$B$7+(1-$A$1073)*$D791/$B$12*$C$7)</x:f>
        <x:v>480</x:v>
      </x:c>
      <x:c r="BV791" s="34" t="n">
        <x:f>$B$11*(($A$1074)*$C791/$B$12*$B$7+(1-$A$1074)*$D791/$B$12*$C$7)</x:f>
        <x:v>470</x:v>
      </x:c>
      <x:c r="BW791" s="34" t="n">
        <x:f>$B$11*(($A$1075)*$C791/$B$12*$B$7+(1-$A$1075)*$D791/$B$12*$C$7)</x:f>
        <x:v>460</x:v>
      </x:c>
      <x:c r="BX791" s="34" t="n">
        <x:f>$B$11*(($A$1076)*$C791/$B$12*$B$7+(1-$A$1076)*$D791/$B$12*$C$7)</x:f>
        <x:v>450</x:v>
      </x:c>
      <x:c r="BY791" s="34" t="n">
        <x:f>$B$11*(($A$1077)*$C791/$B$12*$B$7+(1-$A$1077)*$D791/$B$12*$C$7)</x:f>
        <x:v>440</x:v>
      </x:c>
      <x:c r="BZ791" s="34" t="n">
        <x:f>$B$11*(($A$1078)*$C791/$B$12*$B$7+(1-$A$1078)*$D791/$B$12*$C$7)</x:f>
        <x:v>429.99999999999994</x:v>
      </x:c>
      <x:c r="CA791" s="34" t="n">
        <x:f>$B$11*(($A$1079)*$C791/$B$12*$B$7+(1-$A$1079)*$D791/$B$12*$C$7)</x:f>
        <x:v>419.99999999999994</x:v>
      </x:c>
      <x:c r="CB791" s="34" t="n">
        <x:f>$B$11*(($A$1080)*$C791/$B$12*$B$7+(1-$A$1080)*$D791/$B$12*$C$7)</x:f>
        <x:v>410.0000000000001</x:v>
      </x:c>
      <x:c r="CC791" s="34" t="n">
        <x:f>$B$11*(($A$1081)*$C791/$B$12*$B$7+(1-$A$1081)*$D791/$B$12*$C$7)</x:f>
        <x:v>400.00000000000006</x:v>
      </x:c>
    </x:row>
    <x:row r="792">
      <x:c r="A792" s="34" t="n">
        <x:v>768</x:v>
      </x:c>
      <x:c r="B792" s="39" t="n">
        <x:v>-1.2281949581183702</x:v>
      </x:c>
      <x:c r="C792" s="1" t="n">
        <x:f>SUM(AM792:AV792)</x:f>
        <x:v>0</x:v>
      </x:c>
      <x:c r="D792" s="1" t="n">
        <x:f>SUM(AW792:BF792)</x:f>
        <x:v>0</x:v>
      </x:c>
      <x:c r="E792" s="17" t="n">
        <x:f>(1-C792/$B$12)*$B$8-C792/$B$12*$B$7</x:f>
        <x:v>0.05</x:v>
      </x:c>
      <x:c r="F792" s="17" t="n">
        <x:f>(1-D792/$B$12)*$C$8-D792/$B$12*$C$7</x:f>
        <x:v>0.09</x:v>
      </x:c>
      <x:c r="G792" s="32" t="n">
        <x:f>$B$11*($B$10*C792/$B$12*$B$7+(1-$B$10)*D792/$B$12*$C$7)</x:f>
        <x:v>0</x:v>
      </x:c>
      <x:c r="H792" s="17" t="n">
        <x:f>$B$10*E792+(1-$B$10)*F792</x:f>
        <x:v>0.07</x:v>
      </x:c>
      <x:c r="I792" s="34"/>
      <x:c r="J792" s="34"/>
      <x:c r="K792" s="34"/>
      <x:c r="L792" s="34"/>
      <x:c r="M792" s="34"/>
      <x:c r="N792" s="34"/>
      <x:c r="O792" s="34"/>
      <x:c r="P792" s="34"/>
      <x:c r="Q792" s="34"/>
      <x:c r="R792" s="39" t="n">
        <x:v>-1.786778911664785</x:v>
      </x:c>
      <x:c r="S792" s="39" t="n">
        <x:v>-0.9189110627391781</x:v>
      </x:c>
      <x:c r="T792" s="39" t="n">
        <x:v>0.3306772304733016</x:v>
      </x:c>
      <x:c r="U792" s="39" t="n">
        <x:v>-0.7779743701494344</x:v>
      </x:c>
      <x:c r="V792" s="39" t="n">
        <x:v>0.35074027488635073</x:v>
      </x:c>
      <x:c r="W792" s="39" t="n">
        <x:v>1.4469137398977623</x:v>
      </x:c>
      <x:c r="X792" s="39" t="n">
        <x:v>-0.16928534960642808</x:v>
      </x:c>
      <x:c r="Y792" s="39" t="n">
        <x:v>0.2766080269372122</x:v>
      </x:c>
      <x:c r="Z792" s="39" t="n">
        <x:v>-0.3925613201326204</x:v>
      </x:c>
      <x:c r="AA792" s="39" t="n">
        <x:v>-0.46967874486507505</x:v>
      </x:c>
      <x:c r="AB792" s="39" t="n">
        <x:v>1.192646043973688</x:v>
      </x:c>
      <x:c r="AC792" s="39" t="n">
        <x:v>-0.8946297461645998</x:v>
      </x:c>
      <x:c r="AD792" s="39" t="n">
        <x:v>-0.20776085608005962</x:v>
      </x:c>
      <x:c r="AE792" s="39" t="n">
        <x:v>-0.5914471050495839</x:v>
      </x:c>
      <x:c r="AF792" s="39" t="n">
        <x:v>0.4191404596733382</x:v>
      </x:c>
      <x:c r="AG792" s="39" t="n">
        <x:v>-0.5084342639118349</x:v>
      </x:c>
      <x:c r="AH792" s="39" t="n">
        <x:v>0.9947512542202963</x:v>
      </x:c>
      <x:c r="AI792" s="39" t="n">
        <x:v>0.8615284048831958</x:v>
      </x:c>
      <x:c r="AJ792" s="39" t="n">
        <x:v>-0.7093402210042483</x:v>
      </x:c>
      <x:c r="AK792" s="39" t="n">
        <x:v>-0.9918507907587949</x:v>
      </x:c>
      <x:c r="AL792" s="34"/>
      <x:c r="AM792" s="34" t="n">
        <x:f>IF(SQRT($B$9)*$B792+SQRT(1-$B$9)*R792&lt;_xlfn.NORM.S.INV($B$6),1,0)</x:f>
        <x:v>0</x:v>
      </x:c>
      <x:c r="AN792" s="34" t="n">
        <x:f>IF(SQRT($B$9)*$B792+SQRT(1-$B$9)*S792&lt;_xlfn.NORM.S.INV($B$6),1,0)</x:f>
        <x:v>0</x:v>
      </x:c>
      <x:c r="AO792" s="34" t="n">
        <x:f>IF(SQRT($B$9)*$B792+SQRT(1-$B$9)*T792&lt;_xlfn.NORM.S.INV($B$6),1,0)</x:f>
        <x:v>0</x:v>
      </x:c>
      <x:c r="AP792" s="34" t="n">
        <x:f>IF(SQRT($B$9)*$B792+SQRT(1-$B$9)*U792&lt;_xlfn.NORM.S.INV($B$6),1,0)</x:f>
        <x:v>0</x:v>
      </x:c>
      <x:c r="AQ792" s="34" t="n">
        <x:f>IF(SQRT($B$9)*$B792+SQRT(1-$B$9)*V792&lt;_xlfn.NORM.S.INV($B$6),1,0)</x:f>
        <x:v>0</x:v>
      </x:c>
      <x:c r="AR792" s="34" t="n">
        <x:f>IF(SQRT($B$9)*$B792+SQRT(1-$B$9)*W792&lt;_xlfn.NORM.S.INV($B$6),1,0)</x:f>
        <x:v>0</x:v>
      </x:c>
      <x:c r="AS792" s="34" t="n">
        <x:f>IF(SQRT($B$9)*$B792+SQRT(1-$B$9)*X792&lt;_xlfn.NORM.S.INV($B$6),1,0)</x:f>
        <x:v>0</x:v>
      </x:c>
      <x:c r="AT792" s="34" t="n">
        <x:f>IF(SQRT($B$9)*$B792+SQRT(1-$B$9)*Y792&lt;_xlfn.NORM.S.INV($B$6),1,0)</x:f>
        <x:v>0</x:v>
      </x:c>
      <x:c r="AU792" s="34" t="n">
        <x:f>IF(SQRT($B$9)*$B792+SQRT(1-$B$9)*Z792&lt;_xlfn.NORM.S.INV($B$6),1,0)</x:f>
        <x:v>0</x:v>
      </x:c>
      <x:c r="AV792" s="34" t="n">
        <x:f>IF(SQRT($B$9)*$B792+SQRT(1-$B$9)*AA792&lt;_xlfn.NORM.S.INV($B$6),1,0)</x:f>
        <x:v>0</x:v>
      </x:c>
      <x:c r="AW792" s="34" t="n">
        <x:f>IF(SQRT($C$9)*$B792+SQRT(1-$C$9)*AB792&lt;_xlfn.NORM.S.INV($C$6),1,0)</x:f>
        <x:v>0</x:v>
      </x:c>
      <x:c r="AX792" s="34" t="n">
        <x:f>IF(SQRT($C$9)*$B792+SQRT(1-$C$9)*AC792&lt;_xlfn.NORM.S.INV($C$6),1,0)</x:f>
        <x:v>0</x:v>
      </x:c>
      <x:c r="AY792" s="34" t="n">
        <x:f>IF(SQRT($C$9)*$B792+SQRT(1-$C$9)*AD792&lt;_xlfn.NORM.S.INV($C$6),1,0)</x:f>
        <x:v>0</x:v>
      </x:c>
      <x:c r="AZ792" s="34" t="n">
        <x:f>IF(SQRT($C$9)*$B792+SQRT(1-$C$9)*AE792&lt;_xlfn.NORM.S.INV($C$6),1,0)</x:f>
        <x:v>0</x:v>
      </x:c>
      <x:c r="BA792" s="34" t="n">
        <x:f>IF(SQRT($C$9)*$B792+SQRT(1-$C$9)*AF792&lt;_xlfn.NORM.S.INV($C$6),1,0)</x:f>
        <x:v>0</x:v>
      </x:c>
      <x:c r="BB792" s="34" t="n">
        <x:f>IF(SQRT($C$9)*$B792+SQRT(1-$C$9)*AG792&lt;_xlfn.NORM.S.INV($C$6),1,0)</x:f>
        <x:v>0</x:v>
      </x:c>
      <x:c r="BC792" s="34" t="n">
        <x:f>IF(SQRT($C$9)*$B792+SQRT(1-$C$9)*AH792&lt;_xlfn.NORM.S.INV($C$6),1,0)</x:f>
        <x:v>0</x:v>
      </x:c>
      <x:c r="BD792" s="34" t="n">
        <x:f>IF(SQRT($C$9)*$B792+SQRT(1-$C$9)*AI792&lt;_xlfn.NORM.S.INV($C$6),1,0)</x:f>
        <x:v>0</x:v>
      </x:c>
      <x:c r="BE792" s="34" t="n">
        <x:f>IF(SQRT($C$9)*$B792+SQRT(1-$C$9)*AJ792&lt;_xlfn.NORM.S.INV($C$6),1,0)</x:f>
        <x:v>0</x:v>
      </x:c>
      <x:c r="BF792" s="34" t="n">
        <x:f>IF(SQRT($C$9)*$B792+SQRT(1-$C$9)*AK792&lt;_xlfn.NORM.S.INV($C$6),1,0)</x:f>
        <x:v>0</x:v>
      </x:c>
      <x:c r="BG792" s="34"/>
      <x:c r="BH792" s="34"/>
      <x:c r="BI792" s="34" t="n">
        <x:f>$B$11*(($A$1061)*$C792/$B$12*$B$7+(1-$A$1061)*$D792/$B$12*$C$7)</x:f>
        <x:v>0</x:v>
      </x:c>
      <x:c r="BJ792" s="34" t="n">
        <x:f>$B$11*(($A$1062)*$C792/$B$12*$B$7+(1-$A$1062)*$D792/$B$12*$C$7)</x:f>
        <x:v>0</x:v>
      </x:c>
      <x:c r="BK792" s="34" t="n">
        <x:f>$B$11*(($A$1063)*$C792/$B$12*$B$7+(1-$A$1063)*$D792/$B$12*$C$7)</x:f>
        <x:v>0</x:v>
      </x:c>
      <x:c r="BL792" s="34" t="n">
        <x:f>$B$11*(($A$1064)*$C792/$B$12*$B$7+(1-$A$1064)*$D792/$B$12*$C$7)</x:f>
        <x:v>0</x:v>
      </x:c>
      <x:c r="BM792" s="34" t="n">
        <x:f>$B$11*(($A$1065)*$C792/$B$12*$B$7+(1-$A$1065)*$D792/$B$12*$C$7)</x:f>
        <x:v>0</x:v>
      </x:c>
      <x:c r="BN792" s="34" t="n">
        <x:f>$B$11*(($A$1066)*$C792/$B$12*$B$7+(1-$A$1066)*$D792/$B$12*$C$7)</x:f>
        <x:v>0</x:v>
      </x:c>
      <x:c r="BO792" s="34" t="n">
        <x:f>$B$11*(($A$1067)*$C792/$B$12*$B$7+(1-$A$1067)*$D792/$B$12*$C$7)</x:f>
        <x:v>0</x:v>
      </x:c>
      <x:c r="BP792" s="34" t="n">
        <x:f>$B$11*(($A$1068)*$C792/$B$12*$B$7+(1-$A$1068)*$D792/$B$12*$C$7)</x:f>
        <x:v>0</x:v>
      </x:c>
      <x:c r="BQ792" s="34" t="n">
        <x:f>$B$11*(($A$1069)*$C792/$B$12*$B$7+(1-$A$1069)*$D792/$B$12*$C$7)</x:f>
        <x:v>0</x:v>
      </x:c>
      <x:c r="BR792" s="34" t="n">
        <x:f>$B$11*(($A$1070)*$C792/$B$12*$B$7+(1-$A$1070)*$D792/$B$12*$C$7)</x:f>
        <x:v>0</x:v>
      </x:c>
      <x:c r="BS792" s="34" t="n">
        <x:f>$B$11*(($A$1071)*$C792/$B$12*$B$7+(1-$A$1071)*$D792/$B$12*$C$7)</x:f>
        <x:v>0</x:v>
      </x:c>
      <x:c r="BT792" s="34" t="n">
        <x:f>$B$11*(($A$1072)*$C792/$B$12*$B$7+(1-$A$1072)*$D792/$B$12*$C$7)</x:f>
        <x:v>0</x:v>
      </x:c>
      <x:c r="BU792" s="34" t="n">
        <x:f>$B$11*(($A$1073)*$C792/$B$12*$B$7+(1-$A$1073)*$D792/$B$12*$C$7)</x:f>
        <x:v>0</x:v>
      </x:c>
      <x:c r="BV792" s="34" t="n">
        <x:f>$B$11*(($A$1074)*$C792/$B$12*$B$7+(1-$A$1074)*$D792/$B$12*$C$7)</x:f>
        <x:v>0</x:v>
      </x:c>
      <x:c r="BW792" s="34" t="n">
        <x:f>$B$11*(($A$1075)*$C792/$B$12*$B$7+(1-$A$1075)*$D792/$B$12*$C$7)</x:f>
        <x:v>0</x:v>
      </x:c>
      <x:c r="BX792" s="34" t="n">
        <x:f>$B$11*(($A$1076)*$C792/$B$12*$B$7+(1-$A$1076)*$D792/$B$12*$C$7)</x:f>
        <x:v>0</x:v>
      </x:c>
      <x:c r="BY792" s="34" t="n">
        <x:f>$B$11*(($A$1077)*$C792/$B$12*$B$7+(1-$A$1077)*$D792/$B$12*$C$7)</x:f>
        <x:v>0</x:v>
      </x:c>
      <x:c r="BZ792" s="34" t="n">
        <x:f>$B$11*(($A$1078)*$C792/$B$12*$B$7+(1-$A$1078)*$D792/$B$12*$C$7)</x:f>
        <x:v>0</x:v>
      </x:c>
      <x:c r="CA792" s="34" t="n">
        <x:f>$B$11*(($A$1079)*$C792/$B$12*$B$7+(1-$A$1079)*$D792/$B$12*$C$7)</x:f>
        <x:v>0</x:v>
      </x:c>
      <x:c r="CB792" s="34" t="n">
        <x:f>$B$11*(($A$1080)*$C792/$B$12*$B$7+(1-$A$1080)*$D792/$B$12*$C$7)</x:f>
        <x:v>0</x:v>
      </x:c>
      <x:c r="CC792" s="34" t="n">
        <x:f>$B$11*(($A$1081)*$C792/$B$12*$B$7+(1-$A$1081)*$D792/$B$12*$C$7)</x:f>
        <x:v>0</x:v>
      </x:c>
    </x:row>
    <x:row r="793">
      <x:c r="A793" s="34" t="n">
        <x:v>769</x:v>
      </x:c>
      <x:c r="B793" s="39" t="n">
        <x:v>-0.9991105269554775</x:v>
      </x:c>
      <x:c r="C793" s="1" t="n">
        <x:f>SUM(AM793:AV793)</x:f>
        <x:v>0</x:v>
      </x:c>
      <x:c r="D793" s="1" t="n">
        <x:f>SUM(AW793:BF793)</x:f>
        <x:v>2</x:v>
      </x:c>
      <x:c r="E793" s="17" t="n">
        <x:f>(1-C793/$B$12)*$B$8-C793/$B$12*$B$7</x:f>
        <x:v>0.05</x:v>
      </x:c>
      <x:c r="F793" s="17" t="n">
        <x:f>(1-D793/$B$12)*$C$8-D793/$B$12*$C$7</x:f>
        <x:v>-0.048</x:v>
      </x:c>
      <x:c r="G793" s="32" t="n">
        <x:f>$B$11*($B$10*C793/$B$12*$B$7+(1-$B$10)*D793/$B$12*$C$7)</x:f>
        <x:v>600</x:v>
      </x:c>
      <x:c r="H793" s="17" t="n">
        <x:f>$B$10*E793+(1-$B$10)*F793</x:f>
        <x:v>0.0010000000000000009</x:v>
      </x:c>
      <x:c r="I793" s="34"/>
      <x:c r="J793" s="34"/>
      <x:c r="K793" s="34"/>
      <x:c r="L793" s="34"/>
      <x:c r="M793" s="34"/>
      <x:c r="N793" s="34"/>
      <x:c r="O793" s="34"/>
      <x:c r="P793" s="34"/>
      <x:c r="Q793" s="34"/>
      <x:c r="R793" s="39" t="n">
        <x:v>-0.6725330298987213</x:v>
      </x:c>
      <x:c r="S793" s="39" t="n">
        <x:v>-0.1423259505666765</x:v>
      </x:c>
      <x:c r="T793" s="39" t="n">
        <x:v>1.9020667963508555</x:v>
      </x:c>
      <x:c r="U793" s="39" t="n">
        <x:v>-0.852637108589197</x:v>
      </x:c>
      <x:c r="V793" s="39" t="n">
        <x:v>0.5446950146431369</x:v>
      </x:c>
      <x:c r="W793" s="39" t="n">
        <x:v>0.4898269946039956</x:v>
      </x:c>
      <x:c r="X793" s="39" t="n">
        <x:v>-1.9137986909967448</x:v>
      </x:c>
      <x:c r="Y793" s="39" t="n">
        <x:v>-0.3090435418110679</x:v>
      </x:c>
      <x:c r="Z793" s="39" t="n">
        <x:v>0.14696394752735403</x:v>
      </x:c>
      <x:c r="AA793" s="39" t="n">
        <x:v>-0.582925489156005</x:v>
      </x:c>
      <x:c r="AB793" s="39" t="n">
        <x:v>0.43732416524318424</x:v>
      </x:c>
      <x:c r="AC793" s="39" t="n">
        <x:v>0.9586083690314033</x:v>
      </x:c>
      <x:c r="AD793" s="39" t="n">
        <x:v>0.19789025515724018</x:v>
      </x:c>
      <x:c r="AE793" s="39" t="n">
        <x:v>-1.218797909171559</x:v>
      </x:c>
      <x:c r="AF793" s="39" t="n">
        <x:v>-2.440865582167088</x:v>
      </x:c>
      <x:c r="AG793" s="39" t="n">
        <x:v>-0.8235078245370904</x:v>
      </x:c>
      <x:c r="AH793" s="39" t="n">
        <x:v>-0.8033265215171532</x:v>
      </x:c>
      <x:c r="AI793" s="39" t="n">
        <x:v>1.1816902506993574</x:v>
      </x:c>
      <x:c r="AJ793" s="39" t="n">
        <x:v>-1.4523759841172998</x:v>
      </x:c>
      <x:c r="AK793" s="39" t="n">
        <x:v>-0.25945105209841257</x:v>
      </x:c>
      <x:c r="AL793" s="34"/>
      <x:c r="AM793" s="34" t="n">
        <x:f>IF(SQRT($B$9)*$B793+SQRT(1-$B$9)*R793&lt;_xlfn.NORM.S.INV($B$6),1,0)</x:f>
        <x:v>0</x:v>
      </x:c>
      <x:c r="AN793" s="34" t="n">
        <x:f>IF(SQRT($B$9)*$B793+SQRT(1-$B$9)*S793&lt;_xlfn.NORM.S.INV($B$6),1,0)</x:f>
        <x:v>0</x:v>
      </x:c>
      <x:c r="AO793" s="34" t="n">
        <x:f>IF(SQRT($B$9)*$B793+SQRT(1-$B$9)*T793&lt;_xlfn.NORM.S.INV($B$6),1,0)</x:f>
        <x:v>0</x:v>
      </x:c>
      <x:c r="AP793" s="34" t="n">
        <x:f>IF(SQRT($B$9)*$B793+SQRT(1-$B$9)*U793&lt;_xlfn.NORM.S.INV($B$6),1,0)</x:f>
        <x:v>0</x:v>
      </x:c>
      <x:c r="AQ793" s="34" t="n">
        <x:f>IF(SQRT($B$9)*$B793+SQRT(1-$B$9)*V793&lt;_xlfn.NORM.S.INV($B$6),1,0)</x:f>
        <x:v>0</x:v>
      </x:c>
      <x:c r="AR793" s="34" t="n">
        <x:f>IF(SQRT($B$9)*$B793+SQRT(1-$B$9)*W793&lt;_xlfn.NORM.S.INV($B$6),1,0)</x:f>
        <x:v>0</x:v>
      </x:c>
      <x:c r="AS793" s="34" t="n">
        <x:f>IF(SQRT($B$9)*$B793+SQRT(1-$B$9)*X793&lt;_xlfn.NORM.S.INV($B$6),1,0)</x:f>
        <x:v>0</x:v>
      </x:c>
      <x:c r="AT793" s="34" t="n">
        <x:f>IF(SQRT($B$9)*$B793+SQRT(1-$B$9)*Y793&lt;_xlfn.NORM.S.INV($B$6),1,0)</x:f>
        <x:v>0</x:v>
      </x:c>
      <x:c r="AU793" s="34" t="n">
        <x:f>IF(SQRT($B$9)*$B793+SQRT(1-$B$9)*Z793&lt;_xlfn.NORM.S.INV($B$6),1,0)</x:f>
        <x:v>0</x:v>
      </x:c>
      <x:c r="AV793" s="34" t="n">
        <x:f>IF(SQRT($B$9)*$B793+SQRT(1-$B$9)*AA793&lt;_xlfn.NORM.S.INV($B$6),1,0)</x:f>
        <x:v>0</x:v>
      </x:c>
      <x:c r="AW793" s="34" t="n">
        <x:f>IF(SQRT($C$9)*$B793+SQRT(1-$C$9)*AB793&lt;_xlfn.NORM.S.INV($C$6),1,0)</x:f>
        <x:v>0</x:v>
      </x:c>
      <x:c r="AX793" s="34" t="n">
        <x:f>IF(SQRT($C$9)*$B793+SQRT(1-$C$9)*AC793&lt;_xlfn.NORM.S.INV($C$6),1,0)</x:f>
        <x:v>0</x:v>
      </x:c>
      <x:c r="AY793" s="34" t="n">
        <x:f>IF(SQRT($C$9)*$B793+SQRT(1-$C$9)*AD793&lt;_xlfn.NORM.S.INV($C$6),1,0)</x:f>
        <x:v>0</x:v>
      </x:c>
      <x:c r="AZ793" s="34" t="n">
        <x:f>IF(SQRT($C$9)*$B793+SQRT(1-$C$9)*AE793&lt;_xlfn.NORM.S.INV($C$6),1,0)</x:f>
        <x:v>0</x:v>
      </x:c>
      <x:c r="BA793" s="34" t="n">
        <x:f>IF(SQRT($C$9)*$B793+SQRT(1-$C$9)*AF793&lt;_xlfn.NORM.S.INV($C$6),1,0)</x:f>
        <x:v>1</x:v>
      </x:c>
      <x:c r="BB793" s="34" t="n">
        <x:f>IF(SQRT($C$9)*$B793+SQRT(1-$C$9)*AG793&lt;_xlfn.NORM.S.INV($C$6),1,0)</x:f>
        <x:v>0</x:v>
      </x:c>
      <x:c r="BC793" s="34" t="n">
        <x:f>IF(SQRT($C$9)*$B793+SQRT(1-$C$9)*AH793&lt;_xlfn.NORM.S.INV($C$6),1,0)</x:f>
        <x:v>0</x:v>
      </x:c>
      <x:c r="BD793" s="34" t="n">
        <x:f>IF(SQRT($C$9)*$B793+SQRT(1-$C$9)*AI793&lt;_xlfn.NORM.S.INV($C$6),1,0)</x:f>
        <x:v>0</x:v>
      </x:c>
      <x:c r="BE793" s="34" t="n">
        <x:f>IF(SQRT($C$9)*$B793+SQRT(1-$C$9)*AJ793&lt;_xlfn.NORM.S.INV($C$6),1,0)</x:f>
        <x:v>1</x:v>
      </x:c>
      <x:c r="BF793" s="34" t="n">
        <x:f>IF(SQRT($C$9)*$B793+SQRT(1-$C$9)*AK793&lt;_xlfn.NORM.S.INV($C$6),1,0)</x:f>
        <x:v>0</x:v>
      </x:c>
      <x:c r="BG793" s="34"/>
      <x:c r="BH793" s="34"/>
      <x:c r="BI793" s="34" t="n">
        <x:f>$B$11*(($A$1061)*$C793/$B$12*$B$7+(1-$A$1061)*$D793/$B$12*$C$7)</x:f>
        <x:v>1200</x:v>
      </x:c>
      <x:c r="BJ793" s="34" t="n">
        <x:f>$B$11*(($A$1062)*$C793/$B$12*$B$7+(1-$A$1062)*$D793/$B$12*$C$7)</x:f>
        <x:v>1140</x:v>
      </x:c>
      <x:c r="BK793" s="34" t="n">
        <x:f>$B$11*(($A$1063)*$C793/$B$12*$B$7+(1-$A$1063)*$D793/$B$12*$C$7)</x:f>
        <x:v>1080</x:v>
      </x:c>
      <x:c r="BL793" s="34" t="n">
        <x:f>$B$11*(($A$1064)*$C793/$B$12*$B$7+(1-$A$1064)*$D793/$B$12*$C$7)</x:f>
        <x:v>1019.9999999999999</x:v>
      </x:c>
      <x:c r="BM793" s="34" t="n">
        <x:f>$B$11*(($A$1065)*$C793/$B$12*$B$7+(1-$A$1065)*$D793/$B$12*$C$7)</x:f>
        <x:v>960</x:v>
      </x:c>
      <x:c r="BN793" s="34" t="n">
        <x:f>$B$11*(($A$1066)*$C793/$B$12*$B$7+(1-$A$1066)*$D793/$B$12*$C$7)</x:f>
        <x:v>900</x:v>
      </x:c>
      <x:c r="BO793" s="34" t="n">
        <x:f>$B$11*(($A$1067)*$C793/$B$12*$B$7+(1-$A$1067)*$D793/$B$12*$C$7)</x:f>
        <x:v>839.9999999999999</x:v>
      </x:c>
      <x:c r="BP793" s="34" t="n">
        <x:f>$B$11*(($A$1068)*$C793/$B$12*$B$7+(1-$A$1068)*$D793/$B$12*$C$7)</x:f>
        <x:v>780</x:v>
      </x:c>
      <x:c r="BQ793" s="34" t="n">
        <x:f>$B$11*(($A$1069)*$C793/$B$12*$B$7+(1-$A$1069)*$D793/$B$12*$C$7)</x:f>
        <x:v>720</x:v>
      </x:c>
      <x:c r="BR793" s="34" t="n">
        <x:f>$B$11*(($A$1070)*$C793/$B$12*$B$7+(1-$A$1070)*$D793/$B$12*$C$7)</x:f>
        <x:v>660</x:v>
      </x:c>
      <x:c r="BS793" s="34" t="n">
        <x:f>$B$11*(($A$1071)*$C793/$B$12*$B$7+(1-$A$1071)*$D793/$B$12*$C$7)</x:f>
        <x:v>600</x:v>
      </x:c>
      <x:c r="BT793" s="34" t="n">
        <x:f>$B$11*(($A$1072)*$C793/$B$12*$B$7+(1-$A$1072)*$D793/$B$12*$C$7)</x:f>
        <x:v>540</x:v>
      </x:c>
      <x:c r="BU793" s="34" t="n">
        <x:f>$B$11*(($A$1073)*$C793/$B$12*$B$7+(1-$A$1073)*$D793/$B$12*$C$7)</x:f>
        <x:v>480</x:v>
      </x:c>
      <x:c r="BV793" s="34" t="n">
        <x:f>$B$11*(($A$1074)*$C793/$B$12*$B$7+(1-$A$1074)*$D793/$B$12*$C$7)</x:f>
        <x:v>419.99999999999994</x:v>
      </x:c>
      <x:c r="BW793" s="34" t="n">
        <x:f>$B$11*(($A$1075)*$C793/$B$12*$B$7+(1-$A$1075)*$D793/$B$12*$C$7)</x:f>
        <x:v>360.00000000000006</x:v>
      </x:c>
      <x:c r="BX793" s="34" t="n">
        <x:f>$B$11*(($A$1076)*$C793/$B$12*$B$7+(1-$A$1076)*$D793/$B$12*$C$7)</x:f>
        <x:v>300</x:v>
      </x:c>
      <x:c r="BY793" s="34" t="n">
        <x:f>$B$11*(($A$1077)*$C793/$B$12*$B$7+(1-$A$1077)*$D793/$B$12*$C$7)</x:f>
        <x:v>239.99999999999997</x:v>
      </x:c>
      <x:c r="BZ793" s="34" t="n">
        <x:f>$B$11*(($A$1078)*$C793/$B$12*$B$7+(1-$A$1078)*$D793/$B$12*$C$7)</x:f>
        <x:v>180.00000000000003</x:v>
      </x:c>
      <x:c r="CA793" s="34" t="n">
        <x:f>$B$11*(($A$1079)*$C793/$B$12*$B$7+(1-$A$1079)*$D793/$B$12*$C$7)</x:f>
        <x:v>119.99999999999999</x:v>
      </x:c>
      <x:c r="CB793" s="34" t="n">
        <x:f>$B$11*(($A$1080)*$C793/$B$12*$B$7+(1-$A$1080)*$D793/$B$12*$C$7)</x:f>
        <x:v>60.00000000000006</x:v>
      </x:c>
      <x:c r="CC793" s="34" t="n">
        <x:f>$B$11*(($A$1081)*$C793/$B$12*$B$7+(1-$A$1081)*$D793/$B$12*$C$7)</x:f>
        <x:v>0</x:v>
      </x:c>
    </x:row>
    <x:row r="794">
      <x:c r="A794" s="34" t="n">
        <x:v>770</x:v>
      </x:c>
      <x:c r="B794" s="39" t="n">
        <x:v>-1.8055226977867904</x:v>
      </x:c>
      <x:c r="C794" s="1" t="n">
        <x:f>SUM(AM794:AV794)</x:f>
        <x:v>0</x:v>
      </x:c>
      <x:c r="D794" s="1" t="n">
        <x:f>SUM(AW794:BF794)</x:f>
        <x:v>2</x:v>
      </x:c>
      <x:c r="E794" s="17" t="n">
        <x:f>(1-C794/$B$12)*$B$8-C794/$B$12*$B$7</x:f>
        <x:v>0.05</x:v>
      </x:c>
      <x:c r="F794" s="17" t="n">
        <x:f>(1-D794/$B$12)*$C$8-D794/$B$12*$C$7</x:f>
        <x:v>-0.048</x:v>
      </x:c>
      <x:c r="G794" s="32" t="n">
        <x:f>$B$11*($B$10*C794/$B$12*$B$7+(1-$B$10)*D794/$B$12*$C$7)</x:f>
        <x:v>600</x:v>
      </x:c>
      <x:c r="H794" s="17" t="n">
        <x:f>$B$10*E794+(1-$B$10)*F794</x:f>
        <x:v>0.0010000000000000009</x:v>
      </x:c>
      <x:c r="I794" s="34"/>
      <x:c r="J794" s="34"/>
      <x:c r="K794" s="34"/>
      <x:c r="L794" s="34"/>
      <x:c r="M794" s="34"/>
      <x:c r="N794" s="34"/>
      <x:c r="O794" s="34"/>
      <x:c r="P794" s="34"/>
      <x:c r="Q794" s="34"/>
      <x:c r="R794" s="39" t="n">
        <x:v>2.3355726659521605</x:v>
      </x:c>
      <x:c r="S794" s="39" t="n">
        <x:v>-0.30836490604045325</x:v>
      </x:c>
      <x:c r="T794" s="39" t="n">
        <x:v>0.398937344329071</x:v>
      </x:c>
      <x:c r="U794" s="39" t="n">
        <x:v>-0.3436124380323353</x:v>
      </x:c>
      <x:c r="V794" s="39" t="n">
        <x:v>0.37611054444593633</x:v>
      </x:c>
      <x:c r="W794" s="39" t="n">
        <x:v>-0.5698434926125653</x:v>
      </x:c>
      <x:c r="X794" s="39" t="n">
        <x:v>0.05641283219101272</x:v>
      </x:c>
      <x:c r="Y794" s="39" t="n">
        <x:v>-0.8562801288221311</x:v>
      </x:c>
      <x:c r="Z794" s="39" t="n">
        <x:v>-0.5426728835555628</x:v>
      </x:c>
      <x:c r="AA794" s="39" t="n">
        <x:v>-1.0502080085950494</x:v>
      </x:c>
      <x:c r="AB794" s="39" t="n">
        <x:v>0.9387008956143906</x:v>
      </x:c>
      <x:c r="AC794" s="39" t="n">
        <x:v>1.4664232462380131</x:v>
      </x:c>
      <x:c r="AD794" s="39" t="n">
        <x:v>0.9777784847477309</x:v>
      </x:c>
      <x:c r="AE794" s="39" t="n">
        <x:v>0.8140132574295983</x:v>
      </x:c>
      <x:c r="AF794" s="39" t="n">
        <x:v>1.3950128291274095</x:v>
      </x:c>
      <x:c r="AG794" s="39" t="n">
        <x:v>0.4016533505264763</x:v>
      </x:c>
      <x:c r="AH794" s="39" t="n">
        <x:v>-1.1127888698422137</x:v>
      </x:c>
      <x:c r="AI794" s="39" t="n">
        <x:v>-0.22175205093821215</x:v>
      </x:c>
      <x:c r="AJ794" s="39" t="n">
        <x:v>-0.15198774598377487</x:v>
      </x:c>
      <x:c r="AK794" s="39" t="n">
        <x:v>-2.1049187551353223</x:v>
      </x:c>
      <x:c r="AL794" s="34"/>
      <x:c r="AM794" s="34" t="n">
        <x:f>IF(SQRT($B$9)*$B794+SQRT(1-$B$9)*R794&lt;_xlfn.NORM.S.INV($B$6),1,0)</x:f>
        <x:v>0</x:v>
      </x:c>
      <x:c r="AN794" s="34" t="n">
        <x:f>IF(SQRT($B$9)*$B794+SQRT(1-$B$9)*S794&lt;_xlfn.NORM.S.INV($B$6),1,0)</x:f>
        <x:v>0</x:v>
      </x:c>
      <x:c r="AO794" s="34" t="n">
        <x:f>IF(SQRT($B$9)*$B794+SQRT(1-$B$9)*T794&lt;_xlfn.NORM.S.INV($B$6),1,0)</x:f>
        <x:v>0</x:v>
      </x:c>
      <x:c r="AP794" s="34" t="n">
        <x:f>IF(SQRT($B$9)*$B794+SQRT(1-$B$9)*U794&lt;_xlfn.NORM.S.INV($B$6),1,0)</x:f>
        <x:v>0</x:v>
      </x:c>
      <x:c r="AQ794" s="34" t="n">
        <x:f>IF(SQRT($B$9)*$B794+SQRT(1-$B$9)*V794&lt;_xlfn.NORM.S.INV($B$6),1,0)</x:f>
        <x:v>0</x:v>
      </x:c>
      <x:c r="AR794" s="34" t="n">
        <x:f>IF(SQRT($B$9)*$B794+SQRT(1-$B$9)*W794&lt;_xlfn.NORM.S.INV($B$6),1,0)</x:f>
        <x:v>0</x:v>
      </x:c>
      <x:c r="AS794" s="34" t="n">
        <x:f>IF(SQRT($B$9)*$B794+SQRT(1-$B$9)*X794&lt;_xlfn.NORM.S.INV($B$6),1,0)</x:f>
        <x:v>0</x:v>
      </x:c>
      <x:c r="AT794" s="34" t="n">
        <x:f>IF(SQRT($B$9)*$B794+SQRT(1-$B$9)*Y794&lt;_xlfn.NORM.S.INV($B$6),1,0)</x:f>
        <x:v>0</x:v>
      </x:c>
      <x:c r="AU794" s="34" t="n">
        <x:f>IF(SQRT($B$9)*$B794+SQRT(1-$B$9)*Z794&lt;_xlfn.NORM.S.INV($B$6),1,0)</x:f>
        <x:v>0</x:v>
      </x:c>
      <x:c r="AV794" s="34" t="n">
        <x:f>IF(SQRT($B$9)*$B794+SQRT(1-$B$9)*AA794&lt;_xlfn.NORM.S.INV($B$6),1,0)</x:f>
        <x:v>0</x:v>
      </x:c>
      <x:c r="AW794" s="34" t="n">
        <x:f>IF(SQRT($C$9)*$B794+SQRT(1-$C$9)*AB794&lt;_xlfn.NORM.S.INV($C$6),1,0)</x:f>
        <x:v>0</x:v>
      </x:c>
      <x:c r="AX794" s="34" t="n">
        <x:f>IF(SQRT($C$9)*$B794+SQRT(1-$C$9)*AC794&lt;_xlfn.NORM.S.INV($C$6),1,0)</x:f>
        <x:v>0</x:v>
      </x:c>
      <x:c r="AY794" s="34" t="n">
        <x:f>IF(SQRT($C$9)*$B794+SQRT(1-$C$9)*AD794&lt;_xlfn.NORM.S.INV($C$6),1,0)</x:f>
        <x:v>0</x:v>
      </x:c>
      <x:c r="AZ794" s="34" t="n">
        <x:f>IF(SQRT($C$9)*$B794+SQRT(1-$C$9)*AE794&lt;_xlfn.NORM.S.INV($C$6),1,0)</x:f>
        <x:v>0</x:v>
      </x:c>
      <x:c r="BA794" s="34" t="n">
        <x:f>IF(SQRT($C$9)*$B794+SQRT(1-$C$9)*AF794&lt;_xlfn.NORM.S.INV($C$6),1,0)</x:f>
        <x:v>0</x:v>
      </x:c>
      <x:c r="BB794" s="34" t="n">
        <x:f>IF(SQRT($C$9)*$B794+SQRT(1-$C$9)*AG794&lt;_xlfn.NORM.S.INV($C$6),1,0)</x:f>
        <x:v>0</x:v>
      </x:c>
      <x:c r="BC794" s="34" t="n">
        <x:f>IF(SQRT($C$9)*$B794+SQRT(1-$C$9)*AH794&lt;_xlfn.NORM.S.INV($C$6),1,0)</x:f>
        <x:v>1</x:v>
      </x:c>
      <x:c r="BD794" s="34" t="n">
        <x:f>IF(SQRT($C$9)*$B794+SQRT(1-$C$9)*AI794&lt;_xlfn.NORM.S.INV($C$6),1,0)</x:f>
        <x:v>0</x:v>
      </x:c>
      <x:c r="BE794" s="34" t="n">
        <x:f>IF(SQRT($C$9)*$B794+SQRT(1-$C$9)*AJ794&lt;_xlfn.NORM.S.INV($C$6),1,0)</x:f>
        <x:v>0</x:v>
      </x:c>
      <x:c r="BF794" s="34" t="n">
        <x:f>IF(SQRT($C$9)*$B794+SQRT(1-$C$9)*AK794&lt;_xlfn.NORM.S.INV($C$6),1,0)</x:f>
        <x:v>1</x:v>
      </x:c>
      <x:c r="BG794" s="34"/>
      <x:c r="BH794" s="34"/>
      <x:c r="BI794" s="34" t="n">
        <x:f>$B$11*(($A$1061)*$C794/$B$12*$B$7+(1-$A$1061)*$D794/$B$12*$C$7)</x:f>
        <x:v>1200</x:v>
      </x:c>
      <x:c r="BJ794" s="34" t="n">
        <x:f>$B$11*(($A$1062)*$C794/$B$12*$B$7+(1-$A$1062)*$D794/$B$12*$C$7)</x:f>
        <x:v>1140</x:v>
      </x:c>
      <x:c r="BK794" s="34" t="n">
        <x:f>$B$11*(($A$1063)*$C794/$B$12*$B$7+(1-$A$1063)*$D794/$B$12*$C$7)</x:f>
        <x:v>1080</x:v>
      </x:c>
      <x:c r="BL794" s="34" t="n">
        <x:f>$B$11*(($A$1064)*$C794/$B$12*$B$7+(1-$A$1064)*$D794/$B$12*$C$7)</x:f>
        <x:v>1019.9999999999999</x:v>
      </x:c>
      <x:c r="BM794" s="34" t="n">
        <x:f>$B$11*(($A$1065)*$C794/$B$12*$B$7+(1-$A$1065)*$D794/$B$12*$C$7)</x:f>
        <x:v>960</x:v>
      </x:c>
      <x:c r="BN794" s="34" t="n">
        <x:f>$B$11*(($A$1066)*$C794/$B$12*$B$7+(1-$A$1066)*$D794/$B$12*$C$7)</x:f>
        <x:v>900</x:v>
      </x:c>
      <x:c r="BO794" s="34" t="n">
        <x:f>$B$11*(($A$1067)*$C794/$B$12*$B$7+(1-$A$1067)*$D794/$B$12*$C$7)</x:f>
        <x:v>839.9999999999999</x:v>
      </x:c>
      <x:c r="BP794" s="34" t="n">
        <x:f>$B$11*(($A$1068)*$C794/$B$12*$B$7+(1-$A$1068)*$D794/$B$12*$C$7)</x:f>
        <x:v>780</x:v>
      </x:c>
      <x:c r="BQ794" s="34" t="n">
        <x:f>$B$11*(($A$1069)*$C794/$B$12*$B$7+(1-$A$1069)*$D794/$B$12*$C$7)</x:f>
        <x:v>720</x:v>
      </x:c>
      <x:c r="BR794" s="34" t="n">
        <x:f>$B$11*(($A$1070)*$C794/$B$12*$B$7+(1-$A$1070)*$D794/$B$12*$C$7)</x:f>
        <x:v>660</x:v>
      </x:c>
      <x:c r="BS794" s="34" t="n">
        <x:f>$B$11*(($A$1071)*$C794/$B$12*$B$7+(1-$A$1071)*$D794/$B$12*$C$7)</x:f>
        <x:v>600</x:v>
      </x:c>
      <x:c r="BT794" s="34" t="n">
        <x:f>$B$11*(($A$1072)*$C794/$B$12*$B$7+(1-$A$1072)*$D794/$B$12*$C$7)</x:f>
        <x:v>540</x:v>
      </x:c>
      <x:c r="BU794" s="34" t="n">
        <x:f>$B$11*(($A$1073)*$C794/$B$12*$B$7+(1-$A$1073)*$D794/$B$12*$C$7)</x:f>
        <x:v>480</x:v>
      </x:c>
      <x:c r="BV794" s="34" t="n">
        <x:f>$B$11*(($A$1074)*$C794/$B$12*$B$7+(1-$A$1074)*$D794/$B$12*$C$7)</x:f>
        <x:v>419.99999999999994</x:v>
      </x:c>
      <x:c r="BW794" s="34" t="n">
        <x:f>$B$11*(($A$1075)*$C794/$B$12*$B$7+(1-$A$1075)*$D794/$B$12*$C$7)</x:f>
        <x:v>360.00000000000006</x:v>
      </x:c>
      <x:c r="BX794" s="34" t="n">
        <x:f>$B$11*(($A$1076)*$C794/$B$12*$B$7+(1-$A$1076)*$D794/$B$12*$C$7)</x:f>
        <x:v>300</x:v>
      </x:c>
      <x:c r="BY794" s="34" t="n">
        <x:f>$B$11*(($A$1077)*$C794/$B$12*$B$7+(1-$A$1077)*$D794/$B$12*$C$7)</x:f>
        <x:v>239.99999999999997</x:v>
      </x:c>
      <x:c r="BZ794" s="34" t="n">
        <x:f>$B$11*(($A$1078)*$C794/$B$12*$B$7+(1-$A$1078)*$D794/$B$12*$C$7)</x:f>
        <x:v>180.00000000000003</x:v>
      </x:c>
      <x:c r="CA794" s="34" t="n">
        <x:f>$B$11*(($A$1079)*$C794/$B$12*$B$7+(1-$A$1079)*$D794/$B$12*$C$7)</x:f>
        <x:v>119.99999999999999</x:v>
      </x:c>
      <x:c r="CB794" s="34" t="n">
        <x:f>$B$11*(($A$1080)*$C794/$B$12*$B$7+(1-$A$1080)*$D794/$B$12*$C$7)</x:f>
        <x:v>60.00000000000006</x:v>
      </x:c>
      <x:c r="CC794" s="34" t="n">
        <x:f>$B$11*(($A$1081)*$C794/$B$12*$B$7+(1-$A$1081)*$D794/$B$12*$C$7)</x:f>
        <x:v>0</x:v>
      </x:c>
    </x:row>
    <x:row r="795">
      <x:c r="A795" s="34" t="n">
        <x:v>771</x:v>
      </x:c>
      <x:c r="B795" s="39" t="n">
        <x:v>2.786778212721278</x:v>
      </x:c>
      <x:c r="C795" s="1" t="n">
        <x:f>SUM(AM795:AV795)</x:f>
        <x:v>0</x:v>
      </x:c>
      <x:c r="D795" s="1" t="n">
        <x:f>SUM(AW795:BF795)</x:f>
        <x:v>0</x:v>
      </x:c>
      <x:c r="E795" s="17" t="n">
        <x:f>(1-C795/$B$12)*$B$8-C795/$B$12*$B$7</x:f>
        <x:v>0.05</x:v>
      </x:c>
      <x:c r="F795" s="17" t="n">
        <x:f>(1-D795/$B$12)*$C$8-D795/$B$12*$C$7</x:f>
        <x:v>0.09</x:v>
      </x:c>
      <x:c r="G795" s="32" t="n">
        <x:f>$B$11*($B$10*C795/$B$12*$B$7+(1-$B$10)*D795/$B$12*$C$7)</x:f>
        <x:v>0</x:v>
      </x:c>
      <x:c r="H795" s="17" t="n">
        <x:f>$B$10*E795+(1-$B$10)*F795</x:f>
        <x:v>0.07</x:v>
      </x:c>
      <x:c r="I795" s="34"/>
      <x:c r="J795" s="34"/>
      <x:c r="K795" s="34"/>
      <x:c r="L795" s="34"/>
      <x:c r="M795" s="34"/>
      <x:c r="N795" s="34"/>
      <x:c r="O795" s="34"/>
      <x:c r="P795" s="34"/>
      <x:c r="Q795" s="34"/>
      <x:c r="R795" s="39" t="n">
        <x:v>1.483429000175622</x:v>
      </x:c>
      <x:c r="S795" s="39" t="n">
        <x:v>-0.18184963139420612</x:v>
      </x:c>
      <x:c r="T795" s="39" t="n">
        <x:v>-0.5560017414093434</x:v>
      </x:c>
      <x:c r="U795" s="39" t="n">
        <x:v>-0.033643132211154815</x:v>
      </x:c>
      <x:c r="V795" s="39" t="n">
        <x:v>-0.5524577437798609</x:v>
      </x:c>
      <x:c r="W795" s="39" t="n">
        <x:v>0.31870262196971977</x:v>
      </x:c>
      <x:c r="X795" s="39" t="n">
        <x:v>0.5514087926821585</x:v>
      </x:c>
      <x:c r="Y795" s="39" t="n">
        <x:v>0.05839081162859419</x:v>
      </x:c>
      <x:c r="Z795" s="39" t="n">
        <x:v>-0.8709669962219113</x:v>
      </x:c>
      <x:c r="AA795" s="39" t="n">
        <x:v>0.5476864055196973</x:v>
      </x:c>
      <x:c r="AB795" s="39" t="n">
        <x:v>0.8146025575910181</x:v>
      </x:c>
      <x:c r="AC795" s="39" t="n">
        <x:v>0.4598299984608574</x:v>
      </x:c>
      <x:c r="AD795" s="39" t="n">
        <x:v>0.45177471968146266</x:v>
      </x:c>
      <x:c r="AE795" s="39" t="n">
        <x:v>0.2984241877797727</x:v>
      </x:c>
      <x:c r="AF795" s="39" t="n">
        <x:v>-0.3560887104740492</x:v>
      </x:c>
      <x:c r="AG795" s="39" t="n">
        <x:v>0.1478170129373388</x:v>
      </x:c>
      <x:c r="AH795" s="39" t="n">
        <x:v>-0.16395745689850857</x:v>
      </x:c>
      <x:c r="AI795" s="39" t="n">
        <x:v>-1.4721906049282802</x:v>
      </x:c>
      <x:c r="AJ795" s="39" t="n">
        <x:v>-1.4381105064635153</x:v>
      </x:c>
      <x:c r="AK795" s="39" t="n">
        <x:v>1.3094598582430703</x:v>
      </x:c>
      <x:c r="AL795" s="34"/>
      <x:c r="AM795" s="34" t="n">
        <x:f>IF(SQRT($B$9)*$B795+SQRT(1-$B$9)*R795&lt;_xlfn.NORM.S.INV($B$6),1,0)</x:f>
        <x:v>0</x:v>
      </x:c>
      <x:c r="AN795" s="34" t="n">
        <x:f>IF(SQRT($B$9)*$B795+SQRT(1-$B$9)*S795&lt;_xlfn.NORM.S.INV($B$6),1,0)</x:f>
        <x:v>0</x:v>
      </x:c>
      <x:c r="AO795" s="34" t="n">
        <x:f>IF(SQRT($B$9)*$B795+SQRT(1-$B$9)*T795&lt;_xlfn.NORM.S.INV($B$6),1,0)</x:f>
        <x:v>0</x:v>
      </x:c>
      <x:c r="AP795" s="34" t="n">
        <x:f>IF(SQRT($B$9)*$B795+SQRT(1-$B$9)*U795&lt;_xlfn.NORM.S.INV($B$6),1,0)</x:f>
        <x:v>0</x:v>
      </x:c>
      <x:c r="AQ795" s="34" t="n">
        <x:f>IF(SQRT($B$9)*$B795+SQRT(1-$B$9)*V795&lt;_xlfn.NORM.S.INV($B$6),1,0)</x:f>
        <x:v>0</x:v>
      </x:c>
      <x:c r="AR795" s="34" t="n">
        <x:f>IF(SQRT($B$9)*$B795+SQRT(1-$B$9)*W795&lt;_xlfn.NORM.S.INV($B$6),1,0)</x:f>
        <x:v>0</x:v>
      </x:c>
      <x:c r="AS795" s="34" t="n">
        <x:f>IF(SQRT($B$9)*$B795+SQRT(1-$B$9)*X795&lt;_xlfn.NORM.S.INV($B$6),1,0)</x:f>
        <x:v>0</x:v>
      </x:c>
      <x:c r="AT795" s="34" t="n">
        <x:f>IF(SQRT($B$9)*$B795+SQRT(1-$B$9)*Y795&lt;_xlfn.NORM.S.INV($B$6),1,0)</x:f>
        <x:v>0</x:v>
      </x:c>
      <x:c r="AU795" s="34" t="n">
        <x:f>IF(SQRT($B$9)*$B795+SQRT(1-$B$9)*Z795&lt;_xlfn.NORM.S.INV($B$6),1,0)</x:f>
        <x:v>0</x:v>
      </x:c>
      <x:c r="AV795" s="34" t="n">
        <x:f>IF(SQRT($B$9)*$B795+SQRT(1-$B$9)*AA795&lt;_xlfn.NORM.S.INV($B$6),1,0)</x:f>
        <x:v>0</x:v>
      </x:c>
      <x:c r="AW795" s="34" t="n">
        <x:f>IF(SQRT($C$9)*$B795+SQRT(1-$C$9)*AB795&lt;_xlfn.NORM.S.INV($C$6),1,0)</x:f>
        <x:v>0</x:v>
      </x:c>
      <x:c r="AX795" s="34" t="n">
        <x:f>IF(SQRT($C$9)*$B795+SQRT(1-$C$9)*AC795&lt;_xlfn.NORM.S.INV($C$6),1,0)</x:f>
        <x:v>0</x:v>
      </x:c>
      <x:c r="AY795" s="34" t="n">
        <x:f>IF(SQRT($C$9)*$B795+SQRT(1-$C$9)*AD795&lt;_xlfn.NORM.S.INV($C$6),1,0)</x:f>
        <x:v>0</x:v>
      </x:c>
      <x:c r="AZ795" s="34" t="n">
        <x:f>IF(SQRT($C$9)*$B795+SQRT(1-$C$9)*AE795&lt;_xlfn.NORM.S.INV($C$6),1,0)</x:f>
        <x:v>0</x:v>
      </x:c>
      <x:c r="BA795" s="34" t="n">
        <x:f>IF(SQRT($C$9)*$B795+SQRT(1-$C$9)*AF795&lt;_xlfn.NORM.S.INV($C$6),1,0)</x:f>
        <x:v>0</x:v>
      </x:c>
      <x:c r="BB795" s="34" t="n">
        <x:f>IF(SQRT($C$9)*$B795+SQRT(1-$C$9)*AG795&lt;_xlfn.NORM.S.INV($C$6),1,0)</x:f>
        <x:v>0</x:v>
      </x:c>
      <x:c r="BC795" s="34" t="n">
        <x:f>IF(SQRT($C$9)*$B795+SQRT(1-$C$9)*AH795&lt;_xlfn.NORM.S.INV($C$6),1,0)</x:f>
        <x:v>0</x:v>
      </x:c>
      <x:c r="BD795" s="34" t="n">
        <x:f>IF(SQRT($C$9)*$B795+SQRT(1-$C$9)*AI795&lt;_xlfn.NORM.S.INV($C$6),1,0)</x:f>
        <x:v>0</x:v>
      </x:c>
      <x:c r="BE795" s="34" t="n">
        <x:f>IF(SQRT($C$9)*$B795+SQRT(1-$C$9)*AJ795&lt;_xlfn.NORM.S.INV($C$6),1,0)</x:f>
        <x:v>0</x:v>
      </x:c>
      <x:c r="BF795" s="34" t="n">
        <x:f>IF(SQRT($C$9)*$B795+SQRT(1-$C$9)*AK795&lt;_xlfn.NORM.S.INV($C$6),1,0)</x:f>
        <x:v>0</x:v>
      </x:c>
      <x:c r="BG795" s="34"/>
      <x:c r="BH795" s="34"/>
      <x:c r="BI795" s="34" t="n">
        <x:f>$B$11*(($A$1061)*$C795/$B$12*$B$7+(1-$A$1061)*$D795/$B$12*$C$7)</x:f>
        <x:v>0</x:v>
      </x:c>
      <x:c r="BJ795" s="34" t="n">
        <x:f>$B$11*(($A$1062)*$C795/$B$12*$B$7+(1-$A$1062)*$D795/$B$12*$C$7)</x:f>
        <x:v>0</x:v>
      </x:c>
      <x:c r="BK795" s="34" t="n">
        <x:f>$B$11*(($A$1063)*$C795/$B$12*$B$7+(1-$A$1063)*$D795/$B$12*$C$7)</x:f>
        <x:v>0</x:v>
      </x:c>
      <x:c r="BL795" s="34" t="n">
        <x:f>$B$11*(($A$1064)*$C795/$B$12*$B$7+(1-$A$1064)*$D795/$B$12*$C$7)</x:f>
        <x:v>0</x:v>
      </x:c>
      <x:c r="BM795" s="34" t="n">
        <x:f>$B$11*(($A$1065)*$C795/$B$12*$B$7+(1-$A$1065)*$D795/$B$12*$C$7)</x:f>
        <x:v>0</x:v>
      </x:c>
      <x:c r="BN795" s="34" t="n">
        <x:f>$B$11*(($A$1066)*$C795/$B$12*$B$7+(1-$A$1066)*$D795/$B$12*$C$7)</x:f>
        <x:v>0</x:v>
      </x:c>
      <x:c r="BO795" s="34" t="n">
        <x:f>$B$11*(($A$1067)*$C795/$B$12*$B$7+(1-$A$1067)*$D795/$B$12*$C$7)</x:f>
        <x:v>0</x:v>
      </x:c>
      <x:c r="BP795" s="34" t="n">
        <x:f>$B$11*(($A$1068)*$C795/$B$12*$B$7+(1-$A$1068)*$D795/$B$12*$C$7)</x:f>
        <x:v>0</x:v>
      </x:c>
      <x:c r="BQ795" s="34" t="n">
        <x:f>$B$11*(($A$1069)*$C795/$B$12*$B$7+(1-$A$1069)*$D795/$B$12*$C$7)</x:f>
        <x:v>0</x:v>
      </x:c>
      <x:c r="BR795" s="34" t="n">
        <x:f>$B$11*(($A$1070)*$C795/$B$12*$B$7+(1-$A$1070)*$D795/$B$12*$C$7)</x:f>
        <x:v>0</x:v>
      </x:c>
      <x:c r="BS795" s="34" t="n">
        <x:f>$B$11*(($A$1071)*$C795/$B$12*$B$7+(1-$A$1071)*$D795/$B$12*$C$7)</x:f>
        <x:v>0</x:v>
      </x:c>
      <x:c r="BT795" s="34" t="n">
        <x:f>$B$11*(($A$1072)*$C795/$B$12*$B$7+(1-$A$1072)*$D795/$B$12*$C$7)</x:f>
        <x:v>0</x:v>
      </x:c>
      <x:c r="BU795" s="34" t="n">
        <x:f>$B$11*(($A$1073)*$C795/$B$12*$B$7+(1-$A$1073)*$D795/$B$12*$C$7)</x:f>
        <x:v>0</x:v>
      </x:c>
      <x:c r="BV795" s="34" t="n">
        <x:f>$B$11*(($A$1074)*$C795/$B$12*$B$7+(1-$A$1074)*$D795/$B$12*$C$7)</x:f>
        <x:v>0</x:v>
      </x:c>
      <x:c r="BW795" s="34" t="n">
        <x:f>$B$11*(($A$1075)*$C795/$B$12*$B$7+(1-$A$1075)*$D795/$B$12*$C$7)</x:f>
        <x:v>0</x:v>
      </x:c>
      <x:c r="BX795" s="34" t="n">
        <x:f>$B$11*(($A$1076)*$C795/$B$12*$B$7+(1-$A$1076)*$D795/$B$12*$C$7)</x:f>
        <x:v>0</x:v>
      </x:c>
      <x:c r="BY795" s="34" t="n">
        <x:f>$B$11*(($A$1077)*$C795/$B$12*$B$7+(1-$A$1077)*$D795/$B$12*$C$7)</x:f>
        <x:v>0</x:v>
      </x:c>
      <x:c r="BZ795" s="34" t="n">
        <x:f>$B$11*(($A$1078)*$C795/$B$12*$B$7+(1-$A$1078)*$D795/$B$12*$C$7)</x:f>
        <x:v>0</x:v>
      </x:c>
      <x:c r="CA795" s="34" t="n">
        <x:f>$B$11*(($A$1079)*$C795/$B$12*$B$7+(1-$A$1079)*$D795/$B$12*$C$7)</x:f>
        <x:v>0</x:v>
      </x:c>
      <x:c r="CB795" s="34" t="n">
        <x:f>$B$11*(($A$1080)*$C795/$B$12*$B$7+(1-$A$1080)*$D795/$B$12*$C$7)</x:f>
        <x:v>0</x:v>
      </x:c>
      <x:c r="CC795" s="34" t="n">
        <x:f>$B$11*(($A$1081)*$C795/$B$12*$B$7+(1-$A$1081)*$D795/$B$12*$C$7)</x:f>
        <x:v>0</x:v>
      </x:c>
    </x:row>
    <x:row r="796">
      <x:c r="A796" s="34" t="n">
        <x:v>772</x:v>
      </x:c>
      <x:c r="B796" s="39" t="n">
        <x:v>1.1801290322647393</x:v>
      </x:c>
      <x:c r="C796" s="1" t="n">
        <x:f>SUM(AM796:AV796)</x:f>
        <x:v>0</x:v>
      </x:c>
      <x:c r="D796" s="1" t="n">
        <x:f>SUM(AW796:BF796)</x:f>
        <x:v>0</x:v>
      </x:c>
      <x:c r="E796" s="17" t="n">
        <x:f>(1-C796/$B$12)*$B$8-C796/$B$12*$B$7</x:f>
        <x:v>0.05</x:v>
      </x:c>
      <x:c r="F796" s="17" t="n">
        <x:f>(1-D796/$B$12)*$C$8-D796/$B$12*$C$7</x:f>
        <x:v>0.09</x:v>
      </x:c>
      <x:c r="G796" s="32" t="n">
        <x:f>$B$11*($B$10*C796/$B$12*$B$7+(1-$B$10)*D796/$B$12*$C$7)</x:f>
        <x:v>0</x:v>
      </x:c>
      <x:c r="H796" s="17" t="n">
        <x:f>$B$10*E796+(1-$B$10)*F796</x:f>
        <x:v>0.07</x:v>
      </x:c>
      <x:c r="I796" s="34"/>
      <x:c r="J796" s="34"/>
      <x:c r="K796" s="34"/>
      <x:c r="L796" s="34"/>
      <x:c r="M796" s="34"/>
      <x:c r="N796" s="34"/>
      <x:c r="O796" s="34"/>
      <x:c r="P796" s="34"/>
      <x:c r="Q796" s="34"/>
      <x:c r="R796" s="39" t="n">
        <x:v>1.0283170232909236</x:v>
      </x:c>
      <x:c r="S796" s="39" t="n">
        <x:v>-0.9456048943344483</x:v>
      </x:c>
      <x:c r="T796" s="39" t="n">
        <x:v>0.23379070691935333</x:v>
      </x:c>
      <x:c r="U796" s="39" t="n">
        <x:v>0.9837593359768717</x:v>
      </x:c>
      <x:c r="V796" s="39" t="n">
        <x:v>-0.33518569791707065</x:v>
      </x:c>
      <x:c r="W796" s="39" t="n">
        <x:v>0.010772475985481575</x:v>
      </x:c>
      <x:c r="X796" s="39" t="n">
        <x:v>-0.9024381250672476</x:v>
      </x:c>
      <x:c r="Y796" s="39" t="n">
        <x:v>-0.7941373873429634</x:v>
      </x:c>
      <x:c r="Z796" s="39" t="n">
        <x:v>0.12806141003420873</x:v>
      </x:c>
      <x:c r="AA796" s="39" t="n">
        <x:v>1.314497514209433</x:v>
      </x:c>
      <x:c r="AB796" s="39" t="n">
        <x:v>1.8041920958520918</x:v>
      </x:c>
      <x:c r="AC796" s="39" t="n">
        <x:v>-0.18813888870227657</x:v>
      </x:c>
      <x:c r="AD796" s="39" t="n">
        <x:v>0.45453732821038495</x:v>
      </x:c>
      <x:c r="AE796" s="39" t="n">
        <x:v>0.4784695644929024</x:v>
      </x:c>
      <x:c r="AF796" s="39" t="n">
        <x:v>-0.1741335740954759</x:v>
      </x:c>
      <x:c r="AG796" s="39" t="n">
        <x:v>-0.4124915060022316</x:v>
      </x:c>
      <x:c r="AH796" s="39" t="n">
        <x:v>0.5865938266200821</x:v>
      </x:c>
      <x:c r="AI796" s="39" t="n">
        <x:v>1.4812302473319567</x:v>
      </x:c>
      <x:c r="AJ796" s="39" t="n">
        <x:v>0.12801018541490014</x:v>
      </x:c>
      <x:c r="AK796" s="39" t="n">
        <x:v>0.3795612131647966</x:v>
      </x:c>
      <x:c r="AL796" s="34"/>
      <x:c r="AM796" s="34" t="n">
        <x:f>IF(SQRT($B$9)*$B796+SQRT(1-$B$9)*R796&lt;_xlfn.NORM.S.INV($B$6),1,0)</x:f>
        <x:v>0</x:v>
      </x:c>
      <x:c r="AN796" s="34" t="n">
        <x:f>IF(SQRT($B$9)*$B796+SQRT(1-$B$9)*S796&lt;_xlfn.NORM.S.INV($B$6),1,0)</x:f>
        <x:v>0</x:v>
      </x:c>
      <x:c r="AO796" s="34" t="n">
        <x:f>IF(SQRT($B$9)*$B796+SQRT(1-$B$9)*T796&lt;_xlfn.NORM.S.INV($B$6),1,0)</x:f>
        <x:v>0</x:v>
      </x:c>
      <x:c r="AP796" s="34" t="n">
        <x:f>IF(SQRT($B$9)*$B796+SQRT(1-$B$9)*U796&lt;_xlfn.NORM.S.INV($B$6),1,0)</x:f>
        <x:v>0</x:v>
      </x:c>
      <x:c r="AQ796" s="34" t="n">
        <x:f>IF(SQRT($B$9)*$B796+SQRT(1-$B$9)*V796&lt;_xlfn.NORM.S.INV($B$6),1,0)</x:f>
        <x:v>0</x:v>
      </x:c>
      <x:c r="AR796" s="34" t="n">
        <x:f>IF(SQRT($B$9)*$B796+SQRT(1-$B$9)*W796&lt;_xlfn.NORM.S.INV($B$6),1,0)</x:f>
        <x:v>0</x:v>
      </x:c>
      <x:c r="AS796" s="34" t="n">
        <x:f>IF(SQRT($B$9)*$B796+SQRT(1-$B$9)*X796&lt;_xlfn.NORM.S.INV($B$6),1,0)</x:f>
        <x:v>0</x:v>
      </x:c>
      <x:c r="AT796" s="34" t="n">
        <x:f>IF(SQRT($B$9)*$B796+SQRT(1-$B$9)*Y796&lt;_xlfn.NORM.S.INV($B$6),1,0)</x:f>
        <x:v>0</x:v>
      </x:c>
      <x:c r="AU796" s="34" t="n">
        <x:f>IF(SQRT($B$9)*$B796+SQRT(1-$B$9)*Z796&lt;_xlfn.NORM.S.INV($B$6),1,0)</x:f>
        <x:v>0</x:v>
      </x:c>
      <x:c r="AV796" s="34" t="n">
        <x:f>IF(SQRT($B$9)*$B796+SQRT(1-$B$9)*AA796&lt;_xlfn.NORM.S.INV($B$6),1,0)</x:f>
        <x:v>0</x:v>
      </x:c>
      <x:c r="AW796" s="34" t="n">
        <x:f>IF(SQRT($C$9)*$B796+SQRT(1-$C$9)*AB796&lt;_xlfn.NORM.S.INV($C$6),1,0)</x:f>
        <x:v>0</x:v>
      </x:c>
      <x:c r="AX796" s="34" t="n">
        <x:f>IF(SQRT($C$9)*$B796+SQRT(1-$C$9)*AC796&lt;_xlfn.NORM.S.INV($C$6),1,0)</x:f>
        <x:v>0</x:v>
      </x:c>
      <x:c r="AY796" s="34" t="n">
        <x:f>IF(SQRT($C$9)*$B796+SQRT(1-$C$9)*AD796&lt;_xlfn.NORM.S.INV($C$6),1,0)</x:f>
        <x:v>0</x:v>
      </x:c>
      <x:c r="AZ796" s="34" t="n">
        <x:f>IF(SQRT($C$9)*$B796+SQRT(1-$C$9)*AE796&lt;_xlfn.NORM.S.INV($C$6),1,0)</x:f>
        <x:v>0</x:v>
      </x:c>
      <x:c r="BA796" s="34" t="n">
        <x:f>IF(SQRT($C$9)*$B796+SQRT(1-$C$9)*AF796&lt;_xlfn.NORM.S.INV($C$6),1,0)</x:f>
        <x:v>0</x:v>
      </x:c>
      <x:c r="BB796" s="34" t="n">
        <x:f>IF(SQRT($C$9)*$B796+SQRT(1-$C$9)*AG796&lt;_xlfn.NORM.S.INV($C$6),1,0)</x:f>
        <x:v>0</x:v>
      </x:c>
      <x:c r="BC796" s="34" t="n">
        <x:f>IF(SQRT($C$9)*$B796+SQRT(1-$C$9)*AH796&lt;_xlfn.NORM.S.INV($C$6),1,0)</x:f>
        <x:v>0</x:v>
      </x:c>
      <x:c r="BD796" s="34" t="n">
        <x:f>IF(SQRT($C$9)*$B796+SQRT(1-$C$9)*AI796&lt;_xlfn.NORM.S.INV($C$6),1,0)</x:f>
        <x:v>0</x:v>
      </x:c>
      <x:c r="BE796" s="34" t="n">
        <x:f>IF(SQRT($C$9)*$B796+SQRT(1-$C$9)*AJ796&lt;_xlfn.NORM.S.INV($C$6),1,0)</x:f>
        <x:v>0</x:v>
      </x:c>
      <x:c r="BF796" s="34" t="n">
        <x:f>IF(SQRT($C$9)*$B796+SQRT(1-$C$9)*AK796&lt;_xlfn.NORM.S.INV($C$6),1,0)</x:f>
        <x:v>0</x:v>
      </x:c>
      <x:c r="BG796" s="34"/>
      <x:c r="BH796" s="34"/>
      <x:c r="BI796" s="34" t="n">
        <x:f>$B$11*(($A$1061)*$C796/$B$12*$B$7+(1-$A$1061)*$D796/$B$12*$C$7)</x:f>
        <x:v>0</x:v>
      </x:c>
      <x:c r="BJ796" s="34" t="n">
        <x:f>$B$11*(($A$1062)*$C796/$B$12*$B$7+(1-$A$1062)*$D796/$B$12*$C$7)</x:f>
        <x:v>0</x:v>
      </x:c>
      <x:c r="BK796" s="34" t="n">
        <x:f>$B$11*(($A$1063)*$C796/$B$12*$B$7+(1-$A$1063)*$D796/$B$12*$C$7)</x:f>
        <x:v>0</x:v>
      </x:c>
      <x:c r="BL796" s="34" t="n">
        <x:f>$B$11*(($A$1064)*$C796/$B$12*$B$7+(1-$A$1064)*$D796/$B$12*$C$7)</x:f>
        <x:v>0</x:v>
      </x:c>
      <x:c r="BM796" s="34" t="n">
        <x:f>$B$11*(($A$1065)*$C796/$B$12*$B$7+(1-$A$1065)*$D796/$B$12*$C$7)</x:f>
        <x:v>0</x:v>
      </x:c>
      <x:c r="BN796" s="34" t="n">
        <x:f>$B$11*(($A$1066)*$C796/$B$12*$B$7+(1-$A$1066)*$D796/$B$12*$C$7)</x:f>
        <x:v>0</x:v>
      </x:c>
      <x:c r="BO796" s="34" t="n">
        <x:f>$B$11*(($A$1067)*$C796/$B$12*$B$7+(1-$A$1067)*$D796/$B$12*$C$7)</x:f>
        <x:v>0</x:v>
      </x:c>
      <x:c r="BP796" s="34" t="n">
        <x:f>$B$11*(($A$1068)*$C796/$B$12*$B$7+(1-$A$1068)*$D796/$B$12*$C$7)</x:f>
        <x:v>0</x:v>
      </x:c>
      <x:c r="BQ796" s="34" t="n">
        <x:f>$B$11*(($A$1069)*$C796/$B$12*$B$7+(1-$A$1069)*$D796/$B$12*$C$7)</x:f>
        <x:v>0</x:v>
      </x:c>
      <x:c r="BR796" s="34" t="n">
        <x:f>$B$11*(($A$1070)*$C796/$B$12*$B$7+(1-$A$1070)*$D796/$B$12*$C$7)</x:f>
        <x:v>0</x:v>
      </x:c>
      <x:c r="BS796" s="34" t="n">
        <x:f>$B$11*(($A$1071)*$C796/$B$12*$B$7+(1-$A$1071)*$D796/$B$12*$C$7)</x:f>
        <x:v>0</x:v>
      </x:c>
      <x:c r="BT796" s="34" t="n">
        <x:f>$B$11*(($A$1072)*$C796/$B$12*$B$7+(1-$A$1072)*$D796/$B$12*$C$7)</x:f>
        <x:v>0</x:v>
      </x:c>
      <x:c r="BU796" s="34" t="n">
        <x:f>$B$11*(($A$1073)*$C796/$B$12*$B$7+(1-$A$1073)*$D796/$B$12*$C$7)</x:f>
        <x:v>0</x:v>
      </x:c>
      <x:c r="BV796" s="34" t="n">
        <x:f>$B$11*(($A$1074)*$C796/$B$12*$B$7+(1-$A$1074)*$D796/$B$12*$C$7)</x:f>
        <x:v>0</x:v>
      </x:c>
      <x:c r="BW796" s="34" t="n">
        <x:f>$B$11*(($A$1075)*$C796/$B$12*$B$7+(1-$A$1075)*$D796/$B$12*$C$7)</x:f>
        <x:v>0</x:v>
      </x:c>
      <x:c r="BX796" s="34" t="n">
        <x:f>$B$11*(($A$1076)*$C796/$B$12*$B$7+(1-$A$1076)*$D796/$B$12*$C$7)</x:f>
        <x:v>0</x:v>
      </x:c>
      <x:c r="BY796" s="34" t="n">
        <x:f>$B$11*(($A$1077)*$C796/$B$12*$B$7+(1-$A$1077)*$D796/$B$12*$C$7)</x:f>
        <x:v>0</x:v>
      </x:c>
      <x:c r="BZ796" s="34" t="n">
        <x:f>$B$11*(($A$1078)*$C796/$B$12*$B$7+(1-$A$1078)*$D796/$B$12*$C$7)</x:f>
        <x:v>0</x:v>
      </x:c>
      <x:c r="CA796" s="34" t="n">
        <x:f>$B$11*(($A$1079)*$C796/$B$12*$B$7+(1-$A$1079)*$D796/$B$12*$C$7)</x:f>
        <x:v>0</x:v>
      </x:c>
      <x:c r="CB796" s="34" t="n">
        <x:f>$B$11*(($A$1080)*$C796/$B$12*$B$7+(1-$A$1080)*$D796/$B$12*$C$7)</x:f>
        <x:v>0</x:v>
      </x:c>
      <x:c r="CC796" s="34" t="n">
        <x:f>$B$11*(($A$1081)*$C796/$B$12*$B$7+(1-$A$1081)*$D796/$B$12*$C$7)</x:f>
        <x:v>0</x:v>
      </x:c>
    </x:row>
    <x:row r="797">
      <x:c r="A797" s="34" t="n">
        <x:v>773</x:v>
      </x:c>
      <x:c r="B797" s="39" t="n">
        <x:v>1.9115403294934048</x:v>
      </x:c>
      <x:c r="C797" s="1" t="n">
        <x:f>SUM(AM797:AV797)</x:f>
        <x:v>0</x:v>
      </x:c>
      <x:c r="D797" s="1" t="n">
        <x:f>SUM(AW797:BF797)</x:f>
        <x:v>0</x:v>
      </x:c>
      <x:c r="E797" s="17" t="n">
        <x:f>(1-C797/$B$12)*$B$8-C797/$B$12*$B$7</x:f>
        <x:v>0.05</x:v>
      </x:c>
      <x:c r="F797" s="17" t="n">
        <x:f>(1-D797/$B$12)*$C$8-D797/$B$12*$C$7</x:f>
        <x:v>0.09</x:v>
      </x:c>
      <x:c r="G797" s="32" t="n">
        <x:f>$B$11*($B$10*C797/$B$12*$B$7+(1-$B$10)*D797/$B$12*$C$7)</x:f>
        <x:v>0</x:v>
      </x:c>
      <x:c r="H797" s="17" t="n">
        <x:f>$B$10*E797+(1-$B$10)*F797</x:f>
        <x:v>0.07</x:v>
      </x:c>
      <x:c r="I797" s="34"/>
      <x:c r="J797" s="34"/>
      <x:c r="K797" s="34"/>
      <x:c r="L797" s="34"/>
      <x:c r="M797" s="34"/>
      <x:c r="N797" s="34"/>
      <x:c r="O797" s="34"/>
      <x:c r="P797" s="34"/>
      <x:c r="Q797" s="34"/>
      <x:c r="R797" s="39" t="n">
        <x:v>-0.07900989548056606</x:v>
      </x:c>
      <x:c r="S797" s="39" t="n">
        <x:v>-1.989257629243631</x:v>
      </x:c>
      <x:c r="T797" s="39" t="n">
        <x:v>-0.34347623572056507</x:v>
      </x:c>
      <x:c r="U797" s="39" t="n">
        <x:v>0.6175627109050656</x:v>
      </x:c>
      <x:c r="V797" s="39" t="n">
        <x:v>2.9658039250133874</x:v>
      </x:c>
      <x:c r="W797" s="39" t="n">
        <x:v>-0.2399899626860546</x:v>
      </x:c>
      <x:c r="X797" s="39" t="n">
        <x:v>-0.05923432876903114</x:v>
      </x:c>
      <x:c r="Y797" s="39" t="n">
        <x:v>1.3346430654412038</x:v>
      </x:c>
      <x:c r="Z797" s="39" t="n">
        <x:v>-1.5386461245087308</x:v>
      </x:c>
      <x:c r="AA797" s="39" t="n">
        <x:v>0.3011853563142006</x:v>
      </x:c>
      <x:c r="AB797" s="39" t="n">
        <x:v>-1.0308316857968367</x:v>
      </x:c>
      <x:c r="AC797" s="39" t="n">
        <x:v>0.8414033625571198</x:v>
      </x:c>
      <x:c r="AD797" s="39" t="n">
        <x:v>0.09293391662642618</x:v>
      </x:c>
      <x:c r="AE797" s="39" t="n">
        <x:v>-0.8248563715287265</x:v>
      </x:c>
      <x:c r="AF797" s="39" t="n">
        <x:v>-0.2210281482195604</x:v>
      </x:c>
      <x:c r="AG797" s="39" t="n">
        <x:v>1.679942559743635</x:v>
      </x:c>
      <x:c r="AH797" s="39" t="n">
        <x:v>-1.074668241886053</x:v>
      </x:c>
      <x:c r="AI797" s="39" t="n">
        <x:v>-1.216872433553453</x:v>
      </x:c>
      <x:c r="AJ797" s="39" t="n">
        <x:v>-0.36014841722232355</x:v>
      </x:c>
      <x:c r="AK797" s="39" t="n">
        <x:v>0.7483686803926852</x:v>
      </x:c>
      <x:c r="AL797" s="34"/>
      <x:c r="AM797" s="34" t="n">
        <x:f>IF(SQRT($B$9)*$B797+SQRT(1-$B$9)*R797&lt;_xlfn.NORM.S.INV($B$6),1,0)</x:f>
        <x:v>0</x:v>
      </x:c>
      <x:c r="AN797" s="34" t="n">
        <x:f>IF(SQRT($B$9)*$B797+SQRT(1-$B$9)*S797&lt;_xlfn.NORM.S.INV($B$6),1,0)</x:f>
        <x:v>0</x:v>
      </x:c>
      <x:c r="AO797" s="34" t="n">
        <x:f>IF(SQRT($B$9)*$B797+SQRT(1-$B$9)*T797&lt;_xlfn.NORM.S.INV($B$6),1,0)</x:f>
        <x:v>0</x:v>
      </x:c>
      <x:c r="AP797" s="34" t="n">
        <x:f>IF(SQRT($B$9)*$B797+SQRT(1-$B$9)*U797&lt;_xlfn.NORM.S.INV($B$6),1,0)</x:f>
        <x:v>0</x:v>
      </x:c>
      <x:c r="AQ797" s="34" t="n">
        <x:f>IF(SQRT($B$9)*$B797+SQRT(1-$B$9)*V797&lt;_xlfn.NORM.S.INV($B$6),1,0)</x:f>
        <x:v>0</x:v>
      </x:c>
      <x:c r="AR797" s="34" t="n">
        <x:f>IF(SQRT($B$9)*$B797+SQRT(1-$B$9)*W797&lt;_xlfn.NORM.S.INV($B$6),1,0)</x:f>
        <x:v>0</x:v>
      </x:c>
      <x:c r="AS797" s="34" t="n">
        <x:f>IF(SQRT($B$9)*$B797+SQRT(1-$B$9)*X797&lt;_xlfn.NORM.S.INV($B$6),1,0)</x:f>
        <x:v>0</x:v>
      </x:c>
      <x:c r="AT797" s="34" t="n">
        <x:f>IF(SQRT($B$9)*$B797+SQRT(1-$B$9)*Y797&lt;_xlfn.NORM.S.INV($B$6),1,0)</x:f>
        <x:v>0</x:v>
      </x:c>
      <x:c r="AU797" s="34" t="n">
        <x:f>IF(SQRT($B$9)*$B797+SQRT(1-$B$9)*Z797&lt;_xlfn.NORM.S.INV($B$6),1,0)</x:f>
        <x:v>0</x:v>
      </x:c>
      <x:c r="AV797" s="34" t="n">
        <x:f>IF(SQRT($B$9)*$B797+SQRT(1-$B$9)*AA797&lt;_xlfn.NORM.S.INV($B$6),1,0)</x:f>
        <x:v>0</x:v>
      </x:c>
      <x:c r="AW797" s="34" t="n">
        <x:f>IF(SQRT($C$9)*$B797+SQRT(1-$C$9)*AB797&lt;_xlfn.NORM.S.INV($C$6),1,0)</x:f>
        <x:v>0</x:v>
      </x:c>
      <x:c r="AX797" s="34" t="n">
        <x:f>IF(SQRT($C$9)*$B797+SQRT(1-$C$9)*AC797&lt;_xlfn.NORM.S.INV($C$6),1,0)</x:f>
        <x:v>0</x:v>
      </x:c>
      <x:c r="AY797" s="34" t="n">
        <x:f>IF(SQRT($C$9)*$B797+SQRT(1-$C$9)*AD797&lt;_xlfn.NORM.S.INV($C$6),1,0)</x:f>
        <x:v>0</x:v>
      </x:c>
      <x:c r="AZ797" s="34" t="n">
        <x:f>IF(SQRT($C$9)*$B797+SQRT(1-$C$9)*AE797&lt;_xlfn.NORM.S.INV($C$6),1,0)</x:f>
        <x:v>0</x:v>
      </x:c>
      <x:c r="BA797" s="34" t="n">
        <x:f>IF(SQRT($C$9)*$B797+SQRT(1-$C$9)*AF797&lt;_xlfn.NORM.S.INV($C$6),1,0)</x:f>
        <x:v>0</x:v>
      </x:c>
      <x:c r="BB797" s="34" t="n">
        <x:f>IF(SQRT($C$9)*$B797+SQRT(1-$C$9)*AG797&lt;_xlfn.NORM.S.INV($C$6),1,0)</x:f>
        <x:v>0</x:v>
      </x:c>
      <x:c r="BC797" s="34" t="n">
        <x:f>IF(SQRT($C$9)*$B797+SQRT(1-$C$9)*AH797&lt;_xlfn.NORM.S.INV($C$6),1,0)</x:f>
        <x:v>0</x:v>
      </x:c>
      <x:c r="BD797" s="34" t="n">
        <x:f>IF(SQRT($C$9)*$B797+SQRT(1-$C$9)*AI797&lt;_xlfn.NORM.S.INV($C$6),1,0)</x:f>
        <x:v>0</x:v>
      </x:c>
      <x:c r="BE797" s="34" t="n">
        <x:f>IF(SQRT($C$9)*$B797+SQRT(1-$C$9)*AJ797&lt;_xlfn.NORM.S.INV($C$6),1,0)</x:f>
        <x:v>0</x:v>
      </x:c>
      <x:c r="BF797" s="34" t="n">
        <x:f>IF(SQRT($C$9)*$B797+SQRT(1-$C$9)*AK797&lt;_xlfn.NORM.S.INV($C$6),1,0)</x:f>
        <x:v>0</x:v>
      </x:c>
      <x:c r="BG797" s="34"/>
      <x:c r="BH797" s="34"/>
      <x:c r="BI797" s="34" t="n">
        <x:f>$B$11*(($A$1061)*$C797/$B$12*$B$7+(1-$A$1061)*$D797/$B$12*$C$7)</x:f>
        <x:v>0</x:v>
      </x:c>
      <x:c r="BJ797" s="34" t="n">
        <x:f>$B$11*(($A$1062)*$C797/$B$12*$B$7+(1-$A$1062)*$D797/$B$12*$C$7)</x:f>
        <x:v>0</x:v>
      </x:c>
      <x:c r="BK797" s="34" t="n">
        <x:f>$B$11*(($A$1063)*$C797/$B$12*$B$7+(1-$A$1063)*$D797/$B$12*$C$7)</x:f>
        <x:v>0</x:v>
      </x:c>
      <x:c r="BL797" s="34" t="n">
        <x:f>$B$11*(($A$1064)*$C797/$B$12*$B$7+(1-$A$1064)*$D797/$B$12*$C$7)</x:f>
        <x:v>0</x:v>
      </x:c>
      <x:c r="BM797" s="34" t="n">
        <x:f>$B$11*(($A$1065)*$C797/$B$12*$B$7+(1-$A$1065)*$D797/$B$12*$C$7)</x:f>
        <x:v>0</x:v>
      </x:c>
      <x:c r="BN797" s="34" t="n">
        <x:f>$B$11*(($A$1066)*$C797/$B$12*$B$7+(1-$A$1066)*$D797/$B$12*$C$7)</x:f>
        <x:v>0</x:v>
      </x:c>
      <x:c r="BO797" s="34" t="n">
        <x:f>$B$11*(($A$1067)*$C797/$B$12*$B$7+(1-$A$1067)*$D797/$B$12*$C$7)</x:f>
        <x:v>0</x:v>
      </x:c>
      <x:c r="BP797" s="34" t="n">
        <x:f>$B$11*(($A$1068)*$C797/$B$12*$B$7+(1-$A$1068)*$D797/$B$12*$C$7)</x:f>
        <x:v>0</x:v>
      </x:c>
      <x:c r="BQ797" s="34" t="n">
        <x:f>$B$11*(($A$1069)*$C797/$B$12*$B$7+(1-$A$1069)*$D797/$B$12*$C$7)</x:f>
        <x:v>0</x:v>
      </x:c>
      <x:c r="BR797" s="34" t="n">
        <x:f>$B$11*(($A$1070)*$C797/$B$12*$B$7+(1-$A$1070)*$D797/$B$12*$C$7)</x:f>
        <x:v>0</x:v>
      </x:c>
      <x:c r="BS797" s="34" t="n">
        <x:f>$B$11*(($A$1071)*$C797/$B$12*$B$7+(1-$A$1071)*$D797/$B$12*$C$7)</x:f>
        <x:v>0</x:v>
      </x:c>
      <x:c r="BT797" s="34" t="n">
        <x:f>$B$11*(($A$1072)*$C797/$B$12*$B$7+(1-$A$1072)*$D797/$B$12*$C$7)</x:f>
        <x:v>0</x:v>
      </x:c>
      <x:c r="BU797" s="34" t="n">
        <x:f>$B$11*(($A$1073)*$C797/$B$12*$B$7+(1-$A$1073)*$D797/$B$12*$C$7)</x:f>
        <x:v>0</x:v>
      </x:c>
      <x:c r="BV797" s="34" t="n">
        <x:f>$B$11*(($A$1074)*$C797/$B$12*$B$7+(1-$A$1074)*$D797/$B$12*$C$7)</x:f>
        <x:v>0</x:v>
      </x:c>
      <x:c r="BW797" s="34" t="n">
        <x:f>$B$11*(($A$1075)*$C797/$B$12*$B$7+(1-$A$1075)*$D797/$B$12*$C$7)</x:f>
        <x:v>0</x:v>
      </x:c>
      <x:c r="BX797" s="34" t="n">
        <x:f>$B$11*(($A$1076)*$C797/$B$12*$B$7+(1-$A$1076)*$D797/$B$12*$C$7)</x:f>
        <x:v>0</x:v>
      </x:c>
      <x:c r="BY797" s="34" t="n">
        <x:f>$B$11*(($A$1077)*$C797/$B$12*$B$7+(1-$A$1077)*$D797/$B$12*$C$7)</x:f>
        <x:v>0</x:v>
      </x:c>
      <x:c r="BZ797" s="34" t="n">
        <x:f>$B$11*(($A$1078)*$C797/$B$12*$B$7+(1-$A$1078)*$D797/$B$12*$C$7)</x:f>
        <x:v>0</x:v>
      </x:c>
      <x:c r="CA797" s="34" t="n">
        <x:f>$B$11*(($A$1079)*$C797/$B$12*$B$7+(1-$A$1079)*$D797/$B$12*$C$7)</x:f>
        <x:v>0</x:v>
      </x:c>
      <x:c r="CB797" s="34" t="n">
        <x:f>$B$11*(($A$1080)*$C797/$B$12*$B$7+(1-$A$1080)*$D797/$B$12*$C$7)</x:f>
        <x:v>0</x:v>
      </x:c>
      <x:c r="CC797" s="34" t="n">
        <x:f>$B$11*(($A$1081)*$C797/$B$12*$B$7+(1-$A$1081)*$D797/$B$12*$C$7)</x:f>
        <x:v>0</x:v>
      </x:c>
    </x:row>
    <x:row r="798">
      <x:c r="A798" s="34" t="n">
        <x:v>774</x:v>
      </x:c>
      <x:c r="B798" s="39" t="n">
        <x:v>0.3557967000538536</x:v>
      </x:c>
      <x:c r="C798" s="1" t="n">
        <x:f>SUM(AM798:AV798)</x:f>
        <x:v>0</x:v>
      </x:c>
      <x:c r="D798" s="1" t="n">
        <x:f>SUM(AW798:BF798)</x:f>
        <x:v>1</x:v>
      </x:c>
      <x:c r="E798" s="17" t="n">
        <x:f>(1-C798/$B$12)*$B$8-C798/$B$12*$B$7</x:f>
        <x:v>0.05</x:v>
      </x:c>
      <x:c r="F798" s="17" t="n">
        <x:f>(1-D798/$B$12)*$C$8-D798/$B$12*$C$7</x:f>
        <x:v>0.021000000000000005</x:v>
      </x:c>
      <x:c r="G798" s="32" t="n">
        <x:f>$B$11*($B$10*C798/$B$12*$B$7+(1-$B$10)*D798/$B$12*$C$7)</x:f>
        <x:v>300</x:v>
      </x:c>
      <x:c r="H798" s="17" t="n">
        <x:f>$B$10*E798+(1-$B$10)*F798</x:f>
        <x:v>0.035500000000000004</x:v>
      </x:c>
      <x:c r="I798" s="34"/>
      <x:c r="J798" s="34"/>
      <x:c r="K798" s="34"/>
      <x:c r="L798" s="34"/>
      <x:c r="M798" s="34"/>
      <x:c r="N798" s="34"/>
      <x:c r="O798" s="34"/>
      <x:c r="P798" s="34"/>
      <x:c r="Q798" s="34"/>
      <x:c r="R798" s="39" t="n">
        <x:v>0.429680549683365</x:v>
      </x:c>
      <x:c r="S798" s="39" t="n">
        <x:v>-1.1474971968552807</x:v>
      </x:c>
      <x:c r="T798" s="39" t="n">
        <x:v>1.4525666841151406</x:v>
      </x:c>
      <x:c r="U798" s="39" t="n">
        <x:v>2.4100345216330528</x:v>
      </x:c>
      <x:c r="V798" s="39" t="n">
        <x:v>1.9342303750942285</x:v>
      </x:c>
      <x:c r="W798" s="39" t="n">
        <x:v>0.17766022906890505</x:v>
      </x:c>
      <x:c r="X798" s="39" t="n">
        <x:v>0.8543779819685847</x:v>
      </x:c>
      <x:c r="Y798" s="39" t="n">
        <x:v>-0.8810437818904291</x:v>
      </x:c>
      <x:c r="Z798" s="39" t="n">
        <x:v>0.8474831644262388</x:v>
      </x:c>
      <x:c r="AA798" s="39" t="n">
        <x:v>0.8605490261632069</x:v>
      </x:c>
      <x:c r="AB798" s="39" t="n">
        <x:v>-0.5418238924119059</x:v>
      </x:c>
      <x:c r="AC798" s="39" t="n">
        <x:v>-1.4387066286669143</x:v>
      </x:c>
      <x:c r="AD798" s="39" t="n">
        <x:v>-0.8668995083095135</x:v>
      </x:c>
      <x:c r="AE798" s="39" t="n">
        <x:v>0.2843099672683779</x:v>
      </x:c>
      <x:c r="AF798" s="39" t="n">
        <x:v>-0.18704941362697475</x:v>
      </x:c>
      <x:c r="AG798" s="39" t="n">
        <x:v>-3.270080781907022</x:v>
      </x:c>
      <x:c r="AH798" s="39" t="n">
        <x:v>0.053411312634948666</x:v>
      </x:c>
      <x:c r="AI798" s="39" t="n">
        <x:v>-1.6582320341828216</x:v>
      </x:c>
      <x:c r="AJ798" s="39" t="n">
        <x:v>-0.5864016292520732</x:v>
      </x:c>
      <x:c r="AK798" s="39" t="n">
        <x:v>-1.3852103818421324</x:v>
      </x:c>
      <x:c r="AL798" s="34"/>
      <x:c r="AM798" s="34" t="n">
        <x:f>IF(SQRT($B$9)*$B798+SQRT(1-$B$9)*R798&lt;_xlfn.NORM.S.INV($B$6),1,0)</x:f>
        <x:v>0</x:v>
      </x:c>
      <x:c r="AN798" s="34" t="n">
        <x:f>IF(SQRT($B$9)*$B798+SQRT(1-$B$9)*S798&lt;_xlfn.NORM.S.INV($B$6),1,0)</x:f>
        <x:v>0</x:v>
      </x:c>
      <x:c r="AO798" s="34" t="n">
        <x:f>IF(SQRT($B$9)*$B798+SQRT(1-$B$9)*T798&lt;_xlfn.NORM.S.INV($B$6),1,0)</x:f>
        <x:v>0</x:v>
      </x:c>
      <x:c r="AP798" s="34" t="n">
        <x:f>IF(SQRT($B$9)*$B798+SQRT(1-$B$9)*U798&lt;_xlfn.NORM.S.INV($B$6),1,0)</x:f>
        <x:v>0</x:v>
      </x:c>
      <x:c r="AQ798" s="34" t="n">
        <x:f>IF(SQRT($B$9)*$B798+SQRT(1-$B$9)*V798&lt;_xlfn.NORM.S.INV($B$6),1,0)</x:f>
        <x:v>0</x:v>
      </x:c>
      <x:c r="AR798" s="34" t="n">
        <x:f>IF(SQRT($B$9)*$B798+SQRT(1-$B$9)*W798&lt;_xlfn.NORM.S.INV($B$6),1,0)</x:f>
        <x:v>0</x:v>
      </x:c>
      <x:c r="AS798" s="34" t="n">
        <x:f>IF(SQRT($B$9)*$B798+SQRT(1-$B$9)*X798&lt;_xlfn.NORM.S.INV($B$6),1,0)</x:f>
        <x:v>0</x:v>
      </x:c>
      <x:c r="AT798" s="34" t="n">
        <x:f>IF(SQRT($B$9)*$B798+SQRT(1-$B$9)*Y798&lt;_xlfn.NORM.S.INV($B$6),1,0)</x:f>
        <x:v>0</x:v>
      </x:c>
      <x:c r="AU798" s="34" t="n">
        <x:f>IF(SQRT($B$9)*$B798+SQRT(1-$B$9)*Z798&lt;_xlfn.NORM.S.INV($B$6),1,0)</x:f>
        <x:v>0</x:v>
      </x:c>
      <x:c r="AV798" s="34" t="n">
        <x:f>IF(SQRT($B$9)*$B798+SQRT(1-$B$9)*AA798&lt;_xlfn.NORM.S.INV($B$6),1,0)</x:f>
        <x:v>0</x:v>
      </x:c>
      <x:c r="AW798" s="34" t="n">
        <x:f>IF(SQRT($C$9)*$B798+SQRT(1-$C$9)*AB798&lt;_xlfn.NORM.S.INV($C$6),1,0)</x:f>
        <x:v>0</x:v>
      </x:c>
      <x:c r="AX798" s="34" t="n">
        <x:f>IF(SQRT($C$9)*$B798+SQRT(1-$C$9)*AC798&lt;_xlfn.NORM.S.INV($C$6),1,0)</x:f>
        <x:v>0</x:v>
      </x:c>
      <x:c r="AY798" s="34" t="n">
        <x:f>IF(SQRT($C$9)*$B798+SQRT(1-$C$9)*AD798&lt;_xlfn.NORM.S.INV($C$6),1,0)</x:f>
        <x:v>0</x:v>
      </x:c>
      <x:c r="AZ798" s="34" t="n">
        <x:f>IF(SQRT($C$9)*$B798+SQRT(1-$C$9)*AE798&lt;_xlfn.NORM.S.INV($C$6),1,0)</x:f>
        <x:v>0</x:v>
      </x:c>
      <x:c r="BA798" s="34" t="n">
        <x:f>IF(SQRT($C$9)*$B798+SQRT(1-$C$9)*AF798&lt;_xlfn.NORM.S.INV($C$6),1,0)</x:f>
        <x:v>0</x:v>
      </x:c>
      <x:c r="BB798" s="34" t="n">
        <x:f>IF(SQRT($C$9)*$B798+SQRT(1-$C$9)*AG798&lt;_xlfn.NORM.S.INV($C$6),1,0)</x:f>
        <x:v>1</x:v>
      </x:c>
      <x:c r="BC798" s="34" t="n">
        <x:f>IF(SQRT($C$9)*$B798+SQRT(1-$C$9)*AH798&lt;_xlfn.NORM.S.INV($C$6),1,0)</x:f>
        <x:v>0</x:v>
      </x:c>
      <x:c r="BD798" s="34" t="n">
        <x:f>IF(SQRT($C$9)*$B798+SQRT(1-$C$9)*AI798&lt;_xlfn.NORM.S.INV($C$6),1,0)</x:f>
        <x:v>0</x:v>
      </x:c>
      <x:c r="BE798" s="34" t="n">
        <x:f>IF(SQRT($C$9)*$B798+SQRT(1-$C$9)*AJ798&lt;_xlfn.NORM.S.INV($C$6),1,0)</x:f>
        <x:v>0</x:v>
      </x:c>
      <x:c r="BF798" s="34" t="n">
        <x:f>IF(SQRT($C$9)*$B798+SQRT(1-$C$9)*AK798&lt;_xlfn.NORM.S.INV($C$6),1,0)</x:f>
        <x:v>0</x:v>
      </x:c>
      <x:c r="BG798" s="34"/>
      <x:c r="BH798" s="34"/>
      <x:c r="BI798" s="34" t="n">
        <x:f>$B$11*(($A$1061)*$C798/$B$12*$B$7+(1-$A$1061)*$D798/$B$12*$C$7)</x:f>
        <x:v>600</x:v>
      </x:c>
      <x:c r="BJ798" s="34" t="n">
        <x:f>$B$11*(($A$1062)*$C798/$B$12*$B$7+(1-$A$1062)*$D798/$B$12*$C$7)</x:f>
        <x:v>570</x:v>
      </x:c>
      <x:c r="BK798" s="34" t="n">
        <x:f>$B$11*(($A$1063)*$C798/$B$12*$B$7+(1-$A$1063)*$D798/$B$12*$C$7)</x:f>
        <x:v>540</x:v>
      </x:c>
      <x:c r="BL798" s="34" t="n">
        <x:f>$B$11*(($A$1064)*$C798/$B$12*$B$7+(1-$A$1064)*$D798/$B$12*$C$7)</x:f>
        <x:v>509.99999999999994</x:v>
      </x:c>
      <x:c r="BM798" s="34" t="n">
        <x:f>$B$11*(($A$1065)*$C798/$B$12*$B$7+(1-$A$1065)*$D798/$B$12*$C$7)</x:f>
        <x:v>480</x:v>
      </x:c>
      <x:c r="BN798" s="34" t="n">
        <x:f>$B$11*(($A$1066)*$C798/$B$12*$B$7+(1-$A$1066)*$D798/$B$12*$C$7)</x:f>
        <x:v>450</x:v>
      </x:c>
      <x:c r="BO798" s="34" t="n">
        <x:f>$B$11*(($A$1067)*$C798/$B$12*$B$7+(1-$A$1067)*$D798/$B$12*$C$7)</x:f>
        <x:v>419.99999999999994</x:v>
      </x:c>
      <x:c r="BP798" s="34" t="n">
        <x:f>$B$11*(($A$1068)*$C798/$B$12*$B$7+(1-$A$1068)*$D798/$B$12*$C$7)</x:f>
        <x:v>390</x:v>
      </x:c>
      <x:c r="BQ798" s="34" t="n">
        <x:f>$B$11*(($A$1069)*$C798/$B$12*$B$7+(1-$A$1069)*$D798/$B$12*$C$7)</x:f>
        <x:v>360</x:v>
      </x:c>
      <x:c r="BR798" s="34" t="n">
        <x:f>$B$11*(($A$1070)*$C798/$B$12*$B$7+(1-$A$1070)*$D798/$B$12*$C$7)</x:f>
        <x:v>330</x:v>
      </x:c>
      <x:c r="BS798" s="34" t="n">
        <x:f>$B$11*(($A$1071)*$C798/$B$12*$B$7+(1-$A$1071)*$D798/$B$12*$C$7)</x:f>
        <x:v>300</x:v>
      </x:c>
      <x:c r="BT798" s="34" t="n">
        <x:f>$B$11*(($A$1072)*$C798/$B$12*$B$7+(1-$A$1072)*$D798/$B$12*$C$7)</x:f>
        <x:v>270</x:v>
      </x:c>
      <x:c r="BU798" s="34" t="n">
        <x:f>$B$11*(($A$1073)*$C798/$B$12*$B$7+(1-$A$1073)*$D798/$B$12*$C$7)</x:f>
        <x:v>240</x:v>
      </x:c>
      <x:c r="BV798" s="34" t="n">
        <x:f>$B$11*(($A$1074)*$C798/$B$12*$B$7+(1-$A$1074)*$D798/$B$12*$C$7)</x:f>
        <x:v>209.99999999999997</x:v>
      </x:c>
      <x:c r="BW798" s="34" t="n">
        <x:f>$B$11*(($A$1075)*$C798/$B$12*$B$7+(1-$A$1075)*$D798/$B$12*$C$7)</x:f>
        <x:v>180.00000000000003</x:v>
      </x:c>
      <x:c r="BX798" s="34" t="n">
        <x:f>$B$11*(($A$1076)*$C798/$B$12*$B$7+(1-$A$1076)*$D798/$B$12*$C$7)</x:f>
        <x:v>150</x:v>
      </x:c>
      <x:c r="BY798" s="34" t="n">
        <x:f>$B$11*(($A$1077)*$C798/$B$12*$B$7+(1-$A$1077)*$D798/$B$12*$C$7)</x:f>
        <x:v>119.99999999999999</x:v>
      </x:c>
      <x:c r="BZ798" s="34" t="n">
        <x:f>$B$11*(($A$1078)*$C798/$B$12*$B$7+(1-$A$1078)*$D798/$B$12*$C$7)</x:f>
        <x:v>90.00000000000001</x:v>
      </x:c>
      <x:c r="CA798" s="34" t="n">
        <x:f>$B$11*(($A$1079)*$C798/$B$12*$B$7+(1-$A$1079)*$D798/$B$12*$C$7)</x:f>
        <x:v>59.99999999999999</x:v>
      </x:c>
      <x:c r="CB798" s="34" t="n">
        <x:f>$B$11*(($A$1080)*$C798/$B$12*$B$7+(1-$A$1080)*$D798/$B$12*$C$7)</x:f>
        <x:v>30.00000000000003</x:v>
      </x:c>
      <x:c r="CC798" s="34" t="n">
        <x:f>$B$11*(($A$1081)*$C798/$B$12*$B$7+(1-$A$1081)*$D798/$B$12*$C$7)</x:f>
        <x:v>0</x:v>
      </x:c>
    </x:row>
    <x:row r="799">
      <x:c r="A799" s="34" t="n">
        <x:v>775</x:v>
      </x:c>
      <x:c r="B799" s="39" t="n">
        <x:v>0.7906991956063468</x:v>
      </x:c>
      <x:c r="C799" s="1" t="n">
        <x:f>SUM(AM799:AV799)</x:f>
        <x:v>0</x:v>
      </x:c>
      <x:c r="D799" s="1" t="n">
        <x:f>SUM(AW799:BF799)</x:f>
        <x:v>1</x:v>
      </x:c>
      <x:c r="E799" s="17" t="n">
        <x:f>(1-C799/$B$12)*$B$8-C799/$B$12*$B$7</x:f>
        <x:v>0.05</x:v>
      </x:c>
      <x:c r="F799" s="17" t="n">
        <x:f>(1-D799/$B$12)*$C$8-D799/$B$12*$C$7</x:f>
        <x:v>0.021000000000000005</x:v>
      </x:c>
      <x:c r="G799" s="32" t="n">
        <x:f>$B$11*($B$10*C799/$B$12*$B$7+(1-$B$10)*D799/$B$12*$C$7)</x:f>
        <x:v>300</x:v>
      </x:c>
      <x:c r="H799" s="17" t="n">
        <x:f>$B$10*E799+(1-$B$10)*F799</x:f>
        <x:v>0.035500000000000004</x:v>
      </x:c>
      <x:c r="I799" s="34"/>
      <x:c r="J799" s="34"/>
      <x:c r="K799" s="34"/>
      <x:c r="L799" s="34"/>
      <x:c r="M799" s="34"/>
      <x:c r="N799" s="34"/>
      <x:c r="O799" s="34"/>
      <x:c r="P799" s="34"/>
      <x:c r="Q799" s="34"/>
      <x:c r="R799" s="39" t="n">
        <x:v>0.37563159621738373</x:v>
      </x:c>
      <x:c r="S799" s="39" t="n">
        <x:v>1.573926348224744</x:v>
      </x:c>
      <x:c r="T799" s="39" t="n">
        <x:v>3.377455716699141</x:v>
      </x:c>
      <x:c r="U799" s="39" t="n">
        <x:v>-0.10116970759715772</x:v>
      </x:c>
      <x:c r="V799" s="39" t="n">
        <x:v>1.0044815013757564</x:v>
      </x:c>
      <x:c r="W799" s="39" t="n">
        <x:v>0.25475940578196654</x:v>
      </x:c>
      <x:c r="X799" s="39" t="n">
        <x:v>0.41613644128340616</x:v>
      </x:c>
      <x:c r="Y799" s="39" t="n">
        <x:v>-1.7548436957614346</x:v>
      </x:c>
      <x:c r="Z799" s="39" t="n">
        <x:v>0.8930017328029612</x:v>
      </x:c>
      <x:c r="AA799" s="39" t="n">
        <x:v>-0.29833958653128156</x:v>
      </x:c>
      <x:c r="AB799" s="39" t="n">
        <x:v>-0.4536388177319335</x:v>
      </x:c>
      <x:c r="AC799" s="39" t="n">
        <x:v>-0.9364588629247699</x:v>
      </x:c>
      <x:c r="AD799" s="39" t="n">
        <x:v>0.4392972473898367</x:v>
      </x:c>
      <x:c r="AE799" s="39" t="n">
        <x:v>0.11555479703179881</x:v>
      </x:c>
      <x:c r="AF799" s="39" t="n">
        <x:v>0.3697191015585447</x:v>
      </x:c>
      <x:c r="AG799" s="39" t="n">
        <x:v>0.12097967027231378</x:v>
      </x:c>
      <x:c r="AH799" s="39" t="n">
        <x:v>-0.19350738714488128</x:v>
      </x:c>
      <x:c r="AI799" s="39" t="n">
        <x:v>-2.059391747026931</x:v>
      </x:c>
      <x:c r="AJ799" s="39" t="n">
        <x:v>-2.7074472254670865</x:v>
      </x:c>
      <x:c r="AK799" s="39" t="n">
        <x:v>0.10434093794352425</x:v>
      </x:c>
      <x:c r="AL799" s="34"/>
      <x:c r="AM799" s="34" t="n">
        <x:f>IF(SQRT($B$9)*$B799+SQRT(1-$B$9)*R799&lt;_xlfn.NORM.S.INV($B$6),1,0)</x:f>
        <x:v>0</x:v>
      </x:c>
      <x:c r="AN799" s="34" t="n">
        <x:f>IF(SQRT($B$9)*$B799+SQRT(1-$B$9)*S799&lt;_xlfn.NORM.S.INV($B$6),1,0)</x:f>
        <x:v>0</x:v>
      </x:c>
      <x:c r="AO799" s="34" t="n">
        <x:f>IF(SQRT($B$9)*$B799+SQRT(1-$B$9)*T799&lt;_xlfn.NORM.S.INV($B$6),1,0)</x:f>
        <x:v>0</x:v>
      </x:c>
      <x:c r="AP799" s="34" t="n">
        <x:f>IF(SQRT($B$9)*$B799+SQRT(1-$B$9)*U799&lt;_xlfn.NORM.S.INV($B$6),1,0)</x:f>
        <x:v>0</x:v>
      </x:c>
      <x:c r="AQ799" s="34" t="n">
        <x:f>IF(SQRT($B$9)*$B799+SQRT(1-$B$9)*V799&lt;_xlfn.NORM.S.INV($B$6),1,0)</x:f>
        <x:v>0</x:v>
      </x:c>
      <x:c r="AR799" s="34" t="n">
        <x:f>IF(SQRT($B$9)*$B799+SQRT(1-$B$9)*W799&lt;_xlfn.NORM.S.INV($B$6),1,0)</x:f>
        <x:v>0</x:v>
      </x:c>
      <x:c r="AS799" s="34" t="n">
        <x:f>IF(SQRT($B$9)*$B799+SQRT(1-$B$9)*X799&lt;_xlfn.NORM.S.INV($B$6),1,0)</x:f>
        <x:v>0</x:v>
      </x:c>
      <x:c r="AT799" s="34" t="n">
        <x:f>IF(SQRT($B$9)*$B799+SQRT(1-$B$9)*Y799&lt;_xlfn.NORM.S.INV($B$6),1,0)</x:f>
        <x:v>0</x:v>
      </x:c>
      <x:c r="AU799" s="34" t="n">
        <x:f>IF(SQRT($B$9)*$B799+SQRT(1-$B$9)*Z799&lt;_xlfn.NORM.S.INV($B$6),1,0)</x:f>
        <x:v>0</x:v>
      </x:c>
      <x:c r="AV799" s="34" t="n">
        <x:f>IF(SQRT($B$9)*$B799+SQRT(1-$B$9)*AA799&lt;_xlfn.NORM.S.INV($B$6),1,0)</x:f>
        <x:v>0</x:v>
      </x:c>
      <x:c r="AW799" s="34" t="n">
        <x:f>IF(SQRT($C$9)*$B799+SQRT(1-$C$9)*AB799&lt;_xlfn.NORM.S.INV($C$6),1,0)</x:f>
        <x:v>0</x:v>
      </x:c>
      <x:c r="AX799" s="34" t="n">
        <x:f>IF(SQRT($C$9)*$B799+SQRT(1-$C$9)*AC799&lt;_xlfn.NORM.S.INV($C$6),1,0)</x:f>
        <x:v>0</x:v>
      </x:c>
      <x:c r="AY799" s="34" t="n">
        <x:f>IF(SQRT($C$9)*$B799+SQRT(1-$C$9)*AD799&lt;_xlfn.NORM.S.INV($C$6),1,0)</x:f>
        <x:v>0</x:v>
      </x:c>
      <x:c r="AZ799" s="34" t="n">
        <x:f>IF(SQRT($C$9)*$B799+SQRT(1-$C$9)*AE799&lt;_xlfn.NORM.S.INV($C$6),1,0)</x:f>
        <x:v>0</x:v>
      </x:c>
      <x:c r="BA799" s="34" t="n">
        <x:f>IF(SQRT($C$9)*$B799+SQRT(1-$C$9)*AF799&lt;_xlfn.NORM.S.INV($C$6),1,0)</x:f>
        <x:v>0</x:v>
      </x:c>
      <x:c r="BB799" s="34" t="n">
        <x:f>IF(SQRT($C$9)*$B799+SQRT(1-$C$9)*AG799&lt;_xlfn.NORM.S.INV($C$6),1,0)</x:f>
        <x:v>0</x:v>
      </x:c>
      <x:c r="BC799" s="34" t="n">
        <x:f>IF(SQRT($C$9)*$B799+SQRT(1-$C$9)*AH799&lt;_xlfn.NORM.S.INV($C$6),1,0)</x:f>
        <x:v>0</x:v>
      </x:c>
      <x:c r="BD799" s="34" t="n">
        <x:f>IF(SQRT($C$9)*$B799+SQRT(1-$C$9)*AI799&lt;_xlfn.NORM.S.INV($C$6),1,0)</x:f>
        <x:v>0</x:v>
      </x:c>
      <x:c r="BE799" s="34" t="n">
        <x:f>IF(SQRT($C$9)*$B799+SQRT(1-$C$9)*AJ799&lt;_xlfn.NORM.S.INV($C$6),1,0)</x:f>
        <x:v>1</x:v>
      </x:c>
      <x:c r="BF799" s="34" t="n">
        <x:f>IF(SQRT($C$9)*$B799+SQRT(1-$C$9)*AK799&lt;_xlfn.NORM.S.INV($C$6),1,0)</x:f>
        <x:v>0</x:v>
      </x:c>
      <x:c r="BG799" s="34"/>
      <x:c r="BH799" s="34"/>
      <x:c r="BI799" s="34" t="n">
        <x:f>$B$11*(($A$1061)*$C799/$B$12*$B$7+(1-$A$1061)*$D799/$B$12*$C$7)</x:f>
        <x:v>600</x:v>
      </x:c>
      <x:c r="BJ799" s="34" t="n">
        <x:f>$B$11*(($A$1062)*$C799/$B$12*$B$7+(1-$A$1062)*$D799/$B$12*$C$7)</x:f>
        <x:v>570</x:v>
      </x:c>
      <x:c r="BK799" s="34" t="n">
        <x:f>$B$11*(($A$1063)*$C799/$B$12*$B$7+(1-$A$1063)*$D799/$B$12*$C$7)</x:f>
        <x:v>540</x:v>
      </x:c>
      <x:c r="BL799" s="34" t="n">
        <x:f>$B$11*(($A$1064)*$C799/$B$12*$B$7+(1-$A$1064)*$D799/$B$12*$C$7)</x:f>
        <x:v>509.99999999999994</x:v>
      </x:c>
      <x:c r="BM799" s="34" t="n">
        <x:f>$B$11*(($A$1065)*$C799/$B$12*$B$7+(1-$A$1065)*$D799/$B$12*$C$7)</x:f>
        <x:v>480</x:v>
      </x:c>
      <x:c r="BN799" s="34" t="n">
        <x:f>$B$11*(($A$1066)*$C799/$B$12*$B$7+(1-$A$1066)*$D799/$B$12*$C$7)</x:f>
        <x:v>450</x:v>
      </x:c>
      <x:c r="BO799" s="34" t="n">
        <x:f>$B$11*(($A$1067)*$C799/$B$12*$B$7+(1-$A$1067)*$D799/$B$12*$C$7)</x:f>
        <x:v>419.99999999999994</x:v>
      </x:c>
      <x:c r="BP799" s="34" t="n">
        <x:f>$B$11*(($A$1068)*$C799/$B$12*$B$7+(1-$A$1068)*$D799/$B$12*$C$7)</x:f>
        <x:v>390</x:v>
      </x:c>
      <x:c r="BQ799" s="34" t="n">
        <x:f>$B$11*(($A$1069)*$C799/$B$12*$B$7+(1-$A$1069)*$D799/$B$12*$C$7)</x:f>
        <x:v>360</x:v>
      </x:c>
      <x:c r="BR799" s="34" t="n">
        <x:f>$B$11*(($A$1070)*$C799/$B$12*$B$7+(1-$A$1070)*$D799/$B$12*$C$7)</x:f>
        <x:v>330</x:v>
      </x:c>
      <x:c r="BS799" s="34" t="n">
        <x:f>$B$11*(($A$1071)*$C799/$B$12*$B$7+(1-$A$1071)*$D799/$B$12*$C$7)</x:f>
        <x:v>300</x:v>
      </x:c>
      <x:c r="BT799" s="34" t="n">
        <x:f>$B$11*(($A$1072)*$C799/$B$12*$B$7+(1-$A$1072)*$D799/$B$12*$C$7)</x:f>
        <x:v>270</x:v>
      </x:c>
      <x:c r="BU799" s="34" t="n">
        <x:f>$B$11*(($A$1073)*$C799/$B$12*$B$7+(1-$A$1073)*$D799/$B$12*$C$7)</x:f>
        <x:v>240</x:v>
      </x:c>
      <x:c r="BV799" s="34" t="n">
        <x:f>$B$11*(($A$1074)*$C799/$B$12*$B$7+(1-$A$1074)*$D799/$B$12*$C$7)</x:f>
        <x:v>209.99999999999997</x:v>
      </x:c>
      <x:c r="BW799" s="34" t="n">
        <x:f>$B$11*(($A$1075)*$C799/$B$12*$B$7+(1-$A$1075)*$D799/$B$12*$C$7)</x:f>
        <x:v>180.00000000000003</x:v>
      </x:c>
      <x:c r="BX799" s="34" t="n">
        <x:f>$B$11*(($A$1076)*$C799/$B$12*$B$7+(1-$A$1076)*$D799/$B$12*$C$7)</x:f>
        <x:v>150</x:v>
      </x:c>
      <x:c r="BY799" s="34" t="n">
        <x:f>$B$11*(($A$1077)*$C799/$B$12*$B$7+(1-$A$1077)*$D799/$B$12*$C$7)</x:f>
        <x:v>119.99999999999999</x:v>
      </x:c>
      <x:c r="BZ799" s="34" t="n">
        <x:f>$B$11*(($A$1078)*$C799/$B$12*$B$7+(1-$A$1078)*$D799/$B$12*$C$7)</x:f>
        <x:v>90.00000000000001</x:v>
      </x:c>
      <x:c r="CA799" s="34" t="n">
        <x:f>$B$11*(($A$1079)*$C799/$B$12*$B$7+(1-$A$1079)*$D799/$B$12*$C$7)</x:f>
        <x:v>59.99999999999999</x:v>
      </x:c>
      <x:c r="CB799" s="34" t="n">
        <x:f>$B$11*(($A$1080)*$C799/$B$12*$B$7+(1-$A$1080)*$D799/$B$12*$C$7)</x:f>
        <x:v>30.00000000000003</x:v>
      </x:c>
      <x:c r="CC799" s="34" t="n">
        <x:f>$B$11*(($A$1081)*$C799/$B$12*$B$7+(1-$A$1081)*$D799/$B$12*$C$7)</x:f>
        <x:v>0</x:v>
      </x:c>
    </x:row>
    <x:row r="800">
      <x:c r="A800" s="34" t="n">
        <x:v>776</x:v>
      </x:c>
      <x:c r="B800" s="39" t="n">
        <x:v>-0.8989577509627911</x:v>
      </x:c>
      <x:c r="C800" s="1" t="n">
        <x:f>SUM(AM800:AV800)</x:f>
        <x:v>0</x:v>
      </x:c>
      <x:c r="D800" s="1" t="n">
        <x:f>SUM(AW800:BF800)</x:f>
        <x:v>1</x:v>
      </x:c>
      <x:c r="E800" s="17" t="n">
        <x:f>(1-C800/$B$12)*$B$8-C800/$B$12*$B$7</x:f>
        <x:v>0.05</x:v>
      </x:c>
      <x:c r="F800" s="17" t="n">
        <x:f>(1-D800/$B$12)*$C$8-D800/$B$12*$C$7</x:f>
        <x:v>0.021000000000000005</x:v>
      </x:c>
      <x:c r="G800" s="32" t="n">
        <x:f>$B$11*($B$10*C800/$B$12*$B$7+(1-$B$10)*D800/$B$12*$C$7)</x:f>
        <x:v>300</x:v>
      </x:c>
      <x:c r="H800" s="17" t="n">
        <x:f>$B$10*E800+(1-$B$10)*F800</x:f>
        <x:v>0.035500000000000004</x:v>
      </x:c>
      <x:c r="I800" s="34"/>
      <x:c r="J800" s="34"/>
      <x:c r="K800" s="34"/>
      <x:c r="L800" s="34"/>
      <x:c r="M800" s="34"/>
      <x:c r="N800" s="34"/>
      <x:c r="O800" s="34"/>
      <x:c r="P800" s="34"/>
      <x:c r="Q800" s="34"/>
      <x:c r="R800" s="39" t="n">
        <x:v>0.24683108598869033</x:v>
      </x:c>
      <x:c r="S800" s="39" t="n">
        <x:v>0.3465259913327493</x:v>
      </x:c>
      <x:c r="T800" s="39" t="n">
        <x:v>0.4973464340666799</x:v>
      </x:c>
      <x:c r="U800" s="39" t="n">
        <x:v>-0.8075449753444616</x:v>
      </x:c>
      <x:c r="V800" s="39" t="n">
        <x:v>1.0149816029523941</x:v>
      </x:c>
      <x:c r="W800" s="39" t="n">
        <x:v>-0.13417622680268537</x:v>
      </x:c>
      <x:c r="X800" s="39" t="n">
        <x:v>-0.9857228365089249</x:v>
      </x:c>
      <x:c r="Y800" s="39" t="n">
        <x:v>0.25548183777972805</x:v>
      </x:c>
      <x:c r="Z800" s="39" t="n">
        <x:v>-0.7933737050979214</x:v>
      </x:c>
      <x:c r="AA800" s="39" t="n">
        <x:v>-0.6605672814734281</x:v>
      </x:c>
      <x:c r="AB800" s="39" t="n">
        <x:v>1.3574494998103674</x:v>
      </x:c>
      <x:c r="AC800" s="39" t="n">
        <x:v>-1.528927278130549</x:v>
      </x:c>
      <x:c r="AD800" s="39" t="n">
        <x:v>0.13434577250556753</x:v>
      </x:c>
      <x:c r="AE800" s="39" t="n">
        <x:v>-0.3990390680936834</x:v>
      </x:c>
      <x:c r="AF800" s="39" t="n">
        <x:v>0.22683919065824762</x:v>
      </x:c>
      <x:c r="AG800" s="39" t="n">
        <x:v>-0.43164216513817316</x:v>
      </x:c>
      <x:c r="AH800" s="39" t="n">
        <x:v>-0.7187230425277977</x:v>
      </x:c>
      <x:c r="AI800" s="39" t="n">
        <x:v>1.533288073175698</x:v>
      </x:c>
      <x:c r="AJ800" s="39" t="n">
        <x:v>-1.0248379959031075</x:v>
      </x:c>
      <x:c r="AK800" s="39" t="n">
        <x:v>0.5154664212691551</x:v>
      </x:c>
      <x:c r="AL800" s="34"/>
      <x:c r="AM800" s="34" t="n">
        <x:f>IF(SQRT($B$9)*$B800+SQRT(1-$B$9)*R800&lt;_xlfn.NORM.S.INV($B$6),1,0)</x:f>
        <x:v>0</x:v>
      </x:c>
      <x:c r="AN800" s="34" t="n">
        <x:f>IF(SQRT($B$9)*$B800+SQRT(1-$B$9)*S800&lt;_xlfn.NORM.S.INV($B$6),1,0)</x:f>
        <x:v>0</x:v>
      </x:c>
      <x:c r="AO800" s="34" t="n">
        <x:f>IF(SQRT($B$9)*$B800+SQRT(1-$B$9)*T800&lt;_xlfn.NORM.S.INV($B$6),1,0)</x:f>
        <x:v>0</x:v>
      </x:c>
      <x:c r="AP800" s="34" t="n">
        <x:f>IF(SQRT($B$9)*$B800+SQRT(1-$B$9)*U800&lt;_xlfn.NORM.S.INV($B$6),1,0)</x:f>
        <x:v>0</x:v>
      </x:c>
      <x:c r="AQ800" s="34" t="n">
        <x:f>IF(SQRT($B$9)*$B800+SQRT(1-$B$9)*V800&lt;_xlfn.NORM.S.INV($B$6),1,0)</x:f>
        <x:v>0</x:v>
      </x:c>
      <x:c r="AR800" s="34" t="n">
        <x:f>IF(SQRT($B$9)*$B800+SQRT(1-$B$9)*W800&lt;_xlfn.NORM.S.INV($B$6),1,0)</x:f>
        <x:v>0</x:v>
      </x:c>
      <x:c r="AS800" s="34" t="n">
        <x:f>IF(SQRT($B$9)*$B800+SQRT(1-$B$9)*X800&lt;_xlfn.NORM.S.INV($B$6),1,0)</x:f>
        <x:v>0</x:v>
      </x:c>
      <x:c r="AT800" s="34" t="n">
        <x:f>IF(SQRT($B$9)*$B800+SQRT(1-$B$9)*Y800&lt;_xlfn.NORM.S.INV($B$6),1,0)</x:f>
        <x:v>0</x:v>
      </x:c>
      <x:c r="AU800" s="34" t="n">
        <x:f>IF(SQRT($B$9)*$B800+SQRT(1-$B$9)*Z800&lt;_xlfn.NORM.S.INV($B$6),1,0)</x:f>
        <x:v>0</x:v>
      </x:c>
      <x:c r="AV800" s="34" t="n">
        <x:f>IF(SQRT($B$9)*$B800+SQRT(1-$B$9)*AA800&lt;_xlfn.NORM.S.INV($B$6),1,0)</x:f>
        <x:v>0</x:v>
      </x:c>
      <x:c r="AW800" s="34" t="n">
        <x:f>IF(SQRT($C$9)*$B800+SQRT(1-$C$9)*AB800&lt;_xlfn.NORM.S.INV($C$6),1,0)</x:f>
        <x:v>0</x:v>
      </x:c>
      <x:c r="AX800" s="34" t="n">
        <x:f>IF(SQRT($C$9)*$B800+SQRT(1-$C$9)*AC800&lt;_xlfn.NORM.S.INV($C$6),1,0)</x:f>
        <x:v>1</x:v>
      </x:c>
      <x:c r="AY800" s="34" t="n">
        <x:f>IF(SQRT($C$9)*$B800+SQRT(1-$C$9)*AD800&lt;_xlfn.NORM.S.INV($C$6),1,0)</x:f>
        <x:v>0</x:v>
      </x:c>
      <x:c r="AZ800" s="34" t="n">
        <x:f>IF(SQRT($C$9)*$B800+SQRT(1-$C$9)*AE800&lt;_xlfn.NORM.S.INV($C$6),1,0)</x:f>
        <x:v>0</x:v>
      </x:c>
      <x:c r="BA800" s="34" t="n">
        <x:f>IF(SQRT($C$9)*$B800+SQRT(1-$C$9)*AF800&lt;_xlfn.NORM.S.INV($C$6),1,0)</x:f>
        <x:v>0</x:v>
      </x:c>
      <x:c r="BB800" s="34" t="n">
        <x:f>IF(SQRT($C$9)*$B800+SQRT(1-$C$9)*AG800&lt;_xlfn.NORM.S.INV($C$6),1,0)</x:f>
        <x:v>0</x:v>
      </x:c>
      <x:c r="BC800" s="34" t="n">
        <x:f>IF(SQRT($C$9)*$B800+SQRT(1-$C$9)*AH800&lt;_xlfn.NORM.S.INV($C$6),1,0)</x:f>
        <x:v>0</x:v>
      </x:c>
      <x:c r="BD800" s="34" t="n">
        <x:f>IF(SQRT($C$9)*$B800+SQRT(1-$C$9)*AI800&lt;_xlfn.NORM.S.INV($C$6),1,0)</x:f>
        <x:v>0</x:v>
      </x:c>
      <x:c r="BE800" s="34" t="n">
        <x:f>IF(SQRT($C$9)*$B800+SQRT(1-$C$9)*AJ800&lt;_xlfn.NORM.S.INV($C$6),1,0)</x:f>
        <x:v>0</x:v>
      </x:c>
      <x:c r="BF800" s="34" t="n">
        <x:f>IF(SQRT($C$9)*$B800+SQRT(1-$C$9)*AK800&lt;_xlfn.NORM.S.INV($C$6),1,0)</x:f>
        <x:v>0</x:v>
      </x:c>
      <x:c r="BG800" s="34"/>
      <x:c r="BH800" s="34"/>
      <x:c r="BI800" s="34" t="n">
        <x:f>$B$11*(($A$1061)*$C800/$B$12*$B$7+(1-$A$1061)*$D800/$B$12*$C$7)</x:f>
        <x:v>600</x:v>
      </x:c>
      <x:c r="BJ800" s="34" t="n">
        <x:f>$B$11*(($A$1062)*$C800/$B$12*$B$7+(1-$A$1062)*$D800/$B$12*$C$7)</x:f>
        <x:v>570</x:v>
      </x:c>
      <x:c r="BK800" s="34" t="n">
        <x:f>$B$11*(($A$1063)*$C800/$B$12*$B$7+(1-$A$1063)*$D800/$B$12*$C$7)</x:f>
        <x:v>540</x:v>
      </x:c>
      <x:c r="BL800" s="34" t="n">
        <x:f>$B$11*(($A$1064)*$C800/$B$12*$B$7+(1-$A$1064)*$D800/$B$12*$C$7)</x:f>
        <x:v>509.99999999999994</x:v>
      </x:c>
      <x:c r="BM800" s="34" t="n">
        <x:f>$B$11*(($A$1065)*$C800/$B$12*$B$7+(1-$A$1065)*$D800/$B$12*$C$7)</x:f>
        <x:v>480</x:v>
      </x:c>
      <x:c r="BN800" s="34" t="n">
        <x:f>$B$11*(($A$1066)*$C800/$B$12*$B$7+(1-$A$1066)*$D800/$B$12*$C$7)</x:f>
        <x:v>450</x:v>
      </x:c>
      <x:c r="BO800" s="34" t="n">
        <x:f>$B$11*(($A$1067)*$C800/$B$12*$B$7+(1-$A$1067)*$D800/$B$12*$C$7)</x:f>
        <x:v>419.99999999999994</x:v>
      </x:c>
      <x:c r="BP800" s="34" t="n">
        <x:f>$B$11*(($A$1068)*$C800/$B$12*$B$7+(1-$A$1068)*$D800/$B$12*$C$7)</x:f>
        <x:v>390</x:v>
      </x:c>
      <x:c r="BQ800" s="34" t="n">
        <x:f>$B$11*(($A$1069)*$C800/$B$12*$B$7+(1-$A$1069)*$D800/$B$12*$C$7)</x:f>
        <x:v>360</x:v>
      </x:c>
      <x:c r="BR800" s="34" t="n">
        <x:f>$B$11*(($A$1070)*$C800/$B$12*$B$7+(1-$A$1070)*$D800/$B$12*$C$7)</x:f>
        <x:v>330</x:v>
      </x:c>
      <x:c r="BS800" s="34" t="n">
        <x:f>$B$11*(($A$1071)*$C800/$B$12*$B$7+(1-$A$1071)*$D800/$B$12*$C$7)</x:f>
        <x:v>300</x:v>
      </x:c>
      <x:c r="BT800" s="34" t="n">
        <x:f>$B$11*(($A$1072)*$C800/$B$12*$B$7+(1-$A$1072)*$D800/$B$12*$C$7)</x:f>
        <x:v>270</x:v>
      </x:c>
      <x:c r="BU800" s="34" t="n">
        <x:f>$B$11*(($A$1073)*$C800/$B$12*$B$7+(1-$A$1073)*$D800/$B$12*$C$7)</x:f>
        <x:v>240</x:v>
      </x:c>
      <x:c r="BV800" s="34" t="n">
        <x:f>$B$11*(($A$1074)*$C800/$B$12*$B$7+(1-$A$1074)*$D800/$B$12*$C$7)</x:f>
        <x:v>209.99999999999997</x:v>
      </x:c>
      <x:c r="BW800" s="34" t="n">
        <x:f>$B$11*(($A$1075)*$C800/$B$12*$B$7+(1-$A$1075)*$D800/$B$12*$C$7)</x:f>
        <x:v>180.00000000000003</x:v>
      </x:c>
      <x:c r="BX800" s="34" t="n">
        <x:f>$B$11*(($A$1076)*$C800/$B$12*$B$7+(1-$A$1076)*$D800/$B$12*$C$7)</x:f>
        <x:v>150</x:v>
      </x:c>
      <x:c r="BY800" s="34" t="n">
        <x:f>$B$11*(($A$1077)*$C800/$B$12*$B$7+(1-$A$1077)*$D800/$B$12*$C$7)</x:f>
        <x:v>119.99999999999999</x:v>
      </x:c>
      <x:c r="BZ800" s="34" t="n">
        <x:f>$B$11*(($A$1078)*$C800/$B$12*$B$7+(1-$A$1078)*$D800/$B$12*$C$7)</x:f>
        <x:v>90.00000000000001</x:v>
      </x:c>
      <x:c r="CA800" s="34" t="n">
        <x:f>$B$11*(($A$1079)*$C800/$B$12*$B$7+(1-$A$1079)*$D800/$B$12*$C$7)</x:f>
        <x:v>59.99999999999999</x:v>
      </x:c>
      <x:c r="CB800" s="34" t="n">
        <x:f>$B$11*(($A$1080)*$C800/$B$12*$B$7+(1-$A$1080)*$D800/$B$12*$C$7)</x:f>
        <x:v>30.00000000000003</x:v>
      </x:c>
      <x:c r="CC800" s="34" t="n">
        <x:f>$B$11*(($A$1081)*$C800/$B$12*$B$7+(1-$A$1081)*$D800/$B$12*$C$7)</x:f>
        <x:v>0</x:v>
      </x:c>
    </x:row>
    <x:row r="801">
      <x:c r="A801" s="34" t="n">
        <x:v>777</x:v>
      </x:c>
      <x:c r="B801" s="39" t="n">
        <x:v>-0.3558976772960761</x:v>
      </x:c>
      <x:c r="C801" s="1" t="n">
        <x:f>SUM(AM801:AV801)</x:f>
        <x:v>0</x:v>
      </x:c>
      <x:c r="D801" s="1" t="n">
        <x:f>SUM(AW801:BF801)</x:f>
        <x:v>1</x:v>
      </x:c>
      <x:c r="E801" s="17" t="n">
        <x:f>(1-C801/$B$12)*$B$8-C801/$B$12*$B$7</x:f>
        <x:v>0.05</x:v>
      </x:c>
      <x:c r="F801" s="17" t="n">
        <x:f>(1-D801/$B$12)*$C$8-D801/$B$12*$C$7</x:f>
        <x:v>0.021000000000000005</x:v>
      </x:c>
      <x:c r="G801" s="32" t="n">
        <x:f>$B$11*($B$10*C801/$B$12*$B$7+(1-$B$10)*D801/$B$12*$C$7)</x:f>
        <x:v>300</x:v>
      </x:c>
      <x:c r="H801" s="17" t="n">
        <x:f>$B$10*E801+(1-$B$10)*F801</x:f>
        <x:v>0.035500000000000004</x:v>
      </x:c>
      <x:c r="I801" s="34"/>
      <x:c r="J801" s="34"/>
      <x:c r="K801" s="34"/>
      <x:c r="L801" s="34"/>
      <x:c r="M801" s="34"/>
      <x:c r="N801" s="34"/>
      <x:c r="O801" s="34"/>
      <x:c r="P801" s="34"/>
      <x:c r="Q801" s="34"/>
      <x:c r="R801" s="39" t="n">
        <x:v>-0.09435678767027486</x:v>
      </x:c>
      <x:c r="S801" s="39" t="n">
        <x:v>0.26927714495863864</x:v>
      </x:c>
      <x:c r="T801" s="39" t="n">
        <x:v>-0.15501064029699207</x:v>
      </x:c>
      <x:c r="U801" s="39" t="n">
        <x:v>-1.020667187444933</x:v>
      </x:c>
      <x:c r="V801" s="39" t="n">
        <x:v>-0.8265801963798665</x:v>
      </x:c>
      <x:c r="W801" s="39" t="n">
        <x:v>0.9197970535650511</x:v>
      </x:c>
      <x:c r="X801" s="39" t="n">
        <x:v>0.045685842119850766</x:v>
      </x:c>
      <x:c r="Y801" s="39" t="n">
        <x:v>0.3604463176839871</x:v>
      </x:c>
      <x:c r="Z801" s="39" t="n">
        <x:v>1.6955340517911226</x:v>
      </x:c>
      <x:c r="AA801" s="39" t="n">
        <x:v>0.3455592205597442</x:v>
      </x:c>
      <x:c r="AB801" s="39" t="n">
        <x:v>-0.5512065730629812</x:v>
      </x:c>
      <x:c r="AC801" s="39" t="n">
        <x:v>-1.6256316733037686</x:v>
      </x:c>
      <x:c r="AD801" s="39" t="n">
        <x:v>0.4200919202519538</x:v>
      </x:c>
      <x:c r="AE801" s="39" t="n">
        <x:v>-0.9137280959947898</x:v>
      </x:c>
      <x:c r="AF801" s="39" t="n">
        <x:v>-0.7927136706060279</x:v>
      </x:c>
      <x:c r="AG801" s="39" t="n">
        <x:v>1.762892836780818</x:v>
      </x:c>
      <x:c r="AH801" s="39" t="n">
        <x:v>0.6166284484201997</x:v>
      </x:c>
      <x:c r="AI801" s="39" t="n">
        <x:v>0.9598548192795083</x:v>
      </x:c>
      <x:c r="AJ801" s="39" t="n">
        <x:v>-1.928731985848351</x:v>
      </x:c>
      <x:c r="AK801" s="39" t="n">
        <x:v>0.19873632636629782</x:v>
      </x:c>
      <x:c r="AL801" s="34"/>
      <x:c r="AM801" s="34" t="n">
        <x:f>IF(SQRT($B$9)*$B801+SQRT(1-$B$9)*R801&lt;_xlfn.NORM.S.INV($B$6),1,0)</x:f>
        <x:v>0</x:v>
      </x:c>
      <x:c r="AN801" s="34" t="n">
        <x:f>IF(SQRT($B$9)*$B801+SQRT(1-$B$9)*S801&lt;_xlfn.NORM.S.INV($B$6),1,0)</x:f>
        <x:v>0</x:v>
      </x:c>
      <x:c r="AO801" s="34" t="n">
        <x:f>IF(SQRT($B$9)*$B801+SQRT(1-$B$9)*T801&lt;_xlfn.NORM.S.INV($B$6),1,0)</x:f>
        <x:v>0</x:v>
      </x:c>
      <x:c r="AP801" s="34" t="n">
        <x:f>IF(SQRT($B$9)*$B801+SQRT(1-$B$9)*U801&lt;_xlfn.NORM.S.INV($B$6),1,0)</x:f>
        <x:v>0</x:v>
      </x:c>
      <x:c r="AQ801" s="34" t="n">
        <x:f>IF(SQRT($B$9)*$B801+SQRT(1-$B$9)*V801&lt;_xlfn.NORM.S.INV($B$6),1,0)</x:f>
        <x:v>0</x:v>
      </x:c>
      <x:c r="AR801" s="34" t="n">
        <x:f>IF(SQRT($B$9)*$B801+SQRT(1-$B$9)*W801&lt;_xlfn.NORM.S.INV($B$6),1,0)</x:f>
        <x:v>0</x:v>
      </x:c>
      <x:c r="AS801" s="34" t="n">
        <x:f>IF(SQRT($B$9)*$B801+SQRT(1-$B$9)*X801&lt;_xlfn.NORM.S.INV($B$6),1,0)</x:f>
        <x:v>0</x:v>
      </x:c>
      <x:c r="AT801" s="34" t="n">
        <x:f>IF(SQRT($B$9)*$B801+SQRT(1-$B$9)*Y801&lt;_xlfn.NORM.S.INV($B$6),1,0)</x:f>
        <x:v>0</x:v>
      </x:c>
      <x:c r="AU801" s="34" t="n">
        <x:f>IF(SQRT($B$9)*$B801+SQRT(1-$B$9)*Z801&lt;_xlfn.NORM.S.INV($B$6),1,0)</x:f>
        <x:v>0</x:v>
      </x:c>
      <x:c r="AV801" s="34" t="n">
        <x:f>IF(SQRT($B$9)*$B801+SQRT(1-$B$9)*AA801&lt;_xlfn.NORM.S.INV($B$6),1,0)</x:f>
        <x:v>0</x:v>
      </x:c>
      <x:c r="AW801" s="34" t="n">
        <x:f>IF(SQRT($C$9)*$B801+SQRT(1-$C$9)*AB801&lt;_xlfn.NORM.S.INV($C$6),1,0)</x:f>
        <x:v>0</x:v>
      </x:c>
      <x:c r="AX801" s="34" t="n">
        <x:f>IF(SQRT($C$9)*$B801+SQRT(1-$C$9)*AC801&lt;_xlfn.NORM.S.INV($C$6),1,0)</x:f>
        <x:v>0</x:v>
      </x:c>
      <x:c r="AY801" s="34" t="n">
        <x:f>IF(SQRT($C$9)*$B801+SQRT(1-$C$9)*AD801&lt;_xlfn.NORM.S.INV($C$6),1,0)</x:f>
        <x:v>0</x:v>
      </x:c>
      <x:c r="AZ801" s="34" t="n">
        <x:f>IF(SQRT($C$9)*$B801+SQRT(1-$C$9)*AE801&lt;_xlfn.NORM.S.INV($C$6),1,0)</x:f>
        <x:v>0</x:v>
      </x:c>
      <x:c r="BA801" s="34" t="n">
        <x:f>IF(SQRT($C$9)*$B801+SQRT(1-$C$9)*AF801&lt;_xlfn.NORM.S.INV($C$6),1,0)</x:f>
        <x:v>0</x:v>
      </x:c>
      <x:c r="BB801" s="34" t="n">
        <x:f>IF(SQRT($C$9)*$B801+SQRT(1-$C$9)*AG801&lt;_xlfn.NORM.S.INV($C$6),1,0)</x:f>
        <x:v>0</x:v>
      </x:c>
      <x:c r="BC801" s="34" t="n">
        <x:f>IF(SQRT($C$9)*$B801+SQRT(1-$C$9)*AH801&lt;_xlfn.NORM.S.INV($C$6),1,0)</x:f>
        <x:v>0</x:v>
      </x:c>
      <x:c r="BD801" s="34" t="n">
        <x:f>IF(SQRT($C$9)*$B801+SQRT(1-$C$9)*AI801&lt;_xlfn.NORM.S.INV($C$6),1,0)</x:f>
        <x:v>0</x:v>
      </x:c>
      <x:c r="BE801" s="34" t="n">
        <x:f>IF(SQRT($C$9)*$B801+SQRT(1-$C$9)*AJ801&lt;_xlfn.NORM.S.INV($C$6),1,0)</x:f>
        <x:v>1</x:v>
      </x:c>
      <x:c r="BF801" s="34" t="n">
        <x:f>IF(SQRT($C$9)*$B801+SQRT(1-$C$9)*AK801&lt;_xlfn.NORM.S.INV($C$6),1,0)</x:f>
        <x:v>0</x:v>
      </x:c>
      <x:c r="BG801" s="34"/>
      <x:c r="BH801" s="34"/>
      <x:c r="BI801" s="34" t="n">
        <x:f>$B$11*(($A$1061)*$C801/$B$12*$B$7+(1-$A$1061)*$D801/$B$12*$C$7)</x:f>
        <x:v>600</x:v>
      </x:c>
      <x:c r="BJ801" s="34" t="n">
        <x:f>$B$11*(($A$1062)*$C801/$B$12*$B$7+(1-$A$1062)*$D801/$B$12*$C$7)</x:f>
        <x:v>570</x:v>
      </x:c>
      <x:c r="BK801" s="34" t="n">
        <x:f>$B$11*(($A$1063)*$C801/$B$12*$B$7+(1-$A$1063)*$D801/$B$12*$C$7)</x:f>
        <x:v>540</x:v>
      </x:c>
      <x:c r="BL801" s="34" t="n">
        <x:f>$B$11*(($A$1064)*$C801/$B$12*$B$7+(1-$A$1064)*$D801/$B$12*$C$7)</x:f>
        <x:v>509.99999999999994</x:v>
      </x:c>
      <x:c r="BM801" s="34" t="n">
        <x:f>$B$11*(($A$1065)*$C801/$B$12*$B$7+(1-$A$1065)*$D801/$B$12*$C$7)</x:f>
        <x:v>480</x:v>
      </x:c>
      <x:c r="BN801" s="34" t="n">
        <x:f>$B$11*(($A$1066)*$C801/$B$12*$B$7+(1-$A$1066)*$D801/$B$12*$C$7)</x:f>
        <x:v>450</x:v>
      </x:c>
      <x:c r="BO801" s="34" t="n">
        <x:f>$B$11*(($A$1067)*$C801/$B$12*$B$7+(1-$A$1067)*$D801/$B$12*$C$7)</x:f>
        <x:v>419.99999999999994</x:v>
      </x:c>
      <x:c r="BP801" s="34" t="n">
        <x:f>$B$11*(($A$1068)*$C801/$B$12*$B$7+(1-$A$1068)*$D801/$B$12*$C$7)</x:f>
        <x:v>390</x:v>
      </x:c>
      <x:c r="BQ801" s="34" t="n">
        <x:f>$B$11*(($A$1069)*$C801/$B$12*$B$7+(1-$A$1069)*$D801/$B$12*$C$7)</x:f>
        <x:v>360</x:v>
      </x:c>
      <x:c r="BR801" s="34" t="n">
        <x:f>$B$11*(($A$1070)*$C801/$B$12*$B$7+(1-$A$1070)*$D801/$B$12*$C$7)</x:f>
        <x:v>330</x:v>
      </x:c>
      <x:c r="BS801" s="34" t="n">
        <x:f>$B$11*(($A$1071)*$C801/$B$12*$B$7+(1-$A$1071)*$D801/$B$12*$C$7)</x:f>
        <x:v>300</x:v>
      </x:c>
      <x:c r="BT801" s="34" t="n">
        <x:f>$B$11*(($A$1072)*$C801/$B$12*$B$7+(1-$A$1072)*$D801/$B$12*$C$7)</x:f>
        <x:v>270</x:v>
      </x:c>
      <x:c r="BU801" s="34" t="n">
        <x:f>$B$11*(($A$1073)*$C801/$B$12*$B$7+(1-$A$1073)*$D801/$B$12*$C$7)</x:f>
        <x:v>240</x:v>
      </x:c>
      <x:c r="BV801" s="34" t="n">
        <x:f>$B$11*(($A$1074)*$C801/$B$12*$B$7+(1-$A$1074)*$D801/$B$12*$C$7)</x:f>
        <x:v>209.99999999999997</x:v>
      </x:c>
      <x:c r="BW801" s="34" t="n">
        <x:f>$B$11*(($A$1075)*$C801/$B$12*$B$7+(1-$A$1075)*$D801/$B$12*$C$7)</x:f>
        <x:v>180.00000000000003</x:v>
      </x:c>
      <x:c r="BX801" s="34" t="n">
        <x:f>$B$11*(($A$1076)*$C801/$B$12*$B$7+(1-$A$1076)*$D801/$B$12*$C$7)</x:f>
        <x:v>150</x:v>
      </x:c>
      <x:c r="BY801" s="34" t="n">
        <x:f>$B$11*(($A$1077)*$C801/$B$12*$B$7+(1-$A$1077)*$D801/$B$12*$C$7)</x:f>
        <x:v>119.99999999999999</x:v>
      </x:c>
      <x:c r="BZ801" s="34" t="n">
        <x:f>$B$11*(($A$1078)*$C801/$B$12*$B$7+(1-$A$1078)*$D801/$B$12*$C$7)</x:f>
        <x:v>90.00000000000001</x:v>
      </x:c>
      <x:c r="CA801" s="34" t="n">
        <x:f>$B$11*(($A$1079)*$C801/$B$12*$B$7+(1-$A$1079)*$D801/$B$12*$C$7)</x:f>
        <x:v>59.99999999999999</x:v>
      </x:c>
      <x:c r="CB801" s="34" t="n">
        <x:f>$B$11*(($A$1080)*$C801/$B$12*$B$7+(1-$A$1080)*$D801/$B$12*$C$7)</x:f>
        <x:v>30.00000000000003</x:v>
      </x:c>
      <x:c r="CC801" s="34" t="n">
        <x:f>$B$11*(($A$1081)*$C801/$B$12*$B$7+(1-$A$1081)*$D801/$B$12*$C$7)</x:f>
        <x:v>0</x:v>
      </x:c>
    </x:row>
    <x:row r="802">
      <x:c r="A802" s="34" t="n">
        <x:v>778</x:v>
      </x:c>
      <x:c r="B802" s="39" t="n">
        <x:v>-0.3412041372731217</x:v>
      </x:c>
      <x:c r="C802" s="1" t="n">
        <x:f>SUM(AM802:AV802)</x:f>
        <x:v>0</x:v>
      </x:c>
      <x:c r="D802" s="1" t="n">
        <x:f>SUM(AW802:BF802)</x:f>
        <x:v>1</x:v>
      </x:c>
      <x:c r="E802" s="17" t="n">
        <x:f>(1-C802/$B$12)*$B$8-C802/$B$12*$B$7</x:f>
        <x:v>0.05</x:v>
      </x:c>
      <x:c r="F802" s="17" t="n">
        <x:f>(1-D802/$B$12)*$C$8-D802/$B$12*$C$7</x:f>
        <x:v>0.021000000000000005</x:v>
      </x:c>
      <x:c r="G802" s="32" t="n">
        <x:f>$B$11*($B$10*C802/$B$12*$B$7+(1-$B$10)*D802/$B$12*$C$7)</x:f>
        <x:v>300</x:v>
      </x:c>
      <x:c r="H802" s="17" t="n">
        <x:f>$B$10*E802+(1-$B$10)*F802</x:f>
        <x:v>0.035500000000000004</x:v>
      </x:c>
      <x:c r="I802" s="34"/>
      <x:c r="J802" s="34"/>
      <x:c r="K802" s="34"/>
      <x:c r="L802" s="34"/>
      <x:c r="M802" s="34"/>
      <x:c r="N802" s="34"/>
      <x:c r="O802" s="34"/>
      <x:c r="P802" s="34"/>
      <x:c r="Q802" s="34"/>
      <x:c r="R802" s="39" t="n">
        <x:v>-0.5410442759838142</x:v>
      </x:c>
      <x:c r="S802" s="39" t="n">
        <x:v>0.23283738199446935</x:v>
      </x:c>
      <x:c r="T802" s="39" t="n">
        <x:v>1.7212101606307468</x:v>
      </x:c>
      <x:c r="U802" s="39" t="n">
        <x:v>0.22841543181333238</x:v>
      </x:c>
      <x:c r="V802" s="39" t="n">
        <x:v>0.9618736868820928</x:v>
      </x:c>
      <x:c r="W802" s="39" t="n">
        <x:v>-1.7148670720578598</x:v>
      </x:c>
      <x:c r="X802" s="39" t="n">
        <x:v>0.2614188243314668</x:v>
      </x:c>
      <x:c r="Y802" s="39" t="n">
        <x:v>-0.8729905594790025</x:v>
      </x:c>
      <x:c r="Z802" s="39" t="n">
        <x:v>-0.39922501854233566</x:v>
      </x:c>
      <x:c r="AA802" s="39" t="n">
        <x:v>0.7072278790657167</x:v>
      </x:c>
      <x:c r="AB802" s="39" t="n">
        <x:v>0.8499930675346254</x:v>
      </x:c>
      <x:c r="AC802" s="39" t="n">
        <x:v>-1.6150149612993419</x:v>
      </x:c>
      <x:c r="AD802" s="39" t="n">
        <x:v>1.3868747578524165</x:v>
      </x:c>
      <x:c r="AE802" s="39" t="n">
        <x:v>-1.6104513638138596</x:v>
      </x:c>
      <x:c r="AF802" s="39" t="n">
        <x:v>-0.15929782990300972</x:v>
      </x:c>
      <x:c r="AG802" s="39" t="n">
        <x:v>-0.07823083831944526</x:v>
      </x:c>
      <x:c r="AH802" s="39" t="n">
        <x:v>-2.3691915889484028</x:v>
      </x:c>
      <x:c r="AI802" s="39" t="n">
        <x:v>-0.4565346382935133</x:v>
      </x:c>
      <x:c r="AJ802" s="39" t="n">
        <x:v>0.8048894122313002</x:v>
      </x:c>
      <x:c r="AK802" s="39" t="n">
        <x:v>0.13820630712342183</x:v>
      </x:c>
      <x:c r="AL802" s="34"/>
      <x:c r="AM802" s="34" t="n">
        <x:f>IF(SQRT($B$9)*$B802+SQRT(1-$B$9)*R802&lt;_xlfn.NORM.S.INV($B$6),1,0)</x:f>
        <x:v>0</x:v>
      </x:c>
      <x:c r="AN802" s="34" t="n">
        <x:f>IF(SQRT($B$9)*$B802+SQRT(1-$B$9)*S802&lt;_xlfn.NORM.S.INV($B$6),1,0)</x:f>
        <x:v>0</x:v>
      </x:c>
      <x:c r="AO802" s="34" t="n">
        <x:f>IF(SQRT($B$9)*$B802+SQRT(1-$B$9)*T802&lt;_xlfn.NORM.S.INV($B$6),1,0)</x:f>
        <x:v>0</x:v>
      </x:c>
      <x:c r="AP802" s="34" t="n">
        <x:f>IF(SQRT($B$9)*$B802+SQRT(1-$B$9)*U802&lt;_xlfn.NORM.S.INV($B$6),1,0)</x:f>
        <x:v>0</x:v>
      </x:c>
      <x:c r="AQ802" s="34" t="n">
        <x:f>IF(SQRT($B$9)*$B802+SQRT(1-$B$9)*V802&lt;_xlfn.NORM.S.INV($B$6),1,0)</x:f>
        <x:v>0</x:v>
      </x:c>
      <x:c r="AR802" s="34" t="n">
        <x:f>IF(SQRT($B$9)*$B802+SQRT(1-$B$9)*W802&lt;_xlfn.NORM.S.INV($B$6),1,0)</x:f>
        <x:v>0</x:v>
      </x:c>
      <x:c r="AS802" s="34" t="n">
        <x:f>IF(SQRT($B$9)*$B802+SQRT(1-$B$9)*X802&lt;_xlfn.NORM.S.INV($B$6),1,0)</x:f>
        <x:v>0</x:v>
      </x:c>
      <x:c r="AT802" s="34" t="n">
        <x:f>IF(SQRT($B$9)*$B802+SQRT(1-$B$9)*Y802&lt;_xlfn.NORM.S.INV($B$6),1,0)</x:f>
        <x:v>0</x:v>
      </x:c>
      <x:c r="AU802" s="34" t="n">
        <x:f>IF(SQRT($B$9)*$B802+SQRT(1-$B$9)*Z802&lt;_xlfn.NORM.S.INV($B$6),1,0)</x:f>
        <x:v>0</x:v>
      </x:c>
      <x:c r="AV802" s="34" t="n">
        <x:f>IF(SQRT($B$9)*$B802+SQRT(1-$B$9)*AA802&lt;_xlfn.NORM.S.INV($B$6),1,0)</x:f>
        <x:v>0</x:v>
      </x:c>
      <x:c r="AW802" s="34" t="n">
        <x:f>IF(SQRT($C$9)*$B802+SQRT(1-$C$9)*AB802&lt;_xlfn.NORM.S.INV($C$6),1,0)</x:f>
        <x:v>0</x:v>
      </x:c>
      <x:c r="AX802" s="34" t="n">
        <x:f>IF(SQRT($C$9)*$B802+SQRT(1-$C$9)*AC802&lt;_xlfn.NORM.S.INV($C$6),1,0)</x:f>
        <x:v>0</x:v>
      </x:c>
      <x:c r="AY802" s="34" t="n">
        <x:f>IF(SQRT($C$9)*$B802+SQRT(1-$C$9)*AD802&lt;_xlfn.NORM.S.INV($C$6),1,0)</x:f>
        <x:v>0</x:v>
      </x:c>
      <x:c r="AZ802" s="34" t="n">
        <x:f>IF(SQRT($C$9)*$B802+SQRT(1-$C$9)*AE802&lt;_xlfn.NORM.S.INV($C$6),1,0)</x:f>
        <x:v>0</x:v>
      </x:c>
      <x:c r="BA802" s="34" t="n">
        <x:f>IF(SQRT($C$9)*$B802+SQRT(1-$C$9)*AF802&lt;_xlfn.NORM.S.INV($C$6),1,0)</x:f>
        <x:v>0</x:v>
      </x:c>
      <x:c r="BB802" s="34" t="n">
        <x:f>IF(SQRT($C$9)*$B802+SQRT(1-$C$9)*AG802&lt;_xlfn.NORM.S.INV($C$6),1,0)</x:f>
        <x:v>0</x:v>
      </x:c>
      <x:c r="BC802" s="34" t="n">
        <x:f>IF(SQRT($C$9)*$B802+SQRT(1-$C$9)*AH802&lt;_xlfn.NORM.S.INV($C$6),1,0)</x:f>
        <x:v>1</x:v>
      </x:c>
      <x:c r="BD802" s="34" t="n">
        <x:f>IF(SQRT($C$9)*$B802+SQRT(1-$C$9)*AI802&lt;_xlfn.NORM.S.INV($C$6),1,0)</x:f>
        <x:v>0</x:v>
      </x:c>
      <x:c r="BE802" s="34" t="n">
        <x:f>IF(SQRT($C$9)*$B802+SQRT(1-$C$9)*AJ802&lt;_xlfn.NORM.S.INV($C$6),1,0)</x:f>
        <x:v>0</x:v>
      </x:c>
      <x:c r="BF802" s="34" t="n">
        <x:f>IF(SQRT($C$9)*$B802+SQRT(1-$C$9)*AK802&lt;_xlfn.NORM.S.INV($C$6),1,0)</x:f>
        <x:v>0</x:v>
      </x:c>
      <x:c r="BG802" s="34"/>
      <x:c r="BH802" s="34"/>
      <x:c r="BI802" s="34" t="n">
        <x:f>$B$11*(($A$1061)*$C802/$B$12*$B$7+(1-$A$1061)*$D802/$B$12*$C$7)</x:f>
        <x:v>600</x:v>
      </x:c>
      <x:c r="BJ802" s="34" t="n">
        <x:f>$B$11*(($A$1062)*$C802/$B$12*$B$7+(1-$A$1062)*$D802/$B$12*$C$7)</x:f>
        <x:v>570</x:v>
      </x:c>
      <x:c r="BK802" s="34" t="n">
        <x:f>$B$11*(($A$1063)*$C802/$B$12*$B$7+(1-$A$1063)*$D802/$B$12*$C$7)</x:f>
        <x:v>540</x:v>
      </x:c>
      <x:c r="BL802" s="34" t="n">
        <x:f>$B$11*(($A$1064)*$C802/$B$12*$B$7+(1-$A$1064)*$D802/$B$12*$C$7)</x:f>
        <x:v>509.99999999999994</x:v>
      </x:c>
      <x:c r="BM802" s="34" t="n">
        <x:f>$B$11*(($A$1065)*$C802/$B$12*$B$7+(1-$A$1065)*$D802/$B$12*$C$7)</x:f>
        <x:v>480</x:v>
      </x:c>
      <x:c r="BN802" s="34" t="n">
        <x:f>$B$11*(($A$1066)*$C802/$B$12*$B$7+(1-$A$1066)*$D802/$B$12*$C$7)</x:f>
        <x:v>450</x:v>
      </x:c>
      <x:c r="BO802" s="34" t="n">
        <x:f>$B$11*(($A$1067)*$C802/$B$12*$B$7+(1-$A$1067)*$D802/$B$12*$C$7)</x:f>
        <x:v>419.99999999999994</x:v>
      </x:c>
      <x:c r="BP802" s="34" t="n">
        <x:f>$B$11*(($A$1068)*$C802/$B$12*$B$7+(1-$A$1068)*$D802/$B$12*$C$7)</x:f>
        <x:v>390</x:v>
      </x:c>
      <x:c r="BQ802" s="34" t="n">
        <x:f>$B$11*(($A$1069)*$C802/$B$12*$B$7+(1-$A$1069)*$D802/$B$12*$C$7)</x:f>
        <x:v>360</x:v>
      </x:c>
      <x:c r="BR802" s="34" t="n">
        <x:f>$B$11*(($A$1070)*$C802/$B$12*$B$7+(1-$A$1070)*$D802/$B$12*$C$7)</x:f>
        <x:v>330</x:v>
      </x:c>
      <x:c r="BS802" s="34" t="n">
        <x:f>$B$11*(($A$1071)*$C802/$B$12*$B$7+(1-$A$1071)*$D802/$B$12*$C$7)</x:f>
        <x:v>300</x:v>
      </x:c>
      <x:c r="BT802" s="34" t="n">
        <x:f>$B$11*(($A$1072)*$C802/$B$12*$B$7+(1-$A$1072)*$D802/$B$12*$C$7)</x:f>
        <x:v>270</x:v>
      </x:c>
      <x:c r="BU802" s="34" t="n">
        <x:f>$B$11*(($A$1073)*$C802/$B$12*$B$7+(1-$A$1073)*$D802/$B$12*$C$7)</x:f>
        <x:v>240</x:v>
      </x:c>
      <x:c r="BV802" s="34" t="n">
        <x:f>$B$11*(($A$1074)*$C802/$B$12*$B$7+(1-$A$1074)*$D802/$B$12*$C$7)</x:f>
        <x:v>209.99999999999997</x:v>
      </x:c>
      <x:c r="BW802" s="34" t="n">
        <x:f>$B$11*(($A$1075)*$C802/$B$12*$B$7+(1-$A$1075)*$D802/$B$12*$C$7)</x:f>
        <x:v>180.00000000000003</x:v>
      </x:c>
      <x:c r="BX802" s="34" t="n">
        <x:f>$B$11*(($A$1076)*$C802/$B$12*$B$7+(1-$A$1076)*$D802/$B$12*$C$7)</x:f>
        <x:v>150</x:v>
      </x:c>
      <x:c r="BY802" s="34" t="n">
        <x:f>$B$11*(($A$1077)*$C802/$B$12*$B$7+(1-$A$1077)*$D802/$B$12*$C$7)</x:f>
        <x:v>119.99999999999999</x:v>
      </x:c>
      <x:c r="BZ802" s="34" t="n">
        <x:f>$B$11*(($A$1078)*$C802/$B$12*$B$7+(1-$A$1078)*$D802/$B$12*$C$7)</x:f>
        <x:v>90.00000000000001</x:v>
      </x:c>
      <x:c r="CA802" s="34" t="n">
        <x:f>$B$11*(($A$1079)*$C802/$B$12*$B$7+(1-$A$1079)*$D802/$B$12*$C$7)</x:f>
        <x:v>59.99999999999999</x:v>
      </x:c>
      <x:c r="CB802" s="34" t="n">
        <x:f>$B$11*(($A$1080)*$C802/$B$12*$B$7+(1-$A$1080)*$D802/$B$12*$C$7)</x:f>
        <x:v>30.00000000000003</x:v>
      </x:c>
      <x:c r="CC802" s="34" t="n">
        <x:f>$B$11*(($A$1081)*$C802/$B$12*$B$7+(1-$A$1081)*$D802/$B$12*$C$7)</x:f>
        <x:v>0</x:v>
      </x:c>
    </x:row>
    <x:row r="803">
      <x:c r="A803" s="34" t="n">
        <x:v>779</x:v>
      </x:c>
      <x:c r="B803" s="39" t="n">
        <x:v>-0.831980106451523</x:v>
      </x:c>
      <x:c r="C803" s="1" t="n">
        <x:f>SUM(AM803:AV803)</x:f>
        <x:v>0</x:v>
      </x:c>
      <x:c r="D803" s="1" t="n">
        <x:f>SUM(AW803:BF803)</x:f>
        <x:v>0</x:v>
      </x:c>
      <x:c r="E803" s="17" t="n">
        <x:f>(1-C803/$B$12)*$B$8-C803/$B$12*$B$7</x:f>
        <x:v>0.05</x:v>
      </x:c>
      <x:c r="F803" s="17" t="n">
        <x:f>(1-D803/$B$12)*$C$8-D803/$B$12*$C$7</x:f>
        <x:v>0.09</x:v>
      </x:c>
      <x:c r="G803" s="32" t="n">
        <x:f>$B$11*($B$10*C803/$B$12*$B$7+(1-$B$10)*D803/$B$12*$C$7)</x:f>
        <x:v>0</x:v>
      </x:c>
      <x:c r="H803" s="17" t="n">
        <x:f>$B$10*E803+(1-$B$10)*F803</x:f>
        <x:v>0.07</x:v>
      </x:c>
      <x:c r="I803" s="34"/>
      <x:c r="J803" s="34"/>
      <x:c r="K803" s="34"/>
      <x:c r="L803" s="34"/>
      <x:c r="M803" s="34"/>
      <x:c r="N803" s="34"/>
      <x:c r="O803" s="34"/>
      <x:c r="P803" s="34"/>
      <x:c r="Q803" s="34"/>
      <x:c r="R803" s="39" t="n">
        <x:v>1.2803368321631963</x:v>
      </x:c>
      <x:c r="S803" s="39" t="n">
        <x:v>-1.0514982161699546</x:v>
      </x:c>
      <x:c r="T803" s="39" t="n">
        <x:v>0.2197491878238665</x:v>
      </x:c>
      <x:c r="U803" s="39" t="n">
        <x:v>0.9384304547830082</x:v>
      </x:c>
      <x:c r="V803" s="39" t="n">
        <x:v>1.5320595260817667</x:v>
      </x:c>
      <x:c r="W803" s="39" t="n">
        <x:v>0.9107353624642106</x:v>
      </x:c>
      <x:c r="X803" s="39" t="n">
        <x:v>0.05482081358226938</x:v>
      </x:c>
      <x:c r="Y803" s="39" t="n">
        <x:v>0.7473115705624496</x:v>
      </x:c>
      <x:c r="Z803" s="39" t="n">
        <x:v>-0.7604228130855328</x:v>
      </x:c>
      <x:c r="AA803" s="39" t="n">
        <x:v>2.570297953287088</x:v>
      </x:c>
      <x:c r="AB803" s="39" t="n">
        <x:v>-0.895326846945958</x:v>
      </x:c>
      <x:c r="AC803" s="39" t="n">
        <x:v>0.40132100372197127</x:v>
      </x:c>
      <x:c r="AD803" s="39" t="n">
        <x:v>0.8380022765794137</x:v>
      </x:c>
      <x:c r="AE803" s="39" t="n">
        <x:v>-0.8416860020795429</x:v>
      </x:c>
      <x:c r="AF803" s="39" t="n">
        <x:v>-1.335521714268036</x:v>
      </x:c>
      <x:c r="AG803" s="39" t="n">
        <x:v>2.968948807997883</x:v>
      </x:c>
      <x:c r="AH803" s="39" t="n">
        <x:v>-1.0158371956328311</x:v>
      </x:c>
      <x:c r="AI803" s="39" t="n">
        <x:v>-0.6585347099909634</x:v>
      </x:c>
      <x:c r="AJ803" s="39" t="n">
        <x:v>0.10579892091585522</x:v>
      </x:c>
      <x:c r="AK803" s="39" t="n">
        <x:v>-0.876030200206971</x:v>
      </x:c>
      <x:c r="AL803" s="34"/>
      <x:c r="AM803" s="34" t="n">
        <x:f>IF(SQRT($B$9)*$B803+SQRT(1-$B$9)*R803&lt;_xlfn.NORM.S.INV($B$6),1,0)</x:f>
        <x:v>0</x:v>
      </x:c>
      <x:c r="AN803" s="34" t="n">
        <x:f>IF(SQRT($B$9)*$B803+SQRT(1-$B$9)*S803&lt;_xlfn.NORM.S.INV($B$6),1,0)</x:f>
        <x:v>0</x:v>
      </x:c>
      <x:c r="AO803" s="34" t="n">
        <x:f>IF(SQRT($B$9)*$B803+SQRT(1-$B$9)*T803&lt;_xlfn.NORM.S.INV($B$6),1,0)</x:f>
        <x:v>0</x:v>
      </x:c>
      <x:c r="AP803" s="34" t="n">
        <x:f>IF(SQRT($B$9)*$B803+SQRT(1-$B$9)*U803&lt;_xlfn.NORM.S.INV($B$6),1,0)</x:f>
        <x:v>0</x:v>
      </x:c>
      <x:c r="AQ803" s="34" t="n">
        <x:f>IF(SQRT($B$9)*$B803+SQRT(1-$B$9)*V803&lt;_xlfn.NORM.S.INV($B$6),1,0)</x:f>
        <x:v>0</x:v>
      </x:c>
      <x:c r="AR803" s="34" t="n">
        <x:f>IF(SQRT($B$9)*$B803+SQRT(1-$B$9)*W803&lt;_xlfn.NORM.S.INV($B$6),1,0)</x:f>
        <x:v>0</x:v>
      </x:c>
      <x:c r="AS803" s="34" t="n">
        <x:f>IF(SQRT($B$9)*$B803+SQRT(1-$B$9)*X803&lt;_xlfn.NORM.S.INV($B$6),1,0)</x:f>
        <x:v>0</x:v>
      </x:c>
      <x:c r="AT803" s="34" t="n">
        <x:f>IF(SQRT($B$9)*$B803+SQRT(1-$B$9)*Y803&lt;_xlfn.NORM.S.INV($B$6),1,0)</x:f>
        <x:v>0</x:v>
      </x:c>
      <x:c r="AU803" s="34" t="n">
        <x:f>IF(SQRT($B$9)*$B803+SQRT(1-$B$9)*Z803&lt;_xlfn.NORM.S.INV($B$6),1,0)</x:f>
        <x:v>0</x:v>
      </x:c>
      <x:c r="AV803" s="34" t="n">
        <x:f>IF(SQRT($B$9)*$B803+SQRT(1-$B$9)*AA803&lt;_xlfn.NORM.S.INV($B$6),1,0)</x:f>
        <x:v>0</x:v>
      </x:c>
      <x:c r="AW803" s="34" t="n">
        <x:f>IF(SQRT($C$9)*$B803+SQRT(1-$C$9)*AB803&lt;_xlfn.NORM.S.INV($C$6),1,0)</x:f>
        <x:v>0</x:v>
      </x:c>
      <x:c r="AX803" s="34" t="n">
        <x:f>IF(SQRT($C$9)*$B803+SQRT(1-$C$9)*AC803&lt;_xlfn.NORM.S.INV($C$6),1,0)</x:f>
        <x:v>0</x:v>
      </x:c>
      <x:c r="AY803" s="34" t="n">
        <x:f>IF(SQRT($C$9)*$B803+SQRT(1-$C$9)*AD803&lt;_xlfn.NORM.S.INV($C$6),1,0)</x:f>
        <x:v>0</x:v>
      </x:c>
      <x:c r="AZ803" s="34" t="n">
        <x:f>IF(SQRT($C$9)*$B803+SQRT(1-$C$9)*AE803&lt;_xlfn.NORM.S.INV($C$6),1,0)</x:f>
        <x:v>0</x:v>
      </x:c>
      <x:c r="BA803" s="34" t="n">
        <x:f>IF(SQRT($C$9)*$B803+SQRT(1-$C$9)*AF803&lt;_xlfn.NORM.S.INV($C$6),1,0)</x:f>
        <x:v>0</x:v>
      </x:c>
      <x:c r="BB803" s="34" t="n">
        <x:f>IF(SQRT($C$9)*$B803+SQRT(1-$C$9)*AG803&lt;_xlfn.NORM.S.INV($C$6),1,0)</x:f>
        <x:v>0</x:v>
      </x:c>
      <x:c r="BC803" s="34" t="n">
        <x:f>IF(SQRT($C$9)*$B803+SQRT(1-$C$9)*AH803&lt;_xlfn.NORM.S.INV($C$6),1,0)</x:f>
        <x:v>0</x:v>
      </x:c>
      <x:c r="BD803" s="34" t="n">
        <x:f>IF(SQRT($C$9)*$B803+SQRT(1-$C$9)*AI803&lt;_xlfn.NORM.S.INV($C$6),1,0)</x:f>
        <x:v>0</x:v>
      </x:c>
      <x:c r="BE803" s="34" t="n">
        <x:f>IF(SQRT($C$9)*$B803+SQRT(1-$C$9)*AJ803&lt;_xlfn.NORM.S.INV($C$6),1,0)</x:f>
        <x:v>0</x:v>
      </x:c>
      <x:c r="BF803" s="34" t="n">
        <x:f>IF(SQRT($C$9)*$B803+SQRT(1-$C$9)*AK803&lt;_xlfn.NORM.S.INV($C$6),1,0)</x:f>
        <x:v>0</x:v>
      </x:c>
      <x:c r="BG803" s="34"/>
      <x:c r="BH803" s="34"/>
      <x:c r="BI803" s="34" t="n">
        <x:f>$B$11*(($A$1061)*$C803/$B$12*$B$7+(1-$A$1061)*$D803/$B$12*$C$7)</x:f>
        <x:v>0</x:v>
      </x:c>
      <x:c r="BJ803" s="34" t="n">
        <x:f>$B$11*(($A$1062)*$C803/$B$12*$B$7+(1-$A$1062)*$D803/$B$12*$C$7)</x:f>
        <x:v>0</x:v>
      </x:c>
      <x:c r="BK803" s="34" t="n">
        <x:f>$B$11*(($A$1063)*$C803/$B$12*$B$7+(1-$A$1063)*$D803/$B$12*$C$7)</x:f>
        <x:v>0</x:v>
      </x:c>
      <x:c r="BL803" s="34" t="n">
        <x:f>$B$11*(($A$1064)*$C803/$B$12*$B$7+(1-$A$1064)*$D803/$B$12*$C$7)</x:f>
        <x:v>0</x:v>
      </x:c>
      <x:c r="BM803" s="34" t="n">
        <x:f>$B$11*(($A$1065)*$C803/$B$12*$B$7+(1-$A$1065)*$D803/$B$12*$C$7)</x:f>
        <x:v>0</x:v>
      </x:c>
      <x:c r="BN803" s="34" t="n">
        <x:f>$B$11*(($A$1066)*$C803/$B$12*$B$7+(1-$A$1066)*$D803/$B$12*$C$7)</x:f>
        <x:v>0</x:v>
      </x:c>
      <x:c r="BO803" s="34" t="n">
        <x:f>$B$11*(($A$1067)*$C803/$B$12*$B$7+(1-$A$1067)*$D803/$B$12*$C$7)</x:f>
        <x:v>0</x:v>
      </x:c>
      <x:c r="BP803" s="34" t="n">
        <x:f>$B$11*(($A$1068)*$C803/$B$12*$B$7+(1-$A$1068)*$D803/$B$12*$C$7)</x:f>
        <x:v>0</x:v>
      </x:c>
      <x:c r="BQ803" s="34" t="n">
        <x:f>$B$11*(($A$1069)*$C803/$B$12*$B$7+(1-$A$1069)*$D803/$B$12*$C$7)</x:f>
        <x:v>0</x:v>
      </x:c>
      <x:c r="BR803" s="34" t="n">
        <x:f>$B$11*(($A$1070)*$C803/$B$12*$B$7+(1-$A$1070)*$D803/$B$12*$C$7)</x:f>
        <x:v>0</x:v>
      </x:c>
      <x:c r="BS803" s="34" t="n">
        <x:f>$B$11*(($A$1071)*$C803/$B$12*$B$7+(1-$A$1071)*$D803/$B$12*$C$7)</x:f>
        <x:v>0</x:v>
      </x:c>
      <x:c r="BT803" s="34" t="n">
        <x:f>$B$11*(($A$1072)*$C803/$B$12*$B$7+(1-$A$1072)*$D803/$B$12*$C$7)</x:f>
        <x:v>0</x:v>
      </x:c>
      <x:c r="BU803" s="34" t="n">
        <x:f>$B$11*(($A$1073)*$C803/$B$12*$B$7+(1-$A$1073)*$D803/$B$12*$C$7)</x:f>
        <x:v>0</x:v>
      </x:c>
      <x:c r="BV803" s="34" t="n">
        <x:f>$B$11*(($A$1074)*$C803/$B$12*$B$7+(1-$A$1074)*$D803/$B$12*$C$7)</x:f>
        <x:v>0</x:v>
      </x:c>
      <x:c r="BW803" s="34" t="n">
        <x:f>$B$11*(($A$1075)*$C803/$B$12*$B$7+(1-$A$1075)*$D803/$B$12*$C$7)</x:f>
        <x:v>0</x:v>
      </x:c>
      <x:c r="BX803" s="34" t="n">
        <x:f>$B$11*(($A$1076)*$C803/$B$12*$B$7+(1-$A$1076)*$D803/$B$12*$C$7)</x:f>
        <x:v>0</x:v>
      </x:c>
      <x:c r="BY803" s="34" t="n">
        <x:f>$B$11*(($A$1077)*$C803/$B$12*$B$7+(1-$A$1077)*$D803/$B$12*$C$7)</x:f>
        <x:v>0</x:v>
      </x:c>
      <x:c r="BZ803" s="34" t="n">
        <x:f>$B$11*(($A$1078)*$C803/$B$12*$B$7+(1-$A$1078)*$D803/$B$12*$C$7)</x:f>
        <x:v>0</x:v>
      </x:c>
      <x:c r="CA803" s="34" t="n">
        <x:f>$B$11*(($A$1079)*$C803/$B$12*$B$7+(1-$A$1079)*$D803/$B$12*$C$7)</x:f>
        <x:v>0</x:v>
      </x:c>
      <x:c r="CB803" s="34" t="n">
        <x:f>$B$11*(($A$1080)*$C803/$B$12*$B$7+(1-$A$1080)*$D803/$B$12*$C$7)</x:f>
        <x:v>0</x:v>
      </x:c>
      <x:c r="CC803" s="34" t="n">
        <x:f>$B$11*(($A$1081)*$C803/$B$12*$B$7+(1-$A$1081)*$D803/$B$12*$C$7)</x:f>
        <x:v>0</x:v>
      </x:c>
    </x:row>
    <x:row r="804">
      <x:c r="A804" s="34" t="n">
        <x:v>780</x:v>
      </x:c>
      <x:c r="B804" s="39" t="n">
        <x:v>0.679848980078252</x:v>
      </x:c>
      <x:c r="C804" s="1" t="n">
        <x:f>SUM(AM804:AV804)</x:f>
        <x:v>0</x:v>
      </x:c>
      <x:c r="D804" s="1" t="n">
        <x:f>SUM(AW804:BF804)</x:f>
        <x:v>0</x:v>
      </x:c>
      <x:c r="E804" s="17" t="n">
        <x:f>(1-C804/$B$12)*$B$8-C804/$B$12*$B$7</x:f>
        <x:v>0.05</x:v>
      </x:c>
      <x:c r="F804" s="17" t="n">
        <x:f>(1-D804/$B$12)*$C$8-D804/$B$12*$C$7</x:f>
        <x:v>0.09</x:v>
      </x:c>
      <x:c r="G804" s="32" t="n">
        <x:f>$B$11*($B$10*C804/$B$12*$B$7+(1-$B$10)*D804/$B$12*$C$7)</x:f>
        <x:v>0</x:v>
      </x:c>
      <x:c r="H804" s="17" t="n">
        <x:f>$B$10*E804+(1-$B$10)*F804</x:f>
        <x:v>0.07</x:v>
      </x:c>
      <x:c r="I804" s="34"/>
      <x:c r="J804" s="34"/>
      <x:c r="K804" s="34"/>
      <x:c r="L804" s="34"/>
      <x:c r="M804" s="34"/>
      <x:c r="N804" s="34"/>
      <x:c r="O804" s="34"/>
      <x:c r="P804" s="34"/>
      <x:c r="Q804" s="34"/>
      <x:c r="R804" s="39" t="n">
        <x:v>2.7560857841277078</x:v>
      </x:c>
      <x:c r="S804" s="39" t="n">
        <x:v>0.048687673661065654</x:v>
      </x:c>
      <x:c r="T804" s="39" t="n">
        <x:v>-0.3479715087447347</x:v>
      </x:c>
      <x:c r="U804" s="39" t="n">
        <x:v>0.20088718362033042</x:v>
      </x:c>
      <x:c r="V804" s="39" t="n">
        <x:v>0.8916460782169954</x:v>
      </x:c>
      <x:c r="W804" s="39" t="n">
        <x:v>0.6686836611956621</x:v>
      </x:c>
      <x:c r="X804" s="39" t="n">
        <x:v>1.4519592538102222</x:v>
      </x:c>
      <x:c r="Y804" s="39" t="n">
        <x:v>0.8402952565076158</x:v>
      </x:c>
      <x:c r="Z804" s="39" t="n">
        <x:v>2.207379940405083</x:v>
      </x:c>
      <x:c r="AA804" s="39" t="n">
        <x:v>-0.27648959527658773</x:v>
      </x:c>
      <x:c r="AB804" s="39" t="n">
        <x:v>-0.7311660043350218</x:v>
      </x:c>
      <x:c r="AC804" s="39" t="n">
        <x:v>-0.5713313258039097</x:v>
      </x:c>
      <x:c r="AD804" s="39" t="n">
        <x:v>0.8734620282203219</x:v>
      </x:c>
      <x:c r="AE804" s="39" t="n">
        <x:v>-0.8536226814042286</x:v>
      </x:c>
      <x:c r="AF804" s="39" t="n">
        <x:v>2.054176081048516</x:v>
      </x:c>
      <x:c r="AG804" s="39" t="n">
        <x:v>-0.5613381563725065</x:v>
      </x:c>
      <x:c r="AH804" s="39" t="n">
        <x:v>-0.5908027258277107</x:v>
      </x:c>
      <x:c r="AI804" s="39" t="n">
        <x:v>-0.11520848428021821</x:v>
      </x:c>
      <x:c r="AJ804" s="39" t="n">
        <x:v>-0.14328282750787943</x:v>
      </x:c>
      <x:c r="AK804" s="39" t="n">
        <x:v>-0.02985375953798536</x:v>
      </x:c>
      <x:c r="AL804" s="34"/>
      <x:c r="AM804" s="34" t="n">
        <x:f>IF(SQRT($B$9)*$B804+SQRT(1-$B$9)*R804&lt;_xlfn.NORM.S.INV($B$6),1,0)</x:f>
        <x:v>0</x:v>
      </x:c>
      <x:c r="AN804" s="34" t="n">
        <x:f>IF(SQRT($B$9)*$B804+SQRT(1-$B$9)*S804&lt;_xlfn.NORM.S.INV($B$6),1,0)</x:f>
        <x:v>0</x:v>
      </x:c>
      <x:c r="AO804" s="34" t="n">
        <x:f>IF(SQRT($B$9)*$B804+SQRT(1-$B$9)*T804&lt;_xlfn.NORM.S.INV($B$6),1,0)</x:f>
        <x:v>0</x:v>
      </x:c>
      <x:c r="AP804" s="34" t="n">
        <x:f>IF(SQRT($B$9)*$B804+SQRT(1-$B$9)*U804&lt;_xlfn.NORM.S.INV($B$6),1,0)</x:f>
        <x:v>0</x:v>
      </x:c>
      <x:c r="AQ804" s="34" t="n">
        <x:f>IF(SQRT($B$9)*$B804+SQRT(1-$B$9)*V804&lt;_xlfn.NORM.S.INV($B$6),1,0)</x:f>
        <x:v>0</x:v>
      </x:c>
      <x:c r="AR804" s="34" t="n">
        <x:f>IF(SQRT($B$9)*$B804+SQRT(1-$B$9)*W804&lt;_xlfn.NORM.S.INV($B$6),1,0)</x:f>
        <x:v>0</x:v>
      </x:c>
      <x:c r="AS804" s="34" t="n">
        <x:f>IF(SQRT($B$9)*$B804+SQRT(1-$B$9)*X804&lt;_xlfn.NORM.S.INV($B$6),1,0)</x:f>
        <x:v>0</x:v>
      </x:c>
      <x:c r="AT804" s="34" t="n">
        <x:f>IF(SQRT($B$9)*$B804+SQRT(1-$B$9)*Y804&lt;_xlfn.NORM.S.INV($B$6),1,0)</x:f>
        <x:v>0</x:v>
      </x:c>
      <x:c r="AU804" s="34" t="n">
        <x:f>IF(SQRT($B$9)*$B804+SQRT(1-$B$9)*Z804&lt;_xlfn.NORM.S.INV($B$6),1,0)</x:f>
        <x:v>0</x:v>
      </x:c>
      <x:c r="AV804" s="34" t="n">
        <x:f>IF(SQRT($B$9)*$B804+SQRT(1-$B$9)*AA804&lt;_xlfn.NORM.S.INV($B$6),1,0)</x:f>
        <x:v>0</x:v>
      </x:c>
      <x:c r="AW804" s="34" t="n">
        <x:f>IF(SQRT($C$9)*$B804+SQRT(1-$C$9)*AB804&lt;_xlfn.NORM.S.INV($C$6),1,0)</x:f>
        <x:v>0</x:v>
      </x:c>
      <x:c r="AX804" s="34" t="n">
        <x:f>IF(SQRT($C$9)*$B804+SQRT(1-$C$9)*AC804&lt;_xlfn.NORM.S.INV($C$6),1,0)</x:f>
        <x:v>0</x:v>
      </x:c>
      <x:c r="AY804" s="34" t="n">
        <x:f>IF(SQRT($C$9)*$B804+SQRT(1-$C$9)*AD804&lt;_xlfn.NORM.S.INV($C$6),1,0)</x:f>
        <x:v>0</x:v>
      </x:c>
      <x:c r="AZ804" s="34" t="n">
        <x:f>IF(SQRT($C$9)*$B804+SQRT(1-$C$9)*AE804&lt;_xlfn.NORM.S.INV($C$6),1,0)</x:f>
        <x:v>0</x:v>
      </x:c>
      <x:c r="BA804" s="34" t="n">
        <x:f>IF(SQRT($C$9)*$B804+SQRT(1-$C$9)*AF804&lt;_xlfn.NORM.S.INV($C$6),1,0)</x:f>
        <x:v>0</x:v>
      </x:c>
      <x:c r="BB804" s="34" t="n">
        <x:f>IF(SQRT($C$9)*$B804+SQRT(1-$C$9)*AG804&lt;_xlfn.NORM.S.INV($C$6),1,0)</x:f>
        <x:v>0</x:v>
      </x:c>
      <x:c r="BC804" s="34" t="n">
        <x:f>IF(SQRT($C$9)*$B804+SQRT(1-$C$9)*AH804&lt;_xlfn.NORM.S.INV($C$6),1,0)</x:f>
        <x:v>0</x:v>
      </x:c>
      <x:c r="BD804" s="34" t="n">
        <x:f>IF(SQRT($C$9)*$B804+SQRT(1-$C$9)*AI804&lt;_xlfn.NORM.S.INV($C$6),1,0)</x:f>
        <x:v>0</x:v>
      </x:c>
      <x:c r="BE804" s="34" t="n">
        <x:f>IF(SQRT($C$9)*$B804+SQRT(1-$C$9)*AJ804&lt;_xlfn.NORM.S.INV($C$6),1,0)</x:f>
        <x:v>0</x:v>
      </x:c>
      <x:c r="BF804" s="34" t="n">
        <x:f>IF(SQRT($C$9)*$B804+SQRT(1-$C$9)*AK804&lt;_xlfn.NORM.S.INV($C$6),1,0)</x:f>
        <x:v>0</x:v>
      </x:c>
      <x:c r="BG804" s="34"/>
      <x:c r="BH804" s="34"/>
      <x:c r="BI804" s="34" t="n">
        <x:f>$B$11*(($A$1061)*$C804/$B$12*$B$7+(1-$A$1061)*$D804/$B$12*$C$7)</x:f>
        <x:v>0</x:v>
      </x:c>
      <x:c r="BJ804" s="34" t="n">
        <x:f>$B$11*(($A$1062)*$C804/$B$12*$B$7+(1-$A$1062)*$D804/$B$12*$C$7)</x:f>
        <x:v>0</x:v>
      </x:c>
      <x:c r="BK804" s="34" t="n">
        <x:f>$B$11*(($A$1063)*$C804/$B$12*$B$7+(1-$A$1063)*$D804/$B$12*$C$7)</x:f>
        <x:v>0</x:v>
      </x:c>
      <x:c r="BL804" s="34" t="n">
        <x:f>$B$11*(($A$1064)*$C804/$B$12*$B$7+(1-$A$1064)*$D804/$B$12*$C$7)</x:f>
        <x:v>0</x:v>
      </x:c>
      <x:c r="BM804" s="34" t="n">
        <x:f>$B$11*(($A$1065)*$C804/$B$12*$B$7+(1-$A$1065)*$D804/$B$12*$C$7)</x:f>
        <x:v>0</x:v>
      </x:c>
      <x:c r="BN804" s="34" t="n">
        <x:f>$B$11*(($A$1066)*$C804/$B$12*$B$7+(1-$A$1066)*$D804/$B$12*$C$7)</x:f>
        <x:v>0</x:v>
      </x:c>
      <x:c r="BO804" s="34" t="n">
        <x:f>$B$11*(($A$1067)*$C804/$B$12*$B$7+(1-$A$1067)*$D804/$B$12*$C$7)</x:f>
        <x:v>0</x:v>
      </x:c>
      <x:c r="BP804" s="34" t="n">
        <x:f>$B$11*(($A$1068)*$C804/$B$12*$B$7+(1-$A$1068)*$D804/$B$12*$C$7)</x:f>
        <x:v>0</x:v>
      </x:c>
      <x:c r="BQ804" s="34" t="n">
        <x:f>$B$11*(($A$1069)*$C804/$B$12*$B$7+(1-$A$1069)*$D804/$B$12*$C$7)</x:f>
        <x:v>0</x:v>
      </x:c>
      <x:c r="BR804" s="34" t="n">
        <x:f>$B$11*(($A$1070)*$C804/$B$12*$B$7+(1-$A$1070)*$D804/$B$12*$C$7)</x:f>
        <x:v>0</x:v>
      </x:c>
      <x:c r="BS804" s="34" t="n">
        <x:f>$B$11*(($A$1071)*$C804/$B$12*$B$7+(1-$A$1071)*$D804/$B$12*$C$7)</x:f>
        <x:v>0</x:v>
      </x:c>
      <x:c r="BT804" s="34" t="n">
        <x:f>$B$11*(($A$1072)*$C804/$B$12*$B$7+(1-$A$1072)*$D804/$B$12*$C$7)</x:f>
        <x:v>0</x:v>
      </x:c>
      <x:c r="BU804" s="34" t="n">
        <x:f>$B$11*(($A$1073)*$C804/$B$12*$B$7+(1-$A$1073)*$D804/$B$12*$C$7)</x:f>
        <x:v>0</x:v>
      </x:c>
      <x:c r="BV804" s="34" t="n">
        <x:f>$B$11*(($A$1074)*$C804/$B$12*$B$7+(1-$A$1074)*$D804/$B$12*$C$7)</x:f>
        <x:v>0</x:v>
      </x:c>
      <x:c r="BW804" s="34" t="n">
        <x:f>$B$11*(($A$1075)*$C804/$B$12*$B$7+(1-$A$1075)*$D804/$B$12*$C$7)</x:f>
        <x:v>0</x:v>
      </x:c>
      <x:c r="BX804" s="34" t="n">
        <x:f>$B$11*(($A$1076)*$C804/$B$12*$B$7+(1-$A$1076)*$D804/$B$12*$C$7)</x:f>
        <x:v>0</x:v>
      </x:c>
      <x:c r="BY804" s="34" t="n">
        <x:f>$B$11*(($A$1077)*$C804/$B$12*$B$7+(1-$A$1077)*$D804/$B$12*$C$7)</x:f>
        <x:v>0</x:v>
      </x:c>
      <x:c r="BZ804" s="34" t="n">
        <x:f>$B$11*(($A$1078)*$C804/$B$12*$B$7+(1-$A$1078)*$D804/$B$12*$C$7)</x:f>
        <x:v>0</x:v>
      </x:c>
      <x:c r="CA804" s="34" t="n">
        <x:f>$B$11*(($A$1079)*$C804/$B$12*$B$7+(1-$A$1079)*$D804/$B$12*$C$7)</x:f>
        <x:v>0</x:v>
      </x:c>
      <x:c r="CB804" s="34" t="n">
        <x:f>$B$11*(($A$1080)*$C804/$B$12*$B$7+(1-$A$1080)*$D804/$B$12*$C$7)</x:f>
        <x:v>0</x:v>
      </x:c>
      <x:c r="CC804" s="34" t="n">
        <x:f>$B$11*(($A$1081)*$C804/$B$12*$B$7+(1-$A$1081)*$D804/$B$12*$C$7)</x:f>
        <x:v>0</x:v>
      </x:c>
    </x:row>
    <x:row r="805">
      <x:c r="A805" s="34" t="n">
        <x:v>781</x:v>
      </x:c>
      <x:c r="B805" s="39" t="n">
        <x:v>0.39327643692718584</x:v>
      </x:c>
      <x:c r="C805" s="1" t="n">
        <x:f>SUM(AM805:AV805)</x:f>
        <x:v>0</x:v>
      </x:c>
      <x:c r="D805" s="1" t="n">
        <x:f>SUM(AW805:BF805)</x:f>
        <x:v>0</x:v>
      </x:c>
      <x:c r="E805" s="17" t="n">
        <x:f>(1-C805/$B$12)*$B$8-C805/$B$12*$B$7</x:f>
        <x:v>0.05</x:v>
      </x:c>
      <x:c r="F805" s="17" t="n">
        <x:f>(1-D805/$B$12)*$C$8-D805/$B$12*$C$7</x:f>
        <x:v>0.09</x:v>
      </x:c>
      <x:c r="G805" s="32" t="n">
        <x:f>$B$11*($B$10*C805/$B$12*$B$7+(1-$B$10)*D805/$B$12*$C$7)</x:f>
        <x:v>0</x:v>
      </x:c>
      <x:c r="H805" s="17" t="n">
        <x:f>$B$10*E805+(1-$B$10)*F805</x:f>
        <x:v>0.07</x:v>
      </x:c>
      <x:c r="I805" s="34"/>
      <x:c r="J805" s="34"/>
      <x:c r="K805" s="34"/>
      <x:c r="L805" s="34"/>
      <x:c r="M805" s="34"/>
      <x:c r="N805" s="34"/>
      <x:c r="O805" s="34"/>
      <x:c r="P805" s="34"/>
      <x:c r="Q805" s="34"/>
      <x:c r="R805" s="39" t="n">
        <x:v>-0.7112158235374971</x:v>
      </x:c>
      <x:c r="S805" s="39" t="n">
        <x:v>0.8006441790007853</x:v>
      </x:c>
      <x:c r="T805" s="39" t="n">
        <x:v>-0.6834914721912664</x:v>
      </x:c>
      <x:c r="U805" s="39" t="n">
        <x:v>-0.8571360438974519</x:v>
      </x:c>
      <x:c r="V805" s="39" t="n">
        <x:v>0.17401864635007405</x:v>
      </x:c>
      <x:c r="W805" s="39" t="n">
        <x:v>0.4963094267971954</x:v>
      </x:c>
      <x:c r="X805" s="39" t="n">
        <x:v>0.8450286939538779</x:v>
      </x:c>
      <x:c r="Y805" s="39" t="n">
        <x:v>-1.2118963499686546</x:v>
      </x:c>
      <x:c r="Z805" s="39" t="n">
        <x:v>-0.6156130352187554</x:v>
      </x:c>
      <x:c r="AA805" s="39" t="n">
        <x:v>0.7026124863957779</x:v>
      </x:c>
      <x:c r="AB805" s="39" t="n">
        <x:v>-0.2979530300745852</x:v>
      </x:c>
      <x:c r="AC805" s="39" t="n">
        <x:v>1.2021526163005054</x:v>
      </x:c>
      <x:c r="AD805" s="39" t="n">
        <x:v>-0.4262689398124272</x:v>
      </x:c>
      <x:c r="AE805" s="39" t="n">
        <x:v>0.9209546590247857</x:v>
      </x:c>
      <x:c r="AF805" s="39" t="n">
        <x:v>-0.2736611832203142</x:v>
      </x:c>
      <x:c r="AG805" s="39" t="n">
        <x:v>-1.0177891448143475</x:v>
      </x:c>
      <x:c r="AH805" s="39" t="n">
        <x:v>0.8816142103205395</x:v>
      </x:c>
      <x:c r="AI805" s="39" t="n">
        <x:v>1.5232998106397937</x:v>
      </x:c>
      <x:c r="AJ805" s="39" t="n">
        <x:v>-0.9502415571580031</x:v>
      </x:c>
      <x:c r="AK805" s="39" t="n">
        <x:v>0.024743768402340265</x:v>
      </x:c>
      <x:c r="AL805" s="34"/>
      <x:c r="AM805" s="34" t="n">
        <x:f>IF(SQRT($B$9)*$B805+SQRT(1-$B$9)*R805&lt;_xlfn.NORM.S.INV($B$6),1,0)</x:f>
        <x:v>0</x:v>
      </x:c>
      <x:c r="AN805" s="34" t="n">
        <x:f>IF(SQRT($B$9)*$B805+SQRT(1-$B$9)*S805&lt;_xlfn.NORM.S.INV($B$6),1,0)</x:f>
        <x:v>0</x:v>
      </x:c>
      <x:c r="AO805" s="34" t="n">
        <x:f>IF(SQRT($B$9)*$B805+SQRT(1-$B$9)*T805&lt;_xlfn.NORM.S.INV($B$6),1,0)</x:f>
        <x:v>0</x:v>
      </x:c>
      <x:c r="AP805" s="34" t="n">
        <x:f>IF(SQRT($B$9)*$B805+SQRT(1-$B$9)*U805&lt;_xlfn.NORM.S.INV($B$6),1,0)</x:f>
        <x:v>0</x:v>
      </x:c>
      <x:c r="AQ805" s="34" t="n">
        <x:f>IF(SQRT($B$9)*$B805+SQRT(1-$B$9)*V805&lt;_xlfn.NORM.S.INV($B$6),1,0)</x:f>
        <x:v>0</x:v>
      </x:c>
      <x:c r="AR805" s="34" t="n">
        <x:f>IF(SQRT($B$9)*$B805+SQRT(1-$B$9)*W805&lt;_xlfn.NORM.S.INV($B$6),1,0)</x:f>
        <x:v>0</x:v>
      </x:c>
      <x:c r="AS805" s="34" t="n">
        <x:f>IF(SQRT($B$9)*$B805+SQRT(1-$B$9)*X805&lt;_xlfn.NORM.S.INV($B$6),1,0)</x:f>
        <x:v>0</x:v>
      </x:c>
      <x:c r="AT805" s="34" t="n">
        <x:f>IF(SQRT($B$9)*$B805+SQRT(1-$B$9)*Y805&lt;_xlfn.NORM.S.INV($B$6),1,0)</x:f>
        <x:v>0</x:v>
      </x:c>
      <x:c r="AU805" s="34" t="n">
        <x:f>IF(SQRT($B$9)*$B805+SQRT(1-$B$9)*Z805&lt;_xlfn.NORM.S.INV($B$6),1,0)</x:f>
        <x:v>0</x:v>
      </x:c>
      <x:c r="AV805" s="34" t="n">
        <x:f>IF(SQRT($B$9)*$B805+SQRT(1-$B$9)*AA805&lt;_xlfn.NORM.S.INV($B$6),1,0)</x:f>
        <x:v>0</x:v>
      </x:c>
      <x:c r="AW805" s="34" t="n">
        <x:f>IF(SQRT($C$9)*$B805+SQRT(1-$C$9)*AB805&lt;_xlfn.NORM.S.INV($C$6),1,0)</x:f>
        <x:v>0</x:v>
      </x:c>
      <x:c r="AX805" s="34" t="n">
        <x:f>IF(SQRT($C$9)*$B805+SQRT(1-$C$9)*AC805&lt;_xlfn.NORM.S.INV($C$6),1,0)</x:f>
        <x:v>0</x:v>
      </x:c>
      <x:c r="AY805" s="34" t="n">
        <x:f>IF(SQRT($C$9)*$B805+SQRT(1-$C$9)*AD805&lt;_xlfn.NORM.S.INV($C$6),1,0)</x:f>
        <x:v>0</x:v>
      </x:c>
      <x:c r="AZ805" s="34" t="n">
        <x:f>IF(SQRT($C$9)*$B805+SQRT(1-$C$9)*AE805&lt;_xlfn.NORM.S.INV($C$6),1,0)</x:f>
        <x:v>0</x:v>
      </x:c>
      <x:c r="BA805" s="34" t="n">
        <x:f>IF(SQRT($C$9)*$B805+SQRT(1-$C$9)*AF805&lt;_xlfn.NORM.S.INV($C$6),1,0)</x:f>
        <x:v>0</x:v>
      </x:c>
      <x:c r="BB805" s="34" t="n">
        <x:f>IF(SQRT($C$9)*$B805+SQRT(1-$C$9)*AG805&lt;_xlfn.NORM.S.INV($C$6),1,0)</x:f>
        <x:v>0</x:v>
      </x:c>
      <x:c r="BC805" s="34" t="n">
        <x:f>IF(SQRT($C$9)*$B805+SQRT(1-$C$9)*AH805&lt;_xlfn.NORM.S.INV($C$6),1,0)</x:f>
        <x:v>0</x:v>
      </x:c>
      <x:c r="BD805" s="34" t="n">
        <x:f>IF(SQRT($C$9)*$B805+SQRT(1-$C$9)*AI805&lt;_xlfn.NORM.S.INV($C$6),1,0)</x:f>
        <x:v>0</x:v>
      </x:c>
      <x:c r="BE805" s="34" t="n">
        <x:f>IF(SQRT($C$9)*$B805+SQRT(1-$C$9)*AJ805&lt;_xlfn.NORM.S.INV($C$6),1,0)</x:f>
        <x:v>0</x:v>
      </x:c>
      <x:c r="BF805" s="34" t="n">
        <x:f>IF(SQRT($C$9)*$B805+SQRT(1-$C$9)*AK805&lt;_xlfn.NORM.S.INV($C$6),1,0)</x:f>
        <x:v>0</x:v>
      </x:c>
      <x:c r="BG805" s="34"/>
      <x:c r="BH805" s="34"/>
      <x:c r="BI805" s="34" t="n">
        <x:f>$B$11*(($A$1061)*$C805/$B$12*$B$7+(1-$A$1061)*$D805/$B$12*$C$7)</x:f>
        <x:v>0</x:v>
      </x:c>
      <x:c r="BJ805" s="34" t="n">
        <x:f>$B$11*(($A$1062)*$C805/$B$12*$B$7+(1-$A$1062)*$D805/$B$12*$C$7)</x:f>
        <x:v>0</x:v>
      </x:c>
      <x:c r="BK805" s="34" t="n">
        <x:f>$B$11*(($A$1063)*$C805/$B$12*$B$7+(1-$A$1063)*$D805/$B$12*$C$7)</x:f>
        <x:v>0</x:v>
      </x:c>
      <x:c r="BL805" s="34" t="n">
        <x:f>$B$11*(($A$1064)*$C805/$B$12*$B$7+(1-$A$1064)*$D805/$B$12*$C$7)</x:f>
        <x:v>0</x:v>
      </x:c>
      <x:c r="BM805" s="34" t="n">
        <x:f>$B$11*(($A$1065)*$C805/$B$12*$B$7+(1-$A$1065)*$D805/$B$12*$C$7)</x:f>
        <x:v>0</x:v>
      </x:c>
      <x:c r="BN805" s="34" t="n">
        <x:f>$B$11*(($A$1066)*$C805/$B$12*$B$7+(1-$A$1066)*$D805/$B$12*$C$7)</x:f>
        <x:v>0</x:v>
      </x:c>
      <x:c r="BO805" s="34" t="n">
        <x:f>$B$11*(($A$1067)*$C805/$B$12*$B$7+(1-$A$1067)*$D805/$B$12*$C$7)</x:f>
        <x:v>0</x:v>
      </x:c>
      <x:c r="BP805" s="34" t="n">
        <x:f>$B$11*(($A$1068)*$C805/$B$12*$B$7+(1-$A$1068)*$D805/$B$12*$C$7)</x:f>
        <x:v>0</x:v>
      </x:c>
      <x:c r="BQ805" s="34" t="n">
        <x:f>$B$11*(($A$1069)*$C805/$B$12*$B$7+(1-$A$1069)*$D805/$B$12*$C$7)</x:f>
        <x:v>0</x:v>
      </x:c>
      <x:c r="BR805" s="34" t="n">
        <x:f>$B$11*(($A$1070)*$C805/$B$12*$B$7+(1-$A$1070)*$D805/$B$12*$C$7)</x:f>
        <x:v>0</x:v>
      </x:c>
      <x:c r="BS805" s="34" t="n">
        <x:f>$B$11*(($A$1071)*$C805/$B$12*$B$7+(1-$A$1071)*$D805/$B$12*$C$7)</x:f>
        <x:v>0</x:v>
      </x:c>
      <x:c r="BT805" s="34" t="n">
        <x:f>$B$11*(($A$1072)*$C805/$B$12*$B$7+(1-$A$1072)*$D805/$B$12*$C$7)</x:f>
        <x:v>0</x:v>
      </x:c>
      <x:c r="BU805" s="34" t="n">
        <x:f>$B$11*(($A$1073)*$C805/$B$12*$B$7+(1-$A$1073)*$D805/$B$12*$C$7)</x:f>
        <x:v>0</x:v>
      </x:c>
      <x:c r="BV805" s="34" t="n">
        <x:f>$B$11*(($A$1074)*$C805/$B$12*$B$7+(1-$A$1074)*$D805/$B$12*$C$7)</x:f>
        <x:v>0</x:v>
      </x:c>
      <x:c r="BW805" s="34" t="n">
        <x:f>$B$11*(($A$1075)*$C805/$B$12*$B$7+(1-$A$1075)*$D805/$B$12*$C$7)</x:f>
        <x:v>0</x:v>
      </x:c>
      <x:c r="BX805" s="34" t="n">
        <x:f>$B$11*(($A$1076)*$C805/$B$12*$B$7+(1-$A$1076)*$D805/$B$12*$C$7)</x:f>
        <x:v>0</x:v>
      </x:c>
      <x:c r="BY805" s="34" t="n">
        <x:f>$B$11*(($A$1077)*$C805/$B$12*$B$7+(1-$A$1077)*$D805/$B$12*$C$7)</x:f>
        <x:v>0</x:v>
      </x:c>
      <x:c r="BZ805" s="34" t="n">
        <x:f>$B$11*(($A$1078)*$C805/$B$12*$B$7+(1-$A$1078)*$D805/$B$12*$C$7)</x:f>
        <x:v>0</x:v>
      </x:c>
      <x:c r="CA805" s="34" t="n">
        <x:f>$B$11*(($A$1079)*$C805/$B$12*$B$7+(1-$A$1079)*$D805/$B$12*$C$7)</x:f>
        <x:v>0</x:v>
      </x:c>
      <x:c r="CB805" s="34" t="n">
        <x:f>$B$11*(($A$1080)*$C805/$B$12*$B$7+(1-$A$1080)*$D805/$B$12*$C$7)</x:f>
        <x:v>0</x:v>
      </x:c>
      <x:c r="CC805" s="34" t="n">
        <x:f>$B$11*(($A$1081)*$C805/$B$12*$B$7+(1-$A$1081)*$D805/$B$12*$C$7)</x:f>
        <x:v>0</x:v>
      </x:c>
    </x:row>
    <x:row r="806">
      <x:c r="A806" s="34" t="n">
        <x:v>782</x:v>
      </x:c>
      <x:c r="B806" s="39" t="n">
        <x:v>-0.2891042287257669</x:v>
      </x:c>
      <x:c r="C806" s="1" t="n">
        <x:f>SUM(AM806:AV806)</x:f>
        <x:v>0</x:v>
      </x:c>
      <x:c r="D806" s="1" t="n">
        <x:f>SUM(AW806:BF806)</x:f>
        <x:v>0</x:v>
      </x:c>
      <x:c r="E806" s="17" t="n">
        <x:f>(1-C806/$B$12)*$B$8-C806/$B$12*$B$7</x:f>
        <x:v>0.05</x:v>
      </x:c>
      <x:c r="F806" s="17" t="n">
        <x:f>(1-D806/$B$12)*$C$8-D806/$B$12*$C$7</x:f>
        <x:v>0.09</x:v>
      </x:c>
      <x:c r="G806" s="32" t="n">
        <x:f>$B$11*($B$10*C806/$B$12*$B$7+(1-$B$10)*D806/$B$12*$C$7)</x:f>
        <x:v>0</x:v>
      </x:c>
      <x:c r="H806" s="17" t="n">
        <x:f>$B$10*E806+(1-$B$10)*F806</x:f>
        <x:v>0.07</x:v>
      </x:c>
      <x:c r="I806" s="34"/>
      <x:c r="J806" s="34"/>
      <x:c r="K806" s="34"/>
      <x:c r="L806" s="34"/>
      <x:c r="M806" s="34"/>
      <x:c r="N806" s="34"/>
      <x:c r="O806" s="34"/>
      <x:c r="P806" s="34"/>
      <x:c r="Q806" s="34"/>
      <x:c r="R806" s="39" t="n">
        <x:v>-0.3196596623566903</x:v>
      </x:c>
      <x:c r="S806" s="39" t="n">
        <x:v>0.6081819100476933</x:v>
      </x:c>
      <x:c r="T806" s="39" t="n">
        <x:v>-1.7608954413109128</x:v>
      </x:c>
      <x:c r="U806" s="39" t="n">
        <x:v>-0.16331586283904434</x:v>
      </x:c>
      <x:c r="V806" s="39" t="n">
        <x:v>-0.6551075878516566</x:v>
      </x:c>
      <x:c r="W806" s="39" t="n">
        <x:v>-0.17772772877766865</x:v>
      </x:c>
      <x:c r="X806" s="39" t="n">
        <x:v>-1.2546456795608207</x:v>
      </x:c>
      <x:c r="Y806" s="39" t="n">
        <x:v>-1.1516899950416997</x:v>
      </x:c>
      <x:c r="Z806" s="39" t="n">
        <x:v>1.3330988062524392</x:v>
      </x:c>
      <x:c r="AA806" s="39" t="n">
        <x:v>-0.1757413093990559</x:v>
      </x:c>
      <x:c r="AB806" s="39" t="n">
        <x:v>-0.24392201936372593</x:v>
      </x:c>
      <x:c r="AC806" s="39" t="n">
        <x:v>1.7935255166495043</x:v>
      </x:c>
      <x:c r="AD806" s="39" t="n">
        <x:v>1.316331435805633</x:v>
      </x:c>
      <x:c r="AE806" s="39" t="n">
        <x:v>-0.07606576429770892</x:v>
      </x:c>
      <x:c r="AF806" s="39" t="n">
        <x:v>1.5294859425179608</x:v>
      </x:c>
      <x:c r="AG806" s="39" t="n">
        <x:v>0.3625994619009065</x:v>
      </x:c>
      <x:c r="AH806" s="39" t="n">
        <x:v>1.4013148716634087</x:v>
      </x:c>
      <x:c r="AI806" s="39" t="n">
        <x:v>1.2116690406676358</x:v>
      </x:c>
      <x:c r="AJ806" s="39" t="n">
        <x:v>-0.12838317481367295</x:v>
      </x:c>
      <x:c r="AK806" s="39" t="n">
        <x:v>-0.6617751268328965</x:v>
      </x:c>
      <x:c r="AL806" s="34"/>
      <x:c r="AM806" s="34" t="n">
        <x:f>IF(SQRT($B$9)*$B806+SQRT(1-$B$9)*R806&lt;_xlfn.NORM.S.INV($B$6),1,0)</x:f>
        <x:v>0</x:v>
      </x:c>
      <x:c r="AN806" s="34" t="n">
        <x:f>IF(SQRT($B$9)*$B806+SQRT(1-$B$9)*S806&lt;_xlfn.NORM.S.INV($B$6),1,0)</x:f>
        <x:v>0</x:v>
      </x:c>
      <x:c r="AO806" s="34" t="n">
        <x:f>IF(SQRT($B$9)*$B806+SQRT(1-$B$9)*T806&lt;_xlfn.NORM.S.INV($B$6),1,0)</x:f>
        <x:v>0</x:v>
      </x:c>
      <x:c r="AP806" s="34" t="n">
        <x:f>IF(SQRT($B$9)*$B806+SQRT(1-$B$9)*U806&lt;_xlfn.NORM.S.INV($B$6),1,0)</x:f>
        <x:v>0</x:v>
      </x:c>
      <x:c r="AQ806" s="34" t="n">
        <x:f>IF(SQRT($B$9)*$B806+SQRT(1-$B$9)*V806&lt;_xlfn.NORM.S.INV($B$6),1,0)</x:f>
        <x:v>0</x:v>
      </x:c>
      <x:c r="AR806" s="34" t="n">
        <x:f>IF(SQRT($B$9)*$B806+SQRT(1-$B$9)*W806&lt;_xlfn.NORM.S.INV($B$6),1,0)</x:f>
        <x:v>0</x:v>
      </x:c>
      <x:c r="AS806" s="34" t="n">
        <x:f>IF(SQRT($B$9)*$B806+SQRT(1-$B$9)*X806&lt;_xlfn.NORM.S.INV($B$6),1,0)</x:f>
        <x:v>0</x:v>
      </x:c>
      <x:c r="AT806" s="34" t="n">
        <x:f>IF(SQRT($B$9)*$B806+SQRT(1-$B$9)*Y806&lt;_xlfn.NORM.S.INV($B$6),1,0)</x:f>
        <x:v>0</x:v>
      </x:c>
      <x:c r="AU806" s="34" t="n">
        <x:f>IF(SQRT($B$9)*$B806+SQRT(1-$B$9)*Z806&lt;_xlfn.NORM.S.INV($B$6),1,0)</x:f>
        <x:v>0</x:v>
      </x:c>
      <x:c r="AV806" s="34" t="n">
        <x:f>IF(SQRT($B$9)*$B806+SQRT(1-$B$9)*AA806&lt;_xlfn.NORM.S.INV($B$6),1,0)</x:f>
        <x:v>0</x:v>
      </x:c>
      <x:c r="AW806" s="34" t="n">
        <x:f>IF(SQRT($C$9)*$B806+SQRT(1-$C$9)*AB806&lt;_xlfn.NORM.S.INV($C$6),1,0)</x:f>
        <x:v>0</x:v>
      </x:c>
      <x:c r="AX806" s="34" t="n">
        <x:f>IF(SQRT($C$9)*$B806+SQRT(1-$C$9)*AC806&lt;_xlfn.NORM.S.INV($C$6),1,0)</x:f>
        <x:v>0</x:v>
      </x:c>
      <x:c r="AY806" s="34" t="n">
        <x:f>IF(SQRT($C$9)*$B806+SQRT(1-$C$9)*AD806&lt;_xlfn.NORM.S.INV($C$6),1,0)</x:f>
        <x:v>0</x:v>
      </x:c>
      <x:c r="AZ806" s="34" t="n">
        <x:f>IF(SQRT($C$9)*$B806+SQRT(1-$C$9)*AE806&lt;_xlfn.NORM.S.INV($C$6),1,0)</x:f>
        <x:v>0</x:v>
      </x:c>
      <x:c r="BA806" s="34" t="n">
        <x:f>IF(SQRT($C$9)*$B806+SQRT(1-$C$9)*AF806&lt;_xlfn.NORM.S.INV($C$6),1,0)</x:f>
        <x:v>0</x:v>
      </x:c>
      <x:c r="BB806" s="34" t="n">
        <x:f>IF(SQRT($C$9)*$B806+SQRT(1-$C$9)*AG806&lt;_xlfn.NORM.S.INV($C$6),1,0)</x:f>
        <x:v>0</x:v>
      </x:c>
      <x:c r="BC806" s="34" t="n">
        <x:f>IF(SQRT($C$9)*$B806+SQRT(1-$C$9)*AH806&lt;_xlfn.NORM.S.INV($C$6),1,0)</x:f>
        <x:v>0</x:v>
      </x:c>
      <x:c r="BD806" s="34" t="n">
        <x:f>IF(SQRT($C$9)*$B806+SQRT(1-$C$9)*AI806&lt;_xlfn.NORM.S.INV($C$6),1,0)</x:f>
        <x:v>0</x:v>
      </x:c>
      <x:c r="BE806" s="34" t="n">
        <x:f>IF(SQRT($C$9)*$B806+SQRT(1-$C$9)*AJ806&lt;_xlfn.NORM.S.INV($C$6),1,0)</x:f>
        <x:v>0</x:v>
      </x:c>
      <x:c r="BF806" s="34" t="n">
        <x:f>IF(SQRT($C$9)*$B806+SQRT(1-$C$9)*AK806&lt;_xlfn.NORM.S.INV($C$6),1,0)</x:f>
        <x:v>0</x:v>
      </x:c>
      <x:c r="BG806" s="34"/>
      <x:c r="BH806" s="34"/>
      <x:c r="BI806" s="34" t="n">
        <x:f>$B$11*(($A$1061)*$C806/$B$12*$B$7+(1-$A$1061)*$D806/$B$12*$C$7)</x:f>
        <x:v>0</x:v>
      </x:c>
      <x:c r="BJ806" s="34" t="n">
        <x:f>$B$11*(($A$1062)*$C806/$B$12*$B$7+(1-$A$1062)*$D806/$B$12*$C$7)</x:f>
        <x:v>0</x:v>
      </x:c>
      <x:c r="BK806" s="34" t="n">
        <x:f>$B$11*(($A$1063)*$C806/$B$12*$B$7+(1-$A$1063)*$D806/$B$12*$C$7)</x:f>
        <x:v>0</x:v>
      </x:c>
      <x:c r="BL806" s="34" t="n">
        <x:f>$B$11*(($A$1064)*$C806/$B$12*$B$7+(1-$A$1064)*$D806/$B$12*$C$7)</x:f>
        <x:v>0</x:v>
      </x:c>
      <x:c r="BM806" s="34" t="n">
        <x:f>$B$11*(($A$1065)*$C806/$B$12*$B$7+(1-$A$1065)*$D806/$B$12*$C$7)</x:f>
        <x:v>0</x:v>
      </x:c>
      <x:c r="BN806" s="34" t="n">
        <x:f>$B$11*(($A$1066)*$C806/$B$12*$B$7+(1-$A$1066)*$D806/$B$12*$C$7)</x:f>
        <x:v>0</x:v>
      </x:c>
      <x:c r="BO806" s="34" t="n">
        <x:f>$B$11*(($A$1067)*$C806/$B$12*$B$7+(1-$A$1067)*$D806/$B$12*$C$7)</x:f>
        <x:v>0</x:v>
      </x:c>
      <x:c r="BP806" s="34" t="n">
        <x:f>$B$11*(($A$1068)*$C806/$B$12*$B$7+(1-$A$1068)*$D806/$B$12*$C$7)</x:f>
        <x:v>0</x:v>
      </x:c>
      <x:c r="BQ806" s="34" t="n">
        <x:f>$B$11*(($A$1069)*$C806/$B$12*$B$7+(1-$A$1069)*$D806/$B$12*$C$7)</x:f>
        <x:v>0</x:v>
      </x:c>
      <x:c r="BR806" s="34" t="n">
        <x:f>$B$11*(($A$1070)*$C806/$B$12*$B$7+(1-$A$1070)*$D806/$B$12*$C$7)</x:f>
        <x:v>0</x:v>
      </x:c>
      <x:c r="BS806" s="34" t="n">
        <x:f>$B$11*(($A$1071)*$C806/$B$12*$B$7+(1-$A$1071)*$D806/$B$12*$C$7)</x:f>
        <x:v>0</x:v>
      </x:c>
      <x:c r="BT806" s="34" t="n">
        <x:f>$B$11*(($A$1072)*$C806/$B$12*$B$7+(1-$A$1072)*$D806/$B$12*$C$7)</x:f>
        <x:v>0</x:v>
      </x:c>
      <x:c r="BU806" s="34" t="n">
        <x:f>$B$11*(($A$1073)*$C806/$B$12*$B$7+(1-$A$1073)*$D806/$B$12*$C$7)</x:f>
        <x:v>0</x:v>
      </x:c>
      <x:c r="BV806" s="34" t="n">
        <x:f>$B$11*(($A$1074)*$C806/$B$12*$B$7+(1-$A$1074)*$D806/$B$12*$C$7)</x:f>
        <x:v>0</x:v>
      </x:c>
      <x:c r="BW806" s="34" t="n">
        <x:f>$B$11*(($A$1075)*$C806/$B$12*$B$7+(1-$A$1075)*$D806/$B$12*$C$7)</x:f>
        <x:v>0</x:v>
      </x:c>
      <x:c r="BX806" s="34" t="n">
        <x:f>$B$11*(($A$1076)*$C806/$B$12*$B$7+(1-$A$1076)*$D806/$B$12*$C$7)</x:f>
        <x:v>0</x:v>
      </x:c>
      <x:c r="BY806" s="34" t="n">
        <x:f>$B$11*(($A$1077)*$C806/$B$12*$B$7+(1-$A$1077)*$D806/$B$12*$C$7)</x:f>
        <x:v>0</x:v>
      </x:c>
      <x:c r="BZ806" s="34" t="n">
        <x:f>$B$11*(($A$1078)*$C806/$B$12*$B$7+(1-$A$1078)*$D806/$B$12*$C$7)</x:f>
        <x:v>0</x:v>
      </x:c>
      <x:c r="CA806" s="34" t="n">
        <x:f>$B$11*(($A$1079)*$C806/$B$12*$B$7+(1-$A$1079)*$D806/$B$12*$C$7)</x:f>
        <x:v>0</x:v>
      </x:c>
      <x:c r="CB806" s="34" t="n">
        <x:f>$B$11*(($A$1080)*$C806/$B$12*$B$7+(1-$A$1080)*$D806/$B$12*$C$7)</x:f>
        <x:v>0</x:v>
      </x:c>
      <x:c r="CC806" s="34" t="n">
        <x:f>$B$11*(($A$1081)*$C806/$B$12*$B$7+(1-$A$1081)*$D806/$B$12*$C$7)</x:f>
        <x:v>0</x:v>
      </x:c>
    </x:row>
    <x:row r="807">
      <x:c r="A807" s="34" t="n">
        <x:v>783</x:v>
      </x:c>
      <x:c r="B807" s="39" t="n">
        <x:v>-1.518629030924553</x:v>
      </x:c>
      <x:c r="C807" s="1" t="n">
        <x:f>SUM(AM807:AV807)</x:f>
        <x:v>0</x:v>
      </x:c>
      <x:c r="D807" s="1" t="n">
        <x:f>SUM(AW807:BF807)</x:f>
        <x:v>0</x:v>
      </x:c>
      <x:c r="E807" s="17" t="n">
        <x:f>(1-C807/$B$12)*$B$8-C807/$B$12*$B$7</x:f>
        <x:v>0.05</x:v>
      </x:c>
      <x:c r="F807" s="17" t="n">
        <x:f>(1-D807/$B$12)*$C$8-D807/$B$12*$C$7</x:f>
        <x:v>0.09</x:v>
      </x:c>
      <x:c r="G807" s="32" t="n">
        <x:f>$B$11*($B$10*C807/$B$12*$B$7+(1-$B$10)*D807/$B$12*$C$7)</x:f>
        <x:v>0</x:v>
      </x:c>
      <x:c r="H807" s="17" t="n">
        <x:f>$B$10*E807+(1-$B$10)*F807</x:f>
        <x:v>0.07</x:v>
      </x:c>
      <x:c r="I807" s="34"/>
      <x:c r="J807" s="34"/>
      <x:c r="K807" s="34"/>
      <x:c r="L807" s="34"/>
      <x:c r="M807" s="34"/>
      <x:c r="N807" s="34"/>
      <x:c r="O807" s="34"/>
      <x:c r="P807" s="34"/>
      <x:c r="Q807" s="34"/>
      <x:c r="R807" s="39" t="n">
        <x:v>0.12239634774246215</x:v>
      </x:c>
      <x:c r="S807" s="39" t="n">
        <x:v>-1.4886468724726862</x:v>
      </x:c>
      <x:c r="T807" s="39" t="n">
        <x:v>-1.28279221077529</x:v>
      </x:c>
      <x:c r="U807" s="39" t="n">
        <x:v>1.1495526694036922</x:v>
      </x:c>
      <x:c r="V807" s="39" t="n">
        <x:v>1.353622556484209</x:v>
      </x:c>
      <x:c r="W807" s="39" t="n">
        <x:v>0.15872739814318412</x:v>
      </x:c>
      <x:c r="X807" s="39" t="n">
        <x:v>-0.023406048875506784</x:v>
      </x:c>
      <x:c r="Y807" s="39" t="n">
        <x:v>0.3843251968825785</x:v>
      </x:c>
      <x:c r="Z807" s="39" t="n">
        <x:v>-0.04125326686324186</x:v>
      </x:c>
      <x:c r="AA807" s="39" t="n">
        <x:v>0.1445914886875326</x:v>
      </x:c>
      <x:c r="AB807" s="39" t="n">
        <x:v>-0.19130022139676772</x:v>
      </x:c>
      <x:c r="AC807" s="39" t="n">
        <x:v>-0.2039488499339683</x:v>
      </x:c>
      <x:c r="AD807" s="39" t="n">
        <x:v>-0.920975112153413</x:v>
      </x:c>
      <x:c r="AE807" s="39" t="n">
        <x:v>-0.07742370102666116</x:v>
      </x:c>
      <x:c r="AF807" s="39" t="n">
        <x:v>0.19525741626339613</x:v>
      </x:c>
      <x:c r="AG807" s="39" t="n">
        <x:v>-0.45537861357115583</x:v>
      </x:c>
      <x:c r="AH807" s="39" t="n">
        <x:v>-0.020201541679596206</x:v>
      </x:c>
      <x:c r="AI807" s="39" t="n">
        <x:v>0.235777251839322</x:v>
      </x:c>
      <x:c r="AJ807" s="39" t="n">
        <x:v>-0.5285405165864371</x:v>
      </x:c>
      <x:c r="AK807" s="39" t="n">
        <x:v>0.25962180099581483</x:v>
      </x:c>
      <x:c r="AL807" s="34"/>
      <x:c r="AM807" s="34" t="n">
        <x:f>IF(SQRT($B$9)*$B807+SQRT(1-$B$9)*R807&lt;_xlfn.NORM.S.INV($B$6),1,0)</x:f>
        <x:v>0</x:v>
      </x:c>
      <x:c r="AN807" s="34" t="n">
        <x:f>IF(SQRT($B$9)*$B807+SQRT(1-$B$9)*S807&lt;_xlfn.NORM.S.INV($B$6),1,0)</x:f>
        <x:v>0</x:v>
      </x:c>
      <x:c r="AO807" s="34" t="n">
        <x:f>IF(SQRT($B$9)*$B807+SQRT(1-$B$9)*T807&lt;_xlfn.NORM.S.INV($B$6),1,0)</x:f>
        <x:v>0</x:v>
      </x:c>
      <x:c r="AP807" s="34" t="n">
        <x:f>IF(SQRT($B$9)*$B807+SQRT(1-$B$9)*U807&lt;_xlfn.NORM.S.INV($B$6),1,0)</x:f>
        <x:v>0</x:v>
      </x:c>
      <x:c r="AQ807" s="34" t="n">
        <x:f>IF(SQRT($B$9)*$B807+SQRT(1-$B$9)*V807&lt;_xlfn.NORM.S.INV($B$6),1,0)</x:f>
        <x:v>0</x:v>
      </x:c>
      <x:c r="AR807" s="34" t="n">
        <x:f>IF(SQRT($B$9)*$B807+SQRT(1-$B$9)*W807&lt;_xlfn.NORM.S.INV($B$6),1,0)</x:f>
        <x:v>0</x:v>
      </x:c>
      <x:c r="AS807" s="34" t="n">
        <x:f>IF(SQRT($B$9)*$B807+SQRT(1-$B$9)*X807&lt;_xlfn.NORM.S.INV($B$6),1,0)</x:f>
        <x:v>0</x:v>
      </x:c>
      <x:c r="AT807" s="34" t="n">
        <x:f>IF(SQRT($B$9)*$B807+SQRT(1-$B$9)*Y807&lt;_xlfn.NORM.S.INV($B$6),1,0)</x:f>
        <x:v>0</x:v>
      </x:c>
      <x:c r="AU807" s="34" t="n">
        <x:f>IF(SQRT($B$9)*$B807+SQRT(1-$B$9)*Z807&lt;_xlfn.NORM.S.INV($B$6),1,0)</x:f>
        <x:v>0</x:v>
      </x:c>
      <x:c r="AV807" s="34" t="n">
        <x:f>IF(SQRT($B$9)*$B807+SQRT(1-$B$9)*AA807&lt;_xlfn.NORM.S.INV($B$6),1,0)</x:f>
        <x:v>0</x:v>
      </x:c>
      <x:c r="AW807" s="34" t="n">
        <x:f>IF(SQRT($C$9)*$B807+SQRT(1-$C$9)*AB807&lt;_xlfn.NORM.S.INV($C$6),1,0)</x:f>
        <x:v>0</x:v>
      </x:c>
      <x:c r="AX807" s="34" t="n">
        <x:f>IF(SQRT($C$9)*$B807+SQRT(1-$C$9)*AC807&lt;_xlfn.NORM.S.INV($C$6),1,0)</x:f>
        <x:v>0</x:v>
      </x:c>
      <x:c r="AY807" s="34" t="n">
        <x:f>IF(SQRT($C$9)*$B807+SQRT(1-$C$9)*AD807&lt;_xlfn.NORM.S.INV($C$6),1,0)</x:f>
        <x:v>0</x:v>
      </x:c>
      <x:c r="AZ807" s="34" t="n">
        <x:f>IF(SQRT($C$9)*$B807+SQRT(1-$C$9)*AE807&lt;_xlfn.NORM.S.INV($C$6),1,0)</x:f>
        <x:v>0</x:v>
      </x:c>
      <x:c r="BA807" s="34" t="n">
        <x:f>IF(SQRT($C$9)*$B807+SQRT(1-$C$9)*AF807&lt;_xlfn.NORM.S.INV($C$6),1,0)</x:f>
        <x:v>0</x:v>
      </x:c>
      <x:c r="BB807" s="34" t="n">
        <x:f>IF(SQRT($C$9)*$B807+SQRT(1-$C$9)*AG807&lt;_xlfn.NORM.S.INV($C$6),1,0)</x:f>
        <x:v>0</x:v>
      </x:c>
      <x:c r="BC807" s="34" t="n">
        <x:f>IF(SQRT($C$9)*$B807+SQRT(1-$C$9)*AH807&lt;_xlfn.NORM.S.INV($C$6),1,0)</x:f>
        <x:v>0</x:v>
      </x:c>
      <x:c r="BD807" s="34" t="n">
        <x:f>IF(SQRT($C$9)*$B807+SQRT(1-$C$9)*AI807&lt;_xlfn.NORM.S.INV($C$6),1,0)</x:f>
        <x:v>0</x:v>
      </x:c>
      <x:c r="BE807" s="34" t="n">
        <x:f>IF(SQRT($C$9)*$B807+SQRT(1-$C$9)*AJ807&lt;_xlfn.NORM.S.INV($C$6),1,0)</x:f>
        <x:v>0</x:v>
      </x:c>
      <x:c r="BF807" s="34" t="n">
        <x:f>IF(SQRT($C$9)*$B807+SQRT(1-$C$9)*AK807&lt;_xlfn.NORM.S.INV($C$6),1,0)</x:f>
        <x:v>0</x:v>
      </x:c>
      <x:c r="BG807" s="34"/>
      <x:c r="BH807" s="34"/>
      <x:c r="BI807" s="34" t="n">
        <x:f>$B$11*(($A$1061)*$C807/$B$12*$B$7+(1-$A$1061)*$D807/$B$12*$C$7)</x:f>
        <x:v>0</x:v>
      </x:c>
      <x:c r="BJ807" s="34" t="n">
        <x:f>$B$11*(($A$1062)*$C807/$B$12*$B$7+(1-$A$1062)*$D807/$B$12*$C$7)</x:f>
        <x:v>0</x:v>
      </x:c>
      <x:c r="BK807" s="34" t="n">
        <x:f>$B$11*(($A$1063)*$C807/$B$12*$B$7+(1-$A$1063)*$D807/$B$12*$C$7)</x:f>
        <x:v>0</x:v>
      </x:c>
      <x:c r="BL807" s="34" t="n">
        <x:f>$B$11*(($A$1064)*$C807/$B$12*$B$7+(1-$A$1064)*$D807/$B$12*$C$7)</x:f>
        <x:v>0</x:v>
      </x:c>
      <x:c r="BM807" s="34" t="n">
        <x:f>$B$11*(($A$1065)*$C807/$B$12*$B$7+(1-$A$1065)*$D807/$B$12*$C$7)</x:f>
        <x:v>0</x:v>
      </x:c>
      <x:c r="BN807" s="34" t="n">
        <x:f>$B$11*(($A$1066)*$C807/$B$12*$B$7+(1-$A$1066)*$D807/$B$12*$C$7)</x:f>
        <x:v>0</x:v>
      </x:c>
      <x:c r="BO807" s="34" t="n">
        <x:f>$B$11*(($A$1067)*$C807/$B$12*$B$7+(1-$A$1067)*$D807/$B$12*$C$7)</x:f>
        <x:v>0</x:v>
      </x:c>
      <x:c r="BP807" s="34" t="n">
        <x:f>$B$11*(($A$1068)*$C807/$B$12*$B$7+(1-$A$1068)*$D807/$B$12*$C$7)</x:f>
        <x:v>0</x:v>
      </x:c>
      <x:c r="BQ807" s="34" t="n">
        <x:f>$B$11*(($A$1069)*$C807/$B$12*$B$7+(1-$A$1069)*$D807/$B$12*$C$7)</x:f>
        <x:v>0</x:v>
      </x:c>
      <x:c r="BR807" s="34" t="n">
        <x:f>$B$11*(($A$1070)*$C807/$B$12*$B$7+(1-$A$1070)*$D807/$B$12*$C$7)</x:f>
        <x:v>0</x:v>
      </x:c>
      <x:c r="BS807" s="34" t="n">
        <x:f>$B$11*(($A$1071)*$C807/$B$12*$B$7+(1-$A$1071)*$D807/$B$12*$C$7)</x:f>
        <x:v>0</x:v>
      </x:c>
      <x:c r="BT807" s="34" t="n">
        <x:f>$B$11*(($A$1072)*$C807/$B$12*$B$7+(1-$A$1072)*$D807/$B$12*$C$7)</x:f>
        <x:v>0</x:v>
      </x:c>
      <x:c r="BU807" s="34" t="n">
        <x:f>$B$11*(($A$1073)*$C807/$B$12*$B$7+(1-$A$1073)*$D807/$B$12*$C$7)</x:f>
        <x:v>0</x:v>
      </x:c>
      <x:c r="BV807" s="34" t="n">
        <x:f>$B$11*(($A$1074)*$C807/$B$12*$B$7+(1-$A$1074)*$D807/$B$12*$C$7)</x:f>
        <x:v>0</x:v>
      </x:c>
      <x:c r="BW807" s="34" t="n">
        <x:f>$B$11*(($A$1075)*$C807/$B$12*$B$7+(1-$A$1075)*$D807/$B$12*$C$7)</x:f>
        <x:v>0</x:v>
      </x:c>
      <x:c r="BX807" s="34" t="n">
        <x:f>$B$11*(($A$1076)*$C807/$B$12*$B$7+(1-$A$1076)*$D807/$B$12*$C$7)</x:f>
        <x:v>0</x:v>
      </x:c>
      <x:c r="BY807" s="34" t="n">
        <x:f>$B$11*(($A$1077)*$C807/$B$12*$B$7+(1-$A$1077)*$D807/$B$12*$C$7)</x:f>
        <x:v>0</x:v>
      </x:c>
      <x:c r="BZ807" s="34" t="n">
        <x:f>$B$11*(($A$1078)*$C807/$B$12*$B$7+(1-$A$1078)*$D807/$B$12*$C$7)</x:f>
        <x:v>0</x:v>
      </x:c>
      <x:c r="CA807" s="34" t="n">
        <x:f>$B$11*(($A$1079)*$C807/$B$12*$B$7+(1-$A$1079)*$D807/$B$12*$C$7)</x:f>
        <x:v>0</x:v>
      </x:c>
      <x:c r="CB807" s="34" t="n">
        <x:f>$B$11*(($A$1080)*$C807/$B$12*$B$7+(1-$A$1080)*$D807/$B$12*$C$7)</x:f>
        <x:v>0</x:v>
      </x:c>
      <x:c r="CC807" s="34" t="n">
        <x:f>$B$11*(($A$1081)*$C807/$B$12*$B$7+(1-$A$1081)*$D807/$B$12*$C$7)</x:f>
        <x:v>0</x:v>
      </x:c>
    </x:row>
    <x:row r="808">
      <x:c r="A808" s="34" t="n">
        <x:v>784</x:v>
      </x:c>
      <x:c r="B808" s="39" t="n">
        <x:v>-0.012325600869186442</x:v>
      </x:c>
      <x:c r="C808" s="1" t="n">
        <x:f>SUM(AM808:AV808)</x:f>
        <x:v>0</x:v>
      </x:c>
      <x:c r="D808" s="1" t="n">
        <x:f>SUM(AW808:BF808)</x:f>
        <x:v>0</x:v>
      </x:c>
      <x:c r="E808" s="17" t="n">
        <x:f>(1-C808/$B$12)*$B$8-C808/$B$12*$B$7</x:f>
        <x:v>0.05</x:v>
      </x:c>
      <x:c r="F808" s="17" t="n">
        <x:f>(1-D808/$B$12)*$C$8-D808/$B$12*$C$7</x:f>
        <x:v>0.09</x:v>
      </x:c>
      <x:c r="G808" s="32" t="n">
        <x:f>$B$11*($B$10*C808/$B$12*$B$7+(1-$B$10)*D808/$B$12*$C$7)</x:f>
        <x:v>0</x:v>
      </x:c>
      <x:c r="H808" s="17" t="n">
        <x:f>$B$10*E808+(1-$B$10)*F808</x:f>
        <x:v>0.07</x:v>
      </x:c>
      <x:c r="I808" s="34"/>
      <x:c r="J808" s="34"/>
      <x:c r="K808" s="34"/>
      <x:c r="L808" s="34"/>
      <x:c r="M808" s="34"/>
      <x:c r="N808" s="34"/>
      <x:c r="O808" s="34"/>
      <x:c r="P808" s="34"/>
      <x:c r="Q808" s="34"/>
      <x:c r="R808" s="39" t="n">
        <x:v>0.625305943013232</x:v>
      </x:c>
      <x:c r="S808" s="39" t="n">
        <x:v>0.5860200962118659</x:v>
      </x:c>
      <x:c r="T808" s="39" t="n">
        <x:v>0.002063531520428675</x:v>
      </x:c>
      <x:c r="U808" s="39" t="n">
        <x:v>-0.024827957332261025</x:v>
      </x:c>
      <x:c r="V808" s="39" t="n">
        <x:v>-0.6617855776018281</x:v>
      </x:c>
      <x:c r="W808" s="39" t="n">
        <x:v>2.013730497463952</x:v>
      </x:c>
      <x:c r="X808" s="39" t="n">
        <x:v>-0.7249691464071523</x:v>
      </x:c>
      <x:c r="Y808" s="39" t="n">
        <x:v>0.21434267891580544</x:v>
      </x:c>
      <x:c r="Z808" s="39" t="n">
        <x:v>0.26859557007794715</x:v>
      </x:c>
      <x:c r="AA808" s="39" t="n">
        <x:v>-0.9182546763041249</x:v>
      </x:c>
      <x:c r="AB808" s="39" t="n">
        <x:v>-1.0239682406376445</x:v>
      </x:c>
      <x:c r="AC808" s="39" t="n">
        <x:v>0.6253231001767032</x:v>
      </x:c>
      <x:c r="AD808" s="39" t="n">
        <x:v>-0.45755940129781647</x:v>
      </x:c>
      <x:c r="AE808" s="39" t="n">
        <x:v>-0.8608642178521144</x:v>
      </x:c>
      <x:c r="AF808" s="39" t="n">
        <x:v>0.39660965103108575</x:v>
      </x:c>
      <x:c r="AG808" s="39" t="n">
        <x:v>-0.34382765957146083</x:v>
      </x:c>
      <x:c r="AH808" s="39" t="n">
        <x:v>-0.2131127776469717</x:v>
      </x:c>
      <x:c r="AI808" s="39" t="n">
        <x:v>0.9000220336668666</x:v>
      </x:c>
      <x:c r="AJ808" s="39" t="n">
        <x:v>-0.33691161961970995</x:v>
      </x:c>
      <x:c r="AK808" s="39" t="n">
        <x:v>0.0945483509291638</x:v>
      </x:c>
      <x:c r="AL808" s="34"/>
      <x:c r="AM808" s="34" t="n">
        <x:f>IF(SQRT($B$9)*$B808+SQRT(1-$B$9)*R808&lt;_xlfn.NORM.S.INV($B$6),1,0)</x:f>
        <x:v>0</x:v>
      </x:c>
      <x:c r="AN808" s="34" t="n">
        <x:f>IF(SQRT($B$9)*$B808+SQRT(1-$B$9)*S808&lt;_xlfn.NORM.S.INV($B$6),1,0)</x:f>
        <x:v>0</x:v>
      </x:c>
      <x:c r="AO808" s="34" t="n">
        <x:f>IF(SQRT($B$9)*$B808+SQRT(1-$B$9)*T808&lt;_xlfn.NORM.S.INV($B$6),1,0)</x:f>
        <x:v>0</x:v>
      </x:c>
      <x:c r="AP808" s="34" t="n">
        <x:f>IF(SQRT($B$9)*$B808+SQRT(1-$B$9)*U808&lt;_xlfn.NORM.S.INV($B$6),1,0)</x:f>
        <x:v>0</x:v>
      </x:c>
      <x:c r="AQ808" s="34" t="n">
        <x:f>IF(SQRT($B$9)*$B808+SQRT(1-$B$9)*V808&lt;_xlfn.NORM.S.INV($B$6),1,0)</x:f>
        <x:v>0</x:v>
      </x:c>
      <x:c r="AR808" s="34" t="n">
        <x:f>IF(SQRT($B$9)*$B808+SQRT(1-$B$9)*W808&lt;_xlfn.NORM.S.INV($B$6),1,0)</x:f>
        <x:v>0</x:v>
      </x:c>
      <x:c r="AS808" s="34" t="n">
        <x:f>IF(SQRT($B$9)*$B808+SQRT(1-$B$9)*X808&lt;_xlfn.NORM.S.INV($B$6),1,0)</x:f>
        <x:v>0</x:v>
      </x:c>
      <x:c r="AT808" s="34" t="n">
        <x:f>IF(SQRT($B$9)*$B808+SQRT(1-$B$9)*Y808&lt;_xlfn.NORM.S.INV($B$6),1,0)</x:f>
        <x:v>0</x:v>
      </x:c>
      <x:c r="AU808" s="34" t="n">
        <x:f>IF(SQRT($B$9)*$B808+SQRT(1-$B$9)*Z808&lt;_xlfn.NORM.S.INV($B$6),1,0)</x:f>
        <x:v>0</x:v>
      </x:c>
      <x:c r="AV808" s="34" t="n">
        <x:f>IF(SQRT($B$9)*$B808+SQRT(1-$B$9)*AA808&lt;_xlfn.NORM.S.INV($B$6),1,0)</x:f>
        <x:v>0</x:v>
      </x:c>
      <x:c r="AW808" s="34" t="n">
        <x:f>IF(SQRT($C$9)*$B808+SQRT(1-$C$9)*AB808&lt;_xlfn.NORM.S.INV($C$6),1,0)</x:f>
        <x:v>0</x:v>
      </x:c>
      <x:c r="AX808" s="34" t="n">
        <x:f>IF(SQRT($C$9)*$B808+SQRT(1-$C$9)*AC808&lt;_xlfn.NORM.S.INV($C$6),1,0)</x:f>
        <x:v>0</x:v>
      </x:c>
      <x:c r="AY808" s="34" t="n">
        <x:f>IF(SQRT($C$9)*$B808+SQRT(1-$C$9)*AD808&lt;_xlfn.NORM.S.INV($C$6),1,0)</x:f>
        <x:v>0</x:v>
      </x:c>
      <x:c r="AZ808" s="34" t="n">
        <x:f>IF(SQRT($C$9)*$B808+SQRT(1-$C$9)*AE808&lt;_xlfn.NORM.S.INV($C$6),1,0)</x:f>
        <x:v>0</x:v>
      </x:c>
      <x:c r="BA808" s="34" t="n">
        <x:f>IF(SQRT($C$9)*$B808+SQRT(1-$C$9)*AF808&lt;_xlfn.NORM.S.INV($C$6),1,0)</x:f>
        <x:v>0</x:v>
      </x:c>
      <x:c r="BB808" s="34" t="n">
        <x:f>IF(SQRT($C$9)*$B808+SQRT(1-$C$9)*AG808&lt;_xlfn.NORM.S.INV($C$6),1,0)</x:f>
        <x:v>0</x:v>
      </x:c>
      <x:c r="BC808" s="34" t="n">
        <x:f>IF(SQRT($C$9)*$B808+SQRT(1-$C$9)*AH808&lt;_xlfn.NORM.S.INV($C$6),1,0)</x:f>
        <x:v>0</x:v>
      </x:c>
      <x:c r="BD808" s="34" t="n">
        <x:f>IF(SQRT($C$9)*$B808+SQRT(1-$C$9)*AI808&lt;_xlfn.NORM.S.INV($C$6),1,0)</x:f>
        <x:v>0</x:v>
      </x:c>
      <x:c r="BE808" s="34" t="n">
        <x:f>IF(SQRT($C$9)*$B808+SQRT(1-$C$9)*AJ808&lt;_xlfn.NORM.S.INV($C$6),1,0)</x:f>
        <x:v>0</x:v>
      </x:c>
      <x:c r="BF808" s="34" t="n">
        <x:f>IF(SQRT($C$9)*$B808+SQRT(1-$C$9)*AK808&lt;_xlfn.NORM.S.INV($C$6),1,0)</x:f>
        <x:v>0</x:v>
      </x:c>
      <x:c r="BG808" s="34"/>
      <x:c r="BH808" s="34"/>
      <x:c r="BI808" s="34" t="n">
        <x:f>$B$11*(($A$1061)*$C808/$B$12*$B$7+(1-$A$1061)*$D808/$B$12*$C$7)</x:f>
        <x:v>0</x:v>
      </x:c>
      <x:c r="BJ808" s="34" t="n">
        <x:f>$B$11*(($A$1062)*$C808/$B$12*$B$7+(1-$A$1062)*$D808/$B$12*$C$7)</x:f>
        <x:v>0</x:v>
      </x:c>
      <x:c r="BK808" s="34" t="n">
        <x:f>$B$11*(($A$1063)*$C808/$B$12*$B$7+(1-$A$1063)*$D808/$B$12*$C$7)</x:f>
        <x:v>0</x:v>
      </x:c>
      <x:c r="BL808" s="34" t="n">
        <x:f>$B$11*(($A$1064)*$C808/$B$12*$B$7+(1-$A$1064)*$D808/$B$12*$C$7)</x:f>
        <x:v>0</x:v>
      </x:c>
      <x:c r="BM808" s="34" t="n">
        <x:f>$B$11*(($A$1065)*$C808/$B$12*$B$7+(1-$A$1065)*$D808/$B$12*$C$7)</x:f>
        <x:v>0</x:v>
      </x:c>
      <x:c r="BN808" s="34" t="n">
        <x:f>$B$11*(($A$1066)*$C808/$B$12*$B$7+(1-$A$1066)*$D808/$B$12*$C$7)</x:f>
        <x:v>0</x:v>
      </x:c>
      <x:c r="BO808" s="34" t="n">
        <x:f>$B$11*(($A$1067)*$C808/$B$12*$B$7+(1-$A$1067)*$D808/$B$12*$C$7)</x:f>
        <x:v>0</x:v>
      </x:c>
      <x:c r="BP808" s="34" t="n">
        <x:f>$B$11*(($A$1068)*$C808/$B$12*$B$7+(1-$A$1068)*$D808/$B$12*$C$7)</x:f>
        <x:v>0</x:v>
      </x:c>
      <x:c r="BQ808" s="34" t="n">
        <x:f>$B$11*(($A$1069)*$C808/$B$12*$B$7+(1-$A$1069)*$D808/$B$12*$C$7)</x:f>
        <x:v>0</x:v>
      </x:c>
      <x:c r="BR808" s="34" t="n">
        <x:f>$B$11*(($A$1070)*$C808/$B$12*$B$7+(1-$A$1070)*$D808/$B$12*$C$7)</x:f>
        <x:v>0</x:v>
      </x:c>
      <x:c r="BS808" s="34" t="n">
        <x:f>$B$11*(($A$1071)*$C808/$B$12*$B$7+(1-$A$1071)*$D808/$B$12*$C$7)</x:f>
        <x:v>0</x:v>
      </x:c>
      <x:c r="BT808" s="34" t="n">
        <x:f>$B$11*(($A$1072)*$C808/$B$12*$B$7+(1-$A$1072)*$D808/$B$12*$C$7)</x:f>
        <x:v>0</x:v>
      </x:c>
      <x:c r="BU808" s="34" t="n">
        <x:f>$B$11*(($A$1073)*$C808/$B$12*$B$7+(1-$A$1073)*$D808/$B$12*$C$7)</x:f>
        <x:v>0</x:v>
      </x:c>
      <x:c r="BV808" s="34" t="n">
        <x:f>$B$11*(($A$1074)*$C808/$B$12*$B$7+(1-$A$1074)*$D808/$B$12*$C$7)</x:f>
        <x:v>0</x:v>
      </x:c>
      <x:c r="BW808" s="34" t="n">
        <x:f>$B$11*(($A$1075)*$C808/$B$12*$B$7+(1-$A$1075)*$D808/$B$12*$C$7)</x:f>
        <x:v>0</x:v>
      </x:c>
      <x:c r="BX808" s="34" t="n">
        <x:f>$B$11*(($A$1076)*$C808/$B$12*$B$7+(1-$A$1076)*$D808/$B$12*$C$7)</x:f>
        <x:v>0</x:v>
      </x:c>
      <x:c r="BY808" s="34" t="n">
        <x:f>$B$11*(($A$1077)*$C808/$B$12*$B$7+(1-$A$1077)*$D808/$B$12*$C$7)</x:f>
        <x:v>0</x:v>
      </x:c>
      <x:c r="BZ808" s="34" t="n">
        <x:f>$B$11*(($A$1078)*$C808/$B$12*$B$7+(1-$A$1078)*$D808/$B$12*$C$7)</x:f>
        <x:v>0</x:v>
      </x:c>
      <x:c r="CA808" s="34" t="n">
        <x:f>$B$11*(($A$1079)*$C808/$B$12*$B$7+(1-$A$1079)*$D808/$B$12*$C$7)</x:f>
        <x:v>0</x:v>
      </x:c>
      <x:c r="CB808" s="34" t="n">
        <x:f>$B$11*(($A$1080)*$C808/$B$12*$B$7+(1-$A$1080)*$D808/$B$12*$C$7)</x:f>
        <x:v>0</x:v>
      </x:c>
      <x:c r="CC808" s="34" t="n">
        <x:f>$B$11*(($A$1081)*$C808/$B$12*$B$7+(1-$A$1081)*$D808/$B$12*$C$7)</x:f>
        <x:v>0</x:v>
      </x:c>
    </x:row>
    <x:row r="809">
      <x:c r="A809" s="34" t="n">
        <x:v>785</x:v>
      </x:c>
      <x:c r="B809" s="39" t="n">
        <x:v>0.4363772281271638</x:v>
      </x:c>
      <x:c r="C809" s="1" t="n">
        <x:f>SUM(AM809:AV809)</x:f>
        <x:v>0</x:v>
      </x:c>
      <x:c r="D809" s="1" t="n">
        <x:f>SUM(AW809:BF809)</x:f>
        <x:v>0</x:v>
      </x:c>
      <x:c r="E809" s="17" t="n">
        <x:f>(1-C809/$B$12)*$B$8-C809/$B$12*$B$7</x:f>
        <x:v>0.05</x:v>
      </x:c>
      <x:c r="F809" s="17" t="n">
        <x:f>(1-D809/$B$12)*$C$8-D809/$B$12*$C$7</x:f>
        <x:v>0.09</x:v>
      </x:c>
      <x:c r="G809" s="32" t="n">
        <x:f>$B$11*($B$10*C809/$B$12*$B$7+(1-$B$10)*D809/$B$12*$C$7)</x:f>
        <x:v>0</x:v>
      </x:c>
      <x:c r="H809" s="17" t="n">
        <x:f>$B$10*E809+(1-$B$10)*F809</x:f>
        <x:v>0.07</x:v>
      </x:c>
      <x:c r="I809" s="34"/>
      <x:c r="J809" s="34"/>
      <x:c r="K809" s="34"/>
      <x:c r="L809" s="34"/>
      <x:c r="M809" s="34"/>
      <x:c r="N809" s="34"/>
      <x:c r="O809" s="34"/>
      <x:c r="P809" s="34"/>
      <x:c r="Q809" s="34"/>
      <x:c r="R809" s="39" t="n">
        <x:v>-1.4005396948825002</x:v>
      </x:c>
      <x:c r="S809" s="39" t="n">
        <x:v>-0.7468837963836423</x:v>
      </x:c>
      <x:c r="T809" s="39" t="n">
        <x:v>0.5198113558093822</x:v>
      </x:c>
      <x:c r="U809" s="39" t="n">
        <x:v>0.17450284951427167</x:v>
      </x:c>
      <x:c r="V809" s="39" t="n">
        <x:v>-1.7543891014520263</x:v>
      </x:c>
      <x:c r="W809" s="39" t="n">
        <x:v>0.6478003025116725</x:v>
      </x:c>
      <x:c r="X809" s="39" t="n">
        <x:v>0.1309987172706425</x:v>
      </x:c>
      <x:c r="Y809" s="39" t="n">
        <x:v>-2.02966520485832</x:v>
      </x:c>
      <x:c r="Z809" s="39" t="n">
        <x:v>0.42391730685938883</x:v>
      </x:c>
      <x:c r="AA809" s="39" t="n">
        <x:v>1.0945424212137556</x:v>
      </x:c>
      <x:c r="AB809" s="39" t="n">
        <x:v>0.04051779170615859</x:v>
      </x:c>
      <x:c r="AC809" s="39" t="n">
        <x:v>-1.4264227532040137</x:v>
      </x:c>
      <x:c r="AD809" s="39" t="n">
        <x:v>-0.3538606341201336</x:v>
      </x:c>
      <x:c r="AE809" s="39" t="n">
        <x:v>1.4385585555084595</x:v>
      </x:c>
      <x:c r="AF809" s="39" t="n">
        <x:v>0.4209766889338885</x:v>
      </x:c>
      <x:c r="AG809" s="39" t="n">
        <x:v>-1.0769388271167633</x:v>
      </x:c>
      <x:c r="AH809" s="39" t="n">
        <x:v>-0.4657095380579104</x:v>
      </x:c>
      <x:c r="AI809" s="39" t="n">
        <x:v>-0.863879171818137</x:v>
      </x:c>
      <x:c r="AJ809" s="39" t="n">
        <x:v>0.4200420961882676</x:v>
      </x:c>
      <x:c r="AK809" s="39" t="n">
        <x:v>-1.2351635582346767</x:v>
      </x:c>
      <x:c r="AL809" s="34"/>
      <x:c r="AM809" s="34" t="n">
        <x:f>IF(SQRT($B$9)*$B809+SQRT(1-$B$9)*R809&lt;_xlfn.NORM.S.INV($B$6),1,0)</x:f>
        <x:v>0</x:v>
      </x:c>
      <x:c r="AN809" s="34" t="n">
        <x:f>IF(SQRT($B$9)*$B809+SQRT(1-$B$9)*S809&lt;_xlfn.NORM.S.INV($B$6),1,0)</x:f>
        <x:v>0</x:v>
      </x:c>
      <x:c r="AO809" s="34" t="n">
        <x:f>IF(SQRT($B$9)*$B809+SQRT(1-$B$9)*T809&lt;_xlfn.NORM.S.INV($B$6),1,0)</x:f>
        <x:v>0</x:v>
      </x:c>
      <x:c r="AP809" s="34" t="n">
        <x:f>IF(SQRT($B$9)*$B809+SQRT(1-$B$9)*U809&lt;_xlfn.NORM.S.INV($B$6),1,0)</x:f>
        <x:v>0</x:v>
      </x:c>
      <x:c r="AQ809" s="34" t="n">
        <x:f>IF(SQRT($B$9)*$B809+SQRT(1-$B$9)*V809&lt;_xlfn.NORM.S.INV($B$6),1,0)</x:f>
        <x:v>0</x:v>
      </x:c>
      <x:c r="AR809" s="34" t="n">
        <x:f>IF(SQRT($B$9)*$B809+SQRT(1-$B$9)*W809&lt;_xlfn.NORM.S.INV($B$6),1,0)</x:f>
        <x:v>0</x:v>
      </x:c>
      <x:c r="AS809" s="34" t="n">
        <x:f>IF(SQRT($B$9)*$B809+SQRT(1-$B$9)*X809&lt;_xlfn.NORM.S.INV($B$6),1,0)</x:f>
        <x:v>0</x:v>
      </x:c>
      <x:c r="AT809" s="34" t="n">
        <x:f>IF(SQRT($B$9)*$B809+SQRT(1-$B$9)*Y809&lt;_xlfn.NORM.S.INV($B$6),1,0)</x:f>
        <x:v>0</x:v>
      </x:c>
      <x:c r="AU809" s="34" t="n">
        <x:f>IF(SQRT($B$9)*$B809+SQRT(1-$B$9)*Z809&lt;_xlfn.NORM.S.INV($B$6),1,0)</x:f>
        <x:v>0</x:v>
      </x:c>
      <x:c r="AV809" s="34" t="n">
        <x:f>IF(SQRT($B$9)*$B809+SQRT(1-$B$9)*AA809&lt;_xlfn.NORM.S.INV($B$6),1,0)</x:f>
        <x:v>0</x:v>
      </x:c>
      <x:c r="AW809" s="34" t="n">
        <x:f>IF(SQRT($C$9)*$B809+SQRT(1-$C$9)*AB809&lt;_xlfn.NORM.S.INV($C$6),1,0)</x:f>
        <x:v>0</x:v>
      </x:c>
      <x:c r="AX809" s="34" t="n">
        <x:f>IF(SQRT($C$9)*$B809+SQRT(1-$C$9)*AC809&lt;_xlfn.NORM.S.INV($C$6),1,0)</x:f>
        <x:v>0</x:v>
      </x:c>
      <x:c r="AY809" s="34" t="n">
        <x:f>IF(SQRT($C$9)*$B809+SQRT(1-$C$9)*AD809&lt;_xlfn.NORM.S.INV($C$6),1,0)</x:f>
        <x:v>0</x:v>
      </x:c>
      <x:c r="AZ809" s="34" t="n">
        <x:f>IF(SQRT($C$9)*$B809+SQRT(1-$C$9)*AE809&lt;_xlfn.NORM.S.INV($C$6),1,0)</x:f>
        <x:v>0</x:v>
      </x:c>
      <x:c r="BA809" s="34" t="n">
        <x:f>IF(SQRT($C$9)*$B809+SQRT(1-$C$9)*AF809&lt;_xlfn.NORM.S.INV($C$6),1,0)</x:f>
        <x:v>0</x:v>
      </x:c>
      <x:c r="BB809" s="34" t="n">
        <x:f>IF(SQRT($C$9)*$B809+SQRT(1-$C$9)*AG809&lt;_xlfn.NORM.S.INV($C$6),1,0)</x:f>
        <x:v>0</x:v>
      </x:c>
      <x:c r="BC809" s="34" t="n">
        <x:f>IF(SQRT($C$9)*$B809+SQRT(1-$C$9)*AH809&lt;_xlfn.NORM.S.INV($C$6),1,0)</x:f>
        <x:v>0</x:v>
      </x:c>
      <x:c r="BD809" s="34" t="n">
        <x:f>IF(SQRT($C$9)*$B809+SQRT(1-$C$9)*AI809&lt;_xlfn.NORM.S.INV($C$6),1,0)</x:f>
        <x:v>0</x:v>
      </x:c>
      <x:c r="BE809" s="34" t="n">
        <x:f>IF(SQRT($C$9)*$B809+SQRT(1-$C$9)*AJ809&lt;_xlfn.NORM.S.INV($C$6),1,0)</x:f>
        <x:v>0</x:v>
      </x:c>
      <x:c r="BF809" s="34" t="n">
        <x:f>IF(SQRT($C$9)*$B809+SQRT(1-$C$9)*AK809&lt;_xlfn.NORM.S.INV($C$6),1,0)</x:f>
        <x:v>0</x:v>
      </x:c>
      <x:c r="BG809" s="34"/>
      <x:c r="BH809" s="34"/>
      <x:c r="BI809" s="34" t="n">
        <x:f>$B$11*(($A$1061)*$C809/$B$12*$B$7+(1-$A$1061)*$D809/$B$12*$C$7)</x:f>
        <x:v>0</x:v>
      </x:c>
      <x:c r="BJ809" s="34" t="n">
        <x:f>$B$11*(($A$1062)*$C809/$B$12*$B$7+(1-$A$1062)*$D809/$B$12*$C$7)</x:f>
        <x:v>0</x:v>
      </x:c>
      <x:c r="BK809" s="34" t="n">
        <x:f>$B$11*(($A$1063)*$C809/$B$12*$B$7+(1-$A$1063)*$D809/$B$12*$C$7)</x:f>
        <x:v>0</x:v>
      </x:c>
      <x:c r="BL809" s="34" t="n">
        <x:f>$B$11*(($A$1064)*$C809/$B$12*$B$7+(1-$A$1064)*$D809/$B$12*$C$7)</x:f>
        <x:v>0</x:v>
      </x:c>
      <x:c r="BM809" s="34" t="n">
        <x:f>$B$11*(($A$1065)*$C809/$B$12*$B$7+(1-$A$1065)*$D809/$B$12*$C$7)</x:f>
        <x:v>0</x:v>
      </x:c>
      <x:c r="BN809" s="34" t="n">
        <x:f>$B$11*(($A$1066)*$C809/$B$12*$B$7+(1-$A$1066)*$D809/$B$12*$C$7)</x:f>
        <x:v>0</x:v>
      </x:c>
      <x:c r="BO809" s="34" t="n">
        <x:f>$B$11*(($A$1067)*$C809/$B$12*$B$7+(1-$A$1067)*$D809/$B$12*$C$7)</x:f>
        <x:v>0</x:v>
      </x:c>
      <x:c r="BP809" s="34" t="n">
        <x:f>$B$11*(($A$1068)*$C809/$B$12*$B$7+(1-$A$1068)*$D809/$B$12*$C$7)</x:f>
        <x:v>0</x:v>
      </x:c>
      <x:c r="BQ809" s="34" t="n">
        <x:f>$B$11*(($A$1069)*$C809/$B$12*$B$7+(1-$A$1069)*$D809/$B$12*$C$7)</x:f>
        <x:v>0</x:v>
      </x:c>
      <x:c r="BR809" s="34" t="n">
        <x:f>$B$11*(($A$1070)*$C809/$B$12*$B$7+(1-$A$1070)*$D809/$B$12*$C$7)</x:f>
        <x:v>0</x:v>
      </x:c>
      <x:c r="BS809" s="34" t="n">
        <x:f>$B$11*(($A$1071)*$C809/$B$12*$B$7+(1-$A$1071)*$D809/$B$12*$C$7)</x:f>
        <x:v>0</x:v>
      </x:c>
      <x:c r="BT809" s="34" t="n">
        <x:f>$B$11*(($A$1072)*$C809/$B$12*$B$7+(1-$A$1072)*$D809/$B$12*$C$7)</x:f>
        <x:v>0</x:v>
      </x:c>
      <x:c r="BU809" s="34" t="n">
        <x:f>$B$11*(($A$1073)*$C809/$B$12*$B$7+(1-$A$1073)*$D809/$B$12*$C$7)</x:f>
        <x:v>0</x:v>
      </x:c>
      <x:c r="BV809" s="34" t="n">
        <x:f>$B$11*(($A$1074)*$C809/$B$12*$B$7+(1-$A$1074)*$D809/$B$12*$C$7)</x:f>
        <x:v>0</x:v>
      </x:c>
      <x:c r="BW809" s="34" t="n">
        <x:f>$B$11*(($A$1075)*$C809/$B$12*$B$7+(1-$A$1075)*$D809/$B$12*$C$7)</x:f>
        <x:v>0</x:v>
      </x:c>
      <x:c r="BX809" s="34" t="n">
        <x:f>$B$11*(($A$1076)*$C809/$B$12*$B$7+(1-$A$1076)*$D809/$B$12*$C$7)</x:f>
        <x:v>0</x:v>
      </x:c>
      <x:c r="BY809" s="34" t="n">
        <x:f>$B$11*(($A$1077)*$C809/$B$12*$B$7+(1-$A$1077)*$D809/$B$12*$C$7)</x:f>
        <x:v>0</x:v>
      </x:c>
      <x:c r="BZ809" s="34" t="n">
        <x:f>$B$11*(($A$1078)*$C809/$B$12*$B$7+(1-$A$1078)*$D809/$B$12*$C$7)</x:f>
        <x:v>0</x:v>
      </x:c>
      <x:c r="CA809" s="34" t="n">
        <x:f>$B$11*(($A$1079)*$C809/$B$12*$B$7+(1-$A$1079)*$D809/$B$12*$C$7)</x:f>
        <x:v>0</x:v>
      </x:c>
      <x:c r="CB809" s="34" t="n">
        <x:f>$B$11*(($A$1080)*$C809/$B$12*$B$7+(1-$A$1080)*$D809/$B$12*$C$7)</x:f>
        <x:v>0</x:v>
      </x:c>
      <x:c r="CC809" s="34" t="n">
        <x:f>$B$11*(($A$1081)*$C809/$B$12*$B$7+(1-$A$1081)*$D809/$B$12*$C$7)</x:f>
        <x:v>0</x:v>
      </x:c>
    </x:row>
    <x:row r="810">
      <x:c r="A810" s="34" t="n">
        <x:v>786</x:v>
      </x:c>
      <x:c r="B810" s="39" t="n">
        <x:v>1.3234502392742464</x:v>
      </x:c>
      <x:c r="C810" s="1" t="n">
        <x:f>SUM(AM810:AV810)</x:f>
        <x:v>0</x:v>
      </x:c>
      <x:c r="D810" s="1" t="n">
        <x:f>SUM(AW810:BF810)</x:f>
        <x:v>0</x:v>
      </x:c>
      <x:c r="E810" s="17" t="n">
        <x:f>(1-C810/$B$12)*$B$8-C810/$B$12*$B$7</x:f>
        <x:v>0.05</x:v>
      </x:c>
      <x:c r="F810" s="17" t="n">
        <x:f>(1-D810/$B$12)*$C$8-D810/$B$12*$C$7</x:f>
        <x:v>0.09</x:v>
      </x:c>
      <x:c r="G810" s="32" t="n">
        <x:f>$B$11*($B$10*C810/$B$12*$B$7+(1-$B$10)*D810/$B$12*$C$7)</x:f>
        <x:v>0</x:v>
      </x:c>
      <x:c r="H810" s="17" t="n">
        <x:f>$B$10*E810+(1-$B$10)*F810</x:f>
        <x:v>0.07</x:v>
      </x:c>
      <x:c r="I810" s="34"/>
      <x:c r="J810" s="34"/>
      <x:c r="K810" s="34"/>
      <x:c r="L810" s="34"/>
      <x:c r="M810" s="34"/>
      <x:c r="N810" s="34"/>
      <x:c r="O810" s="34"/>
      <x:c r="P810" s="34"/>
      <x:c r="Q810" s="34"/>
      <x:c r="R810" s="39" t="n">
        <x:v>0.6766035205502966</x:v>
      </x:c>
      <x:c r="S810" s="39" t="n">
        <x:v>-1.2519635943575755</x:v>
      </x:c>
      <x:c r="T810" s="39" t="n">
        <x:v>1.297249401028152</x:v>
      </x:c>
      <x:c r="U810" s="39" t="n">
        <x:v>1.2604192683271582</x:v>
      </x:c>
      <x:c r="V810" s="39" t="n">
        <x:v>0.1538910943129939</x:v>
      </x:c>
      <x:c r="W810" s="39" t="n">
        <x:v>1.1768626476487498</x:v>
      </x:c>
      <x:c r="X810" s="39" t="n">
        <x:v>0.1109778317354285</x:v>
      </x:c>
      <x:c r="Y810" s="39" t="n">
        <x:v>0.11575264025417528</x:v>
      </x:c>
      <x:c r="Z810" s="39" t="n">
        <x:v>-1.8117258414786008</x:v>
      </x:c>
      <x:c r="AA810" s="39" t="n">
        <x:v>-1.8958168642281317</x:v>
      </x:c>
      <x:c r="AB810" s="39" t="n">
        <x:v>-0.7807351955997762</x:v>
      </x:c>
      <x:c r="AC810" s="39" t="n">
        <x:v>0.07754131916706235</x:v>
      </x:c>
      <x:c r="AD810" s="39" t="n">
        <x:v>1.1152746581240547</x:v>
      </x:c>
      <x:c r="AE810" s="39" t="n">
        <x:v>0.6607419656311545</x:v>
      </x:c>
      <x:c r="AF810" s="39" t="n">
        <x:v>0.5247168695232043</x:v>
      </x:c>
      <x:c r="AG810" s="39" t="n">
        <x:v>0.6770646475332385</x:v>
      </x:c>
      <x:c r="AH810" s="39" t="n">
        <x:v>-0.5074538279626095</x:v>
      </x:c>
      <x:c r="AI810" s="39" t="n">
        <x:v>0.7701376218269979</x:v>
      </x:c>
      <x:c r="AJ810" s="39" t="n">
        <x:v>-0.47703905263657376</x:v>
      </x:c>
      <x:c r="AK810" s="39" t="n">
        <x:v>0.7694761177037094</x:v>
      </x:c>
      <x:c r="AL810" s="34"/>
      <x:c r="AM810" s="34" t="n">
        <x:f>IF(SQRT($B$9)*$B810+SQRT(1-$B$9)*R810&lt;_xlfn.NORM.S.INV($B$6),1,0)</x:f>
        <x:v>0</x:v>
      </x:c>
      <x:c r="AN810" s="34" t="n">
        <x:f>IF(SQRT($B$9)*$B810+SQRT(1-$B$9)*S810&lt;_xlfn.NORM.S.INV($B$6),1,0)</x:f>
        <x:v>0</x:v>
      </x:c>
      <x:c r="AO810" s="34" t="n">
        <x:f>IF(SQRT($B$9)*$B810+SQRT(1-$B$9)*T810&lt;_xlfn.NORM.S.INV($B$6),1,0)</x:f>
        <x:v>0</x:v>
      </x:c>
      <x:c r="AP810" s="34" t="n">
        <x:f>IF(SQRT($B$9)*$B810+SQRT(1-$B$9)*U810&lt;_xlfn.NORM.S.INV($B$6),1,0)</x:f>
        <x:v>0</x:v>
      </x:c>
      <x:c r="AQ810" s="34" t="n">
        <x:f>IF(SQRT($B$9)*$B810+SQRT(1-$B$9)*V810&lt;_xlfn.NORM.S.INV($B$6),1,0)</x:f>
        <x:v>0</x:v>
      </x:c>
      <x:c r="AR810" s="34" t="n">
        <x:f>IF(SQRT($B$9)*$B810+SQRT(1-$B$9)*W810&lt;_xlfn.NORM.S.INV($B$6),1,0)</x:f>
        <x:v>0</x:v>
      </x:c>
      <x:c r="AS810" s="34" t="n">
        <x:f>IF(SQRT($B$9)*$B810+SQRT(1-$B$9)*X810&lt;_xlfn.NORM.S.INV($B$6),1,0)</x:f>
        <x:v>0</x:v>
      </x:c>
      <x:c r="AT810" s="34" t="n">
        <x:f>IF(SQRT($B$9)*$B810+SQRT(1-$B$9)*Y810&lt;_xlfn.NORM.S.INV($B$6),1,0)</x:f>
        <x:v>0</x:v>
      </x:c>
      <x:c r="AU810" s="34" t="n">
        <x:f>IF(SQRT($B$9)*$B810+SQRT(1-$B$9)*Z810&lt;_xlfn.NORM.S.INV($B$6),1,0)</x:f>
        <x:v>0</x:v>
      </x:c>
      <x:c r="AV810" s="34" t="n">
        <x:f>IF(SQRT($B$9)*$B810+SQRT(1-$B$9)*AA810&lt;_xlfn.NORM.S.INV($B$6),1,0)</x:f>
        <x:v>0</x:v>
      </x:c>
      <x:c r="AW810" s="34" t="n">
        <x:f>IF(SQRT($C$9)*$B810+SQRT(1-$C$9)*AB810&lt;_xlfn.NORM.S.INV($C$6),1,0)</x:f>
        <x:v>0</x:v>
      </x:c>
      <x:c r="AX810" s="34" t="n">
        <x:f>IF(SQRT($C$9)*$B810+SQRT(1-$C$9)*AC810&lt;_xlfn.NORM.S.INV($C$6),1,0)</x:f>
        <x:v>0</x:v>
      </x:c>
      <x:c r="AY810" s="34" t="n">
        <x:f>IF(SQRT($C$9)*$B810+SQRT(1-$C$9)*AD810&lt;_xlfn.NORM.S.INV($C$6),1,0)</x:f>
        <x:v>0</x:v>
      </x:c>
      <x:c r="AZ810" s="34" t="n">
        <x:f>IF(SQRT($C$9)*$B810+SQRT(1-$C$9)*AE810&lt;_xlfn.NORM.S.INV($C$6),1,0)</x:f>
        <x:v>0</x:v>
      </x:c>
      <x:c r="BA810" s="34" t="n">
        <x:f>IF(SQRT($C$9)*$B810+SQRT(1-$C$9)*AF810&lt;_xlfn.NORM.S.INV($C$6),1,0)</x:f>
        <x:v>0</x:v>
      </x:c>
      <x:c r="BB810" s="34" t="n">
        <x:f>IF(SQRT($C$9)*$B810+SQRT(1-$C$9)*AG810&lt;_xlfn.NORM.S.INV($C$6),1,0)</x:f>
        <x:v>0</x:v>
      </x:c>
      <x:c r="BC810" s="34" t="n">
        <x:f>IF(SQRT($C$9)*$B810+SQRT(1-$C$9)*AH810&lt;_xlfn.NORM.S.INV($C$6),1,0)</x:f>
        <x:v>0</x:v>
      </x:c>
      <x:c r="BD810" s="34" t="n">
        <x:f>IF(SQRT($C$9)*$B810+SQRT(1-$C$9)*AI810&lt;_xlfn.NORM.S.INV($C$6),1,0)</x:f>
        <x:v>0</x:v>
      </x:c>
      <x:c r="BE810" s="34" t="n">
        <x:f>IF(SQRT($C$9)*$B810+SQRT(1-$C$9)*AJ810&lt;_xlfn.NORM.S.INV($C$6),1,0)</x:f>
        <x:v>0</x:v>
      </x:c>
      <x:c r="BF810" s="34" t="n">
        <x:f>IF(SQRT($C$9)*$B810+SQRT(1-$C$9)*AK810&lt;_xlfn.NORM.S.INV($C$6),1,0)</x:f>
        <x:v>0</x:v>
      </x:c>
      <x:c r="BG810" s="34"/>
      <x:c r="BH810" s="34"/>
      <x:c r="BI810" s="34" t="n">
        <x:f>$B$11*(($A$1061)*$C810/$B$12*$B$7+(1-$A$1061)*$D810/$B$12*$C$7)</x:f>
        <x:v>0</x:v>
      </x:c>
      <x:c r="BJ810" s="34" t="n">
        <x:f>$B$11*(($A$1062)*$C810/$B$12*$B$7+(1-$A$1062)*$D810/$B$12*$C$7)</x:f>
        <x:v>0</x:v>
      </x:c>
      <x:c r="BK810" s="34" t="n">
        <x:f>$B$11*(($A$1063)*$C810/$B$12*$B$7+(1-$A$1063)*$D810/$B$12*$C$7)</x:f>
        <x:v>0</x:v>
      </x:c>
      <x:c r="BL810" s="34" t="n">
        <x:f>$B$11*(($A$1064)*$C810/$B$12*$B$7+(1-$A$1064)*$D810/$B$12*$C$7)</x:f>
        <x:v>0</x:v>
      </x:c>
      <x:c r="BM810" s="34" t="n">
        <x:f>$B$11*(($A$1065)*$C810/$B$12*$B$7+(1-$A$1065)*$D810/$B$12*$C$7)</x:f>
        <x:v>0</x:v>
      </x:c>
      <x:c r="BN810" s="34" t="n">
        <x:f>$B$11*(($A$1066)*$C810/$B$12*$B$7+(1-$A$1066)*$D810/$B$12*$C$7)</x:f>
        <x:v>0</x:v>
      </x:c>
      <x:c r="BO810" s="34" t="n">
        <x:f>$B$11*(($A$1067)*$C810/$B$12*$B$7+(1-$A$1067)*$D810/$B$12*$C$7)</x:f>
        <x:v>0</x:v>
      </x:c>
      <x:c r="BP810" s="34" t="n">
        <x:f>$B$11*(($A$1068)*$C810/$B$12*$B$7+(1-$A$1068)*$D810/$B$12*$C$7)</x:f>
        <x:v>0</x:v>
      </x:c>
      <x:c r="BQ810" s="34" t="n">
        <x:f>$B$11*(($A$1069)*$C810/$B$12*$B$7+(1-$A$1069)*$D810/$B$12*$C$7)</x:f>
        <x:v>0</x:v>
      </x:c>
      <x:c r="BR810" s="34" t="n">
        <x:f>$B$11*(($A$1070)*$C810/$B$12*$B$7+(1-$A$1070)*$D810/$B$12*$C$7)</x:f>
        <x:v>0</x:v>
      </x:c>
      <x:c r="BS810" s="34" t="n">
        <x:f>$B$11*(($A$1071)*$C810/$B$12*$B$7+(1-$A$1071)*$D810/$B$12*$C$7)</x:f>
        <x:v>0</x:v>
      </x:c>
      <x:c r="BT810" s="34" t="n">
        <x:f>$B$11*(($A$1072)*$C810/$B$12*$B$7+(1-$A$1072)*$D810/$B$12*$C$7)</x:f>
        <x:v>0</x:v>
      </x:c>
      <x:c r="BU810" s="34" t="n">
        <x:f>$B$11*(($A$1073)*$C810/$B$12*$B$7+(1-$A$1073)*$D810/$B$12*$C$7)</x:f>
        <x:v>0</x:v>
      </x:c>
      <x:c r="BV810" s="34" t="n">
        <x:f>$B$11*(($A$1074)*$C810/$B$12*$B$7+(1-$A$1074)*$D810/$B$12*$C$7)</x:f>
        <x:v>0</x:v>
      </x:c>
      <x:c r="BW810" s="34" t="n">
        <x:f>$B$11*(($A$1075)*$C810/$B$12*$B$7+(1-$A$1075)*$D810/$B$12*$C$7)</x:f>
        <x:v>0</x:v>
      </x:c>
      <x:c r="BX810" s="34" t="n">
        <x:f>$B$11*(($A$1076)*$C810/$B$12*$B$7+(1-$A$1076)*$D810/$B$12*$C$7)</x:f>
        <x:v>0</x:v>
      </x:c>
      <x:c r="BY810" s="34" t="n">
        <x:f>$B$11*(($A$1077)*$C810/$B$12*$B$7+(1-$A$1077)*$D810/$B$12*$C$7)</x:f>
        <x:v>0</x:v>
      </x:c>
      <x:c r="BZ810" s="34" t="n">
        <x:f>$B$11*(($A$1078)*$C810/$B$12*$B$7+(1-$A$1078)*$D810/$B$12*$C$7)</x:f>
        <x:v>0</x:v>
      </x:c>
      <x:c r="CA810" s="34" t="n">
        <x:f>$B$11*(($A$1079)*$C810/$B$12*$B$7+(1-$A$1079)*$D810/$B$12*$C$7)</x:f>
        <x:v>0</x:v>
      </x:c>
      <x:c r="CB810" s="34" t="n">
        <x:f>$B$11*(($A$1080)*$C810/$B$12*$B$7+(1-$A$1080)*$D810/$B$12*$C$7)</x:f>
        <x:v>0</x:v>
      </x:c>
      <x:c r="CC810" s="34" t="n">
        <x:f>$B$11*(($A$1081)*$C810/$B$12*$B$7+(1-$A$1081)*$D810/$B$12*$C$7)</x:f>
        <x:v>0</x:v>
      </x:c>
    </x:row>
    <x:row r="811">
      <x:c r="A811" s="34" t="n">
        <x:v>787</x:v>
      </x:c>
      <x:c r="B811" s="39" t="n">
        <x:v>0.16545568734855468</x:v>
      </x:c>
      <x:c r="C811" s="1" t="n">
        <x:f>SUM(AM811:AV811)</x:f>
        <x:v>0</x:v>
      </x:c>
      <x:c r="D811" s="1" t="n">
        <x:f>SUM(AW811:BF811)</x:f>
        <x:v>0</x:v>
      </x:c>
      <x:c r="E811" s="17" t="n">
        <x:f>(1-C811/$B$12)*$B$8-C811/$B$12*$B$7</x:f>
        <x:v>0.05</x:v>
      </x:c>
      <x:c r="F811" s="17" t="n">
        <x:f>(1-D811/$B$12)*$C$8-D811/$B$12*$C$7</x:f>
        <x:v>0.09</x:v>
      </x:c>
      <x:c r="G811" s="32" t="n">
        <x:f>$B$11*($B$10*C811/$B$12*$B$7+(1-$B$10)*D811/$B$12*$C$7)</x:f>
        <x:v>0</x:v>
      </x:c>
      <x:c r="H811" s="17" t="n">
        <x:f>$B$10*E811+(1-$B$10)*F811</x:f>
        <x:v>0.07</x:v>
      </x:c>
      <x:c r="I811" s="34"/>
      <x:c r="J811" s="34"/>
      <x:c r="K811" s="34"/>
      <x:c r="L811" s="34"/>
      <x:c r="M811" s="34"/>
      <x:c r="N811" s="34"/>
      <x:c r="O811" s="34"/>
      <x:c r="P811" s="34"/>
      <x:c r="Q811" s="34"/>
      <x:c r="R811" s="39" t="n">
        <x:v>0.16604588158757527</x:v>
      </x:c>
      <x:c r="S811" s="39" t="n">
        <x:v>-0.10486062629136847</x:v>
      </x:c>
      <x:c r="T811" s="39" t="n">
        <x:v>-1.1540784621332119</x:v>
      </x:c>
      <x:c r="U811" s="39" t="n">
        <x:v>-0.8772291503310159</x:v>
      </x:c>
      <x:c r="V811" s="39" t="n">
        <x:v>0.6601266774376751</x:v>
      </x:c>
      <x:c r="W811" s="39" t="n">
        <x:v>-0.8761248290421519</x:v>
      </x:c>
      <x:c r="X811" s="39" t="n">
        <x:v>-0.06868186368341175</x:v>
      </x:c>
      <x:c r="Y811" s="39" t="n">
        <x:v>-1.1326500545023324</x:v>
      </x:c>
      <x:c r="Z811" s="39" t="n">
        <x:v>0.9860702452582156</x:v>
      </x:c>
      <x:c r="AA811" s="39" t="n">
        <x:v>-0.7351179721264</x:v>
      </x:c>
      <x:c r="AB811" s="39" t="n">
        <x:v>1.3049656619059364</x:v>
      </x:c>
      <x:c r="AC811" s="39" t="n">
        <x:v>-0.47263123167585336</x:v>
      </x:c>
      <x:c r="AD811" s="39" t="n">
        <x:v>0.10690192869167163</x:v>
      </x:c>
      <x:c r="AE811" s="39" t="n">
        <x:v>0.8083301264556169</x:v>
      </x:c>
      <x:c r="AF811" s="39" t="n">
        <x:v>0.24456664970238826</x:v>
      </x:c>
      <x:c r="AG811" s="39" t="n">
        <x:v>-0.45728069834923174</x:v>
      </x:c>
      <x:c r="AH811" s="39" t="n">
        <x:v>2.045625820048288</x:v>
      </x:c>
      <x:c r="AI811" s="39" t="n">
        <x:v>0.531130722879144</x:v>
      </x:c>
      <x:c r="AJ811" s="39" t="n">
        <x:v>-0.30915173466370327</x:v>
      </x:c>
      <x:c r="AK811" s="39" t="n">
        <x:v>1.5824241305787055</x:v>
      </x:c>
      <x:c r="AL811" s="34"/>
      <x:c r="AM811" s="34" t="n">
        <x:f>IF(SQRT($B$9)*$B811+SQRT(1-$B$9)*R811&lt;_xlfn.NORM.S.INV($B$6),1,0)</x:f>
        <x:v>0</x:v>
      </x:c>
      <x:c r="AN811" s="34" t="n">
        <x:f>IF(SQRT($B$9)*$B811+SQRT(1-$B$9)*S811&lt;_xlfn.NORM.S.INV($B$6),1,0)</x:f>
        <x:v>0</x:v>
      </x:c>
      <x:c r="AO811" s="34" t="n">
        <x:f>IF(SQRT($B$9)*$B811+SQRT(1-$B$9)*T811&lt;_xlfn.NORM.S.INV($B$6),1,0)</x:f>
        <x:v>0</x:v>
      </x:c>
      <x:c r="AP811" s="34" t="n">
        <x:f>IF(SQRT($B$9)*$B811+SQRT(1-$B$9)*U811&lt;_xlfn.NORM.S.INV($B$6),1,0)</x:f>
        <x:v>0</x:v>
      </x:c>
      <x:c r="AQ811" s="34" t="n">
        <x:f>IF(SQRT($B$9)*$B811+SQRT(1-$B$9)*V811&lt;_xlfn.NORM.S.INV($B$6),1,0)</x:f>
        <x:v>0</x:v>
      </x:c>
      <x:c r="AR811" s="34" t="n">
        <x:f>IF(SQRT($B$9)*$B811+SQRT(1-$B$9)*W811&lt;_xlfn.NORM.S.INV($B$6),1,0)</x:f>
        <x:v>0</x:v>
      </x:c>
      <x:c r="AS811" s="34" t="n">
        <x:f>IF(SQRT($B$9)*$B811+SQRT(1-$B$9)*X811&lt;_xlfn.NORM.S.INV($B$6),1,0)</x:f>
        <x:v>0</x:v>
      </x:c>
      <x:c r="AT811" s="34" t="n">
        <x:f>IF(SQRT($B$9)*$B811+SQRT(1-$B$9)*Y811&lt;_xlfn.NORM.S.INV($B$6),1,0)</x:f>
        <x:v>0</x:v>
      </x:c>
      <x:c r="AU811" s="34" t="n">
        <x:f>IF(SQRT($B$9)*$B811+SQRT(1-$B$9)*Z811&lt;_xlfn.NORM.S.INV($B$6),1,0)</x:f>
        <x:v>0</x:v>
      </x:c>
      <x:c r="AV811" s="34" t="n">
        <x:f>IF(SQRT($B$9)*$B811+SQRT(1-$B$9)*AA811&lt;_xlfn.NORM.S.INV($B$6),1,0)</x:f>
        <x:v>0</x:v>
      </x:c>
      <x:c r="AW811" s="34" t="n">
        <x:f>IF(SQRT($C$9)*$B811+SQRT(1-$C$9)*AB811&lt;_xlfn.NORM.S.INV($C$6),1,0)</x:f>
        <x:v>0</x:v>
      </x:c>
      <x:c r="AX811" s="34" t="n">
        <x:f>IF(SQRT($C$9)*$B811+SQRT(1-$C$9)*AC811&lt;_xlfn.NORM.S.INV($C$6),1,0)</x:f>
        <x:v>0</x:v>
      </x:c>
      <x:c r="AY811" s="34" t="n">
        <x:f>IF(SQRT($C$9)*$B811+SQRT(1-$C$9)*AD811&lt;_xlfn.NORM.S.INV($C$6),1,0)</x:f>
        <x:v>0</x:v>
      </x:c>
      <x:c r="AZ811" s="34" t="n">
        <x:f>IF(SQRT($C$9)*$B811+SQRT(1-$C$9)*AE811&lt;_xlfn.NORM.S.INV($C$6),1,0)</x:f>
        <x:v>0</x:v>
      </x:c>
      <x:c r="BA811" s="34" t="n">
        <x:f>IF(SQRT($C$9)*$B811+SQRT(1-$C$9)*AF811&lt;_xlfn.NORM.S.INV($C$6),1,0)</x:f>
        <x:v>0</x:v>
      </x:c>
      <x:c r="BB811" s="34" t="n">
        <x:f>IF(SQRT($C$9)*$B811+SQRT(1-$C$9)*AG811&lt;_xlfn.NORM.S.INV($C$6),1,0)</x:f>
        <x:v>0</x:v>
      </x:c>
      <x:c r="BC811" s="34" t="n">
        <x:f>IF(SQRT($C$9)*$B811+SQRT(1-$C$9)*AH811&lt;_xlfn.NORM.S.INV($C$6),1,0)</x:f>
        <x:v>0</x:v>
      </x:c>
      <x:c r="BD811" s="34" t="n">
        <x:f>IF(SQRT($C$9)*$B811+SQRT(1-$C$9)*AI811&lt;_xlfn.NORM.S.INV($C$6),1,0)</x:f>
        <x:v>0</x:v>
      </x:c>
      <x:c r="BE811" s="34" t="n">
        <x:f>IF(SQRT($C$9)*$B811+SQRT(1-$C$9)*AJ811&lt;_xlfn.NORM.S.INV($C$6),1,0)</x:f>
        <x:v>0</x:v>
      </x:c>
      <x:c r="BF811" s="34" t="n">
        <x:f>IF(SQRT($C$9)*$B811+SQRT(1-$C$9)*AK811&lt;_xlfn.NORM.S.INV($C$6),1,0)</x:f>
        <x:v>0</x:v>
      </x:c>
      <x:c r="BG811" s="34"/>
      <x:c r="BH811" s="34"/>
      <x:c r="BI811" s="34" t="n">
        <x:f>$B$11*(($A$1061)*$C811/$B$12*$B$7+(1-$A$1061)*$D811/$B$12*$C$7)</x:f>
        <x:v>0</x:v>
      </x:c>
      <x:c r="BJ811" s="34" t="n">
        <x:f>$B$11*(($A$1062)*$C811/$B$12*$B$7+(1-$A$1062)*$D811/$B$12*$C$7)</x:f>
        <x:v>0</x:v>
      </x:c>
      <x:c r="BK811" s="34" t="n">
        <x:f>$B$11*(($A$1063)*$C811/$B$12*$B$7+(1-$A$1063)*$D811/$B$12*$C$7)</x:f>
        <x:v>0</x:v>
      </x:c>
      <x:c r="BL811" s="34" t="n">
        <x:f>$B$11*(($A$1064)*$C811/$B$12*$B$7+(1-$A$1064)*$D811/$B$12*$C$7)</x:f>
        <x:v>0</x:v>
      </x:c>
      <x:c r="BM811" s="34" t="n">
        <x:f>$B$11*(($A$1065)*$C811/$B$12*$B$7+(1-$A$1065)*$D811/$B$12*$C$7)</x:f>
        <x:v>0</x:v>
      </x:c>
      <x:c r="BN811" s="34" t="n">
        <x:f>$B$11*(($A$1066)*$C811/$B$12*$B$7+(1-$A$1066)*$D811/$B$12*$C$7)</x:f>
        <x:v>0</x:v>
      </x:c>
      <x:c r="BO811" s="34" t="n">
        <x:f>$B$11*(($A$1067)*$C811/$B$12*$B$7+(1-$A$1067)*$D811/$B$12*$C$7)</x:f>
        <x:v>0</x:v>
      </x:c>
      <x:c r="BP811" s="34" t="n">
        <x:f>$B$11*(($A$1068)*$C811/$B$12*$B$7+(1-$A$1068)*$D811/$B$12*$C$7)</x:f>
        <x:v>0</x:v>
      </x:c>
      <x:c r="BQ811" s="34" t="n">
        <x:f>$B$11*(($A$1069)*$C811/$B$12*$B$7+(1-$A$1069)*$D811/$B$12*$C$7)</x:f>
        <x:v>0</x:v>
      </x:c>
      <x:c r="BR811" s="34" t="n">
        <x:f>$B$11*(($A$1070)*$C811/$B$12*$B$7+(1-$A$1070)*$D811/$B$12*$C$7)</x:f>
        <x:v>0</x:v>
      </x:c>
      <x:c r="BS811" s="34" t="n">
        <x:f>$B$11*(($A$1071)*$C811/$B$12*$B$7+(1-$A$1071)*$D811/$B$12*$C$7)</x:f>
        <x:v>0</x:v>
      </x:c>
      <x:c r="BT811" s="34" t="n">
        <x:f>$B$11*(($A$1072)*$C811/$B$12*$B$7+(1-$A$1072)*$D811/$B$12*$C$7)</x:f>
        <x:v>0</x:v>
      </x:c>
      <x:c r="BU811" s="34" t="n">
        <x:f>$B$11*(($A$1073)*$C811/$B$12*$B$7+(1-$A$1073)*$D811/$B$12*$C$7)</x:f>
        <x:v>0</x:v>
      </x:c>
      <x:c r="BV811" s="34" t="n">
        <x:f>$B$11*(($A$1074)*$C811/$B$12*$B$7+(1-$A$1074)*$D811/$B$12*$C$7)</x:f>
        <x:v>0</x:v>
      </x:c>
      <x:c r="BW811" s="34" t="n">
        <x:f>$B$11*(($A$1075)*$C811/$B$12*$B$7+(1-$A$1075)*$D811/$B$12*$C$7)</x:f>
        <x:v>0</x:v>
      </x:c>
      <x:c r="BX811" s="34" t="n">
        <x:f>$B$11*(($A$1076)*$C811/$B$12*$B$7+(1-$A$1076)*$D811/$B$12*$C$7)</x:f>
        <x:v>0</x:v>
      </x:c>
      <x:c r="BY811" s="34" t="n">
        <x:f>$B$11*(($A$1077)*$C811/$B$12*$B$7+(1-$A$1077)*$D811/$B$12*$C$7)</x:f>
        <x:v>0</x:v>
      </x:c>
      <x:c r="BZ811" s="34" t="n">
        <x:f>$B$11*(($A$1078)*$C811/$B$12*$B$7+(1-$A$1078)*$D811/$B$12*$C$7)</x:f>
        <x:v>0</x:v>
      </x:c>
      <x:c r="CA811" s="34" t="n">
        <x:f>$B$11*(($A$1079)*$C811/$B$12*$B$7+(1-$A$1079)*$D811/$B$12*$C$7)</x:f>
        <x:v>0</x:v>
      </x:c>
      <x:c r="CB811" s="34" t="n">
        <x:f>$B$11*(($A$1080)*$C811/$B$12*$B$7+(1-$A$1080)*$D811/$B$12*$C$7)</x:f>
        <x:v>0</x:v>
      </x:c>
      <x:c r="CC811" s="34" t="n">
        <x:f>$B$11*(($A$1081)*$C811/$B$12*$B$7+(1-$A$1081)*$D811/$B$12*$C$7)</x:f>
        <x:v>0</x:v>
      </x:c>
    </x:row>
    <x:row r="812">
      <x:c r="A812" s="34" t="n">
        <x:v>788</x:v>
      </x:c>
      <x:c r="B812" s="39" t="n">
        <x:v>1.8898897281293556</x:v>
      </x:c>
      <x:c r="C812" s="1" t="n">
        <x:f>SUM(AM812:AV812)</x:f>
        <x:v>0</x:v>
      </x:c>
      <x:c r="D812" s="1" t="n">
        <x:f>SUM(AW812:BF812)</x:f>
        <x:v>0</x:v>
      </x:c>
      <x:c r="E812" s="17" t="n">
        <x:f>(1-C812/$B$12)*$B$8-C812/$B$12*$B$7</x:f>
        <x:v>0.05</x:v>
      </x:c>
      <x:c r="F812" s="17" t="n">
        <x:f>(1-D812/$B$12)*$C$8-D812/$B$12*$C$7</x:f>
        <x:v>0.09</x:v>
      </x:c>
      <x:c r="G812" s="32" t="n">
        <x:f>$B$11*($B$10*C812/$B$12*$B$7+(1-$B$10)*D812/$B$12*$C$7)</x:f>
        <x:v>0</x:v>
      </x:c>
      <x:c r="H812" s="17" t="n">
        <x:f>$B$10*E812+(1-$B$10)*F812</x:f>
        <x:v>0.07</x:v>
      </x:c>
      <x:c r="I812" s="34"/>
      <x:c r="J812" s="34"/>
      <x:c r="K812" s="34"/>
      <x:c r="L812" s="34"/>
      <x:c r="M812" s="34"/>
      <x:c r="N812" s="34"/>
      <x:c r="O812" s="34"/>
      <x:c r="P812" s="34"/>
      <x:c r="Q812" s="34"/>
      <x:c r="R812" s="39" t="n">
        <x:v>0.054322412709205216</x:v>
      </x:c>
      <x:c r="S812" s="39" t="n">
        <x:v>1.654972047272251</x:v>
      </x:c>
      <x:c r="T812" s="39" t="n">
        <x:v>1.199234528872528</x:v>
      </x:c>
      <x:c r="U812" s="39" t="n">
        <x:v>-0.9841724634998469</x:v>
      </x:c>
      <x:c r="V812" s="39" t="n">
        <x:v>-0.8435150438145268</x:v>
      </x:c>
      <x:c r="W812" s="39" t="n">
        <x:v>0.7137521612320882</x:v>
      </x:c>
      <x:c r="X812" s="39" t="n">
        <x:v>0.242176922836924</x:v>
      </x:c>
      <x:c r="Y812" s="39" t="n">
        <x:v>0.29405870789151584</x:v>
      </x:c>
      <x:c r="Z812" s="39" t="n">
        <x:v>2.3024454930755853</x:v>
      </x:c>
      <x:c r="AA812" s="39" t="n">
        <x:v>-2.081968274669896</x:v>
      </x:c>
      <x:c r="AB812" s="39" t="n">
        <x:v>0.5440974093198093</x:v>
      </x:c>
      <x:c r="AC812" s="39" t="n">
        <x:v>0.6581243240929652</x:v>
      </x:c>
      <x:c r="AD812" s="39" t="n">
        <x:v>-0.0394010486458972</x:v>
      </x:c>
      <x:c r="AE812" s="39" t="n">
        <x:v>-0.6032947595763781</x:v>
      </x:c>
      <x:c r="AF812" s="39" t="n">
        <x:v>0.11233646447692121</x:v>
      </x:c>
      <x:c r="AG812" s="39" t="n">
        <x:v>-1.147811931081604</x:v>
      </x:c>
      <x:c r="AH812" s="39" t="n">
        <x:v>0.41692627664616116</x:v>
      </x:c>
      <x:c r="AI812" s="39" t="n">
        <x:v>0.22016487041242921</x:v>
      </x:c>
      <x:c r="AJ812" s="39" t="n">
        <x:v>-0.28624435481232025</x:v>
      </x:c>
      <x:c r="AK812" s="39" t="n">
        <x:v>1.7700368839130989</x:v>
      </x:c>
      <x:c r="AL812" s="34"/>
      <x:c r="AM812" s="34" t="n">
        <x:f>IF(SQRT($B$9)*$B812+SQRT(1-$B$9)*R812&lt;_xlfn.NORM.S.INV($B$6),1,0)</x:f>
        <x:v>0</x:v>
      </x:c>
      <x:c r="AN812" s="34" t="n">
        <x:f>IF(SQRT($B$9)*$B812+SQRT(1-$B$9)*S812&lt;_xlfn.NORM.S.INV($B$6),1,0)</x:f>
        <x:v>0</x:v>
      </x:c>
      <x:c r="AO812" s="34" t="n">
        <x:f>IF(SQRT($B$9)*$B812+SQRT(1-$B$9)*T812&lt;_xlfn.NORM.S.INV($B$6),1,0)</x:f>
        <x:v>0</x:v>
      </x:c>
      <x:c r="AP812" s="34" t="n">
        <x:f>IF(SQRT($B$9)*$B812+SQRT(1-$B$9)*U812&lt;_xlfn.NORM.S.INV($B$6),1,0)</x:f>
        <x:v>0</x:v>
      </x:c>
      <x:c r="AQ812" s="34" t="n">
        <x:f>IF(SQRT($B$9)*$B812+SQRT(1-$B$9)*V812&lt;_xlfn.NORM.S.INV($B$6),1,0)</x:f>
        <x:v>0</x:v>
      </x:c>
      <x:c r="AR812" s="34" t="n">
        <x:f>IF(SQRT($B$9)*$B812+SQRT(1-$B$9)*W812&lt;_xlfn.NORM.S.INV($B$6),1,0)</x:f>
        <x:v>0</x:v>
      </x:c>
      <x:c r="AS812" s="34" t="n">
        <x:f>IF(SQRT($B$9)*$B812+SQRT(1-$B$9)*X812&lt;_xlfn.NORM.S.INV($B$6),1,0)</x:f>
        <x:v>0</x:v>
      </x:c>
      <x:c r="AT812" s="34" t="n">
        <x:f>IF(SQRT($B$9)*$B812+SQRT(1-$B$9)*Y812&lt;_xlfn.NORM.S.INV($B$6),1,0)</x:f>
        <x:v>0</x:v>
      </x:c>
      <x:c r="AU812" s="34" t="n">
        <x:f>IF(SQRT($B$9)*$B812+SQRT(1-$B$9)*Z812&lt;_xlfn.NORM.S.INV($B$6),1,0)</x:f>
        <x:v>0</x:v>
      </x:c>
      <x:c r="AV812" s="34" t="n">
        <x:f>IF(SQRT($B$9)*$B812+SQRT(1-$B$9)*AA812&lt;_xlfn.NORM.S.INV($B$6),1,0)</x:f>
        <x:v>0</x:v>
      </x:c>
      <x:c r="AW812" s="34" t="n">
        <x:f>IF(SQRT($C$9)*$B812+SQRT(1-$C$9)*AB812&lt;_xlfn.NORM.S.INV($C$6),1,0)</x:f>
        <x:v>0</x:v>
      </x:c>
      <x:c r="AX812" s="34" t="n">
        <x:f>IF(SQRT($C$9)*$B812+SQRT(1-$C$9)*AC812&lt;_xlfn.NORM.S.INV($C$6),1,0)</x:f>
        <x:v>0</x:v>
      </x:c>
      <x:c r="AY812" s="34" t="n">
        <x:f>IF(SQRT($C$9)*$B812+SQRT(1-$C$9)*AD812&lt;_xlfn.NORM.S.INV($C$6),1,0)</x:f>
        <x:v>0</x:v>
      </x:c>
      <x:c r="AZ812" s="34" t="n">
        <x:f>IF(SQRT($C$9)*$B812+SQRT(1-$C$9)*AE812&lt;_xlfn.NORM.S.INV($C$6),1,0)</x:f>
        <x:v>0</x:v>
      </x:c>
      <x:c r="BA812" s="34" t="n">
        <x:f>IF(SQRT($C$9)*$B812+SQRT(1-$C$9)*AF812&lt;_xlfn.NORM.S.INV($C$6),1,0)</x:f>
        <x:v>0</x:v>
      </x:c>
      <x:c r="BB812" s="34" t="n">
        <x:f>IF(SQRT($C$9)*$B812+SQRT(1-$C$9)*AG812&lt;_xlfn.NORM.S.INV($C$6),1,0)</x:f>
        <x:v>0</x:v>
      </x:c>
      <x:c r="BC812" s="34" t="n">
        <x:f>IF(SQRT($C$9)*$B812+SQRT(1-$C$9)*AH812&lt;_xlfn.NORM.S.INV($C$6),1,0)</x:f>
        <x:v>0</x:v>
      </x:c>
      <x:c r="BD812" s="34" t="n">
        <x:f>IF(SQRT($C$9)*$B812+SQRT(1-$C$9)*AI812&lt;_xlfn.NORM.S.INV($C$6),1,0)</x:f>
        <x:v>0</x:v>
      </x:c>
      <x:c r="BE812" s="34" t="n">
        <x:f>IF(SQRT($C$9)*$B812+SQRT(1-$C$9)*AJ812&lt;_xlfn.NORM.S.INV($C$6),1,0)</x:f>
        <x:v>0</x:v>
      </x:c>
      <x:c r="BF812" s="34" t="n">
        <x:f>IF(SQRT($C$9)*$B812+SQRT(1-$C$9)*AK812&lt;_xlfn.NORM.S.INV($C$6),1,0)</x:f>
        <x:v>0</x:v>
      </x:c>
      <x:c r="BG812" s="34"/>
      <x:c r="BH812" s="34"/>
      <x:c r="BI812" s="34" t="n">
        <x:f>$B$11*(($A$1061)*$C812/$B$12*$B$7+(1-$A$1061)*$D812/$B$12*$C$7)</x:f>
        <x:v>0</x:v>
      </x:c>
      <x:c r="BJ812" s="34" t="n">
        <x:f>$B$11*(($A$1062)*$C812/$B$12*$B$7+(1-$A$1062)*$D812/$B$12*$C$7)</x:f>
        <x:v>0</x:v>
      </x:c>
      <x:c r="BK812" s="34" t="n">
        <x:f>$B$11*(($A$1063)*$C812/$B$12*$B$7+(1-$A$1063)*$D812/$B$12*$C$7)</x:f>
        <x:v>0</x:v>
      </x:c>
      <x:c r="BL812" s="34" t="n">
        <x:f>$B$11*(($A$1064)*$C812/$B$12*$B$7+(1-$A$1064)*$D812/$B$12*$C$7)</x:f>
        <x:v>0</x:v>
      </x:c>
      <x:c r="BM812" s="34" t="n">
        <x:f>$B$11*(($A$1065)*$C812/$B$12*$B$7+(1-$A$1065)*$D812/$B$12*$C$7)</x:f>
        <x:v>0</x:v>
      </x:c>
      <x:c r="BN812" s="34" t="n">
        <x:f>$B$11*(($A$1066)*$C812/$B$12*$B$7+(1-$A$1066)*$D812/$B$12*$C$7)</x:f>
        <x:v>0</x:v>
      </x:c>
      <x:c r="BO812" s="34" t="n">
        <x:f>$B$11*(($A$1067)*$C812/$B$12*$B$7+(1-$A$1067)*$D812/$B$12*$C$7)</x:f>
        <x:v>0</x:v>
      </x:c>
      <x:c r="BP812" s="34" t="n">
        <x:f>$B$11*(($A$1068)*$C812/$B$12*$B$7+(1-$A$1068)*$D812/$B$12*$C$7)</x:f>
        <x:v>0</x:v>
      </x:c>
      <x:c r="BQ812" s="34" t="n">
        <x:f>$B$11*(($A$1069)*$C812/$B$12*$B$7+(1-$A$1069)*$D812/$B$12*$C$7)</x:f>
        <x:v>0</x:v>
      </x:c>
      <x:c r="BR812" s="34" t="n">
        <x:f>$B$11*(($A$1070)*$C812/$B$12*$B$7+(1-$A$1070)*$D812/$B$12*$C$7)</x:f>
        <x:v>0</x:v>
      </x:c>
      <x:c r="BS812" s="34" t="n">
        <x:f>$B$11*(($A$1071)*$C812/$B$12*$B$7+(1-$A$1071)*$D812/$B$12*$C$7)</x:f>
        <x:v>0</x:v>
      </x:c>
      <x:c r="BT812" s="34" t="n">
        <x:f>$B$11*(($A$1072)*$C812/$B$12*$B$7+(1-$A$1072)*$D812/$B$12*$C$7)</x:f>
        <x:v>0</x:v>
      </x:c>
      <x:c r="BU812" s="34" t="n">
        <x:f>$B$11*(($A$1073)*$C812/$B$12*$B$7+(1-$A$1073)*$D812/$B$12*$C$7)</x:f>
        <x:v>0</x:v>
      </x:c>
      <x:c r="BV812" s="34" t="n">
        <x:f>$B$11*(($A$1074)*$C812/$B$12*$B$7+(1-$A$1074)*$D812/$B$12*$C$7)</x:f>
        <x:v>0</x:v>
      </x:c>
      <x:c r="BW812" s="34" t="n">
        <x:f>$B$11*(($A$1075)*$C812/$B$12*$B$7+(1-$A$1075)*$D812/$B$12*$C$7)</x:f>
        <x:v>0</x:v>
      </x:c>
      <x:c r="BX812" s="34" t="n">
        <x:f>$B$11*(($A$1076)*$C812/$B$12*$B$7+(1-$A$1076)*$D812/$B$12*$C$7)</x:f>
        <x:v>0</x:v>
      </x:c>
      <x:c r="BY812" s="34" t="n">
        <x:f>$B$11*(($A$1077)*$C812/$B$12*$B$7+(1-$A$1077)*$D812/$B$12*$C$7)</x:f>
        <x:v>0</x:v>
      </x:c>
      <x:c r="BZ812" s="34" t="n">
        <x:f>$B$11*(($A$1078)*$C812/$B$12*$B$7+(1-$A$1078)*$D812/$B$12*$C$7)</x:f>
        <x:v>0</x:v>
      </x:c>
      <x:c r="CA812" s="34" t="n">
        <x:f>$B$11*(($A$1079)*$C812/$B$12*$B$7+(1-$A$1079)*$D812/$B$12*$C$7)</x:f>
        <x:v>0</x:v>
      </x:c>
      <x:c r="CB812" s="34" t="n">
        <x:f>$B$11*(($A$1080)*$C812/$B$12*$B$7+(1-$A$1080)*$D812/$B$12*$C$7)</x:f>
        <x:v>0</x:v>
      </x:c>
      <x:c r="CC812" s="34" t="n">
        <x:f>$B$11*(($A$1081)*$C812/$B$12*$B$7+(1-$A$1081)*$D812/$B$12*$C$7)</x:f>
        <x:v>0</x:v>
      </x:c>
    </x:row>
    <x:row r="813">
      <x:c r="A813" s="34" t="n">
        <x:v>789</x:v>
      </x:c>
      <x:c r="B813" s="39" t="n">
        <x:v>0.28640373632074156</x:v>
      </x:c>
      <x:c r="C813" s="1" t="n">
        <x:f>SUM(AM813:AV813)</x:f>
        <x:v>0</x:v>
      </x:c>
      <x:c r="D813" s="1" t="n">
        <x:f>SUM(AW813:BF813)</x:f>
        <x:v>0</x:v>
      </x:c>
      <x:c r="E813" s="17" t="n">
        <x:f>(1-C813/$B$12)*$B$8-C813/$B$12*$B$7</x:f>
        <x:v>0.05</x:v>
      </x:c>
      <x:c r="F813" s="17" t="n">
        <x:f>(1-D813/$B$12)*$C$8-D813/$B$12*$C$7</x:f>
        <x:v>0.09</x:v>
      </x:c>
      <x:c r="G813" s="32" t="n">
        <x:f>$B$11*($B$10*C813/$B$12*$B$7+(1-$B$10)*D813/$B$12*$C$7)</x:f>
        <x:v>0</x:v>
      </x:c>
      <x:c r="H813" s="17" t="n">
        <x:f>$B$10*E813+(1-$B$10)*F813</x:f>
        <x:v>0.07</x:v>
      </x:c>
      <x:c r="I813" s="34"/>
      <x:c r="J813" s="34"/>
      <x:c r="K813" s="34"/>
      <x:c r="L813" s="34"/>
      <x:c r="M813" s="34"/>
      <x:c r="N813" s="34"/>
      <x:c r="O813" s="34"/>
      <x:c r="P813" s="34"/>
      <x:c r="Q813" s="34"/>
      <x:c r="R813" s="39" t="n">
        <x:v>0.013052844640376036</x:v>
      </x:c>
      <x:c r="S813" s="39" t="n">
        <x:v>0.07289962802042284</x:v>
      </x:c>
      <x:c r="T813" s="39" t="n">
        <x:v>-0.08138638627023512</x:v>
      </x:c>
      <x:c r="U813" s="39" t="n">
        <x:v>1.0172403195173914</x:v>
      </x:c>
      <x:c r="V813" s="39" t="n">
        <x:v>0.6584840037294514</x:v>
      </x:c>
      <x:c r="W813" s="39" t="n">
        <x:v>0.677107950735081</x:v>
      </x:c>
      <x:c r="X813" s="39" t="n">
        <x:v>-0.11319663785789835</x:v>
      </x:c>
      <x:c r="Y813" s="39" t="n">
        <x:v>0.3475263735014117</x:v>
      </x:c>
      <x:c r="Z813" s="39" t="n">
        <x:v>0.15468227737082288</x:v>
      </x:c>
      <x:c r="AA813" s="39" t="n">
        <x:v>-0.08151996048698933</x:v>
      </x:c>
      <x:c r="AB813" s="39" t="n">
        <x:v>-1.563045730517917</x:v>
      </x:c>
      <x:c r="AC813" s="39" t="n">
        <x:v>0.28926460340617133</x:v>
      </x:c>
      <x:c r="AD813" s="39" t="n">
        <x:v>0.542503185498564</x:v>
      </x:c>
      <x:c r="AE813" s="39" t="n">
        <x:v>0.6672362627245614</x:v>
      </x:c>
      <x:c r="AF813" s="39" t="n">
        <x:v>-1.3895539645986748</x:v>
      </x:c>
      <x:c r="AG813" s="39" t="n">
        <x:v>0.044586434341490136</x:v>
      </x:c>
      <x:c r="AH813" s="39" t="n">
        <x:v>0.8905651642041646</x:v>
      </x:c>
      <x:c r="AI813" s="39" t="n">
        <x:v>-0.963881425900628</x:v>
      </x:c>
      <x:c r="AJ813" s="39" t="n">
        <x:v>-0.7544151876573951</x:v>
      </x:c>
      <x:c r="AK813" s="39" t="n">
        <x:v>-0.5215879694502892</x:v>
      </x:c>
      <x:c r="AL813" s="34"/>
      <x:c r="AM813" s="34" t="n">
        <x:f>IF(SQRT($B$9)*$B813+SQRT(1-$B$9)*R813&lt;_xlfn.NORM.S.INV($B$6),1,0)</x:f>
        <x:v>0</x:v>
      </x:c>
      <x:c r="AN813" s="34" t="n">
        <x:f>IF(SQRT($B$9)*$B813+SQRT(1-$B$9)*S813&lt;_xlfn.NORM.S.INV($B$6),1,0)</x:f>
        <x:v>0</x:v>
      </x:c>
      <x:c r="AO813" s="34" t="n">
        <x:f>IF(SQRT($B$9)*$B813+SQRT(1-$B$9)*T813&lt;_xlfn.NORM.S.INV($B$6),1,0)</x:f>
        <x:v>0</x:v>
      </x:c>
      <x:c r="AP813" s="34" t="n">
        <x:f>IF(SQRT($B$9)*$B813+SQRT(1-$B$9)*U813&lt;_xlfn.NORM.S.INV($B$6),1,0)</x:f>
        <x:v>0</x:v>
      </x:c>
      <x:c r="AQ813" s="34" t="n">
        <x:f>IF(SQRT($B$9)*$B813+SQRT(1-$B$9)*V813&lt;_xlfn.NORM.S.INV($B$6),1,0)</x:f>
        <x:v>0</x:v>
      </x:c>
      <x:c r="AR813" s="34" t="n">
        <x:f>IF(SQRT($B$9)*$B813+SQRT(1-$B$9)*W813&lt;_xlfn.NORM.S.INV($B$6),1,0)</x:f>
        <x:v>0</x:v>
      </x:c>
      <x:c r="AS813" s="34" t="n">
        <x:f>IF(SQRT($B$9)*$B813+SQRT(1-$B$9)*X813&lt;_xlfn.NORM.S.INV($B$6),1,0)</x:f>
        <x:v>0</x:v>
      </x:c>
      <x:c r="AT813" s="34" t="n">
        <x:f>IF(SQRT($B$9)*$B813+SQRT(1-$B$9)*Y813&lt;_xlfn.NORM.S.INV($B$6),1,0)</x:f>
        <x:v>0</x:v>
      </x:c>
      <x:c r="AU813" s="34" t="n">
        <x:f>IF(SQRT($B$9)*$B813+SQRT(1-$B$9)*Z813&lt;_xlfn.NORM.S.INV($B$6),1,0)</x:f>
        <x:v>0</x:v>
      </x:c>
      <x:c r="AV813" s="34" t="n">
        <x:f>IF(SQRT($B$9)*$B813+SQRT(1-$B$9)*AA813&lt;_xlfn.NORM.S.INV($B$6),1,0)</x:f>
        <x:v>0</x:v>
      </x:c>
      <x:c r="AW813" s="34" t="n">
        <x:f>IF(SQRT($C$9)*$B813+SQRT(1-$C$9)*AB813&lt;_xlfn.NORM.S.INV($C$6),1,0)</x:f>
        <x:v>0</x:v>
      </x:c>
      <x:c r="AX813" s="34" t="n">
        <x:f>IF(SQRT($C$9)*$B813+SQRT(1-$C$9)*AC813&lt;_xlfn.NORM.S.INV($C$6),1,0)</x:f>
        <x:v>0</x:v>
      </x:c>
      <x:c r="AY813" s="34" t="n">
        <x:f>IF(SQRT($C$9)*$B813+SQRT(1-$C$9)*AD813&lt;_xlfn.NORM.S.INV($C$6),1,0)</x:f>
        <x:v>0</x:v>
      </x:c>
      <x:c r="AZ813" s="34" t="n">
        <x:f>IF(SQRT($C$9)*$B813+SQRT(1-$C$9)*AE813&lt;_xlfn.NORM.S.INV($C$6),1,0)</x:f>
        <x:v>0</x:v>
      </x:c>
      <x:c r="BA813" s="34" t="n">
        <x:f>IF(SQRT($C$9)*$B813+SQRT(1-$C$9)*AF813&lt;_xlfn.NORM.S.INV($C$6),1,0)</x:f>
        <x:v>0</x:v>
      </x:c>
      <x:c r="BB813" s="34" t="n">
        <x:f>IF(SQRT($C$9)*$B813+SQRT(1-$C$9)*AG813&lt;_xlfn.NORM.S.INV($C$6),1,0)</x:f>
        <x:v>0</x:v>
      </x:c>
      <x:c r="BC813" s="34" t="n">
        <x:f>IF(SQRT($C$9)*$B813+SQRT(1-$C$9)*AH813&lt;_xlfn.NORM.S.INV($C$6),1,0)</x:f>
        <x:v>0</x:v>
      </x:c>
      <x:c r="BD813" s="34" t="n">
        <x:f>IF(SQRT($C$9)*$B813+SQRT(1-$C$9)*AI813&lt;_xlfn.NORM.S.INV($C$6),1,0)</x:f>
        <x:v>0</x:v>
      </x:c>
      <x:c r="BE813" s="34" t="n">
        <x:f>IF(SQRT($C$9)*$B813+SQRT(1-$C$9)*AJ813&lt;_xlfn.NORM.S.INV($C$6),1,0)</x:f>
        <x:v>0</x:v>
      </x:c>
      <x:c r="BF813" s="34" t="n">
        <x:f>IF(SQRT($C$9)*$B813+SQRT(1-$C$9)*AK813&lt;_xlfn.NORM.S.INV($C$6),1,0)</x:f>
        <x:v>0</x:v>
      </x:c>
      <x:c r="BG813" s="34"/>
      <x:c r="BH813" s="34"/>
      <x:c r="BI813" s="34" t="n">
        <x:f>$B$11*(($A$1061)*$C813/$B$12*$B$7+(1-$A$1061)*$D813/$B$12*$C$7)</x:f>
        <x:v>0</x:v>
      </x:c>
      <x:c r="BJ813" s="34" t="n">
        <x:f>$B$11*(($A$1062)*$C813/$B$12*$B$7+(1-$A$1062)*$D813/$B$12*$C$7)</x:f>
        <x:v>0</x:v>
      </x:c>
      <x:c r="BK813" s="34" t="n">
        <x:f>$B$11*(($A$1063)*$C813/$B$12*$B$7+(1-$A$1063)*$D813/$B$12*$C$7)</x:f>
        <x:v>0</x:v>
      </x:c>
      <x:c r="BL813" s="34" t="n">
        <x:f>$B$11*(($A$1064)*$C813/$B$12*$B$7+(1-$A$1064)*$D813/$B$12*$C$7)</x:f>
        <x:v>0</x:v>
      </x:c>
      <x:c r="BM813" s="34" t="n">
        <x:f>$B$11*(($A$1065)*$C813/$B$12*$B$7+(1-$A$1065)*$D813/$B$12*$C$7)</x:f>
        <x:v>0</x:v>
      </x:c>
      <x:c r="BN813" s="34" t="n">
        <x:f>$B$11*(($A$1066)*$C813/$B$12*$B$7+(1-$A$1066)*$D813/$B$12*$C$7)</x:f>
        <x:v>0</x:v>
      </x:c>
      <x:c r="BO813" s="34" t="n">
        <x:f>$B$11*(($A$1067)*$C813/$B$12*$B$7+(1-$A$1067)*$D813/$B$12*$C$7)</x:f>
        <x:v>0</x:v>
      </x:c>
      <x:c r="BP813" s="34" t="n">
        <x:f>$B$11*(($A$1068)*$C813/$B$12*$B$7+(1-$A$1068)*$D813/$B$12*$C$7)</x:f>
        <x:v>0</x:v>
      </x:c>
      <x:c r="BQ813" s="34" t="n">
        <x:f>$B$11*(($A$1069)*$C813/$B$12*$B$7+(1-$A$1069)*$D813/$B$12*$C$7)</x:f>
        <x:v>0</x:v>
      </x:c>
      <x:c r="BR813" s="34" t="n">
        <x:f>$B$11*(($A$1070)*$C813/$B$12*$B$7+(1-$A$1070)*$D813/$B$12*$C$7)</x:f>
        <x:v>0</x:v>
      </x:c>
      <x:c r="BS813" s="34" t="n">
        <x:f>$B$11*(($A$1071)*$C813/$B$12*$B$7+(1-$A$1071)*$D813/$B$12*$C$7)</x:f>
        <x:v>0</x:v>
      </x:c>
      <x:c r="BT813" s="34" t="n">
        <x:f>$B$11*(($A$1072)*$C813/$B$12*$B$7+(1-$A$1072)*$D813/$B$12*$C$7)</x:f>
        <x:v>0</x:v>
      </x:c>
      <x:c r="BU813" s="34" t="n">
        <x:f>$B$11*(($A$1073)*$C813/$B$12*$B$7+(1-$A$1073)*$D813/$B$12*$C$7)</x:f>
        <x:v>0</x:v>
      </x:c>
      <x:c r="BV813" s="34" t="n">
        <x:f>$B$11*(($A$1074)*$C813/$B$12*$B$7+(1-$A$1074)*$D813/$B$12*$C$7)</x:f>
        <x:v>0</x:v>
      </x:c>
      <x:c r="BW813" s="34" t="n">
        <x:f>$B$11*(($A$1075)*$C813/$B$12*$B$7+(1-$A$1075)*$D813/$B$12*$C$7)</x:f>
        <x:v>0</x:v>
      </x:c>
      <x:c r="BX813" s="34" t="n">
        <x:f>$B$11*(($A$1076)*$C813/$B$12*$B$7+(1-$A$1076)*$D813/$B$12*$C$7)</x:f>
        <x:v>0</x:v>
      </x:c>
      <x:c r="BY813" s="34" t="n">
        <x:f>$B$11*(($A$1077)*$C813/$B$12*$B$7+(1-$A$1077)*$D813/$B$12*$C$7)</x:f>
        <x:v>0</x:v>
      </x:c>
      <x:c r="BZ813" s="34" t="n">
        <x:f>$B$11*(($A$1078)*$C813/$B$12*$B$7+(1-$A$1078)*$D813/$B$12*$C$7)</x:f>
        <x:v>0</x:v>
      </x:c>
      <x:c r="CA813" s="34" t="n">
        <x:f>$B$11*(($A$1079)*$C813/$B$12*$B$7+(1-$A$1079)*$D813/$B$12*$C$7)</x:f>
        <x:v>0</x:v>
      </x:c>
      <x:c r="CB813" s="34" t="n">
        <x:f>$B$11*(($A$1080)*$C813/$B$12*$B$7+(1-$A$1080)*$D813/$B$12*$C$7)</x:f>
        <x:v>0</x:v>
      </x:c>
      <x:c r="CC813" s="34" t="n">
        <x:f>$B$11*(($A$1081)*$C813/$B$12*$B$7+(1-$A$1081)*$D813/$B$12*$C$7)</x:f>
        <x:v>0</x:v>
      </x:c>
    </x:row>
    <x:row r="814">
      <x:c r="A814" s="34" t="n">
        <x:v>790</x:v>
      </x:c>
      <x:c r="B814" s="39" t="n">
        <x:v>-0.6938199752182508</x:v>
      </x:c>
      <x:c r="C814" s="1" t="n">
        <x:f>SUM(AM814:AV814)</x:f>
        <x:v>0</x:v>
      </x:c>
      <x:c r="D814" s="1" t="n">
        <x:f>SUM(AW814:BF814)</x:f>
        <x:v>2</x:v>
      </x:c>
      <x:c r="E814" s="17" t="n">
        <x:f>(1-C814/$B$12)*$B$8-C814/$B$12*$B$7</x:f>
        <x:v>0.05</x:v>
      </x:c>
      <x:c r="F814" s="17" t="n">
        <x:f>(1-D814/$B$12)*$C$8-D814/$B$12*$C$7</x:f>
        <x:v>-0.048</x:v>
      </x:c>
      <x:c r="G814" s="32" t="n">
        <x:f>$B$11*($B$10*C814/$B$12*$B$7+(1-$B$10)*D814/$B$12*$C$7)</x:f>
        <x:v>600</x:v>
      </x:c>
      <x:c r="H814" s="17" t="n">
        <x:f>$B$10*E814+(1-$B$10)*F814</x:f>
        <x:v>0.0010000000000000009</x:v>
      </x:c>
      <x:c r="I814" s="34"/>
      <x:c r="J814" s="34"/>
      <x:c r="K814" s="34"/>
      <x:c r="L814" s="34"/>
      <x:c r="M814" s="34"/>
      <x:c r="N814" s="34"/>
      <x:c r="O814" s="34"/>
      <x:c r="P814" s="34"/>
      <x:c r="Q814" s="34"/>
      <x:c r="R814" s="39" t="n">
        <x:v>0.8210511472563559</x:v>
      </x:c>
      <x:c r="S814" s="39" t="n">
        <x:v>0.14703853521974936</x:v>
      </x:c>
      <x:c r="T814" s="39" t="n">
        <x:v>-1.3531272243770602</x:v>
      </x:c>
      <x:c r="U814" s="39" t="n">
        <x:v>-1.282876388811771</x:v>
      </x:c>
      <x:c r="V814" s="39" t="n">
        <x:v>-1.5678731767648726</x:v>
      </x:c>
      <x:c r="W814" s="39" t="n">
        <x:v>-0.9678240910032896</x:v>
      </x:c>
      <x:c r="X814" s="39" t="n">
        <x:v>1.3993991032284336</x:v>
      </x:c>
      <x:c r="Y814" s="39" t="n">
        <x:v>0.5428300377986073</x:v>
      </x:c>
      <x:c r="Z814" s="39" t="n">
        <x:v>-0.82442258616517</x:v>
      </x:c>
      <x:c r="AA814" s="39" t="n">
        <x:v>1.4129691937787143</x:v>
      </x:c>
      <x:c r="AB814" s="39" t="n">
        <x:v>0.47023017639984815</x:v>
      </x:c>
      <x:c r="AC814" s="39" t="n">
        <x:v>0.9259511532260548</x:v>
      </x:c>
      <x:c r="AD814" s="39" t="n">
        <x:v>-1.6030666968926433</x:v>
      </x:c>
      <x:c r="AE814" s="39" t="n">
        <x:v>-0.48558430692775845</x:v>
      </x:c>
      <x:c r="AF814" s="39" t="n">
        <x:v>-0.44722627472814397</x:v>
      </x:c>
      <x:c r="AG814" s="39" t="n">
        <x:v>0.6036359715102145</x:v>
      </x:c>
      <x:c r="AH814" s="39" t="n">
        <x:v>0.6261642291681324</x:v>
      </x:c>
      <x:c r="AI814" s="39" t="n">
        <x:v>0.5976494023607508</x:v>
      </x:c>
      <x:c r="AJ814" s="39" t="n">
        <x:v>-1.879232092032444</x:v>
      </x:c>
      <x:c r="AK814" s="39" t="n">
        <x:v>-0.10880251720612039</x:v>
      </x:c>
      <x:c r="AL814" s="34"/>
      <x:c r="AM814" s="34" t="n">
        <x:f>IF(SQRT($B$9)*$B814+SQRT(1-$B$9)*R814&lt;_xlfn.NORM.S.INV($B$6),1,0)</x:f>
        <x:v>0</x:v>
      </x:c>
      <x:c r="AN814" s="34" t="n">
        <x:f>IF(SQRT($B$9)*$B814+SQRT(1-$B$9)*S814&lt;_xlfn.NORM.S.INV($B$6),1,0)</x:f>
        <x:v>0</x:v>
      </x:c>
      <x:c r="AO814" s="34" t="n">
        <x:f>IF(SQRT($B$9)*$B814+SQRT(1-$B$9)*T814&lt;_xlfn.NORM.S.INV($B$6),1,0)</x:f>
        <x:v>0</x:v>
      </x:c>
      <x:c r="AP814" s="34" t="n">
        <x:f>IF(SQRT($B$9)*$B814+SQRT(1-$B$9)*U814&lt;_xlfn.NORM.S.INV($B$6),1,0)</x:f>
        <x:v>0</x:v>
      </x:c>
      <x:c r="AQ814" s="34" t="n">
        <x:f>IF(SQRT($B$9)*$B814+SQRT(1-$B$9)*V814&lt;_xlfn.NORM.S.INV($B$6),1,0)</x:f>
        <x:v>0</x:v>
      </x:c>
      <x:c r="AR814" s="34" t="n">
        <x:f>IF(SQRT($B$9)*$B814+SQRT(1-$B$9)*W814&lt;_xlfn.NORM.S.INV($B$6),1,0)</x:f>
        <x:v>0</x:v>
      </x:c>
      <x:c r="AS814" s="34" t="n">
        <x:f>IF(SQRT($B$9)*$B814+SQRT(1-$B$9)*X814&lt;_xlfn.NORM.S.INV($B$6),1,0)</x:f>
        <x:v>0</x:v>
      </x:c>
      <x:c r="AT814" s="34" t="n">
        <x:f>IF(SQRT($B$9)*$B814+SQRT(1-$B$9)*Y814&lt;_xlfn.NORM.S.INV($B$6),1,0)</x:f>
        <x:v>0</x:v>
      </x:c>
      <x:c r="AU814" s="34" t="n">
        <x:f>IF(SQRT($B$9)*$B814+SQRT(1-$B$9)*Z814&lt;_xlfn.NORM.S.INV($B$6),1,0)</x:f>
        <x:v>0</x:v>
      </x:c>
      <x:c r="AV814" s="34" t="n">
        <x:f>IF(SQRT($B$9)*$B814+SQRT(1-$B$9)*AA814&lt;_xlfn.NORM.S.INV($B$6),1,0)</x:f>
        <x:v>0</x:v>
      </x:c>
      <x:c r="AW814" s="34" t="n">
        <x:f>IF(SQRT($C$9)*$B814+SQRT(1-$C$9)*AB814&lt;_xlfn.NORM.S.INV($C$6),1,0)</x:f>
        <x:v>0</x:v>
      </x:c>
      <x:c r="AX814" s="34" t="n">
        <x:f>IF(SQRT($C$9)*$B814+SQRT(1-$C$9)*AC814&lt;_xlfn.NORM.S.INV($C$6),1,0)</x:f>
        <x:v>0</x:v>
      </x:c>
      <x:c r="AY814" s="34" t="n">
        <x:f>IF(SQRT($C$9)*$B814+SQRT(1-$C$9)*AD814&lt;_xlfn.NORM.S.INV($C$6),1,0)</x:f>
        <x:v>1</x:v>
      </x:c>
      <x:c r="AZ814" s="34" t="n">
        <x:f>IF(SQRT($C$9)*$B814+SQRT(1-$C$9)*AE814&lt;_xlfn.NORM.S.INV($C$6),1,0)</x:f>
        <x:v>0</x:v>
      </x:c>
      <x:c r="BA814" s="34" t="n">
        <x:f>IF(SQRT($C$9)*$B814+SQRT(1-$C$9)*AF814&lt;_xlfn.NORM.S.INV($C$6),1,0)</x:f>
        <x:v>0</x:v>
      </x:c>
      <x:c r="BB814" s="34" t="n">
        <x:f>IF(SQRT($C$9)*$B814+SQRT(1-$C$9)*AG814&lt;_xlfn.NORM.S.INV($C$6),1,0)</x:f>
        <x:v>0</x:v>
      </x:c>
      <x:c r="BC814" s="34" t="n">
        <x:f>IF(SQRT($C$9)*$B814+SQRT(1-$C$9)*AH814&lt;_xlfn.NORM.S.INV($C$6),1,0)</x:f>
        <x:v>0</x:v>
      </x:c>
      <x:c r="BD814" s="34" t="n">
        <x:f>IF(SQRT($C$9)*$B814+SQRT(1-$C$9)*AI814&lt;_xlfn.NORM.S.INV($C$6),1,0)</x:f>
        <x:v>0</x:v>
      </x:c>
      <x:c r="BE814" s="34" t="n">
        <x:f>IF(SQRT($C$9)*$B814+SQRT(1-$C$9)*AJ814&lt;_xlfn.NORM.S.INV($C$6),1,0)</x:f>
        <x:v>1</x:v>
      </x:c>
      <x:c r="BF814" s="34" t="n">
        <x:f>IF(SQRT($C$9)*$B814+SQRT(1-$C$9)*AK814&lt;_xlfn.NORM.S.INV($C$6),1,0)</x:f>
        <x:v>0</x:v>
      </x:c>
      <x:c r="BG814" s="34"/>
      <x:c r="BH814" s="34"/>
      <x:c r="BI814" s="34" t="n">
        <x:f>$B$11*(($A$1061)*$C814/$B$12*$B$7+(1-$A$1061)*$D814/$B$12*$C$7)</x:f>
        <x:v>1200</x:v>
      </x:c>
      <x:c r="BJ814" s="34" t="n">
        <x:f>$B$11*(($A$1062)*$C814/$B$12*$B$7+(1-$A$1062)*$D814/$B$12*$C$7)</x:f>
        <x:v>1140</x:v>
      </x:c>
      <x:c r="BK814" s="34" t="n">
        <x:f>$B$11*(($A$1063)*$C814/$B$12*$B$7+(1-$A$1063)*$D814/$B$12*$C$7)</x:f>
        <x:v>1080</x:v>
      </x:c>
      <x:c r="BL814" s="34" t="n">
        <x:f>$B$11*(($A$1064)*$C814/$B$12*$B$7+(1-$A$1064)*$D814/$B$12*$C$7)</x:f>
        <x:v>1019.9999999999999</x:v>
      </x:c>
      <x:c r="BM814" s="34" t="n">
        <x:f>$B$11*(($A$1065)*$C814/$B$12*$B$7+(1-$A$1065)*$D814/$B$12*$C$7)</x:f>
        <x:v>960</x:v>
      </x:c>
      <x:c r="BN814" s="34" t="n">
        <x:f>$B$11*(($A$1066)*$C814/$B$12*$B$7+(1-$A$1066)*$D814/$B$12*$C$7)</x:f>
        <x:v>900</x:v>
      </x:c>
      <x:c r="BO814" s="34" t="n">
        <x:f>$B$11*(($A$1067)*$C814/$B$12*$B$7+(1-$A$1067)*$D814/$B$12*$C$7)</x:f>
        <x:v>839.9999999999999</x:v>
      </x:c>
      <x:c r="BP814" s="34" t="n">
        <x:f>$B$11*(($A$1068)*$C814/$B$12*$B$7+(1-$A$1068)*$D814/$B$12*$C$7)</x:f>
        <x:v>780</x:v>
      </x:c>
      <x:c r="BQ814" s="34" t="n">
        <x:f>$B$11*(($A$1069)*$C814/$B$12*$B$7+(1-$A$1069)*$D814/$B$12*$C$7)</x:f>
        <x:v>720</x:v>
      </x:c>
      <x:c r="BR814" s="34" t="n">
        <x:f>$B$11*(($A$1070)*$C814/$B$12*$B$7+(1-$A$1070)*$D814/$B$12*$C$7)</x:f>
        <x:v>660</x:v>
      </x:c>
      <x:c r="BS814" s="34" t="n">
        <x:f>$B$11*(($A$1071)*$C814/$B$12*$B$7+(1-$A$1071)*$D814/$B$12*$C$7)</x:f>
        <x:v>600</x:v>
      </x:c>
      <x:c r="BT814" s="34" t="n">
        <x:f>$B$11*(($A$1072)*$C814/$B$12*$B$7+(1-$A$1072)*$D814/$B$12*$C$7)</x:f>
        <x:v>540</x:v>
      </x:c>
      <x:c r="BU814" s="34" t="n">
        <x:f>$B$11*(($A$1073)*$C814/$B$12*$B$7+(1-$A$1073)*$D814/$B$12*$C$7)</x:f>
        <x:v>480</x:v>
      </x:c>
      <x:c r="BV814" s="34" t="n">
        <x:f>$B$11*(($A$1074)*$C814/$B$12*$B$7+(1-$A$1074)*$D814/$B$12*$C$7)</x:f>
        <x:v>419.99999999999994</x:v>
      </x:c>
      <x:c r="BW814" s="34" t="n">
        <x:f>$B$11*(($A$1075)*$C814/$B$12*$B$7+(1-$A$1075)*$D814/$B$12*$C$7)</x:f>
        <x:v>360.00000000000006</x:v>
      </x:c>
      <x:c r="BX814" s="34" t="n">
        <x:f>$B$11*(($A$1076)*$C814/$B$12*$B$7+(1-$A$1076)*$D814/$B$12*$C$7)</x:f>
        <x:v>300</x:v>
      </x:c>
      <x:c r="BY814" s="34" t="n">
        <x:f>$B$11*(($A$1077)*$C814/$B$12*$B$7+(1-$A$1077)*$D814/$B$12*$C$7)</x:f>
        <x:v>239.99999999999997</x:v>
      </x:c>
      <x:c r="BZ814" s="34" t="n">
        <x:f>$B$11*(($A$1078)*$C814/$B$12*$B$7+(1-$A$1078)*$D814/$B$12*$C$7)</x:f>
        <x:v>180.00000000000003</x:v>
      </x:c>
      <x:c r="CA814" s="34" t="n">
        <x:f>$B$11*(($A$1079)*$C814/$B$12*$B$7+(1-$A$1079)*$D814/$B$12*$C$7)</x:f>
        <x:v>119.99999999999999</x:v>
      </x:c>
      <x:c r="CB814" s="34" t="n">
        <x:f>$B$11*(($A$1080)*$C814/$B$12*$B$7+(1-$A$1080)*$D814/$B$12*$C$7)</x:f>
        <x:v>60.00000000000006</x:v>
      </x:c>
      <x:c r="CC814" s="34" t="n">
        <x:f>$B$11*(($A$1081)*$C814/$B$12*$B$7+(1-$A$1081)*$D814/$B$12*$C$7)</x:f>
        <x:v>0</x:v>
      </x:c>
    </x:row>
    <x:row r="815">
      <x:c r="A815" s="34" t="n">
        <x:v>791</x:v>
      </x:c>
      <x:c r="B815" s="39" t="n">
        <x:v>-0.071097257540835</x:v>
      </x:c>
      <x:c r="C815" s="1" t="n">
        <x:f>SUM(AM815:AV815)</x:f>
        <x:v>0</x:v>
      </x:c>
      <x:c r="D815" s="1" t="n">
        <x:f>SUM(AW815:BF815)</x:f>
        <x:v>0</x:v>
      </x:c>
      <x:c r="E815" s="17" t="n">
        <x:f>(1-C815/$B$12)*$B$8-C815/$B$12*$B$7</x:f>
        <x:v>0.05</x:v>
      </x:c>
      <x:c r="F815" s="17" t="n">
        <x:f>(1-D815/$B$12)*$C$8-D815/$B$12*$C$7</x:f>
        <x:v>0.09</x:v>
      </x:c>
      <x:c r="G815" s="32" t="n">
        <x:f>$B$11*($B$10*C815/$B$12*$B$7+(1-$B$10)*D815/$B$12*$C$7)</x:f>
        <x:v>0</x:v>
      </x:c>
      <x:c r="H815" s="17" t="n">
        <x:f>$B$10*E815+(1-$B$10)*F815</x:f>
        <x:v>0.07</x:v>
      </x:c>
      <x:c r="I815" s="34"/>
      <x:c r="J815" s="34"/>
      <x:c r="K815" s="34"/>
      <x:c r="L815" s="34"/>
      <x:c r="M815" s="34"/>
      <x:c r="N815" s="34"/>
      <x:c r="O815" s="34"/>
      <x:c r="P815" s="34"/>
      <x:c r="Q815" s="34"/>
      <x:c r="R815" s="39" t="n">
        <x:v>0.5642753399900166</x:v>
      </x:c>
      <x:c r="S815" s="39" t="n">
        <x:v>0.2004729874003928</x:v>
      </x:c>
      <x:c r="T815" s="39" t="n">
        <x:v>-0.7118542584350391</x:v>
      </x:c>
      <x:c r="U815" s="39" t="n">
        <x:v>-1.4524554054855374</x:v>
      </x:c>
      <x:c r="V815" s="39" t="n">
        <x:v>0.42608690633308177</x:v>
      </x:c>
      <x:c r="W815" s="39" t="n">
        <x:v>-0.24104756938964467</x:v>
      </x:c>
      <x:c r="X815" s="39" t="n">
        <x:v>0.2927219024535189</x:v>
      </x:c>
      <x:c r="Y815" s="39" t="n">
        <x:v>0.9336933021050455</x:v>
      </x:c>
      <x:c r="Z815" s="39" t="n">
        <x:v>0.615192497482878</x:v>
      </x:c>
      <x:c r="AA815" s="39" t="n">
        <x:v>0.8721349340452301</x:v>
      </x:c>
      <x:c r="AB815" s="39" t="n">
        <x:v>1.2880810574794952</x:v>
      </x:c>
      <x:c r="AC815" s="39" t="n">
        <x:v>-0.4810304659856461</x:v>
      </x:c>
      <x:c r="AD815" s="39" t="n">
        <x:v>1.9487627337945248</x:v>
      </x:c>
      <x:c r="AE815" s="39" t="n">
        <x:v>0.4072306677521819</x:v>
      </x:c>
      <x:c r="AF815" s="39" t="n">
        <x:v>0.3917977016858171</x:v>
      </x:c>
      <x:c r="AG815" s="39" t="n">
        <x:v>1.7109887673903779</x:v>
      </x:c>
      <x:c r="AH815" s="39" t="n">
        <x:v>-1.0328109810040316</x:v>
      </x:c>
      <x:c r="AI815" s="39" t="n">
        <x:v>-1.3051140724531118</x:v>
      </x:c>
      <x:c r="AJ815" s="39" t="n">
        <x:v>-0.5386646365081503</x:v>
      </x:c>
      <x:c r="AK815" s="39" t="n">
        <x:v>-0.8373087606705361</x:v>
      </x:c>
      <x:c r="AL815" s="34"/>
      <x:c r="AM815" s="34" t="n">
        <x:f>IF(SQRT($B$9)*$B815+SQRT(1-$B$9)*R815&lt;_xlfn.NORM.S.INV($B$6),1,0)</x:f>
        <x:v>0</x:v>
      </x:c>
      <x:c r="AN815" s="34" t="n">
        <x:f>IF(SQRT($B$9)*$B815+SQRT(1-$B$9)*S815&lt;_xlfn.NORM.S.INV($B$6),1,0)</x:f>
        <x:v>0</x:v>
      </x:c>
      <x:c r="AO815" s="34" t="n">
        <x:f>IF(SQRT($B$9)*$B815+SQRT(1-$B$9)*T815&lt;_xlfn.NORM.S.INV($B$6),1,0)</x:f>
        <x:v>0</x:v>
      </x:c>
      <x:c r="AP815" s="34" t="n">
        <x:f>IF(SQRT($B$9)*$B815+SQRT(1-$B$9)*U815&lt;_xlfn.NORM.S.INV($B$6),1,0)</x:f>
        <x:v>0</x:v>
      </x:c>
      <x:c r="AQ815" s="34" t="n">
        <x:f>IF(SQRT($B$9)*$B815+SQRT(1-$B$9)*V815&lt;_xlfn.NORM.S.INV($B$6),1,0)</x:f>
        <x:v>0</x:v>
      </x:c>
      <x:c r="AR815" s="34" t="n">
        <x:f>IF(SQRT($B$9)*$B815+SQRT(1-$B$9)*W815&lt;_xlfn.NORM.S.INV($B$6),1,0)</x:f>
        <x:v>0</x:v>
      </x:c>
      <x:c r="AS815" s="34" t="n">
        <x:f>IF(SQRT($B$9)*$B815+SQRT(1-$B$9)*X815&lt;_xlfn.NORM.S.INV($B$6),1,0)</x:f>
        <x:v>0</x:v>
      </x:c>
      <x:c r="AT815" s="34" t="n">
        <x:f>IF(SQRT($B$9)*$B815+SQRT(1-$B$9)*Y815&lt;_xlfn.NORM.S.INV($B$6),1,0)</x:f>
        <x:v>0</x:v>
      </x:c>
      <x:c r="AU815" s="34" t="n">
        <x:f>IF(SQRT($B$9)*$B815+SQRT(1-$B$9)*Z815&lt;_xlfn.NORM.S.INV($B$6),1,0)</x:f>
        <x:v>0</x:v>
      </x:c>
      <x:c r="AV815" s="34" t="n">
        <x:f>IF(SQRT($B$9)*$B815+SQRT(1-$B$9)*AA815&lt;_xlfn.NORM.S.INV($B$6),1,0)</x:f>
        <x:v>0</x:v>
      </x:c>
      <x:c r="AW815" s="34" t="n">
        <x:f>IF(SQRT($C$9)*$B815+SQRT(1-$C$9)*AB815&lt;_xlfn.NORM.S.INV($C$6),1,0)</x:f>
        <x:v>0</x:v>
      </x:c>
      <x:c r="AX815" s="34" t="n">
        <x:f>IF(SQRT($C$9)*$B815+SQRT(1-$C$9)*AC815&lt;_xlfn.NORM.S.INV($C$6),1,0)</x:f>
        <x:v>0</x:v>
      </x:c>
      <x:c r="AY815" s="34" t="n">
        <x:f>IF(SQRT($C$9)*$B815+SQRT(1-$C$9)*AD815&lt;_xlfn.NORM.S.INV($C$6),1,0)</x:f>
        <x:v>0</x:v>
      </x:c>
      <x:c r="AZ815" s="34" t="n">
        <x:f>IF(SQRT($C$9)*$B815+SQRT(1-$C$9)*AE815&lt;_xlfn.NORM.S.INV($C$6),1,0)</x:f>
        <x:v>0</x:v>
      </x:c>
      <x:c r="BA815" s="34" t="n">
        <x:f>IF(SQRT($C$9)*$B815+SQRT(1-$C$9)*AF815&lt;_xlfn.NORM.S.INV($C$6),1,0)</x:f>
        <x:v>0</x:v>
      </x:c>
      <x:c r="BB815" s="34" t="n">
        <x:f>IF(SQRT($C$9)*$B815+SQRT(1-$C$9)*AG815&lt;_xlfn.NORM.S.INV($C$6),1,0)</x:f>
        <x:v>0</x:v>
      </x:c>
      <x:c r="BC815" s="34" t="n">
        <x:f>IF(SQRT($C$9)*$B815+SQRT(1-$C$9)*AH815&lt;_xlfn.NORM.S.INV($C$6),1,0)</x:f>
        <x:v>0</x:v>
      </x:c>
      <x:c r="BD815" s="34" t="n">
        <x:f>IF(SQRT($C$9)*$B815+SQRT(1-$C$9)*AI815&lt;_xlfn.NORM.S.INV($C$6),1,0)</x:f>
        <x:v>0</x:v>
      </x:c>
      <x:c r="BE815" s="34" t="n">
        <x:f>IF(SQRT($C$9)*$B815+SQRT(1-$C$9)*AJ815&lt;_xlfn.NORM.S.INV($C$6),1,0)</x:f>
        <x:v>0</x:v>
      </x:c>
      <x:c r="BF815" s="34" t="n">
        <x:f>IF(SQRT($C$9)*$B815+SQRT(1-$C$9)*AK815&lt;_xlfn.NORM.S.INV($C$6),1,0)</x:f>
        <x:v>0</x:v>
      </x:c>
      <x:c r="BG815" s="34"/>
      <x:c r="BH815" s="34"/>
      <x:c r="BI815" s="34" t="n">
        <x:f>$B$11*(($A$1061)*$C815/$B$12*$B$7+(1-$A$1061)*$D815/$B$12*$C$7)</x:f>
        <x:v>0</x:v>
      </x:c>
      <x:c r="BJ815" s="34" t="n">
        <x:f>$B$11*(($A$1062)*$C815/$B$12*$B$7+(1-$A$1062)*$D815/$B$12*$C$7)</x:f>
        <x:v>0</x:v>
      </x:c>
      <x:c r="BK815" s="34" t="n">
        <x:f>$B$11*(($A$1063)*$C815/$B$12*$B$7+(1-$A$1063)*$D815/$B$12*$C$7)</x:f>
        <x:v>0</x:v>
      </x:c>
      <x:c r="BL815" s="34" t="n">
        <x:f>$B$11*(($A$1064)*$C815/$B$12*$B$7+(1-$A$1064)*$D815/$B$12*$C$7)</x:f>
        <x:v>0</x:v>
      </x:c>
      <x:c r="BM815" s="34" t="n">
        <x:f>$B$11*(($A$1065)*$C815/$B$12*$B$7+(1-$A$1065)*$D815/$B$12*$C$7)</x:f>
        <x:v>0</x:v>
      </x:c>
      <x:c r="BN815" s="34" t="n">
        <x:f>$B$11*(($A$1066)*$C815/$B$12*$B$7+(1-$A$1066)*$D815/$B$12*$C$7)</x:f>
        <x:v>0</x:v>
      </x:c>
      <x:c r="BO815" s="34" t="n">
        <x:f>$B$11*(($A$1067)*$C815/$B$12*$B$7+(1-$A$1067)*$D815/$B$12*$C$7)</x:f>
        <x:v>0</x:v>
      </x:c>
      <x:c r="BP815" s="34" t="n">
        <x:f>$B$11*(($A$1068)*$C815/$B$12*$B$7+(1-$A$1068)*$D815/$B$12*$C$7)</x:f>
        <x:v>0</x:v>
      </x:c>
      <x:c r="BQ815" s="34" t="n">
        <x:f>$B$11*(($A$1069)*$C815/$B$12*$B$7+(1-$A$1069)*$D815/$B$12*$C$7)</x:f>
        <x:v>0</x:v>
      </x:c>
      <x:c r="BR815" s="34" t="n">
        <x:f>$B$11*(($A$1070)*$C815/$B$12*$B$7+(1-$A$1070)*$D815/$B$12*$C$7)</x:f>
        <x:v>0</x:v>
      </x:c>
      <x:c r="BS815" s="34" t="n">
        <x:f>$B$11*(($A$1071)*$C815/$B$12*$B$7+(1-$A$1071)*$D815/$B$12*$C$7)</x:f>
        <x:v>0</x:v>
      </x:c>
      <x:c r="BT815" s="34" t="n">
        <x:f>$B$11*(($A$1072)*$C815/$B$12*$B$7+(1-$A$1072)*$D815/$B$12*$C$7)</x:f>
        <x:v>0</x:v>
      </x:c>
      <x:c r="BU815" s="34" t="n">
        <x:f>$B$11*(($A$1073)*$C815/$B$12*$B$7+(1-$A$1073)*$D815/$B$12*$C$7)</x:f>
        <x:v>0</x:v>
      </x:c>
      <x:c r="BV815" s="34" t="n">
        <x:f>$B$11*(($A$1074)*$C815/$B$12*$B$7+(1-$A$1074)*$D815/$B$12*$C$7)</x:f>
        <x:v>0</x:v>
      </x:c>
      <x:c r="BW815" s="34" t="n">
        <x:f>$B$11*(($A$1075)*$C815/$B$12*$B$7+(1-$A$1075)*$D815/$B$12*$C$7)</x:f>
        <x:v>0</x:v>
      </x:c>
      <x:c r="BX815" s="34" t="n">
        <x:f>$B$11*(($A$1076)*$C815/$B$12*$B$7+(1-$A$1076)*$D815/$B$12*$C$7)</x:f>
        <x:v>0</x:v>
      </x:c>
      <x:c r="BY815" s="34" t="n">
        <x:f>$B$11*(($A$1077)*$C815/$B$12*$B$7+(1-$A$1077)*$D815/$B$12*$C$7)</x:f>
        <x:v>0</x:v>
      </x:c>
      <x:c r="BZ815" s="34" t="n">
        <x:f>$B$11*(($A$1078)*$C815/$B$12*$B$7+(1-$A$1078)*$D815/$B$12*$C$7)</x:f>
        <x:v>0</x:v>
      </x:c>
      <x:c r="CA815" s="34" t="n">
        <x:f>$B$11*(($A$1079)*$C815/$B$12*$B$7+(1-$A$1079)*$D815/$B$12*$C$7)</x:f>
        <x:v>0</x:v>
      </x:c>
      <x:c r="CB815" s="34" t="n">
        <x:f>$B$11*(($A$1080)*$C815/$B$12*$B$7+(1-$A$1080)*$D815/$B$12*$C$7)</x:f>
        <x:v>0</x:v>
      </x:c>
      <x:c r="CC815" s="34" t="n">
        <x:f>$B$11*(($A$1081)*$C815/$B$12*$B$7+(1-$A$1081)*$D815/$B$12*$C$7)</x:f>
        <x:v>0</x:v>
      </x:c>
    </x:row>
    <x:row r="816">
      <x:c r="A816" s="34" t="n">
        <x:v>792</x:v>
      </x:c>
      <x:c r="B816" s="39" t="n">
        <x:v>0.8127216536215189</x:v>
      </x:c>
      <x:c r="C816" s="1" t="n">
        <x:f>SUM(AM816:AV816)</x:f>
        <x:v>0</x:v>
      </x:c>
      <x:c r="D816" s="1" t="n">
        <x:f>SUM(AW816:BF816)</x:f>
        <x:v>0</x:v>
      </x:c>
      <x:c r="E816" s="17" t="n">
        <x:f>(1-C816/$B$12)*$B$8-C816/$B$12*$B$7</x:f>
        <x:v>0.05</x:v>
      </x:c>
      <x:c r="F816" s="17" t="n">
        <x:f>(1-D816/$B$12)*$C$8-D816/$B$12*$C$7</x:f>
        <x:v>0.09</x:v>
      </x:c>
      <x:c r="G816" s="32" t="n">
        <x:f>$B$11*($B$10*C816/$B$12*$B$7+(1-$B$10)*D816/$B$12*$C$7)</x:f>
        <x:v>0</x:v>
      </x:c>
      <x:c r="H816" s="17" t="n">
        <x:f>$B$10*E816+(1-$B$10)*F816</x:f>
        <x:v>0.07</x:v>
      </x:c>
      <x:c r="I816" s="34"/>
      <x:c r="J816" s="34"/>
      <x:c r="K816" s="34"/>
      <x:c r="L816" s="34"/>
      <x:c r="M816" s="34"/>
      <x:c r="N816" s="34"/>
      <x:c r="O816" s="34"/>
      <x:c r="P816" s="34"/>
      <x:c r="Q816" s="34"/>
      <x:c r="R816" s="39" t="n">
        <x:v>0.611879643224827</x:v>
      </x:c>
      <x:c r="S816" s="39" t="n">
        <x:v>-0.3719186412066309</x:v>
      </x:c>
      <x:c r="T816" s="39" t="n">
        <x:v>0.16139788692478352</x:v>
      </x:c>
      <x:c r="U816" s="39" t="n">
        <x:v>-0.6919370599760292</x:v>
      </x:c>
      <x:c r="V816" s="39" t="n">
        <x:v>-0.2537190969638236</x:v>
      </x:c>
      <x:c r="W816" s="39" t="n">
        <x:v>-0.052072995201485436</x:v>
      </x:c>
      <x:c r="X816" s="39" t="n">
        <x:v>0.2808810137208264</x:v>
      </x:c>
      <x:c r="Y816" s="39" t="n">
        <x:v>-0.21627259080924888</x:v>
      </x:c>
      <x:c r="Z816" s="39" t="n">
        <x:v>-0.22647084194852327</x:v>
      </x:c>
      <x:c r="AA816" s="39" t="n">
        <x:v>-1.9344692514841229</x:v>
      </x:c>
      <x:c r="AB816" s="39" t="n">
        <x:v>-0.43522853549306717</x:v>
      </x:c>
      <x:c r="AC816" s="39" t="n">
        <x:v>-1.2253282374674819</x:v>
      </x:c>
      <x:c r="AD816" s="39" t="n">
        <x:v>-1.0356351715119845</x:v>
      </x:c>
      <x:c r="AE816" s="39" t="n">
        <x:v>1.0564690565131207</x:v>
      </x:c>
      <x:c r="AF816" s="39" t="n">
        <x:v>-1.6030070020256444</x:v>
      </x:c>
      <x:c r="AG816" s="39" t="n">
        <x:v>-0.7871963866178555</x:v>
      </x:c>
      <x:c r="AH816" s="39" t="n">
        <x:v>0.7370435696422747</x:v>
      </x:c>
      <x:c r="AI816" s="39" t="n">
        <x:v>0.7290787028443546</x:v>
      </x:c>
      <x:c r="AJ816" s="39" t="n">
        <x:v>0.6662164299211139</x:v>
      </x:c>
      <x:c r="AK816" s="39" t="n">
        <x:v>1.0097054017075877</x:v>
      </x:c>
      <x:c r="AL816" s="34"/>
      <x:c r="AM816" s="34" t="n">
        <x:f>IF(SQRT($B$9)*$B816+SQRT(1-$B$9)*R816&lt;_xlfn.NORM.S.INV($B$6),1,0)</x:f>
        <x:v>0</x:v>
      </x:c>
      <x:c r="AN816" s="34" t="n">
        <x:f>IF(SQRT($B$9)*$B816+SQRT(1-$B$9)*S816&lt;_xlfn.NORM.S.INV($B$6),1,0)</x:f>
        <x:v>0</x:v>
      </x:c>
      <x:c r="AO816" s="34" t="n">
        <x:f>IF(SQRT($B$9)*$B816+SQRT(1-$B$9)*T816&lt;_xlfn.NORM.S.INV($B$6),1,0)</x:f>
        <x:v>0</x:v>
      </x:c>
      <x:c r="AP816" s="34" t="n">
        <x:f>IF(SQRT($B$9)*$B816+SQRT(1-$B$9)*U816&lt;_xlfn.NORM.S.INV($B$6),1,0)</x:f>
        <x:v>0</x:v>
      </x:c>
      <x:c r="AQ816" s="34" t="n">
        <x:f>IF(SQRT($B$9)*$B816+SQRT(1-$B$9)*V816&lt;_xlfn.NORM.S.INV($B$6),1,0)</x:f>
        <x:v>0</x:v>
      </x:c>
      <x:c r="AR816" s="34" t="n">
        <x:f>IF(SQRT($B$9)*$B816+SQRT(1-$B$9)*W816&lt;_xlfn.NORM.S.INV($B$6),1,0)</x:f>
        <x:v>0</x:v>
      </x:c>
      <x:c r="AS816" s="34" t="n">
        <x:f>IF(SQRT($B$9)*$B816+SQRT(1-$B$9)*X816&lt;_xlfn.NORM.S.INV($B$6),1,0)</x:f>
        <x:v>0</x:v>
      </x:c>
      <x:c r="AT816" s="34" t="n">
        <x:f>IF(SQRT($B$9)*$B816+SQRT(1-$B$9)*Y816&lt;_xlfn.NORM.S.INV($B$6),1,0)</x:f>
        <x:v>0</x:v>
      </x:c>
      <x:c r="AU816" s="34" t="n">
        <x:f>IF(SQRT($B$9)*$B816+SQRT(1-$B$9)*Z816&lt;_xlfn.NORM.S.INV($B$6),1,0)</x:f>
        <x:v>0</x:v>
      </x:c>
      <x:c r="AV816" s="34" t="n">
        <x:f>IF(SQRT($B$9)*$B816+SQRT(1-$B$9)*AA816&lt;_xlfn.NORM.S.INV($B$6),1,0)</x:f>
        <x:v>0</x:v>
      </x:c>
      <x:c r="AW816" s="34" t="n">
        <x:f>IF(SQRT($C$9)*$B816+SQRT(1-$C$9)*AB816&lt;_xlfn.NORM.S.INV($C$6),1,0)</x:f>
        <x:v>0</x:v>
      </x:c>
      <x:c r="AX816" s="34" t="n">
        <x:f>IF(SQRT($C$9)*$B816+SQRT(1-$C$9)*AC816&lt;_xlfn.NORM.S.INV($C$6),1,0)</x:f>
        <x:v>0</x:v>
      </x:c>
      <x:c r="AY816" s="34" t="n">
        <x:f>IF(SQRT($C$9)*$B816+SQRT(1-$C$9)*AD816&lt;_xlfn.NORM.S.INV($C$6),1,0)</x:f>
        <x:v>0</x:v>
      </x:c>
      <x:c r="AZ816" s="34" t="n">
        <x:f>IF(SQRT($C$9)*$B816+SQRT(1-$C$9)*AE816&lt;_xlfn.NORM.S.INV($C$6),1,0)</x:f>
        <x:v>0</x:v>
      </x:c>
      <x:c r="BA816" s="34" t="n">
        <x:f>IF(SQRT($C$9)*$B816+SQRT(1-$C$9)*AF816&lt;_xlfn.NORM.S.INV($C$6),1,0)</x:f>
        <x:v>0</x:v>
      </x:c>
      <x:c r="BB816" s="34" t="n">
        <x:f>IF(SQRT($C$9)*$B816+SQRT(1-$C$9)*AG816&lt;_xlfn.NORM.S.INV($C$6),1,0)</x:f>
        <x:v>0</x:v>
      </x:c>
      <x:c r="BC816" s="34" t="n">
        <x:f>IF(SQRT($C$9)*$B816+SQRT(1-$C$9)*AH816&lt;_xlfn.NORM.S.INV($C$6),1,0)</x:f>
        <x:v>0</x:v>
      </x:c>
      <x:c r="BD816" s="34" t="n">
        <x:f>IF(SQRT($C$9)*$B816+SQRT(1-$C$9)*AI816&lt;_xlfn.NORM.S.INV($C$6),1,0)</x:f>
        <x:v>0</x:v>
      </x:c>
      <x:c r="BE816" s="34" t="n">
        <x:f>IF(SQRT($C$9)*$B816+SQRT(1-$C$9)*AJ816&lt;_xlfn.NORM.S.INV($C$6),1,0)</x:f>
        <x:v>0</x:v>
      </x:c>
      <x:c r="BF816" s="34" t="n">
        <x:f>IF(SQRT($C$9)*$B816+SQRT(1-$C$9)*AK816&lt;_xlfn.NORM.S.INV($C$6),1,0)</x:f>
        <x:v>0</x:v>
      </x:c>
      <x:c r="BG816" s="34"/>
      <x:c r="BH816" s="34"/>
      <x:c r="BI816" s="34" t="n">
        <x:f>$B$11*(($A$1061)*$C816/$B$12*$B$7+(1-$A$1061)*$D816/$B$12*$C$7)</x:f>
        <x:v>0</x:v>
      </x:c>
      <x:c r="BJ816" s="34" t="n">
        <x:f>$B$11*(($A$1062)*$C816/$B$12*$B$7+(1-$A$1062)*$D816/$B$12*$C$7)</x:f>
        <x:v>0</x:v>
      </x:c>
      <x:c r="BK816" s="34" t="n">
        <x:f>$B$11*(($A$1063)*$C816/$B$12*$B$7+(1-$A$1063)*$D816/$B$12*$C$7)</x:f>
        <x:v>0</x:v>
      </x:c>
      <x:c r="BL816" s="34" t="n">
        <x:f>$B$11*(($A$1064)*$C816/$B$12*$B$7+(1-$A$1064)*$D816/$B$12*$C$7)</x:f>
        <x:v>0</x:v>
      </x:c>
      <x:c r="BM816" s="34" t="n">
        <x:f>$B$11*(($A$1065)*$C816/$B$12*$B$7+(1-$A$1065)*$D816/$B$12*$C$7)</x:f>
        <x:v>0</x:v>
      </x:c>
      <x:c r="BN816" s="34" t="n">
        <x:f>$B$11*(($A$1066)*$C816/$B$12*$B$7+(1-$A$1066)*$D816/$B$12*$C$7)</x:f>
        <x:v>0</x:v>
      </x:c>
      <x:c r="BO816" s="34" t="n">
        <x:f>$B$11*(($A$1067)*$C816/$B$12*$B$7+(1-$A$1067)*$D816/$B$12*$C$7)</x:f>
        <x:v>0</x:v>
      </x:c>
      <x:c r="BP816" s="34" t="n">
        <x:f>$B$11*(($A$1068)*$C816/$B$12*$B$7+(1-$A$1068)*$D816/$B$12*$C$7)</x:f>
        <x:v>0</x:v>
      </x:c>
      <x:c r="BQ816" s="34" t="n">
        <x:f>$B$11*(($A$1069)*$C816/$B$12*$B$7+(1-$A$1069)*$D816/$B$12*$C$7)</x:f>
        <x:v>0</x:v>
      </x:c>
      <x:c r="BR816" s="34" t="n">
        <x:f>$B$11*(($A$1070)*$C816/$B$12*$B$7+(1-$A$1070)*$D816/$B$12*$C$7)</x:f>
        <x:v>0</x:v>
      </x:c>
      <x:c r="BS816" s="34" t="n">
        <x:f>$B$11*(($A$1071)*$C816/$B$12*$B$7+(1-$A$1071)*$D816/$B$12*$C$7)</x:f>
        <x:v>0</x:v>
      </x:c>
      <x:c r="BT816" s="34" t="n">
        <x:f>$B$11*(($A$1072)*$C816/$B$12*$B$7+(1-$A$1072)*$D816/$B$12*$C$7)</x:f>
        <x:v>0</x:v>
      </x:c>
      <x:c r="BU816" s="34" t="n">
        <x:f>$B$11*(($A$1073)*$C816/$B$12*$B$7+(1-$A$1073)*$D816/$B$12*$C$7)</x:f>
        <x:v>0</x:v>
      </x:c>
      <x:c r="BV816" s="34" t="n">
        <x:f>$B$11*(($A$1074)*$C816/$B$12*$B$7+(1-$A$1074)*$D816/$B$12*$C$7)</x:f>
        <x:v>0</x:v>
      </x:c>
      <x:c r="BW816" s="34" t="n">
        <x:f>$B$11*(($A$1075)*$C816/$B$12*$B$7+(1-$A$1075)*$D816/$B$12*$C$7)</x:f>
        <x:v>0</x:v>
      </x:c>
      <x:c r="BX816" s="34" t="n">
        <x:f>$B$11*(($A$1076)*$C816/$B$12*$B$7+(1-$A$1076)*$D816/$B$12*$C$7)</x:f>
        <x:v>0</x:v>
      </x:c>
      <x:c r="BY816" s="34" t="n">
        <x:f>$B$11*(($A$1077)*$C816/$B$12*$B$7+(1-$A$1077)*$D816/$B$12*$C$7)</x:f>
        <x:v>0</x:v>
      </x:c>
      <x:c r="BZ816" s="34" t="n">
        <x:f>$B$11*(($A$1078)*$C816/$B$12*$B$7+(1-$A$1078)*$D816/$B$12*$C$7)</x:f>
        <x:v>0</x:v>
      </x:c>
      <x:c r="CA816" s="34" t="n">
        <x:f>$B$11*(($A$1079)*$C816/$B$12*$B$7+(1-$A$1079)*$D816/$B$12*$C$7)</x:f>
        <x:v>0</x:v>
      </x:c>
      <x:c r="CB816" s="34" t="n">
        <x:f>$B$11*(($A$1080)*$C816/$B$12*$B$7+(1-$A$1080)*$D816/$B$12*$C$7)</x:f>
        <x:v>0</x:v>
      </x:c>
      <x:c r="CC816" s="34" t="n">
        <x:f>$B$11*(($A$1081)*$C816/$B$12*$B$7+(1-$A$1081)*$D816/$B$12*$C$7)</x:f>
        <x:v>0</x:v>
      </x:c>
    </x:row>
    <x:row r="817">
      <x:c r="A817" s="34" t="n">
        <x:v>793</x:v>
      </x:c>
      <x:c r="B817" s="39" t="n">
        <x:v>0.7719743788939271</x:v>
      </x:c>
      <x:c r="C817" s="1" t="n">
        <x:f>SUM(AM817:AV817)</x:f>
        <x:v>0</x:v>
      </x:c>
      <x:c r="D817" s="1" t="n">
        <x:f>SUM(AW817:BF817)</x:f>
        <x:v>0</x:v>
      </x:c>
      <x:c r="E817" s="17" t="n">
        <x:f>(1-C817/$B$12)*$B$8-C817/$B$12*$B$7</x:f>
        <x:v>0.05</x:v>
      </x:c>
      <x:c r="F817" s="17" t="n">
        <x:f>(1-D817/$B$12)*$C$8-D817/$B$12*$C$7</x:f>
        <x:v>0.09</x:v>
      </x:c>
      <x:c r="G817" s="32" t="n">
        <x:f>$B$11*($B$10*C817/$B$12*$B$7+(1-$B$10)*D817/$B$12*$C$7)</x:f>
        <x:v>0</x:v>
      </x:c>
      <x:c r="H817" s="17" t="n">
        <x:f>$B$10*E817+(1-$B$10)*F817</x:f>
        <x:v>0.07</x:v>
      </x:c>
      <x:c r="I817" s="34"/>
      <x:c r="J817" s="34"/>
      <x:c r="K817" s="34"/>
      <x:c r="L817" s="34"/>
      <x:c r="M817" s="34"/>
      <x:c r="N817" s="34"/>
      <x:c r="O817" s="34"/>
      <x:c r="P817" s="34"/>
      <x:c r="Q817" s="34"/>
      <x:c r="R817" s="39" t="n">
        <x:v>2.261136466558034</x:v>
      </x:c>
      <x:c r="S817" s="39" t="n">
        <x:v>-2.1630284326712594</x:v>
      </x:c>
      <x:c r="T817" s="39" t="n">
        <x:v>-0.09489176592333376</x:v>
      </x:c>
      <x:c r="U817" s="39" t="n">
        <x:v>-0.017962044208389538</x:v>
      </x:c>
      <x:c r="V817" s="39" t="n">
        <x:v>0.5253814160171858</x:v>
      </x:c>
      <x:c r="W817" s="39" t="n">
        <x:v>0.9206430996476324</x:v>
      </x:c>
      <x:c r="X817" s="39" t="n">
        <x:v>1.1933918593991946</x:v>
      </x:c>
      <x:c r="Y817" s="39" t="n">
        <x:v>0.8351468105349072</x:v>
      </x:c>
      <x:c r="Z817" s="39" t="n">
        <x:v>0.17268116523513058</x:v>
      </x:c>
      <x:c r="AA817" s="39" t="n">
        <x:v>-1.0230275895531173</x:v>
      </x:c>
      <x:c r="AB817" s="39" t="n">
        <x:v>-0.5014955862839996</x:v>
      </x:c>
      <x:c r="AC817" s="39" t="n">
        <x:v>-0.14352243984107604</x:v>
      </x:c>
      <x:c r="AD817" s="39" t="n">
        <x:v>0.19018187643528509</x:v>
      </x:c>
      <x:c r="AE817" s="39" t="n">
        <x:v>1.3833015752986293</x:v>
      </x:c>
      <x:c r="AF817" s="39" t="n">
        <x:v>-0.20612264712779835</x:v>
      </x:c>
      <x:c r="AG817" s="39" t="n">
        <x:v>0.9504477097103603</x:v>
      </x:c>
      <x:c r="AH817" s="39" t="n">
        <x:v>-1.8312058125222073</x:v>
      </x:c>
      <x:c r="AI817" s="39" t="n">
        <x:v>-0.00558278765910021</x:v>
      </x:c>
      <x:c r="AJ817" s="39" t="n">
        <x:v>-1.5842000159242466</x:v>
      </x:c>
      <x:c r="AK817" s="39" t="n">
        <x:v>-1.1507372671987917</x:v>
      </x:c>
      <x:c r="AL817" s="34"/>
      <x:c r="AM817" s="34" t="n">
        <x:f>IF(SQRT($B$9)*$B817+SQRT(1-$B$9)*R817&lt;_xlfn.NORM.S.INV($B$6),1,0)</x:f>
        <x:v>0</x:v>
      </x:c>
      <x:c r="AN817" s="34" t="n">
        <x:f>IF(SQRT($B$9)*$B817+SQRT(1-$B$9)*S817&lt;_xlfn.NORM.S.INV($B$6),1,0)</x:f>
        <x:v>0</x:v>
      </x:c>
      <x:c r="AO817" s="34" t="n">
        <x:f>IF(SQRT($B$9)*$B817+SQRT(1-$B$9)*T817&lt;_xlfn.NORM.S.INV($B$6),1,0)</x:f>
        <x:v>0</x:v>
      </x:c>
      <x:c r="AP817" s="34" t="n">
        <x:f>IF(SQRT($B$9)*$B817+SQRT(1-$B$9)*U817&lt;_xlfn.NORM.S.INV($B$6),1,0)</x:f>
        <x:v>0</x:v>
      </x:c>
      <x:c r="AQ817" s="34" t="n">
        <x:f>IF(SQRT($B$9)*$B817+SQRT(1-$B$9)*V817&lt;_xlfn.NORM.S.INV($B$6),1,0)</x:f>
        <x:v>0</x:v>
      </x:c>
      <x:c r="AR817" s="34" t="n">
        <x:f>IF(SQRT($B$9)*$B817+SQRT(1-$B$9)*W817&lt;_xlfn.NORM.S.INV($B$6),1,0)</x:f>
        <x:v>0</x:v>
      </x:c>
      <x:c r="AS817" s="34" t="n">
        <x:f>IF(SQRT($B$9)*$B817+SQRT(1-$B$9)*X817&lt;_xlfn.NORM.S.INV($B$6),1,0)</x:f>
        <x:v>0</x:v>
      </x:c>
      <x:c r="AT817" s="34" t="n">
        <x:f>IF(SQRT($B$9)*$B817+SQRT(1-$B$9)*Y817&lt;_xlfn.NORM.S.INV($B$6),1,0)</x:f>
        <x:v>0</x:v>
      </x:c>
      <x:c r="AU817" s="34" t="n">
        <x:f>IF(SQRT($B$9)*$B817+SQRT(1-$B$9)*Z817&lt;_xlfn.NORM.S.INV($B$6),1,0)</x:f>
        <x:v>0</x:v>
      </x:c>
      <x:c r="AV817" s="34" t="n">
        <x:f>IF(SQRT($B$9)*$B817+SQRT(1-$B$9)*AA817&lt;_xlfn.NORM.S.INV($B$6),1,0)</x:f>
        <x:v>0</x:v>
      </x:c>
      <x:c r="AW817" s="34" t="n">
        <x:f>IF(SQRT($C$9)*$B817+SQRT(1-$C$9)*AB817&lt;_xlfn.NORM.S.INV($C$6),1,0)</x:f>
        <x:v>0</x:v>
      </x:c>
      <x:c r="AX817" s="34" t="n">
        <x:f>IF(SQRT($C$9)*$B817+SQRT(1-$C$9)*AC817&lt;_xlfn.NORM.S.INV($C$6),1,0)</x:f>
        <x:v>0</x:v>
      </x:c>
      <x:c r="AY817" s="34" t="n">
        <x:f>IF(SQRT($C$9)*$B817+SQRT(1-$C$9)*AD817&lt;_xlfn.NORM.S.INV($C$6),1,0)</x:f>
        <x:v>0</x:v>
      </x:c>
      <x:c r="AZ817" s="34" t="n">
        <x:f>IF(SQRT($C$9)*$B817+SQRT(1-$C$9)*AE817&lt;_xlfn.NORM.S.INV($C$6),1,0)</x:f>
        <x:v>0</x:v>
      </x:c>
      <x:c r="BA817" s="34" t="n">
        <x:f>IF(SQRT($C$9)*$B817+SQRT(1-$C$9)*AF817&lt;_xlfn.NORM.S.INV($C$6),1,0)</x:f>
        <x:v>0</x:v>
      </x:c>
      <x:c r="BB817" s="34" t="n">
        <x:f>IF(SQRT($C$9)*$B817+SQRT(1-$C$9)*AG817&lt;_xlfn.NORM.S.INV($C$6),1,0)</x:f>
        <x:v>0</x:v>
      </x:c>
      <x:c r="BC817" s="34" t="n">
        <x:f>IF(SQRT($C$9)*$B817+SQRT(1-$C$9)*AH817&lt;_xlfn.NORM.S.INV($C$6),1,0)</x:f>
        <x:v>0</x:v>
      </x:c>
      <x:c r="BD817" s="34" t="n">
        <x:f>IF(SQRT($C$9)*$B817+SQRT(1-$C$9)*AI817&lt;_xlfn.NORM.S.INV($C$6),1,0)</x:f>
        <x:v>0</x:v>
      </x:c>
      <x:c r="BE817" s="34" t="n">
        <x:f>IF(SQRT($C$9)*$B817+SQRT(1-$C$9)*AJ817&lt;_xlfn.NORM.S.INV($C$6),1,0)</x:f>
        <x:v>0</x:v>
      </x:c>
      <x:c r="BF817" s="34" t="n">
        <x:f>IF(SQRT($C$9)*$B817+SQRT(1-$C$9)*AK817&lt;_xlfn.NORM.S.INV($C$6),1,0)</x:f>
        <x:v>0</x:v>
      </x:c>
      <x:c r="BG817" s="34"/>
      <x:c r="BH817" s="34"/>
      <x:c r="BI817" s="34" t="n">
        <x:f>$B$11*(($A$1061)*$C817/$B$12*$B$7+(1-$A$1061)*$D817/$B$12*$C$7)</x:f>
        <x:v>0</x:v>
      </x:c>
      <x:c r="BJ817" s="34" t="n">
        <x:f>$B$11*(($A$1062)*$C817/$B$12*$B$7+(1-$A$1062)*$D817/$B$12*$C$7)</x:f>
        <x:v>0</x:v>
      </x:c>
      <x:c r="BK817" s="34" t="n">
        <x:f>$B$11*(($A$1063)*$C817/$B$12*$B$7+(1-$A$1063)*$D817/$B$12*$C$7)</x:f>
        <x:v>0</x:v>
      </x:c>
      <x:c r="BL817" s="34" t="n">
        <x:f>$B$11*(($A$1064)*$C817/$B$12*$B$7+(1-$A$1064)*$D817/$B$12*$C$7)</x:f>
        <x:v>0</x:v>
      </x:c>
      <x:c r="BM817" s="34" t="n">
        <x:f>$B$11*(($A$1065)*$C817/$B$12*$B$7+(1-$A$1065)*$D817/$B$12*$C$7)</x:f>
        <x:v>0</x:v>
      </x:c>
      <x:c r="BN817" s="34" t="n">
        <x:f>$B$11*(($A$1066)*$C817/$B$12*$B$7+(1-$A$1066)*$D817/$B$12*$C$7)</x:f>
        <x:v>0</x:v>
      </x:c>
      <x:c r="BO817" s="34" t="n">
        <x:f>$B$11*(($A$1067)*$C817/$B$12*$B$7+(1-$A$1067)*$D817/$B$12*$C$7)</x:f>
        <x:v>0</x:v>
      </x:c>
      <x:c r="BP817" s="34" t="n">
        <x:f>$B$11*(($A$1068)*$C817/$B$12*$B$7+(1-$A$1068)*$D817/$B$12*$C$7)</x:f>
        <x:v>0</x:v>
      </x:c>
      <x:c r="BQ817" s="34" t="n">
        <x:f>$B$11*(($A$1069)*$C817/$B$12*$B$7+(1-$A$1069)*$D817/$B$12*$C$7)</x:f>
        <x:v>0</x:v>
      </x:c>
      <x:c r="BR817" s="34" t="n">
        <x:f>$B$11*(($A$1070)*$C817/$B$12*$B$7+(1-$A$1070)*$D817/$B$12*$C$7)</x:f>
        <x:v>0</x:v>
      </x:c>
      <x:c r="BS817" s="34" t="n">
        <x:f>$B$11*(($A$1071)*$C817/$B$12*$B$7+(1-$A$1071)*$D817/$B$12*$C$7)</x:f>
        <x:v>0</x:v>
      </x:c>
      <x:c r="BT817" s="34" t="n">
        <x:f>$B$11*(($A$1072)*$C817/$B$12*$B$7+(1-$A$1072)*$D817/$B$12*$C$7)</x:f>
        <x:v>0</x:v>
      </x:c>
      <x:c r="BU817" s="34" t="n">
        <x:f>$B$11*(($A$1073)*$C817/$B$12*$B$7+(1-$A$1073)*$D817/$B$12*$C$7)</x:f>
        <x:v>0</x:v>
      </x:c>
      <x:c r="BV817" s="34" t="n">
        <x:f>$B$11*(($A$1074)*$C817/$B$12*$B$7+(1-$A$1074)*$D817/$B$12*$C$7)</x:f>
        <x:v>0</x:v>
      </x:c>
      <x:c r="BW817" s="34" t="n">
        <x:f>$B$11*(($A$1075)*$C817/$B$12*$B$7+(1-$A$1075)*$D817/$B$12*$C$7)</x:f>
        <x:v>0</x:v>
      </x:c>
      <x:c r="BX817" s="34" t="n">
        <x:f>$B$11*(($A$1076)*$C817/$B$12*$B$7+(1-$A$1076)*$D817/$B$12*$C$7)</x:f>
        <x:v>0</x:v>
      </x:c>
      <x:c r="BY817" s="34" t="n">
        <x:f>$B$11*(($A$1077)*$C817/$B$12*$B$7+(1-$A$1077)*$D817/$B$12*$C$7)</x:f>
        <x:v>0</x:v>
      </x:c>
      <x:c r="BZ817" s="34" t="n">
        <x:f>$B$11*(($A$1078)*$C817/$B$12*$B$7+(1-$A$1078)*$D817/$B$12*$C$7)</x:f>
        <x:v>0</x:v>
      </x:c>
      <x:c r="CA817" s="34" t="n">
        <x:f>$B$11*(($A$1079)*$C817/$B$12*$B$7+(1-$A$1079)*$D817/$B$12*$C$7)</x:f>
        <x:v>0</x:v>
      </x:c>
      <x:c r="CB817" s="34" t="n">
        <x:f>$B$11*(($A$1080)*$C817/$B$12*$B$7+(1-$A$1080)*$D817/$B$12*$C$7)</x:f>
        <x:v>0</x:v>
      </x:c>
      <x:c r="CC817" s="34" t="n">
        <x:f>$B$11*(($A$1081)*$C817/$B$12*$B$7+(1-$A$1081)*$D817/$B$12*$C$7)</x:f>
        <x:v>0</x:v>
      </x:c>
    </x:row>
    <x:row r="818">
      <x:c r="A818" s="34" t="n">
        <x:v>794</x:v>
      </x:c>
      <x:c r="B818" s="39" t="n">
        <x:v>-0.011946207451958119</x:v>
      </x:c>
      <x:c r="C818" s="1" t="n">
        <x:f>SUM(AM818:AV818)</x:f>
        <x:v>0</x:v>
      </x:c>
      <x:c r="D818" s="1" t="n">
        <x:f>SUM(AW818:BF818)</x:f>
        <x:v>0</x:v>
      </x:c>
      <x:c r="E818" s="17" t="n">
        <x:f>(1-C818/$B$12)*$B$8-C818/$B$12*$B$7</x:f>
        <x:v>0.05</x:v>
      </x:c>
      <x:c r="F818" s="17" t="n">
        <x:f>(1-D818/$B$12)*$C$8-D818/$B$12*$C$7</x:f>
        <x:v>0.09</x:v>
      </x:c>
      <x:c r="G818" s="32" t="n">
        <x:f>$B$11*($B$10*C818/$B$12*$B$7+(1-$B$10)*D818/$B$12*$C$7)</x:f>
        <x:v>0</x:v>
      </x:c>
      <x:c r="H818" s="17" t="n">
        <x:f>$B$10*E818+(1-$B$10)*F818</x:f>
        <x:v>0.07</x:v>
      </x:c>
      <x:c r="I818" s="34"/>
      <x:c r="J818" s="34"/>
      <x:c r="K818" s="34"/>
      <x:c r="L818" s="34"/>
      <x:c r="M818" s="34"/>
      <x:c r="N818" s="34"/>
      <x:c r="O818" s="34"/>
      <x:c r="P818" s="34"/>
      <x:c r="Q818" s="34"/>
      <x:c r="R818" s="39" t="n">
        <x:v>0.03503280358732347</x:v>
      </x:c>
      <x:c r="S818" s="39" t="n">
        <x:v>-0.8334824329340669</x:v>
      </x:c>
      <x:c r="T818" s="39" t="n">
        <x:v>-0.5825318380528111</x:v>
      </x:c>
      <x:c r="U818" s="39" t="n">
        <x:v>1.514490280688905</x:v>
      </x:c>
      <x:c r="V818" s="39" t="n">
        <x:v>0.7163591152165821</x:v>
      </x:c>
      <x:c r="W818" s="39" t="n">
        <x:v>0.5655483986312024</x:v>
      </x:c>
      <x:c r="X818" s="39" t="n">
        <x:v>-0.8377418004339121</x:v>
      </x:c>
      <x:c r="Y818" s="39" t="n">
        <x:v>1.531900530452534</x:v>
      </x:c>
      <x:c r="Z818" s="39" t="n">
        <x:v>-0.5114958473367417</x:v>
      </x:c>
      <x:c r="AA818" s="39" t="n">
        <x:v>-1.0161277011538377</x:v>
      </x:c>
      <x:c r="AB818" s="39" t="n">
        <x:v>-1.425077708697866</x:v>
      </x:c>
      <x:c r="AC818" s="39" t="n">
        <x:v>-1.039421871106719</x:v>
      </x:c>
      <x:c r="AD818" s="39" t="n">
        <x:v>0.6050436646444493</x:v>
      </x:c>
      <x:c r="AE818" s="39" t="n">
        <x:v>-1.173725655347973</x:v>
      </x:c>
      <x:c r="AF818" s="39" t="n">
        <x:v>0.5137685128004913</x:v>
      </x:c>
      <x:c r="AG818" s="39" t="n">
        <x:v>-0.14664427294406887</x:v>
      </x:c>
      <x:c r="AH818" s="39" t="n">
        <x:v>0.5913042165432929</x:v>
      </x:c>
      <x:c r="AI818" s="39" t="n">
        <x:v>-0.549804356332387</x:v>
      </x:c>
      <x:c r="AJ818" s="39" t="n">
        <x:v>1.1762199057411273</x:v>
      </x:c>
      <x:c r="AK818" s="39" t="n">
        <x:v>0.1975601092359012</x:v>
      </x:c>
      <x:c r="AL818" s="34"/>
      <x:c r="AM818" s="34" t="n">
        <x:f>IF(SQRT($B$9)*$B818+SQRT(1-$B$9)*R818&lt;_xlfn.NORM.S.INV($B$6),1,0)</x:f>
        <x:v>0</x:v>
      </x:c>
      <x:c r="AN818" s="34" t="n">
        <x:f>IF(SQRT($B$9)*$B818+SQRT(1-$B$9)*S818&lt;_xlfn.NORM.S.INV($B$6),1,0)</x:f>
        <x:v>0</x:v>
      </x:c>
      <x:c r="AO818" s="34" t="n">
        <x:f>IF(SQRT($B$9)*$B818+SQRT(1-$B$9)*T818&lt;_xlfn.NORM.S.INV($B$6),1,0)</x:f>
        <x:v>0</x:v>
      </x:c>
      <x:c r="AP818" s="34" t="n">
        <x:f>IF(SQRT($B$9)*$B818+SQRT(1-$B$9)*U818&lt;_xlfn.NORM.S.INV($B$6),1,0)</x:f>
        <x:v>0</x:v>
      </x:c>
      <x:c r="AQ818" s="34" t="n">
        <x:f>IF(SQRT($B$9)*$B818+SQRT(1-$B$9)*V818&lt;_xlfn.NORM.S.INV($B$6),1,0)</x:f>
        <x:v>0</x:v>
      </x:c>
      <x:c r="AR818" s="34" t="n">
        <x:f>IF(SQRT($B$9)*$B818+SQRT(1-$B$9)*W818&lt;_xlfn.NORM.S.INV($B$6),1,0)</x:f>
        <x:v>0</x:v>
      </x:c>
      <x:c r="AS818" s="34" t="n">
        <x:f>IF(SQRT($B$9)*$B818+SQRT(1-$B$9)*X818&lt;_xlfn.NORM.S.INV($B$6),1,0)</x:f>
        <x:v>0</x:v>
      </x:c>
      <x:c r="AT818" s="34" t="n">
        <x:f>IF(SQRT($B$9)*$B818+SQRT(1-$B$9)*Y818&lt;_xlfn.NORM.S.INV($B$6),1,0)</x:f>
        <x:v>0</x:v>
      </x:c>
      <x:c r="AU818" s="34" t="n">
        <x:f>IF(SQRT($B$9)*$B818+SQRT(1-$B$9)*Z818&lt;_xlfn.NORM.S.INV($B$6),1,0)</x:f>
        <x:v>0</x:v>
      </x:c>
      <x:c r="AV818" s="34" t="n">
        <x:f>IF(SQRT($B$9)*$B818+SQRT(1-$B$9)*AA818&lt;_xlfn.NORM.S.INV($B$6),1,0)</x:f>
        <x:v>0</x:v>
      </x:c>
      <x:c r="AW818" s="34" t="n">
        <x:f>IF(SQRT($C$9)*$B818+SQRT(1-$C$9)*AB818&lt;_xlfn.NORM.S.INV($C$6),1,0)</x:f>
        <x:v>0</x:v>
      </x:c>
      <x:c r="AX818" s="34" t="n">
        <x:f>IF(SQRT($C$9)*$B818+SQRT(1-$C$9)*AC818&lt;_xlfn.NORM.S.INV($C$6),1,0)</x:f>
        <x:v>0</x:v>
      </x:c>
      <x:c r="AY818" s="34" t="n">
        <x:f>IF(SQRT($C$9)*$B818+SQRT(1-$C$9)*AD818&lt;_xlfn.NORM.S.INV($C$6),1,0)</x:f>
        <x:v>0</x:v>
      </x:c>
      <x:c r="AZ818" s="34" t="n">
        <x:f>IF(SQRT($C$9)*$B818+SQRT(1-$C$9)*AE818&lt;_xlfn.NORM.S.INV($C$6),1,0)</x:f>
        <x:v>0</x:v>
      </x:c>
      <x:c r="BA818" s="34" t="n">
        <x:f>IF(SQRT($C$9)*$B818+SQRT(1-$C$9)*AF818&lt;_xlfn.NORM.S.INV($C$6),1,0)</x:f>
        <x:v>0</x:v>
      </x:c>
      <x:c r="BB818" s="34" t="n">
        <x:f>IF(SQRT($C$9)*$B818+SQRT(1-$C$9)*AG818&lt;_xlfn.NORM.S.INV($C$6),1,0)</x:f>
        <x:v>0</x:v>
      </x:c>
      <x:c r="BC818" s="34" t="n">
        <x:f>IF(SQRT($C$9)*$B818+SQRT(1-$C$9)*AH818&lt;_xlfn.NORM.S.INV($C$6),1,0)</x:f>
        <x:v>0</x:v>
      </x:c>
      <x:c r="BD818" s="34" t="n">
        <x:f>IF(SQRT($C$9)*$B818+SQRT(1-$C$9)*AI818&lt;_xlfn.NORM.S.INV($C$6),1,0)</x:f>
        <x:v>0</x:v>
      </x:c>
      <x:c r="BE818" s="34" t="n">
        <x:f>IF(SQRT($C$9)*$B818+SQRT(1-$C$9)*AJ818&lt;_xlfn.NORM.S.INV($C$6),1,0)</x:f>
        <x:v>0</x:v>
      </x:c>
      <x:c r="BF818" s="34" t="n">
        <x:f>IF(SQRT($C$9)*$B818+SQRT(1-$C$9)*AK818&lt;_xlfn.NORM.S.INV($C$6),1,0)</x:f>
        <x:v>0</x:v>
      </x:c>
      <x:c r="BG818" s="34"/>
      <x:c r="BH818" s="34"/>
      <x:c r="BI818" s="34" t="n">
        <x:f>$B$11*(($A$1061)*$C818/$B$12*$B$7+(1-$A$1061)*$D818/$B$12*$C$7)</x:f>
        <x:v>0</x:v>
      </x:c>
      <x:c r="BJ818" s="34" t="n">
        <x:f>$B$11*(($A$1062)*$C818/$B$12*$B$7+(1-$A$1062)*$D818/$B$12*$C$7)</x:f>
        <x:v>0</x:v>
      </x:c>
      <x:c r="BK818" s="34" t="n">
        <x:f>$B$11*(($A$1063)*$C818/$B$12*$B$7+(1-$A$1063)*$D818/$B$12*$C$7)</x:f>
        <x:v>0</x:v>
      </x:c>
      <x:c r="BL818" s="34" t="n">
        <x:f>$B$11*(($A$1064)*$C818/$B$12*$B$7+(1-$A$1064)*$D818/$B$12*$C$7)</x:f>
        <x:v>0</x:v>
      </x:c>
      <x:c r="BM818" s="34" t="n">
        <x:f>$B$11*(($A$1065)*$C818/$B$12*$B$7+(1-$A$1065)*$D818/$B$12*$C$7)</x:f>
        <x:v>0</x:v>
      </x:c>
      <x:c r="BN818" s="34" t="n">
        <x:f>$B$11*(($A$1066)*$C818/$B$12*$B$7+(1-$A$1066)*$D818/$B$12*$C$7)</x:f>
        <x:v>0</x:v>
      </x:c>
      <x:c r="BO818" s="34" t="n">
        <x:f>$B$11*(($A$1067)*$C818/$B$12*$B$7+(1-$A$1067)*$D818/$B$12*$C$7)</x:f>
        <x:v>0</x:v>
      </x:c>
      <x:c r="BP818" s="34" t="n">
        <x:f>$B$11*(($A$1068)*$C818/$B$12*$B$7+(1-$A$1068)*$D818/$B$12*$C$7)</x:f>
        <x:v>0</x:v>
      </x:c>
      <x:c r="BQ818" s="34" t="n">
        <x:f>$B$11*(($A$1069)*$C818/$B$12*$B$7+(1-$A$1069)*$D818/$B$12*$C$7)</x:f>
        <x:v>0</x:v>
      </x:c>
      <x:c r="BR818" s="34" t="n">
        <x:f>$B$11*(($A$1070)*$C818/$B$12*$B$7+(1-$A$1070)*$D818/$B$12*$C$7)</x:f>
        <x:v>0</x:v>
      </x:c>
      <x:c r="BS818" s="34" t="n">
        <x:f>$B$11*(($A$1071)*$C818/$B$12*$B$7+(1-$A$1071)*$D818/$B$12*$C$7)</x:f>
        <x:v>0</x:v>
      </x:c>
      <x:c r="BT818" s="34" t="n">
        <x:f>$B$11*(($A$1072)*$C818/$B$12*$B$7+(1-$A$1072)*$D818/$B$12*$C$7)</x:f>
        <x:v>0</x:v>
      </x:c>
      <x:c r="BU818" s="34" t="n">
        <x:f>$B$11*(($A$1073)*$C818/$B$12*$B$7+(1-$A$1073)*$D818/$B$12*$C$7)</x:f>
        <x:v>0</x:v>
      </x:c>
      <x:c r="BV818" s="34" t="n">
        <x:f>$B$11*(($A$1074)*$C818/$B$12*$B$7+(1-$A$1074)*$D818/$B$12*$C$7)</x:f>
        <x:v>0</x:v>
      </x:c>
      <x:c r="BW818" s="34" t="n">
        <x:f>$B$11*(($A$1075)*$C818/$B$12*$B$7+(1-$A$1075)*$D818/$B$12*$C$7)</x:f>
        <x:v>0</x:v>
      </x:c>
      <x:c r="BX818" s="34" t="n">
        <x:f>$B$11*(($A$1076)*$C818/$B$12*$B$7+(1-$A$1076)*$D818/$B$12*$C$7)</x:f>
        <x:v>0</x:v>
      </x:c>
      <x:c r="BY818" s="34" t="n">
        <x:f>$B$11*(($A$1077)*$C818/$B$12*$B$7+(1-$A$1077)*$D818/$B$12*$C$7)</x:f>
        <x:v>0</x:v>
      </x:c>
      <x:c r="BZ818" s="34" t="n">
        <x:f>$B$11*(($A$1078)*$C818/$B$12*$B$7+(1-$A$1078)*$D818/$B$12*$C$7)</x:f>
        <x:v>0</x:v>
      </x:c>
      <x:c r="CA818" s="34" t="n">
        <x:f>$B$11*(($A$1079)*$C818/$B$12*$B$7+(1-$A$1079)*$D818/$B$12*$C$7)</x:f>
        <x:v>0</x:v>
      </x:c>
      <x:c r="CB818" s="34" t="n">
        <x:f>$B$11*(($A$1080)*$C818/$B$12*$B$7+(1-$A$1080)*$D818/$B$12*$C$7)</x:f>
        <x:v>0</x:v>
      </x:c>
      <x:c r="CC818" s="34" t="n">
        <x:f>$B$11*(($A$1081)*$C818/$B$12*$B$7+(1-$A$1081)*$D818/$B$12*$C$7)</x:f>
        <x:v>0</x:v>
      </x:c>
    </x:row>
    <x:row r="819">
      <x:c r="A819" s="34" t="n">
        <x:v>795</x:v>
      </x:c>
      <x:c r="B819" s="39" t="n">
        <x:v>0.3237387966032878</x:v>
      </x:c>
      <x:c r="C819" s="1" t="n">
        <x:f>SUM(AM819:AV819)</x:f>
        <x:v>0</x:v>
      </x:c>
      <x:c r="D819" s="1" t="n">
        <x:f>SUM(AW819:BF819)</x:f>
        <x:v>0</x:v>
      </x:c>
      <x:c r="E819" s="17" t="n">
        <x:f>(1-C819/$B$12)*$B$8-C819/$B$12*$B$7</x:f>
        <x:v>0.05</x:v>
      </x:c>
      <x:c r="F819" s="17" t="n">
        <x:f>(1-D819/$B$12)*$C$8-D819/$B$12*$C$7</x:f>
        <x:v>0.09</x:v>
      </x:c>
      <x:c r="G819" s="32" t="n">
        <x:f>$B$11*($B$10*C819/$B$12*$B$7+(1-$B$10)*D819/$B$12*$C$7)</x:f>
        <x:v>0</x:v>
      </x:c>
      <x:c r="H819" s="17" t="n">
        <x:f>$B$10*E819+(1-$B$10)*F819</x:f>
        <x:v>0.07</x:v>
      </x:c>
      <x:c r="I819" s="34"/>
      <x:c r="J819" s="34"/>
      <x:c r="K819" s="34"/>
      <x:c r="L819" s="34"/>
      <x:c r="M819" s="34"/>
      <x:c r="N819" s="34"/>
      <x:c r="O819" s="34"/>
      <x:c r="P819" s="34"/>
      <x:c r="Q819" s="34"/>
      <x:c r="R819" s="39" t="n">
        <x:v>0.8909060181286604</x:v>
      </x:c>
      <x:c r="S819" s="39" t="n">
        <x:v>-0.5950950868614374</x:v>
      </x:c>
      <x:c r="T819" s="39" t="n">
        <x:v>-0.4581203749680569</x:v>
      </x:c>
      <x:c r="U819" s="39" t="n">
        <x:v>-1.188046967821792</x:v>
      </x:c>
      <x:c r="V819" s="39" t="n">
        <x:v>0.8220255450927411</x:v>
      </x:c>
      <x:c r="W819" s="39" t="n">
        <x:v>0.002466671885749537</x:v>
      </x:c>
      <x:c r="X819" s="39" t="n">
        <x:v>0.7232406679835124</x:v>
      </x:c>
      <x:c r="Y819" s="39" t="n">
        <x:v>0.3264115692866296</x:v>
      </x:c>
      <x:c r="Z819" s="39" t="n">
        <x:v>-0.10808191269277637</x:v>
      </x:c>
      <x:c r="AA819" s="39" t="n">
        <x:v>1.1975155097708703</x:v>
      </x:c>
      <x:c r="AB819" s="39" t="n">
        <x:v>-0.6077529312315599</x:v>
      </x:c>
      <x:c r="AC819" s="39" t="n">
        <x:v>-0.02588586558262973</x:v>
      </x:c>
      <x:c r="AD819" s="39" t="n">
        <x:v>0.09081388805891674</x:v>
      </x:c>
      <x:c r="AE819" s="39" t="n">
        <x:v>-0.7332943278927115</x:v>
      </x:c>
      <x:c r="AF819" s="39" t="n">
        <x:v>1.465303852289961</x:v>
      </x:c>
      <x:c r="AG819" s="39" t="n">
        <x:v>0.6835520341892843</x:v>
      </x:c>
      <x:c r="AH819" s="39" t="n">
        <x:v>0.9912410939257054</x:v>
      </x:c>
      <x:c r="AI819" s="39" t="n">
        <x:v>0.5299456456719662</x:v>
      </x:c>
      <x:c r="AJ819" s="39" t="n">
        <x:v>1.0096486636506328</x:v>
      </x:c>
      <x:c r="AK819" s="39" t="n">
        <x:v>-0.09554376499144623</x:v>
      </x:c>
      <x:c r="AL819" s="34"/>
      <x:c r="AM819" s="34" t="n">
        <x:f>IF(SQRT($B$9)*$B819+SQRT(1-$B$9)*R819&lt;_xlfn.NORM.S.INV($B$6),1,0)</x:f>
        <x:v>0</x:v>
      </x:c>
      <x:c r="AN819" s="34" t="n">
        <x:f>IF(SQRT($B$9)*$B819+SQRT(1-$B$9)*S819&lt;_xlfn.NORM.S.INV($B$6),1,0)</x:f>
        <x:v>0</x:v>
      </x:c>
      <x:c r="AO819" s="34" t="n">
        <x:f>IF(SQRT($B$9)*$B819+SQRT(1-$B$9)*T819&lt;_xlfn.NORM.S.INV($B$6),1,0)</x:f>
        <x:v>0</x:v>
      </x:c>
      <x:c r="AP819" s="34" t="n">
        <x:f>IF(SQRT($B$9)*$B819+SQRT(1-$B$9)*U819&lt;_xlfn.NORM.S.INV($B$6),1,0)</x:f>
        <x:v>0</x:v>
      </x:c>
      <x:c r="AQ819" s="34" t="n">
        <x:f>IF(SQRT($B$9)*$B819+SQRT(1-$B$9)*V819&lt;_xlfn.NORM.S.INV($B$6),1,0)</x:f>
        <x:v>0</x:v>
      </x:c>
      <x:c r="AR819" s="34" t="n">
        <x:f>IF(SQRT($B$9)*$B819+SQRT(1-$B$9)*W819&lt;_xlfn.NORM.S.INV($B$6),1,0)</x:f>
        <x:v>0</x:v>
      </x:c>
      <x:c r="AS819" s="34" t="n">
        <x:f>IF(SQRT($B$9)*$B819+SQRT(1-$B$9)*X819&lt;_xlfn.NORM.S.INV($B$6),1,0)</x:f>
        <x:v>0</x:v>
      </x:c>
      <x:c r="AT819" s="34" t="n">
        <x:f>IF(SQRT($B$9)*$B819+SQRT(1-$B$9)*Y819&lt;_xlfn.NORM.S.INV($B$6),1,0)</x:f>
        <x:v>0</x:v>
      </x:c>
      <x:c r="AU819" s="34" t="n">
        <x:f>IF(SQRT($B$9)*$B819+SQRT(1-$B$9)*Z819&lt;_xlfn.NORM.S.INV($B$6),1,0)</x:f>
        <x:v>0</x:v>
      </x:c>
      <x:c r="AV819" s="34" t="n">
        <x:f>IF(SQRT($B$9)*$B819+SQRT(1-$B$9)*AA819&lt;_xlfn.NORM.S.INV($B$6),1,0)</x:f>
        <x:v>0</x:v>
      </x:c>
      <x:c r="AW819" s="34" t="n">
        <x:f>IF(SQRT($C$9)*$B819+SQRT(1-$C$9)*AB819&lt;_xlfn.NORM.S.INV($C$6),1,0)</x:f>
        <x:v>0</x:v>
      </x:c>
      <x:c r="AX819" s="34" t="n">
        <x:f>IF(SQRT($C$9)*$B819+SQRT(1-$C$9)*AC819&lt;_xlfn.NORM.S.INV($C$6),1,0)</x:f>
        <x:v>0</x:v>
      </x:c>
      <x:c r="AY819" s="34" t="n">
        <x:f>IF(SQRT($C$9)*$B819+SQRT(1-$C$9)*AD819&lt;_xlfn.NORM.S.INV($C$6),1,0)</x:f>
        <x:v>0</x:v>
      </x:c>
      <x:c r="AZ819" s="34" t="n">
        <x:f>IF(SQRT($C$9)*$B819+SQRT(1-$C$9)*AE819&lt;_xlfn.NORM.S.INV($C$6),1,0)</x:f>
        <x:v>0</x:v>
      </x:c>
      <x:c r="BA819" s="34" t="n">
        <x:f>IF(SQRT($C$9)*$B819+SQRT(1-$C$9)*AF819&lt;_xlfn.NORM.S.INV($C$6),1,0)</x:f>
        <x:v>0</x:v>
      </x:c>
      <x:c r="BB819" s="34" t="n">
        <x:f>IF(SQRT($C$9)*$B819+SQRT(1-$C$9)*AG819&lt;_xlfn.NORM.S.INV($C$6),1,0)</x:f>
        <x:v>0</x:v>
      </x:c>
      <x:c r="BC819" s="34" t="n">
        <x:f>IF(SQRT($C$9)*$B819+SQRT(1-$C$9)*AH819&lt;_xlfn.NORM.S.INV($C$6),1,0)</x:f>
        <x:v>0</x:v>
      </x:c>
      <x:c r="BD819" s="34" t="n">
        <x:f>IF(SQRT($C$9)*$B819+SQRT(1-$C$9)*AI819&lt;_xlfn.NORM.S.INV($C$6),1,0)</x:f>
        <x:v>0</x:v>
      </x:c>
      <x:c r="BE819" s="34" t="n">
        <x:f>IF(SQRT($C$9)*$B819+SQRT(1-$C$9)*AJ819&lt;_xlfn.NORM.S.INV($C$6),1,0)</x:f>
        <x:v>0</x:v>
      </x:c>
      <x:c r="BF819" s="34" t="n">
        <x:f>IF(SQRT($C$9)*$B819+SQRT(1-$C$9)*AK819&lt;_xlfn.NORM.S.INV($C$6),1,0)</x:f>
        <x:v>0</x:v>
      </x:c>
      <x:c r="BG819" s="34"/>
      <x:c r="BH819" s="34"/>
      <x:c r="BI819" s="34" t="n">
        <x:f>$B$11*(($A$1061)*$C819/$B$12*$B$7+(1-$A$1061)*$D819/$B$12*$C$7)</x:f>
        <x:v>0</x:v>
      </x:c>
      <x:c r="BJ819" s="34" t="n">
        <x:f>$B$11*(($A$1062)*$C819/$B$12*$B$7+(1-$A$1062)*$D819/$B$12*$C$7)</x:f>
        <x:v>0</x:v>
      </x:c>
      <x:c r="BK819" s="34" t="n">
        <x:f>$B$11*(($A$1063)*$C819/$B$12*$B$7+(1-$A$1063)*$D819/$B$12*$C$7)</x:f>
        <x:v>0</x:v>
      </x:c>
      <x:c r="BL819" s="34" t="n">
        <x:f>$B$11*(($A$1064)*$C819/$B$12*$B$7+(1-$A$1064)*$D819/$B$12*$C$7)</x:f>
        <x:v>0</x:v>
      </x:c>
      <x:c r="BM819" s="34" t="n">
        <x:f>$B$11*(($A$1065)*$C819/$B$12*$B$7+(1-$A$1065)*$D819/$B$12*$C$7)</x:f>
        <x:v>0</x:v>
      </x:c>
      <x:c r="BN819" s="34" t="n">
        <x:f>$B$11*(($A$1066)*$C819/$B$12*$B$7+(1-$A$1066)*$D819/$B$12*$C$7)</x:f>
        <x:v>0</x:v>
      </x:c>
      <x:c r="BO819" s="34" t="n">
        <x:f>$B$11*(($A$1067)*$C819/$B$12*$B$7+(1-$A$1067)*$D819/$B$12*$C$7)</x:f>
        <x:v>0</x:v>
      </x:c>
      <x:c r="BP819" s="34" t="n">
        <x:f>$B$11*(($A$1068)*$C819/$B$12*$B$7+(1-$A$1068)*$D819/$B$12*$C$7)</x:f>
        <x:v>0</x:v>
      </x:c>
      <x:c r="BQ819" s="34" t="n">
        <x:f>$B$11*(($A$1069)*$C819/$B$12*$B$7+(1-$A$1069)*$D819/$B$12*$C$7)</x:f>
        <x:v>0</x:v>
      </x:c>
      <x:c r="BR819" s="34" t="n">
        <x:f>$B$11*(($A$1070)*$C819/$B$12*$B$7+(1-$A$1070)*$D819/$B$12*$C$7)</x:f>
        <x:v>0</x:v>
      </x:c>
      <x:c r="BS819" s="34" t="n">
        <x:f>$B$11*(($A$1071)*$C819/$B$12*$B$7+(1-$A$1071)*$D819/$B$12*$C$7)</x:f>
        <x:v>0</x:v>
      </x:c>
      <x:c r="BT819" s="34" t="n">
        <x:f>$B$11*(($A$1072)*$C819/$B$12*$B$7+(1-$A$1072)*$D819/$B$12*$C$7)</x:f>
        <x:v>0</x:v>
      </x:c>
      <x:c r="BU819" s="34" t="n">
        <x:f>$B$11*(($A$1073)*$C819/$B$12*$B$7+(1-$A$1073)*$D819/$B$12*$C$7)</x:f>
        <x:v>0</x:v>
      </x:c>
      <x:c r="BV819" s="34" t="n">
        <x:f>$B$11*(($A$1074)*$C819/$B$12*$B$7+(1-$A$1074)*$D819/$B$12*$C$7)</x:f>
        <x:v>0</x:v>
      </x:c>
      <x:c r="BW819" s="34" t="n">
        <x:f>$B$11*(($A$1075)*$C819/$B$12*$B$7+(1-$A$1075)*$D819/$B$12*$C$7)</x:f>
        <x:v>0</x:v>
      </x:c>
      <x:c r="BX819" s="34" t="n">
        <x:f>$B$11*(($A$1076)*$C819/$B$12*$B$7+(1-$A$1076)*$D819/$B$12*$C$7)</x:f>
        <x:v>0</x:v>
      </x:c>
      <x:c r="BY819" s="34" t="n">
        <x:f>$B$11*(($A$1077)*$C819/$B$12*$B$7+(1-$A$1077)*$D819/$B$12*$C$7)</x:f>
        <x:v>0</x:v>
      </x:c>
      <x:c r="BZ819" s="34" t="n">
        <x:f>$B$11*(($A$1078)*$C819/$B$12*$B$7+(1-$A$1078)*$D819/$B$12*$C$7)</x:f>
        <x:v>0</x:v>
      </x:c>
      <x:c r="CA819" s="34" t="n">
        <x:f>$B$11*(($A$1079)*$C819/$B$12*$B$7+(1-$A$1079)*$D819/$B$12*$C$7)</x:f>
        <x:v>0</x:v>
      </x:c>
      <x:c r="CB819" s="34" t="n">
        <x:f>$B$11*(($A$1080)*$C819/$B$12*$B$7+(1-$A$1080)*$D819/$B$12*$C$7)</x:f>
        <x:v>0</x:v>
      </x:c>
      <x:c r="CC819" s="34" t="n">
        <x:f>$B$11*(($A$1081)*$C819/$B$12*$B$7+(1-$A$1081)*$D819/$B$12*$C$7)</x:f>
        <x:v>0</x:v>
      </x:c>
    </x:row>
    <x:row r="820">
      <x:c r="A820" s="34" t="n">
        <x:v>796</x:v>
      </x:c>
      <x:c r="B820" s="39" t="n">
        <x:v>0.4056555029029142</x:v>
      </x:c>
      <x:c r="C820" s="1" t="n">
        <x:f>SUM(AM820:AV820)</x:f>
        <x:v>0</x:v>
      </x:c>
      <x:c r="D820" s="1" t="n">
        <x:f>SUM(AW820:BF820)</x:f>
        <x:v>0</x:v>
      </x:c>
      <x:c r="E820" s="17" t="n">
        <x:f>(1-C820/$B$12)*$B$8-C820/$B$12*$B$7</x:f>
        <x:v>0.05</x:v>
      </x:c>
      <x:c r="F820" s="17" t="n">
        <x:f>(1-D820/$B$12)*$C$8-D820/$B$12*$C$7</x:f>
        <x:v>0.09</x:v>
      </x:c>
      <x:c r="G820" s="32" t="n">
        <x:f>$B$11*($B$10*C820/$B$12*$B$7+(1-$B$10)*D820/$B$12*$C$7)</x:f>
        <x:v>0</x:v>
      </x:c>
      <x:c r="H820" s="17" t="n">
        <x:f>$B$10*E820+(1-$B$10)*F820</x:f>
        <x:v>0.07</x:v>
      </x:c>
      <x:c r="I820" s="34"/>
      <x:c r="J820" s="34"/>
      <x:c r="K820" s="34"/>
      <x:c r="L820" s="34"/>
      <x:c r="M820" s="34"/>
      <x:c r="N820" s="34"/>
      <x:c r="O820" s="34"/>
      <x:c r="P820" s="34"/>
      <x:c r="Q820" s="34"/>
      <x:c r="R820" s="39" t="n">
        <x:v>-0.9578714263162806</x:v>
      </x:c>
      <x:c r="S820" s="39" t="n">
        <x:v>0.5426457970933329</x:v>
      </x:c>
      <x:c r="T820" s="39" t="n">
        <x:v>-0.4107872471954683</x:v>
      </x:c>
      <x:c r="U820" s="39" t="n">
        <x:v>-0.5136288606183959</x:v>
      </x:c>
      <x:c r="V820" s="39" t="n">
        <x:v>-1.868986817567731</x:v>
      </x:c>
      <x:c r="W820" s="39" t="n">
        <x:v>-0.4520348664590677</x:v>
      </x:c>
      <x:c r="X820" s="39" t="n">
        <x:v>-1.1873151700170954</x:v>
      </x:c>
      <x:c r="Y820" s="39" t="n">
        <x:v>-0.8055651176602924</x:v>
      </x:c>
      <x:c r="Z820" s="39" t="n">
        <x:v>-0.9719016986405644</x:v>
      </x:c>
      <x:c r="AA820" s="39" t="n">
        <x:v>0.9345024110439222</x:v>
      </x:c>
      <x:c r="AB820" s="39" t="n">
        <x:v>-0.28483001135529734</x:v>
      </x:c>
      <x:c r="AC820" s="39" t="n">
        <x:v>-0.055015663784441005</x:v>
      </x:c>
      <x:c r="AD820" s="39" t="n">
        <x:v>0.17331421272480055</x:v>
      </x:c>
      <x:c r="AE820" s="39" t="n">
        <x:v>0.07513149912151547</x:v>
      </x:c>
      <x:c r="AF820" s="39" t="n">
        <x:v>-0.14979509098643254</x:v>
      </x:c>
      <x:c r="AG820" s="39" t="n">
        <x:v>-1.817106707544058</x:v>
      </x:c>
      <x:c r="AH820" s="39" t="n">
        <x:v>0.10260143666190708</x:v>
      </x:c>
      <x:c r="AI820" s="39" t="n">
        <x:v>0.9008561263777194</x:v>
      </x:c>
      <x:c r="AJ820" s="39" t="n">
        <x:v>0.10539750539062298</x:v>
      </x:c>
      <x:c r="AK820" s="39" t="n">
        <x:v>-1.2568995547552169</x:v>
      </x:c>
      <x:c r="AL820" s="34"/>
      <x:c r="AM820" s="34" t="n">
        <x:f>IF(SQRT($B$9)*$B820+SQRT(1-$B$9)*R820&lt;_xlfn.NORM.S.INV($B$6),1,0)</x:f>
        <x:v>0</x:v>
      </x:c>
      <x:c r="AN820" s="34" t="n">
        <x:f>IF(SQRT($B$9)*$B820+SQRT(1-$B$9)*S820&lt;_xlfn.NORM.S.INV($B$6),1,0)</x:f>
        <x:v>0</x:v>
      </x:c>
      <x:c r="AO820" s="34" t="n">
        <x:f>IF(SQRT($B$9)*$B820+SQRT(1-$B$9)*T820&lt;_xlfn.NORM.S.INV($B$6),1,0)</x:f>
        <x:v>0</x:v>
      </x:c>
      <x:c r="AP820" s="34" t="n">
        <x:f>IF(SQRT($B$9)*$B820+SQRT(1-$B$9)*U820&lt;_xlfn.NORM.S.INV($B$6),1,0)</x:f>
        <x:v>0</x:v>
      </x:c>
      <x:c r="AQ820" s="34" t="n">
        <x:f>IF(SQRT($B$9)*$B820+SQRT(1-$B$9)*V820&lt;_xlfn.NORM.S.INV($B$6),1,0)</x:f>
        <x:v>0</x:v>
      </x:c>
      <x:c r="AR820" s="34" t="n">
        <x:f>IF(SQRT($B$9)*$B820+SQRT(1-$B$9)*W820&lt;_xlfn.NORM.S.INV($B$6),1,0)</x:f>
        <x:v>0</x:v>
      </x:c>
      <x:c r="AS820" s="34" t="n">
        <x:f>IF(SQRT($B$9)*$B820+SQRT(1-$B$9)*X820&lt;_xlfn.NORM.S.INV($B$6),1,0)</x:f>
        <x:v>0</x:v>
      </x:c>
      <x:c r="AT820" s="34" t="n">
        <x:f>IF(SQRT($B$9)*$B820+SQRT(1-$B$9)*Y820&lt;_xlfn.NORM.S.INV($B$6),1,0)</x:f>
        <x:v>0</x:v>
      </x:c>
      <x:c r="AU820" s="34" t="n">
        <x:f>IF(SQRT($B$9)*$B820+SQRT(1-$B$9)*Z820&lt;_xlfn.NORM.S.INV($B$6),1,0)</x:f>
        <x:v>0</x:v>
      </x:c>
      <x:c r="AV820" s="34" t="n">
        <x:f>IF(SQRT($B$9)*$B820+SQRT(1-$B$9)*AA820&lt;_xlfn.NORM.S.INV($B$6),1,0)</x:f>
        <x:v>0</x:v>
      </x:c>
      <x:c r="AW820" s="34" t="n">
        <x:f>IF(SQRT($C$9)*$B820+SQRT(1-$C$9)*AB820&lt;_xlfn.NORM.S.INV($C$6),1,0)</x:f>
        <x:v>0</x:v>
      </x:c>
      <x:c r="AX820" s="34" t="n">
        <x:f>IF(SQRT($C$9)*$B820+SQRT(1-$C$9)*AC820&lt;_xlfn.NORM.S.INV($C$6),1,0)</x:f>
        <x:v>0</x:v>
      </x:c>
      <x:c r="AY820" s="34" t="n">
        <x:f>IF(SQRT($C$9)*$B820+SQRT(1-$C$9)*AD820&lt;_xlfn.NORM.S.INV($C$6),1,0)</x:f>
        <x:v>0</x:v>
      </x:c>
      <x:c r="AZ820" s="34" t="n">
        <x:f>IF(SQRT($C$9)*$B820+SQRT(1-$C$9)*AE820&lt;_xlfn.NORM.S.INV($C$6),1,0)</x:f>
        <x:v>0</x:v>
      </x:c>
      <x:c r="BA820" s="34" t="n">
        <x:f>IF(SQRT($C$9)*$B820+SQRT(1-$C$9)*AF820&lt;_xlfn.NORM.S.INV($C$6),1,0)</x:f>
        <x:v>0</x:v>
      </x:c>
      <x:c r="BB820" s="34" t="n">
        <x:f>IF(SQRT($C$9)*$B820+SQRT(1-$C$9)*AG820&lt;_xlfn.NORM.S.INV($C$6),1,0)</x:f>
        <x:v>0</x:v>
      </x:c>
      <x:c r="BC820" s="34" t="n">
        <x:f>IF(SQRT($C$9)*$B820+SQRT(1-$C$9)*AH820&lt;_xlfn.NORM.S.INV($C$6),1,0)</x:f>
        <x:v>0</x:v>
      </x:c>
      <x:c r="BD820" s="34" t="n">
        <x:f>IF(SQRT($C$9)*$B820+SQRT(1-$C$9)*AI820&lt;_xlfn.NORM.S.INV($C$6),1,0)</x:f>
        <x:v>0</x:v>
      </x:c>
      <x:c r="BE820" s="34" t="n">
        <x:f>IF(SQRT($C$9)*$B820+SQRT(1-$C$9)*AJ820&lt;_xlfn.NORM.S.INV($C$6),1,0)</x:f>
        <x:v>0</x:v>
      </x:c>
      <x:c r="BF820" s="34" t="n">
        <x:f>IF(SQRT($C$9)*$B820+SQRT(1-$C$9)*AK820&lt;_xlfn.NORM.S.INV($C$6),1,0)</x:f>
        <x:v>0</x:v>
      </x:c>
      <x:c r="BG820" s="34"/>
      <x:c r="BH820" s="34"/>
      <x:c r="BI820" s="34" t="n">
        <x:f>$B$11*(($A$1061)*$C820/$B$12*$B$7+(1-$A$1061)*$D820/$B$12*$C$7)</x:f>
        <x:v>0</x:v>
      </x:c>
      <x:c r="BJ820" s="34" t="n">
        <x:f>$B$11*(($A$1062)*$C820/$B$12*$B$7+(1-$A$1062)*$D820/$B$12*$C$7)</x:f>
        <x:v>0</x:v>
      </x:c>
      <x:c r="BK820" s="34" t="n">
        <x:f>$B$11*(($A$1063)*$C820/$B$12*$B$7+(1-$A$1063)*$D820/$B$12*$C$7)</x:f>
        <x:v>0</x:v>
      </x:c>
      <x:c r="BL820" s="34" t="n">
        <x:f>$B$11*(($A$1064)*$C820/$B$12*$B$7+(1-$A$1064)*$D820/$B$12*$C$7)</x:f>
        <x:v>0</x:v>
      </x:c>
      <x:c r="BM820" s="34" t="n">
        <x:f>$B$11*(($A$1065)*$C820/$B$12*$B$7+(1-$A$1065)*$D820/$B$12*$C$7)</x:f>
        <x:v>0</x:v>
      </x:c>
      <x:c r="BN820" s="34" t="n">
        <x:f>$B$11*(($A$1066)*$C820/$B$12*$B$7+(1-$A$1066)*$D820/$B$12*$C$7)</x:f>
        <x:v>0</x:v>
      </x:c>
      <x:c r="BO820" s="34" t="n">
        <x:f>$B$11*(($A$1067)*$C820/$B$12*$B$7+(1-$A$1067)*$D820/$B$12*$C$7)</x:f>
        <x:v>0</x:v>
      </x:c>
      <x:c r="BP820" s="34" t="n">
        <x:f>$B$11*(($A$1068)*$C820/$B$12*$B$7+(1-$A$1068)*$D820/$B$12*$C$7)</x:f>
        <x:v>0</x:v>
      </x:c>
      <x:c r="BQ820" s="34" t="n">
        <x:f>$B$11*(($A$1069)*$C820/$B$12*$B$7+(1-$A$1069)*$D820/$B$12*$C$7)</x:f>
        <x:v>0</x:v>
      </x:c>
      <x:c r="BR820" s="34" t="n">
        <x:f>$B$11*(($A$1070)*$C820/$B$12*$B$7+(1-$A$1070)*$D820/$B$12*$C$7)</x:f>
        <x:v>0</x:v>
      </x:c>
      <x:c r="BS820" s="34" t="n">
        <x:f>$B$11*(($A$1071)*$C820/$B$12*$B$7+(1-$A$1071)*$D820/$B$12*$C$7)</x:f>
        <x:v>0</x:v>
      </x:c>
      <x:c r="BT820" s="34" t="n">
        <x:f>$B$11*(($A$1072)*$C820/$B$12*$B$7+(1-$A$1072)*$D820/$B$12*$C$7)</x:f>
        <x:v>0</x:v>
      </x:c>
      <x:c r="BU820" s="34" t="n">
        <x:f>$B$11*(($A$1073)*$C820/$B$12*$B$7+(1-$A$1073)*$D820/$B$12*$C$7)</x:f>
        <x:v>0</x:v>
      </x:c>
      <x:c r="BV820" s="34" t="n">
        <x:f>$B$11*(($A$1074)*$C820/$B$12*$B$7+(1-$A$1074)*$D820/$B$12*$C$7)</x:f>
        <x:v>0</x:v>
      </x:c>
      <x:c r="BW820" s="34" t="n">
        <x:f>$B$11*(($A$1075)*$C820/$B$12*$B$7+(1-$A$1075)*$D820/$B$12*$C$7)</x:f>
        <x:v>0</x:v>
      </x:c>
      <x:c r="BX820" s="34" t="n">
        <x:f>$B$11*(($A$1076)*$C820/$B$12*$B$7+(1-$A$1076)*$D820/$B$12*$C$7)</x:f>
        <x:v>0</x:v>
      </x:c>
      <x:c r="BY820" s="34" t="n">
        <x:f>$B$11*(($A$1077)*$C820/$B$12*$B$7+(1-$A$1077)*$D820/$B$12*$C$7)</x:f>
        <x:v>0</x:v>
      </x:c>
      <x:c r="BZ820" s="34" t="n">
        <x:f>$B$11*(($A$1078)*$C820/$B$12*$B$7+(1-$A$1078)*$D820/$B$12*$C$7)</x:f>
        <x:v>0</x:v>
      </x:c>
      <x:c r="CA820" s="34" t="n">
        <x:f>$B$11*(($A$1079)*$C820/$B$12*$B$7+(1-$A$1079)*$D820/$B$12*$C$7)</x:f>
        <x:v>0</x:v>
      </x:c>
      <x:c r="CB820" s="34" t="n">
        <x:f>$B$11*(($A$1080)*$C820/$B$12*$B$7+(1-$A$1080)*$D820/$B$12*$C$7)</x:f>
        <x:v>0</x:v>
      </x:c>
      <x:c r="CC820" s="34" t="n">
        <x:f>$B$11*(($A$1081)*$C820/$B$12*$B$7+(1-$A$1081)*$D820/$B$12*$C$7)</x:f>
        <x:v>0</x:v>
      </x:c>
    </x:row>
    <x:row r="821">
      <x:c r="A821" s="34" t="n">
        <x:v>797</x:v>
      </x:c>
      <x:c r="B821" s="39" t="n">
        <x:v>-1.7628343753982343</x:v>
      </x:c>
      <x:c r="C821" s="1" t="n">
        <x:f>SUM(AM821:AV821)</x:f>
        <x:v>1</x:v>
      </x:c>
      <x:c r="D821" s="1" t="n">
        <x:f>SUM(AW821:BF821)</x:f>
        <x:v>1</x:v>
      </x:c>
      <x:c r="E821" s="17" t="n">
        <x:f>(1-C821/$B$12)*$B$8-C821/$B$12*$B$7</x:f>
        <x:v>0.0049999999999999975</x:v>
      </x:c>
      <x:c r="F821" s="17" t="n">
        <x:f>(1-D821/$B$12)*$C$8-D821/$B$12*$C$7</x:f>
        <x:v>0.021000000000000005</x:v>
      </x:c>
      <x:c r="G821" s="32" t="n">
        <x:f>$B$11*($B$10*C821/$B$12*$B$7+(1-$B$10)*D821/$B$12*$C$7)</x:f>
        <x:v>500</x:v>
      </x:c>
      <x:c r="H821" s="17" t="n">
        <x:f>$B$10*E821+(1-$B$10)*F821</x:f>
        <x:v>0.013000000000000001</x:v>
      </x:c>
      <x:c r="I821" s="34"/>
      <x:c r="J821" s="34"/>
      <x:c r="K821" s="34"/>
      <x:c r="L821" s="34"/>
      <x:c r="M821" s="34"/>
      <x:c r="N821" s="34"/>
      <x:c r="O821" s="34"/>
      <x:c r="P821" s="34"/>
      <x:c r="Q821" s="34"/>
      <x:c r="R821" s="39" t="n">
        <x:v>-0.9099726793922067</x:v>
      </x:c>
      <x:c r="S821" s="39" t="n">
        <x:v>-1.560713243753748</x:v>
      </x:c>
      <x:c r="T821" s="39" t="n">
        <x:v>-0.2687945354509284</x:v>
      </x:c>
      <x:c r="U821" s="39" t="n">
        <x:v>-0.7447094621879848</x:v>
      </x:c>
      <x:c r="V821" s="39" t="n">
        <x:v>-0.39036327687252054</x:v>
      </x:c>
      <x:c r="W821" s="39" t="n">
        <x:v>-1.708530626105112</x:v>
      </x:c>
      <x:c r="X821" s="39" t="n">
        <x:v>-2.0486643612867983</x:v>
      </x:c>
      <x:c r="Y821" s="39" t="n">
        <x:v>-0.38382878092303974</x:v>
      </x:c>
      <x:c r="Z821" s="39" t="n">
        <x:v>1.3125998342135834</x:v>
      </x:c>
      <x:c r="AA821" s="39" t="n">
        <x:v>1.667355152854938</x:v>
      </x:c>
      <x:c r="AB821" s="39" t="n">
        <x:v>-0.5971568150842943</x:v>
      </x:c>
      <x:c r="AC821" s="39" t="n">
        <x:v>-0.974297891982668</x:v>
      </x:c>
      <x:c r="AD821" s="39" t="n">
        <x:v>0.023843891625507353</x:v>
      </x:c>
      <x:c r="AE821" s="39" t="n">
        <x:v>0.08132480596221894</x:v>
      </x:c>
      <x:c r="AF821" s="39" t="n">
        <x:v>-0.8567104305412359</x:v>
      </x:c>
      <x:c r="AG821" s="39" t="n">
        <x:v>1.3752429644396629</x:v>
      </x:c>
      <x:c r="AH821" s="39" t="n">
        <x:v>-0.6667048924884112</x:v>
      </x:c>
      <x:c r="AI821" s="39" t="n">
        <x:v>0.8936126768875262</x:v>
      </x:c>
      <x:c r="AJ821" s="39" t="n">
        <x:v>1.5784580956078909</x:v>
      </x:c>
      <x:c r="AK821" s="39" t="n">
        <x:v>-0.686778512911219</x:v>
      </x:c>
      <x:c r="AL821" s="34"/>
      <x:c r="AM821" s="34" t="n">
        <x:f>IF(SQRT($B$9)*$B821+SQRT(1-$B$9)*R821&lt;_xlfn.NORM.S.INV($B$6),1,0)</x:f>
        <x:v>0</x:v>
      </x:c>
      <x:c r="AN821" s="34" t="n">
        <x:f>IF(SQRT($B$9)*$B821+SQRT(1-$B$9)*S821&lt;_xlfn.NORM.S.INV($B$6),1,0)</x:f>
        <x:v>0</x:v>
      </x:c>
      <x:c r="AO821" s="34" t="n">
        <x:f>IF(SQRT($B$9)*$B821+SQRT(1-$B$9)*T821&lt;_xlfn.NORM.S.INV($B$6),1,0)</x:f>
        <x:v>0</x:v>
      </x:c>
      <x:c r="AP821" s="34" t="n">
        <x:f>IF(SQRT($B$9)*$B821+SQRT(1-$B$9)*U821&lt;_xlfn.NORM.S.INV($B$6),1,0)</x:f>
        <x:v>0</x:v>
      </x:c>
      <x:c r="AQ821" s="34" t="n">
        <x:f>IF(SQRT($B$9)*$B821+SQRT(1-$B$9)*V821&lt;_xlfn.NORM.S.INV($B$6),1,0)</x:f>
        <x:v>0</x:v>
      </x:c>
      <x:c r="AR821" s="34" t="n">
        <x:f>IF(SQRT($B$9)*$B821+SQRT(1-$B$9)*W821&lt;_xlfn.NORM.S.INV($B$6),1,0)</x:f>
        <x:v>0</x:v>
      </x:c>
      <x:c r="AS821" s="34" t="n">
        <x:f>IF(SQRT($B$9)*$B821+SQRT(1-$B$9)*X821&lt;_xlfn.NORM.S.INV($B$6),1,0)</x:f>
        <x:v>1</x:v>
      </x:c>
      <x:c r="AT821" s="34" t="n">
        <x:f>IF(SQRT($B$9)*$B821+SQRT(1-$B$9)*Y821&lt;_xlfn.NORM.S.INV($B$6),1,0)</x:f>
        <x:v>0</x:v>
      </x:c>
      <x:c r="AU821" s="34" t="n">
        <x:f>IF(SQRT($B$9)*$B821+SQRT(1-$B$9)*Z821&lt;_xlfn.NORM.S.INV($B$6),1,0)</x:f>
        <x:v>0</x:v>
      </x:c>
      <x:c r="AV821" s="34" t="n">
        <x:f>IF(SQRT($B$9)*$B821+SQRT(1-$B$9)*AA821&lt;_xlfn.NORM.S.INV($B$6),1,0)</x:f>
        <x:v>0</x:v>
      </x:c>
      <x:c r="AW821" s="34" t="n">
        <x:f>IF(SQRT($C$9)*$B821+SQRT(1-$C$9)*AB821&lt;_xlfn.NORM.S.INV($C$6),1,0)</x:f>
        <x:v>0</x:v>
      </x:c>
      <x:c r="AX821" s="34" t="n">
        <x:f>IF(SQRT($C$9)*$B821+SQRT(1-$C$9)*AC821&lt;_xlfn.NORM.S.INV($C$6),1,0)</x:f>
        <x:v>1</x:v>
      </x:c>
      <x:c r="AY821" s="34" t="n">
        <x:f>IF(SQRT($C$9)*$B821+SQRT(1-$C$9)*AD821&lt;_xlfn.NORM.S.INV($C$6),1,0)</x:f>
        <x:v>0</x:v>
      </x:c>
      <x:c r="AZ821" s="34" t="n">
        <x:f>IF(SQRT($C$9)*$B821+SQRT(1-$C$9)*AE821&lt;_xlfn.NORM.S.INV($C$6),1,0)</x:f>
        <x:v>0</x:v>
      </x:c>
      <x:c r="BA821" s="34" t="n">
        <x:f>IF(SQRT($C$9)*$B821+SQRT(1-$C$9)*AF821&lt;_xlfn.NORM.S.INV($C$6),1,0)</x:f>
        <x:v>0</x:v>
      </x:c>
      <x:c r="BB821" s="34" t="n">
        <x:f>IF(SQRT($C$9)*$B821+SQRT(1-$C$9)*AG821&lt;_xlfn.NORM.S.INV($C$6),1,0)</x:f>
        <x:v>0</x:v>
      </x:c>
      <x:c r="BC821" s="34" t="n">
        <x:f>IF(SQRT($C$9)*$B821+SQRT(1-$C$9)*AH821&lt;_xlfn.NORM.S.INV($C$6),1,0)</x:f>
        <x:v>0</x:v>
      </x:c>
      <x:c r="BD821" s="34" t="n">
        <x:f>IF(SQRT($C$9)*$B821+SQRT(1-$C$9)*AI821&lt;_xlfn.NORM.S.INV($C$6),1,0)</x:f>
        <x:v>0</x:v>
      </x:c>
      <x:c r="BE821" s="34" t="n">
        <x:f>IF(SQRT($C$9)*$B821+SQRT(1-$C$9)*AJ821&lt;_xlfn.NORM.S.INV($C$6),1,0)</x:f>
        <x:v>0</x:v>
      </x:c>
      <x:c r="BF821" s="34" t="n">
        <x:f>IF(SQRT($C$9)*$B821+SQRT(1-$C$9)*AK821&lt;_xlfn.NORM.S.INV($C$6),1,0)</x:f>
        <x:v>0</x:v>
      </x:c>
      <x:c r="BG821" s="34"/>
      <x:c r="BH821" s="34"/>
      <x:c r="BI821" s="34" t="n">
        <x:f>$B$11*(($A$1061)*$C821/$B$12*$B$7+(1-$A$1061)*$D821/$B$12*$C$7)</x:f>
        <x:v>600</x:v>
      </x:c>
      <x:c r="BJ821" s="34" t="n">
        <x:f>$B$11*(($A$1062)*$C821/$B$12*$B$7+(1-$A$1062)*$D821/$B$12*$C$7)</x:f>
        <x:v>590</x:v>
      </x:c>
      <x:c r="BK821" s="34" t="n">
        <x:f>$B$11*(($A$1063)*$C821/$B$12*$B$7+(1-$A$1063)*$D821/$B$12*$C$7)</x:f>
        <x:v>580</x:v>
      </x:c>
      <x:c r="BL821" s="34" t="n">
        <x:f>$B$11*(($A$1064)*$C821/$B$12*$B$7+(1-$A$1064)*$D821/$B$12*$C$7)</x:f>
        <x:v>570</x:v>
      </x:c>
      <x:c r="BM821" s="34" t="n">
        <x:f>$B$11*(($A$1065)*$C821/$B$12*$B$7+(1-$A$1065)*$D821/$B$12*$C$7)</x:f>
        <x:v>560</x:v>
      </x:c>
      <x:c r="BN821" s="34" t="n">
        <x:f>$B$11*(($A$1066)*$C821/$B$12*$B$7+(1-$A$1066)*$D821/$B$12*$C$7)</x:f>
        <x:v>550</x:v>
      </x:c>
      <x:c r="BO821" s="34" t="n">
        <x:f>$B$11*(($A$1067)*$C821/$B$12*$B$7+(1-$A$1067)*$D821/$B$12*$C$7)</x:f>
        <x:v>539.9999999999999</x:v>
      </x:c>
      <x:c r="BP821" s="34" t="n">
        <x:f>$B$11*(($A$1068)*$C821/$B$12*$B$7+(1-$A$1068)*$D821/$B$12*$C$7)</x:f>
        <x:v>530</x:v>
      </x:c>
      <x:c r="BQ821" s="34" t="n">
        <x:f>$B$11*(($A$1069)*$C821/$B$12*$B$7+(1-$A$1069)*$D821/$B$12*$C$7)</x:f>
        <x:v>520</x:v>
      </x:c>
      <x:c r="BR821" s="34" t="n">
        <x:f>$B$11*(($A$1070)*$C821/$B$12*$B$7+(1-$A$1070)*$D821/$B$12*$C$7)</x:f>
        <x:v>510.00000000000006</x:v>
      </x:c>
      <x:c r="BS821" s="34" t="n">
        <x:f>$B$11*(($A$1071)*$C821/$B$12*$B$7+(1-$A$1071)*$D821/$B$12*$C$7)</x:f>
        <x:v>500</x:v>
      </x:c>
      <x:c r="BT821" s="34" t="n">
        <x:f>$B$11*(($A$1072)*$C821/$B$12*$B$7+(1-$A$1072)*$D821/$B$12*$C$7)</x:f>
        <x:v>490</x:v>
      </x:c>
      <x:c r="BU821" s="34" t="n">
        <x:f>$B$11*(($A$1073)*$C821/$B$12*$B$7+(1-$A$1073)*$D821/$B$12*$C$7)</x:f>
        <x:v>480</x:v>
      </x:c>
      <x:c r="BV821" s="34" t="n">
        <x:f>$B$11*(($A$1074)*$C821/$B$12*$B$7+(1-$A$1074)*$D821/$B$12*$C$7)</x:f>
        <x:v>470</x:v>
      </x:c>
      <x:c r="BW821" s="34" t="n">
        <x:f>$B$11*(($A$1075)*$C821/$B$12*$B$7+(1-$A$1075)*$D821/$B$12*$C$7)</x:f>
        <x:v>460</x:v>
      </x:c>
      <x:c r="BX821" s="34" t="n">
        <x:f>$B$11*(($A$1076)*$C821/$B$12*$B$7+(1-$A$1076)*$D821/$B$12*$C$7)</x:f>
        <x:v>450</x:v>
      </x:c>
      <x:c r="BY821" s="34" t="n">
        <x:f>$B$11*(($A$1077)*$C821/$B$12*$B$7+(1-$A$1077)*$D821/$B$12*$C$7)</x:f>
        <x:v>440</x:v>
      </x:c>
      <x:c r="BZ821" s="34" t="n">
        <x:f>$B$11*(($A$1078)*$C821/$B$12*$B$7+(1-$A$1078)*$D821/$B$12*$C$7)</x:f>
        <x:v>429.99999999999994</x:v>
      </x:c>
      <x:c r="CA821" s="34" t="n">
        <x:f>$B$11*(($A$1079)*$C821/$B$12*$B$7+(1-$A$1079)*$D821/$B$12*$C$7)</x:f>
        <x:v>419.99999999999994</x:v>
      </x:c>
      <x:c r="CB821" s="34" t="n">
        <x:f>$B$11*(($A$1080)*$C821/$B$12*$B$7+(1-$A$1080)*$D821/$B$12*$C$7)</x:f>
        <x:v>410.0000000000001</x:v>
      </x:c>
      <x:c r="CC821" s="34" t="n">
        <x:f>$B$11*(($A$1081)*$C821/$B$12*$B$7+(1-$A$1081)*$D821/$B$12*$C$7)</x:f>
        <x:v>400.00000000000006</x:v>
      </x:c>
    </x:row>
    <x:row r="822">
      <x:c r="A822" s="34" t="n">
        <x:v>798</x:v>
      </x:c>
      <x:c r="B822" s="39" t="n">
        <x:v>0.8247438619060664</x:v>
      </x:c>
      <x:c r="C822" s="1" t="n">
        <x:f>SUM(AM822:AV822)</x:f>
        <x:v>0</x:v>
      </x:c>
      <x:c r="D822" s="1" t="n">
        <x:f>SUM(AW822:BF822)</x:f>
        <x:v>0</x:v>
      </x:c>
      <x:c r="E822" s="17" t="n">
        <x:f>(1-C822/$B$12)*$B$8-C822/$B$12*$B$7</x:f>
        <x:v>0.05</x:v>
      </x:c>
      <x:c r="F822" s="17" t="n">
        <x:f>(1-D822/$B$12)*$C$8-D822/$B$12*$C$7</x:f>
        <x:v>0.09</x:v>
      </x:c>
      <x:c r="G822" s="32" t="n">
        <x:f>$B$11*($B$10*C822/$B$12*$B$7+(1-$B$10)*D822/$B$12*$C$7)</x:f>
        <x:v>0</x:v>
      </x:c>
      <x:c r="H822" s="17" t="n">
        <x:f>$B$10*E822+(1-$B$10)*F822</x:f>
        <x:v>0.07</x:v>
      </x:c>
      <x:c r="I822" s="34"/>
      <x:c r="J822" s="34"/>
      <x:c r="K822" s="34"/>
      <x:c r="L822" s="34"/>
      <x:c r="M822" s="34"/>
      <x:c r="N822" s="34"/>
      <x:c r="O822" s="34"/>
      <x:c r="P822" s="34"/>
      <x:c r="Q822" s="34"/>
      <x:c r="R822" s="39" t="n">
        <x:v>0.6010282321495033</x:v>
      </x:c>
      <x:c r="S822" s="39" t="n">
        <x:v>-0.10603009421301915</x:v>
      </x:c>
      <x:c r="T822" s="39" t="n">
        <x:v>-0.6669464450420773</x:v>
      </x:c>
      <x:c r="U822" s="39" t="n">
        <x:v>0.46729318211465143</x:v>
      </x:c>
      <x:c r="V822" s="39" t="n">
        <x:v>-0.2713102157017575</x:v>
      </x:c>
      <x:c r="W822" s="39" t="n">
        <x:v>0.18074364818770947</x:v>
      </x:c>
      <x:c r="X822" s="39" t="n">
        <x:v>0.6893407147416808</x:v>
      </x:c>
      <x:c r="Y822" s="39" t="n">
        <x:v>-0.8530888070267676</x:v>
      </x:c>
      <x:c r="Z822" s="39" t="n">
        <x:v>0.6214116112085172</x:v>
      </x:c>
      <x:c r="AA822" s="39" t="n">
        <x:v>0.6709516156173861</x:v>
      </x:c>
      <x:c r="AB822" s="39" t="n">
        <x:v>-1.8811671416499849</x:v>
      </x:c>
      <x:c r="AC822" s="39" t="n">
        <x:v>-0.6398707853419376</x:v>
      </x:c>
      <x:c r="AD822" s="39" t="n">
        <x:v>-0.6179742230652548</x:v>
      </x:c>
      <x:c r="AE822" s="39" t="n">
        <x:v>1.9622158173133508</x:v>
      </x:c>
      <x:c r="AF822" s="39" t="n">
        <x:v>1.2343913003033646</x:v>
      </x:c>
      <x:c r="AG822" s="39" t="n">
        <x:v>0.511461963558186</x:v>
      </x:c>
      <x:c r="AH822" s="39" t="n">
        <x:v>0.5884162343418603</x:v>
      </x:c>
      <x:c r="AI822" s="39" t="n">
        <x:v>-0.3896354305913776</x:v>
      </x:c>
      <x:c r="AJ822" s="39" t="n">
        <x:v>-1.0953371199874382</x:v>
      </x:c>
      <x:c r="AK822" s="39" t="n">
        <x:v>-0.9880922961891129</x:v>
      </x:c>
      <x:c r="AL822" s="34"/>
      <x:c r="AM822" s="34" t="n">
        <x:f>IF(SQRT($B$9)*$B822+SQRT(1-$B$9)*R822&lt;_xlfn.NORM.S.INV($B$6),1,0)</x:f>
        <x:v>0</x:v>
      </x:c>
      <x:c r="AN822" s="34" t="n">
        <x:f>IF(SQRT($B$9)*$B822+SQRT(1-$B$9)*S822&lt;_xlfn.NORM.S.INV($B$6),1,0)</x:f>
        <x:v>0</x:v>
      </x:c>
      <x:c r="AO822" s="34" t="n">
        <x:f>IF(SQRT($B$9)*$B822+SQRT(1-$B$9)*T822&lt;_xlfn.NORM.S.INV($B$6),1,0)</x:f>
        <x:v>0</x:v>
      </x:c>
      <x:c r="AP822" s="34" t="n">
        <x:f>IF(SQRT($B$9)*$B822+SQRT(1-$B$9)*U822&lt;_xlfn.NORM.S.INV($B$6),1,0)</x:f>
        <x:v>0</x:v>
      </x:c>
      <x:c r="AQ822" s="34" t="n">
        <x:f>IF(SQRT($B$9)*$B822+SQRT(1-$B$9)*V822&lt;_xlfn.NORM.S.INV($B$6),1,0)</x:f>
        <x:v>0</x:v>
      </x:c>
      <x:c r="AR822" s="34" t="n">
        <x:f>IF(SQRT($B$9)*$B822+SQRT(1-$B$9)*W822&lt;_xlfn.NORM.S.INV($B$6),1,0)</x:f>
        <x:v>0</x:v>
      </x:c>
      <x:c r="AS822" s="34" t="n">
        <x:f>IF(SQRT($B$9)*$B822+SQRT(1-$B$9)*X822&lt;_xlfn.NORM.S.INV($B$6),1,0)</x:f>
        <x:v>0</x:v>
      </x:c>
      <x:c r="AT822" s="34" t="n">
        <x:f>IF(SQRT($B$9)*$B822+SQRT(1-$B$9)*Y822&lt;_xlfn.NORM.S.INV($B$6),1,0)</x:f>
        <x:v>0</x:v>
      </x:c>
      <x:c r="AU822" s="34" t="n">
        <x:f>IF(SQRT($B$9)*$B822+SQRT(1-$B$9)*Z822&lt;_xlfn.NORM.S.INV($B$6),1,0)</x:f>
        <x:v>0</x:v>
      </x:c>
      <x:c r="AV822" s="34" t="n">
        <x:f>IF(SQRT($B$9)*$B822+SQRT(1-$B$9)*AA822&lt;_xlfn.NORM.S.INV($B$6),1,0)</x:f>
        <x:v>0</x:v>
      </x:c>
      <x:c r="AW822" s="34" t="n">
        <x:f>IF(SQRT($C$9)*$B822+SQRT(1-$C$9)*AB822&lt;_xlfn.NORM.S.INV($C$6),1,0)</x:f>
        <x:v>0</x:v>
      </x:c>
      <x:c r="AX822" s="34" t="n">
        <x:f>IF(SQRT($C$9)*$B822+SQRT(1-$C$9)*AC822&lt;_xlfn.NORM.S.INV($C$6),1,0)</x:f>
        <x:v>0</x:v>
      </x:c>
      <x:c r="AY822" s="34" t="n">
        <x:f>IF(SQRT($C$9)*$B822+SQRT(1-$C$9)*AD822&lt;_xlfn.NORM.S.INV($C$6),1,0)</x:f>
        <x:v>0</x:v>
      </x:c>
      <x:c r="AZ822" s="34" t="n">
        <x:f>IF(SQRT($C$9)*$B822+SQRT(1-$C$9)*AE822&lt;_xlfn.NORM.S.INV($C$6),1,0)</x:f>
        <x:v>0</x:v>
      </x:c>
      <x:c r="BA822" s="34" t="n">
        <x:f>IF(SQRT($C$9)*$B822+SQRT(1-$C$9)*AF822&lt;_xlfn.NORM.S.INV($C$6),1,0)</x:f>
        <x:v>0</x:v>
      </x:c>
      <x:c r="BB822" s="34" t="n">
        <x:f>IF(SQRT($C$9)*$B822+SQRT(1-$C$9)*AG822&lt;_xlfn.NORM.S.INV($C$6),1,0)</x:f>
        <x:v>0</x:v>
      </x:c>
      <x:c r="BC822" s="34" t="n">
        <x:f>IF(SQRT($C$9)*$B822+SQRT(1-$C$9)*AH822&lt;_xlfn.NORM.S.INV($C$6),1,0)</x:f>
        <x:v>0</x:v>
      </x:c>
      <x:c r="BD822" s="34" t="n">
        <x:f>IF(SQRT($C$9)*$B822+SQRT(1-$C$9)*AI822&lt;_xlfn.NORM.S.INV($C$6),1,0)</x:f>
        <x:v>0</x:v>
      </x:c>
      <x:c r="BE822" s="34" t="n">
        <x:f>IF(SQRT($C$9)*$B822+SQRT(1-$C$9)*AJ822&lt;_xlfn.NORM.S.INV($C$6),1,0)</x:f>
        <x:v>0</x:v>
      </x:c>
      <x:c r="BF822" s="34" t="n">
        <x:f>IF(SQRT($C$9)*$B822+SQRT(1-$C$9)*AK822&lt;_xlfn.NORM.S.INV($C$6),1,0)</x:f>
        <x:v>0</x:v>
      </x:c>
      <x:c r="BG822" s="34"/>
      <x:c r="BH822" s="34"/>
      <x:c r="BI822" s="34" t="n">
        <x:f>$B$11*(($A$1061)*$C822/$B$12*$B$7+(1-$A$1061)*$D822/$B$12*$C$7)</x:f>
        <x:v>0</x:v>
      </x:c>
      <x:c r="BJ822" s="34" t="n">
        <x:f>$B$11*(($A$1062)*$C822/$B$12*$B$7+(1-$A$1062)*$D822/$B$12*$C$7)</x:f>
        <x:v>0</x:v>
      </x:c>
      <x:c r="BK822" s="34" t="n">
        <x:f>$B$11*(($A$1063)*$C822/$B$12*$B$7+(1-$A$1063)*$D822/$B$12*$C$7)</x:f>
        <x:v>0</x:v>
      </x:c>
      <x:c r="BL822" s="34" t="n">
        <x:f>$B$11*(($A$1064)*$C822/$B$12*$B$7+(1-$A$1064)*$D822/$B$12*$C$7)</x:f>
        <x:v>0</x:v>
      </x:c>
      <x:c r="BM822" s="34" t="n">
        <x:f>$B$11*(($A$1065)*$C822/$B$12*$B$7+(1-$A$1065)*$D822/$B$12*$C$7)</x:f>
        <x:v>0</x:v>
      </x:c>
      <x:c r="BN822" s="34" t="n">
        <x:f>$B$11*(($A$1066)*$C822/$B$12*$B$7+(1-$A$1066)*$D822/$B$12*$C$7)</x:f>
        <x:v>0</x:v>
      </x:c>
      <x:c r="BO822" s="34" t="n">
        <x:f>$B$11*(($A$1067)*$C822/$B$12*$B$7+(1-$A$1067)*$D822/$B$12*$C$7)</x:f>
        <x:v>0</x:v>
      </x:c>
      <x:c r="BP822" s="34" t="n">
        <x:f>$B$11*(($A$1068)*$C822/$B$12*$B$7+(1-$A$1068)*$D822/$B$12*$C$7)</x:f>
        <x:v>0</x:v>
      </x:c>
      <x:c r="BQ822" s="34" t="n">
        <x:f>$B$11*(($A$1069)*$C822/$B$12*$B$7+(1-$A$1069)*$D822/$B$12*$C$7)</x:f>
        <x:v>0</x:v>
      </x:c>
      <x:c r="BR822" s="34" t="n">
        <x:f>$B$11*(($A$1070)*$C822/$B$12*$B$7+(1-$A$1070)*$D822/$B$12*$C$7)</x:f>
        <x:v>0</x:v>
      </x:c>
      <x:c r="BS822" s="34" t="n">
        <x:f>$B$11*(($A$1071)*$C822/$B$12*$B$7+(1-$A$1071)*$D822/$B$12*$C$7)</x:f>
        <x:v>0</x:v>
      </x:c>
      <x:c r="BT822" s="34" t="n">
        <x:f>$B$11*(($A$1072)*$C822/$B$12*$B$7+(1-$A$1072)*$D822/$B$12*$C$7)</x:f>
        <x:v>0</x:v>
      </x:c>
      <x:c r="BU822" s="34" t="n">
        <x:f>$B$11*(($A$1073)*$C822/$B$12*$B$7+(1-$A$1073)*$D822/$B$12*$C$7)</x:f>
        <x:v>0</x:v>
      </x:c>
      <x:c r="BV822" s="34" t="n">
        <x:f>$B$11*(($A$1074)*$C822/$B$12*$B$7+(1-$A$1074)*$D822/$B$12*$C$7)</x:f>
        <x:v>0</x:v>
      </x:c>
      <x:c r="BW822" s="34" t="n">
        <x:f>$B$11*(($A$1075)*$C822/$B$12*$B$7+(1-$A$1075)*$D822/$B$12*$C$7)</x:f>
        <x:v>0</x:v>
      </x:c>
      <x:c r="BX822" s="34" t="n">
        <x:f>$B$11*(($A$1076)*$C822/$B$12*$B$7+(1-$A$1076)*$D822/$B$12*$C$7)</x:f>
        <x:v>0</x:v>
      </x:c>
      <x:c r="BY822" s="34" t="n">
        <x:f>$B$11*(($A$1077)*$C822/$B$12*$B$7+(1-$A$1077)*$D822/$B$12*$C$7)</x:f>
        <x:v>0</x:v>
      </x:c>
      <x:c r="BZ822" s="34" t="n">
        <x:f>$B$11*(($A$1078)*$C822/$B$12*$B$7+(1-$A$1078)*$D822/$B$12*$C$7)</x:f>
        <x:v>0</x:v>
      </x:c>
      <x:c r="CA822" s="34" t="n">
        <x:f>$B$11*(($A$1079)*$C822/$B$12*$B$7+(1-$A$1079)*$D822/$B$12*$C$7)</x:f>
        <x:v>0</x:v>
      </x:c>
      <x:c r="CB822" s="34" t="n">
        <x:f>$B$11*(($A$1080)*$C822/$B$12*$B$7+(1-$A$1080)*$D822/$B$12*$C$7)</x:f>
        <x:v>0</x:v>
      </x:c>
      <x:c r="CC822" s="34" t="n">
        <x:f>$B$11*(($A$1081)*$C822/$B$12*$B$7+(1-$A$1081)*$D822/$B$12*$C$7)</x:f>
        <x:v>0</x:v>
      </x:c>
    </x:row>
    <x:row r="823">
      <x:c r="A823" s="34" t="n">
        <x:v>799</x:v>
      </x:c>
      <x:c r="B823" s="39" t="n">
        <x:v>-0.3941258866782148</x:v>
      </x:c>
      <x:c r="C823" s="1" t="n">
        <x:f>SUM(AM823:AV823)</x:f>
        <x:v>0</x:v>
      </x:c>
      <x:c r="D823" s="1" t="n">
        <x:f>SUM(AW823:BF823)</x:f>
        <x:v>0</x:v>
      </x:c>
      <x:c r="E823" s="17" t="n">
        <x:f>(1-C823/$B$12)*$B$8-C823/$B$12*$B$7</x:f>
        <x:v>0.05</x:v>
      </x:c>
      <x:c r="F823" s="17" t="n">
        <x:f>(1-D823/$B$12)*$C$8-D823/$B$12*$C$7</x:f>
        <x:v>0.09</x:v>
      </x:c>
      <x:c r="G823" s="32" t="n">
        <x:f>$B$11*($B$10*C823/$B$12*$B$7+(1-$B$10)*D823/$B$12*$C$7)</x:f>
        <x:v>0</x:v>
      </x:c>
      <x:c r="H823" s="17" t="n">
        <x:f>$B$10*E823+(1-$B$10)*F823</x:f>
        <x:v>0.07</x:v>
      </x:c>
      <x:c r="I823" s="34"/>
      <x:c r="J823" s="34"/>
      <x:c r="K823" s="34"/>
      <x:c r="L823" s="34"/>
      <x:c r="M823" s="34"/>
      <x:c r="N823" s="34"/>
      <x:c r="O823" s="34"/>
      <x:c r="P823" s="34"/>
      <x:c r="Q823" s="34"/>
      <x:c r="R823" s="39" t="n">
        <x:v>0.3684942778746299</x:v>
      </x:c>
      <x:c r="S823" s="39" t="n">
        <x:v>1.0512425706744606</x:v>
      </x:c>
      <x:c r="T823" s="39" t="n">
        <x:v>-0.5054648309555824</x:v>
      </x:c>
      <x:c r="U823" s="39" t="n">
        <x:v>-1.561683069608298</x:v>
      </x:c>
      <x:c r="V823" s="39" t="n">
        <x:v>0.49431674738996345</x:v>
      </x:c>
      <x:c r="W823" s="39" t="n">
        <x:v>1.2624700466452907</x:v>
      </x:c>
      <x:c r="X823" s="39" t="n">
        <x:v>-0.4584777117889045</x:v>
      </x:c>
      <x:c r="Y823" s="39" t="n">
        <x:v>-0.7600540237462222</x:v>
      </x:c>
      <x:c r="Z823" s="39" t="n">
        <x:v>-0.5865935148314145</x:v>
      </x:c>
      <x:c r="AA823" s="39" t="n">
        <x:v>1.1566708582240788</x:v>
      </x:c>
      <x:c r="AB823" s="39" t="n">
        <x:v>0.25676155157000635</x:v>
      </x:c>
      <x:c r="AC823" s="39" t="n">
        <x:v>-0.14489662660001015</x:v>
      </x:c>
      <x:c r="AD823" s="39" t="n">
        <x:v>0.734306795233311</x:v>
      </x:c>
      <x:c r="AE823" s="39" t="n">
        <x:v>-0.12695737288783718</x:v>
      </x:c>
      <x:c r="AF823" s="39" t="n">
        <x:v>-0.05798727025520009</x:v>
      </x:c>
      <x:c r="AG823" s="39" t="n">
        <x:v>-0.13428893054186436</x:v>
      </x:c>
      <x:c r="AH823" s="39" t="n">
        <x:v>-0.5344124754684378</x:v>
      </x:c>
      <x:c r="AI823" s="39" t="n">
        <x:v>1.6070049652592109</x:v>
      </x:c>
      <x:c r="AJ823" s="39" t="n">
        <x:v>-0.29701940885741596</x:v>
      </x:c>
      <x:c r="AK823" s="39" t="n">
        <x:v>1.4424807582292236</x:v>
      </x:c>
      <x:c r="AL823" s="34"/>
      <x:c r="AM823" s="34" t="n">
        <x:f>IF(SQRT($B$9)*$B823+SQRT(1-$B$9)*R823&lt;_xlfn.NORM.S.INV($B$6),1,0)</x:f>
        <x:v>0</x:v>
      </x:c>
      <x:c r="AN823" s="34" t="n">
        <x:f>IF(SQRT($B$9)*$B823+SQRT(1-$B$9)*S823&lt;_xlfn.NORM.S.INV($B$6),1,0)</x:f>
        <x:v>0</x:v>
      </x:c>
      <x:c r="AO823" s="34" t="n">
        <x:f>IF(SQRT($B$9)*$B823+SQRT(1-$B$9)*T823&lt;_xlfn.NORM.S.INV($B$6),1,0)</x:f>
        <x:v>0</x:v>
      </x:c>
      <x:c r="AP823" s="34" t="n">
        <x:f>IF(SQRT($B$9)*$B823+SQRT(1-$B$9)*U823&lt;_xlfn.NORM.S.INV($B$6),1,0)</x:f>
        <x:v>0</x:v>
      </x:c>
      <x:c r="AQ823" s="34" t="n">
        <x:f>IF(SQRT($B$9)*$B823+SQRT(1-$B$9)*V823&lt;_xlfn.NORM.S.INV($B$6),1,0)</x:f>
        <x:v>0</x:v>
      </x:c>
      <x:c r="AR823" s="34" t="n">
        <x:f>IF(SQRT($B$9)*$B823+SQRT(1-$B$9)*W823&lt;_xlfn.NORM.S.INV($B$6),1,0)</x:f>
        <x:v>0</x:v>
      </x:c>
      <x:c r="AS823" s="34" t="n">
        <x:f>IF(SQRT($B$9)*$B823+SQRT(1-$B$9)*X823&lt;_xlfn.NORM.S.INV($B$6),1,0)</x:f>
        <x:v>0</x:v>
      </x:c>
      <x:c r="AT823" s="34" t="n">
        <x:f>IF(SQRT($B$9)*$B823+SQRT(1-$B$9)*Y823&lt;_xlfn.NORM.S.INV($B$6),1,0)</x:f>
        <x:v>0</x:v>
      </x:c>
      <x:c r="AU823" s="34" t="n">
        <x:f>IF(SQRT($B$9)*$B823+SQRT(1-$B$9)*Z823&lt;_xlfn.NORM.S.INV($B$6),1,0)</x:f>
        <x:v>0</x:v>
      </x:c>
      <x:c r="AV823" s="34" t="n">
        <x:f>IF(SQRT($B$9)*$B823+SQRT(1-$B$9)*AA823&lt;_xlfn.NORM.S.INV($B$6),1,0)</x:f>
        <x:v>0</x:v>
      </x:c>
      <x:c r="AW823" s="34" t="n">
        <x:f>IF(SQRT($C$9)*$B823+SQRT(1-$C$9)*AB823&lt;_xlfn.NORM.S.INV($C$6),1,0)</x:f>
        <x:v>0</x:v>
      </x:c>
      <x:c r="AX823" s="34" t="n">
        <x:f>IF(SQRT($C$9)*$B823+SQRT(1-$C$9)*AC823&lt;_xlfn.NORM.S.INV($C$6),1,0)</x:f>
        <x:v>0</x:v>
      </x:c>
      <x:c r="AY823" s="34" t="n">
        <x:f>IF(SQRT($C$9)*$B823+SQRT(1-$C$9)*AD823&lt;_xlfn.NORM.S.INV($C$6),1,0)</x:f>
        <x:v>0</x:v>
      </x:c>
      <x:c r="AZ823" s="34" t="n">
        <x:f>IF(SQRT($C$9)*$B823+SQRT(1-$C$9)*AE823&lt;_xlfn.NORM.S.INV($C$6),1,0)</x:f>
        <x:v>0</x:v>
      </x:c>
      <x:c r="BA823" s="34" t="n">
        <x:f>IF(SQRT($C$9)*$B823+SQRT(1-$C$9)*AF823&lt;_xlfn.NORM.S.INV($C$6),1,0)</x:f>
        <x:v>0</x:v>
      </x:c>
      <x:c r="BB823" s="34" t="n">
        <x:f>IF(SQRT($C$9)*$B823+SQRT(1-$C$9)*AG823&lt;_xlfn.NORM.S.INV($C$6),1,0)</x:f>
        <x:v>0</x:v>
      </x:c>
      <x:c r="BC823" s="34" t="n">
        <x:f>IF(SQRT($C$9)*$B823+SQRT(1-$C$9)*AH823&lt;_xlfn.NORM.S.INV($C$6),1,0)</x:f>
        <x:v>0</x:v>
      </x:c>
      <x:c r="BD823" s="34" t="n">
        <x:f>IF(SQRT($C$9)*$B823+SQRT(1-$C$9)*AI823&lt;_xlfn.NORM.S.INV($C$6),1,0)</x:f>
        <x:v>0</x:v>
      </x:c>
      <x:c r="BE823" s="34" t="n">
        <x:f>IF(SQRT($C$9)*$B823+SQRT(1-$C$9)*AJ823&lt;_xlfn.NORM.S.INV($C$6),1,0)</x:f>
        <x:v>0</x:v>
      </x:c>
      <x:c r="BF823" s="34" t="n">
        <x:f>IF(SQRT($C$9)*$B823+SQRT(1-$C$9)*AK823&lt;_xlfn.NORM.S.INV($C$6),1,0)</x:f>
        <x:v>0</x:v>
      </x:c>
      <x:c r="BG823" s="34"/>
      <x:c r="BH823" s="34"/>
      <x:c r="BI823" s="34" t="n">
        <x:f>$B$11*(($A$1061)*$C823/$B$12*$B$7+(1-$A$1061)*$D823/$B$12*$C$7)</x:f>
        <x:v>0</x:v>
      </x:c>
      <x:c r="BJ823" s="34" t="n">
        <x:f>$B$11*(($A$1062)*$C823/$B$12*$B$7+(1-$A$1062)*$D823/$B$12*$C$7)</x:f>
        <x:v>0</x:v>
      </x:c>
      <x:c r="BK823" s="34" t="n">
        <x:f>$B$11*(($A$1063)*$C823/$B$12*$B$7+(1-$A$1063)*$D823/$B$12*$C$7)</x:f>
        <x:v>0</x:v>
      </x:c>
      <x:c r="BL823" s="34" t="n">
        <x:f>$B$11*(($A$1064)*$C823/$B$12*$B$7+(1-$A$1064)*$D823/$B$12*$C$7)</x:f>
        <x:v>0</x:v>
      </x:c>
      <x:c r="BM823" s="34" t="n">
        <x:f>$B$11*(($A$1065)*$C823/$B$12*$B$7+(1-$A$1065)*$D823/$B$12*$C$7)</x:f>
        <x:v>0</x:v>
      </x:c>
      <x:c r="BN823" s="34" t="n">
        <x:f>$B$11*(($A$1066)*$C823/$B$12*$B$7+(1-$A$1066)*$D823/$B$12*$C$7)</x:f>
        <x:v>0</x:v>
      </x:c>
      <x:c r="BO823" s="34" t="n">
        <x:f>$B$11*(($A$1067)*$C823/$B$12*$B$7+(1-$A$1067)*$D823/$B$12*$C$7)</x:f>
        <x:v>0</x:v>
      </x:c>
      <x:c r="BP823" s="34" t="n">
        <x:f>$B$11*(($A$1068)*$C823/$B$12*$B$7+(1-$A$1068)*$D823/$B$12*$C$7)</x:f>
        <x:v>0</x:v>
      </x:c>
      <x:c r="BQ823" s="34" t="n">
        <x:f>$B$11*(($A$1069)*$C823/$B$12*$B$7+(1-$A$1069)*$D823/$B$12*$C$7)</x:f>
        <x:v>0</x:v>
      </x:c>
      <x:c r="BR823" s="34" t="n">
        <x:f>$B$11*(($A$1070)*$C823/$B$12*$B$7+(1-$A$1070)*$D823/$B$12*$C$7)</x:f>
        <x:v>0</x:v>
      </x:c>
      <x:c r="BS823" s="34" t="n">
        <x:f>$B$11*(($A$1071)*$C823/$B$12*$B$7+(1-$A$1071)*$D823/$B$12*$C$7)</x:f>
        <x:v>0</x:v>
      </x:c>
      <x:c r="BT823" s="34" t="n">
        <x:f>$B$11*(($A$1072)*$C823/$B$12*$B$7+(1-$A$1072)*$D823/$B$12*$C$7)</x:f>
        <x:v>0</x:v>
      </x:c>
      <x:c r="BU823" s="34" t="n">
        <x:f>$B$11*(($A$1073)*$C823/$B$12*$B$7+(1-$A$1073)*$D823/$B$12*$C$7)</x:f>
        <x:v>0</x:v>
      </x:c>
      <x:c r="BV823" s="34" t="n">
        <x:f>$B$11*(($A$1074)*$C823/$B$12*$B$7+(1-$A$1074)*$D823/$B$12*$C$7)</x:f>
        <x:v>0</x:v>
      </x:c>
      <x:c r="BW823" s="34" t="n">
        <x:f>$B$11*(($A$1075)*$C823/$B$12*$B$7+(1-$A$1075)*$D823/$B$12*$C$7)</x:f>
        <x:v>0</x:v>
      </x:c>
      <x:c r="BX823" s="34" t="n">
        <x:f>$B$11*(($A$1076)*$C823/$B$12*$B$7+(1-$A$1076)*$D823/$B$12*$C$7)</x:f>
        <x:v>0</x:v>
      </x:c>
      <x:c r="BY823" s="34" t="n">
        <x:f>$B$11*(($A$1077)*$C823/$B$12*$B$7+(1-$A$1077)*$D823/$B$12*$C$7)</x:f>
        <x:v>0</x:v>
      </x:c>
      <x:c r="BZ823" s="34" t="n">
        <x:f>$B$11*(($A$1078)*$C823/$B$12*$B$7+(1-$A$1078)*$D823/$B$12*$C$7)</x:f>
        <x:v>0</x:v>
      </x:c>
      <x:c r="CA823" s="34" t="n">
        <x:f>$B$11*(($A$1079)*$C823/$B$12*$B$7+(1-$A$1079)*$D823/$B$12*$C$7)</x:f>
        <x:v>0</x:v>
      </x:c>
      <x:c r="CB823" s="34" t="n">
        <x:f>$B$11*(($A$1080)*$C823/$B$12*$B$7+(1-$A$1080)*$D823/$B$12*$C$7)</x:f>
        <x:v>0</x:v>
      </x:c>
      <x:c r="CC823" s="34" t="n">
        <x:f>$B$11*(($A$1081)*$C823/$B$12*$B$7+(1-$A$1081)*$D823/$B$12*$C$7)</x:f>
        <x:v>0</x:v>
      </x:c>
    </x:row>
    <x:row r="824">
      <x:c r="A824" s="34" t="n">
        <x:v>800</x:v>
      </x:c>
      <x:c r="B824" s="39" t="n">
        <x:v>0.43905287960021017</x:v>
      </x:c>
      <x:c r="C824" s="1" t="n">
        <x:f>SUM(AM824:AV824)</x:f>
        <x:v>0</x:v>
      </x:c>
      <x:c r="D824" s="1" t="n">
        <x:f>SUM(AW824:BF824)</x:f>
        <x:v>1</x:v>
      </x:c>
      <x:c r="E824" s="17" t="n">
        <x:f>(1-C824/$B$12)*$B$8-C824/$B$12*$B$7</x:f>
        <x:v>0.05</x:v>
      </x:c>
      <x:c r="F824" s="17" t="n">
        <x:f>(1-D824/$B$12)*$C$8-D824/$B$12*$C$7</x:f>
        <x:v>0.021000000000000005</x:v>
      </x:c>
      <x:c r="G824" s="32" t="n">
        <x:f>$B$11*($B$10*C824/$B$12*$B$7+(1-$B$10)*D824/$B$12*$C$7)</x:f>
        <x:v>300</x:v>
      </x:c>
      <x:c r="H824" s="17" t="n">
        <x:f>$B$10*E824+(1-$B$10)*F824</x:f>
        <x:v>0.035500000000000004</x:v>
      </x:c>
      <x:c r="I824" s="34"/>
      <x:c r="J824" s="34"/>
      <x:c r="K824" s="34"/>
      <x:c r="L824" s="34"/>
      <x:c r="M824" s="34"/>
      <x:c r="N824" s="34"/>
      <x:c r="O824" s="34"/>
      <x:c r="P824" s="34"/>
      <x:c r="Q824" s="34"/>
      <x:c r="R824" s="39" t="n">
        <x:v>-1.7928217149499281</x:v>
      </x:c>
      <x:c r="S824" s="39" t="n">
        <x:v>2.522039439664893</x:v>
      </x:c>
      <x:c r="T824" s="39" t="n">
        <x:v>-0.31684060398800457</x:v>
      </x:c>
      <x:c r="U824" s="39" t="n">
        <x:v>0.5751890848025123</x:v>
      </x:c>
      <x:c r="V824" s="39" t="n">
        <x:v>-0.6690693114231385</x:v>
      </x:c>
      <x:c r="W824" s="39" t="n">
        <x:v>-1.4641167422596084</x:v>
      </x:c>
      <x:c r="X824" s="39" t="n">
        <x:v>0.331845059103907</x:v>
      </x:c>
      <x:c r="Y824" s="39" t="n">
        <x:v>0.607547484464542</x:v>
      </x:c>
      <x:c r="Z824" s="39" t="n">
        <x:v>0.17007347964424105</x:v>
      </x:c>
      <x:c r="AA824" s="39" t="n">
        <x:v>-1.5237715667211331</x:v>
      </x:c>
      <x:c r="AB824" s="39" t="n">
        <x:v>2.236496439618972</x:v>
      </x:c>
      <x:c r="AC824" s="39" t="n">
        <x:v>-0.6600069808949307</x:v>
      </x:c>
      <x:c r="AD824" s="39" t="n">
        <x:v>-0.19126103268665276</x:v>
      </x:c>
      <x:c r="AE824" s="39" t="n">
        <x:v>0.33222868797095395</x:v>
      </x:c>
      <x:c r="AF824" s="39" t="n">
        <x:v>1.1863371279942991</x:v>
      </x:c>
      <x:c r="AG824" s="39" t="n">
        <x:v>1.3009589028739752</x:v>
      </x:c>
      <x:c r="AH824" s="39" t="n">
        <x:v>-0.0791005837510161</x:v>
      </x:c>
      <x:c r="AI824" s="39" t="n">
        <x:v>0.411850568359322</x:v>
      </x:c>
      <x:c r="AJ824" s="39" t="n">
        <x:v>0.3976031691328783</x:v>
      </x:c>
      <x:c r="AK824" s="39" t="n">
        <x:v>-2.9804394489744976</x:v>
      </x:c>
      <x:c r="AL824" s="34"/>
      <x:c r="AM824" s="34" t="n">
        <x:f>IF(SQRT($B$9)*$B824+SQRT(1-$B$9)*R824&lt;_xlfn.NORM.S.INV($B$6),1,0)</x:f>
        <x:v>0</x:v>
      </x:c>
      <x:c r="AN824" s="34" t="n">
        <x:f>IF(SQRT($B$9)*$B824+SQRT(1-$B$9)*S824&lt;_xlfn.NORM.S.INV($B$6),1,0)</x:f>
        <x:v>0</x:v>
      </x:c>
      <x:c r="AO824" s="34" t="n">
        <x:f>IF(SQRT($B$9)*$B824+SQRT(1-$B$9)*T824&lt;_xlfn.NORM.S.INV($B$6),1,0)</x:f>
        <x:v>0</x:v>
      </x:c>
      <x:c r="AP824" s="34" t="n">
        <x:f>IF(SQRT($B$9)*$B824+SQRT(1-$B$9)*U824&lt;_xlfn.NORM.S.INV($B$6),1,0)</x:f>
        <x:v>0</x:v>
      </x:c>
      <x:c r="AQ824" s="34" t="n">
        <x:f>IF(SQRT($B$9)*$B824+SQRT(1-$B$9)*V824&lt;_xlfn.NORM.S.INV($B$6),1,0)</x:f>
        <x:v>0</x:v>
      </x:c>
      <x:c r="AR824" s="34" t="n">
        <x:f>IF(SQRT($B$9)*$B824+SQRT(1-$B$9)*W824&lt;_xlfn.NORM.S.INV($B$6),1,0)</x:f>
        <x:v>0</x:v>
      </x:c>
      <x:c r="AS824" s="34" t="n">
        <x:f>IF(SQRT($B$9)*$B824+SQRT(1-$B$9)*X824&lt;_xlfn.NORM.S.INV($B$6),1,0)</x:f>
        <x:v>0</x:v>
      </x:c>
      <x:c r="AT824" s="34" t="n">
        <x:f>IF(SQRT($B$9)*$B824+SQRT(1-$B$9)*Y824&lt;_xlfn.NORM.S.INV($B$6),1,0)</x:f>
        <x:v>0</x:v>
      </x:c>
      <x:c r="AU824" s="34" t="n">
        <x:f>IF(SQRT($B$9)*$B824+SQRT(1-$B$9)*Z824&lt;_xlfn.NORM.S.INV($B$6),1,0)</x:f>
        <x:v>0</x:v>
      </x:c>
      <x:c r="AV824" s="34" t="n">
        <x:f>IF(SQRT($B$9)*$B824+SQRT(1-$B$9)*AA824&lt;_xlfn.NORM.S.INV($B$6),1,0)</x:f>
        <x:v>0</x:v>
      </x:c>
      <x:c r="AW824" s="34" t="n">
        <x:f>IF(SQRT($C$9)*$B824+SQRT(1-$C$9)*AB824&lt;_xlfn.NORM.S.INV($C$6),1,0)</x:f>
        <x:v>0</x:v>
      </x:c>
      <x:c r="AX824" s="34" t="n">
        <x:f>IF(SQRT($C$9)*$B824+SQRT(1-$C$9)*AC824&lt;_xlfn.NORM.S.INV($C$6),1,0)</x:f>
        <x:v>0</x:v>
      </x:c>
      <x:c r="AY824" s="34" t="n">
        <x:f>IF(SQRT($C$9)*$B824+SQRT(1-$C$9)*AD824&lt;_xlfn.NORM.S.INV($C$6),1,0)</x:f>
        <x:v>0</x:v>
      </x:c>
      <x:c r="AZ824" s="34" t="n">
        <x:f>IF(SQRT($C$9)*$B824+SQRT(1-$C$9)*AE824&lt;_xlfn.NORM.S.INV($C$6),1,0)</x:f>
        <x:v>0</x:v>
      </x:c>
      <x:c r="BA824" s="34" t="n">
        <x:f>IF(SQRT($C$9)*$B824+SQRT(1-$C$9)*AF824&lt;_xlfn.NORM.S.INV($C$6),1,0)</x:f>
        <x:v>0</x:v>
      </x:c>
      <x:c r="BB824" s="34" t="n">
        <x:f>IF(SQRT($C$9)*$B824+SQRT(1-$C$9)*AG824&lt;_xlfn.NORM.S.INV($C$6),1,0)</x:f>
        <x:v>0</x:v>
      </x:c>
      <x:c r="BC824" s="34" t="n">
        <x:f>IF(SQRT($C$9)*$B824+SQRT(1-$C$9)*AH824&lt;_xlfn.NORM.S.INV($C$6),1,0)</x:f>
        <x:v>0</x:v>
      </x:c>
      <x:c r="BD824" s="34" t="n">
        <x:f>IF(SQRT($C$9)*$B824+SQRT(1-$C$9)*AI824&lt;_xlfn.NORM.S.INV($C$6),1,0)</x:f>
        <x:v>0</x:v>
      </x:c>
      <x:c r="BE824" s="34" t="n">
        <x:f>IF(SQRT($C$9)*$B824+SQRT(1-$C$9)*AJ824&lt;_xlfn.NORM.S.INV($C$6),1,0)</x:f>
        <x:v>0</x:v>
      </x:c>
      <x:c r="BF824" s="34" t="n">
        <x:f>IF(SQRT($C$9)*$B824+SQRT(1-$C$9)*AK824&lt;_xlfn.NORM.S.INV($C$6),1,0)</x:f>
        <x:v>1</x:v>
      </x:c>
      <x:c r="BG824" s="34"/>
      <x:c r="BH824" s="34"/>
      <x:c r="BI824" s="34" t="n">
        <x:f>$B$11*(($A$1061)*$C824/$B$12*$B$7+(1-$A$1061)*$D824/$B$12*$C$7)</x:f>
        <x:v>600</x:v>
      </x:c>
      <x:c r="BJ824" s="34" t="n">
        <x:f>$B$11*(($A$1062)*$C824/$B$12*$B$7+(1-$A$1062)*$D824/$B$12*$C$7)</x:f>
        <x:v>570</x:v>
      </x:c>
      <x:c r="BK824" s="34" t="n">
        <x:f>$B$11*(($A$1063)*$C824/$B$12*$B$7+(1-$A$1063)*$D824/$B$12*$C$7)</x:f>
        <x:v>540</x:v>
      </x:c>
      <x:c r="BL824" s="34" t="n">
        <x:f>$B$11*(($A$1064)*$C824/$B$12*$B$7+(1-$A$1064)*$D824/$B$12*$C$7)</x:f>
        <x:v>509.99999999999994</x:v>
      </x:c>
      <x:c r="BM824" s="34" t="n">
        <x:f>$B$11*(($A$1065)*$C824/$B$12*$B$7+(1-$A$1065)*$D824/$B$12*$C$7)</x:f>
        <x:v>480</x:v>
      </x:c>
      <x:c r="BN824" s="34" t="n">
        <x:f>$B$11*(($A$1066)*$C824/$B$12*$B$7+(1-$A$1066)*$D824/$B$12*$C$7)</x:f>
        <x:v>450</x:v>
      </x:c>
      <x:c r="BO824" s="34" t="n">
        <x:f>$B$11*(($A$1067)*$C824/$B$12*$B$7+(1-$A$1067)*$D824/$B$12*$C$7)</x:f>
        <x:v>419.99999999999994</x:v>
      </x:c>
      <x:c r="BP824" s="34" t="n">
        <x:f>$B$11*(($A$1068)*$C824/$B$12*$B$7+(1-$A$1068)*$D824/$B$12*$C$7)</x:f>
        <x:v>390</x:v>
      </x:c>
      <x:c r="BQ824" s="34" t="n">
        <x:f>$B$11*(($A$1069)*$C824/$B$12*$B$7+(1-$A$1069)*$D824/$B$12*$C$7)</x:f>
        <x:v>360</x:v>
      </x:c>
      <x:c r="BR824" s="34" t="n">
        <x:f>$B$11*(($A$1070)*$C824/$B$12*$B$7+(1-$A$1070)*$D824/$B$12*$C$7)</x:f>
        <x:v>330</x:v>
      </x:c>
      <x:c r="BS824" s="34" t="n">
        <x:f>$B$11*(($A$1071)*$C824/$B$12*$B$7+(1-$A$1071)*$D824/$B$12*$C$7)</x:f>
        <x:v>300</x:v>
      </x:c>
      <x:c r="BT824" s="34" t="n">
        <x:f>$B$11*(($A$1072)*$C824/$B$12*$B$7+(1-$A$1072)*$D824/$B$12*$C$7)</x:f>
        <x:v>270</x:v>
      </x:c>
      <x:c r="BU824" s="34" t="n">
        <x:f>$B$11*(($A$1073)*$C824/$B$12*$B$7+(1-$A$1073)*$D824/$B$12*$C$7)</x:f>
        <x:v>240</x:v>
      </x:c>
      <x:c r="BV824" s="34" t="n">
        <x:f>$B$11*(($A$1074)*$C824/$B$12*$B$7+(1-$A$1074)*$D824/$B$12*$C$7)</x:f>
        <x:v>209.99999999999997</x:v>
      </x:c>
      <x:c r="BW824" s="34" t="n">
        <x:f>$B$11*(($A$1075)*$C824/$B$12*$B$7+(1-$A$1075)*$D824/$B$12*$C$7)</x:f>
        <x:v>180.00000000000003</x:v>
      </x:c>
      <x:c r="BX824" s="34" t="n">
        <x:f>$B$11*(($A$1076)*$C824/$B$12*$B$7+(1-$A$1076)*$D824/$B$12*$C$7)</x:f>
        <x:v>150</x:v>
      </x:c>
      <x:c r="BY824" s="34" t="n">
        <x:f>$B$11*(($A$1077)*$C824/$B$12*$B$7+(1-$A$1077)*$D824/$B$12*$C$7)</x:f>
        <x:v>119.99999999999999</x:v>
      </x:c>
      <x:c r="BZ824" s="34" t="n">
        <x:f>$B$11*(($A$1078)*$C824/$B$12*$B$7+(1-$A$1078)*$D824/$B$12*$C$7)</x:f>
        <x:v>90.00000000000001</x:v>
      </x:c>
      <x:c r="CA824" s="34" t="n">
        <x:f>$B$11*(($A$1079)*$C824/$B$12*$B$7+(1-$A$1079)*$D824/$B$12*$C$7)</x:f>
        <x:v>59.99999999999999</x:v>
      </x:c>
      <x:c r="CB824" s="34" t="n">
        <x:f>$B$11*(($A$1080)*$C824/$B$12*$B$7+(1-$A$1080)*$D824/$B$12*$C$7)</x:f>
        <x:v>30.00000000000003</x:v>
      </x:c>
      <x:c r="CC824" s="34" t="n">
        <x:f>$B$11*(($A$1081)*$C824/$B$12*$B$7+(1-$A$1081)*$D824/$B$12*$C$7)</x:f>
        <x:v>0</x:v>
      </x:c>
    </x:row>
    <x:row r="825">
      <x:c r="A825" s="34" t="n">
        <x:v>801</x:v>
      </x:c>
      <x:c r="B825" s="39" t="n">
        <x:v>2.077084666416414</x:v>
      </x:c>
      <x:c r="C825" s="1" t="n">
        <x:f>SUM(AM825:AV825)</x:f>
        <x:v>0</x:v>
      </x:c>
      <x:c r="D825" s="1" t="n">
        <x:f>SUM(AW825:BF825)</x:f>
        <x:v>0</x:v>
      </x:c>
      <x:c r="E825" s="17" t="n">
        <x:f>(1-C825/$B$12)*$B$8-C825/$B$12*$B$7</x:f>
        <x:v>0.05</x:v>
      </x:c>
      <x:c r="F825" s="17" t="n">
        <x:f>(1-D825/$B$12)*$C$8-D825/$B$12*$C$7</x:f>
        <x:v>0.09</x:v>
      </x:c>
      <x:c r="G825" s="32" t="n">
        <x:f>$B$11*($B$10*C825/$B$12*$B$7+(1-$B$10)*D825/$B$12*$C$7)</x:f>
        <x:v>0</x:v>
      </x:c>
      <x:c r="H825" s="17" t="n">
        <x:f>$B$10*E825+(1-$B$10)*F825</x:f>
        <x:v>0.07</x:v>
      </x:c>
      <x:c r="I825" s="34"/>
      <x:c r="J825" s="34"/>
      <x:c r="K825" s="34"/>
      <x:c r="L825" s="34"/>
      <x:c r="M825" s="34"/>
      <x:c r="N825" s="34"/>
      <x:c r="O825" s="34"/>
      <x:c r="P825" s="34"/>
      <x:c r="Q825" s="34"/>
      <x:c r="R825" s="39" t="n">
        <x:v>1.1236308942418862</x:v>
      </x:c>
      <x:c r="S825" s="39" t="n">
        <x:v>0.05665630117158551</x:v>
      </x:c>
      <x:c r="T825" s="39" t="n">
        <x:v>1.411266574563162</x:v>
      </x:c>
      <x:c r="U825" s="39" t="n">
        <x:v>-0.6396087190531485</x:v>
      </x:c>
      <x:c r="V825" s="39" t="n">
        <x:v>1.196785925040383</x:v>
      </x:c>
      <x:c r="W825" s="39" t="n">
        <x:v>0.01903524562187612</x:v>
      </x:c>
      <x:c r="X825" s="39" t="n">
        <x:v>-0.8154018550429484</x:v>
      </x:c>
      <x:c r="Y825" s="39" t="n">
        <x:v>-0.8906574727243898</x:v>
      </x:c>
      <x:c r="Z825" s="39" t="n">
        <x:v>-0.5978984620135597</x:v>
      </x:c>
      <x:c r="AA825" s="39" t="n">
        <x:v>-1.1317587752938867</x:v>
      </x:c>
      <x:c r="AB825" s="39" t="n">
        <x:v>-2.17133797976481</x:v>
      </x:c>
      <x:c r="AC825" s="39" t="n">
        <x:v>0.7262448614712605</x:v>
      </x:c>
      <x:c r="AD825" s="39" t="n">
        <x:v>-1.0480800841813243</x:v>
      </x:c>
      <x:c r="AE825" s="39" t="n">
        <x:v>-1.0323602053556549</x:v>
      </x:c>
      <x:c r="AF825" s="39" t="n">
        <x:v>-1.5304946415730147</x:v>
      </x:c>
      <x:c r="AG825" s="39" t="n">
        <x:v>0.10456416448564078</x:v>
      </x:c>
      <x:c r="AH825" s="39" t="n">
        <x:v>0.4921327202420418</x:v>
      </x:c>
      <x:c r="AI825" s="39" t="n">
        <x:v>0.7643550697718466</x:v>
      </x:c>
      <x:c r="AJ825" s="39" t="n">
        <x:v>0.168333701632373</x:v>
      </x:c>
      <x:c r="AK825" s="39" t="n">
        <x:v>-1.0919434716305312</x:v>
      </x:c>
      <x:c r="AL825" s="34"/>
      <x:c r="AM825" s="34" t="n">
        <x:f>IF(SQRT($B$9)*$B825+SQRT(1-$B$9)*R825&lt;_xlfn.NORM.S.INV($B$6),1,0)</x:f>
        <x:v>0</x:v>
      </x:c>
      <x:c r="AN825" s="34" t="n">
        <x:f>IF(SQRT($B$9)*$B825+SQRT(1-$B$9)*S825&lt;_xlfn.NORM.S.INV($B$6),1,0)</x:f>
        <x:v>0</x:v>
      </x:c>
      <x:c r="AO825" s="34" t="n">
        <x:f>IF(SQRT($B$9)*$B825+SQRT(1-$B$9)*T825&lt;_xlfn.NORM.S.INV($B$6),1,0)</x:f>
        <x:v>0</x:v>
      </x:c>
      <x:c r="AP825" s="34" t="n">
        <x:f>IF(SQRT($B$9)*$B825+SQRT(1-$B$9)*U825&lt;_xlfn.NORM.S.INV($B$6),1,0)</x:f>
        <x:v>0</x:v>
      </x:c>
      <x:c r="AQ825" s="34" t="n">
        <x:f>IF(SQRT($B$9)*$B825+SQRT(1-$B$9)*V825&lt;_xlfn.NORM.S.INV($B$6),1,0)</x:f>
        <x:v>0</x:v>
      </x:c>
      <x:c r="AR825" s="34" t="n">
        <x:f>IF(SQRT($B$9)*$B825+SQRT(1-$B$9)*W825&lt;_xlfn.NORM.S.INV($B$6),1,0)</x:f>
        <x:v>0</x:v>
      </x:c>
      <x:c r="AS825" s="34" t="n">
        <x:f>IF(SQRT($B$9)*$B825+SQRT(1-$B$9)*X825&lt;_xlfn.NORM.S.INV($B$6),1,0)</x:f>
        <x:v>0</x:v>
      </x:c>
      <x:c r="AT825" s="34" t="n">
        <x:f>IF(SQRT($B$9)*$B825+SQRT(1-$B$9)*Y825&lt;_xlfn.NORM.S.INV($B$6),1,0)</x:f>
        <x:v>0</x:v>
      </x:c>
      <x:c r="AU825" s="34" t="n">
        <x:f>IF(SQRT($B$9)*$B825+SQRT(1-$B$9)*Z825&lt;_xlfn.NORM.S.INV($B$6),1,0)</x:f>
        <x:v>0</x:v>
      </x:c>
      <x:c r="AV825" s="34" t="n">
        <x:f>IF(SQRT($B$9)*$B825+SQRT(1-$B$9)*AA825&lt;_xlfn.NORM.S.INV($B$6),1,0)</x:f>
        <x:v>0</x:v>
      </x:c>
      <x:c r="AW825" s="34" t="n">
        <x:f>IF(SQRT($C$9)*$B825+SQRT(1-$C$9)*AB825&lt;_xlfn.NORM.S.INV($C$6),1,0)</x:f>
        <x:v>0</x:v>
      </x:c>
      <x:c r="AX825" s="34" t="n">
        <x:f>IF(SQRT($C$9)*$B825+SQRT(1-$C$9)*AC825&lt;_xlfn.NORM.S.INV($C$6),1,0)</x:f>
        <x:v>0</x:v>
      </x:c>
      <x:c r="AY825" s="34" t="n">
        <x:f>IF(SQRT($C$9)*$B825+SQRT(1-$C$9)*AD825&lt;_xlfn.NORM.S.INV($C$6),1,0)</x:f>
        <x:v>0</x:v>
      </x:c>
      <x:c r="AZ825" s="34" t="n">
        <x:f>IF(SQRT($C$9)*$B825+SQRT(1-$C$9)*AE825&lt;_xlfn.NORM.S.INV($C$6),1,0)</x:f>
        <x:v>0</x:v>
      </x:c>
      <x:c r="BA825" s="34" t="n">
        <x:f>IF(SQRT($C$9)*$B825+SQRT(1-$C$9)*AF825&lt;_xlfn.NORM.S.INV($C$6),1,0)</x:f>
        <x:v>0</x:v>
      </x:c>
      <x:c r="BB825" s="34" t="n">
        <x:f>IF(SQRT($C$9)*$B825+SQRT(1-$C$9)*AG825&lt;_xlfn.NORM.S.INV($C$6),1,0)</x:f>
        <x:v>0</x:v>
      </x:c>
      <x:c r="BC825" s="34" t="n">
        <x:f>IF(SQRT($C$9)*$B825+SQRT(1-$C$9)*AH825&lt;_xlfn.NORM.S.INV($C$6),1,0)</x:f>
        <x:v>0</x:v>
      </x:c>
      <x:c r="BD825" s="34" t="n">
        <x:f>IF(SQRT($C$9)*$B825+SQRT(1-$C$9)*AI825&lt;_xlfn.NORM.S.INV($C$6),1,0)</x:f>
        <x:v>0</x:v>
      </x:c>
      <x:c r="BE825" s="34" t="n">
        <x:f>IF(SQRT($C$9)*$B825+SQRT(1-$C$9)*AJ825&lt;_xlfn.NORM.S.INV($C$6),1,0)</x:f>
        <x:v>0</x:v>
      </x:c>
      <x:c r="BF825" s="34" t="n">
        <x:f>IF(SQRT($C$9)*$B825+SQRT(1-$C$9)*AK825&lt;_xlfn.NORM.S.INV($C$6),1,0)</x:f>
        <x:v>0</x:v>
      </x:c>
      <x:c r="BG825" s="34"/>
      <x:c r="BH825" s="34"/>
      <x:c r="BI825" s="34" t="n">
        <x:f>$B$11*(($A$1061)*$C825/$B$12*$B$7+(1-$A$1061)*$D825/$B$12*$C$7)</x:f>
        <x:v>0</x:v>
      </x:c>
      <x:c r="BJ825" s="34" t="n">
        <x:f>$B$11*(($A$1062)*$C825/$B$12*$B$7+(1-$A$1062)*$D825/$B$12*$C$7)</x:f>
        <x:v>0</x:v>
      </x:c>
      <x:c r="BK825" s="34" t="n">
        <x:f>$B$11*(($A$1063)*$C825/$B$12*$B$7+(1-$A$1063)*$D825/$B$12*$C$7)</x:f>
        <x:v>0</x:v>
      </x:c>
      <x:c r="BL825" s="34" t="n">
        <x:f>$B$11*(($A$1064)*$C825/$B$12*$B$7+(1-$A$1064)*$D825/$B$12*$C$7)</x:f>
        <x:v>0</x:v>
      </x:c>
      <x:c r="BM825" s="34" t="n">
        <x:f>$B$11*(($A$1065)*$C825/$B$12*$B$7+(1-$A$1065)*$D825/$B$12*$C$7)</x:f>
        <x:v>0</x:v>
      </x:c>
      <x:c r="BN825" s="34" t="n">
        <x:f>$B$11*(($A$1066)*$C825/$B$12*$B$7+(1-$A$1066)*$D825/$B$12*$C$7)</x:f>
        <x:v>0</x:v>
      </x:c>
      <x:c r="BO825" s="34" t="n">
        <x:f>$B$11*(($A$1067)*$C825/$B$12*$B$7+(1-$A$1067)*$D825/$B$12*$C$7)</x:f>
        <x:v>0</x:v>
      </x:c>
      <x:c r="BP825" s="34" t="n">
        <x:f>$B$11*(($A$1068)*$C825/$B$12*$B$7+(1-$A$1068)*$D825/$B$12*$C$7)</x:f>
        <x:v>0</x:v>
      </x:c>
      <x:c r="BQ825" s="34" t="n">
        <x:f>$B$11*(($A$1069)*$C825/$B$12*$B$7+(1-$A$1069)*$D825/$B$12*$C$7)</x:f>
        <x:v>0</x:v>
      </x:c>
      <x:c r="BR825" s="34" t="n">
        <x:f>$B$11*(($A$1070)*$C825/$B$12*$B$7+(1-$A$1070)*$D825/$B$12*$C$7)</x:f>
        <x:v>0</x:v>
      </x:c>
      <x:c r="BS825" s="34" t="n">
        <x:f>$B$11*(($A$1071)*$C825/$B$12*$B$7+(1-$A$1071)*$D825/$B$12*$C$7)</x:f>
        <x:v>0</x:v>
      </x:c>
      <x:c r="BT825" s="34" t="n">
        <x:f>$B$11*(($A$1072)*$C825/$B$12*$B$7+(1-$A$1072)*$D825/$B$12*$C$7)</x:f>
        <x:v>0</x:v>
      </x:c>
      <x:c r="BU825" s="34" t="n">
        <x:f>$B$11*(($A$1073)*$C825/$B$12*$B$7+(1-$A$1073)*$D825/$B$12*$C$7)</x:f>
        <x:v>0</x:v>
      </x:c>
      <x:c r="BV825" s="34" t="n">
        <x:f>$B$11*(($A$1074)*$C825/$B$12*$B$7+(1-$A$1074)*$D825/$B$12*$C$7)</x:f>
        <x:v>0</x:v>
      </x:c>
      <x:c r="BW825" s="34" t="n">
        <x:f>$B$11*(($A$1075)*$C825/$B$12*$B$7+(1-$A$1075)*$D825/$B$12*$C$7)</x:f>
        <x:v>0</x:v>
      </x:c>
      <x:c r="BX825" s="34" t="n">
        <x:f>$B$11*(($A$1076)*$C825/$B$12*$B$7+(1-$A$1076)*$D825/$B$12*$C$7)</x:f>
        <x:v>0</x:v>
      </x:c>
      <x:c r="BY825" s="34" t="n">
        <x:f>$B$11*(($A$1077)*$C825/$B$12*$B$7+(1-$A$1077)*$D825/$B$12*$C$7)</x:f>
        <x:v>0</x:v>
      </x:c>
      <x:c r="BZ825" s="34" t="n">
        <x:f>$B$11*(($A$1078)*$C825/$B$12*$B$7+(1-$A$1078)*$D825/$B$12*$C$7)</x:f>
        <x:v>0</x:v>
      </x:c>
      <x:c r="CA825" s="34" t="n">
        <x:f>$B$11*(($A$1079)*$C825/$B$12*$B$7+(1-$A$1079)*$D825/$B$12*$C$7)</x:f>
        <x:v>0</x:v>
      </x:c>
      <x:c r="CB825" s="34" t="n">
        <x:f>$B$11*(($A$1080)*$C825/$B$12*$B$7+(1-$A$1080)*$D825/$B$12*$C$7)</x:f>
        <x:v>0</x:v>
      </x:c>
      <x:c r="CC825" s="34" t="n">
        <x:f>$B$11*(($A$1081)*$C825/$B$12*$B$7+(1-$A$1081)*$D825/$B$12*$C$7)</x:f>
        <x:v>0</x:v>
      </x:c>
    </x:row>
    <x:row r="826">
      <x:c r="A826" s="34" t="n">
        <x:v>802</x:v>
      </x:c>
      <x:c r="B826" s="39" t="n">
        <x:v>0.28348958157744847</x:v>
      </x:c>
      <x:c r="C826" s="1" t="n">
        <x:f>SUM(AM826:AV826)</x:f>
        <x:v>0</x:v>
      </x:c>
      <x:c r="D826" s="1" t="n">
        <x:f>SUM(AW826:BF826)</x:f>
        <x:v>1</x:v>
      </x:c>
      <x:c r="E826" s="17" t="n">
        <x:f>(1-C826/$B$12)*$B$8-C826/$B$12*$B$7</x:f>
        <x:v>0.05</x:v>
      </x:c>
      <x:c r="F826" s="17" t="n">
        <x:f>(1-D826/$B$12)*$C$8-D826/$B$12*$C$7</x:f>
        <x:v>0.021000000000000005</x:v>
      </x:c>
      <x:c r="G826" s="32" t="n">
        <x:f>$B$11*($B$10*C826/$B$12*$B$7+(1-$B$10)*D826/$B$12*$C$7)</x:f>
        <x:v>300</x:v>
      </x:c>
      <x:c r="H826" s="17" t="n">
        <x:f>$B$10*E826+(1-$B$10)*F826</x:f>
        <x:v>0.035500000000000004</x:v>
      </x:c>
      <x:c r="I826" s="34"/>
      <x:c r="J826" s="34"/>
      <x:c r="K826" s="34"/>
      <x:c r="L826" s="34"/>
      <x:c r="M826" s="34"/>
      <x:c r="N826" s="34"/>
      <x:c r="O826" s="34"/>
      <x:c r="P826" s="34"/>
      <x:c r="Q826" s="34"/>
      <x:c r="R826" s="39" t="n">
        <x:v>-2.6504374675204345</x:v>
      </x:c>
      <x:c r="S826" s="39" t="n">
        <x:v>-1.00708195816526</x:v>
      </x:c>
      <x:c r="T826" s="39" t="n">
        <x:v>-1.6507967631299583</x:v>
      </x:c>
      <x:c r="U826" s="39" t="n">
        <x:v>0.08776279104415262</x:v>
      </x:c>
      <x:c r="V826" s="39" t="n">
        <x:v>-1.3804900394601176</x:v>
      </x:c>
      <x:c r="W826" s="39" t="n">
        <x:v>0.12852719414009459</x:v>
      </x:c>
      <x:c r="X826" s="39" t="n">
        <x:v>0.5826533723595115</x:v>
      </x:c>
      <x:c r="Y826" s="39" t="n">
        <x:v>-0.9579103035944275</x:v>
      </x:c>
      <x:c r="Z826" s="39" t="n">
        <x:v>-0.12208065955133263</x:v>
      </x:c>
      <x:c r="AA826" s="39" t="n">
        <x:v>1.985213259361139</x:v>
      </x:c>
      <x:c r="AB826" s="39" t="n">
        <x:v>0.14159127544345848</x:v>
      </x:c>
      <x:c r="AC826" s="39" t="n">
        <x:v>-0.034713150721515984</x:v>
      </x:c>
      <x:c r="AD826" s="39" t="n">
        <x:v>-0.9697264257611221</x:v>
      </x:c>
      <x:c r="AE826" s="39" t="n">
        <x:v>0.9482798839584203</x:v>
      </x:c>
      <x:c r="AF826" s="39" t="n">
        <x:v>-0.6073479452899375</x:v>
      </x:c>
      <x:c r="AG826" s="39" t="n">
        <x:v>0.6425075594253404</x:v>
      </x:c>
      <x:c r="AH826" s="39" t="n">
        <x:v>-0.1595863188368497</x:v>
      </x:c>
      <x:c r="AI826" s="39" t="n">
        <x:v>0.674317307029647</x:v>
      </x:c>
      <x:c r="AJ826" s="39" t="n">
        <x:v>-2.55160214899173</x:v>
      </x:c>
      <x:c r="AK826" s="39" t="n">
        <x:v>-1.7674988288954097</x:v>
      </x:c>
      <x:c r="AL826" s="34"/>
      <x:c r="AM826" s="34" t="n">
        <x:f>IF(SQRT($B$9)*$B826+SQRT(1-$B$9)*R826&lt;_xlfn.NORM.S.INV($B$6),1,0)</x:f>
        <x:v>0</x:v>
      </x:c>
      <x:c r="AN826" s="34" t="n">
        <x:f>IF(SQRT($B$9)*$B826+SQRT(1-$B$9)*S826&lt;_xlfn.NORM.S.INV($B$6),1,0)</x:f>
        <x:v>0</x:v>
      </x:c>
      <x:c r="AO826" s="34" t="n">
        <x:f>IF(SQRT($B$9)*$B826+SQRT(1-$B$9)*T826&lt;_xlfn.NORM.S.INV($B$6),1,0)</x:f>
        <x:v>0</x:v>
      </x:c>
      <x:c r="AP826" s="34" t="n">
        <x:f>IF(SQRT($B$9)*$B826+SQRT(1-$B$9)*U826&lt;_xlfn.NORM.S.INV($B$6),1,0)</x:f>
        <x:v>0</x:v>
      </x:c>
      <x:c r="AQ826" s="34" t="n">
        <x:f>IF(SQRT($B$9)*$B826+SQRT(1-$B$9)*V826&lt;_xlfn.NORM.S.INV($B$6),1,0)</x:f>
        <x:v>0</x:v>
      </x:c>
      <x:c r="AR826" s="34" t="n">
        <x:f>IF(SQRT($B$9)*$B826+SQRT(1-$B$9)*W826&lt;_xlfn.NORM.S.INV($B$6),1,0)</x:f>
        <x:v>0</x:v>
      </x:c>
      <x:c r="AS826" s="34" t="n">
        <x:f>IF(SQRT($B$9)*$B826+SQRT(1-$B$9)*X826&lt;_xlfn.NORM.S.INV($B$6),1,0)</x:f>
        <x:v>0</x:v>
      </x:c>
      <x:c r="AT826" s="34" t="n">
        <x:f>IF(SQRT($B$9)*$B826+SQRT(1-$B$9)*Y826&lt;_xlfn.NORM.S.INV($B$6),1,0)</x:f>
        <x:v>0</x:v>
      </x:c>
      <x:c r="AU826" s="34" t="n">
        <x:f>IF(SQRT($B$9)*$B826+SQRT(1-$B$9)*Z826&lt;_xlfn.NORM.S.INV($B$6),1,0)</x:f>
        <x:v>0</x:v>
      </x:c>
      <x:c r="AV826" s="34" t="n">
        <x:f>IF(SQRT($B$9)*$B826+SQRT(1-$B$9)*AA826&lt;_xlfn.NORM.S.INV($B$6),1,0)</x:f>
        <x:v>0</x:v>
      </x:c>
      <x:c r="AW826" s="34" t="n">
        <x:f>IF(SQRT($C$9)*$B826+SQRT(1-$C$9)*AB826&lt;_xlfn.NORM.S.INV($C$6),1,0)</x:f>
        <x:v>0</x:v>
      </x:c>
      <x:c r="AX826" s="34" t="n">
        <x:f>IF(SQRT($C$9)*$B826+SQRT(1-$C$9)*AC826&lt;_xlfn.NORM.S.INV($C$6),1,0)</x:f>
        <x:v>0</x:v>
      </x:c>
      <x:c r="AY826" s="34" t="n">
        <x:f>IF(SQRT($C$9)*$B826+SQRT(1-$C$9)*AD826&lt;_xlfn.NORM.S.INV($C$6),1,0)</x:f>
        <x:v>0</x:v>
      </x:c>
      <x:c r="AZ826" s="34" t="n">
        <x:f>IF(SQRT($C$9)*$B826+SQRT(1-$C$9)*AE826&lt;_xlfn.NORM.S.INV($C$6),1,0)</x:f>
        <x:v>0</x:v>
      </x:c>
      <x:c r="BA826" s="34" t="n">
        <x:f>IF(SQRT($C$9)*$B826+SQRT(1-$C$9)*AF826&lt;_xlfn.NORM.S.INV($C$6),1,0)</x:f>
        <x:v>0</x:v>
      </x:c>
      <x:c r="BB826" s="34" t="n">
        <x:f>IF(SQRT($C$9)*$B826+SQRT(1-$C$9)*AG826&lt;_xlfn.NORM.S.INV($C$6),1,0)</x:f>
        <x:v>0</x:v>
      </x:c>
      <x:c r="BC826" s="34" t="n">
        <x:f>IF(SQRT($C$9)*$B826+SQRT(1-$C$9)*AH826&lt;_xlfn.NORM.S.INV($C$6),1,0)</x:f>
        <x:v>0</x:v>
      </x:c>
      <x:c r="BD826" s="34" t="n">
        <x:f>IF(SQRT($C$9)*$B826+SQRT(1-$C$9)*AI826&lt;_xlfn.NORM.S.INV($C$6),1,0)</x:f>
        <x:v>0</x:v>
      </x:c>
      <x:c r="BE826" s="34" t="n">
        <x:f>IF(SQRT($C$9)*$B826+SQRT(1-$C$9)*AJ826&lt;_xlfn.NORM.S.INV($C$6),1,0)</x:f>
        <x:v>1</x:v>
      </x:c>
      <x:c r="BF826" s="34" t="n">
        <x:f>IF(SQRT($C$9)*$B826+SQRT(1-$C$9)*AK826&lt;_xlfn.NORM.S.INV($C$6),1,0)</x:f>
        <x:v>0</x:v>
      </x:c>
      <x:c r="BG826" s="34"/>
      <x:c r="BH826" s="34"/>
      <x:c r="BI826" s="34" t="n">
        <x:f>$B$11*(($A$1061)*$C826/$B$12*$B$7+(1-$A$1061)*$D826/$B$12*$C$7)</x:f>
        <x:v>600</x:v>
      </x:c>
      <x:c r="BJ826" s="34" t="n">
        <x:f>$B$11*(($A$1062)*$C826/$B$12*$B$7+(1-$A$1062)*$D826/$B$12*$C$7)</x:f>
        <x:v>570</x:v>
      </x:c>
      <x:c r="BK826" s="34" t="n">
        <x:f>$B$11*(($A$1063)*$C826/$B$12*$B$7+(1-$A$1063)*$D826/$B$12*$C$7)</x:f>
        <x:v>540</x:v>
      </x:c>
      <x:c r="BL826" s="34" t="n">
        <x:f>$B$11*(($A$1064)*$C826/$B$12*$B$7+(1-$A$1064)*$D826/$B$12*$C$7)</x:f>
        <x:v>509.99999999999994</x:v>
      </x:c>
      <x:c r="BM826" s="34" t="n">
        <x:f>$B$11*(($A$1065)*$C826/$B$12*$B$7+(1-$A$1065)*$D826/$B$12*$C$7)</x:f>
        <x:v>480</x:v>
      </x:c>
      <x:c r="BN826" s="34" t="n">
        <x:f>$B$11*(($A$1066)*$C826/$B$12*$B$7+(1-$A$1066)*$D826/$B$12*$C$7)</x:f>
        <x:v>450</x:v>
      </x:c>
      <x:c r="BO826" s="34" t="n">
        <x:f>$B$11*(($A$1067)*$C826/$B$12*$B$7+(1-$A$1067)*$D826/$B$12*$C$7)</x:f>
        <x:v>419.99999999999994</x:v>
      </x:c>
      <x:c r="BP826" s="34" t="n">
        <x:f>$B$11*(($A$1068)*$C826/$B$12*$B$7+(1-$A$1068)*$D826/$B$12*$C$7)</x:f>
        <x:v>390</x:v>
      </x:c>
      <x:c r="BQ826" s="34" t="n">
        <x:f>$B$11*(($A$1069)*$C826/$B$12*$B$7+(1-$A$1069)*$D826/$B$12*$C$7)</x:f>
        <x:v>360</x:v>
      </x:c>
      <x:c r="BR826" s="34" t="n">
        <x:f>$B$11*(($A$1070)*$C826/$B$12*$B$7+(1-$A$1070)*$D826/$B$12*$C$7)</x:f>
        <x:v>330</x:v>
      </x:c>
      <x:c r="BS826" s="34" t="n">
        <x:f>$B$11*(($A$1071)*$C826/$B$12*$B$7+(1-$A$1071)*$D826/$B$12*$C$7)</x:f>
        <x:v>300</x:v>
      </x:c>
      <x:c r="BT826" s="34" t="n">
        <x:f>$B$11*(($A$1072)*$C826/$B$12*$B$7+(1-$A$1072)*$D826/$B$12*$C$7)</x:f>
        <x:v>270</x:v>
      </x:c>
      <x:c r="BU826" s="34" t="n">
        <x:f>$B$11*(($A$1073)*$C826/$B$12*$B$7+(1-$A$1073)*$D826/$B$12*$C$7)</x:f>
        <x:v>240</x:v>
      </x:c>
      <x:c r="BV826" s="34" t="n">
        <x:f>$B$11*(($A$1074)*$C826/$B$12*$B$7+(1-$A$1074)*$D826/$B$12*$C$7)</x:f>
        <x:v>209.99999999999997</x:v>
      </x:c>
      <x:c r="BW826" s="34" t="n">
        <x:f>$B$11*(($A$1075)*$C826/$B$12*$B$7+(1-$A$1075)*$D826/$B$12*$C$7)</x:f>
        <x:v>180.00000000000003</x:v>
      </x:c>
      <x:c r="BX826" s="34" t="n">
        <x:f>$B$11*(($A$1076)*$C826/$B$12*$B$7+(1-$A$1076)*$D826/$B$12*$C$7)</x:f>
        <x:v>150</x:v>
      </x:c>
      <x:c r="BY826" s="34" t="n">
        <x:f>$B$11*(($A$1077)*$C826/$B$12*$B$7+(1-$A$1077)*$D826/$B$12*$C$7)</x:f>
        <x:v>119.99999999999999</x:v>
      </x:c>
      <x:c r="BZ826" s="34" t="n">
        <x:f>$B$11*(($A$1078)*$C826/$B$12*$B$7+(1-$A$1078)*$D826/$B$12*$C$7)</x:f>
        <x:v>90.00000000000001</x:v>
      </x:c>
      <x:c r="CA826" s="34" t="n">
        <x:f>$B$11*(($A$1079)*$C826/$B$12*$B$7+(1-$A$1079)*$D826/$B$12*$C$7)</x:f>
        <x:v>59.99999999999999</x:v>
      </x:c>
      <x:c r="CB826" s="34" t="n">
        <x:f>$B$11*(($A$1080)*$C826/$B$12*$B$7+(1-$A$1080)*$D826/$B$12*$C$7)</x:f>
        <x:v>30.00000000000003</x:v>
      </x:c>
      <x:c r="CC826" s="34" t="n">
        <x:f>$B$11*(($A$1081)*$C826/$B$12*$B$7+(1-$A$1081)*$D826/$B$12*$C$7)</x:f>
        <x:v>0</x:v>
      </x:c>
    </x:row>
    <x:row r="827">
      <x:c r="A827" s="34" t="n">
        <x:v>803</x:v>
      </x:c>
      <x:c r="B827" s="39" t="n">
        <x:v>-0.388876446505176</x:v>
      </x:c>
      <x:c r="C827" s="1" t="n">
        <x:f>SUM(AM827:AV827)</x:f>
        <x:v>0</x:v>
      </x:c>
      <x:c r="D827" s="1" t="n">
        <x:f>SUM(AW827:BF827)</x:f>
        <x:v>1</x:v>
      </x:c>
      <x:c r="E827" s="17" t="n">
        <x:f>(1-C827/$B$12)*$B$8-C827/$B$12*$B$7</x:f>
        <x:v>0.05</x:v>
      </x:c>
      <x:c r="F827" s="17" t="n">
        <x:f>(1-D827/$B$12)*$C$8-D827/$B$12*$C$7</x:f>
        <x:v>0.021000000000000005</x:v>
      </x:c>
      <x:c r="G827" s="32" t="n">
        <x:f>$B$11*($B$10*C827/$B$12*$B$7+(1-$B$10)*D827/$B$12*$C$7)</x:f>
        <x:v>300</x:v>
      </x:c>
      <x:c r="H827" s="17" t="n">
        <x:f>$B$10*E827+(1-$B$10)*F827</x:f>
        <x:v>0.035500000000000004</x:v>
      </x:c>
      <x:c r="I827" s="34"/>
      <x:c r="J827" s="34"/>
      <x:c r="K827" s="34"/>
      <x:c r="L827" s="34"/>
      <x:c r="M827" s="34"/>
      <x:c r="N827" s="34"/>
      <x:c r="O827" s="34"/>
      <x:c r="P827" s="34"/>
      <x:c r="Q827" s="34"/>
      <x:c r="R827" s="39" t="n">
        <x:v>-0.0779667631611715</x:v>
      </x:c>
      <x:c r="S827" s="39" t="n">
        <x:v>-0.029806625207670454</x:v>
      </x:c>
      <x:c r="T827" s="39" t="n">
        <x:v>-0.6114313530983003</x:v>
      </x:c>
      <x:c r="U827" s="39" t="n">
        <x:v>-0.33259733878423114</x:v>
      </x:c>
      <x:c r="V827" s="39" t="n">
        <x:v>1.2652634952123742</x:v>
      </x:c>
      <x:c r="W827" s="39" t="n">
        <x:v>0.35901459377272776</x:v>
      </x:c>
      <x:c r="X827" s="39" t="n">
        <x:v>-1.1998878481074045</x:v>
      </x:c>
      <x:c r="Y827" s="39" t="n">
        <x:v>-0.554735532061291</x:v>
      </x:c>
      <x:c r="Z827" s="39" t="n">
        <x:v>1.2912008280176095</x:v>
      </x:c>
      <x:c r="AA827" s="39" t="n">
        <x:v>-2.0057302244607333</x:v>
      </x:c>
      <x:c r="AB827" s="39" t="n">
        <x:v>-1.5656799211599552</x:v>
      </x:c>
      <x:c r="AC827" s="39" t="n">
        <x:v>-0.060574116738054316</x:v>
      </x:c>
      <x:c r="AD827" s="39" t="n">
        <x:v>-0.5587411263994104</x:v>
      </x:c>
      <x:c r="AE827" s="39" t="n">
        <x:v>-1.328298859229914</x:v>
      </x:c>
      <x:c r="AF827" s="39" t="n">
        <x:v>0.4777689511352137</x:v>
      </x:c>
      <x:c r="AG827" s="39" t="n">
        <x:v>-1.2587763950362778</x:v>
      </x:c>
      <x:c r="AH827" s="39" t="n">
        <x:v>-0.45124345798316273</x:v>
      </x:c>
      <x:c r="AI827" s="39" t="n">
        <x:v>-2.559618123475306</x:v>
      </x:c>
      <x:c r="AJ827" s="39" t="n">
        <x:v>1.206793056369089</x:v>
      </x:c>
      <x:c r="AK827" s="39" t="n">
        <x:v>-0.357746688278111</x:v>
      </x:c>
      <x:c r="AL827" s="34"/>
      <x:c r="AM827" s="34" t="n">
        <x:f>IF(SQRT($B$9)*$B827+SQRT(1-$B$9)*R827&lt;_xlfn.NORM.S.INV($B$6),1,0)</x:f>
        <x:v>0</x:v>
      </x:c>
      <x:c r="AN827" s="34" t="n">
        <x:f>IF(SQRT($B$9)*$B827+SQRT(1-$B$9)*S827&lt;_xlfn.NORM.S.INV($B$6),1,0)</x:f>
        <x:v>0</x:v>
      </x:c>
      <x:c r="AO827" s="34" t="n">
        <x:f>IF(SQRT($B$9)*$B827+SQRT(1-$B$9)*T827&lt;_xlfn.NORM.S.INV($B$6),1,0)</x:f>
        <x:v>0</x:v>
      </x:c>
      <x:c r="AP827" s="34" t="n">
        <x:f>IF(SQRT($B$9)*$B827+SQRT(1-$B$9)*U827&lt;_xlfn.NORM.S.INV($B$6),1,0)</x:f>
        <x:v>0</x:v>
      </x:c>
      <x:c r="AQ827" s="34" t="n">
        <x:f>IF(SQRT($B$9)*$B827+SQRT(1-$B$9)*V827&lt;_xlfn.NORM.S.INV($B$6),1,0)</x:f>
        <x:v>0</x:v>
      </x:c>
      <x:c r="AR827" s="34" t="n">
        <x:f>IF(SQRT($B$9)*$B827+SQRT(1-$B$9)*W827&lt;_xlfn.NORM.S.INV($B$6),1,0)</x:f>
        <x:v>0</x:v>
      </x:c>
      <x:c r="AS827" s="34" t="n">
        <x:f>IF(SQRT($B$9)*$B827+SQRT(1-$B$9)*X827&lt;_xlfn.NORM.S.INV($B$6),1,0)</x:f>
        <x:v>0</x:v>
      </x:c>
      <x:c r="AT827" s="34" t="n">
        <x:f>IF(SQRT($B$9)*$B827+SQRT(1-$B$9)*Y827&lt;_xlfn.NORM.S.INV($B$6),1,0)</x:f>
        <x:v>0</x:v>
      </x:c>
      <x:c r="AU827" s="34" t="n">
        <x:f>IF(SQRT($B$9)*$B827+SQRT(1-$B$9)*Z827&lt;_xlfn.NORM.S.INV($B$6),1,0)</x:f>
        <x:v>0</x:v>
      </x:c>
      <x:c r="AV827" s="34" t="n">
        <x:f>IF(SQRT($B$9)*$B827+SQRT(1-$B$9)*AA827&lt;_xlfn.NORM.S.INV($B$6),1,0)</x:f>
        <x:v>0</x:v>
      </x:c>
      <x:c r="AW827" s="34" t="n">
        <x:f>IF(SQRT($C$9)*$B827+SQRT(1-$C$9)*AB827&lt;_xlfn.NORM.S.INV($C$6),1,0)</x:f>
        <x:v>0</x:v>
      </x:c>
      <x:c r="AX827" s="34" t="n">
        <x:f>IF(SQRT($C$9)*$B827+SQRT(1-$C$9)*AC827&lt;_xlfn.NORM.S.INV($C$6),1,0)</x:f>
        <x:v>0</x:v>
      </x:c>
      <x:c r="AY827" s="34" t="n">
        <x:f>IF(SQRT($C$9)*$B827+SQRT(1-$C$9)*AD827&lt;_xlfn.NORM.S.INV($C$6),1,0)</x:f>
        <x:v>0</x:v>
      </x:c>
      <x:c r="AZ827" s="34" t="n">
        <x:f>IF(SQRT($C$9)*$B827+SQRT(1-$C$9)*AE827&lt;_xlfn.NORM.S.INV($C$6),1,0)</x:f>
        <x:v>0</x:v>
      </x:c>
      <x:c r="BA827" s="34" t="n">
        <x:f>IF(SQRT($C$9)*$B827+SQRT(1-$C$9)*AF827&lt;_xlfn.NORM.S.INV($C$6),1,0)</x:f>
        <x:v>0</x:v>
      </x:c>
      <x:c r="BB827" s="34" t="n">
        <x:f>IF(SQRT($C$9)*$B827+SQRT(1-$C$9)*AG827&lt;_xlfn.NORM.S.INV($C$6),1,0)</x:f>
        <x:v>0</x:v>
      </x:c>
      <x:c r="BC827" s="34" t="n">
        <x:f>IF(SQRT($C$9)*$B827+SQRT(1-$C$9)*AH827&lt;_xlfn.NORM.S.INV($C$6),1,0)</x:f>
        <x:v>0</x:v>
      </x:c>
      <x:c r="BD827" s="34" t="n">
        <x:f>IF(SQRT($C$9)*$B827+SQRT(1-$C$9)*AI827&lt;_xlfn.NORM.S.INV($C$6),1,0)</x:f>
        <x:v>1</x:v>
      </x:c>
      <x:c r="BE827" s="34" t="n">
        <x:f>IF(SQRT($C$9)*$B827+SQRT(1-$C$9)*AJ827&lt;_xlfn.NORM.S.INV($C$6),1,0)</x:f>
        <x:v>0</x:v>
      </x:c>
      <x:c r="BF827" s="34" t="n">
        <x:f>IF(SQRT($C$9)*$B827+SQRT(1-$C$9)*AK827&lt;_xlfn.NORM.S.INV($C$6),1,0)</x:f>
        <x:v>0</x:v>
      </x:c>
      <x:c r="BG827" s="34"/>
      <x:c r="BH827" s="34"/>
      <x:c r="BI827" s="34" t="n">
        <x:f>$B$11*(($A$1061)*$C827/$B$12*$B$7+(1-$A$1061)*$D827/$B$12*$C$7)</x:f>
        <x:v>600</x:v>
      </x:c>
      <x:c r="BJ827" s="34" t="n">
        <x:f>$B$11*(($A$1062)*$C827/$B$12*$B$7+(1-$A$1062)*$D827/$B$12*$C$7)</x:f>
        <x:v>570</x:v>
      </x:c>
      <x:c r="BK827" s="34" t="n">
        <x:f>$B$11*(($A$1063)*$C827/$B$12*$B$7+(1-$A$1063)*$D827/$B$12*$C$7)</x:f>
        <x:v>540</x:v>
      </x:c>
      <x:c r="BL827" s="34" t="n">
        <x:f>$B$11*(($A$1064)*$C827/$B$12*$B$7+(1-$A$1064)*$D827/$B$12*$C$7)</x:f>
        <x:v>509.99999999999994</x:v>
      </x:c>
      <x:c r="BM827" s="34" t="n">
        <x:f>$B$11*(($A$1065)*$C827/$B$12*$B$7+(1-$A$1065)*$D827/$B$12*$C$7)</x:f>
        <x:v>480</x:v>
      </x:c>
      <x:c r="BN827" s="34" t="n">
        <x:f>$B$11*(($A$1066)*$C827/$B$12*$B$7+(1-$A$1066)*$D827/$B$12*$C$7)</x:f>
        <x:v>450</x:v>
      </x:c>
      <x:c r="BO827" s="34" t="n">
        <x:f>$B$11*(($A$1067)*$C827/$B$12*$B$7+(1-$A$1067)*$D827/$B$12*$C$7)</x:f>
        <x:v>419.99999999999994</x:v>
      </x:c>
      <x:c r="BP827" s="34" t="n">
        <x:f>$B$11*(($A$1068)*$C827/$B$12*$B$7+(1-$A$1068)*$D827/$B$12*$C$7)</x:f>
        <x:v>390</x:v>
      </x:c>
      <x:c r="BQ827" s="34" t="n">
        <x:f>$B$11*(($A$1069)*$C827/$B$12*$B$7+(1-$A$1069)*$D827/$B$12*$C$7)</x:f>
        <x:v>360</x:v>
      </x:c>
      <x:c r="BR827" s="34" t="n">
        <x:f>$B$11*(($A$1070)*$C827/$B$12*$B$7+(1-$A$1070)*$D827/$B$12*$C$7)</x:f>
        <x:v>330</x:v>
      </x:c>
      <x:c r="BS827" s="34" t="n">
        <x:f>$B$11*(($A$1071)*$C827/$B$12*$B$7+(1-$A$1071)*$D827/$B$12*$C$7)</x:f>
        <x:v>300</x:v>
      </x:c>
      <x:c r="BT827" s="34" t="n">
        <x:f>$B$11*(($A$1072)*$C827/$B$12*$B$7+(1-$A$1072)*$D827/$B$12*$C$7)</x:f>
        <x:v>270</x:v>
      </x:c>
      <x:c r="BU827" s="34" t="n">
        <x:f>$B$11*(($A$1073)*$C827/$B$12*$B$7+(1-$A$1073)*$D827/$B$12*$C$7)</x:f>
        <x:v>240</x:v>
      </x:c>
      <x:c r="BV827" s="34" t="n">
        <x:f>$B$11*(($A$1074)*$C827/$B$12*$B$7+(1-$A$1074)*$D827/$B$12*$C$7)</x:f>
        <x:v>209.99999999999997</x:v>
      </x:c>
      <x:c r="BW827" s="34" t="n">
        <x:f>$B$11*(($A$1075)*$C827/$B$12*$B$7+(1-$A$1075)*$D827/$B$12*$C$7)</x:f>
        <x:v>180.00000000000003</x:v>
      </x:c>
      <x:c r="BX827" s="34" t="n">
        <x:f>$B$11*(($A$1076)*$C827/$B$12*$B$7+(1-$A$1076)*$D827/$B$12*$C$7)</x:f>
        <x:v>150</x:v>
      </x:c>
      <x:c r="BY827" s="34" t="n">
        <x:f>$B$11*(($A$1077)*$C827/$B$12*$B$7+(1-$A$1077)*$D827/$B$12*$C$7)</x:f>
        <x:v>119.99999999999999</x:v>
      </x:c>
      <x:c r="BZ827" s="34" t="n">
        <x:f>$B$11*(($A$1078)*$C827/$B$12*$B$7+(1-$A$1078)*$D827/$B$12*$C$7)</x:f>
        <x:v>90.00000000000001</x:v>
      </x:c>
      <x:c r="CA827" s="34" t="n">
        <x:f>$B$11*(($A$1079)*$C827/$B$12*$B$7+(1-$A$1079)*$D827/$B$12*$C$7)</x:f>
        <x:v>59.99999999999999</x:v>
      </x:c>
      <x:c r="CB827" s="34" t="n">
        <x:f>$B$11*(($A$1080)*$C827/$B$12*$B$7+(1-$A$1080)*$D827/$B$12*$C$7)</x:f>
        <x:v>30.00000000000003</x:v>
      </x:c>
      <x:c r="CC827" s="34" t="n">
        <x:f>$B$11*(($A$1081)*$C827/$B$12*$B$7+(1-$A$1081)*$D827/$B$12*$C$7)</x:f>
        <x:v>0</x:v>
      </x:c>
    </x:row>
    <x:row r="828">
      <x:c r="A828" s="34" t="n">
        <x:v>804</x:v>
      </x:c>
      <x:c r="B828" s="39" t="n">
        <x:v>0.5340097683042193</x:v>
      </x:c>
      <x:c r="C828" s="1" t="n">
        <x:f>SUM(AM828:AV828)</x:f>
        <x:v>0</x:v>
      </x:c>
      <x:c r="D828" s="1" t="n">
        <x:f>SUM(AW828:BF828)</x:f>
        <x:v>0</x:v>
      </x:c>
      <x:c r="E828" s="17" t="n">
        <x:f>(1-C828/$B$12)*$B$8-C828/$B$12*$B$7</x:f>
        <x:v>0.05</x:v>
      </x:c>
      <x:c r="F828" s="17" t="n">
        <x:f>(1-D828/$B$12)*$C$8-D828/$B$12*$C$7</x:f>
        <x:v>0.09</x:v>
      </x:c>
      <x:c r="G828" s="32" t="n">
        <x:f>$B$11*($B$10*C828/$B$12*$B$7+(1-$B$10)*D828/$B$12*$C$7)</x:f>
        <x:v>0</x:v>
      </x:c>
      <x:c r="H828" s="17" t="n">
        <x:f>$B$10*E828+(1-$B$10)*F828</x:f>
        <x:v>0.07</x:v>
      </x:c>
      <x:c r="I828" s="34"/>
      <x:c r="J828" s="34"/>
      <x:c r="K828" s="34"/>
      <x:c r="L828" s="34"/>
      <x:c r="M828" s="34"/>
      <x:c r="N828" s="34"/>
      <x:c r="O828" s="34"/>
      <x:c r="P828" s="34"/>
      <x:c r="Q828" s="34"/>
      <x:c r="R828" s="39" t="n">
        <x:v>-1.6279725373753673</x:v>
      </x:c>
      <x:c r="S828" s="39" t="n">
        <x:v>0.15182570341249865</x:v>
      </x:c>
      <x:c r="T828" s="39" t="n">
        <x:v>-1.9066073573663023</x:v>
      </x:c>
      <x:c r="U828" s="39" t="n">
        <x:v>-0.5839201817394069</x:v>
      </x:c>
      <x:c r="V828" s="39" t="n">
        <x:v>-2.4211076658314217</x:v>
      </x:c>
      <x:c r="W828" s="39" t="n">
        <x:v>0.10679965784556536</x:v>
      </x:c>
      <x:c r="X828" s="39" t="n">
        <x:v>0.3355276364042696</x:v>
      </x:c>
      <x:c r="Y828" s="39" t="n">
        <x:v>-0.3526803778707041</x:v>
      </x:c>
      <x:c r="Z828" s="39" t="n">
        <x:v>1.706258418321414</x:v>
      </x:c>
      <x:c r="AA828" s="39" t="n">
        <x:v>0.9707480587724434</x:v>
      </x:c>
      <x:c r="AB828" s="39" t="n">
        <x:v>1.1259206565575006</x:v>
      </x:c>
      <x:c r="AC828" s="39" t="n">
        <x:v>1.2587722823502305</x:v>
      </x:c>
      <x:c r="AD828" s="39" t="n">
        <x:v>-0.772713084275237</x:v>
      </x:c>
      <x:c r="AE828" s="39" t="n">
        <x:v>-0.4131854489175747</x:v>
      </x:c>
      <x:c r="AF828" s="39" t="n">
        <x:v>0.5560138760904471</x:v>
      </x:c>
      <x:c r="AG828" s="39" t="n">
        <x:v>-0.39008321362610693</x:v>
      </x:c>
      <x:c r="AH828" s="39" t="n">
        <x:v>-1.5109515224995926</x:v>
      </x:c>
      <x:c r="AI828" s="39" t="n">
        <x:v>-0.5721375201345316</x:v>
      </x:c>
      <x:c r="AJ828" s="39" t="n">
        <x:v>0.08765676457410856</x:v>
      </x:c>
      <x:c r="AK828" s="39" t="n">
        <x:v>-0.8285594631245378</x:v>
      </x:c>
      <x:c r="AL828" s="34"/>
      <x:c r="AM828" s="34" t="n">
        <x:f>IF(SQRT($B$9)*$B828+SQRT(1-$B$9)*R828&lt;_xlfn.NORM.S.INV($B$6),1,0)</x:f>
        <x:v>0</x:v>
      </x:c>
      <x:c r="AN828" s="34" t="n">
        <x:f>IF(SQRT($B$9)*$B828+SQRT(1-$B$9)*S828&lt;_xlfn.NORM.S.INV($B$6),1,0)</x:f>
        <x:v>0</x:v>
      </x:c>
      <x:c r="AO828" s="34" t="n">
        <x:f>IF(SQRT($B$9)*$B828+SQRT(1-$B$9)*T828&lt;_xlfn.NORM.S.INV($B$6),1,0)</x:f>
        <x:v>0</x:v>
      </x:c>
      <x:c r="AP828" s="34" t="n">
        <x:f>IF(SQRT($B$9)*$B828+SQRT(1-$B$9)*U828&lt;_xlfn.NORM.S.INV($B$6),1,0)</x:f>
        <x:v>0</x:v>
      </x:c>
      <x:c r="AQ828" s="34" t="n">
        <x:f>IF(SQRT($B$9)*$B828+SQRT(1-$B$9)*V828&lt;_xlfn.NORM.S.INV($B$6),1,0)</x:f>
        <x:v>0</x:v>
      </x:c>
      <x:c r="AR828" s="34" t="n">
        <x:f>IF(SQRT($B$9)*$B828+SQRT(1-$B$9)*W828&lt;_xlfn.NORM.S.INV($B$6),1,0)</x:f>
        <x:v>0</x:v>
      </x:c>
      <x:c r="AS828" s="34" t="n">
        <x:f>IF(SQRT($B$9)*$B828+SQRT(1-$B$9)*X828&lt;_xlfn.NORM.S.INV($B$6),1,0)</x:f>
        <x:v>0</x:v>
      </x:c>
      <x:c r="AT828" s="34" t="n">
        <x:f>IF(SQRT($B$9)*$B828+SQRT(1-$B$9)*Y828&lt;_xlfn.NORM.S.INV($B$6),1,0)</x:f>
        <x:v>0</x:v>
      </x:c>
      <x:c r="AU828" s="34" t="n">
        <x:f>IF(SQRT($B$9)*$B828+SQRT(1-$B$9)*Z828&lt;_xlfn.NORM.S.INV($B$6),1,0)</x:f>
        <x:v>0</x:v>
      </x:c>
      <x:c r="AV828" s="34" t="n">
        <x:f>IF(SQRT($B$9)*$B828+SQRT(1-$B$9)*AA828&lt;_xlfn.NORM.S.INV($B$6),1,0)</x:f>
        <x:v>0</x:v>
      </x:c>
      <x:c r="AW828" s="34" t="n">
        <x:f>IF(SQRT($C$9)*$B828+SQRT(1-$C$9)*AB828&lt;_xlfn.NORM.S.INV($C$6),1,0)</x:f>
        <x:v>0</x:v>
      </x:c>
      <x:c r="AX828" s="34" t="n">
        <x:f>IF(SQRT($C$9)*$B828+SQRT(1-$C$9)*AC828&lt;_xlfn.NORM.S.INV($C$6),1,0)</x:f>
        <x:v>0</x:v>
      </x:c>
      <x:c r="AY828" s="34" t="n">
        <x:f>IF(SQRT($C$9)*$B828+SQRT(1-$C$9)*AD828&lt;_xlfn.NORM.S.INV($C$6),1,0)</x:f>
        <x:v>0</x:v>
      </x:c>
      <x:c r="AZ828" s="34" t="n">
        <x:f>IF(SQRT($C$9)*$B828+SQRT(1-$C$9)*AE828&lt;_xlfn.NORM.S.INV($C$6),1,0)</x:f>
        <x:v>0</x:v>
      </x:c>
      <x:c r="BA828" s="34" t="n">
        <x:f>IF(SQRT($C$9)*$B828+SQRT(1-$C$9)*AF828&lt;_xlfn.NORM.S.INV($C$6),1,0)</x:f>
        <x:v>0</x:v>
      </x:c>
      <x:c r="BB828" s="34" t="n">
        <x:f>IF(SQRT($C$9)*$B828+SQRT(1-$C$9)*AG828&lt;_xlfn.NORM.S.INV($C$6),1,0)</x:f>
        <x:v>0</x:v>
      </x:c>
      <x:c r="BC828" s="34" t="n">
        <x:f>IF(SQRT($C$9)*$B828+SQRT(1-$C$9)*AH828&lt;_xlfn.NORM.S.INV($C$6),1,0)</x:f>
        <x:v>0</x:v>
      </x:c>
      <x:c r="BD828" s="34" t="n">
        <x:f>IF(SQRT($C$9)*$B828+SQRT(1-$C$9)*AI828&lt;_xlfn.NORM.S.INV($C$6),1,0)</x:f>
        <x:v>0</x:v>
      </x:c>
      <x:c r="BE828" s="34" t="n">
        <x:f>IF(SQRT($C$9)*$B828+SQRT(1-$C$9)*AJ828&lt;_xlfn.NORM.S.INV($C$6),1,0)</x:f>
        <x:v>0</x:v>
      </x:c>
      <x:c r="BF828" s="34" t="n">
        <x:f>IF(SQRT($C$9)*$B828+SQRT(1-$C$9)*AK828&lt;_xlfn.NORM.S.INV($C$6),1,0)</x:f>
        <x:v>0</x:v>
      </x:c>
      <x:c r="BG828" s="34"/>
      <x:c r="BH828" s="34"/>
      <x:c r="BI828" s="34" t="n">
        <x:f>$B$11*(($A$1061)*$C828/$B$12*$B$7+(1-$A$1061)*$D828/$B$12*$C$7)</x:f>
        <x:v>0</x:v>
      </x:c>
      <x:c r="BJ828" s="34" t="n">
        <x:f>$B$11*(($A$1062)*$C828/$B$12*$B$7+(1-$A$1062)*$D828/$B$12*$C$7)</x:f>
        <x:v>0</x:v>
      </x:c>
      <x:c r="BK828" s="34" t="n">
        <x:f>$B$11*(($A$1063)*$C828/$B$12*$B$7+(1-$A$1063)*$D828/$B$12*$C$7)</x:f>
        <x:v>0</x:v>
      </x:c>
      <x:c r="BL828" s="34" t="n">
        <x:f>$B$11*(($A$1064)*$C828/$B$12*$B$7+(1-$A$1064)*$D828/$B$12*$C$7)</x:f>
        <x:v>0</x:v>
      </x:c>
      <x:c r="BM828" s="34" t="n">
        <x:f>$B$11*(($A$1065)*$C828/$B$12*$B$7+(1-$A$1065)*$D828/$B$12*$C$7)</x:f>
        <x:v>0</x:v>
      </x:c>
      <x:c r="BN828" s="34" t="n">
        <x:f>$B$11*(($A$1066)*$C828/$B$12*$B$7+(1-$A$1066)*$D828/$B$12*$C$7)</x:f>
        <x:v>0</x:v>
      </x:c>
      <x:c r="BO828" s="34" t="n">
        <x:f>$B$11*(($A$1067)*$C828/$B$12*$B$7+(1-$A$1067)*$D828/$B$12*$C$7)</x:f>
        <x:v>0</x:v>
      </x:c>
      <x:c r="BP828" s="34" t="n">
        <x:f>$B$11*(($A$1068)*$C828/$B$12*$B$7+(1-$A$1068)*$D828/$B$12*$C$7)</x:f>
        <x:v>0</x:v>
      </x:c>
      <x:c r="BQ828" s="34" t="n">
        <x:f>$B$11*(($A$1069)*$C828/$B$12*$B$7+(1-$A$1069)*$D828/$B$12*$C$7)</x:f>
        <x:v>0</x:v>
      </x:c>
      <x:c r="BR828" s="34" t="n">
        <x:f>$B$11*(($A$1070)*$C828/$B$12*$B$7+(1-$A$1070)*$D828/$B$12*$C$7)</x:f>
        <x:v>0</x:v>
      </x:c>
      <x:c r="BS828" s="34" t="n">
        <x:f>$B$11*(($A$1071)*$C828/$B$12*$B$7+(1-$A$1071)*$D828/$B$12*$C$7)</x:f>
        <x:v>0</x:v>
      </x:c>
      <x:c r="BT828" s="34" t="n">
        <x:f>$B$11*(($A$1072)*$C828/$B$12*$B$7+(1-$A$1072)*$D828/$B$12*$C$7)</x:f>
        <x:v>0</x:v>
      </x:c>
      <x:c r="BU828" s="34" t="n">
        <x:f>$B$11*(($A$1073)*$C828/$B$12*$B$7+(1-$A$1073)*$D828/$B$12*$C$7)</x:f>
        <x:v>0</x:v>
      </x:c>
      <x:c r="BV828" s="34" t="n">
        <x:f>$B$11*(($A$1074)*$C828/$B$12*$B$7+(1-$A$1074)*$D828/$B$12*$C$7)</x:f>
        <x:v>0</x:v>
      </x:c>
      <x:c r="BW828" s="34" t="n">
        <x:f>$B$11*(($A$1075)*$C828/$B$12*$B$7+(1-$A$1075)*$D828/$B$12*$C$7)</x:f>
        <x:v>0</x:v>
      </x:c>
      <x:c r="BX828" s="34" t="n">
        <x:f>$B$11*(($A$1076)*$C828/$B$12*$B$7+(1-$A$1076)*$D828/$B$12*$C$7)</x:f>
        <x:v>0</x:v>
      </x:c>
      <x:c r="BY828" s="34" t="n">
        <x:f>$B$11*(($A$1077)*$C828/$B$12*$B$7+(1-$A$1077)*$D828/$B$12*$C$7)</x:f>
        <x:v>0</x:v>
      </x:c>
      <x:c r="BZ828" s="34" t="n">
        <x:f>$B$11*(($A$1078)*$C828/$B$12*$B$7+(1-$A$1078)*$D828/$B$12*$C$7)</x:f>
        <x:v>0</x:v>
      </x:c>
      <x:c r="CA828" s="34" t="n">
        <x:f>$B$11*(($A$1079)*$C828/$B$12*$B$7+(1-$A$1079)*$D828/$B$12*$C$7)</x:f>
        <x:v>0</x:v>
      </x:c>
      <x:c r="CB828" s="34" t="n">
        <x:f>$B$11*(($A$1080)*$C828/$B$12*$B$7+(1-$A$1080)*$D828/$B$12*$C$7)</x:f>
        <x:v>0</x:v>
      </x:c>
      <x:c r="CC828" s="34" t="n">
        <x:f>$B$11*(($A$1081)*$C828/$B$12*$B$7+(1-$A$1081)*$D828/$B$12*$C$7)</x:f>
        <x:v>0</x:v>
      </x:c>
    </x:row>
    <x:row r="829">
      <x:c r="A829" s="34" t="n">
        <x:v>805</x:v>
      </x:c>
      <x:c r="B829" s="39" t="n">
        <x:v>-0.2411351618256702</x:v>
      </x:c>
      <x:c r="C829" s="1" t="n">
        <x:f>SUM(AM829:AV829)</x:f>
        <x:v>0</x:v>
      </x:c>
      <x:c r="D829" s="1" t="n">
        <x:f>SUM(AW829:BF829)</x:f>
        <x:v>0</x:v>
      </x:c>
      <x:c r="E829" s="17" t="n">
        <x:f>(1-C829/$B$12)*$B$8-C829/$B$12*$B$7</x:f>
        <x:v>0.05</x:v>
      </x:c>
      <x:c r="F829" s="17" t="n">
        <x:f>(1-D829/$B$12)*$C$8-D829/$B$12*$C$7</x:f>
        <x:v>0.09</x:v>
      </x:c>
      <x:c r="G829" s="32" t="n">
        <x:f>$B$11*($B$10*C829/$B$12*$B$7+(1-$B$10)*D829/$B$12*$C$7)</x:f>
        <x:v>0</x:v>
      </x:c>
      <x:c r="H829" s="17" t="n">
        <x:f>$B$10*E829+(1-$B$10)*F829</x:f>
        <x:v>0.07</x:v>
      </x:c>
      <x:c r="I829" s="34"/>
      <x:c r="J829" s="34"/>
      <x:c r="K829" s="34"/>
      <x:c r="L829" s="34"/>
      <x:c r="M829" s="34"/>
      <x:c r="N829" s="34"/>
      <x:c r="O829" s="34"/>
      <x:c r="P829" s="34"/>
      <x:c r="Q829" s="34"/>
      <x:c r="R829" s="39" t="n">
        <x:v>-1.3100989425339948</x:v>
      </x:c>
      <x:c r="S829" s="39" t="n">
        <x:v>1.881989238562607</x:v>
      </x:c>
      <x:c r="T829" s="39" t="n">
        <x:v>0.12784665062045636</x:v>
      </x:c>
      <x:c r="U829" s="39" t="n">
        <x:v>-0.47149282672891063</x:v>
      </x:c>
      <x:c r="V829" s="39" t="n">
        <x:v>0.4044872075432113</x:v>
      </x:c>
      <x:c r="W829" s="39" t="n">
        <x:v>0.9483656284977561</x:v>
      </x:c>
      <x:c r="X829" s="39" t="n">
        <x:v>-1.1834524675489004</x:v>
      </x:c>
      <x:c r="Y829" s="39" t="n">
        <x:v>-0.7389237499424012</x:v>
      </x:c>
      <x:c r="Z829" s="39" t="n">
        <x:v>0.5636563748824044</x:v>
      </x:c>
      <x:c r="AA829" s="39" t="n">
        <x:v>0.11264418632786818</x:v>
      </x:c>
      <x:c r="AB829" s="39" t="n">
        <x:v>0.1303792424284922</x:v>
      </x:c>
      <x:c r="AC829" s="39" t="n">
        <x:v>2.036586045994814</x:v>
      </x:c>
      <x:c r="AD829" s="39" t="n">
        <x:v>-0.36087892707338853</x:v>
      </x:c>
      <x:c r="AE829" s="39" t="n">
        <x:v>-0.15436189070085</x:v>
      </x:c>
      <x:c r="AF829" s="39" t="n">
        <x:v>-1.1509507480902788</x:v>
      </x:c>
      <x:c r="AG829" s="39" t="n">
        <x:v>0.7965272229012513</x:v>
      </x:c>
      <x:c r="AH829" s="39" t="n">
        <x:v>0.8048458829240966</x:v>
      </x:c>
      <x:c r="AI829" s="39" t="n">
        <x:v>0.781533944518203</x:v>
      </x:c>
      <x:c r="AJ829" s="39" t="n">
        <x:v>0.6297847959961663</x:v>
      </x:c>
      <x:c r="AK829" s="39" t="n">
        <x:v>0.34765534859971603</x:v>
      </x:c>
      <x:c r="AL829" s="34"/>
      <x:c r="AM829" s="34" t="n">
        <x:f>IF(SQRT($B$9)*$B829+SQRT(1-$B$9)*R829&lt;_xlfn.NORM.S.INV($B$6),1,0)</x:f>
        <x:v>0</x:v>
      </x:c>
      <x:c r="AN829" s="34" t="n">
        <x:f>IF(SQRT($B$9)*$B829+SQRT(1-$B$9)*S829&lt;_xlfn.NORM.S.INV($B$6),1,0)</x:f>
        <x:v>0</x:v>
      </x:c>
      <x:c r="AO829" s="34" t="n">
        <x:f>IF(SQRT($B$9)*$B829+SQRT(1-$B$9)*T829&lt;_xlfn.NORM.S.INV($B$6),1,0)</x:f>
        <x:v>0</x:v>
      </x:c>
      <x:c r="AP829" s="34" t="n">
        <x:f>IF(SQRT($B$9)*$B829+SQRT(1-$B$9)*U829&lt;_xlfn.NORM.S.INV($B$6),1,0)</x:f>
        <x:v>0</x:v>
      </x:c>
      <x:c r="AQ829" s="34" t="n">
        <x:f>IF(SQRT($B$9)*$B829+SQRT(1-$B$9)*V829&lt;_xlfn.NORM.S.INV($B$6),1,0)</x:f>
        <x:v>0</x:v>
      </x:c>
      <x:c r="AR829" s="34" t="n">
        <x:f>IF(SQRT($B$9)*$B829+SQRT(1-$B$9)*W829&lt;_xlfn.NORM.S.INV($B$6),1,0)</x:f>
        <x:v>0</x:v>
      </x:c>
      <x:c r="AS829" s="34" t="n">
        <x:f>IF(SQRT($B$9)*$B829+SQRT(1-$B$9)*X829&lt;_xlfn.NORM.S.INV($B$6),1,0)</x:f>
        <x:v>0</x:v>
      </x:c>
      <x:c r="AT829" s="34" t="n">
        <x:f>IF(SQRT($B$9)*$B829+SQRT(1-$B$9)*Y829&lt;_xlfn.NORM.S.INV($B$6),1,0)</x:f>
        <x:v>0</x:v>
      </x:c>
      <x:c r="AU829" s="34" t="n">
        <x:f>IF(SQRT($B$9)*$B829+SQRT(1-$B$9)*Z829&lt;_xlfn.NORM.S.INV($B$6),1,0)</x:f>
        <x:v>0</x:v>
      </x:c>
      <x:c r="AV829" s="34" t="n">
        <x:f>IF(SQRT($B$9)*$B829+SQRT(1-$B$9)*AA829&lt;_xlfn.NORM.S.INV($B$6),1,0)</x:f>
        <x:v>0</x:v>
      </x:c>
      <x:c r="AW829" s="34" t="n">
        <x:f>IF(SQRT($C$9)*$B829+SQRT(1-$C$9)*AB829&lt;_xlfn.NORM.S.INV($C$6),1,0)</x:f>
        <x:v>0</x:v>
      </x:c>
      <x:c r="AX829" s="34" t="n">
        <x:f>IF(SQRT($C$9)*$B829+SQRT(1-$C$9)*AC829&lt;_xlfn.NORM.S.INV($C$6),1,0)</x:f>
        <x:v>0</x:v>
      </x:c>
      <x:c r="AY829" s="34" t="n">
        <x:f>IF(SQRT($C$9)*$B829+SQRT(1-$C$9)*AD829&lt;_xlfn.NORM.S.INV($C$6),1,0)</x:f>
        <x:v>0</x:v>
      </x:c>
      <x:c r="AZ829" s="34" t="n">
        <x:f>IF(SQRT($C$9)*$B829+SQRT(1-$C$9)*AE829&lt;_xlfn.NORM.S.INV($C$6),1,0)</x:f>
        <x:v>0</x:v>
      </x:c>
      <x:c r="BA829" s="34" t="n">
        <x:f>IF(SQRT($C$9)*$B829+SQRT(1-$C$9)*AF829&lt;_xlfn.NORM.S.INV($C$6),1,0)</x:f>
        <x:v>0</x:v>
      </x:c>
      <x:c r="BB829" s="34" t="n">
        <x:f>IF(SQRT($C$9)*$B829+SQRT(1-$C$9)*AG829&lt;_xlfn.NORM.S.INV($C$6),1,0)</x:f>
        <x:v>0</x:v>
      </x:c>
      <x:c r="BC829" s="34" t="n">
        <x:f>IF(SQRT($C$9)*$B829+SQRT(1-$C$9)*AH829&lt;_xlfn.NORM.S.INV($C$6),1,0)</x:f>
        <x:v>0</x:v>
      </x:c>
      <x:c r="BD829" s="34" t="n">
        <x:f>IF(SQRT($C$9)*$B829+SQRT(1-$C$9)*AI829&lt;_xlfn.NORM.S.INV($C$6),1,0)</x:f>
        <x:v>0</x:v>
      </x:c>
      <x:c r="BE829" s="34" t="n">
        <x:f>IF(SQRT($C$9)*$B829+SQRT(1-$C$9)*AJ829&lt;_xlfn.NORM.S.INV($C$6),1,0)</x:f>
        <x:v>0</x:v>
      </x:c>
      <x:c r="BF829" s="34" t="n">
        <x:f>IF(SQRT($C$9)*$B829+SQRT(1-$C$9)*AK829&lt;_xlfn.NORM.S.INV($C$6),1,0)</x:f>
        <x:v>0</x:v>
      </x:c>
      <x:c r="BG829" s="34"/>
      <x:c r="BH829" s="34"/>
      <x:c r="BI829" s="34" t="n">
        <x:f>$B$11*(($A$1061)*$C829/$B$12*$B$7+(1-$A$1061)*$D829/$B$12*$C$7)</x:f>
        <x:v>0</x:v>
      </x:c>
      <x:c r="BJ829" s="34" t="n">
        <x:f>$B$11*(($A$1062)*$C829/$B$12*$B$7+(1-$A$1062)*$D829/$B$12*$C$7)</x:f>
        <x:v>0</x:v>
      </x:c>
      <x:c r="BK829" s="34" t="n">
        <x:f>$B$11*(($A$1063)*$C829/$B$12*$B$7+(1-$A$1063)*$D829/$B$12*$C$7)</x:f>
        <x:v>0</x:v>
      </x:c>
      <x:c r="BL829" s="34" t="n">
        <x:f>$B$11*(($A$1064)*$C829/$B$12*$B$7+(1-$A$1064)*$D829/$B$12*$C$7)</x:f>
        <x:v>0</x:v>
      </x:c>
      <x:c r="BM829" s="34" t="n">
        <x:f>$B$11*(($A$1065)*$C829/$B$12*$B$7+(1-$A$1065)*$D829/$B$12*$C$7)</x:f>
        <x:v>0</x:v>
      </x:c>
      <x:c r="BN829" s="34" t="n">
        <x:f>$B$11*(($A$1066)*$C829/$B$12*$B$7+(1-$A$1066)*$D829/$B$12*$C$7)</x:f>
        <x:v>0</x:v>
      </x:c>
      <x:c r="BO829" s="34" t="n">
        <x:f>$B$11*(($A$1067)*$C829/$B$12*$B$7+(1-$A$1067)*$D829/$B$12*$C$7)</x:f>
        <x:v>0</x:v>
      </x:c>
      <x:c r="BP829" s="34" t="n">
        <x:f>$B$11*(($A$1068)*$C829/$B$12*$B$7+(1-$A$1068)*$D829/$B$12*$C$7)</x:f>
        <x:v>0</x:v>
      </x:c>
      <x:c r="BQ829" s="34" t="n">
        <x:f>$B$11*(($A$1069)*$C829/$B$12*$B$7+(1-$A$1069)*$D829/$B$12*$C$7)</x:f>
        <x:v>0</x:v>
      </x:c>
      <x:c r="BR829" s="34" t="n">
        <x:f>$B$11*(($A$1070)*$C829/$B$12*$B$7+(1-$A$1070)*$D829/$B$12*$C$7)</x:f>
        <x:v>0</x:v>
      </x:c>
      <x:c r="BS829" s="34" t="n">
        <x:f>$B$11*(($A$1071)*$C829/$B$12*$B$7+(1-$A$1071)*$D829/$B$12*$C$7)</x:f>
        <x:v>0</x:v>
      </x:c>
      <x:c r="BT829" s="34" t="n">
        <x:f>$B$11*(($A$1072)*$C829/$B$12*$B$7+(1-$A$1072)*$D829/$B$12*$C$7)</x:f>
        <x:v>0</x:v>
      </x:c>
      <x:c r="BU829" s="34" t="n">
        <x:f>$B$11*(($A$1073)*$C829/$B$12*$B$7+(1-$A$1073)*$D829/$B$12*$C$7)</x:f>
        <x:v>0</x:v>
      </x:c>
      <x:c r="BV829" s="34" t="n">
        <x:f>$B$11*(($A$1074)*$C829/$B$12*$B$7+(1-$A$1074)*$D829/$B$12*$C$7)</x:f>
        <x:v>0</x:v>
      </x:c>
      <x:c r="BW829" s="34" t="n">
        <x:f>$B$11*(($A$1075)*$C829/$B$12*$B$7+(1-$A$1075)*$D829/$B$12*$C$7)</x:f>
        <x:v>0</x:v>
      </x:c>
      <x:c r="BX829" s="34" t="n">
        <x:f>$B$11*(($A$1076)*$C829/$B$12*$B$7+(1-$A$1076)*$D829/$B$12*$C$7)</x:f>
        <x:v>0</x:v>
      </x:c>
      <x:c r="BY829" s="34" t="n">
        <x:f>$B$11*(($A$1077)*$C829/$B$12*$B$7+(1-$A$1077)*$D829/$B$12*$C$7)</x:f>
        <x:v>0</x:v>
      </x:c>
      <x:c r="BZ829" s="34" t="n">
        <x:f>$B$11*(($A$1078)*$C829/$B$12*$B$7+(1-$A$1078)*$D829/$B$12*$C$7)</x:f>
        <x:v>0</x:v>
      </x:c>
      <x:c r="CA829" s="34" t="n">
        <x:f>$B$11*(($A$1079)*$C829/$B$12*$B$7+(1-$A$1079)*$D829/$B$12*$C$7)</x:f>
        <x:v>0</x:v>
      </x:c>
      <x:c r="CB829" s="34" t="n">
        <x:f>$B$11*(($A$1080)*$C829/$B$12*$B$7+(1-$A$1080)*$D829/$B$12*$C$7)</x:f>
        <x:v>0</x:v>
      </x:c>
      <x:c r="CC829" s="34" t="n">
        <x:f>$B$11*(($A$1081)*$C829/$B$12*$B$7+(1-$A$1081)*$D829/$B$12*$C$7)</x:f>
        <x:v>0</x:v>
      </x:c>
    </x:row>
    <x:row r="830">
      <x:c r="A830" s="34" t="n">
        <x:v>806</x:v>
      </x:c>
      <x:c r="B830" s="39" t="n">
        <x:v>0.33112573581554683</x:v>
      </x:c>
      <x:c r="C830" s="1" t="n">
        <x:f>SUM(AM830:AV830)</x:f>
        <x:v>0</x:v>
      </x:c>
      <x:c r="D830" s="1" t="n">
        <x:f>SUM(AW830:BF830)</x:f>
        <x:v>0</x:v>
      </x:c>
      <x:c r="E830" s="17" t="n">
        <x:f>(1-C830/$B$12)*$B$8-C830/$B$12*$B$7</x:f>
        <x:v>0.05</x:v>
      </x:c>
      <x:c r="F830" s="17" t="n">
        <x:f>(1-D830/$B$12)*$C$8-D830/$B$12*$C$7</x:f>
        <x:v>0.09</x:v>
      </x:c>
      <x:c r="G830" s="32" t="n">
        <x:f>$B$11*($B$10*C830/$B$12*$B$7+(1-$B$10)*D830/$B$12*$C$7)</x:f>
        <x:v>0</x:v>
      </x:c>
      <x:c r="H830" s="17" t="n">
        <x:f>$B$10*E830+(1-$B$10)*F830</x:f>
        <x:v>0.07</x:v>
      </x:c>
      <x:c r="I830" s="34"/>
      <x:c r="J830" s="34"/>
      <x:c r="K830" s="34"/>
      <x:c r="L830" s="34"/>
      <x:c r="M830" s="34"/>
      <x:c r="N830" s="34"/>
      <x:c r="O830" s="34"/>
      <x:c r="P830" s="34"/>
      <x:c r="Q830" s="34"/>
      <x:c r="R830" s="39" t="n">
        <x:v>-0.11014156373147846</x:v>
      </x:c>
      <x:c r="S830" s="39" t="n">
        <x:v>-1.8713656989254372</x:v>
      </x:c>
      <x:c r="T830" s="39" t="n">
        <x:v>-1.2881925797589053</x:v>
      </x:c>
      <x:c r="U830" s="39" t="n">
        <x:v>1.8923469558076105</x:v>
      </x:c>
      <x:c r="V830" s="39" t="n">
        <x:v>1.113026138935544</x:v>
      </x:c>
      <x:c r="W830" s="39" t="n">
        <x:v>1.0659328959446464</x:v>
      </x:c>
      <x:c r="X830" s="39" t="n">
        <x:v>0.7844160382166605</x:v>
      </x:c>
      <x:c r="Y830" s="39" t="n">
        <x:v>0.6738192764605142</x:v>
      </x:c>
      <x:c r="Z830" s="39" t="n">
        <x:v>-0.04062887349266002</x:v>
      </x:c>
      <x:c r="AA830" s="39" t="n">
        <x:v>-1.4069411597196715</x:v>
      </x:c>
      <x:c r="AB830" s="39" t="n">
        <x:v>-0.2403865967283587</x:v>
      </x:c>
      <x:c r="AC830" s="39" t="n">
        <x:v>-0.8123813700750848</x:v>
      </x:c>
      <x:c r="AD830" s="39" t="n">
        <x:v>-0.6521043274204085</x:v>
      </x:c>
      <x:c r="AE830" s="39" t="n">
        <x:v>-0.4018676324949129</x:v>
      </x:c>
      <x:c r="AF830" s="39" t="n">
        <x:v>-1.8955773883602884</x:v>
      </x:c>
      <x:c r="AG830" s="39" t="n">
        <x:v>-0.7072867187075668</x:v>
      </x:c>
      <x:c r="AH830" s="39" t="n">
        <x:v>-0.10535034715389965</x:v>
      </x:c>
      <x:c r="AI830" s="39" t="n">
        <x:v>0.14914561618300345</x:v>
      </x:c>
      <x:c r="AJ830" s="39" t="n">
        <x:v>0.46502247018983345</x:v>
      </x:c>
      <x:c r="AK830" s="39" t="n">
        <x:v>0.9562872635983134</x:v>
      </x:c>
      <x:c r="AL830" s="34"/>
      <x:c r="AM830" s="34" t="n">
        <x:f>IF(SQRT($B$9)*$B830+SQRT(1-$B$9)*R830&lt;_xlfn.NORM.S.INV($B$6),1,0)</x:f>
        <x:v>0</x:v>
      </x:c>
      <x:c r="AN830" s="34" t="n">
        <x:f>IF(SQRT($B$9)*$B830+SQRT(1-$B$9)*S830&lt;_xlfn.NORM.S.INV($B$6),1,0)</x:f>
        <x:v>0</x:v>
      </x:c>
      <x:c r="AO830" s="34" t="n">
        <x:f>IF(SQRT($B$9)*$B830+SQRT(1-$B$9)*T830&lt;_xlfn.NORM.S.INV($B$6),1,0)</x:f>
        <x:v>0</x:v>
      </x:c>
      <x:c r="AP830" s="34" t="n">
        <x:f>IF(SQRT($B$9)*$B830+SQRT(1-$B$9)*U830&lt;_xlfn.NORM.S.INV($B$6),1,0)</x:f>
        <x:v>0</x:v>
      </x:c>
      <x:c r="AQ830" s="34" t="n">
        <x:f>IF(SQRT($B$9)*$B830+SQRT(1-$B$9)*V830&lt;_xlfn.NORM.S.INV($B$6),1,0)</x:f>
        <x:v>0</x:v>
      </x:c>
      <x:c r="AR830" s="34" t="n">
        <x:f>IF(SQRT($B$9)*$B830+SQRT(1-$B$9)*W830&lt;_xlfn.NORM.S.INV($B$6),1,0)</x:f>
        <x:v>0</x:v>
      </x:c>
      <x:c r="AS830" s="34" t="n">
        <x:f>IF(SQRT($B$9)*$B830+SQRT(1-$B$9)*X830&lt;_xlfn.NORM.S.INV($B$6),1,0)</x:f>
        <x:v>0</x:v>
      </x:c>
      <x:c r="AT830" s="34" t="n">
        <x:f>IF(SQRT($B$9)*$B830+SQRT(1-$B$9)*Y830&lt;_xlfn.NORM.S.INV($B$6),1,0)</x:f>
        <x:v>0</x:v>
      </x:c>
      <x:c r="AU830" s="34" t="n">
        <x:f>IF(SQRT($B$9)*$B830+SQRT(1-$B$9)*Z830&lt;_xlfn.NORM.S.INV($B$6),1,0)</x:f>
        <x:v>0</x:v>
      </x:c>
      <x:c r="AV830" s="34" t="n">
        <x:f>IF(SQRT($B$9)*$B830+SQRT(1-$B$9)*AA830&lt;_xlfn.NORM.S.INV($B$6),1,0)</x:f>
        <x:v>0</x:v>
      </x:c>
      <x:c r="AW830" s="34" t="n">
        <x:f>IF(SQRT($C$9)*$B830+SQRT(1-$C$9)*AB830&lt;_xlfn.NORM.S.INV($C$6),1,0)</x:f>
        <x:v>0</x:v>
      </x:c>
      <x:c r="AX830" s="34" t="n">
        <x:f>IF(SQRT($C$9)*$B830+SQRT(1-$C$9)*AC830&lt;_xlfn.NORM.S.INV($C$6),1,0)</x:f>
        <x:v>0</x:v>
      </x:c>
      <x:c r="AY830" s="34" t="n">
        <x:f>IF(SQRT($C$9)*$B830+SQRT(1-$C$9)*AD830&lt;_xlfn.NORM.S.INV($C$6),1,0)</x:f>
        <x:v>0</x:v>
      </x:c>
      <x:c r="AZ830" s="34" t="n">
        <x:f>IF(SQRT($C$9)*$B830+SQRT(1-$C$9)*AE830&lt;_xlfn.NORM.S.INV($C$6),1,0)</x:f>
        <x:v>0</x:v>
      </x:c>
      <x:c r="BA830" s="34" t="n">
        <x:f>IF(SQRT($C$9)*$B830+SQRT(1-$C$9)*AF830&lt;_xlfn.NORM.S.INV($C$6),1,0)</x:f>
        <x:v>0</x:v>
      </x:c>
      <x:c r="BB830" s="34" t="n">
        <x:f>IF(SQRT($C$9)*$B830+SQRT(1-$C$9)*AG830&lt;_xlfn.NORM.S.INV($C$6),1,0)</x:f>
        <x:v>0</x:v>
      </x:c>
      <x:c r="BC830" s="34" t="n">
        <x:f>IF(SQRT($C$9)*$B830+SQRT(1-$C$9)*AH830&lt;_xlfn.NORM.S.INV($C$6),1,0)</x:f>
        <x:v>0</x:v>
      </x:c>
      <x:c r="BD830" s="34" t="n">
        <x:f>IF(SQRT($C$9)*$B830+SQRT(1-$C$9)*AI830&lt;_xlfn.NORM.S.INV($C$6),1,0)</x:f>
        <x:v>0</x:v>
      </x:c>
      <x:c r="BE830" s="34" t="n">
        <x:f>IF(SQRT($C$9)*$B830+SQRT(1-$C$9)*AJ830&lt;_xlfn.NORM.S.INV($C$6),1,0)</x:f>
        <x:v>0</x:v>
      </x:c>
      <x:c r="BF830" s="34" t="n">
        <x:f>IF(SQRT($C$9)*$B830+SQRT(1-$C$9)*AK830&lt;_xlfn.NORM.S.INV($C$6),1,0)</x:f>
        <x:v>0</x:v>
      </x:c>
      <x:c r="BG830" s="34"/>
      <x:c r="BH830" s="34"/>
      <x:c r="BI830" s="34" t="n">
        <x:f>$B$11*(($A$1061)*$C830/$B$12*$B$7+(1-$A$1061)*$D830/$B$12*$C$7)</x:f>
        <x:v>0</x:v>
      </x:c>
      <x:c r="BJ830" s="34" t="n">
        <x:f>$B$11*(($A$1062)*$C830/$B$12*$B$7+(1-$A$1062)*$D830/$B$12*$C$7)</x:f>
        <x:v>0</x:v>
      </x:c>
      <x:c r="BK830" s="34" t="n">
        <x:f>$B$11*(($A$1063)*$C830/$B$12*$B$7+(1-$A$1063)*$D830/$B$12*$C$7)</x:f>
        <x:v>0</x:v>
      </x:c>
      <x:c r="BL830" s="34" t="n">
        <x:f>$B$11*(($A$1064)*$C830/$B$12*$B$7+(1-$A$1064)*$D830/$B$12*$C$7)</x:f>
        <x:v>0</x:v>
      </x:c>
      <x:c r="BM830" s="34" t="n">
        <x:f>$B$11*(($A$1065)*$C830/$B$12*$B$7+(1-$A$1065)*$D830/$B$12*$C$7)</x:f>
        <x:v>0</x:v>
      </x:c>
      <x:c r="BN830" s="34" t="n">
        <x:f>$B$11*(($A$1066)*$C830/$B$12*$B$7+(1-$A$1066)*$D830/$B$12*$C$7)</x:f>
        <x:v>0</x:v>
      </x:c>
      <x:c r="BO830" s="34" t="n">
        <x:f>$B$11*(($A$1067)*$C830/$B$12*$B$7+(1-$A$1067)*$D830/$B$12*$C$7)</x:f>
        <x:v>0</x:v>
      </x:c>
      <x:c r="BP830" s="34" t="n">
        <x:f>$B$11*(($A$1068)*$C830/$B$12*$B$7+(1-$A$1068)*$D830/$B$12*$C$7)</x:f>
        <x:v>0</x:v>
      </x:c>
      <x:c r="BQ830" s="34" t="n">
        <x:f>$B$11*(($A$1069)*$C830/$B$12*$B$7+(1-$A$1069)*$D830/$B$12*$C$7)</x:f>
        <x:v>0</x:v>
      </x:c>
      <x:c r="BR830" s="34" t="n">
        <x:f>$B$11*(($A$1070)*$C830/$B$12*$B$7+(1-$A$1070)*$D830/$B$12*$C$7)</x:f>
        <x:v>0</x:v>
      </x:c>
      <x:c r="BS830" s="34" t="n">
        <x:f>$B$11*(($A$1071)*$C830/$B$12*$B$7+(1-$A$1071)*$D830/$B$12*$C$7)</x:f>
        <x:v>0</x:v>
      </x:c>
      <x:c r="BT830" s="34" t="n">
        <x:f>$B$11*(($A$1072)*$C830/$B$12*$B$7+(1-$A$1072)*$D830/$B$12*$C$7)</x:f>
        <x:v>0</x:v>
      </x:c>
      <x:c r="BU830" s="34" t="n">
        <x:f>$B$11*(($A$1073)*$C830/$B$12*$B$7+(1-$A$1073)*$D830/$B$12*$C$7)</x:f>
        <x:v>0</x:v>
      </x:c>
      <x:c r="BV830" s="34" t="n">
        <x:f>$B$11*(($A$1074)*$C830/$B$12*$B$7+(1-$A$1074)*$D830/$B$12*$C$7)</x:f>
        <x:v>0</x:v>
      </x:c>
      <x:c r="BW830" s="34" t="n">
        <x:f>$B$11*(($A$1075)*$C830/$B$12*$B$7+(1-$A$1075)*$D830/$B$12*$C$7)</x:f>
        <x:v>0</x:v>
      </x:c>
      <x:c r="BX830" s="34" t="n">
        <x:f>$B$11*(($A$1076)*$C830/$B$12*$B$7+(1-$A$1076)*$D830/$B$12*$C$7)</x:f>
        <x:v>0</x:v>
      </x:c>
      <x:c r="BY830" s="34" t="n">
        <x:f>$B$11*(($A$1077)*$C830/$B$12*$B$7+(1-$A$1077)*$D830/$B$12*$C$7)</x:f>
        <x:v>0</x:v>
      </x:c>
      <x:c r="BZ830" s="34" t="n">
        <x:f>$B$11*(($A$1078)*$C830/$B$12*$B$7+(1-$A$1078)*$D830/$B$12*$C$7)</x:f>
        <x:v>0</x:v>
      </x:c>
      <x:c r="CA830" s="34" t="n">
        <x:f>$B$11*(($A$1079)*$C830/$B$12*$B$7+(1-$A$1079)*$D830/$B$12*$C$7)</x:f>
        <x:v>0</x:v>
      </x:c>
      <x:c r="CB830" s="34" t="n">
        <x:f>$B$11*(($A$1080)*$C830/$B$12*$B$7+(1-$A$1080)*$D830/$B$12*$C$7)</x:f>
        <x:v>0</x:v>
      </x:c>
      <x:c r="CC830" s="34" t="n">
        <x:f>$B$11*(($A$1081)*$C830/$B$12*$B$7+(1-$A$1081)*$D830/$B$12*$C$7)</x:f>
        <x:v>0</x:v>
      </x:c>
    </x:row>
    <x:row r="831">
      <x:c r="A831" s="34" t="n">
        <x:v>807</x:v>
      </x:c>
      <x:c r="B831" s="39" t="n">
        <x:v>-0.28901159580682956</x:v>
      </x:c>
      <x:c r="C831" s="1" t="n">
        <x:f>SUM(AM831:AV831)</x:f>
        <x:v>0</x:v>
      </x:c>
      <x:c r="D831" s="1" t="n">
        <x:f>SUM(AW831:BF831)</x:f>
        <x:v>1</x:v>
      </x:c>
      <x:c r="E831" s="17" t="n">
        <x:f>(1-C831/$B$12)*$B$8-C831/$B$12*$B$7</x:f>
        <x:v>0.05</x:v>
      </x:c>
      <x:c r="F831" s="17" t="n">
        <x:f>(1-D831/$B$12)*$C$8-D831/$B$12*$C$7</x:f>
        <x:v>0.021000000000000005</x:v>
      </x:c>
      <x:c r="G831" s="32" t="n">
        <x:f>$B$11*($B$10*C831/$B$12*$B$7+(1-$B$10)*D831/$B$12*$C$7)</x:f>
        <x:v>300</x:v>
      </x:c>
      <x:c r="H831" s="17" t="n">
        <x:f>$B$10*E831+(1-$B$10)*F831</x:f>
        <x:v>0.035500000000000004</x:v>
      </x:c>
      <x:c r="I831" s="34"/>
      <x:c r="J831" s="34"/>
      <x:c r="K831" s="34"/>
      <x:c r="L831" s="34"/>
      <x:c r="M831" s="34"/>
      <x:c r="N831" s="34"/>
      <x:c r="O831" s="34"/>
      <x:c r="P831" s="34"/>
      <x:c r="Q831" s="34"/>
      <x:c r="R831" s="39" t="n">
        <x:v>0.7974205968485792</x:v>
      </x:c>
      <x:c r="S831" s="39" t="n">
        <x:v>-0.2680310599940509</x:v>
      </x:c>
      <x:c r="T831" s="39" t="n">
        <x:v>-1.2728899914271543</x:v>
      </x:c>
      <x:c r="U831" s="39" t="n">
        <x:v>0.052843352916086515</x:v>
      </x:c>
      <x:c r="V831" s="39" t="n">
        <x:v>-0.46704892438369827</x:v>
      </x:c>
      <x:c r="W831" s="39" t="n">
        <x:v>0.965549275657595</x:v>
      </x:c>
      <x:c r="X831" s="39" t="n">
        <x:v>0.2279202646822412</x:v>
      </x:c>
      <x:c r="Y831" s="39" t="n">
        <x:v>0.9540677376273424</x:v>
      </x:c>
      <x:c r="Z831" s="39" t="n">
        <x:v>0.03119290463942248</x:v>
      </x:c>
      <x:c r="AA831" s="39" t="n">
        <x:v>1.886957113937441</x:v>
      </x:c>
      <x:c r="AB831" s="39" t="n">
        <x:v>1.241461814583353</x:v>
      </x:c>
      <x:c r="AC831" s="39" t="n">
        <x:v>-1.4897289590329836</x:v>
      </x:c>
      <x:c r="AD831" s="39" t="n">
        <x:v>0.3938422712824124</x:v>
      </x:c>
      <x:c r="AE831" s="39" t="n">
        <x:v>0.9269231881111836</x:v>
      </x:c>
      <x:c r="AF831" s="39" t="n">
        <x:v>0.26702104409590355</x:v>
      </x:c>
      <x:c r="AG831" s="39" t="n">
        <x:v>0.018315423552948306</x:v>
      </x:c>
      <x:c r="AH831" s="39" t="n">
        <x:v>-1.4319177876959917</x:v>
      </x:c>
      <x:c r="AI831" s="39" t="n">
        <x:v>-1.882655887027767</x:v>
      </x:c>
      <x:c r="AJ831" s="39" t="n">
        <x:v>-0.8014823255446893</x:v>
      </x:c>
      <x:c r="AK831" s="39" t="n">
        <x:v>-0.6098127685568129</x:v>
      </x:c>
      <x:c r="AL831" s="34"/>
      <x:c r="AM831" s="34" t="n">
        <x:f>IF(SQRT($B$9)*$B831+SQRT(1-$B$9)*R831&lt;_xlfn.NORM.S.INV($B$6),1,0)</x:f>
        <x:v>0</x:v>
      </x:c>
      <x:c r="AN831" s="34" t="n">
        <x:f>IF(SQRT($B$9)*$B831+SQRT(1-$B$9)*S831&lt;_xlfn.NORM.S.INV($B$6),1,0)</x:f>
        <x:v>0</x:v>
      </x:c>
      <x:c r="AO831" s="34" t="n">
        <x:f>IF(SQRT($B$9)*$B831+SQRT(1-$B$9)*T831&lt;_xlfn.NORM.S.INV($B$6),1,0)</x:f>
        <x:v>0</x:v>
      </x:c>
      <x:c r="AP831" s="34" t="n">
        <x:f>IF(SQRT($B$9)*$B831+SQRT(1-$B$9)*U831&lt;_xlfn.NORM.S.INV($B$6),1,0)</x:f>
        <x:v>0</x:v>
      </x:c>
      <x:c r="AQ831" s="34" t="n">
        <x:f>IF(SQRT($B$9)*$B831+SQRT(1-$B$9)*V831&lt;_xlfn.NORM.S.INV($B$6),1,0)</x:f>
        <x:v>0</x:v>
      </x:c>
      <x:c r="AR831" s="34" t="n">
        <x:f>IF(SQRT($B$9)*$B831+SQRT(1-$B$9)*W831&lt;_xlfn.NORM.S.INV($B$6),1,0)</x:f>
        <x:v>0</x:v>
      </x:c>
      <x:c r="AS831" s="34" t="n">
        <x:f>IF(SQRT($B$9)*$B831+SQRT(1-$B$9)*X831&lt;_xlfn.NORM.S.INV($B$6),1,0)</x:f>
        <x:v>0</x:v>
      </x:c>
      <x:c r="AT831" s="34" t="n">
        <x:f>IF(SQRT($B$9)*$B831+SQRT(1-$B$9)*Y831&lt;_xlfn.NORM.S.INV($B$6),1,0)</x:f>
        <x:v>0</x:v>
      </x:c>
      <x:c r="AU831" s="34" t="n">
        <x:f>IF(SQRT($B$9)*$B831+SQRT(1-$B$9)*Z831&lt;_xlfn.NORM.S.INV($B$6),1,0)</x:f>
        <x:v>0</x:v>
      </x:c>
      <x:c r="AV831" s="34" t="n">
        <x:f>IF(SQRT($B$9)*$B831+SQRT(1-$B$9)*AA831&lt;_xlfn.NORM.S.INV($B$6),1,0)</x:f>
        <x:v>0</x:v>
      </x:c>
      <x:c r="AW831" s="34" t="n">
        <x:f>IF(SQRT($C$9)*$B831+SQRT(1-$C$9)*AB831&lt;_xlfn.NORM.S.INV($C$6),1,0)</x:f>
        <x:v>0</x:v>
      </x:c>
      <x:c r="AX831" s="34" t="n">
        <x:f>IF(SQRT($C$9)*$B831+SQRT(1-$C$9)*AC831&lt;_xlfn.NORM.S.INV($C$6),1,0)</x:f>
        <x:v>0</x:v>
      </x:c>
      <x:c r="AY831" s="34" t="n">
        <x:f>IF(SQRT($C$9)*$B831+SQRT(1-$C$9)*AD831&lt;_xlfn.NORM.S.INV($C$6),1,0)</x:f>
        <x:v>0</x:v>
      </x:c>
      <x:c r="AZ831" s="34" t="n">
        <x:f>IF(SQRT($C$9)*$B831+SQRT(1-$C$9)*AE831&lt;_xlfn.NORM.S.INV($C$6),1,0)</x:f>
        <x:v>0</x:v>
      </x:c>
      <x:c r="BA831" s="34" t="n">
        <x:f>IF(SQRT($C$9)*$B831+SQRT(1-$C$9)*AF831&lt;_xlfn.NORM.S.INV($C$6),1,0)</x:f>
        <x:v>0</x:v>
      </x:c>
      <x:c r="BB831" s="34" t="n">
        <x:f>IF(SQRT($C$9)*$B831+SQRT(1-$C$9)*AG831&lt;_xlfn.NORM.S.INV($C$6),1,0)</x:f>
        <x:v>0</x:v>
      </x:c>
      <x:c r="BC831" s="34" t="n">
        <x:f>IF(SQRT($C$9)*$B831+SQRT(1-$C$9)*AH831&lt;_xlfn.NORM.S.INV($C$6),1,0)</x:f>
        <x:v>0</x:v>
      </x:c>
      <x:c r="BD831" s="34" t="n">
        <x:f>IF(SQRT($C$9)*$B831+SQRT(1-$C$9)*AI831&lt;_xlfn.NORM.S.INV($C$6),1,0)</x:f>
        <x:v>1</x:v>
      </x:c>
      <x:c r="BE831" s="34" t="n">
        <x:f>IF(SQRT($C$9)*$B831+SQRT(1-$C$9)*AJ831&lt;_xlfn.NORM.S.INV($C$6),1,0)</x:f>
        <x:v>0</x:v>
      </x:c>
      <x:c r="BF831" s="34" t="n">
        <x:f>IF(SQRT($C$9)*$B831+SQRT(1-$C$9)*AK831&lt;_xlfn.NORM.S.INV($C$6),1,0)</x:f>
        <x:v>0</x:v>
      </x:c>
      <x:c r="BG831" s="34"/>
      <x:c r="BH831" s="34"/>
      <x:c r="BI831" s="34" t="n">
        <x:f>$B$11*(($A$1061)*$C831/$B$12*$B$7+(1-$A$1061)*$D831/$B$12*$C$7)</x:f>
        <x:v>600</x:v>
      </x:c>
      <x:c r="BJ831" s="34" t="n">
        <x:f>$B$11*(($A$1062)*$C831/$B$12*$B$7+(1-$A$1062)*$D831/$B$12*$C$7)</x:f>
        <x:v>570</x:v>
      </x:c>
      <x:c r="BK831" s="34" t="n">
        <x:f>$B$11*(($A$1063)*$C831/$B$12*$B$7+(1-$A$1063)*$D831/$B$12*$C$7)</x:f>
        <x:v>540</x:v>
      </x:c>
      <x:c r="BL831" s="34" t="n">
        <x:f>$B$11*(($A$1064)*$C831/$B$12*$B$7+(1-$A$1064)*$D831/$B$12*$C$7)</x:f>
        <x:v>509.99999999999994</x:v>
      </x:c>
      <x:c r="BM831" s="34" t="n">
        <x:f>$B$11*(($A$1065)*$C831/$B$12*$B$7+(1-$A$1065)*$D831/$B$12*$C$7)</x:f>
        <x:v>480</x:v>
      </x:c>
      <x:c r="BN831" s="34" t="n">
        <x:f>$B$11*(($A$1066)*$C831/$B$12*$B$7+(1-$A$1066)*$D831/$B$12*$C$7)</x:f>
        <x:v>450</x:v>
      </x:c>
      <x:c r="BO831" s="34" t="n">
        <x:f>$B$11*(($A$1067)*$C831/$B$12*$B$7+(1-$A$1067)*$D831/$B$12*$C$7)</x:f>
        <x:v>419.99999999999994</x:v>
      </x:c>
      <x:c r="BP831" s="34" t="n">
        <x:f>$B$11*(($A$1068)*$C831/$B$12*$B$7+(1-$A$1068)*$D831/$B$12*$C$7)</x:f>
        <x:v>390</x:v>
      </x:c>
      <x:c r="BQ831" s="34" t="n">
        <x:f>$B$11*(($A$1069)*$C831/$B$12*$B$7+(1-$A$1069)*$D831/$B$12*$C$7)</x:f>
        <x:v>360</x:v>
      </x:c>
      <x:c r="BR831" s="34" t="n">
        <x:f>$B$11*(($A$1070)*$C831/$B$12*$B$7+(1-$A$1070)*$D831/$B$12*$C$7)</x:f>
        <x:v>330</x:v>
      </x:c>
      <x:c r="BS831" s="34" t="n">
        <x:f>$B$11*(($A$1071)*$C831/$B$12*$B$7+(1-$A$1071)*$D831/$B$12*$C$7)</x:f>
        <x:v>300</x:v>
      </x:c>
      <x:c r="BT831" s="34" t="n">
        <x:f>$B$11*(($A$1072)*$C831/$B$12*$B$7+(1-$A$1072)*$D831/$B$12*$C$7)</x:f>
        <x:v>270</x:v>
      </x:c>
      <x:c r="BU831" s="34" t="n">
        <x:f>$B$11*(($A$1073)*$C831/$B$12*$B$7+(1-$A$1073)*$D831/$B$12*$C$7)</x:f>
        <x:v>240</x:v>
      </x:c>
      <x:c r="BV831" s="34" t="n">
        <x:f>$B$11*(($A$1074)*$C831/$B$12*$B$7+(1-$A$1074)*$D831/$B$12*$C$7)</x:f>
        <x:v>209.99999999999997</x:v>
      </x:c>
      <x:c r="BW831" s="34" t="n">
        <x:f>$B$11*(($A$1075)*$C831/$B$12*$B$7+(1-$A$1075)*$D831/$B$12*$C$7)</x:f>
        <x:v>180.00000000000003</x:v>
      </x:c>
      <x:c r="BX831" s="34" t="n">
        <x:f>$B$11*(($A$1076)*$C831/$B$12*$B$7+(1-$A$1076)*$D831/$B$12*$C$7)</x:f>
        <x:v>150</x:v>
      </x:c>
      <x:c r="BY831" s="34" t="n">
        <x:f>$B$11*(($A$1077)*$C831/$B$12*$B$7+(1-$A$1077)*$D831/$B$12*$C$7)</x:f>
        <x:v>119.99999999999999</x:v>
      </x:c>
      <x:c r="BZ831" s="34" t="n">
        <x:f>$B$11*(($A$1078)*$C831/$B$12*$B$7+(1-$A$1078)*$D831/$B$12*$C$7)</x:f>
        <x:v>90.00000000000001</x:v>
      </x:c>
      <x:c r="CA831" s="34" t="n">
        <x:f>$B$11*(($A$1079)*$C831/$B$12*$B$7+(1-$A$1079)*$D831/$B$12*$C$7)</x:f>
        <x:v>59.99999999999999</x:v>
      </x:c>
      <x:c r="CB831" s="34" t="n">
        <x:f>$B$11*(($A$1080)*$C831/$B$12*$B$7+(1-$A$1080)*$D831/$B$12*$C$7)</x:f>
        <x:v>30.00000000000003</x:v>
      </x:c>
      <x:c r="CC831" s="34" t="n">
        <x:f>$B$11*(($A$1081)*$C831/$B$12*$B$7+(1-$A$1081)*$D831/$B$12*$C$7)</x:f>
        <x:v>0</x:v>
      </x:c>
    </x:row>
    <x:row r="832">
      <x:c r="A832" s="34" t="n">
        <x:v>808</x:v>
      </x:c>
      <x:c r="B832" s="39" t="n">
        <x:v>-0.5612140000507454</x:v>
      </x:c>
      <x:c r="C832" s="1" t="n">
        <x:f>SUM(AM832:AV832)</x:f>
        <x:v>0</x:v>
      </x:c>
      <x:c r="D832" s="1" t="n">
        <x:f>SUM(AW832:BF832)</x:f>
        <x:v>0</x:v>
      </x:c>
      <x:c r="E832" s="17" t="n">
        <x:f>(1-C832/$B$12)*$B$8-C832/$B$12*$B$7</x:f>
        <x:v>0.05</x:v>
      </x:c>
      <x:c r="F832" s="17" t="n">
        <x:f>(1-D832/$B$12)*$C$8-D832/$B$12*$C$7</x:f>
        <x:v>0.09</x:v>
      </x:c>
      <x:c r="G832" s="32" t="n">
        <x:f>$B$11*($B$10*C832/$B$12*$B$7+(1-$B$10)*D832/$B$12*$C$7)</x:f>
        <x:v>0</x:v>
      </x:c>
      <x:c r="H832" s="17" t="n">
        <x:f>$B$10*E832+(1-$B$10)*F832</x:f>
        <x:v>0.07</x:v>
      </x:c>
      <x:c r="I832" s="34"/>
      <x:c r="J832" s="34"/>
      <x:c r="K832" s="34"/>
      <x:c r="L832" s="34"/>
      <x:c r="M832" s="34"/>
      <x:c r="N832" s="34"/>
      <x:c r="O832" s="34"/>
      <x:c r="P832" s="34"/>
      <x:c r="Q832" s="34"/>
      <x:c r="R832" s="39" t="n">
        <x:v>-0.454090551798265</x:v>
      </x:c>
      <x:c r="S832" s="39" t="n">
        <x:v>-0.28801901648072986</x:v>
      </x:c>
      <x:c r="T832" s="39" t="n">
        <x:v>-1.2041759776421563</x:v>
      </x:c>
      <x:c r="U832" s="39" t="n">
        <x:v>0.9105278586949591</x:v>
      </x:c>
      <x:c r="V832" s="39" t="n">
        <x:v>0.9362743508649998</x:v>
      </x:c>
      <x:c r="W832" s="39" t="n">
        <x:v>-0.7359762000121564</x:v>
      </x:c>
      <x:c r="X832" s="39" t="n">
        <x:v>0.8815147991943115</x:v>
      </x:c>
      <x:c r="Y832" s="39" t="n">
        <x:v>2.1272169947298725</x:v>
      </x:c>
      <x:c r="Z832" s="39" t="n">
        <x:v>-0.5506632198995923</x:v>
      </x:c>
      <x:c r="AA832" s="39" t="n">
        <x:v>-1.1435395907788828</x:v>
      </x:c>
      <x:c r="AB832" s="39" t="n">
        <x:v>-0.5355436979177126</x:v>
      </x:c>
      <x:c r="AC832" s="39" t="n">
        <x:v>-0.024576079085879617</x:v>
      </x:c>
      <x:c r="AD832" s="39" t="n">
        <x:v>-0.4992260308267408</x:v>
      </x:c>
      <x:c r="AE832" s="39" t="n">
        <x:v>-0.18948876094052633</x:v>
      </x:c>
      <x:c r="AF832" s="39" t="n">
        <x:v>-0.2176229203208757</x:v>
      </x:c>
      <x:c r="AG832" s="39" t="n">
        <x:v>0.585397597313282</x:v>
      </x:c>
      <x:c r="AH832" s="39" t="n">
        <x:v>-0.7380390946073123</x:v>
      </x:c>
      <x:c r="AI832" s="39" t="n">
        <x:v>0.7551015577325407</x:v>
      </x:c>
      <x:c r="AJ832" s="39" t="n">
        <x:v>-0.6091327117298969</x:v>
      </x:c>
      <x:c r="AK832" s="39" t="n">
        <x:v>1.3221894308692423</x:v>
      </x:c>
      <x:c r="AL832" s="34"/>
      <x:c r="AM832" s="34" t="n">
        <x:f>IF(SQRT($B$9)*$B832+SQRT(1-$B$9)*R832&lt;_xlfn.NORM.S.INV($B$6),1,0)</x:f>
        <x:v>0</x:v>
      </x:c>
      <x:c r="AN832" s="34" t="n">
        <x:f>IF(SQRT($B$9)*$B832+SQRT(1-$B$9)*S832&lt;_xlfn.NORM.S.INV($B$6),1,0)</x:f>
        <x:v>0</x:v>
      </x:c>
      <x:c r="AO832" s="34" t="n">
        <x:f>IF(SQRT($B$9)*$B832+SQRT(1-$B$9)*T832&lt;_xlfn.NORM.S.INV($B$6),1,0)</x:f>
        <x:v>0</x:v>
      </x:c>
      <x:c r="AP832" s="34" t="n">
        <x:f>IF(SQRT($B$9)*$B832+SQRT(1-$B$9)*U832&lt;_xlfn.NORM.S.INV($B$6),1,0)</x:f>
        <x:v>0</x:v>
      </x:c>
      <x:c r="AQ832" s="34" t="n">
        <x:f>IF(SQRT($B$9)*$B832+SQRT(1-$B$9)*V832&lt;_xlfn.NORM.S.INV($B$6),1,0)</x:f>
        <x:v>0</x:v>
      </x:c>
      <x:c r="AR832" s="34" t="n">
        <x:f>IF(SQRT($B$9)*$B832+SQRT(1-$B$9)*W832&lt;_xlfn.NORM.S.INV($B$6),1,0)</x:f>
        <x:v>0</x:v>
      </x:c>
      <x:c r="AS832" s="34" t="n">
        <x:f>IF(SQRT($B$9)*$B832+SQRT(1-$B$9)*X832&lt;_xlfn.NORM.S.INV($B$6),1,0)</x:f>
        <x:v>0</x:v>
      </x:c>
      <x:c r="AT832" s="34" t="n">
        <x:f>IF(SQRT($B$9)*$B832+SQRT(1-$B$9)*Y832&lt;_xlfn.NORM.S.INV($B$6),1,0)</x:f>
        <x:v>0</x:v>
      </x:c>
      <x:c r="AU832" s="34" t="n">
        <x:f>IF(SQRT($B$9)*$B832+SQRT(1-$B$9)*Z832&lt;_xlfn.NORM.S.INV($B$6),1,0)</x:f>
        <x:v>0</x:v>
      </x:c>
      <x:c r="AV832" s="34" t="n">
        <x:f>IF(SQRT($B$9)*$B832+SQRT(1-$B$9)*AA832&lt;_xlfn.NORM.S.INV($B$6),1,0)</x:f>
        <x:v>0</x:v>
      </x:c>
      <x:c r="AW832" s="34" t="n">
        <x:f>IF(SQRT($C$9)*$B832+SQRT(1-$C$9)*AB832&lt;_xlfn.NORM.S.INV($C$6),1,0)</x:f>
        <x:v>0</x:v>
      </x:c>
      <x:c r="AX832" s="34" t="n">
        <x:f>IF(SQRT($C$9)*$B832+SQRT(1-$C$9)*AC832&lt;_xlfn.NORM.S.INV($C$6),1,0)</x:f>
        <x:v>0</x:v>
      </x:c>
      <x:c r="AY832" s="34" t="n">
        <x:f>IF(SQRT($C$9)*$B832+SQRT(1-$C$9)*AD832&lt;_xlfn.NORM.S.INV($C$6),1,0)</x:f>
        <x:v>0</x:v>
      </x:c>
      <x:c r="AZ832" s="34" t="n">
        <x:f>IF(SQRT($C$9)*$B832+SQRT(1-$C$9)*AE832&lt;_xlfn.NORM.S.INV($C$6),1,0)</x:f>
        <x:v>0</x:v>
      </x:c>
      <x:c r="BA832" s="34" t="n">
        <x:f>IF(SQRT($C$9)*$B832+SQRT(1-$C$9)*AF832&lt;_xlfn.NORM.S.INV($C$6),1,0)</x:f>
        <x:v>0</x:v>
      </x:c>
      <x:c r="BB832" s="34" t="n">
        <x:f>IF(SQRT($C$9)*$B832+SQRT(1-$C$9)*AG832&lt;_xlfn.NORM.S.INV($C$6),1,0)</x:f>
        <x:v>0</x:v>
      </x:c>
      <x:c r="BC832" s="34" t="n">
        <x:f>IF(SQRT($C$9)*$B832+SQRT(1-$C$9)*AH832&lt;_xlfn.NORM.S.INV($C$6),1,0)</x:f>
        <x:v>0</x:v>
      </x:c>
      <x:c r="BD832" s="34" t="n">
        <x:f>IF(SQRT($C$9)*$B832+SQRT(1-$C$9)*AI832&lt;_xlfn.NORM.S.INV($C$6),1,0)</x:f>
        <x:v>0</x:v>
      </x:c>
      <x:c r="BE832" s="34" t="n">
        <x:f>IF(SQRT($C$9)*$B832+SQRT(1-$C$9)*AJ832&lt;_xlfn.NORM.S.INV($C$6),1,0)</x:f>
        <x:v>0</x:v>
      </x:c>
      <x:c r="BF832" s="34" t="n">
        <x:f>IF(SQRT($C$9)*$B832+SQRT(1-$C$9)*AK832&lt;_xlfn.NORM.S.INV($C$6),1,0)</x:f>
        <x:v>0</x:v>
      </x:c>
      <x:c r="BG832" s="34"/>
      <x:c r="BH832" s="34"/>
      <x:c r="BI832" s="34" t="n">
        <x:f>$B$11*(($A$1061)*$C832/$B$12*$B$7+(1-$A$1061)*$D832/$B$12*$C$7)</x:f>
        <x:v>0</x:v>
      </x:c>
      <x:c r="BJ832" s="34" t="n">
        <x:f>$B$11*(($A$1062)*$C832/$B$12*$B$7+(1-$A$1062)*$D832/$B$12*$C$7)</x:f>
        <x:v>0</x:v>
      </x:c>
      <x:c r="BK832" s="34" t="n">
        <x:f>$B$11*(($A$1063)*$C832/$B$12*$B$7+(1-$A$1063)*$D832/$B$12*$C$7)</x:f>
        <x:v>0</x:v>
      </x:c>
      <x:c r="BL832" s="34" t="n">
        <x:f>$B$11*(($A$1064)*$C832/$B$12*$B$7+(1-$A$1064)*$D832/$B$12*$C$7)</x:f>
        <x:v>0</x:v>
      </x:c>
      <x:c r="BM832" s="34" t="n">
        <x:f>$B$11*(($A$1065)*$C832/$B$12*$B$7+(1-$A$1065)*$D832/$B$12*$C$7)</x:f>
        <x:v>0</x:v>
      </x:c>
      <x:c r="BN832" s="34" t="n">
        <x:f>$B$11*(($A$1066)*$C832/$B$12*$B$7+(1-$A$1066)*$D832/$B$12*$C$7)</x:f>
        <x:v>0</x:v>
      </x:c>
      <x:c r="BO832" s="34" t="n">
        <x:f>$B$11*(($A$1067)*$C832/$B$12*$B$7+(1-$A$1067)*$D832/$B$12*$C$7)</x:f>
        <x:v>0</x:v>
      </x:c>
      <x:c r="BP832" s="34" t="n">
        <x:f>$B$11*(($A$1068)*$C832/$B$12*$B$7+(1-$A$1068)*$D832/$B$12*$C$7)</x:f>
        <x:v>0</x:v>
      </x:c>
      <x:c r="BQ832" s="34" t="n">
        <x:f>$B$11*(($A$1069)*$C832/$B$12*$B$7+(1-$A$1069)*$D832/$B$12*$C$7)</x:f>
        <x:v>0</x:v>
      </x:c>
      <x:c r="BR832" s="34" t="n">
        <x:f>$B$11*(($A$1070)*$C832/$B$12*$B$7+(1-$A$1070)*$D832/$B$12*$C$7)</x:f>
        <x:v>0</x:v>
      </x:c>
      <x:c r="BS832" s="34" t="n">
        <x:f>$B$11*(($A$1071)*$C832/$B$12*$B$7+(1-$A$1071)*$D832/$B$12*$C$7)</x:f>
        <x:v>0</x:v>
      </x:c>
      <x:c r="BT832" s="34" t="n">
        <x:f>$B$11*(($A$1072)*$C832/$B$12*$B$7+(1-$A$1072)*$D832/$B$12*$C$7)</x:f>
        <x:v>0</x:v>
      </x:c>
      <x:c r="BU832" s="34" t="n">
        <x:f>$B$11*(($A$1073)*$C832/$B$12*$B$7+(1-$A$1073)*$D832/$B$12*$C$7)</x:f>
        <x:v>0</x:v>
      </x:c>
      <x:c r="BV832" s="34" t="n">
        <x:f>$B$11*(($A$1074)*$C832/$B$12*$B$7+(1-$A$1074)*$D832/$B$12*$C$7)</x:f>
        <x:v>0</x:v>
      </x:c>
      <x:c r="BW832" s="34" t="n">
        <x:f>$B$11*(($A$1075)*$C832/$B$12*$B$7+(1-$A$1075)*$D832/$B$12*$C$7)</x:f>
        <x:v>0</x:v>
      </x:c>
      <x:c r="BX832" s="34" t="n">
        <x:f>$B$11*(($A$1076)*$C832/$B$12*$B$7+(1-$A$1076)*$D832/$B$12*$C$7)</x:f>
        <x:v>0</x:v>
      </x:c>
      <x:c r="BY832" s="34" t="n">
        <x:f>$B$11*(($A$1077)*$C832/$B$12*$B$7+(1-$A$1077)*$D832/$B$12*$C$7)</x:f>
        <x:v>0</x:v>
      </x:c>
      <x:c r="BZ832" s="34" t="n">
        <x:f>$B$11*(($A$1078)*$C832/$B$12*$B$7+(1-$A$1078)*$D832/$B$12*$C$7)</x:f>
        <x:v>0</x:v>
      </x:c>
      <x:c r="CA832" s="34" t="n">
        <x:f>$B$11*(($A$1079)*$C832/$B$12*$B$7+(1-$A$1079)*$D832/$B$12*$C$7)</x:f>
        <x:v>0</x:v>
      </x:c>
      <x:c r="CB832" s="34" t="n">
        <x:f>$B$11*(($A$1080)*$C832/$B$12*$B$7+(1-$A$1080)*$D832/$B$12*$C$7)</x:f>
        <x:v>0</x:v>
      </x:c>
      <x:c r="CC832" s="34" t="n">
        <x:f>$B$11*(($A$1081)*$C832/$B$12*$B$7+(1-$A$1081)*$D832/$B$12*$C$7)</x:f>
        <x:v>0</x:v>
      </x:c>
    </x:row>
    <x:row r="833">
      <x:c r="A833" s="34" t="n">
        <x:v>809</x:v>
      </x:c>
      <x:c r="B833" s="39" t="n">
        <x:v>1.4660803605462076</x:v>
      </x:c>
      <x:c r="C833" s="1" t="n">
        <x:f>SUM(AM833:AV833)</x:f>
        <x:v>0</x:v>
      </x:c>
      <x:c r="D833" s="1" t="n">
        <x:f>SUM(AW833:BF833)</x:f>
        <x:v>0</x:v>
      </x:c>
      <x:c r="E833" s="17" t="n">
        <x:f>(1-C833/$B$12)*$B$8-C833/$B$12*$B$7</x:f>
        <x:v>0.05</x:v>
      </x:c>
      <x:c r="F833" s="17" t="n">
        <x:f>(1-D833/$B$12)*$C$8-D833/$B$12*$C$7</x:f>
        <x:v>0.09</x:v>
      </x:c>
      <x:c r="G833" s="32" t="n">
        <x:f>$B$11*($B$10*C833/$B$12*$B$7+(1-$B$10)*D833/$B$12*$C$7)</x:f>
        <x:v>0</x:v>
      </x:c>
      <x:c r="H833" s="17" t="n">
        <x:f>$B$10*E833+(1-$B$10)*F833</x:f>
        <x:v>0.07</x:v>
      </x:c>
      <x:c r="I833" s="34"/>
      <x:c r="J833" s="34"/>
      <x:c r="K833" s="34"/>
      <x:c r="L833" s="34"/>
      <x:c r="M833" s="34"/>
      <x:c r="N833" s="34"/>
      <x:c r="O833" s="34"/>
      <x:c r="P833" s="34"/>
      <x:c r="Q833" s="34"/>
      <x:c r="R833" s="39" t="n">
        <x:v>0.48897730567746034</x:v>
      </x:c>
      <x:c r="S833" s="39" t="n">
        <x:v>-1.8805690560482498</x:v>
      </x:c>
      <x:c r="T833" s="39" t="n">
        <x:v>0.06874900088248188</x:v>
      </x:c>
      <x:c r="U833" s="39" t="n">
        <x:v>0.2989877946558225</x:v>
      </x:c>
      <x:c r="V833" s="39" t="n">
        <x:v>-0.9130971110283889</x:v>
      </x:c>
      <x:c r="W833" s="39" t="n">
        <x:v>-0.16696531221004202</x:v>
      </x:c>
      <x:c r="X833" s="39" t="n">
        <x:v>-0.8191680446879793</x:v>
      </x:c>
      <x:c r="Y833" s="39" t="n">
        <x:v>0.35692972527373185</x:v>
      </x:c>
      <x:c r="Z833" s="39" t="n">
        <x:v>0.39190892789707227</x:v>
      </x:c>
      <x:c r="AA833" s="39" t="n">
        <x:v>-0.07090357346216995</x:v>
      </x:c>
      <x:c r="AB833" s="39" t="n">
        <x:v>-0.47903381613320933</x:v>
      </x:c>
      <x:c r="AC833" s="39" t="n">
        <x:v>1.084790779245475</x:v>
      </x:c>
      <x:c r="AD833" s="39" t="n">
        <x:v>0.022803667172608295</x:v>
      </x:c>
      <x:c r="AE833" s="39" t="n">
        <x:v>0.2035427388286199</x:v>
      </x:c>
      <x:c r="AF833" s="39" t="n">
        <x:v>0.02729131463381328</x:v>
      </x:c>
      <x:c r="AG833" s="39" t="n">
        <x:v>0.7762256531290928</x:v>
      </x:c>
      <x:c r="AH833" s="39" t="n">
        <x:v>1.3978932766744752</x:v>
      </x:c>
      <x:c r="AI833" s="39" t="n">
        <x:v>-0.03453283051319716</x:v>
      </x:c>
      <x:c r="AJ833" s="39" t="n">
        <x:v>1.1414412258702824</x:v>
      </x:c>
      <x:c r="AK833" s="39" t="n">
        <x:v>-0.19484166489968724</x:v>
      </x:c>
      <x:c r="AL833" s="34"/>
      <x:c r="AM833" s="34" t="n">
        <x:f>IF(SQRT($B$9)*$B833+SQRT(1-$B$9)*R833&lt;_xlfn.NORM.S.INV($B$6),1,0)</x:f>
        <x:v>0</x:v>
      </x:c>
      <x:c r="AN833" s="34" t="n">
        <x:f>IF(SQRT($B$9)*$B833+SQRT(1-$B$9)*S833&lt;_xlfn.NORM.S.INV($B$6),1,0)</x:f>
        <x:v>0</x:v>
      </x:c>
      <x:c r="AO833" s="34" t="n">
        <x:f>IF(SQRT($B$9)*$B833+SQRT(1-$B$9)*T833&lt;_xlfn.NORM.S.INV($B$6),1,0)</x:f>
        <x:v>0</x:v>
      </x:c>
      <x:c r="AP833" s="34" t="n">
        <x:f>IF(SQRT($B$9)*$B833+SQRT(1-$B$9)*U833&lt;_xlfn.NORM.S.INV($B$6),1,0)</x:f>
        <x:v>0</x:v>
      </x:c>
      <x:c r="AQ833" s="34" t="n">
        <x:f>IF(SQRT($B$9)*$B833+SQRT(1-$B$9)*V833&lt;_xlfn.NORM.S.INV($B$6),1,0)</x:f>
        <x:v>0</x:v>
      </x:c>
      <x:c r="AR833" s="34" t="n">
        <x:f>IF(SQRT($B$9)*$B833+SQRT(1-$B$9)*W833&lt;_xlfn.NORM.S.INV($B$6),1,0)</x:f>
        <x:v>0</x:v>
      </x:c>
      <x:c r="AS833" s="34" t="n">
        <x:f>IF(SQRT($B$9)*$B833+SQRT(1-$B$9)*X833&lt;_xlfn.NORM.S.INV($B$6),1,0)</x:f>
        <x:v>0</x:v>
      </x:c>
      <x:c r="AT833" s="34" t="n">
        <x:f>IF(SQRT($B$9)*$B833+SQRT(1-$B$9)*Y833&lt;_xlfn.NORM.S.INV($B$6),1,0)</x:f>
        <x:v>0</x:v>
      </x:c>
      <x:c r="AU833" s="34" t="n">
        <x:f>IF(SQRT($B$9)*$B833+SQRT(1-$B$9)*Z833&lt;_xlfn.NORM.S.INV($B$6),1,0)</x:f>
        <x:v>0</x:v>
      </x:c>
      <x:c r="AV833" s="34" t="n">
        <x:f>IF(SQRT($B$9)*$B833+SQRT(1-$B$9)*AA833&lt;_xlfn.NORM.S.INV($B$6),1,0)</x:f>
        <x:v>0</x:v>
      </x:c>
      <x:c r="AW833" s="34" t="n">
        <x:f>IF(SQRT($C$9)*$B833+SQRT(1-$C$9)*AB833&lt;_xlfn.NORM.S.INV($C$6),1,0)</x:f>
        <x:v>0</x:v>
      </x:c>
      <x:c r="AX833" s="34" t="n">
        <x:f>IF(SQRT($C$9)*$B833+SQRT(1-$C$9)*AC833&lt;_xlfn.NORM.S.INV($C$6),1,0)</x:f>
        <x:v>0</x:v>
      </x:c>
      <x:c r="AY833" s="34" t="n">
        <x:f>IF(SQRT($C$9)*$B833+SQRT(1-$C$9)*AD833&lt;_xlfn.NORM.S.INV($C$6),1,0)</x:f>
        <x:v>0</x:v>
      </x:c>
      <x:c r="AZ833" s="34" t="n">
        <x:f>IF(SQRT($C$9)*$B833+SQRT(1-$C$9)*AE833&lt;_xlfn.NORM.S.INV($C$6),1,0)</x:f>
        <x:v>0</x:v>
      </x:c>
      <x:c r="BA833" s="34" t="n">
        <x:f>IF(SQRT($C$9)*$B833+SQRT(1-$C$9)*AF833&lt;_xlfn.NORM.S.INV($C$6),1,0)</x:f>
        <x:v>0</x:v>
      </x:c>
      <x:c r="BB833" s="34" t="n">
        <x:f>IF(SQRT($C$9)*$B833+SQRT(1-$C$9)*AG833&lt;_xlfn.NORM.S.INV($C$6),1,0)</x:f>
        <x:v>0</x:v>
      </x:c>
      <x:c r="BC833" s="34" t="n">
        <x:f>IF(SQRT($C$9)*$B833+SQRT(1-$C$9)*AH833&lt;_xlfn.NORM.S.INV($C$6),1,0)</x:f>
        <x:v>0</x:v>
      </x:c>
      <x:c r="BD833" s="34" t="n">
        <x:f>IF(SQRT($C$9)*$B833+SQRT(1-$C$9)*AI833&lt;_xlfn.NORM.S.INV($C$6),1,0)</x:f>
        <x:v>0</x:v>
      </x:c>
      <x:c r="BE833" s="34" t="n">
        <x:f>IF(SQRT($C$9)*$B833+SQRT(1-$C$9)*AJ833&lt;_xlfn.NORM.S.INV($C$6),1,0)</x:f>
        <x:v>0</x:v>
      </x:c>
      <x:c r="BF833" s="34" t="n">
        <x:f>IF(SQRT($C$9)*$B833+SQRT(1-$C$9)*AK833&lt;_xlfn.NORM.S.INV($C$6),1,0)</x:f>
        <x:v>0</x:v>
      </x:c>
      <x:c r="BG833" s="34"/>
      <x:c r="BH833" s="34"/>
      <x:c r="BI833" s="34" t="n">
        <x:f>$B$11*(($A$1061)*$C833/$B$12*$B$7+(1-$A$1061)*$D833/$B$12*$C$7)</x:f>
        <x:v>0</x:v>
      </x:c>
      <x:c r="BJ833" s="34" t="n">
        <x:f>$B$11*(($A$1062)*$C833/$B$12*$B$7+(1-$A$1062)*$D833/$B$12*$C$7)</x:f>
        <x:v>0</x:v>
      </x:c>
      <x:c r="BK833" s="34" t="n">
        <x:f>$B$11*(($A$1063)*$C833/$B$12*$B$7+(1-$A$1063)*$D833/$B$12*$C$7)</x:f>
        <x:v>0</x:v>
      </x:c>
      <x:c r="BL833" s="34" t="n">
        <x:f>$B$11*(($A$1064)*$C833/$B$12*$B$7+(1-$A$1064)*$D833/$B$12*$C$7)</x:f>
        <x:v>0</x:v>
      </x:c>
      <x:c r="BM833" s="34" t="n">
        <x:f>$B$11*(($A$1065)*$C833/$B$12*$B$7+(1-$A$1065)*$D833/$B$12*$C$7)</x:f>
        <x:v>0</x:v>
      </x:c>
      <x:c r="BN833" s="34" t="n">
        <x:f>$B$11*(($A$1066)*$C833/$B$12*$B$7+(1-$A$1066)*$D833/$B$12*$C$7)</x:f>
        <x:v>0</x:v>
      </x:c>
      <x:c r="BO833" s="34" t="n">
        <x:f>$B$11*(($A$1067)*$C833/$B$12*$B$7+(1-$A$1067)*$D833/$B$12*$C$7)</x:f>
        <x:v>0</x:v>
      </x:c>
      <x:c r="BP833" s="34" t="n">
        <x:f>$B$11*(($A$1068)*$C833/$B$12*$B$7+(1-$A$1068)*$D833/$B$12*$C$7)</x:f>
        <x:v>0</x:v>
      </x:c>
      <x:c r="BQ833" s="34" t="n">
        <x:f>$B$11*(($A$1069)*$C833/$B$12*$B$7+(1-$A$1069)*$D833/$B$12*$C$7)</x:f>
        <x:v>0</x:v>
      </x:c>
      <x:c r="BR833" s="34" t="n">
        <x:f>$B$11*(($A$1070)*$C833/$B$12*$B$7+(1-$A$1070)*$D833/$B$12*$C$7)</x:f>
        <x:v>0</x:v>
      </x:c>
      <x:c r="BS833" s="34" t="n">
        <x:f>$B$11*(($A$1071)*$C833/$B$12*$B$7+(1-$A$1071)*$D833/$B$12*$C$7)</x:f>
        <x:v>0</x:v>
      </x:c>
      <x:c r="BT833" s="34" t="n">
        <x:f>$B$11*(($A$1072)*$C833/$B$12*$B$7+(1-$A$1072)*$D833/$B$12*$C$7)</x:f>
        <x:v>0</x:v>
      </x:c>
      <x:c r="BU833" s="34" t="n">
        <x:f>$B$11*(($A$1073)*$C833/$B$12*$B$7+(1-$A$1073)*$D833/$B$12*$C$7)</x:f>
        <x:v>0</x:v>
      </x:c>
      <x:c r="BV833" s="34" t="n">
        <x:f>$B$11*(($A$1074)*$C833/$B$12*$B$7+(1-$A$1074)*$D833/$B$12*$C$7)</x:f>
        <x:v>0</x:v>
      </x:c>
      <x:c r="BW833" s="34" t="n">
        <x:f>$B$11*(($A$1075)*$C833/$B$12*$B$7+(1-$A$1075)*$D833/$B$12*$C$7)</x:f>
        <x:v>0</x:v>
      </x:c>
      <x:c r="BX833" s="34" t="n">
        <x:f>$B$11*(($A$1076)*$C833/$B$12*$B$7+(1-$A$1076)*$D833/$B$12*$C$7)</x:f>
        <x:v>0</x:v>
      </x:c>
      <x:c r="BY833" s="34" t="n">
        <x:f>$B$11*(($A$1077)*$C833/$B$12*$B$7+(1-$A$1077)*$D833/$B$12*$C$7)</x:f>
        <x:v>0</x:v>
      </x:c>
      <x:c r="BZ833" s="34" t="n">
        <x:f>$B$11*(($A$1078)*$C833/$B$12*$B$7+(1-$A$1078)*$D833/$B$12*$C$7)</x:f>
        <x:v>0</x:v>
      </x:c>
      <x:c r="CA833" s="34" t="n">
        <x:f>$B$11*(($A$1079)*$C833/$B$12*$B$7+(1-$A$1079)*$D833/$B$12*$C$7)</x:f>
        <x:v>0</x:v>
      </x:c>
      <x:c r="CB833" s="34" t="n">
        <x:f>$B$11*(($A$1080)*$C833/$B$12*$B$7+(1-$A$1080)*$D833/$B$12*$C$7)</x:f>
        <x:v>0</x:v>
      </x:c>
      <x:c r="CC833" s="34" t="n">
        <x:f>$B$11*(($A$1081)*$C833/$B$12*$B$7+(1-$A$1081)*$D833/$B$12*$C$7)</x:f>
        <x:v>0</x:v>
      </x:c>
    </x:row>
    <x:row r="834">
      <x:c r="A834" s="34" t="n">
        <x:v>810</x:v>
      </x:c>
      <x:c r="B834" s="39" t="n">
        <x:v>0.5158232217464157</x:v>
      </x:c>
      <x:c r="C834" s="1" t="n">
        <x:f>SUM(AM834:AV834)</x:f>
        <x:v>0</x:v>
      </x:c>
      <x:c r="D834" s="1" t="n">
        <x:f>SUM(AW834:BF834)</x:f>
        <x:v>0</x:v>
      </x:c>
      <x:c r="E834" s="17" t="n">
        <x:f>(1-C834/$B$12)*$B$8-C834/$B$12*$B$7</x:f>
        <x:v>0.05</x:v>
      </x:c>
      <x:c r="F834" s="17" t="n">
        <x:f>(1-D834/$B$12)*$C$8-D834/$B$12*$C$7</x:f>
        <x:v>0.09</x:v>
      </x:c>
      <x:c r="G834" s="32" t="n">
        <x:f>$B$11*($B$10*C834/$B$12*$B$7+(1-$B$10)*D834/$B$12*$C$7)</x:f>
        <x:v>0</x:v>
      </x:c>
      <x:c r="H834" s="17" t="n">
        <x:f>$B$10*E834+(1-$B$10)*F834</x:f>
        <x:v>0.07</x:v>
      </x:c>
      <x:c r="I834" s="34"/>
      <x:c r="J834" s="34"/>
      <x:c r="K834" s="34"/>
      <x:c r="L834" s="34"/>
      <x:c r="M834" s="34"/>
      <x:c r="N834" s="34"/>
      <x:c r="O834" s="34"/>
      <x:c r="P834" s="34"/>
      <x:c r="Q834" s="34"/>
      <x:c r="R834" s="39" t="n">
        <x:v>2.39615600093244</x:v>
      </x:c>
      <x:c r="S834" s="39" t="n">
        <x:v>-1.2514263417396891</x:v>
      </x:c>
      <x:c r="T834" s="39" t="n">
        <x:v>0.9069170766011887</x:v>
      </x:c>
      <x:c r="U834" s="39" t="n">
        <x:v>-1.2817964990951622</x:v>
      </x:c>
      <x:c r="V834" s="39" t="n">
        <x:v>-0.5204022146172859</x:v>
      </x:c>
      <x:c r="W834" s="39" t="n">
        <x:v>-1.4748178840632131</x:v>
      </x:c>
      <x:c r="X834" s="39" t="n">
        <x:v>0.631106092195441</x:v>
      </x:c>
      <x:c r="Y834" s="39" t="n">
        <x:v>0.4361846834819237</x:v>
      </x:c>
      <x:c r="Z834" s="39" t="n">
        <x:v>-1.069384982661961</x:v>
      </x:c>
      <x:c r="AA834" s="39" t="n">
        <x:v>-0.2756341477067355</x:v>
      </x:c>
      <x:c r="AB834" s="39" t="n">
        <x:v>0.3775087824344818</x:v>
      </x:c>
      <x:c r="AC834" s="39" t="n">
        <x:v>0.36223371248056047</x:v>
      </x:c>
      <x:c r="AD834" s="39" t="n">
        <x:v>-1.4023774997642067</x:v>
      </x:c>
      <x:c r="AE834" s="39" t="n">
        <x:v>-0.7362458951179295</x:v>
      </x:c>
      <x:c r="AF834" s="39" t="n">
        <x:v>0.0993011322918946</x:v>
      </x:c>
      <x:c r="AG834" s="39" t="n">
        <x:v>-0.8111231235624501</x:v>
      </x:c>
      <x:c r="AH834" s="39" t="n">
        <x:v>0.8684475538495253</x:v>
      </x:c>
      <x:c r="AI834" s="39" t="n">
        <x:v>0.0812203812997966</x:v>
      </x:c>
      <x:c r="AJ834" s="39" t="n">
        <x:v>-1.3083104092310802</x:v>
      </x:c>
      <x:c r="AK834" s="39" t="n">
        <x:v>-1.0369801579674838</x:v>
      </x:c>
      <x:c r="AL834" s="34"/>
      <x:c r="AM834" s="34" t="n">
        <x:f>IF(SQRT($B$9)*$B834+SQRT(1-$B$9)*R834&lt;_xlfn.NORM.S.INV($B$6),1,0)</x:f>
        <x:v>0</x:v>
      </x:c>
      <x:c r="AN834" s="34" t="n">
        <x:f>IF(SQRT($B$9)*$B834+SQRT(1-$B$9)*S834&lt;_xlfn.NORM.S.INV($B$6),1,0)</x:f>
        <x:v>0</x:v>
      </x:c>
      <x:c r="AO834" s="34" t="n">
        <x:f>IF(SQRT($B$9)*$B834+SQRT(1-$B$9)*T834&lt;_xlfn.NORM.S.INV($B$6),1,0)</x:f>
        <x:v>0</x:v>
      </x:c>
      <x:c r="AP834" s="34" t="n">
        <x:f>IF(SQRT($B$9)*$B834+SQRT(1-$B$9)*U834&lt;_xlfn.NORM.S.INV($B$6),1,0)</x:f>
        <x:v>0</x:v>
      </x:c>
      <x:c r="AQ834" s="34" t="n">
        <x:f>IF(SQRT($B$9)*$B834+SQRT(1-$B$9)*V834&lt;_xlfn.NORM.S.INV($B$6),1,0)</x:f>
        <x:v>0</x:v>
      </x:c>
      <x:c r="AR834" s="34" t="n">
        <x:f>IF(SQRT($B$9)*$B834+SQRT(1-$B$9)*W834&lt;_xlfn.NORM.S.INV($B$6),1,0)</x:f>
        <x:v>0</x:v>
      </x:c>
      <x:c r="AS834" s="34" t="n">
        <x:f>IF(SQRT($B$9)*$B834+SQRT(1-$B$9)*X834&lt;_xlfn.NORM.S.INV($B$6),1,0)</x:f>
        <x:v>0</x:v>
      </x:c>
      <x:c r="AT834" s="34" t="n">
        <x:f>IF(SQRT($B$9)*$B834+SQRT(1-$B$9)*Y834&lt;_xlfn.NORM.S.INV($B$6),1,0)</x:f>
        <x:v>0</x:v>
      </x:c>
      <x:c r="AU834" s="34" t="n">
        <x:f>IF(SQRT($B$9)*$B834+SQRT(1-$B$9)*Z834&lt;_xlfn.NORM.S.INV($B$6),1,0)</x:f>
        <x:v>0</x:v>
      </x:c>
      <x:c r="AV834" s="34" t="n">
        <x:f>IF(SQRT($B$9)*$B834+SQRT(1-$B$9)*AA834&lt;_xlfn.NORM.S.INV($B$6),1,0)</x:f>
        <x:v>0</x:v>
      </x:c>
      <x:c r="AW834" s="34" t="n">
        <x:f>IF(SQRT($C$9)*$B834+SQRT(1-$C$9)*AB834&lt;_xlfn.NORM.S.INV($C$6),1,0)</x:f>
        <x:v>0</x:v>
      </x:c>
      <x:c r="AX834" s="34" t="n">
        <x:f>IF(SQRT($C$9)*$B834+SQRT(1-$C$9)*AC834&lt;_xlfn.NORM.S.INV($C$6),1,0)</x:f>
        <x:v>0</x:v>
      </x:c>
      <x:c r="AY834" s="34" t="n">
        <x:f>IF(SQRT($C$9)*$B834+SQRT(1-$C$9)*AD834&lt;_xlfn.NORM.S.INV($C$6),1,0)</x:f>
        <x:v>0</x:v>
      </x:c>
      <x:c r="AZ834" s="34" t="n">
        <x:f>IF(SQRT($C$9)*$B834+SQRT(1-$C$9)*AE834&lt;_xlfn.NORM.S.INV($C$6),1,0)</x:f>
        <x:v>0</x:v>
      </x:c>
      <x:c r="BA834" s="34" t="n">
        <x:f>IF(SQRT($C$9)*$B834+SQRT(1-$C$9)*AF834&lt;_xlfn.NORM.S.INV($C$6),1,0)</x:f>
        <x:v>0</x:v>
      </x:c>
      <x:c r="BB834" s="34" t="n">
        <x:f>IF(SQRT($C$9)*$B834+SQRT(1-$C$9)*AG834&lt;_xlfn.NORM.S.INV($C$6),1,0)</x:f>
        <x:v>0</x:v>
      </x:c>
      <x:c r="BC834" s="34" t="n">
        <x:f>IF(SQRT($C$9)*$B834+SQRT(1-$C$9)*AH834&lt;_xlfn.NORM.S.INV($C$6),1,0)</x:f>
        <x:v>0</x:v>
      </x:c>
      <x:c r="BD834" s="34" t="n">
        <x:f>IF(SQRT($C$9)*$B834+SQRT(1-$C$9)*AI834&lt;_xlfn.NORM.S.INV($C$6),1,0)</x:f>
        <x:v>0</x:v>
      </x:c>
      <x:c r="BE834" s="34" t="n">
        <x:f>IF(SQRT($C$9)*$B834+SQRT(1-$C$9)*AJ834&lt;_xlfn.NORM.S.INV($C$6),1,0)</x:f>
        <x:v>0</x:v>
      </x:c>
      <x:c r="BF834" s="34" t="n">
        <x:f>IF(SQRT($C$9)*$B834+SQRT(1-$C$9)*AK834&lt;_xlfn.NORM.S.INV($C$6),1,0)</x:f>
        <x:v>0</x:v>
      </x:c>
      <x:c r="BG834" s="34"/>
      <x:c r="BH834" s="34"/>
      <x:c r="BI834" s="34" t="n">
        <x:f>$B$11*(($A$1061)*$C834/$B$12*$B$7+(1-$A$1061)*$D834/$B$12*$C$7)</x:f>
        <x:v>0</x:v>
      </x:c>
      <x:c r="BJ834" s="34" t="n">
        <x:f>$B$11*(($A$1062)*$C834/$B$12*$B$7+(1-$A$1062)*$D834/$B$12*$C$7)</x:f>
        <x:v>0</x:v>
      </x:c>
      <x:c r="BK834" s="34" t="n">
        <x:f>$B$11*(($A$1063)*$C834/$B$12*$B$7+(1-$A$1063)*$D834/$B$12*$C$7)</x:f>
        <x:v>0</x:v>
      </x:c>
      <x:c r="BL834" s="34" t="n">
        <x:f>$B$11*(($A$1064)*$C834/$B$12*$B$7+(1-$A$1064)*$D834/$B$12*$C$7)</x:f>
        <x:v>0</x:v>
      </x:c>
      <x:c r="BM834" s="34" t="n">
        <x:f>$B$11*(($A$1065)*$C834/$B$12*$B$7+(1-$A$1065)*$D834/$B$12*$C$7)</x:f>
        <x:v>0</x:v>
      </x:c>
      <x:c r="BN834" s="34" t="n">
        <x:f>$B$11*(($A$1066)*$C834/$B$12*$B$7+(1-$A$1066)*$D834/$B$12*$C$7)</x:f>
        <x:v>0</x:v>
      </x:c>
      <x:c r="BO834" s="34" t="n">
        <x:f>$B$11*(($A$1067)*$C834/$B$12*$B$7+(1-$A$1067)*$D834/$B$12*$C$7)</x:f>
        <x:v>0</x:v>
      </x:c>
      <x:c r="BP834" s="34" t="n">
        <x:f>$B$11*(($A$1068)*$C834/$B$12*$B$7+(1-$A$1068)*$D834/$B$12*$C$7)</x:f>
        <x:v>0</x:v>
      </x:c>
      <x:c r="BQ834" s="34" t="n">
        <x:f>$B$11*(($A$1069)*$C834/$B$12*$B$7+(1-$A$1069)*$D834/$B$12*$C$7)</x:f>
        <x:v>0</x:v>
      </x:c>
      <x:c r="BR834" s="34" t="n">
        <x:f>$B$11*(($A$1070)*$C834/$B$12*$B$7+(1-$A$1070)*$D834/$B$12*$C$7)</x:f>
        <x:v>0</x:v>
      </x:c>
      <x:c r="BS834" s="34" t="n">
        <x:f>$B$11*(($A$1071)*$C834/$B$12*$B$7+(1-$A$1071)*$D834/$B$12*$C$7)</x:f>
        <x:v>0</x:v>
      </x:c>
      <x:c r="BT834" s="34" t="n">
        <x:f>$B$11*(($A$1072)*$C834/$B$12*$B$7+(1-$A$1072)*$D834/$B$12*$C$7)</x:f>
        <x:v>0</x:v>
      </x:c>
      <x:c r="BU834" s="34" t="n">
        <x:f>$B$11*(($A$1073)*$C834/$B$12*$B$7+(1-$A$1073)*$D834/$B$12*$C$7)</x:f>
        <x:v>0</x:v>
      </x:c>
      <x:c r="BV834" s="34" t="n">
        <x:f>$B$11*(($A$1074)*$C834/$B$12*$B$7+(1-$A$1074)*$D834/$B$12*$C$7)</x:f>
        <x:v>0</x:v>
      </x:c>
      <x:c r="BW834" s="34" t="n">
        <x:f>$B$11*(($A$1075)*$C834/$B$12*$B$7+(1-$A$1075)*$D834/$B$12*$C$7)</x:f>
        <x:v>0</x:v>
      </x:c>
      <x:c r="BX834" s="34" t="n">
        <x:f>$B$11*(($A$1076)*$C834/$B$12*$B$7+(1-$A$1076)*$D834/$B$12*$C$7)</x:f>
        <x:v>0</x:v>
      </x:c>
      <x:c r="BY834" s="34" t="n">
        <x:f>$B$11*(($A$1077)*$C834/$B$12*$B$7+(1-$A$1077)*$D834/$B$12*$C$7)</x:f>
        <x:v>0</x:v>
      </x:c>
      <x:c r="BZ834" s="34" t="n">
        <x:f>$B$11*(($A$1078)*$C834/$B$12*$B$7+(1-$A$1078)*$D834/$B$12*$C$7)</x:f>
        <x:v>0</x:v>
      </x:c>
      <x:c r="CA834" s="34" t="n">
        <x:f>$B$11*(($A$1079)*$C834/$B$12*$B$7+(1-$A$1079)*$D834/$B$12*$C$7)</x:f>
        <x:v>0</x:v>
      </x:c>
      <x:c r="CB834" s="34" t="n">
        <x:f>$B$11*(($A$1080)*$C834/$B$12*$B$7+(1-$A$1080)*$D834/$B$12*$C$7)</x:f>
        <x:v>0</x:v>
      </x:c>
      <x:c r="CC834" s="34" t="n">
        <x:f>$B$11*(($A$1081)*$C834/$B$12*$B$7+(1-$A$1081)*$D834/$B$12*$C$7)</x:f>
        <x:v>0</x:v>
      </x:c>
    </x:row>
    <x:row r="835">
      <x:c r="A835" s="34" t="n">
        <x:v>811</x:v>
      </x:c>
      <x:c r="B835" s="39" t="n">
        <x:v>-1.8998878878851637</x:v>
      </x:c>
      <x:c r="C835" s="1" t="n">
        <x:f>SUM(AM835:AV835)</x:f>
        <x:v>1</x:v>
      </x:c>
      <x:c r="D835" s="1" t="n">
        <x:f>SUM(AW835:BF835)</x:f>
        <x:v>1</x:v>
      </x:c>
      <x:c r="E835" s="17" t="n">
        <x:f>(1-C835/$B$12)*$B$8-C835/$B$12*$B$7</x:f>
        <x:v>0.0049999999999999975</x:v>
      </x:c>
      <x:c r="F835" s="17" t="n">
        <x:f>(1-D835/$B$12)*$C$8-D835/$B$12*$C$7</x:f>
        <x:v>0.021000000000000005</x:v>
      </x:c>
      <x:c r="G835" s="32" t="n">
        <x:f>$B$11*($B$10*C835/$B$12*$B$7+(1-$B$10)*D835/$B$12*$C$7)</x:f>
        <x:v>500</x:v>
      </x:c>
      <x:c r="H835" s="17" t="n">
        <x:f>$B$10*E835+(1-$B$10)*F835</x:f>
        <x:v>0.013000000000000001</x:v>
      </x:c>
      <x:c r="I835" s="34"/>
      <x:c r="J835" s="34"/>
      <x:c r="K835" s="34"/>
      <x:c r="L835" s="34"/>
      <x:c r="M835" s="34"/>
      <x:c r="N835" s="34"/>
      <x:c r="O835" s="34"/>
      <x:c r="P835" s="34"/>
      <x:c r="Q835" s="34"/>
      <x:c r="R835" s="39" t="n">
        <x:v>-1.3758317585937165</x:v>
      </x:c>
      <x:c r="S835" s="39" t="n">
        <x:v>0.951817280932422</x:v>
      </x:c>
      <x:c r="T835" s="39" t="n">
        <x:v>-1.1228153436730464</x:v>
      </x:c>
      <x:c r="U835" s="39" t="n">
        <x:v>2.7023623979552807</x:v>
      </x:c>
      <x:c r="V835" s="39" t="n">
        <x:v>0.2183792362726257</x:v>
      </x:c>
      <x:c r="W835" s="39" t="n">
        <x:v>1.252542063451687</x:v>
      </x:c>
      <x:c r="X835" s="39" t="n">
        <x:v>-2.487924575301728</x:v>
      </x:c>
      <x:c r="Y835" s="39" t="n">
        <x:v>0.04032643796016822</x:v>
      </x:c>
      <x:c r="Z835" s="39" t="n">
        <x:v>-0.46270615104511703</x:v>
      </x:c>
      <x:c r="AA835" s="39" t="n">
        <x:v>-0.5895247055511649</x:v>
      </x:c>
      <x:c r="AB835" s="39" t="n">
        <x:v>2.1983045774088015</x:v>
      </x:c>
      <x:c r="AC835" s="39" t="n">
        <x:v>0.8248416934458338</x:v>
      </x:c>
      <x:c r="AD835" s="39" t="n">
        <x:v>-0.5736275575994283</x:v>
      </x:c>
      <x:c r="AE835" s="39" t="n">
        <x:v>-0.24452209437030817</x:v>
      </x:c>
      <x:c r="AF835" s="39" t="n">
        <x:v>0.12688930851961264</x:v>
      </x:c>
      <x:c r="AG835" s="39" t="n">
        <x:v>0.7828083795978205</x:v>
      </x:c>
      <x:c r="AH835" s="39" t="n">
        <x:v>-0.8985612500256801</x:v>
      </x:c>
      <x:c r="AI835" s="39" t="n">
        <x:v>-0.019618782125314975</x:v>
      </x:c>
      <x:c r="AJ835" s="39" t="n">
        <x:v>-0.31012553705516904</x:v>
      </x:c>
      <x:c r="AK835" s="39" t="n">
        <x:v>0.26732020005732565</x:v>
      </x:c>
      <x:c r="AL835" s="34"/>
      <x:c r="AM835" s="34" t="n">
        <x:f>IF(SQRT($B$9)*$B835+SQRT(1-$B$9)*R835&lt;_xlfn.NORM.S.INV($B$6),1,0)</x:f>
        <x:v>0</x:v>
      </x:c>
      <x:c r="AN835" s="34" t="n">
        <x:f>IF(SQRT($B$9)*$B835+SQRT(1-$B$9)*S835&lt;_xlfn.NORM.S.INV($B$6),1,0)</x:f>
        <x:v>0</x:v>
      </x:c>
      <x:c r="AO835" s="34" t="n">
        <x:f>IF(SQRT($B$9)*$B835+SQRT(1-$B$9)*T835&lt;_xlfn.NORM.S.INV($B$6),1,0)</x:f>
        <x:v>0</x:v>
      </x:c>
      <x:c r="AP835" s="34" t="n">
        <x:f>IF(SQRT($B$9)*$B835+SQRT(1-$B$9)*U835&lt;_xlfn.NORM.S.INV($B$6),1,0)</x:f>
        <x:v>0</x:v>
      </x:c>
      <x:c r="AQ835" s="34" t="n">
        <x:f>IF(SQRT($B$9)*$B835+SQRT(1-$B$9)*V835&lt;_xlfn.NORM.S.INV($B$6),1,0)</x:f>
        <x:v>0</x:v>
      </x:c>
      <x:c r="AR835" s="34" t="n">
        <x:f>IF(SQRT($B$9)*$B835+SQRT(1-$B$9)*W835&lt;_xlfn.NORM.S.INV($B$6),1,0)</x:f>
        <x:v>0</x:v>
      </x:c>
      <x:c r="AS835" s="34" t="n">
        <x:f>IF(SQRT($B$9)*$B835+SQRT(1-$B$9)*X835&lt;_xlfn.NORM.S.INV($B$6),1,0)</x:f>
        <x:v>1</x:v>
      </x:c>
      <x:c r="AT835" s="34" t="n">
        <x:f>IF(SQRT($B$9)*$B835+SQRT(1-$B$9)*Y835&lt;_xlfn.NORM.S.INV($B$6),1,0)</x:f>
        <x:v>0</x:v>
      </x:c>
      <x:c r="AU835" s="34" t="n">
        <x:f>IF(SQRT($B$9)*$B835+SQRT(1-$B$9)*Z835&lt;_xlfn.NORM.S.INV($B$6),1,0)</x:f>
        <x:v>0</x:v>
      </x:c>
      <x:c r="AV835" s="34" t="n">
        <x:f>IF(SQRT($B$9)*$B835+SQRT(1-$B$9)*AA835&lt;_xlfn.NORM.S.INV($B$6),1,0)</x:f>
        <x:v>0</x:v>
      </x:c>
      <x:c r="AW835" s="34" t="n">
        <x:f>IF(SQRT($C$9)*$B835+SQRT(1-$C$9)*AB835&lt;_xlfn.NORM.S.INV($C$6),1,0)</x:f>
        <x:v>0</x:v>
      </x:c>
      <x:c r="AX835" s="34" t="n">
        <x:f>IF(SQRT($C$9)*$B835+SQRT(1-$C$9)*AC835&lt;_xlfn.NORM.S.INV($C$6),1,0)</x:f>
        <x:v>0</x:v>
      </x:c>
      <x:c r="AY835" s="34" t="n">
        <x:f>IF(SQRT($C$9)*$B835+SQRT(1-$C$9)*AD835&lt;_xlfn.NORM.S.INV($C$6),1,0)</x:f>
        <x:v>0</x:v>
      </x:c>
      <x:c r="AZ835" s="34" t="n">
        <x:f>IF(SQRT($C$9)*$B835+SQRT(1-$C$9)*AE835&lt;_xlfn.NORM.S.INV($C$6),1,0)</x:f>
        <x:v>0</x:v>
      </x:c>
      <x:c r="BA835" s="34" t="n">
        <x:f>IF(SQRT($C$9)*$B835+SQRT(1-$C$9)*AF835&lt;_xlfn.NORM.S.INV($C$6),1,0)</x:f>
        <x:v>0</x:v>
      </x:c>
      <x:c r="BB835" s="34" t="n">
        <x:f>IF(SQRT($C$9)*$B835+SQRT(1-$C$9)*AG835&lt;_xlfn.NORM.S.INV($C$6),1,0)</x:f>
        <x:v>0</x:v>
      </x:c>
      <x:c r="BC835" s="34" t="n">
        <x:f>IF(SQRT($C$9)*$B835+SQRT(1-$C$9)*AH835&lt;_xlfn.NORM.S.INV($C$6),1,0)</x:f>
        <x:v>1</x:v>
      </x:c>
      <x:c r="BD835" s="34" t="n">
        <x:f>IF(SQRT($C$9)*$B835+SQRT(1-$C$9)*AI835&lt;_xlfn.NORM.S.INV($C$6),1,0)</x:f>
        <x:v>0</x:v>
      </x:c>
      <x:c r="BE835" s="34" t="n">
        <x:f>IF(SQRT($C$9)*$B835+SQRT(1-$C$9)*AJ835&lt;_xlfn.NORM.S.INV($C$6),1,0)</x:f>
        <x:v>0</x:v>
      </x:c>
      <x:c r="BF835" s="34" t="n">
        <x:f>IF(SQRT($C$9)*$B835+SQRT(1-$C$9)*AK835&lt;_xlfn.NORM.S.INV($C$6),1,0)</x:f>
        <x:v>0</x:v>
      </x:c>
      <x:c r="BG835" s="34"/>
      <x:c r="BH835" s="34"/>
      <x:c r="BI835" s="34" t="n">
        <x:f>$B$11*(($A$1061)*$C835/$B$12*$B$7+(1-$A$1061)*$D835/$B$12*$C$7)</x:f>
        <x:v>600</x:v>
      </x:c>
      <x:c r="BJ835" s="34" t="n">
        <x:f>$B$11*(($A$1062)*$C835/$B$12*$B$7+(1-$A$1062)*$D835/$B$12*$C$7)</x:f>
        <x:v>590</x:v>
      </x:c>
      <x:c r="BK835" s="34" t="n">
        <x:f>$B$11*(($A$1063)*$C835/$B$12*$B$7+(1-$A$1063)*$D835/$B$12*$C$7)</x:f>
        <x:v>580</x:v>
      </x:c>
      <x:c r="BL835" s="34" t="n">
        <x:f>$B$11*(($A$1064)*$C835/$B$12*$B$7+(1-$A$1064)*$D835/$B$12*$C$7)</x:f>
        <x:v>570</x:v>
      </x:c>
      <x:c r="BM835" s="34" t="n">
        <x:f>$B$11*(($A$1065)*$C835/$B$12*$B$7+(1-$A$1065)*$D835/$B$12*$C$7)</x:f>
        <x:v>560</x:v>
      </x:c>
      <x:c r="BN835" s="34" t="n">
        <x:f>$B$11*(($A$1066)*$C835/$B$12*$B$7+(1-$A$1066)*$D835/$B$12*$C$7)</x:f>
        <x:v>550</x:v>
      </x:c>
      <x:c r="BO835" s="34" t="n">
        <x:f>$B$11*(($A$1067)*$C835/$B$12*$B$7+(1-$A$1067)*$D835/$B$12*$C$7)</x:f>
        <x:v>539.9999999999999</x:v>
      </x:c>
      <x:c r="BP835" s="34" t="n">
        <x:f>$B$11*(($A$1068)*$C835/$B$12*$B$7+(1-$A$1068)*$D835/$B$12*$C$7)</x:f>
        <x:v>530</x:v>
      </x:c>
      <x:c r="BQ835" s="34" t="n">
        <x:f>$B$11*(($A$1069)*$C835/$B$12*$B$7+(1-$A$1069)*$D835/$B$12*$C$7)</x:f>
        <x:v>520</x:v>
      </x:c>
      <x:c r="BR835" s="34" t="n">
        <x:f>$B$11*(($A$1070)*$C835/$B$12*$B$7+(1-$A$1070)*$D835/$B$12*$C$7)</x:f>
        <x:v>510.00000000000006</x:v>
      </x:c>
      <x:c r="BS835" s="34" t="n">
        <x:f>$B$11*(($A$1071)*$C835/$B$12*$B$7+(1-$A$1071)*$D835/$B$12*$C$7)</x:f>
        <x:v>500</x:v>
      </x:c>
      <x:c r="BT835" s="34" t="n">
        <x:f>$B$11*(($A$1072)*$C835/$B$12*$B$7+(1-$A$1072)*$D835/$B$12*$C$7)</x:f>
        <x:v>490</x:v>
      </x:c>
      <x:c r="BU835" s="34" t="n">
        <x:f>$B$11*(($A$1073)*$C835/$B$12*$B$7+(1-$A$1073)*$D835/$B$12*$C$7)</x:f>
        <x:v>480</x:v>
      </x:c>
      <x:c r="BV835" s="34" t="n">
        <x:f>$B$11*(($A$1074)*$C835/$B$12*$B$7+(1-$A$1074)*$D835/$B$12*$C$7)</x:f>
        <x:v>470</x:v>
      </x:c>
      <x:c r="BW835" s="34" t="n">
        <x:f>$B$11*(($A$1075)*$C835/$B$12*$B$7+(1-$A$1075)*$D835/$B$12*$C$7)</x:f>
        <x:v>460</x:v>
      </x:c>
      <x:c r="BX835" s="34" t="n">
        <x:f>$B$11*(($A$1076)*$C835/$B$12*$B$7+(1-$A$1076)*$D835/$B$12*$C$7)</x:f>
        <x:v>450</x:v>
      </x:c>
      <x:c r="BY835" s="34" t="n">
        <x:f>$B$11*(($A$1077)*$C835/$B$12*$B$7+(1-$A$1077)*$D835/$B$12*$C$7)</x:f>
        <x:v>440</x:v>
      </x:c>
      <x:c r="BZ835" s="34" t="n">
        <x:f>$B$11*(($A$1078)*$C835/$B$12*$B$7+(1-$A$1078)*$D835/$B$12*$C$7)</x:f>
        <x:v>429.99999999999994</x:v>
      </x:c>
      <x:c r="CA835" s="34" t="n">
        <x:f>$B$11*(($A$1079)*$C835/$B$12*$B$7+(1-$A$1079)*$D835/$B$12*$C$7)</x:f>
        <x:v>419.99999999999994</x:v>
      </x:c>
      <x:c r="CB835" s="34" t="n">
        <x:f>$B$11*(($A$1080)*$C835/$B$12*$B$7+(1-$A$1080)*$D835/$B$12*$C$7)</x:f>
        <x:v>410.0000000000001</x:v>
      </x:c>
      <x:c r="CC835" s="34" t="n">
        <x:f>$B$11*(($A$1081)*$C835/$B$12*$B$7+(1-$A$1081)*$D835/$B$12*$C$7)</x:f>
        <x:v>400.00000000000006</x:v>
      </x:c>
    </x:row>
    <x:row r="836">
      <x:c r="A836" s="34" t="n">
        <x:v>812</x:v>
      </x:c>
      <x:c r="B836" s="39" t="n">
        <x:v>-0.08565023655737972</x:v>
      </x:c>
      <x:c r="C836" s="1" t="n">
        <x:f>SUM(AM836:AV836)</x:f>
        <x:v>0</x:v>
      </x:c>
      <x:c r="D836" s="1" t="n">
        <x:f>SUM(AW836:BF836)</x:f>
        <x:v>0</x:v>
      </x:c>
      <x:c r="E836" s="17" t="n">
        <x:f>(1-C836/$B$12)*$B$8-C836/$B$12*$B$7</x:f>
        <x:v>0.05</x:v>
      </x:c>
      <x:c r="F836" s="17" t="n">
        <x:f>(1-D836/$B$12)*$C$8-D836/$B$12*$C$7</x:f>
        <x:v>0.09</x:v>
      </x:c>
      <x:c r="G836" s="32" t="n">
        <x:f>$B$11*($B$10*C836/$B$12*$B$7+(1-$B$10)*D836/$B$12*$C$7)</x:f>
        <x:v>0</x:v>
      </x:c>
      <x:c r="H836" s="17" t="n">
        <x:f>$B$10*E836+(1-$B$10)*F836</x:f>
        <x:v>0.07</x:v>
      </x:c>
      <x:c r="I836" s="34"/>
      <x:c r="J836" s="34"/>
      <x:c r="K836" s="34"/>
      <x:c r="L836" s="34"/>
      <x:c r="M836" s="34"/>
      <x:c r="N836" s="34"/>
      <x:c r="O836" s="34"/>
      <x:c r="P836" s="34"/>
      <x:c r="Q836" s="34"/>
      <x:c r="R836" s="39" t="n">
        <x:v>0.14102452571726146</x:v>
      </x:c>
      <x:c r="S836" s="39" t="n">
        <x:v>-0.7312647258433268</x:v>
      </x:c>
      <x:c r="T836" s="39" t="n">
        <x:v>0.7901444784718267</x:v>
      </x:c>
      <x:c r="U836" s="39" t="n">
        <x:v>2.2194767095880095</x:v>
      </x:c>
      <x:c r="V836" s="39" t="n">
        <x:v>0.6261383132504879</x:v>
      </x:c>
      <x:c r="W836" s="39" t="n">
        <x:v>0.8407457344907405</x:v>
      </x:c>
      <x:c r="X836" s="39" t="n">
        <x:v>1.4653377256992195</x:v>
      </x:c>
      <x:c r="Y836" s="39" t="n">
        <x:v>0.03545362956237578</x:v>
      </x:c>
      <x:c r="Z836" s="39" t="n">
        <x:v>-0.3922205530386502</x:v>
      </x:c>
      <x:c r="AA836" s="39" t="n">
        <x:v>2.4962771977467533</x:v>
      </x:c>
      <x:c r="AB836" s="39" t="n">
        <x:v>-0.5111022020523107</x:v>
      </x:c>
      <x:c r="AC836" s="39" t="n">
        <x:v>-0.9748770304405482</x:v>
      </x:c>
      <x:c r="AD836" s="39" t="n">
        <x:v>0.7258159551161844</x:v>
      </x:c>
      <x:c r="AE836" s="39" t="n">
        <x:v>-0.16223513081066118</x:v>
      </x:c>
      <x:c r="AF836" s="39" t="n">
        <x:v>-1.752001952016293</x:v>
      </x:c>
      <x:c r="AG836" s="39" t="n">
        <x:v>-1.7269137535803307</x:v>
      </x:c>
      <x:c r="AH836" s="39" t="n">
        <x:v>0.6662300936526329</x:v>
      </x:c>
      <x:c r="AI836" s="39" t="n">
        <x:v>0.8348657970784413</x:v>
      </x:c>
      <x:c r="AJ836" s="39" t="n">
        <x:v>0.6383398462995618</x:v>
      </x:c>
      <x:c r="AK836" s="39" t="n">
        <x:v>0.9568088760762933</x:v>
      </x:c>
      <x:c r="AL836" s="34"/>
      <x:c r="AM836" s="34" t="n">
        <x:f>IF(SQRT($B$9)*$B836+SQRT(1-$B$9)*R836&lt;_xlfn.NORM.S.INV($B$6),1,0)</x:f>
        <x:v>0</x:v>
      </x:c>
      <x:c r="AN836" s="34" t="n">
        <x:f>IF(SQRT($B$9)*$B836+SQRT(1-$B$9)*S836&lt;_xlfn.NORM.S.INV($B$6),1,0)</x:f>
        <x:v>0</x:v>
      </x:c>
      <x:c r="AO836" s="34" t="n">
        <x:f>IF(SQRT($B$9)*$B836+SQRT(1-$B$9)*T836&lt;_xlfn.NORM.S.INV($B$6),1,0)</x:f>
        <x:v>0</x:v>
      </x:c>
      <x:c r="AP836" s="34" t="n">
        <x:f>IF(SQRT($B$9)*$B836+SQRT(1-$B$9)*U836&lt;_xlfn.NORM.S.INV($B$6),1,0)</x:f>
        <x:v>0</x:v>
      </x:c>
      <x:c r="AQ836" s="34" t="n">
        <x:f>IF(SQRT($B$9)*$B836+SQRT(1-$B$9)*V836&lt;_xlfn.NORM.S.INV($B$6),1,0)</x:f>
        <x:v>0</x:v>
      </x:c>
      <x:c r="AR836" s="34" t="n">
        <x:f>IF(SQRT($B$9)*$B836+SQRT(1-$B$9)*W836&lt;_xlfn.NORM.S.INV($B$6),1,0)</x:f>
        <x:v>0</x:v>
      </x:c>
      <x:c r="AS836" s="34" t="n">
        <x:f>IF(SQRT($B$9)*$B836+SQRT(1-$B$9)*X836&lt;_xlfn.NORM.S.INV($B$6),1,0)</x:f>
        <x:v>0</x:v>
      </x:c>
      <x:c r="AT836" s="34" t="n">
        <x:f>IF(SQRT($B$9)*$B836+SQRT(1-$B$9)*Y836&lt;_xlfn.NORM.S.INV($B$6),1,0)</x:f>
        <x:v>0</x:v>
      </x:c>
      <x:c r="AU836" s="34" t="n">
        <x:f>IF(SQRT($B$9)*$B836+SQRT(1-$B$9)*Z836&lt;_xlfn.NORM.S.INV($B$6),1,0)</x:f>
        <x:v>0</x:v>
      </x:c>
      <x:c r="AV836" s="34" t="n">
        <x:f>IF(SQRT($B$9)*$B836+SQRT(1-$B$9)*AA836&lt;_xlfn.NORM.S.INV($B$6),1,0)</x:f>
        <x:v>0</x:v>
      </x:c>
      <x:c r="AW836" s="34" t="n">
        <x:f>IF(SQRT($C$9)*$B836+SQRT(1-$C$9)*AB836&lt;_xlfn.NORM.S.INV($C$6),1,0)</x:f>
        <x:v>0</x:v>
      </x:c>
      <x:c r="AX836" s="34" t="n">
        <x:f>IF(SQRT($C$9)*$B836+SQRT(1-$C$9)*AC836&lt;_xlfn.NORM.S.INV($C$6),1,0)</x:f>
        <x:v>0</x:v>
      </x:c>
      <x:c r="AY836" s="34" t="n">
        <x:f>IF(SQRT($C$9)*$B836+SQRT(1-$C$9)*AD836&lt;_xlfn.NORM.S.INV($C$6),1,0)</x:f>
        <x:v>0</x:v>
      </x:c>
      <x:c r="AZ836" s="34" t="n">
        <x:f>IF(SQRT($C$9)*$B836+SQRT(1-$C$9)*AE836&lt;_xlfn.NORM.S.INV($C$6),1,0)</x:f>
        <x:v>0</x:v>
      </x:c>
      <x:c r="BA836" s="34" t="n">
        <x:f>IF(SQRT($C$9)*$B836+SQRT(1-$C$9)*AF836&lt;_xlfn.NORM.S.INV($C$6),1,0)</x:f>
        <x:v>0</x:v>
      </x:c>
      <x:c r="BB836" s="34" t="n">
        <x:f>IF(SQRT($C$9)*$B836+SQRT(1-$C$9)*AG836&lt;_xlfn.NORM.S.INV($C$6),1,0)</x:f>
        <x:v>0</x:v>
      </x:c>
      <x:c r="BC836" s="34" t="n">
        <x:f>IF(SQRT($C$9)*$B836+SQRT(1-$C$9)*AH836&lt;_xlfn.NORM.S.INV($C$6),1,0)</x:f>
        <x:v>0</x:v>
      </x:c>
      <x:c r="BD836" s="34" t="n">
        <x:f>IF(SQRT($C$9)*$B836+SQRT(1-$C$9)*AI836&lt;_xlfn.NORM.S.INV($C$6),1,0)</x:f>
        <x:v>0</x:v>
      </x:c>
      <x:c r="BE836" s="34" t="n">
        <x:f>IF(SQRT($C$9)*$B836+SQRT(1-$C$9)*AJ836&lt;_xlfn.NORM.S.INV($C$6),1,0)</x:f>
        <x:v>0</x:v>
      </x:c>
      <x:c r="BF836" s="34" t="n">
        <x:f>IF(SQRT($C$9)*$B836+SQRT(1-$C$9)*AK836&lt;_xlfn.NORM.S.INV($C$6),1,0)</x:f>
        <x:v>0</x:v>
      </x:c>
      <x:c r="BG836" s="34"/>
      <x:c r="BH836" s="34"/>
      <x:c r="BI836" s="34" t="n">
        <x:f>$B$11*(($A$1061)*$C836/$B$12*$B$7+(1-$A$1061)*$D836/$B$12*$C$7)</x:f>
        <x:v>0</x:v>
      </x:c>
      <x:c r="BJ836" s="34" t="n">
        <x:f>$B$11*(($A$1062)*$C836/$B$12*$B$7+(1-$A$1062)*$D836/$B$12*$C$7)</x:f>
        <x:v>0</x:v>
      </x:c>
      <x:c r="BK836" s="34" t="n">
        <x:f>$B$11*(($A$1063)*$C836/$B$12*$B$7+(1-$A$1063)*$D836/$B$12*$C$7)</x:f>
        <x:v>0</x:v>
      </x:c>
      <x:c r="BL836" s="34" t="n">
        <x:f>$B$11*(($A$1064)*$C836/$B$12*$B$7+(1-$A$1064)*$D836/$B$12*$C$7)</x:f>
        <x:v>0</x:v>
      </x:c>
      <x:c r="BM836" s="34" t="n">
        <x:f>$B$11*(($A$1065)*$C836/$B$12*$B$7+(1-$A$1065)*$D836/$B$12*$C$7)</x:f>
        <x:v>0</x:v>
      </x:c>
      <x:c r="BN836" s="34" t="n">
        <x:f>$B$11*(($A$1066)*$C836/$B$12*$B$7+(1-$A$1066)*$D836/$B$12*$C$7)</x:f>
        <x:v>0</x:v>
      </x:c>
      <x:c r="BO836" s="34" t="n">
        <x:f>$B$11*(($A$1067)*$C836/$B$12*$B$7+(1-$A$1067)*$D836/$B$12*$C$7)</x:f>
        <x:v>0</x:v>
      </x:c>
      <x:c r="BP836" s="34" t="n">
        <x:f>$B$11*(($A$1068)*$C836/$B$12*$B$7+(1-$A$1068)*$D836/$B$12*$C$7)</x:f>
        <x:v>0</x:v>
      </x:c>
      <x:c r="BQ836" s="34" t="n">
        <x:f>$B$11*(($A$1069)*$C836/$B$12*$B$7+(1-$A$1069)*$D836/$B$12*$C$7)</x:f>
        <x:v>0</x:v>
      </x:c>
      <x:c r="BR836" s="34" t="n">
        <x:f>$B$11*(($A$1070)*$C836/$B$12*$B$7+(1-$A$1070)*$D836/$B$12*$C$7)</x:f>
        <x:v>0</x:v>
      </x:c>
      <x:c r="BS836" s="34" t="n">
        <x:f>$B$11*(($A$1071)*$C836/$B$12*$B$7+(1-$A$1071)*$D836/$B$12*$C$7)</x:f>
        <x:v>0</x:v>
      </x:c>
      <x:c r="BT836" s="34" t="n">
        <x:f>$B$11*(($A$1072)*$C836/$B$12*$B$7+(1-$A$1072)*$D836/$B$12*$C$7)</x:f>
        <x:v>0</x:v>
      </x:c>
      <x:c r="BU836" s="34" t="n">
        <x:f>$B$11*(($A$1073)*$C836/$B$12*$B$7+(1-$A$1073)*$D836/$B$12*$C$7)</x:f>
        <x:v>0</x:v>
      </x:c>
      <x:c r="BV836" s="34" t="n">
        <x:f>$B$11*(($A$1074)*$C836/$B$12*$B$7+(1-$A$1074)*$D836/$B$12*$C$7)</x:f>
        <x:v>0</x:v>
      </x:c>
      <x:c r="BW836" s="34" t="n">
        <x:f>$B$11*(($A$1075)*$C836/$B$12*$B$7+(1-$A$1075)*$D836/$B$12*$C$7)</x:f>
        <x:v>0</x:v>
      </x:c>
      <x:c r="BX836" s="34" t="n">
        <x:f>$B$11*(($A$1076)*$C836/$B$12*$B$7+(1-$A$1076)*$D836/$B$12*$C$7)</x:f>
        <x:v>0</x:v>
      </x:c>
      <x:c r="BY836" s="34" t="n">
        <x:f>$B$11*(($A$1077)*$C836/$B$12*$B$7+(1-$A$1077)*$D836/$B$12*$C$7)</x:f>
        <x:v>0</x:v>
      </x:c>
      <x:c r="BZ836" s="34" t="n">
        <x:f>$B$11*(($A$1078)*$C836/$B$12*$B$7+(1-$A$1078)*$D836/$B$12*$C$7)</x:f>
        <x:v>0</x:v>
      </x:c>
      <x:c r="CA836" s="34" t="n">
        <x:f>$B$11*(($A$1079)*$C836/$B$12*$B$7+(1-$A$1079)*$D836/$B$12*$C$7)</x:f>
        <x:v>0</x:v>
      </x:c>
      <x:c r="CB836" s="34" t="n">
        <x:f>$B$11*(($A$1080)*$C836/$B$12*$B$7+(1-$A$1080)*$D836/$B$12*$C$7)</x:f>
        <x:v>0</x:v>
      </x:c>
      <x:c r="CC836" s="34" t="n">
        <x:f>$B$11*(($A$1081)*$C836/$B$12*$B$7+(1-$A$1081)*$D836/$B$12*$C$7)</x:f>
        <x:v>0</x:v>
      </x:c>
    </x:row>
    <x:row r="837">
      <x:c r="A837" s="34" t="n">
        <x:v>813</x:v>
      </x:c>
      <x:c r="B837" s="39" t="n">
        <x:v>-1.0268255527278078</x:v>
      </x:c>
      <x:c r="C837" s="1" t="n">
        <x:f>SUM(AM837:AV837)</x:f>
        <x:v>0</x:v>
      </x:c>
      <x:c r="D837" s="1" t="n">
        <x:f>SUM(AW837:BF837)</x:f>
        <x:v>0</x:v>
      </x:c>
      <x:c r="E837" s="17" t="n">
        <x:f>(1-C837/$B$12)*$B$8-C837/$B$12*$B$7</x:f>
        <x:v>0.05</x:v>
      </x:c>
      <x:c r="F837" s="17" t="n">
        <x:f>(1-D837/$B$12)*$C$8-D837/$B$12*$C$7</x:f>
        <x:v>0.09</x:v>
      </x:c>
      <x:c r="G837" s="32" t="n">
        <x:f>$B$11*($B$10*C837/$B$12*$B$7+(1-$B$10)*D837/$B$12*$C$7)</x:f>
        <x:v>0</x:v>
      </x:c>
      <x:c r="H837" s="17" t="n">
        <x:f>$B$10*E837+(1-$B$10)*F837</x:f>
        <x:v>0.07</x:v>
      </x:c>
      <x:c r="I837" s="34"/>
      <x:c r="J837" s="34"/>
      <x:c r="K837" s="34"/>
      <x:c r="L837" s="34"/>
      <x:c r="M837" s="34"/>
      <x:c r="N837" s="34"/>
      <x:c r="O837" s="34"/>
      <x:c r="P837" s="34"/>
      <x:c r="Q837" s="34"/>
      <x:c r="R837" s="39" t="n">
        <x:v>1.1003896965135131</x:v>
      </x:c>
      <x:c r="S837" s="39" t="n">
        <x:v>-0.9767749461182563</x:v>
      </x:c>
      <x:c r="T837" s="39" t="n">
        <x:v>0.17207605547753768</x:v>
      </x:c>
      <x:c r="U837" s="39" t="n">
        <x:v>0.6993221484055868</x:v>
      </x:c>
      <x:c r="V837" s="39" t="n">
        <x:v>0.84785632203314</x:v>
      </x:c>
      <x:c r="W837" s="39" t="n">
        <x:v>0.12722089463567113</x:v>
      </x:c>
      <x:c r="X837" s="39" t="n">
        <x:v>0.2376742478212905</x:v>
      </x:c>
      <x:c r="Y837" s="39" t="n">
        <x:v>0.41855931001297514</x:v>
      </x:c>
      <x:c r="Z837" s="39" t="n">
        <x:v>0.715273707648868</x:v>
      </x:c>
      <x:c r="AA837" s="39" t="n">
        <x:v>0.7839573418458553</x:v>
      </x:c>
      <x:c r="AB837" s="39" t="n">
        <x:v>-0.02917183246465055</x:v>
      </x:c>
      <x:c r="AC837" s="39" t="n">
        <x:v>-0.7076023647210897</x:v>
      </x:c>
      <x:c r="AD837" s="39" t="n">
        <x:v>-0.4865719255417278</x:v>
      </x:c>
      <x:c r="AE837" s="39" t="n">
        <x:v>-0.9082993961599308</x:v>
      </x:c>
      <x:c r="AF837" s="39" t="n">
        <x:v>0.20156432026770363</x:v>
      </x:c>
      <x:c r="AG837" s="39" t="n">
        <x:v>-0.9292054231944922</x:v>
      </x:c>
      <x:c r="AH837" s="39" t="n">
        <x:v>0.1872935829283085</x:v>
      </x:c>
      <x:c r="AI837" s="39" t="n">
        <x:v>-0.43547560293726945</x:v>
      </x:c>
      <x:c r="AJ837" s="39" t="n">
        <x:v>-0.7213266873676943</x:v>
      </x:c>
      <x:c r="AK837" s="39" t="n">
        <x:v>-0.7859391895117885</x:v>
      </x:c>
      <x:c r="AL837" s="34"/>
      <x:c r="AM837" s="34" t="n">
        <x:f>IF(SQRT($B$9)*$B837+SQRT(1-$B$9)*R837&lt;_xlfn.NORM.S.INV($B$6),1,0)</x:f>
        <x:v>0</x:v>
      </x:c>
      <x:c r="AN837" s="34" t="n">
        <x:f>IF(SQRT($B$9)*$B837+SQRT(1-$B$9)*S837&lt;_xlfn.NORM.S.INV($B$6),1,0)</x:f>
        <x:v>0</x:v>
      </x:c>
      <x:c r="AO837" s="34" t="n">
        <x:f>IF(SQRT($B$9)*$B837+SQRT(1-$B$9)*T837&lt;_xlfn.NORM.S.INV($B$6),1,0)</x:f>
        <x:v>0</x:v>
      </x:c>
      <x:c r="AP837" s="34" t="n">
        <x:f>IF(SQRT($B$9)*$B837+SQRT(1-$B$9)*U837&lt;_xlfn.NORM.S.INV($B$6),1,0)</x:f>
        <x:v>0</x:v>
      </x:c>
      <x:c r="AQ837" s="34" t="n">
        <x:f>IF(SQRT($B$9)*$B837+SQRT(1-$B$9)*V837&lt;_xlfn.NORM.S.INV($B$6),1,0)</x:f>
        <x:v>0</x:v>
      </x:c>
      <x:c r="AR837" s="34" t="n">
        <x:f>IF(SQRT($B$9)*$B837+SQRT(1-$B$9)*W837&lt;_xlfn.NORM.S.INV($B$6),1,0)</x:f>
        <x:v>0</x:v>
      </x:c>
      <x:c r="AS837" s="34" t="n">
        <x:f>IF(SQRT($B$9)*$B837+SQRT(1-$B$9)*X837&lt;_xlfn.NORM.S.INV($B$6),1,0)</x:f>
        <x:v>0</x:v>
      </x:c>
      <x:c r="AT837" s="34" t="n">
        <x:f>IF(SQRT($B$9)*$B837+SQRT(1-$B$9)*Y837&lt;_xlfn.NORM.S.INV($B$6),1,0)</x:f>
        <x:v>0</x:v>
      </x:c>
      <x:c r="AU837" s="34" t="n">
        <x:f>IF(SQRT($B$9)*$B837+SQRT(1-$B$9)*Z837&lt;_xlfn.NORM.S.INV($B$6),1,0)</x:f>
        <x:v>0</x:v>
      </x:c>
      <x:c r="AV837" s="34" t="n">
        <x:f>IF(SQRT($B$9)*$B837+SQRT(1-$B$9)*AA837&lt;_xlfn.NORM.S.INV($B$6),1,0)</x:f>
        <x:v>0</x:v>
      </x:c>
      <x:c r="AW837" s="34" t="n">
        <x:f>IF(SQRT($C$9)*$B837+SQRT(1-$C$9)*AB837&lt;_xlfn.NORM.S.INV($C$6),1,0)</x:f>
        <x:v>0</x:v>
      </x:c>
      <x:c r="AX837" s="34" t="n">
        <x:f>IF(SQRT($C$9)*$B837+SQRT(1-$C$9)*AC837&lt;_xlfn.NORM.S.INV($C$6),1,0)</x:f>
        <x:v>0</x:v>
      </x:c>
      <x:c r="AY837" s="34" t="n">
        <x:f>IF(SQRT($C$9)*$B837+SQRT(1-$C$9)*AD837&lt;_xlfn.NORM.S.INV($C$6),1,0)</x:f>
        <x:v>0</x:v>
      </x:c>
      <x:c r="AZ837" s="34" t="n">
        <x:f>IF(SQRT($C$9)*$B837+SQRT(1-$C$9)*AE837&lt;_xlfn.NORM.S.INV($C$6),1,0)</x:f>
        <x:v>0</x:v>
      </x:c>
      <x:c r="BA837" s="34" t="n">
        <x:f>IF(SQRT($C$9)*$B837+SQRT(1-$C$9)*AF837&lt;_xlfn.NORM.S.INV($C$6),1,0)</x:f>
        <x:v>0</x:v>
      </x:c>
      <x:c r="BB837" s="34" t="n">
        <x:f>IF(SQRT($C$9)*$B837+SQRT(1-$C$9)*AG837&lt;_xlfn.NORM.S.INV($C$6),1,0)</x:f>
        <x:v>0</x:v>
      </x:c>
      <x:c r="BC837" s="34" t="n">
        <x:f>IF(SQRT($C$9)*$B837+SQRT(1-$C$9)*AH837&lt;_xlfn.NORM.S.INV($C$6),1,0)</x:f>
        <x:v>0</x:v>
      </x:c>
      <x:c r="BD837" s="34" t="n">
        <x:f>IF(SQRT($C$9)*$B837+SQRT(1-$C$9)*AI837&lt;_xlfn.NORM.S.INV($C$6),1,0)</x:f>
        <x:v>0</x:v>
      </x:c>
      <x:c r="BE837" s="34" t="n">
        <x:f>IF(SQRT($C$9)*$B837+SQRT(1-$C$9)*AJ837&lt;_xlfn.NORM.S.INV($C$6),1,0)</x:f>
        <x:v>0</x:v>
      </x:c>
      <x:c r="BF837" s="34" t="n">
        <x:f>IF(SQRT($C$9)*$B837+SQRT(1-$C$9)*AK837&lt;_xlfn.NORM.S.INV($C$6),1,0)</x:f>
        <x:v>0</x:v>
      </x:c>
      <x:c r="BG837" s="34"/>
      <x:c r="BH837" s="34"/>
      <x:c r="BI837" s="34" t="n">
        <x:f>$B$11*(($A$1061)*$C837/$B$12*$B$7+(1-$A$1061)*$D837/$B$12*$C$7)</x:f>
        <x:v>0</x:v>
      </x:c>
      <x:c r="BJ837" s="34" t="n">
        <x:f>$B$11*(($A$1062)*$C837/$B$12*$B$7+(1-$A$1062)*$D837/$B$12*$C$7)</x:f>
        <x:v>0</x:v>
      </x:c>
      <x:c r="BK837" s="34" t="n">
        <x:f>$B$11*(($A$1063)*$C837/$B$12*$B$7+(1-$A$1063)*$D837/$B$12*$C$7)</x:f>
        <x:v>0</x:v>
      </x:c>
      <x:c r="BL837" s="34" t="n">
        <x:f>$B$11*(($A$1064)*$C837/$B$12*$B$7+(1-$A$1064)*$D837/$B$12*$C$7)</x:f>
        <x:v>0</x:v>
      </x:c>
      <x:c r="BM837" s="34" t="n">
        <x:f>$B$11*(($A$1065)*$C837/$B$12*$B$7+(1-$A$1065)*$D837/$B$12*$C$7)</x:f>
        <x:v>0</x:v>
      </x:c>
      <x:c r="BN837" s="34" t="n">
        <x:f>$B$11*(($A$1066)*$C837/$B$12*$B$7+(1-$A$1066)*$D837/$B$12*$C$7)</x:f>
        <x:v>0</x:v>
      </x:c>
      <x:c r="BO837" s="34" t="n">
        <x:f>$B$11*(($A$1067)*$C837/$B$12*$B$7+(1-$A$1067)*$D837/$B$12*$C$7)</x:f>
        <x:v>0</x:v>
      </x:c>
      <x:c r="BP837" s="34" t="n">
        <x:f>$B$11*(($A$1068)*$C837/$B$12*$B$7+(1-$A$1068)*$D837/$B$12*$C$7)</x:f>
        <x:v>0</x:v>
      </x:c>
      <x:c r="BQ837" s="34" t="n">
        <x:f>$B$11*(($A$1069)*$C837/$B$12*$B$7+(1-$A$1069)*$D837/$B$12*$C$7)</x:f>
        <x:v>0</x:v>
      </x:c>
      <x:c r="BR837" s="34" t="n">
        <x:f>$B$11*(($A$1070)*$C837/$B$12*$B$7+(1-$A$1070)*$D837/$B$12*$C$7)</x:f>
        <x:v>0</x:v>
      </x:c>
      <x:c r="BS837" s="34" t="n">
        <x:f>$B$11*(($A$1071)*$C837/$B$12*$B$7+(1-$A$1071)*$D837/$B$12*$C$7)</x:f>
        <x:v>0</x:v>
      </x:c>
      <x:c r="BT837" s="34" t="n">
        <x:f>$B$11*(($A$1072)*$C837/$B$12*$B$7+(1-$A$1072)*$D837/$B$12*$C$7)</x:f>
        <x:v>0</x:v>
      </x:c>
      <x:c r="BU837" s="34" t="n">
        <x:f>$B$11*(($A$1073)*$C837/$B$12*$B$7+(1-$A$1073)*$D837/$B$12*$C$7)</x:f>
        <x:v>0</x:v>
      </x:c>
      <x:c r="BV837" s="34" t="n">
        <x:f>$B$11*(($A$1074)*$C837/$B$12*$B$7+(1-$A$1074)*$D837/$B$12*$C$7)</x:f>
        <x:v>0</x:v>
      </x:c>
      <x:c r="BW837" s="34" t="n">
        <x:f>$B$11*(($A$1075)*$C837/$B$12*$B$7+(1-$A$1075)*$D837/$B$12*$C$7)</x:f>
        <x:v>0</x:v>
      </x:c>
      <x:c r="BX837" s="34" t="n">
        <x:f>$B$11*(($A$1076)*$C837/$B$12*$B$7+(1-$A$1076)*$D837/$B$12*$C$7)</x:f>
        <x:v>0</x:v>
      </x:c>
      <x:c r="BY837" s="34" t="n">
        <x:f>$B$11*(($A$1077)*$C837/$B$12*$B$7+(1-$A$1077)*$D837/$B$12*$C$7)</x:f>
        <x:v>0</x:v>
      </x:c>
      <x:c r="BZ837" s="34" t="n">
        <x:f>$B$11*(($A$1078)*$C837/$B$12*$B$7+(1-$A$1078)*$D837/$B$12*$C$7)</x:f>
        <x:v>0</x:v>
      </x:c>
      <x:c r="CA837" s="34" t="n">
        <x:f>$B$11*(($A$1079)*$C837/$B$12*$B$7+(1-$A$1079)*$D837/$B$12*$C$7)</x:f>
        <x:v>0</x:v>
      </x:c>
      <x:c r="CB837" s="34" t="n">
        <x:f>$B$11*(($A$1080)*$C837/$B$12*$B$7+(1-$A$1080)*$D837/$B$12*$C$7)</x:f>
        <x:v>0</x:v>
      </x:c>
      <x:c r="CC837" s="34" t="n">
        <x:f>$B$11*(($A$1081)*$C837/$B$12*$B$7+(1-$A$1081)*$D837/$B$12*$C$7)</x:f>
        <x:v>0</x:v>
      </x:c>
    </x:row>
    <x:row r="838">
      <x:c r="A838" s="34" t="n">
        <x:v>814</x:v>
      </x:c>
      <x:c r="B838" s="39" t="n">
        <x:v>-2.0821792959207523</x:v>
      </x:c>
      <x:c r="C838" s="1" t="n">
        <x:f>SUM(AM838:AV838)</x:f>
        <x:v>1</x:v>
      </x:c>
      <x:c r="D838" s="1" t="n">
        <x:f>SUM(AW838:BF838)</x:f>
        <x:v>1</x:v>
      </x:c>
      <x:c r="E838" s="17" t="n">
        <x:f>(1-C838/$B$12)*$B$8-C838/$B$12*$B$7</x:f>
        <x:v>0.0049999999999999975</x:v>
      </x:c>
      <x:c r="F838" s="17" t="n">
        <x:f>(1-D838/$B$12)*$C$8-D838/$B$12*$C$7</x:f>
        <x:v>0.021000000000000005</x:v>
      </x:c>
      <x:c r="G838" s="32" t="n">
        <x:f>$B$11*($B$10*C838/$B$12*$B$7+(1-$B$10)*D838/$B$12*$C$7)</x:f>
        <x:v>500</x:v>
      </x:c>
      <x:c r="H838" s="17" t="n">
        <x:f>$B$10*E838+(1-$B$10)*F838</x:f>
        <x:v>0.013000000000000001</x:v>
      </x:c>
      <x:c r="I838" s="34"/>
      <x:c r="J838" s="34"/>
      <x:c r="K838" s="34"/>
      <x:c r="L838" s="34"/>
      <x:c r="M838" s="34"/>
      <x:c r="N838" s="34"/>
      <x:c r="O838" s="34"/>
      <x:c r="P838" s="34"/>
      <x:c r="Q838" s="34"/>
      <x:c r="R838" s="39" t="n">
        <x:v>-0.8669187307244378</x:v>
      </x:c>
      <x:c r="S838" s="39" t="n">
        <x:v>-0.49423691278318116</x:v>
      </x:c>
      <x:c r="T838" s="39" t="n">
        <x:v>0.6548571624622992</x:v>
      </x:c>
      <x:c r="U838" s="39" t="n">
        <x:v>0.8364414061611073</x:v>
      </x:c>
      <x:c r="V838" s="39" t="n">
        <x:v>1.0177239156936277</x:v>
      </x:c>
      <x:c r="W838" s="39" t="n">
        <x:v>-3.1702563138693627</x:v>
      </x:c>
      <x:c r="X838" s="39" t="n">
        <x:v>0.9117978679039026</x:v>
      </x:c>
      <x:c r="Y838" s="39" t="n">
        <x:v>0.06724744368257618</x:v>
      </x:c>
      <x:c r="Z838" s="39" t="n">
        <x:v>0.9350397268019643</x:v>
      </x:c>
      <x:c r="AA838" s="39" t="n">
        <x:v>-0.043511266358993425</x:v>
      </x:c>
      <x:c r="AB838" s="39" t="n">
        <x:v>0.4030151364799922</x:v>
      </x:c>
      <x:c r="AC838" s="39" t="n">
        <x:v>-0.5731886535367171</x:v>
      </x:c>
      <x:c r="AD838" s="39" t="n">
        <x:v>1.1451112728002097</x:v>
      </x:c>
      <x:c r="AE838" s="39" t="n">
        <x:v>1.469761694376071</x:v>
      </x:c>
      <x:c r="AF838" s="39" t="n">
        <x:v>1.4293542009816849</x:v>
      </x:c>
      <x:c r="AG838" s="39" t="n">
        <x:v>-1.2501363342470004</x:v>
      </x:c>
      <x:c r="AH838" s="39" t="n">
        <x:v>1.140568254941964</x:v>
      </x:c>
      <x:c r="AI838" s="39" t="n">
        <x:v>-0.06563768458969008</x:v>
      </x:c>
      <x:c r="AJ838" s="39" t="n">
        <x:v>1.427307772382145</x:v>
      </x:c>
      <x:c r="AK838" s="39" t="n">
        <x:v>-0.09996089475070633</x:v>
      </x:c>
      <x:c r="AL838" s="34"/>
      <x:c r="AM838" s="34" t="n">
        <x:f>IF(SQRT($B$9)*$B838+SQRT(1-$B$9)*R838&lt;_xlfn.NORM.S.INV($B$6),1,0)</x:f>
        <x:v>0</x:v>
      </x:c>
      <x:c r="AN838" s="34" t="n">
        <x:f>IF(SQRT($B$9)*$B838+SQRT(1-$B$9)*S838&lt;_xlfn.NORM.S.INV($B$6),1,0)</x:f>
        <x:v>0</x:v>
      </x:c>
      <x:c r="AO838" s="34" t="n">
        <x:f>IF(SQRT($B$9)*$B838+SQRT(1-$B$9)*T838&lt;_xlfn.NORM.S.INV($B$6),1,0)</x:f>
        <x:v>0</x:v>
      </x:c>
      <x:c r="AP838" s="34" t="n">
        <x:f>IF(SQRT($B$9)*$B838+SQRT(1-$B$9)*U838&lt;_xlfn.NORM.S.INV($B$6),1,0)</x:f>
        <x:v>0</x:v>
      </x:c>
      <x:c r="AQ838" s="34" t="n">
        <x:f>IF(SQRT($B$9)*$B838+SQRT(1-$B$9)*V838&lt;_xlfn.NORM.S.INV($B$6),1,0)</x:f>
        <x:v>0</x:v>
      </x:c>
      <x:c r="AR838" s="34" t="n">
        <x:f>IF(SQRT($B$9)*$B838+SQRT(1-$B$9)*W838&lt;_xlfn.NORM.S.INV($B$6),1,0)</x:f>
        <x:v>1</x:v>
      </x:c>
      <x:c r="AS838" s="34" t="n">
        <x:f>IF(SQRT($B$9)*$B838+SQRT(1-$B$9)*X838&lt;_xlfn.NORM.S.INV($B$6),1,0)</x:f>
        <x:v>0</x:v>
      </x:c>
      <x:c r="AT838" s="34" t="n">
        <x:f>IF(SQRT($B$9)*$B838+SQRT(1-$B$9)*Y838&lt;_xlfn.NORM.S.INV($B$6),1,0)</x:f>
        <x:v>0</x:v>
      </x:c>
      <x:c r="AU838" s="34" t="n">
        <x:f>IF(SQRT($B$9)*$B838+SQRT(1-$B$9)*Z838&lt;_xlfn.NORM.S.INV($B$6),1,0)</x:f>
        <x:v>0</x:v>
      </x:c>
      <x:c r="AV838" s="34" t="n">
        <x:f>IF(SQRT($B$9)*$B838+SQRT(1-$B$9)*AA838&lt;_xlfn.NORM.S.INV($B$6),1,0)</x:f>
        <x:v>0</x:v>
      </x:c>
      <x:c r="AW838" s="34" t="n">
        <x:f>IF(SQRT($C$9)*$B838+SQRT(1-$C$9)*AB838&lt;_xlfn.NORM.S.INV($C$6),1,0)</x:f>
        <x:v>0</x:v>
      </x:c>
      <x:c r="AX838" s="34" t="n">
        <x:f>IF(SQRT($C$9)*$B838+SQRT(1-$C$9)*AC838&lt;_xlfn.NORM.S.INV($C$6),1,0)</x:f>
        <x:v>0</x:v>
      </x:c>
      <x:c r="AY838" s="34" t="n">
        <x:f>IF(SQRT($C$9)*$B838+SQRT(1-$C$9)*AD838&lt;_xlfn.NORM.S.INV($C$6),1,0)</x:f>
        <x:v>0</x:v>
      </x:c>
      <x:c r="AZ838" s="34" t="n">
        <x:f>IF(SQRT($C$9)*$B838+SQRT(1-$C$9)*AE838&lt;_xlfn.NORM.S.INV($C$6),1,0)</x:f>
        <x:v>0</x:v>
      </x:c>
      <x:c r="BA838" s="34" t="n">
        <x:f>IF(SQRT($C$9)*$B838+SQRT(1-$C$9)*AF838&lt;_xlfn.NORM.S.INV($C$6),1,0)</x:f>
        <x:v>0</x:v>
      </x:c>
      <x:c r="BB838" s="34" t="n">
        <x:f>IF(SQRT($C$9)*$B838+SQRT(1-$C$9)*AG838&lt;_xlfn.NORM.S.INV($C$6),1,0)</x:f>
        <x:v>1</x:v>
      </x:c>
      <x:c r="BC838" s="34" t="n">
        <x:f>IF(SQRT($C$9)*$B838+SQRT(1-$C$9)*AH838&lt;_xlfn.NORM.S.INV($C$6),1,0)</x:f>
        <x:v>0</x:v>
      </x:c>
      <x:c r="BD838" s="34" t="n">
        <x:f>IF(SQRT($C$9)*$B838+SQRT(1-$C$9)*AI838&lt;_xlfn.NORM.S.INV($C$6),1,0)</x:f>
        <x:v>0</x:v>
      </x:c>
      <x:c r="BE838" s="34" t="n">
        <x:f>IF(SQRT($C$9)*$B838+SQRT(1-$C$9)*AJ838&lt;_xlfn.NORM.S.INV($C$6),1,0)</x:f>
        <x:v>0</x:v>
      </x:c>
      <x:c r="BF838" s="34" t="n">
        <x:f>IF(SQRT($C$9)*$B838+SQRT(1-$C$9)*AK838&lt;_xlfn.NORM.S.INV($C$6),1,0)</x:f>
        <x:v>0</x:v>
      </x:c>
      <x:c r="BG838" s="34"/>
      <x:c r="BH838" s="34"/>
      <x:c r="BI838" s="34" t="n">
        <x:f>$B$11*(($A$1061)*$C838/$B$12*$B$7+(1-$A$1061)*$D838/$B$12*$C$7)</x:f>
        <x:v>600</x:v>
      </x:c>
      <x:c r="BJ838" s="34" t="n">
        <x:f>$B$11*(($A$1062)*$C838/$B$12*$B$7+(1-$A$1062)*$D838/$B$12*$C$7)</x:f>
        <x:v>590</x:v>
      </x:c>
      <x:c r="BK838" s="34" t="n">
        <x:f>$B$11*(($A$1063)*$C838/$B$12*$B$7+(1-$A$1063)*$D838/$B$12*$C$7)</x:f>
        <x:v>580</x:v>
      </x:c>
      <x:c r="BL838" s="34" t="n">
        <x:f>$B$11*(($A$1064)*$C838/$B$12*$B$7+(1-$A$1064)*$D838/$B$12*$C$7)</x:f>
        <x:v>570</x:v>
      </x:c>
      <x:c r="BM838" s="34" t="n">
        <x:f>$B$11*(($A$1065)*$C838/$B$12*$B$7+(1-$A$1065)*$D838/$B$12*$C$7)</x:f>
        <x:v>560</x:v>
      </x:c>
      <x:c r="BN838" s="34" t="n">
        <x:f>$B$11*(($A$1066)*$C838/$B$12*$B$7+(1-$A$1066)*$D838/$B$12*$C$7)</x:f>
        <x:v>550</x:v>
      </x:c>
      <x:c r="BO838" s="34" t="n">
        <x:f>$B$11*(($A$1067)*$C838/$B$12*$B$7+(1-$A$1067)*$D838/$B$12*$C$7)</x:f>
        <x:v>539.9999999999999</x:v>
      </x:c>
      <x:c r="BP838" s="34" t="n">
        <x:f>$B$11*(($A$1068)*$C838/$B$12*$B$7+(1-$A$1068)*$D838/$B$12*$C$7)</x:f>
        <x:v>530</x:v>
      </x:c>
      <x:c r="BQ838" s="34" t="n">
        <x:f>$B$11*(($A$1069)*$C838/$B$12*$B$7+(1-$A$1069)*$D838/$B$12*$C$7)</x:f>
        <x:v>520</x:v>
      </x:c>
      <x:c r="BR838" s="34" t="n">
        <x:f>$B$11*(($A$1070)*$C838/$B$12*$B$7+(1-$A$1070)*$D838/$B$12*$C$7)</x:f>
        <x:v>510.00000000000006</x:v>
      </x:c>
      <x:c r="BS838" s="34" t="n">
        <x:f>$B$11*(($A$1071)*$C838/$B$12*$B$7+(1-$A$1071)*$D838/$B$12*$C$7)</x:f>
        <x:v>500</x:v>
      </x:c>
      <x:c r="BT838" s="34" t="n">
        <x:f>$B$11*(($A$1072)*$C838/$B$12*$B$7+(1-$A$1072)*$D838/$B$12*$C$7)</x:f>
        <x:v>490</x:v>
      </x:c>
      <x:c r="BU838" s="34" t="n">
        <x:f>$B$11*(($A$1073)*$C838/$B$12*$B$7+(1-$A$1073)*$D838/$B$12*$C$7)</x:f>
        <x:v>480</x:v>
      </x:c>
      <x:c r="BV838" s="34" t="n">
        <x:f>$B$11*(($A$1074)*$C838/$B$12*$B$7+(1-$A$1074)*$D838/$B$12*$C$7)</x:f>
        <x:v>470</x:v>
      </x:c>
      <x:c r="BW838" s="34" t="n">
        <x:f>$B$11*(($A$1075)*$C838/$B$12*$B$7+(1-$A$1075)*$D838/$B$12*$C$7)</x:f>
        <x:v>460</x:v>
      </x:c>
      <x:c r="BX838" s="34" t="n">
        <x:f>$B$11*(($A$1076)*$C838/$B$12*$B$7+(1-$A$1076)*$D838/$B$12*$C$7)</x:f>
        <x:v>450</x:v>
      </x:c>
      <x:c r="BY838" s="34" t="n">
        <x:f>$B$11*(($A$1077)*$C838/$B$12*$B$7+(1-$A$1077)*$D838/$B$12*$C$7)</x:f>
        <x:v>440</x:v>
      </x:c>
      <x:c r="BZ838" s="34" t="n">
        <x:f>$B$11*(($A$1078)*$C838/$B$12*$B$7+(1-$A$1078)*$D838/$B$12*$C$7)</x:f>
        <x:v>429.99999999999994</x:v>
      </x:c>
      <x:c r="CA838" s="34" t="n">
        <x:f>$B$11*(($A$1079)*$C838/$B$12*$B$7+(1-$A$1079)*$D838/$B$12*$C$7)</x:f>
        <x:v>419.99999999999994</x:v>
      </x:c>
      <x:c r="CB838" s="34" t="n">
        <x:f>$B$11*(($A$1080)*$C838/$B$12*$B$7+(1-$A$1080)*$D838/$B$12*$C$7)</x:f>
        <x:v>410.0000000000001</x:v>
      </x:c>
      <x:c r="CC838" s="34" t="n">
        <x:f>$B$11*(($A$1081)*$C838/$B$12*$B$7+(1-$A$1081)*$D838/$B$12*$C$7)</x:f>
        <x:v>400.00000000000006</x:v>
      </x:c>
    </x:row>
    <x:row r="839">
      <x:c r="A839" s="34" t="n">
        <x:v>815</x:v>
      </x:c>
      <x:c r="B839" s="39" t="n">
        <x:v>0.33585288043758854</x:v>
      </x:c>
      <x:c r="C839" s="1" t="n">
        <x:f>SUM(AM839:AV839)</x:f>
        <x:v>0</x:v>
      </x:c>
      <x:c r="D839" s="1" t="n">
        <x:f>SUM(AW839:BF839)</x:f>
        <x:v>0</x:v>
      </x:c>
      <x:c r="E839" s="17" t="n">
        <x:f>(1-C839/$B$12)*$B$8-C839/$B$12*$B$7</x:f>
        <x:v>0.05</x:v>
      </x:c>
      <x:c r="F839" s="17" t="n">
        <x:f>(1-D839/$B$12)*$C$8-D839/$B$12*$C$7</x:f>
        <x:v>0.09</x:v>
      </x:c>
      <x:c r="G839" s="32" t="n">
        <x:f>$B$11*($B$10*C839/$B$12*$B$7+(1-$B$10)*D839/$B$12*$C$7)</x:f>
        <x:v>0</x:v>
      </x:c>
      <x:c r="H839" s="17" t="n">
        <x:f>$B$10*E839+(1-$B$10)*F839</x:f>
        <x:v>0.07</x:v>
      </x:c>
      <x:c r="I839" s="34"/>
      <x:c r="J839" s="34"/>
      <x:c r="K839" s="34"/>
      <x:c r="L839" s="34"/>
      <x:c r="M839" s="34"/>
      <x:c r="N839" s="34"/>
      <x:c r="O839" s="34"/>
      <x:c r="P839" s="34"/>
      <x:c r="Q839" s="34"/>
      <x:c r="R839" s="39" t="n">
        <x:v>0.7990724257863636</x:v>
      </x:c>
      <x:c r="S839" s="39" t="n">
        <x:v>-2.5165448388001477</x:v>
      </x:c>
      <x:c r="T839" s="39" t="n">
        <x:v>-0.22367582981138825</x:v>
      </x:c>
      <x:c r="U839" s="39" t="n">
        <x:v>-0.618583451256937</x:v>
      </x:c>
      <x:c r="V839" s="39" t="n">
        <x:v>-0.9850902639705956</x:v>
      </x:c>
      <x:c r="W839" s="39" t="n">
        <x:v>-1.7504042067051484</x:v>
      </x:c>
      <x:c r="X839" s="39" t="n">
        <x:v>1.2726854662123723</x:v>
      </x:c>
      <x:c r="Y839" s="39" t="n">
        <x:v>-1.208779237225718</x:v>
      </x:c>
      <x:c r="Z839" s="39" t="n">
        <x:v>-0.9628221657296858</x:v>
      </x:c>
      <x:c r="AA839" s="39" t="n">
        <x:v>-1.0231480332806095</x:v>
      </x:c>
      <x:c r="AB839" s="39" t="n">
        <x:v>-0.8458068775023267</x:v>
      </x:c>
      <x:c r="AC839" s="39" t="n">
        <x:v>-0.620888147150335</x:v>
      </x:c>
      <x:c r="AD839" s="39" t="n">
        <x:v>0.3975236157815518</x:v>
      </x:c>
      <x:c r="AE839" s="39" t="n">
        <x:v>0.4850466149843441</x:v>
      </x:c>
      <x:c r="AF839" s="39" t="n">
        <x:v>-0.36051609422148767</x:v>
      </x:c>
      <x:c r="AG839" s="39" t="n">
        <x:v>1.776885136754693</x:v>
      </x:c>
      <x:c r="AH839" s="39" t="n">
        <x:v>0.2590472690476255</x:v>
      </x:c>
      <x:c r="AI839" s="39" t="n">
        <x:v>1.4773386566006625</x:v>
      </x:c>
      <x:c r="AJ839" s="39" t="n">
        <x:v>-0.17237156588897162</x:v>
      </x:c>
      <x:c r="AK839" s="39" t="n">
        <x:v>0.2288278207583265</x:v>
      </x:c>
      <x:c r="AL839" s="34"/>
      <x:c r="AM839" s="34" t="n">
        <x:f>IF(SQRT($B$9)*$B839+SQRT(1-$B$9)*R839&lt;_xlfn.NORM.S.INV($B$6),1,0)</x:f>
        <x:v>0</x:v>
      </x:c>
      <x:c r="AN839" s="34" t="n">
        <x:f>IF(SQRT($B$9)*$B839+SQRT(1-$B$9)*S839&lt;_xlfn.NORM.S.INV($B$6),1,0)</x:f>
        <x:v>0</x:v>
      </x:c>
      <x:c r="AO839" s="34" t="n">
        <x:f>IF(SQRT($B$9)*$B839+SQRT(1-$B$9)*T839&lt;_xlfn.NORM.S.INV($B$6),1,0)</x:f>
        <x:v>0</x:v>
      </x:c>
      <x:c r="AP839" s="34" t="n">
        <x:f>IF(SQRT($B$9)*$B839+SQRT(1-$B$9)*U839&lt;_xlfn.NORM.S.INV($B$6),1,0)</x:f>
        <x:v>0</x:v>
      </x:c>
      <x:c r="AQ839" s="34" t="n">
        <x:f>IF(SQRT($B$9)*$B839+SQRT(1-$B$9)*V839&lt;_xlfn.NORM.S.INV($B$6),1,0)</x:f>
        <x:v>0</x:v>
      </x:c>
      <x:c r="AR839" s="34" t="n">
        <x:f>IF(SQRT($B$9)*$B839+SQRT(1-$B$9)*W839&lt;_xlfn.NORM.S.INV($B$6),1,0)</x:f>
        <x:v>0</x:v>
      </x:c>
      <x:c r="AS839" s="34" t="n">
        <x:f>IF(SQRT($B$9)*$B839+SQRT(1-$B$9)*X839&lt;_xlfn.NORM.S.INV($B$6),1,0)</x:f>
        <x:v>0</x:v>
      </x:c>
      <x:c r="AT839" s="34" t="n">
        <x:f>IF(SQRT($B$9)*$B839+SQRT(1-$B$9)*Y839&lt;_xlfn.NORM.S.INV($B$6),1,0)</x:f>
        <x:v>0</x:v>
      </x:c>
      <x:c r="AU839" s="34" t="n">
        <x:f>IF(SQRT($B$9)*$B839+SQRT(1-$B$9)*Z839&lt;_xlfn.NORM.S.INV($B$6),1,0)</x:f>
        <x:v>0</x:v>
      </x:c>
      <x:c r="AV839" s="34" t="n">
        <x:f>IF(SQRT($B$9)*$B839+SQRT(1-$B$9)*AA839&lt;_xlfn.NORM.S.INV($B$6),1,0)</x:f>
        <x:v>0</x:v>
      </x:c>
      <x:c r="AW839" s="34" t="n">
        <x:f>IF(SQRT($C$9)*$B839+SQRT(1-$C$9)*AB839&lt;_xlfn.NORM.S.INV($C$6),1,0)</x:f>
        <x:v>0</x:v>
      </x:c>
      <x:c r="AX839" s="34" t="n">
        <x:f>IF(SQRT($C$9)*$B839+SQRT(1-$C$9)*AC839&lt;_xlfn.NORM.S.INV($C$6),1,0)</x:f>
        <x:v>0</x:v>
      </x:c>
      <x:c r="AY839" s="34" t="n">
        <x:f>IF(SQRT($C$9)*$B839+SQRT(1-$C$9)*AD839&lt;_xlfn.NORM.S.INV($C$6),1,0)</x:f>
        <x:v>0</x:v>
      </x:c>
      <x:c r="AZ839" s="34" t="n">
        <x:f>IF(SQRT($C$9)*$B839+SQRT(1-$C$9)*AE839&lt;_xlfn.NORM.S.INV($C$6),1,0)</x:f>
        <x:v>0</x:v>
      </x:c>
      <x:c r="BA839" s="34" t="n">
        <x:f>IF(SQRT($C$9)*$B839+SQRT(1-$C$9)*AF839&lt;_xlfn.NORM.S.INV($C$6),1,0)</x:f>
        <x:v>0</x:v>
      </x:c>
      <x:c r="BB839" s="34" t="n">
        <x:f>IF(SQRT($C$9)*$B839+SQRT(1-$C$9)*AG839&lt;_xlfn.NORM.S.INV($C$6),1,0)</x:f>
        <x:v>0</x:v>
      </x:c>
      <x:c r="BC839" s="34" t="n">
        <x:f>IF(SQRT($C$9)*$B839+SQRT(1-$C$9)*AH839&lt;_xlfn.NORM.S.INV($C$6),1,0)</x:f>
        <x:v>0</x:v>
      </x:c>
      <x:c r="BD839" s="34" t="n">
        <x:f>IF(SQRT($C$9)*$B839+SQRT(1-$C$9)*AI839&lt;_xlfn.NORM.S.INV($C$6),1,0)</x:f>
        <x:v>0</x:v>
      </x:c>
      <x:c r="BE839" s="34" t="n">
        <x:f>IF(SQRT($C$9)*$B839+SQRT(1-$C$9)*AJ839&lt;_xlfn.NORM.S.INV($C$6),1,0)</x:f>
        <x:v>0</x:v>
      </x:c>
      <x:c r="BF839" s="34" t="n">
        <x:f>IF(SQRT($C$9)*$B839+SQRT(1-$C$9)*AK839&lt;_xlfn.NORM.S.INV($C$6),1,0)</x:f>
        <x:v>0</x:v>
      </x:c>
      <x:c r="BG839" s="34"/>
      <x:c r="BH839" s="34"/>
      <x:c r="BI839" s="34" t="n">
        <x:f>$B$11*(($A$1061)*$C839/$B$12*$B$7+(1-$A$1061)*$D839/$B$12*$C$7)</x:f>
        <x:v>0</x:v>
      </x:c>
      <x:c r="BJ839" s="34" t="n">
        <x:f>$B$11*(($A$1062)*$C839/$B$12*$B$7+(1-$A$1062)*$D839/$B$12*$C$7)</x:f>
        <x:v>0</x:v>
      </x:c>
      <x:c r="BK839" s="34" t="n">
        <x:f>$B$11*(($A$1063)*$C839/$B$12*$B$7+(1-$A$1063)*$D839/$B$12*$C$7)</x:f>
        <x:v>0</x:v>
      </x:c>
      <x:c r="BL839" s="34" t="n">
        <x:f>$B$11*(($A$1064)*$C839/$B$12*$B$7+(1-$A$1064)*$D839/$B$12*$C$7)</x:f>
        <x:v>0</x:v>
      </x:c>
      <x:c r="BM839" s="34" t="n">
        <x:f>$B$11*(($A$1065)*$C839/$B$12*$B$7+(1-$A$1065)*$D839/$B$12*$C$7)</x:f>
        <x:v>0</x:v>
      </x:c>
      <x:c r="BN839" s="34" t="n">
        <x:f>$B$11*(($A$1066)*$C839/$B$12*$B$7+(1-$A$1066)*$D839/$B$12*$C$7)</x:f>
        <x:v>0</x:v>
      </x:c>
      <x:c r="BO839" s="34" t="n">
        <x:f>$B$11*(($A$1067)*$C839/$B$12*$B$7+(1-$A$1067)*$D839/$B$12*$C$7)</x:f>
        <x:v>0</x:v>
      </x:c>
      <x:c r="BP839" s="34" t="n">
        <x:f>$B$11*(($A$1068)*$C839/$B$12*$B$7+(1-$A$1068)*$D839/$B$12*$C$7)</x:f>
        <x:v>0</x:v>
      </x:c>
      <x:c r="BQ839" s="34" t="n">
        <x:f>$B$11*(($A$1069)*$C839/$B$12*$B$7+(1-$A$1069)*$D839/$B$12*$C$7)</x:f>
        <x:v>0</x:v>
      </x:c>
      <x:c r="BR839" s="34" t="n">
        <x:f>$B$11*(($A$1070)*$C839/$B$12*$B$7+(1-$A$1070)*$D839/$B$12*$C$7)</x:f>
        <x:v>0</x:v>
      </x:c>
      <x:c r="BS839" s="34" t="n">
        <x:f>$B$11*(($A$1071)*$C839/$B$12*$B$7+(1-$A$1071)*$D839/$B$12*$C$7)</x:f>
        <x:v>0</x:v>
      </x:c>
      <x:c r="BT839" s="34" t="n">
        <x:f>$B$11*(($A$1072)*$C839/$B$12*$B$7+(1-$A$1072)*$D839/$B$12*$C$7)</x:f>
        <x:v>0</x:v>
      </x:c>
      <x:c r="BU839" s="34" t="n">
        <x:f>$B$11*(($A$1073)*$C839/$B$12*$B$7+(1-$A$1073)*$D839/$B$12*$C$7)</x:f>
        <x:v>0</x:v>
      </x:c>
      <x:c r="BV839" s="34" t="n">
        <x:f>$B$11*(($A$1074)*$C839/$B$12*$B$7+(1-$A$1074)*$D839/$B$12*$C$7)</x:f>
        <x:v>0</x:v>
      </x:c>
      <x:c r="BW839" s="34" t="n">
        <x:f>$B$11*(($A$1075)*$C839/$B$12*$B$7+(1-$A$1075)*$D839/$B$12*$C$7)</x:f>
        <x:v>0</x:v>
      </x:c>
      <x:c r="BX839" s="34" t="n">
        <x:f>$B$11*(($A$1076)*$C839/$B$12*$B$7+(1-$A$1076)*$D839/$B$12*$C$7)</x:f>
        <x:v>0</x:v>
      </x:c>
      <x:c r="BY839" s="34" t="n">
        <x:f>$B$11*(($A$1077)*$C839/$B$12*$B$7+(1-$A$1077)*$D839/$B$12*$C$7)</x:f>
        <x:v>0</x:v>
      </x:c>
      <x:c r="BZ839" s="34" t="n">
        <x:f>$B$11*(($A$1078)*$C839/$B$12*$B$7+(1-$A$1078)*$D839/$B$12*$C$7)</x:f>
        <x:v>0</x:v>
      </x:c>
      <x:c r="CA839" s="34" t="n">
        <x:f>$B$11*(($A$1079)*$C839/$B$12*$B$7+(1-$A$1079)*$D839/$B$12*$C$7)</x:f>
        <x:v>0</x:v>
      </x:c>
      <x:c r="CB839" s="34" t="n">
        <x:f>$B$11*(($A$1080)*$C839/$B$12*$B$7+(1-$A$1080)*$D839/$B$12*$C$7)</x:f>
        <x:v>0</x:v>
      </x:c>
      <x:c r="CC839" s="34" t="n">
        <x:f>$B$11*(($A$1081)*$C839/$B$12*$B$7+(1-$A$1081)*$D839/$B$12*$C$7)</x:f>
        <x:v>0</x:v>
      </x:c>
    </x:row>
    <x:row r="840">
      <x:c r="A840" s="34" t="n">
        <x:v>816</x:v>
      </x:c>
      <x:c r="B840" s="39" t="n">
        <x:v>0.9804374172680502</x:v>
      </x:c>
      <x:c r="C840" s="1" t="n">
        <x:f>SUM(AM840:AV840)</x:f>
        <x:v>0</x:v>
      </x:c>
      <x:c r="D840" s="1" t="n">
        <x:f>SUM(AW840:BF840)</x:f>
        <x:v>0</x:v>
      </x:c>
      <x:c r="E840" s="17" t="n">
        <x:f>(1-C840/$B$12)*$B$8-C840/$B$12*$B$7</x:f>
        <x:v>0.05</x:v>
      </x:c>
      <x:c r="F840" s="17" t="n">
        <x:f>(1-D840/$B$12)*$C$8-D840/$B$12*$C$7</x:f>
        <x:v>0.09</x:v>
      </x:c>
      <x:c r="G840" s="32" t="n">
        <x:f>$B$11*($B$10*C840/$B$12*$B$7+(1-$B$10)*D840/$B$12*$C$7)</x:f>
        <x:v>0</x:v>
      </x:c>
      <x:c r="H840" s="17" t="n">
        <x:f>$B$10*E840+(1-$B$10)*F840</x:f>
        <x:v>0.07</x:v>
      </x:c>
      <x:c r="I840" s="34"/>
      <x:c r="J840" s="34"/>
      <x:c r="K840" s="34"/>
      <x:c r="L840" s="34"/>
      <x:c r="M840" s="34"/>
      <x:c r="N840" s="34"/>
      <x:c r="O840" s="34"/>
      <x:c r="P840" s="34"/>
      <x:c r="Q840" s="34"/>
      <x:c r="R840" s="39" t="n">
        <x:v>-1.1754992187355835</x:v>
      </x:c>
      <x:c r="S840" s="39" t="n">
        <x:v>-1.6276156312321797</x:v>
      </x:c>
      <x:c r="T840" s="39" t="n">
        <x:v>0.9356488616854183</x:v>
      </x:c>
      <x:c r="U840" s="39" t="n">
        <x:v>0.5935873745415519</x:v>
      </x:c>
      <x:c r="V840" s="39" t="n">
        <x:v>0.5968016926324506</x:v>
      </x:c>
      <x:c r="W840" s="39" t="n">
        <x:v>-0.9174395392696015</x:v>
      </x:c>
      <x:c r="X840" s="39" t="n">
        <x:v>-2.2394752847217494</x:v>
      </x:c>
      <x:c r="Y840" s="39" t="n">
        <x:v>-0.20226243019541912</x:v>
      </x:c>
      <x:c r="Z840" s="39" t="n">
        <x:v>-0.7677781318790401</x:v>
      </x:c>
      <x:c r="AA840" s="39" t="n">
        <x:v>-1.3808756340587176</x:v>
      </x:c>
      <x:c r="AB840" s="39" t="n">
        <x:v>0.7529718745899017</x:v>
      </x:c>
      <x:c r="AC840" s="39" t="n">
        <x:v>0.814083480002372</x:v>
      </x:c>
      <x:c r="AD840" s="39" t="n">
        <x:v>-0.9276541981973044</x:v>
      </x:c>
      <x:c r="AE840" s="39" t="n">
        <x:v>-0.5749080033225246</x:v>
      </x:c>
      <x:c r="AF840" s="39" t="n">
        <x:v>0.4684255264715573</x:v>
      </x:c>
      <x:c r="AG840" s="39" t="n">
        <x:v>0.38317130702296465</x:v>
      </x:c>
      <x:c r="AH840" s="39" t="n">
        <x:v>0.5773210698457448</x:v>
      </x:c>
      <x:c r="AI840" s="39" t="n">
        <x:v>0.1507847958952915</x:v>
      </x:c>
      <x:c r="AJ840" s="39" t="n">
        <x:v>1.1745527304067993</x:v>
      </x:c>
      <x:c r="AK840" s="39" t="n">
        <x:v>-0.843485454845221</x:v>
      </x:c>
      <x:c r="AL840" s="34"/>
      <x:c r="AM840" s="34" t="n">
        <x:f>IF(SQRT($B$9)*$B840+SQRT(1-$B$9)*R840&lt;_xlfn.NORM.S.INV($B$6),1,0)</x:f>
        <x:v>0</x:v>
      </x:c>
      <x:c r="AN840" s="34" t="n">
        <x:f>IF(SQRT($B$9)*$B840+SQRT(1-$B$9)*S840&lt;_xlfn.NORM.S.INV($B$6),1,0)</x:f>
        <x:v>0</x:v>
      </x:c>
      <x:c r="AO840" s="34" t="n">
        <x:f>IF(SQRT($B$9)*$B840+SQRT(1-$B$9)*T840&lt;_xlfn.NORM.S.INV($B$6),1,0)</x:f>
        <x:v>0</x:v>
      </x:c>
      <x:c r="AP840" s="34" t="n">
        <x:f>IF(SQRT($B$9)*$B840+SQRT(1-$B$9)*U840&lt;_xlfn.NORM.S.INV($B$6),1,0)</x:f>
        <x:v>0</x:v>
      </x:c>
      <x:c r="AQ840" s="34" t="n">
        <x:f>IF(SQRT($B$9)*$B840+SQRT(1-$B$9)*V840&lt;_xlfn.NORM.S.INV($B$6),1,0)</x:f>
        <x:v>0</x:v>
      </x:c>
      <x:c r="AR840" s="34" t="n">
        <x:f>IF(SQRT($B$9)*$B840+SQRT(1-$B$9)*W840&lt;_xlfn.NORM.S.INV($B$6),1,0)</x:f>
        <x:v>0</x:v>
      </x:c>
      <x:c r="AS840" s="34" t="n">
        <x:f>IF(SQRT($B$9)*$B840+SQRT(1-$B$9)*X840&lt;_xlfn.NORM.S.INV($B$6),1,0)</x:f>
        <x:v>0</x:v>
      </x:c>
      <x:c r="AT840" s="34" t="n">
        <x:f>IF(SQRT($B$9)*$B840+SQRT(1-$B$9)*Y840&lt;_xlfn.NORM.S.INV($B$6),1,0)</x:f>
        <x:v>0</x:v>
      </x:c>
      <x:c r="AU840" s="34" t="n">
        <x:f>IF(SQRT($B$9)*$B840+SQRT(1-$B$9)*Z840&lt;_xlfn.NORM.S.INV($B$6),1,0)</x:f>
        <x:v>0</x:v>
      </x:c>
      <x:c r="AV840" s="34" t="n">
        <x:f>IF(SQRT($B$9)*$B840+SQRT(1-$B$9)*AA840&lt;_xlfn.NORM.S.INV($B$6),1,0)</x:f>
        <x:v>0</x:v>
      </x:c>
      <x:c r="AW840" s="34" t="n">
        <x:f>IF(SQRT($C$9)*$B840+SQRT(1-$C$9)*AB840&lt;_xlfn.NORM.S.INV($C$6),1,0)</x:f>
        <x:v>0</x:v>
      </x:c>
      <x:c r="AX840" s="34" t="n">
        <x:f>IF(SQRT($C$9)*$B840+SQRT(1-$C$9)*AC840&lt;_xlfn.NORM.S.INV($C$6),1,0)</x:f>
        <x:v>0</x:v>
      </x:c>
      <x:c r="AY840" s="34" t="n">
        <x:f>IF(SQRT($C$9)*$B840+SQRT(1-$C$9)*AD840&lt;_xlfn.NORM.S.INV($C$6),1,0)</x:f>
        <x:v>0</x:v>
      </x:c>
      <x:c r="AZ840" s="34" t="n">
        <x:f>IF(SQRT($C$9)*$B840+SQRT(1-$C$9)*AE840&lt;_xlfn.NORM.S.INV($C$6),1,0)</x:f>
        <x:v>0</x:v>
      </x:c>
      <x:c r="BA840" s="34" t="n">
        <x:f>IF(SQRT($C$9)*$B840+SQRT(1-$C$9)*AF840&lt;_xlfn.NORM.S.INV($C$6),1,0)</x:f>
        <x:v>0</x:v>
      </x:c>
      <x:c r="BB840" s="34" t="n">
        <x:f>IF(SQRT($C$9)*$B840+SQRT(1-$C$9)*AG840&lt;_xlfn.NORM.S.INV($C$6),1,0)</x:f>
        <x:v>0</x:v>
      </x:c>
      <x:c r="BC840" s="34" t="n">
        <x:f>IF(SQRT($C$9)*$B840+SQRT(1-$C$9)*AH840&lt;_xlfn.NORM.S.INV($C$6),1,0)</x:f>
        <x:v>0</x:v>
      </x:c>
      <x:c r="BD840" s="34" t="n">
        <x:f>IF(SQRT($C$9)*$B840+SQRT(1-$C$9)*AI840&lt;_xlfn.NORM.S.INV($C$6),1,0)</x:f>
        <x:v>0</x:v>
      </x:c>
      <x:c r="BE840" s="34" t="n">
        <x:f>IF(SQRT($C$9)*$B840+SQRT(1-$C$9)*AJ840&lt;_xlfn.NORM.S.INV($C$6),1,0)</x:f>
        <x:v>0</x:v>
      </x:c>
      <x:c r="BF840" s="34" t="n">
        <x:f>IF(SQRT($C$9)*$B840+SQRT(1-$C$9)*AK840&lt;_xlfn.NORM.S.INV($C$6),1,0)</x:f>
        <x:v>0</x:v>
      </x:c>
      <x:c r="BG840" s="34"/>
      <x:c r="BH840" s="34"/>
      <x:c r="BI840" s="34" t="n">
        <x:f>$B$11*(($A$1061)*$C840/$B$12*$B$7+(1-$A$1061)*$D840/$B$12*$C$7)</x:f>
        <x:v>0</x:v>
      </x:c>
      <x:c r="BJ840" s="34" t="n">
        <x:f>$B$11*(($A$1062)*$C840/$B$12*$B$7+(1-$A$1062)*$D840/$B$12*$C$7)</x:f>
        <x:v>0</x:v>
      </x:c>
      <x:c r="BK840" s="34" t="n">
        <x:f>$B$11*(($A$1063)*$C840/$B$12*$B$7+(1-$A$1063)*$D840/$B$12*$C$7)</x:f>
        <x:v>0</x:v>
      </x:c>
      <x:c r="BL840" s="34" t="n">
        <x:f>$B$11*(($A$1064)*$C840/$B$12*$B$7+(1-$A$1064)*$D840/$B$12*$C$7)</x:f>
        <x:v>0</x:v>
      </x:c>
      <x:c r="BM840" s="34" t="n">
        <x:f>$B$11*(($A$1065)*$C840/$B$12*$B$7+(1-$A$1065)*$D840/$B$12*$C$7)</x:f>
        <x:v>0</x:v>
      </x:c>
      <x:c r="BN840" s="34" t="n">
        <x:f>$B$11*(($A$1066)*$C840/$B$12*$B$7+(1-$A$1066)*$D840/$B$12*$C$7)</x:f>
        <x:v>0</x:v>
      </x:c>
      <x:c r="BO840" s="34" t="n">
        <x:f>$B$11*(($A$1067)*$C840/$B$12*$B$7+(1-$A$1067)*$D840/$B$12*$C$7)</x:f>
        <x:v>0</x:v>
      </x:c>
      <x:c r="BP840" s="34" t="n">
        <x:f>$B$11*(($A$1068)*$C840/$B$12*$B$7+(1-$A$1068)*$D840/$B$12*$C$7)</x:f>
        <x:v>0</x:v>
      </x:c>
      <x:c r="BQ840" s="34" t="n">
        <x:f>$B$11*(($A$1069)*$C840/$B$12*$B$7+(1-$A$1069)*$D840/$B$12*$C$7)</x:f>
        <x:v>0</x:v>
      </x:c>
      <x:c r="BR840" s="34" t="n">
        <x:f>$B$11*(($A$1070)*$C840/$B$12*$B$7+(1-$A$1070)*$D840/$B$12*$C$7)</x:f>
        <x:v>0</x:v>
      </x:c>
      <x:c r="BS840" s="34" t="n">
        <x:f>$B$11*(($A$1071)*$C840/$B$12*$B$7+(1-$A$1071)*$D840/$B$12*$C$7)</x:f>
        <x:v>0</x:v>
      </x:c>
      <x:c r="BT840" s="34" t="n">
        <x:f>$B$11*(($A$1072)*$C840/$B$12*$B$7+(1-$A$1072)*$D840/$B$12*$C$7)</x:f>
        <x:v>0</x:v>
      </x:c>
      <x:c r="BU840" s="34" t="n">
        <x:f>$B$11*(($A$1073)*$C840/$B$12*$B$7+(1-$A$1073)*$D840/$B$12*$C$7)</x:f>
        <x:v>0</x:v>
      </x:c>
      <x:c r="BV840" s="34" t="n">
        <x:f>$B$11*(($A$1074)*$C840/$B$12*$B$7+(1-$A$1074)*$D840/$B$12*$C$7)</x:f>
        <x:v>0</x:v>
      </x:c>
      <x:c r="BW840" s="34" t="n">
        <x:f>$B$11*(($A$1075)*$C840/$B$12*$B$7+(1-$A$1075)*$D840/$B$12*$C$7)</x:f>
        <x:v>0</x:v>
      </x:c>
      <x:c r="BX840" s="34" t="n">
        <x:f>$B$11*(($A$1076)*$C840/$B$12*$B$7+(1-$A$1076)*$D840/$B$12*$C$7)</x:f>
        <x:v>0</x:v>
      </x:c>
      <x:c r="BY840" s="34" t="n">
        <x:f>$B$11*(($A$1077)*$C840/$B$12*$B$7+(1-$A$1077)*$D840/$B$12*$C$7)</x:f>
        <x:v>0</x:v>
      </x:c>
      <x:c r="BZ840" s="34" t="n">
        <x:f>$B$11*(($A$1078)*$C840/$B$12*$B$7+(1-$A$1078)*$D840/$B$12*$C$7)</x:f>
        <x:v>0</x:v>
      </x:c>
      <x:c r="CA840" s="34" t="n">
        <x:f>$B$11*(($A$1079)*$C840/$B$12*$B$7+(1-$A$1079)*$D840/$B$12*$C$7)</x:f>
        <x:v>0</x:v>
      </x:c>
      <x:c r="CB840" s="34" t="n">
        <x:f>$B$11*(($A$1080)*$C840/$B$12*$B$7+(1-$A$1080)*$D840/$B$12*$C$7)</x:f>
        <x:v>0</x:v>
      </x:c>
      <x:c r="CC840" s="34" t="n">
        <x:f>$B$11*(($A$1081)*$C840/$B$12*$B$7+(1-$A$1081)*$D840/$B$12*$C$7)</x:f>
        <x:v>0</x:v>
      </x:c>
    </x:row>
    <x:row r="841">
      <x:c r="A841" s="34" t="n">
        <x:v>817</x:v>
      </x:c>
      <x:c r="B841" s="39" t="n">
        <x:v>1.5685298052989811</x:v>
      </x:c>
      <x:c r="C841" s="1" t="n">
        <x:f>SUM(AM841:AV841)</x:f>
        <x:v>0</x:v>
      </x:c>
      <x:c r="D841" s="1" t="n">
        <x:f>SUM(AW841:BF841)</x:f>
        <x:v>0</x:v>
      </x:c>
      <x:c r="E841" s="17" t="n">
        <x:f>(1-C841/$B$12)*$B$8-C841/$B$12*$B$7</x:f>
        <x:v>0.05</x:v>
      </x:c>
      <x:c r="F841" s="17" t="n">
        <x:f>(1-D841/$B$12)*$C$8-D841/$B$12*$C$7</x:f>
        <x:v>0.09</x:v>
      </x:c>
      <x:c r="G841" s="32" t="n">
        <x:f>$B$11*($B$10*C841/$B$12*$B$7+(1-$B$10)*D841/$B$12*$C$7)</x:f>
        <x:v>0</x:v>
      </x:c>
      <x:c r="H841" s="17" t="n">
        <x:f>$B$10*E841+(1-$B$10)*F841</x:f>
        <x:v>0.07</x:v>
      </x:c>
      <x:c r="I841" s="34"/>
      <x:c r="J841" s="34"/>
      <x:c r="K841" s="34"/>
      <x:c r="L841" s="34"/>
      <x:c r="M841" s="34"/>
      <x:c r="N841" s="34"/>
      <x:c r="O841" s="34"/>
      <x:c r="P841" s="34"/>
      <x:c r="Q841" s="34"/>
      <x:c r="R841" s="39" t="n">
        <x:v>-0.121152747141549</x:v>
      </x:c>
      <x:c r="S841" s="39" t="n">
        <x:v>-1.07892931399912</x:v>
      </x:c>
      <x:c r="T841" s="39" t="n">
        <x:v>-0.9443846207249202</x:v>
      </x:c>
      <x:c r="U841" s="39" t="n">
        <x:v>0.6918101688281325</x:v>
      </x:c>
      <x:c r="V841" s="39" t="n">
        <x:v>-0.25641006402800737</x:v>
      </x:c>
      <x:c r="W841" s="39" t="n">
        <x:v>0.8479389403028716</x:v>
      </x:c>
      <x:c r="X841" s="39" t="n">
        <x:v>0.4027816350775016</x:v>
      </x:c>
      <x:c r="Y841" s="39" t="n">
        <x:v>-0.38356766783422214</x:v>
      </x:c>
      <x:c r="Z841" s="39" t="n">
        <x:v>-0.8709962366812272</x:v>
      </x:c>
      <x:c r="AA841" s="39" t="n">
        <x:v>-0.7700247237696641</x:v>
      </x:c>
      <x:c r="AB841" s="39" t="n">
        <x:v>-0.17924129110539</x:v>
      </x:c>
      <x:c r="AC841" s="39" t="n">
        <x:v>-1.062038019948101</x:v>
      </x:c>
      <x:c r="AD841" s="39" t="n">
        <x:v>1.9008313567216206</x:v>
      </x:c>
      <x:c r="AE841" s="39" t="n">
        <x:v>0.5913717054309826</x:v>
      </x:c>
      <x:c r="AF841" s="39" t="n">
        <x:v>-1.3758073852304125</x:v>
      </x:c>
      <x:c r="AG841" s="39" t="n">
        <x:v>0.28712207229298015</x:v>
      </x:c>
      <x:c r="AH841" s="39" t="n">
        <x:v>-1.4247690663460881</x:v>
      </x:c>
      <x:c r="AI841" s="39" t="n">
        <x:v>0.38037203379875706</x:v>
      </x:c>
      <x:c r="AJ841" s="39" t="n">
        <x:v>-0.6460462293543201</x:v>
      </x:c>
      <x:c r="AK841" s="39" t="n">
        <x:v>-0.3196634176896567</x:v>
      </x:c>
      <x:c r="AL841" s="34"/>
      <x:c r="AM841" s="34" t="n">
        <x:f>IF(SQRT($B$9)*$B841+SQRT(1-$B$9)*R841&lt;_xlfn.NORM.S.INV($B$6),1,0)</x:f>
        <x:v>0</x:v>
      </x:c>
      <x:c r="AN841" s="34" t="n">
        <x:f>IF(SQRT($B$9)*$B841+SQRT(1-$B$9)*S841&lt;_xlfn.NORM.S.INV($B$6),1,0)</x:f>
        <x:v>0</x:v>
      </x:c>
      <x:c r="AO841" s="34" t="n">
        <x:f>IF(SQRT($B$9)*$B841+SQRT(1-$B$9)*T841&lt;_xlfn.NORM.S.INV($B$6),1,0)</x:f>
        <x:v>0</x:v>
      </x:c>
      <x:c r="AP841" s="34" t="n">
        <x:f>IF(SQRT($B$9)*$B841+SQRT(1-$B$9)*U841&lt;_xlfn.NORM.S.INV($B$6),1,0)</x:f>
        <x:v>0</x:v>
      </x:c>
      <x:c r="AQ841" s="34" t="n">
        <x:f>IF(SQRT($B$9)*$B841+SQRT(1-$B$9)*V841&lt;_xlfn.NORM.S.INV($B$6),1,0)</x:f>
        <x:v>0</x:v>
      </x:c>
      <x:c r="AR841" s="34" t="n">
        <x:f>IF(SQRT($B$9)*$B841+SQRT(1-$B$9)*W841&lt;_xlfn.NORM.S.INV($B$6),1,0)</x:f>
        <x:v>0</x:v>
      </x:c>
      <x:c r="AS841" s="34" t="n">
        <x:f>IF(SQRT($B$9)*$B841+SQRT(1-$B$9)*X841&lt;_xlfn.NORM.S.INV($B$6),1,0)</x:f>
        <x:v>0</x:v>
      </x:c>
      <x:c r="AT841" s="34" t="n">
        <x:f>IF(SQRT($B$9)*$B841+SQRT(1-$B$9)*Y841&lt;_xlfn.NORM.S.INV($B$6),1,0)</x:f>
        <x:v>0</x:v>
      </x:c>
      <x:c r="AU841" s="34" t="n">
        <x:f>IF(SQRT($B$9)*$B841+SQRT(1-$B$9)*Z841&lt;_xlfn.NORM.S.INV($B$6),1,0)</x:f>
        <x:v>0</x:v>
      </x:c>
      <x:c r="AV841" s="34" t="n">
        <x:f>IF(SQRT($B$9)*$B841+SQRT(1-$B$9)*AA841&lt;_xlfn.NORM.S.INV($B$6),1,0)</x:f>
        <x:v>0</x:v>
      </x:c>
      <x:c r="AW841" s="34" t="n">
        <x:f>IF(SQRT($C$9)*$B841+SQRT(1-$C$9)*AB841&lt;_xlfn.NORM.S.INV($C$6),1,0)</x:f>
        <x:v>0</x:v>
      </x:c>
      <x:c r="AX841" s="34" t="n">
        <x:f>IF(SQRT($C$9)*$B841+SQRT(1-$C$9)*AC841&lt;_xlfn.NORM.S.INV($C$6),1,0)</x:f>
        <x:v>0</x:v>
      </x:c>
      <x:c r="AY841" s="34" t="n">
        <x:f>IF(SQRT($C$9)*$B841+SQRT(1-$C$9)*AD841&lt;_xlfn.NORM.S.INV($C$6),1,0)</x:f>
        <x:v>0</x:v>
      </x:c>
      <x:c r="AZ841" s="34" t="n">
        <x:f>IF(SQRT($C$9)*$B841+SQRT(1-$C$9)*AE841&lt;_xlfn.NORM.S.INV($C$6),1,0)</x:f>
        <x:v>0</x:v>
      </x:c>
      <x:c r="BA841" s="34" t="n">
        <x:f>IF(SQRT($C$9)*$B841+SQRT(1-$C$9)*AF841&lt;_xlfn.NORM.S.INV($C$6),1,0)</x:f>
        <x:v>0</x:v>
      </x:c>
      <x:c r="BB841" s="34" t="n">
        <x:f>IF(SQRT($C$9)*$B841+SQRT(1-$C$9)*AG841&lt;_xlfn.NORM.S.INV($C$6),1,0)</x:f>
        <x:v>0</x:v>
      </x:c>
      <x:c r="BC841" s="34" t="n">
        <x:f>IF(SQRT($C$9)*$B841+SQRT(1-$C$9)*AH841&lt;_xlfn.NORM.S.INV($C$6),1,0)</x:f>
        <x:v>0</x:v>
      </x:c>
      <x:c r="BD841" s="34" t="n">
        <x:f>IF(SQRT($C$9)*$B841+SQRT(1-$C$9)*AI841&lt;_xlfn.NORM.S.INV($C$6),1,0)</x:f>
        <x:v>0</x:v>
      </x:c>
      <x:c r="BE841" s="34" t="n">
        <x:f>IF(SQRT($C$9)*$B841+SQRT(1-$C$9)*AJ841&lt;_xlfn.NORM.S.INV($C$6),1,0)</x:f>
        <x:v>0</x:v>
      </x:c>
      <x:c r="BF841" s="34" t="n">
        <x:f>IF(SQRT($C$9)*$B841+SQRT(1-$C$9)*AK841&lt;_xlfn.NORM.S.INV($C$6),1,0)</x:f>
        <x:v>0</x:v>
      </x:c>
      <x:c r="BG841" s="34"/>
      <x:c r="BH841" s="34"/>
      <x:c r="BI841" s="34" t="n">
        <x:f>$B$11*(($A$1061)*$C841/$B$12*$B$7+(1-$A$1061)*$D841/$B$12*$C$7)</x:f>
        <x:v>0</x:v>
      </x:c>
      <x:c r="BJ841" s="34" t="n">
        <x:f>$B$11*(($A$1062)*$C841/$B$12*$B$7+(1-$A$1062)*$D841/$B$12*$C$7)</x:f>
        <x:v>0</x:v>
      </x:c>
      <x:c r="BK841" s="34" t="n">
        <x:f>$B$11*(($A$1063)*$C841/$B$12*$B$7+(1-$A$1063)*$D841/$B$12*$C$7)</x:f>
        <x:v>0</x:v>
      </x:c>
      <x:c r="BL841" s="34" t="n">
        <x:f>$B$11*(($A$1064)*$C841/$B$12*$B$7+(1-$A$1064)*$D841/$B$12*$C$7)</x:f>
        <x:v>0</x:v>
      </x:c>
      <x:c r="BM841" s="34" t="n">
        <x:f>$B$11*(($A$1065)*$C841/$B$12*$B$7+(1-$A$1065)*$D841/$B$12*$C$7)</x:f>
        <x:v>0</x:v>
      </x:c>
      <x:c r="BN841" s="34" t="n">
        <x:f>$B$11*(($A$1066)*$C841/$B$12*$B$7+(1-$A$1066)*$D841/$B$12*$C$7)</x:f>
        <x:v>0</x:v>
      </x:c>
      <x:c r="BO841" s="34" t="n">
        <x:f>$B$11*(($A$1067)*$C841/$B$12*$B$7+(1-$A$1067)*$D841/$B$12*$C$7)</x:f>
        <x:v>0</x:v>
      </x:c>
      <x:c r="BP841" s="34" t="n">
        <x:f>$B$11*(($A$1068)*$C841/$B$12*$B$7+(1-$A$1068)*$D841/$B$12*$C$7)</x:f>
        <x:v>0</x:v>
      </x:c>
      <x:c r="BQ841" s="34" t="n">
        <x:f>$B$11*(($A$1069)*$C841/$B$12*$B$7+(1-$A$1069)*$D841/$B$12*$C$7)</x:f>
        <x:v>0</x:v>
      </x:c>
      <x:c r="BR841" s="34" t="n">
        <x:f>$B$11*(($A$1070)*$C841/$B$12*$B$7+(1-$A$1070)*$D841/$B$12*$C$7)</x:f>
        <x:v>0</x:v>
      </x:c>
      <x:c r="BS841" s="34" t="n">
        <x:f>$B$11*(($A$1071)*$C841/$B$12*$B$7+(1-$A$1071)*$D841/$B$12*$C$7)</x:f>
        <x:v>0</x:v>
      </x:c>
      <x:c r="BT841" s="34" t="n">
        <x:f>$B$11*(($A$1072)*$C841/$B$12*$B$7+(1-$A$1072)*$D841/$B$12*$C$7)</x:f>
        <x:v>0</x:v>
      </x:c>
      <x:c r="BU841" s="34" t="n">
        <x:f>$B$11*(($A$1073)*$C841/$B$12*$B$7+(1-$A$1073)*$D841/$B$12*$C$7)</x:f>
        <x:v>0</x:v>
      </x:c>
      <x:c r="BV841" s="34" t="n">
        <x:f>$B$11*(($A$1074)*$C841/$B$12*$B$7+(1-$A$1074)*$D841/$B$12*$C$7)</x:f>
        <x:v>0</x:v>
      </x:c>
      <x:c r="BW841" s="34" t="n">
        <x:f>$B$11*(($A$1075)*$C841/$B$12*$B$7+(1-$A$1075)*$D841/$B$12*$C$7)</x:f>
        <x:v>0</x:v>
      </x:c>
      <x:c r="BX841" s="34" t="n">
        <x:f>$B$11*(($A$1076)*$C841/$B$12*$B$7+(1-$A$1076)*$D841/$B$12*$C$7)</x:f>
        <x:v>0</x:v>
      </x:c>
      <x:c r="BY841" s="34" t="n">
        <x:f>$B$11*(($A$1077)*$C841/$B$12*$B$7+(1-$A$1077)*$D841/$B$12*$C$7)</x:f>
        <x:v>0</x:v>
      </x:c>
      <x:c r="BZ841" s="34" t="n">
        <x:f>$B$11*(($A$1078)*$C841/$B$12*$B$7+(1-$A$1078)*$D841/$B$12*$C$7)</x:f>
        <x:v>0</x:v>
      </x:c>
      <x:c r="CA841" s="34" t="n">
        <x:f>$B$11*(($A$1079)*$C841/$B$12*$B$7+(1-$A$1079)*$D841/$B$12*$C$7)</x:f>
        <x:v>0</x:v>
      </x:c>
      <x:c r="CB841" s="34" t="n">
        <x:f>$B$11*(($A$1080)*$C841/$B$12*$B$7+(1-$A$1080)*$D841/$B$12*$C$7)</x:f>
        <x:v>0</x:v>
      </x:c>
      <x:c r="CC841" s="34" t="n">
        <x:f>$B$11*(($A$1081)*$C841/$B$12*$B$7+(1-$A$1081)*$D841/$B$12*$C$7)</x:f>
        <x:v>0</x:v>
      </x:c>
    </x:row>
    <x:row r="842">
      <x:c r="A842" s="34" t="n">
        <x:v>818</x:v>
      </x:c>
      <x:c r="B842" s="39" t="n">
        <x:v>0.42921944638077236</x:v>
      </x:c>
      <x:c r="C842" s="1" t="n">
        <x:f>SUM(AM842:AV842)</x:f>
        <x:v>0</x:v>
      </x:c>
      <x:c r="D842" s="1" t="n">
        <x:f>SUM(AW842:BF842)</x:f>
        <x:v>0</x:v>
      </x:c>
      <x:c r="E842" s="17" t="n">
        <x:f>(1-C842/$B$12)*$B$8-C842/$B$12*$B$7</x:f>
        <x:v>0.05</x:v>
      </x:c>
      <x:c r="F842" s="17" t="n">
        <x:f>(1-D842/$B$12)*$C$8-D842/$B$12*$C$7</x:f>
        <x:v>0.09</x:v>
      </x:c>
      <x:c r="G842" s="32" t="n">
        <x:f>$B$11*($B$10*C842/$B$12*$B$7+(1-$B$10)*D842/$B$12*$C$7)</x:f>
        <x:v>0</x:v>
      </x:c>
      <x:c r="H842" s="17" t="n">
        <x:f>$B$10*E842+(1-$B$10)*F842</x:f>
        <x:v>0.07</x:v>
      </x:c>
      <x:c r="I842" s="34"/>
      <x:c r="J842" s="34"/>
      <x:c r="K842" s="34"/>
      <x:c r="L842" s="34"/>
      <x:c r="M842" s="34"/>
      <x:c r="N842" s="34"/>
      <x:c r="O842" s="34"/>
      <x:c r="P842" s="34"/>
      <x:c r="Q842" s="34"/>
      <x:c r="R842" s="39" t="n">
        <x:v>-1.3645340284110832</x:v>
      </x:c>
      <x:c r="S842" s="39" t="n">
        <x:v>0.34212732043785965</x:v>
      </x:c>
      <x:c r="T842" s="39" t="n">
        <x:v>1.6382387737482444</x:v>
      </x:c>
      <x:c r="U842" s="39" t="n">
        <x:v>-0.8085731207486045</x:v>
      </x:c>
      <x:c r="V842" s="39" t="n">
        <x:v>-0.32260635847229546</x:v>
      </x:c>
      <x:c r="W842" s="39" t="n">
        <x:v>-0.6378795066955407</x:v>
      </x:c>
      <x:c r="X842" s="39" t="n">
        <x:v>-1.3324948738861093</x:v>
      </x:c>
      <x:c r="Y842" s="39" t="n">
        <x:v>1.2401270328527385</x:v>
      </x:c>
      <x:c r="Z842" s="39" t="n">
        <x:v>-2.48331592832394</x:v>
      </x:c>
      <x:c r="AA842" s="39" t="n">
        <x:v>1.3403859539554586</x:v>
      </x:c>
      <x:c r="AB842" s="39" t="n">
        <x:v>1.0695822974985847</x:v>
      </x:c>
      <x:c r="AC842" s="39" t="n">
        <x:v>-0.9424706304615655</x:v>
      </x:c>
      <x:c r="AD842" s="39" t="n">
        <x:v>-0.012840606855104852</x:v>
      </x:c>
      <x:c r="AE842" s="39" t="n">
        <x:v>-0.416798930261557</x:v>
      </x:c>
      <x:c r="AF842" s="39" t="n">
        <x:v>-0.22463527210173626</x:v>
      </x:c>
      <x:c r="AG842" s="39" t="n">
        <x:v>0.18862825625854784</x:v>
      </x:c>
      <x:c r="AH842" s="39" t="n">
        <x:v>1.6283645876136168</x:v>
      </x:c>
      <x:c r="AI842" s="39" t="n">
        <x:v>-0.8395247954134961</x:v>
      </x:c>
      <x:c r="AJ842" s="39" t="n">
        <x:v>-1.484344548679194</x:v>
      </x:c>
      <x:c r="AK842" s="39" t="n">
        <x:v>1.6348094063221374</x:v>
      </x:c>
      <x:c r="AL842" s="34"/>
      <x:c r="AM842" s="34" t="n">
        <x:f>IF(SQRT($B$9)*$B842+SQRT(1-$B$9)*R842&lt;_xlfn.NORM.S.INV($B$6),1,0)</x:f>
        <x:v>0</x:v>
      </x:c>
      <x:c r="AN842" s="34" t="n">
        <x:f>IF(SQRT($B$9)*$B842+SQRT(1-$B$9)*S842&lt;_xlfn.NORM.S.INV($B$6),1,0)</x:f>
        <x:v>0</x:v>
      </x:c>
      <x:c r="AO842" s="34" t="n">
        <x:f>IF(SQRT($B$9)*$B842+SQRT(1-$B$9)*T842&lt;_xlfn.NORM.S.INV($B$6),1,0)</x:f>
        <x:v>0</x:v>
      </x:c>
      <x:c r="AP842" s="34" t="n">
        <x:f>IF(SQRT($B$9)*$B842+SQRT(1-$B$9)*U842&lt;_xlfn.NORM.S.INV($B$6),1,0)</x:f>
        <x:v>0</x:v>
      </x:c>
      <x:c r="AQ842" s="34" t="n">
        <x:f>IF(SQRT($B$9)*$B842+SQRT(1-$B$9)*V842&lt;_xlfn.NORM.S.INV($B$6),1,0)</x:f>
        <x:v>0</x:v>
      </x:c>
      <x:c r="AR842" s="34" t="n">
        <x:f>IF(SQRT($B$9)*$B842+SQRT(1-$B$9)*W842&lt;_xlfn.NORM.S.INV($B$6),1,0)</x:f>
        <x:v>0</x:v>
      </x:c>
      <x:c r="AS842" s="34" t="n">
        <x:f>IF(SQRT($B$9)*$B842+SQRT(1-$B$9)*X842&lt;_xlfn.NORM.S.INV($B$6),1,0)</x:f>
        <x:v>0</x:v>
      </x:c>
      <x:c r="AT842" s="34" t="n">
        <x:f>IF(SQRT($B$9)*$B842+SQRT(1-$B$9)*Y842&lt;_xlfn.NORM.S.INV($B$6),1,0)</x:f>
        <x:v>0</x:v>
      </x:c>
      <x:c r="AU842" s="34" t="n">
        <x:f>IF(SQRT($B$9)*$B842+SQRT(1-$B$9)*Z842&lt;_xlfn.NORM.S.INV($B$6),1,0)</x:f>
        <x:v>0</x:v>
      </x:c>
      <x:c r="AV842" s="34" t="n">
        <x:f>IF(SQRT($B$9)*$B842+SQRT(1-$B$9)*AA842&lt;_xlfn.NORM.S.INV($B$6),1,0)</x:f>
        <x:v>0</x:v>
      </x:c>
      <x:c r="AW842" s="34" t="n">
        <x:f>IF(SQRT($C$9)*$B842+SQRT(1-$C$9)*AB842&lt;_xlfn.NORM.S.INV($C$6),1,0)</x:f>
        <x:v>0</x:v>
      </x:c>
      <x:c r="AX842" s="34" t="n">
        <x:f>IF(SQRT($C$9)*$B842+SQRT(1-$C$9)*AC842&lt;_xlfn.NORM.S.INV($C$6),1,0)</x:f>
        <x:v>0</x:v>
      </x:c>
      <x:c r="AY842" s="34" t="n">
        <x:f>IF(SQRT($C$9)*$B842+SQRT(1-$C$9)*AD842&lt;_xlfn.NORM.S.INV($C$6),1,0)</x:f>
        <x:v>0</x:v>
      </x:c>
      <x:c r="AZ842" s="34" t="n">
        <x:f>IF(SQRT($C$9)*$B842+SQRT(1-$C$9)*AE842&lt;_xlfn.NORM.S.INV($C$6),1,0)</x:f>
        <x:v>0</x:v>
      </x:c>
      <x:c r="BA842" s="34" t="n">
        <x:f>IF(SQRT($C$9)*$B842+SQRT(1-$C$9)*AF842&lt;_xlfn.NORM.S.INV($C$6),1,0)</x:f>
        <x:v>0</x:v>
      </x:c>
      <x:c r="BB842" s="34" t="n">
        <x:f>IF(SQRT($C$9)*$B842+SQRT(1-$C$9)*AG842&lt;_xlfn.NORM.S.INV($C$6),1,0)</x:f>
        <x:v>0</x:v>
      </x:c>
      <x:c r="BC842" s="34" t="n">
        <x:f>IF(SQRT($C$9)*$B842+SQRT(1-$C$9)*AH842&lt;_xlfn.NORM.S.INV($C$6),1,0)</x:f>
        <x:v>0</x:v>
      </x:c>
      <x:c r="BD842" s="34" t="n">
        <x:f>IF(SQRT($C$9)*$B842+SQRT(1-$C$9)*AI842&lt;_xlfn.NORM.S.INV($C$6),1,0)</x:f>
        <x:v>0</x:v>
      </x:c>
      <x:c r="BE842" s="34" t="n">
        <x:f>IF(SQRT($C$9)*$B842+SQRT(1-$C$9)*AJ842&lt;_xlfn.NORM.S.INV($C$6),1,0)</x:f>
        <x:v>0</x:v>
      </x:c>
      <x:c r="BF842" s="34" t="n">
        <x:f>IF(SQRT($C$9)*$B842+SQRT(1-$C$9)*AK842&lt;_xlfn.NORM.S.INV($C$6),1,0)</x:f>
        <x:v>0</x:v>
      </x:c>
      <x:c r="BG842" s="34"/>
      <x:c r="BH842" s="34"/>
      <x:c r="BI842" s="34" t="n">
        <x:f>$B$11*(($A$1061)*$C842/$B$12*$B$7+(1-$A$1061)*$D842/$B$12*$C$7)</x:f>
        <x:v>0</x:v>
      </x:c>
      <x:c r="BJ842" s="34" t="n">
        <x:f>$B$11*(($A$1062)*$C842/$B$12*$B$7+(1-$A$1062)*$D842/$B$12*$C$7)</x:f>
        <x:v>0</x:v>
      </x:c>
      <x:c r="BK842" s="34" t="n">
        <x:f>$B$11*(($A$1063)*$C842/$B$12*$B$7+(1-$A$1063)*$D842/$B$12*$C$7)</x:f>
        <x:v>0</x:v>
      </x:c>
      <x:c r="BL842" s="34" t="n">
        <x:f>$B$11*(($A$1064)*$C842/$B$12*$B$7+(1-$A$1064)*$D842/$B$12*$C$7)</x:f>
        <x:v>0</x:v>
      </x:c>
      <x:c r="BM842" s="34" t="n">
        <x:f>$B$11*(($A$1065)*$C842/$B$12*$B$7+(1-$A$1065)*$D842/$B$12*$C$7)</x:f>
        <x:v>0</x:v>
      </x:c>
      <x:c r="BN842" s="34" t="n">
        <x:f>$B$11*(($A$1066)*$C842/$B$12*$B$7+(1-$A$1066)*$D842/$B$12*$C$7)</x:f>
        <x:v>0</x:v>
      </x:c>
      <x:c r="BO842" s="34" t="n">
        <x:f>$B$11*(($A$1067)*$C842/$B$12*$B$7+(1-$A$1067)*$D842/$B$12*$C$7)</x:f>
        <x:v>0</x:v>
      </x:c>
      <x:c r="BP842" s="34" t="n">
        <x:f>$B$11*(($A$1068)*$C842/$B$12*$B$7+(1-$A$1068)*$D842/$B$12*$C$7)</x:f>
        <x:v>0</x:v>
      </x:c>
      <x:c r="BQ842" s="34" t="n">
        <x:f>$B$11*(($A$1069)*$C842/$B$12*$B$7+(1-$A$1069)*$D842/$B$12*$C$7)</x:f>
        <x:v>0</x:v>
      </x:c>
      <x:c r="BR842" s="34" t="n">
        <x:f>$B$11*(($A$1070)*$C842/$B$12*$B$7+(1-$A$1070)*$D842/$B$12*$C$7)</x:f>
        <x:v>0</x:v>
      </x:c>
      <x:c r="BS842" s="34" t="n">
        <x:f>$B$11*(($A$1071)*$C842/$B$12*$B$7+(1-$A$1071)*$D842/$B$12*$C$7)</x:f>
        <x:v>0</x:v>
      </x:c>
      <x:c r="BT842" s="34" t="n">
        <x:f>$B$11*(($A$1072)*$C842/$B$12*$B$7+(1-$A$1072)*$D842/$B$12*$C$7)</x:f>
        <x:v>0</x:v>
      </x:c>
      <x:c r="BU842" s="34" t="n">
        <x:f>$B$11*(($A$1073)*$C842/$B$12*$B$7+(1-$A$1073)*$D842/$B$12*$C$7)</x:f>
        <x:v>0</x:v>
      </x:c>
      <x:c r="BV842" s="34" t="n">
        <x:f>$B$11*(($A$1074)*$C842/$B$12*$B$7+(1-$A$1074)*$D842/$B$12*$C$7)</x:f>
        <x:v>0</x:v>
      </x:c>
      <x:c r="BW842" s="34" t="n">
        <x:f>$B$11*(($A$1075)*$C842/$B$12*$B$7+(1-$A$1075)*$D842/$B$12*$C$7)</x:f>
        <x:v>0</x:v>
      </x:c>
      <x:c r="BX842" s="34" t="n">
        <x:f>$B$11*(($A$1076)*$C842/$B$12*$B$7+(1-$A$1076)*$D842/$B$12*$C$7)</x:f>
        <x:v>0</x:v>
      </x:c>
      <x:c r="BY842" s="34" t="n">
        <x:f>$B$11*(($A$1077)*$C842/$B$12*$B$7+(1-$A$1077)*$D842/$B$12*$C$7)</x:f>
        <x:v>0</x:v>
      </x:c>
      <x:c r="BZ842" s="34" t="n">
        <x:f>$B$11*(($A$1078)*$C842/$B$12*$B$7+(1-$A$1078)*$D842/$B$12*$C$7)</x:f>
        <x:v>0</x:v>
      </x:c>
      <x:c r="CA842" s="34" t="n">
        <x:f>$B$11*(($A$1079)*$C842/$B$12*$B$7+(1-$A$1079)*$D842/$B$12*$C$7)</x:f>
        <x:v>0</x:v>
      </x:c>
      <x:c r="CB842" s="34" t="n">
        <x:f>$B$11*(($A$1080)*$C842/$B$12*$B$7+(1-$A$1080)*$D842/$B$12*$C$7)</x:f>
        <x:v>0</x:v>
      </x:c>
      <x:c r="CC842" s="34" t="n">
        <x:f>$B$11*(($A$1081)*$C842/$B$12*$B$7+(1-$A$1081)*$D842/$B$12*$C$7)</x:f>
        <x:v>0</x:v>
      </x:c>
    </x:row>
    <x:row r="843">
      <x:c r="A843" s="34" t="n">
        <x:v>819</x:v>
      </x:c>
      <x:c r="B843" s="39" t="n">
        <x:v>-0.8653972904025722</x:v>
      </x:c>
      <x:c r="C843" s="1" t="n">
        <x:f>SUM(AM843:AV843)</x:f>
        <x:v>0</x:v>
      </x:c>
      <x:c r="D843" s="1" t="n">
        <x:f>SUM(AW843:BF843)</x:f>
        <x:v>0</x:v>
      </x:c>
      <x:c r="E843" s="17" t="n">
        <x:f>(1-C843/$B$12)*$B$8-C843/$B$12*$B$7</x:f>
        <x:v>0.05</x:v>
      </x:c>
      <x:c r="F843" s="17" t="n">
        <x:f>(1-D843/$B$12)*$C$8-D843/$B$12*$C$7</x:f>
        <x:v>0.09</x:v>
      </x:c>
      <x:c r="G843" s="32" t="n">
        <x:f>$B$11*($B$10*C843/$B$12*$B$7+(1-$B$10)*D843/$B$12*$C$7)</x:f>
        <x:v>0</x:v>
      </x:c>
      <x:c r="H843" s="17" t="n">
        <x:f>$B$10*E843+(1-$B$10)*F843</x:f>
        <x:v>0.07</x:v>
      </x:c>
      <x:c r="I843" s="34"/>
      <x:c r="J843" s="34"/>
      <x:c r="K843" s="34"/>
      <x:c r="L843" s="34"/>
      <x:c r="M843" s="34"/>
      <x:c r="N843" s="34"/>
      <x:c r="O843" s="34"/>
      <x:c r="P843" s="34"/>
      <x:c r="Q843" s="34"/>
      <x:c r="R843" s="39" t="n">
        <x:v>0.32948337165408664</x:v>
      </x:c>
      <x:c r="S843" s="39" t="n">
        <x:v>-0.7158937949034144</x:v>
      </x:c>
      <x:c r="T843" s="39" t="n">
        <x:v>1.1429990411840665</x:v>
      </x:c>
      <x:c r="U843" s="39" t="n">
        <x:v>0.21483533482219697</x:v>
      </x:c>
      <x:c r="V843" s="39" t="n">
        <x:v>-0.7424356494390568</x:v>
      </x:c>
      <x:c r="W843" s="39" t="n">
        <x:v>-0.7358450951555441</x:v>
      </x:c>
      <x:c r="X843" s="39" t="n">
        <x:v>1.115443323108365</x:v>
      </x:c>
      <x:c r="Y843" s="39" t="n">
        <x:v>-1.2238480438960708</x:v>
      </x:c>
      <x:c r="Z843" s="39" t="n">
        <x:v>0.4943440614124207</x:v>
      </x:c>
      <x:c r="AA843" s="39" t="n">
        <x:v>-0.9660478589834053</x:v>
      </x:c>
      <x:c r="AB843" s="39" t="n">
        <x:v>-0.7720371875335453</x:v>
      </x:c>
      <x:c r="AC843" s="39" t="n">
        <x:v>-0.513668124485827</x:v>
      </x:c>
      <x:c r="AD843" s="39" t="n">
        <x:v>-0.1109009058021158</x:v>
      </x:c>
      <x:c r="AE843" s="39" t="n">
        <x:v>-0.6764550992345861</x:v>
      </x:c>
      <x:c r="AF843" s="39" t="n">
        <x:v>-1.1665138313157377</x:v>
      </x:c>
      <x:c r="AG843" s="39" t="n">
        <x:v>-0.32703399146256584</x:v>
      </x:c>
      <x:c r="AH843" s="39" t="n">
        <x:v>1.2264827120414685</x:v>
      </x:c>
      <x:c r="AI843" s="39" t="n">
        <x:v>1.2413172089671038</x:v>
      </x:c>
      <x:c r="AJ843" s="39" t="n">
        <x:v>-0.42804709075484554</x:v>
      </x:c>
      <x:c r="AK843" s="39" t="n">
        <x:v>2.2412371043338655</x:v>
      </x:c>
      <x:c r="AL843" s="34"/>
      <x:c r="AM843" s="34" t="n">
        <x:f>IF(SQRT($B$9)*$B843+SQRT(1-$B$9)*R843&lt;_xlfn.NORM.S.INV($B$6),1,0)</x:f>
        <x:v>0</x:v>
      </x:c>
      <x:c r="AN843" s="34" t="n">
        <x:f>IF(SQRT($B$9)*$B843+SQRT(1-$B$9)*S843&lt;_xlfn.NORM.S.INV($B$6),1,0)</x:f>
        <x:v>0</x:v>
      </x:c>
      <x:c r="AO843" s="34" t="n">
        <x:f>IF(SQRT($B$9)*$B843+SQRT(1-$B$9)*T843&lt;_xlfn.NORM.S.INV($B$6),1,0)</x:f>
        <x:v>0</x:v>
      </x:c>
      <x:c r="AP843" s="34" t="n">
        <x:f>IF(SQRT($B$9)*$B843+SQRT(1-$B$9)*U843&lt;_xlfn.NORM.S.INV($B$6),1,0)</x:f>
        <x:v>0</x:v>
      </x:c>
      <x:c r="AQ843" s="34" t="n">
        <x:f>IF(SQRT($B$9)*$B843+SQRT(1-$B$9)*V843&lt;_xlfn.NORM.S.INV($B$6),1,0)</x:f>
        <x:v>0</x:v>
      </x:c>
      <x:c r="AR843" s="34" t="n">
        <x:f>IF(SQRT($B$9)*$B843+SQRT(1-$B$9)*W843&lt;_xlfn.NORM.S.INV($B$6),1,0)</x:f>
        <x:v>0</x:v>
      </x:c>
      <x:c r="AS843" s="34" t="n">
        <x:f>IF(SQRT($B$9)*$B843+SQRT(1-$B$9)*X843&lt;_xlfn.NORM.S.INV($B$6),1,0)</x:f>
        <x:v>0</x:v>
      </x:c>
      <x:c r="AT843" s="34" t="n">
        <x:f>IF(SQRT($B$9)*$B843+SQRT(1-$B$9)*Y843&lt;_xlfn.NORM.S.INV($B$6),1,0)</x:f>
        <x:v>0</x:v>
      </x:c>
      <x:c r="AU843" s="34" t="n">
        <x:f>IF(SQRT($B$9)*$B843+SQRT(1-$B$9)*Z843&lt;_xlfn.NORM.S.INV($B$6),1,0)</x:f>
        <x:v>0</x:v>
      </x:c>
      <x:c r="AV843" s="34" t="n">
        <x:f>IF(SQRT($B$9)*$B843+SQRT(1-$B$9)*AA843&lt;_xlfn.NORM.S.INV($B$6),1,0)</x:f>
        <x:v>0</x:v>
      </x:c>
      <x:c r="AW843" s="34" t="n">
        <x:f>IF(SQRT($C$9)*$B843+SQRT(1-$C$9)*AB843&lt;_xlfn.NORM.S.INV($C$6),1,0)</x:f>
        <x:v>0</x:v>
      </x:c>
      <x:c r="AX843" s="34" t="n">
        <x:f>IF(SQRT($C$9)*$B843+SQRT(1-$C$9)*AC843&lt;_xlfn.NORM.S.INV($C$6),1,0)</x:f>
        <x:v>0</x:v>
      </x:c>
      <x:c r="AY843" s="34" t="n">
        <x:f>IF(SQRT($C$9)*$B843+SQRT(1-$C$9)*AD843&lt;_xlfn.NORM.S.INV($C$6),1,0)</x:f>
        <x:v>0</x:v>
      </x:c>
      <x:c r="AZ843" s="34" t="n">
        <x:f>IF(SQRT($C$9)*$B843+SQRT(1-$C$9)*AE843&lt;_xlfn.NORM.S.INV($C$6),1,0)</x:f>
        <x:v>0</x:v>
      </x:c>
      <x:c r="BA843" s="34" t="n">
        <x:f>IF(SQRT($C$9)*$B843+SQRT(1-$C$9)*AF843&lt;_xlfn.NORM.S.INV($C$6),1,0)</x:f>
        <x:v>0</x:v>
      </x:c>
      <x:c r="BB843" s="34" t="n">
        <x:f>IF(SQRT($C$9)*$B843+SQRT(1-$C$9)*AG843&lt;_xlfn.NORM.S.INV($C$6),1,0)</x:f>
        <x:v>0</x:v>
      </x:c>
      <x:c r="BC843" s="34" t="n">
        <x:f>IF(SQRT($C$9)*$B843+SQRT(1-$C$9)*AH843&lt;_xlfn.NORM.S.INV($C$6),1,0)</x:f>
        <x:v>0</x:v>
      </x:c>
      <x:c r="BD843" s="34" t="n">
        <x:f>IF(SQRT($C$9)*$B843+SQRT(1-$C$9)*AI843&lt;_xlfn.NORM.S.INV($C$6),1,0)</x:f>
        <x:v>0</x:v>
      </x:c>
      <x:c r="BE843" s="34" t="n">
        <x:f>IF(SQRT($C$9)*$B843+SQRT(1-$C$9)*AJ843&lt;_xlfn.NORM.S.INV($C$6),1,0)</x:f>
        <x:v>0</x:v>
      </x:c>
      <x:c r="BF843" s="34" t="n">
        <x:f>IF(SQRT($C$9)*$B843+SQRT(1-$C$9)*AK843&lt;_xlfn.NORM.S.INV($C$6),1,0)</x:f>
        <x:v>0</x:v>
      </x:c>
      <x:c r="BG843" s="34"/>
      <x:c r="BH843" s="34"/>
      <x:c r="BI843" s="34" t="n">
        <x:f>$B$11*(($A$1061)*$C843/$B$12*$B$7+(1-$A$1061)*$D843/$B$12*$C$7)</x:f>
        <x:v>0</x:v>
      </x:c>
      <x:c r="BJ843" s="34" t="n">
        <x:f>$B$11*(($A$1062)*$C843/$B$12*$B$7+(1-$A$1062)*$D843/$B$12*$C$7)</x:f>
        <x:v>0</x:v>
      </x:c>
      <x:c r="BK843" s="34" t="n">
        <x:f>$B$11*(($A$1063)*$C843/$B$12*$B$7+(1-$A$1063)*$D843/$B$12*$C$7)</x:f>
        <x:v>0</x:v>
      </x:c>
      <x:c r="BL843" s="34" t="n">
        <x:f>$B$11*(($A$1064)*$C843/$B$12*$B$7+(1-$A$1064)*$D843/$B$12*$C$7)</x:f>
        <x:v>0</x:v>
      </x:c>
      <x:c r="BM843" s="34" t="n">
        <x:f>$B$11*(($A$1065)*$C843/$B$12*$B$7+(1-$A$1065)*$D843/$B$12*$C$7)</x:f>
        <x:v>0</x:v>
      </x:c>
      <x:c r="BN843" s="34" t="n">
        <x:f>$B$11*(($A$1066)*$C843/$B$12*$B$7+(1-$A$1066)*$D843/$B$12*$C$7)</x:f>
        <x:v>0</x:v>
      </x:c>
      <x:c r="BO843" s="34" t="n">
        <x:f>$B$11*(($A$1067)*$C843/$B$12*$B$7+(1-$A$1067)*$D843/$B$12*$C$7)</x:f>
        <x:v>0</x:v>
      </x:c>
      <x:c r="BP843" s="34" t="n">
        <x:f>$B$11*(($A$1068)*$C843/$B$12*$B$7+(1-$A$1068)*$D843/$B$12*$C$7)</x:f>
        <x:v>0</x:v>
      </x:c>
      <x:c r="BQ843" s="34" t="n">
        <x:f>$B$11*(($A$1069)*$C843/$B$12*$B$7+(1-$A$1069)*$D843/$B$12*$C$7)</x:f>
        <x:v>0</x:v>
      </x:c>
      <x:c r="BR843" s="34" t="n">
        <x:f>$B$11*(($A$1070)*$C843/$B$12*$B$7+(1-$A$1070)*$D843/$B$12*$C$7)</x:f>
        <x:v>0</x:v>
      </x:c>
      <x:c r="BS843" s="34" t="n">
        <x:f>$B$11*(($A$1071)*$C843/$B$12*$B$7+(1-$A$1071)*$D843/$B$12*$C$7)</x:f>
        <x:v>0</x:v>
      </x:c>
      <x:c r="BT843" s="34" t="n">
        <x:f>$B$11*(($A$1072)*$C843/$B$12*$B$7+(1-$A$1072)*$D843/$B$12*$C$7)</x:f>
        <x:v>0</x:v>
      </x:c>
      <x:c r="BU843" s="34" t="n">
        <x:f>$B$11*(($A$1073)*$C843/$B$12*$B$7+(1-$A$1073)*$D843/$B$12*$C$7)</x:f>
        <x:v>0</x:v>
      </x:c>
      <x:c r="BV843" s="34" t="n">
        <x:f>$B$11*(($A$1074)*$C843/$B$12*$B$7+(1-$A$1074)*$D843/$B$12*$C$7)</x:f>
        <x:v>0</x:v>
      </x:c>
      <x:c r="BW843" s="34" t="n">
        <x:f>$B$11*(($A$1075)*$C843/$B$12*$B$7+(1-$A$1075)*$D843/$B$12*$C$7)</x:f>
        <x:v>0</x:v>
      </x:c>
      <x:c r="BX843" s="34" t="n">
        <x:f>$B$11*(($A$1076)*$C843/$B$12*$B$7+(1-$A$1076)*$D843/$B$12*$C$7)</x:f>
        <x:v>0</x:v>
      </x:c>
      <x:c r="BY843" s="34" t="n">
        <x:f>$B$11*(($A$1077)*$C843/$B$12*$B$7+(1-$A$1077)*$D843/$B$12*$C$7)</x:f>
        <x:v>0</x:v>
      </x:c>
      <x:c r="BZ843" s="34" t="n">
        <x:f>$B$11*(($A$1078)*$C843/$B$12*$B$7+(1-$A$1078)*$D843/$B$12*$C$7)</x:f>
        <x:v>0</x:v>
      </x:c>
      <x:c r="CA843" s="34" t="n">
        <x:f>$B$11*(($A$1079)*$C843/$B$12*$B$7+(1-$A$1079)*$D843/$B$12*$C$7)</x:f>
        <x:v>0</x:v>
      </x:c>
      <x:c r="CB843" s="34" t="n">
        <x:f>$B$11*(($A$1080)*$C843/$B$12*$B$7+(1-$A$1080)*$D843/$B$12*$C$7)</x:f>
        <x:v>0</x:v>
      </x:c>
      <x:c r="CC843" s="34" t="n">
        <x:f>$B$11*(($A$1081)*$C843/$B$12*$B$7+(1-$A$1081)*$D843/$B$12*$C$7)</x:f>
        <x:v>0</x:v>
      </x:c>
    </x:row>
    <x:row r="844">
      <x:c r="A844" s="34" t="n">
        <x:v>820</x:v>
      </x:c>
      <x:c r="B844" s="39" t="n">
        <x:v>1.1666840758185804</x:v>
      </x:c>
      <x:c r="C844" s="1" t="n">
        <x:f>SUM(AM844:AV844)</x:f>
        <x:v>0</x:v>
      </x:c>
      <x:c r="D844" s="1" t="n">
        <x:f>SUM(AW844:BF844)</x:f>
        <x:v>0</x:v>
      </x:c>
      <x:c r="E844" s="17" t="n">
        <x:f>(1-C844/$B$12)*$B$8-C844/$B$12*$B$7</x:f>
        <x:v>0.05</x:v>
      </x:c>
      <x:c r="F844" s="17" t="n">
        <x:f>(1-D844/$B$12)*$C$8-D844/$B$12*$C$7</x:f>
        <x:v>0.09</x:v>
      </x:c>
      <x:c r="G844" s="32" t="n">
        <x:f>$B$11*($B$10*C844/$B$12*$B$7+(1-$B$10)*D844/$B$12*$C$7)</x:f>
        <x:v>0</x:v>
      </x:c>
      <x:c r="H844" s="17" t="n">
        <x:f>$B$10*E844+(1-$B$10)*F844</x:f>
        <x:v>0.07</x:v>
      </x:c>
      <x:c r="I844" s="34"/>
      <x:c r="J844" s="34"/>
      <x:c r="K844" s="34"/>
      <x:c r="L844" s="34"/>
      <x:c r="M844" s="34"/>
      <x:c r="N844" s="34"/>
      <x:c r="O844" s="34"/>
      <x:c r="P844" s="34"/>
      <x:c r="Q844" s="34"/>
      <x:c r="R844" s="39" t="n">
        <x:v>-0.4941823381615769</x:v>
      </x:c>
      <x:c r="S844" s="39" t="n">
        <x:v>-0.13685982257997803</x:v>
      </x:c>
      <x:c r="T844" s="39" t="n">
        <x:v>1.2633708804402886</x:v>
      </x:c>
      <x:c r="U844" s="39" t="n">
        <x:v>0.6948817969128863</x:v>
      </x:c>
      <x:c r="V844" s="39" t="n">
        <x:v>1.285851175492044</x:v>
      </x:c>
      <x:c r="W844" s="39" t="n">
        <x:v>1.347618773626919</x:v>
      </x:c>
      <x:c r="X844" s="39" t="n">
        <x:v>-0.8126733610302365</x:v>
      </x:c>
      <x:c r="Y844" s="39" t="n">
        <x:v>-0.9499819499414239</x:v>
      </x:c>
      <x:c r="Z844" s="39" t="n">
        <x:v>1.548453898882272</x:v>
      </x:c>
      <x:c r="AA844" s="39" t="n">
        <x:v>-0.84061357998546</x:v>
      </x:c>
      <x:c r="AB844" s="39" t="n">
        <x:v>1.3824849126895653</x:v>
      </x:c>
      <x:c r="AC844" s="39" t="n">
        <x:v>1.388178720104543</x:v>
      </x:c>
      <x:c r="AD844" s="39" t="n">
        <x:v>-0.7956909625444936</x:v>
      </x:c>
      <x:c r="AE844" s="39" t="n">
        <x:v>-0.3263864326473716</x:v>
      </x:c>
      <x:c r="AF844" s="39" t="n">
        <x:v>-1.6894817883702726</x:v>
      </x:c>
      <x:c r="AG844" s="39" t="n">
        <x:v>0.3331807316396941</x:v>
      </x:c>
      <x:c r="AH844" s="39" t="n">
        <x:v>1.147392809094944</x:v>
      </x:c>
      <x:c r="AI844" s="39" t="n">
        <x:v>0.7917805271033765</x:v>
      </x:c>
      <x:c r="AJ844" s="39" t="n">
        <x:v>-0.3922906862795175</x:v>
      </x:c>
      <x:c r="AK844" s="39" t="n">
        <x:v>0.5575751027473266</x:v>
      </x:c>
      <x:c r="AL844" s="34"/>
      <x:c r="AM844" s="34" t="n">
        <x:f>IF(SQRT($B$9)*$B844+SQRT(1-$B$9)*R844&lt;_xlfn.NORM.S.INV($B$6),1,0)</x:f>
        <x:v>0</x:v>
      </x:c>
      <x:c r="AN844" s="34" t="n">
        <x:f>IF(SQRT($B$9)*$B844+SQRT(1-$B$9)*S844&lt;_xlfn.NORM.S.INV($B$6),1,0)</x:f>
        <x:v>0</x:v>
      </x:c>
      <x:c r="AO844" s="34" t="n">
        <x:f>IF(SQRT($B$9)*$B844+SQRT(1-$B$9)*T844&lt;_xlfn.NORM.S.INV($B$6),1,0)</x:f>
        <x:v>0</x:v>
      </x:c>
      <x:c r="AP844" s="34" t="n">
        <x:f>IF(SQRT($B$9)*$B844+SQRT(1-$B$9)*U844&lt;_xlfn.NORM.S.INV($B$6),1,0)</x:f>
        <x:v>0</x:v>
      </x:c>
      <x:c r="AQ844" s="34" t="n">
        <x:f>IF(SQRT($B$9)*$B844+SQRT(1-$B$9)*V844&lt;_xlfn.NORM.S.INV($B$6),1,0)</x:f>
        <x:v>0</x:v>
      </x:c>
      <x:c r="AR844" s="34" t="n">
        <x:f>IF(SQRT($B$9)*$B844+SQRT(1-$B$9)*W844&lt;_xlfn.NORM.S.INV($B$6),1,0)</x:f>
        <x:v>0</x:v>
      </x:c>
      <x:c r="AS844" s="34" t="n">
        <x:f>IF(SQRT($B$9)*$B844+SQRT(1-$B$9)*X844&lt;_xlfn.NORM.S.INV($B$6),1,0)</x:f>
        <x:v>0</x:v>
      </x:c>
      <x:c r="AT844" s="34" t="n">
        <x:f>IF(SQRT($B$9)*$B844+SQRT(1-$B$9)*Y844&lt;_xlfn.NORM.S.INV($B$6),1,0)</x:f>
        <x:v>0</x:v>
      </x:c>
      <x:c r="AU844" s="34" t="n">
        <x:f>IF(SQRT($B$9)*$B844+SQRT(1-$B$9)*Z844&lt;_xlfn.NORM.S.INV($B$6),1,0)</x:f>
        <x:v>0</x:v>
      </x:c>
      <x:c r="AV844" s="34" t="n">
        <x:f>IF(SQRT($B$9)*$B844+SQRT(1-$B$9)*AA844&lt;_xlfn.NORM.S.INV($B$6),1,0)</x:f>
        <x:v>0</x:v>
      </x:c>
      <x:c r="AW844" s="34" t="n">
        <x:f>IF(SQRT($C$9)*$B844+SQRT(1-$C$9)*AB844&lt;_xlfn.NORM.S.INV($C$6),1,0)</x:f>
        <x:v>0</x:v>
      </x:c>
      <x:c r="AX844" s="34" t="n">
        <x:f>IF(SQRT($C$9)*$B844+SQRT(1-$C$9)*AC844&lt;_xlfn.NORM.S.INV($C$6),1,0)</x:f>
        <x:v>0</x:v>
      </x:c>
      <x:c r="AY844" s="34" t="n">
        <x:f>IF(SQRT($C$9)*$B844+SQRT(1-$C$9)*AD844&lt;_xlfn.NORM.S.INV($C$6),1,0)</x:f>
        <x:v>0</x:v>
      </x:c>
      <x:c r="AZ844" s="34" t="n">
        <x:f>IF(SQRT($C$9)*$B844+SQRT(1-$C$9)*AE844&lt;_xlfn.NORM.S.INV($C$6),1,0)</x:f>
        <x:v>0</x:v>
      </x:c>
      <x:c r="BA844" s="34" t="n">
        <x:f>IF(SQRT($C$9)*$B844+SQRT(1-$C$9)*AF844&lt;_xlfn.NORM.S.INV($C$6),1,0)</x:f>
        <x:v>0</x:v>
      </x:c>
      <x:c r="BB844" s="34" t="n">
        <x:f>IF(SQRT($C$9)*$B844+SQRT(1-$C$9)*AG844&lt;_xlfn.NORM.S.INV($C$6),1,0)</x:f>
        <x:v>0</x:v>
      </x:c>
      <x:c r="BC844" s="34" t="n">
        <x:f>IF(SQRT($C$9)*$B844+SQRT(1-$C$9)*AH844&lt;_xlfn.NORM.S.INV($C$6),1,0)</x:f>
        <x:v>0</x:v>
      </x:c>
      <x:c r="BD844" s="34" t="n">
        <x:f>IF(SQRT($C$9)*$B844+SQRT(1-$C$9)*AI844&lt;_xlfn.NORM.S.INV($C$6),1,0)</x:f>
        <x:v>0</x:v>
      </x:c>
      <x:c r="BE844" s="34" t="n">
        <x:f>IF(SQRT($C$9)*$B844+SQRT(1-$C$9)*AJ844&lt;_xlfn.NORM.S.INV($C$6),1,0)</x:f>
        <x:v>0</x:v>
      </x:c>
      <x:c r="BF844" s="34" t="n">
        <x:f>IF(SQRT($C$9)*$B844+SQRT(1-$C$9)*AK844&lt;_xlfn.NORM.S.INV($C$6),1,0)</x:f>
        <x:v>0</x:v>
      </x:c>
      <x:c r="BG844" s="34"/>
      <x:c r="BH844" s="34"/>
      <x:c r="BI844" s="34" t="n">
        <x:f>$B$11*(($A$1061)*$C844/$B$12*$B$7+(1-$A$1061)*$D844/$B$12*$C$7)</x:f>
        <x:v>0</x:v>
      </x:c>
      <x:c r="BJ844" s="34" t="n">
        <x:f>$B$11*(($A$1062)*$C844/$B$12*$B$7+(1-$A$1062)*$D844/$B$12*$C$7)</x:f>
        <x:v>0</x:v>
      </x:c>
      <x:c r="BK844" s="34" t="n">
        <x:f>$B$11*(($A$1063)*$C844/$B$12*$B$7+(1-$A$1063)*$D844/$B$12*$C$7)</x:f>
        <x:v>0</x:v>
      </x:c>
      <x:c r="BL844" s="34" t="n">
        <x:f>$B$11*(($A$1064)*$C844/$B$12*$B$7+(1-$A$1064)*$D844/$B$12*$C$7)</x:f>
        <x:v>0</x:v>
      </x:c>
      <x:c r="BM844" s="34" t="n">
        <x:f>$B$11*(($A$1065)*$C844/$B$12*$B$7+(1-$A$1065)*$D844/$B$12*$C$7)</x:f>
        <x:v>0</x:v>
      </x:c>
      <x:c r="BN844" s="34" t="n">
        <x:f>$B$11*(($A$1066)*$C844/$B$12*$B$7+(1-$A$1066)*$D844/$B$12*$C$7)</x:f>
        <x:v>0</x:v>
      </x:c>
      <x:c r="BO844" s="34" t="n">
        <x:f>$B$11*(($A$1067)*$C844/$B$12*$B$7+(1-$A$1067)*$D844/$B$12*$C$7)</x:f>
        <x:v>0</x:v>
      </x:c>
      <x:c r="BP844" s="34" t="n">
        <x:f>$B$11*(($A$1068)*$C844/$B$12*$B$7+(1-$A$1068)*$D844/$B$12*$C$7)</x:f>
        <x:v>0</x:v>
      </x:c>
      <x:c r="BQ844" s="34" t="n">
        <x:f>$B$11*(($A$1069)*$C844/$B$12*$B$7+(1-$A$1069)*$D844/$B$12*$C$7)</x:f>
        <x:v>0</x:v>
      </x:c>
      <x:c r="BR844" s="34" t="n">
        <x:f>$B$11*(($A$1070)*$C844/$B$12*$B$7+(1-$A$1070)*$D844/$B$12*$C$7)</x:f>
        <x:v>0</x:v>
      </x:c>
      <x:c r="BS844" s="34" t="n">
        <x:f>$B$11*(($A$1071)*$C844/$B$12*$B$7+(1-$A$1071)*$D844/$B$12*$C$7)</x:f>
        <x:v>0</x:v>
      </x:c>
      <x:c r="BT844" s="34" t="n">
        <x:f>$B$11*(($A$1072)*$C844/$B$12*$B$7+(1-$A$1072)*$D844/$B$12*$C$7)</x:f>
        <x:v>0</x:v>
      </x:c>
      <x:c r="BU844" s="34" t="n">
        <x:f>$B$11*(($A$1073)*$C844/$B$12*$B$7+(1-$A$1073)*$D844/$B$12*$C$7)</x:f>
        <x:v>0</x:v>
      </x:c>
      <x:c r="BV844" s="34" t="n">
        <x:f>$B$11*(($A$1074)*$C844/$B$12*$B$7+(1-$A$1074)*$D844/$B$12*$C$7)</x:f>
        <x:v>0</x:v>
      </x:c>
      <x:c r="BW844" s="34" t="n">
        <x:f>$B$11*(($A$1075)*$C844/$B$12*$B$7+(1-$A$1075)*$D844/$B$12*$C$7)</x:f>
        <x:v>0</x:v>
      </x:c>
      <x:c r="BX844" s="34" t="n">
        <x:f>$B$11*(($A$1076)*$C844/$B$12*$B$7+(1-$A$1076)*$D844/$B$12*$C$7)</x:f>
        <x:v>0</x:v>
      </x:c>
      <x:c r="BY844" s="34" t="n">
        <x:f>$B$11*(($A$1077)*$C844/$B$12*$B$7+(1-$A$1077)*$D844/$B$12*$C$7)</x:f>
        <x:v>0</x:v>
      </x:c>
      <x:c r="BZ844" s="34" t="n">
        <x:f>$B$11*(($A$1078)*$C844/$B$12*$B$7+(1-$A$1078)*$D844/$B$12*$C$7)</x:f>
        <x:v>0</x:v>
      </x:c>
      <x:c r="CA844" s="34" t="n">
        <x:f>$B$11*(($A$1079)*$C844/$B$12*$B$7+(1-$A$1079)*$D844/$B$12*$C$7)</x:f>
        <x:v>0</x:v>
      </x:c>
      <x:c r="CB844" s="34" t="n">
        <x:f>$B$11*(($A$1080)*$C844/$B$12*$B$7+(1-$A$1080)*$D844/$B$12*$C$7)</x:f>
        <x:v>0</x:v>
      </x:c>
      <x:c r="CC844" s="34" t="n">
        <x:f>$B$11*(($A$1081)*$C844/$B$12*$B$7+(1-$A$1081)*$D844/$B$12*$C$7)</x:f>
        <x:v>0</x:v>
      </x:c>
    </x:row>
    <x:row r="845">
      <x:c r="A845" s="34" t="n">
        <x:v>821</x:v>
      </x:c>
      <x:c r="B845" s="39" t="n">
        <x:v>1.7346717975850126</x:v>
      </x:c>
      <x:c r="C845" s="1" t="n">
        <x:f>SUM(AM845:AV845)</x:f>
        <x:v>0</x:v>
      </x:c>
      <x:c r="D845" s="1" t="n">
        <x:f>SUM(AW845:BF845)</x:f>
        <x:v>0</x:v>
      </x:c>
      <x:c r="E845" s="17" t="n">
        <x:f>(1-C845/$B$12)*$B$8-C845/$B$12*$B$7</x:f>
        <x:v>0.05</x:v>
      </x:c>
      <x:c r="F845" s="17" t="n">
        <x:f>(1-D845/$B$12)*$C$8-D845/$B$12*$C$7</x:f>
        <x:v>0.09</x:v>
      </x:c>
      <x:c r="G845" s="32" t="n">
        <x:f>$B$11*($B$10*C845/$B$12*$B$7+(1-$B$10)*D845/$B$12*$C$7)</x:f>
        <x:v>0</x:v>
      </x:c>
      <x:c r="H845" s="17" t="n">
        <x:f>$B$10*E845+(1-$B$10)*F845</x:f>
        <x:v>0.07</x:v>
      </x:c>
      <x:c r="I845" s="34"/>
      <x:c r="J845" s="34"/>
      <x:c r="K845" s="34"/>
      <x:c r="L845" s="34"/>
      <x:c r="M845" s="34"/>
      <x:c r="N845" s="34"/>
      <x:c r="O845" s="34"/>
      <x:c r="P845" s="34"/>
      <x:c r="Q845" s="34"/>
      <x:c r="R845" s="39" t="n">
        <x:v>-1.0252691827423122</x:v>
      </x:c>
      <x:c r="S845" s="39" t="n">
        <x:v>0.7653016079802615</x:v>
      </x:c>
      <x:c r="T845" s="39" t="n">
        <x:v>-0.5321220973366567</x:v>
      </x:c>
      <x:c r="U845" s="39" t="n">
        <x:v>-0.08065235151753414</x:v>
      </x:c>
      <x:c r="V845" s="39" t="n">
        <x:v>-0.36710207638622666</x:v>
      </x:c>
      <x:c r="W845" s="39" t="n">
        <x:v>-1.0793932862653146</x:v>
      </x:c>
      <x:c r="X845" s="39" t="n">
        <x:v>0.07208842805948636</x:v>
      </x:c>
      <x:c r="Y845" s="39" t="n">
        <x:v>1.34335668853148</x:v>
      </x:c>
      <x:c r="Z845" s="39" t="n">
        <x:v>0.06366723176220392</x:v>
      </x:c>
      <x:c r="AA845" s="39" t="n">
        <x:v>0.5884053076909521</x:v>
      </x:c>
      <x:c r="AB845" s="39" t="n">
        <x:v>1.3725215079091184</x:v>
      </x:c>
      <x:c r="AC845" s="39" t="n">
        <x:v>0.6806000720925145</x:v>
      </x:c>
      <x:c r="AD845" s="39" t="n">
        <x:v>-1.1474213072975985</x:v>
      </x:c>
      <x:c r="AE845" s="39" t="n">
        <x:v>1.3086181402816075</x:v>
      </x:c>
      <x:c r="AF845" s="39" t="n">
        <x:v>0.2298738740295291</x:v>
      </x:c>
      <x:c r="AG845" s="39" t="n">
        <x:v>-1.1722732482872906</x:v>
      </x:c>
      <x:c r="AH845" s="39" t="n">
        <x:v>-0.46953781396310323</x:v>
      </x:c>
      <x:c r="AI845" s="39" t="n">
        <x:v>1.1516929713168196</x:v>
      </x:c>
      <x:c r="AJ845" s="39" t="n">
        <x:v>-0.07796525079854491</x:v>
      </x:c>
      <x:c r="AK845" s="39" t="n">
        <x:v>1.3192197454777386</x:v>
      </x:c>
      <x:c r="AL845" s="34"/>
      <x:c r="AM845" s="34" t="n">
        <x:f>IF(SQRT($B$9)*$B845+SQRT(1-$B$9)*R845&lt;_xlfn.NORM.S.INV($B$6),1,0)</x:f>
        <x:v>0</x:v>
      </x:c>
      <x:c r="AN845" s="34" t="n">
        <x:f>IF(SQRT($B$9)*$B845+SQRT(1-$B$9)*S845&lt;_xlfn.NORM.S.INV($B$6),1,0)</x:f>
        <x:v>0</x:v>
      </x:c>
      <x:c r="AO845" s="34" t="n">
        <x:f>IF(SQRT($B$9)*$B845+SQRT(1-$B$9)*T845&lt;_xlfn.NORM.S.INV($B$6),1,0)</x:f>
        <x:v>0</x:v>
      </x:c>
      <x:c r="AP845" s="34" t="n">
        <x:f>IF(SQRT($B$9)*$B845+SQRT(1-$B$9)*U845&lt;_xlfn.NORM.S.INV($B$6),1,0)</x:f>
        <x:v>0</x:v>
      </x:c>
      <x:c r="AQ845" s="34" t="n">
        <x:f>IF(SQRT($B$9)*$B845+SQRT(1-$B$9)*V845&lt;_xlfn.NORM.S.INV($B$6),1,0)</x:f>
        <x:v>0</x:v>
      </x:c>
      <x:c r="AR845" s="34" t="n">
        <x:f>IF(SQRT($B$9)*$B845+SQRT(1-$B$9)*W845&lt;_xlfn.NORM.S.INV($B$6),1,0)</x:f>
        <x:v>0</x:v>
      </x:c>
      <x:c r="AS845" s="34" t="n">
        <x:f>IF(SQRT($B$9)*$B845+SQRT(1-$B$9)*X845&lt;_xlfn.NORM.S.INV($B$6),1,0)</x:f>
        <x:v>0</x:v>
      </x:c>
      <x:c r="AT845" s="34" t="n">
        <x:f>IF(SQRT($B$9)*$B845+SQRT(1-$B$9)*Y845&lt;_xlfn.NORM.S.INV($B$6),1,0)</x:f>
        <x:v>0</x:v>
      </x:c>
      <x:c r="AU845" s="34" t="n">
        <x:f>IF(SQRT($B$9)*$B845+SQRT(1-$B$9)*Z845&lt;_xlfn.NORM.S.INV($B$6),1,0)</x:f>
        <x:v>0</x:v>
      </x:c>
      <x:c r="AV845" s="34" t="n">
        <x:f>IF(SQRT($B$9)*$B845+SQRT(1-$B$9)*AA845&lt;_xlfn.NORM.S.INV($B$6),1,0)</x:f>
        <x:v>0</x:v>
      </x:c>
      <x:c r="AW845" s="34" t="n">
        <x:f>IF(SQRT($C$9)*$B845+SQRT(1-$C$9)*AB845&lt;_xlfn.NORM.S.INV($C$6),1,0)</x:f>
        <x:v>0</x:v>
      </x:c>
      <x:c r="AX845" s="34" t="n">
        <x:f>IF(SQRT($C$9)*$B845+SQRT(1-$C$9)*AC845&lt;_xlfn.NORM.S.INV($C$6),1,0)</x:f>
        <x:v>0</x:v>
      </x:c>
      <x:c r="AY845" s="34" t="n">
        <x:f>IF(SQRT($C$9)*$B845+SQRT(1-$C$9)*AD845&lt;_xlfn.NORM.S.INV($C$6),1,0)</x:f>
        <x:v>0</x:v>
      </x:c>
      <x:c r="AZ845" s="34" t="n">
        <x:f>IF(SQRT($C$9)*$B845+SQRT(1-$C$9)*AE845&lt;_xlfn.NORM.S.INV($C$6),1,0)</x:f>
        <x:v>0</x:v>
      </x:c>
      <x:c r="BA845" s="34" t="n">
        <x:f>IF(SQRT($C$9)*$B845+SQRT(1-$C$9)*AF845&lt;_xlfn.NORM.S.INV($C$6),1,0)</x:f>
        <x:v>0</x:v>
      </x:c>
      <x:c r="BB845" s="34" t="n">
        <x:f>IF(SQRT($C$9)*$B845+SQRT(1-$C$9)*AG845&lt;_xlfn.NORM.S.INV($C$6),1,0)</x:f>
        <x:v>0</x:v>
      </x:c>
      <x:c r="BC845" s="34" t="n">
        <x:f>IF(SQRT($C$9)*$B845+SQRT(1-$C$9)*AH845&lt;_xlfn.NORM.S.INV($C$6),1,0)</x:f>
        <x:v>0</x:v>
      </x:c>
      <x:c r="BD845" s="34" t="n">
        <x:f>IF(SQRT($C$9)*$B845+SQRT(1-$C$9)*AI845&lt;_xlfn.NORM.S.INV($C$6),1,0)</x:f>
        <x:v>0</x:v>
      </x:c>
      <x:c r="BE845" s="34" t="n">
        <x:f>IF(SQRT($C$9)*$B845+SQRT(1-$C$9)*AJ845&lt;_xlfn.NORM.S.INV($C$6),1,0)</x:f>
        <x:v>0</x:v>
      </x:c>
      <x:c r="BF845" s="34" t="n">
        <x:f>IF(SQRT($C$9)*$B845+SQRT(1-$C$9)*AK845&lt;_xlfn.NORM.S.INV($C$6),1,0)</x:f>
        <x:v>0</x:v>
      </x:c>
      <x:c r="BG845" s="34"/>
      <x:c r="BH845" s="34"/>
      <x:c r="BI845" s="34" t="n">
        <x:f>$B$11*(($A$1061)*$C845/$B$12*$B$7+(1-$A$1061)*$D845/$B$12*$C$7)</x:f>
        <x:v>0</x:v>
      </x:c>
      <x:c r="BJ845" s="34" t="n">
        <x:f>$B$11*(($A$1062)*$C845/$B$12*$B$7+(1-$A$1062)*$D845/$B$12*$C$7)</x:f>
        <x:v>0</x:v>
      </x:c>
      <x:c r="BK845" s="34" t="n">
        <x:f>$B$11*(($A$1063)*$C845/$B$12*$B$7+(1-$A$1063)*$D845/$B$12*$C$7)</x:f>
        <x:v>0</x:v>
      </x:c>
      <x:c r="BL845" s="34" t="n">
        <x:f>$B$11*(($A$1064)*$C845/$B$12*$B$7+(1-$A$1064)*$D845/$B$12*$C$7)</x:f>
        <x:v>0</x:v>
      </x:c>
      <x:c r="BM845" s="34" t="n">
        <x:f>$B$11*(($A$1065)*$C845/$B$12*$B$7+(1-$A$1065)*$D845/$B$12*$C$7)</x:f>
        <x:v>0</x:v>
      </x:c>
      <x:c r="BN845" s="34" t="n">
        <x:f>$B$11*(($A$1066)*$C845/$B$12*$B$7+(1-$A$1066)*$D845/$B$12*$C$7)</x:f>
        <x:v>0</x:v>
      </x:c>
      <x:c r="BO845" s="34" t="n">
        <x:f>$B$11*(($A$1067)*$C845/$B$12*$B$7+(1-$A$1067)*$D845/$B$12*$C$7)</x:f>
        <x:v>0</x:v>
      </x:c>
      <x:c r="BP845" s="34" t="n">
        <x:f>$B$11*(($A$1068)*$C845/$B$12*$B$7+(1-$A$1068)*$D845/$B$12*$C$7)</x:f>
        <x:v>0</x:v>
      </x:c>
      <x:c r="BQ845" s="34" t="n">
        <x:f>$B$11*(($A$1069)*$C845/$B$12*$B$7+(1-$A$1069)*$D845/$B$12*$C$7)</x:f>
        <x:v>0</x:v>
      </x:c>
      <x:c r="BR845" s="34" t="n">
        <x:f>$B$11*(($A$1070)*$C845/$B$12*$B$7+(1-$A$1070)*$D845/$B$12*$C$7)</x:f>
        <x:v>0</x:v>
      </x:c>
      <x:c r="BS845" s="34" t="n">
        <x:f>$B$11*(($A$1071)*$C845/$B$12*$B$7+(1-$A$1071)*$D845/$B$12*$C$7)</x:f>
        <x:v>0</x:v>
      </x:c>
      <x:c r="BT845" s="34" t="n">
        <x:f>$B$11*(($A$1072)*$C845/$B$12*$B$7+(1-$A$1072)*$D845/$B$12*$C$7)</x:f>
        <x:v>0</x:v>
      </x:c>
      <x:c r="BU845" s="34" t="n">
        <x:f>$B$11*(($A$1073)*$C845/$B$12*$B$7+(1-$A$1073)*$D845/$B$12*$C$7)</x:f>
        <x:v>0</x:v>
      </x:c>
      <x:c r="BV845" s="34" t="n">
        <x:f>$B$11*(($A$1074)*$C845/$B$12*$B$7+(1-$A$1074)*$D845/$B$12*$C$7)</x:f>
        <x:v>0</x:v>
      </x:c>
      <x:c r="BW845" s="34" t="n">
        <x:f>$B$11*(($A$1075)*$C845/$B$12*$B$7+(1-$A$1075)*$D845/$B$12*$C$7)</x:f>
        <x:v>0</x:v>
      </x:c>
      <x:c r="BX845" s="34" t="n">
        <x:f>$B$11*(($A$1076)*$C845/$B$12*$B$7+(1-$A$1076)*$D845/$B$12*$C$7)</x:f>
        <x:v>0</x:v>
      </x:c>
      <x:c r="BY845" s="34" t="n">
        <x:f>$B$11*(($A$1077)*$C845/$B$12*$B$7+(1-$A$1077)*$D845/$B$12*$C$7)</x:f>
        <x:v>0</x:v>
      </x:c>
      <x:c r="BZ845" s="34" t="n">
        <x:f>$B$11*(($A$1078)*$C845/$B$12*$B$7+(1-$A$1078)*$D845/$B$12*$C$7)</x:f>
        <x:v>0</x:v>
      </x:c>
      <x:c r="CA845" s="34" t="n">
        <x:f>$B$11*(($A$1079)*$C845/$B$12*$B$7+(1-$A$1079)*$D845/$B$12*$C$7)</x:f>
        <x:v>0</x:v>
      </x:c>
      <x:c r="CB845" s="34" t="n">
        <x:f>$B$11*(($A$1080)*$C845/$B$12*$B$7+(1-$A$1080)*$D845/$B$12*$C$7)</x:f>
        <x:v>0</x:v>
      </x:c>
      <x:c r="CC845" s="34" t="n">
        <x:f>$B$11*(($A$1081)*$C845/$B$12*$B$7+(1-$A$1081)*$D845/$B$12*$C$7)</x:f>
        <x:v>0</x:v>
      </x:c>
    </x:row>
    <x:row r="846">
      <x:c r="A846" s="34" t="n">
        <x:v>822</x:v>
      </x:c>
      <x:c r="B846" s="39" t="n">
        <x:v>0.5987135485276337</x:v>
      </x:c>
      <x:c r="C846" s="1" t="n">
        <x:f>SUM(AM846:AV846)</x:f>
        <x:v>0</x:v>
      </x:c>
      <x:c r="D846" s="1" t="n">
        <x:f>SUM(AW846:BF846)</x:f>
        <x:v>0</x:v>
      </x:c>
      <x:c r="E846" s="17" t="n">
        <x:f>(1-C846/$B$12)*$B$8-C846/$B$12*$B$7</x:f>
        <x:v>0.05</x:v>
      </x:c>
      <x:c r="F846" s="17" t="n">
        <x:f>(1-D846/$B$12)*$C$8-D846/$B$12*$C$7</x:f>
        <x:v>0.09</x:v>
      </x:c>
      <x:c r="G846" s="32" t="n">
        <x:f>$B$11*($B$10*C846/$B$12*$B$7+(1-$B$10)*D846/$B$12*$C$7)</x:f>
        <x:v>0</x:v>
      </x:c>
      <x:c r="H846" s="17" t="n">
        <x:f>$B$10*E846+(1-$B$10)*F846</x:f>
        <x:v>0.07</x:v>
      </x:c>
      <x:c r="I846" s="34"/>
      <x:c r="J846" s="34"/>
      <x:c r="K846" s="34"/>
      <x:c r="L846" s="34"/>
      <x:c r="M846" s="34"/>
      <x:c r="N846" s="34"/>
      <x:c r="O846" s="34"/>
      <x:c r="P846" s="34"/>
      <x:c r="Q846" s="34"/>
      <x:c r="R846" s="39" t="n">
        <x:v>0.7679650105017536</x:v>
      </x:c>
      <x:c r="S846" s="39" t="n">
        <x:v>-0.9106022328672132</x:v>
      </x:c>
      <x:c r="T846" s="39" t="n">
        <x:v>-1.6310355281869842</x:v>
      </x:c>
      <x:c r="U846" s="39" t="n">
        <x:v>2.00640823518246</x:v>
      </x:c>
      <x:c r="V846" s="39" t="n">
        <x:v>0.24601941459348753</x:v>
      </x:c>
      <x:c r="W846" s="39" t="n">
        <x:v>0.5824750698087118</x:v>
      </x:c>
      <x:c r="X846" s="39" t="n">
        <x:v>1.0653654543284168</x:v>
      </x:c>
      <x:c r="Y846" s="39" t="n">
        <x:v>0.48065660678543354</x:v>
      </x:c>
      <x:c r="Z846" s="39" t="n">
        <x:v>0.5438769872177609</x:v>
      </x:c>
      <x:c r="AA846" s="39" t="n">
        <x:v>-0.7077582898170051</x:v>
      </x:c>
      <x:c r="AB846" s="39" t="n">
        <x:v>1.085934555189166</x:v>
      </x:c>
      <x:c r="AC846" s="39" t="n">
        <x:v>0.4655711826838645</x:v>
      </x:c>
      <x:c r="AD846" s="39" t="n">
        <x:v>-0.7679126888082654</x:v>
      </x:c>
      <x:c r="AE846" s="39" t="n">
        <x:v>0.9470485352221247</x:v>
      </x:c>
      <x:c r="AF846" s="39" t="n">
        <x:v>0.3357786826986385</x:v>
      </x:c>
      <x:c r="AG846" s="39" t="n">
        <x:v>-0.9305511012079734</x:v>
      </x:c>
      <x:c r="AH846" s="39" t="n">
        <x:v>1.4821057517479597</x:v>
      </x:c>
      <x:c r="AI846" s="39" t="n">
        <x:v>2.137136096942883</x:v>
      </x:c>
      <x:c r="AJ846" s="39" t="n">
        <x:v>0.5842812264092239</x:v>
      </x:c>
      <x:c r="AK846" s="39" t="n">
        <x:v>0.819311079081198</x:v>
      </x:c>
      <x:c r="AL846" s="34"/>
      <x:c r="AM846" s="34" t="n">
        <x:f>IF(SQRT($B$9)*$B846+SQRT(1-$B$9)*R846&lt;_xlfn.NORM.S.INV($B$6),1,0)</x:f>
        <x:v>0</x:v>
      </x:c>
      <x:c r="AN846" s="34" t="n">
        <x:f>IF(SQRT($B$9)*$B846+SQRT(1-$B$9)*S846&lt;_xlfn.NORM.S.INV($B$6),1,0)</x:f>
        <x:v>0</x:v>
      </x:c>
      <x:c r="AO846" s="34" t="n">
        <x:f>IF(SQRT($B$9)*$B846+SQRT(1-$B$9)*T846&lt;_xlfn.NORM.S.INV($B$6),1,0)</x:f>
        <x:v>0</x:v>
      </x:c>
      <x:c r="AP846" s="34" t="n">
        <x:f>IF(SQRT($B$9)*$B846+SQRT(1-$B$9)*U846&lt;_xlfn.NORM.S.INV($B$6),1,0)</x:f>
        <x:v>0</x:v>
      </x:c>
      <x:c r="AQ846" s="34" t="n">
        <x:f>IF(SQRT($B$9)*$B846+SQRT(1-$B$9)*V846&lt;_xlfn.NORM.S.INV($B$6),1,0)</x:f>
        <x:v>0</x:v>
      </x:c>
      <x:c r="AR846" s="34" t="n">
        <x:f>IF(SQRT($B$9)*$B846+SQRT(1-$B$9)*W846&lt;_xlfn.NORM.S.INV($B$6),1,0)</x:f>
        <x:v>0</x:v>
      </x:c>
      <x:c r="AS846" s="34" t="n">
        <x:f>IF(SQRT($B$9)*$B846+SQRT(1-$B$9)*X846&lt;_xlfn.NORM.S.INV($B$6),1,0)</x:f>
        <x:v>0</x:v>
      </x:c>
      <x:c r="AT846" s="34" t="n">
        <x:f>IF(SQRT($B$9)*$B846+SQRT(1-$B$9)*Y846&lt;_xlfn.NORM.S.INV($B$6),1,0)</x:f>
        <x:v>0</x:v>
      </x:c>
      <x:c r="AU846" s="34" t="n">
        <x:f>IF(SQRT($B$9)*$B846+SQRT(1-$B$9)*Z846&lt;_xlfn.NORM.S.INV($B$6),1,0)</x:f>
        <x:v>0</x:v>
      </x:c>
      <x:c r="AV846" s="34" t="n">
        <x:f>IF(SQRT($B$9)*$B846+SQRT(1-$B$9)*AA846&lt;_xlfn.NORM.S.INV($B$6),1,0)</x:f>
        <x:v>0</x:v>
      </x:c>
      <x:c r="AW846" s="34" t="n">
        <x:f>IF(SQRT($C$9)*$B846+SQRT(1-$C$9)*AB846&lt;_xlfn.NORM.S.INV($C$6),1,0)</x:f>
        <x:v>0</x:v>
      </x:c>
      <x:c r="AX846" s="34" t="n">
        <x:f>IF(SQRT($C$9)*$B846+SQRT(1-$C$9)*AC846&lt;_xlfn.NORM.S.INV($C$6),1,0)</x:f>
        <x:v>0</x:v>
      </x:c>
      <x:c r="AY846" s="34" t="n">
        <x:f>IF(SQRT($C$9)*$B846+SQRT(1-$C$9)*AD846&lt;_xlfn.NORM.S.INV($C$6),1,0)</x:f>
        <x:v>0</x:v>
      </x:c>
      <x:c r="AZ846" s="34" t="n">
        <x:f>IF(SQRT($C$9)*$B846+SQRT(1-$C$9)*AE846&lt;_xlfn.NORM.S.INV($C$6),1,0)</x:f>
        <x:v>0</x:v>
      </x:c>
      <x:c r="BA846" s="34" t="n">
        <x:f>IF(SQRT($C$9)*$B846+SQRT(1-$C$9)*AF846&lt;_xlfn.NORM.S.INV($C$6),1,0)</x:f>
        <x:v>0</x:v>
      </x:c>
      <x:c r="BB846" s="34" t="n">
        <x:f>IF(SQRT($C$9)*$B846+SQRT(1-$C$9)*AG846&lt;_xlfn.NORM.S.INV($C$6),1,0)</x:f>
        <x:v>0</x:v>
      </x:c>
      <x:c r="BC846" s="34" t="n">
        <x:f>IF(SQRT($C$9)*$B846+SQRT(1-$C$9)*AH846&lt;_xlfn.NORM.S.INV($C$6),1,0)</x:f>
        <x:v>0</x:v>
      </x:c>
      <x:c r="BD846" s="34" t="n">
        <x:f>IF(SQRT($C$9)*$B846+SQRT(1-$C$9)*AI846&lt;_xlfn.NORM.S.INV($C$6),1,0)</x:f>
        <x:v>0</x:v>
      </x:c>
      <x:c r="BE846" s="34" t="n">
        <x:f>IF(SQRT($C$9)*$B846+SQRT(1-$C$9)*AJ846&lt;_xlfn.NORM.S.INV($C$6),1,0)</x:f>
        <x:v>0</x:v>
      </x:c>
      <x:c r="BF846" s="34" t="n">
        <x:f>IF(SQRT($C$9)*$B846+SQRT(1-$C$9)*AK846&lt;_xlfn.NORM.S.INV($C$6),1,0)</x:f>
        <x:v>0</x:v>
      </x:c>
      <x:c r="BG846" s="34"/>
      <x:c r="BH846" s="34"/>
      <x:c r="BI846" s="34" t="n">
        <x:f>$B$11*(($A$1061)*$C846/$B$12*$B$7+(1-$A$1061)*$D846/$B$12*$C$7)</x:f>
        <x:v>0</x:v>
      </x:c>
      <x:c r="BJ846" s="34" t="n">
        <x:f>$B$11*(($A$1062)*$C846/$B$12*$B$7+(1-$A$1062)*$D846/$B$12*$C$7)</x:f>
        <x:v>0</x:v>
      </x:c>
      <x:c r="BK846" s="34" t="n">
        <x:f>$B$11*(($A$1063)*$C846/$B$12*$B$7+(1-$A$1063)*$D846/$B$12*$C$7)</x:f>
        <x:v>0</x:v>
      </x:c>
      <x:c r="BL846" s="34" t="n">
        <x:f>$B$11*(($A$1064)*$C846/$B$12*$B$7+(1-$A$1064)*$D846/$B$12*$C$7)</x:f>
        <x:v>0</x:v>
      </x:c>
      <x:c r="BM846" s="34" t="n">
        <x:f>$B$11*(($A$1065)*$C846/$B$12*$B$7+(1-$A$1065)*$D846/$B$12*$C$7)</x:f>
        <x:v>0</x:v>
      </x:c>
      <x:c r="BN846" s="34" t="n">
        <x:f>$B$11*(($A$1066)*$C846/$B$12*$B$7+(1-$A$1066)*$D846/$B$12*$C$7)</x:f>
        <x:v>0</x:v>
      </x:c>
      <x:c r="BO846" s="34" t="n">
        <x:f>$B$11*(($A$1067)*$C846/$B$12*$B$7+(1-$A$1067)*$D846/$B$12*$C$7)</x:f>
        <x:v>0</x:v>
      </x:c>
      <x:c r="BP846" s="34" t="n">
        <x:f>$B$11*(($A$1068)*$C846/$B$12*$B$7+(1-$A$1068)*$D846/$B$12*$C$7)</x:f>
        <x:v>0</x:v>
      </x:c>
      <x:c r="BQ846" s="34" t="n">
        <x:f>$B$11*(($A$1069)*$C846/$B$12*$B$7+(1-$A$1069)*$D846/$B$12*$C$7)</x:f>
        <x:v>0</x:v>
      </x:c>
      <x:c r="BR846" s="34" t="n">
        <x:f>$B$11*(($A$1070)*$C846/$B$12*$B$7+(1-$A$1070)*$D846/$B$12*$C$7)</x:f>
        <x:v>0</x:v>
      </x:c>
      <x:c r="BS846" s="34" t="n">
        <x:f>$B$11*(($A$1071)*$C846/$B$12*$B$7+(1-$A$1071)*$D846/$B$12*$C$7)</x:f>
        <x:v>0</x:v>
      </x:c>
      <x:c r="BT846" s="34" t="n">
        <x:f>$B$11*(($A$1072)*$C846/$B$12*$B$7+(1-$A$1072)*$D846/$B$12*$C$7)</x:f>
        <x:v>0</x:v>
      </x:c>
      <x:c r="BU846" s="34" t="n">
        <x:f>$B$11*(($A$1073)*$C846/$B$12*$B$7+(1-$A$1073)*$D846/$B$12*$C$7)</x:f>
        <x:v>0</x:v>
      </x:c>
      <x:c r="BV846" s="34" t="n">
        <x:f>$B$11*(($A$1074)*$C846/$B$12*$B$7+(1-$A$1074)*$D846/$B$12*$C$7)</x:f>
        <x:v>0</x:v>
      </x:c>
      <x:c r="BW846" s="34" t="n">
        <x:f>$B$11*(($A$1075)*$C846/$B$12*$B$7+(1-$A$1075)*$D846/$B$12*$C$7)</x:f>
        <x:v>0</x:v>
      </x:c>
      <x:c r="BX846" s="34" t="n">
        <x:f>$B$11*(($A$1076)*$C846/$B$12*$B$7+(1-$A$1076)*$D846/$B$12*$C$7)</x:f>
        <x:v>0</x:v>
      </x:c>
      <x:c r="BY846" s="34" t="n">
        <x:f>$B$11*(($A$1077)*$C846/$B$12*$B$7+(1-$A$1077)*$D846/$B$12*$C$7)</x:f>
        <x:v>0</x:v>
      </x:c>
      <x:c r="BZ846" s="34" t="n">
        <x:f>$B$11*(($A$1078)*$C846/$B$12*$B$7+(1-$A$1078)*$D846/$B$12*$C$7)</x:f>
        <x:v>0</x:v>
      </x:c>
      <x:c r="CA846" s="34" t="n">
        <x:f>$B$11*(($A$1079)*$C846/$B$12*$B$7+(1-$A$1079)*$D846/$B$12*$C$7)</x:f>
        <x:v>0</x:v>
      </x:c>
      <x:c r="CB846" s="34" t="n">
        <x:f>$B$11*(($A$1080)*$C846/$B$12*$B$7+(1-$A$1080)*$D846/$B$12*$C$7)</x:f>
        <x:v>0</x:v>
      </x:c>
      <x:c r="CC846" s="34" t="n">
        <x:f>$B$11*(($A$1081)*$C846/$B$12*$B$7+(1-$A$1081)*$D846/$B$12*$C$7)</x:f>
        <x:v>0</x:v>
      </x:c>
    </x:row>
    <x:row r="847">
      <x:c r="A847" s="34" t="n">
        <x:v>823</x:v>
      </x:c>
      <x:c r="B847" s="39" t="n">
        <x:v>-0.3456922330821441</x:v>
      </x:c>
      <x:c r="C847" s="1" t="n">
        <x:f>SUM(AM847:AV847)</x:f>
        <x:v>0</x:v>
      </x:c>
      <x:c r="D847" s="1" t="n">
        <x:f>SUM(AW847:BF847)</x:f>
        <x:v>0</x:v>
      </x:c>
      <x:c r="E847" s="17" t="n">
        <x:f>(1-C847/$B$12)*$B$8-C847/$B$12*$B$7</x:f>
        <x:v>0.05</x:v>
      </x:c>
      <x:c r="F847" s="17" t="n">
        <x:f>(1-D847/$B$12)*$C$8-D847/$B$12*$C$7</x:f>
        <x:v>0.09</x:v>
      </x:c>
      <x:c r="G847" s="32" t="n">
        <x:f>$B$11*($B$10*C847/$B$12*$B$7+(1-$B$10)*D847/$B$12*$C$7)</x:f>
        <x:v>0</x:v>
      </x:c>
      <x:c r="H847" s="17" t="n">
        <x:f>$B$10*E847+(1-$B$10)*F847</x:f>
        <x:v>0.07</x:v>
      </x:c>
      <x:c r="I847" s="34"/>
      <x:c r="J847" s="34"/>
      <x:c r="K847" s="34"/>
      <x:c r="L847" s="34"/>
      <x:c r="M847" s="34"/>
      <x:c r="N847" s="34"/>
      <x:c r="O847" s="34"/>
      <x:c r="P847" s="34"/>
      <x:c r="Q847" s="34"/>
      <x:c r="R847" s="39" t="n">
        <x:v>-0.8251874435830783</x:v>
      </x:c>
      <x:c r="S847" s="39" t="n">
        <x:v>0.4912880244242431</x:v>
      </x:c>
      <x:c r="T847" s="39" t="n">
        <x:v>0.9152402032198409</x:v>
      </x:c>
      <x:c r="U847" s="39" t="n">
        <x:v>-1.2948567948384728</x:v>
      </x:c>
      <x:c r="V847" s="39" t="n">
        <x:v>0.6502025270900834</x:v>
      </x:c>
      <x:c r="W847" s="39" t="n">
        <x:v>1.3886760854808309</x:v>
      </x:c>
      <x:c r="X847" s="39" t="n">
        <x:v>0.5124975817807156</x:v>
      </x:c>
      <x:c r="Y847" s="39" t="n">
        <x:v>0.3778651925720355</x:v>
      </x:c>
      <x:c r="Z847" s="39" t="n">
        <x:v>-0.767760662246264</x:v>
      </x:c>
      <x:c r="AA847" s="39" t="n">
        <x:v>1.0938795667625647</x:v>
      </x:c>
      <x:c r="AB847" s="39" t="n">
        <x:v>0.7394424940002482</x:v>
      </x:c>
      <x:c r="AC847" s="39" t="n">
        <x:v>-1.233768251485375</x:v>
      </x:c>
      <x:c r="AD847" s="39" t="n">
        <x:v>-0.7053712895929446</x:v>
      </x:c>
      <x:c r="AE847" s="39" t="n">
        <x:v>1.1799017327087915</x:v>
      </x:c>
      <x:c r="AF847" s="39" t="n">
        <x:v>-0.06393506776943376</x:v>
      </x:c>
      <x:c r="AG847" s="39" t="n">
        <x:v>0.6685648420591959</x:v>
      </x:c>
      <x:c r="AH847" s="39" t="n">
        <x:v>-1.3542688891457544</x:v>
      </x:c>
      <x:c r="AI847" s="39" t="n">
        <x:v>-0.31223440939445996</x:v>
      </x:c>
      <x:c r="AJ847" s="39" t="n">
        <x:v>0.31964369510910023</x:v>
      </x:c>
      <x:c r="AK847" s="39" t="n">
        <x:v>-0.4955502197975539</x:v>
      </x:c>
      <x:c r="AL847" s="34"/>
      <x:c r="AM847" s="34" t="n">
        <x:f>IF(SQRT($B$9)*$B847+SQRT(1-$B$9)*R847&lt;_xlfn.NORM.S.INV($B$6),1,0)</x:f>
        <x:v>0</x:v>
      </x:c>
      <x:c r="AN847" s="34" t="n">
        <x:f>IF(SQRT($B$9)*$B847+SQRT(1-$B$9)*S847&lt;_xlfn.NORM.S.INV($B$6),1,0)</x:f>
        <x:v>0</x:v>
      </x:c>
      <x:c r="AO847" s="34" t="n">
        <x:f>IF(SQRT($B$9)*$B847+SQRT(1-$B$9)*T847&lt;_xlfn.NORM.S.INV($B$6),1,0)</x:f>
        <x:v>0</x:v>
      </x:c>
      <x:c r="AP847" s="34" t="n">
        <x:f>IF(SQRT($B$9)*$B847+SQRT(1-$B$9)*U847&lt;_xlfn.NORM.S.INV($B$6),1,0)</x:f>
        <x:v>0</x:v>
      </x:c>
      <x:c r="AQ847" s="34" t="n">
        <x:f>IF(SQRT($B$9)*$B847+SQRT(1-$B$9)*V847&lt;_xlfn.NORM.S.INV($B$6),1,0)</x:f>
        <x:v>0</x:v>
      </x:c>
      <x:c r="AR847" s="34" t="n">
        <x:f>IF(SQRT($B$9)*$B847+SQRT(1-$B$9)*W847&lt;_xlfn.NORM.S.INV($B$6),1,0)</x:f>
        <x:v>0</x:v>
      </x:c>
      <x:c r="AS847" s="34" t="n">
        <x:f>IF(SQRT($B$9)*$B847+SQRT(1-$B$9)*X847&lt;_xlfn.NORM.S.INV($B$6),1,0)</x:f>
        <x:v>0</x:v>
      </x:c>
      <x:c r="AT847" s="34" t="n">
        <x:f>IF(SQRT($B$9)*$B847+SQRT(1-$B$9)*Y847&lt;_xlfn.NORM.S.INV($B$6),1,0)</x:f>
        <x:v>0</x:v>
      </x:c>
      <x:c r="AU847" s="34" t="n">
        <x:f>IF(SQRT($B$9)*$B847+SQRT(1-$B$9)*Z847&lt;_xlfn.NORM.S.INV($B$6),1,0)</x:f>
        <x:v>0</x:v>
      </x:c>
      <x:c r="AV847" s="34" t="n">
        <x:f>IF(SQRT($B$9)*$B847+SQRT(1-$B$9)*AA847&lt;_xlfn.NORM.S.INV($B$6),1,0)</x:f>
        <x:v>0</x:v>
      </x:c>
      <x:c r="AW847" s="34" t="n">
        <x:f>IF(SQRT($C$9)*$B847+SQRT(1-$C$9)*AB847&lt;_xlfn.NORM.S.INV($C$6),1,0)</x:f>
        <x:v>0</x:v>
      </x:c>
      <x:c r="AX847" s="34" t="n">
        <x:f>IF(SQRT($C$9)*$B847+SQRT(1-$C$9)*AC847&lt;_xlfn.NORM.S.INV($C$6),1,0)</x:f>
        <x:v>0</x:v>
      </x:c>
      <x:c r="AY847" s="34" t="n">
        <x:f>IF(SQRT($C$9)*$B847+SQRT(1-$C$9)*AD847&lt;_xlfn.NORM.S.INV($C$6),1,0)</x:f>
        <x:v>0</x:v>
      </x:c>
      <x:c r="AZ847" s="34" t="n">
        <x:f>IF(SQRT($C$9)*$B847+SQRT(1-$C$9)*AE847&lt;_xlfn.NORM.S.INV($C$6),1,0)</x:f>
        <x:v>0</x:v>
      </x:c>
      <x:c r="BA847" s="34" t="n">
        <x:f>IF(SQRT($C$9)*$B847+SQRT(1-$C$9)*AF847&lt;_xlfn.NORM.S.INV($C$6),1,0)</x:f>
        <x:v>0</x:v>
      </x:c>
      <x:c r="BB847" s="34" t="n">
        <x:f>IF(SQRT($C$9)*$B847+SQRT(1-$C$9)*AG847&lt;_xlfn.NORM.S.INV($C$6),1,0)</x:f>
        <x:v>0</x:v>
      </x:c>
      <x:c r="BC847" s="34" t="n">
        <x:f>IF(SQRT($C$9)*$B847+SQRT(1-$C$9)*AH847&lt;_xlfn.NORM.S.INV($C$6),1,0)</x:f>
        <x:v>0</x:v>
      </x:c>
      <x:c r="BD847" s="34" t="n">
        <x:f>IF(SQRT($C$9)*$B847+SQRT(1-$C$9)*AI847&lt;_xlfn.NORM.S.INV($C$6),1,0)</x:f>
        <x:v>0</x:v>
      </x:c>
      <x:c r="BE847" s="34" t="n">
        <x:f>IF(SQRT($C$9)*$B847+SQRT(1-$C$9)*AJ847&lt;_xlfn.NORM.S.INV($C$6),1,0)</x:f>
        <x:v>0</x:v>
      </x:c>
      <x:c r="BF847" s="34" t="n">
        <x:f>IF(SQRT($C$9)*$B847+SQRT(1-$C$9)*AK847&lt;_xlfn.NORM.S.INV($C$6),1,0)</x:f>
        <x:v>0</x:v>
      </x:c>
      <x:c r="BG847" s="34"/>
      <x:c r="BH847" s="34"/>
      <x:c r="BI847" s="34" t="n">
        <x:f>$B$11*(($A$1061)*$C847/$B$12*$B$7+(1-$A$1061)*$D847/$B$12*$C$7)</x:f>
        <x:v>0</x:v>
      </x:c>
      <x:c r="BJ847" s="34" t="n">
        <x:f>$B$11*(($A$1062)*$C847/$B$12*$B$7+(1-$A$1062)*$D847/$B$12*$C$7)</x:f>
        <x:v>0</x:v>
      </x:c>
      <x:c r="BK847" s="34" t="n">
        <x:f>$B$11*(($A$1063)*$C847/$B$12*$B$7+(1-$A$1063)*$D847/$B$12*$C$7)</x:f>
        <x:v>0</x:v>
      </x:c>
      <x:c r="BL847" s="34" t="n">
        <x:f>$B$11*(($A$1064)*$C847/$B$12*$B$7+(1-$A$1064)*$D847/$B$12*$C$7)</x:f>
        <x:v>0</x:v>
      </x:c>
      <x:c r="BM847" s="34" t="n">
        <x:f>$B$11*(($A$1065)*$C847/$B$12*$B$7+(1-$A$1065)*$D847/$B$12*$C$7)</x:f>
        <x:v>0</x:v>
      </x:c>
      <x:c r="BN847" s="34" t="n">
        <x:f>$B$11*(($A$1066)*$C847/$B$12*$B$7+(1-$A$1066)*$D847/$B$12*$C$7)</x:f>
        <x:v>0</x:v>
      </x:c>
      <x:c r="BO847" s="34" t="n">
        <x:f>$B$11*(($A$1067)*$C847/$B$12*$B$7+(1-$A$1067)*$D847/$B$12*$C$7)</x:f>
        <x:v>0</x:v>
      </x:c>
      <x:c r="BP847" s="34" t="n">
        <x:f>$B$11*(($A$1068)*$C847/$B$12*$B$7+(1-$A$1068)*$D847/$B$12*$C$7)</x:f>
        <x:v>0</x:v>
      </x:c>
      <x:c r="BQ847" s="34" t="n">
        <x:f>$B$11*(($A$1069)*$C847/$B$12*$B$7+(1-$A$1069)*$D847/$B$12*$C$7)</x:f>
        <x:v>0</x:v>
      </x:c>
      <x:c r="BR847" s="34" t="n">
        <x:f>$B$11*(($A$1070)*$C847/$B$12*$B$7+(1-$A$1070)*$D847/$B$12*$C$7)</x:f>
        <x:v>0</x:v>
      </x:c>
      <x:c r="BS847" s="34" t="n">
        <x:f>$B$11*(($A$1071)*$C847/$B$12*$B$7+(1-$A$1071)*$D847/$B$12*$C$7)</x:f>
        <x:v>0</x:v>
      </x:c>
      <x:c r="BT847" s="34" t="n">
        <x:f>$B$11*(($A$1072)*$C847/$B$12*$B$7+(1-$A$1072)*$D847/$B$12*$C$7)</x:f>
        <x:v>0</x:v>
      </x:c>
      <x:c r="BU847" s="34" t="n">
        <x:f>$B$11*(($A$1073)*$C847/$B$12*$B$7+(1-$A$1073)*$D847/$B$12*$C$7)</x:f>
        <x:v>0</x:v>
      </x:c>
      <x:c r="BV847" s="34" t="n">
        <x:f>$B$11*(($A$1074)*$C847/$B$12*$B$7+(1-$A$1074)*$D847/$B$12*$C$7)</x:f>
        <x:v>0</x:v>
      </x:c>
      <x:c r="BW847" s="34" t="n">
        <x:f>$B$11*(($A$1075)*$C847/$B$12*$B$7+(1-$A$1075)*$D847/$B$12*$C$7)</x:f>
        <x:v>0</x:v>
      </x:c>
      <x:c r="BX847" s="34" t="n">
        <x:f>$B$11*(($A$1076)*$C847/$B$12*$B$7+(1-$A$1076)*$D847/$B$12*$C$7)</x:f>
        <x:v>0</x:v>
      </x:c>
      <x:c r="BY847" s="34" t="n">
        <x:f>$B$11*(($A$1077)*$C847/$B$12*$B$7+(1-$A$1077)*$D847/$B$12*$C$7)</x:f>
        <x:v>0</x:v>
      </x:c>
      <x:c r="BZ847" s="34" t="n">
        <x:f>$B$11*(($A$1078)*$C847/$B$12*$B$7+(1-$A$1078)*$D847/$B$12*$C$7)</x:f>
        <x:v>0</x:v>
      </x:c>
      <x:c r="CA847" s="34" t="n">
        <x:f>$B$11*(($A$1079)*$C847/$B$12*$B$7+(1-$A$1079)*$D847/$B$12*$C$7)</x:f>
        <x:v>0</x:v>
      </x:c>
      <x:c r="CB847" s="34" t="n">
        <x:f>$B$11*(($A$1080)*$C847/$B$12*$B$7+(1-$A$1080)*$D847/$B$12*$C$7)</x:f>
        <x:v>0</x:v>
      </x:c>
      <x:c r="CC847" s="34" t="n">
        <x:f>$B$11*(($A$1081)*$C847/$B$12*$B$7+(1-$A$1081)*$D847/$B$12*$C$7)</x:f>
        <x:v>0</x:v>
      </x:c>
    </x:row>
    <x:row r="848">
      <x:c r="A848" s="34" t="n">
        <x:v>824</x:v>
      </x:c>
      <x:c r="B848" s="39" t="n">
        <x:v>0.802192737730826</x:v>
      </x:c>
      <x:c r="C848" s="1" t="n">
        <x:f>SUM(AM848:AV848)</x:f>
        <x:v>0</x:v>
      </x:c>
      <x:c r="D848" s="1" t="n">
        <x:f>SUM(AW848:BF848)</x:f>
        <x:v>0</x:v>
      </x:c>
      <x:c r="E848" s="17" t="n">
        <x:f>(1-C848/$B$12)*$B$8-C848/$B$12*$B$7</x:f>
        <x:v>0.05</x:v>
      </x:c>
      <x:c r="F848" s="17" t="n">
        <x:f>(1-D848/$B$12)*$C$8-D848/$B$12*$C$7</x:f>
        <x:v>0.09</x:v>
      </x:c>
      <x:c r="G848" s="32" t="n">
        <x:f>$B$11*($B$10*C848/$B$12*$B$7+(1-$B$10)*D848/$B$12*$C$7)</x:f>
        <x:v>0</x:v>
      </x:c>
      <x:c r="H848" s="17" t="n">
        <x:f>$B$10*E848+(1-$B$10)*F848</x:f>
        <x:v>0.07</x:v>
      </x:c>
      <x:c r="I848" s="34"/>
      <x:c r="J848" s="34"/>
      <x:c r="K848" s="34"/>
      <x:c r="L848" s="34"/>
      <x:c r="M848" s="34"/>
      <x:c r="N848" s="34"/>
      <x:c r="O848" s="34"/>
      <x:c r="P848" s="34"/>
      <x:c r="Q848" s="34"/>
      <x:c r="R848" s="39" t="n">
        <x:v>0.661874641641263</x:v>
      </x:c>
      <x:c r="S848" s="39" t="n">
        <x:v>-0.8550181536117811</x:v>
      </x:c>
      <x:c r="T848" s="39" t="n">
        <x:v>-1.8531548858259521</x:v>
      </x:c>
      <x:c r="U848" s="39" t="n">
        <x:v>1.101858624251068</x:v>
      </x:c>
      <x:c r="V848" s="39" t="n">
        <x:v>-0.5484306504259788</x:v>
      </x:c>
      <x:c r="W848" s="39" t="n">
        <x:v>-1.2252380563632355</x:v>
      </x:c>
      <x:c r="X848" s="39" t="n">
        <x:v>0.19609188930040114</x:v>
      </x:c>
      <x:c r="Y848" s="39" t="n">
        <x:v>0.5396961154570885</x:v>
      </x:c>
      <x:c r="Z848" s="39" t="n">
        <x:v>-0.746817994211456</x:v>
      </x:c>
      <x:c r="AA848" s="39" t="n">
        <x:v>-0.2618486983927455</x:v>
      </x:c>
      <x:c r="AB848" s="39" t="n">
        <x:v>0.8000161376984857</x:v>
      </x:c>
      <x:c r="AC848" s="39" t="n">
        <x:v>0.26539470298971796</x:v>
      </x:c>
      <x:c r="AD848" s="39" t="n">
        <x:v>1.1903172989843347</x:v>
      </x:c>
      <x:c r="AE848" s="39" t="n">
        <x:v>-0.8572206129728464</x:v>
      </x:c>
      <x:c r="AF848" s="39" t="n">
        <x:v>-0.20659478698753478</x:v>
      </x:c>
      <x:c r="AG848" s="39" t="n">
        <x:v>-0.3447258865772516</x:v>
      </x:c>
      <x:c r="AH848" s="39" t="n">
        <x:v>-0.6743204276298687</x:v>
      </x:c>
      <x:c r="AI848" s="39" t="n">
        <x:v>-0.3459691308272999</x:v>
      </x:c>
      <x:c r="AJ848" s="39" t="n">
        <x:v>-0.5309472484778011</x:v>
      </x:c>
      <x:c r="AK848" s="39" t="n">
        <x:v>0.6045860973322456</x:v>
      </x:c>
      <x:c r="AL848" s="34"/>
      <x:c r="AM848" s="34" t="n">
        <x:f>IF(SQRT($B$9)*$B848+SQRT(1-$B$9)*R848&lt;_xlfn.NORM.S.INV($B$6),1,0)</x:f>
        <x:v>0</x:v>
      </x:c>
      <x:c r="AN848" s="34" t="n">
        <x:f>IF(SQRT($B$9)*$B848+SQRT(1-$B$9)*S848&lt;_xlfn.NORM.S.INV($B$6),1,0)</x:f>
        <x:v>0</x:v>
      </x:c>
      <x:c r="AO848" s="34" t="n">
        <x:f>IF(SQRT($B$9)*$B848+SQRT(1-$B$9)*T848&lt;_xlfn.NORM.S.INV($B$6),1,0)</x:f>
        <x:v>0</x:v>
      </x:c>
      <x:c r="AP848" s="34" t="n">
        <x:f>IF(SQRT($B$9)*$B848+SQRT(1-$B$9)*U848&lt;_xlfn.NORM.S.INV($B$6),1,0)</x:f>
        <x:v>0</x:v>
      </x:c>
      <x:c r="AQ848" s="34" t="n">
        <x:f>IF(SQRT($B$9)*$B848+SQRT(1-$B$9)*V848&lt;_xlfn.NORM.S.INV($B$6),1,0)</x:f>
        <x:v>0</x:v>
      </x:c>
      <x:c r="AR848" s="34" t="n">
        <x:f>IF(SQRT($B$9)*$B848+SQRT(1-$B$9)*W848&lt;_xlfn.NORM.S.INV($B$6),1,0)</x:f>
        <x:v>0</x:v>
      </x:c>
      <x:c r="AS848" s="34" t="n">
        <x:f>IF(SQRT($B$9)*$B848+SQRT(1-$B$9)*X848&lt;_xlfn.NORM.S.INV($B$6),1,0)</x:f>
        <x:v>0</x:v>
      </x:c>
      <x:c r="AT848" s="34" t="n">
        <x:f>IF(SQRT($B$9)*$B848+SQRT(1-$B$9)*Y848&lt;_xlfn.NORM.S.INV($B$6),1,0)</x:f>
        <x:v>0</x:v>
      </x:c>
      <x:c r="AU848" s="34" t="n">
        <x:f>IF(SQRT($B$9)*$B848+SQRT(1-$B$9)*Z848&lt;_xlfn.NORM.S.INV($B$6),1,0)</x:f>
        <x:v>0</x:v>
      </x:c>
      <x:c r="AV848" s="34" t="n">
        <x:f>IF(SQRT($B$9)*$B848+SQRT(1-$B$9)*AA848&lt;_xlfn.NORM.S.INV($B$6),1,0)</x:f>
        <x:v>0</x:v>
      </x:c>
      <x:c r="AW848" s="34" t="n">
        <x:f>IF(SQRT($C$9)*$B848+SQRT(1-$C$9)*AB848&lt;_xlfn.NORM.S.INV($C$6),1,0)</x:f>
        <x:v>0</x:v>
      </x:c>
      <x:c r="AX848" s="34" t="n">
        <x:f>IF(SQRT($C$9)*$B848+SQRT(1-$C$9)*AC848&lt;_xlfn.NORM.S.INV($C$6),1,0)</x:f>
        <x:v>0</x:v>
      </x:c>
      <x:c r="AY848" s="34" t="n">
        <x:f>IF(SQRT($C$9)*$B848+SQRT(1-$C$9)*AD848&lt;_xlfn.NORM.S.INV($C$6),1,0)</x:f>
        <x:v>0</x:v>
      </x:c>
      <x:c r="AZ848" s="34" t="n">
        <x:f>IF(SQRT($C$9)*$B848+SQRT(1-$C$9)*AE848&lt;_xlfn.NORM.S.INV($C$6),1,0)</x:f>
        <x:v>0</x:v>
      </x:c>
      <x:c r="BA848" s="34" t="n">
        <x:f>IF(SQRT($C$9)*$B848+SQRT(1-$C$9)*AF848&lt;_xlfn.NORM.S.INV($C$6),1,0)</x:f>
        <x:v>0</x:v>
      </x:c>
      <x:c r="BB848" s="34" t="n">
        <x:f>IF(SQRT($C$9)*$B848+SQRT(1-$C$9)*AG848&lt;_xlfn.NORM.S.INV($C$6),1,0)</x:f>
        <x:v>0</x:v>
      </x:c>
      <x:c r="BC848" s="34" t="n">
        <x:f>IF(SQRT($C$9)*$B848+SQRT(1-$C$9)*AH848&lt;_xlfn.NORM.S.INV($C$6),1,0)</x:f>
        <x:v>0</x:v>
      </x:c>
      <x:c r="BD848" s="34" t="n">
        <x:f>IF(SQRT($C$9)*$B848+SQRT(1-$C$9)*AI848&lt;_xlfn.NORM.S.INV($C$6),1,0)</x:f>
        <x:v>0</x:v>
      </x:c>
      <x:c r="BE848" s="34" t="n">
        <x:f>IF(SQRT($C$9)*$B848+SQRT(1-$C$9)*AJ848&lt;_xlfn.NORM.S.INV($C$6),1,0)</x:f>
        <x:v>0</x:v>
      </x:c>
      <x:c r="BF848" s="34" t="n">
        <x:f>IF(SQRT($C$9)*$B848+SQRT(1-$C$9)*AK848&lt;_xlfn.NORM.S.INV($C$6),1,0)</x:f>
        <x:v>0</x:v>
      </x:c>
      <x:c r="BG848" s="34"/>
      <x:c r="BH848" s="34"/>
      <x:c r="BI848" s="34" t="n">
        <x:f>$B$11*(($A$1061)*$C848/$B$12*$B$7+(1-$A$1061)*$D848/$B$12*$C$7)</x:f>
        <x:v>0</x:v>
      </x:c>
      <x:c r="BJ848" s="34" t="n">
        <x:f>$B$11*(($A$1062)*$C848/$B$12*$B$7+(1-$A$1062)*$D848/$B$12*$C$7)</x:f>
        <x:v>0</x:v>
      </x:c>
      <x:c r="BK848" s="34" t="n">
        <x:f>$B$11*(($A$1063)*$C848/$B$12*$B$7+(1-$A$1063)*$D848/$B$12*$C$7)</x:f>
        <x:v>0</x:v>
      </x:c>
      <x:c r="BL848" s="34" t="n">
        <x:f>$B$11*(($A$1064)*$C848/$B$12*$B$7+(1-$A$1064)*$D848/$B$12*$C$7)</x:f>
        <x:v>0</x:v>
      </x:c>
      <x:c r="BM848" s="34" t="n">
        <x:f>$B$11*(($A$1065)*$C848/$B$12*$B$7+(1-$A$1065)*$D848/$B$12*$C$7)</x:f>
        <x:v>0</x:v>
      </x:c>
      <x:c r="BN848" s="34" t="n">
        <x:f>$B$11*(($A$1066)*$C848/$B$12*$B$7+(1-$A$1066)*$D848/$B$12*$C$7)</x:f>
        <x:v>0</x:v>
      </x:c>
      <x:c r="BO848" s="34" t="n">
        <x:f>$B$11*(($A$1067)*$C848/$B$12*$B$7+(1-$A$1067)*$D848/$B$12*$C$7)</x:f>
        <x:v>0</x:v>
      </x:c>
      <x:c r="BP848" s="34" t="n">
        <x:f>$B$11*(($A$1068)*$C848/$B$12*$B$7+(1-$A$1068)*$D848/$B$12*$C$7)</x:f>
        <x:v>0</x:v>
      </x:c>
      <x:c r="BQ848" s="34" t="n">
        <x:f>$B$11*(($A$1069)*$C848/$B$12*$B$7+(1-$A$1069)*$D848/$B$12*$C$7)</x:f>
        <x:v>0</x:v>
      </x:c>
      <x:c r="BR848" s="34" t="n">
        <x:f>$B$11*(($A$1070)*$C848/$B$12*$B$7+(1-$A$1070)*$D848/$B$12*$C$7)</x:f>
        <x:v>0</x:v>
      </x:c>
      <x:c r="BS848" s="34" t="n">
        <x:f>$B$11*(($A$1071)*$C848/$B$12*$B$7+(1-$A$1071)*$D848/$B$12*$C$7)</x:f>
        <x:v>0</x:v>
      </x:c>
      <x:c r="BT848" s="34" t="n">
        <x:f>$B$11*(($A$1072)*$C848/$B$12*$B$7+(1-$A$1072)*$D848/$B$12*$C$7)</x:f>
        <x:v>0</x:v>
      </x:c>
      <x:c r="BU848" s="34" t="n">
        <x:f>$B$11*(($A$1073)*$C848/$B$12*$B$7+(1-$A$1073)*$D848/$B$12*$C$7)</x:f>
        <x:v>0</x:v>
      </x:c>
      <x:c r="BV848" s="34" t="n">
        <x:f>$B$11*(($A$1074)*$C848/$B$12*$B$7+(1-$A$1074)*$D848/$B$12*$C$7)</x:f>
        <x:v>0</x:v>
      </x:c>
      <x:c r="BW848" s="34" t="n">
        <x:f>$B$11*(($A$1075)*$C848/$B$12*$B$7+(1-$A$1075)*$D848/$B$12*$C$7)</x:f>
        <x:v>0</x:v>
      </x:c>
      <x:c r="BX848" s="34" t="n">
        <x:f>$B$11*(($A$1076)*$C848/$B$12*$B$7+(1-$A$1076)*$D848/$B$12*$C$7)</x:f>
        <x:v>0</x:v>
      </x:c>
      <x:c r="BY848" s="34" t="n">
        <x:f>$B$11*(($A$1077)*$C848/$B$12*$B$7+(1-$A$1077)*$D848/$B$12*$C$7)</x:f>
        <x:v>0</x:v>
      </x:c>
      <x:c r="BZ848" s="34" t="n">
        <x:f>$B$11*(($A$1078)*$C848/$B$12*$B$7+(1-$A$1078)*$D848/$B$12*$C$7)</x:f>
        <x:v>0</x:v>
      </x:c>
      <x:c r="CA848" s="34" t="n">
        <x:f>$B$11*(($A$1079)*$C848/$B$12*$B$7+(1-$A$1079)*$D848/$B$12*$C$7)</x:f>
        <x:v>0</x:v>
      </x:c>
      <x:c r="CB848" s="34" t="n">
        <x:f>$B$11*(($A$1080)*$C848/$B$12*$B$7+(1-$A$1080)*$D848/$B$12*$C$7)</x:f>
        <x:v>0</x:v>
      </x:c>
      <x:c r="CC848" s="34" t="n">
        <x:f>$B$11*(($A$1081)*$C848/$B$12*$B$7+(1-$A$1081)*$D848/$B$12*$C$7)</x:f>
        <x:v>0</x:v>
      </x:c>
    </x:row>
    <x:row r="849">
      <x:c r="A849" s="34" t="n">
        <x:v>825</x:v>
      </x:c>
      <x:c r="B849" s="39" t="n">
        <x:v>0.9410855420314551</x:v>
      </x:c>
      <x:c r="C849" s="1" t="n">
        <x:f>SUM(AM849:AV849)</x:f>
        <x:v>0</x:v>
      </x:c>
      <x:c r="D849" s="1" t="n">
        <x:f>SUM(AW849:BF849)</x:f>
        <x:v>0</x:v>
      </x:c>
      <x:c r="E849" s="17" t="n">
        <x:f>(1-C849/$B$12)*$B$8-C849/$B$12*$B$7</x:f>
        <x:v>0.05</x:v>
      </x:c>
      <x:c r="F849" s="17" t="n">
        <x:f>(1-D849/$B$12)*$C$8-D849/$B$12*$C$7</x:f>
        <x:v>0.09</x:v>
      </x:c>
      <x:c r="G849" s="32" t="n">
        <x:f>$B$11*($B$10*C849/$B$12*$B$7+(1-$B$10)*D849/$B$12*$C$7)</x:f>
        <x:v>0</x:v>
      </x:c>
      <x:c r="H849" s="17" t="n">
        <x:f>$B$10*E849+(1-$B$10)*F849</x:f>
        <x:v>0.07</x:v>
      </x:c>
      <x:c r="I849" s="34"/>
      <x:c r="J849" s="34"/>
      <x:c r="K849" s="34"/>
      <x:c r="L849" s="34"/>
      <x:c r="M849" s="34"/>
      <x:c r="N849" s="34"/>
      <x:c r="O849" s="34"/>
      <x:c r="P849" s="34"/>
      <x:c r="Q849" s="34"/>
      <x:c r="R849" s="39" t="n">
        <x:v>-0.03055102954291258</x:v>
      </x:c>
      <x:c r="S849" s="39" t="n">
        <x:v>1.3787569743495525</x:v>
      </x:c>
      <x:c r="T849" s="39" t="n">
        <x:v>-0.03092796352151698</x:v>
      </x:c>
      <x:c r="U849" s="39" t="n">
        <x:v>1.3319998741211272</x:v>
      </x:c>
      <x:c r="V849" s="39" t="n">
        <x:v>0.7712012820998745</x:v>
      </x:c>
      <x:c r="W849" s="39" t="n">
        <x:v>-0.3431232413429443</x:v>
      </x:c>
      <x:c r="X849" s="39" t="n">
        <x:v>0.36625304127823494</x:v>
      </x:c>
      <x:c r="Y849" s="39" t="n">
        <x:v>1.459003345312073</x:v>
      </x:c>
      <x:c r="Z849" s="39" t="n">
        <x:v>0.24937669011302976</x:v>
      </x:c>
      <x:c r="AA849" s="39" t="n">
        <x:v>0.30322344848030225</x:v>
      </x:c>
      <x:c r="AB849" s="39" t="n">
        <x:v>0.04290503217382635</x:v>
      </x:c>
      <x:c r="AC849" s="39" t="n">
        <x:v>-0.7990472728157958</x:v>
      </x:c>
      <x:c r="AD849" s="39" t="n">
        <x:v>-0.0483545120447985</x:v>
      </x:c>
      <x:c r="AE849" s="39" t="n">
        <x:v>1.016618293923155</x:v>
      </x:c>
      <x:c r="AF849" s="39" t="n">
        <x:v>0.316574842299687</x:v>
      </x:c>
      <x:c r="AG849" s="39" t="n">
        <x:v>0.8601873884120529</x:v>
      </x:c>
      <x:c r="AH849" s="39" t="n">
        <x:v>0.26928936305627266</x:v>
      </x:c>
      <x:c r="AI849" s="39" t="n">
        <x:v>-0.23539184606012378</x:v>
      </x:c>
      <x:c r="AJ849" s="39" t="n">
        <x:v>1.4367666330242947</x:v>
      </x:c>
      <x:c r="AK849" s="39" t="n">
        <x:v>-0.7000979869797905</x:v>
      </x:c>
      <x:c r="AL849" s="34"/>
      <x:c r="AM849" s="34" t="n">
        <x:f>IF(SQRT($B$9)*$B849+SQRT(1-$B$9)*R849&lt;_xlfn.NORM.S.INV($B$6),1,0)</x:f>
        <x:v>0</x:v>
      </x:c>
      <x:c r="AN849" s="34" t="n">
        <x:f>IF(SQRT($B$9)*$B849+SQRT(1-$B$9)*S849&lt;_xlfn.NORM.S.INV($B$6),1,0)</x:f>
        <x:v>0</x:v>
      </x:c>
      <x:c r="AO849" s="34" t="n">
        <x:f>IF(SQRT($B$9)*$B849+SQRT(1-$B$9)*T849&lt;_xlfn.NORM.S.INV($B$6),1,0)</x:f>
        <x:v>0</x:v>
      </x:c>
      <x:c r="AP849" s="34" t="n">
        <x:f>IF(SQRT($B$9)*$B849+SQRT(1-$B$9)*U849&lt;_xlfn.NORM.S.INV($B$6),1,0)</x:f>
        <x:v>0</x:v>
      </x:c>
      <x:c r="AQ849" s="34" t="n">
        <x:f>IF(SQRT($B$9)*$B849+SQRT(1-$B$9)*V849&lt;_xlfn.NORM.S.INV($B$6),1,0)</x:f>
        <x:v>0</x:v>
      </x:c>
      <x:c r="AR849" s="34" t="n">
        <x:f>IF(SQRT($B$9)*$B849+SQRT(1-$B$9)*W849&lt;_xlfn.NORM.S.INV($B$6),1,0)</x:f>
        <x:v>0</x:v>
      </x:c>
      <x:c r="AS849" s="34" t="n">
        <x:f>IF(SQRT($B$9)*$B849+SQRT(1-$B$9)*X849&lt;_xlfn.NORM.S.INV($B$6),1,0)</x:f>
        <x:v>0</x:v>
      </x:c>
      <x:c r="AT849" s="34" t="n">
        <x:f>IF(SQRT($B$9)*$B849+SQRT(1-$B$9)*Y849&lt;_xlfn.NORM.S.INV($B$6),1,0)</x:f>
        <x:v>0</x:v>
      </x:c>
      <x:c r="AU849" s="34" t="n">
        <x:f>IF(SQRT($B$9)*$B849+SQRT(1-$B$9)*Z849&lt;_xlfn.NORM.S.INV($B$6),1,0)</x:f>
        <x:v>0</x:v>
      </x:c>
      <x:c r="AV849" s="34" t="n">
        <x:f>IF(SQRT($B$9)*$B849+SQRT(1-$B$9)*AA849&lt;_xlfn.NORM.S.INV($B$6),1,0)</x:f>
        <x:v>0</x:v>
      </x:c>
      <x:c r="AW849" s="34" t="n">
        <x:f>IF(SQRT($C$9)*$B849+SQRT(1-$C$9)*AB849&lt;_xlfn.NORM.S.INV($C$6),1,0)</x:f>
        <x:v>0</x:v>
      </x:c>
      <x:c r="AX849" s="34" t="n">
        <x:f>IF(SQRT($C$9)*$B849+SQRT(1-$C$9)*AC849&lt;_xlfn.NORM.S.INV($C$6),1,0)</x:f>
        <x:v>0</x:v>
      </x:c>
      <x:c r="AY849" s="34" t="n">
        <x:f>IF(SQRT($C$9)*$B849+SQRT(1-$C$9)*AD849&lt;_xlfn.NORM.S.INV($C$6),1,0)</x:f>
        <x:v>0</x:v>
      </x:c>
      <x:c r="AZ849" s="34" t="n">
        <x:f>IF(SQRT($C$9)*$B849+SQRT(1-$C$9)*AE849&lt;_xlfn.NORM.S.INV($C$6),1,0)</x:f>
        <x:v>0</x:v>
      </x:c>
      <x:c r="BA849" s="34" t="n">
        <x:f>IF(SQRT($C$9)*$B849+SQRT(1-$C$9)*AF849&lt;_xlfn.NORM.S.INV($C$6),1,0)</x:f>
        <x:v>0</x:v>
      </x:c>
      <x:c r="BB849" s="34" t="n">
        <x:f>IF(SQRT($C$9)*$B849+SQRT(1-$C$9)*AG849&lt;_xlfn.NORM.S.INV($C$6),1,0)</x:f>
        <x:v>0</x:v>
      </x:c>
      <x:c r="BC849" s="34" t="n">
        <x:f>IF(SQRT($C$9)*$B849+SQRT(1-$C$9)*AH849&lt;_xlfn.NORM.S.INV($C$6),1,0)</x:f>
        <x:v>0</x:v>
      </x:c>
      <x:c r="BD849" s="34" t="n">
        <x:f>IF(SQRT($C$9)*$B849+SQRT(1-$C$9)*AI849&lt;_xlfn.NORM.S.INV($C$6),1,0)</x:f>
        <x:v>0</x:v>
      </x:c>
      <x:c r="BE849" s="34" t="n">
        <x:f>IF(SQRT($C$9)*$B849+SQRT(1-$C$9)*AJ849&lt;_xlfn.NORM.S.INV($C$6),1,0)</x:f>
        <x:v>0</x:v>
      </x:c>
      <x:c r="BF849" s="34" t="n">
        <x:f>IF(SQRT($C$9)*$B849+SQRT(1-$C$9)*AK849&lt;_xlfn.NORM.S.INV($C$6),1,0)</x:f>
        <x:v>0</x:v>
      </x:c>
      <x:c r="BG849" s="34"/>
      <x:c r="BH849" s="34"/>
      <x:c r="BI849" s="34" t="n">
        <x:f>$B$11*(($A$1061)*$C849/$B$12*$B$7+(1-$A$1061)*$D849/$B$12*$C$7)</x:f>
        <x:v>0</x:v>
      </x:c>
      <x:c r="BJ849" s="34" t="n">
        <x:f>$B$11*(($A$1062)*$C849/$B$12*$B$7+(1-$A$1062)*$D849/$B$12*$C$7)</x:f>
        <x:v>0</x:v>
      </x:c>
      <x:c r="BK849" s="34" t="n">
        <x:f>$B$11*(($A$1063)*$C849/$B$12*$B$7+(1-$A$1063)*$D849/$B$12*$C$7)</x:f>
        <x:v>0</x:v>
      </x:c>
      <x:c r="BL849" s="34" t="n">
        <x:f>$B$11*(($A$1064)*$C849/$B$12*$B$7+(1-$A$1064)*$D849/$B$12*$C$7)</x:f>
        <x:v>0</x:v>
      </x:c>
      <x:c r="BM849" s="34" t="n">
        <x:f>$B$11*(($A$1065)*$C849/$B$12*$B$7+(1-$A$1065)*$D849/$B$12*$C$7)</x:f>
        <x:v>0</x:v>
      </x:c>
      <x:c r="BN849" s="34" t="n">
        <x:f>$B$11*(($A$1066)*$C849/$B$12*$B$7+(1-$A$1066)*$D849/$B$12*$C$7)</x:f>
        <x:v>0</x:v>
      </x:c>
      <x:c r="BO849" s="34" t="n">
        <x:f>$B$11*(($A$1067)*$C849/$B$12*$B$7+(1-$A$1067)*$D849/$B$12*$C$7)</x:f>
        <x:v>0</x:v>
      </x:c>
      <x:c r="BP849" s="34" t="n">
        <x:f>$B$11*(($A$1068)*$C849/$B$12*$B$7+(1-$A$1068)*$D849/$B$12*$C$7)</x:f>
        <x:v>0</x:v>
      </x:c>
      <x:c r="BQ849" s="34" t="n">
        <x:f>$B$11*(($A$1069)*$C849/$B$12*$B$7+(1-$A$1069)*$D849/$B$12*$C$7)</x:f>
        <x:v>0</x:v>
      </x:c>
      <x:c r="BR849" s="34" t="n">
        <x:f>$B$11*(($A$1070)*$C849/$B$12*$B$7+(1-$A$1070)*$D849/$B$12*$C$7)</x:f>
        <x:v>0</x:v>
      </x:c>
      <x:c r="BS849" s="34" t="n">
        <x:f>$B$11*(($A$1071)*$C849/$B$12*$B$7+(1-$A$1071)*$D849/$B$12*$C$7)</x:f>
        <x:v>0</x:v>
      </x:c>
      <x:c r="BT849" s="34" t="n">
        <x:f>$B$11*(($A$1072)*$C849/$B$12*$B$7+(1-$A$1072)*$D849/$B$12*$C$7)</x:f>
        <x:v>0</x:v>
      </x:c>
      <x:c r="BU849" s="34" t="n">
        <x:f>$B$11*(($A$1073)*$C849/$B$12*$B$7+(1-$A$1073)*$D849/$B$12*$C$7)</x:f>
        <x:v>0</x:v>
      </x:c>
      <x:c r="BV849" s="34" t="n">
        <x:f>$B$11*(($A$1074)*$C849/$B$12*$B$7+(1-$A$1074)*$D849/$B$12*$C$7)</x:f>
        <x:v>0</x:v>
      </x:c>
      <x:c r="BW849" s="34" t="n">
        <x:f>$B$11*(($A$1075)*$C849/$B$12*$B$7+(1-$A$1075)*$D849/$B$12*$C$7)</x:f>
        <x:v>0</x:v>
      </x:c>
      <x:c r="BX849" s="34" t="n">
        <x:f>$B$11*(($A$1076)*$C849/$B$12*$B$7+(1-$A$1076)*$D849/$B$12*$C$7)</x:f>
        <x:v>0</x:v>
      </x:c>
      <x:c r="BY849" s="34" t="n">
        <x:f>$B$11*(($A$1077)*$C849/$B$12*$B$7+(1-$A$1077)*$D849/$B$12*$C$7)</x:f>
        <x:v>0</x:v>
      </x:c>
      <x:c r="BZ849" s="34" t="n">
        <x:f>$B$11*(($A$1078)*$C849/$B$12*$B$7+(1-$A$1078)*$D849/$B$12*$C$7)</x:f>
        <x:v>0</x:v>
      </x:c>
      <x:c r="CA849" s="34" t="n">
        <x:f>$B$11*(($A$1079)*$C849/$B$12*$B$7+(1-$A$1079)*$D849/$B$12*$C$7)</x:f>
        <x:v>0</x:v>
      </x:c>
      <x:c r="CB849" s="34" t="n">
        <x:f>$B$11*(($A$1080)*$C849/$B$12*$B$7+(1-$A$1080)*$D849/$B$12*$C$7)</x:f>
        <x:v>0</x:v>
      </x:c>
      <x:c r="CC849" s="34" t="n">
        <x:f>$B$11*(($A$1081)*$C849/$B$12*$B$7+(1-$A$1081)*$D849/$B$12*$C$7)</x:f>
        <x:v>0</x:v>
      </x:c>
    </x:row>
    <x:row r="850">
      <x:c r="A850" s="34" t="n">
        <x:v>826</x:v>
      </x:c>
      <x:c r="B850" s="39" t="n">
        <x:v>-2.060749102844331</x:v>
      </x:c>
      <x:c r="C850" s="1" t="n">
        <x:f>SUM(AM850:AV850)</x:f>
        <x:v>0</x:v>
      </x:c>
      <x:c r="D850" s="1" t="n">
        <x:f>SUM(AW850:BF850)</x:f>
        <x:v>3</x:v>
      </x:c>
      <x:c r="E850" s="17" t="n">
        <x:f>(1-C850/$B$12)*$B$8-C850/$B$12*$B$7</x:f>
        <x:v>0.05</x:v>
      </x:c>
      <x:c r="F850" s="17" t="n">
        <x:f>(1-D850/$B$12)*$C$8-D850/$B$12*$C$7</x:f>
        <x:v>-0.11699999999999999</x:v>
      </x:c>
      <x:c r="G850" s="32" t="n">
        <x:f>$B$11*($B$10*C850/$B$12*$B$7+(1-$B$10)*D850/$B$12*$C$7)</x:f>
        <x:v>900</x:v>
      </x:c>
      <x:c r="H850" s="17" t="n">
        <x:f>$B$10*E850+(1-$B$10)*F850</x:f>
        <x:v>-0.033499999999999995</x:v>
      </x:c>
      <x:c r="I850" s="34"/>
      <x:c r="J850" s="34"/>
      <x:c r="K850" s="34"/>
      <x:c r="L850" s="34"/>
      <x:c r="M850" s="34"/>
      <x:c r="N850" s="34"/>
      <x:c r="O850" s="34"/>
      <x:c r="P850" s="34"/>
      <x:c r="Q850" s="34"/>
      <x:c r="R850" s="39" t="n">
        <x:v>-0.34003111154785315</x:v>
      </x:c>
      <x:c r="S850" s="39" t="n">
        <x:v>1.7993848661552168</x:v>
      </x:c>
      <x:c r="T850" s="39" t="n">
        <x:v>-0.9208561519444772</x:v>
      </x:c>
      <x:c r="U850" s="39" t="n">
        <x:v>0.648799256570593</x:v>
      </x:c>
      <x:c r="V850" s="39" t="n">
        <x:v>-0.7759915234413411</x:v>
      </x:c>
      <x:c r="W850" s="39" t="n">
        <x:v>-0.056555018891720196</x:v>
      </x:c>
      <x:c r="X850" s="39" t="n">
        <x:v>1.1609468835864416</x:v>
      </x:c>
      <x:c r="Y850" s="39" t="n">
        <x:v>1.9886991471771929</x:v>
      </x:c>
      <x:c r="Z850" s="39" t="n">
        <x:v>1.233263788522384</x:v>
      </x:c>
      <x:c r="AA850" s="39" t="n">
        <x:v>0.062097549680531015</x:v>
      </x:c>
      <x:c r="AB850" s="39" t="n">
        <x:v>0.8762791403698581</x:v>
      </x:c>
      <x:c r="AC850" s="39" t="n">
        <x:v>1.1489572655035296</x:v>
      </x:c>
      <x:c r="AD850" s="39" t="n">
        <x:v>0.46850021722377044</x:v>
      </x:c>
      <x:c r="AE850" s="39" t="n">
        <x:v>-0.8343758702923186</x:v>
      </x:c>
      <x:c r="AF850" s="39" t="n">
        <x:v>-0.017216943383877806</x:v>
      </x:c>
      <x:c r="AG850" s="39" t="n">
        <x:v>-0.308204285904717</x:v>
      </x:c>
      <x:c r="AH850" s="39" t="n">
        <x:v>-1.355940806297744</x:v>
      </x:c>
      <x:c r="AI850" s="39" t="n">
        <x:v>0.884064220633765</x:v>
      </x:c>
      <x:c r="AJ850" s="39" t="n">
        <x:v>0.36846045067479044</x:v>
      </x:c>
      <x:c r="AK850" s="39" t="n">
        <x:v>-2.4015396494908536</x:v>
      </x:c>
      <x:c r="AL850" s="34"/>
      <x:c r="AM850" s="34" t="n">
        <x:f>IF(SQRT($B$9)*$B850+SQRT(1-$B$9)*R850&lt;_xlfn.NORM.S.INV($B$6),1,0)</x:f>
        <x:v>0</x:v>
      </x:c>
      <x:c r="AN850" s="34" t="n">
        <x:f>IF(SQRT($B$9)*$B850+SQRT(1-$B$9)*S850&lt;_xlfn.NORM.S.INV($B$6),1,0)</x:f>
        <x:v>0</x:v>
      </x:c>
      <x:c r="AO850" s="34" t="n">
        <x:f>IF(SQRT($B$9)*$B850+SQRT(1-$B$9)*T850&lt;_xlfn.NORM.S.INV($B$6),1,0)</x:f>
        <x:v>0</x:v>
      </x:c>
      <x:c r="AP850" s="34" t="n">
        <x:f>IF(SQRT($B$9)*$B850+SQRT(1-$B$9)*U850&lt;_xlfn.NORM.S.INV($B$6),1,0)</x:f>
        <x:v>0</x:v>
      </x:c>
      <x:c r="AQ850" s="34" t="n">
        <x:f>IF(SQRT($B$9)*$B850+SQRT(1-$B$9)*V850&lt;_xlfn.NORM.S.INV($B$6),1,0)</x:f>
        <x:v>0</x:v>
      </x:c>
      <x:c r="AR850" s="34" t="n">
        <x:f>IF(SQRT($B$9)*$B850+SQRT(1-$B$9)*W850&lt;_xlfn.NORM.S.INV($B$6),1,0)</x:f>
        <x:v>0</x:v>
      </x:c>
      <x:c r="AS850" s="34" t="n">
        <x:f>IF(SQRT($B$9)*$B850+SQRT(1-$B$9)*X850&lt;_xlfn.NORM.S.INV($B$6),1,0)</x:f>
        <x:v>0</x:v>
      </x:c>
      <x:c r="AT850" s="34" t="n">
        <x:f>IF(SQRT($B$9)*$B850+SQRT(1-$B$9)*Y850&lt;_xlfn.NORM.S.INV($B$6),1,0)</x:f>
        <x:v>0</x:v>
      </x:c>
      <x:c r="AU850" s="34" t="n">
        <x:f>IF(SQRT($B$9)*$B850+SQRT(1-$B$9)*Z850&lt;_xlfn.NORM.S.INV($B$6),1,0)</x:f>
        <x:v>0</x:v>
      </x:c>
      <x:c r="AV850" s="34" t="n">
        <x:f>IF(SQRT($B$9)*$B850+SQRT(1-$B$9)*AA850&lt;_xlfn.NORM.S.INV($B$6),1,0)</x:f>
        <x:v>0</x:v>
      </x:c>
      <x:c r="AW850" s="34" t="n">
        <x:f>IF(SQRT($C$9)*$B850+SQRT(1-$C$9)*AB850&lt;_xlfn.NORM.S.INV($C$6),1,0)</x:f>
        <x:v>0</x:v>
      </x:c>
      <x:c r="AX850" s="34" t="n">
        <x:f>IF(SQRT($C$9)*$B850+SQRT(1-$C$9)*AC850&lt;_xlfn.NORM.S.INV($C$6),1,0)</x:f>
        <x:v>0</x:v>
      </x:c>
      <x:c r="AY850" s="34" t="n">
        <x:f>IF(SQRT($C$9)*$B850+SQRT(1-$C$9)*AD850&lt;_xlfn.NORM.S.INV($C$6),1,0)</x:f>
        <x:v>0</x:v>
      </x:c>
      <x:c r="AZ850" s="34" t="n">
        <x:f>IF(SQRT($C$9)*$B850+SQRT(1-$C$9)*AE850&lt;_xlfn.NORM.S.INV($C$6),1,0)</x:f>
        <x:v>1</x:v>
      </x:c>
      <x:c r="BA850" s="34" t="n">
        <x:f>IF(SQRT($C$9)*$B850+SQRT(1-$C$9)*AF850&lt;_xlfn.NORM.S.INV($C$6),1,0)</x:f>
        <x:v>0</x:v>
      </x:c>
      <x:c r="BB850" s="34" t="n">
        <x:f>IF(SQRT($C$9)*$B850+SQRT(1-$C$9)*AG850&lt;_xlfn.NORM.S.INV($C$6),1,0)</x:f>
        <x:v>0</x:v>
      </x:c>
      <x:c r="BC850" s="34" t="n">
        <x:f>IF(SQRT($C$9)*$B850+SQRT(1-$C$9)*AH850&lt;_xlfn.NORM.S.INV($C$6),1,0)</x:f>
        <x:v>1</x:v>
      </x:c>
      <x:c r="BD850" s="34" t="n">
        <x:f>IF(SQRT($C$9)*$B850+SQRT(1-$C$9)*AI850&lt;_xlfn.NORM.S.INV($C$6),1,0)</x:f>
        <x:v>0</x:v>
      </x:c>
      <x:c r="BE850" s="34" t="n">
        <x:f>IF(SQRT($C$9)*$B850+SQRT(1-$C$9)*AJ850&lt;_xlfn.NORM.S.INV($C$6),1,0)</x:f>
        <x:v>0</x:v>
      </x:c>
      <x:c r="BF850" s="34" t="n">
        <x:f>IF(SQRT($C$9)*$B850+SQRT(1-$C$9)*AK850&lt;_xlfn.NORM.S.INV($C$6),1,0)</x:f>
        <x:v>1</x:v>
      </x:c>
      <x:c r="BG850" s="34"/>
      <x:c r="BH850" s="34"/>
      <x:c r="BI850" s="34" t="n">
        <x:f>$B$11*(($A$1061)*$C850/$B$12*$B$7+(1-$A$1061)*$D850/$B$12*$C$7)</x:f>
        <x:v>1800</x:v>
      </x:c>
      <x:c r="BJ850" s="34" t="n">
        <x:f>$B$11*(($A$1062)*$C850/$B$12*$B$7+(1-$A$1062)*$D850/$B$12*$C$7)</x:f>
        <x:v>1709.9999999999998</x:v>
      </x:c>
      <x:c r="BK850" s="34" t="n">
        <x:f>$B$11*(($A$1063)*$C850/$B$12*$B$7+(1-$A$1063)*$D850/$B$12*$C$7)</x:f>
        <x:v>1620</x:v>
      </x:c>
      <x:c r="BL850" s="34" t="n">
        <x:f>$B$11*(($A$1064)*$C850/$B$12*$B$7+(1-$A$1064)*$D850/$B$12*$C$7)</x:f>
        <x:v>1530</x:v>
      </x:c>
      <x:c r="BM850" s="34" t="n">
        <x:f>$B$11*(($A$1065)*$C850/$B$12*$B$7+(1-$A$1065)*$D850/$B$12*$C$7)</x:f>
        <x:v>1440.0000000000002</x:v>
      </x:c>
      <x:c r="BN850" s="34" t="n">
        <x:f>$B$11*(($A$1066)*$C850/$B$12*$B$7+(1-$A$1066)*$D850/$B$12*$C$7)</x:f>
        <x:v>1350</x:v>
      </x:c>
      <x:c r="BO850" s="34" t="n">
        <x:f>$B$11*(($A$1067)*$C850/$B$12*$B$7+(1-$A$1067)*$D850/$B$12*$C$7)</x:f>
        <x:v>1259.9999999999998</x:v>
      </x:c>
      <x:c r="BP850" s="34" t="n">
        <x:f>$B$11*(($A$1068)*$C850/$B$12*$B$7+(1-$A$1068)*$D850/$B$12*$C$7)</x:f>
        <x:v>1170</x:v>
      </x:c>
      <x:c r="BQ850" s="34" t="n">
        <x:f>$B$11*(($A$1069)*$C850/$B$12*$B$7+(1-$A$1069)*$D850/$B$12*$C$7)</x:f>
        <x:v>1080</x:v>
      </x:c>
      <x:c r="BR850" s="34" t="n">
        <x:f>$B$11*(($A$1070)*$C850/$B$12*$B$7+(1-$A$1070)*$D850/$B$12*$C$7)</x:f>
        <x:v>990</x:v>
      </x:c>
      <x:c r="BS850" s="34" t="n">
        <x:f>$B$11*(($A$1071)*$C850/$B$12*$B$7+(1-$A$1071)*$D850/$B$12*$C$7)</x:f>
        <x:v>900</x:v>
      </x:c>
      <x:c r="BT850" s="34" t="n">
        <x:f>$B$11*(($A$1072)*$C850/$B$12*$B$7+(1-$A$1072)*$D850/$B$12*$C$7)</x:f>
        <x:v>809.9999999999999</x:v>
      </x:c>
      <x:c r="BU850" s="34" t="n">
        <x:f>$B$11*(($A$1073)*$C850/$B$12*$B$7+(1-$A$1073)*$D850/$B$12*$C$7)</x:f>
        <x:v>720.0000000000001</x:v>
      </x:c>
      <x:c r="BV850" s="34" t="n">
        <x:f>$B$11*(($A$1074)*$C850/$B$12*$B$7+(1-$A$1074)*$D850/$B$12*$C$7)</x:f>
        <x:v>629.9999999999999</x:v>
      </x:c>
      <x:c r="BW850" s="34" t="n">
        <x:f>$B$11*(($A$1075)*$C850/$B$12*$B$7+(1-$A$1075)*$D850/$B$12*$C$7)</x:f>
        <x:v>540.0000000000001</x:v>
      </x:c>
      <x:c r="BX850" s="34" t="n">
        <x:f>$B$11*(($A$1076)*$C850/$B$12*$B$7+(1-$A$1076)*$D850/$B$12*$C$7)</x:f>
        <x:v>450</x:v>
      </x:c>
      <x:c r="BY850" s="34" t="n">
        <x:f>$B$11*(($A$1077)*$C850/$B$12*$B$7+(1-$A$1077)*$D850/$B$12*$C$7)</x:f>
        <x:v>359.9999999999999</x:v>
      </x:c>
      <x:c r="BZ850" s="34" t="n">
        <x:f>$B$11*(($A$1078)*$C850/$B$12*$B$7+(1-$A$1078)*$D850/$B$12*$C$7)</x:f>
        <x:v>270.00000000000006</x:v>
      </x:c>
      <x:c r="CA850" s="34" t="n">
        <x:f>$B$11*(($A$1079)*$C850/$B$12*$B$7+(1-$A$1079)*$D850/$B$12*$C$7)</x:f>
        <x:v>179.99999999999994</x:v>
      </x:c>
      <x:c r="CB850" s="34" t="n">
        <x:f>$B$11*(($A$1080)*$C850/$B$12*$B$7+(1-$A$1080)*$D850/$B$12*$C$7)</x:f>
        <x:v>90.00000000000009</x:v>
      </x:c>
      <x:c r="CC850" s="34" t="n">
        <x:f>$B$11*(($A$1081)*$C850/$B$12*$B$7+(1-$A$1081)*$D850/$B$12*$C$7)</x:f>
        <x:v>0</x:v>
      </x:c>
    </x:row>
    <x:row r="851">
      <x:c r="A851" s="34" t="n">
        <x:v>827</x:v>
      </x:c>
      <x:c r="B851" s="39" t="n">
        <x:v>-1.1908636883404815</x:v>
      </x:c>
      <x:c r="C851" s="1" t="n">
        <x:f>SUM(AM851:AV851)</x:f>
        <x:v>0</x:v>
      </x:c>
      <x:c r="D851" s="1" t="n">
        <x:f>SUM(AW851:BF851)</x:f>
        <x:v>2</x:v>
      </x:c>
      <x:c r="E851" s="17" t="n">
        <x:f>(1-C851/$B$12)*$B$8-C851/$B$12*$B$7</x:f>
        <x:v>0.05</x:v>
      </x:c>
      <x:c r="F851" s="17" t="n">
        <x:f>(1-D851/$B$12)*$C$8-D851/$B$12*$C$7</x:f>
        <x:v>-0.048</x:v>
      </x:c>
      <x:c r="G851" s="32" t="n">
        <x:f>$B$11*($B$10*C851/$B$12*$B$7+(1-$B$10)*D851/$B$12*$C$7)</x:f>
        <x:v>600</x:v>
      </x:c>
      <x:c r="H851" s="17" t="n">
        <x:f>$B$10*E851+(1-$B$10)*F851</x:f>
        <x:v>0.0010000000000000009</x:v>
      </x:c>
      <x:c r="I851" s="34"/>
      <x:c r="J851" s="34"/>
      <x:c r="K851" s="34"/>
      <x:c r="L851" s="34"/>
      <x:c r="M851" s="34"/>
      <x:c r="N851" s="34"/>
      <x:c r="O851" s="34"/>
      <x:c r="P851" s="34"/>
      <x:c r="Q851" s="34"/>
      <x:c r="R851" s="39" t="n">
        <x:v>0.680457377295218</x:v>
      </x:c>
      <x:c r="S851" s="39" t="n">
        <x:v>-1.5226035293418763</x:v>
      </x:c>
      <x:c r="T851" s="39" t="n">
        <x:v>-1.5252153978923315</x:v>
      </x:c>
      <x:c r="U851" s="39" t="n">
        <x:v>1.3916189270416848</x:v>
      </x:c>
      <x:c r="V851" s="39" t="n">
        <x:v>-0.3939350429445278</x:v>
      </x:c>
      <x:c r="W851" s="39" t="n">
        <x:v>-1.2326148939012</x:v>
      </x:c>
      <x:c r="X851" s="39" t="n">
        <x:v>-0.06919998870565704</x:v>
      </x:c>
      <x:c r="Y851" s="39" t="n">
        <x:v>-1.7441164831060763</x:v>
      </x:c>
      <x:c r="Z851" s="39" t="n">
        <x:v>1.0305590639187188</x:v>
      </x:c>
      <x:c r="AA851" s="39" t="n">
        <x:v>0.2619380294528652</x:v>
      </x:c>
      <x:c r="AB851" s="39" t="n">
        <x:v>-1.6759912220353388</x:v>
      </x:c>
      <x:c r="AC851" s="39" t="n">
        <x:v>-1.166415352322243</x:v>
      </x:c>
      <x:c r="AD851" s="39" t="n">
        <x:v>-0.39830691961045367</x:v>
      </x:c>
      <x:c r="AE851" s="39" t="n">
        <x:v>0.9117784707510328</x:v>
      </x:c>
      <x:c r="AF851" s="39" t="n">
        <x:v>1.2998372476375384</x:v>
      </x:c>
      <x:c r="AG851" s="39" t="n">
        <x:v>-0.20485413463070248</x:v>
      </x:c>
      <x:c r="AH851" s="39" t="n">
        <x:v>-1.4597937009088615</x:v>
      </x:c>
      <x:c r="AI851" s="39" t="n">
        <x:v>0.6424772894230204</x:v>
      </x:c>
      <x:c r="AJ851" s="39" t="n">
        <x:v>0.14655675244422559</x:v>
      </x:c>
      <x:c r="AK851" s="39" t="n">
        <x:v>0.31209062030802803</x:v>
      </x:c>
      <x:c r="AL851" s="34"/>
      <x:c r="AM851" s="34" t="n">
        <x:f>IF(SQRT($B$9)*$B851+SQRT(1-$B$9)*R851&lt;_xlfn.NORM.S.INV($B$6),1,0)</x:f>
        <x:v>0</x:v>
      </x:c>
      <x:c r="AN851" s="34" t="n">
        <x:f>IF(SQRT($B$9)*$B851+SQRT(1-$B$9)*S851&lt;_xlfn.NORM.S.INV($B$6),1,0)</x:f>
        <x:v>0</x:v>
      </x:c>
      <x:c r="AO851" s="34" t="n">
        <x:f>IF(SQRT($B$9)*$B851+SQRT(1-$B$9)*T851&lt;_xlfn.NORM.S.INV($B$6),1,0)</x:f>
        <x:v>0</x:v>
      </x:c>
      <x:c r="AP851" s="34" t="n">
        <x:f>IF(SQRT($B$9)*$B851+SQRT(1-$B$9)*U851&lt;_xlfn.NORM.S.INV($B$6),1,0)</x:f>
        <x:v>0</x:v>
      </x:c>
      <x:c r="AQ851" s="34" t="n">
        <x:f>IF(SQRT($B$9)*$B851+SQRT(1-$B$9)*V851&lt;_xlfn.NORM.S.INV($B$6),1,0)</x:f>
        <x:v>0</x:v>
      </x:c>
      <x:c r="AR851" s="34" t="n">
        <x:f>IF(SQRT($B$9)*$B851+SQRT(1-$B$9)*W851&lt;_xlfn.NORM.S.INV($B$6),1,0)</x:f>
        <x:v>0</x:v>
      </x:c>
      <x:c r="AS851" s="34" t="n">
        <x:f>IF(SQRT($B$9)*$B851+SQRT(1-$B$9)*X851&lt;_xlfn.NORM.S.INV($B$6),1,0)</x:f>
        <x:v>0</x:v>
      </x:c>
      <x:c r="AT851" s="34" t="n">
        <x:f>IF(SQRT($B$9)*$B851+SQRT(1-$B$9)*Y851&lt;_xlfn.NORM.S.INV($B$6),1,0)</x:f>
        <x:v>0</x:v>
      </x:c>
      <x:c r="AU851" s="34" t="n">
        <x:f>IF(SQRT($B$9)*$B851+SQRT(1-$B$9)*Z851&lt;_xlfn.NORM.S.INV($B$6),1,0)</x:f>
        <x:v>0</x:v>
      </x:c>
      <x:c r="AV851" s="34" t="n">
        <x:f>IF(SQRT($B$9)*$B851+SQRT(1-$B$9)*AA851&lt;_xlfn.NORM.S.INV($B$6),1,0)</x:f>
        <x:v>0</x:v>
      </x:c>
      <x:c r="AW851" s="34" t="n">
        <x:f>IF(SQRT($C$9)*$B851+SQRT(1-$C$9)*AB851&lt;_xlfn.NORM.S.INV($C$6),1,0)</x:f>
        <x:v>1</x:v>
      </x:c>
      <x:c r="AX851" s="34" t="n">
        <x:f>IF(SQRT($C$9)*$B851+SQRT(1-$C$9)*AC851&lt;_xlfn.NORM.S.INV($C$6),1,0)</x:f>
        <x:v>0</x:v>
      </x:c>
      <x:c r="AY851" s="34" t="n">
        <x:f>IF(SQRT($C$9)*$B851+SQRT(1-$C$9)*AD851&lt;_xlfn.NORM.S.INV($C$6),1,0)</x:f>
        <x:v>0</x:v>
      </x:c>
      <x:c r="AZ851" s="34" t="n">
        <x:f>IF(SQRT($C$9)*$B851+SQRT(1-$C$9)*AE851&lt;_xlfn.NORM.S.INV($C$6),1,0)</x:f>
        <x:v>0</x:v>
      </x:c>
      <x:c r="BA851" s="34" t="n">
        <x:f>IF(SQRT($C$9)*$B851+SQRT(1-$C$9)*AF851&lt;_xlfn.NORM.S.INV($C$6),1,0)</x:f>
        <x:v>0</x:v>
      </x:c>
      <x:c r="BB851" s="34" t="n">
        <x:f>IF(SQRT($C$9)*$B851+SQRT(1-$C$9)*AG851&lt;_xlfn.NORM.S.INV($C$6),1,0)</x:f>
        <x:v>0</x:v>
      </x:c>
      <x:c r="BC851" s="34" t="n">
        <x:f>IF(SQRT($C$9)*$B851+SQRT(1-$C$9)*AH851&lt;_xlfn.NORM.S.INV($C$6),1,0)</x:f>
        <x:v>1</x:v>
      </x:c>
      <x:c r="BD851" s="34" t="n">
        <x:f>IF(SQRT($C$9)*$B851+SQRT(1-$C$9)*AI851&lt;_xlfn.NORM.S.INV($C$6),1,0)</x:f>
        <x:v>0</x:v>
      </x:c>
      <x:c r="BE851" s="34" t="n">
        <x:f>IF(SQRT($C$9)*$B851+SQRT(1-$C$9)*AJ851&lt;_xlfn.NORM.S.INV($C$6),1,0)</x:f>
        <x:v>0</x:v>
      </x:c>
      <x:c r="BF851" s="34" t="n">
        <x:f>IF(SQRT($C$9)*$B851+SQRT(1-$C$9)*AK851&lt;_xlfn.NORM.S.INV($C$6),1,0)</x:f>
        <x:v>0</x:v>
      </x:c>
      <x:c r="BG851" s="34"/>
      <x:c r="BH851" s="34"/>
      <x:c r="BI851" s="34" t="n">
        <x:f>$B$11*(($A$1061)*$C851/$B$12*$B$7+(1-$A$1061)*$D851/$B$12*$C$7)</x:f>
        <x:v>1200</x:v>
      </x:c>
      <x:c r="BJ851" s="34" t="n">
        <x:f>$B$11*(($A$1062)*$C851/$B$12*$B$7+(1-$A$1062)*$D851/$B$12*$C$7)</x:f>
        <x:v>1140</x:v>
      </x:c>
      <x:c r="BK851" s="34" t="n">
        <x:f>$B$11*(($A$1063)*$C851/$B$12*$B$7+(1-$A$1063)*$D851/$B$12*$C$7)</x:f>
        <x:v>1080</x:v>
      </x:c>
      <x:c r="BL851" s="34" t="n">
        <x:f>$B$11*(($A$1064)*$C851/$B$12*$B$7+(1-$A$1064)*$D851/$B$12*$C$7)</x:f>
        <x:v>1019.9999999999999</x:v>
      </x:c>
      <x:c r="BM851" s="34" t="n">
        <x:f>$B$11*(($A$1065)*$C851/$B$12*$B$7+(1-$A$1065)*$D851/$B$12*$C$7)</x:f>
        <x:v>960</x:v>
      </x:c>
      <x:c r="BN851" s="34" t="n">
        <x:f>$B$11*(($A$1066)*$C851/$B$12*$B$7+(1-$A$1066)*$D851/$B$12*$C$7)</x:f>
        <x:v>900</x:v>
      </x:c>
      <x:c r="BO851" s="34" t="n">
        <x:f>$B$11*(($A$1067)*$C851/$B$12*$B$7+(1-$A$1067)*$D851/$B$12*$C$7)</x:f>
        <x:v>839.9999999999999</x:v>
      </x:c>
      <x:c r="BP851" s="34" t="n">
        <x:f>$B$11*(($A$1068)*$C851/$B$12*$B$7+(1-$A$1068)*$D851/$B$12*$C$7)</x:f>
        <x:v>780</x:v>
      </x:c>
      <x:c r="BQ851" s="34" t="n">
        <x:f>$B$11*(($A$1069)*$C851/$B$12*$B$7+(1-$A$1069)*$D851/$B$12*$C$7)</x:f>
        <x:v>720</x:v>
      </x:c>
      <x:c r="BR851" s="34" t="n">
        <x:f>$B$11*(($A$1070)*$C851/$B$12*$B$7+(1-$A$1070)*$D851/$B$12*$C$7)</x:f>
        <x:v>660</x:v>
      </x:c>
      <x:c r="BS851" s="34" t="n">
        <x:f>$B$11*(($A$1071)*$C851/$B$12*$B$7+(1-$A$1071)*$D851/$B$12*$C$7)</x:f>
        <x:v>600</x:v>
      </x:c>
      <x:c r="BT851" s="34" t="n">
        <x:f>$B$11*(($A$1072)*$C851/$B$12*$B$7+(1-$A$1072)*$D851/$B$12*$C$7)</x:f>
        <x:v>540</x:v>
      </x:c>
      <x:c r="BU851" s="34" t="n">
        <x:f>$B$11*(($A$1073)*$C851/$B$12*$B$7+(1-$A$1073)*$D851/$B$12*$C$7)</x:f>
        <x:v>480</x:v>
      </x:c>
      <x:c r="BV851" s="34" t="n">
        <x:f>$B$11*(($A$1074)*$C851/$B$12*$B$7+(1-$A$1074)*$D851/$B$12*$C$7)</x:f>
        <x:v>419.99999999999994</x:v>
      </x:c>
      <x:c r="BW851" s="34" t="n">
        <x:f>$B$11*(($A$1075)*$C851/$B$12*$B$7+(1-$A$1075)*$D851/$B$12*$C$7)</x:f>
        <x:v>360.00000000000006</x:v>
      </x:c>
      <x:c r="BX851" s="34" t="n">
        <x:f>$B$11*(($A$1076)*$C851/$B$12*$B$7+(1-$A$1076)*$D851/$B$12*$C$7)</x:f>
        <x:v>300</x:v>
      </x:c>
      <x:c r="BY851" s="34" t="n">
        <x:f>$B$11*(($A$1077)*$C851/$B$12*$B$7+(1-$A$1077)*$D851/$B$12*$C$7)</x:f>
        <x:v>239.99999999999997</x:v>
      </x:c>
      <x:c r="BZ851" s="34" t="n">
        <x:f>$B$11*(($A$1078)*$C851/$B$12*$B$7+(1-$A$1078)*$D851/$B$12*$C$7)</x:f>
        <x:v>180.00000000000003</x:v>
      </x:c>
      <x:c r="CA851" s="34" t="n">
        <x:f>$B$11*(($A$1079)*$C851/$B$12*$B$7+(1-$A$1079)*$D851/$B$12*$C$7)</x:f>
        <x:v>119.99999999999999</x:v>
      </x:c>
      <x:c r="CB851" s="34" t="n">
        <x:f>$B$11*(($A$1080)*$C851/$B$12*$B$7+(1-$A$1080)*$D851/$B$12*$C$7)</x:f>
        <x:v>60.00000000000006</x:v>
      </x:c>
      <x:c r="CC851" s="34" t="n">
        <x:f>$B$11*(($A$1081)*$C851/$B$12*$B$7+(1-$A$1081)*$D851/$B$12*$C$7)</x:f>
        <x:v>0</x:v>
      </x:c>
    </x:row>
    <x:row r="852">
      <x:c r="A852" s="34" t="n">
        <x:v>828</x:v>
      </x:c>
      <x:c r="B852" s="39" t="n">
        <x:v>0.2276564785719714</x:v>
      </x:c>
      <x:c r="C852" s="1" t="n">
        <x:f>SUM(AM852:AV852)</x:f>
        <x:v>0</x:v>
      </x:c>
      <x:c r="D852" s="1" t="n">
        <x:f>SUM(AW852:BF852)</x:f>
        <x:v>0</x:v>
      </x:c>
      <x:c r="E852" s="17" t="n">
        <x:f>(1-C852/$B$12)*$B$8-C852/$B$12*$B$7</x:f>
        <x:v>0.05</x:v>
      </x:c>
      <x:c r="F852" s="17" t="n">
        <x:f>(1-D852/$B$12)*$C$8-D852/$B$12*$C$7</x:f>
        <x:v>0.09</x:v>
      </x:c>
      <x:c r="G852" s="32" t="n">
        <x:f>$B$11*($B$10*C852/$B$12*$B$7+(1-$B$10)*D852/$B$12*$C$7)</x:f>
        <x:v>0</x:v>
      </x:c>
      <x:c r="H852" s="17" t="n">
        <x:f>$B$10*E852+(1-$B$10)*F852</x:f>
        <x:v>0.07</x:v>
      </x:c>
      <x:c r="I852" s="34"/>
      <x:c r="J852" s="34"/>
      <x:c r="K852" s="34"/>
      <x:c r="L852" s="34"/>
      <x:c r="M852" s="34"/>
      <x:c r="N852" s="34"/>
      <x:c r="O852" s="34"/>
      <x:c r="P852" s="34"/>
      <x:c r="Q852" s="34"/>
      <x:c r="R852" s="39" t="n">
        <x:v>0.2663832355721968</x:v>
      </x:c>
      <x:c r="S852" s="39" t="n">
        <x:v>0.4533607979070326</x:v>
      </x:c>
      <x:c r="T852" s="39" t="n">
        <x:v>-0.8893003787108312</x:v>
      </x:c>
      <x:c r="U852" s="39" t="n">
        <x:v>-0.3580171501160114</x:v>
      </x:c>
      <x:c r="V852" s="39" t="n">
        <x:v>-0.4503201426695765</x:v>
      </x:c>
      <x:c r="W852" s="39" t="n">
        <x:v>1.4600546002548442</x:v>
      </x:c>
      <x:c r="X852" s="39" t="n">
        <x:v>1.1232739638391511</x:v>
      </x:c>
      <x:c r="Y852" s="39" t="n">
        <x:v>1.8632882053382542</x:v>
      </x:c>
      <x:c r="Z852" s="39" t="n">
        <x:v>0.14640965272738857</x:v>
      </x:c>
      <x:c r="AA852" s="39" t="n">
        <x:v>-0.2738864090303808</x:v>
      </x:c>
      <x:c r="AB852" s="39" t="n">
        <x:v>-0.1328506872643048</x:v>
      </x:c>
      <x:c r="AC852" s="39" t="n">
        <x:v>0.9730571002106531</x:v>
      </x:c>
      <x:c r="AD852" s="39" t="n">
        <x:v>-1.1138940798659904</x:v>
      </x:c>
      <x:c r="AE852" s="39" t="n">
        <x:v>-0.48358405282079553</x:v>
      </x:c>
      <x:c r="AF852" s="39" t="n">
        <x:v>0.966302216572986</x:v>
      </x:c>
      <x:c r="AG852" s="39" t="n">
        <x:v>-1.6966816653049392</x:v>
      </x:c>
      <x:c r="AH852" s="39" t="n">
        <x:v>-1.4574845544983979</x:v>
      </x:c>
      <x:c r="AI852" s="39" t="n">
        <x:v>0.549591546034181</x:v>
      </x:c>
      <x:c r="AJ852" s="39" t="n">
        <x:v>2.0624514322488956</x:v>
      </x:c>
      <x:c r="AK852" s="39" t="n">
        <x:v>2.2238499165250376</x:v>
      </x:c>
      <x:c r="AL852" s="34"/>
      <x:c r="AM852" s="34" t="n">
        <x:f>IF(SQRT($B$9)*$B852+SQRT(1-$B$9)*R852&lt;_xlfn.NORM.S.INV($B$6),1,0)</x:f>
        <x:v>0</x:v>
      </x:c>
      <x:c r="AN852" s="34" t="n">
        <x:f>IF(SQRT($B$9)*$B852+SQRT(1-$B$9)*S852&lt;_xlfn.NORM.S.INV($B$6),1,0)</x:f>
        <x:v>0</x:v>
      </x:c>
      <x:c r="AO852" s="34" t="n">
        <x:f>IF(SQRT($B$9)*$B852+SQRT(1-$B$9)*T852&lt;_xlfn.NORM.S.INV($B$6),1,0)</x:f>
        <x:v>0</x:v>
      </x:c>
      <x:c r="AP852" s="34" t="n">
        <x:f>IF(SQRT($B$9)*$B852+SQRT(1-$B$9)*U852&lt;_xlfn.NORM.S.INV($B$6),1,0)</x:f>
        <x:v>0</x:v>
      </x:c>
      <x:c r="AQ852" s="34" t="n">
        <x:f>IF(SQRT($B$9)*$B852+SQRT(1-$B$9)*V852&lt;_xlfn.NORM.S.INV($B$6),1,0)</x:f>
        <x:v>0</x:v>
      </x:c>
      <x:c r="AR852" s="34" t="n">
        <x:f>IF(SQRT($B$9)*$B852+SQRT(1-$B$9)*W852&lt;_xlfn.NORM.S.INV($B$6),1,0)</x:f>
        <x:v>0</x:v>
      </x:c>
      <x:c r="AS852" s="34" t="n">
        <x:f>IF(SQRT($B$9)*$B852+SQRT(1-$B$9)*X852&lt;_xlfn.NORM.S.INV($B$6),1,0)</x:f>
        <x:v>0</x:v>
      </x:c>
      <x:c r="AT852" s="34" t="n">
        <x:f>IF(SQRT($B$9)*$B852+SQRT(1-$B$9)*Y852&lt;_xlfn.NORM.S.INV($B$6),1,0)</x:f>
        <x:v>0</x:v>
      </x:c>
      <x:c r="AU852" s="34" t="n">
        <x:f>IF(SQRT($B$9)*$B852+SQRT(1-$B$9)*Z852&lt;_xlfn.NORM.S.INV($B$6),1,0)</x:f>
        <x:v>0</x:v>
      </x:c>
      <x:c r="AV852" s="34" t="n">
        <x:f>IF(SQRT($B$9)*$B852+SQRT(1-$B$9)*AA852&lt;_xlfn.NORM.S.INV($B$6),1,0)</x:f>
        <x:v>0</x:v>
      </x:c>
      <x:c r="AW852" s="34" t="n">
        <x:f>IF(SQRT($C$9)*$B852+SQRT(1-$C$9)*AB852&lt;_xlfn.NORM.S.INV($C$6),1,0)</x:f>
        <x:v>0</x:v>
      </x:c>
      <x:c r="AX852" s="34" t="n">
        <x:f>IF(SQRT($C$9)*$B852+SQRT(1-$C$9)*AC852&lt;_xlfn.NORM.S.INV($C$6),1,0)</x:f>
        <x:v>0</x:v>
      </x:c>
      <x:c r="AY852" s="34" t="n">
        <x:f>IF(SQRT($C$9)*$B852+SQRT(1-$C$9)*AD852&lt;_xlfn.NORM.S.INV($C$6),1,0)</x:f>
        <x:v>0</x:v>
      </x:c>
      <x:c r="AZ852" s="34" t="n">
        <x:f>IF(SQRT($C$9)*$B852+SQRT(1-$C$9)*AE852&lt;_xlfn.NORM.S.INV($C$6),1,0)</x:f>
        <x:v>0</x:v>
      </x:c>
      <x:c r="BA852" s="34" t="n">
        <x:f>IF(SQRT($C$9)*$B852+SQRT(1-$C$9)*AF852&lt;_xlfn.NORM.S.INV($C$6),1,0)</x:f>
        <x:v>0</x:v>
      </x:c>
      <x:c r="BB852" s="34" t="n">
        <x:f>IF(SQRT($C$9)*$B852+SQRT(1-$C$9)*AG852&lt;_xlfn.NORM.S.INV($C$6),1,0)</x:f>
        <x:v>0</x:v>
      </x:c>
      <x:c r="BC852" s="34" t="n">
        <x:f>IF(SQRT($C$9)*$B852+SQRT(1-$C$9)*AH852&lt;_xlfn.NORM.S.INV($C$6),1,0)</x:f>
        <x:v>0</x:v>
      </x:c>
      <x:c r="BD852" s="34" t="n">
        <x:f>IF(SQRT($C$9)*$B852+SQRT(1-$C$9)*AI852&lt;_xlfn.NORM.S.INV($C$6),1,0)</x:f>
        <x:v>0</x:v>
      </x:c>
      <x:c r="BE852" s="34" t="n">
        <x:f>IF(SQRT($C$9)*$B852+SQRT(1-$C$9)*AJ852&lt;_xlfn.NORM.S.INV($C$6),1,0)</x:f>
        <x:v>0</x:v>
      </x:c>
      <x:c r="BF852" s="34" t="n">
        <x:f>IF(SQRT($C$9)*$B852+SQRT(1-$C$9)*AK852&lt;_xlfn.NORM.S.INV($C$6),1,0)</x:f>
        <x:v>0</x:v>
      </x:c>
      <x:c r="BG852" s="34"/>
      <x:c r="BH852" s="34"/>
      <x:c r="BI852" s="34" t="n">
        <x:f>$B$11*(($A$1061)*$C852/$B$12*$B$7+(1-$A$1061)*$D852/$B$12*$C$7)</x:f>
        <x:v>0</x:v>
      </x:c>
      <x:c r="BJ852" s="34" t="n">
        <x:f>$B$11*(($A$1062)*$C852/$B$12*$B$7+(1-$A$1062)*$D852/$B$12*$C$7)</x:f>
        <x:v>0</x:v>
      </x:c>
      <x:c r="BK852" s="34" t="n">
        <x:f>$B$11*(($A$1063)*$C852/$B$12*$B$7+(1-$A$1063)*$D852/$B$12*$C$7)</x:f>
        <x:v>0</x:v>
      </x:c>
      <x:c r="BL852" s="34" t="n">
        <x:f>$B$11*(($A$1064)*$C852/$B$12*$B$7+(1-$A$1064)*$D852/$B$12*$C$7)</x:f>
        <x:v>0</x:v>
      </x:c>
      <x:c r="BM852" s="34" t="n">
        <x:f>$B$11*(($A$1065)*$C852/$B$12*$B$7+(1-$A$1065)*$D852/$B$12*$C$7)</x:f>
        <x:v>0</x:v>
      </x:c>
      <x:c r="BN852" s="34" t="n">
        <x:f>$B$11*(($A$1066)*$C852/$B$12*$B$7+(1-$A$1066)*$D852/$B$12*$C$7)</x:f>
        <x:v>0</x:v>
      </x:c>
      <x:c r="BO852" s="34" t="n">
        <x:f>$B$11*(($A$1067)*$C852/$B$12*$B$7+(1-$A$1067)*$D852/$B$12*$C$7)</x:f>
        <x:v>0</x:v>
      </x:c>
      <x:c r="BP852" s="34" t="n">
        <x:f>$B$11*(($A$1068)*$C852/$B$12*$B$7+(1-$A$1068)*$D852/$B$12*$C$7)</x:f>
        <x:v>0</x:v>
      </x:c>
      <x:c r="BQ852" s="34" t="n">
        <x:f>$B$11*(($A$1069)*$C852/$B$12*$B$7+(1-$A$1069)*$D852/$B$12*$C$7)</x:f>
        <x:v>0</x:v>
      </x:c>
      <x:c r="BR852" s="34" t="n">
        <x:f>$B$11*(($A$1070)*$C852/$B$12*$B$7+(1-$A$1070)*$D852/$B$12*$C$7)</x:f>
        <x:v>0</x:v>
      </x:c>
      <x:c r="BS852" s="34" t="n">
        <x:f>$B$11*(($A$1071)*$C852/$B$12*$B$7+(1-$A$1071)*$D852/$B$12*$C$7)</x:f>
        <x:v>0</x:v>
      </x:c>
      <x:c r="BT852" s="34" t="n">
        <x:f>$B$11*(($A$1072)*$C852/$B$12*$B$7+(1-$A$1072)*$D852/$B$12*$C$7)</x:f>
        <x:v>0</x:v>
      </x:c>
      <x:c r="BU852" s="34" t="n">
        <x:f>$B$11*(($A$1073)*$C852/$B$12*$B$7+(1-$A$1073)*$D852/$B$12*$C$7)</x:f>
        <x:v>0</x:v>
      </x:c>
      <x:c r="BV852" s="34" t="n">
        <x:f>$B$11*(($A$1074)*$C852/$B$12*$B$7+(1-$A$1074)*$D852/$B$12*$C$7)</x:f>
        <x:v>0</x:v>
      </x:c>
      <x:c r="BW852" s="34" t="n">
        <x:f>$B$11*(($A$1075)*$C852/$B$12*$B$7+(1-$A$1075)*$D852/$B$12*$C$7)</x:f>
        <x:v>0</x:v>
      </x:c>
      <x:c r="BX852" s="34" t="n">
        <x:f>$B$11*(($A$1076)*$C852/$B$12*$B$7+(1-$A$1076)*$D852/$B$12*$C$7)</x:f>
        <x:v>0</x:v>
      </x:c>
      <x:c r="BY852" s="34" t="n">
        <x:f>$B$11*(($A$1077)*$C852/$B$12*$B$7+(1-$A$1077)*$D852/$B$12*$C$7)</x:f>
        <x:v>0</x:v>
      </x:c>
      <x:c r="BZ852" s="34" t="n">
        <x:f>$B$11*(($A$1078)*$C852/$B$12*$B$7+(1-$A$1078)*$D852/$B$12*$C$7)</x:f>
        <x:v>0</x:v>
      </x:c>
      <x:c r="CA852" s="34" t="n">
        <x:f>$B$11*(($A$1079)*$C852/$B$12*$B$7+(1-$A$1079)*$D852/$B$12*$C$7)</x:f>
        <x:v>0</x:v>
      </x:c>
      <x:c r="CB852" s="34" t="n">
        <x:f>$B$11*(($A$1080)*$C852/$B$12*$B$7+(1-$A$1080)*$D852/$B$12*$C$7)</x:f>
        <x:v>0</x:v>
      </x:c>
      <x:c r="CC852" s="34" t="n">
        <x:f>$B$11*(($A$1081)*$C852/$B$12*$B$7+(1-$A$1081)*$D852/$B$12*$C$7)</x:f>
        <x:v>0</x:v>
      </x:c>
    </x:row>
    <x:row r="853">
      <x:c r="A853" s="34" t="n">
        <x:v>829</x:v>
      </x:c>
      <x:c r="B853" s="39" t="n">
        <x:v>-0.5857223516567056</x:v>
      </x:c>
      <x:c r="C853" s="1" t="n">
        <x:f>SUM(AM853:AV853)</x:f>
        <x:v>0</x:v>
      </x:c>
      <x:c r="D853" s="1" t="n">
        <x:f>SUM(AW853:BF853)</x:f>
        <x:v>2</x:v>
      </x:c>
      <x:c r="E853" s="17" t="n">
        <x:f>(1-C853/$B$12)*$B$8-C853/$B$12*$B$7</x:f>
        <x:v>0.05</x:v>
      </x:c>
      <x:c r="F853" s="17" t="n">
        <x:f>(1-D853/$B$12)*$C$8-D853/$B$12*$C$7</x:f>
        <x:v>-0.048</x:v>
      </x:c>
      <x:c r="G853" s="32" t="n">
        <x:f>$B$11*($B$10*C853/$B$12*$B$7+(1-$B$10)*D853/$B$12*$C$7)</x:f>
        <x:v>600</x:v>
      </x:c>
      <x:c r="H853" s="17" t="n">
        <x:f>$B$10*E853+(1-$B$10)*F853</x:f>
        <x:v>0.0010000000000000009</x:v>
      </x:c>
      <x:c r="I853" s="34"/>
      <x:c r="J853" s="34"/>
      <x:c r="K853" s="34"/>
      <x:c r="L853" s="34"/>
      <x:c r="M853" s="34"/>
      <x:c r="N853" s="34"/>
      <x:c r="O853" s="34"/>
      <x:c r="P853" s="34"/>
      <x:c r="Q853" s="34"/>
      <x:c r="R853" s="39" t="n">
        <x:v>-1.1934622192424598</x:v>
      </x:c>
      <x:c r="S853" s="39" t="n">
        <x:v>-1.0043142940937053</x:v>
      </x:c>
      <x:c r="T853" s="39" t="n">
        <x:v>-0.8741239394558058</x:v>
      </x:c>
      <x:c r="U853" s="39" t="n">
        <x:v>-1.1221592262903926</x:v>
      </x:c>
      <x:c r="V853" s="39" t="n">
        <x:v>1.5408182321781774</x:v>
      </x:c>
      <x:c r="W853" s="39" t="n">
        <x:v>1.6394023799108366</x:v>
      </x:c>
      <x:c r="X853" s="39" t="n">
        <x:v>0.4506598410347465</x:v>
      </x:c>
      <x:c r="Y853" s="39" t="n">
        <x:v>-0.3739318937527157</x:v>
      </x:c>
      <x:c r="Z853" s="39" t="n">
        <x:v>-0.7958798463998504</x:v>
      </x:c>
      <x:c r="AA853" s="39" t="n">
        <x:v>0.937470627547157</x:v>
      </x:c>
      <x:c r="AB853" s="39" t="n">
        <x:v>-1.909223229453294</x:v>
      </x:c>
      <x:c r="AC853" s="39" t="n">
        <x:v>-0.5985335067983077</x:v>
      </x:c>
      <x:c r="AD853" s="39" t="n">
        <x:v>-1.583337589193235</x:v>
      </x:c>
      <x:c r="AE853" s="39" t="n">
        <x:v>1.0018473555924539</x:v>
      </x:c>
      <x:c r="AF853" s="39" t="n">
        <x:v>-0.5970952320993094</x:v>
      </x:c>
      <x:c r="AG853" s="39" t="n">
        <x:v>0.3613801951480558</x:v>
      </x:c>
      <x:c r="AH853" s="39" t="n">
        <x:v>-0.602807579599192</x:v>
      </x:c>
      <x:c r="AI853" s="39" t="n">
        <x:v>-1.5431374398744633</x:v>
      </x:c>
      <x:c r="AJ853" s="39" t="n">
        <x:v>-0.4691491989227157</x:v>
      </x:c>
      <x:c r="AK853" s="39" t="n">
        <x:v>-0.5596560871449319</x:v>
      </x:c>
      <x:c r="AL853" s="34"/>
      <x:c r="AM853" s="34" t="n">
        <x:f>IF(SQRT($B$9)*$B853+SQRT(1-$B$9)*R853&lt;_xlfn.NORM.S.INV($B$6),1,0)</x:f>
        <x:v>0</x:v>
      </x:c>
      <x:c r="AN853" s="34" t="n">
        <x:f>IF(SQRT($B$9)*$B853+SQRT(1-$B$9)*S853&lt;_xlfn.NORM.S.INV($B$6),1,0)</x:f>
        <x:v>0</x:v>
      </x:c>
      <x:c r="AO853" s="34" t="n">
        <x:f>IF(SQRT($B$9)*$B853+SQRT(1-$B$9)*T853&lt;_xlfn.NORM.S.INV($B$6),1,0)</x:f>
        <x:v>0</x:v>
      </x:c>
      <x:c r="AP853" s="34" t="n">
        <x:f>IF(SQRT($B$9)*$B853+SQRT(1-$B$9)*U853&lt;_xlfn.NORM.S.INV($B$6),1,0)</x:f>
        <x:v>0</x:v>
      </x:c>
      <x:c r="AQ853" s="34" t="n">
        <x:f>IF(SQRT($B$9)*$B853+SQRT(1-$B$9)*V853&lt;_xlfn.NORM.S.INV($B$6),1,0)</x:f>
        <x:v>0</x:v>
      </x:c>
      <x:c r="AR853" s="34" t="n">
        <x:f>IF(SQRT($B$9)*$B853+SQRT(1-$B$9)*W853&lt;_xlfn.NORM.S.INV($B$6),1,0)</x:f>
        <x:v>0</x:v>
      </x:c>
      <x:c r="AS853" s="34" t="n">
        <x:f>IF(SQRT($B$9)*$B853+SQRT(1-$B$9)*X853&lt;_xlfn.NORM.S.INV($B$6),1,0)</x:f>
        <x:v>0</x:v>
      </x:c>
      <x:c r="AT853" s="34" t="n">
        <x:f>IF(SQRT($B$9)*$B853+SQRT(1-$B$9)*Y853&lt;_xlfn.NORM.S.INV($B$6),1,0)</x:f>
        <x:v>0</x:v>
      </x:c>
      <x:c r="AU853" s="34" t="n">
        <x:f>IF(SQRT($B$9)*$B853+SQRT(1-$B$9)*Z853&lt;_xlfn.NORM.S.INV($B$6),1,0)</x:f>
        <x:v>0</x:v>
      </x:c>
      <x:c r="AV853" s="34" t="n">
        <x:f>IF(SQRT($B$9)*$B853+SQRT(1-$B$9)*AA853&lt;_xlfn.NORM.S.INV($B$6),1,0)</x:f>
        <x:v>0</x:v>
      </x:c>
      <x:c r="AW853" s="34" t="n">
        <x:f>IF(SQRT($C$9)*$B853+SQRT(1-$C$9)*AB853&lt;_xlfn.NORM.S.INV($C$6),1,0)</x:f>
        <x:v>1</x:v>
      </x:c>
      <x:c r="AX853" s="34" t="n">
        <x:f>IF(SQRT($C$9)*$B853+SQRT(1-$C$9)*AC853&lt;_xlfn.NORM.S.INV($C$6),1,0)</x:f>
        <x:v>0</x:v>
      </x:c>
      <x:c r="AY853" s="34" t="n">
        <x:f>IF(SQRT($C$9)*$B853+SQRT(1-$C$9)*AD853&lt;_xlfn.NORM.S.INV($C$6),1,0)</x:f>
        <x:v>1</x:v>
      </x:c>
      <x:c r="AZ853" s="34" t="n">
        <x:f>IF(SQRT($C$9)*$B853+SQRT(1-$C$9)*AE853&lt;_xlfn.NORM.S.INV($C$6),1,0)</x:f>
        <x:v>0</x:v>
      </x:c>
      <x:c r="BA853" s="34" t="n">
        <x:f>IF(SQRT($C$9)*$B853+SQRT(1-$C$9)*AF853&lt;_xlfn.NORM.S.INV($C$6),1,0)</x:f>
        <x:v>0</x:v>
      </x:c>
      <x:c r="BB853" s="34" t="n">
        <x:f>IF(SQRT($C$9)*$B853+SQRT(1-$C$9)*AG853&lt;_xlfn.NORM.S.INV($C$6),1,0)</x:f>
        <x:v>0</x:v>
      </x:c>
      <x:c r="BC853" s="34" t="n">
        <x:f>IF(SQRT($C$9)*$B853+SQRT(1-$C$9)*AH853&lt;_xlfn.NORM.S.INV($C$6),1,0)</x:f>
        <x:v>0</x:v>
      </x:c>
      <x:c r="BD853" s="34" t="n">
        <x:f>IF(SQRT($C$9)*$B853+SQRT(1-$C$9)*AI853&lt;_xlfn.NORM.S.INV($C$6),1,0)</x:f>
        <x:v>0</x:v>
      </x:c>
      <x:c r="BE853" s="34" t="n">
        <x:f>IF(SQRT($C$9)*$B853+SQRT(1-$C$9)*AJ853&lt;_xlfn.NORM.S.INV($C$6),1,0)</x:f>
        <x:v>0</x:v>
      </x:c>
      <x:c r="BF853" s="34" t="n">
        <x:f>IF(SQRT($C$9)*$B853+SQRT(1-$C$9)*AK853&lt;_xlfn.NORM.S.INV($C$6),1,0)</x:f>
        <x:v>0</x:v>
      </x:c>
      <x:c r="BG853" s="34"/>
      <x:c r="BH853" s="34"/>
      <x:c r="BI853" s="34" t="n">
        <x:f>$B$11*(($A$1061)*$C853/$B$12*$B$7+(1-$A$1061)*$D853/$B$12*$C$7)</x:f>
        <x:v>1200</x:v>
      </x:c>
      <x:c r="BJ853" s="34" t="n">
        <x:f>$B$11*(($A$1062)*$C853/$B$12*$B$7+(1-$A$1062)*$D853/$B$12*$C$7)</x:f>
        <x:v>1140</x:v>
      </x:c>
      <x:c r="BK853" s="34" t="n">
        <x:f>$B$11*(($A$1063)*$C853/$B$12*$B$7+(1-$A$1063)*$D853/$B$12*$C$7)</x:f>
        <x:v>1080</x:v>
      </x:c>
      <x:c r="BL853" s="34" t="n">
        <x:f>$B$11*(($A$1064)*$C853/$B$12*$B$7+(1-$A$1064)*$D853/$B$12*$C$7)</x:f>
        <x:v>1019.9999999999999</x:v>
      </x:c>
      <x:c r="BM853" s="34" t="n">
        <x:f>$B$11*(($A$1065)*$C853/$B$12*$B$7+(1-$A$1065)*$D853/$B$12*$C$7)</x:f>
        <x:v>960</x:v>
      </x:c>
      <x:c r="BN853" s="34" t="n">
        <x:f>$B$11*(($A$1066)*$C853/$B$12*$B$7+(1-$A$1066)*$D853/$B$12*$C$7)</x:f>
        <x:v>900</x:v>
      </x:c>
      <x:c r="BO853" s="34" t="n">
        <x:f>$B$11*(($A$1067)*$C853/$B$12*$B$7+(1-$A$1067)*$D853/$B$12*$C$7)</x:f>
        <x:v>839.9999999999999</x:v>
      </x:c>
      <x:c r="BP853" s="34" t="n">
        <x:f>$B$11*(($A$1068)*$C853/$B$12*$B$7+(1-$A$1068)*$D853/$B$12*$C$7)</x:f>
        <x:v>780</x:v>
      </x:c>
      <x:c r="BQ853" s="34" t="n">
        <x:f>$B$11*(($A$1069)*$C853/$B$12*$B$7+(1-$A$1069)*$D853/$B$12*$C$7)</x:f>
        <x:v>720</x:v>
      </x:c>
      <x:c r="BR853" s="34" t="n">
        <x:f>$B$11*(($A$1070)*$C853/$B$12*$B$7+(1-$A$1070)*$D853/$B$12*$C$7)</x:f>
        <x:v>660</x:v>
      </x:c>
      <x:c r="BS853" s="34" t="n">
        <x:f>$B$11*(($A$1071)*$C853/$B$12*$B$7+(1-$A$1071)*$D853/$B$12*$C$7)</x:f>
        <x:v>600</x:v>
      </x:c>
      <x:c r="BT853" s="34" t="n">
        <x:f>$B$11*(($A$1072)*$C853/$B$12*$B$7+(1-$A$1072)*$D853/$B$12*$C$7)</x:f>
        <x:v>540</x:v>
      </x:c>
      <x:c r="BU853" s="34" t="n">
        <x:f>$B$11*(($A$1073)*$C853/$B$12*$B$7+(1-$A$1073)*$D853/$B$12*$C$7)</x:f>
        <x:v>480</x:v>
      </x:c>
      <x:c r="BV853" s="34" t="n">
        <x:f>$B$11*(($A$1074)*$C853/$B$12*$B$7+(1-$A$1074)*$D853/$B$12*$C$7)</x:f>
        <x:v>419.99999999999994</x:v>
      </x:c>
      <x:c r="BW853" s="34" t="n">
        <x:f>$B$11*(($A$1075)*$C853/$B$12*$B$7+(1-$A$1075)*$D853/$B$12*$C$7)</x:f>
        <x:v>360.00000000000006</x:v>
      </x:c>
      <x:c r="BX853" s="34" t="n">
        <x:f>$B$11*(($A$1076)*$C853/$B$12*$B$7+(1-$A$1076)*$D853/$B$12*$C$7)</x:f>
        <x:v>300</x:v>
      </x:c>
      <x:c r="BY853" s="34" t="n">
        <x:f>$B$11*(($A$1077)*$C853/$B$12*$B$7+(1-$A$1077)*$D853/$B$12*$C$7)</x:f>
        <x:v>239.99999999999997</x:v>
      </x:c>
      <x:c r="BZ853" s="34" t="n">
        <x:f>$B$11*(($A$1078)*$C853/$B$12*$B$7+(1-$A$1078)*$D853/$B$12*$C$7)</x:f>
        <x:v>180.00000000000003</x:v>
      </x:c>
      <x:c r="CA853" s="34" t="n">
        <x:f>$B$11*(($A$1079)*$C853/$B$12*$B$7+(1-$A$1079)*$D853/$B$12*$C$7)</x:f>
        <x:v>119.99999999999999</x:v>
      </x:c>
      <x:c r="CB853" s="34" t="n">
        <x:f>$B$11*(($A$1080)*$C853/$B$12*$B$7+(1-$A$1080)*$D853/$B$12*$C$7)</x:f>
        <x:v>60.00000000000006</x:v>
      </x:c>
      <x:c r="CC853" s="34" t="n">
        <x:f>$B$11*(($A$1081)*$C853/$B$12*$B$7+(1-$A$1081)*$D853/$B$12*$C$7)</x:f>
        <x:v>0</x:v>
      </x:c>
    </x:row>
    <x:row r="854">
      <x:c r="A854" s="34" t="n">
        <x:v>830</x:v>
      </x:c>
      <x:c r="B854" s="39" t="n">
        <x:v>-1.4169884132608639</x:v>
      </x:c>
      <x:c r="C854" s="1" t="n">
        <x:f>SUM(AM854:AV854)</x:f>
        <x:v>0</x:v>
      </x:c>
      <x:c r="D854" s="1" t="n">
        <x:f>SUM(AW854:BF854)</x:f>
        <x:v>2</x:v>
      </x:c>
      <x:c r="E854" s="17" t="n">
        <x:f>(1-C854/$B$12)*$B$8-C854/$B$12*$B$7</x:f>
        <x:v>0.05</x:v>
      </x:c>
      <x:c r="F854" s="17" t="n">
        <x:f>(1-D854/$B$12)*$C$8-D854/$B$12*$C$7</x:f>
        <x:v>-0.048</x:v>
      </x:c>
      <x:c r="G854" s="32" t="n">
        <x:f>$B$11*($B$10*C854/$B$12*$B$7+(1-$B$10)*D854/$B$12*$C$7)</x:f>
        <x:v>600</x:v>
      </x:c>
      <x:c r="H854" s="17" t="n">
        <x:f>$B$10*E854+(1-$B$10)*F854</x:f>
        <x:v>0.0010000000000000009</x:v>
      </x:c>
      <x:c r="I854" s="34"/>
      <x:c r="J854" s="34"/>
      <x:c r="K854" s="34"/>
      <x:c r="L854" s="34"/>
      <x:c r="M854" s="34"/>
      <x:c r="N854" s="34"/>
      <x:c r="O854" s="34"/>
      <x:c r="P854" s="34"/>
      <x:c r="Q854" s="34"/>
      <x:c r="R854" s="39" t="n">
        <x:v>-0.48130545365599275</x:v>
      </x:c>
      <x:c r="S854" s="39" t="n">
        <x:v>0.17514122857721492</x:v>
      </x:c>
      <x:c r="T854" s="39" t="n">
        <x:v>-0.4256020744207011</x:v>
      </x:c>
      <x:c r="U854" s="39" t="n">
        <x:v>1.1815724996824388</x:v>
      </x:c>
      <x:c r="V854" s="39" t="n">
        <x:v>0.5339261047738053</x:v>
      </x:c>
      <x:c r="W854" s="39" t="n">
        <x:v>1.766929938395601</x:v>
      </x:c>
      <x:c r="X854" s="39" t="n">
        <x:v>-0.26152727509345863</x:v>
      </x:c>
      <x:c r="Y854" s="39" t="n">
        <x:v>-1.7083388196243892</x:v>
      </x:c>
      <x:c r="Z854" s="39" t="n">
        <x:v>1.6139844930415599</x:v>
      </x:c>
      <x:c r="AA854" s="39" t="n">
        <x:v>0.6671553632681859</x:v>
      </x:c>
      <x:c r="AB854" s="39" t="n">
        <x:v>-1.4440379071756804</x:v>
      </x:c>
      <x:c r="AC854" s="39" t="n">
        <x:v>-0.8806213632652446</x:v>
      </x:c>
      <x:c r="AD854" s="39" t="n">
        <x:v>-0.8844814083531635</x:v>
      </x:c>
      <x:c r="AE854" s="39" t="n">
        <x:v>-0.6123626696707176</x:v>
      </x:c>
      <x:c r="AF854" s="39" t="n">
        <x:v>0.3553679534411344</x:v>
      </x:c>
      <x:c r="AG854" s="39" t="n">
        <x:v>1.391971363124865</x:v>
      </x:c>
      <x:c r="AH854" s="39" t="n">
        <x:v>-0.4461380739183409</x:v>
      </x:c>
      <x:c r="AI854" s="39" t="n">
        <x:v>0.020557183169754877</x:v>
      </x:c>
      <x:c r="AJ854" s="39" t="n">
        <x:v>-0.4551423013364382</x:v>
      </x:c>
      <x:c r="AK854" s="39" t="n">
        <x:v>-1.7816041036833203</x:v>
      </x:c>
      <x:c r="AL854" s="34"/>
      <x:c r="AM854" s="34" t="n">
        <x:f>IF(SQRT($B$9)*$B854+SQRT(1-$B$9)*R854&lt;_xlfn.NORM.S.INV($B$6),1,0)</x:f>
        <x:v>0</x:v>
      </x:c>
      <x:c r="AN854" s="34" t="n">
        <x:f>IF(SQRT($B$9)*$B854+SQRT(1-$B$9)*S854&lt;_xlfn.NORM.S.INV($B$6),1,0)</x:f>
        <x:v>0</x:v>
      </x:c>
      <x:c r="AO854" s="34" t="n">
        <x:f>IF(SQRT($B$9)*$B854+SQRT(1-$B$9)*T854&lt;_xlfn.NORM.S.INV($B$6),1,0)</x:f>
        <x:v>0</x:v>
      </x:c>
      <x:c r="AP854" s="34" t="n">
        <x:f>IF(SQRT($B$9)*$B854+SQRT(1-$B$9)*U854&lt;_xlfn.NORM.S.INV($B$6),1,0)</x:f>
        <x:v>0</x:v>
      </x:c>
      <x:c r="AQ854" s="34" t="n">
        <x:f>IF(SQRT($B$9)*$B854+SQRT(1-$B$9)*V854&lt;_xlfn.NORM.S.INV($B$6),1,0)</x:f>
        <x:v>0</x:v>
      </x:c>
      <x:c r="AR854" s="34" t="n">
        <x:f>IF(SQRT($B$9)*$B854+SQRT(1-$B$9)*W854&lt;_xlfn.NORM.S.INV($B$6),1,0)</x:f>
        <x:v>0</x:v>
      </x:c>
      <x:c r="AS854" s="34" t="n">
        <x:f>IF(SQRT($B$9)*$B854+SQRT(1-$B$9)*X854&lt;_xlfn.NORM.S.INV($B$6),1,0)</x:f>
        <x:v>0</x:v>
      </x:c>
      <x:c r="AT854" s="34" t="n">
        <x:f>IF(SQRT($B$9)*$B854+SQRT(1-$B$9)*Y854&lt;_xlfn.NORM.S.INV($B$6),1,0)</x:f>
        <x:v>0</x:v>
      </x:c>
      <x:c r="AU854" s="34" t="n">
        <x:f>IF(SQRT($B$9)*$B854+SQRT(1-$B$9)*Z854&lt;_xlfn.NORM.S.INV($B$6),1,0)</x:f>
        <x:v>0</x:v>
      </x:c>
      <x:c r="AV854" s="34" t="n">
        <x:f>IF(SQRT($B$9)*$B854+SQRT(1-$B$9)*AA854&lt;_xlfn.NORM.S.INV($B$6),1,0)</x:f>
        <x:v>0</x:v>
      </x:c>
      <x:c r="AW854" s="34" t="n">
        <x:f>IF(SQRT($C$9)*$B854+SQRT(1-$C$9)*AB854&lt;_xlfn.NORM.S.INV($C$6),1,0)</x:f>
        <x:v>1</x:v>
      </x:c>
      <x:c r="AX854" s="34" t="n">
        <x:f>IF(SQRT($C$9)*$B854+SQRT(1-$C$9)*AC854&lt;_xlfn.NORM.S.INV($C$6),1,0)</x:f>
        <x:v>0</x:v>
      </x:c>
      <x:c r="AY854" s="34" t="n">
        <x:f>IF(SQRT($C$9)*$B854+SQRT(1-$C$9)*AD854&lt;_xlfn.NORM.S.INV($C$6),1,0)</x:f>
        <x:v>0</x:v>
      </x:c>
      <x:c r="AZ854" s="34" t="n">
        <x:f>IF(SQRT($C$9)*$B854+SQRT(1-$C$9)*AE854&lt;_xlfn.NORM.S.INV($C$6),1,0)</x:f>
        <x:v>0</x:v>
      </x:c>
      <x:c r="BA854" s="34" t="n">
        <x:f>IF(SQRT($C$9)*$B854+SQRT(1-$C$9)*AF854&lt;_xlfn.NORM.S.INV($C$6),1,0)</x:f>
        <x:v>0</x:v>
      </x:c>
      <x:c r="BB854" s="34" t="n">
        <x:f>IF(SQRT($C$9)*$B854+SQRT(1-$C$9)*AG854&lt;_xlfn.NORM.S.INV($C$6),1,0)</x:f>
        <x:v>0</x:v>
      </x:c>
      <x:c r="BC854" s="34" t="n">
        <x:f>IF(SQRT($C$9)*$B854+SQRT(1-$C$9)*AH854&lt;_xlfn.NORM.S.INV($C$6),1,0)</x:f>
        <x:v>0</x:v>
      </x:c>
      <x:c r="BD854" s="34" t="n">
        <x:f>IF(SQRT($C$9)*$B854+SQRT(1-$C$9)*AI854&lt;_xlfn.NORM.S.INV($C$6),1,0)</x:f>
        <x:v>0</x:v>
      </x:c>
      <x:c r="BE854" s="34" t="n">
        <x:f>IF(SQRT($C$9)*$B854+SQRT(1-$C$9)*AJ854&lt;_xlfn.NORM.S.INV($C$6),1,0)</x:f>
        <x:v>0</x:v>
      </x:c>
      <x:c r="BF854" s="34" t="n">
        <x:f>IF(SQRT($C$9)*$B854+SQRT(1-$C$9)*AK854&lt;_xlfn.NORM.S.INV($C$6),1,0)</x:f>
        <x:v>1</x:v>
      </x:c>
      <x:c r="BG854" s="34"/>
      <x:c r="BH854" s="34"/>
      <x:c r="BI854" s="34" t="n">
        <x:f>$B$11*(($A$1061)*$C854/$B$12*$B$7+(1-$A$1061)*$D854/$B$12*$C$7)</x:f>
        <x:v>1200</x:v>
      </x:c>
      <x:c r="BJ854" s="34" t="n">
        <x:f>$B$11*(($A$1062)*$C854/$B$12*$B$7+(1-$A$1062)*$D854/$B$12*$C$7)</x:f>
        <x:v>1140</x:v>
      </x:c>
      <x:c r="BK854" s="34" t="n">
        <x:f>$B$11*(($A$1063)*$C854/$B$12*$B$7+(1-$A$1063)*$D854/$B$12*$C$7)</x:f>
        <x:v>1080</x:v>
      </x:c>
      <x:c r="BL854" s="34" t="n">
        <x:f>$B$11*(($A$1064)*$C854/$B$12*$B$7+(1-$A$1064)*$D854/$B$12*$C$7)</x:f>
        <x:v>1019.9999999999999</x:v>
      </x:c>
      <x:c r="BM854" s="34" t="n">
        <x:f>$B$11*(($A$1065)*$C854/$B$12*$B$7+(1-$A$1065)*$D854/$B$12*$C$7)</x:f>
        <x:v>960</x:v>
      </x:c>
      <x:c r="BN854" s="34" t="n">
        <x:f>$B$11*(($A$1066)*$C854/$B$12*$B$7+(1-$A$1066)*$D854/$B$12*$C$7)</x:f>
        <x:v>900</x:v>
      </x:c>
      <x:c r="BO854" s="34" t="n">
        <x:f>$B$11*(($A$1067)*$C854/$B$12*$B$7+(1-$A$1067)*$D854/$B$12*$C$7)</x:f>
        <x:v>839.9999999999999</x:v>
      </x:c>
      <x:c r="BP854" s="34" t="n">
        <x:f>$B$11*(($A$1068)*$C854/$B$12*$B$7+(1-$A$1068)*$D854/$B$12*$C$7)</x:f>
        <x:v>780</x:v>
      </x:c>
      <x:c r="BQ854" s="34" t="n">
        <x:f>$B$11*(($A$1069)*$C854/$B$12*$B$7+(1-$A$1069)*$D854/$B$12*$C$7)</x:f>
        <x:v>720</x:v>
      </x:c>
      <x:c r="BR854" s="34" t="n">
        <x:f>$B$11*(($A$1070)*$C854/$B$12*$B$7+(1-$A$1070)*$D854/$B$12*$C$7)</x:f>
        <x:v>660</x:v>
      </x:c>
      <x:c r="BS854" s="34" t="n">
        <x:f>$B$11*(($A$1071)*$C854/$B$12*$B$7+(1-$A$1071)*$D854/$B$12*$C$7)</x:f>
        <x:v>600</x:v>
      </x:c>
      <x:c r="BT854" s="34" t="n">
        <x:f>$B$11*(($A$1072)*$C854/$B$12*$B$7+(1-$A$1072)*$D854/$B$12*$C$7)</x:f>
        <x:v>540</x:v>
      </x:c>
      <x:c r="BU854" s="34" t="n">
        <x:f>$B$11*(($A$1073)*$C854/$B$12*$B$7+(1-$A$1073)*$D854/$B$12*$C$7)</x:f>
        <x:v>480</x:v>
      </x:c>
      <x:c r="BV854" s="34" t="n">
        <x:f>$B$11*(($A$1074)*$C854/$B$12*$B$7+(1-$A$1074)*$D854/$B$12*$C$7)</x:f>
        <x:v>419.99999999999994</x:v>
      </x:c>
      <x:c r="BW854" s="34" t="n">
        <x:f>$B$11*(($A$1075)*$C854/$B$12*$B$7+(1-$A$1075)*$D854/$B$12*$C$7)</x:f>
        <x:v>360.00000000000006</x:v>
      </x:c>
      <x:c r="BX854" s="34" t="n">
        <x:f>$B$11*(($A$1076)*$C854/$B$12*$B$7+(1-$A$1076)*$D854/$B$12*$C$7)</x:f>
        <x:v>300</x:v>
      </x:c>
      <x:c r="BY854" s="34" t="n">
        <x:f>$B$11*(($A$1077)*$C854/$B$12*$B$7+(1-$A$1077)*$D854/$B$12*$C$7)</x:f>
        <x:v>239.99999999999997</x:v>
      </x:c>
      <x:c r="BZ854" s="34" t="n">
        <x:f>$B$11*(($A$1078)*$C854/$B$12*$B$7+(1-$A$1078)*$D854/$B$12*$C$7)</x:f>
        <x:v>180.00000000000003</x:v>
      </x:c>
      <x:c r="CA854" s="34" t="n">
        <x:f>$B$11*(($A$1079)*$C854/$B$12*$B$7+(1-$A$1079)*$D854/$B$12*$C$7)</x:f>
        <x:v>119.99999999999999</x:v>
      </x:c>
      <x:c r="CB854" s="34" t="n">
        <x:f>$B$11*(($A$1080)*$C854/$B$12*$B$7+(1-$A$1080)*$D854/$B$12*$C$7)</x:f>
        <x:v>60.00000000000006</x:v>
      </x:c>
      <x:c r="CC854" s="34" t="n">
        <x:f>$B$11*(($A$1081)*$C854/$B$12*$B$7+(1-$A$1081)*$D854/$B$12*$C$7)</x:f>
        <x:v>0</x:v>
      </x:c>
    </x:row>
    <x:row r="855">
      <x:c r="A855" s="34" t="n">
        <x:v>831</x:v>
      </x:c>
      <x:c r="B855" s="39" t="n">
        <x:v>1.3167195547350903</x:v>
      </x:c>
      <x:c r="C855" s="1" t="n">
        <x:f>SUM(AM855:AV855)</x:f>
        <x:v>0</x:v>
      </x:c>
      <x:c r="D855" s="1" t="n">
        <x:f>SUM(AW855:BF855)</x:f>
        <x:v>0</x:v>
      </x:c>
      <x:c r="E855" s="17" t="n">
        <x:f>(1-C855/$B$12)*$B$8-C855/$B$12*$B$7</x:f>
        <x:v>0.05</x:v>
      </x:c>
      <x:c r="F855" s="17" t="n">
        <x:f>(1-D855/$B$12)*$C$8-D855/$B$12*$C$7</x:f>
        <x:v>0.09</x:v>
      </x:c>
      <x:c r="G855" s="32" t="n">
        <x:f>$B$11*($B$10*C855/$B$12*$B$7+(1-$B$10)*D855/$B$12*$C$7)</x:f>
        <x:v>0</x:v>
      </x:c>
      <x:c r="H855" s="17" t="n">
        <x:f>$B$10*E855+(1-$B$10)*F855</x:f>
        <x:v>0.07</x:v>
      </x:c>
      <x:c r="I855" s="34"/>
      <x:c r="J855" s="34"/>
      <x:c r="K855" s="34"/>
      <x:c r="L855" s="34"/>
      <x:c r="M855" s="34"/>
      <x:c r="N855" s="34"/>
      <x:c r="O855" s="34"/>
      <x:c r="P855" s="34"/>
      <x:c r="Q855" s="34"/>
      <x:c r="R855" s="39" t="n">
        <x:v>0.5840847969934895</x:v>
      </x:c>
      <x:c r="S855" s="39" t="n">
        <x:v>-1.0299598424536793</x:v>
      </x:c>
      <x:c r="T855" s="39" t="n">
        <x:v>-1.2078590669793654</x:v>
      </x:c>
      <x:c r="U855" s="39" t="n">
        <x:v>-0.6285241013279284</x:v>
      </x:c>
      <x:c r="V855" s="39" t="n">
        <x:v>2.2640826778286804</x:v>
      </x:c>
      <x:c r="W855" s="39" t="n">
        <x:v>0.3909784873394576</x:v>
      </x:c>
      <x:c r="X855" s="39" t="n">
        <x:v>-0.5314978668502792</x:v>
      </x:c>
      <x:c r="Y855" s="39" t="n">
        <x:v>-0.7905668478883178</x:v>
      </x:c>
      <x:c r="Z855" s="39" t="n">
        <x:v>-1.7120942929346499</x:v>
      </x:c>
      <x:c r="AA855" s="39" t="n">
        <x:v>0.24377355294041383</x:v>
      </x:c>
      <x:c r="AB855" s="39" t="n">
        <x:v>-0.7030572642064186</x:v>
      </x:c>
      <x:c r="AC855" s="39" t="n">
        <x:v>-0.6367143492664346</x:v>
      </x:c>
      <x:c r="AD855" s="39" t="n">
        <x:v>-0.7582595500919735</x:v>
      </x:c>
      <x:c r="AE855" s="39" t="n">
        <x:v>1.0230492535859839</x:v>
      </x:c>
      <x:c r="AF855" s="39" t="n">
        <x:v>0.46574735901802056</x:v>
      </x:c>
      <x:c r="AG855" s="39" t="n">
        <x:v>-0.35457056538682846</x:v>
      </x:c>
      <x:c r="AH855" s="39" t="n">
        <x:v>1.1288259684502904</x:v>
      </x:c>
      <x:c r="AI855" s="39" t="n">
        <x:v>0.027189162080961934</x:v>
      </x:c>
      <x:c r="AJ855" s="39" t="n">
        <x:v>-0.7867418902628313</x:v>
      </x:c>
      <x:c r="AK855" s="39" t="n">
        <x:v>-0.7257743217137388</x:v>
      </x:c>
      <x:c r="AL855" s="34"/>
      <x:c r="AM855" s="34" t="n">
        <x:f>IF(SQRT($B$9)*$B855+SQRT(1-$B$9)*R855&lt;_xlfn.NORM.S.INV($B$6),1,0)</x:f>
        <x:v>0</x:v>
      </x:c>
      <x:c r="AN855" s="34" t="n">
        <x:f>IF(SQRT($B$9)*$B855+SQRT(1-$B$9)*S855&lt;_xlfn.NORM.S.INV($B$6),1,0)</x:f>
        <x:v>0</x:v>
      </x:c>
      <x:c r="AO855" s="34" t="n">
        <x:f>IF(SQRT($B$9)*$B855+SQRT(1-$B$9)*T855&lt;_xlfn.NORM.S.INV($B$6),1,0)</x:f>
        <x:v>0</x:v>
      </x:c>
      <x:c r="AP855" s="34" t="n">
        <x:f>IF(SQRT($B$9)*$B855+SQRT(1-$B$9)*U855&lt;_xlfn.NORM.S.INV($B$6),1,0)</x:f>
        <x:v>0</x:v>
      </x:c>
      <x:c r="AQ855" s="34" t="n">
        <x:f>IF(SQRT($B$9)*$B855+SQRT(1-$B$9)*V855&lt;_xlfn.NORM.S.INV($B$6),1,0)</x:f>
        <x:v>0</x:v>
      </x:c>
      <x:c r="AR855" s="34" t="n">
        <x:f>IF(SQRT($B$9)*$B855+SQRT(1-$B$9)*W855&lt;_xlfn.NORM.S.INV($B$6),1,0)</x:f>
        <x:v>0</x:v>
      </x:c>
      <x:c r="AS855" s="34" t="n">
        <x:f>IF(SQRT($B$9)*$B855+SQRT(1-$B$9)*X855&lt;_xlfn.NORM.S.INV($B$6),1,0)</x:f>
        <x:v>0</x:v>
      </x:c>
      <x:c r="AT855" s="34" t="n">
        <x:f>IF(SQRT($B$9)*$B855+SQRT(1-$B$9)*Y855&lt;_xlfn.NORM.S.INV($B$6),1,0)</x:f>
        <x:v>0</x:v>
      </x:c>
      <x:c r="AU855" s="34" t="n">
        <x:f>IF(SQRT($B$9)*$B855+SQRT(1-$B$9)*Z855&lt;_xlfn.NORM.S.INV($B$6),1,0)</x:f>
        <x:v>0</x:v>
      </x:c>
      <x:c r="AV855" s="34" t="n">
        <x:f>IF(SQRT($B$9)*$B855+SQRT(1-$B$9)*AA855&lt;_xlfn.NORM.S.INV($B$6),1,0)</x:f>
        <x:v>0</x:v>
      </x:c>
      <x:c r="AW855" s="34" t="n">
        <x:f>IF(SQRT($C$9)*$B855+SQRT(1-$C$9)*AB855&lt;_xlfn.NORM.S.INV($C$6),1,0)</x:f>
        <x:v>0</x:v>
      </x:c>
      <x:c r="AX855" s="34" t="n">
        <x:f>IF(SQRT($C$9)*$B855+SQRT(1-$C$9)*AC855&lt;_xlfn.NORM.S.INV($C$6),1,0)</x:f>
        <x:v>0</x:v>
      </x:c>
      <x:c r="AY855" s="34" t="n">
        <x:f>IF(SQRT($C$9)*$B855+SQRT(1-$C$9)*AD855&lt;_xlfn.NORM.S.INV($C$6),1,0)</x:f>
        <x:v>0</x:v>
      </x:c>
      <x:c r="AZ855" s="34" t="n">
        <x:f>IF(SQRT($C$9)*$B855+SQRT(1-$C$9)*AE855&lt;_xlfn.NORM.S.INV($C$6),1,0)</x:f>
        <x:v>0</x:v>
      </x:c>
      <x:c r="BA855" s="34" t="n">
        <x:f>IF(SQRT($C$9)*$B855+SQRT(1-$C$9)*AF855&lt;_xlfn.NORM.S.INV($C$6),1,0)</x:f>
        <x:v>0</x:v>
      </x:c>
      <x:c r="BB855" s="34" t="n">
        <x:f>IF(SQRT($C$9)*$B855+SQRT(1-$C$9)*AG855&lt;_xlfn.NORM.S.INV($C$6),1,0)</x:f>
        <x:v>0</x:v>
      </x:c>
      <x:c r="BC855" s="34" t="n">
        <x:f>IF(SQRT($C$9)*$B855+SQRT(1-$C$9)*AH855&lt;_xlfn.NORM.S.INV($C$6),1,0)</x:f>
        <x:v>0</x:v>
      </x:c>
      <x:c r="BD855" s="34" t="n">
        <x:f>IF(SQRT($C$9)*$B855+SQRT(1-$C$9)*AI855&lt;_xlfn.NORM.S.INV($C$6),1,0)</x:f>
        <x:v>0</x:v>
      </x:c>
      <x:c r="BE855" s="34" t="n">
        <x:f>IF(SQRT($C$9)*$B855+SQRT(1-$C$9)*AJ855&lt;_xlfn.NORM.S.INV($C$6),1,0)</x:f>
        <x:v>0</x:v>
      </x:c>
      <x:c r="BF855" s="34" t="n">
        <x:f>IF(SQRT($C$9)*$B855+SQRT(1-$C$9)*AK855&lt;_xlfn.NORM.S.INV($C$6),1,0)</x:f>
        <x:v>0</x:v>
      </x:c>
      <x:c r="BG855" s="34"/>
      <x:c r="BH855" s="34"/>
      <x:c r="BI855" s="34" t="n">
        <x:f>$B$11*(($A$1061)*$C855/$B$12*$B$7+(1-$A$1061)*$D855/$B$12*$C$7)</x:f>
        <x:v>0</x:v>
      </x:c>
      <x:c r="BJ855" s="34" t="n">
        <x:f>$B$11*(($A$1062)*$C855/$B$12*$B$7+(1-$A$1062)*$D855/$B$12*$C$7)</x:f>
        <x:v>0</x:v>
      </x:c>
      <x:c r="BK855" s="34" t="n">
        <x:f>$B$11*(($A$1063)*$C855/$B$12*$B$7+(1-$A$1063)*$D855/$B$12*$C$7)</x:f>
        <x:v>0</x:v>
      </x:c>
      <x:c r="BL855" s="34" t="n">
        <x:f>$B$11*(($A$1064)*$C855/$B$12*$B$7+(1-$A$1064)*$D855/$B$12*$C$7)</x:f>
        <x:v>0</x:v>
      </x:c>
      <x:c r="BM855" s="34" t="n">
        <x:f>$B$11*(($A$1065)*$C855/$B$12*$B$7+(1-$A$1065)*$D855/$B$12*$C$7)</x:f>
        <x:v>0</x:v>
      </x:c>
      <x:c r="BN855" s="34" t="n">
        <x:f>$B$11*(($A$1066)*$C855/$B$12*$B$7+(1-$A$1066)*$D855/$B$12*$C$7)</x:f>
        <x:v>0</x:v>
      </x:c>
      <x:c r="BO855" s="34" t="n">
        <x:f>$B$11*(($A$1067)*$C855/$B$12*$B$7+(1-$A$1067)*$D855/$B$12*$C$7)</x:f>
        <x:v>0</x:v>
      </x:c>
      <x:c r="BP855" s="34" t="n">
        <x:f>$B$11*(($A$1068)*$C855/$B$12*$B$7+(1-$A$1068)*$D855/$B$12*$C$7)</x:f>
        <x:v>0</x:v>
      </x:c>
      <x:c r="BQ855" s="34" t="n">
        <x:f>$B$11*(($A$1069)*$C855/$B$12*$B$7+(1-$A$1069)*$D855/$B$12*$C$7)</x:f>
        <x:v>0</x:v>
      </x:c>
      <x:c r="BR855" s="34" t="n">
        <x:f>$B$11*(($A$1070)*$C855/$B$12*$B$7+(1-$A$1070)*$D855/$B$12*$C$7)</x:f>
        <x:v>0</x:v>
      </x:c>
      <x:c r="BS855" s="34" t="n">
        <x:f>$B$11*(($A$1071)*$C855/$B$12*$B$7+(1-$A$1071)*$D855/$B$12*$C$7)</x:f>
        <x:v>0</x:v>
      </x:c>
      <x:c r="BT855" s="34" t="n">
        <x:f>$B$11*(($A$1072)*$C855/$B$12*$B$7+(1-$A$1072)*$D855/$B$12*$C$7)</x:f>
        <x:v>0</x:v>
      </x:c>
      <x:c r="BU855" s="34" t="n">
        <x:f>$B$11*(($A$1073)*$C855/$B$12*$B$7+(1-$A$1073)*$D855/$B$12*$C$7)</x:f>
        <x:v>0</x:v>
      </x:c>
      <x:c r="BV855" s="34" t="n">
        <x:f>$B$11*(($A$1074)*$C855/$B$12*$B$7+(1-$A$1074)*$D855/$B$12*$C$7)</x:f>
        <x:v>0</x:v>
      </x:c>
      <x:c r="BW855" s="34" t="n">
        <x:f>$B$11*(($A$1075)*$C855/$B$12*$B$7+(1-$A$1075)*$D855/$B$12*$C$7)</x:f>
        <x:v>0</x:v>
      </x:c>
      <x:c r="BX855" s="34" t="n">
        <x:f>$B$11*(($A$1076)*$C855/$B$12*$B$7+(1-$A$1076)*$D855/$B$12*$C$7)</x:f>
        <x:v>0</x:v>
      </x:c>
      <x:c r="BY855" s="34" t="n">
        <x:f>$B$11*(($A$1077)*$C855/$B$12*$B$7+(1-$A$1077)*$D855/$B$12*$C$7)</x:f>
        <x:v>0</x:v>
      </x:c>
      <x:c r="BZ855" s="34" t="n">
        <x:f>$B$11*(($A$1078)*$C855/$B$12*$B$7+(1-$A$1078)*$D855/$B$12*$C$7)</x:f>
        <x:v>0</x:v>
      </x:c>
      <x:c r="CA855" s="34" t="n">
        <x:f>$B$11*(($A$1079)*$C855/$B$12*$B$7+(1-$A$1079)*$D855/$B$12*$C$7)</x:f>
        <x:v>0</x:v>
      </x:c>
      <x:c r="CB855" s="34" t="n">
        <x:f>$B$11*(($A$1080)*$C855/$B$12*$B$7+(1-$A$1080)*$D855/$B$12*$C$7)</x:f>
        <x:v>0</x:v>
      </x:c>
      <x:c r="CC855" s="34" t="n">
        <x:f>$B$11*(($A$1081)*$C855/$B$12*$B$7+(1-$A$1081)*$D855/$B$12*$C$7)</x:f>
        <x:v>0</x:v>
      </x:c>
    </x:row>
    <x:row r="856">
      <x:c r="A856" s="34" t="n">
        <x:v>832</x:v>
      </x:c>
      <x:c r="B856" s="39" t="n">
        <x:v>-0.16495654562602513</x:v>
      </x:c>
      <x:c r="C856" s="1" t="n">
        <x:f>SUM(AM856:AV856)</x:f>
        <x:v>0</x:v>
      </x:c>
      <x:c r="D856" s="1" t="n">
        <x:f>SUM(AW856:BF856)</x:f>
        <x:v>1</x:v>
      </x:c>
      <x:c r="E856" s="17" t="n">
        <x:f>(1-C856/$B$12)*$B$8-C856/$B$12*$B$7</x:f>
        <x:v>0.05</x:v>
      </x:c>
      <x:c r="F856" s="17" t="n">
        <x:f>(1-D856/$B$12)*$C$8-D856/$B$12*$C$7</x:f>
        <x:v>0.021000000000000005</x:v>
      </x:c>
      <x:c r="G856" s="32" t="n">
        <x:f>$B$11*($B$10*C856/$B$12*$B$7+(1-$B$10)*D856/$B$12*$C$7)</x:f>
        <x:v>300</x:v>
      </x:c>
      <x:c r="H856" s="17" t="n">
        <x:f>$B$10*E856+(1-$B$10)*F856</x:f>
        <x:v>0.035500000000000004</x:v>
      </x:c>
      <x:c r="I856" s="34"/>
      <x:c r="J856" s="34"/>
      <x:c r="K856" s="34"/>
      <x:c r="L856" s="34"/>
      <x:c r="M856" s="34"/>
      <x:c r="N856" s="34"/>
      <x:c r="O856" s="34"/>
      <x:c r="P856" s="34"/>
      <x:c r="Q856" s="34"/>
      <x:c r="R856" s="39" t="n">
        <x:v>0.2988558408724566</x:v>
      </x:c>
      <x:c r="S856" s="39" t="n">
        <x:v>0.31436903936172544</x:v>
      </x:c>
      <x:c r="T856" s="39" t="n">
        <x:v>-0.04554759027304344</x:v>
      </x:c>
      <x:c r="U856" s="39" t="n">
        <x:v>1.9535154557566974</x:v>
      </x:c>
      <x:c r="V856" s="39" t="n">
        <x:v>0.995737165671439</x:v>
      </x:c>
      <x:c r="W856" s="39" t="n">
        <x:v>0.17554539432530303</x:v>
      </x:c>
      <x:c r="X856" s="39" t="n">
        <x:v>0.10922520896131485</x:v>
      </x:c>
      <x:c r="Y856" s="39" t="n">
        <x:v>-1.0204671433802626</x:v>
      </x:c>
      <x:c r="Z856" s="39" t="n">
        <x:v>1.3648104916094188</x:v>
      </x:c>
      <x:c r="AA856" s="39" t="n">
        <x:v>-1.6717383210512502</x:v>
      </x:c>
      <x:c r="AB856" s="39" t="n">
        <x:v>-0.04133521451813609</x:v>
      </x:c>
      <x:c r="AC856" s="39" t="n">
        <x:v>1.1633865320361794</x:v>
      </x:c>
      <x:c r="AD856" s="39" t="n">
        <x:v>0.14857759826085834</x:v>
      </x:c>
      <x:c r="AE856" s="39" t="n">
        <x:v>-0.11591438617451709</x:v>
      </x:c>
      <x:c r="AF856" s="39" t="n">
        <x:v>-0.434257555030685</x:v>
      </x:c>
      <x:c r="AG856" s="39" t="n">
        <x:v>2.437454692529104</x:v>
      </x:c>
      <x:c r="AH856" s="39" t="n">
        <x:v>-0.4574007615706417</x:v>
      </x:c>
      <x:c r="AI856" s="39" t="n">
        <x:v>0.6631953223270518</x:v>
      </x:c>
      <x:c r="AJ856" s="39" t="n">
        <x:v>0.3602043713436765</x:v>
      </x:c>
      <x:c r="AK856" s="39" t="n">
        <x:v>-2.7457769508092955</x:v>
      </x:c>
      <x:c r="AL856" s="34"/>
      <x:c r="AM856" s="34" t="n">
        <x:f>IF(SQRT($B$9)*$B856+SQRT(1-$B$9)*R856&lt;_xlfn.NORM.S.INV($B$6),1,0)</x:f>
        <x:v>0</x:v>
      </x:c>
      <x:c r="AN856" s="34" t="n">
        <x:f>IF(SQRT($B$9)*$B856+SQRT(1-$B$9)*S856&lt;_xlfn.NORM.S.INV($B$6),1,0)</x:f>
        <x:v>0</x:v>
      </x:c>
      <x:c r="AO856" s="34" t="n">
        <x:f>IF(SQRT($B$9)*$B856+SQRT(1-$B$9)*T856&lt;_xlfn.NORM.S.INV($B$6),1,0)</x:f>
        <x:v>0</x:v>
      </x:c>
      <x:c r="AP856" s="34" t="n">
        <x:f>IF(SQRT($B$9)*$B856+SQRT(1-$B$9)*U856&lt;_xlfn.NORM.S.INV($B$6),1,0)</x:f>
        <x:v>0</x:v>
      </x:c>
      <x:c r="AQ856" s="34" t="n">
        <x:f>IF(SQRT($B$9)*$B856+SQRT(1-$B$9)*V856&lt;_xlfn.NORM.S.INV($B$6),1,0)</x:f>
        <x:v>0</x:v>
      </x:c>
      <x:c r="AR856" s="34" t="n">
        <x:f>IF(SQRT($B$9)*$B856+SQRT(1-$B$9)*W856&lt;_xlfn.NORM.S.INV($B$6),1,0)</x:f>
        <x:v>0</x:v>
      </x:c>
      <x:c r="AS856" s="34" t="n">
        <x:f>IF(SQRT($B$9)*$B856+SQRT(1-$B$9)*X856&lt;_xlfn.NORM.S.INV($B$6),1,0)</x:f>
        <x:v>0</x:v>
      </x:c>
      <x:c r="AT856" s="34" t="n">
        <x:f>IF(SQRT($B$9)*$B856+SQRT(1-$B$9)*Y856&lt;_xlfn.NORM.S.INV($B$6),1,0)</x:f>
        <x:v>0</x:v>
      </x:c>
      <x:c r="AU856" s="34" t="n">
        <x:f>IF(SQRT($B$9)*$B856+SQRT(1-$B$9)*Z856&lt;_xlfn.NORM.S.INV($B$6),1,0)</x:f>
        <x:v>0</x:v>
      </x:c>
      <x:c r="AV856" s="34" t="n">
        <x:f>IF(SQRT($B$9)*$B856+SQRT(1-$B$9)*AA856&lt;_xlfn.NORM.S.INV($B$6),1,0)</x:f>
        <x:v>0</x:v>
      </x:c>
      <x:c r="AW856" s="34" t="n">
        <x:f>IF(SQRT($C$9)*$B856+SQRT(1-$C$9)*AB856&lt;_xlfn.NORM.S.INV($C$6),1,0)</x:f>
        <x:v>0</x:v>
      </x:c>
      <x:c r="AX856" s="34" t="n">
        <x:f>IF(SQRT($C$9)*$B856+SQRT(1-$C$9)*AC856&lt;_xlfn.NORM.S.INV($C$6),1,0)</x:f>
        <x:v>0</x:v>
      </x:c>
      <x:c r="AY856" s="34" t="n">
        <x:f>IF(SQRT($C$9)*$B856+SQRT(1-$C$9)*AD856&lt;_xlfn.NORM.S.INV($C$6),1,0)</x:f>
        <x:v>0</x:v>
      </x:c>
      <x:c r="AZ856" s="34" t="n">
        <x:f>IF(SQRT($C$9)*$B856+SQRT(1-$C$9)*AE856&lt;_xlfn.NORM.S.INV($C$6),1,0)</x:f>
        <x:v>0</x:v>
      </x:c>
      <x:c r="BA856" s="34" t="n">
        <x:f>IF(SQRT($C$9)*$B856+SQRT(1-$C$9)*AF856&lt;_xlfn.NORM.S.INV($C$6),1,0)</x:f>
        <x:v>0</x:v>
      </x:c>
      <x:c r="BB856" s="34" t="n">
        <x:f>IF(SQRT($C$9)*$B856+SQRT(1-$C$9)*AG856&lt;_xlfn.NORM.S.INV($C$6),1,0)</x:f>
        <x:v>0</x:v>
      </x:c>
      <x:c r="BC856" s="34" t="n">
        <x:f>IF(SQRT($C$9)*$B856+SQRT(1-$C$9)*AH856&lt;_xlfn.NORM.S.INV($C$6),1,0)</x:f>
        <x:v>0</x:v>
      </x:c>
      <x:c r="BD856" s="34" t="n">
        <x:f>IF(SQRT($C$9)*$B856+SQRT(1-$C$9)*AI856&lt;_xlfn.NORM.S.INV($C$6),1,0)</x:f>
        <x:v>0</x:v>
      </x:c>
      <x:c r="BE856" s="34" t="n">
        <x:f>IF(SQRT($C$9)*$B856+SQRT(1-$C$9)*AJ856&lt;_xlfn.NORM.S.INV($C$6),1,0)</x:f>
        <x:v>0</x:v>
      </x:c>
      <x:c r="BF856" s="34" t="n">
        <x:f>IF(SQRT($C$9)*$B856+SQRT(1-$C$9)*AK856&lt;_xlfn.NORM.S.INV($C$6),1,0)</x:f>
        <x:v>1</x:v>
      </x:c>
      <x:c r="BG856" s="34"/>
      <x:c r="BH856" s="34"/>
      <x:c r="BI856" s="34" t="n">
        <x:f>$B$11*(($A$1061)*$C856/$B$12*$B$7+(1-$A$1061)*$D856/$B$12*$C$7)</x:f>
        <x:v>600</x:v>
      </x:c>
      <x:c r="BJ856" s="34" t="n">
        <x:f>$B$11*(($A$1062)*$C856/$B$12*$B$7+(1-$A$1062)*$D856/$B$12*$C$7)</x:f>
        <x:v>570</x:v>
      </x:c>
      <x:c r="BK856" s="34" t="n">
        <x:f>$B$11*(($A$1063)*$C856/$B$12*$B$7+(1-$A$1063)*$D856/$B$12*$C$7)</x:f>
        <x:v>540</x:v>
      </x:c>
      <x:c r="BL856" s="34" t="n">
        <x:f>$B$11*(($A$1064)*$C856/$B$12*$B$7+(1-$A$1064)*$D856/$B$12*$C$7)</x:f>
        <x:v>509.99999999999994</x:v>
      </x:c>
      <x:c r="BM856" s="34" t="n">
        <x:f>$B$11*(($A$1065)*$C856/$B$12*$B$7+(1-$A$1065)*$D856/$B$12*$C$7)</x:f>
        <x:v>480</x:v>
      </x:c>
      <x:c r="BN856" s="34" t="n">
        <x:f>$B$11*(($A$1066)*$C856/$B$12*$B$7+(1-$A$1066)*$D856/$B$12*$C$7)</x:f>
        <x:v>450</x:v>
      </x:c>
      <x:c r="BO856" s="34" t="n">
        <x:f>$B$11*(($A$1067)*$C856/$B$12*$B$7+(1-$A$1067)*$D856/$B$12*$C$7)</x:f>
        <x:v>419.99999999999994</x:v>
      </x:c>
      <x:c r="BP856" s="34" t="n">
        <x:f>$B$11*(($A$1068)*$C856/$B$12*$B$7+(1-$A$1068)*$D856/$B$12*$C$7)</x:f>
        <x:v>390</x:v>
      </x:c>
      <x:c r="BQ856" s="34" t="n">
        <x:f>$B$11*(($A$1069)*$C856/$B$12*$B$7+(1-$A$1069)*$D856/$B$12*$C$7)</x:f>
        <x:v>360</x:v>
      </x:c>
      <x:c r="BR856" s="34" t="n">
        <x:f>$B$11*(($A$1070)*$C856/$B$12*$B$7+(1-$A$1070)*$D856/$B$12*$C$7)</x:f>
        <x:v>330</x:v>
      </x:c>
      <x:c r="BS856" s="34" t="n">
        <x:f>$B$11*(($A$1071)*$C856/$B$12*$B$7+(1-$A$1071)*$D856/$B$12*$C$7)</x:f>
        <x:v>300</x:v>
      </x:c>
      <x:c r="BT856" s="34" t="n">
        <x:f>$B$11*(($A$1072)*$C856/$B$12*$B$7+(1-$A$1072)*$D856/$B$12*$C$7)</x:f>
        <x:v>270</x:v>
      </x:c>
      <x:c r="BU856" s="34" t="n">
        <x:f>$B$11*(($A$1073)*$C856/$B$12*$B$7+(1-$A$1073)*$D856/$B$12*$C$7)</x:f>
        <x:v>240</x:v>
      </x:c>
      <x:c r="BV856" s="34" t="n">
        <x:f>$B$11*(($A$1074)*$C856/$B$12*$B$7+(1-$A$1074)*$D856/$B$12*$C$7)</x:f>
        <x:v>209.99999999999997</x:v>
      </x:c>
      <x:c r="BW856" s="34" t="n">
        <x:f>$B$11*(($A$1075)*$C856/$B$12*$B$7+(1-$A$1075)*$D856/$B$12*$C$7)</x:f>
        <x:v>180.00000000000003</x:v>
      </x:c>
      <x:c r="BX856" s="34" t="n">
        <x:f>$B$11*(($A$1076)*$C856/$B$12*$B$7+(1-$A$1076)*$D856/$B$12*$C$7)</x:f>
        <x:v>150</x:v>
      </x:c>
      <x:c r="BY856" s="34" t="n">
        <x:f>$B$11*(($A$1077)*$C856/$B$12*$B$7+(1-$A$1077)*$D856/$B$12*$C$7)</x:f>
        <x:v>119.99999999999999</x:v>
      </x:c>
      <x:c r="BZ856" s="34" t="n">
        <x:f>$B$11*(($A$1078)*$C856/$B$12*$B$7+(1-$A$1078)*$D856/$B$12*$C$7)</x:f>
        <x:v>90.00000000000001</x:v>
      </x:c>
      <x:c r="CA856" s="34" t="n">
        <x:f>$B$11*(($A$1079)*$C856/$B$12*$B$7+(1-$A$1079)*$D856/$B$12*$C$7)</x:f>
        <x:v>59.99999999999999</x:v>
      </x:c>
      <x:c r="CB856" s="34" t="n">
        <x:f>$B$11*(($A$1080)*$C856/$B$12*$B$7+(1-$A$1080)*$D856/$B$12*$C$7)</x:f>
        <x:v>30.00000000000003</x:v>
      </x:c>
      <x:c r="CC856" s="34" t="n">
        <x:f>$B$11*(($A$1081)*$C856/$B$12*$B$7+(1-$A$1081)*$D856/$B$12*$C$7)</x:f>
        <x:v>0</x:v>
      </x:c>
    </x:row>
    <x:row r="857">
      <x:c r="A857" s="34" t="n">
        <x:v>833</x:v>
      </x:c>
      <x:c r="B857" s="39" t="n">
        <x:v>0.12431619297144807</x:v>
      </x:c>
      <x:c r="C857" s="1" t="n">
        <x:f>SUM(AM857:AV857)</x:f>
        <x:v>0</x:v>
      </x:c>
      <x:c r="D857" s="1" t="n">
        <x:f>SUM(AW857:BF857)</x:f>
        <x:v>0</x:v>
      </x:c>
      <x:c r="E857" s="17" t="n">
        <x:f>(1-C857/$B$12)*$B$8-C857/$B$12*$B$7</x:f>
        <x:v>0.05</x:v>
      </x:c>
      <x:c r="F857" s="17" t="n">
        <x:f>(1-D857/$B$12)*$C$8-D857/$B$12*$C$7</x:f>
        <x:v>0.09</x:v>
      </x:c>
      <x:c r="G857" s="32" t="n">
        <x:f>$B$11*($B$10*C857/$B$12*$B$7+(1-$B$10)*D857/$B$12*$C$7)</x:f>
        <x:v>0</x:v>
      </x:c>
      <x:c r="H857" s="17" t="n">
        <x:f>$B$10*E857+(1-$B$10)*F857</x:f>
        <x:v>0.07</x:v>
      </x:c>
      <x:c r="I857" s="34"/>
      <x:c r="J857" s="34"/>
      <x:c r="K857" s="34"/>
      <x:c r="L857" s="34"/>
      <x:c r="M857" s="34"/>
      <x:c r="N857" s="34"/>
      <x:c r="O857" s="34"/>
      <x:c r="P857" s="34"/>
      <x:c r="Q857" s="34"/>
      <x:c r="R857" s="39" t="n">
        <x:v>-0.9631702543472181</x:v>
      </x:c>
      <x:c r="S857" s="39" t="n">
        <x:v>2.143485962526419</x:v>
      </x:c>
      <x:c r="T857" s="39" t="n">
        <x:v>-2.058594845169933</x:v>
      </x:c>
      <x:c r="U857" s="39" t="n">
        <x:v>0.33874974517656015</x:v>
      </x:c>
      <x:c r="V857" s="39" t="n">
        <x:v>-0.0416465618805425</x:v>
      </x:c>
      <x:c r="W857" s="39" t="n">
        <x:v>1.3496450817959749</x:v>
      </x:c>
      <x:c r="X857" s="39" t="n">
        <x:v>-0.7708025622564152</x:v>
      </x:c>
      <x:c r="Y857" s="39" t="n">
        <x:v>-0.12509636155639342</x:v>
      </x:c>
      <x:c r="Z857" s="39" t="n">
        <x:v>0.3540192284482067</x:v>
      </x:c>
      <x:c r="AA857" s="39" t="n">
        <x:v>-1.3503291208829171</x:v>
      </x:c>
      <x:c r="AB857" s="39" t="n">
        <x:v>2.297967889845284</x:v>
      </x:c>
      <x:c r="AC857" s="39" t="n">
        <x:v>-0.05306348338443688</x:v>
      </x:c>
      <x:c r="AD857" s="39" t="n">
        <x:v>-0.468957599628872</x:v>
      </x:c>
      <x:c r="AE857" s="39" t="n">
        <x:v>-0.08659837270506335</x:v>
      </x:c>
      <x:c r="AF857" s="39" t="n">
        <x:v>-0.7048657478848229</x:v>
      </x:c>
      <x:c r="AG857" s="39" t="n">
        <x:v>0.32682916648427507</x:v>
      </x:c>
      <x:c r="AH857" s="39" t="n">
        <x:v>-1.485267516748742</x:v>
      </x:c>
      <x:c r="AI857" s="39" t="n">
        <x:v>-0.13963139044078726</x:v>
      </x:c>
      <x:c r="AJ857" s="39" t="n">
        <x:v>-1.3800498464167568</x:v>
      </x:c>
      <x:c r="AK857" s="39" t="n">
        <x:v>0.3122732786561297</x:v>
      </x:c>
      <x:c r="AL857" s="34"/>
      <x:c r="AM857" s="34" t="n">
        <x:f>IF(SQRT($B$9)*$B857+SQRT(1-$B$9)*R857&lt;_xlfn.NORM.S.INV($B$6),1,0)</x:f>
        <x:v>0</x:v>
      </x:c>
      <x:c r="AN857" s="34" t="n">
        <x:f>IF(SQRT($B$9)*$B857+SQRT(1-$B$9)*S857&lt;_xlfn.NORM.S.INV($B$6),1,0)</x:f>
        <x:v>0</x:v>
      </x:c>
      <x:c r="AO857" s="34" t="n">
        <x:f>IF(SQRT($B$9)*$B857+SQRT(1-$B$9)*T857&lt;_xlfn.NORM.S.INV($B$6),1,0)</x:f>
        <x:v>0</x:v>
      </x:c>
      <x:c r="AP857" s="34" t="n">
        <x:f>IF(SQRT($B$9)*$B857+SQRT(1-$B$9)*U857&lt;_xlfn.NORM.S.INV($B$6),1,0)</x:f>
        <x:v>0</x:v>
      </x:c>
      <x:c r="AQ857" s="34" t="n">
        <x:f>IF(SQRT($B$9)*$B857+SQRT(1-$B$9)*V857&lt;_xlfn.NORM.S.INV($B$6),1,0)</x:f>
        <x:v>0</x:v>
      </x:c>
      <x:c r="AR857" s="34" t="n">
        <x:f>IF(SQRT($B$9)*$B857+SQRT(1-$B$9)*W857&lt;_xlfn.NORM.S.INV($B$6),1,0)</x:f>
        <x:v>0</x:v>
      </x:c>
      <x:c r="AS857" s="34" t="n">
        <x:f>IF(SQRT($B$9)*$B857+SQRT(1-$B$9)*X857&lt;_xlfn.NORM.S.INV($B$6),1,0)</x:f>
        <x:v>0</x:v>
      </x:c>
      <x:c r="AT857" s="34" t="n">
        <x:f>IF(SQRT($B$9)*$B857+SQRT(1-$B$9)*Y857&lt;_xlfn.NORM.S.INV($B$6),1,0)</x:f>
        <x:v>0</x:v>
      </x:c>
      <x:c r="AU857" s="34" t="n">
        <x:f>IF(SQRT($B$9)*$B857+SQRT(1-$B$9)*Z857&lt;_xlfn.NORM.S.INV($B$6),1,0)</x:f>
        <x:v>0</x:v>
      </x:c>
      <x:c r="AV857" s="34" t="n">
        <x:f>IF(SQRT($B$9)*$B857+SQRT(1-$B$9)*AA857&lt;_xlfn.NORM.S.INV($B$6),1,0)</x:f>
        <x:v>0</x:v>
      </x:c>
      <x:c r="AW857" s="34" t="n">
        <x:f>IF(SQRT($C$9)*$B857+SQRT(1-$C$9)*AB857&lt;_xlfn.NORM.S.INV($C$6),1,0)</x:f>
        <x:v>0</x:v>
      </x:c>
      <x:c r="AX857" s="34" t="n">
        <x:f>IF(SQRT($C$9)*$B857+SQRT(1-$C$9)*AC857&lt;_xlfn.NORM.S.INV($C$6),1,0)</x:f>
        <x:v>0</x:v>
      </x:c>
      <x:c r="AY857" s="34" t="n">
        <x:f>IF(SQRT($C$9)*$B857+SQRT(1-$C$9)*AD857&lt;_xlfn.NORM.S.INV($C$6),1,0)</x:f>
        <x:v>0</x:v>
      </x:c>
      <x:c r="AZ857" s="34" t="n">
        <x:f>IF(SQRT($C$9)*$B857+SQRT(1-$C$9)*AE857&lt;_xlfn.NORM.S.INV($C$6),1,0)</x:f>
        <x:v>0</x:v>
      </x:c>
      <x:c r="BA857" s="34" t="n">
        <x:f>IF(SQRT($C$9)*$B857+SQRT(1-$C$9)*AF857&lt;_xlfn.NORM.S.INV($C$6),1,0)</x:f>
        <x:v>0</x:v>
      </x:c>
      <x:c r="BB857" s="34" t="n">
        <x:f>IF(SQRT($C$9)*$B857+SQRT(1-$C$9)*AG857&lt;_xlfn.NORM.S.INV($C$6),1,0)</x:f>
        <x:v>0</x:v>
      </x:c>
      <x:c r="BC857" s="34" t="n">
        <x:f>IF(SQRT($C$9)*$B857+SQRT(1-$C$9)*AH857&lt;_xlfn.NORM.S.INV($C$6),1,0)</x:f>
        <x:v>0</x:v>
      </x:c>
      <x:c r="BD857" s="34" t="n">
        <x:f>IF(SQRT($C$9)*$B857+SQRT(1-$C$9)*AI857&lt;_xlfn.NORM.S.INV($C$6),1,0)</x:f>
        <x:v>0</x:v>
      </x:c>
      <x:c r="BE857" s="34" t="n">
        <x:f>IF(SQRT($C$9)*$B857+SQRT(1-$C$9)*AJ857&lt;_xlfn.NORM.S.INV($C$6),1,0)</x:f>
        <x:v>0</x:v>
      </x:c>
      <x:c r="BF857" s="34" t="n">
        <x:f>IF(SQRT($C$9)*$B857+SQRT(1-$C$9)*AK857&lt;_xlfn.NORM.S.INV($C$6),1,0)</x:f>
        <x:v>0</x:v>
      </x:c>
      <x:c r="BG857" s="34"/>
      <x:c r="BH857" s="34"/>
      <x:c r="BI857" s="34" t="n">
        <x:f>$B$11*(($A$1061)*$C857/$B$12*$B$7+(1-$A$1061)*$D857/$B$12*$C$7)</x:f>
        <x:v>0</x:v>
      </x:c>
      <x:c r="BJ857" s="34" t="n">
        <x:f>$B$11*(($A$1062)*$C857/$B$12*$B$7+(1-$A$1062)*$D857/$B$12*$C$7)</x:f>
        <x:v>0</x:v>
      </x:c>
      <x:c r="BK857" s="34" t="n">
        <x:f>$B$11*(($A$1063)*$C857/$B$12*$B$7+(1-$A$1063)*$D857/$B$12*$C$7)</x:f>
        <x:v>0</x:v>
      </x:c>
      <x:c r="BL857" s="34" t="n">
        <x:f>$B$11*(($A$1064)*$C857/$B$12*$B$7+(1-$A$1064)*$D857/$B$12*$C$7)</x:f>
        <x:v>0</x:v>
      </x:c>
      <x:c r="BM857" s="34" t="n">
        <x:f>$B$11*(($A$1065)*$C857/$B$12*$B$7+(1-$A$1065)*$D857/$B$12*$C$7)</x:f>
        <x:v>0</x:v>
      </x:c>
      <x:c r="BN857" s="34" t="n">
        <x:f>$B$11*(($A$1066)*$C857/$B$12*$B$7+(1-$A$1066)*$D857/$B$12*$C$7)</x:f>
        <x:v>0</x:v>
      </x:c>
      <x:c r="BO857" s="34" t="n">
        <x:f>$B$11*(($A$1067)*$C857/$B$12*$B$7+(1-$A$1067)*$D857/$B$12*$C$7)</x:f>
        <x:v>0</x:v>
      </x:c>
      <x:c r="BP857" s="34" t="n">
        <x:f>$B$11*(($A$1068)*$C857/$B$12*$B$7+(1-$A$1068)*$D857/$B$12*$C$7)</x:f>
        <x:v>0</x:v>
      </x:c>
      <x:c r="BQ857" s="34" t="n">
        <x:f>$B$11*(($A$1069)*$C857/$B$12*$B$7+(1-$A$1069)*$D857/$B$12*$C$7)</x:f>
        <x:v>0</x:v>
      </x:c>
      <x:c r="BR857" s="34" t="n">
        <x:f>$B$11*(($A$1070)*$C857/$B$12*$B$7+(1-$A$1070)*$D857/$B$12*$C$7)</x:f>
        <x:v>0</x:v>
      </x:c>
      <x:c r="BS857" s="34" t="n">
        <x:f>$B$11*(($A$1071)*$C857/$B$12*$B$7+(1-$A$1071)*$D857/$B$12*$C$7)</x:f>
        <x:v>0</x:v>
      </x:c>
      <x:c r="BT857" s="34" t="n">
        <x:f>$B$11*(($A$1072)*$C857/$B$12*$B$7+(1-$A$1072)*$D857/$B$12*$C$7)</x:f>
        <x:v>0</x:v>
      </x:c>
      <x:c r="BU857" s="34" t="n">
        <x:f>$B$11*(($A$1073)*$C857/$B$12*$B$7+(1-$A$1073)*$D857/$B$12*$C$7)</x:f>
        <x:v>0</x:v>
      </x:c>
      <x:c r="BV857" s="34" t="n">
        <x:f>$B$11*(($A$1074)*$C857/$B$12*$B$7+(1-$A$1074)*$D857/$B$12*$C$7)</x:f>
        <x:v>0</x:v>
      </x:c>
      <x:c r="BW857" s="34" t="n">
        <x:f>$B$11*(($A$1075)*$C857/$B$12*$B$7+(1-$A$1075)*$D857/$B$12*$C$7)</x:f>
        <x:v>0</x:v>
      </x:c>
      <x:c r="BX857" s="34" t="n">
        <x:f>$B$11*(($A$1076)*$C857/$B$12*$B$7+(1-$A$1076)*$D857/$B$12*$C$7)</x:f>
        <x:v>0</x:v>
      </x:c>
      <x:c r="BY857" s="34" t="n">
        <x:f>$B$11*(($A$1077)*$C857/$B$12*$B$7+(1-$A$1077)*$D857/$B$12*$C$7)</x:f>
        <x:v>0</x:v>
      </x:c>
      <x:c r="BZ857" s="34" t="n">
        <x:f>$B$11*(($A$1078)*$C857/$B$12*$B$7+(1-$A$1078)*$D857/$B$12*$C$7)</x:f>
        <x:v>0</x:v>
      </x:c>
      <x:c r="CA857" s="34" t="n">
        <x:f>$B$11*(($A$1079)*$C857/$B$12*$B$7+(1-$A$1079)*$D857/$B$12*$C$7)</x:f>
        <x:v>0</x:v>
      </x:c>
      <x:c r="CB857" s="34" t="n">
        <x:f>$B$11*(($A$1080)*$C857/$B$12*$B$7+(1-$A$1080)*$D857/$B$12*$C$7)</x:f>
        <x:v>0</x:v>
      </x:c>
      <x:c r="CC857" s="34" t="n">
        <x:f>$B$11*(($A$1081)*$C857/$B$12*$B$7+(1-$A$1081)*$D857/$B$12*$C$7)</x:f>
        <x:v>0</x:v>
      </x:c>
    </x:row>
    <x:row r="858">
      <x:c r="A858" s="34" t="n">
        <x:v>834</x:v>
      </x:c>
      <x:c r="B858" s="39" t="n">
        <x:v>0.47418920361251354</x:v>
      </x:c>
      <x:c r="C858" s="1" t="n">
        <x:f>SUM(AM858:AV858)</x:f>
        <x:v>0</x:v>
      </x:c>
      <x:c r="D858" s="1" t="n">
        <x:f>SUM(AW858:BF858)</x:f>
        <x:v>0</x:v>
      </x:c>
      <x:c r="E858" s="17" t="n">
        <x:f>(1-C858/$B$12)*$B$8-C858/$B$12*$B$7</x:f>
        <x:v>0.05</x:v>
      </x:c>
      <x:c r="F858" s="17" t="n">
        <x:f>(1-D858/$B$12)*$C$8-D858/$B$12*$C$7</x:f>
        <x:v>0.09</x:v>
      </x:c>
      <x:c r="G858" s="32" t="n">
        <x:f>$B$11*($B$10*C858/$B$12*$B$7+(1-$B$10)*D858/$B$12*$C$7)</x:f>
        <x:v>0</x:v>
      </x:c>
      <x:c r="H858" s="17" t="n">
        <x:f>$B$10*E858+(1-$B$10)*F858</x:f>
        <x:v>0.07</x:v>
      </x:c>
      <x:c r="I858" s="34"/>
      <x:c r="J858" s="34"/>
      <x:c r="K858" s="34"/>
      <x:c r="L858" s="34"/>
      <x:c r="M858" s="34"/>
      <x:c r="N858" s="34"/>
      <x:c r="O858" s="34"/>
      <x:c r="P858" s="34"/>
      <x:c r="Q858" s="34"/>
      <x:c r="R858" s="39" t="n">
        <x:v>0.9823243077911293</x:v>
      </x:c>
      <x:c r="S858" s="39" t="n">
        <x:v>-1.7122556876263595</x:v>
      </x:c>
      <x:c r="T858" s="39" t="n">
        <x:v>0.1147984221348465</x:v>
      </x:c>
      <x:c r="U858" s="39" t="n">
        <x:v>0.6043327614101085</x:v>
      </x:c>
      <x:c r="V858" s="39" t="n">
        <x:v>1.1590366485804047</x:v>
      </x:c>
      <x:c r="W858" s="39" t="n">
        <x:v>-0.780176240117825</x:v>
      </x:c>
      <x:c r="X858" s="39" t="n">
        <x:v>-0.4002309020642189</x:v>
      </x:c>
      <x:c r="Y858" s="39" t="n">
        <x:v>-0.9908014272245533</x:v>
      </x:c>
      <x:c r="Z858" s="39" t="n">
        <x:v>-0.05141539532069757</x:v>
      </x:c>
      <x:c r="AA858" s="39" t="n">
        <x:v>0.6809858162527423</x:v>
      </x:c>
      <x:c r="AB858" s="39" t="n">
        <x:v>-0.3257655403390924</x:v>
      </x:c>
      <x:c r="AC858" s="39" t="n">
        <x:v>-1.9956254345485107</x:v>
      </x:c>
      <x:c r="AD858" s="39" t="n">
        <x:v>-1.2939346170489003</x:v>
      </x:c>
      <x:c r="AE858" s="39" t="n">
        <x:v>0.21492545194002907</x:v>
      </x:c>
      <x:c r="AF858" s="39" t="n">
        <x:v>-0.6229734125809319</x:v>
      </x:c>
      <x:c r="AG858" s="39" t="n">
        <x:v>-0.1974969958687931</x:v>
      </x:c>
      <x:c r="AH858" s="39" t="n">
        <x:v>0.009979861107140383</x:v>
      </x:c>
      <x:c r="AI858" s="39" t="n">
        <x:v>1.9528260676286369</x:v>
      </x:c>
      <x:c r="AJ858" s="39" t="n">
        <x:v>-1.6153351463380057</x:v>
      </x:c>
      <x:c r="AK858" s="39" t="n">
        <x:v>1.4434989915125562</x:v>
      </x:c>
      <x:c r="AL858" s="34"/>
      <x:c r="AM858" s="34" t="n">
        <x:f>IF(SQRT($B$9)*$B858+SQRT(1-$B$9)*R858&lt;_xlfn.NORM.S.INV($B$6),1,0)</x:f>
        <x:v>0</x:v>
      </x:c>
      <x:c r="AN858" s="34" t="n">
        <x:f>IF(SQRT($B$9)*$B858+SQRT(1-$B$9)*S858&lt;_xlfn.NORM.S.INV($B$6),1,0)</x:f>
        <x:v>0</x:v>
      </x:c>
      <x:c r="AO858" s="34" t="n">
        <x:f>IF(SQRT($B$9)*$B858+SQRT(1-$B$9)*T858&lt;_xlfn.NORM.S.INV($B$6),1,0)</x:f>
        <x:v>0</x:v>
      </x:c>
      <x:c r="AP858" s="34" t="n">
        <x:f>IF(SQRT($B$9)*$B858+SQRT(1-$B$9)*U858&lt;_xlfn.NORM.S.INV($B$6),1,0)</x:f>
        <x:v>0</x:v>
      </x:c>
      <x:c r="AQ858" s="34" t="n">
        <x:f>IF(SQRT($B$9)*$B858+SQRT(1-$B$9)*V858&lt;_xlfn.NORM.S.INV($B$6),1,0)</x:f>
        <x:v>0</x:v>
      </x:c>
      <x:c r="AR858" s="34" t="n">
        <x:f>IF(SQRT($B$9)*$B858+SQRT(1-$B$9)*W858&lt;_xlfn.NORM.S.INV($B$6),1,0)</x:f>
        <x:v>0</x:v>
      </x:c>
      <x:c r="AS858" s="34" t="n">
        <x:f>IF(SQRT($B$9)*$B858+SQRT(1-$B$9)*X858&lt;_xlfn.NORM.S.INV($B$6),1,0)</x:f>
        <x:v>0</x:v>
      </x:c>
      <x:c r="AT858" s="34" t="n">
        <x:f>IF(SQRT($B$9)*$B858+SQRT(1-$B$9)*Y858&lt;_xlfn.NORM.S.INV($B$6),1,0)</x:f>
        <x:v>0</x:v>
      </x:c>
      <x:c r="AU858" s="34" t="n">
        <x:f>IF(SQRT($B$9)*$B858+SQRT(1-$B$9)*Z858&lt;_xlfn.NORM.S.INV($B$6),1,0)</x:f>
        <x:v>0</x:v>
      </x:c>
      <x:c r="AV858" s="34" t="n">
        <x:f>IF(SQRT($B$9)*$B858+SQRT(1-$B$9)*AA858&lt;_xlfn.NORM.S.INV($B$6),1,0)</x:f>
        <x:v>0</x:v>
      </x:c>
      <x:c r="AW858" s="34" t="n">
        <x:f>IF(SQRT($C$9)*$B858+SQRT(1-$C$9)*AB858&lt;_xlfn.NORM.S.INV($C$6),1,0)</x:f>
        <x:v>0</x:v>
      </x:c>
      <x:c r="AX858" s="34" t="n">
        <x:f>IF(SQRT($C$9)*$B858+SQRT(1-$C$9)*AC858&lt;_xlfn.NORM.S.INV($C$6),1,0)</x:f>
        <x:v>0</x:v>
      </x:c>
      <x:c r="AY858" s="34" t="n">
        <x:f>IF(SQRT($C$9)*$B858+SQRT(1-$C$9)*AD858&lt;_xlfn.NORM.S.INV($C$6),1,0)</x:f>
        <x:v>0</x:v>
      </x:c>
      <x:c r="AZ858" s="34" t="n">
        <x:f>IF(SQRT($C$9)*$B858+SQRT(1-$C$9)*AE858&lt;_xlfn.NORM.S.INV($C$6),1,0)</x:f>
        <x:v>0</x:v>
      </x:c>
      <x:c r="BA858" s="34" t="n">
        <x:f>IF(SQRT($C$9)*$B858+SQRT(1-$C$9)*AF858&lt;_xlfn.NORM.S.INV($C$6),1,0)</x:f>
        <x:v>0</x:v>
      </x:c>
      <x:c r="BB858" s="34" t="n">
        <x:f>IF(SQRT($C$9)*$B858+SQRT(1-$C$9)*AG858&lt;_xlfn.NORM.S.INV($C$6),1,0)</x:f>
        <x:v>0</x:v>
      </x:c>
      <x:c r="BC858" s="34" t="n">
        <x:f>IF(SQRT($C$9)*$B858+SQRT(1-$C$9)*AH858&lt;_xlfn.NORM.S.INV($C$6),1,0)</x:f>
        <x:v>0</x:v>
      </x:c>
      <x:c r="BD858" s="34" t="n">
        <x:f>IF(SQRT($C$9)*$B858+SQRT(1-$C$9)*AI858&lt;_xlfn.NORM.S.INV($C$6),1,0)</x:f>
        <x:v>0</x:v>
      </x:c>
      <x:c r="BE858" s="34" t="n">
        <x:f>IF(SQRT($C$9)*$B858+SQRT(1-$C$9)*AJ858&lt;_xlfn.NORM.S.INV($C$6),1,0)</x:f>
        <x:v>0</x:v>
      </x:c>
      <x:c r="BF858" s="34" t="n">
        <x:f>IF(SQRT($C$9)*$B858+SQRT(1-$C$9)*AK858&lt;_xlfn.NORM.S.INV($C$6),1,0)</x:f>
        <x:v>0</x:v>
      </x:c>
      <x:c r="BG858" s="34"/>
      <x:c r="BH858" s="34"/>
      <x:c r="BI858" s="34" t="n">
        <x:f>$B$11*(($A$1061)*$C858/$B$12*$B$7+(1-$A$1061)*$D858/$B$12*$C$7)</x:f>
        <x:v>0</x:v>
      </x:c>
      <x:c r="BJ858" s="34" t="n">
        <x:f>$B$11*(($A$1062)*$C858/$B$12*$B$7+(1-$A$1062)*$D858/$B$12*$C$7)</x:f>
        <x:v>0</x:v>
      </x:c>
      <x:c r="BK858" s="34" t="n">
        <x:f>$B$11*(($A$1063)*$C858/$B$12*$B$7+(1-$A$1063)*$D858/$B$12*$C$7)</x:f>
        <x:v>0</x:v>
      </x:c>
      <x:c r="BL858" s="34" t="n">
        <x:f>$B$11*(($A$1064)*$C858/$B$12*$B$7+(1-$A$1064)*$D858/$B$12*$C$7)</x:f>
        <x:v>0</x:v>
      </x:c>
      <x:c r="BM858" s="34" t="n">
        <x:f>$B$11*(($A$1065)*$C858/$B$12*$B$7+(1-$A$1065)*$D858/$B$12*$C$7)</x:f>
        <x:v>0</x:v>
      </x:c>
      <x:c r="BN858" s="34" t="n">
        <x:f>$B$11*(($A$1066)*$C858/$B$12*$B$7+(1-$A$1066)*$D858/$B$12*$C$7)</x:f>
        <x:v>0</x:v>
      </x:c>
      <x:c r="BO858" s="34" t="n">
        <x:f>$B$11*(($A$1067)*$C858/$B$12*$B$7+(1-$A$1067)*$D858/$B$12*$C$7)</x:f>
        <x:v>0</x:v>
      </x:c>
      <x:c r="BP858" s="34" t="n">
        <x:f>$B$11*(($A$1068)*$C858/$B$12*$B$7+(1-$A$1068)*$D858/$B$12*$C$7)</x:f>
        <x:v>0</x:v>
      </x:c>
      <x:c r="BQ858" s="34" t="n">
        <x:f>$B$11*(($A$1069)*$C858/$B$12*$B$7+(1-$A$1069)*$D858/$B$12*$C$7)</x:f>
        <x:v>0</x:v>
      </x:c>
      <x:c r="BR858" s="34" t="n">
        <x:f>$B$11*(($A$1070)*$C858/$B$12*$B$7+(1-$A$1070)*$D858/$B$12*$C$7)</x:f>
        <x:v>0</x:v>
      </x:c>
      <x:c r="BS858" s="34" t="n">
        <x:f>$B$11*(($A$1071)*$C858/$B$12*$B$7+(1-$A$1071)*$D858/$B$12*$C$7)</x:f>
        <x:v>0</x:v>
      </x:c>
      <x:c r="BT858" s="34" t="n">
        <x:f>$B$11*(($A$1072)*$C858/$B$12*$B$7+(1-$A$1072)*$D858/$B$12*$C$7)</x:f>
        <x:v>0</x:v>
      </x:c>
      <x:c r="BU858" s="34" t="n">
        <x:f>$B$11*(($A$1073)*$C858/$B$12*$B$7+(1-$A$1073)*$D858/$B$12*$C$7)</x:f>
        <x:v>0</x:v>
      </x:c>
      <x:c r="BV858" s="34" t="n">
        <x:f>$B$11*(($A$1074)*$C858/$B$12*$B$7+(1-$A$1074)*$D858/$B$12*$C$7)</x:f>
        <x:v>0</x:v>
      </x:c>
      <x:c r="BW858" s="34" t="n">
        <x:f>$B$11*(($A$1075)*$C858/$B$12*$B$7+(1-$A$1075)*$D858/$B$12*$C$7)</x:f>
        <x:v>0</x:v>
      </x:c>
      <x:c r="BX858" s="34" t="n">
        <x:f>$B$11*(($A$1076)*$C858/$B$12*$B$7+(1-$A$1076)*$D858/$B$12*$C$7)</x:f>
        <x:v>0</x:v>
      </x:c>
      <x:c r="BY858" s="34" t="n">
        <x:f>$B$11*(($A$1077)*$C858/$B$12*$B$7+(1-$A$1077)*$D858/$B$12*$C$7)</x:f>
        <x:v>0</x:v>
      </x:c>
      <x:c r="BZ858" s="34" t="n">
        <x:f>$B$11*(($A$1078)*$C858/$B$12*$B$7+(1-$A$1078)*$D858/$B$12*$C$7)</x:f>
        <x:v>0</x:v>
      </x:c>
      <x:c r="CA858" s="34" t="n">
        <x:f>$B$11*(($A$1079)*$C858/$B$12*$B$7+(1-$A$1079)*$D858/$B$12*$C$7)</x:f>
        <x:v>0</x:v>
      </x:c>
      <x:c r="CB858" s="34" t="n">
        <x:f>$B$11*(($A$1080)*$C858/$B$12*$B$7+(1-$A$1080)*$D858/$B$12*$C$7)</x:f>
        <x:v>0</x:v>
      </x:c>
      <x:c r="CC858" s="34" t="n">
        <x:f>$B$11*(($A$1081)*$C858/$B$12*$B$7+(1-$A$1081)*$D858/$B$12*$C$7)</x:f>
        <x:v>0</x:v>
      </x:c>
    </x:row>
    <x:row r="859">
      <x:c r="A859" s="34" t="n">
        <x:v>835</x:v>
      </x:c>
      <x:c r="B859" s="39" t="n">
        <x:v>0.23182101298857796</x:v>
      </x:c>
      <x:c r="C859" s="1" t="n">
        <x:f>SUM(AM859:AV859)</x:f>
        <x:v>0</x:v>
      </x:c>
      <x:c r="D859" s="1" t="n">
        <x:f>SUM(AW859:BF859)</x:f>
        <x:v>0</x:v>
      </x:c>
      <x:c r="E859" s="17" t="n">
        <x:f>(1-C859/$B$12)*$B$8-C859/$B$12*$B$7</x:f>
        <x:v>0.05</x:v>
      </x:c>
      <x:c r="F859" s="17" t="n">
        <x:f>(1-D859/$B$12)*$C$8-D859/$B$12*$C$7</x:f>
        <x:v>0.09</x:v>
      </x:c>
      <x:c r="G859" s="32" t="n">
        <x:f>$B$11*($B$10*C859/$B$12*$B$7+(1-$B$10)*D859/$B$12*$C$7)</x:f>
        <x:v>0</x:v>
      </x:c>
      <x:c r="H859" s="17" t="n">
        <x:f>$B$10*E859+(1-$B$10)*F859</x:f>
        <x:v>0.07</x:v>
      </x:c>
      <x:c r="I859" s="34"/>
      <x:c r="J859" s="34"/>
      <x:c r="K859" s="34"/>
      <x:c r="L859" s="34"/>
      <x:c r="M859" s="34"/>
      <x:c r="N859" s="34"/>
      <x:c r="O859" s="34"/>
      <x:c r="P859" s="34"/>
      <x:c r="Q859" s="34"/>
      <x:c r="R859" s="39" t="n">
        <x:v>-1.2430801629372676</x:v>
      </x:c>
      <x:c r="S859" s="39" t="n">
        <x:v>0.34105803830676573</x:v>
      </x:c>
      <x:c r="T859" s="39" t="n">
        <x:v>-1.3903092140238646</x:v>
      </x:c>
      <x:c r="U859" s="39" t="n">
        <x:v>-0.29669428896218814</x:v>
      </x:c>
      <x:c r="V859" s="39" t="n">
        <x:v>0.33478090290625423</x:v>
      </x:c>
      <x:c r="W859" s="39" t="n">
        <x:v>1.9653604110695857</x:v>
      </x:c>
      <x:c r="X859" s="39" t="n">
        <x:v>-0.9960654472995577</x:v>
      </x:c>
      <x:c r="Y859" s="39" t="n">
        <x:v>0.17152070828153024</x:v>
      </x:c>
      <x:c r="Z859" s="39" t="n">
        <x:v>-0.503602902767155</x:v>
      </x:c>
      <x:c r="AA859" s="39" t="n">
        <x:v>-1.392493985187425</x:v>
      </x:c>
      <x:c r="AB859" s="39" t="n">
        <x:v>-1.5920087707212722</x:v>
      </x:c>
      <x:c r="AC859" s="39" t="n">
        <x:v>-0.6792595304425102</x:v>
      </x:c>
      <x:c r="AD859" s="39" t="n">
        <x:v>0.7392327976653899</x:v>
      </x:c>
      <x:c r="AE859" s="39" t="n">
        <x:v>-1.4037805077485623</x:v>
      </x:c>
      <x:c r="AF859" s="39" t="n">
        <x:v>0.30874348236564175</x:v>
      </x:c>
      <x:c r="AG859" s="39" t="n">
        <x:v>-0.6583587473768276</x:v>
      </x:c>
      <x:c r="AH859" s="39" t="n">
        <x:v>0.08659301352840038</x:v>
      </x:c>
      <x:c r="AI859" s="39" t="n">
        <x:v>-0.6702363101075471</x:v>
      </x:c>
      <x:c r="AJ859" s="39" t="n">
        <x:v>0.762364008549343</x:v>
      </x:c>
      <x:c r="AK859" s="39" t="n">
        <x:v>-0.578694468404801</x:v>
      </x:c>
      <x:c r="AL859" s="34"/>
      <x:c r="AM859" s="34" t="n">
        <x:f>IF(SQRT($B$9)*$B859+SQRT(1-$B$9)*R859&lt;_xlfn.NORM.S.INV($B$6),1,0)</x:f>
        <x:v>0</x:v>
      </x:c>
      <x:c r="AN859" s="34" t="n">
        <x:f>IF(SQRT($B$9)*$B859+SQRT(1-$B$9)*S859&lt;_xlfn.NORM.S.INV($B$6),1,0)</x:f>
        <x:v>0</x:v>
      </x:c>
      <x:c r="AO859" s="34" t="n">
        <x:f>IF(SQRT($B$9)*$B859+SQRT(1-$B$9)*T859&lt;_xlfn.NORM.S.INV($B$6),1,0)</x:f>
        <x:v>0</x:v>
      </x:c>
      <x:c r="AP859" s="34" t="n">
        <x:f>IF(SQRT($B$9)*$B859+SQRT(1-$B$9)*U859&lt;_xlfn.NORM.S.INV($B$6),1,0)</x:f>
        <x:v>0</x:v>
      </x:c>
      <x:c r="AQ859" s="34" t="n">
        <x:f>IF(SQRT($B$9)*$B859+SQRT(1-$B$9)*V859&lt;_xlfn.NORM.S.INV($B$6),1,0)</x:f>
        <x:v>0</x:v>
      </x:c>
      <x:c r="AR859" s="34" t="n">
        <x:f>IF(SQRT($B$9)*$B859+SQRT(1-$B$9)*W859&lt;_xlfn.NORM.S.INV($B$6),1,0)</x:f>
        <x:v>0</x:v>
      </x:c>
      <x:c r="AS859" s="34" t="n">
        <x:f>IF(SQRT($B$9)*$B859+SQRT(1-$B$9)*X859&lt;_xlfn.NORM.S.INV($B$6),1,0)</x:f>
        <x:v>0</x:v>
      </x:c>
      <x:c r="AT859" s="34" t="n">
        <x:f>IF(SQRT($B$9)*$B859+SQRT(1-$B$9)*Y859&lt;_xlfn.NORM.S.INV($B$6),1,0)</x:f>
        <x:v>0</x:v>
      </x:c>
      <x:c r="AU859" s="34" t="n">
        <x:f>IF(SQRT($B$9)*$B859+SQRT(1-$B$9)*Z859&lt;_xlfn.NORM.S.INV($B$6),1,0)</x:f>
        <x:v>0</x:v>
      </x:c>
      <x:c r="AV859" s="34" t="n">
        <x:f>IF(SQRT($B$9)*$B859+SQRT(1-$B$9)*AA859&lt;_xlfn.NORM.S.INV($B$6),1,0)</x:f>
        <x:v>0</x:v>
      </x:c>
      <x:c r="AW859" s="34" t="n">
        <x:f>IF(SQRT($C$9)*$B859+SQRT(1-$C$9)*AB859&lt;_xlfn.NORM.S.INV($C$6),1,0)</x:f>
        <x:v>0</x:v>
      </x:c>
      <x:c r="AX859" s="34" t="n">
        <x:f>IF(SQRT($C$9)*$B859+SQRT(1-$C$9)*AC859&lt;_xlfn.NORM.S.INV($C$6),1,0)</x:f>
        <x:v>0</x:v>
      </x:c>
      <x:c r="AY859" s="34" t="n">
        <x:f>IF(SQRT($C$9)*$B859+SQRT(1-$C$9)*AD859&lt;_xlfn.NORM.S.INV($C$6),1,0)</x:f>
        <x:v>0</x:v>
      </x:c>
      <x:c r="AZ859" s="34" t="n">
        <x:f>IF(SQRT($C$9)*$B859+SQRT(1-$C$9)*AE859&lt;_xlfn.NORM.S.INV($C$6),1,0)</x:f>
        <x:v>0</x:v>
      </x:c>
      <x:c r="BA859" s="34" t="n">
        <x:f>IF(SQRT($C$9)*$B859+SQRT(1-$C$9)*AF859&lt;_xlfn.NORM.S.INV($C$6),1,0)</x:f>
        <x:v>0</x:v>
      </x:c>
      <x:c r="BB859" s="34" t="n">
        <x:f>IF(SQRT($C$9)*$B859+SQRT(1-$C$9)*AG859&lt;_xlfn.NORM.S.INV($C$6),1,0)</x:f>
        <x:v>0</x:v>
      </x:c>
      <x:c r="BC859" s="34" t="n">
        <x:f>IF(SQRT($C$9)*$B859+SQRT(1-$C$9)*AH859&lt;_xlfn.NORM.S.INV($C$6),1,0)</x:f>
        <x:v>0</x:v>
      </x:c>
      <x:c r="BD859" s="34" t="n">
        <x:f>IF(SQRT($C$9)*$B859+SQRT(1-$C$9)*AI859&lt;_xlfn.NORM.S.INV($C$6),1,0)</x:f>
        <x:v>0</x:v>
      </x:c>
      <x:c r="BE859" s="34" t="n">
        <x:f>IF(SQRT($C$9)*$B859+SQRT(1-$C$9)*AJ859&lt;_xlfn.NORM.S.INV($C$6),1,0)</x:f>
        <x:v>0</x:v>
      </x:c>
      <x:c r="BF859" s="34" t="n">
        <x:f>IF(SQRT($C$9)*$B859+SQRT(1-$C$9)*AK859&lt;_xlfn.NORM.S.INV($C$6),1,0)</x:f>
        <x:v>0</x:v>
      </x:c>
      <x:c r="BG859" s="34"/>
      <x:c r="BH859" s="34"/>
      <x:c r="BI859" s="34" t="n">
        <x:f>$B$11*(($A$1061)*$C859/$B$12*$B$7+(1-$A$1061)*$D859/$B$12*$C$7)</x:f>
        <x:v>0</x:v>
      </x:c>
      <x:c r="BJ859" s="34" t="n">
        <x:f>$B$11*(($A$1062)*$C859/$B$12*$B$7+(1-$A$1062)*$D859/$B$12*$C$7)</x:f>
        <x:v>0</x:v>
      </x:c>
      <x:c r="BK859" s="34" t="n">
        <x:f>$B$11*(($A$1063)*$C859/$B$12*$B$7+(1-$A$1063)*$D859/$B$12*$C$7)</x:f>
        <x:v>0</x:v>
      </x:c>
      <x:c r="BL859" s="34" t="n">
        <x:f>$B$11*(($A$1064)*$C859/$B$12*$B$7+(1-$A$1064)*$D859/$B$12*$C$7)</x:f>
        <x:v>0</x:v>
      </x:c>
      <x:c r="BM859" s="34" t="n">
        <x:f>$B$11*(($A$1065)*$C859/$B$12*$B$7+(1-$A$1065)*$D859/$B$12*$C$7)</x:f>
        <x:v>0</x:v>
      </x:c>
      <x:c r="BN859" s="34" t="n">
        <x:f>$B$11*(($A$1066)*$C859/$B$12*$B$7+(1-$A$1066)*$D859/$B$12*$C$7)</x:f>
        <x:v>0</x:v>
      </x:c>
      <x:c r="BO859" s="34" t="n">
        <x:f>$B$11*(($A$1067)*$C859/$B$12*$B$7+(1-$A$1067)*$D859/$B$12*$C$7)</x:f>
        <x:v>0</x:v>
      </x:c>
      <x:c r="BP859" s="34" t="n">
        <x:f>$B$11*(($A$1068)*$C859/$B$12*$B$7+(1-$A$1068)*$D859/$B$12*$C$7)</x:f>
        <x:v>0</x:v>
      </x:c>
      <x:c r="BQ859" s="34" t="n">
        <x:f>$B$11*(($A$1069)*$C859/$B$12*$B$7+(1-$A$1069)*$D859/$B$12*$C$7)</x:f>
        <x:v>0</x:v>
      </x:c>
      <x:c r="BR859" s="34" t="n">
        <x:f>$B$11*(($A$1070)*$C859/$B$12*$B$7+(1-$A$1070)*$D859/$B$12*$C$7)</x:f>
        <x:v>0</x:v>
      </x:c>
      <x:c r="BS859" s="34" t="n">
        <x:f>$B$11*(($A$1071)*$C859/$B$12*$B$7+(1-$A$1071)*$D859/$B$12*$C$7)</x:f>
        <x:v>0</x:v>
      </x:c>
      <x:c r="BT859" s="34" t="n">
        <x:f>$B$11*(($A$1072)*$C859/$B$12*$B$7+(1-$A$1072)*$D859/$B$12*$C$7)</x:f>
        <x:v>0</x:v>
      </x:c>
      <x:c r="BU859" s="34" t="n">
        <x:f>$B$11*(($A$1073)*$C859/$B$12*$B$7+(1-$A$1073)*$D859/$B$12*$C$7)</x:f>
        <x:v>0</x:v>
      </x:c>
      <x:c r="BV859" s="34" t="n">
        <x:f>$B$11*(($A$1074)*$C859/$B$12*$B$7+(1-$A$1074)*$D859/$B$12*$C$7)</x:f>
        <x:v>0</x:v>
      </x:c>
      <x:c r="BW859" s="34" t="n">
        <x:f>$B$11*(($A$1075)*$C859/$B$12*$B$7+(1-$A$1075)*$D859/$B$12*$C$7)</x:f>
        <x:v>0</x:v>
      </x:c>
      <x:c r="BX859" s="34" t="n">
        <x:f>$B$11*(($A$1076)*$C859/$B$12*$B$7+(1-$A$1076)*$D859/$B$12*$C$7)</x:f>
        <x:v>0</x:v>
      </x:c>
      <x:c r="BY859" s="34" t="n">
        <x:f>$B$11*(($A$1077)*$C859/$B$12*$B$7+(1-$A$1077)*$D859/$B$12*$C$7)</x:f>
        <x:v>0</x:v>
      </x:c>
      <x:c r="BZ859" s="34" t="n">
        <x:f>$B$11*(($A$1078)*$C859/$B$12*$B$7+(1-$A$1078)*$D859/$B$12*$C$7)</x:f>
        <x:v>0</x:v>
      </x:c>
      <x:c r="CA859" s="34" t="n">
        <x:f>$B$11*(($A$1079)*$C859/$B$12*$B$7+(1-$A$1079)*$D859/$B$12*$C$7)</x:f>
        <x:v>0</x:v>
      </x:c>
      <x:c r="CB859" s="34" t="n">
        <x:f>$B$11*(($A$1080)*$C859/$B$12*$B$7+(1-$A$1080)*$D859/$B$12*$C$7)</x:f>
        <x:v>0</x:v>
      </x:c>
      <x:c r="CC859" s="34" t="n">
        <x:f>$B$11*(($A$1081)*$C859/$B$12*$B$7+(1-$A$1081)*$D859/$B$12*$C$7)</x:f>
        <x:v>0</x:v>
      </x:c>
    </x:row>
    <x:row r="860">
      <x:c r="A860" s="34" t="n">
        <x:v>836</x:v>
      </x:c>
      <x:c r="B860" s="39" t="n">
        <x:v>-0.6312788333729592</x:v>
      </x:c>
      <x:c r="C860" s="1" t="n">
        <x:f>SUM(AM860:AV860)</x:f>
        <x:v>0</x:v>
      </x:c>
      <x:c r="D860" s="1" t="n">
        <x:f>SUM(AW860:BF860)</x:f>
        <x:v>1</x:v>
      </x:c>
      <x:c r="E860" s="17" t="n">
        <x:f>(1-C860/$B$12)*$B$8-C860/$B$12*$B$7</x:f>
        <x:v>0.05</x:v>
      </x:c>
      <x:c r="F860" s="17" t="n">
        <x:f>(1-D860/$B$12)*$C$8-D860/$B$12*$C$7</x:f>
        <x:v>0.021000000000000005</x:v>
      </x:c>
      <x:c r="G860" s="32" t="n">
        <x:f>$B$11*($B$10*C860/$B$12*$B$7+(1-$B$10)*D860/$B$12*$C$7)</x:f>
        <x:v>300</x:v>
      </x:c>
      <x:c r="H860" s="17" t="n">
        <x:f>$B$10*E860+(1-$B$10)*F860</x:f>
        <x:v>0.035500000000000004</x:v>
      </x:c>
      <x:c r="I860" s="34"/>
      <x:c r="J860" s="34"/>
      <x:c r="K860" s="34"/>
      <x:c r="L860" s="34"/>
      <x:c r="M860" s="34"/>
      <x:c r="N860" s="34"/>
      <x:c r="O860" s="34"/>
      <x:c r="P860" s="34"/>
      <x:c r="Q860" s="34"/>
      <x:c r="R860" s="39" t="n">
        <x:v>0.17637104769437564</x:v>
      </x:c>
      <x:c r="S860" s="39" t="n">
        <x:v>-1.809916104852673</x:v>
      </x:c>
      <x:c r="T860" s="39" t="n">
        <x:v>0.22749708900603666</x:v>
      </x:c>
      <x:c r="U860" s="39" t="n">
        <x:v>1.1573665268410853</x:v>
      </x:c>
      <x:c r="V860" s="39" t="n">
        <x:v>-0.35797298548135414</x:v>
      </x:c>
      <x:c r="W860" s="39" t="n">
        <x:v>-0.3470802996874549</x:v>
      </x:c>
      <x:c r="X860" s="39" t="n">
        <x:v>-0.07273060734868503</x:v>
      </x:c>
      <x:c r="Y860" s="39" t="n">
        <x:v>1.1432002369476981</x:v>
      </x:c>
      <x:c r="Z860" s="39" t="n">
        <x:v>-0.12425435983447412</x:v>
      </x:c>
      <x:c r="AA860" s="39" t="n">
        <x:v>0.6778457573797733</x:v>
      </x:c>
      <x:c r="AB860" s="39" t="n">
        <x:v>0.8909796018351119</x:v>
      </x:c>
      <x:c r="AC860" s="39" t="n">
        <x:v>0.5892372458066284</x:v>
      </x:c>
      <x:c r="AD860" s="39" t="n">
        <x:v>-0.13912027835021382</x:v>
      </x:c>
      <x:c r="AE860" s="39" t="n">
        <x:v>-1.9457749131989257</x:v>
      </x:c>
      <x:c r="AF860" s="39" t="n">
        <x:v>-0.3590897899295665</x:v>
      </x:c>
      <x:c r="AG860" s="39" t="n">
        <x:v>0.3543305083425612</x:v>
      </x:c>
      <x:c r="AH860" s="39" t="n">
        <x:v>-0.49989898663365523</x:v>
      </x:c>
      <x:c r="AI860" s="39" t="n">
        <x:v>1.378700575224522</x:v>
      </x:c>
      <x:c r="AJ860" s="39" t="n">
        <x:v>-0.5509705168634156</x:v>
      </x:c>
      <x:c r="AK860" s="39" t="n">
        <x:v>0.4334149253554948</x:v>
      </x:c>
      <x:c r="AL860" s="34"/>
      <x:c r="AM860" s="34" t="n">
        <x:f>IF(SQRT($B$9)*$B860+SQRT(1-$B$9)*R860&lt;_xlfn.NORM.S.INV($B$6),1,0)</x:f>
        <x:v>0</x:v>
      </x:c>
      <x:c r="AN860" s="34" t="n">
        <x:f>IF(SQRT($B$9)*$B860+SQRT(1-$B$9)*S860&lt;_xlfn.NORM.S.INV($B$6),1,0)</x:f>
        <x:v>0</x:v>
      </x:c>
      <x:c r="AO860" s="34" t="n">
        <x:f>IF(SQRT($B$9)*$B860+SQRT(1-$B$9)*T860&lt;_xlfn.NORM.S.INV($B$6),1,0)</x:f>
        <x:v>0</x:v>
      </x:c>
      <x:c r="AP860" s="34" t="n">
        <x:f>IF(SQRT($B$9)*$B860+SQRT(1-$B$9)*U860&lt;_xlfn.NORM.S.INV($B$6),1,0)</x:f>
        <x:v>0</x:v>
      </x:c>
      <x:c r="AQ860" s="34" t="n">
        <x:f>IF(SQRT($B$9)*$B860+SQRT(1-$B$9)*V860&lt;_xlfn.NORM.S.INV($B$6),1,0)</x:f>
        <x:v>0</x:v>
      </x:c>
      <x:c r="AR860" s="34" t="n">
        <x:f>IF(SQRT($B$9)*$B860+SQRT(1-$B$9)*W860&lt;_xlfn.NORM.S.INV($B$6),1,0)</x:f>
        <x:v>0</x:v>
      </x:c>
      <x:c r="AS860" s="34" t="n">
        <x:f>IF(SQRT($B$9)*$B860+SQRT(1-$B$9)*X860&lt;_xlfn.NORM.S.INV($B$6),1,0)</x:f>
        <x:v>0</x:v>
      </x:c>
      <x:c r="AT860" s="34" t="n">
        <x:f>IF(SQRT($B$9)*$B860+SQRT(1-$B$9)*Y860&lt;_xlfn.NORM.S.INV($B$6),1,0)</x:f>
        <x:v>0</x:v>
      </x:c>
      <x:c r="AU860" s="34" t="n">
        <x:f>IF(SQRT($B$9)*$B860+SQRT(1-$B$9)*Z860&lt;_xlfn.NORM.S.INV($B$6),1,0)</x:f>
        <x:v>0</x:v>
      </x:c>
      <x:c r="AV860" s="34" t="n">
        <x:f>IF(SQRT($B$9)*$B860+SQRT(1-$B$9)*AA860&lt;_xlfn.NORM.S.INV($B$6),1,0)</x:f>
        <x:v>0</x:v>
      </x:c>
      <x:c r="AW860" s="34" t="n">
        <x:f>IF(SQRT($C$9)*$B860+SQRT(1-$C$9)*AB860&lt;_xlfn.NORM.S.INV($C$6),1,0)</x:f>
        <x:v>0</x:v>
      </x:c>
      <x:c r="AX860" s="34" t="n">
        <x:f>IF(SQRT($C$9)*$B860+SQRT(1-$C$9)*AC860&lt;_xlfn.NORM.S.INV($C$6),1,0)</x:f>
        <x:v>0</x:v>
      </x:c>
      <x:c r="AY860" s="34" t="n">
        <x:f>IF(SQRT($C$9)*$B860+SQRT(1-$C$9)*AD860&lt;_xlfn.NORM.S.INV($C$6),1,0)</x:f>
        <x:v>0</x:v>
      </x:c>
      <x:c r="AZ860" s="34" t="n">
        <x:f>IF(SQRT($C$9)*$B860+SQRT(1-$C$9)*AE860&lt;_xlfn.NORM.S.INV($C$6),1,0)</x:f>
        <x:v>1</x:v>
      </x:c>
      <x:c r="BA860" s="34" t="n">
        <x:f>IF(SQRT($C$9)*$B860+SQRT(1-$C$9)*AF860&lt;_xlfn.NORM.S.INV($C$6),1,0)</x:f>
        <x:v>0</x:v>
      </x:c>
      <x:c r="BB860" s="34" t="n">
        <x:f>IF(SQRT($C$9)*$B860+SQRT(1-$C$9)*AG860&lt;_xlfn.NORM.S.INV($C$6),1,0)</x:f>
        <x:v>0</x:v>
      </x:c>
      <x:c r="BC860" s="34" t="n">
        <x:f>IF(SQRT($C$9)*$B860+SQRT(1-$C$9)*AH860&lt;_xlfn.NORM.S.INV($C$6),1,0)</x:f>
        <x:v>0</x:v>
      </x:c>
      <x:c r="BD860" s="34" t="n">
        <x:f>IF(SQRT($C$9)*$B860+SQRT(1-$C$9)*AI860&lt;_xlfn.NORM.S.INV($C$6),1,0)</x:f>
        <x:v>0</x:v>
      </x:c>
      <x:c r="BE860" s="34" t="n">
        <x:f>IF(SQRT($C$9)*$B860+SQRT(1-$C$9)*AJ860&lt;_xlfn.NORM.S.INV($C$6),1,0)</x:f>
        <x:v>0</x:v>
      </x:c>
      <x:c r="BF860" s="34" t="n">
        <x:f>IF(SQRT($C$9)*$B860+SQRT(1-$C$9)*AK860&lt;_xlfn.NORM.S.INV($C$6),1,0)</x:f>
        <x:v>0</x:v>
      </x:c>
      <x:c r="BG860" s="34"/>
      <x:c r="BH860" s="34"/>
      <x:c r="BI860" s="34" t="n">
        <x:f>$B$11*(($A$1061)*$C860/$B$12*$B$7+(1-$A$1061)*$D860/$B$12*$C$7)</x:f>
        <x:v>600</x:v>
      </x:c>
      <x:c r="BJ860" s="34" t="n">
        <x:f>$B$11*(($A$1062)*$C860/$B$12*$B$7+(1-$A$1062)*$D860/$B$12*$C$7)</x:f>
        <x:v>570</x:v>
      </x:c>
      <x:c r="BK860" s="34" t="n">
        <x:f>$B$11*(($A$1063)*$C860/$B$12*$B$7+(1-$A$1063)*$D860/$B$12*$C$7)</x:f>
        <x:v>540</x:v>
      </x:c>
      <x:c r="BL860" s="34" t="n">
        <x:f>$B$11*(($A$1064)*$C860/$B$12*$B$7+(1-$A$1064)*$D860/$B$12*$C$7)</x:f>
        <x:v>509.99999999999994</x:v>
      </x:c>
      <x:c r="BM860" s="34" t="n">
        <x:f>$B$11*(($A$1065)*$C860/$B$12*$B$7+(1-$A$1065)*$D860/$B$12*$C$7)</x:f>
        <x:v>480</x:v>
      </x:c>
      <x:c r="BN860" s="34" t="n">
        <x:f>$B$11*(($A$1066)*$C860/$B$12*$B$7+(1-$A$1066)*$D860/$B$12*$C$7)</x:f>
        <x:v>450</x:v>
      </x:c>
      <x:c r="BO860" s="34" t="n">
        <x:f>$B$11*(($A$1067)*$C860/$B$12*$B$7+(1-$A$1067)*$D860/$B$12*$C$7)</x:f>
        <x:v>419.99999999999994</x:v>
      </x:c>
      <x:c r="BP860" s="34" t="n">
        <x:f>$B$11*(($A$1068)*$C860/$B$12*$B$7+(1-$A$1068)*$D860/$B$12*$C$7)</x:f>
        <x:v>390</x:v>
      </x:c>
      <x:c r="BQ860" s="34" t="n">
        <x:f>$B$11*(($A$1069)*$C860/$B$12*$B$7+(1-$A$1069)*$D860/$B$12*$C$7)</x:f>
        <x:v>360</x:v>
      </x:c>
      <x:c r="BR860" s="34" t="n">
        <x:f>$B$11*(($A$1070)*$C860/$B$12*$B$7+(1-$A$1070)*$D860/$B$12*$C$7)</x:f>
        <x:v>330</x:v>
      </x:c>
      <x:c r="BS860" s="34" t="n">
        <x:f>$B$11*(($A$1071)*$C860/$B$12*$B$7+(1-$A$1071)*$D860/$B$12*$C$7)</x:f>
        <x:v>300</x:v>
      </x:c>
      <x:c r="BT860" s="34" t="n">
        <x:f>$B$11*(($A$1072)*$C860/$B$12*$B$7+(1-$A$1072)*$D860/$B$12*$C$7)</x:f>
        <x:v>270</x:v>
      </x:c>
      <x:c r="BU860" s="34" t="n">
        <x:f>$B$11*(($A$1073)*$C860/$B$12*$B$7+(1-$A$1073)*$D860/$B$12*$C$7)</x:f>
        <x:v>240</x:v>
      </x:c>
      <x:c r="BV860" s="34" t="n">
        <x:f>$B$11*(($A$1074)*$C860/$B$12*$B$7+(1-$A$1074)*$D860/$B$12*$C$7)</x:f>
        <x:v>209.99999999999997</x:v>
      </x:c>
      <x:c r="BW860" s="34" t="n">
        <x:f>$B$11*(($A$1075)*$C860/$B$12*$B$7+(1-$A$1075)*$D860/$B$12*$C$7)</x:f>
        <x:v>180.00000000000003</x:v>
      </x:c>
      <x:c r="BX860" s="34" t="n">
        <x:f>$B$11*(($A$1076)*$C860/$B$12*$B$7+(1-$A$1076)*$D860/$B$12*$C$7)</x:f>
        <x:v>150</x:v>
      </x:c>
      <x:c r="BY860" s="34" t="n">
        <x:f>$B$11*(($A$1077)*$C860/$B$12*$B$7+(1-$A$1077)*$D860/$B$12*$C$7)</x:f>
        <x:v>119.99999999999999</x:v>
      </x:c>
      <x:c r="BZ860" s="34" t="n">
        <x:f>$B$11*(($A$1078)*$C860/$B$12*$B$7+(1-$A$1078)*$D860/$B$12*$C$7)</x:f>
        <x:v>90.00000000000001</x:v>
      </x:c>
      <x:c r="CA860" s="34" t="n">
        <x:f>$B$11*(($A$1079)*$C860/$B$12*$B$7+(1-$A$1079)*$D860/$B$12*$C$7)</x:f>
        <x:v>59.99999999999999</x:v>
      </x:c>
      <x:c r="CB860" s="34" t="n">
        <x:f>$B$11*(($A$1080)*$C860/$B$12*$B$7+(1-$A$1080)*$D860/$B$12*$C$7)</x:f>
        <x:v>30.00000000000003</x:v>
      </x:c>
      <x:c r="CC860" s="34" t="n">
        <x:f>$B$11*(($A$1081)*$C860/$B$12*$B$7+(1-$A$1081)*$D860/$B$12*$C$7)</x:f>
        <x:v>0</x:v>
      </x:c>
    </x:row>
    <x:row r="861">
      <x:c r="A861" s="34" t="n">
        <x:v>837</x:v>
      </x:c>
      <x:c r="B861" s="39" t="n">
        <x:v>-1.0767181381146793</x:v>
      </x:c>
      <x:c r="C861" s="1" t="n">
        <x:f>SUM(AM861:AV861)</x:f>
        <x:v>0</x:v>
      </x:c>
      <x:c r="D861" s="1" t="n">
        <x:f>SUM(AW861:BF861)</x:f>
        <x:v>0</x:v>
      </x:c>
      <x:c r="E861" s="17" t="n">
        <x:f>(1-C861/$B$12)*$B$8-C861/$B$12*$B$7</x:f>
        <x:v>0.05</x:v>
      </x:c>
      <x:c r="F861" s="17" t="n">
        <x:f>(1-D861/$B$12)*$C$8-D861/$B$12*$C$7</x:f>
        <x:v>0.09</x:v>
      </x:c>
      <x:c r="G861" s="32" t="n">
        <x:f>$B$11*($B$10*C861/$B$12*$B$7+(1-$B$10)*D861/$B$12*$C$7)</x:f>
        <x:v>0</x:v>
      </x:c>
      <x:c r="H861" s="17" t="n">
        <x:f>$B$10*E861+(1-$B$10)*F861</x:f>
        <x:v>0.07</x:v>
      </x:c>
      <x:c r="I861" s="34"/>
      <x:c r="J861" s="34"/>
      <x:c r="K861" s="34"/>
      <x:c r="L861" s="34"/>
      <x:c r="M861" s="34"/>
      <x:c r="N861" s="34"/>
      <x:c r="O861" s="34"/>
      <x:c r="P861" s="34"/>
      <x:c r="Q861" s="34"/>
      <x:c r="R861" s="39" t="n">
        <x:v>0.7117212632512709</x:v>
      </x:c>
      <x:c r="S861" s="39" t="n">
        <x:v>0.734556650054891</x:v>
      </x:c>
      <x:c r="T861" s="39" t="n">
        <x:v>-0.5294531657392694</x:v>
      </x:c>
      <x:c r="U861" s="39" t="n">
        <x:v>-0.664273753769719</x:v>
      </x:c>
      <x:c r="V861" s="39" t="n">
        <x:v>-0.3731525395974855</x:v>
      </x:c>
      <x:c r="W861" s="39" t="n">
        <x:v>0.2123523018619</x:v>
      </x:c>
      <x:c r="X861" s="39" t="n">
        <x:v>-0.5401655878545653</x:v>
      </x:c>
      <x:c r="Y861" s="39" t="n">
        <x:v>-0.28924684697169945</x:v>
      </x:c>
      <x:c r="Z861" s="39" t="n">
        <x:v>-1.7290425444633135</x:v>
      </x:c>
      <x:c r="AA861" s="39" t="n">
        <x:v>1.1643162201223642</x:v>
      </x:c>
      <x:c r="AB861" s="39" t="n">
        <x:v>1.253323582241457</x:v>
      </x:c>
      <x:c r="AC861" s="39" t="n">
        <x:v>0.057498310801725044</x:v>
      </x:c>
      <x:c r="AD861" s="39" t="n">
        <x:v>-0.17521151304962826</x:v>
      </x:c>
      <x:c r="AE861" s="39" t="n">
        <x:v>-0.48569867558397445</x:v>
      </x:c>
      <x:c r="AF861" s="39" t="n">
        <x:v>0.4187895344942307</x:v>
      </x:c>
      <x:c r="AG861" s="39" t="n">
        <x:v>0.4996459856479082</x:v>
      </x:c>
      <x:c r="AH861" s="39" t="n">
        <x:v>-0.5041489391809933</x:v>
      </x:c>
      <x:c r="AI861" s="39" t="n">
        <x:v>1.402786797926929</x:v>
      </x:c>
      <x:c r="AJ861" s="39" t="n">
        <x:v>-1.2333032706347624</x:v>
      </x:c>
      <x:c r="AK861" s="39" t="n">
        <x:v>-0.04630668304969824</x:v>
      </x:c>
      <x:c r="AL861" s="34"/>
      <x:c r="AM861" s="34" t="n">
        <x:f>IF(SQRT($B$9)*$B861+SQRT(1-$B$9)*R861&lt;_xlfn.NORM.S.INV($B$6),1,0)</x:f>
        <x:v>0</x:v>
      </x:c>
      <x:c r="AN861" s="34" t="n">
        <x:f>IF(SQRT($B$9)*$B861+SQRT(1-$B$9)*S861&lt;_xlfn.NORM.S.INV($B$6),1,0)</x:f>
        <x:v>0</x:v>
      </x:c>
      <x:c r="AO861" s="34" t="n">
        <x:f>IF(SQRT($B$9)*$B861+SQRT(1-$B$9)*T861&lt;_xlfn.NORM.S.INV($B$6),1,0)</x:f>
        <x:v>0</x:v>
      </x:c>
      <x:c r="AP861" s="34" t="n">
        <x:f>IF(SQRT($B$9)*$B861+SQRT(1-$B$9)*U861&lt;_xlfn.NORM.S.INV($B$6),1,0)</x:f>
        <x:v>0</x:v>
      </x:c>
      <x:c r="AQ861" s="34" t="n">
        <x:f>IF(SQRT($B$9)*$B861+SQRT(1-$B$9)*V861&lt;_xlfn.NORM.S.INV($B$6),1,0)</x:f>
        <x:v>0</x:v>
      </x:c>
      <x:c r="AR861" s="34" t="n">
        <x:f>IF(SQRT($B$9)*$B861+SQRT(1-$B$9)*W861&lt;_xlfn.NORM.S.INV($B$6),1,0)</x:f>
        <x:v>0</x:v>
      </x:c>
      <x:c r="AS861" s="34" t="n">
        <x:f>IF(SQRT($B$9)*$B861+SQRT(1-$B$9)*X861&lt;_xlfn.NORM.S.INV($B$6),1,0)</x:f>
        <x:v>0</x:v>
      </x:c>
      <x:c r="AT861" s="34" t="n">
        <x:f>IF(SQRT($B$9)*$B861+SQRT(1-$B$9)*Y861&lt;_xlfn.NORM.S.INV($B$6),1,0)</x:f>
        <x:v>0</x:v>
      </x:c>
      <x:c r="AU861" s="34" t="n">
        <x:f>IF(SQRT($B$9)*$B861+SQRT(1-$B$9)*Z861&lt;_xlfn.NORM.S.INV($B$6),1,0)</x:f>
        <x:v>0</x:v>
      </x:c>
      <x:c r="AV861" s="34" t="n">
        <x:f>IF(SQRT($B$9)*$B861+SQRT(1-$B$9)*AA861&lt;_xlfn.NORM.S.INV($B$6),1,0)</x:f>
        <x:v>0</x:v>
      </x:c>
      <x:c r="AW861" s="34" t="n">
        <x:f>IF(SQRT($C$9)*$B861+SQRT(1-$C$9)*AB861&lt;_xlfn.NORM.S.INV($C$6),1,0)</x:f>
        <x:v>0</x:v>
      </x:c>
      <x:c r="AX861" s="34" t="n">
        <x:f>IF(SQRT($C$9)*$B861+SQRT(1-$C$9)*AC861&lt;_xlfn.NORM.S.INV($C$6),1,0)</x:f>
        <x:v>0</x:v>
      </x:c>
      <x:c r="AY861" s="34" t="n">
        <x:f>IF(SQRT($C$9)*$B861+SQRT(1-$C$9)*AD861&lt;_xlfn.NORM.S.INV($C$6),1,0)</x:f>
        <x:v>0</x:v>
      </x:c>
      <x:c r="AZ861" s="34" t="n">
        <x:f>IF(SQRT($C$9)*$B861+SQRT(1-$C$9)*AE861&lt;_xlfn.NORM.S.INV($C$6),1,0)</x:f>
        <x:v>0</x:v>
      </x:c>
      <x:c r="BA861" s="34" t="n">
        <x:f>IF(SQRT($C$9)*$B861+SQRT(1-$C$9)*AF861&lt;_xlfn.NORM.S.INV($C$6),1,0)</x:f>
        <x:v>0</x:v>
      </x:c>
      <x:c r="BB861" s="34" t="n">
        <x:f>IF(SQRT($C$9)*$B861+SQRT(1-$C$9)*AG861&lt;_xlfn.NORM.S.INV($C$6),1,0)</x:f>
        <x:v>0</x:v>
      </x:c>
      <x:c r="BC861" s="34" t="n">
        <x:f>IF(SQRT($C$9)*$B861+SQRT(1-$C$9)*AH861&lt;_xlfn.NORM.S.INV($C$6),1,0)</x:f>
        <x:v>0</x:v>
      </x:c>
      <x:c r="BD861" s="34" t="n">
        <x:f>IF(SQRT($C$9)*$B861+SQRT(1-$C$9)*AI861&lt;_xlfn.NORM.S.INV($C$6),1,0)</x:f>
        <x:v>0</x:v>
      </x:c>
      <x:c r="BE861" s="34" t="n">
        <x:f>IF(SQRT($C$9)*$B861+SQRT(1-$C$9)*AJ861&lt;_xlfn.NORM.S.INV($C$6),1,0)</x:f>
        <x:v>0</x:v>
      </x:c>
      <x:c r="BF861" s="34" t="n">
        <x:f>IF(SQRT($C$9)*$B861+SQRT(1-$C$9)*AK861&lt;_xlfn.NORM.S.INV($C$6),1,0)</x:f>
        <x:v>0</x:v>
      </x:c>
      <x:c r="BG861" s="34"/>
      <x:c r="BH861" s="34"/>
      <x:c r="BI861" s="34" t="n">
        <x:f>$B$11*(($A$1061)*$C861/$B$12*$B$7+(1-$A$1061)*$D861/$B$12*$C$7)</x:f>
        <x:v>0</x:v>
      </x:c>
      <x:c r="BJ861" s="34" t="n">
        <x:f>$B$11*(($A$1062)*$C861/$B$12*$B$7+(1-$A$1062)*$D861/$B$12*$C$7)</x:f>
        <x:v>0</x:v>
      </x:c>
      <x:c r="BK861" s="34" t="n">
        <x:f>$B$11*(($A$1063)*$C861/$B$12*$B$7+(1-$A$1063)*$D861/$B$12*$C$7)</x:f>
        <x:v>0</x:v>
      </x:c>
      <x:c r="BL861" s="34" t="n">
        <x:f>$B$11*(($A$1064)*$C861/$B$12*$B$7+(1-$A$1064)*$D861/$B$12*$C$7)</x:f>
        <x:v>0</x:v>
      </x:c>
      <x:c r="BM861" s="34" t="n">
        <x:f>$B$11*(($A$1065)*$C861/$B$12*$B$7+(1-$A$1065)*$D861/$B$12*$C$7)</x:f>
        <x:v>0</x:v>
      </x:c>
      <x:c r="BN861" s="34" t="n">
        <x:f>$B$11*(($A$1066)*$C861/$B$12*$B$7+(1-$A$1066)*$D861/$B$12*$C$7)</x:f>
        <x:v>0</x:v>
      </x:c>
      <x:c r="BO861" s="34" t="n">
        <x:f>$B$11*(($A$1067)*$C861/$B$12*$B$7+(1-$A$1067)*$D861/$B$12*$C$7)</x:f>
        <x:v>0</x:v>
      </x:c>
      <x:c r="BP861" s="34" t="n">
        <x:f>$B$11*(($A$1068)*$C861/$B$12*$B$7+(1-$A$1068)*$D861/$B$12*$C$7)</x:f>
        <x:v>0</x:v>
      </x:c>
      <x:c r="BQ861" s="34" t="n">
        <x:f>$B$11*(($A$1069)*$C861/$B$12*$B$7+(1-$A$1069)*$D861/$B$12*$C$7)</x:f>
        <x:v>0</x:v>
      </x:c>
      <x:c r="BR861" s="34" t="n">
        <x:f>$B$11*(($A$1070)*$C861/$B$12*$B$7+(1-$A$1070)*$D861/$B$12*$C$7)</x:f>
        <x:v>0</x:v>
      </x:c>
      <x:c r="BS861" s="34" t="n">
        <x:f>$B$11*(($A$1071)*$C861/$B$12*$B$7+(1-$A$1071)*$D861/$B$12*$C$7)</x:f>
        <x:v>0</x:v>
      </x:c>
      <x:c r="BT861" s="34" t="n">
        <x:f>$B$11*(($A$1072)*$C861/$B$12*$B$7+(1-$A$1072)*$D861/$B$12*$C$7)</x:f>
        <x:v>0</x:v>
      </x:c>
      <x:c r="BU861" s="34" t="n">
        <x:f>$B$11*(($A$1073)*$C861/$B$12*$B$7+(1-$A$1073)*$D861/$B$12*$C$7)</x:f>
        <x:v>0</x:v>
      </x:c>
      <x:c r="BV861" s="34" t="n">
        <x:f>$B$11*(($A$1074)*$C861/$B$12*$B$7+(1-$A$1074)*$D861/$B$12*$C$7)</x:f>
        <x:v>0</x:v>
      </x:c>
      <x:c r="BW861" s="34" t="n">
        <x:f>$B$11*(($A$1075)*$C861/$B$12*$B$7+(1-$A$1075)*$D861/$B$12*$C$7)</x:f>
        <x:v>0</x:v>
      </x:c>
      <x:c r="BX861" s="34" t="n">
        <x:f>$B$11*(($A$1076)*$C861/$B$12*$B$7+(1-$A$1076)*$D861/$B$12*$C$7)</x:f>
        <x:v>0</x:v>
      </x:c>
      <x:c r="BY861" s="34" t="n">
        <x:f>$B$11*(($A$1077)*$C861/$B$12*$B$7+(1-$A$1077)*$D861/$B$12*$C$7)</x:f>
        <x:v>0</x:v>
      </x:c>
      <x:c r="BZ861" s="34" t="n">
        <x:f>$B$11*(($A$1078)*$C861/$B$12*$B$7+(1-$A$1078)*$D861/$B$12*$C$7)</x:f>
        <x:v>0</x:v>
      </x:c>
      <x:c r="CA861" s="34" t="n">
        <x:f>$B$11*(($A$1079)*$C861/$B$12*$B$7+(1-$A$1079)*$D861/$B$12*$C$7)</x:f>
        <x:v>0</x:v>
      </x:c>
      <x:c r="CB861" s="34" t="n">
        <x:f>$B$11*(($A$1080)*$C861/$B$12*$B$7+(1-$A$1080)*$D861/$B$12*$C$7)</x:f>
        <x:v>0</x:v>
      </x:c>
      <x:c r="CC861" s="34" t="n">
        <x:f>$B$11*(($A$1081)*$C861/$B$12*$B$7+(1-$A$1081)*$D861/$B$12*$C$7)</x:f>
        <x:v>0</x:v>
      </x:c>
    </x:row>
    <x:row r="862">
      <x:c r="A862" s="34" t="n">
        <x:v>838</x:v>
      </x:c>
      <x:c r="B862" s="39" t="n">
        <x:v>-1.3347020398930929</x:v>
      </x:c>
      <x:c r="C862" s="1" t="n">
        <x:f>SUM(AM862:AV862)</x:f>
        <x:v>0</x:v>
      </x:c>
      <x:c r="D862" s="1" t="n">
        <x:f>SUM(AW862:BF862)</x:f>
        <x:v>1</x:v>
      </x:c>
      <x:c r="E862" s="17" t="n">
        <x:f>(1-C862/$B$12)*$B$8-C862/$B$12*$B$7</x:f>
        <x:v>0.05</x:v>
      </x:c>
      <x:c r="F862" s="17" t="n">
        <x:f>(1-D862/$B$12)*$C$8-D862/$B$12*$C$7</x:f>
        <x:v>0.021000000000000005</x:v>
      </x:c>
      <x:c r="G862" s="32" t="n">
        <x:f>$B$11*($B$10*C862/$B$12*$B$7+(1-$B$10)*D862/$B$12*$C$7)</x:f>
        <x:v>300</x:v>
      </x:c>
      <x:c r="H862" s="17" t="n">
        <x:f>$B$10*E862+(1-$B$10)*F862</x:f>
        <x:v>0.035500000000000004</x:v>
      </x:c>
      <x:c r="I862" s="34"/>
      <x:c r="J862" s="34"/>
      <x:c r="K862" s="34"/>
      <x:c r="L862" s="34"/>
      <x:c r="M862" s="34"/>
      <x:c r="N862" s="34"/>
      <x:c r="O862" s="34"/>
      <x:c r="P862" s="34"/>
      <x:c r="Q862" s="34"/>
      <x:c r="R862" s="39" t="n">
        <x:v>0.5464436291969723</x:v>
      </x:c>
      <x:c r="S862" s="39" t="n">
        <x:v>-0.07017220850527452</x:v>
      </x:c>
      <x:c r="T862" s="39" t="n">
        <x:v>-0.5040015653067019</x:v>
      </x:c>
      <x:c r="U862" s="39" t="n">
        <x:v>0.003049181834799557</x:v>
      </x:c>
      <x:c r="V862" s="39" t="n">
        <x:v>-0.6862933836645498</x:v>
      </x:c>
      <x:c r="W862" s="39" t="n">
        <x:v>0.06846670647811047</x:v>
      </x:c>
      <x:c r="X862" s="39" t="n">
        <x:v>0.007536502055413014</x:v>
      </x:c>
      <x:c r="Y862" s="39" t="n">
        <x:v>0.04596343453335078</x:v>
      </x:c>
      <x:c r="Z862" s="39" t="n">
        <x:v>-1.7111414040361501</x:v>
      </x:c>
      <x:c r="AA862" s="39" t="n">
        <x:v>-0.5341914471855101</x:v>
      </x:c>
      <x:c r="AB862" s="39" t="n">
        <x:v>-0.016995394191889376</x:v>
      </x:c>
      <x:c r="AC862" s="39" t="n">
        <x:v>0.2853136374281145</x:v>
      </x:c>
      <x:c r="AD862" s="39" t="n">
        <x:v>-1.7837421736738053</x:v>
      </x:c>
      <x:c r="AE862" s="39" t="n">
        <x:v>0.04381736752884179</x:v>
      </x:c>
      <x:c r="AF862" s="39" t="n">
        <x:v>0.06716157031418833</x:v>
      </x:c>
      <x:c r="AG862" s="39" t="n">
        <x:v>-1.060207711400496</x:v>
      </x:c>
      <x:c r="AH862" s="39" t="n">
        <x:v>-1.057332570813001</x:v>
      </x:c>
      <x:c r="AI862" s="39" t="n">
        <x:v>1.0026825919508884</x:v>
      </x:c>
      <x:c r="AJ862" s="39" t="n">
        <x:v>1.5806349727197377</x:v>
      </x:c>
      <x:c r="AK862" s="39" t="n">
        <x:v>0.6457834807461121</x:v>
      </x:c>
      <x:c r="AL862" s="34"/>
      <x:c r="AM862" s="34" t="n">
        <x:f>IF(SQRT($B$9)*$B862+SQRT(1-$B$9)*R862&lt;_xlfn.NORM.S.INV($B$6),1,0)</x:f>
        <x:v>0</x:v>
      </x:c>
      <x:c r="AN862" s="34" t="n">
        <x:f>IF(SQRT($B$9)*$B862+SQRT(1-$B$9)*S862&lt;_xlfn.NORM.S.INV($B$6),1,0)</x:f>
        <x:v>0</x:v>
      </x:c>
      <x:c r="AO862" s="34" t="n">
        <x:f>IF(SQRT($B$9)*$B862+SQRT(1-$B$9)*T862&lt;_xlfn.NORM.S.INV($B$6),1,0)</x:f>
        <x:v>0</x:v>
      </x:c>
      <x:c r="AP862" s="34" t="n">
        <x:f>IF(SQRT($B$9)*$B862+SQRT(1-$B$9)*U862&lt;_xlfn.NORM.S.INV($B$6),1,0)</x:f>
        <x:v>0</x:v>
      </x:c>
      <x:c r="AQ862" s="34" t="n">
        <x:f>IF(SQRT($B$9)*$B862+SQRT(1-$B$9)*V862&lt;_xlfn.NORM.S.INV($B$6),1,0)</x:f>
        <x:v>0</x:v>
      </x:c>
      <x:c r="AR862" s="34" t="n">
        <x:f>IF(SQRT($B$9)*$B862+SQRT(1-$B$9)*W862&lt;_xlfn.NORM.S.INV($B$6),1,0)</x:f>
        <x:v>0</x:v>
      </x:c>
      <x:c r="AS862" s="34" t="n">
        <x:f>IF(SQRT($B$9)*$B862+SQRT(1-$B$9)*X862&lt;_xlfn.NORM.S.INV($B$6),1,0)</x:f>
        <x:v>0</x:v>
      </x:c>
      <x:c r="AT862" s="34" t="n">
        <x:f>IF(SQRT($B$9)*$B862+SQRT(1-$B$9)*Y862&lt;_xlfn.NORM.S.INV($B$6),1,0)</x:f>
        <x:v>0</x:v>
      </x:c>
      <x:c r="AU862" s="34" t="n">
        <x:f>IF(SQRT($B$9)*$B862+SQRT(1-$B$9)*Z862&lt;_xlfn.NORM.S.INV($B$6),1,0)</x:f>
        <x:v>0</x:v>
      </x:c>
      <x:c r="AV862" s="34" t="n">
        <x:f>IF(SQRT($B$9)*$B862+SQRT(1-$B$9)*AA862&lt;_xlfn.NORM.S.INV($B$6),1,0)</x:f>
        <x:v>0</x:v>
      </x:c>
      <x:c r="AW862" s="34" t="n">
        <x:f>IF(SQRT($C$9)*$B862+SQRT(1-$C$9)*AB862&lt;_xlfn.NORM.S.INV($C$6),1,0)</x:f>
        <x:v>0</x:v>
      </x:c>
      <x:c r="AX862" s="34" t="n">
        <x:f>IF(SQRT($C$9)*$B862+SQRT(1-$C$9)*AC862&lt;_xlfn.NORM.S.INV($C$6),1,0)</x:f>
        <x:v>0</x:v>
      </x:c>
      <x:c r="AY862" s="34" t="n">
        <x:f>IF(SQRT($C$9)*$B862+SQRT(1-$C$9)*AD862&lt;_xlfn.NORM.S.INV($C$6),1,0)</x:f>
        <x:v>1</x:v>
      </x:c>
      <x:c r="AZ862" s="34" t="n">
        <x:f>IF(SQRT($C$9)*$B862+SQRT(1-$C$9)*AE862&lt;_xlfn.NORM.S.INV($C$6),1,0)</x:f>
        <x:v>0</x:v>
      </x:c>
      <x:c r="BA862" s="34" t="n">
        <x:f>IF(SQRT($C$9)*$B862+SQRT(1-$C$9)*AF862&lt;_xlfn.NORM.S.INV($C$6),1,0)</x:f>
        <x:v>0</x:v>
      </x:c>
      <x:c r="BB862" s="34" t="n">
        <x:f>IF(SQRT($C$9)*$B862+SQRT(1-$C$9)*AG862&lt;_xlfn.NORM.S.INV($C$6),1,0)</x:f>
        <x:v>0</x:v>
      </x:c>
      <x:c r="BC862" s="34" t="n">
        <x:f>IF(SQRT($C$9)*$B862+SQRT(1-$C$9)*AH862&lt;_xlfn.NORM.S.INV($C$6),1,0)</x:f>
        <x:v>0</x:v>
      </x:c>
      <x:c r="BD862" s="34" t="n">
        <x:f>IF(SQRT($C$9)*$B862+SQRT(1-$C$9)*AI862&lt;_xlfn.NORM.S.INV($C$6),1,0)</x:f>
        <x:v>0</x:v>
      </x:c>
      <x:c r="BE862" s="34" t="n">
        <x:f>IF(SQRT($C$9)*$B862+SQRT(1-$C$9)*AJ862&lt;_xlfn.NORM.S.INV($C$6),1,0)</x:f>
        <x:v>0</x:v>
      </x:c>
      <x:c r="BF862" s="34" t="n">
        <x:f>IF(SQRT($C$9)*$B862+SQRT(1-$C$9)*AK862&lt;_xlfn.NORM.S.INV($C$6),1,0)</x:f>
        <x:v>0</x:v>
      </x:c>
      <x:c r="BG862" s="34"/>
      <x:c r="BH862" s="34"/>
      <x:c r="BI862" s="34" t="n">
        <x:f>$B$11*(($A$1061)*$C862/$B$12*$B$7+(1-$A$1061)*$D862/$B$12*$C$7)</x:f>
        <x:v>600</x:v>
      </x:c>
      <x:c r="BJ862" s="34" t="n">
        <x:f>$B$11*(($A$1062)*$C862/$B$12*$B$7+(1-$A$1062)*$D862/$B$12*$C$7)</x:f>
        <x:v>570</x:v>
      </x:c>
      <x:c r="BK862" s="34" t="n">
        <x:f>$B$11*(($A$1063)*$C862/$B$12*$B$7+(1-$A$1063)*$D862/$B$12*$C$7)</x:f>
        <x:v>540</x:v>
      </x:c>
      <x:c r="BL862" s="34" t="n">
        <x:f>$B$11*(($A$1064)*$C862/$B$12*$B$7+(1-$A$1064)*$D862/$B$12*$C$7)</x:f>
        <x:v>509.99999999999994</x:v>
      </x:c>
      <x:c r="BM862" s="34" t="n">
        <x:f>$B$11*(($A$1065)*$C862/$B$12*$B$7+(1-$A$1065)*$D862/$B$12*$C$7)</x:f>
        <x:v>480</x:v>
      </x:c>
      <x:c r="BN862" s="34" t="n">
        <x:f>$B$11*(($A$1066)*$C862/$B$12*$B$7+(1-$A$1066)*$D862/$B$12*$C$7)</x:f>
        <x:v>450</x:v>
      </x:c>
      <x:c r="BO862" s="34" t="n">
        <x:f>$B$11*(($A$1067)*$C862/$B$12*$B$7+(1-$A$1067)*$D862/$B$12*$C$7)</x:f>
        <x:v>419.99999999999994</x:v>
      </x:c>
      <x:c r="BP862" s="34" t="n">
        <x:f>$B$11*(($A$1068)*$C862/$B$12*$B$7+(1-$A$1068)*$D862/$B$12*$C$7)</x:f>
        <x:v>390</x:v>
      </x:c>
      <x:c r="BQ862" s="34" t="n">
        <x:f>$B$11*(($A$1069)*$C862/$B$12*$B$7+(1-$A$1069)*$D862/$B$12*$C$7)</x:f>
        <x:v>360</x:v>
      </x:c>
      <x:c r="BR862" s="34" t="n">
        <x:f>$B$11*(($A$1070)*$C862/$B$12*$B$7+(1-$A$1070)*$D862/$B$12*$C$7)</x:f>
        <x:v>330</x:v>
      </x:c>
      <x:c r="BS862" s="34" t="n">
        <x:f>$B$11*(($A$1071)*$C862/$B$12*$B$7+(1-$A$1071)*$D862/$B$12*$C$7)</x:f>
        <x:v>300</x:v>
      </x:c>
      <x:c r="BT862" s="34" t="n">
        <x:f>$B$11*(($A$1072)*$C862/$B$12*$B$7+(1-$A$1072)*$D862/$B$12*$C$7)</x:f>
        <x:v>270</x:v>
      </x:c>
      <x:c r="BU862" s="34" t="n">
        <x:f>$B$11*(($A$1073)*$C862/$B$12*$B$7+(1-$A$1073)*$D862/$B$12*$C$7)</x:f>
        <x:v>240</x:v>
      </x:c>
      <x:c r="BV862" s="34" t="n">
        <x:f>$B$11*(($A$1074)*$C862/$B$12*$B$7+(1-$A$1074)*$D862/$B$12*$C$7)</x:f>
        <x:v>209.99999999999997</x:v>
      </x:c>
      <x:c r="BW862" s="34" t="n">
        <x:f>$B$11*(($A$1075)*$C862/$B$12*$B$7+(1-$A$1075)*$D862/$B$12*$C$7)</x:f>
        <x:v>180.00000000000003</x:v>
      </x:c>
      <x:c r="BX862" s="34" t="n">
        <x:f>$B$11*(($A$1076)*$C862/$B$12*$B$7+(1-$A$1076)*$D862/$B$12*$C$7)</x:f>
        <x:v>150</x:v>
      </x:c>
      <x:c r="BY862" s="34" t="n">
        <x:f>$B$11*(($A$1077)*$C862/$B$12*$B$7+(1-$A$1077)*$D862/$B$12*$C$7)</x:f>
        <x:v>119.99999999999999</x:v>
      </x:c>
      <x:c r="BZ862" s="34" t="n">
        <x:f>$B$11*(($A$1078)*$C862/$B$12*$B$7+(1-$A$1078)*$D862/$B$12*$C$7)</x:f>
        <x:v>90.00000000000001</x:v>
      </x:c>
      <x:c r="CA862" s="34" t="n">
        <x:f>$B$11*(($A$1079)*$C862/$B$12*$B$7+(1-$A$1079)*$D862/$B$12*$C$7)</x:f>
        <x:v>59.99999999999999</x:v>
      </x:c>
      <x:c r="CB862" s="34" t="n">
        <x:f>$B$11*(($A$1080)*$C862/$B$12*$B$7+(1-$A$1080)*$D862/$B$12*$C$7)</x:f>
        <x:v>30.00000000000003</x:v>
      </x:c>
      <x:c r="CC862" s="34" t="n">
        <x:f>$B$11*(($A$1081)*$C862/$B$12*$B$7+(1-$A$1081)*$D862/$B$12*$C$7)</x:f>
        <x:v>0</x:v>
      </x:c>
    </x:row>
    <x:row r="863">
      <x:c r="A863" s="34" t="n">
        <x:v>839</x:v>
      </x:c>
      <x:c r="B863" s="39" t="n">
        <x:v>-0.1542226807833131</x:v>
      </x:c>
      <x:c r="C863" s="1" t="n">
        <x:f>SUM(AM863:AV863)</x:f>
        <x:v>0</x:v>
      </x:c>
      <x:c r="D863" s="1" t="n">
        <x:f>SUM(AW863:BF863)</x:f>
        <x:v>1</x:v>
      </x:c>
      <x:c r="E863" s="17" t="n">
        <x:f>(1-C863/$B$12)*$B$8-C863/$B$12*$B$7</x:f>
        <x:v>0.05</x:v>
      </x:c>
      <x:c r="F863" s="17" t="n">
        <x:f>(1-D863/$B$12)*$C$8-D863/$B$12*$C$7</x:f>
        <x:v>0.021000000000000005</x:v>
      </x:c>
      <x:c r="G863" s="32" t="n">
        <x:f>$B$11*($B$10*C863/$B$12*$B$7+(1-$B$10)*D863/$B$12*$C$7)</x:f>
        <x:v>300</x:v>
      </x:c>
      <x:c r="H863" s="17" t="n">
        <x:f>$B$10*E863+(1-$B$10)*F863</x:f>
        <x:v>0.035500000000000004</x:v>
      </x:c>
      <x:c r="I863" s="34"/>
      <x:c r="J863" s="34"/>
      <x:c r="K863" s="34"/>
      <x:c r="L863" s="34"/>
      <x:c r="M863" s="34"/>
      <x:c r="N863" s="34"/>
      <x:c r="O863" s="34"/>
      <x:c r="P863" s="34"/>
      <x:c r="Q863" s="34"/>
      <x:c r="R863" s="39" t="n">
        <x:v>-0.32209891054694717</x:v>
      </x:c>
      <x:c r="S863" s="39" t="n">
        <x:v>1.0439016892487643</x:v>
      </x:c>
      <x:c r="T863" s="39" t="n">
        <x:v>-0.8741933875329918</x:v>
      </x:c>
      <x:c r="U863" s="39" t="n">
        <x:v>1.4113173409291524</x:v>
      </x:c>
      <x:c r="V863" s="39" t="n">
        <x:v>0.17271066089474374</x:v>
      </x:c>
      <x:c r="W863" s="39" t="n">
        <x:v>0.3818922835762619</x:v>
      </x:c>
      <x:c r="X863" s="39" t="n">
        <x:v>0.7786165948068314</x:v>
      </x:c>
      <x:c r="Y863" s="39" t="n">
        <x:v>-0.12318060730669171</x:v>
      </x:c>
      <x:c r="Z863" s="39" t="n">
        <x:v>0.4176558842112198</x:v>
      </x:c>
      <x:c r="AA863" s="39" t="n">
        <x:v>-0.3707622399327637</x:v>
      </x:c>
      <x:c r="AB863" s="39" t="n">
        <x:v>-1.2181456783741</x:v>
      </x:c>
      <x:c r="AC863" s="39" t="n">
        <x:v>-0.19702561460198306</x:v>
      </x:c>
      <x:c r="AD863" s="39" t="n">
        <x:v>-1.0250936500576513</x:v>
      </x:c>
      <x:c r="AE863" s="39" t="n">
        <x:v>-0.4234258741253351</x:v>
      </x:c>
      <x:c r="AF863" s="39" t="n">
        <x:v>1.1275784410023237</x:v>
      </x:c>
      <x:c r="AG863" s="39" t="n">
        <x:v>-0.7389993213687381</x:v>
      </x:c>
      <x:c r="AH863" s="39" t="n">
        <x:v>0.4185242256354521</x:v>
      </x:c>
      <x:c r="AI863" s="39" t="n">
        <x:v>0.0022303489681873255</x:v>
      </x:c>
      <x:c r="AJ863" s="39" t="n">
        <x:v>0.1452968693326025</x:v>
      </x:c>
      <x:c r="AK863" s="39" t="n">
        <x:v>-1.9005775523295125</x:v>
      </x:c>
      <x:c r="AL863" s="34"/>
      <x:c r="AM863" s="34" t="n">
        <x:f>IF(SQRT($B$9)*$B863+SQRT(1-$B$9)*R863&lt;_xlfn.NORM.S.INV($B$6),1,0)</x:f>
        <x:v>0</x:v>
      </x:c>
      <x:c r="AN863" s="34" t="n">
        <x:f>IF(SQRT($B$9)*$B863+SQRT(1-$B$9)*S863&lt;_xlfn.NORM.S.INV($B$6),1,0)</x:f>
        <x:v>0</x:v>
      </x:c>
      <x:c r="AO863" s="34" t="n">
        <x:f>IF(SQRT($B$9)*$B863+SQRT(1-$B$9)*T863&lt;_xlfn.NORM.S.INV($B$6),1,0)</x:f>
        <x:v>0</x:v>
      </x:c>
      <x:c r="AP863" s="34" t="n">
        <x:f>IF(SQRT($B$9)*$B863+SQRT(1-$B$9)*U863&lt;_xlfn.NORM.S.INV($B$6),1,0)</x:f>
        <x:v>0</x:v>
      </x:c>
      <x:c r="AQ863" s="34" t="n">
        <x:f>IF(SQRT($B$9)*$B863+SQRT(1-$B$9)*V863&lt;_xlfn.NORM.S.INV($B$6),1,0)</x:f>
        <x:v>0</x:v>
      </x:c>
      <x:c r="AR863" s="34" t="n">
        <x:f>IF(SQRT($B$9)*$B863+SQRT(1-$B$9)*W863&lt;_xlfn.NORM.S.INV($B$6),1,0)</x:f>
        <x:v>0</x:v>
      </x:c>
      <x:c r="AS863" s="34" t="n">
        <x:f>IF(SQRT($B$9)*$B863+SQRT(1-$B$9)*X863&lt;_xlfn.NORM.S.INV($B$6),1,0)</x:f>
        <x:v>0</x:v>
      </x:c>
      <x:c r="AT863" s="34" t="n">
        <x:f>IF(SQRT($B$9)*$B863+SQRT(1-$B$9)*Y863&lt;_xlfn.NORM.S.INV($B$6),1,0)</x:f>
        <x:v>0</x:v>
      </x:c>
      <x:c r="AU863" s="34" t="n">
        <x:f>IF(SQRT($B$9)*$B863+SQRT(1-$B$9)*Z863&lt;_xlfn.NORM.S.INV($B$6),1,0)</x:f>
        <x:v>0</x:v>
      </x:c>
      <x:c r="AV863" s="34" t="n">
        <x:f>IF(SQRT($B$9)*$B863+SQRT(1-$B$9)*AA863&lt;_xlfn.NORM.S.INV($B$6),1,0)</x:f>
        <x:v>0</x:v>
      </x:c>
      <x:c r="AW863" s="34" t="n">
        <x:f>IF(SQRT($C$9)*$B863+SQRT(1-$C$9)*AB863&lt;_xlfn.NORM.S.INV($C$6),1,0)</x:f>
        <x:v>0</x:v>
      </x:c>
      <x:c r="AX863" s="34" t="n">
        <x:f>IF(SQRT($C$9)*$B863+SQRT(1-$C$9)*AC863&lt;_xlfn.NORM.S.INV($C$6),1,0)</x:f>
        <x:v>0</x:v>
      </x:c>
      <x:c r="AY863" s="34" t="n">
        <x:f>IF(SQRT($C$9)*$B863+SQRT(1-$C$9)*AD863&lt;_xlfn.NORM.S.INV($C$6),1,0)</x:f>
        <x:v>0</x:v>
      </x:c>
      <x:c r="AZ863" s="34" t="n">
        <x:f>IF(SQRT($C$9)*$B863+SQRT(1-$C$9)*AE863&lt;_xlfn.NORM.S.INV($C$6),1,0)</x:f>
        <x:v>0</x:v>
      </x:c>
      <x:c r="BA863" s="34" t="n">
        <x:f>IF(SQRT($C$9)*$B863+SQRT(1-$C$9)*AF863&lt;_xlfn.NORM.S.INV($C$6),1,0)</x:f>
        <x:v>0</x:v>
      </x:c>
      <x:c r="BB863" s="34" t="n">
        <x:f>IF(SQRT($C$9)*$B863+SQRT(1-$C$9)*AG863&lt;_xlfn.NORM.S.INV($C$6),1,0)</x:f>
        <x:v>0</x:v>
      </x:c>
      <x:c r="BC863" s="34" t="n">
        <x:f>IF(SQRT($C$9)*$B863+SQRT(1-$C$9)*AH863&lt;_xlfn.NORM.S.INV($C$6),1,0)</x:f>
        <x:v>0</x:v>
      </x:c>
      <x:c r="BD863" s="34" t="n">
        <x:f>IF(SQRT($C$9)*$B863+SQRT(1-$C$9)*AI863&lt;_xlfn.NORM.S.INV($C$6),1,0)</x:f>
        <x:v>0</x:v>
      </x:c>
      <x:c r="BE863" s="34" t="n">
        <x:f>IF(SQRT($C$9)*$B863+SQRT(1-$C$9)*AJ863&lt;_xlfn.NORM.S.INV($C$6),1,0)</x:f>
        <x:v>0</x:v>
      </x:c>
      <x:c r="BF863" s="34" t="n">
        <x:f>IF(SQRT($C$9)*$B863+SQRT(1-$C$9)*AK863&lt;_xlfn.NORM.S.INV($C$6),1,0)</x:f>
        <x:v>1</x:v>
      </x:c>
      <x:c r="BG863" s="34"/>
      <x:c r="BH863" s="34"/>
      <x:c r="BI863" s="34" t="n">
        <x:f>$B$11*(($A$1061)*$C863/$B$12*$B$7+(1-$A$1061)*$D863/$B$12*$C$7)</x:f>
        <x:v>600</x:v>
      </x:c>
      <x:c r="BJ863" s="34" t="n">
        <x:f>$B$11*(($A$1062)*$C863/$B$12*$B$7+(1-$A$1062)*$D863/$B$12*$C$7)</x:f>
        <x:v>570</x:v>
      </x:c>
      <x:c r="BK863" s="34" t="n">
        <x:f>$B$11*(($A$1063)*$C863/$B$12*$B$7+(1-$A$1063)*$D863/$B$12*$C$7)</x:f>
        <x:v>540</x:v>
      </x:c>
      <x:c r="BL863" s="34" t="n">
        <x:f>$B$11*(($A$1064)*$C863/$B$12*$B$7+(1-$A$1064)*$D863/$B$12*$C$7)</x:f>
        <x:v>509.99999999999994</x:v>
      </x:c>
      <x:c r="BM863" s="34" t="n">
        <x:f>$B$11*(($A$1065)*$C863/$B$12*$B$7+(1-$A$1065)*$D863/$B$12*$C$7)</x:f>
        <x:v>480</x:v>
      </x:c>
      <x:c r="BN863" s="34" t="n">
        <x:f>$B$11*(($A$1066)*$C863/$B$12*$B$7+(1-$A$1066)*$D863/$B$12*$C$7)</x:f>
        <x:v>450</x:v>
      </x:c>
      <x:c r="BO863" s="34" t="n">
        <x:f>$B$11*(($A$1067)*$C863/$B$12*$B$7+(1-$A$1067)*$D863/$B$12*$C$7)</x:f>
        <x:v>419.99999999999994</x:v>
      </x:c>
      <x:c r="BP863" s="34" t="n">
        <x:f>$B$11*(($A$1068)*$C863/$B$12*$B$7+(1-$A$1068)*$D863/$B$12*$C$7)</x:f>
        <x:v>390</x:v>
      </x:c>
      <x:c r="BQ863" s="34" t="n">
        <x:f>$B$11*(($A$1069)*$C863/$B$12*$B$7+(1-$A$1069)*$D863/$B$12*$C$7)</x:f>
        <x:v>360</x:v>
      </x:c>
      <x:c r="BR863" s="34" t="n">
        <x:f>$B$11*(($A$1070)*$C863/$B$12*$B$7+(1-$A$1070)*$D863/$B$12*$C$7)</x:f>
        <x:v>330</x:v>
      </x:c>
      <x:c r="BS863" s="34" t="n">
        <x:f>$B$11*(($A$1071)*$C863/$B$12*$B$7+(1-$A$1071)*$D863/$B$12*$C$7)</x:f>
        <x:v>300</x:v>
      </x:c>
      <x:c r="BT863" s="34" t="n">
        <x:f>$B$11*(($A$1072)*$C863/$B$12*$B$7+(1-$A$1072)*$D863/$B$12*$C$7)</x:f>
        <x:v>270</x:v>
      </x:c>
      <x:c r="BU863" s="34" t="n">
        <x:f>$B$11*(($A$1073)*$C863/$B$12*$B$7+(1-$A$1073)*$D863/$B$12*$C$7)</x:f>
        <x:v>240</x:v>
      </x:c>
      <x:c r="BV863" s="34" t="n">
        <x:f>$B$11*(($A$1074)*$C863/$B$12*$B$7+(1-$A$1074)*$D863/$B$12*$C$7)</x:f>
        <x:v>209.99999999999997</x:v>
      </x:c>
      <x:c r="BW863" s="34" t="n">
        <x:f>$B$11*(($A$1075)*$C863/$B$12*$B$7+(1-$A$1075)*$D863/$B$12*$C$7)</x:f>
        <x:v>180.00000000000003</x:v>
      </x:c>
      <x:c r="BX863" s="34" t="n">
        <x:f>$B$11*(($A$1076)*$C863/$B$12*$B$7+(1-$A$1076)*$D863/$B$12*$C$7)</x:f>
        <x:v>150</x:v>
      </x:c>
      <x:c r="BY863" s="34" t="n">
        <x:f>$B$11*(($A$1077)*$C863/$B$12*$B$7+(1-$A$1077)*$D863/$B$12*$C$7)</x:f>
        <x:v>119.99999999999999</x:v>
      </x:c>
      <x:c r="BZ863" s="34" t="n">
        <x:f>$B$11*(($A$1078)*$C863/$B$12*$B$7+(1-$A$1078)*$D863/$B$12*$C$7)</x:f>
        <x:v>90.00000000000001</x:v>
      </x:c>
      <x:c r="CA863" s="34" t="n">
        <x:f>$B$11*(($A$1079)*$C863/$B$12*$B$7+(1-$A$1079)*$D863/$B$12*$C$7)</x:f>
        <x:v>59.99999999999999</x:v>
      </x:c>
      <x:c r="CB863" s="34" t="n">
        <x:f>$B$11*(($A$1080)*$C863/$B$12*$B$7+(1-$A$1080)*$D863/$B$12*$C$7)</x:f>
        <x:v>30.00000000000003</x:v>
      </x:c>
      <x:c r="CC863" s="34" t="n">
        <x:f>$B$11*(($A$1081)*$C863/$B$12*$B$7+(1-$A$1081)*$D863/$B$12*$C$7)</x:f>
        <x:v>0</x:v>
      </x:c>
    </x:row>
    <x:row r="864">
      <x:c r="A864" s="34" t="n">
        <x:v>840</x:v>
      </x:c>
      <x:c r="B864" s="39" t="n">
        <x:v>-1.0083693432120404</x:v>
      </x:c>
      <x:c r="C864" s="1" t="n">
        <x:f>SUM(AM864:AV864)</x:f>
        <x:v>0</x:v>
      </x:c>
      <x:c r="D864" s="1" t="n">
        <x:f>SUM(AW864:BF864)</x:f>
        <x:v>1</x:v>
      </x:c>
      <x:c r="E864" s="17" t="n">
        <x:f>(1-C864/$B$12)*$B$8-C864/$B$12*$B$7</x:f>
        <x:v>0.05</x:v>
      </x:c>
      <x:c r="F864" s="17" t="n">
        <x:f>(1-D864/$B$12)*$C$8-D864/$B$12*$C$7</x:f>
        <x:v>0.021000000000000005</x:v>
      </x:c>
      <x:c r="G864" s="32" t="n">
        <x:f>$B$11*($B$10*C864/$B$12*$B$7+(1-$B$10)*D864/$B$12*$C$7)</x:f>
        <x:v>300</x:v>
      </x:c>
      <x:c r="H864" s="17" t="n">
        <x:f>$B$10*E864+(1-$B$10)*F864</x:f>
        <x:v>0.035500000000000004</x:v>
      </x:c>
      <x:c r="I864" s="34"/>
      <x:c r="J864" s="34"/>
      <x:c r="K864" s="34"/>
      <x:c r="L864" s="34"/>
      <x:c r="M864" s="34"/>
      <x:c r="N864" s="34"/>
      <x:c r="O864" s="34"/>
      <x:c r="P864" s="34"/>
      <x:c r="Q864" s="34"/>
      <x:c r="R864" s="39" t="n">
        <x:v>-1.3761948408545417</x:v>
      </x:c>
      <x:c r="S864" s="39" t="n">
        <x:v>-1.3104728855279684</x:v>
      </x:c>
      <x:c r="T864" s="39" t="n">
        <x:v>0.03281215188968372</x:v>
      </x:c>
      <x:c r="U864" s="39" t="n">
        <x:v>1.0370699763872187</x:v>
      </x:c>
      <x:c r="V864" s="39" t="n">
        <x:v>0.6121934071357857</x:v>
      </x:c>
      <x:c r="W864" s="39" t="n">
        <x:v>-0.3055360904523865</x:v>
      </x:c>
      <x:c r="X864" s="39" t="n">
        <x:v>2.1570922403780752</x:v>
      </x:c>
      <x:c r="Y864" s="39" t="n">
        <x:v>-0.4767427918750039</x:v>
      </x:c>
      <x:c r="Z864" s="39" t="n">
        <x:v>1.731975485737192</x:v>
      </x:c>
      <x:c r="AA864" s="39" t="n">
        <x:v>2.3251659650451892</x:v>
      </x:c>
      <x:c r="AB864" s="39" t="n">
        <x:v>0.17705027002543894</x:v>
      </x:c>
      <x:c r="AC864" s="39" t="n">
        <x:v>0.6613250343021977</x:v>
      </x:c>
      <x:c r="AD864" s="39" t="n">
        <x:v>2.086656898976533</x:v>
      </x:c>
      <x:c r="AE864" s="39" t="n">
        <x:v>-0.3341124273721899</x:v>
      </x:c>
      <x:c r="AF864" s="39" t="n">
        <x:v>0.5738405763435998</x:v>
      </x:c>
      <x:c r="AG864" s="39" t="n">
        <x:v>-0.7238345565137788</x:v>
      </x:c>
      <x:c r="AH864" s="39" t="n">
        <x:v>-0.07669571700921197</x:v>
      </x:c>
      <x:c r="AI864" s="39" t="n">
        <x:v>0.9149236124108973</x:v>
      </x:c>
      <x:c r="AJ864" s="39" t="n">
        <x:v>2.09419244357088</x:v>
      </x:c>
      <x:c r="AK864" s="39" t="n">
        <x:v>-1.3519090085272056</x:v>
      </x:c>
      <x:c r="AL864" s="34"/>
      <x:c r="AM864" s="34" t="n">
        <x:f>IF(SQRT($B$9)*$B864+SQRT(1-$B$9)*R864&lt;_xlfn.NORM.S.INV($B$6),1,0)</x:f>
        <x:v>0</x:v>
      </x:c>
      <x:c r="AN864" s="34" t="n">
        <x:f>IF(SQRT($B$9)*$B864+SQRT(1-$B$9)*S864&lt;_xlfn.NORM.S.INV($B$6),1,0)</x:f>
        <x:v>0</x:v>
      </x:c>
      <x:c r="AO864" s="34" t="n">
        <x:f>IF(SQRT($B$9)*$B864+SQRT(1-$B$9)*T864&lt;_xlfn.NORM.S.INV($B$6),1,0)</x:f>
        <x:v>0</x:v>
      </x:c>
      <x:c r="AP864" s="34" t="n">
        <x:f>IF(SQRT($B$9)*$B864+SQRT(1-$B$9)*U864&lt;_xlfn.NORM.S.INV($B$6),1,0)</x:f>
        <x:v>0</x:v>
      </x:c>
      <x:c r="AQ864" s="34" t="n">
        <x:f>IF(SQRT($B$9)*$B864+SQRT(1-$B$9)*V864&lt;_xlfn.NORM.S.INV($B$6),1,0)</x:f>
        <x:v>0</x:v>
      </x:c>
      <x:c r="AR864" s="34" t="n">
        <x:f>IF(SQRT($B$9)*$B864+SQRT(1-$B$9)*W864&lt;_xlfn.NORM.S.INV($B$6),1,0)</x:f>
        <x:v>0</x:v>
      </x:c>
      <x:c r="AS864" s="34" t="n">
        <x:f>IF(SQRT($B$9)*$B864+SQRT(1-$B$9)*X864&lt;_xlfn.NORM.S.INV($B$6),1,0)</x:f>
        <x:v>0</x:v>
      </x:c>
      <x:c r="AT864" s="34" t="n">
        <x:f>IF(SQRT($B$9)*$B864+SQRT(1-$B$9)*Y864&lt;_xlfn.NORM.S.INV($B$6),1,0)</x:f>
        <x:v>0</x:v>
      </x:c>
      <x:c r="AU864" s="34" t="n">
        <x:f>IF(SQRT($B$9)*$B864+SQRT(1-$B$9)*Z864&lt;_xlfn.NORM.S.INV($B$6),1,0)</x:f>
        <x:v>0</x:v>
      </x:c>
      <x:c r="AV864" s="34" t="n">
        <x:f>IF(SQRT($B$9)*$B864+SQRT(1-$B$9)*AA864&lt;_xlfn.NORM.S.INV($B$6),1,0)</x:f>
        <x:v>0</x:v>
      </x:c>
      <x:c r="AW864" s="34" t="n">
        <x:f>IF(SQRT($C$9)*$B864+SQRT(1-$C$9)*AB864&lt;_xlfn.NORM.S.INV($C$6),1,0)</x:f>
        <x:v>0</x:v>
      </x:c>
      <x:c r="AX864" s="34" t="n">
        <x:f>IF(SQRT($C$9)*$B864+SQRT(1-$C$9)*AC864&lt;_xlfn.NORM.S.INV($C$6),1,0)</x:f>
        <x:v>0</x:v>
      </x:c>
      <x:c r="AY864" s="34" t="n">
        <x:f>IF(SQRT($C$9)*$B864+SQRT(1-$C$9)*AD864&lt;_xlfn.NORM.S.INV($C$6),1,0)</x:f>
        <x:v>0</x:v>
      </x:c>
      <x:c r="AZ864" s="34" t="n">
        <x:f>IF(SQRT($C$9)*$B864+SQRT(1-$C$9)*AE864&lt;_xlfn.NORM.S.INV($C$6),1,0)</x:f>
        <x:v>0</x:v>
      </x:c>
      <x:c r="BA864" s="34" t="n">
        <x:f>IF(SQRT($C$9)*$B864+SQRT(1-$C$9)*AF864&lt;_xlfn.NORM.S.INV($C$6),1,0)</x:f>
        <x:v>0</x:v>
      </x:c>
      <x:c r="BB864" s="34" t="n">
        <x:f>IF(SQRT($C$9)*$B864+SQRT(1-$C$9)*AG864&lt;_xlfn.NORM.S.INV($C$6),1,0)</x:f>
        <x:v>0</x:v>
      </x:c>
      <x:c r="BC864" s="34" t="n">
        <x:f>IF(SQRT($C$9)*$B864+SQRT(1-$C$9)*AH864&lt;_xlfn.NORM.S.INV($C$6),1,0)</x:f>
        <x:v>0</x:v>
      </x:c>
      <x:c r="BD864" s="34" t="n">
        <x:f>IF(SQRT($C$9)*$B864+SQRT(1-$C$9)*AI864&lt;_xlfn.NORM.S.INV($C$6),1,0)</x:f>
        <x:v>0</x:v>
      </x:c>
      <x:c r="BE864" s="34" t="n">
        <x:f>IF(SQRT($C$9)*$B864+SQRT(1-$C$9)*AJ864&lt;_xlfn.NORM.S.INV($C$6),1,0)</x:f>
        <x:v>0</x:v>
      </x:c>
      <x:c r="BF864" s="34" t="n">
        <x:f>IF(SQRT($C$9)*$B864+SQRT(1-$C$9)*AK864&lt;_xlfn.NORM.S.INV($C$6),1,0)</x:f>
        <x:v>1</x:v>
      </x:c>
      <x:c r="BG864" s="34"/>
      <x:c r="BH864" s="34"/>
      <x:c r="BI864" s="34" t="n">
        <x:f>$B$11*(($A$1061)*$C864/$B$12*$B$7+(1-$A$1061)*$D864/$B$12*$C$7)</x:f>
        <x:v>600</x:v>
      </x:c>
      <x:c r="BJ864" s="34" t="n">
        <x:f>$B$11*(($A$1062)*$C864/$B$12*$B$7+(1-$A$1062)*$D864/$B$12*$C$7)</x:f>
        <x:v>570</x:v>
      </x:c>
      <x:c r="BK864" s="34" t="n">
        <x:f>$B$11*(($A$1063)*$C864/$B$12*$B$7+(1-$A$1063)*$D864/$B$12*$C$7)</x:f>
        <x:v>540</x:v>
      </x:c>
      <x:c r="BL864" s="34" t="n">
        <x:f>$B$11*(($A$1064)*$C864/$B$12*$B$7+(1-$A$1064)*$D864/$B$12*$C$7)</x:f>
        <x:v>509.99999999999994</x:v>
      </x:c>
      <x:c r="BM864" s="34" t="n">
        <x:f>$B$11*(($A$1065)*$C864/$B$12*$B$7+(1-$A$1065)*$D864/$B$12*$C$7)</x:f>
        <x:v>480</x:v>
      </x:c>
      <x:c r="BN864" s="34" t="n">
        <x:f>$B$11*(($A$1066)*$C864/$B$12*$B$7+(1-$A$1066)*$D864/$B$12*$C$7)</x:f>
        <x:v>450</x:v>
      </x:c>
      <x:c r="BO864" s="34" t="n">
        <x:f>$B$11*(($A$1067)*$C864/$B$12*$B$7+(1-$A$1067)*$D864/$B$12*$C$7)</x:f>
        <x:v>419.99999999999994</x:v>
      </x:c>
      <x:c r="BP864" s="34" t="n">
        <x:f>$B$11*(($A$1068)*$C864/$B$12*$B$7+(1-$A$1068)*$D864/$B$12*$C$7)</x:f>
        <x:v>390</x:v>
      </x:c>
      <x:c r="BQ864" s="34" t="n">
        <x:f>$B$11*(($A$1069)*$C864/$B$12*$B$7+(1-$A$1069)*$D864/$B$12*$C$7)</x:f>
        <x:v>360</x:v>
      </x:c>
      <x:c r="BR864" s="34" t="n">
        <x:f>$B$11*(($A$1070)*$C864/$B$12*$B$7+(1-$A$1070)*$D864/$B$12*$C$7)</x:f>
        <x:v>330</x:v>
      </x:c>
      <x:c r="BS864" s="34" t="n">
        <x:f>$B$11*(($A$1071)*$C864/$B$12*$B$7+(1-$A$1071)*$D864/$B$12*$C$7)</x:f>
        <x:v>300</x:v>
      </x:c>
      <x:c r="BT864" s="34" t="n">
        <x:f>$B$11*(($A$1072)*$C864/$B$12*$B$7+(1-$A$1072)*$D864/$B$12*$C$7)</x:f>
        <x:v>270</x:v>
      </x:c>
      <x:c r="BU864" s="34" t="n">
        <x:f>$B$11*(($A$1073)*$C864/$B$12*$B$7+(1-$A$1073)*$D864/$B$12*$C$7)</x:f>
        <x:v>240</x:v>
      </x:c>
      <x:c r="BV864" s="34" t="n">
        <x:f>$B$11*(($A$1074)*$C864/$B$12*$B$7+(1-$A$1074)*$D864/$B$12*$C$7)</x:f>
        <x:v>209.99999999999997</x:v>
      </x:c>
      <x:c r="BW864" s="34" t="n">
        <x:f>$B$11*(($A$1075)*$C864/$B$12*$B$7+(1-$A$1075)*$D864/$B$12*$C$7)</x:f>
        <x:v>180.00000000000003</x:v>
      </x:c>
      <x:c r="BX864" s="34" t="n">
        <x:f>$B$11*(($A$1076)*$C864/$B$12*$B$7+(1-$A$1076)*$D864/$B$12*$C$7)</x:f>
        <x:v>150</x:v>
      </x:c>
      <x:c r="BY864" s="34" t="n">
        <x:f>$B$11*(($A$1077)*$C864/$B$12*$B$7+(1-$A$1077)*$D864/$B$12*$C$7)</x:f>
        <x:v>119.99999999999999</x:v>
      </x:c>
      <x:c r="BZ864" s="34" t="n">
        <x:f>$B$11*(($A$1078)*$C864/$B$12*$B$7+(1-$A$1078)*$D864/$B$12*$C$7)</x:f>
        <x:v>90.00000000000001</x:v>
      </x:c>
      <x:c r="CA864" s="34" t="n">
        <x:f>$B$11*(($A$1079)*$C864/$B$12*$B$7+(1-$A$1079)*$D864/$B$12*$C$7)</x:f>
        <x:v>59.99999999999999</x:v>
      </x:c>
      <x:c r="CB864" s="34" t="n">
        <x:f>$B$11*(($A$1080)*$C864/$B$12*$B$7+(1-$A$1080)*$D864/$B$12*$C$7)</x:f>
        <x:v>30.00000000000003</x:v>
      </x:c>
      <x:c r="CC864" s="34" t="n">
        <x:f>$B$11*(($A$1081)*$C864/$B$12*$B$7+(1-$A$1081)*$D864/$B$12*$C$7)</x:f>
        <x:v>0</x:v>
      </x:c>
    </x:row>
    <x:row r="865">
      <x:c r="A865" s="34" t="n">
        <x:v>841</x:v>
      </x:c>
      <x:c r="B865" s="39" t="n">
        <x:v>-0.7995028815707765</x:v>
      </x:c>
      <x:c r="C865" s="1" t="n">
        <x:f>SUM(AM865:AV865)</x:f>
        <x:v>0</x:v>
      </x:c>
      <x:c r="D865" s="1" t="n">
        <x:f>SUM(AW865:BF865)</x:f>
        <x:v>0</x:v>
      </x:c>
      <x:c r="E865" s="17" t="n">
        <x:f>(1-C865/$B$12)*$B$8-C865/$B$12*$B$7</x:f>
        <x:v>0.05</x:v>
      </x:c>
      <x:c r="F865" s="17" t="n">
        <x:f>(1-D865/$B$12)*$C$8-D865/$B$12*$C$7</x:f>
        <x:v>0.09</x:v>
      </x:c>
      <x:c r="G865" s="32" t="n">
        <x:f>$B$11*($B$10*C865/$B$12*$B$7+(1-$B$10)*D865/$B$12*$C$7)</x:f>
        <x:v>0</x:v>
      </x:c>
      <x:c r="H865" s="17" t="n">
        <x:f>$B$10*E865+(1-$B$10)*F865</x:f>
        <x:v>0.07</x:v>
      </x:c>
      <x:c r="I865" s="34"/>
      <x:c r="J865" s="34"/>
      <x:c r="K865" s="34"/>
      <x:c r="L865" s="34"/>
      <x:c r="M865" s="34"/>
      <x:c r="N865" s="34"/>
      <x:c r="O865" s="34"/>
      <x:c r="P865" s="34"/>
      <x:c r="Q865" s="34"/>
      <x:c r="R865" s="39" t="n">
        <x:v>0.3767527651602692</x:v>
      </x:c>
      <x:c r="S865" s="39" t="n">
        <x:v>0.11363925571428295</x:v>
      </x:c>
      <x:c r="T865" s="39" t="n">
        <x:v>2.1558975267542553</x:v>
      </x:c>
      <x:c r="U865" s="39" t="n">
        <x:v>-2.1613662226522505</x:v>
      </x:c>
      <x:c r="V865" s="39" t="n">
        <x:v>0.8633949150635006</x:v>
      </x:c>
      <x:c r="W865" s="39" t="n">
        <x:v>1.3662091145347686</x:v>
      </x:c>
      <x:c r="X865" s="39" t="n">
        <x:v>1.804403230277957</x:v>
      </x:c>
      <x:c r="Y865" s="39" t="n">
        <x:v>-0.21339401536347435</x:v>
      </x:c>
      <x:c r="Z865" s="39" t="n">
        <x:v>1.235872967650091</x:v>
      </x:c>
      <x:c r="AA865" s="39" t="n">
        <x:v>0.8210807934580189</x:v>
      </x:c>
      <x:c r="AB865" s="39" t="n">
        <x:v>0.8031103462535167</x:v>
      </x:c>
      <x:c r="AC865" s="39" t="n">
        <x:v>-0.7285936862412955</x:v>
      </x:c>
      <x:c r="AD865" s="39" t="n">
        <x:v>0.27087416178284895</x:v>
      </x:c>
      <x:c r="AE865" s="39" t="n">
        <x:v>0.5983053825797227</x:v>
      </x:c>
      <x:c r="AF865" s="39" t="n">
        <x:v>0.2257712037068282</x:v>
      </x:c>
      <x:c r="AG865" s="39" t="n">
        <x:v>0.27305846889905383</x:v>
      </x:c>
      <x:c r="AH865" s="39" t="n">
        <x:v>-0.7329077825933118</x:v>
      </x:c>
      <x:c r="AI865" s="39" t="n">
        <x:v>1.2322408740983255</x:v>
      </x:c>
      <x:c r="AJ865" s="39" t="n">
        <x:v>1.307153920092679</x:v>
      </x:c>
      <x:c r="AK865" s="39" t="n">
        <x:v>0.15646145251954982</x:v>
      </x:c>
      <x:c r="AL865" s="34"/>
      <x:c r="AM865" s="34" t="n">
        <x:f>IF(SQRT($B$9)*$B865+SQRT(1-$B$9)*R865&lt;_xlfn.NORM.S.INV($B$6),1,0)</x:f>
        <x:v>0</x:v>
      </x:c>
      <x:c r="AN865" s="34" t="n">
        <x:f>IF(SQRT($B$9)*$B865+SQRT(1-$B$9)*S865&lt;_xlfn.NORM.S.INV($B$6),1,0)</x:f>
        <x:v>0</x:v>
      </x:c>
      <x:c r="AO865" s="34" t="n">
        <x:f>IF(SQRT($B$9)*$B865+SQRT(1-$B$9)*T865&lt;_xlfn.NORM.S.INV($B$6),1,0)</x:f>
        <x:v>0</x:v>
      </x:c>
      <x:c r="AP865" s="34" t="n">
        <x:f>IF(SQRT($B$9)*$B865+SQRT(1-$B$9)*U865&lt;_xlfn.NORM.S.INV($B$6),1,0)</x:f>
        <x:v>0</x:v>
      </x:c>
      <x:c r="AQ865" s="34" t="n">
        <x:f>IF(SQRT($B$9)*$B865+SQRT(1-$B$9)*V865&lt;_xlfn.NORM.S.INV($B$6),1,0)</x:f>
        <x:v>0</x:v>
      </x:c>
      <x:c r="AR865" s="34" t="n">
        <x:f>IF(SQRT($B$9)*$B865+SQRT(1-$B$9)*W865&lt;_xlfn.NORM.S.INV($B$6),1,0)</x:f>
        <x:v>0</x:v>
      </x:c>
      <x:c r="AS865" s="34" t="n">
        <x:f>IF(SQRT($B$9)*$B865+SQRT(1-$B$9)*X865&lt;_xlfn.NORM.S.INV($B$6),1,0)</x:f>
        <x:v>0</x:v>
      </x:c>
      <x:c r="AT865" s="34" t="n">
        <x:f>IF(SQRT($B$9)*$B865+SQRT(1-$B$9)*Y865&lt;_xlfn.NORM.S.INV($B$6),1,0)</x:f>
        <x:v>0</x:v>
      </x:c>
      <x:c r="AU865" s="34" t="n">
        <x:f>IF(SQRT($B$9)*$B865+SQRT(1-$B$9)*Z865&lt;_xlfn.NORM.S.INV($B$6),1,0)</x:f>
        <x:v>0</x:v>
      </x:c>
      <x:c r="AV865" s="34" t="n">
        <x:f>IF(SQRT($B$9)*$B865+SQRT(1-$B$9)*AA865&lt;_xlfn.NORM.S.INV($B$6),1,0)</x:f>
        <x:v>0</x:v>
      </x:c>
      <x:c r="AW865" s="34" t="n">
        <x:f>IF(SQRT($C$9)*$B865+SQRT(1-$C$9)*AB865&lt;_xlfn.NORM.S.INV($C$6),1,0)</x:f>
        <x:v>0</x:v>
      </x:c>
      <x:c r="AX865" s="34" t="n">
        <x:f>IF(SQRT($C$9)*$B865+SQRT(1-$C$9)*AC865&lt;_xlfn.NORM.S.INV($C$6),1,0)</x:f>
        <x:v>0</x:v>
      </x:c>
      <x:c r="AY865" s="34" t="n">
        <x:f>IF(SQRT($C$9)*$B865+SQRT(1-$C$9)*AD865&lt;_xlfn.NORM.S.INV($C$6),1,0)</x:f>
        <x:v>0</x:v>
      </x:c>
      <x:c r="AZ865" s="34" t="n">
        <x:f>IF(SQRT($C$9)*$B865+SQRT(1-$C$9)*AE865&lt;_xlfn.NORM.S.INV($C$6),1,0)</x:f>
        <x:v>0</x:v>
      </x:c>
      <x:c r="BA865" s="34" t="n">
        <x:f>IF(SQRT($C$9)*$B865+SQRT(1-$C$9)*AF865&lt;_xlfn.NORM.S.INV($C$6),1,0)</x:f>
        <x:v>0</x:v>
      </x:c>
      <x:c r="BB865" s="34" t="n">
        <x:f>IF(SQRT($C$9)*$B865+SQRT(1-$C$9)*AG865&lt;_xlfn.NORM.S.INV($C$6),1,0)</x:f>
        <x:v>0</x:v>
      </x:c>
      <x:c r="BC865" s="34" t="n">
        <x:f>IF(SQRT($C$9)*$B865+SQRT(1-$C$9)*AH865&lt;_xlfn.NORM.S.INV($C$6),1,0)</x:f>
        <x:v>0</x:v>
      </x:c>
      <x:c r="BD865" s="34" t="n">
        <x:f>IF(SQRT($C$9)*$B865+SQRT(1-$C$9)*AI865&lt;_xlfn.NORM.S.INV($C$6),1,0)</x:f>
        <x:v>0</x:v>
      </x:c>
      <x:c r="BE865" s="34" t="n">
        <x:f>IF(SQRT($C$9)*$B865+SQRT(1-$C$9)*AJ865&lt;_xlfn.NORM.S.INV($C$6),1,0)</x:f>
        <x:v>0</x:v>
      </x:c>
      <x:c r="BF865" s="34" t="n">
        <x:f>IF(SQRT($C$9)*$B865+SQRT(1-$C$9)*AK865&lt;_xlfn.NORM.S.INV($C$6),1,0)</x:f>
        <x:v>0</x:v>
      </x:c>
      <x:c r="BG865" s="34"/>
      <x:c r="BH865" s="34"/>
      <x:c r="BI865" s="34" t="n">
        <x:f>$B$11*(($A$1061)*$C865/$B$12*$B$7+(1-$A$1061)*$D865/$B$12*$C$7)</x:f>
        <x:v>0</x:v>
      </x:c>
      <x:c r="BJ865" s="34" t="n">
        <x:f>$B$11*(($A$1062)*$C865/$B$12*$B$7+(1-$A$1062)*$D865/$B$12*$C$7)</x:f>
        <x:v>0</x:v>
      </x:c>
      <x:c r="BK865" s="34" t="n">
        <x:f>$B$11*(($A$1063)*$C865/$B$12*$B$7+(1-$A$1063)*$D865/$B$12*$C$7)</x:f>
        <x:v>0</x:v>
      </x:c>
      <x:c r="BL865" s="34" t="n">
        <x:f>$B$11*(($A$1064)*$C865/$B$12*$B$7+(1-$A$1064)*$D865/$B$12*$C$7)</x:f>
        <x:v>0</x:v>
      </x:c>
      <x:c r="BM865" s="34" t="n">
        <x:f>$B$11*(($A$1065)*$C865/$B$12*$B$7+(1-$A$1065)*$D865/$B$12*$C$7)</x:f>
        <x:v>0</x:v>
      </x:c>
      <x:c r="BN865" s="34" t="n">
        <x:f>$B$11*(($A$1066)*$C865/$B$12*$B$7+(1-$A$1066)*$D865/$B$12*$C$7)</x:f>
        <x:v>0</x:v>
      </x:c>
      <x:c r="BO865" s="34" t="n">
        <x:f>$B$11*(($A$1067)*$C865/$B$12*$B$7+(1-$A$1067)*$D865/$B$12*$C$7)</x:f>
        <x:v>0</x:v>
      </x:c>
      <x:c r="BP865" s="34" t="n">
        <x:f>$B$11*(($A$1068)*$C865/$B$12*$B$7+(1-$A$1068)*$D865/$B$12*$C$7)</x:f>
        <x:v>0</x:v>
      </x:c>
      <x:c r="BQ865" s="34" t="n">
        <x:f>$B$11*(($A$1069)*$C865/$B$12*$B$7+(1-$A$1069)*$D865/$B$12*$C$7)</x:f>
        <x:v>0</x:v>
      </x:c>
      <x:c r="BR865" s="34" t="n">
        <x:f>$B$11*(($A$1070)*$C865/$B$12*$B$7+(1-$A$1070)*$D865/$B$12*$C$7)</x:f>
        <x:v>0</x:v>
      </x:c>
      <x:c r="BS865" s="34" t="n">
        <x:f>$B$11*(($A$1071)*$C865/$B$12*$B$7+(1-$A$1071)*$D865/$B$12*$C$7)</x:f>
        <x:v>0</x:v>
      </x:c>
      <x:c r="BT865" s="34" t="n">
        <x:f>$B$11*(($A$1072)*$C865/$B$12*$B$7+(1-$A$1072)*$D865/$B$12*$C$7)</x:f>
        <x:v>0</x:v>
      </x:c>
      <x:c r="BU865" s="34" t="n">
        <x:f>$B$11*(($A$1073)*$C865/$B$12*$B$7+(1-$A$1073)*$D865/$B$12*$C$7)</x:f>
        <x:v>0</x:v>
      </x:c>
      <x:c r="BV865" s="34" t="n">
        <x:f>$B$11*(($A$1074)*$C865/$B$12*$B$7+(1-$A$1074)*$D865/$B$12*$C$7)</x:f>
        <x:v>0</x:v>
      </x:c>
      <x:c r="BW865" s="34" t="n">
        <x:f>$B$11*(($A$1075)*$C865/$B$12*$B$7+(1-$A$1075)*$D865/$B$12*$C$7)</x:f>
        <x:v>0</x:v>
      </x:c>
      <x:c r="BX865" s="34" t="n">
        <x:f>$B$11*(($A$1076)*$C865/$B$12*$B$7+(1-$A$1076)*$D865/$B$12*$C$7)</x:f>
        <x:v>0</x:v>
      </x:c>
      <x:c r="BY865" s="34" t="n">
        <x:f>$B$11*(($A$1077)*$C865/$B$12*$B$7+(1-$A$1077)*$D865/$B$12*$C$7)</x:f>
        <x:v>0</x:v>
      </x:c>
      <x:c r="BZ865" s="34" t="n">
        <x:f>$B$11*(($A$1078)*$C865/$B$12*$B$7+(1-$A$1078)*$D865/$B$12*$C$7)</x:f>
        <x:v>0</x:v>
      </x:c>
      <x:c r="CA865" s="34" t="n">
        <x:f>$B$11*(($A$1079)*$C865/$B$12*$B$7+(1-$A$1079)*$D865/$B$12*$C$7)</x:f>
        <x:v>0</x:v>
      </x:c>
      <x:c r="CB865" s="34" t="n">
        <x:f>$B$11*(($A$1080)*$C865/$B$12*$B$7+(1-$A$1080)*$D865/$B$12*$C$7)</x:f>
        <x:v>0</x:v>
      </x:c>
      <x:c r="CC865" s="34" t="n">
        <x:f>$B$11*(($A$1081)*$C865/$B$12*$B$7+(1-$A$1081)*$D865/$B$12*$C$7)</x:f>
        <x:v>0</x:v>
      </x:c>
    </x:row>
    <x:row r="866">
      <x:c r="A866" s="34" t="n">
        <x:v>842</x:v>
      </x:c>
      <x:c r="B866" s="39" t="n">
        <x:v>-0.9708635167972136</x:v>
      </x:c>
      <x:c r="C866" s="1" t="n">
        <x:f>SUM(AM866:AV866)</x:f>
        <x:v>1</x:v>
      </x:c>
      <x:c r="D866" s="1" t="n">
        <x:f>SUM(AW866:BF866)</x:f>
        <x:v>0</x:v>
      </x:c>
      <x:c r="E866" s="17" t="n">
        <x:f>(1-C866/$B$12)*$B$8-C866/$B$12*$B$7</x:f>
        <x:v>0.0049999999999999975</x:v>
      </x:c>
      <x:c r="F866" s="17" t="n">
        <x:f>(1-D866/$B$12)*$C$8-D866/$B$12*$C$7</x:f>
        <x:v>0.09</x:v>
      </x:c>
      <x:c r="G866" s="32" t="n">
        <x:f>$B$11*($B$10*C866/$B$12*$B$7+(1-$B$10)*D866/$B$12*$C$7)</x:f>
        <x:v>200.00000000000003</x:v>
      </x:c>
      <x:c r="H866" s="17" t="n">
        <x:f>$B$10*E866+(1-$B$10)*F866</x:f>
        <x:v>0.0475</x:v>
      </x:c>
      <x:c r="I866" s="34"/>
      <x:c r="J866" s="34"/>
      <x:c r="K866" s="34"/>
      <x:c r="L866" s="34"/>
      <x:c r="M866" s="34"/>
      <x:c r="N866" s="34"/>
      <x:c r="O866" s="34"/>
      <x:c r="P866" s="34"/>
      <x:c r="Q866" s="34"/>
      <x:c r="R866" s="39" t="n">
        <x:v>-0.2487537092712854</x:v>
      </x:c>
      <x:c r="S866" s="39" t="n">
        <x:v>-1.6235625419093844</x:v>
      </x:c>
      <x:c r="T866" s="39" t="n">
        <x:v>-0.10373332912239226</x:v>
      </x:c>
      <x:c r="U866" s="39" t="n">
        <x:v>-0.07941653945875603</x:v>
      </x:c>
      <x:c r="V866" s="39" t="n">
        <x:v>-0.7334163958659725</x:v>
      </x:c>
      <x:c r="W866" s="39" t="n">
        <x:v>0.30780825659353495</x:v>
      </x:c>
      <x:c r="X866" s="39" t="n">
        <x:v>-1.3762992742029379</x:v>
      </x:c>
      <x:c r="Y866" s="39" t="n">
        <x:v>-2.9251405906898</x:v>
      </x:c>
      <x:c r="Z866" s="39" t="n">
        <x:v>-0.32192081764772157</x:v>
      </x:c>
      <x:c r="AA866" s="39" t="n">
        <x:v>-0.6242757252843786</x:v>
      </x:c>
      <x:c r="AB866" s="39" t="n">
        <x:v>0.021925551295547976</x:v>
      </x:c>
      <x:c r="AC866" s="39" t="n">
        <x:v>0.3359515947283148</x:v>
      </x:c>
      <x:c r="AD866" s="39" t="n">
        <x:v>-0.7777215947279379</x:v>
      </x:c>
      <x:c r="AE866" s="39" t="n">
        <x:v>-1.3056140705139663</x:v>
      </x:c>
      <x:c r="AF866" s="39" t="n">
        <x:v>0.5054103114194519</x:v>
      </x:c>
      <x:c r="AG866" s="39" t="n">
        <x:v>2.1714830347766307</x:v>
      </x:c>
      <x:c r="AH866" s="39" t="n">
        <x:v>-0.305158121546578</x:v>
      </x:c>
      <x:c r="AI866" s="39" t="n">
        <x:v>1.8473732047914717</x:v>
      </x:c>
      <x:c r="AJ866" s="39" t="n">
        <x:v>-0.7967878470323361</x:v>
      </x:c>
      <x:c r="AK866" s="39" t="n">
        <x:v>-0.5332737256382172</x:v>
      </x:c>
      <x:c r="AL866" s="34"/>
      <x:c r="AM866" s="34" t="n">
        <x:f>IF(SQRT($B$9)*$B866+SQRT(1-$B$9)*R866&lt;_xlfn.NORM.S.INV($B$6),1,0)</x:f>
        <x:v>0</x:v>
      </x:c>
      <x:c r="AN866" s="34" t="n">
        <x:f>IF(SQRT($B$9)*$B866+SQRT(1-$B$9)*S866&lt;_xlfn.NORM.S.INV($B$6),1,0)</x:f>
        <x:v>0</x:v>
      </x:c>
      <x:c r="AO866" s="34" t="n">
        <x:f>IF(SQRT($B$9)*$B866+SQRT(1-$B$9)*T866&lt;_xlfn.NORM.S.INV($B$6),1,0)</x:f>
        <x:v>0</x:v>
      </x:c>
      <x:c r="AP866" s="34" t="n">
        <x:f>IF(SQRT($B$9)*$B866+SQRT(1-$B$9)*U866&lt;_xlfn.NORM.S.INV($B$6),1,0)</x:f>
        <x:v>0</x:v>
      </x:c>
      <x:c r="AQ866" s="34" t="n">
        <x:f>IF(SQRT($B$9)*$B866+SQRT(1-$B$9)*V866&lt;_xlfn.NORM.S.INV($B$6),1,0)</x:f>
        <x:v>0</x:v>
      </x:c>
      <x:c r="AR866" s="34" t="n">
        <x:f>IF(SQRT($B$9)*$B866+SQRT(1-$B$9)*W866&lt;_xlfn.NORM.S.INV($B$6),1,0)</x:f>
        <x:v>0</x:v>
      </x:c>
      <x:c r="AS866" s="34" t="n">
        <x:f>IF(SQRT($B$9)*$B866+SQRT(1-$B$9)*X866&lt;_xlfn.NORM.S.INV($B$6),1,0)</x:f>
        <x:v>0</x:v>
      </x:c>
      <x:c r="AT866" s="34" t="n">
        <x:f>IF(SQRT($B$9)*$B866+SQRT(1-$B$9)*Y866&lt;_xlfn.NORM.S.INV($B$6),1,0)</x:f>
        <x:v>1</x:v>
      </x:c>
      <x:c r="AU866" s="34" t="n">
        <x:f>IF(SQRT($B$9)*$B866+SQRT(1-$B$9)*Z866&lt;_xlfn.NORM.S.INV($B$6),1,0)</x:f>
        <x:v>0</x:v>
      </x:c>
      <x:c r="AV866" s="34" t="n">
        <x:f>IF(SQRT($B$9)*$B866+SQRT(1-$B$9)*AA866&lt;_xlfn.NORM.S.INV($B$6),1,0)</x:f>
        <x:v>0</x:v>
      </x:c>
      <x:c r="AW866" s="34" t="n">
        <x:f>IF(SQRT($C$9)*$B866+SQRT(1-$C$9)*AB866&lt;_xlfn.NORM.S.INV($C$6),1,0)</x:f>
        <x:v>0</x:v>
      </x:c>
      <x:c r="AX866" s="34" t="n">
        <x:f>IF(SQRT($C$9)*$B866+SQRT(1-$C$9)*AC866&lt;_xlfn.NORM.S.INV($C$6),1,0)</x:f>
        <x:v>0</x:v>
      </x:c>
      <x:c r="AY866" s="34" t="n">
        <x:f>IF(SQRT($C$9)*$B866+SQRT(1-$C$9)*AD866&lt;_xlfn.NORM.S.INV($C$6),1,0)</x:f>
        <x:v>0</x:v>
      </x:c>
      <x:c r="AZ866" s="34" t="n">
        <x:f>IF(SQRT($C$9)*$B866+SQRT(1-$C$9)*AE866&lt;_xlfn.NORM.S.INV($C$6),1,0)</x:f>
        <x:v>0</x:v>
      </x:c>
      <x:c r="BA866" s="34" t="n">
        <x:f>IF(SQRT($C$9)*$B866+SQRT(1-$C$9)*AF866&lt;_xlfn.NORM.S.INV($C$6),1,0)</x:f>
        <x:v>0</x:v>
      </x:c>
      <x:c r="BB866" s="34" t="n">
        <x:f>IF(SQRT($C$9)*$B866+SQRT(1-$C$9)*AG866&lt;_xlfn.NORM.S.INV($C$6),1,0)</x:f>
        <x:v>0</x:v>
      </x:c>
      <x:c r="BC866" s="34" t="n">
        <x:f>IF(SQRT($C$9)*$B866+SQRT(1-$C$9)*AH866&lt;_xlfn.NORM.S.INV($C$6),1,0)</x:f>
        <x:v>0</x:v>
      </x:c>
      <x:c r="BD866" s="34" t="n">
        <x:f>IF(SQRT($C$9)*$B866+SQRT(1-$C$9)*AI866&lt;_xlfn.NORM.S.INV($C$6),1,0)</x:f>
        <x:v>0</x:v>
      </x:c>
      <x:c r="BE866" s="34" t="n">
        <x:f>IF(SQRT($C$9)*$B866+SQRT(1-$C$9)*AJ866&lt;_xlfn.NORM.S.INV($C$6),1,0)</x:f>
        <x:v>0</x:v>
      </x:c>
      <x:c r="BF866" s="34" t="n">
        <x:f>IF(SQRT($C$9)*$B866+SQRT(1-$C$9)*AK866&lt;_xlfn.NORM.S.INV($C$6),1,0)</x:f>
        <x:v>0</x:v>
      </x:c>
      <x:c r="BG866" s="34"/>
      <x:c r="BH866" s="34"/>
      <x:c r="BI866" s="34" t="n">
        <x:f>$B$11*(($A$1061)*$C866/$B$12*$B$7+(1-$A$1061)*$D866/$B$12*$C$7)</x:f>
        <x:v>0</x:v>
      </x:c>
      <x:c r="BJ866" s="34" t="n">
        <x:f>$B$11*(($A$1062)*$C866/$B$12*$B$7+(1-$A$1062)*$D866/$B$12*$C$7)</x:f>
        <x:v>20</x:v>
      </x:c>
      <x:c r="BK866" s="34" t="n">
        <x:f>$B$11*(($A$1063)*$C866/$B$12*$B$7+(1-$A$1063)*$D866/$B$12*$C$7)</x:f>
        <x:v>40</x:v>
      </x:c>
      <x:c r="BL866" s="34" t="n">
        <x:f>$B$11*(($A$1064)*$C866/$B$12*$B$7+(1-$A$1064)*$D866/$B$12*$C$7)</x:f>
        <x:v>60</x:v>
      </x:c>
      <x:c r="BM866" s="34" t="n">
        <x:f>$B$11*(($A$1065)*$C866/$B$12*$B$7+(1-$A$1065)*$D866/$B$12*$C$7)</x:f>
        <x:v>80</x:v>
      </x:c>
      <x:c r="BN866" s="34" t="n">
        <x:f>$B$11*(($A$1066)*$C866/$B$12*$B$7+(1-$A$1066)*$D866/$B$12*$C$7)</x:f>
        <x:v>100.00000000000001</x:v>
      </x:c>
      <x:c r="BO866" s="34" t="n">
        <x:f>$B$11*(($A$1067)*$C866/$B$12*$B$7+(1-$A$1067)*$D866/$B$12*$C$7)</x:f>
        <x:v>120</x:v>
      </x:c>
      <x:c r="BP866" s="34" t="n">
        <x:f>$B$11*(($A$1068)*$C866/$B$12*$B$7+(1-$A$1068)*$D866/$B$12*$C$7)</x:f>
        <x:v>139.99999999999997</x:v>
      </x:c>
      <x:c r="BQ866" s="34" t="n">
        <x:f>$B$11*(($A$1069)*$C866/$B$12*$B$7+(1-$A$1069)*$D866/$B$12*$C$7)</x:f>
        <x:v>160</x:v>
      </x:c>
      <x:c r="BR866" s="34" t="n">
        <x:f>$B$11*(($A$1070)*$C866/$B$12*$B$7+(1-$A$1070)*$D866/$B$12*$C$7)</x:f>
        <x:v>180</x:v>
      </x:c>
      <x:c r="BS866" s="34" t="n">
        <x:f>$B$11*(($A$1071)*$C866/$B$12*$B$7+(1-$A$1071)*$D866/$B$12*$C$7)</x:f>
        <x:v>200.00000000000003</x:v>
      </x:c>
      <x:c r="BT866" s="34" t="n">
        <x:f>$B$11*(($A$1072)*$C866/$B$12*$B$7+(1-$A$1072)*$D866/$B$12*$C$7)</x:f>
        <x:v>220.00000000000006</x:v>
      </x:c>
      <x:c r="BU866" s="34" t="n">
        <x:f>$B$11*(($A$1073)*$C866/$B$12*$B$7+(1-$A$1073)*$D866/$B$12*$C$7)</x:f>
        <x:v>240</x:v>
      </x:c>
      <x:c r="BV866" s="34" t="n">
        <x:f>$B$11*(($A$1074)*$C866/$B$12*$B$7+(1-$A$1074)*$D866/$B$12*$C$7)</x:f>
        <x:v>260</x:v>
      </x:c>
      <x:c r="BW866" s="34" t="n">
        <x:f>$B$11*(($A$1075)*$C866/$B$12*$B$7+(1-$A$1075)*$D866/$B$12*$C$7)</x:f>
        <x:v>279.99999999999994</x:v>
      </x:c>
      <x:c r="BX866" s="34" t="n">
        <x:f>$B$11*(($A$1076)*$C866/$B$12*$B$7+(1-$A$1076)*$D866/$B$12*$C$7)</x:f>
        <x:v>300</x:v>
      </x:c>
      <x:c r="BY866" s="34" t="n">
        <x:f>$B$11*(($A$1077)*$C866/$B$12*$B$7+(1-$A$1077)*$D866/$B$12*$C$7)</x:f>
        <x:v>320</x:v>
      </x:c>
      <x:c r="BZ866" s="34" t="n">
        <x:f>$B$11*(($A$1078)*$C866/$B$12*$B$7+(1-$A$1078)*$D866/$B$12*$C$7)</x:f>
        <x:v>339.99999999999994</x:v>
      </x:c>
      <x:c r="CA866" s="34" t="n">
        <x:f>$B$11*(($A$1079)*$C866/$B$12*$B$7+(1-$A$1079)*$D866/$B$12*$C$7)</x:f>
        <x:v>360</x:v>
      </x:c>
      <x:c r="CB866" s="34" t="n">
        <x:f>$B$11*(($A$1080)*$C866/$B$12*$B$7+(1-$A$1080)*$D866/$B$12*$C$7)</x:f>
        <x:v>380.00000000000006</x:v>
      </x:c>
      <x:c r="CC866" s="34" t="n">
        <x:f>$B$11*(($A$1081)*$C866/$B$12*$B$7+(1-$A$1081)*$D866/$B$12*$C$7)</x:f>
        <x:v>400.00000000000006</x:v>
      </x:c>
    </x:row>
    <x:row r="867">
      <x:c r="A867" s="34" t="n">
        <x:v>843</x:v>
      </x:c>
      <x:c r="B867" s="39" t="n">
        <x:v>-2.083666908523218</x:v>
      </x:c>
      <x:c r="C867" s="1" t="n">
        <x:f>SUM(AM867:AV867)</x:f>
        <x:v>0</x:v>
      </x:c>
      <x:c r="D867" s="1" t="n">
        <x:f>SUM(AW867:BF867)</x:f>
        <x:v>1</x:v>
      </x:c>
      <x:c r="E867" s="17" t="n">
        <x:f>(1-C867/$B$12)*$B$8-C867/$B$12*$B$7</x:f>
        <x:v>0.05</x:v>
      </x:c>
      <x:c r="F867" s="17" t="n">
        <x:f>(1-D867/$B$12)*$C$8-D867/$B$12*$C$7</x:f>
        <x:v>0.021000000000000005</x:v>
      </x:c>
      <x:c r="G867" s="32" t="n">
        <x:f>$B$11*($B$10*C867/$B$12*$B$7+(1-$B$10)*D867/$B$12*$C$7)</x:f>
        <x:v>300</x:v>
      </x:c>
      <x:c r="H867" s="17" t="n">
        <x:f>$B$10*E867+(1-$B$10)*F867</x:f>
        <x:v>0.035500000000000004</x:v>
      </x:c>
      <x:c r="I867" s="34"/>
      <x:c r="J867" s="34"/>
      <x:c r="K867" s="34"/>
      <x:c r="L867" s="34"/>
      <x:c r="M867" s="34"/>
      <x:c r="N867" s="34"/>
      <x:c r="O867" s="34"/>
      <x:c r="P867" s="34"/>
      <x:c r="Q867" s="34"/>
      <x:c r="R867" s="39" t="n">
        <x:v>0.5660108215425014</x:v>
      </x:c>
      <x:c r="S867" s="39" t="n">
        <x:v>-1.0895007865345656</x:v>
      </x:c>
      <x:c r="T867" s="39" t="n">
        <x:v>0.9175935571423487</x:v>
      </x:c>
      <x:c r="U867" s="39" t="n">
        <x:v>1.5515281830946996</x:v>
      </x:c>
      <x:c r="V867" s="39" t="n">
        <x:v>1.302564832233601</x:v>
      </x:c>
      <x:c r="W867" s="39" t="n">
        <x:v>1.217984154502239</x:v>
      </x:c>
      <x:c r="X867" s="39" t="n">
        <x:v>-0.2614450957195857</x:v>
      </x:c>
      <x:c r="Y867" s="39" t="n">
        <x:v>-0.5864444730681797</x:v>
      </x:c>
      <x:c r="Z867" s="39" t="n">
        <x:v>1.2544114207575343</x:v>
      </x:c>
      <x:c r="AA867" s="39" t="n">
        <x:v>1.554942836350443</x:v>
      </x:c>
      <x:c r="AB867" s="39" t="n">
        <x:v>2.074376769764775</x:v>
      </x:c>
      <x:c r="AC867" s="39" t="n">
        <x:v>-2.0225743178197875</x:v>
      </x:c>
      <x:c r="AD867" s="39" t="n">
        <x:v>0.3690637056821861</x:v>
      </x:c>
      <x:c r="AE867" s="39" t="n">
        <x:v>-0.06391300688309795</x:v>
      </x:c>
      <x:c r="AF867" s="39" t="n">
        <x:v>1.183418132364185</x:v>
      </x:c>
      <x:c r="AG867" s="39" t="n">
        <x:v>1.3123704662526414</x:v>
      </x:c>
      <x:c r="AH867" s="39" t="n">
        <x:v>-0.7189967257584061</x:v>
      </x:c>
      <x:c r="AI867" s="39" t="n">
        <x:v>-0.551915486584823</x:v>
      </x:c>
      <x:c r="AJ867" s="39" t="n">
        <x:v>0.4751331452122733</x:v>
      </x:c>
      <x:c r="AK867" s="39" t="n">
        <x:v>-0.5303867121957005</x:v>
      </x:c>
      <x:c r="AL867" s="34"/>
      <x:c r="AM867" s="34" t="n">
        <x:f>IF(SQRT($B$9)*$B867+SQRT(1-$B$9)*R867&lt;_xlfn.NORM.S.INV($B$6),1,0)</x:f>
        <x:v>0</x:v>
      </x:c>
      <x:c r="AN867" s="34" t="n">
        <x:f>IF(SQRT($B$9)*$B867+SQRT(1-$B$9)*S867&lt;_xlfn.NORM.S.INV($B$6),1,0)</x:f>
        <x:v>0</x:v>
      </x:c>
      <x:c r="AO867" s="34" t="n">
        <x:f>IF(SQRT($B$9)*$B867+SQRT(1-$B$9)*T867&lt;_xlfn.NORM.S.INV($B$6),1,0)</x:f>
        <x:v>0</x:v>
      </x:c>
      <x:c r="AP867" s="34" t="n">
        <x:f>IF(SQRT($B$9)*$B867+SQRT(1-$B$9)*U867&lt;_xlfn.NORM.S.INV($B$6),1,0)</x:f>
        <x:v>0</x:v>
      </x:c>
      <x:c r="AQ867" s="34" t="n">
        <x:f>IF(SQRT($B$9)*$B867+SQRT(1-$B$9)*V867&lt;_xlfn.NORM.S.INV($B$6),1,0)</x:f>
        <x:v>0</x:v>
      </x:c>
      <x:c r="AR867" s="34" t="n">
        <x:f>IF(SQRT($B$9)*$B867+SQRT(1-$B$9)*W867&lt;_xlfn.NORM.S.INV($B$6),1,0)</x:f>
        <x:v>0</x:v>
      </x:c>
      <x:c r="AS867" s="34" t="n">
        <x:f>IF(SQRT($B$9)*$B867+SQRT(1-$B$9)*X867&lt;_xlfn.NORM.S.INV($B$6),1,0)</x:f>
        <x:v>0</x:v>
      </x:c>
      <x:c r="AT867" s="34" t="n">
        <x:f>IF(SQRT($B$9)*$B867+SQRT(1-$B$9)*Y867&lt;_xlfn.NORM.S.INV($B$6),1,0)</x:f>
        <x:v>0</x:v>
      </x:c>
      <x:c r="AU867" s="34" t="n">
        <x:f>IF(SQRT($B$9)*$B867+SQRT(1-$B$9)*Z867&lt;_xlfn.NORM.S.INV($B$6),1,0)</x:f>
        <x:v>0</x:v>
      </x:c>
      <x:c r="AV867" s="34" t="n">
        <x:f>IF(SQRT($B$9)*$B867+SQRT(1-$B$9)*AA867&lt;_xlfn.NORM.S.INV($B$6),1,0)</x:f>
        <x:v>0</x:v>
      </x:c>
      <x:c r="AW867" s="34" t="n">
        <x:f>IF(SQRT($C$9)*$B867+SQRT(1-$C$9)*AB867&lt;_xlfn.NORM.S.INV($C$6),1,0)</x:f>
        <x:v>0</x:v>
      </x:c>
      <x:c r="AX867" s="34" t="n">
        <x:f>IF(SQRT($C$9)*$B867+SQRT(1-$C$9)*AC867&lt;_xlfn.NORM.S.INV($C$6),1,0)</x:f>
        <x:v>1</x:v>
      </x:c>
      <x:c r="AY867" s="34" t="n">
        <x:f>IF(SQRT($C$9)*$B867+SQRT(1-$C$9)*AD867&lt;_xlfn.NORM.S.INV($C$6),1,0)</x:f>
        <x:v>0</x:v>
      </x:c>
      <x:c r="AZ867" s="34" t="n">
        <x:f>IF(SQRT($C$9)*$B867+SQRT(1-$C$9)*AE867&lt;_xlfn.NORM.S.INV($C$6),1,0)</x:f>
        <x:v>0</x:v>
      </x:c>
      <x:c r="BA867" s="34" t="n">
        <x:f>IF(SQRT($C$9)*$B867+SQRT(1-$C$9)*AF867&lt;_xlfn.NORM.S.INV($C$6),1,0)</x:f>
        <x:v>0</x:v>
      </x:c>
      <x:c r="BB867" s="34" t="n">
        <x:f>IF(SQRT($C$9)*$B867+SQRT(1-$C$9)*AG867&lt;_xlfn.NORM.S.INV($C$6),1,0)</x:f>
        <x:v>0</x:v>
      </x:c>
      <x:c r="BC867" s="34" t="n">
        <x:f>IF(SQRT($C$9)*$B867+SQRT(1-$C$9)*AH867&lt;_xlfn.NORM.S.INV($C$6),1,0)</x:f>
        <x:v>0</x:v>
      </x:c>
      <x:c r="BD867" s="34" t="n">
        <x:f>IF(SQRT($C$9)*$B867+SQRT(1-$C$9)*AI867&lt;_xlfn.NORM.S.INV($C$6),1,0)</x:f>
        <x:v>0</x:v>
      </x:c>
      <x:c r="BE867" s="34" t="n">
        <x:f>IF(SQRT($C$9)*$B867+SQRT(1-$C$9)*AJ867&lt;_xlfn.NORM.S.INV($C$6),1,0)</x:f>
        <x:v>0</x:v>
      </x:c>
      <x:c r="BF867" s="34" t="n">
        <x:f>IF(SQRT($C$9)*$B867+SQRT(1-$C$9)*AK867&lt;_xlfn.NORM.S.INV($C$6),1,0)</x:f>
        <x:v>0</x:v>
      </x:c>
      <x:c r="BG867" s="34"/>
      <x:c r="BH867" s="34"/>
      <x:c r="BI867" s="34" t="n">
        <x:f>$B$11*(($A$1061)*$C867/$B$12*$B$7+(1-$A$1061)*$D867/$B$12*$C$7)</x:f>
        <x:v>600</x:v>
      </x:c>
      <x:c r="BJ867" s="34" t="n">
        <x:f>$B$11*(($A$1062)*$C867/$B$12*$B$7+(1-$A$1062)*$D867/$B$12*$C$7)</x:f>
        <x:v>570</x:v>
      </x:c>
      <x:c r="BK867" s="34" t="n">
        <x:f>$B$11*(($A$1063)*$C867/$B$12*$B$7+(1-$A$1063)*$D867/$B$12*$C$7)</x:f>
        <x:v>540</x:v>
      </x:c>
      <x:c r="BL867" s="34" t="n">
        <x:f>$B$11*(($A$1064)*$C867/$B$12*$B$7+(1-$A$1064)*$D867/$B$12*$C$7)</x:f>
        <x:v>509.99999999999994</x:v>
      </x:c>
      <x:c r="BM867" s="34" t="n">
        <x:f>$B$11*(($A$1065)*$C867/$B$12*$B$7+(1-$A$1065)*$D867/$B$12*$C$7)</x:f>
        <x:v>480</x:v>
      </x:c>
      <x:c r="BN867" s="34" t="n">
        <x:f>$B$11*(($A$1066)*$C867/$B$12*$B$7+(1-$A$1066)*$D867/$B$12*$C$7)</x:f>
        <x:v>450</x:v>
      </x:c>
      <x:c r="BO867" s="34" t="n">
        <x:f>$B$11*(($A$1067)*$C867/$B$12*$B$7+(1-$A$1067)*$D867/$B$12*$C$7)</x:f>
        <x:v>419.99999999999994</x:v>
      </x:c>
      <x:c r="BP867" s="34" t="n">
        <x:f>$B$11*(($A$1068)*$C867/$B$12*$B$7+(1-$A$1068)*$D867/$B$12*$C$7)</x:f>
        <x:v>390</x:v>
      </x:c>
      <x:c r="BQ867" s="34" t="n">
        <x:f>$B$11*(($A$1069)*$C867/$B$12*$B$7+(1-$A$1069)*$D867/$B$12*$C$7)</x:f>
        <x:v>360</x:v>
      </x:c>
      <x:c r="BR867" s="34" t="n">
        <x:f>$B$11*(($A$1070)*$C867/$B$12*$B$7+(1-$A$1070)*$D867/$B$12*$C$7)</x:f>
        <x:v>330</x:v>
      </x:c>
      <x:c r="BS867" s="34" t="n">
        <x:f>$B$11*(($A$1071)*$C867/$B$12*$B$7+(1-$A$1071)*$D867/$B$12*$C$7)</x:f>
        <x:v>300</x:v>
      </x:c>
      <x:c r="BT867" s="34" t="n">
        <x:f>$B$11*(($A$1072)*$C867/$B$12*$B$7+(1-$A$1072)*$D867/$B$12*$C$7)</x:f>
        <x:v>270</x:v>
      </x:c>
      <x:c r="BU867" s="34" t="n">
        <x:f>$B$11*(($A$1073)*$C867/$B$12*$B$7+(1-$A$1073)*$D867/$B$12*$C$7)</x:f>
        <x:v>240</x:v>
      </x:c>
      <x:c r="BV867" s="34" t="n">
        <x:f>$B$11*(($A$1074)*$C867/$B$12*$B$7+(1-$A$1074)*$D867/$B$12*$C$7)</x:f>
        <x:v>209.99999999999997</x:v>
      </x:c>
      <x:c r="BW867" s="34" t="n">
        <x:f>$B$11*(($A$1075)*$C867/$B$12*$B$7+(1-$A$1075)*$D867/$B$12*$C$7)</x:f>
        <x:v>180.00000000000003</x:v>
      </x:c>
      <x:c r="BX867" s="34" t="n">
        <x:f>$B$11*(($A$1076)*$C867/$B$12*$B$7+(1-$A$1076)*$D867/$B$12*$C$7)</x:f>
        <x:v>150</x:v>
      </x:c>
      <x:c r="BY867" s="34" t="n">
        <x:f>$B$11*(($A$1077)*$C867/$B$12*$B$7+(1-$A$1077)*$D867/$B$12*$C$7)</x:f>
        <x:v>119.99999999999999</x:v>
      </x:c>
      <x:c r="BZ867" s="34" t="n">
        <x:f>$B$11*(($A$1078)*$C867/$B$12*$B$7+(1-$A$1078)*$D867/$B$12*$C$7)</x:f>
        <x:v>90.00000000000001</x:v>
      </x:c>
      <x:c r="CA867" s="34" t="n">
        <x:f>$B$11*(($A$1079)*$C867/$B$12*$B$7+(1-$A$1079)*$D867/$B$12*$C$7)</x:f>
        <x:v>59.99999999999999</x:v>
      </x:c>
      <x:c r="CB867" s="34" t="n">
        <x:f>$B$11*(($A$1080)*$C867/$B$12*$B$7+(1-$A$1080)*$D867/$B$12*$C$7)</x:f>
        <x:v>30.00000000000003</x:v>
      </x:c>
      <x:c r="CC867" s="34" t="n">
        <x:f>$B$11*(($A$1081)*$C867/$B$12*$B$7+(1-$A$1081)*$D867/$B$12*$C$7)</x:f>
        <x:v>0</x:v>
      </x:c>
    </x:row>
    <x:row r="868">
      <x:c r="A868" s="34" t="n">
        <x:v>844</x:v>
      </x:c>
      <x:c r="B868" s="39" t="n">
        <x:v>0.47398731823523976</x:v>
      </x:c>
      <x:c r="C868" s="1" t="n">
        <x:f>SUM(AM868:AV868)</x:f>
        <x:v>0</x:v>
      </x:c>
      <x:c r="D868" s="1" t="n">
        <x:f>SUM(AW868:BF868)</x:f>
        <x:v>0</x:v>
      </x:c>
      <x:c r="E868" s="17" t="n">
        <x:f>(1-C868/$B$12)*$B$8-C868/$B$12*$B$7</x:f>
        <x:v>0.05</x:v>
      </x:c>
      <x:c r="F868" s="17" t="n">
        <x:f>(1-D868/$B$12)*$C$8-D868/$B$12*$C$7</x:f>
        <x:v>0.09</x:v>
      </x:c>
      <x:c r="G868" s="32" t="n">
        <x:f>$B$11*($B$10*C868/$B$12*$B$7+(1-$B$10)*D868/$B$12*$C$7)</x:f>
        <x:v>0</x:v>
      </x:c>
      <x:c r="H868" s="17" t="n">
        <x:f>$B$10*E868+(1-$B$10)*F868</x:f>
        <x:v>0.07</x:v>
      </x:c>
      <x:c r="I868" s="34"/>
      <x:c r="J868" s="34"/>
      <x:c r="K868" s="34"/>
      <x:c r="L868" s="34"/>
      <x:c r="M868" s="34"/>
      <x:c r="N868" s="34"/>
      <x:c r="O868" s="34"/>
      <x:c r="P868" s="34"/>
      <x:c r="Q868" s="34"/>
      <x:c r="R868" s="39" t="n">
        <x:v>-0.8263220711243592</x:v>
      </x:c>
      <x:c r="S868" s="39" t="n">
        <x:v>2.149228959639411</x:v>
      </x:c>
      <x:c r="T868" s="39" t="n">
        <x:v>-0.06414753677875981</x:v>
      </x:c>
      <x:c r="U868" s="39" t="n">
        <x:v>-1.714467052659798</x:v>
      </x:c>
      <x:c r="V868" s="39" t="n">
        <x:v>-0.1775375849610724</x:v>
      </x:c>
      <x:c r="W868" s="39" t="n">
        <x:v>-1.511969064301788</x:v>
      </x:c>
      <x:c r="X868" s="39" t="n">
        <x:v>-0.21592835808777625</x:v>
      </x:c>
      <x:c r="Y868" s="39" t="n">
        <x:v>0.5470380092043443</x:v>
      </x:c>
      <x:c r="Z868" s="39" t="n">
        <x:v>-0.026112429613487052</x:v>
      </x:c>
      <x:c r="AA868" s="39" t="n">
        <x:v>-0.4164162806525877</x:v>
      </x:c>
      <x:c r="AB868" s="39" t="n">
        <x:v>-1.125750546934115</x:v>
      </x:c>
      <x:c r="AC868" s="39" t="n">
        <x:v>1.7360305655411097</x:v>
      </x:c>
      <x:c r="AD868" s="39" t="n">
        <x:v>1.0448677560428175</x:v>
      </x:c>
      <x:c r="AE868" s="39" t="n">
        <x:v>-0.9721501292677793</x:v>
      </x:c>
      <x:c r="AF868" s="39" t="n">
        <x:v>2.003208438551042</x:v>
      </x:c>
      <x:c r="AG868" s="39" t="n">
        <x:v>0.7588708623375302</x:v>
      </x:c>
      <x:c r="AH868" s="39" t="n">
        <x:v>0.507560698757941</x:v>
      </x:c>
      <x:c r="AI868" s="39" t="n">
        <x:v>-1.5887030734125667</x:v>
      </x:c>
      <x:c r="AJ868" s="39" t="n">
        <x:v>-0.7833571433721649</x:v>
      </x:c>
      <x:c r="AK868" s="39" t="n">
        <x:v>-0.8951732513206657</x:v>
      </x:c>
      <x:c r="AL868" s="34"/>
      <x:c r="AM868" s="34" t="n">
        <x:f>IF(SQRT($B$9)*$B868+SQRT(1-$B$9)*R868&lt;_xlfn.NORM.S.INV($B$6),1,0)</x:f>
        <x:v>0</x:v>
      </x:c>
      <x:c r="AN868" s="34" t="n">
        <x:f>IF(SQRT($B$9)*$B868+SQRT(1-$B$9)*S868&lt;_xlfn.NORM.S.INV($B$6),1,0)</x:f>
        <x:v>0</x:v>
      </x:c>
      <x:c r="AO868" s="34" t="n">
        <x:f>IF(SQRT($B$9)*$B868+SQRT(1-$B$9)*T868&lt;_xlfn.NORM.S.INV($B$6),1,0)</x:f>
        <x:v>0</x:v>
      </x:c>
      <x:c r="AP868" s="34" t="n">
        <x:f>IF(SQRT($B$9)*$B868+SQRT(1-$B$9)*U868&lt;_xlfn.NORM.S.INV($B$6),1,0)</x:f>
        <x:v>0</x:v>
      </x:c>
      <x:c r="AQ868" s="34" t="n">
        <x:f>IF(SQRT($B$9)*$B868+SQRT(1-$B$9)*V868&lt;_xlfn.NORM.S.INV($B$6),1,0)</x:f>
        <x:v>0</x:v>
      </x:c>
      <x:c r="AR868" s="34" t="n">
        <x:f>IF(SQRT($B$9)*$B868+SQRT(1-$B$9)*W868&lt;_xlfn.NORM.S.INV($B$6),1,0)</x:f>
        <x:v>0</x:v>
      </x:c>
      <x:c r="AS868" s="34" t="n">
        <x:f>IF(SQRT($B$9)*$B868+SQRT(1-$B$9)*X868&lt;_xlfn.NORM.S.INV($B$6),1,0)</x:f>
        <x:v>0</x:v>
      </x:c>
      <x:c r="AT868" s="34" t="n">
        <x:f>IF(SQRT($B$9)*$B868+SQRT(1-$B$9)*Y868&lt;_xlfn.NORM.S.INV($B$6),1,0)</x:f>
        <x:v>0</x:v>
      </x:c>
      <x:c r="AU868" s="34" t="n">
        <x:f>IF(SQRT($B$9)*$B868+SQRT(1-$B$9)*Z868&lt;_xlfn.NORM.S.INV($B$6),1,0)</x:f>
        <x:v>0</x:v>
      </x:c>
      <x:c r="AV868" s="34" t="n">
        <x:f>IF(SQRT($B$9)*$B868+SQRT(1-$B$9)*AA868&lt;_xlfn.NORM.S.INV($B$6),1,0)</x:f>
        <x:v>0</x:v>
      </x:c>
      <x:c r="AW868" s="34" t="n">
        <x:f>IF(SQRT($C$9)*$B868+SQRT(1-$C$9)*AB868&lt;_xlfn.NORM.S.INV($C$6),1,0)</x:f>
        <x:v>0</x:v>
      </x:c>
      <x:c r="AX868" s="34" t="n">
        <x:f>IF(SQRT($C$9)*$B868+SQRT(1-$C$9)*AC868&lt;_xlfn.NORM.S.INV($C$6),1,0)</x:f>
        <x:v>0</x:v>
      </x:c>
      <x:c r="AY868" s="34" t="n">
        <x:f>IF(SQRT($C$9)*$B868+SQRT(1-$C$9)*AD868&lt;_xlfn.NORM.S.INV($C$6),1,0)</x:f>
        <x:v>0</x:v>
      </x:c>
      <x:c r="AZ868" s="34" t="n">
        <x:f>IF(SQRT($C$9)*$B868+SQRT(1-$C$9)*AE868&lt;_xlfn.NORM.S.INV($C$6),1,0)</x:f>
        <x:v>0</x:v>
      </x:c>
      <x:c r="BA868" s="34" t="n">
        <x:f>IF(SQRT($C$9)*$B868+SQRT(1-$C$9)*AF868&lt;_xlfn.NORM.S.INV($C$6),1,0)</x:f>
        <x:v>0</x:v>
      </x:c>
      <x:c r="BB868" s="34" t="n">
        <x:f>IF(SQRT($C$9)*$B868+SQRT(1-$C$9)*AG868&lt;_xlfn.NORM.S.INV($C$6),1,0)</x:f>
        <x:v>0</x:v>
      </x:c>
      <x:c r="BC868" s="34" t="n">
        <x:f>IF(SQRT($C$9)*$B868+SQRT(1-$C$9)*AH868&lt;_xlfn.NORM.S.INV($C$6),1,0)</x:f>
        <x:v>0</x:v>
      </x:c>
      <x:c r="BD868" s="34" t="n">
        <x:f>IF(SQRT($C$9)*$B868+SQRT(1-$C$9)*AI868&lt;_xlfn.NORM.S.INV($C$6),1,0)</x:f>
        <x:v>0</x:v>
      </x:c>
      <x:c r="BE868" s="34" t="n">
        <x:f>IF(SQRT($C$9)*$B868+SQRT(1-$C$9)*AJ868&lt;_xlfn.NORM.S.INV($C$6),1,0)</x:f>
        <x:v>0</x:v>
      </x:c>
      <x:c r="BF868" s="34" t="n">
        <x:f>IF(SQRT($C$9)*$B868+SQRT(1-$C$9)*AK868&lt;_xlfn.NORM.S.INV($C$6),1,0)</x:f>
        <x:v>0</x:v>
      </x:c>
      <x:c r="BG868" s="34"/>
      <x:c r="BH868" s="34"/>
      <x:c r="BI868" s="34" t="n">
        <x:f>$B$11*(($A$1061)*$C868/$B$12*$B$7+(1-$A$1061)*$D868/$B$12*$C$7)</x:f>
        <x:v>0</x:v>
      </x:c>
      <x:c r="BJ868" s="34" t="n">
        <x:f>$B$11*(($A$1062)*$C868/$B$12*$B$7+(1-$A$1062)*$D868/$B$12*$C$7)</x:f>
        <x:v>0</x:v>
      </x:c>
      <x:c r="BK868" s="34" t="n">
        <x:f>$B$11*(($A$1063)*$C868/$B$12*$B$7+(1-$A$1063)*$D868/$B$12*$C$7)</x:f>
        <x:v>0</x:v>
      </x:c>
      <x:c r="BL868" s="34" t="n">
        <x:f>$B$11*(($A$1064)*$C868/$B$12*$B$7+(1-$A$1064)*$D868/$B$12*$C$7)</x:f>
        <x:v>0</x:v>
      </x:c>
      <x:c r="BM868" s="34" t="n">
        <x:f>$B$11*(($A$1065)*$C868/$B$12*$B$7+(1-$A$1065)*$D868/$B$12*$C$7)</x:f>
        <x:v>0</x:v>
      </x:c>
      <x:c r="BN868" s="34" t="n">
        <x:f>$B$11*(($A$1066)*$C868/$B$12*$B$7+(1-$A$1066)*$D868/$B$12*$C$7)</x:f>
        <x:v>0</x:v>
      </x:c>
      <x:c r="BO868" s="34" t="n">
        <x:f>$B$11*(($A$1067)*$C868/$B$12*$B$7+(1-$A$1067)*$D868/$B$12*$C$7)</x:f>
        <x:v>0</x:v>
      </x:c>
      <x:c r="BP868" s="34" t="n">
        <x:f>$B$11*(($A$1068)*$C868/$B$12*$B$7+(1-$A$1068)*$D868/$B$12*$C$7)</x:f>
        <x:v>0</x:v>
      </x:c>
      <x:c r="BQ868" s="34" t="n">
        <x:f>$B$11*(($A$1069)*$C868/$B$12*$B$7+(1-$A$1069)*$D868/$B$12*$C$7)</x:f>
        <x:v>0</x:v>
      </x:c>
      <x:c r="BR868" s="34" t="n">
        <x:f>$B$11*(($A$1070)*$C868/$B$12*$B$7+(1-$A$1070)*$D868/$B$12*$C$7)</x:f>
        <x:v>0</x:v>
      </x:c>
      <x:c r="BS868" s="34" t="n">
        <x:f>$B$11*(($A$1071)*$C868/$B$12*$B$7+(1-$A$1071)*$D868/$B$12*$C$7)</x:f>
        <x:v>0</x:v>
      </x:c>
      <x:c r="BT868" s="34" t="n">
        <x:f>$B$11*(($A$1072)*$C868/$B$12*$B$7+(1-$A$1072)*$D868/$B$12*$C$7)</x:f>
        <x:v>0</x:v>
      </x:c>
      <x:c r="BU868" s="34" t="n">
        <x:f>$B$11*(($A$1073)*$C868/$B$12*$B$7+(1-$A$1073)*$D868/$B$12*$C$7)</x:f>
        <x:v>0</x:v>
      </x:c>
      <x:c r="BV868" s="34" t="n">
        <x:f>$B$11*(($A$1074)*$C868/$B$12*$B$7+(1-$A$1074)*$D868/$B$12*$C$7)</x:f>
        <x:v>0</x:v>
      </x:c>
      <x:c r="BW868" s="34" t="n">
        <x:f>$B$11*(($A$1075)*$C868/$B$12*$B$7+(1-$A$1075)*$D868/$B$12*$C$7)</x:f>
        <x:v>0</x:v>
      </x:c>
      <x:c r="BX868" s="34" t="n">
        <x:f>$B$11*(($A$1076)*$C868/$B$12*$B$7+(1-$A$1076)*$D868/$B$12*$C$7)</x:f>
        <x:v>0</x:v>
      </x:c>
      <x:c r="BY868" s="34" t="n">
        <x:f>$B$11*(($A$1077)*$C868/$B$12*$B$7+(1-$A$1077)*$D868/$B$12*$C$7)</x:f>
        <x:v>0</x:v>
      </x:c>
      <x:c r="BZ868" s="34" t="n">
        <x:f>$B$11*(($A$1078)*$C868/$B$12*$B$7+(1-$A$1078)*$D868/$B$12*$C$7)</x:f>
        <x:v>0</x:v>
      </x:c>
      <x:c r="CA868" s="34" t="n">
        <x:f>$B$11*(($A$1079)*$C868/$B$12*$B$7+(1-$A$1079)*$D868/$B$12*$C$7)</x:f>
        <x:v>0</x:v>
      </x:c>
      <x:c r="CB868" s="34" t="n">
        <x:f>$B$11*(($A$1080)*$C868/$B$12*$B$7+(1-$A$1080)*$D868/$B$12*$C$7)</x:f>
        <x:v>0</x:v>
      </x:c>
      <x:c r="CC868" s="34" t="n">
        <x:f>$B$11*(($A$1081)*$C868/$B$12*$B$7+(1-$A$1081)*$D868/$B$12*$C$7)</x:f>
        <x:v>0</x:v>
      </x:c>
    </x:row>
    <x:row r="869">
      <x:c r="A869" s="34" t="n">
        <x:v>845</x:v>
      </x:c>
      <x:c r="B869" s="39" t="n">
        <x:v>1.0525709567599368</x:v>
      </x:c>
      <x:c r="C869" s="1" t="n">
        <x:f>SUM(AM869:AV869)</x:f>
        <x:v>0</x:v>
      </x:c>
      <x:c r="D869" s="1" t="n">
        <x:f>SUM(AW869:BF869)</x:f>
        <x:v>0</x:v>
      </x:c>
      <x:c r="E869" s="17" t="n">
        <x:f>(1-C869/$B$12)*$B$8-C869/$B$12*$B$7</x:f>
        <x:v>0.05</x:v>
      </x:c>
      <x:c r="F869" s="17" t="n">
        <x:f>(1-D869/$B$12)*$C$8-D869/$B$12*$C$7</x:f>
        <x:v>0.09</x:v>
      </x:c>
      <x:c r="G869" s="32" t="n">
        <x:f>$B$11*($B$10*C869/$B$12*$B$7+(1-$B$10)*D869/$B$12*$C$7)</x:f>
        <x:v>0</x:v>
      </x:c>
      <x:c r="H869" s="17" t="n">
        <x:f>$B$10*E869+(1-$B$10)*F869</x:f>
        <x:v>0.07</x:v>
      </x:c>
      <x:c r="I869" s="34"/>
      <x:c r="J869" s="34"/>
      <x:c r="K869" s="34"/>
      <x:c r="L869" s="34"/>
      <x:c r="M869" s="34"/>
      <x:c r="N869" s="34"/>
      <x:c r="O869" s="34"/>
      <x:c r="P869" s="34"/>
      <x:c r="Q869" s="34"/>
      <x:c r="R869" s="39" t="n">
        <x:v>-1.0375687958536304</x:v>
      </x:c>
      <x:c r="S869" s="39" t="n">
        <x:v>1.7985545766421034</x:v>
      </x:c>
      <x:c r="T869" s="39" t="n">
        <x:v>0.15525301826679336</x:v>
      </x:c>
      <x:c r="U869" s="39" t="n">
        <x:v>0.7799329324021952</x:v>
      </x:c>
      <x:c r="V869" s="39" t="n">
        <x:v>0.20764557836386013</x:v>
      </x:c>
      <x:c r="W869" s="39" t="n">
        <x:v>0.5181995853752016</x:v>
      </x:c>
      <x:c r="X869" s="39" t="n">
        <x:v>-0.8966780895265756</x:v>
      </x:c>
      <x:c r="Y869" s="39" t="n">
        <x:v>-0.6228955851136668</x:v>
      </x:c>
      <x:c r="Z869" s="39" t="n">
        <x:v>-0.6656127681897541</x:v>
      </x:c>
      <x:c r="AA869" s="39" t="n">
        <x:v>0.21002194007602376</x:v>
      </x:c>
      <x:c r="AB869" s="39" t="n">
        <x:v>0.028731810183374153</x:v>
      </x:c>
      <x:c r="AC869" s="39" t="n">
        <x:v>0.9026768548347375</x:v>
      </x:c>
      <x:c r="AD869" s="39" t="n">
        <x:v>-1.5330554723657241</x:v>
      </x:c>
      <x:c r="AE869" s="39" t="n">
        <x:v>-1.445065053247398</x:v>
      </x:c>
      <x:c r="AF869" s="39" t="n">
        <x:v>0.4639107932216198</x:v>
      </x:c>
      <x:c r="AG869" s="39" t="n">
        <x:v>-1.3851571950481292</x:v>
      </x:c>
      <x:c r="AH869" s="39" t="n">
        <x:v>2.051743269587981</x:v>
      </x:c>
      <x:c r="AI869" s="39" t="n">
        <x:v>0.2318005375878493</x:v>
      </x:c>
      <x:c r="AJ869" s="39" t="n">
        <x:v>-1.1265164078185548</x:v>
      </x:c>
      <x:c r="AK869" s="39" t="n">
        <x:v>0.1197539866325177</x:v>
      </x:c>
      <x:c r="AL869" s="34"/>
      <x:c r="AM869" s="34" t="n">
        <x:f>IF(SQRT($B$9)*$B869+SQRT(1-$B$9)*R869&lt;_xlfn.NORM.S.INV($B$6),1,0)</x:f>
        <x:v>0</x:v>
      </x:c>
      <x:c r="AN869" s="34" t="n">
        <x:f>IF(SQRT($B$9)*$B869+SQRT(1-$B$9)*S869&lt;_xlfn.NORM.S.INV($B$6),1,0)</x:f>
        <x:v>0</x:v>
      </x:c>
      <x:c r="AO869" s="34" t="n">
        <x:f>IF(SQRT($B$9)*$B869+SQRT(1-$B$9)*T869&lt;_xlfn.NORM.S.INV($B$6),1,0)</x:f>
        <x:v>0</x:v>
      </x:c>
      <x:c r="AP869" s="34" t="n">
        <x:f>IF(SQRT($B$9)*$B869+SQRT(1-$B$9)*U869&lt;_xlfn.NORM.S.INV($B$6),1,0)</x:f>
        <x:v>0</x:v>
      </x:c>
      <x:c r="AQ869" s="34" t="n">
        <x:f>IF(SQRT($B$9)*$B869+SQRT(1-$B$9)*V869&lt;_xlfn.NORM.S.INV($B$6),1,0)</x:f>
        <x:v>0</x:v>
      </x:c>
      <x:c r="AR869" s="34" t="n">
        <x:f>IF(SQRT($B$9)*$B869+SQRT(1-$B$9)*W869&lt;_xlfn.NORM.S.INV($B$6),1,0)</x:f>
        <x:v>0</x:v>
      </x:c>
      <x:c r="AS869" s="34" t="n">
        <x:f>IF(SQRT($B$9)*$B869+SQRT(1-$B$9)*X869&lt;_xlfn.NORM.S.INV($B$6),1,0)</x:f>
        <x:v>0</x:v>
      </x:c>
      <x:c r="AT869" s="34" t="n">
        <x:f>IF(SQRT($B$9)*$B869+SQRT(1-$B$9)*Y869&lt;_xlfn.NORM.S.INV($B$6),1,0)</x:f>
        <x:v>0</x:v>
      </x:c>
      <x:c r="AU869" s="34" t="n">
        <x:f>IF(SQRT($B$9)*$B869+SQRT(1-$B$9)*Z869&lt;_xlfn.NORM.S.INV($B$6),1,0)</x:f>
        <x:v>0</x:v>
      </x:c>
      <x:c r="AV869" s="34" t="n">
        <x:f>IF(SQRT($B$9)*$B869+SQRT(1-$B$9)*AA869&lt;_xlfn.NORM.S.INV($B$6),1,0)</x:f>
        <x:v>0</x:v>
      </x:c>
      <x:c r="AW869" s="34" t="n">
        <x:f>IF(SQRT($C$9)*$B869+SQRT(1-$C$9)*AB869&lt;_xlfn.NORM.S.INV($C$6),1,0)</x:f>
        <x:v>0</x:v>
      </x:c>
      <x:c r="AX869" s="34" t="n">
        <x:f>IF(SQRT($C$9)*$B869+SQRT(1-$C$9)*AC869&lt;_xlfn.NORM.S.INV($C$6),1,0)</x:f>
        <x:v>0</x:v>
      </x:c>
      <x:c r="AY869" s="34" t="n">
        <x:f>IF(SQRT($C$9)*$B869+SQRT(1-$C$9)*AD869&lt;_xlfn.NORM.S.INV($C$6),1,0)</x:f>
        <x:v>0</x:v>
      </x:c>
      <x:c r="AZ869" s="34" t="n">
        <x:f>IF(SQRT($C$9)*$B869+SQRT(1-$C$9)*AE869&lt;_xlfn.NORM.S.INV($C$6),1,0)</x:f>
        <x:v>0</x:v>
      </x:c>
      <x:c r="BA869" s="34" t="n">
        <x:f>IF(SQRT($C$9)*$B869+SQRT(1-$C$9)*AF869&lt;_xlfn.NORM.S.INV($C$6),1,0)</x:f>
        <x:v>0</x:v>
      </x:c>
      <x:c r="BB869" s="34" t="n">
        <x:f>IF(SQRT($C$9)*$B869+SQRT(1-$C$9)*AG869&lt;_xlfn.NORM.S.INV($C$6),1,0)</x:f>
        <x:v>0</x:v>
      </x:c>
      <x:c r="BC869" s="34" t="n">
        <x:f>IF(SQRT($C$9)*$B869+SQRT(1-$C$9)*AH869&lt;_xlfn.NORM.S.INV($C$6),1,0)</x:f>
        <x:v>0</x:v>
      </x:c>
      <x:c r="BD869" s="34" t="n">
        <x:f>IF(SQRT($C$9)*$B869+SQRT(1-$C$9)*AI869&lt;_xlfn.NORM.S.INV($C$6),1,0)</x:f>
        <x:v>0</x:v>
      </x:c>
      <x:c r="BE869" s="34" t="n">
        <x:f>IF(SQRT($C$9)*$B869+SQRT(1-$C$9)*AJ869&lt;_xlfn.NORM.S.INV($C$6),1,0)</x:f>
        <x:v>0</x:v>
      </x:c>
      <x:c r="BF869" s="34" t="n">
        <x:f>IF(SQRT($C$9)*$B869+SQRT(1-$C$9)*AK869&lt;_xlfn.NORM.S.INV($C$6),1,0)</x:f>
        <x:v>0</x:v>
      </x:c>
      <x:c r="BG869" s="34"/>
      <x:c r="BH869" s="34"/>
      <x:c r="BI869" s="34" t="n">
        <x:f>$B$11*(($A$1061)*$C869/$B$12*$B$7+(1-$A$1061)*$D869/$B$12*$C$7)</x:f>
        <x:v>0</x:v>
      </x:c>
      <x:c r="BJ869" s="34" t="n">
        <x:f>$B$11*(($A$1062)*$C869/$B$12*$B$7+(1-$A$1062)*$D869/$B$12*$C$7)</x:f>
        <x:v>0</x:v>
      </x:c>
      <x:c r="BK869" s="34" t="n">
        <x:f>$B$11*(($A$1063)*$C869/$B$12*$B$7+(1-$A$1063)*$D869/$B$12*$C$7)</x:f>
        <x:v>0</x:v>
      </x:c>
      <x:c r="BL869" s="34" t="n">
        <x:f>$B$11*(($A$1064)*$C869/$B$12*$B$7+(1-$A$1064)*$D869/$B$12*$C$7)</x:f>
        <x:v>0</x:v>
      </x:c>
      <x:c r="BM869" s="34" t="n">
        <x:f>$B$11*(($A$1065)*$C869/$B$12*$B$7+(1-$A$1065)*$D869/$B$12*$C$7)</x:f>
        <x:v>0</x:v>
      </x:c>
      <x:c r="BN869" s="34" t="n">
        <x:f>$B$11*(($A$1066)*$C869/$B$12*$B$7+(1-$A$1066)*$D869/$B$12*$C$7)</x:f>
        <x:v>0</x:v>
      </x:c>
      <x:c r="BO869" s="34" t="n">
        <x:f>$B$11*(($A$1067)*$C869/$B$12*$B$7+(1-$A$1067)*$D869/$B$12*$C$7)</x:f>
        <x:v>0</x:v>
      </x:c>
      <x:c r="BP869" s="34" t="n">
        <x:f>$B$11*(($A$1068)*$C869/$B$12*$B$7+(1-$A$1068)*$D869/$B$12*$C$7)</x:f>
        <x:v>0</x:v>
      </x:c>
      <x:c r="BQ869" s="34" t="n">
        <x:f>$B$11*(($A$1069)*$C869/$B$12*$B$7+(1-$A$1069)*$D869/$B$12*$C$7)</x:f>
        <x:v>0</x:v>
      </x:c>
      <x:c r="BR869" s="34" t="n">
        <x:f>$B$11*(($A$1070)*$C869/$B$12*$B$7+(1-$A$1070)*$D869/$B$12*$C$7)</x:f>
        <x:v>0</x:v>
      </x:c>
      <x:c r="BS869" s="34" t="n">
        <x:f>$B$11*(($A$1071)*$C869/$B$12*$B$7+(1-$A$1071)*$D869/$B$12*$C$7)</x:f>
        <x:v>0</x:v>
      </x:c>
      <x:c r="BT869" s="34" t="n">
        <x:f>$B$11*(($A$1072)*$C869/$B$12*$B$7+(1-$A$1072)*$D869/$B$12*$C$7)</x:f>
        <x:v>0</x:v>
      </x:c>
      <x:c r="BU869" s="34" t="n">
        <x:f>$B$11*(($A$1073)*$C869/$B$12*$B$7+(1-$A$1073)*$D869/$B$12*$C$7)</x:f>
        <x:v>0</x:v>
      </x:c>
      <x:c r="BV869" s="34" t="n">
        <x:f>$B$11*(($A$1074)*$C869/$B$12*$B$7+(1-$A$1074)*$D869/$B$12*$C$7)</x:f>
        <x:v>0</x:v>
      </x:c>
      <x:c r="BW869" s="34" t="n">
        <x:f>$B$11*(($A$1075)*$C869/$B$12*$B$7+(1-$A$1075)*$D869/$B$12*$C$7)</x:f>
        <x:v>0</x:v>
      </x:c>
      <x:c r="BX869" s="34" t="n">
        <x:f>$B$11*(($A$1076)*$C869/$B$12*$B$7+(1-$A$1076)*$D869/$B$12*$C$7)</x:f>
        <x:v>0</x:v>
      </x:c>
      <x:c r="BY869" s="34" t="n">
        <x:f>$B$11*(($A$1077)*$C869/$B$12*$B$7+(1-$A$1077)*$D869/$B$12*$C$7)</x:f>
        <x:v>0</x:v>
      </x:c>
      <x:c r="BZ869" s="34" t="n">
        <x:f>$B$11*(($A$1078)*$C869/$B$12*$B$7+(1-$A$1078)*$D869/$B$12*$C$7)</x:f>
        <x:v>0</x:v>
      </x:c>
      <x:c r="CA869" s="34" t="n">
        <x:f>$B$11*(($A$1079)*$C869/$B$12*$B$7+(1-$A$1079)*$D869/$B$12*$C$7)</x:f>
        <x:v>0</x:v>
      </x:c>
      <x:c r="CB869" s="34" t="n">
        <x:f>$B$11*(($A$1080)*$C869/$B$12*$B$7+(1-$A$1080)*$D869/$B$12*$C$7)</x:f>
        <x:v>0</x:v>
      </x:c>
      <x:c r="CC869" s="34" t="n">
        <x:f>$B$11*(($A$1081)*$C869/$B$12*$B$7+(1-$A$1081)*$D869/$B$12*$C$7)</x:f>
        <x:v>0</x:v>
      </x:c>
    </x:row>
    <x:row r="870">
      <x:c r="A870" s="34" t="n">
        <x:v>846</x:v>
      </x:c>
      <x:c r="B870" s="39" t="n">
        <x:v>0.7261100701788763</x:v>
      </x:c>
      <x:c r="C870" s="1" t="n">
        <x:f>SUM(AM870:AV870)</x:f>
        <x:v>0</x:v>
      </x:c>
      <x:c r="D870" s="1" t="n">
        <x:f>SUM(AW870:BF870)</x:f>
        <x:v>0</x:v>
      </x:c>
      <x:c r="E870" s="17" t="n">
        <x:f>(1-C870/$B$12)*$B$8-C870/$B$12*$B$7</x:f>
        <x:v>0.05</x:v>
      </x:c>
      <x:c r="F870" s="17" t="n">
        <x:f>(1-D870/$B$12)*$C$8-D870/$B$12*$C$7</x:f>
        <x:v>0.09</x:v>
      </x:c>
      <x:c r="G870" s="32" t="n">
        <x:f>$B$11*($B$10*C870/$B$12*$B$7+(1-$B$10)*D870/$B$12*$C$7)</x:f>
        <x:v>0</x:v>
      </x:c>
      <x:c r="H870" s="17" t="n">
        <x:f>$B$10*E870+(1-$B$10)*F870</x:f>
        <x:v>0.07</x:v>
      </x:c>
      <x:c r="I870" s="34"/>
      <x:c r="J870" s="34"/>
      <x:c r="K870" s="34"/>
      <x:c r="L870" s="34"/>
      <x:c r="M870" s="34"/>
      <x:c r="N870" s="34"/>
      <x:c r="O870" s="34"/>
      <x:c r="P870" s="34"/>
      <x:c r="Q870" s="34"/>
      <x:c r="R870" s="39" t="n">
        <x:v>-0.5016707432433555</x:v>
      </x:c>
      <x:c r="S870" s="39" t="n">
        <x:v>2.1448888568798705</x:v>
      </x:c>
      <x:c r="T870" s="39" t="n">
        <x:v>1.8864601267730132</x:v>
      </x:c>
      <x:c r="U870" s="39" t="n">
        <x:v>-0.9298426803194393</x:v>
      </x:c>
      <x:c r="V870" s="39" t="n">
        <x:v>0.3250868766409151</x:v>
      </x:c>
      <x:c r="W870" s="39" t="n">
        <x:v>0.9258231543573182</x:v>
      </x:c>
      <x:c r="X870" s="39" t="n">
        <x:v>0.04323331381494466</x:v>
      </x:c>
      <x:c r="Y870" s="39" t="n">
        <x:v>-0.28789266828853577</x:v>
      </x:c>
      <x:c r="Z870" s="39" t="n">
        <x:v>1.166333823344639</x:v>
      </x:c>
      <x:c r="AA870" s="39" t="n">
        <x:v>0.8322541872171434</x:v>
      </x:c>
      <x:c r="AB870" s="39" t="n">
        <x:v>-0.2883499926072474</x:v>
      </x:c>
      <x:c r="AC870" s="39" t="n">
        <x:v>-0.03321886939844263</x:v>
      </x:c>
      <x:c r="AD870" s="39" t="n">
        <x:v>1.0333057914111994</x:v>
      </x:c>
      <x:c r="AE870" s="39" t="n">
        <x:v>-1.8629892476151377</x:v>
      </x:c>
      <x:c r="AF870" s="39" t="n">
        <x:v>-0.39679346874215865</x:v>
      </x:c>
      <x:c r="AG870" s="39" t="n">
        <x:v>1.168402591528908</x:v>
      </x:c>
      <x:c r="AH870" s="39" t="n">
        <x:v>-0.4269950851425692</x:v>
      </x:c>
      <x:c r="AI870" s="39" t="n">
        <x:v>0.19841094502262696</x:v>
      </x:c>
      <x:c r="AJ870" s="39" t="n">
        <x:v>0.6625538748290488</x:v>
      </x:c>
      <x:c r="AK870" s="39" t="n">
        <x:v>-0.39222166779773726</x:v>
      </x:c>
      <x:c r="AL870" s="34"/>
      <x:c r="AM870" s="34" t="n">
        <x:f>IF(SQRT($B$9)*$B870+SQRT(1-$B$9)*R870&lt;_xlfn.NORM.S.INV($B$6),1,0)</x:f>
        <x:v>0</x:v>
      </x:c>
      <x:c r="AN870" s="34" t="n">
        <x:f>IF(SQRT($B$9)*$B870+SQRT(1-$B$9)*S870&lt;_xlfn.NORM.S.INV($B$6),1,0)</x:f>
        <x:v>0</x:v>
      </x:c>
      <x:c r="AO870" s="34" t="n">
        <x:f>IF(SQRT($B$9)*$B870+SQRT(1-$B$9)*T870&lt;_xlfn.NORM.S.INV($B$6),1,0)</x:f>
        <x:v>0</x:v>
      </x:c>
      <x:c r="AP870" s="34" t="n">
        <x:f>IF(SQRT($B$9)*$B870+SQRT(1-$B$9)*U870&lt;_xlfn.NORM.S.INV($B$6),1,0)</x:f>
        <x:v>0</x:v>
      </x:c>
      <x:c r="AQ870" s="34" t="n">
        <x:f>IF(SQRT($B$9)*$B870+SQRT(1-$B$9)*V870&lt;_xlfn.NORM.S.INV($B$6),1,0)</x:f>
        <x:v>0</x:v>
      </x:c>
      <x:c r="AR870" s="34" t="n">
        <x:f>IF(SQRT($B$9)*$B870+SQRT(1-$B$9)*W870&lt;_xlfn.NORM.S.INV($B$6),1,0)</x:f>
        <x:v>0</x:v>
      </x:c>
      <x:c r="AS870" s="34" t="n">
        <x:f>IF(SQRT($B$9)*$B870+SQRT(1-$B$9)*X870&lt;_xlfn.NORM.S.INV($B$6),1,0)</x:f>
        <x:v>0</x:v>
      </x:c>
      <x:c r="AT870" s="34" t="n">
        <x:f>IF(SQRT($B$9)*$B870+SQRT(1-$B$9)*Y870&lt;_xlfn.NORM.S.INV($B$6),1,0)</x:f>
        <x:v>0</x:v>
      </x:c>
      <x:c r="AU870" s="34" t="n">
        <x:f>IF(SQRT($B$9)*$B870+SQRT(1-$B$9)*Z870&lt;_xlfn.NORM.S.INV($B$6),1,0)</x:f>
        <x:v>0</x:v>
      </x:c>
      <x:c r="AV870" s="34" t="n">
        <x:f>IF(SQRT($B$9)*$B870+SQRT(1-$B$9)*AA870&lt;_xlfn.NORM.S.INV($B$6),1,0)</x:f>
        <x:v>0</x:v>
      </x:c>
      <x:c r="AW870" s="34" t="n">
        <x:f>IF(SQRT($C$9)*$B870+SQRT(1-$C$9)*AB870&lt;_xlfn.NORM.S.INV($C$6),1,0)</x:f>
        <x:v>0</x:v>
      </x:c>
      <x:c r="AX870" s="34" t="n">
        <x:f>IF(SQRT($C$9)*$B870+SQRT(1-$C$9)*AC870&lt;_xlfn.NORM.S.INV($C$6),1,0)</x:f>
        <x:v>0</x:v>
      </x:c>
      <x:c r="AY870" s="34" t="n">
        <x:f>IF(SQRT($C$9)*$B870+SQRT(1-$C$9)*AD870&lt;_xlfn.NORM.S.INV($C$6),1,0)</x:f>
        <x:v>0</x:v>
      </x:c>
      <x:c r="AZ870" s="34" t="n">
        <x:f>IF(SQRT($C$9)*$B870+SQRT(1-$C$9)*AE870&lt;_xlfn.NORM.S.INV($C$6),1,0)</x:f>
        <x:v>0</x:v>
      </x:c>
      <x:c r="BA870" s="34" t="n">
        <x:f>IF(SQRT($C$9)*$B870+SQRT(1-$C$9)*AF870&lt;_xlfn.NORM.S.INV($C$6),1,0)</x:f>
        <x:v>0</x:v>
      </x:c>
      <x:c r="BB870" s="34" t="n">
        <x:f>IF(SQRT($C$9)*$B870+SQRT(1-$C$9)*AG870&lt;_xlfn.NORM.S.INV($C$6),1,0)</x:f>
        <x:v>0</x:v>
      </x:c>
      <x:c r="BC870" s="34" t="n">
        <x:f>IF(SQRT($C$9)*$B870+SQRT(1-$C$9)*AH870&lt;_xlfn.NORM.S.INV($C$6),1,0)</x:f>
        <x:v>0</x:v>
      </x:c>
      <x:c r="BD870" s="34" t="n">
        <x:f>IF(SQRT($C$9)*$B870+SQRT(1-$C$9)*AI870&lt;_xlfn.NORM.S.INV($C$6),1,0)</x:f>
        <x:v>0</x:v>
      </x:c>
      <x:c r="BE870" s="34" t="n">
        <x:f>IF(SQRT($C$9)*$B870+SQRT(1-$C$9)*AJ870&lt;_xlfn.NORM.S.INV($C$6),1,0)</x:f>
        <x:v>0</x:v>
      </x:c>
      <x:c r="BF870" s="34" t="n">
        <x:f>IF(SQRT($C$9)*$B870+SQRT(1-$C$9)*AK870&lt;_xlfn.NORM.S.INV($C$6),1,0)</x:f>
        <x:v>0</x:v>
      </x:c>
      <x:c r="BG870" s="34"/>
      <x:c r="BH870" s="34"/>
      <x:c r="BI870" s="34" t="n">
        <x:f>$B$11*(($A$1061)*$C870/$B$12*$B$7+(1-$A$1061)*$D870/$B$12*$C$7)</x:f>
        <x:v>0</x:v>
      </x:c>
      <x:c r="BJ870" s="34" t="n">
        <x:f>$B$11*(($A$1062)*$C870/$B$12*$B$7+(1-$A$1062)*$D870/$B$12*$C$7)</x:f>
        <x:v>0</x:v>
      </x:c>
      <x:c r="BK870" s="34" t="n">
        <x:f>$B$11*(($A$1063)*$C870/$B$12*$B$7+(1-$A$1063)*$D870/$B$12*$C$7)</x:f>
        <x:v>0</x:v>
      </x:c>
      <x:c r="BL870" s="34" t="n">
        <x:f>$B$11*(($A$1064)*$C870/$B$12*$B$7+(1-$A$1064)*$D870/$B$12*$C$7)</x:f>
        <x:v>0</x:v>
      </x:c>
      <x:c r="BM870" s="34" t="n">
        <x:f>$B$11*(($A$1065)*$C870/$B$12*$B$7+(1-$A$1065)*$D870/$B$12*$C$7)</x:f>
        <x:v>0</x:v>
      </x:c>
      <x:c r="BN870" s="34" t="n">
        <x:f>$B$11*(($A$1066)*$C870/$B$12*$B$7+(1-$A$1066)*$D870/$B$12*$C$7)</x:f>
        <x:v>0</x:v>
      </x:c>
      <x:c r="BO870" s="34" t="n">
        <x:f>$B$11*(($A$1067)*$C870/$B$12*$B$7+(1-$A$1067)*$D870/$B$12*$C$7)</x:f>
        <x:v>0</x:v>
      </x:c>
      <x:c r="BP870" s="34" t="n">
        <x:f>$B$11*(($A$1068)*$C870/$B$12*$B$7+(1-$A$1068)*$D870/$B$12*$C$7)</x:f>
        <x:v>0</x:v>
      </x:c>
      <x:c r="BQ870" s="34" t="n">
        <x:f>$B$11*(($A$1069)*$C870/$B$12*$B$7+(1-$A$1069)*$D870/$B$12*$C$7)</x:f>
        <x:v>0</x:v>
      </x:c>
      <x:c r="BR870" s="34" t="n">
        <x:f>$B$11*(($A$1070)*$C870/$B$12*$B$7+(1-$A$1070)*$D870/$B$12*$C$7)</x:f>
        <x:v>0</x:v>
      </x:c>
      <x:c r="BS870" s="34" t="n">
        <x:f>$B$11*(($A$1071)*$C870/$B$12*$B$7+(1-$A$1071)*$D870/$B$12*$C$7)</x:f>
        <x:v>0</x:v>
      </x:c>
      <x:c r="BT870" s="34" t="n">
        <x:f>$B$11*(($A$1072)*$C870/$B$12*$B$7+(1-$A$1072)*$D870/$B$12*$C$7)</x:f>
        <x:v>0</x:v>
      </x:c>
      <x:c r="BU870" s="34" t="n">
        <x:f>$B$11*(($A$1073)*$C870/$B$12*$B$7+(1-$A$1073)*$D870/$B$12*$C$7)</x:f>
        <x:v>0</x:v>
      </x:c>
      <x:c r="BV870" s="34" t="n">
        <x:f>$B$11*(($A$1074)*$C870/$B$12*$B$7+(1-$A$1074)*$D870/$B$12*$C$7)</x:f>
        <x:v>0</x:v>
      </x:c>
      <x:c r="BW870" s="34" t="n">
        <x:f>$B$11*(($A$1075)*$C870/$B$12*$B$7+(1-$A$1075)*$D870/$B$12*$C$7)</x:f>
        <x:v>0</x:v>
      </x:c>
      <x:c r="BX870" s="34" t="n">
        <x:f>$B$11*(($A$1076)*$C870/$B$12*$B$7+(1-$A$1076)*$D870/$B$12*$C$7)</x:f>
        <x:v>0</x:v>
      </x:c>
      <x:c r="BY870" s="34" t="n">
        <x:f>$B$11*(($A$1077)*$C870/$B$12*$B$7+(1-$A$1077)*$D870/$B$12*$C$7)</x:f>
        <x:v>0</x:v>
      </x:c>
      <x:c r="BZ870" s="34" t="n">
        <x:f>$B$11*(($A$1078)*$C870/$B$12*$B$7+(1-$A$1078)*$D870/$B$12*$C$7)</x:f>
        <x:v>0</x:v>
      </x:c>
      <x:c r="CA870" s="34" t="n">
        <x:f>$B$11*(($A$1079)*$C870/$B$12*$B$7+(1-$A$1079)*$D870/$B$12*$C$7)</x:f>
        <x:v>0</x:v>
      </x:c>
      <x:c r="CB870" s="34" t="n">
        <x:f>$B$11*(($A$1080)*$C870/$B$12*$B$7+(1-$A$1080)*$D870/$B$12*$C$7)</x:f>
        <x:v>0</x:v>
      </x:c>
      <x:c r="CC870" s="34" t="n">
        <x:f>$B$11*(($A$1081)*$C870/$B$12*$B$7+(1-$A$1081)*$D870/$B$12*$C$7)</x:f>
        <x:v>0</x:v>
      </x:c>
    </x:row>
    <x:row r="871">
      <x:c r="A871" s="34" t="n">
        <x:v>847</x:v>
      </x:c>
      <x:c r="B871" s="39" t="n">
        <x:v>0.5166280046336608</x:v>
      </x:c>
      <x:c r="C871" s="1" t="n">
        <x:f>SUM(AM871:AV871)</x:f>
        <x:v>0</x:v>
      </x:c>
      <x:c r="D871" s="1" t="n">
        <x:f>SUM(AW871:BF871)</x:f>
        <x:v>0</x:v>
      </x:c>
      <x:c r="E871" s="17" t="n">
        <x:f>(1-C871/$B$12)*$B$8-C871/$B$12*$B$7</x:f>
        <x:v>0.05</x:v>
      </x:c>
      <x:c r="F871" s="17" t="n">
        <x:f>(1-D871/$B$12)*$C$8-D871/$B$12*$C$7</x:f>
        <x:v>0.09</x:v>
      </x:c>
      <x:c r="G871" s="32" t="n">
        <x:f>$B$11*($B$10*C871/$B$12*$B$7+(1-$B$10)*D871/$B$12*$C$7)</x:f>
        <x:v>0</x:v>
      </x:c>
      <x:c r="H871" s="17" t="n">
        <x:f>$B$10*E871+(1-$B$10)*F871</x:f>
        <x:v>0.07</x:v>
      </x:c>
      <x:c r="I871" s="34"/>
      <x:c r="J871" s="34"/>
      <x:c r="K871" s="34"/>
      <x:c r="L871" s="34"/>
      <x:c r="M871" s="34"/>
      <x:c r="N871" s="34"/>
      <x:c r="O871" s="34"/>
      <x:c r="P871" s="34"/>
      <x:c r="Q871" s="34"/>
      <x:c r="R871" s="39" t="n">
        <x:v>-0.5931393994451518</x:v>
      </x:c>
      <x:c r="S871" s="39" t="n">
        <x:v>-0.3843895369031312</x:v>
      </x:c>
      <x:c r="T871" s="39" t="n">
        <x:v>0.8115942999618412</x:v>
      </x:c>
      <x:c r="U871" s="39" t="n">
        <x:v>-1.4830149692917796</x:v>
      </x:c>
      <x:c r="V871" s="39" t="n">
        <x:v>0.5875165756292708</x:v>
      </x:c>
      <x:c r="W871" s="39" t="n">
        <x:v>-1.430665267038632</x:v>
      </x:c>
      <x:c r="X871" s="39" t="n">
        <x:v>-0.2946310321736722</x:v>
      </x:c>
      <x:c r="Y871" s="39" t="n">
        <x:v>-0.586036305651743</x:v>
      </x:c>
      <x:c r="Z871" s="39" t="n">
        <x:v>1.1497954256752996</x:v>
      </x:c>
      <x:c r="AA871" s="39" t="n">
        <x:v>2.0358533472366447</x:v>
      </x:c>
      <x:c r="AB871" s="39" t="n">
        <x:v>-0.9360409604728519</x:v>
      </x:c>
      <x:c r="AC871" s="39" t="n">
        <x:v>1.7135725452128276</x:v>
      </x:c>
      <x:c r="AD871" s="39" t="n">
        <x:v>1.295981161270528</x:v>
      </x:c>
      <x:c r="AE871" s="39" t="n">
        <x:v>-0.4526667063426091</x:v>
      </x:c>
      <x:c r="AF871" s="39" t="n">
        <x:v>-0.9447554158000332</x:v>
      </x:c>
      <x:c r="AG871" s="39" t="n">
        <x:v>1.7082969016676937</x:v>
      </x:c>
      <x:c r="AH871" s="39" t="n">
        <x:v>-0.25281527649884766</x:v>
      </x:c>
      <x:c r="AI871" s="39" t="n">
        <x:v>0.1372920317635267</x:v>
      </x:c>
      <x:c r="AJ871" s="39" t="n">
        <x:v>1.233036347020028</x:v>
      </x:c>
      <x:c r="AK871" s="39" t="n">
        <x:v>-0.9119564115135904</x:v>
      </x:c>
      <x:c r="AL871" s="34"/>
      <x:c r="AM871" s="34" t="n">
        <x:f>IF(SQRT($B$9)*$B871+SQRT(1-$B$9)*R871&lt;_xlfn.NORM.S.INV($B$6),1,0)</x:f>
        <x:v>0</x:v>
      </x:c>
      <x:c r="AN871" s="34" t="n">
        <x:f>IF(SQRT($B$9)*$B871+SQRT(1-$B$9)*S871&lt;_xlfn.NORM.S.INV($B$6),1,0)</x:f>
        <x:v>0</x:v>
      </x:c>
      <x:c r="AO871" s="34" t="n">
        <x:f>IF(SQRT($B$9)*$B871+SQRT(1-$B$9)*T871&lt;_xlfn.NORM.S.INV($B$6),1,0)</x:f>
        <x:v>0</x:v>
      </x:c>
      <x:c r="AP871" s="34" t="n">
        <x:f>IF(SQRT($B$9)*$B871+SQRT(1-$B$9)*U871&lt;_xlfn.NORM.S.INV($B$6),1,0)</x:f>
        <x:v>0</x:v>
      </x:c>
      <x:c r="AQ871" s="34" t="n">
        <x:f>IF(SQRT($B$9)*$B871+SQRT(1-$B$9)*V871&lt;_xlfn.NORM.S.INV($B$6),1,0)</x:f>
        <x:v>0</x:v>
      </x:c>
      <x:c r="AR871" s="34" t="n">
        <x:f>IF(SQRT($B$9)*$B871+SQRT(1-$B$9)*W871&lt;_xlfn.NORM.S.INV($B$6),1,0)</x:f>
        <x:v>0</x:v>
      </x:c>
      <x:c r="AS871" s="34" t="n">
        <x:f>IF(SQRT($B$9)*$B871+SQRT(1-$B$9)*X871&lt;_xlfn.NORM.S.INV($B$6),1,0)</x:f>
        <x:v>0</x:v>
      </x:c>
      <x:c r="AT871" s="34" t="n">
        <x:f>IF(SQRT($B$9)*$B871+SQRT(1-$B$9)*Y871&lt;_xlfn.NORM.S.INV($B$6),1,0)</x:f>
        <x:v>0</x:v>
      </x:c>
      <x:c r="AU871" s="34" t="n">
        <x:f>IF(SQRT($B$9)*$B871+SQRT(1-$B$9)*Z871&lt;_xlfn.NORM.S.INV($B$6),1,0)</x:f>
        <x:v>0</x:v>
      </x:c>
      <x:c r="AV871" s="34" t="n">
        <x:f>IF(SQRT($B$9)*$B871+SQRT(1-$B$9)*AA871&lt;_xlfn.NORM.S.INV($B$6),1,0)</x:f>
        <x:v>0</x:v>
      </x:c>
      <x:c r="AW871" s="34" t="n">
        <x:f>IF(SQRT($C$9)*$B871+SQRT(1-$C$9)*AB871&lt;_xlfn.NORM.S.INV($C$6),1,0)</x:f>
        <x:v>0</x:v>
      </x:c>
      <x:c r="AX871" s="34" t="n">
        <x:f>IF(SQRT($C$9)*$B871+SQRT(1-$C$9)*AC871&lt;_xlfn.NORM.S.INV($C$6),1,0)</x:f>
        <x:v>0</x:v>
      </x:c>
      <x:c r="AY871" s="34" t="n">
        <x:f>IF(SQRT($C$9)*$B871+SQRT(1-$C$9)*AD871&lt;_xlfn.NORM.S.INV($C$6),1,0)</x:f>
        <x:v>0</x:v>
      </x:c>
      <x:c r="AZ871" s="34" t="n">
        <x:f>IF(SQRT($C$9)*$B871+SQRT(1-$C$9)*AE871&lt;_xlfn.NORM.S.INV($C$6),1,0)</x:f>
        <x:v>0</x:v>
      </x:c>
      <x:c r="BA871" s="34" t="n">
        <x:f>IF(SQRT($C$9)*$B871+SQRT(1-$C$9)*AF871&lt;_xlfn.NORM.S.INV($C$6),1,0)</x:f>
        <x:v>0</x:v>
      </x:c>
      <x:c r="BB871" s="34" t="n">
        <x:f>IF(SQRT($C$9)*$B871+SQRT(1-$C$9)*AG871&lt;_xlfn.NORM.S.INV($C$6),1,0)</x:f>
        <x:v>0</x:v>
      </x:c>
      <x:c r="BC871" s="34" t="n">
        <x:f>IF(SQRT($C$9)*$B871+SQRT(1-$C$9)*AH871&lt;_xlfn.NORM.S.INV($C$6),1,0)</x:f>
        <x:v>0</x:v>
      </x:c>
      <x:c r="BD871" s="34" t="n">
        <x:f>IF(SQRT($C$9)*$B871+SQRT(1-$C$9)*AI871&lt;_xlfn.NORM.S.INV($C$6),1,0)</x:f>
        <x:v>0</x:v>
      </x:c>
      <x:c r="BE871" s="34" t="n">
        <x:f>IF(SQRT($C$9)*$B871+SQRT(1-$C$9)*AJ871&lt;_xlfn.NORM.S.INV($C$6),1,0)</x:f>
        <x:v>0</x:v>
      </x:c>
      <x:c r="BF871" s="34" t="n">
        <x:f>IF(SQRT($C$9)*$B871+SQRT(1-$C$9)*AK871&lt;_xlfn.NORM.S.INV($C$6),1,0)</x:f>
        <x:v>0</x:v>
      </x:c>
      <x:c r="BG871" s="34"/>
      <x:c r="BH871" s="34"/>
      <x:c r="BI871" s="34" t="n">
        <x:f>$B$11*(($A$1061)*$C871/$B$12*$B$7+(1-$A$1061)*$D871/$B$12*$C$7)</x:f>
        <x:v>0</x:v>
      </x:c>
      <x:c r="BJ871" s="34" t="n">
        <x:f>$B$11*(($A$1062)*$C871/$B$12*$B$7+(1-$A$1062)*$D871/$B$12*$C$7)</x:f>
        <x:v>0</x:v>
      </x:c>
      <x:c r="BK871" s="34" t="n">
        <x:f>$B$11*(($A$1063)*$C871/$B$12*$B$7+(1-$A$1063)*$D871/$B$12*$C$7)</x:f>
        <x:v>0</x:v>
      </x:c>
      <x:c r="BL871" s="34" t="n">
        <x:f>$B$11*(($A$1064)*$C871/$B$12*$B$7+(1-$A$1064)*$D871/$B$12*$C$7)</x:f>
        <x:v>0</x:v>
      </x:c>
      <x:c r="BM871" s="34" t="n">
        <x:f>$B$11*(($A$1065)*$C871/$B$12*$B$7+(1-$A$1065)*$D871/$B$12*$C$7)</x:f>
        <x:v>0</x:v>
      </x:c>
      <x:c r="BN871" s="34" t="n">
        <x:f>$B$11*(($A$1066)*$C871/$B$12*$B$7+(1-$A$1066)*$D871/$B$12*$C$7)</x:f>
        <x:v>0</x:v>
      </x:c>
      <x:c r="BO871" s="34" t="n">
        <x:f>$B$11*(($A$1067)*$C871/$B$12*$B$7+(1-$A$1067)*$D871/$B$12*$C$7)</x:f>
        <x:v>0</x:v>
      </x:c>
      <x:c r="BP871" s="34" t="n">
        <x:f>$B$11*(($A$1068)*$C871/$B$12*$B$7+(1-$A$1068)*$D871/$B$12*$C$7)</x:f>
        <x:v>0</x:v>
      </x:c>
      <x:c r="BQ871" s="34" t="n">
        <x:f>$B$11*(($A$1069)*$C871/$B$12*$B$7+(1-$A$1069)*$D871/$B$12*$C$7)</x:f>
        <x:v>0</x:v>
      </x:c>
      <x:c r="BR871" s="34" t="n">
        <x:f>$B$11*(($A$1070)*$C871/$B$12*$B$7+(1-$A$1070)*$D871/$B$12*$C$7)</x:f>
        <x:v>0</x:v>
      </x:c>
      <x:c r="BS871" s="34" t="n">
        <x:f>$B$11*(($A$1071)*$C871/$B$12*$B$7+(1-$A$1071)*$D871/$B$12*$C$7)</x:f>
        <x:v>0</x:v>
      </x:c>
      <x:c r="BT871" s="34" t="n">
        <x:f>$B$11*(($A$1072)*$C871/$B$12*$B$7+(1-$A$1072)*$D871/$B$12*$C$7)</x:f>
        <x:v>0</x:v>
      </x:c>
      <x:c r="BU871" s="34" t="n">
        <x:f>$B$11*(($A$1073)*$C871/$B$12*$B$7+(1-$A$1073)*$D871/$B$12*$C$7)</x:f>
        <x:v>0</x:v>
      </x:c>
      <x:c r="BV871" s="34" t="n">
        <x:f>$B$11*(($A$1074)*$C871/$B$12*$B$7+(1-$A$1074)*$D871/$B$12*$C$7)</x:f>
        <x:v>0</x:v>
      </x:c>
      <x:c r="BW871" s="34" t="n">
        <x:f>$B$11*(($A$1075)*$C871/$B$12*$B$7+(1-$A$1075)*$D871/$B$12*$C$7)</x:f>
        <x:v>0</x:v>
      </x:c>
      <x:c r="BX871" s="34" t="n">
        <x:f>$B$11*(($A$1076)*$C871/$B$12*$B$7+(1-$A$1076)*$D871/$B$12*$C$7)</x:f>
        <x:v>0</x:v>
      </x:c>
      <x:c r="BY871" s="34" t="n">
        <x:f>$B$11*(($A$1077)*$C871/$B$12*$B$7+(1-$A$1077)*$D871/$B$12*$C$7)</x:f>
        <x:v>0</x:v>
      </x:c>
      <x:c r="BZ871" s="34" t="n">
        <x:f>$B$11*(($A$1078)*$C871/$B$12*$B$7+(1-$A$1078)*$D871/$B$12*$C$7)</x:f>
        <x:v>0</x:v>
      </x:c>
      <x:c r="CA871" s="34" t="n">
        <x:f>$B$11*(($A$1079)*$C871/$B$12*$B$7+(1-$A$1079)*$D871/$B$12*$C$7)</x:f>
        <x:v>0</x:v>
      </x:c>
      <x:c r="CB871" s="34" t="n">
        <x:f>$B$11*(($A$1080)*$C871/$B$12*$B$7+(1-$A$1080)*$D871/$B$12*$C$7)</x:f>
        <x:v>0</x:v>
      </x:c>
      <x:c r="CC871" s="34" t="n">
        <x:f>$B$11*(($A$1081)*$C871/$B$12*$B$7+(1-$A$1081)*$D871/$B$12*$C$7)</x:f>
        <x:v>0</x:v>
      </x:c>
    </x:row>
    <x:row r="872">
      <x:c r="A872" s="34" t="n">
        <x:v>848</x:v>
      </x:c>
      <x:c r="B872" s="39" t="n">
        <x:v>-0.2933495691306046</x:v>
      </x:c>
      <x:c r="C872" s="1" t="n">
        <x:f>SUM(AM872:AV872)</x:f>
        <x:v>0</x:v>
      </x:c>
      <x:c r="D872" s="1" t="n">
        <x:f>SUM(AW872:BF872)</x:f>
        <x:v>0</x:v>
      </x:c>
      <x:c r="E872" s="17" t="n">
        <x:f>(1-C872/$B$12)*$B$8-C872/$B$12*$B$7</x:f>
        <x:v>0.05</x:v>
      </x:c>
      <x:c r="F872" s="17" t="n">
        <x:f>(1-D872/$B$12)*$C$8-D872/$B$12*$C$7</x:f>
        <x:v>0.09</x:v>
      </x:c>
      <x:c r="G872" s="32" t="n">
        <x:f>$B$11*($B$10*C872/$B$12*$B$7+(1-$B$10)*D872/$B$12*$C$7)</x:f>
        <x:v>0</x:v>
      </x:c>
      <x:c r="H872" s="17" t="n">
        <x:f>$B$10*E872+(1-$B$10)*F872</x:f>
        <x:v>0.07</x:v>
      </x:c>
      <x:c r="I872" s="34"/>
      <x:c r="J872" s="34"/>
      <x:c r="K872" s="34"/>
      <x:c r="L872" s="34"/>
      <x:c r="M872" s="34"/>
      <x:c r="N872" s="34"/>
      <x:c r="O872" s="34"/>
      <x:c r="P872" s="34"/>
      <x:c r="Q872" s="34"/>
      <x:c r="R872" s="39" t="n">
        <x:v>0.14118842606818605</x:v>
      </x:c>
      <x:c r="S872" s="39" t="n">
        <x:v>0.29128965710561466</x:v>
      </x:c>
      <x:c r="T872" s="39" t="n">
        <x:v>-0.10711908736822495</x:v>
      </x:c>
      <x:c r="U872" s="39" t="n">
        <x:v>-1.936808851618028</x:v>
      </x:c>
      <x:c r="V872" s="39" t="n">
        <x:v>-0.14521387979164468</x:v>
      </x:c>
      <x:c r="W872" s="39" t="n">
        <x:v>0.32379351109243004</x:v>
      </x:c>
      <x:c r="X872" s="39" t="n">
        <x:v>0.15797918832150576</x:v>
      </x:c>
      <x:c r="Y872" s="39" t="n">
        <x:v>1.1971604448638467</x:v>
      </x:c>
      <x:c r="Z872" s="39" t="n">
        <x:v>0.4895069227973207</x:v>
      </x:c>
      <x:c r="AA872" s="39" t="n">
        <x:v>1.3575371291582687</x:v>
      </x:c>
      <x:c r="AB872" s="39" t="n">
        <x:v>1.0663912246154579</x:v>
      </x:c>
      <x:c r="AC872" s="39" t="n">
        <x:v>-0.5180231268369377</x:v>
      </x:c>
      <x:c r="AD872" s="39" t="n">
        <x:v>0.8529428527859838</x:v>
      </x:c>
      <x:c r="AE872" s="39" t="n">
        <x:v>0.38207472285783967</x:v>
      </x:c>
      <x:c r="AF872" s="39" t="n">
        <x:v>1.000042017279794</x:v>
      </x:c>
      <x:c r="AG872" s="39" t="n">
        <x:v>-0.19537904382719345</x:v>
      </x:c>
      <x:c r="AH872" s="39" t="n">
        <x:v>-0.9399408614734214</x:v>
      </x:c>
      <x:c r="AI872" s="39" t="n">
        <x:v>0.4077208765739306</x:v>
      </x:c>
      <x:c r="AJ872" s="39" t="n">
        <x:v>-1.4050543522244607</x:v>
      </x:c>
      <x:c r="AK872" s="39" t="n">
        <x:v>0.996873948636747</x:v>
      </x:c>
      <x:c r="AL872" s="34"/>
      <x:c r="AM872" s="34" t="n">
        <x:f>IF(SQRT($B$9)*$B872+SQRT(1-$B$9)*R872&lt;_xlfn.NORM.S.INV($B$6),1,0)</x:f>
        <x:v>0</x:v>
      </x:c>
      <x:c r="AN872" s="34" t="n">
        <x:f>IF(SQRT($B$9)*$B872+SQRT(1-$B$9)*S872&lt;_xlfn.NORM.S.INV($B$6),1,0)</x:f>
        <x:v>0</x:v>
      </x:c>
      <x:c r="AO872" s="34" t="n">
        <x:f>IF(SQRT($B$9)*$B872+SQRT(1-$B$9)*T872&lt;_xlfn.NORM.S.INV($B$6),1,0)</x:f>
        <x:v>0</x:v>
      </x:c>
      <x:c r="AP872" s="34" t="n">
        <x:f>IF(SQRT($B$9)*$B872+SQRT(1-$B$9)*U872&lt;_xlfn.NORM.S.INV($B$6),1,0)</x:f>
        <x:v>0</x:v>
      </x:c>
      <x:c r="AQ872" s="34" t="n">
        <x:f>IF(SQRT($B$9)*$B872+SQRT(1-$B$9)*V872&lt;_xlfn.NORM.S.INV($B$6),1,0)</x:f>
        <x:v>0</x:v>
      </x:c>
      <x:c r="AR872" s="34" t="n">
        <x:f>IF(SQRT($B$9)*$B872+SQRT(1-$B$9)*W872&lt;_xlfn.NORM.S.INV($B$6),1,0)</x:f>
        <x:v>0</x:v>
      </x:c>
      <x:c r="AS872" s="34" t="n">
        <x:f>IF(SQRT($B$9)*$B872+SQRT(1-$B$9)*X872&lt;_xlfn.NORM.S.INV($B$6),1,0)</x:f>
        <x:v>0</x:v>
      </x:c>
      <x:c r="AT872" s="34" t="n">
        <x:f>IF(SQRT($B$9)*$B872+SQRT(1-$B$9)*Y872&lt;_xlfn.NORM.S.INV($B$6),1,0)</x:f>
        <x:v>0</x:v>
      </x:c>
      <x:c r="AU872" s="34" t="n">
        <x:f>IF(SQRT($B$9)*$B872+SQRT(1-$B$9)*Z872&lt;_xlfn.NORM.S.INV($B$6),1,0)</x:f>
        <x:v>0</x:v>
      </x:c>
      <x:c r="AV872" s="34" t="n">
        <x:f>IF(SQRT($B$9)*$B872+SQRT(1-$B$9)*AA872&lt;_xlfn.NORM.S.INV($B$6),1,0)</x:f>
        <x:v>0</x:v>
      </x:c>
      <x:c r="AW872" s="34" t="n">
        <x:f>IF(SQRT($C$9)*$B872+SQRT(1-$C$9)*AB872&lt;_xlfn.NORM.S.INV($C$6),1,0)</x:f>
        <x:v>0</x:v>
      </x:c>
      <x:c r="AX872" s="34" t="n">
        <x:f>IF(SQRT($C$9)*$B872+SQRT(1-$C$9)*AC872&lt;_xlfn.NORM.S.INV($C$6),1,0)</x:f>
        <x:v>0</x:v>
      </x:c>
      <x:c r="AY872" s="34" t="n">
        <x:f>IF(SQRT($C$9)*$B872+SQRT(1-$C$9)*AD872&lt;_xlfn.NORM.S.INV($C$6),1,0)</x:f>
        <x:v>0</x:v>
      </x:c>
      <x:c r="AZ872" s="34" t="n">
        <x:f>IF(SQRT($C$9)*$B872+SQRT(1-$C$9)*AE872&lt;_xlfn.NORM.S.INV($C$6),1,0)</x:f>
        <x:v>0</x:v>
      </x:c>
      <x:c r="BA872" s="34" t="n">
        <x:f>IF(SQRT($C$9)*$B872+SQRT(1-$C$9)*AF872&lt;_xlfn.NORM.S.INV($C$6),1,0)</x:f>
        <x:v>0</x:v>
      </x:c>
      <x:c r="BB872" s="34" t="n">
        <x:f>IF(SQRT($C$9)*$B872+SQRT(1-$C$9)*AG872&lt;_xlfn.NORM.S.INV($C$6),1,0)</x:f>
        <x:v>0</x:v>
      </x:c>
      <x:c r="BC872" s="34" t="n">
        <x:f>IF(SQRT($C$9)*$B872+SQRT(1-$C$9)*AH872&lt;_xlfn.NORM.S.INV($C$6),1,0)</x:f>
        <x:v>0</x:v>
      </x:c>
      <x:c r="BD872" s="34" t="n">
        <x:f>IF(SQRT($C$9)*$B872+SQRT(1-$C$9)*AI872&lt;_xlfn.NORM.S.INV($C$6),1,0)</x:f>
        <x:v>0</x:v>
      </x:c>
      <x:c r="BE872" s="34" t="n">
        <x:f>IF(SQRT($C$9)*$B872+SQRT(1-$C$9)*AJ872&lt;_xlfn.NORM.S.INV($C$6),1,0)</x:f>
        <x:v>0</x:v>
      </x:c>
      <x:c r="BF872" s="34" t="n">
        <x:f>IF(SQRT($C$9)*$B872+SQRT(1-$C$9)*AK872&lt;_xlfn.NORM.S.INV($C$6),1,0)</x:f>
        <x:v>0</x:v>
      </x:c>
      <x:c r="BG872" s="34"/>
      <x:c r="BH872" s="34"/>
      <x:c r="BI872" s="34" t="n">
        <x:f>$B$11*(($A$1061)*$C872/$B$12*$B$7+(1-$A$1061)*$D872/$B$12*$C$7)</x:f>
        <x:v>0</x:v>
      </x:c>
      <x:c r="BJ872" s="34" t="n">
        <x:f>$B$11*(($A$1062)*$C872/$B$12*$B$7+(1-$A$1062)*$D872/$B$12*$C$7)</x:f>
        <x:v>0</x:v>
      </x:c>
      <x:c r="BK872" s="34" t="n">
        <x:f>$B$11*(($A$1063)*$C872/$B$12*$B$7+(1-$A$1063)*$D872/$B$12*$C$7)</x:f>
        <x:v>0</x:v>
      </x:c>
      <x:c r="BL872" s="34" t="n">
        <x:f>$B$11*(($A$1064)*$C872/$B$12*$B$7+(1-$A$1064)*$D872/$B$12*$C$7)</x:f>
        <x:v>0</x:v>
      </x:c>
      <x:c r="BM872" s="34" t="n">
        <x:f>$B$11*(($A$1065)*$C872/$B$12*$B$7+(1-$A$1065)*$D872/$B$12*$C$7)</x:f>
        <x:v>0</x:v>
      </x:c>
      <x:c r="BN872" s="34" t="n">
        <x:f>$B$11*(($A$1066)*$C872/$B$12*$B$7+(1-$A$1066)*$D872/$B$12*$C$7)</x:f>
        <x:v>0</x:v>
      </x:c>
      <x:c r="BO872" s="34" t="n">
        <x:f>$B$11*(($A$1067)*$C872/$B$12*$B$7+(1-$A$1067)*$D872/$B$12*$C$7)</x:f>
        <x:v>0</x:v>
      </x:c>
      <x:c r="BP872" s="34" t="n">
        <x:f>$B$11*(($A$1068)*$C872/$B$12*$B$7+(1-$A$1068)*$D872/$B$12*$C$7)</x:f>
        <x:v>0</x:v>
      </x:c>
      <x:c r="BQ872" s="34" t="n">
        <x:f>$B$11*(($A$1069)*$C872/$B$12*$B$7+(1-$A$1069)*$D872/$B$12*$C$7)</x:f>
        <x:v>0</x:v>
      </x:c>
      <x:c r="BR872" s="34" t="n">
        <x:f>$B$11*(($A$1070)*$C872/$B$12*$B$7+(1-$A$1070)*$D872/$B$12*$C$7)</x:f>
        <x:v>0</x:v>
      </x:c>
      <x:c r="BS872" s="34" t="n">
        <x:f>$B$11*(($A$1071)*$C872/$B$12*$B$7+(1-$A$1071)*$D872/$B$12*$C$7)</x:f>
        <x:v>0</x:v>
      </x:c>
      <x:c r="BT872" s="34" t="n">
        <x:f>$B$11*(($A$1072)*$C872/$B$12*$B$7+(1-$A$1072)*$D872/$B$12*$C$7)</x:f>
        <x:v>0</x:v>
      </x:c>
      <x:c r="BU872" s="34" t="n">
        <x:f>$B$11*(($A$1073)*$C872/$B$12*$B$7+(1-$A$1073)*$D872/$B$12*$C$7)</x:f>
        <x:v>0</x:v>
      </x:c>
      <x:c r="BV872" s="34" t="n">
        <x:f>$B$11*(($A$1074)*$C872/$B$12*$B$7+(1-$A$1074)*$D872/$B$12*$C$7)</x:f>
        <x:v>0</x:v>
      </x:c>
      <x:c r="BW872" s="34" t="n">
        <x:f>$B$11*(($A$1075)*$C872/$B$12*$B$7+(1-$A$1075)*$D872/$B$12*$C$7)</x:f>
        <x:v>0</x:v>
      </x:c>
      <x:c r="BX872" s="34" t="n">
        <x:f>$B$11*(($A$1076)*$C872/$B$12*$B$7+(1-$A$1076)*$D872/$B$12*$C$7)</x:f>
        <x:v>0</x:v>
      </x:c>
      <x:c r="BY872" s="34" t="n">
        <x:f>$B$11*(($A$1077)*$C872/$B$12*$B$7+(1-$A$1077)*$D872/$B$12*$C$7)</x:f>
        <x:v>0</x:v>
      </x:c>
      <x:c r="BZ872" s="34" t="n">
        <x:f>$B$11*(($A$1078)*$C872/$B$12*$B$7+(1-$A$1078)*$D872/$B$12*$C$7)</x:f>
        <x:v>0</x:v>
      </x:c>
      <x:c r="CA872" s="34" t="n">
        <x:f>$B$11*(($A$1079)*$C872/$B$12*$B$7+(1-$A$1079)*$D872/$B$12*$C$7)</x:f>
        <x:v>0</x:v>
      </x:c>
      <x:c r="CB872" s="34" t="n">
        <x:f>$B$11*(($A$1080)*$C872/$B$12*$B$7+(1-$A$1080)*$D872/$B$12*$C$7)</x:f>
        <x:v>0</x:v>
      </x:c>
      <x:c r="CC872" s="34" t="n">
        <x:f>$B$11*(($A$1081)*$C872/$B$12*$B$7+(1-$A$1081)*$D872/$B$12*$C$7)</x:f>
        <x:v>0</x:v>
      </x:c>
    </x:row>
    <x:row r="873">
      <x:c r="A873" s="34" t="n">
        <x:v>849</x:v>
      </x:c>
      <x:c r="B873" s="39" t="n">
        <x:v>-0.6098060661796363</x:v>
      </x:c>
      <x:c r="C873" s="1" t="n">
        <x:f>SUM(AM873:AV873)</x:f>
        <x:v>1</x:v>
      </x:c>
      <x:c r="D873" s="1" t="n">
        <x:f>SUM(AW873:BF873)</x:f>
        <x:v>1</x:v>
      </x:c>
      <x:c r="E873" s="17" t="n">
        <x:f>(1-C873/$B$12)*$B$8-C873/$B$12*$B$7</x:f>
        <x:v>0.0049999999999999975</x:v>
      </x:c>
      <x:c r="F873" s="17" t="n">
        <x:f>(1-D873/$B$12)*$C$8-D873/$B$12*$C$7</x:f>
        <x:v>0.021000000000000005</x:v>
      </x:c>
      <x:c r="G873" s="32" t="n">
        <x:f>$B$11*($B$10*C873/$B$12*$B$7+(1-$B$10)*D873/$B$12*$C$7)</x:f>
        <x:v>500</x:v>
      </x:c>
      <x:c r="H873" s="17" t="n">
        <x:f>$B$10*E873+(1-$B$10)*F873</x:f>
        <x:v>0.013000000000000001</x:v>
      </x:c>
      <x:c r="I873" s="34"/>
      <x:c r="J873" s="34"/>
      <x:c r="K873" s="34"/>
      <x:c r="L873" s="34"/>
      <x:c r="M873" s="34"/>
      <x:c r="N873" s="34"/>
      <x:c r="O873" s="34"/>
      <x:c r="P873" s="34"/>
      <x:c r="Q873" s="34"/>
      <x:c r="R873" s="39" t="n">
        <x:v>-1.0905265936673807</x:v>
      </x:c>
      <x:c r="S873" s="39" t="n">
        <x:v>-0.4850677793795067</x:v>
      </x:c>
      <x:c r="T873" s="39" t="n">
        <x:v>0.140275875235096</x:v>
      </x:c>
      <x:c r="U873" s="39" t="n">
        <x:v>-0.7145443611899474</x:v>
      </x:c>
      <x:c r="V873" s="39" t="n">
        <x:v>-0.2208782891901949</x:v>
      </x:c>
      <x:c r="W873" s="39" t="n">
        <x:v>1.6874100911487266</x:v>
      </x:c>
      <x:c r="X873" s="39" t="n">
        <x:v>-1.2294052534319333</x:v>
      </x:c>
      <x:c r="Y873" s="39" t="n">
        <x:v>-0.8771084732827609</x:v>
      </x:c>
      <x:c r="Z873" s="39" t="n">
        <x:v>-2.424647595385536</x:v>
      </x:c>
      <x:c r="AA873" s="39" t="n">
        <x:v>1.000080050209535</x:v>
      </x:c>
      <x:c r="AB873" s="39" t="n">
        <x:v>-0.6031566145163827</x:v>
      </x:c>
      <x:c r="AC873" s="39" t="n">
        <x:v>0.22033757091925812</x:v>
      </x:c>
      <x:c r="AD873" s="39" t="n">
        <x:v>-0.2782663299767846</x:v>
      </x:c>
      <x:c r="AE873" s="39" t="n">
        <x:v>-1.993202445713746</x:v>
      </x:c>
      <x:c r="AF873" s="39" t="n">
        <x:v>1.2940554919426122</x:v>
      </x:c>
      <x:c r="AG873" s="39" t="n">
        <x:v>-0.5945505115350735</x:v>
      </x:c>
      <x:c r="AH873" s="39" t="n">
        <x:v>0.26672155404312003</x:v>
      </x:c>
      <x:c r="AI873" s="39" t="n">
        <x:v>1.1480638268594914</x:v>
      </x:c>
      <x:c r="AJ873" s="39" t="n">
        <x:v>0.8617563257751438</x:v>
      </x:c>
      <x:c r="AK873" s="39" t="n">
        <x:v>-0.7902763407777539</x:v>
      </x:c>
      <x:c r="AL873" s="34"/>
      <x:c r="AM873" s="34" t="n">
        <x:f>IF(SQRT($B$9)*$B873+SQRT(1-$B$9)*R873&lt;_xlfn.NORM.S.INV($B$6),1,0)</x:f>
        <x:v>0</x:v>
      </x:c>
      <x:c r="AN873" s="34" t="n">
        <x:f>IF(SQRT($B$9)*$B873+SQRT(1-$B$9)*S873&lt;_xlfn.NORM.S.INV($B$6),1,0)</x:f>
        <x:v>0</x:v>
      </x:c>
      <x:c r="AO873" s="34" t="n">
        <x:f>IF(SQRT($B$9)*$B873+SQRT(1-$B$9)*T873&lt;_xlfn.NORM.S.INV($B$6),1,0)</x:f>
        <x:v>0</x:v>
      </x:c>
      <x:c r="AP873" s="34" t="n">
        <x:f>IF(SQRT($B$9)*$B873+SQRT(1-$B$9)*U873&lt;_xlfn.NORM.S.INV($B$6),1,0)</x:f>
        <x:v>0</x:v>
      </x:c>
      <x:c r="AQ873" s="34" t="n">
        <x:f>IF(SQRT($B$9)*$B873+SQRT(1-$B$9)*V873&lt;_xlfn.NORM.S.INV($B$6),1,0)</x:f>
        <x:v>0</x:v>
      </x:c>
      <x:c r="AR873" s="34" t="n">
        <x:f>IF(SQRT($B$9)*$B873+SQRT(1-$B$9)*W873&lt;_xlfn.NORM.S.INV($B$6),1,0)</x:f>
        <x:v>0</x:v>
      </x:c>
      <x:c r="AS873" s="34" t="n">
        <x:f>IF(SQRT($B$9)*$B873+SQRT(1-$B$9)*X873&lt;_xlfn.NORM.S.INV($B$6),1,0)</x:f>
        <x:v>0</x:v>
      </x:c>
      <x:c r="AT873" s="34" t="n">
        <x:f>IF(SQRT($B$9)*$B873+SQRT(1-$B$9)*Y873&lt;_xlfn.NORM.S.INV($B$6),1,0)</x:f>
        <x:v>0</x:v>
      </x:c>
      <x:c r="AU873" s="34" t="n">
        <x:f>IF(SQRT($B$9)*$B873+SQRT(1-$B$9)*Z873&lt;_xlfn.NORM.S.INV($B$6),1,0)</x:f>
        <x:v>1</x:v>
      </x:c>
      <x:c r="AV873" s="34" t="n">
        <x:f>IF(SQRT($B$9)*$B873+SQRT(1-$B$9)*AA873&lt;_xlfn.NORM.S.INV($B$6),1,0)</x:f>
        <x:v>0</x:v>
      </x:c>
      <x:c r="AW873" s="34" t="n">
        <x:f>IF(SQRT($C$9)*$B873+SQRT(1-$C$9)*AB873&lt;_xlfn.NORM.S.INV($C$6),1,0)</x:f>
        <x:v>0</x:v>
      </x:c>
      <x:c r="AX873" s="34" t="n">
        <x:f>IF(SQRT($C$9)*$B873+SQRT(1-$C$9)*AC873&lt;_xlfn.NORM.S.INV($C$6),1,0)</x:f>
        <x:v>0</x:v>
      </x:c>
      <x:c r="AY873" s="34" t="n">
        <x:f>IF(SQRT($C$9)*$B873+SQRT(1-$C$9)*AD873&lt;_xlfn.NORM.S.INV($C$6),1,0)</x:f>
        <x:v>0</x:v>
      </x:c>
      <x:c r="AZ873" s="34" t="n">
        <x:f>IF(SQRT($C$9)*$B873+SQRT(1-$C$9)*AE873&lt;_xlfn.NORM.S.INV($C$6),1,0)</x:f>
        <x:v>1</x:v>
      </x:c>
      <x:c r="BA873" s="34" t="n">
        <x:f>IF(SQRT($C$9)*$B873+SQRT(1-$C$9)*AF873&lt;_xlfn.NORM.S.INV($C$6),1,0)</x:f>
        <x:v>0</x:v>
      </x:c>
      <x:c r="BB873" s="34" t="n">
        <x:f>IF(SQRT($C$9)*$B873+SQRT(1-$C$9)*AG873&lt;_xlfn.NORM.S.INV($C$6),1,0)</x:f>
        <x:v>0</x:v>
      </x:c>
      <x:c r="BC873" s="34" t="n">
        <x:f>IF(SQRT($C$9)*$B873+SQRT(1-$C$9)*AH873&lt;_xlfn.NORM.S.INV($C$6),1,0)</x:f>
        <x:v>0</x:v>
      </x:c>
      <x:c r="BD873" s="34" t="n">
        <x:f>IF(SQRT($C$9)*$B873+SQRT(1-$C$9)*AI873&lt;_xlfn.NORM.S.INV($C$6),1,0)</x:f>
        <x:v>0</x:v>
      </x:c>
      <x:c r="BE873" s="34" t="n">
        <x:f>IF(SQRT($C$9)*$B873+SQRT(1-$C$9)*AJ873&lt;_xlfn.NORM.S.INV($C$6),1,0)</x:f>
        <x:v>0</x:v>
      </x:c>
      <x:c r="BF873" s="34" t="n">
        <x:f>IF(SQRT($C$9)*$B873+SQRT(1-$C$9)*AK873&lt;_xlfn.NORM.S.INV($C$6),1,0)</x:f>
        <x:v>0</x:v>
      </x:c>
      <x:c r="BG873" s="34"/>
      <x:c r="BH873" s="34"/>
      <x:c r="BI873" s="34" t="n">
        <x:f>$B$11*(($A$1061)*$C873/$B$12*$B$7+(1-$A$1061)*$D873/$B$12*$C$7)</x:f>
        <x:v>600</x:v>
      </x:c>
      <x:c r="BJ873" s="34" t="n">
        <x:f>$B$11*(($A$1062)*$C873/$B$12*$B$7+(1-$A$1062)*$D873/$B$12*$C$7)</x:f>
        <x:v>590</x:v>
      </x:c>
      <x:c r="BK873" s="34" t="n">
        <x:f>$B$11*(($A$1063)*$C873/$B$12*$B$7+(1-$A$1063)*$D873/$B$12*$C$7)</x:f>
        <x:v>580</x:v>
      </x:c>
      <x:c r="BL873" s="34" t="n">
        <x:f>$B$11*(($A$1064)*$C873/$B$12*$B$7+(1-$A$1064)*$D873/$B$12*$C$7)</x:f>
        <x:v>570</x:v>
      </x:c>
      <x:c r="BM873" s="34" t="n">
        <x:f>$B$11*(($A$1065)*$C873/$B$12*$B$7+(1-$A$1065)*$D873/$B$12*$C$7)</x:f>
        <x:v>560</x:v>
      </x:c>
      <x:c r="BN873" s="34" t="n">
        <x:f>$B$11*(($A$1066)*$C873/$B$12*$B$7+(1-$A$1066)*$D873/$B$12*$C$7)</x:f>
        <x:v>550</x:v>
      </x:c>
      <x:c r="BO873" s="34" t="n">
        <x:f>$B$11*(($A$1067)*$C873/$B$12*$B$7+(1-$A$1067)*$D873/$B$12*$C$7)</x:f>
        <x:v>539.9999999999999</x:v>
      </x:c>
      <x:c r="BP873" s="34" t="n">
        <x:f>$B$11*(($A$1068)*$C873/$B$12*$B$7+(1-$A$1068)*$D873/$B$12*$C$7)</x:f>
        <x:v>530</x:v>
      </x:c>
      <x:c r="BQ873" s="34" t="n">
        <x:f>$B$11*(($A$1069)*$C873/$B$12*$B$7+(1-$A$1069)*$D873/$B$12*$C$7)</x:f>
        <x:v>520</x:v>
      </x:c>
      <x:c r="BR873" s="34" t="n">
        <x:f>$B$11*(($A$1070)*$C873/$B$12*$B$7+(1-$A$1070)*$D873/$B$12*$C$7)</x:f>
        <x:v>510.00000000000006</x:v>
      </x:c>
      <x:c r="BS873" s="34" t="n">
        <x:f>$B$11*(($A$1071)*$C873/$B$12*$B$7+(1-$A$1071)*$D873/$B$12*$C$7)</x:f>
        <x:v>500</x:v>
      </x:c>
      <x:c r="BT873" s="34" t="n">
        <x:f>$B$11*(($A$1072)*$C873/$B$12*$B$7+(1-$A$1072)*$D873/$B$12*$C$7)</x:f>
        <x:v>490</x:v>
      </x:c>
      <x:c r="BU873" s="34" t="n">
        <x:f>$B$11*(($A$1073)*$C873/$B$12*$B$7+(1-$A$1073)*$D873/$B$12*$C$7)</x:f>
        <x:v>480</x:v>
      </x:c>
      <x:c r="BV873" s="34" t="n">
        <x:f>$B$11*(($A$1074)*$C873/$B$12*$B$7+(1-$A$1074)*$D873/$B$12*$C$7)</x:f>
        <x:v>470</x:v>
      </x:c>
      <x:c r="BW873" s="34" t="n">
        <x:f>$B$11*(($A$1075)*$C873/$B$12*$B$7+(1-$A$1075)*$D873/$B$12*$C$7)</x:f>
        <x:v>460</x:v>
      </x:c>
      <x:c r="BX873" s="34" t="n">
        <x:f>$B$11*(($A$1076)*$C873/$B$12*$B$7+(1-$A$1076)*$D873/$B$12*$C$7)</x:f>
        <x:v>450</x:v>
      </x:c>
      <x:c r="BY873" s="34" t="n">
        <x:f>$B$11*(($A$1077)*$C873/$B$12*$B$7+(1-$A$1077)*$D873/$B$12*$C$7)</x:f>
        <x:v>440</x:v>
      </x:c>
      <x:c r="BZ873" s="34" t="n">
        <x:f>$B$11*(($A$1078)*$C873/$B$12*$B$7+(1-$A$1078)*$D873/$B$12*$C$7)</x:f>
        <x:v>429.99999999999994</x:v>
      </x:c>
      <x:c r="CA873" s="34" t="n">
        <x:f>$B$11*(($A$1079)*$C873/$B$12*$B$7+(1-$A$1079)*$D873/$B$12*$C$7)</x:f>
        <x:v>419.99999999999994</x:v>
      </x:c>
      <x:c r="CB873" s="34" t="n">
        <x:f>$B$11*(($A$1080)*$C873/$B$12*$B$7+(1-$A$1080)*$D873/$B$12*$C$7)</x:f>
        <x:v>410.0000000000001</x:v>
      </x:c>
      <x:c r="CC873" s="34" t="n">
        <x:f>$B$11*(($A$1081)*$C873/$B$12*$B$7+(1-$A$1081)*$D873/$B$12*$C$7)</x:f>
        <x:v>400.00000000000006</x:v>
      </x:c>
    </x:row>
    <x:row r="874">
      <x:c r="A874" s="34" t="n">
        <x:v>850</x:v>
      </x:c>
      <x:c r="B874" s="39" t="n">
        <x:v>-0.9947592612319384</x:v>
      </x:c>
      <x:c r="C874" s="1" t="n">
        <x:f>SUM(AM874:AV874)</x:f>
        <x:v>0</x:v>
      </x:c>
      <x:c r="D874" s="1" t="n">
        <x:f>SUM(AW874:BF874)</x:f>
        <x:v>0</x:v>
      </x:c>
      <x:c r="E874" s="17" t="n">
        <x:f>(1-C874/$B$12)*$B$8-C874/$B$12*$B$7</x:f>
        <x:v>0.05</x:v>
      </x:c>
      <x:c r="F874" s="17" t="n">
        <x:f>(1-D874/$B$12)*$C$8-D874/$B$12*$C$7</x:f>
        <x:v>0.09</x:v>
      </x:c>
      <x:c r="G874" s="32" t="n">
        <x:f>$B$11*($B$10*C874/$B$12*$B$7+(1-$B$10)*D874/$B$12*$C$7)</x:f>
        <x:v>0</x:v>
      </x:c>
      <x:c r="H874" s="17" t="n">
        <x:f>$B$10*E874+(1-$B$10)*F874</x:f>
        <x:v>0.07</x:v>
      </x:c>
      <x:c r="I874" s="34"/>
      <x:c r="J874" s="34"/>
      <x:c r="K874" s="34"/>
      <x:c r="L874" s="34"/>
      <x:c r="M874" s="34"/>
      <x:c r="N874" s="34"/>
      <x:c r="O874" s="34"/>
      <x:c r="P874" s="34"/>
      <x:c r="Q874" s="34"/>
      <x:c r="R874" s="39" t="n">
        <x:v>0.8561405563721307</x:v>
      </x:c>
      <x:c r="S874" s="39" t="n">
        <x:v>0.1920831227188028</x:v>
      </x:c>
      <x:c r="T874" s="39" t="n">
        <x:v>-2.0315262329037393</x:v>
      </x:c>
      <x:c r="U874" s="39" t="n">
        <x:v>0.9359416189910577</x:v>
      </x:c>
      <x:c r="V874" s="39" t="n">
        <x:v>0.1676903507094108</x:v>
      </x:c>
      <x:c r="W874" s="39" t="n">
        <x:v>-0.4701094022322945</x:v>
      </x:c>
      <x:c r="X874" s="39" t="n">
        <x:v>1.0232546358253778</x:v>
      </x:c>
      <x:c r="Y874" s="39" t="n">
        <x:v>-0.48203065724697697</x:v>
      </x:c>
      <x:c r="Z874" s="39" t="n">
        <x:v>1.0095308413864978</x:v>
      </x:c>
      <x:c r="AA874" s="39" t="n">
        <x:v>1.6707862116820158</x:v>
      </x:c>
      <x:c r="AB874" s="39" t="n">
        <x:v>1.321272628552884</x:v>
      </x:c>
      <x:c r="AC874" s="39" t="n">
        <x:v>1.110502462466905</x:v>
      </x:c>
      <x:c r="AD874" s="39" t="n">
        <x:v>-0.13595923689252645</x:v>
      </x:c>
      <x:c r="AE874" s="39" t="n">
        <x:v>1.4275632666949318</x:v>
      </x:c>
      <x:c r="AF874" s="39" t="n">
        <x:v>0.21605675923024478</x:v>
      </x:c>
      <x:c r="AG874" s="39" t="n">
        <x:v>0.332941399152027</x:v>
      </x:c>
      <x:c r="AH874" s="39" t="n">
        <x:v>0.6050967945875285</x:v>
      </x:c>
      <x:c r="AI874" s="39" t="n">
        <x:v>1.663520439142433</x:v>
      </x:c>
      <x:c r="AJ874" s="39" t="n">
        <x:v>0.2886877548425326</x:v>
      </x:c>
      <x:c r="AK874" s="39" t="n">
        <x:v>-0.5149898624125028</x:v>
      </x:c>
      <x:c r="AL874" s="34"/>
      <x:c r="AM874" s="34" t="n">
        <x:f>IF(SQRT($B$9)*$B874+SQRT(1-$B$9)*R874&lt;_xlfn.NORM.S.INV($B$6),1,0)</x:f>
        <x:v>0</x:v>
      </x:c>
      <x:c r="AN874" s="34" t="n">
        <x:f>IF(SQRT($B$9)*$B874+SQRT(1-$B$9)*S874&lt;_xlfn.NORM.S.INV($B$6),1,0)</x:f>
        <x:v>0</x:v>
      </x:c>
      <x:c r="AO874" s="34" t="n">
        <x:f>IF(SQRT($B$9)*$B874+SQRT(1-$B$9)*T874&lt;_xlfn.NORM.S.INV($B$6),1,0)</x:f>
        <x:v>0</x:v>
      </x:c>
      <x:c r="AP874" s="34" t="n">
        <x:f>IF(SQRT($B$9)*$B874+SQRT(1-$B$9)*U874&lt;_xlfn.NORM.S.INV($B$6),1,0)</x:f>
        <x:v>0</x:v>
      </x:c>
      <x:c r="AQ874" s="34" t="n">
        <x:f>IF(SQRT($B$9)*$B874+SQRT(1-$B$9)*V874&lt;_xlfn.NORM.S.INV($B$6),1,0)</x:f>
        <x:v>0</x:v>
      </x:c>
      <x:c r="AR874" s="34" t="n">
        <x:f>IF(SQRT($B$9)*$B874+SQRT(1-$B$9)*W874&lt;_xlfn.NORM.S.INV($B$6),1,0)</x:f>
        <x:v>0</x:v>
      </x:c>
      <x:c r="AS874" s="34" t="n">
        <x:f>IF(SQRT($B$9)*$B874+SQRT(1-$B$9)*X874&lt;_xlfn.NORM.S.INV($B$6),1,0)</x:f>
        <x:v>0</x:v>
      </x:c>
      <x:c r="AT874" s="34" t="n">
        <x:f>IF(SQRT($B$9)*$B874+SQRT(1-$B$9)*Y874&lt;_xlfn.NORM.S.INV($B$6),1,0)</x:f>
        <x:v>0</x:v>
      </x:c>
      <x:c r="AU874" s="34" t="n">
        <x:f>IF(SQRT($B$9)*$B874+SQRT(1-$B$9)*Z874&lt;_xlfn.NORM.S.INV($B$6),1,0)</x:f>
        <x:v>0</x:v>
      </x:c>
      <x:c r="AV874" s="34" t="n">
        <x:f>IF(SQRT($B$9)*$B874+SQRT(1-$B$9)*AA874&lt;_xlfn.NORM.S.INV($B$6),1,0)</x:f>
        <x:v>0</x:v>
      </x:c>
      <x:c r="AW874" s="34" t="n">
        <x:f>IF(SQRT($C$9)*$B874+SQRT(1-$C$9)*AB874&lt;_xlfn.NORM.S.INV($C$6),1,0)</x:f>
        <x:v>0</x:v>
      </x:c>
      <x:c r="AX874" s="34" t="n">
        <x:f>IF(SQRT($C$9)*$B874+SQRT(1-$C$9)*AC874&lt;_xlfn.NORM.S.INV($C$6),1,0)</x:f>
        <x:v>0</x:v>
      </x:c>
      <x:c r="AY874" s="34" t="n">
        <x:f>IF(SQRT($C$9)*$B874+SQRT(1-$C$9)*AD874&lt;_xlfn.NORM.S.INV($C$6),1,0)</x:f>
        <x:v>0</x:v>
      </x:c>
      <x:c r="AZ874" s="34" t="n">
        <x:f>IF(SQRT($C$9)*$B874+SQRT(1-$C$9)*AE874&lt;_xlfn.NORM.S.INV($C$6),1,0)</x:f>
        <x:v>0</x:v>
      </x:c>
      <x:c r="BA874" s="34" t="n">
        <x:f>IF(SQRT($C$9)*$B874+SQRT(1-$C$9)*AF874&lt;_xlfn.NORM.S.INV($C$6),1,0)</x:f>
        <x:v>0</x:v>
      </x:c>
      <x:c r="BB874" s="34" t="n">
        <x:f>IF(SQRT($C$9)*$B874+SQRT(1-$C$9)*AG874&lt;_xlfn.NORM.S.INV($C$6),1,0)</x:f>
        <x:v>0</x:v>
      </x:c>
      <x:c r="BC874" s="34" t="n">
        <x:f>IF(SQRT($C$9)*$B874+SQRT(1-$C$9)*AH874&lt;_xlfn.NORM.S.INV($C$6),1,0)</x:f>
        <x:v>0</x:v>
      </x:c>
      <x:c r="BD874" s="34" t="n">
        <x:f>IF(SQRT($C$9)*$B874+SQRT(1-$C$9)*AI874&lt;_xlfn.NORM.S.INV($C$6),1,0)</x:f>
        <x:v>0</x:v>
      </x:c>
      <x:c r="BE874" s="34" t="n">
        <x:f>IF(SQRT($C$9)*$B874+SQRT(1-$C$9)*AJ874&lt;_xlfn.NORM.S.INV($C$6),1,0)</x:f>
        <x:v>0</x:v>
      </x:c>
      <x:c r="BF874" s="34" t="n">
        <x:f>IF(SQRT($C$9)*$B874+SQRT(1-$C$9)*AK874&lt;_xlfn.NORM.S.INV($C$6),1,0)</x:f>
        <x:v>0</x:v>
      </x:c>
      <x:c r="BG874" s="34"/>
      <x:c r="BH874" s="34"/>
      <x:c r="BI874" s="34" t="n">
        <x:f>$B$11*(($A$1061)*$C874/$B$12*$B$7+(1-$A$1061)*$D874/$B$12*$C$7)</x:f>
        <x:v>0</x:v>
      </x:c>
      <x:c r="BJ874" s="34" t="n">
        <x:f>$B$11*(($A$1062)*$C874/$B$12*$B$7+(1-$A$1062)*$D874/$B$12*$C$7)</x:f>
        <x:v>0</x:v>
      </x:c>
      <x:c r="BK874" s="34" t="n">
        <x:f>$B$11*(($A$1063)*$C874/$B$12*$B$7+(1-$A$1063)*$D874/$B$12*$C$7)</x:f>
        <x:v>0</x:v>
      </x:c>
      <x:c r="BL874" s="34" t="n">
        <x:f>$B$11*(($A$1064)*$C874/$B$12*$B$7+(1-$A$1064)*$D874/$B$12*$C$7)</x:f>
        <x:v>0</x:v>
      </x:c>
      <x:c r="BM874" s="34" t="n">
        <x:f>$B$11*(($A$1065)*$C874/$B$12*$B$7+(1-$A$1065)*$D874/$B$12*$C$7)</x:f>
        <x:v>0</x:v>
      </x:c>
      <x:c r="BN874" s="34" t="n">
        <x:f>$B$11*(($A$1066)*$C874/$B$12*$B$7+(1-$A$1066)*$D874/$B$12*$C$7)</x:f>
        <x:v>0</x:v>
      </x:c>
      <x:c r="BO874" s="34" t="n">
        <x:f>$B$11*(($A$1067)*$C874/$B$12*$B$7+(1-$A$1067)*$D874/$B$12*$C$7)</x:f>
        <x:v>0</x:v>
      </x:c>
      <x:c r="BP874" s="34" t="n">
        <x:f>$B$11*(($A$1068)*$C874/$B$12*$B$7+(1-$A$1068)*$D874/$B$12*$C$7)</x:f>
        <x:v>0</x:v>
      </x:c>
      <x:c r="BQ874" s="34" t="n">
        <x:f>$B$11*(($A$1069)*$C874/$B$12*$B$7+(1-$A$1069)*$D874/$B$12*$C$7)</x:f>
        <x:v>0</x:v>
      </x:c>
      <x:c r="BR874" s="34" t="n">
        <x:f>$B$11*(($A$1070)*$C874/$B$12*$B$7+(1-$A$1070)*$D874/$B$12*$C$7)</x:f>
        <x:v>0</x:v>
      </x:c>
      <x:c r="BS874" s="34" t="n">
        <x:f>$B$11*(($A$1071)*$C874/$B$12*$B$7+(1-$A$1071)*$D874/$B$12*$C$7)</x:f>
        <x:v>0</x:v>
      </x:c>
      <x:c r="BT874" s="34" t="n">
        <x:f>$B$11*(($A$1072)*$C874/$B$12*$B$7+(1-$A$1072)*$D874/$B$12*$C$7)</x:f>
        <x:v>0</x:v>
      </x:c>
      <x:c r="BU874" s="34" t="n">
        <x:f>$B$11*(($A$1073)*$C874/$B$12*$B$7+(1-$A$1073)*$D874/$B$12*$C$7)</x:f>
        <x:v>0</x:v>
      </x:c>
      <x:c r="BV874" s="34" t="n">
        <x:f>$B$11*(($A$1074)*$C874/$B$12*$B$7+(1-$A$1074)*$D874/$B$12*$C$7)</x:f>
        <x:v>0</x:v>
      </x:c>
      <x:c r="BW874" s="34" t="n">
        <x:f>$B$11*(($A$1075)*$C874/$B$12*$B$7+(1-$A$1075)*$D874/$B$12*$C$7)</x:f>
        <x:v>0</x:v>
      </x:c>
      <x:c r="BX874" s="34" t="n">
        <x:f>$B$11*(($A$1076)*$C874/$B$12*$B$7+(1-$A$1076)*$D874/$B$12*$C$7)</x:f>
        <x:v>0</x:v>
      </x:c>
      <x:c r="BY874" s="34" t="n">
        <x:f>$B$11*(($A$1077)*$C874/$B$12*$B$7+(1-$A$1077)*$D874/$B$12*$C$7)</x:f>
        <x:v>0</x:v>
      </x:c>
      <x:c r="BZ874" s="34" t="n">
        <x:f>$B$11*(($A$1078)*$C874/$B$12*$B$7+(1-$A$1078)*$D874/$B$12*$C$7)</x:f>
        <x:v>0</x:v>
      </x:c>
      <x:c r="CA874" s="34" t="n">
        <x:f>$B$11*(($A$1079)*$C874/$B$12*$B$7+(1-$A$1079)*$D874/$B$12*$C$7)</x:f>
        <x:v>0</x:v>
      </x:c>
      <x:c r="CB874" s="34" t="n">
        <x:f>$B$11*(($A$1080)*$C874/$B$12*$B$7+(1-$A$1080)*$D874/$B$12*$C$7)</x:f>
        <x:v>0</x:v>
      </x:c>
      <x:c r="CC874" s="34" t="n">
        <x:f>$B$11*(($A$1081)*$C874/$B$12*$B$7+(1-$A$1081)*$D874/$B$12*$C$7)</x:f>
        <x:v>0</x:v>
      </x:c>
    </x:row>
    <x:row r="875">
      <x:c r="A875" s="34" t="n">
        <x:v>851</x:v>
      </x:c>
      <x:c r="B875" s="39" t="n">
        <x:v>-0.12595297494154875</x:v>
      </x:c>
      <x:c r="C875" s="1" t="n">
        <x:f>SUM(AM875:AV875)</x:f>
        <x:v>0</x:v>
      </x:c>
      <x:c r="D875" s="1" t="n">
        <x:f>SUM(AW875:BF875)</x:f>
        <x:v>1</x:v>
      </x:c>
      <x:c r="E875" s="17" t="n">
        <x:f>(1-C875/$B$12)*$B$8-C875/$B$12*$B$7</x:f>
        <x:v>0.05</x:v>
      </x:c>
      <x:c r="F875" s="17" t="n">
        <x:f>(1-D875/$B$12)*$C$8-D875/$B$12*$C$7</x:f>
        <x:v>0.021000000000000005</x:v>
      </x:c>
      <x:c r="G875" s="32" t="n">
        <x:f>$B$11*($B$10*C875/$B$12*$B$7+(1-$B$10)*D875/$B$12*$C$7)</x:f>
        <x:v>300</x:v>
      </x:c>
      <x:c r="H875" s="17" t="n">
        <x:f>$B$10*E875+(1-$B$10)*F875</x:f>
        <x:v>0.035500000000000004</x:v>
      </x:c>
      <x:c r="I875" s="34"/>
      <x:c r="J875" s="34"/>
      <x:c r="K875" s="34"/>
      <x:c r="L875" s="34"/>
      <x:c r="M875" s="34"/>
      <x:c r="N875" s="34"/>
      <x:c r="O875" s="34"/>
      <x:c r="P875" s="34"/>
      <x:c r="Q875" s="34"/>
      <x:c r="R875" s="39" t="n">
        <x:v>0.26440969791091806</x:v>
      </x:c>
      <x:c r="S875" s="39" t="n">
        <x:v>1.461774433382943</x:v>
      </x:c>
      <x:c r="T875" s="39" t="n">
        <x:v>1.0294658636519343</x:v>
      </x:c>
      <x:c r="U875" s="39" t="n">
        <x:v>-0.16373476678397655</x:v>
      </x:c>
      <x:c r="V875" s="39" t="n">
        <x:v>-0.7651551954164215</x:v>
      </x:c>
      <x:c r="W875" s="39" t="n">
        <x:v>0.4243170473405597</x:v>
      </x:c>
      <x:c r="X875" s="39" t="n">
        <x:v>-1.9389854456210873</x:v>
      </x:c>
      <x:c r="Y875" s="39" t="n">
        <x:v>-1.2700118803058855</x:v>
      </x:c>
      <x:c r="Z875" s="39" t="n">
        <x:v>-0.018077300569623474</x:v>
      </x:c>
      <x:c r="AA875" s="39" t="n">
        <x:v>-0.168260876519525</x:v>
      </x:c>
      <x:c r="AB875" s="39" t="n">
        <x:v>-0.19457043532791027</x:v>
      </x:c>
      <x:c r="AC875" s="39" t="n">
        <x:v>0.9755711450407687</x:v>
      </x:c>
      <x:c r="AD875" s="39" t="n">
        <x:v>-0.5108372441980221</x:v>
      </x:c>
      <x:c r="AE875" s="39" t="n">
        <x:v>0.5755510931213581</x:v>
      </x:c>
      <x:c r="AF875" s="39" t="n">
        <x:v>0.6034867159185643</x:v>
      </x:c>
      <x:c r="AG875" s="39" t="n">
        <x:v>1.3106571673588627</x:v>
      </x:c>
      <x:c r="AH875" s="39" t="n">
        <x:v>-2.0822045298492453</x:v>
      </x:c>
      <x:c r="AI875" s="39" t="n">
        <x:v>0.23544380907074652</x:v>
      </x:c>
      <x:c r="AJ875" s="39" t="n">
        <x:v>0.5421784884966454</x:v>
      </x:c>
      <x:c r="AK875" s="39" t="n">
        <x:v>1.84449283880603</x:v>
      </x:c>
      <x:c r="AL875" s="34"/>
      <x:c r="AM875" s="34" t="n">
        <x:f>IF(SQRT($B$9)*$B875+SQRT(1-$B$9)*R875&lt;_xlfn.NORM.S.INV($B$6),1,0)</x:f>
        <x:v>0</x:v>
      </x:c>
      <x:c r="AN875" s="34" t="n">
        <x:f>IF(SQRT($B$9)*$B875+SQRT(1-$B$9)*S875&lt;_xlfn.NORM.S.INV($B$6),1,0)</x:f>
        <x:v>0</x:v>
      </x:c>
      <x:c r="AO875" s="34" t="n">
        <x:f>IF(SQRT($B$9)*$B875+SQRT(1-$B$9)*T875&lt;_xlfn.NORM.S.INV($B$6),1,0)</x:f>
        <x:v>0</x:v>
      </x:c>
      <x:c r="AP875" s="34" t="n">
        <x:f>IF(SQRT($B$9)*$B875+SQRT(1-$B$9)*U875&lt;_xlfn.NORM.S.INV($B$6),1,0)</x:f>
        <x:v>0</x:v>
      </x:c>
      <x:c r="AQ875" s="34" t="n">
        <x:f>IF(SQRT($B$9)*$B875+SQRT(1-$B$9)*V875&lt;_xlfn.NORM.S.INV($B$6),1,0)</x:f>
        <x:v>0</x:v>
      </x:c>
      <x:c r="AR875" s="34" t="n">
        <x:f>IF(SQRT($B$9)*$B875+SQRT(1-$B$9)*W875&lt;_xlfn.NORM.S.INV($B$6),1,0)</x:f>
        <x:v>0</x:v>
      </x:c>
      <x:c r="AS875" s="34" t="n">
        <x:f>IF(SQRT($B$9)*$B875+SQRT(1-$B$9)*X875&lt;_xlfn.NORM.S.INV($B$6),1,0)</x:f>
        <x:v>0</x:v>
      </x:c>
      <x:c r="AT875" s="34" t="n">
        <x:f>IF(SQRT($B$9)*$B875+SQRT(1-$B$9)*Y875&lt;_xlfn.NORM.S.INV($B$6),1,0)</x:f>
        <x:v>0</x:v>
      </x:c>
      <x:c r="AU875" s="34" t="n">
        <x:f>IF(SQRT($B$9)*$B875+SQRT(1-$B$9)*Z875&lt;_xlfn.NORM.S.INV($B$6),1,0)</x:f>
        <x:v>0</x:v>
      </x:c>
      <x:c r="AV875" s="34" t="n">
        <x:f>IF(SQRT($B$9)*$B875+SQRT(1-$B$9)*AA875&lt;_xlfn.NORM.S.INV($B$6),1,0)</x:f>
        <x:v>0</x:v>
      </x:c>
      <x:c r="AW875" s="34" t="n">
        <x:f>IF(SQRT($C$9)*$B875+SQRT(1-$C$9)*AB875&lt;_xlfn.NORM.S.INV($C$6),1,0)</x:f>
        <x:v>0</x:v>
      </x:c>
      <x:c r="AX875" s="34" t="n">
        <x:f>IF(SQRT($C$9)*$B875+SQRT(1-$C$9)*AC875&lt;_xlfn.NORM.S.INV($C$6),1,0)</x:f>
        <x:v>0</x:v>
      </x:c>
      <x:c r="AY875" s="34" t="n">
        <x:f>IF(SQRT($C$9)*$B875+SQRT(1-$C$9)*AD875&lt;_xlfn.NORM.S.INV($C$6),1,0)</x:f>
        <x:v>0</x:v>
      </x:c>
      <x:c r="AZ875" s="34" t="n">
        <x:f>IF(SQRT($C$9)*$B875+SQRT(1-$C$9)*AE875&lt;_xlfn.NORM.S.INV($C$6),1,0)</x:f>
        <x:v>0</x:v>
      </x:c>
      <x:c r="BA875" s="34" t="n">
        <x:f>IF(SQRT($C$9)*$B875+SQRT(1-$C$9)*AF875&lt;_xlfn.NORM.S.INV($C$6),1,0)</x:f>
        <x:v>0</x:v>
      </x:c>
      <x:c r="BB875" s="34" t="n">
        <x:f>IF(SQRT($C$9)*$B875+SQRT(1-$C$9)*AG875&lt;_xlfn.NORM.S.INV($C$6),1,0)</x:f>
        <x:v>0</x:v>
      </x:c>
      <x:c r="BC875" s="34" t="n">
        <x:f>IF(SQRT($C$9)*$B875+SQRT(1-$C$9)*AH875&lt;_xlfn.NORM.S.INV($C$6),1,0)</x:f>
        <x:v>1</x:v>
      </x:c>
      <x:c r="BD875" s="34" t="n">
        <x:f>IF(SQRT($C$9)*$B875+SQRT(1-$C$9)*AI875&lt;_xlfn.NORM.S.INV($C$6),1,0)</x:f>
        <x:v>0</x:v>
      </x:c>
      <x:c r="BE875" s="34" t="n">
        <x:f>IF(SQRT($C$9)*$B875+SQRT(1-$C$9)*AJ875&lt;_xlfn.NORM.S.INV($C$6),1,0)</x:f>
        <x:v>0</x:v>
      </x:c>
      <x:c r="BF875" s="34" t="n">
        <x:f>IF(SQRT($C$9)*$B875+SQRT(1-$C$9)*AK875&lt;_xlfn.NORM.S.INV($C$6),1,0)</x:f>
        <x:v>0</x:v>
      </x:c>
      <x:c r="BG875" s="34"/>
      <x:c r="BH875" s="34"/>
      <x:c r="BI875" s="34" t="n">
        <x:f>$B$11*(($A$1061)*$C875/$B$12*$B$7+(1-$A$1061)*$D875/$B$12*$C$7)</x:f>
        <x:v>600</x:v>
      </x:c>
      <x:c r="BJ875" s="34" t="n">
        <x:f>$B$11*(($A$1062)*$C875/$B$12*$B$7+(1-$A$1062)*$D875/$B$12*$C$7)</x:f>
        <x:v>570</x:v>
      </x:c>
      <x:c r="BK875" s="34" t="n">
        <x:f>$B$11*(($A$1063)*$C875/$B$12*$B$7+(1-$A$1063)*$D875/$B$12*$C$7)</x:f>
        <x:v>540</x:v>
      </x:c>
      <x:c r="BL875" s="34" t="n">
        <x:f>$B$11*(($A$1064)*$C875/$B$12*$B$7+(1-$A$1064)*$D875/$B$12*$C$7)</x:f>
        <x:v>509.99999999999994</x:v>
      </x:c>
      <x:c r="BM875" s="34" t="n">
        <x:f>$B$11*(($A$1065)*$C875/$B$12*$B$7+(1-$A$1065)*$D875/$B$12*$C$7)</x:f>
        <x:v>480</x:v>
      </x:c>
      <x:c r="BN875" s="34" t="n">
        <x:f>$B$11*(($A$1066)*$C875/$B$12*$B$7+(1-$A$1066)*$D875/$B$12*$C$7)</x:f>
        <x:v>450</x:v>
      </x:c>
      <x:c r="BO875" s="34" t="n">
        <x:f>$B$11*(($A$1067)*$C875/$B$12*$B$7+(1-$A$1067)*$D875/$B$12*$C$7)</x:f>
        <x:v>419.99999999999994</x:v>
      </x:c>
      <x:c r="BP875" s="34" t="n">
        <x:f>$B$11*(($A$1068)*$C875/$B$12*$B$7+(1-$A$1068)*$D875/$B$12*$C$7)</x:f>
        <x:v>390</x:v>
      </x:c>
      <x:c r="BQ875" s="34" t="n">
        <x:f>$B$11*(($A$1069)*$C875/$B$12*$B$7+(1-$A$1069)*$D875/$B$12*$C$7)</x:f>
        <x:v>360</x:v>
      </x:c>
      <x:c r="BR875" s="34" t="n">
        <x:f>$B$11*(($A$1070)*$C875/$B$12*$B$7+(1-$A$1070)*$D875/$B$12*$C$7)</x:f>
        <x:v>330</x:v>
      </x:c>
      <x:c r="BS875" s="34" t="n">
        <x:f>$B$11*(($A$1071)*$C875/$B$12*$B$7+(1-$A$1071)*$D875/$B$12*$C$7)</x:f>
        <x:v>300</x:v>
      </x:c>
      <x:c r="BT875" s="34" t="n">
        <x:f>$B$11*(($A$1072)*$C875/$B$12*$B$7+(1-$A$1072)*$D875/$B$12*$C$7)</x:f>
        <x:v>270</x:v>
      </x:c>
      <x:c r="BU875" s="34" t="n">
        <x:f>$B$11*(($A$1073)*$C875/$B$12*$B$7+(1-$A$1073)*$D875/$B$12*$C$7)</x:f>
        <x:v>240</x:v>
      </x:c>
      <x:c r="BV875" s="34" t="n">
        <x:f>$B$11*(($A$1074)*$C875/$B$12*$B$7+(1-$A$1074)*$D875/$B$12*$C$7)</x:f>
        <x:v>209.99999999999997</x:v>
      </x:c>
      <x:c r="BW875" s="34" t="n">
        <x:f>$B$11*(($A$1075)*$C875/$B$12*$B$7+(1-$A$1075)*$D875/$B$12*$C$7)</x:f>
        <x:v>180.00000000000003</x:v>
      </x:c>
      <x:c r="BX875" s="34" t="n">
        <x:f>$B$11*(($A$1076)*$C875/$B$12*$B$7+(1-$A$1076)*$D875/$B$12*$C$7)</x:f>
        <x:v>150</x:v>
      </x:c>
      <x:c r="BY875" s="34" t="n">
        <x:f>$B$11*(($A$1077)*$C875/$B$12*$B$7+(1-$A$1077)*$D875/$B$12*$C$7)</x:f>
        <x:v>119.99999999999999</x:v>
      </x:c>
      <x:c r="BZ875" s="34" t="n">
        <x:f>$B$11*(($A$1078)*$C875/$B$12*$B$7+(1-$A$1078)*$D875/$B$12*$C$7)</x:f>
        <x:v>90.00000000000001</x:v>
      </x:c>
      <x:c r="CA875" s="34" t="n">
        <x:f>$B$11*(($A$1079)*$C875/$B$12*$B$7+(1-$A$1079)*$D875/$B$12*$C$7)</x:f>
        <x:v>59.99999999999999</x:v>
      </x:c>
      <x:c r="CB875" s="34" t="n">
        <x:f>$B$11*(($A$1080)*$C875/$B$12*$B$7+(1-$A$1080)*$D875/$B$12*$C$7)</x:f>
        <x:v>30.00000000000003</x:v>
      </x:c>
      <x:c r="CC875" s="34" t="n">
        <x:f>$B$11*(($A$1081)*$C875/$B$12*$B$7+(1-$A$1081)*$D875/$B$12*$C$7)</x:f>
        <x:v>0</x:v>
      </x:c>
    </x:row>
    <x:row r="876">
      <x:c r="A876" s="34" t="n">
        <x:v>852</x:v>
      </x:c>
      <x:c r="B876" s="39" t="n">
        <x:v>-0.434578631978707</x:v>
      </x:c>
      <x:c r="C876" s="1" t="n">
        <x:f>SUM(AM876:AV876)</x:f>
        <x:v>0</x:v>
      </x:c>
      <x:c r="D876" s="1" t="n">
        <x:f>SUM(AW876:BF876)</x:f>
        <x:v>1</x:v>
      </x:c>
      <x:c r="E876" s="17" t="n">
        <x:f>(1-C876/$B$12)*$B$8-C876/$B$12*$B$7</x:f>
        <x:v>0.05</x:v>
      </x:c>
      <x:c r="F876" s="17" t="n">
        <x:f>(1-D876/$B$12)*$C$8-D876/$B$12*$C$7</x:f>
        <x:v>0.021000000000000005</x:v>
      </x:c>
      <x:c r="G876" s="32" t="n">
        <x:f>$B$11*($B$10*C876/$B$12*$B$7+(1-$B$10)*D876/$B$12*$C$7)</x:f>
        <x:v>300</x:v>
      </x:c>
      <x:c r="H876" s="17" t="n">
        <x:f>$B$10*E876+(1-$B$10)*F876</x:f>
        <x:v>0.035500000000000004</x:v>
      </x:c>
      <x:c r="I876" s="34"/>
      <x:c r="J876" s="34"/>
      <x:c r="K876" s="34"/>
      <x:c r="L876" s="34"/>
      <x:c r="M876" s="34"/>
      <x:c r="N876" s="34"/>
      <x:c r="O876" s="34"/>
      <x:c r="P876" s="34"/>
      <x:c r="Q876" s="34"/>
      <x:c r="R876" s="39" t="n">
        <x:v>-1.329110869053437</x:v>
      </x:c>
      <x:c r="S876" s="39" t="n">
        <x:v>-1.802120475236582</x:v>
      </x:c>
      <x:c r="T876" s="39" t="n">
        <x:v>-0.879138213140653</x:v>
      </x:c>
      <x:c r="U876" s="39" t="n">
        <x:v>2.6107745975507357</x:v>
      </x:c>
      <x:c r="V876" s="39" t="n">
        <x:v>-0.24753395884847532</x:v>
      </x:c>
      <x:c r="W876" s="39" t="n">
        <x:v>0.2948956806022859</x:v>
      </x:c>
      <x:c r="X876" s="39" t="n">
        <x:v>-0.9639222574195944</x:v>
      </x:c>
      <x:c r="Y876" s="39" t="n">
        <x:v>1.8179686574686993</x:v>
      </x:c>
      <x:c r="Z876" s="39" t="n">
        <x:v>-0.9830902062213108</x:v>
      </x:c>
      <x:c r="AA876" s="39" t="n">
        <x:v>0.5108095809747794</x:v>
      </x:c>
      <x:c r="AB876" s="39" t="n">
        <x:v>0.769625338028305</x:v>
      </x:c>
      <x:c r="AC876" s="39" t="n">
        <x:v>-1.0562182667569782</x:v>
      </x:c>
      <x:c r="AD876" s="39" t="n">
        <x:v>0.6655404416646656</x:v>
      </x:c>
      <x:c r="AE876" s="39" t="n">
        <x:v>0.8580914079448121</x:v>
      </x:c>
      <x:c r="AF876" s="39" t="n">
        <x:v>-1.7722224014673904</x:v>
      </x:c>
      <x:c r="AG876" s="39" t="n">
        <x:v>-0.49082441385093223</x:v>
      </x:c>
      <x:c r="AH876" s="39" t="n">
        <x:v>0.17873547485378435</x:v>
      </x:c>
      <x:c r="AI876" s="39" t="n">
        <x:v>0.2399944119303117</x:v>
      </x:c>
      <x:c r="AJ876" s="39" t="n">
        <x:v>-0.4544726084560891</x:v>
      </x:c>
      <x:c r="AK876" s="39" t="n">
        <x:v>-0.47855398602160093</x:v>
      </x:c>
      <x:c r="AL876" s="34"/>
      <x:c r="AM876" s="34" t="n">
        <x:f>IF(SQRT($B$9)*$B876+SQRT(1-$B$9)*R876&lt;_xlfn.NORM.S.INV($B$6),1,0)</x:f>
        <x:v>0</x:v>
      </x:c>
      <x:c r="AN876" s="34" t="n">
        <x:f>IF(SQRT($B$9)*$B876+SQRT(1-$B$9)*S876&lt;_xlfn.NORM.S.INV($B$6),1,0)</x:f>
        <x:v>0</x:v>
      </x:c>
      <x:c r="AO876" s="34" t="n">
        <x:f>IF(SQRT($B$9)*$B876+SQRT(1-$B$9)*T876&lt;_xlfn.NORM.S.INV($B$6),1,0)</x:f>
        <x:v>0</x:v>
      </x:c>
      <x:c r="AP876" s="34" t="n">
        <x:f>IF(SQRT($B$9)*$B876+SQRT(1-$B$9)*U876&lt;_xlfn.NORM.S.INV($B$6),1,0)</x:f>
        <x:v>0</x:v>
      </x:c>
      <x:c r="AQ876" s="34" t="n">
        <x:f>IF(SQRT($B$9)*$B876+SQRT(1-$B$9)*V876&lt;_xlfn.NORM.S.INV($B$6),1,0)</x:f>
        <x:v>0</x:v>
      </x:c>
      <x:c r="AR876" s="34" t="n">
        <x:f>IF(SQRT($B$9)*$B876+SQRT(1-$B$9)*W876&lt;_xlfn.NORM.S.INV($B$6),1,0)</x:f>
        <x:v>0</x:v>
      </x:c>
      <x:c r="AS876" s="34" t="n">
        <x:f>IF(SQRT($B$9)*$B876+SQRT(1-$B$9)*X876&lt;_xlfn.NORM.S.INV($B$6),1,0)</x:f>
        <x:v>0</x:v>
      </x:c>
      <x:c r="AT876" s="34" t="n">
        <x:f>IF(SQRT($B$9)*$B876+SQRT(1-$B$9)*Y876&lt;_xlfn.NORM.S.INV($B$6),1,0)</x:f>
        <x:v>0</x:v>
      </x:c>
      <x:c r="AU876" s="34" t="n">
        <x:f>IF(SQRT($B$9)*$B876+SQRT(1-$B$9)*Z876&lt;_xlfn.NORM.S.INV($B$6),1,0)</x:f>
        <x:v>0</x:v>
      </x:c>
      <x:c r="AV876" s="34" t="n">
        <x:f>IF(SQRT($B$9)*$B876+SQRT(1-$B$9)*AA876&lt;_xlfn.NORM.S.INV($B$6),1,0)</x:f>
        <x:v>0</x:v>
      </x:c>
      <x:c r="AW876" s="34" t="n">
        <x:f>IF(SQRT($C$9)*$B876+SQRT(1-$C$9)*AB876&lt;_xlfn.NORM.S.INV($C$6),1,0)</x:f>
        <x:v>0</x:v>
      </x:c>
      <x:c r="AX876" s="34" t="n">
        <x:f>IF(SQRT($C$9)*$B876+SQRT(1-$C$9)*AC876&lt;_xlfn.NORM.S.INV($C$6),1,0)</x:f>
        <x:v>0</x:v>
      </x:c>
      <x:c r="AY876" s="34" t="n">
        <x:f>IF(SQRT($C$9)*$B876+SQRT(1-$C$9)*AD876&lt;_xlfn.NORM.S.INV($C$6),1,0)</x:f>
        <x:v>0</x:v>
      </x:c>
      <x:c r="AZ876" s="34" t="n">
        <x:f>IF(SQRT($C$9)*$B876+SQRT(1-$C$9)*AE876&lt;_xlfn.NORM.S.INV($C$6),1,0)</x:f>
        <x:v>0</x:v>
      </x:c>
      <x:c r="BA876" s="34" t="n">
        <x:f>IF(SQRT($C$9)*$B876+SQRT(1-$C$9)*AF876&lt;_xlfn.NORM.S.INV($C$6),1,0)</x:f>
        <x:v>1</x:v>
      </x:c>
      <x:c r="BB876" s="34" t="n">
        <x:f>IF(SQRT($C$9)*$B876+SQRT(1-$C$9)*AG876&lt;_xlfn.NORM.S.INV($C$6),1,0)</x:f>
        <x:v>0</x:v>
      </x:c>
      <x:c r="BC876" s="34" t="n">
        <x:f>IF(SQRT($C$9)*$B876+SQRT(1-$C$9)*AH876&lt;_xlfn.NORM.S.INV($C$6),1,0)</x:f>
        <x:v>0</x:v>
      </x:c>
      <x:c r="BD876" s="34" t="n">
        <x:f>IF(SQRT($C$9)*$B876+SQRT(1-$C$9)*AI876&lt;_xlfn.NORM.S.INV($C$6),1,0)</x:f>
        <x:v>0</x:v>
      </x:c>
      <x:c r="BE876" s="34" t="n">
        <x:f>IF(SQRT($C$9)*$B876+SQRT(1-$C$9)*AJ876&lt;_xlfn.NORM.S.INV($C$6),1,0)</x:f>
        <x:v>0</x:v>
      </x:c>
      <x:c r="BF876" s="34" t="n">
        <x:f>IF(SQRT($C$9)*$B876+SQRT(1-$C$9)*AK876&lt;_xlfn.NORM.S.INV($C$6),1,0)</x:f>
        <x:v>0</x:v>
      </x:c>
      <x:c r="BG876" s="34"/>
      <x:c r="BH876" s="34"/>
      <x:c r="BI876" s="34" t="n">
        <x:f>$B$11*(($A$1061)*$C876/$B$12*$B$7+(1-$A$1061)*$D876/$B$12*$C$7)</x:f>
        <x:v>600</x:v>
      </x:c>
      <x:c r="BJ876" s="34" t="n">
        <x:f>$B$11*(($A$1062)*$C876/$B$12*$B$7+(1-$A$1062)*$D876/$B$12*$C$7)</x:f>
        <x:v>570</x:v>
      </x:c>
      <x:c r="BK876" s="34" t="n">
        <x:f>$B$11*(($A$1063)*$C876/$B$12*$B$7+(1-$A$1063)*$D876/$B$12*$C$7)</x:f>
        <x:v>540</x:v>
      </x:c>
      <x:c r="BL876" s="34" t="n">
        <x:f>$B$11*(($A$1064)*$C876/$B$12*$B$7+(1-$A$1064)*$D876/$B$12*$C$7)</x:f>
        <x:v>509.99999999999994</x:v>
      </x:c>
      <x:c r="BM876" s="34" t="n">
        <x:f>$B$11*(($A$1065)*$C876/$B$12*$B$7+(1-$A$1065)*$D876/$B$12*$C$7)</x:f>
        <x:v>480</x:v>
      </x:c>
      <x:c r="BN876" s="34" t="n">
        <x:f>$B$11*(($A$1066)*$C876/$B$12*$B$7+(1-$A$1066)*$D876/$B$12*$C$7)</x:f>
        <x:v>450</x:v>
      </x:c>
      <x:c r="BO876" s="34" t="n">
        <x:f>$B$11*(($A$1067)*$C876/$B$12*$B$7+(1-$A$1067)*$D876/$B$12*$C$7)</x:f>
        <x:v>419.99999999999994</x:v>
      </x:c>
      <x:c r="BP876" s="34" t="n">
        <x:f>$B$11*(($A$1068)*$C876/$B$12*$B$7+(1-$A$1068)*$D876/$B$12*$C$7)</x:f>
        <x:v>390</x:v>
      </x:c>
      <x:c r="BQ876" s="34" t="n">
        <x:f>$B$11*(($A$1069)*$C876/$B$12*$B$7+(1-$A$1069)*$D876/$B$12*$C$7)</x:f>
        <x:v>360</x:v>
      </x:c>
      <x:c r="BR876" s="34" t="n">
        <x:f>$B$11*(($A$1070)*$C876/$B$12*$B$7+(1-$A$1070)*$D876/$B$12*$C$7)</x:f>
        <x:v>330</x:v>
      </x:c>
      <x:c r="BS876" s="34" t="n">
        <x:f>$B$11*(($A$1071)*$C876/$B$12*$B$7+(1-$A$1071)*$D876/$B$12*$C$7)</x:f>
        <x:v>300</x:v>
      </x:c>
      <x:c r="BT876" s="34" t="n">
        <x:f>$B$11*(($A$1072)*$C876/$B$12*$B$7+(1-$A$1072)*$D876/$B$12*$C$7)</x:f>
        <x:v>270</x:v>
      </x:c>
      <x:c r="BU876" s="34" t="n">
        <x:f>$B$11*(($A$1073)*$C876/$B$12*$B$7+(1-$A$1073)*$D876/$B$12*$C$7)</x:f>
        <x:v>240</x:v>
      </x:c>
      <x:c r="BV876" s="34" t="n">
        <x:f>$B$11*(($A$1074)*$C876/$B$12*$B$7+(1-$A$1074)*$D876/$B$12*$C$7)</x:f>
        <x:v>209.99999999999997</x:v>
      </x:c>
      <x:c r="BW876" s="34" t="n">
        <x:f>$B$11*(($A$1075)*$C876/$B$12*$B$7+(1-$A$1075)*$D876/$B$12*$C$7)</x:f>
        <x:v>180.00000000000003</x:v>
      </x:c>
      <x:c r="BX876" s="34" t="n">
        <x:f>$B$11*(($A$1076)*$C876/$B$12*$B$7+(1-$A$1076)*$D876/$B$12*$C$7)</x:f>
        <x:v>150</x:v>
      </x:c>
      <x:c r="BY876" s="34" t="n">
        <x:f>$B$11*(($A$1077)*$C876/$B$12*$B$7+(1-$A$1077)*$D876/$B$12*$C$7)</x:f>
        <x:v>119.99999999999999</x:v>
      </x:c>
      <x:c r="BZ876" s="34" t="n">
        <x:f>$B$11*(($A$1078)*$C876/$B$12*$B$7+(1-$A$1078)*$D876/$B$12*$C$7)</x:f>
        <x:v>90.00000000000001</x:v>
      </x:c>
      <x:c r="CA876" s="34" t="n">
        <x:f>$B$11*(($A$1079)*$C876/$B$12*$B$7+(1-$A$1079)*$D876/$B$12*$C$7)</x:f>
        <x:v>59.99999999999999</x:v>
      </x:c>
      <x:c r="CB876" s="34" t="n">
        <x:f>$B$11*(($A$1080)*$C876/$B$12*$B$7+(1-$A$1080)*$D876/$B$12*$C$7)</x:f>
        <x:v>30.00000000000003</x:v>
      </x:c>
      <x:c r="CC876" s="34" t="n">
        <x:f>$B$11*(($A$1081)*$C876/$B$12*$B$7+(1-$A$1081)*$D876/$B$12*$C$7)</x:f>
        <x:v>0</x:v>
      </x:c>
    </x:row>
    <x:row r="877">
      <x:c r="A877" s="34" t="n">
        <x:v>853</x:v>
      </x:c>
      <x:c r="B877" s="39" t="n">
        <x:v>0.8512761629119869</x:v>
      </x:c>
      <x:c r="C877" s="1" t="n">
        <x:f>SUM(AM877:AV877)</x:f>
        <x:v>0</x:v>
      </x:c>
      <x:c r="D877" s="1" t="n">
        <x:f>SUM(AW877:BF877)</x:f>
        <x:v>0</x:v>
      </x:c>
      <x:c r="E877" s="17" t="n">
        <x:f>(1-C877/$B$12)*$B$8-C877/$B$12*$B$7</x:f>
        <x:v>0.05</x:v>
      </x:c>
      <x:c r="F877" s="17" t="n">
        <x:f>(1-D877/$B$12)*$C$8-D877/$B$12*$C$7</x:f>
        <x:v>0.09</x:v>
      </x:c>
      <x:c r="G877" s="32" t="n">
        <x:f>$B$11*($B$10*C877/$B$12*$B$7+(1-$B$10)*D877/$B$12*$C$7)</x:f>
        <x:v>0</x:v>
      </x:c>
      <x:c r="H877" s="17" t="n">
        <x:f>$B$10*E877+(1-$B$10)*F877</x:f>
        <x:v>0.07</x:v>
      </x:c>
      <x:c r="I877" s="34"/>
      <x:c r="J877" s="34"/>
      <x:c r="K877" s="34"/>
      <x:c r="L877" s="34"/>
      <x:c r="M877" s="34"/>
      <x:c r="N877" s="34"/>
      <x:c r="O877" s="34"/>
      <x:c r="P877" s="34"/>
      <x:c r="Q877" s="34"/>
      <x:c r="R877" s="39" t="n">
        <x:v>-0.12040619154522411</x:v>
      </x:c>
      <x:c r="S877" s="39" t="n">
        <x:v>-0.19787957126998476</x:v>
      </x:c>
      <x:c r="T877" s="39" t="n">
        <x:v>0.323983026614178</x:v>
      </x:c>
      <x:c r="U877" s="39" t="n">
        <x:v>0.8114323592726657</x:v>
      </x:c>
      <x:c r="V877" s="39" t="n">
        <x:v>0.7108504922193396</x:v>
      </x:c>
      <x:c r="W877" s="39" t="n">
        <x:v>1.2272650414216582</x:v>
      </x:c>
      <x:c r="X877" s="39" t="n">
        <x:v>0.20231355098164863</x:v>
      </x:c>
      <x:c r="Y877" s="39" t="n">
        <x:v>-2.1664345173587463</x:v>
      </x:c>
      <x:c r="Z877" s="39" t="n">
        <x:v>0.45086420173826613</x:v>
      </x:c>
      <x:c r="AA877" s="39" t="n">
        <x:v>1.5505792198421753</x:v>
      </x:c>
      <x:c r="AB877" s="39" t="n">
        <x:v>-0.9903250369170321</x:v>
      </x:c>
      <x:c r="AC877" s="39" t="n">
        <x:v>0.71204221547401</x:v>
      </x:c>
      <x:c r="AD877" s="39" t="n">
        <x:v>0.24404570821486937</x:v>
      </x:c>
      <x:c r="AE877" s="39" t="n">
        <x:v>0.23602216988561397</x:v>
      </x:c>
      <x:c r="AF877" s="39" t="n">
        <x:v>1.1048499059133885</x:v>
      </x:c>
      <x:c r="AG877" s="39" t="n">
        <x:v>-0.4966487941465469</x:v>
      </x:c>
      <x:c r="AH877" s="39" t="n">
        <x:v>-0.3128128055798553</x:v>
      </x:c>
      <x:c r="AI877" s="39" t="n">
        <x:v>1.1010417573909863</x:v>
      </x:c>
      <x:c r="AJ877" s="39" t="n">
        <x:v>-0.7338391854810741</x:v>
      </x:c>
      <x:c r="AK877" s="39" t="n">
        <x:v>-0.12694465485710238</x:v>
      </x:c>
      <x:c r="AL877" s="34"/>
      <x:c r="AM877" s="34" t="n">
        <x:f>IF(SQRT($B$9)*$B877+SQRT(1-$B$9)*R877&lt;_xlfn.NORM.S.INV($B$6),1,0)</x:f>
        <x:v>0</x:v>
      </x:c>
      <x:c r="AN877" s="34" t="n">
        <x:f>IF(SQRT($B$9)*$B877+SQRT(1-$B$9)*S877&lt;_xlfn.NORM.S.INV($B$6),1,0)</x:f>
        <x:v>0</x:v>
      </x:c>
      <x:c r="AO877" s="34" t="n">
        <x:f>IF(SQRT($B$9)*$B877+SQRT(1-$B$9)*T877&lt;_xlfn.NORM.S.INV($B$6),1,0)</x:f>
        <x:v>0</x:v>
      </x:c>
      <x:c r="AP877" s="34" t="n">
        <x:f>IF(SQRT($B$9)*$B877+SQRT(1-$B$9)*U877&lt;_xlfn.NORM.S.INV($B$6),1,0)</x:f>
        <x:v>0</x:v>
      </x:c>
      <x:c r="AQ877" s="34" t="n">
        <x:f>IF(SQRT($B$9)*$B877+SQRT(1-$B$9)*V877&lt;_xlfn.NORM.S.INV($B$6),1,0)</x:f>
        <x:v>0</x:v>
      </x:c>
      <x:c r="AR877" s="34" t="n">
        <x:f>IF(SQRT($B$9)*$B877+SQRT(1-$B$9)*W877&lt;_xlfn.NORM.S.INV($B$6),1,0)</x:f>
        <x:v>0</x:v>
      </x:c>
      <x:c r="AS877" s="34" t="n">
        <x:f>IF(SQRT($B$9)*$B877+SQRT(1-$B$9)*X877&lt;_xlfn.NORM.S.INV($B$6),1,0)</x:f>
        <x:v>0</x:v>
      </x:c>
      <x:c r="AT877" s="34" t="n">
        <x:f>IF(SQRT($B$9)*$B877+SQRT(1-$B$9)*Y877&lt;_xlfn.NORM.S.INV($B$6),1,0)</x:f>
        <x:v>0</x:v>
      </x:c>
      <x:c r="AU877" s="34" t="n">
        <x:f>IF(SQRT($B$9)*$B877+SQRT(1-$B$9)*Z877&lt;_xlfn.NORM.S.INV($B$6),1,0)</x:f>
        <x:v>0</x:v>
      </x:c>
      <x:c r="AV877" s="34" t="n">
        <x:f>IF(SQRT($B$9)*$B877+SQRT(1-$B$9)*AA877&lt;_xlfn.NORM.S.INV($B$6),1,0)</x:f>
        <x:v>0</x:v>
      </x:c>
      <x:c r="AW877" s="34" t="n">
        <x:f>IF(SQRT($C$9)*$B877+SQRT(1-$C$9)*AB877&lt;_xlfn.NORM.S.INV($C$6),1,0)</x:f>
        <x:v>0</x:v>
      </x:c>
      <x:c r="AX877" s="34" t="n">
        <x:f>IF(SQRT($C$9)*$B877+SQRT(1-$C$9)*AC877&lt;_xlfn.NORM.S.INV($C$6),1,0)</x:f>
        <x:v>0</x:v>
      </x:c>
      <x:c r="AY877" s="34" t="n">
        <x:f>IF(SQRT($C$9)*$B877+SQRT(1-$C$9)*AD877&lt;_xlfn.NORM.S.INV($C$6),1,0)</x:f>
        <x:v>0</x:v>
      </x:c>
      <x:c r="AZ877" s="34" t="n">
        <x:f>IF(SQRT($C$9)*$B877+SQRT(1-$C$9)*AE877&lt;_xlfn.NORM.S.INV($C$6),1,0)</x:f>
        <x:v>0</x:v>
      </x:c>
      <x:c r="BA877" s="34" t="n">
        <x:f>IF(SQRT($C$9)*$B877+SQRT(1-$C$9)*AF877&lt;_xlfn.NORM.S.INV($C$6),1,0)</x:f>
        <x:v>0</x:v>
      </x:c>
      <x:c r="BB877" s="34" t="n">
        <x:f>IF(SQRT($C$9)*$B877+SQRT(1-$C$9)*AG877&lt;_xlfn.NORM.S.INV($C$6),1,0)</x:f>
        <x:v>0</x:v>
      </x:c>
      <x:c r="BC877" s="34" t="n">
        <x:f>IF(SQRT($C$9)*$B877+SQRT(1-$C$9)*AH877&lt;_xlfn.NORM.S.INV($C$6),1,0)</x:f>
        <x:v>0</x:v>
      </x:c>
      <x:c r="BD877" s="34" t="n">
        <x:f>IF(SQRT($C$9)*$B877+SQRT(1-$C$9)*AI877&lt;_xlfn.NORM.S.INV($C$6),1,0)</x:f>
        <x:v>0</x:v>
      </x:c>
      <x:c r="BE877" s="34" t="n">
        <x:f>IF(SQRT($C$9)*$B877+SQRT(1-$C$9)*AJ877&lt;_xlfn.NORM.S.INV($C$6),1,0)</x:f>
        <x:v>0</x:v>
      </x:c>
      <x:c r="BF877" s="34" t="n">
        <x:f>IF(SQRT($C$9)*$B877+SQRT(1-$C$9)*AK877&lt;_xlfn.NORM.S.INV($C$6),1,0)</x:f>
        <x:v>0</x:v>
      </x:c>
      <x:c r="BG877" s="34"/>
      <x:c r="BH877" s="34"/>
      <x:c r="BI877" s="34" t="n">
        <x:f>$B$11*(($A$1061)*$C877/$B$12*$B$7+(1-$A$1061)*$D877/$B$12*$C$7)</x:f>
        <x:v>0</x:v>
      </x:c>
      <x:c r="BJ877" s="34" t="n">
        <x:f>$B$11*(($A$1062)*$C877/$B$12*$B$7+(1-$A$1062)*$D877/$B$12*$C$7)</x:f>
        <x:v>0</x:v>
      </x:c>
      <x:c r="BK877" s="34" t="n">
        <x:f>$B$11*(($A$1063)*$C877/$B$12*$B$7+(1-$A$1063)*$D877/$B$12*$C$7)</x:f>
        <x:v>0</x:v>
      </x:c>
      <x:c r="BL877" s="34" t="n">
        <x:f>$B$11*(($A$1064)*$C877/$B$12*$B$7+(1-$A$1064)*$D877/$B$12*$C$7)</x:f>
        <x:v>0</x:v>
      </x:c>
      <x:c r="BM877" s="34" t="n">
        <x:f>$B$11*(($A$1065)*$C877/$B$12*$B$7+(1-$A$1065)*$D877/$B$12*$C$7)</x:f>
        <x:v>0</x:v>
      </x:c>
      <x:c r="BN877" s="34" t="n">
        <x:f>$B$11*(($A$1066)*$C877/$B$12*$B$7+(1-$A$1066)*$D877/$B$12*$C$7)</x:f>
        <x:v>0</x:v>
      </x:c>
      <x:c r="BO877" s="34" t="n">
        <x:f>$B$11*(($A$1067)*$C877/$B$12*$B$7+(1-$A$1067)*$D877/$B$12*$C$7)</x:f>
        <x:v>0</x:v>
      </x:c>
      <x:c r="BP877" s="34" t="n">
        <x:f>$B$11*(($A$1068)*$C877/$B$12*$B$7+(1-$A$1068)*$D877/$B$12*$C$7)</x:f>
        <x:v>0</x:v>
      </x:c>
      <x:c r="BQ877" s="34" t="n">
        <x:f>$B$11*(($A$1069)*$C877/$B$12*$B$7+(1-$A$1069)*$D877/$B$12*$C$7)</x:f>
        <x:v>0</x:v>
      </x:c>
      <x:c r="BR877" s="34" t="n">
        <x:f>$B$11*(($A$1070)*$C877/$B$12*$B$7+(1-$A$1070)*$D877/$B$12*$C$7)</x:f>
        <x:v>0</x:v>
      </x:c>
      <x:c r="BS877" s="34" t="n">
        <x:f>$B$11*(($A$1071)*$C877/$B$12*$B$7+(1-$A$1071)*$D877/$B$12*$C$7)</x:f>
        <x:v>0</x:v>
      </x:c>
      <x:c r="BT877" s="34" t="n">
        <x:f>$B$11*(($A$1072)*$C877/$B$12*$B$7+(1-$A$1072)*$D877/$B$12*$C$7)</x:f>
        <x:v>0</x:v>
      </x:c>
      <x:c r="BU877" s="34" t="n">
        <x:f>$B$11*(($A$1073)*$C877/$B$12*$B$7+(1-$A$1073)*$D877/$B$12*$C$7)</x:f>
        <x:v>0</x:v>
      </x:c>
      <x:c r="BV877" s="34" t="n">
        <x:f>$B$11*(($A$1074)*$C877/$B$12*$B$7+(1-$A$1074)*$D877/$B$12*$C$7)</x:f>
        <x:v>0</x:v>
      </x:c>
      <x:c r="BW877" s="34" t="n">
        <x:f>$B$11*(($A$1075)*$C877/$B$12*$B$7+(1-$A$1075)*$D877/$B$12*$C$7)</x:f>
        <x:v>0</x:v>
      </x:c>
      <x:c r="BX877" s="34" t="n">
        <x:f>$B$11*(($A$1076)*$C877/$B$12*$B$7+(1-$A$1076)*$D877/$B$12*$C$7)</x:f>
        <x:v>0</x:v>
      </x:c>
      <x:c r="BY877" s="34" t="n">
        <x:f>$B$11*(($A$1077)*$C877/$B$12*$B$7+(1-$A$1077)*$D877/$B$12*$C$7)</x:f>
        <x:v>0</x:v>
      </x:c>
      <x:c r="BZ877" s="34" t="n">
        <x:f>$B$11*(($A$1078)*$C877/$B$12*$B$7+(1-$A$1078)*$D877/$B$12*$C$7)</x:f>
        <x:v>0</x:v>
      </x:c>
      <x:c r="CA877" s="34" t="n">
        <x:f>$B$11*(($A$1079)*$C877/$B$12*$B$7+(1-$A$1079)*$D877/$B$12*$C$7)</x:f>
        <x:v>0</x:v>
      </x:c>
      <x:c r="CB877" s="34" t="n">
        <x:f>$B$11*(($A$1080)*$C877/$B$12*$B$7+(1-$A$1080)*$D877/$B$12*$C$7)</x:f>
        <x:v>0</x:v>
      </x:c>
      <x:c r="CC877" s="34" t="n">
        <x:f>$B$11*(($A$1081)*$C877/$B$12*$B$7+(1-$A$1081)*$D877/$B$12*$C$7)</x:f>
        <x:v>0</x:v>
      </x:c>
    </x:row>
    <x:row r="878">
      <x:c r="A878" s="34" t="n">
        <x:v>854</x:v>
      </x:c>
      <x:c r="B878" s="39" t="n">
        <x:v>-1.5156403397682057</x:v>
      </x:c>
      <x:c r="C878" s="1" t="n">
        <x:f>SUM(AM878:AV878)</x:f>
        <x:v>0</x:v>
      </x:c>
      <x:c r="D878" s="1" t="n">
        <x:f>SUM(AW878:BF878)</x:f>
        <x:v>0</x:v>
      </x:c>
      <x:c r="E878" s="17" t="n">
        <x:f>(1-C878/$B$12)*$B$8-C878/$B$12*$B$7</x:f>
        <x:v>0.05</x:v>
      </x:c>
      <x:c r="F878" s="17" t="n">
        <x:f>(1-D878/$B$12)*$C$8-D878/$B$12*$C$7</x:f>
        <x:v>0.09</x:v>
      </x:c>
      <x:c r="G878" s="32" t="n">
        <x:f>$B$11*($B$10*C878/$B$12*$B$7+(1-$B$10)*D878/$B$12*$C$7)</x:f>
        <x:v>0</x:v>
      </x:c>
      <x:c r="H878" s="17" t="n">
        <x:f>$B$10*E878+(1-$B$10)*F878</x:f>
        <x:v>0.07</x:v>
      </x:c>
      <x:c r="I878" s="34"/>
      <x:c r="J878" s="34"/>
      <x:c r="K878" s="34"/>
      <x:c r="L878" s="34"/>
      <x:c r="M878" s="34"/>
      <x:c r="N878" s="34"/>
      <x:c r="O878" s="34"/>
      <x:c r="P878" s="34"/>
      <x:c r="Q878" s="34"/>
      <x:c r="R878" s="39" t="n">
        <x:v>-0.22455271761341464</x:v>
      </x:c>
      <x:c r="S878" s="39" t="n">
        <x:v>-1.237245753947796</x:v>
      </x:c>
      <x:c r="T878" s="39" t="n">
        <x:v>-0.3305952807694008</x:v>
      </x:c>
      <x:c r="U878" s="39" t="n">
        <x:v>0.4677611717172448</x:v>
      </x:c>
      <x:c r="V878" s="39" t="n">
        <x:v>2.294136953887291</x:v>
      </x:c>
      <x:c r="W878" s="39" t="n">
        <x:v>-0.7765799891258027</x:v>
      </x:c>
      <x:c r="X878" s="39" t="n">
        <x:v>1.5357132440383385</x:v>
      </x:c>
      <x:c r="Y878" s="39" t="n">
        <x:v>-0.8628074008093902</x:v>
      </x:c>
      <x:c r="Z878" s="39" t="n">
        <x:v>-0.05809382342000723</x:v>
      </x:c>
      <x:c r="AA878" s="39" t="n">
        <x:v>0.19380384960486333</x:v>
      </x:c>
      <x:c r="AB878" s="39" t="n">
        <x:v>0.919528704681828</x:v>
      </x:c>
      <x:c r="AC878" s="39" t="n">
        <x:v>-0.4677751243029394</x:v>
      </x:c>
      <x:c r="AD878" s="39" t="n">
        <x:v>0.6001340030027889</x:v>
      </x:c>
      <x:c r="AE878" s="39" t="n">
        <x:v>0.7891801836059984</x:v>
      </x:c>
      <x:c r="AF878" s="39" t="n">
        <x:v>-0.7686394975097107</x:v>
      </x:c>
      <x:c r="AG878" s="39" t="n">
        <x:v>1.083154900746554</x:v>
      </x:c>
      <x:c r="AH878" s="39" t="n">
        <x:v>0.7967529815116472</x:v>
      </x:c>
      <x:c r="AI878" s="39" t="n">
        <x:v>0.7113373078540889</x:v>
      </x:c>
      <x:c r="AJ878" s="39" t="n">
        <x:v>0.8919420401930118</x:v>
      </x:c>
      <x:c r="AK878" s="39" t="n">
        <x:v>1.5781651533581416</x:v>
      </x:c>
      <x:c r="AL878" s="34"/>
      <x:c r="AM878" s="34" t="n">
        <x:f>IF(SQRT($B$9)*$B878+SQRT(1-$B$9)*R878&lt;_xlfn.NORM.S.INV($B$6),1,0)</x:f>
        <x:v>0</x:v>
      </x:c>
      <x:c r="AN878" s="34" t="n">
        <x:f>IF(SQRT($B$9)*$B878+SQRT(1-$B$9)*S878&lt;_xlfn.NORM.S.INV($B$6),1,0)</x:f>
        <x:v>0</x:v>
      </x:c>
      <x:c r="AO878" s="34" t="n">
        <x:f>IF(SQRT($B$9)*$B878+SQRT(1-$B$9)*T878&lt;_xlfn.NORM.S.INV($B$6),1,0)</x:f>
        <x:v>0</x:v>
      </x:c>
      <x:c r="AP878" s="34" t="n">
        <x:f>IF(SQRT($B$9)*$B878+SQRT(1-$B$9)*U878&lt;_xlfn.NORM.S.INV($B$6),1,0)</x:f>
        <x:v>0</x:v>
      </x:c>
      <x:c r="AQ878" s="34" t="n">
        <x:f>IF(SQRT($B$9)*$B878+SQRT(1-$B$9)*V878&lt;_xlfn.NORM.S.INV($B$6),1,0)</x:f>
        <x:v>0</x:v>
      </x:c>
      <x:c r="AR878" s="34" t="n">
        <x:f>IF(SQRT($B$9)*$B878+SQRT(1-$B$9)*W878&lt;_xlfn.NORM.S.INV($B$6),1,0)</x:f>
        <x:v>0</x:v>
      </x:c>
      <x:c r="AS878" s="34" t="n">
        <x:f>IF(SQRT($B$9)*$B878+SQRT(1-$B$9)*X878&lt;_xlfn.NORM.S.INV($B$6),1,0)</x:f>
        <x:v>0</x:v>
      </x:c>
      <x:c r="AT878" s="34" t="n">
        <x:f>IF(SQRT($B$9)*$B878+SQRT(1-$B$9)*Y878&lt;_xlfn.NORM.S.INV($B$6),1,0)</x:f>
        <x:v>0</x:v>
      </x:c>
      <x:c r="AU878" s="34" t="n">
        <x:f>IF(SQRT($B$9)*$B878+SQRT(1-$B$9)*Z878&lt;_xlfn.NORM.S.INV($B$6),1,0)</x:f>
        <x:v>0</x:v>
      </x:c>
      <x:c r="AV878" s="34" t="n">
        <x:f>IF(SQRT($B$9)*$B878+SQRT(1-$B$9)*AA878&lt;_xlfn.NORM.S.INV($B$6),1,0)</x:f>
        <x:v>0</x:v>
      </x:c>
      <x:c r="AW878" s="34" t="n">
        <x:f>IF(SQRT($C$9)*$B878+SQRT(1-$C$9)*AB878&lt;_xlfn.NORM.S.INV($C$6),1,0)</x:f>
        <x:v>0</x:v>
      </x:c>
      <x:c r="AX878" s="34" t="n">
        <x:f>IF(SQRT($C$9)*$B878+SQRT(1-$C$9)*AC878&lt;_xlfn.NORM.S.INV($C$6),1,0)</x:f>
        <x:v>0</x:v>
      </x:c>
      <x:c r="AY878" s="34" t="n">
        <x:f>IF(SQRT($C$9)*$B878+SQRT(1-$C$9)*AD878&lt;_xlfn.NORM.S.INV($C$6),1,0)</x:f>
        <x:v>0</x:v>
      </x:c>
      <x:c r="AZ878" s="34" t="n">
        <x:f>IF(SQRT($C$9)*$B878+SQRT(1-$C$9)*AE878&lt;_xlfn.NORM.S.INV($C$6),1,0)</x:f>
        <x:v>0</x:v>
      </x:c>
      <x:c r="BA878" s="34" t="n">
        <x:f>IF(SQRT($C$9)*$B878+SQRT(1-$C$9)*AF878&lt;_xlfn.NORM.S.INV($C$6),1,0)</x:f>
        <x:v>0</x:v>
      </x:c>
      <x:c r="BB878" s="34" t="n">
        <x:f>IF(SQRT($C$9)*$B878+SQRT(1-$C$9)*AG878&lt;_xlfn.NORM.S.INV($C$6),1,0)</x:f>
        <x:v>0</x:v>
      </x:c>
      <x:c r="BC878" s="34" t="n">
        <x:f>IF(SQRT($C$9)*$B878+SQRT(1-$C$9)*AH878&lt;_xlfn.NORM.S.INV($C$6),1,0)</x:f>
        <x:v>0</x:v>
      </x:c>
      <x:c r="BD878" s="34" t="n">
        <x:f>IF(SQRT($C$9)*$B878+SQRT(1-$C$9)*AI878&lt;_xlfn.NORM.S.INV($C$6),1,0)</x:f>
        <x:v>0</x:v>
      </x:c>
      <x:c r="BE878" s="34" t="n">
        <x:f>IF(SQRT($C$9)*$B878+SQRT(1-$C$9)*AJ878&lt;_xlfn.NORM.S.INV($C$6),1,0)</x:f>
        <x:v>0</x:v>
      </x:c>
      <x:c r="BF878" s="34" t="n">
        <x:f>IF(SQRT($C$9)*$B878+SQRT(1-$C$9)*AK878&lt;_xlfn.NORM.S.INV($C$6),1,0)</x:f>
        <x:v>0</x:v>
      </x:c>
      <x:c r="BG878" s="34"/>
      <x:c r="BH878" s="34"/>
      <x:c r="BI878" s="34" t="n">
        <x:f>$B$11*(($A$1061)*$C878/$B$12*$B$7+(1-$A$1061)*$D878/$B$12*$C$7)</x:f>
        <x:v>0</x:v>
      </x:c>
      <x:c r="BJ878" s="34" t="n">
        <x:f>$B$11*(($A$1062)*$C878/$B$12*$B$7+(1-$A$1062)*$D878/$B$12*$C$7)</x:f>
        <x:v>0</x:v>
      </x:c>
      <x:c r="BK878" s="34" t="n">
        <x:f>$B$11*(($A$1063)*$C878/$B$12*$B$7+(1-$A$1063)*$D878/$B$12*$C$7)</x:f>
        <x:v>0</x:v>
      </x:c>
      <x:c r="BL878" s="34" t="n">
        <x:f>$B$11*(($A$1064)*$C878/$B$12*$B$7+(1-$A$1064)*$D878/$B$12*$C$7)</x:f>
        <x:v>0</x:v>
      </x:c>
      <x:c r="BM878" s="34" t="n">
        <x:f>$B$11*(($A$1065)*$C878/$B$12*$B$7+(1-$A$1065)*$D878/$B$12*$C$7)</x:f>
        <x:v>0</x:v>
      </x:c>
      <x:c r="BN878" s="34" t="n">
        <x:f>$B$11*(($A$1066)*$C878/$B$12*$B$7+(1-$A$1066)*$D878/$B$12*$C$7)</x:f>
        <x:v>0</x:v>
      </x:c>
      <x:c r="BO878" s="34" t="n">
        <x:f>$B$11*(($A$1067)*$C878/$B$12*$B$7+(1-$A$1067)*$D878/$B$12*$C$7)</x:f>
        <x:v>0</x:v>
      </x:c>
      <x:c r="BP878" s="34" t="n">
        <x:f>$B$11*(($A$1068)*$C878/$B$12*$B$7+(1-$A$1068)*$D878/$B$12*$C$7)</x:f>
        <x:v>0</x:v>
      </x:c>
      <x:c r="BQ878" s="34" t="n">
        <x:f>$B$11*(($A$1069)*$C878/$B$12*$B$7+(1-$A$1069)*$D878/$B$12*$C$7)</x:f>
        <x:v>0</x:v>
      </x:c>
      <x:c r="BR878" s="34" t="n">
        <x:f>$B$11*(($A$1070)*$C878/$B$12*$B$7+(1-$A$1070)*$D878/$B$12*$C$7)</x:f>
        <x:v>0</x:v>
      </x:c>
      <x:c r="BS878" s="34" t="n">
        <x:f>$B$11*(($A$1071)*$C878/$B$12*$B$7+(1-$A$1071)*$D878/$B$12*$C$7)</x:f>
        <x:v>0</x:v>
      </x:c>
      <x:c r="BT878" s="34" t="n">
        <x:f>$B$11*(($A$1072)*$C878/$B$12*$B$7+(1-$A$1072)*$D878/$B$12*$C$7)</x:f>
        <x:v>0</x:v>
      </x:c>
      <x:c r="BU878" s="34" t="n">
        <x:f>$B$11*(($A$1073)*$C878/$B$12*$B$7+(1-$A$1073)*$D878/$B$12*$C$7)</x:f>
        <x:v>0</x:v>
      </x:c>
      <x:c r="BV878" s="34" t="n">
        <x:f>$B$11*(($A$1074)*$C878/$B$12*$B$7+(1-$A$1074)*$D878/$B$12*$C$7)</x:f>
        <x:v>0</x:v>
      </x:c>
      <x:c r="BW878" s="34" t="n">
        <x:f>$B$11*(($A$1075)*$C878/$B$12*$B$7+(1-$A$1075)*$D878/$B$12*$C$7)</x:f>
        <x:v>0</x:v>
      </x:c>
      <x:c r="BX878" s="34" t="n">
        <x:f>$B$11*(($A$1076)*$C878/$B$12*$B$7+(1-$A$1076)*$D878/$B$12*$C$7)</x:f>
        <x:v>0</x:v>
      </x:c>
      <x:c r="BY878" s="34" t="n">
        <x:f>$B$11*(($A$1077)*$C878/$B$12*$B$7+(1-$A$1077)*$D878/$B$12*$C$7)</x:f>
        <x:v>0</x:v>
      </x:c>
      <x:c r="BZ878" s="34" t="n">
        <x:f>$B$11*(($A$1078)*$C878/$B$12*$B$7+(1-$A$1078)*$D878/$B$12*$C$7)</x:f>
        <x:v>0</x:v>
      </x:c>
      <x:c r="CA878" s="34" t="n">
        <x:f>$B$11*(($A$1079)*$C878/$B$12*$B$7+(1-$A$1079)*$D878/$B$12*$C$7)</x:f>
        <x:v>0</x:v>
      </x:c>
      <x:c r="CB878" s="34" t="n">
        <x:f>$B$11*(($A$1080)*$C878/$B$12*$B$7+(1-$A$1080)*$D878/$B$12*$C$7)</x:f>
        <x:v>0</x:v>
      </x:c>
      <x:c r="CC878" s="34" t="n">
        <x:f>$B$11*(($A$1081)*$C878/$B$12*$B$7+(1-$A$1081)*$D878/$B$12*$C$7)</x:f>
        <x:v>0</x:v>
      </x:c>
    </x:row>
    <x:row r="879">
      <x:c r="A879" s="34" t="n">
        <x:v>855</x:v>
      </x:c>
      <x:c r="B879" s="39" t="n">
        <x:v>-1.3408887079688956</x:v>
      </x:c>
      <x:c r="C879" s="1" t="n">
        <x:f>SUM(AM879:AV879)</x:f>
        <x:v>0</x:v>
      </x:c>
      <x:c r="D879" s="1" t="n">
        <x:f>SUM(AW879:BF879)</x:f>
        <x:v>1</x:v>
      </x:c>
      <x:c r="E879" s="17" t="n">
        <x:f>(1-C879/$B$12)*$B$8-C879/$B$12*$B$7</x:f>
        <x:v>0.05</x:v>
      </x:c>
      <x:c r="F879" s="17" t="n">
        <x:f>(1-D879/$B$12)*$C$8-D879/$B$12*$C$7</x:f>
        <x:v>0.021000000000000005</x:v>
      </x:c>
      <x:c r="G879" s="32" t="n">
        <x:f>$B$11*($B$10*C879/$B$12*$B$7+(1-$B$10)*D879/$B$12*$C$7)</x:f>
        <x:v>300</x:v>
      </x:c>
      <x:c r="H879" s="17" t="n">
        <x:f>$B$10*E879+(1-$B$10)*F879</x:f>
        <x:v>0.035500000000000004</x:v>
      </x:c>
      <x:c r="I879" s="34"/>
      <x:c r="J879" s="34"/>
      <x:c r="K879" s="34"/>
      <x:c r="L879" s="34"/>
      <x:c r="M879" s="34"/>
      <x:c r="N879" s="34"/>
      <x:c r="O879" s="34"/>
      <x:c r="P879" s="34"/>
      <x:c r="Q879" s="34"/>
      <x:c r="R879" s="39" t="n">
        <x:v>0.06240104008669722</x:v>
      </x:c>
      <x:c r="S879" s="39" t="n">
        <x:v>0.0805652881833656</x:v>
      </x:c>
      <x:c r="T879" s="39" t="n">
        <x:v>-0.772799049922692</x:v>
      </x:c>
      <x:c r="U879" s="39" t="n">
        <x:v>-0.4130926239514562</x:v>
      </x:c>
      <x:c r="V879" s="39" t="n">
        <x:v>-0.5020678637205443</x:v>
      </x:c>
      <x:c r="W879" s="39" t="n">
        <x:v>-0.43298978832232904</x:v>
      </x:c>
      <x:c r="X879" s="39" t="n">
        <x:v>0.8444718258279506</x:v>
      </x:c>
      <x:c r="Y879" s="39" t="n">
        <x:v>-1.4078925316838118</x:v>
      </x:c>
      <x:c r="Z879" s="39" t="n">
        <x:v>-0.343537671341682</x:v>
      </x:c>
      <x:c r="AA879" s="39" t="n">
        <x:v>-1.3898714493269142</x:v>
      </x:c>
      <x:c r="AB879" s="39" t="n">
        <x:v>0.029636073613644676</x:v>
      </x:c>
      <x:c r="AC879" s="39" t="n">
        <x:v>-1.0234081700410822</x:v>
      </x:c>
      <x:c r="AD879" s="39" t="n">
        <x:v>-0.07280070048034844</x:v>
      </x:c>
      <x:c r="AE879" s="39" t="n">
        <x:v>-1.2048927593692211</x:v>
      </x:c>
      <x:c r="AF879" s="39" t="n">
        <x:v>-0.08629275194789077</x:v>
      </x:c>
      <x:c r="AG879" s="39" t="n">
        <x:v>1.5496074414566556</x:v>
      </x:c>
      <x:c r="AH879" s="39" t="n">
        <x:v>1.1445770396478883</x:v>
      </x:c>
      <x:c r="AI879" s="39" t="n">
        <x:v>-0.9189825877382993</x:v>
      </x:c>
      <x:c r="AJ879" s="39" t="n">
        <x:v>0.3048402655133354</x:v>
      </x:c>
      <x:c r="AK879" s="39" t="n">
        <x:v>1.5496865886222482</x:v>
      </x:c>
      <x:c r="AL879" s="34"/>
      <x:c r="AM879" s="34" t="n">
        <x:f>IF(SQRT($B$9)*$B879+SQRT(1-$B$9)*R879&lt;_xlfn.NORM.S.INV($B$6),1,0)</x:f>
        <x:v>0</x:v>
      </x:c>
      <x:c r="AN879" s="34" t="n">
        <x:f>IF(SQRT($B$9)*$B879+SQRT(1-$B$9)*S879&lt;_xlfn.NORM.S.INV($B$6),1,0)</x:f>
        <x:v>0</x:v>
      </x:c>
      <x:c r="AO879" s="34" t="n">
        <x:f>IF(SQRT($B$9)*$B879+SQRT(1-$B$9)*T879&lt;_xlfn.NORM.S.INV($B$6),1,0)</x:f>
        <x:v>0</x:v>
      </x:c>
      <x:c r="AP879" s="34" t="n">
        <x:f>IF(SQRT($B$9)*$B879+SQRT(1-$B$9)*U879&lt;_xlfn.NORM.S.INV($B$6),1,0)</x:f>
        <x:v>0</x:v>
      </x:c>
      <x:c r="AQ879" s="34" t="n">
        <x:f>IF(SQRT($B$9)*$B879+SQRT(1-$B$9)*V879&lt;_xlfn.NORM.S.INV($B$6),1,0)</x:f>
        <x:v>0</x:v>
      </x:c>
      <x:c r="AR879" s="34" t="n">
        <x:f>IF(SQRT($B$9)*$B879+SQRT(1-$B$9)*W879&lt;_xlfn.NORM.S.INV($B$6),1,0)</x:f>
        <x:v>0</x:v>
      </x:c>
      <x:c r="AS879" s="34" t="n">
        <x:f>IF(SQRT($B$9)*$B879+SQRT(1-$B$9)*X879&lt;_xlfn.NORM.S.INV($B$6),1,0)</x:f>
        <x:v>0</x:v>
      </x:c>
      <x:c r="AT879" s="34" t="n">
        <x:f>IF(SQRT($B$9)*$B879+SQRT(1-$B$9)*Y879&lt;_xlfn.NORM.S.INV($B$6),1,0)</x:f>
        <x:v>0</x:v>
      </x:c>
      <x:c r="AU879" s="34" t="n">
        <x:f>IF(SQRT($B$9)*$B879+SQRT(1-$B$9)*Z879&lt;_xlfn.NORM.S.INV($B$6),1,0)</x:f>
        <x:v>0</x:v>
      </x:c>
      <x:c r="AV879" s="34" t="n">
        <x:f>IF(SQRT($B$9)*$B879+SQRT(1-$B$9)*AA879&lt;_xlfn.NORM.S.INV($B$6),1,0)</x:f>
        <x:v>0</x:v>
      </x:c>
      <x:c r="AW879" s="34" t="n">
        <x:f>IF(SQRT($C$9)*$B879+SQRT(1-$C$9)*AB879&lt;_xlfn.NORM.S.INV($C$6),1,0)</x:f>
        <x:v>0</x:v>
      </x:c>
      <x:c r="AX879" s="34" t="n">
        <x:f>IF(SQRT($C$9)*$B879+SQRT(1-$C$9)*AC879&lt;_xlfn.NORM.S.INV($C$6),1,0)</x:f>
        <x:v>0</x:v>
      </x:c>
      <x:c r="AY879" s="34" t="n">
        <x:f>IF(SQRT($C$9)*$B879+SQRT(1-$C$9)*AD879&lt;_xlfn.NORM.S.INV($C$6),1,0)</x:f>
        <x:v>0</x:v>
      </x:c>
      <x:c r="AZ879" s="34" t="n">
        <x:f>IF(SQRT($C$9)*$B879+SQRT(1-$C$9)*AE879&lt;_xlfn.NORM.S.INV($C$6),1,0)</x:f>
        <x:v>1</x:v>
      </x:c>
      <x:c r="BA879" s="34" t="n">
        <x:f>IF(SQRT($C$9)*$B879+SQRT(1-$C$9)*AF879&lt;_xlfn.NORM.S.INV($C$6),1,0)</x:f>
        <x:v>0</x:v>
      </x:c>
      <x:c r="BB879" s="34" t="n">
        <x:f>IF(SQRT($C$9)*$B879+SQRT(1-$C$9)*AG879&lt;_xlfn.NORM.S.INV($C$6),1,0)</x:f>
        <x:v>0</x:v>
      </x:c>
      <x:c r="BC879" s="34" t="n">
        <x:f>IF(SQRT($C$9)*$B879+SQRT(1-$C$9)*AH879&lt;_xlfn.NORM.S.INV($C$6),1,0)</x:f>
        <x:v>0</x:v>
      </x:c>
      <x:c r="BD879" s="34" t="n">
        <x:f>IF(SQRT($C$9)*$B879+SQRT(1-$C$9)*AI879&lt;_xlfn.NORM.S.INV($C$6),1,0)</x:f>
        <x:v>0</x:v>
      </x:c>
      <x:c r="BE879" s="34" t="n">
        <x:f>IF(SQRT($C$9)*$B879+SQRT(1-$C$9)*AJ879&lt;_xlfn.NORM.S.INV($C$6),1,0)</x:f>
        <x:v>0</x:v>
      </x:c>
      <x:c r="BF879" s="34" t="n">
        <x:f>IF(SQRT($C$9)*$B879+SQRT(1-$C$9)*AK879&lt;_xlfn.NORM.S.INV($C$6),1,0)</x:f>
        <x:v>0</x:v>
      </x:c>
      <x:c r="BG879" s="34"/>
      <x:c r="BH879" s="34"/>
      <x:c r="BI879" s="34" t="n">
        <x:f>$B$11*(($A$1061)*$C879/$B$12*$B$7+(1-$A$1061)*$D879/$B$12*$C$7)</x:f>
        <x:v>600</x:v>
      </x:c>
      <x:c r="BJ879" s="34" t="n">
        <x:f>$B$11*(($A$1062)*$C879/$B$12*$B$7+(1-$A$1062)*$D879/$B$12*$C$7)</x:f>
        <x:v>570</x:v>
      </x:c>
      <x:c r="BK879" s="34" t="n">
        <x:f>$B$11*(($A$1063)*$C879/$B$12*$B$7+(1-$A$1063)*$D879/$B$12*$C$7)</x:f>
        <x:v>540</x:v>
      </x:c>
      <x:c r="BL879" s="34" t="n">
        <x:f>$B$11*(($A$1064)*$C879/$B$12*$B$7+(1-$A$1064)*$D879/$B$12*$C$7)</x:f>
        <x:v>509.99999999999994</x:v>
      </x:c>
      <x:c r="BM879" s="34" t="n">
        <x:f>$B$11*(($A$1065)*$C879/$B$12*$B$7+(1-$A$1065)*$D879/$B$12*$C$7)</x:f>
        <x:v>480</x:v>
      </x:c>
      <x:c r="BN879" s="34" t="n">
        <x:f>$B$11*(($A$1066)*$C879/$B$12*$B$7+(1-$A$1066)*$D879/$B$12*$C$7)</x:f>
        <x:v>450</x:v>
      </x:c>
      <x:c r="BO879" s="34" t="n">
        <x:f>$B$11*(($A$1067)*$C879/$B$12*$B$7+(1-$A$1067)*$D879/$B$12*$C$7)</x:f>
        <x:v>419.99999999999994</x:v>
      </x:c>
      <x:c r="BP879" s="34" t="n">
        <x:f>$B$11*(($A$1068)*$C879/$B$12*$B$7+(1-$A$1068)*$D879/$B$12*$C$7)</x:f>
        <x:v>390</x:v>
      </x:c>
      <x:c r="BQ879" s="34" t="n">
        <x:f>$B$11*(($A$1069)*$C879/$B$12*$B$7+(1-$A$1069)*$D879/$B$12*$C$7)</x:f>
        <x:v>360</x:v>
      </x:c>
      <x:c r="BR879" s="34" t="n">
        <x:f>$B$11*(($A$1070)*$C879/$B$12*$B$7+(1-$A$1070)*$D879/$B$12*$C$7)</x:f>
        <x:v>330</x:v>
      </x:c>
      <x:c r="BS879" s="34" t="n">
        <x:f>$B$11*(($A$1071)*$C879/$B$12*$B$7+(1-$A$1071)*$D879/$B$12*$C$7)</x:f>
        <x:v>300</x:v>
      </x:c>
      <x:c r="BT879" s="34" t="n">
        <x:f>$B$11*(($A$1072)*$C879/$B$12*$B$7+(1-$A$1072)*$D879/$B$12*$C$7)</x:f>
        <x:v>270</x:v>
      </x:c>
      <x:c r="BU879" s="34" t="n">
        <x:f>$B$11*(($A$1073)*$C879/$B$12*$B$7+(1-$A$1073)*$D879/$B$12*$C$7)</x:f>
        <x:v>240</x:v>
      </x:c>
      <x:c r="BV879" s="34" t="n">
        <x:f>$B$11*(($A$1074)*$C879/$B$12*$B$7+(1-$A$1074)*$D879/$B$12*$C$7)</x:f>
        <x:v>209.99999999999997</x:v>
      </x:c>
      <x:c r="BW879" s="34" t="n">
        <x:f>$B$11*(($A$1075)*$C879/$B$12*$B$7+(1-$A$1075)*$D879/$B$12*$C$7)</x:f>
        <x:v>180.00000000000003</x:v>
      </x:c>
      <x:c r="BX879" s="34" t="n">
        <x:f>$B$11*(($A$1076)*$C879/$B$12*$B$7+(1-$A$1076)*$D879/$B$12*$C$7)</x:f>
        <x:v>150</x:v>
      </x:c>
      <x:c r="BY879" s="34" t="n">
        <x:f>$B$11*(($A$1077)*$C879/$B$12*$B$7+(1-$A$1077)*$D879/$B$12*$C$7)</x:f>
        <x:v>119.99999999999999</x:v>
      </x:c>
      <x:c r="BZ879" s="34" t="n">
        <x:f>$B$11*(($A$1078)*$C879/$B$12*$B$7+(1-$A$1078)*$D879/$B$12*$C$7)</x:f>
        <x:v>90.00000000000001</x:v>
      </x:c>
      <x:c r="CA879" s="34" t="n">
        <x:f>$B$11*(($A$1079)*$C879/$B$12*$B$7+(1-$A$1079)*$D879/$B$12*$C$7)</x:f>
        <x:v>59.99999999999999</x:v>
      </x:c>
      <x:c r="CB879" s="34" t="n">
        <x:f>$B$11*(($A$1080)*$C879/$B$12*$B$7+(1-$A$1080)*$D879/$B$12*$C$7)</x:f>
        <x:v>30.00000000000003</x:v>
      </x:c>
      <x:c r="CC879" s="34" t="n">
        <x:f>$B$11*(($A$1081)*$C879/$B$12*$B$7+(1-$A$1081)*$D879/$B$12*$C$7)</x:f>
        <x:v>0</x:v>
      </x:c>
    </x:row>
    <x:row r="880">
      <x:c r="A880" s="34" t="n">
        <x:v>856</x:v>
      </x:c>
      <x:c r="B880" s="39" t="n">
        <x:v>-0.07935177221036503</x:v>
      </x:c>
      <x:c r="C880" s="1" t="n">
        <x:f>SUM(AM880:AV880)</x:f>
        <x:v>0</x:v>
      </x:c>
      <x:c r="D880" s="1" t="n">
        <x:f>SUM(AW880:BF880)</x:f>
        <x:v>1</x:v>
      </x:c>
      <x:c r="E880" s="17" t="n">
        <x:f>(1-C880/$B$12)*$B$8-C880/$B$12*$B$7</x:f>
        <x:v>0.05</x:v>
      </x:c>
      <x:c r="F880" s="17" t="n">
        <x:f>(1-D880/$B$12)*$C$8-D880/$B$12*$C$7</x:f>
        <x:v>0.021000000000000005</x:v>
      </x:c>
      <x:c r="G880" s="32" t="n">
        <x:f>$B$11*($B$10*C880/$B$12*$B$7+(1-$B$10)*D880/$B$12*$C$7)</x:f>
        <x:v>300</x:v>
      </x:c>
      <x:c r="H880" s="17" t="n">
        <x:f>$B$10*E880+(1-$B$10)*F880</x:f>
        <x:v>0.035500000000000004</x:v>
      </x:c>
      <x:c r="I880" s="34"/>
      <x:c r="J880" s="34"/>
      <x:c r="K880" s="34"/>
      <x:c r="L880" s="34"/>
      <x:c r="M880" s="34"/>
      <x:c r="N880" s="34"/>
      <x:c r="O880" s="34"/>
      <x:c r="P880" s="34"/>
      <x:c r="Q880" s="34"/>
      <x:c r="R880" s="39" t="n">
        <x:v>0.5881166471874762</x:v>
      </x:c>
      <x:c r="S880" s="39" t="n">
        <x:v>-0.07694746212110488</x:v>
      </x:c>
      <x:c r="T880" s="39" t="n">
        <x:v>-0.7481633538893012</x:v>
      </x:c>
      <x:c r="U880" s="39" t="n">
        <x:v>0.7990962998263299</x:v>
      </x:c>
      <x:c r="V880" s="39" t="n">
        <x:v>-0.9499982239434909</x:v>
      </x:c>
      <x:c r="W880" s="39" t="n">
        <x:v>-0.02365238593146799</x:v>
      </x:c>
      <x:c r="X880" s="39" t="n">
        <x:v>0.37800146066527346</x:v>
      </x:c>
      <x:c r="Y880" s="39" t="n">
        <x:v>-0.25051059013324495</x:v>
      </x:c>
      <x:c r="Z880" s="39" t="n">
        <x:v>0.01103414582194388</x:v>
      </x:c>
      <x:c r="AA880" s="39" t="n">
        <x:v>-0.670323666839431</x:v>
      </x:c>
      <x:c r="AB880" s="39" t="n">
        <x:v>-2.056512257050893</x:v>
      </x:c>
      <x:c r="AC880" s="39" t="n">
        <x:v>1.5590163193906452</x:v>
      </x:c>
      <x:c r="AD880" s="39" t="n">
        <x:v>0.38770685107868763</x:v>
      </x:c>
      <x:c r="AE880" s="39" t="n">
        <x:v>1.4078466235273945</x:v>
      </x:c>
      <x:c r="AF880" s="39" t="n">
        <x:v>-0.4258167071502369</x:v>
      </x:c>
      <x:c r="AG880" s="39" t="n">
        <x:v>-0.860225919626953</x:v>
      </x:c>
      <x:c r="AH880" s="39" t="n">
        <x:v>0.6178035981422163</x:v>
      </x:c>
      <x:c r="AI880" s="39" t="n">
        <x:v>-0.16422918811315404</x:v>
      </x:c>
      <x:c r="AJ880" s="39" t="n">
        <x:v>-1.273404645839847</x:v>
      </x:c>
      <x:c r="AK880" s="39" t="n">
        <x:v>0.4180437974254634</x:v>
      </x:c>
      <x:c r="AL880" s="34"/>
      <x:c r="AM880" s="34" t="n">
        <x:f>IF(SQRT($B$9)*$B880+SQRT(1-$B$9)*R880&lt;_xlfn.NORM.S.INV($B$6),1,0)</x:f>
        <x:v>0</x:v>
      </x:c>
      <x:c r="AN880" s="34" t="n">
        <x:f>IF(SQRT($B$9)*$B880+SQRT(1-$B$9)*S880&lt;_xlfn.NORM.S.INV($B$6),1,0)</x:f>
        <x:v>0</x:v>
      </x:c>
      <x:c r="AO880" s="34" t="n">
        <x:f>IF(SQRT($B$9)*$B880+SQRT(1-$B$9)*T880&lt;_xlfn.NORM.S.INV($B$6),1,0)</x:f>
        <x:v>0</x:v>
      </x:c>
      <x:c r="AP880" s="34" t="n">
        <x:f>IF(SQRT($B$9)*$B880+SQRT(1-$B$9)*U880&lt;_xlfn.NORM.S.INV($B$6),1,0)</x:f>
        <x:v>0</x:v>
      </x:c>
      <x:c r="AQ880" s="34" t="n">
        <x:f>IF(SQRT($B$9)*$B880+SQRT(1-$B$9)*V880&lt;_xlfn.NORM.S.INV($B$6),1,0)</x:f>
        <x:v>0</x:v>
      </x:c>
      <x:c r="AR880" s="34" t="n">
        <x:f>IF(SQRT($B$9)*$B880+SQRT(1-$B$9)*W880&lt;_xlfn.NORM.S.INV($B$6),1,0)</x:f>
        <x:v>0</x:v>
      </x:c>
      <x:c r="AS880" s="34" t="n">
        <x:f>IF(SQRT($B$9)*$B880+SQRT(1-$B$9)*X880&lt;_xlfn.NORM.S.INV($B$6),1,0)</x:f>
        <x:v>0</x:v>
      </x:c>
      <x:c r="AT880" s="34" t="n">
        <x:f>IF(SQRT($B$9)*$B880+SQRT(1-$B$9)*Y880&lt;_xlfn.NORM.S.INV($B$6),1,0)</x:f>
        <x:v>0</x:v>
      </x:c>
      <x:c r="AU880" s="34" t="n">
        <x:f>IF(SQRT($B$9)*$B880+SQRT(1-$B$9)*Z880&lt;_xlfn.NORM.S.INV($B$6),1,0)</x:f>
        <x:v>0</x:v>
      </x:c>
      <x:c r="AV880" s="34" t="n">
        <x:f>IF(SQRT($B$9)*$B880+SQRT(1-$B$9)*AA880&lt;_xlfn.NORM.S.INV($B$6),1,0)</x:f>
        <x:v>0</x:v>
      </x:c>
      <x:c r="AW880" s="34" t="n">
        <x:f>IF(SQRT($C$9)*$B880+SQRT(1-$C$9)*AB880&lt;_xlfn.NORM.S.INV($C$6),1,0)</x:f>
        <x:v>1</x:v>
      </x:c>
      <x:c r="AX880" s="34" t="n">
        <x:f>IF(SQRT($C$9)*$B880+SQRT(1-$C$9)*AC880&lt;_xlfn.NORM.S.INV($C$6),1,0)</x:f>
        <x:v>0</x:v>
      </x:c>
      <x:c r="AY880" s="34" t="n">
        <x:f>IF(SQRT($C$9)*$B880+SQRT(1-$C$9)*AD880&lt;_xlfn.NORM.S.INV($C$6),1,0)</x:f>
        <x:v>0</x:v>
      </x:c>
      <x:c r="AZ880" s="34" t="n">
        <x:f>IF(SQRT($C$9)*$B880+SQRT(1-$C$9)*AE880&lt;_xlfn.NORM.S.INV($C$6),1,0)</x:f>
        <x:v>0</x:v>
      </x:c>
      <x:c r="BA880" s="34" t="n">
        <x:f>IF(SQRT($C$9)*$B880+SQRT(1-$C$9)*AF880&lt;_xlfn.NORM.S.INV($C$6),1,0)</x:f>
        <x:v>0</x:v>
      </x:c>
      <x:c r="BB880" s="34" t="n">
        <x:f>IF(SQRT($C$9)*$B880+SQRT(1-$C$9)*AG880&lt;_xlfn.NORM.S.INV($C$6),1,0)</x:f>
        <x:v>0</x:v>
      </x:c>
      <x:c r="BC880" s="34" t="n">
        <x:f>IF(SQRT($C$9)*$B880+SQRT(1-$C$9)*AH880&lt;_xlfn.NORM.S.INV($C$6),1,0)</x:f>
        <x:v>0</x:v>
      </x:c>
      <x:c r="BD880" s="34" t="n">
        <x:f>IF(SQRT($C$9)*$B880+SQRT(1-$C$9)*AI880&lt;_xlfn.NORM.S.INV($C$6),1,0)</x:f>
        <x:v>0</x:v>
      </x:c>
      <x:c r="BE880" s="34" t="n">
        <x:f>IF(SQRT($C$9)*$B880+SQRT(1-$C$9)*AJ880&lt;_xlfn.NORM.S.INV($C$6),1,0)</x:f>
        <x:v>0</x:v>
      </x:c>
      <x:c r="BF880" s="34" t="n">
        <x:f>IF(SQRT($C$9)*$B880+SQRT(1-$C$9)*AK880&lt;_xlfn.NORM.S.INV($C$6),1,0)</x:f>
        <x:v>0</x:v>
      </x:c>
      <x:c r="BG880" s="34"/>
      <x:c r="BH880" s="34"/>
      <x:c r="BI880" s="34" t="n">
        <x:f>$B$11*(($A$1061)*$C880/$B$12*$B$7+(1-$A$1061)*$D880/$B$12*$C$7)</x:f>
        <x:v>600</x:v>
      </x:c>
      <x:c r="BJ880" s="34" t="n">
        <x:f>$B$11*(($A$1062)*$C880/$B$12*$B$7+(1-$A$1062)*$D880/$B$12*$C$7)</x:f>
        <x:v>570</x:v>
      </x:c>
      <x:c r="BK880" s="34" t="n">
        <x:f>$B$11*(($A$1063)*$C880/$B$12*$B$7+(1-$A$1063)*$D880/$B$12*$C$7)</x:f>
        <x:v>540</x:v>
      </x:c>
      <x:c r="BL880" s="34" t="n">
        <x:f>$B$11*(($A$1064)*$C880/$B$12*$B$7+(1-$A$1064)*$D880/$B$12*$C$7)</x:f>
        <x:v>509.99999999999994</x:v>
      </x:c>
      <x:c r="BM880" s="34" t="n">
        <x:f>$B$11*(($A$1065)*$C880/$B$12*$B$7+(1-$A$1065)*$D880/$B$12*$C$7)</x:f>
        <x:v>480</x:v>
      </x:c>
      <x:c r="BN880" s="34" t="n">
        <x:f>$B$11*(($A$1066)*$C880/$B$12*$B$7+(1-$A$1066)*$D880/$B$12*$C$7)</x:f>
        <x:v>450</x:v>
      </x:c>
      <x:c r="BO880" s="34" t="n">
        <x:f>$B$11*(($A$1067)*$C880/$B$12*$B$7+(1-$A$1067)*$D880/$B$12*$C$7)</x:f>
        <x:v>419.99999999999994</x:v>
      </x:c>
      <x:c r="BP880" s="34" t="n">
        <x:f>$B$11*(($A$1068)*$C880/$B$12*$B$7+(1-$A$1068)*$D880/$B$12*$C$7)</x:f>
        <x:v>390</x:v>
      </x:c>
      <x:c r="BQ880" s="34" t="n">
        <x:f>$B$11*(($A$1069)*$C880/$B$12*$B$7+(1-$A$1069)*$D880/$B$12*$C$7)</x:f>
        <x:v>360</x:v>
      </x:c>
      <x:c r="BR880" s="34" t="n">
        <x:f>$B$11*(($A$1070)*$C880/$B$12*$B$7+(1-$A$1070)*$D880/$B$12*$C$7)</x:f>
        <x:v>330</x:v>
      </x:c>
      <x:c r="BS880" s="34" t="n">
        <x:f>$B$11*(($A$1071)*$C880/$B$12*$B$7+(1-$A$1071)*$D880/$B$12*$C$7)</x:f>
        <x:v>300</x:v>
      </x:c>
      <x:c r="BT880" s="34" t="n">
        <x:f>$B$11*(($A$1072)*$C880/$B$12*$B$7+(1-$A$1072)*$D880/$B$12*$C$7)</x:f>
        <x:v>270</x:v>
      </x:c>
      <x:c r="BU880" s="34" t="n">
        <x:f>$B$11*(($A$1073)*$C880/$B$12*$B$7+(1-$A$1073)*$D880/$B$12*$C$7)</x:f>
        <x:v>240</x:v>
      </x:c>
      <x:c r="BV880" s="34" t="n">
        <x:f>$B$11*(($A$1074)*$C880/$B$12*$B$7+(1-$A$1074)*$D880/$B$12*$C$7)</x:f>
        <x:v>209.99999999999997</x:v>
      </x:c>
      <x:c r="BW880" s="34" t="n">
        <x:f>$B$11*(($A$1075)*$C880/$B$12*$B$7+(1-$A$1075)*$D880/$B$12*$C$7)</x:f>
        <x:v>180.00000000000003</x:v>
      </x:c>
      <x:c r="BX880" s="34" t="n">
        <x:f>$B$11*(($A$1076)*$C880/$B$12*$B$7+(1-$A$1076)*$D880/$B$12*$C$7)</x:f>
        <x:v>150</x:v>
      </x:c>
      <x:c r="BY880" s="34" t="n">
        <x:f>$B$11*(($A$1077)*$C880/$B$12*$B$7+(1-$A$1077)*$D880/$B$12*$C$7)</x:f>
        <x:v>119.99999999999999</x:v>
      </x:c>
      <x:c r="BZ880" s="34" t="n">
        <x:f>$B$11*(($A$1078)*$C880/$B$12*$B$7+(1-$A$1078)*$D880/$B$12*$C$7)</x:f>
        <x:v>90.00000000000001</x:v>
      </x:c>
      <x:c r="CA880" s="34" t="n">
        <x:f>$B$11*(($A$1079)*$C880/$B$12*$B$7+(1-$A$1079)*$D880/$B$12*$C$7)</x:f>
        <x:v>59.99999999999999</x:v>
      </x:c>
      <x:c r="CB880" s="34" t="n">
        <x:f>$B$11*(($A$1080)*$C880/$B$12*$B$7+(1-$A$1080)*$D880/$B$12*$C$7)</x:f>
        <x:v>30.00000000000003</x:v>
      </x:c>
      <x:c r="CC880" s="34" t="n">
        <x:f>$B$11*(($A$1081)*$C880/$B$12*$B$7+(1-$A$1081)*$D880/$B$12*$C$7)</x:f>
        <x:v>0</x:v>
      </x:c>
    </x:row>
    <x:row r="881">
      <x:c r="A881" s="34" t="n">
        <x:v>857</x:v>
      </x:c>
      <x:c r="B881" s="39" t="n">
        <x:v>-0.4400747237083198</x:v>
      </x:c>
      <x:c r="C881" s="1" t="n">
        <x:f>SUM(AM881:AV881)</x:f>
        <x:v>0</x:v>
      </x:c>
      <x:c r="D881" s="1" t="n">
        <x:f>SUM(AW881:BF881)</x:f>
        <x:v>1</x:v>
      </x:c>
      <x:c r="E881" s="17" t="n">
        <x:f>(1-C881/$B$12)*$B$8-C881/$B$12*$B$7</x:f>
        <x:v>0.05</x:v>
      </x:c>
      <x:c r="F881" s="17" t="n">
        <x:f>(1-D881/$B$12)*$C$8-D881/$B$12*$C$7</x:f>
        <x:v>0.021000000000000005</x:v>
      </x:c>
      <x:c r="G881" s="32" t="n">
        <x:f>$B$11*($B$10*C881/$B$12*$B$7+(1-$B$10)*D881/$B$12*$C$7)</x:f>
        <x:v>300</x:v>
      </x:c>
      <x:c r="H881" s="17" t="n">
        <x:f>$B$10*E881+(1-$B$10)*F881</x:f>
        <x:v>0.035500000000000004</x:v>
      </x:c>
      <x:c r="I881" s="34"/>
      <x:c r="J881" s="34"/>
      <x:c r="K881" s="34"/>
      <x:c r="L881" s="34"/>
      <x:c r="M881" s="34"/>
      <x:c r="N881" s="34"/>
      <x:c r="O881" s="34"/>
      <x:c r="P881" s="34"/>
      <x:c r="Q881" s="34"/>
      <x:c r="R881" s="39" t="n">
        <x:v>0.09792078433868379</x:v>
      </x:c>
      <x:c r="S881" s="39" t="n">
        <x:v>-0.137588682122208</x:v>
      </x:c>
      <x:c r="T881" s="39" t="n">
        <x:v>0.8512199099897295</x:v>
      </x:c>
      <x:c r="U881" s="39" t="n">
        <x:v>-0.38866070508149536</x:v>
      </x:c>
      <x:c r="V881" s="39" t="n">
        <x:v>0.2782949219334097</x:v>
      </x:c>
      <x:c r="W881" s="39" t="n">
        <x:v>0.8416800653433364</x:v>
      </x:c>
      <x:c r="X881" s="39" t="n">
        <x:v>-1.187904731431452</x:v>
      </x:c>
      <x:c r="Y881" s="39" t="n">
        <x:v>-0.8275171582310242</x:v>
      </x:c>
      <x:c r="Z881" s="39" t="n">
        <x:v>-1.2781841339272544</x:v>
      </x:c>
      <x:c r="AA881" s="39" t="n">
        <x:v>-1.664061919016784</x:v>
      </x:c>
      <x:c r="AB881" s="39" t="n">
        <x:v>-0.28656969504294766</x:v>
      </x:c>
      <x:c r="AC881" s="39" t="n">
        <x:v>1.0651225142874352</x:v>
      </x:c>
      <x:c r="AD881" s="39" t="n">
        <x:v>0.3517620844966978</x:v>
      </x:c>
      <x:c r="AE881" s="39" t="n">
        <x:v>-0.33007368265240117</x:v>
      </x:c>
      <x:c r="AF881" s="39" t="n">
        <x:v>-0.2644380645838641</x:v>
      </x:c>
      <x:c r="AG881" s="39" t="n">
        <x:v>0.327404906748538</x:v>
      </x:c>
      <x:c r="AH881" s="39" t="n">
        <x:v>0.11569745653770261</x:v>
      </x:c>
      <x:c r="AI881" s="39" t="n">
        <x:v>0.1525726319551522</x:v>
      </x:c>
      <x:c r="AJ881" s="39" t="n">
        <x:v>-2.0093478169831167</x:v>
      </x:c>
      <x:c r="AK881" s="39" t="n">
        <x:v>-1.332422686027349</x:v>
      </x:c>
      <x:c r="AL881" s="34"/>
      <x:c r="AM881" s="34" t="n">
        <x:f>IF(SQRT($B$9)*$B881+SQRT(1-$B$9)*R881&lt;_xlfn.NORM.S.INV($B$6),1,0)</x:f>
        <x:v>0</x:v>
      </x:c>
      <x:c r="AN881" s="34" t="n">
        <x:f>IF(SQRT($B$9)*$B881+SQRT(1-$B$9)*S881&lt;_xlfn.NORM.S.INV($B$6),1,0)</x:f>
        <x:v>0</x:v>
      </x:c>
      <x:c r="AO881" s="34" t="n">
        <x:f>IF(SQRT($B$9)*$B881+SQRT(1-$B$9)*T881&lt;_xlfn.NORM.S.INV($B$6),1,0)</x:f>
        <x:v>0</x:v>
      </x:c>
      <x:c r="AP881" s="34" t="n">
        <x:f>IF(SQRT($B$9)*$B881+SQRT(1-$B$9)*U881&lt;_xlfn.NORM.S.INV($B$6),1,0)</x:f>
        <x:v>0</x:v>
      </x:c>
      <x:c r="AQ881" s="34" t="n">
        <x:f>IF(SQRT($B$9)*$B881+SQRT(1-$B$9)*V881&lt;_xlfn.NORM.S.INV($B$6),1,0)</x:f>
        <x:v>0</x:v>
      </x:c>
      <x:c r="AR881" s="34" t="n">
        <x:f>IF(SQRT($B$9)*$B881+SQRT(1-$B$9)*W881&lt;_xlfn.NORM.S.INV($B$6),1,0)</x:f>
        <x:v>0</x:v>
      </x:c>
      <x:c r="AS881" s="34" t="n">
        <x:f>IF(SQRT($B$9)*$B881+SQRT(1-$B$9)*X881&lt;_xlfn.NORM.S.INV($B$6),1,0)</x:f>
        <x:v>0</x:v>
      </x:c>
      <x:c r="AT881" s="34" t="n">
        <x:f>IF(SQRT($B$9)*$B881+SQRT(1-$B$9)*Y881&lt;_xlfn.NORM.S.INV($B$6),1,0)</x:f>
        <x:v>0</x:v>
      </x:c>
      <x:c r="AU881" s="34" t="n">
        <x:f>IF(SQRT($B$9)*$B881+SQRT(1-$B$9)*Z881&lt;_xlfn.NORM.S.INV($B$6),1,0)</x:f>
        <x:v>0</x:v>
      </x:c>
      <x:c r="AV881" s="34" t="n">
        <x:f>IF(SQRT($B$9)*$B881+SQRT(1-$B$9)*AA881&lt;_xlfn.NORM.S.INV($B$6),1,0)</x:f>
        <x:v>0</x:v>
      </x:c>
      <x:c r="AW881" s="34" t="n">
        <x:f>IF(SQRT($C$9)*$B881+SQRT(1-$C$9)*AB881&lt;_xlfn.NORM.S.INV($C$6),1,0)</x:f>
        <x:v>0</x:v>
      </x:c>
      <x:c r="AX881" s="34" t="n">
        <x:f>IF(SQRT($C$9)*$B881+SQRT(1-$C$9)*AC881&lt;_xlfn.NORM.S.INV($C$6),1,0)</x:f>
        <x:v>0</x:v>
      </x:c>
      <x:c r="AY881" s="34" t="n">
        <x:f>IF(SQRT($C$9)*$B881+SQRT(1-$C$9)*AD881&lt;_xlfn.NORM.S.INV($C$6),1,0)</x:f>
        <x:v>0</x:v>
      </x:c>
      <x:c r="AZ881" s="34" t="n">
        <x:f>IF(SQRT($C$9)*$B881+SQRT(1-$C$9)*AE881&lt;_xlfn.NORM.S.INV($C$6),1,0)</x:f>
        <x:v>0</x:v>
      </x:c>
      <x:c r="BA881" s="34" t="n">
        <x:f>IF(SQRT($C$9)*$B881+SQRT(1-$C$9)*AF881&lt;_xlfn.NORM.S.INV($C$6),1,0)</x:f>
        <x:v>0</x:v>
      </x:c>
      <x:c r="BB881" s="34" t="n">
        <x:f>IF(SQRT($C$9)*$B881+SQRT(1-$C$9)*AG881&lt;_xlfn.NORM.S.INV($C$6),1,0)</x:f>
        <x:v>0</x:v>
      </x:c>
      <x:c r="BC881" s="34" t="n">
        <x:f>IF(SQRT($C$9)*$B881+SQRT(1-$C$9)*AH881&lt;_xlfn.NORM.S.INV($C$6),1,0)</x:f>
        <x:v>0</x:v>
      </x:c>
      <x:c r="BD881" s="34" t="n">
        <x:f>IF(SQRT($C$9)*$B881+SQRT(1-$C$9)*AI881&lt;_xlfn.NORM.S.INV($C$6),1,0)</x:f>
        <x:v>0</x:v>
      </x:c>
      <x:c r="BE881" s="34" t="n">
        <x:f>IF(SQRT($C$9)*$B881+SQRT(1-$C$9)*AJ881&lt;_xlfn.NORM.S.INV($C$6),1,0)</x:f>
        <x:v>1</x:v>
      </x:c>
      <x:c r="BF881" s="34" t="n">
        <x:f>IF(SQRT($C$9)*$B881+SQRT(1-$C$9)*AK881&lt;_xlfn.NORM.S.INV($C$6),1,0)</x:f>
        <x:v>0</x:v>
      </x:c>
      <x:c r="BG881" s="34"/>
      <x:c r="BH881" s="34"/>
      <x:c r="BI881" s="34" t="n">
        <x:f>$B$11*(($A$1061)*$C881/$B$12*$B$7+(1-$A$1061)*$D881/$B$12*$C$7)</x:f>
        <x:v>600</x:v>
      </x:c>
      <x:c r="BJ881" s="34" t="n">
        <x:f>$B$11*(($A$1062)*$C881/$B$12*$B$7+(1-$A$1062)*$D881/$B$12*$C$7)</x:f>
        <x:v>570</x:v>
      </x:c>
      <x:c r="BK881" s="34" t="n">
        <x:f>$B$11*(($A$1063)*$C881/$B$12*$B$7+(1-$A$1063)*$D881/$B$12*$C$7)</x:f>
        <x:v>540</x:v>
      </x:c>
      <x:c r="BL881" s="34" t="n">
        <x:f>$B$11*(($A$1064)*$C881/$B$12*$B$7+(1-$A$1064)*$D881/$B$12*$C$7)</x:f>
        <x:v>509.99999999999994</x:v>
      </x:c>
      <x:c r="BM881" s="34" t="n">
        <x:f>$B$11*(($A$1065)*$C881/$B$12*$B$7+(1-$A$1065)*$D881/$B$12*$C$7)</x:f>
        <x:v>480</x:v>
      </x:c>
      <x:c r="BN881" s="34" t="n">
        <x:f>$B$11*(($A$1066)*$C881/$B$12*$B$7+(1-$A$1066)*$D881/$B$12*$C$7)</x:f>
        <x:v>450</x:v>
      </x:c>
      <x:c r="BO881" s="34" t="n">
        <x:f>$B$11*(($A$1067)*$C881/$B$12*$B$7+(1-$A$1067)*$D881/$B$12*$C$7)</x:f>
        <x:v>419.99999999999994</x:v>
      </x:c>
      <x:c r="BP881" s="34" t="n">
        <x:f>$B$11*(($A$1068)*$C881/$B$12*$B$7+(1-$A$1068)*$D881/$B$12*$C$7)</x:f>
        <x:v>390</x:v>
      </x:c>
      <x:c r="BQ881" s="34" t="n">
        <x:f>$B$11*(($A$1069)*$C881/$B$12*$B$7+(1-$A$1069)*$D881/$B$12*$C$7)</x:f>
        <x:v>360</x:v>
      </x:c>
      <x:c r="BR881" s="34" t="n">
        <x:f>$B$11*(($A$1070)*$C881/$B$12*$B$7+(1-$A$1070)*$D881/$B$12*$C$7)</x:f>
        <x:v>330</x:v>
      </x:c>
      <x:c r="BS881" s="34" t="n">
        <x:f>$B$11*(($A$1071)*$C881/$B$12*$B$7+(1-$A$1071)*$D881/$B$12*$C$7)</x:f>
        <x:v>300</x:v>
      </x:c>
      <x:c r="BT881" s="34" t="n">
        <x:f>$B$11*(($A$1072)*$C881/$B$12*$B$7+(1-$A$1072)*$D881/$B$12*$C$7)</x:f>
        <x:v>270</x:v>
      </x:c>
      <x:c r="BU881" s="34" t="n">
        <x:f>$B$11*(($A$1073)*$C881/$B$12*$B$7+(1-$A$1073)*$D881/$B$12*$C$7)</x:f>
        <x:v>240</x:v>
      </x:c>
      <x:c r="BV881" s="34" t="n">
        <x:f>$B$11*(($A$1074)*$C881/$B$12*$B$7+(1-$A$1074)*$D881/$B$12*$C$7)</x:f>
        <x:v>209.99999999999997</x:v>
      </x:c>
      <x:c r="BW881" s="34" t="n">
        <x:f>$B$11*(($A$1075)*$C881/$B$12*$B$7+(1-$A$1075)*$D881/$B$12*$C$7)</x:f>
        <x:v>180.00000000000003</x:v>
      </x:c>
      <x:c r="BX881" s="34" t="n">
        <x:f>$B$11*(($A$1076)*$C881/$B$12*$B$7+(1-$A$1076)*$D881/$B$12*$C$7)</x:f>
        <x:v>150</x:v>
      </x:c>
      <x:c r="BY881" s="34" t="n">
        <x:f>$B$11*(($A$1077)*$C881/$B$12*$B$7+(1-$A$1077)*$D881/$B$12*$C$7)</x:f>
        <x:v>119.99999999999999</x:v>
      </x:c>
      <x:c r="BZ881" s="34" t="n">
        <x:f>$B$11*(($A$1078)*$C881/$B$12*$B$7+(1-$A$1078)*$D881/$B$12*$C$7)</x:f>
        <x:v>90.00000000000001</x:v>
      </x:c>
      <x:c r="CA881" s="34" t="n">
        <x:f>$B$11*(($A$1079)*$C881/$B$12*$B$7+(1-$A$1079)*$D881/$B$12*$C$7)</x:f>
        <x:v>59.99999999999999</x:v>
      </x:c>
      <x:c r="CB881" s="34" t="n">
        <x:f>$B$11*(($A$1080)*$C881/$B$12*$B$7+(1-$A$1080)*$D881/$B$12*$C$7)</x:f>
        <x:v>30.00000000000003</x:v>
      </x:c>
      <x:c r="CC881" s="34" t="n">
        <x:f>$B$11*(($A$1081)*$C881/$B$12*$B$7+(1-$A$1081)*$D881/$B$12*$C$7)</x:f>
        <x:v>0</x:v>
      </x:c>
    </x:row>
    <x:row r="882">
      <x:c r="A882" s="34" t="n">
        <x:v>858</x:v>
      </x:c>
      <x:c r="B882" s="39" t="n">
        <x:v>-0.21611707630007582</x:v>
      </x:c>
      <x:c r="C882" s="1" t="n">
        <x:f>SUM(AM882:AV882)</x:f>
        <x:v>0</x:v>
      </x:c>
      <x:c r="D882" s="1" t="n">
        <x:f>SUM(AW882:BF882)</x:f>
        <x:v>0</x:v>
      </x:c>
      <x:c r="E882" s="17" t="n">
        <x:f>(1-C882/$B$12)*$B$8-C882/$B$12*$B$7</x:f>
        <x:v>0.05</x:v>
      </x:c>
      <x:c r="F882" s="17" t="n">
        <x:f>(1-D882/$B$12)*$C$8-D882/$B$12*$C$7</x:f>
        <x:v>0.09</x:v>
      </x:c>
      <x:c r="G882" s="32" t="n">
        <x:f>$B$11*($B$10*C882/$B$12*$B$7+(1-$B$10)*D882/$B$12*$C$7)</x:f>
        <x:v>0</x:v>
      </x:c>
      <x:c r="H882" s="17" t="n">
        <x:f>$B$10*E882+(1-$B$10)*F882</x:f>
        <x:v>0.07</x:v>
      </x:c>
      <x:c r="I882" s="34"/>
      <x:c r="J882" s="34"/>
      <x:c r="K882" s="34"/>
      <x:c r="L882" s="34"/>
      <x:c r="M882" s="34"/>
      <x:c r="N882" s="34"/>
      <x:c r="O882" s="34"/>
      <x:c r="P882" s="34"/>
      <x:c r="Q882" s="34"/>
      <x:c r="R882" s="39" t="n">
        <x:v>0.570523308143561</x:v>
      </x:c>
      <x:c r="S882" s="39" t="n">
        <x:v>-0.6304682123994361</x:v>
      </x:c>
      <x:c r="T882" s="39" t="n">
        <x:v>0.7066203502333056</x:v>
      </x:c>
      <x:c r="U882" s="39" t="n">
        <x:v>-1.5314292287868165</x:v>
      </x:c>
      <x:c r="V882" s="39" t="n">
        <x:v>-0.8055981348279475</x:v>
      </x:c>
      <x:c r="W882" s="39" t="n">
        <x:v>0.7104979036787781</x:v>
      </x:c>
      <x:c r="X882" s="39" t="n">
        <x:v>0.26967374886268825</x:v>
      </x:c>
      <x:c r="Y882" s="39" t="n">
        <x:v>-0.2597381400841334</x:v>
      </x:c>
      <x:c r="Z882" s="39" t="n">
        <x:v>0.4066016718169627</x:v>
      </x:c>
      <x:c r="AA882" s="39" t="n">
        <x:v>0.7574844576133124</x:v>
      </x:c>
      <x:c r="AB882" s="39" t="n">
        <x:v>-1.592456819690914</x:v>
      </x:c>
      <x:c r="AC882" s="39" t="n">
        <x:v>0.28149791415405134</x:v>
      </x:c>
      <x:c r="AD882" s="39" t="n">
        <x:v>0.3947368717466161</x:v>
      </x:c>
      <x:c r="AE882" s="39" t="n">
        <x:v>0.7312822448227146</x:v>
      </x:c>
      <x:c r="AF882" s="39" t="n">
        <x:v>-0.3737971867824004</x:v>
      </x:c>
      <x:c r="AG882" s="39" t="n">
        <x:v>-1.0102610169926194</x:v>
      </x:c>
      <x:c r="AH882" s="39" t="n">
        <x:v>1.7187254354470305</x:v>
      </x:c>
      <x:c r="AI882" s="39" t="n">
        <x:v>-0.06522729431869607</x:v>
      </x:c>
      <x:c r="AJ882" s="39" t="n">
        <x:v>-1.0989464020793867</x:v>
      </x:c>
      <x:c r="AK882" s="39" t="n">
        <x:v>-0.1659586943877825</x:v>
      </x:c>
      <x:c r="AL882" s="34"/>
      <x:c r="AM882" s="34" t="n">
        <x:f>IF(SQRT($B$9)*$B882+SQRT(1-$B$9)*R882&lt;_xlfn.NORM.S.INV($B$6),1,0)</x:f>
        <x:v>0</x:v>
      </x:c>
      <x:c r="AN882" s="34" t="n">
        <x:f>IF(SQRT($B$9)*$B882+SQRT(1-$B$9)*S882&lt;_xlfn.NORM.S.INV($B$6),1,0)</x:f>
        <x:v>0</x:v>
      </x:c>
      <x:c r="AO882" s="34" t="n">
        <x:f>IF(SQRT($B$9)*$B882+SQRT(1-$B$9)*T882&lt;_xlfn.NORM.S.INV($B$6),1,0)</x:f>
        <x:v>0</x:v>
      </x:c>
      <x:c r="AP882" s="34" t="n">
        <x:f>IF(SQRT($B$9)*$B882+SQRT(1-$B$9)*U882&lt;_xlfn.NORM.S.INV($B$6),1,0)</x:f>
        <x:v>0</x:v>
      </x:c>
      <x:c r="AQ882" s="34" t="n">
        <x:f>IF(SQRT($B$9)*$B882+SQRT(1-$B$9)*V882&lt;_xlfn.NORM.S.INV($B$6),1,0)</x:f>
        <x:v>0</x:v>
      </x:c>
      <x:c r="AR882" s="34" t="n">
        <x:f>IF(SQRT($B$9)*$B882+SQRT(1-$B$9)*W882&lt;_xlfn.NORM.S.INV($B$6),1,0)</x:f>
        <x:v>0</x:v>
      </x:c>
      <x:c r="AS882" s="34" t="n">
        <x:f>IF(SQRT($B$9)*$B882+SQRT(1-$B$9)*X882&lt;_xlfn.NORM.S.INV($B$6),1,0)</x:f>
        <x:v>0</x:v>
      </x:c>
      <x:c r="AT882" s="34" t="n">
        <x:f>IF(SQRT($B$9)*$B882+SQRT(1-$B$9)*Y882&lt;_xlfn.NORM.S.INV($B$6),1,0)</x:f>
        <x:v>0</x:v>
      </x:c>
      <x:c r="AU882" s="34" t="n">
        <x:f>IF(SQRT($B$9)*$B882+SQRT(1-$B$9)*Z882&lt;_xlfn.NORM.S.INV($B$6),1,0)</x:f>
        <x:v>0</x:v>
      </x:c>
      <x:c r="AV882" s="34" t="n">
        <x:f>IF(SQRT($B$9)*$B882+SQRT(1-$B$9)*AA882&lt;_xlfn.NORM.S.INV($B$6),1,0)</x:f>
        <x:v>0</x:v>
      </x:c>
      <x:c r="AW882" s="34" t="n">
        <x:f>IF(SQRT($C$9)*$B882+SQRT(1-$C$9)*AB882&lt;_xlfn.NORM.S.INV($C$6),1,0)</x:f>
        <x:v>0</x:v>
      </x:c>
      <x:c r="AX882" s="34" t="n">
        <x:f>IF(SQRT($C$9)*$B882+SQRT(1-$C$9)*AC882&lt;_xlfn.NORM.S.INV($C$6),1,0)</x:f>
        <x:v>0</x:v>
      </x:c>
      <x:c r="AY882" s="34" t="n">
        <x:f>IF(SQRT($C$9)*$B882+SQRT(1-$C$9)*AD882&lt;_xlfn.NORM.S.INV($C$6),1,0)</x:f>
        <x:v>0</x:v>
      </x:c>
      <x:c r="AZ882" s="34" t="n">
        <x:f>IF(SQRT($C$9)*$B882+SQRT(1-$C$9)*AE882&lt;_xlfn.NORM.S.INV($C$6),1,0)</x:f>
        <x:v>0</x:v>
      </x:c>
      <x:c r="BA882" s="34" t="n">
        <x:f>IF(SQRT($C$9)*$B882+SQRT(1-$C$9)*AF882&lt;_xlfn.NORM.S.INV($C$6),1,0)</x:f>
        <x:v>0</x:v>
      </x:c>
      <x:c r="BB882" s="34" t="n">
        <x:f>IF(SQRT($C$9)*$B882+SQRT(1-$C$9)*AG882&lt;_xlfn.NORM.S.INV($C$6),1,0)</x:f>
        <x:v>0</x:v>
      </x:c>
      <x:c r="BC882" s="34" t="n">
        <x:f>IF(SQRT($C$9)*$B882+SQRT(1-$C$9)*AH882&lt;_xlfn.NORM.S.INV($C$6),1,0)</x:f>
        <x:v>0</x:v>
      </x:c>
      <x:c r="BD882" s="34" t="n">
        <x:f>IF(SQRT($C$9)*$B882+SQRT(1-$C$9)*AI882&lt;_xlfn.NORM.S.INV($C$6),1,0)</x:f>
        <x:v>0</x:v>
      </x:c>
      <x:c r="BE882" s="34" t="n">
        <x:f>IF(SQRT($C$9)*$B882+SQRT(1-$C$9)*AJ882&lt;_xlfn.NORM.S.INV($C$6),1,0)</x:f>
        <x:v>0</x:v>
      </x:c>
      <x:c r="BF882" s="34" t="n">
        <x:f>IF(SQRT($C$9)*$B882+SQRT(1-$C$9)*AK882&lt;_xlfn.NORM.S.INV($C$6),1,0)</x:f>
        <x:v>0</x:v>
      </x:c>
      <x:c r="BG882" s="34"/>
      <x:c r="BH882" s="34"/>
      <x:c r="BI882" s="34" t="n">
        <x:f>$B$11*(($A$1061)*$C882/$B$12*$B$7+(1-$A$1061)*$D882/$B$12*$C$7)</x:f>
        <x:v>0</x:v>
      </x:c>
      <x:c r="BJ882" s="34" t="n">
        <x:f>$B$11*(($A$1062)*$C882/$B$12*$B$7+(1-$A$1062)*$D882/$B$12*$C$7)</x:f>
        <x:v>0</x:v>
      </x:c>
      <x:c r="BK882" s="34" t="n">
        <x:f>$B$11*(($A$1063)*$C882/$B$12*$B$7+(1-$A$1063)*$D882/$B$12*$C$7)</x:f>
        <x:v>0</x:v>
      </x:c>
      <x:c r="BL882" s="34" t="n">
        <x:f>$B$11*(($A$1064)*$C882/$B$12*$B$7+(1-$A$1064)*$D882/$B$12*$C$7)</x:f>
        <x:v>0</x:v>
      </x:c>
      <x:c r="BM882" s="34" t="n">
        <x:f>$B$11*(($A$1065)*$C882/$B$12*$B$7+(1-$A$1065)*$D882/$B$12*$C$7)</x:f>
        <x:v>0</x:v>
      </x:c>
      <x:c r="BN882" s="34" t="n">
        <x:f>$B$11*(($A$1066)*$C882/$B$12*$B$7+(1-$A$1066)*$D882/$B$12*$C$7)</x:f>
        <x:v>0</x:v>
      </x:c>
      <x:c r="BO882" s="34" t="n">
        <x:f>$B$11*(($A$1067)*$C882/$B$12*$B$7+(1-$A$1067)*$D882/$B$12*$C$7)</x:f>
        <x:v>0</x:v>
      </x:c>
      <x:c r="BP882" s="34" t="n">
        <x:f>$B$11*(($A$1068)*$C882/$B$12*$B$7+(1-$A$1068)*$D882/$B$12*$C$7)</x:f>
        <x:v>0</x:v>
      </x:c>
      <x:c r="BQ882" s="34" t="n">
        <x:f>$B$11*(($A$1069)*$C882/$B$12*$B$7+(1-$A$1069)*$D882/$B$12*$C$7)</x:f>
        <x:v>0</x:v>
      </x:c>
      <x:c r="BR882" s="34" t="n">
        <x:f>$B$11*(($A$1070)*$C882/$B$12*$B$7+(1-$A$1070)*$D882/$B$12*$C$7)</x:f>
        <x:v>0</x:v>
      </x:c>
      <x:c r="BS882" s="34" t="n">
        <x:f>$B$11*(($A$1071)*$C882/$B$12*$B$7+(1-$A$1071)*$D882/$B$12*$C$7)</x:f>
        <x:v>0</x:v>
      </x:c>
      <x:c r="BT882" s="34" t="n">
        <x:f>$B$11*(($A$1072)*$C882/$B$12*$B$7+(1-$A$1072)*$D882/$B$12*$C$7)</x:f>
        <x:v>0</x:v>
      </x:c>
      <x:c r="BU882" s="34" t="n">
        <x:f>$B$11*(($A$1073)*$C882/$B$12*$B$7+(1-$A$1073)*$D882/$B$12*$C$7)</x:f>
        <x:v>0</x:v>
      </x:c>
      <x:c r="BV882" s="34" t="n">
        <x:f>$B$11*(($A$1074)*$C882/$B$12*$B$7+(1-$A$1074)*$D882/$B$12*$C$7)</x:f>
        <x:v>0</x:v>
      </x:c>
      <x:c r="BW882" s="34" t="n">
        <x:f>$B$11*(($A$1075)*$C882/$B$12*$B$7+(1-$A$1075)*$D882/$B$12*$C$7)</x:f>
        <x:v>0</x:v>
      </x:c>
      <x:c r="BX882" s="34" t="n">
        <x:f>$B$11*(($A$1076)*$C882/$B$12*$B$7+(1-$A$1076)*$D882/$B$12*$C$7)</x:f>
        <x:v>0</x:v>
      </x:c>
      <x:c r="BY882" s="34" t="n">
        <x:f>$B$11*(($A$1077)*$C882/$B$12*$B$7+(1-$A$1077)*$D882/$B$12*$C$7)</x:f>
        <x:v>0</x:v>
      </x:c>
      <x:c r="BZ882" s="34" t="n">
        <x:f>$B$11*(($A$1078)*$C882/$B$12*$B$7+(1-$A$1078)*$D882/$B$12*$C$7)</x:f>
        <x:v>0</x:v>
      </x:c>
      <x:c r="CA882" s="34" t="n">
        <x:f>$B$11*(($A$1079)*$C882/$B$12*$B$7+(1-$A$1079)*$D882/$B$12*$C$7)</x:f>
        <x:v>0</x:v>
      </x:c>
      <x:c r="CB882" s="34" t="n">
        <x:f>$B$11*(($A$1080)*$C882/$B$12*$B$7+(1-$A$1080)*$D882/$B$12*$C$7)</x:f>
        <x:v>0</x:v>
      </x:c>
      <x:c r="CC882" s="34" t="n">
        <x:f>$B$11*(($A$1081)*$C882/$B$12*$B$7+(1-$A$1081)*$D882/$B$12*$C$7)</x:f>
        <x:v>0</x:v>
      </x:c>
    </x:row>
    <x:row r="883">
      <x:c r="A883" s="34" t="n">
        <x:v>859</x:v>
      </x:c>
      <x:c r="B883" s="39" t="n">
        <x:v>2.015780268276971</x:v>
      </x:c>
      <x:c r="C883" s="1" t="n">
        <x:f>SUM(AM883:AV883)</x:f>
        <x:v>0</x:v>
      </x:c>
      <x:c r="D883" s="1" t="n">
        <x:f>SUM(AW883:BF883)</x:f>
        <x:v>0</x:v>
      </x:c>
      <x:c r="E883" s="17" t="n">
        <x:f>(1-C883/$B$12)*$B$8-C883/$B$12*$B$7</x:f>
        <x:v>0.05</x:v>
      </x:c>
      <x:c r="F883" s="17" t="n">
        <x:f>(1-D883/$B$12)*$C$8-D883/$B$12*$C$7</x:f>
        <x:v>0.09</x:v>
      </x:c>
      <x:c r="G883" s="32" t="n">
        <x:f>$B$11*($B$10*C883/$B$12*$B$7+(1-$B$10)*D883/$B$12*$C$7)</x:f>
        <x:v>0</x:v>
      </x:c>
      <x:c r="H883" s="17" t="n">
        <x:f>$B$10*E883+(1-$B$10)*F883</x:f>
        <x:v>0.07</x:v>
      </x:c>
      <x:c r="I883" s="34"/>
      <x:c r="J883" s="34"/>
      <x:c r="K883" s="34"/>
      <x:c r="L883" s="34"/>
      <x:c r="M883" s="34"/>
      <x:c r="N883" s="34"/>
      <x:c r="O883" s="34"/>
      <x:c r="P883" s="34"/>
      <x:c r="Q883" s="34"/>
      <x:c r="R883" s="39" t="n">
        <x:v>0.8189648284307355</x:v>
      </x:c>
      <x:c r="S883" s="39" t="n">
        <x:v>0.42865332259106653</x:v>
      </x:c>
      <x:c r="T883" s="39" t="n">
        <x:v>-1.4434545817474544</x:v>
      </x:c>
      <x:c r="U883" s="39" t="n">
        <x:v>-0.9117875514653248</x:v>
      </x:c>
      <x:c r="V883" s="39" t="n">
        <x:v>-1.0536853043640615</x:v>
      </x:c>
      <x:c r="W883" s="39" t="n">
        <x:v>0.4854336058025546</x:v>
      </x:c>
      <x:c r="X883" s="39" t="n">
        <x:v>-0.8213145834521398</x:v>
      </x:c>
      <x:c r="Y883" s="39" t="n">
        <x:v>-1.2613140851660842</x:v>
      </x:c>
      <x:c r="Z883" s="39" t="n">
        <x:v>1.6218867524107314</x:v>
      </x:c>
      <x:c r="AA883" s="39" t="n">
        <x:v>-1.2304451012974256</x:v>
      </x:c>
      <x:c r="AB883" s="39" t="n">
        <x:v>-1.485889773412287</x:v>
      </x:c>
      <x:c r="AC883" s="39" t="n">
        <x:v>0.6715909953101659</x:v>
      </x:c>
      <x:c r="AD883" s="39" t="n">
        <x:v>0.8143543416586357</x:v>
      </x:c>
      <x:c r="AE883" s="39" t="n">
        <x:v>0.32486601558932154</x:v>
      </x:c>
      <x:c r="AF883" s="39" t="n">
        <x:v>-1.4632894346114813</x:v>
      </x:c>
      <x:c r="AG883" s="39" t="n">
        <x:v>-0.43302656911803655</x:v>
      </x:c>
      <x:c r="AH883" s="39" t="n">
        <x:v>-0.9713072544886618</x:v>
      </x:c>
      <x:c r="AI883" s="39" t="n">
        <x:v>0.7596734517814597</x:v>
      </x:c>
      <x:c r="AJ883" s="39" t="n">
        <x:v>0.3212832625668319</x:v>
      </x:c>
      <x:c r="AK883" s="39" t="n">
        <x:v>0.1545422862374648</x:v>
      </x:c>
      <x:c r="AL883" s="34"/>
      <x:c r="AM883" s="34" t="n">
        <x:f>IF(SQRT($B$9)*$B883+SQRT(1-$B$9)*R883&lt;_xlfn.NORM.S.INV($B$6),1,0)</x:f>
        <x:v>0</x:v>
      </x:c>
      <x:c r="AN883" s="34" t="n">
        <x:f>IF(SQRT($B$9)*$B883+SQRT(1-$B$9)*S883&lt;_xlfn.NORM.S.INV($B$6),1,0)</x:f>
        <x:v>0</x:v>
      </x:c>
      <x:c r="AO883" s="34" t="n">
        <x:f>IF(SQRT($B$9)*$B883+SQRT(1-$B$9)*T883&lt;_xlfn.NORM.S.INV($B$6),1,0)</x:f>
        <x:v>0</x:v>
      </x:c>
      <x:c r="AP883" s="34" t="n">
        <x:f>IF(SQRT($B$9)*$B883+SQRT(1-$B$9)*U883&lt;_xlfn.NORM.S.INV($B$6),1,0)</x:f>
        <x:v>0</x:v>
      </x:c>
      <x:c r="AQ883" s="34" t="n">
        <x:f>IF(SQRT($B$9)*$B883+SQRT(1-$B$9)*V883&lt;_xlfn.NORM.S.INV($B$6),1,0)</x:f>
        <x:v>0</x:v>
      </x:c>
      <x:c r="AR883" s="34" t="n">
        <x:f>IF(SQRT($B$9)*$B883+SQRT(1-$B$9)*W883&lt;_xlfn.NORM.S.INV($B$6),1,0)</x:f>
        <x:v>0</x:v>
      </x:c>
      <x:c r="AS883" s="34" t="n">
        <x:f>IF(SQRT($B$9)*$B883+SQRT(1-$B$9)*X883&lt;_xlfn.NORM.S.INV($B$6),1,0)</x:f>
        <x:v>0</x:v>
      </x:c>
      <x:c r="AT883" s="34" t="n">
        <x:f>IF(SQRT($B$9)*$B883+SQRT(1-$B$9)*Y883&lt;_xlfn.NORM.S.INV($B$6),1,0)</x:f>
        <x:v>0</x:v>
      </x:c>
      <x:c r="AU883" s="34" t="n">
        <x:f>IF(SQRT($B$9)*$B883+SQRT(1-$B$9)*Z883&lt;_xlfn.NORM.S.INV($B$6),1,0)</x:f>
        <x:v>0</x:v>
      </x:c>
      <x:c r="AV883" s="34" t="n">
        <x:f>IF(SQRT($B$9)*$B883+SQRT(1-$B$9)*AA883&lt;_xlfn.NORM.S.INV($B$6),1,0)</x:f>
        <x:v>0</x:v>
      </x:c>
      <x:c r="AW883" s="34" t="n">
        <x:f>IF(SQRT($C$9)*$B883+SQRT(1-$C$9)*AB883&lt;_xlfn.NORM.S.INV($C$6),1,0)</x:f>
        <x:v>0</x:v>
      </x:c>
      <x:c r="AX883" s="34" t="n">
        <x:f>IF(SQRT($C$9)*$B883+SQRT(1-$C$9)*AC883&lt;_xlfn.NORM.S.INV($C$6),1,0)</x:f>
        <x:v>0</x:v>
      </x:c>
      <x:c r="AY883" s="34" t="n">
        <x:f>IF(SQRT($C$9)*$B883+SQRT(1-$C$9)*AD883&lt;_xlfn.NORM.S.INV($C$6),1,0)</x:f>
        <x:v>0</x:v>
      </x:c>
      <x:c r="AZ883" s="34" t="n">
        <x:f>IF(SQRT($C$9)*$B883+SQRT(1-$C$9)*AE883&lt;_xlfn.NORM.S.INV($C$6),1,0)</x:f>
        <x:v>0</x:v>
      </x:c>
      <x:c r="BA883" s="34" t="n">
        <x:f>IF(SQRT($C$9)*$B883+SQRT(1-$C$9)*AF883&lt;_xlfn.NORM.S.INV($C$6),1,0)</x:f>
        <x:v>0</x:v>
      </x:c>
      <x:c r="BB883" s="34" t="n">
        <x:f>IF(SQRT($C$9)*$B883+SQRT(1-$C$9)*AG883&lt;_xlfn.NORM.S.INV($C$6),1,0)</x:f>
        <x:v>0</x:v>
      </x:c>
      <x:c r="BC883" s="34" t="n">
        <x:f>IF(SQRT($C$9)*$B883+SQRT(1-$C$9)*AH883&lt;_xlfn.NORM.S.INV($C$6),1,0)</x:f>
        <x:v>0</x:v>
      </x:c>
      <x:c r="BD883" s="34" t="n">
        <x:f>IF(SQRT($C$9)*$B883+SQRT(1-$C$9)*AI883&lt;_xlfn.NORM.S.INV($C$6),1,0)</x:f>
        <x:v>0</x:v>
      </x:c>
      <x:c r="BE883" s="34" t="n">
        <x:f>IF(SQRT($C$9)*$B883+SQRT(1-$C$9)*AJ883&lt;_xlfn.NORM.S.INV($C$6),1,0)</x:f>
        <x:v>0</x:v>
      </x:c>
      <x:c r="BF883" s="34" t="n">
        <x:f>IF(SQRT($C$9)*$B883+SQRT(1-$C$9)*AK883&lt;_xlfn.NORM.S.INV($C$6),1,0)</x:f>
        <x:v>0</x:v>
      </x:c>
      <x:c r="BG883" s="34"/>
      <x:c r="BH883" s="34"/>
      <x:c r="BI883" s="34" t="n">
        <x:f>$B$11*(($A$1061)*$C883/$B$12*$B$7+(1-$A$1061)*$D883/$B$12*$C$7)</x:f>
        <x:v>0</x:v>
      </x:c>
      <x:c r="BJ883" s="34" t="n">
        <x:f>$B$11*(($A$1062)*$C883/$B$12*$B$7+(1-$A$1062)*$D883/$B$12*$C$7)</x:f>
        <x:v>0</x:v>
      </x:c>
      <x:c r="BK883" s="34" t="n">
        <x:f>$B$11*(($A$1063)*$C883/$B$12*$B$7+(1-$A$1063)*$D883/$B$12*$C$7)</x:f>
        <x:v>0</x:v>
      </x:c>
      <x:c r="BL883" s="34" t="n">
        <x:f>$B$11*(($A$1064)*$C883/$B$12*$B$7+(1-$A$1064)*$D883/$B$12*$C$7)</x:f>
        <x:v>0</x:v>
      </x:c>
      <x:c r="BM883" s="34" t="n">
        <x:f>$B$11*(($A$1065)*$C883/$B$12*$B$7+(1-$A$1065)*$D883/$B$12*$C$7)</x:f>
        <x:v>0</x:v>
      </x:c>
      <x:c r="BN883" s="34" t="n">
        <x:f>$B$11*(($A$1066)*$C883/$B$12*$B$7+(1-$A$1066)*$D883/$B$12*$C$7)</x:f>
        <x:v>0</x:v>
      </x:c>
      <x:c r="BO883" s="34" t="n">
        <x:f>$B$11*(($A$1067)*$C883/$B$12*$B$7+(1-$A$1067)*$D883/$B$12*$C$7)</x:f>
        <x:v>0</x:v>
      </x:c>
      <x:c r="BP883" s="34" t="n">
        <x:f>$B$11*(($A$1068)*$C883/$B$12*$B$7+(1-$A$1068)*$D883/$B$12*$C$7)</x:f>
        <x:v>0</x:v>
      </x:c>
      <x:c r="BQ883" s="34" t="n">
        <x:f>$B$11*(($A$1069)*$C883/$B$12*$B$7+(1-$A$1069)*$D883/$B$12*$C$7)</x:f>
        <x:v>0</x:v>
      </x:c>
      <x:c r="BR883" s="34" t="n">
        <x:f>$B$11*(($A$1070)*$C883/$B$12*$B$7+(1-$A$1070)*$D883/$B$12*$C$7)</x:f>
        <x:v>0</x:v>
      </x:c>
      <x:c r="BS883" s="34" t="n">
        <x:f>$B$11*(($A$1071)*$C883/$B$12*$B$7+(1-$A$1071)*$D883/$B$12*$C$7)</x:f>
        <x:v>0</x:v>
      </x:c>
      <x:c r="BT883" s="34" t="n">
        <x:f>$B$11*(($A$1072)*$C883/$B$12*$B$7+(1-$A$1072)*$D883/$B$12*$C$7)</x:f>
        <x:v>0</x:v>
      </x:c>
      <x:c r="BU883" s="34" t="n">
        <x:f>$B$11*(($A$1073)*$C883/$B$12*$B$7+(1-$A$1073)*$D883/$B$12*$C$7)</x:f>
        <x:v>0</x:v>
      </x:c>
      <x:c r="BV883" s="34" t="n">
        <x:f>$B$11*(($A$1074)*$C883/$B$12*$B$7+(1-$A$1074)*$D883/$B$12*$C$7)</x:f>
        <x:v>0</x:v>
      </x:c>
      <x:c r="BW883" s="34" t="n">
        <x:f>$B$11*(($A$1075)*$C883/$B$12*$B$7+(1-$A$1075)*$D883/$B$12*$C$7)</x:f>
        <x:v>0</x:v>
      </x:c>
      <x:c r="BX883" s="34" t="n">
        <x:f>$B$11*(($A$1076)*$C883/$B$12*$B$7+(1-$A$1076)*$D883/$B$12*$C$7)</x:f>
        <x:v>0</x:v>
      </x:c>
      <x:c r="BY883" s="34" t="n">
        <x:f>$B$11*(($A$1077)*$C883/$B$12*$B$7+(1-$A$1077)*$D883/$B$12*$C$7)</x:f>
        <x:v>0</x:v>
      </x:c>
      <x:c r="BZ883" s="34" t="n">
        <x:f>$B$11*(($A$1078)*$C883/$B$12*$B$7+(1-$A$1078)*$D883/$B$12*$C$7)</x:f>
        <x:v>0</x:v>
      </x:c>
      <x:c r="CA883" s="34" t="n">
        <x:f>$B$11*(($A$1079)*$C883/$B$12*$B$7+(1-$A$1079)*$D883/$B$12*$C$7)</x:f>
        <x:v>0</x:v>
      </x:c>
      <x:c r="CB883" s="34" t="n">
        <x:f>$B$11*(($A$1080)*$C883/$B$12*$B$7+(1-$A$1080)*$D883/$B$12*$C$7)</x:f>
        <x:v>0</x:v>
      </x:c>
      <x:c r="CC883" s="34" t="n">
        <x:f>$B$11*(($A$1081)*$C883/$B$12*$B$7+(1-$A$1081)*$D883/$B$12*$C$7)</x:f>
        <x:v>0</x:v>
      </x:c>
    </x:row>
    <x:row r="884">
      <x:c r="A884" s="34" t="n">
        <x:v>860</x:v>
      </x:c>
      <x:c r="B884" s="39" t="n">
        <x:v>0.9357671802569486</x:v>
      </x:c>
      <x:c r="C884" s="1" t="n">
        <x:f>SUM(AM884:AV884)</x:f>
        <x:v>0</x:v>
      </x:c>
      <x:c r="D884" s="1" t="n">
        <x:f>SUM(AW884:BF884)</x:f>
        <x:v>0</x:v>
      </x:c>
      <x:c r="E884" s="17" t="n">
        <x:f>(1-C884/$B$12)*$B$8-C884/$B$12*$B$7</x:f>
        <x:v>0.05</x:v>
      </x:c>
      <x:c r="F884" s="17" t="n">
        <x:f>(1-D884/$B$12)*$C$8-D884/$B$12*$C$7</x:f>
        <x:v>0.09</x:v>
      </x:c>
      <x:c r="G884" s="32" t="n">
        <x:f>$B$11*($B$10*C884/$B$12*$B$7+(1-$B$10)*D884/$B$12*$C$7)</x:f>
        <x:v>0</x:v>
      </x:c>
      <x:c r="H884" s="17" t="n">
        <x:f>$B$10*E884+(1-$B$10)*F884</x:f>
        <x:v>0.07</x:v>
      </x:c>
      <x:c r="I884" s="34"/>
      <x:c r="J884" s="34"/>
      <x:c r="K884" s="34"/>
      <x:c r="L884" s="34"/>
      <x:c r="M884" s="34"/>
      <x:c r="N884" s="34"/>
      <x:c r="O884" s="34"/>
      <x:c r="P884" s="34"/>
      <x:c r="Q884" s="34"/>
      <x:c r="R884" s="39" t="n">
        <x:v>-0.6527336799912962</x:v>
      </x:c>
      <x:c r="S884" s="39" t="n">
        <x:v>0.3231768578007065</x:v>
      </x:c>
      <x:c r="T884" s="39" t="n">
        <x:v>0.40717207745498235</x:v>
      </x:c>
      <x:c r="U884" s="39" t="n">
        <x:v>-0.7170905209062635</x:v>
      </x:c>
      <x:c r="V884" s="39" t="n">
        <x:v>-0.3674486004129603</x:v>
      </x:c>
      <x:c r="W884" s="39" t="n">
        <x:v>1.7723078031609671</x:v>
      </x:c>
      <x:c r="X884" s="39" t="n">
        <x:v>-1.541861658369186</x:v>
      </x:c>
      <x:c r="Y884" s="39" t="n">
        <x:v>-0.2079315382732606</x:v>
      </x:c>
      <x:c r="Z884" s="39" t="n">
        <x:v>0.2700797590099024</x:v>
      </x:c>
      <x:c r="AA884" s="39" t="n">
        <x:v>-0.7995826764683798</x:v>
      </x:c>
      <x:c r="AB884" s="39" t="n">
        <x:v>1.7037265192025597</x:v>
      </x:c>
      <x:c r="AC884" s="39" t="n">
        <x:v>-1.8120999232234647</x:v>
      </x:c>
      <x:c r="AD884" s="39" t="n">
        <x:v>-1.724636962387289</x:v>
      </x:c>
      <x:c r="AE884" s="39" t="n">
        <x:v>1.1281817417163023</x:v>
      </x:c>
      <x:c r="AF884" s="39" t="n">
        <x:v>1.1764210431463311</x:v>
      </x:c>
      <x:c r="AG884" s="39" t="n">
        <x:v>-0.9266023468009015</x:v>
      </x:c>
      <x:c r="AH884" s="39" t="n">
        <x:v>-0.2607759403438134</x:v>
      </x:c>
      <x:c r="AI884" s="39" t="n">
        <x:v>0.00332315004488879</x:v>
      </x:c>
      <x:c r="AJ884" s="39" t="n">
        <x:v>-0.47325941542055117</x:v>
      </x:c>
      <x:c r="AK884" s="39" t="n">
        <x:v>-0.8864782735431664</x:v>
      </x:c>
      <x:c r="AL884" s="34"/>
      <x:c r="AM884" s="34" t="n">
        <x:f>IF(SQRT($B$9)*$B884+SQRT(1-$B$9)*R884&lt;_xlfn.NORM.S.INV($B$6),1,0)</x:f>
        <x:v>0</x:v>
      </x:c>
      <x:c r="AN884" s="34" t="n">
        <x:f>IF(SQRT($B$9)*$B884+SQRT(1-$B$9)*S884&lt;_xlfn.NORM.S.INV($B$6),1,0)</x:f>
        <x:v>0</x:v>
      </x:c>
      <x:c r="AO884" s="34" t="n">
        <x:f>IF(SQRT($B$9)*$B884+SQRT(1-$B$9)*T884&lt;_xlfn.NORM.S.INV($B$6),1,0)</x:f>
        <x:v>0</x:v>
      </x:c>
      <x:c r="AP884" s="34" t="n">
        <x:f>IF(SQRT($B$9)*$B884+SQRT(1-$B$9)*U884&lt;_xlfn.NORM.S.INV($B$6),1,0)</x:f>
        <x:v>0</x:v>
      </x:c>
      <x:c r="AQ884" s="34" t="n">
        <x:f>IF(SQRT($B$9)*$B884+SQRT(1-$B$9)*V884&lt;_xlfn.NORM.S.INV($B$6),1,0)</x:f>
        <x:v>0</x:v>
      </x:c>
      <x:c r="AR884" s="34" t="n">
        <x:f>IF(SQRT($B$9)*$B884+SQRT(1-$B$9)*W884&lt;_xlfn.NORM.S.INV($B$6),1,0)</x:f>
        <x:v>0</x:v>
      </x:c>
      <x:c r="AS884" s="34" t="n">
        <x:f>IF(SQRT($B$9)*$B884+SQRT(1-$B$9)*X884&lt;_xlfn.NORM.S.INV($B$6),1,0)</x:f>
        <x:v>0</x:v>
      </x:c>
      <x:c r="AT884" s="34" t="n">
        <x:f>IF(SQRT($B$9)*$B884+SQRT(1-$B$9)*Y884&lt;_xlfn.NORM.S.INV($B$6),1,0)</x:f>
        <x:v>0</x:v>
      </x:c>
      <x:c r="AU884" s="34" t="n">
        <x:f>IF(SQRT($B$9)*$B884+SQRT(1-$B$9)*Z884&lt;_xlfn.NORM.S.INV($B$6),1,0)</x:f>
        <x:v>0</x:v>
      </x:c>
      <x:c r="AV884" s="34" t="n">
        <x:f>IF(SQRT($B$9)*$B884+SQRT(1-$B$9)*AA884&lt;_xlfn.NORM.S.INV($B$6),1,0)</x:f>
        <x:v>0</x:v>
      </x:c>
      <x:c r="AW884" s="34" t="n">
        <x:f>IF(SQRT($C$9)*$B884+SQRT(1-$C$9)*AB884&lt;_xlfn.NORM.S.INV($C$6),1,0)</x:f>
        <x:v>0</x:v>
      </x:c>
      <x:c r="AX884" s="34" t="n">
        <x:f>IF(SQRT($C$9)*$B884+SQRT(1-$C$9)*AC884&lt;_xlfn.NORM.S.INV($C$6),1,0)</x:f>
        <x:v>0</x:v>
      </x:c>
      <x:c r="AY884" s="34" t="n">
        <x:f>IF(SQRT($C$9)*$B884+SQRT(1-$C$9)*AD884&lt;_xlfn.NORM.S.INV($C$6),1,0)</x:f>
        <x:v>0</x:v>
      </x:c>
      <x:c r="AZ884" s="34" t="n">
        <x:f>IF(SQRT($C$9)*$B884+SQRT(1-$C$9)*AE884&lt;_xlfn.NORM.S.INV($C$6),1,0)</x:f>
        <x:v>0</x:v>
      </x:c>
      <x:c r="BA884" s="34" t="n">
        <x:f>IF(SQRT($C$9)*$B884+SQRT(1-$C$9)*AF884&lt;_xlfn.NORM.S.INV($C$6),1,0)</x:f>
        <x:v>0</x:v>
      </x:c>
      <x:c r="BB884" s="34" t="n">
        <x:f>IF(SQRT($C$9)*$B884+SQRT(1-$C$9)*AG884&lt;_xlfn.NORM.S.INV($C$6),1,0)</x:f>
        <x:v>0</x:v>
      </x:c>
      <x:c r="BC884" s="34" t="n">
        <x:f>IF(SQRT($C$9)*$B884+SQRT(1-$C$9)*AH884&lt;_xlfn.NORM.S.INV($C$6),1,0)</x:f>
        <x:v>0</x:v>
      </x:c>
      <x:c r="BD884" s="34" t="n">
        <x:f>IF(SQRT($C$9)*$B884+SQRT(1-$C$9)*AI884&lt;_xlfn.NORM.S.INV($C$6),1,0)</x:f>
        <x:v>0</x:v>
      </x:c>
      <x:c r="BE884" s="34" t="n">
        <x:f>IF(SQRT($C$9)*$B884+SQRT(1-$C$9)*AJ884&lt;_xlfn.NORM.S.INV($C$6),1,0)</x:f>
        <x:v>0</x:v>
      </x:c>
      <x:c r="BF884" s="34" t="n">
        <x:f>IF(SQRT($C$9)*$B884+SQRT(1-$C$9)*AK884&lt;_xlfn.NORM.S.INV($C$6),1,0)</x:f>
        <x:v>0</x:v>
      </x:c>
      <x:c r="BG884" s="34"/>
      <x:c r="BH884" s="34"/>
      <x:c r="BI884" s="34" t="n">
        <x:f>$B$11*(($A$1061)*$C884/$B$12*$B$7+(1-$A$1061)*$D884/$B$12*$C$7)</x:f>
        <x:v>0</x:v>
      </x:c>
      <x:c r="BJ884" s="34" t="n">
        <x:f>$B$11*(($A$1062)*$C884/$B$12*$B$7+(1-$A$1062)*$D884/$B$12*$C$7)</x:f>
        <x:v>0</x:v>
      </x:c>
      <x:c r="BK884" s="34" t="n">
        <x:f>$B$11*(($A$1063)*$C884/$B$12*$B$7+(1-$A$1063)*$D884/$B$12*$C$7)</x:f>
        <x:v>0</x:v>
      </x:c>
      <x:c r="BL884" s="34" t="n">
        <x:f>$B$11*(($A$1064)*$C884/$B$12*$B$7+(1-$A$1064)*$D884/$B$12*$C$7)</x:f>
        <x:v>0</x:v>
      </x:c>
      <x:c r="BM884" s="34" t="n">
        <x:f>$B$11*(($A$1065)*$C884/$B$12*$B$7+(1-$A$1065)*$D884/$B$12*$C$7)</x:f>
        <x:v>0</x:v>
      </x:c>
      <x:c r="BN884" s="34" t="n">
        <x:f>$B$11*(($A$1066)*$C884/$B$12*$B$7+(1-$A$1066)*$D884/$B$12*$C$7)</x:f>
        <x:v>0</x:v>
      </x:c>
      <x:c r="BO884" s="34" t="n">
        <x:f>$B$11*(($A$1067)*$C884/$B$12*$B$7+(1-$A$1067)*$D884/$B$12*$C$7)</x:f>
        <x:v>0</x:v>
      </x:c>
      <x:c r="BP884" s="34" t="n">
        <x:f>$B$11*(($A$1068)*$C884/$B$12*$B$7+(1-$A$1068)*$D884/$B$12*$C$7)</x:f>
        <x:v>0</x:v>
      </x:c>
      <x:c r="BQ884" s="34" t="n">
        <x:f>$B$11*(($A$1069)*$C884/$B$12*$B$7+(1-$A$1069)*$D884/$B$12*$C$7)</x:f>
        <x:v>0</x:v>
      </x:c>
      <x:c r="BR884" s="34" t="n">
        <x:f>$B$11*(($A$1070)*$C884/$B$12*$B$7+(1-$A$1070)*$D884/$B$12*$C$7)</x:f>
        <x:v>0</x:v>
      </x:c>
      <x:c r="BS884" s="34" t="n">
        <x:f>$B$11*(($A$1071)*$C884/$B$12*$B$7+(1-$A$1071)*$D884/$B$12*$C$7)</x:f>
        <x:v>0</x:v>
      </x:c>
      <x:c r="BT884" s="34" t="n">
        <x:f>$B$11*(($A$1072)*$C884/$B$12*$B$7+(1-$A$1072)*$D884/$B$12*$C$7)</x:f>
        <x:v>0</x:v>
      </x:c>
      <x:c r="BU884" s="34" t="n">
        <x:f>$B$11*(($A$1073)*$C884/$B$12*$B$7+(1-$A$1073)*$D884/$B$12*$C$7)</x:f>
        <x:v>0</x:v>
      </x:c>
      <x:c r="BV884" s="34" t="n">
        <x:f>$B$11*(($A$1074)*$C884/$B$12*$B$7+(1-$A$1074)*$D884/$B$12*$C$7)</x:f>
        <x:v>0</x:v>
      </x:c>
      <x:c r="BW884" s="34" t="n">
        <x:f>$B$11*(($A$1075)*$C884/$B$12*$B$7+(1-$A$1075)*$D884/$B$12*$C$7)</x:f>
        <x:v>0</x:v>
      </x:c>
      <x:c r="BX884" s="34" t="n">
        <x:f>$B$11*(($A$1076)*$C884/$B$12*$B$7+(1-$A$1076)*$D884/$B$12*$C$7)</x:f>
        <x:v>0</x:v>
      </x:c>
      <x:c r="BY884" s="34" t="n">
        <x:f>$B$11*(($A$1077)*$C884/$B$12*$B$7+(1-$A$1077)*$D884/$B$12*$C$7)</x:f>
        <x:v>0</x:v>
      </x:c>
      <x:c r="BZ884" s="34" t="n">
        <x:f>$B$11*(($A$1078)*$C884/$B$12*$B$7+(1-$A$1078)*$D884/$B$12*$C$7)</x:f>
        <x:v>0</x:v>
      </x:c>
      <x:c r="CA884" s="34" t="n">
        <x:f>$B$11*(($A$1079)*$C884/$B$12*$B$7+(1-$A$1079)*$D884/$B$12*$C$7)</x:f>
        <x:v>0</x:v>
      </x:c>
      <x:c r="CB884" s="34" t="n">
        <x:f>$B$11*(($A$1080)*$C884/$B$12*$B$7+(1-$A$1080)*$D884/$B$12*$C$7)</x:f>
        <x:v>0</x:v>
      </x:c>
      <x:c r="CC884" s="34" t="n">
        <x:f>$B$11*(($A$1081)*$C884/$B$12*$B$7+(1-$A$1081)*$D884/$B$12*$C$7)</x:f>
        <x:v>0</x:v>
      </x:c>
    </x:row>
    <x:row r="885">
      <x:c r="A885" s="34" t="n">
        <x:v>861</x:v>
      </x:c>
      <x:c r="B885" s="39" t="n">
        <x:v>-0.20759743026795316</x:v>
      </x:c>
      <x:c r="C885" s="1" t="n">
        <x:f>SUM(AM885:AV885)</x:f>
        <x:v>0</x:v>
      </x:c>
      <x:c r="D885" s="1" t="n">
        <x:f>SUM(AW885:BF885)</x:f>
        <x:v>1</x:v>
      </x:c>
      <x:c r="E885" s="17" t="n">
        <x:f>(1-C885/$B$12)*$B$8-C885/$B$12*$B$7</x:f>
        <x:v>0.05</x:v>
      </x:c>
      <x:c r="F885" s="17" t="n">
        <x:f>(1-D885/$B$12)*$C$8-D885/$B$12*$C$7</x:f>
        <x:v>0.021000000000000005</x:v>
      </x:c>
      <x:c r="G885" s="32" t="n">
        <x:f>$B$11*($B$10*C885/$B$12*$B$7+(1-$B$10)*D885/$B$12*$C$7)</x:f>
        <x:v>300</x:v>
      </x:c>
      <x:c r="H885" s="17" t="n">
        <x:f>$B$10*E885+(1-$B$10)*F885</x:f>
        <x:v>0.035500000000000004</x:v>
      </x:c>
      <x:c r="I885" s="34"/>
      <x:c r="J885" s="34"/>
      <x:c r="K885" s="34"/>
      <x:c r="L885" s="34"/>
      <x:c r="M885" s="34"/>
      <x:c r="N885" s="34"/>
      <x:c r="O885" s="34"/>
      <x:c r="P885" s="34"/>
      <x:c r="Q885" s="34"/>
      <x:c r="R885" s="39" t="n">
        <x:v>-0.1387544498452486</x:v>
      </x:c>
      <x:c r="S885" s="39" t="n">
        <x:v>-0.46744231911386225</x:v>
      </x:c>
      <x:c r="T885" s="39" t="n">
        <x:v>2.6340785271872247</x:v>
      </x:c>
      <x:c r="U885" s="39" t="n">
        <x:v>0.8881742468523475</x:v>
      </x:c>
      <x:c r="V885" s="39" t="n">
        <x:v>-0.1360195615670979</x:v>
      </x:c>
      <x:c r="W885" s="39" t="n">
        <x:v>1.5308850760425206</x:v>
      </x:c>
      <x:c r="X885" s="39" t="n">
        <x:v>-0.31061612109485687</x:v>
      </x:c>
      <x:c r="Y885" s="39" t="n">
        <x:v>1.7555575407237507</x:v>
      </x:c>
      <x:c r="Z885" s="39" t="n">
        <x:v>-0.05646649116197847</x:v>
      </x:c>
      <x:c r="AA885" s="39" t="n">
        <x:v>-0.10741783544852425</x:v>
      </x:c>
      <x:c r="AB885" s="39" t="n">
        <x:v>-1.5774577074123188</x:v>
      </x:c>
      <x:c r="AC885" s="39" t="n">
        <x:v>-0.6193649853122843</x:v>
      </x:c>
      <x:c r="AD885" s="39" t="n">
        <x:v>-0.44310007920298167</x:v>
      </x:c>
      <x:c r="AE885" s="39" t="n">
        <x:v>1.4389467485380467</x:v>
      </x:c>
      <x:c r="AF885" s="39" t="n">
        <x:v>-1.9370209718176286</x:v>
      </x:c>
      <x:c r="AG885" s="39" t="n">
        <x:v>0.5802440425015991</x:v>
      </x:c>
      <x:c r="AH885" s="39" t="n">
        <x:v>1.0272373629953557</x:v>
      </x:c>
      <x:c r="AI885" s="39" t="n">
        <x:v>0.9948685938124912</x:v>
      </x:c>
      <x:c r="AJ885" s="39" t="n">
        <x:v>-0.7230014311283611</x:v>
      </x:c>
      <x:c r="AK885" s="39" t="n">
        <x:v>1.4494299580776944</x:v>
      </x:c>
      <x:c r="AL885" s="34"/>
      <x:c r="AM885" s="34" t="n">
        <x:f>IF(SQRT($B$9)*$B885+SQRT(1-$B$9)*R885&lt;_xlfn.NORM.S.INV($B$6),1,0)</x:f>
        <x:v>0</x:v>
      </x:c>
      <x:c r="AN885" s="34" t="n">
        <x:f>IF(SQRT($B$9)*$B885+SQRT(1-$B$9)*S885&lt;_xlfn.NORM.S.INV($B$6),1,0)</x:f>
        <x:v>0</x:v>
      </x:c>
      <x:c r="AO885" s="34" t="n">
        <x:f>IF(SQRT($B$9)*$B885+SQRT(1-$B$9)*T885&lt;_xlfn.NORM.S.INV($B$6),1,0)</x:f>
        <x:v>0</x:v>
      </x:c>
      <x:c r="AP885" s="34" t="n">
        <x:f>IF(SQRT($B$9)*$B885+SQRT(1-$B$9)*U885&lt;_xlfn.NORM.S.INV($B$6),1,0)</x:f>
        <x:v>0</x:v>
      </x:c>
      <x:c r="AQ885" s="34" t="n">
        <x:f>IF(SQRT($B$9)*$B885+SQRT(1-$B$9)*V885&lt;_xlfn.NORM.S.INV($B$6),1,0)</x:f>
        <x:v>0</x:v>
      </x:c>
      <x:c r="AR885" s="34" t="n">
        <x:f>IF(SQRT($B$9)*$B885+SQRT(1-$B$9)*W885&lt;_xlfn.NORM.S.INV($B$6),1,0)</x:f>
        <x:v>0</x:v>
      </x:c>
      <x:c r="AS885" s="34" t="n">
        <x:f>IF(SQRT($B$9)*$B885+SQRT(1-$B$9)*X885&lt;_xlfn.NORM.S.INV($B$6),1,0)</x:f>
        <x:v>0</x:v>
      </x:c>
      <x:c r="AT885" s="34" t="n">
        <x:f>IF(SQRT($B$9)*$B885+SQRT(1-$B$9)*Y885&lt;_xlfn.NORM.S.INV($B$6),1,0)</x:f>
        <x:v>0</x:v>
      </x:c>
      <x:c r="AU885" s="34" t="n">
        <x:f>IF(SQRT($B$9)*$B885+SQRT(1-$B$9)*Z885&lt;_xlfn.NORM.S.INV($B$6),1,0)</x:f>
        <x:v>0</x:v>
      </x:c>
      <x:c r="AV885" s="34" t="n">
        <x:f>IF(SQRT($B$9)*$B885+SQRT(1-$B$9)*AA885&lt;_xlfn.NORM.S.INV($B$6),1,0)</x:f>
        <x:v>0</x:v>
      </x:c>
      <x:c r="AW885" s="34" t="n">
        <x:f>IF(SQRT($C$9)*$B885+SQRT(1-$C$9)*AB885&lt;_xlfn.NORM.S.INV($C$6),1,0)</x:f>
        <x:v>0</x:v>
      </x:c>
      <x:c r="AX885" s="34" t="n">
        <x:f>IF(SQRT($C$9)*$B885+SQRT(1-$C$9)*AC885&lt;_xlfn.NORM.S.INV($C$6),1,0)</x:f>
        <x:v>0</x:v>
      </x:c>
      <x:c r="AY885" s="34" t="n">
        <x:f>IF(SQRT($C$9)*$B885+SQRT(1-$C$9)*AD885&lt;_xlfn.NORM.S.INV($C$6),1,0)</x:f>
        <x:v>0</x:v>
      </x:c>
      <x:c r="AZ885" s="34" t="n">
        <x:f>IF(SQRT($C$9)*$B885+SQRT(1-$C$9)*AE885&lt;_xlfn.NORM.S.INV($C$6),1,0)</x:f>
        <x:v>0</x:v>
      </x:c>
      <x:c r="BA885" s="34" t="n">
        <x:f>IF(SQRT($C$9)*$B885+SQRT(1-$C$9)*AF885&lt;_xlfn.NORM.S.INV($C$6),1,0)</x:f>
        <x:v>1</x:v>
      </x:c>
      <x:c r="BB885" s="34" t="n">
        <x:f>IF(SQRT($C$9)*$B885+SQRT(1-$C$9)*AG885&lt;_xlfn.NORM.S.INV($C$6),1,0)</x:f>
        <x:v>0</x:v>
      </x:c>
      <x:c r="BC885" s="34" t="n">
        <x:f>IF(SQRT($C$9)*$B885+SQRT(1-$C$9)*AH885&lt;_xlfn.NORM.S.INV($C$6),1,0)</x:f>
        <x:v>0</x:v>
      </x:c>
      <x:c r="BD885" s="34" t="n">
        <x:f>IF(SQRT($C$9)*$B885+SQRT(1-$C$9)*AI885&lt;_xlfn.NORM.S.INV($C$6),1,0)</x:f>
        <x:v>0</x:v>
      </x:c>
      <x:c r="BE885" s="34" t="n">
        <x:f>IF(SQRT($C$9)*$B885+SQRT(1-$C$9)*AJ885&lt;_xlfn.NORM.S.INV($C$6),1,0)</x:f>
        <x:v>0</x:v>
      </x:c>
      <x:c r="BF885" s="34" t="n">
        <x:f>IF(SQRT($C$9)*$B885+SQRT(1-$C$9)*AK885&lt;_xlfn.NORM.S.INV($C$6),1,0)</x:f>
        <x:v>0</x:v>
      </x:c>
      <x:c r="BG885" s="34"/>
      <x:c r="BH885" s="34"/>
      <x:c r="BI885" s="34" t="n">
        <x:f>$B$11*(($A$1061)*$C885/$B$12*$B$7+(1-$A$1061)*$D885/$B$12*$C$7)</x:f>
        <x:v>600</x:v>
      </x:c>
      <x:c r="BJ885" s="34" t="n">
        <x:f>$B$11*(($A$1062)*$C885/$B$12*$B$7+(1-$A$1062)*$D885/$B$12*$C$7)</x:f>
        <x:v>570</x:v>
      </x:c>
      <x:c r="BK885" s="34" t="n">
        <x:f>$B$11*(($A$1063)*$C885/$B$12*$B$7+(1-$A$1063)*$D885/$B$12*$C$7)</x:f>
        <x:v>540</x:v>
      </x:c>
      <x:c r="BL885" s="34" t="n">
        <x:f>$B$11*(($A$1064)*$C885/$B$12*$B$7+(1-$A$1064)*$D885/$B$12*$C$7)</x:f>
        <x:v>509.99999999999994</x:v>
      </x:c>
      <x:c r="BM885" s="34" t="n">
        <x:f>$B$11*(($A$1065)*$C885/$B$12*$B$7+(1-$A$1065)*$D885/$B$12*$C$7)</x:f>
        <x:v>480</x:v>
      </x:c>
      <x:c r="BN885" s="34" t="n">
        <x:f>$B$11*(($A$1066)*$C885/$B$12*$B$7+(1-$A$1066)*$D885/$B$12*$C$7)</x:f>
        <x:v>450</x:v>
      </x:c>
      <x:c r="BO885" s="34" t="n">
        <x:f>$B$11*(($A$1067)*$C885/$B$12*$B$7+(1-$A$1067)*$D885/$B$12*$C$7)</x:f>
        <x:v>419.99999999999994</x:v>
      </x:c>
      <x:c r="BP885" s="34" t="n">
        <x:f>$B$11*(($A$1068)*$C885/$B$12*$B$7+(1-$A$1068)*$D885/$B$12*$C$7)</x:f>
        <x:v>390</x:v>
      </x:c>
      <x:c r="BQ885" s="34" t="n">
        <x:f>$B$11*(($A$1069)*$C885/$B$12*$B$7+(1-$A$1069)*$D885/$B$12*$C$7)</x:f>
        <x:v>360</x:v>
      </x:c>
      <x:c r="BR885" s="34" t="n">
        <x:f>$B$11*(($A$1070)*$C885/$B$12*$B$7+(1-$A$1070)*$D885/$B$12*$C$7)</x:f>
        <x:v>330</x:v>
      </x:c>
      <x:c r="BS885" s="34" t="n">
        <x:f>$B$11*(($A$1071)*$C885/$B$12*$B$7+(1-$A$1071)*$D885/$B$12*$C$7)</x:f>
        <x:v>300</x:v>
      </x:c>
      <x:c r="BT885" s="34" t="n">
        <x:f>$B$11*(($A$1072)*$C885/$B$12*$B$7+(1-$A$1072)*$D885/$B$12*$C$7)</x:f>
        <x:v>270</x:v>
      </x:c>
      <x:c r="BU885" s="34" t="n">
        <x:f>$B$11*(($A$1073)*$C885/$B$12*$B$7+(1-$A$1073)*$D885/$B$12*$C$7)</x:f>
        <x:v>240</x:v>
      </x:c>
      <x:c r="BV885" s="34" t="n">
        <x:f>$B$11*(($A$1074)*$C885/$B$12*$B$7+(1-$A$1074)*$D885/$B$12*$C$7)</x:f>
        <x:v>209.99999999999997</x:v>
      </x:c>
      <x:c r="BW885" s="34" t="n">
        <x:f>$B$11*(($A$1075)*$C885/$B$12*$B$7+(1-$A$1075)*$D885/$B$12*$C$7)</x:f>
        <x:v>180.00000000000003</x:v>
      </x:c>
      <x:c r="BX885" s="34" t="n">
        <x:f>$B$11*(($A$1076)*$C885/$B$12*$B$7+(1-$A$1076)*$D885/$B$12*$C$7)</x:f>
        <x:v>150</x:v>
      </x:c>
      <x:c r="BY885" s="34" t="n">
        <x:f>$B$11*(($A$1077)*$C885/$B$12*$B$7+(1-$A$1077)*$D885/$B$12*$C$7)</x:f>
        <x:v>119.99999999999999</x:v>
      </x:c>
      <x:c r="BZ885" s="34" t="n">
        <x:f>$B$11*(($A$1078)*$C885/$B$12*$B$7+(1-$A$1078)*$D885/$B$12*$C$7)</x:f>
        <x:v>90.00000000000001</x:v>
      </x:c>
      <x:c r="CA885" s="34" t="n">
        <x:f>$B$11*(($A$1079)*$C885/$B$12*$B$7+(1-$A$1079)*$D885/$B$12*$C$7)</x:f>
        <x:v>59.99999999999999</x:v>
      </x:c>
      <x:c r="CB885" s="34" t="n">
        <x:f>$B$11*(($A$1080)*$C885/$B$12*$B$7+(1-$A$1080)*$D885/$B$12*$C$7)</x:f>
        <x:v>30.00000000000003</x:v>
      </x:c>
      <x:c r="CC885" s="34" t="n">
        <x:f>$B$11*(($A$1081)*$C885/$B$12*$B$7+(1-$A$1081)*$D885/$B$12*$C$7)</x:f>
        <x:v>0</x:v>
      </x:c>
    </x:row>
    <x:row r="886">
      <x:c r="A886" s="34" t="n">
        <x:v>862</x:v>
      </x:c>
      <x:c r="B886" s="39" t="n">
        <x:v>-0.021172884212061482</x:v>
      </x:c>
      <x:c r="C886" s="1" t="n">
        <x:f>SUM(AM886:AV886)</x:f>
        <x:v>0</x:v>
      </x:c>
      <x:c r="D886" s="1" t="n">
        <x:f>SUM(AW886:BF886)</x:f>
        <x:v>0</x:v>
      </x:c>
      <x:c r="E886" s="17" t="n">
        <x:f>(1-C886/$B$12)*$B$8-C886/$B$12*$B$7</x:f>
        <x:v>0.05</x:v>
      </x:c>
      <x:c r="F886" s="17" t="n">
        <x:f>(1-D886/$B$12)*$C$8-D886/$B$12*$C$7</x:f>
        <x:v>0.09</x:v>
      </x:c>
      <x:c r="G886" s="32" t="n">
        <x:f>$B$11*($B$10*C886/$B$12*$B$7+(1-$B$10)*D886/$B$12*$C$7)</x:f>
        <x:v>0</x:v>
      </x:c>
      <x:c r="H886" s="17" t="n">
        <x:f>$B$10*E886+(1-$B$10)*F886</x:f>
        <x:v>0.07</x:v>
      </x:c>
      <x:c r="I886" s="34"/>
      <x:c r="J886" s="34"/>
      <x:c r="K886" s="34"/>
      <x:c r="L886" s="34"/>
      <x:c r="M886" s="34"/>
      <x:c r="N886" s="34"/>
      <x:c r="O886" s="34"/>
      <x:c r="P886" s="34"/>
      <x:c r="Q886" s="34"/>
      <x:c r="R886" s="39" t="n">
        <x:v>1.33191981703641</x:v>
      </x:c>
      <x:c r="S886" s="39" t="n">
        <x:v>1.8314507222651457</x:v>
      </x:c>
      <x:c r="T886" s="39" t="n">
        <x:v>-0.1242215797938272</x:v>
      </x:c>
      <x:c r="U886" s="39" t="n">
        <x:v>-0.9409109827614983</x:v>
      </x:c>
      <x:c r="V886" s="39" t="n">
        <x:v>0.5405903418437819</x:v>
      </x:c>
      <x:c r="W886" s="39" t="n">
        <x:v>-0.7984244154560398</x:v>
      </x:c>
      <x:c r="X886" s="39" t="n">
        <x:v>-0.6926420135020205</x:v>
      </x:c>
      <x:c r="Y886" s="39" t="n">
        <x:v>-0.8805322596347124</x:v>
      </x:c>
      <x:c r="Z886" s="39" t="n">
        <x:v>-1.0401046729236996</x:v>
      </x:c>
      <x:c r="AA886" s="39" t="n">
        <x:v>-0.12293453672311871</x:v>
      </x:c>
      <x:c r="AB886" s="39" t="n">
        <x:v>-0.31246083922914825</x:v>
      </x:c>
      <x:c r="AC886" s="39" t="n">
        <x:v>0.013199821834736183</x:v>
      </x:c>
      <x:c r="AD886" s="39" t="n">
        <x:v>-1.3762807423304722</x:v>
      </x:c>
      <x:c r="AE886" s="39" t="n">
        <x:v>-0.851275477487707</x:v>
      </x:c>
      <x:c r="AF886" s="39" t="n">
        <x:v>0.2770120348634801</x:v>
      </x:c>
      <x:c r="AG886" s="39" t="n">
        <x:v>1.0527524390030456</x:v>
      </x:c>
      <x:c r="AH886" s="39" t="n">
        <x:v>0.02979191598546572</x:v>
      </x:c>
      <x:c r="AI886" s="39" t="n">
        <x:v>0.8568935597902643</x:v>
      </x:c>
      <x:c r="AJ886" s="39" t="n">
        <x:v>0.3390634682917106</x:v>
      </x:c>
      <x:c r="AK886" s="39" t="n">
        <x:v>-0.17040849287234325</x:v>
      </x:c>
      <x:c r="AL886" s="34"/>
      <x:c r="AM886" s="34" t="n">
        <x:f>IF(SQRT($B$9)*$B886+SQRT(1-$B$9)*R886&lt;_xlfn.NORM.S.INV($B$6),1,0)</x:f>
        <x:v>0</x:v>
      </x:c>
      <x:c r="AN886" s="34" t="n">
        <x:f>IF(SQRT($B$9)*$B886+SQRT(1-$B$9)*S886&lt;_xlfn.NORM.S.INV($B$6),1,0)</x:f>
        <x:v>0</x:v>
      </x:c>
      <x:c r="AO886" s="34" t="n">
        <x:f>IF(SQRT($B$9)*$B886+SQRT(1-$B$9)*T886&lt;_xlfn.NORM.S.INV($B$6),1,0)</x:f>
        <x:v>0</x:v>
      </x:c>
      <x:c r="AP886" s="34" t="n">
        <x:f>IF(SQRT($B$9)*$B886+SQRT(1-$B$9)*U886&lt;_xlfn.NORM.S.INV($B$6),1,0)</x:f>
        <x:v>0</x:v>
      </x:c>
      <x:c r="AQ886" s="34" t="n">
        <x:f>IF(SQRT($B$9)*$B886+SQRT(1-$B$9)*V886&lt;_xlfn.NORM.S.INV($B$6),1,0)</x:f>
        <x:v>0</x:v>
      </x:c>
      <x:c r="AR886" s="34" t="n">
        <x:f>IF(SQRT($B$9)*$B886+SQRT(1-$B$9)*W886&lt;_xlfn.NORM.S.INV($B$6),1,0)</x:f>
        <x:v>0</x:v>
      </x:c>
      <x:c r="AS886" s="34" t="n">
        <x:f>IF(SQRT($B$9)*$B886+SQRT(1-$B$9)*X886&lt;_xlfn.NORM.S.INV($B$6),1,0)</x:f>
        <x:v>0</x:v>
      </x:c>
      <x:c r="AT886" s="34" t="n">
        <x:f>IF(SQRT($B$9)*$B886+SQRT(1-$B$9)*Y886&lt;_xlfn.NORM.S.INV($B$6),1,0)</x:f>
        <x:v>0</x:v>
      </x:c>
      <x:c r="AU886" s="34" t="n">
        <x:f>IF(SQRT($B$9)*$B886+SQRT(1-$B$9)*Z886&lt;_xlfn.NORM.S.INV($B$6),1,0)</x:f>
        <x:v>0</x:v>
      </x:c>
      <x:c r="AV886" s="34" t="n">
        <x:f>IF(SQRT($B$9)*$B886+SQRT(1-$B$9)*AA886&lt;_xlfn.NORM.S.INV($B$6),1,0)</x:f>
        <x:v>0</x:v>
      </x:c>
      <x:c r="AW886" s="34" t="n">
        <x:f>IF(SQRT($C$9)*$B886+SQRT(1-$C$9)*AB886&lt;_xlfn.NORM.S.INV($C$6),1,0)</x:f>
        <x:v>0</x:v>
      </x:c>
      <x:c r="AX886" s="34" t="n">
        <x:f>IF(SQRT($C$9)*$B886+SQRT(1-$C$9)*AC886&lt;_xlfn.NORM.S.INV($C$6),1,0)</x:f>
        <x:v>0</x:v>
      </x:c>
      <x:c r="AY886" s="34" t="n">
        <x:f>IF(SQRT($C$9)*$B886+SQRT(1-$C$9)*AD886&lt;_xlfn.NORM.S.INV($C$6),1,0)</x:f>
        <x:v>0</x:v>
      </x:c>
      <x:c r="AZ886" s="34" t="n">
        <x:f>IF(SQRT($C$9)*$B886+SQRT(1-$C$9)*AE886&lt;_xlfn.NORM.S.INV($C$6),1,0)</x:f>
        <x:v>0</x:v>
      </x:c>
      <x:c r="BA886" s="34" t="n">
        <x:f>IF(SQRT($C$9)*$B886+SQRT(1-$C$9)*AF886&lt;_xlfn.NORM.S.INV($C$6),1,0)</x:f>
        <x:v>0</x:v>
      </x:c>
      <x:c r="BB886" s="34" t="n">
        <x:f>IF(SQRT($C$9)*$B886+SQRT(1-$C$9)*AG886&lt;_xlfn.NORM.S.INV($C$6),1,0)</x:f>
        <x:v>0</x:v>
      </x:c>
      <x:c r="BC886" s="34" t="n">
        <x:f>IF(SQRT($C$9)*$B886+SQRT(1-$C$9)*AH886&lt;_xlfn.NORM.S.INV($C$6),1,0)</x:f>
        <x:v>0</x:v>
      </x:c>
      <x:c r="BD886" s="34" t="n">
        <x:f>IF(SQRT($C$9)*$B886+SQRT(1-$C$9)*AI886&lt;_xlfn.NORM.S.INV($C$6),1,0)</x:f>
        <x:v>0</x:v>
      </x:c>
      <x:c r="BE886" s="34" t="n">
        <x:f>IF(SQRT($C$9)*$B886+SQRT(1-$C$9)*AJ886&lt;_xlfn.NORM.S.INV($C$6),1,0)</x:f>
        <x:v>0</x:v>
      </x:c>
      <x:c r="BF886" s="34" t="n">
        <x:f>IF(SQRT($C$9)*$B886+SQRT(1-$C$9)*AK886&lt;_xlfn.NORM.S.INV($C$6),1,0)</x:f>
        <x:v>0</x:v>
      </x:c>
      <x:c r="BG886" s="34"/>
      <x:c r="BH886" s="34"/>
      <x:c r="BI886" s="34" t="n">
        <x:f>$B$11*(($A$1061)*$C886/$B$12*$B$7+(1-$A$1061)*$D886/$B$12*$C$7)</x:f>
        <x:v>0</x:v>
      </x:c>
      <x:c r="BJ886" s="34" t="n">
        <x:f>$B$11*(($A$1062)*$C886/$B$12*$B$7+(1-$A$1062)*$D886/$B$12*$C$7)</x:f>
        <x:v>0</x:v>
      </x:c>
      <x:c r="BK886" s="34" t="n">
        <x:f>$B$11*(($A$1063)*$C886/$B$12*$B$7+(1-$A$1063)*$D886/$B$12*$C$7)</x:f>
        <x:v>0</x:v>
      </x:c>
      <x:c r="BL886" s="34" t="n">
        <x:f>$B$11*(($A$1064)*$C886/$B$12*$B$7+(1-$A$1064)*$D886/$B$12*$C$7)</x:f>
        <x:v>0</x:v>
      </x:c>
      <x:c r="BM886" s="34" t="n">
        <x:f>$B$11*(($A$1065)*$C886/$B$12*$B$7+(1-$A$1065)*$D886/$B$12*$C$7)</x:f>
        <x:v>0</x:v>
      </x:c>
      <x:c r="BN886" s="34" t="n">
        <x:f>$B$11*(($A$1066)*$C886/$B$12*$B$7+(1-$A$1066)*$D886/$B$12*$C$7)</x:f>
        <x:v>0</x:v>
      </x:c>
      <x:c r="BO886" s="34" t="n">
        <x:f>$B$11*(($A$1067)*$C886/$B$12*$B$7+(1-$A$1067)*$D886/$B$12*$C$7)</x:f>
        <x:v>0</x:v>
      </x:c>
      <x:c r="BP886" s="34" t="n">
        <x:f>$B$11*(($A$1068)*$C886/$B$12*$B$7+(1-$A$1068)*$D886/$B$12*$C$7)</x:f>
        <x:v>0</x:v>
      </x:c>
      <x:c r="BQ886" s="34" t="n">
        <x:f>$B$11*(($A$1069)*$C886/$B$12*$B$7+(1-$A$1069)*$D886/$B$12*$C$7)</x:f>
        <x:v>0</x:v>
      </x:c>
      <x:c r="BR886" s="34" t="n">
        <x:f>$B$11*(($A$1070)*$C886/$B$12*$B$7+(1-$A$1070)*$D886/$B$12*$C$7)</x:f>
        <x:v>0</x:v>
      </x:c>
      <x:c r="BS886" s="34" t="n">
        <x:f>$B$11*(($A$1071)*$C886/$B$12*$B$7+(1-$A$1071)*$D886/$B$12*$C$7)</x:f>
        <x:v>0</x:v>
      </x:c>
      <x:c r="BT886" s="34" t="n">
        <x:f>$B$11*(($A$1072)*$C886/$B$12*$B$7+(1-$A$1072)*$D886/$B$12*$C$7)</x:f>
        <x:v>0</x:v>
      </x:c>
      <x:c r="BU886" s="34" t="n">
        <x:f>$B$11*(($A$1073)*$C886/$B$12*$B$7+(1-$A$1073)*$D886/$B$12*$C$7)</x:f>
        <x:v>0</x:v>
      </x:c>
      <x:c r="BV886" s="34" t="n">
        <x:f>$B$11*(($A$1074)*$C886/$B$12*$B$7+(1-$A$1074)*$D886/$B$12*$C$7)</x:f>
        <x:v>0</x:v>
      </x:c>
      <x:c r="BW886" s="34" t="n">
        <x:f>$B$11*(($A$1075)*$C886/$B$12*$B$7+(1-$A$1075)*$D886/$B$12*$C$7)</x:f>
        <x:v>0</x:v>
      </x:c>
      <x:c r="BX886" s="34" t="n">
        <x:f>$B$11*(($A$1076)*$C886/$B$12*$B$7+(1-$A$1076)*$D886/$B$12*$C$7)</x:f>
        <x:v>0</x:v>
      </x:c>
      <x:c r="BY886" s="34" t="n">
        <x:f>$B$11*(($A$1077)*$C886/$B$12*$B$7+(1-$A$1077)*$D886/$B$12*$C$7)</x:f>
        <x:v>0</x:v>
      </x:c>
      <x:c r="BZ886" s="34" t="n">
        <x:f>$B$11*(($A$1078)*$C886/$B$12*$B$7+(1-$A$1078)*$D886/$B$12*$C$7)</x:f>
        <x:v>0</x:v>
      </x:c>
      <x:c r="CA886" s="34" t="n">
        <x:f>$B$11*(($A$1079)*$C886/$B$12*$B$7+(1-$A$1079)*$D886/$B$12*$C$7)</x:f>
        <x:v>0</x:v>
      </x:c>
      <x:c r="CB886" s="34" t="n">
        <x:f>$B$11*(($A$1080)*$C886/$B$12*$B$7+(1-$A$1080)*$D886/$B$12*$C$7)</x:f>
        <x:v>0</x:v>
      </x:c>
      <x:c r="CC886" s="34" t="n">
        <x:f>$B$11*(($A$1081)*$C886/$B$12*$B$7+(1-$A$1081)*$D886/$B$12*$C$7)</x:f>
        <x:v>0</x:v>
      </x:c>
    </x:row>
    <x:row r="887">
      <x:c r="A887" s="34" t="n">
        <x:v>863</x:v>
      </x:c>
      <x:c r="B887" s="39" t="n">
        <x:v>0.02449228625880096</x:v>
      </x:c>
      <x:c r="C887" s="1" t="n">
        <x:f>SUM(AM887:AV887)</x:f>
        <x:v>0</x:v>
      </x:c>
      <x:c r="D887" s="1" t="n">
        <x:f>SUM(AW887:BF887)</x:f>
        <x:v>0</x:v>
      </x:c>
      <x:c r="E887" s="17" t="n">
        <x:f>(1-C887/$B$12)*$B$8-C887/$B$12*$B$7</x:f>
        <x:v>0.05</x:v>
      </x:c>
      <x:c r="F887" s="17" t="n">
        <x:f>(1-D887/$B$12)*$C$8-D887/$B$12*$C$7</x:f>
        <x:v>0.09</x:v>
      </x:c>
      <x:c r="G887" s="32" t="n">
        <x:f>$B$11*($B$10*C887/$B$12*$B$7+(1-$B$10)*D887/$B$12*$C$7)</x:f>
        <x:v>0</x:v>
      </x:c>
      <x:c r="H887" s="17" t="n">
        <x:f>$B$10*E887+(1-$B$10)*F887</x:f>
        <x:v>0.07</x:v>
      </x:c>
      <x:c r="I887" s="34"/>
      <x:c r="J887" s="34"/>
      <x:c r="K887" s="34"/>
      <x:c r="L887" s="34"/>
      <x:c r="M887" s="34"/>
      <x:c r="N887" s="34"/>
      <x:c r="O887" s="34"/>
      <x:c r="P887" s="34"/>
      <x:c r="Q887" s="34"/>
      <x:c r="R887" s="39" t="n">
        <x:v>0.9266055644170338</x:v>
      </x:c>
      <x:c r="S887" s="39" t="n">
        <x:v>-0.4537000349444874</x:v>
      </x:c>
      <x:c r="T887" s="39" t="n">
        <x:v>0.48661110125439466</x:v>
      </x:c>
      <x:c r="U887" s="39" t="n">
        <x:v>-0.5454438872034786</x:v>
      </x:c>
      <x:c r="V887" s="39" t="n">
        <x:v>-1.1309080926141837</x:v>
      </x:c>
      <x:c r="W887" s="39" t="n">
        <x:v>-0.4641007615706603</x:v>
      </x:c>
      <x:c r="X887" s="39" t="n">
        <x:v>-0.02617088529344878</x:v>
      </x:c>
      <x:c r="Y887" s="39" t="n">
        <x:v>0.3760068326084422</x:v>
      </x:c>
      <x:c r="Z887" s="39" t="n">
        <x:v>-0.08832123312206165</x:v>
      </x:c>
      <x:c r="AA887" s="39" t="n">
        <x:v>-0.6064358846739972</x:v>
      </x:c>
      <x:c r="AB887" s="39" t="n">
        <x:v>-0.8527121286599044</x:v>
      </x:c>
      <x:c r="AC887" s="39" t="n">
        <x:v>0.3560946203566964</x:v>
      </x:c>
      <x:c r="AD887" s="39" t="n">
        <x:v>-1.490725957651547</x:v>
      </x:c>
      <x:c r="AE887" s="39" t="n">
        <x:v>-0.17233891177973149</x:v>
      </x:c>
      <x:c r="AF887" s="39" t="n">
        <x:v>-1.5258543926252153</x:v>
      </x:c>
      <x:c r="AG887" s="39" t="n">
        <x:v>-1.0183553495771105</x:v>
      </x:c>
      <x:c r="AH887" s="39" t="n">
        <x:v>-0.7706967674772122</x:v>
      </x:c>
      <x:c r="AI887" s="39" t="n">
        <x:v>-0.6218160759362567</x:v>
      </x:c>
      <x:c r="AJ887" s="39" t="n">
        <x:v>-1.5619900308507166</x:v>
      </x:c>
      <x:c r="AK887" s="39" t="n">
        <x:v>-0.3090323877294704</x:v>
      </x:c>
      <x:c r="AL887" s="34"/>
      <x:c r="AM887" s="34" t="n">
        <x:f>IF(SQRT($B$9)*$B887+SQRT(1-$B$9)*R887&lt;_xlfn.NORM.S.INV($B$6),1,0)</x:f>
        <x:v>0</x:v>
      </x:c>
      <x:c r="AN887" s="34" t="n">
        <x:f>IF(SQRT($B$9)*$B887+SQRT(1-$B$9)*S887&lt;_xlfn.NORM.S.INV($B$6),1,0)</x:f>
        <x:v>0</x:v>
      </x:c>
      <x:c r="AO887" s="34" t="n">
        <x:f>IF(SQRT($B$9)*$B887+SQRT(1-$B$9)*T887&lt;_xlfn.NORM.S.INV($B$6),1,0)</x:f>
        <x:v>0</x:v>
      </x:c>
      <x:c r="AP887" s="34" t="n">
        <x:f>IF(SQRT($B$9)*$B887+SQRT(1-$B$9)*U887&lt;_xlfn.NORM.S.INV($B$6),1,0)</x:f>
        <x:v>0</x:v>
      </x:c>
      <x:c r="AQ887" s="34" t="n">
        <x:f>IF(SQRT($B$9)*$B887+SQRT(1-$B$9)*V887&lt;_xlfn.NORM.S.INV($B$6),1,0)</x:f>
        <x:v>0</x:v>
      </x:c>
      <x:c r="AR887" s="34" t="n">
        <x:f>IF(SQRT($B$9)*$B887+SQRT(1-$B$9)*W887&lt;_xlfn.NORM.S.INV($B$6),1,0)</x:f>
        <x:v>0</x:v>
      </x:c>
      <x:c r="AS887" s="34" t="n">
        <x:f>IF(SQRT($B$9)*$B887+SQRT(1-$B$9)*X887&lt;_xlfn.NORM.S.INV($B$6),1,0)</x:f>
        <x:v>0</x:v>
      </x:c>
      <x:c r="AT887" s="34" t="n">
        <x:f>IF(SQRT($B$9)*$B887+SQRT(1-$B$9)*Y887&lt;_xlfn.NORM.S.INV($B$6),1,0)</x:f>
        <x:v>0</x:v>
      </x:c>
      <x:c r="AU887" s="34" t="n">
        <x:f>IF(SQRT($B$9)*$B887+SQRT(1-$B$9)*Z887&lt;_xlfn.NORM.S.INV($B$6),1,0)</x:f>
        <x:v>0</x:v>
      </x:c>
      <x:c r="AV887" s="34" t="n">
        <x:f>IF(SQRT($B$9)*$B887+SQRT(1-$B$9)*AA887&lt;_xlfn.NORM.S.INV($B$6),1,0)</x:f>
        <x:v>0</x:v>
      </x:c>
      <x:c r="AW887" s="34" t="n">
        <x:f>IF(SQRT($C$9)*$B887+SQRT(1-$C$9)*AB887&lt;_xlfn.NORM.S.INV($C$6),1,0)</x:f>
        <x:v>0</x:v>
      </x:c>
      <x:c r="AX887" s="34" t="n">
        <x:f>IF(SQRT($C$9)*$B887+SQRT(1-$C$9)*AC887&lt;_xlfn.NORM.S.INV($C$6),1,0)</x:f>
        <x:v>0</x:v>
      </x:c>
      <x:c r="AY887" s="34" t="n">
        <x:f>IF(SQRT($C$9)*$B887+SQRT(1-$C$9)*AD887&lt;_xlfn.NORM.S.INV($C$6),1,0)</x:f>
        <x:v>0</x:v>
      </x:c>
      <x:c r="AZ887" s="34" t="n">
        <x:f>IF(SQRT($C$9)*$B887+SQRT(1-$C$9)*AE887&lt;_xlfn.NORM.S.INV($C$6),1,0)</x:f>
        <x:v>0</x:v>
      </x:c>
      <x:c r="BA887" s="34" t="n">
        <x:f>IF(SQRT($C$9)*$B887+SQRT(1-$C$9)*AF887&lt;_xlfn.NORM.S.INV($C$6),1,0)</x:f>
        <x:v>0</x:v>
      </x:c>
      <x:c r="BB887" s="34" t="n">
        <x:f>IF(SQRT($C$9)*$B887+SQRT(1-$C$9)*AG887&lt;_xlfn.NORM.S.INV($C$6),1,0)</x:f>
        <x:v>0</x:v>
      </x:c>
      <x:c r="BC887" s="34" t="n">
        <x:f>IF(SQRT($C$9)*$B887+SQRT(1-$C$9)*AH887&lt;_xlfn.NORM.S.INV($C$6),1,0)</x:f>
        <x:v>0</x:v>
      </x:c>
      <x:c r="BD887" s="34" t="n">
        <x:f>IF(SQRT($C$9)*$B887+SQRT(1-$C$9)*AI887&lt;_xlfn.NORM.S.INV($C$6),1,0)</x:f>
        <x:v>0</x:v>
      </x:c>
      <x:c r="BE887" s="34" t="n">
        <x:f>IF(SQRT($C$9)*$B887+SQRT(1-$C$9)*AJ887&lt;_xlfn.NORM.S.INV($C$6),1,0)</x:f>
        <x:v>0</x:v>
      </x:c>
      <x:c r="BF887" s="34" t="n">
        <x:f>IF(SQRT($C$9)*$B887+SQRT(1-$C$9)*AK887&lt;_xlfn.NORM.S.INV($C$6),1,0)</x:f>
        <x:v>0</x:v>
      </x:c>
      <x:c r="BG887" s="34"/>
      <x:c r="BH887" s="34"/>
      <x:c r="BI887" s="34" t="n">
        <x:f>$B$11*(($A$1061)*$C887/$B$12*$B$7+(1-$A$1061)*$D887/$B$12*$C$7)</x:f>
        <x:v>0</x:v>
      </x:c>
      <x:c r="BJ887" s="34" t="n">
        <x:f>$B$11*(($A$1062)*$C887/$B$12*$B$7+(1-$A$1062)*$D887/$B$12*$C$7)</x:f>
        <x:v>0</x:v>
      </x:c>
      <x:c r="BK887" s="34" t="n">
        <x:f>$B$11*(($A$1063)*$C887/$B$12*$B$7+(1-$A$1063)*$D887/$B$12*$C$7)</x:f>
        <x:v>0</x:v>
      </x:c>
      <x:c r="BL887" s="34" t="n">
        <x:f>$B$11*(($A$1064)*$C887/$B$12*$B$7+(1-$A$1064)*$D887/$B$12*$C$7)</x:f>
        <x:v>0</x:v>
      </x:c>
      <x:c r="BM887" s="34" t="n">
        <x:f>$B$11*(($A$1065)*$C887/$B$12*$B$7+(1-$A$1065)*$D887/$B$12*$C$7)</x:f>
        <x:v>0</x:v>
      </x:c>
      <x:c r="BN887" s="34" t="n">
        <x:f>$B$11*(($A$1066)*$C887/$B$12*$B$7+(1-$A$1066)*$D887/$B$12*$C$7)</x:f>
        <x:v>0</x:v>
      </x:c>
      <x:c r="BO887" s="34" t="n">
        <x:f>$B$11*(($A$1067)*$C887/$B$12*$B$7+(1-$A$1067)*$D887/$B$12*$C$7)</x:f>
        <x:v>0</x:v>
      </x:c>
      <x:c r="BP887" s="34" t="n">
        <x:f>$B$11*(($A$1068)*$C887/$B$12*$B$7+(1-$A$1068)*$D887/$B$12*$C$7)</x:f>
        <x:v>0</x:v>
      </x:c>
      <x:c r="BQ887" s="34" t="n">
        <x:f>$B$11*(($A$1069)*$C887/$B$12*$B$7+(1-$A$1069)*$D887/$B$12*$C$7)</x:f>
        <x:v>0</x:v>
      </x:c>
      <x:c r="BR887" s="34" t="n">
        <x:f>$B$11*(($A$1070)*$C887/$B$12*$B$7+(1-$A$1070)*$D887/$B$12*$C$7)</x:f>
        <x:v>0</x:v>
      </x:c>
      <x:c r="BS887" s="34" t="n">
        <x:f>$B$11*(($A$1071)*$C887/$B$12*$B$7+(1-$A$1071)*$D887/$B$12*$C$7)</x:f>
        <x:v>0</x:v>
      </x:c>
      <x:c r="BT887" s="34" t="n">
        <x:f>$B$11*(($A$1072)*$C887/$B$12*$B$7+(1-$A$1072)*$D887/$B$12*$C$7)</x:f>
        <x:v>0</x:v>
      </x:c>
      <x:c r="BU887" s="34" t="n">
        <x:f>$B$11*(($A$1073)*$C887/$B$12*$B$7+(1-$A$1073)*$D887/$B$12*$C$7)</x:f>
        <x:v>0</x:v>
      </x:c>
      <x:c r="BV887" s="34" t="n">
        <x:f>$B$11*(($A$1074)*$C887/$B$12*$B$7+(1-$A$1074)*$D887/$B$12*$C$7)</x:f>
        <x:v>0</x:v>
      </x:c>
      <x:c r="BW887" s="34" t="n">
        <x:f>$B$11*(($A$1075)*$C887/$B$12*$B$7+(1-$A$1075)*$D887/$B$12*$C$7)</x:f>
        <x:v>0</x:v>
      </x:c>
      <x:c r="BX887" s="34" t="n">
        <x:f>$B$11*(($A$1076)*$C887/$B$12*$B$7+(1-$A$1076)*$D887/$B$12*$C$7)</x:f>
        <x:v>0</x:v>
      </x:c>
      <x:c r="BY887" s="34" t="n">
        <x:f>$B$11*(($A$1077)*$C887/$B$12*$B$7+(1-$A$1077)*$D887/$B$12*$C$7)</x:f>
        <x:v>0</x:v>
      </x:c>
      <x:c r="BZ887" s="34" t="n">
        <x:f>$B$11*(($A$1078)*$C887/$B$12*$B$7+(1-$A$1078)*$D887/$B$12*$C$7)</x:f>
        <x:v>0</x:v>
      </x:c>
      <x:c r="CA887" s="34" t="n">
        <x:f>$B$11*(($A$1079)*$C887/$B$12*$B$7+(1-$A$1079)*$D887/$B$12*$C$7)</x:f>
        <x:v>0</x:v>
      </x:c>
      <x:c r="CB887" s="34" t="n">
        <x:f>$B$11*(($A$1080)*$C887/$B$12*$B$7+(1-$A$1080)*$D887/$B$12*$C$7)</x:f>
        <x:v>0</x:v>
      </x:c>
      <x:c r="CC887" s="34" t="n">
        <x:f>$B$11*(($A$1081)*$C887/$B$12*$B$7+(1-$A$1081)*$D887/$B$12*$C$7)</x:f>
        <x:v>0</x:v>
      </x:c>
    </x:row>
    <x:row r="888">
      <x:c r="A888" s="34" t="n">
        <x:v>864</x:v>
      </x:c>
      <x:c r="B888" s="39" t="n">
        <x:v>-0.2829631312855244</x:v>
      </x:c>
      <x:c r="C888" s="1" t="n">
        <x:f>SUM(AM888:AV888)</x:f>
        <x:v>0</x:v>
      </x:c>
      <x:c r="D888" s="1" t="n">
        <x:f>SUM(AW888:BF888)</x:f>
        <x:v>0</x:v>
      </x:c>
      <x:c r="E888" s="17" t="n">
        <x:f>(1-C888/$B$12)*$B$8-C888/$B$12*$B$7</x:f>
        <x:v>0.05</x:v>
      </x:c>
      <x:c r="F888" s="17" t="n">
        <x:f>(1-D888/$B$12)*$C$8-D888/$B$12*$C$7</x:f>
        <x:v>0.09</x:v>
      </x:c>
      <x:c r="G888" s="32" t="n">
        <x:f>$B$11*($B$10*C888/$B$12*$B$7+(1-$B$10)*D888/$B$12*$C$7)</x:f>
        <x:v>0</x:v>
      </x:c>
      <x:c r="H888" s="17" t="n">
        <x:f>$B$10*E888+(1-$B$10)*F888</x:f>
        <x:v>0.07</x:v>
      </x:c>
      <x:c r="I888" s="34"/>
      <x:c r="J888" s="34"/>
      <x:c r="K888" s="34"/>
      <x:c r="L888" s="34"/>
      <x:c r="M888" s="34"/>
      <x:c r="N888" s="34"/>
      <x:c r="O888" s="34"/>
      <x:c r="P888" s="34"/>
      <x:c r="Q888" s="34"/>
      <x:c r="R888" s="39" t="n">
        <x:v>-0.3568277962167333</x:v>
      </x:c>
      <x:c r="S888" s="39" t="n">
        <x:v>1.241532411845181</x:v>
      </x:c>
      <x:c r="T888" s="39" t="n">
        <x:v>0.6814020662604754</x:v>
      </x:c>
      <x:c r="U888" s="39" t="n">
        <x:v>-0.012787298077347024</x:v>
      </x:c>
      <x:c r="V888" s="39" t="n">
        <x:v>-0.24212898505139163</x:v>
      </x:c>
      <x:c r="W888" s="39" t="n">
        <x:v>-1.3511867035250662</x:v>
      </x:c>
      <x:c r="X888" s="39" t="n">
        <x:v>-2.0938065523395997</x:v>
      </x:c>
      <x:c r="Y888" s="39" t="n">
        <x:v>0.4420813060817392</x:v>
      </x:c>
      <x:c r="Z888" s="39" t="n">
        <x:v>-1.4207581912752603</x:v>
      </x:c>
      <x:c r="AA888" s="39" t="n">
        <x:v>0.034861773878237426</x:v>
      </x:c>
      <x:c r="AB888" s="39" t="n">
        <x:v>-0.1623272686775063</x:v>
      </x:c>
      <x:c r="AC888" s="39" t="n">
        <x:v>-1.206170319287614</x:v>
      </x:c>
      <x:c r="AD888" s="39" t="n">
        <x:v>0.41844769687405775</x:v>
      </x:c>
      <x:c r="AE888" s="39" t="n">
        <x:v>0.20705122494655478</x:v>
      </x:c>
      <x:c r="AF888" s="39" t="n">
        <x:v>0.7243576321240078</x:v>
      </x:c>
      <x:c r="AG888" s="39" t="n">
        <x:v>1.088804796586162</x:v>
      </x:c>
      <x:c r="AH888" s="39" t="n">
        <x:v>-0.01602290770632705</x:v>
      </x:c>
      <x:c r="AI888" s="39" t="n">
        <x:v>0.5243416131272037</x:v>
      </x:c>
      <x:c r="AJ888" s="39" t="n">
        <x:v>1.637469958756185</x:v>
      </x:c>
      <x:c r="AK888" s="39" t="n">
        <x:v>-1.0787022091762937</x:v>
      </x:c>
      <x:c r="AL888" s="34"/>
      <x:c r="AM888" s="34" t="n">
        <x:f>IF(SQRT($B$9)*$B888+SQRT(1-$B$9)*R888&lt;_xlfn.NORM.S.INV($B$6),1,0)</x:f>
        <x:v>0</x:v>
      </x:c>
      <x:c r="AN888" s="34" t="n">
        <x:f>IF(SQRT($B$9)*$B888+SQRT(1-$B$9)*S888&lt;_xlfn.NORM.S.INV($B$6),1,0)</x:f>
        <x:v>0</x:v>
      </x:c>
      <x:c r="AO888" s="34" t="n">
        <x:f>IF(SQRT($B$9)*$B888+SQRT(1-$B$9)*T888&lt;_xlfn.NORM.S.INV($B$6),1,0)</x:f>
        <x:v>0</x:v>
      </x:c>
      <x:c r="AP888" s="34" t="n">
        <x:f>IF(SQRT($B$9)*$B888+SQRT(1-$B$9)*U888&lt;_xlfn.NORM.S.INV($B$6),1,0)</x:f>
        <x:v>0</x:v>
      </x:c>
      <x:c r="AQ888" s="34" t="n">
        <x:f>IF(SQRT($B$9)*$B888+SQRT(1-$B$9)*V888&lt;_xlfn.NORM.S.INV($B$6),1,0)</x:f>
        <x:v>0</x:v>
      </x:c>
      <x:c r="AR888" s="34" t="n">
        <x:f>IF(SQRT($B$9)*$B888+SQRT(1-$B$9)*W888&lt;_xlfn.NORM.S.INV($B$6),1,0)</x:f>
        <x:v>0</x:v>
      </x:c>
      <x:c r="AS888" s="34" t="n">
        <x:f>IF(SQRT($B$9)*$B888+SQRT(1-$B$9)*X888&lt;_xlfn.NORM.S.INV($B$6),1,0)</x:f>
        <x:v>0</x:v>
      </x:c>
      <x:c r="AT888" s="34" t="n">
        <x:f>IF(SQRT($B$9)*$B888+SQRT(1-$B$9)*Y888&lt;_xlfn.NORM.S.INV($B$6),1,0)</x:f>
        <x:v>0</x:v>
      </x:c>
      <x:c r="AU888" s="34" t="n">
        <x:f>IF(SQRT($B$9)*$B888+SQRT(1-$B$9)*Z888&lt;_xlfn.NORM.S.INV($B$6),1,0)</x:f>
        <x:v>0</x:v>
      </x:c>
      <x:c r="AV888" s="34" t="n">
        <x:f>IF(SQRT($B$9)*$B888+SQRT(1-$B$9)*AA888&lt;_xlfn.NORM.S.INV($B$6),1,0)</x:f>
        <x:v>0</x:v>
      </x:c>
      <x:c r="AW888" s="34" t="n">
        <x:f>IF(SQRT($C$9)*$B888+SQRT(1-$C$9)*AB888&lt;_xlfn.NORM.S.INV($C$6),1,0)</x:f>
        <x:v>0</x:v>
      </x:c>
      <x:c r="AX888" s="34" t="n">
        <x:f>IF(SQRT($C$9)*$B888+SQRT(1-$C$9)*AC888&lt;_xlfn.NORM.S.INV($C$6),1,0)</x:f>
        <x:v>0</x:v>
      </x:c>
      <x:c r="AY888" s="34" t="n">
        <x:f>IF(SQRT($C$9)*$B888+SQRT(1-$C$9)*AD888&lt;_xlfn.NORM.S.INV($C$6),1,0)</x:f>
        <x:v>0</x:v>
      </x:c>
      <x:c r="AZ888" s="34" t="n">
        <x:f>IF(SQRT($C$9)*$B888+SQRT(1-$C$9)*AE888&lt;_xlfn.NORM.S.INV($C$6),1,0)</x:f>
        <x:v>0</x:v>
      </x:c>
      <x:c r="BA888" s="34" t="n">
        <x:f>IF(SQRT($C$9)*$B888+SQRT(1-$C$9)*AF888&lt;_xlfn.NORM.S.INV($C$6),1,0)</x:f>
        <x:v>0</x:v>
      </x:c>
      <x:c r="BB888" s="34" t="n">
        <x:f>IF(SQRT($C$9)*$B888+SQRT(1-$C$9)*AG888&lt;_xlfn.NORM.S.INV($C$6),1,0)</x:f>
        <x:v>0</x:v>
      </x:c>
      <x:c r="BC888" s="34" t="n">
        <x:f>IF(SQRT($C$9)*$B888+SQRT(1-$C$9)*AH888&lt;_xlfn.NORM.S.INV($C$6),1,0)</x:f>
        <x:v>0</x:v>
      </x:c>
      <x:c r="BD888" s="34" t="n">
        <x:f>IF(SQRT($C$9)*$B888+SQRT(1-$C$9)*AI888&lt;_xlfn.NORM.S.INV($C$6),1,0)</x:f>
        <x:v>0</x:v>
      </x:c>
      <x:c r="BE888" s="34" t="n">
        <x:f>IF(SQRT($C$9)*$B888+SQRT(1-$C$9)*AJ888&lt;_xlfn.NORM.S.INV($C$6),1,0)</x:f>
        <x:v>0</x:v>
      </x:c>
      <x:c r="BF888" s="34" t="n">
        <x:f>IF(SQRT($C$9)*$B888+SQRT(1-$C$9)*AK888&lt;_xlfn.NORM.S.INV($C$6),1,0)</x:f>
        <x:v>0</x:v>
      </x:c>
      <x:c r="BG888" s="34"/>
      <x:c r="BH888" s="34"/>
      <x:c r="BI888" s="34" t="n">
        <x:f>$B$11*(($A$1061)*$C888/$B$12*$B$7+(1-$A$1061)*$D888/$B$12*$C$7)</x:f>
        <x:v>0</x:v>
      </x:c>
      <x:c r="BJ888" s="34" t="n">
        <x:f>$B$11*(($A$1062)*$C888/$B$12*$B$7+(1-$A$1062)*$D888/$B$12*$C$7)</x:f>
        <x:v>0</x:v>
      </x:c>
      <x:c r="BK888" s="34" t="n">
        <x:f>$B$11*(($A$1063)*$C888/$B$12*$B$7+(1-$A$1063)*$D888/$B$12*$C$7)</x:f>
        <x:v>0</x:v>
      </x:c>
      <x:c r="BL888" s="34" t="n">
        <x:f>$B$11*(($A$1064)*$C888/$B$12*$B$7+(1-$A$1064)*$D888/$B$12*$C$7)</x:f>
        <x:v>0</x:v>
      </x:c>
      <x:c r="BM888" s="34" t="n">
        <x:f>$B$11*(($A$1065)*$C888/$B$12*$B$7+(1-$A$1065)*$D888/$B$12*$C$7)</x:f>
        <x:v>0</x:v>
      </x:c>
      <x:c r="BN888" s="34" t="n">
        <x:f>$B$11*(($A$1066)*$C888/$B$12*$B$7+(1-$A$1066)*$D888/$B$12*$C$7)</x:f>
        <x:v>0</x:v>
      </x:c>
      <x:c r="BO888" s="34" t="n">
        <x:f>$B$11*(($A$1067)*$C888/$B$12*$B$7+(1-$A$1067)*$D888/$B$12*$C$7)</x:f>
        <x:v>0</x:v>
      </x:c>
      <x:c r="BP888" s="34" t="n">
        <x:f>$B$11*(($A$1068)*$C888/$B$12*$B$7+(1-$A$1068)*$D888/$B$12*$C$7)</x:f>
        <x:v>0</x:v>
      </x:c>
      <x:c r="BQ888" s="34" t="n">
        <x:f>$B$11*(($A$1069)*$C888/$B$12*$B$7+(1-$A$1069)*$D888/$B$12*$C$7)</x:f>
        <x:v>0</x:v>
      </x:c>
      <x:c r="BR888" s="34" t="n">
        <x:f>$B$11*(($A$1070)*$C888/$B$12*$B$7+(1-$A$1070)*$D888/$B$12*$C$7)</x:f>
        <x:v>0</x:v>
      </x:c>
      <x:c r="BS888" s="34" t="n">
        <x:f>$B$11*(($A$1071)*$C888/$B$12*$B$7+(1-$A$1071)*$D888/$B$12*$C$7)</x:f>
        <x:v>0</x:v>
      </x:c>
      <x:c r="BT888" s="34" t="n">
        <x:f>$B$11*(($A$1072)*$C888/$B$12*$B$7+(1-$A$1072)*$D888/$B$12*$C$7)</x:f>
        <x:v>0</x:v>
      </x:c>
      <x:c r="BU888" s="34" t="n">
        <x:f>$B$11*(($A$1073)*$C888/$B$12*$B$7+(1-$A$1073)*$D888/$B$12*$C$7)</x:f>
        <x:v>0</x:v>
      </x:c>
      <x:c r="BV888" s="34" t="n">
        <x:f>$B$11*(($A$1074)*$C888/$B$12*$B$7+(1-$A$1074)*$D888/$B$12*$C$7)</x:f>
        <x:v>0</x:v>
      </x:c>
      <x:c r="BW888" s="34" t="n">
        <x:f>$B$11*(($A$1075)*$C888/$B$12*$B$7+(1-$A$1075)*$D888/$B$12*$C$7)</x:f>
        <x:v>0</x:v>
      </x:c>
      <x:c r="BX888" s="34" t="n">
        <x:f>$B$11*(($A$1076)*$C888/$B$12*$B$7+(1-$A$1076)*$D888/$B$12*$C$7)</x:f>
        <x:v>0</x:v>
      </x:c>
      <x:c r="BY888" s="34" t="n">
        <x:f>$B$11*(($A$1077)*$C888/$B$12*$B$7+(1-$A$1077)*$D888/$B$12*$C$7)</x:f>
        <x:v>0</x:v>
      </x:c>
      <x:c r="BZ888" s="34" t="n">
        <x:f>$B$11*(($A$1078)*$C888/$B$12*$B$7+(1-$A$1078)*$D888/$B$12*$C$7)</x:f>
        <x:v>0</x:v>
      </x:c>
      <x:c r="CA888" s="34" t="n">
        <x:f>$B$11*(($A$1079)*$C888/$B$12*$B$7+(1-$A$1079)*$D888/$B$12*$C$7)</x:f>
        <x:v>0</x:v>
      </x:c>
      <x:c r="CB888" s="34" t="n">
        <x:f>$B$11*(($A$1080)*$C888/$B$12*$B$7+(1-$A$1080)*$D888/$B$12*$C$7)</x:f>
        <x:v>0</x:v>
      </x:c>
      <x:c r="CC888" s="34" t="n">
        <x:f>$B$11*(($A$1081)*$C888/$B$12*$B$7+(1-$A$1081)*$D888/$B$12*$C$7)</x:f>
        <x:v>0</x:v>
      </x:c>
    </x:row>
    <x:row r="889">
      <x:c r="A889" s="34" t="n">
        <x:v>865</x:v>
      </x:c>
      <x:c r="B889" s="39" t="n">
        <x:v>1.126861818714438</x:v>
      </x:c>
      <x:c r="C889" s="1" t="n">
        <x:f>SUM(AM889:AV889)</x:f>
        <x:v>0</x:v>
      </x:c>
      <x:c r="D889" s="1" t="n">
        <x:f>SUM(AW889:BF889)</x:f>
        <x:v>0</x:v>
      </x:c>
      <x:c r="E889" s="17" t="n">
        <x:f>(1-C889/$B$12)*$B$8-C889/$B$12*$B$7</x:f>
        <x:v>0.05</x:v>
      </x:c>
      <x:c r="F889" s="17" t="n">
        <x:f>(1-D889/$B$12)*$C$8-D889/$B$12*$C$7</x:f>
        <x:v>0.09</x:v>
      </x:c>
      <x:c r="G889" s="32" t="n">
        <x:f>$B$11*($B$10*C889/$B$12*$B$7+(1-$B$10)*D889/$B$12*$C$7)</x:f>
        <x:v>0</x:v>
      </x:c>
      <x:c r="H889" s="17" t="n">
        <x:f>$B$10*E889+(1-$B$10)*F889</x:f>
        <x:v>0.07</x:v>
      </x:c>
      <x:c r="I889" s="34"/>
      <x:c r="J889" s="34"/>
      <x:c r="K889" s="34"/>
      <x:c r="L889" s="34"/>
      <x:c r="M889" s="34"/>
      <x:c r="N889" s="34"/>
      <x:c r="O889" s="34"/>
      <x:c r="P889" s="34"/>
      <x:c r="Q889" s="34"/>
      <x:c r="R889" s="39" t="n">
        <x:v>-0.6646805404343487</x:v>
      </x:c>
      <x:c r="S889" s="39" t="n">
        <x:v>-0.34234424727173896</x:v>
      </x:c>
      <x:c r="T889" s="39" t="n">
        <x:v>0.3620339841051916</x:v>
      </x:c>
      <x:c r="U889" s="39" t="n">
        <x:v>-0.6986107893915466</x:v>
      </x:c>
      <x:c r="V889" s="39" t="n">
        <x:v>0.9570307831591475</x:v>
      </x:c>
      <x:c r="W889" s="39" t="n">
        <x:v>-0.5557449869338933</x:v>
      </x:c>
      <x:c r="X889" s="39" t="n">
        <x:v>-1.124048691795854</x:v>
      </x:c>
      <x:c r="Y889" s="39" t="n">
        <x:v>0.5001587951304652</x:v>
      </x:c>
      <x:c r="Z889" s="39" t="n">
        <x:v>0.5192905706525534</x:v>
      </x:c>
      <x:c r="AA889" s="39" t="n">
        <x:v>0.45091449264434996</x:v>
      </x:c>
      <x:c r="AB889" s="39" t="n">
        <x:v>1.0402393917318953</x:v>
      </x:c>
      <x:c r="AC889" s="39" t="n">
        <x:v>1.4083493996591538</x:v>
      </x:c>
      <x:c r="AD889" s="39" t="n">
        <x:v>-0.17906103735627346</x:v>
      </x:c>
      <x:c r="AE889" s="39" t="n">
        <x:v>0.5583840218840387</x:v>
      </x:c>
      <x:c r="AF889" s="39" t="n">
        <x:v>-1.2794991285531152</x:v>
      </x:c>
      <x:c r="AG889" s="39" t="n">
        <x:v>0.848817003133322</x:v>
      </x:c>
      <x:c r="AH889" s="39" t="n">
        <x:v>1.7747586375876223</x:v>
      </x:c>
      <x:c r="AI889" s="39" t="n">
        <x:v>-0.1647014671225419</x:v>
      </x:c>
      <x:c r="AJ889" s="39" t="n">
        <x:v>-0.43284813961017904</x:v>
      </x:c>
      <x:c r="AK889" s="39" t="n">
        <x:v>0.15817163878131438</x:v>
      </x:c>
      <x:c r="AL889" s="34"/>
      <x:c r="AM889" s="34" t="n">
        <x:f>IF(SQRT($B$9)*$B889+SQRT(1-$B$9)*R889&lt;_xlfn.NORM.S.INV($B$6),1,0)</x:f>
        <x:v>0</x:v>
      </x:c>
      <x:c r="AN889" s="34" t="n">
        <x:f>IF(SQRT($B$9)*$B889+SQRT(1-$B$9)*S889&lt;_xlfn.NORM.S.INV($B$6),1,0)</x:f>
        <x:v>0</x:v>
      </x:c>
      <x:c r="AO889" s="34" t="n">
        <x:f>IF(SQRT($B$9)*$B889+SQRT(1-$B$9)*T889&lt;_xlfn.NORM.S.INV($B$6),1,0)</x:f>
        <x:v>0</x:v>
      </x:c>
      <x:c r="AP889" s="34" t="n">
        <x:f>IF(SQRT($B$9)*$B889+SQRT(1-$B$9)*U889&lt;_xlfn.NORM.S.INV($B$6),1,0)</x:f>
        <x:v>0</x:v>
      </x:c>
      <x:c r="AQ889" s="34" t="n">
        <x:f>IF(SQRT($B$9)*$B889+SQRT(1-$B$9)*V889&lt;_xlfn.NORM.S.INV($B$6),1,0)</x:f>
        <x:v>0</x:v>
      </x:c>
      <x:c r="AR889" s="34" t="n">
        <x:f>IF(SQRT($B$9)*$B889+SQRT(1-$B$9)*W889&lt;_xlfn.NORM.S.INV($B$6),1,0)</x:f>
        <x:v>0</x:v>
      </x:c>
      <x:c r="AS889" s="34" t="n">
        <x:f>IF(SQRT($B$9)*$B889+SQRT(1-$B$9)*X889&lt;_xlfn.NORM.S.INV($B$6),1,0)</x:f>
        <x:v>0</x:v>
      </x:c>
      <x:c r="AT889" s="34" t="n">
        <x:f>IF(SQRT($B$9)*$B889+SQRT(1-$B$9)*Y889&lt;_xlfn.NORM.S.INV($B$6),1,0)</x:f>
        <x:v>0</x:v>
      </x:c>
      <x:c r="AU889" s="34" t="n">
        <x:f>IF(SQRT($B$9)*$B889+SQRT(1-$B$9)*Z889&lt;_xlfn.NORM.S.INV($B$6),1,0)</x:f>
        <x:v>0</x:v>
      </x:c>
      <x:c r="AV889" s="34" t="n">
        <x:f>IF(SQRT($B$9)*$B889+SQRT(1-$B$9)*AA889&lt;_xlfn.NORM.S.INV($B$6),1,0)</x:f>
        <x:v>0</x:v>
      </x:c>
      <x:c r="AW889" s="34" t="n">
        <x:f>IF(SQRT($C$9)*$B889+SQRT(1-$C$9)*AB889&lt;_xlfn.NORM.S.INV($C$6),1,0)</x:f>
        <x:v>0</x:v>
      </x:c>
      <x:c r="AX889" s="34" t="n">
        <x:f>IF(SQRT($C$9)*$B889+SQRT(1-$C$9)*AC889&lt;_xlfn.NORM.S.INV($C$6),1,0)</x:f>
        <x:v>0</x:v>
      </x:c>
      <x:c r="AY889" s="34" t="n">
        <x:f>IF(SQRT($C$9)*$B889+SQRT(1-$C$9)*AD889&lt;_xlfn.NORM.S.INV($C$6),1,0)</x:f>
        <x:v>0</x:v>
      </x:c>
      <x:c r="AZ889" s="34" t="n">
        <x:f>IF(SQRT($C$9)*$B889+SQRT(1-$C$9)*AE889&lt;_xlfn.NORM.S.INV($C$6),1,0)</x:f>
        <x:v>0</x:v>
      </x:c>
      <x:c r="BA889" s="34" t="n">
        <x:f>IF(SQRT($C$9)*$B889+SQRT(1-$C$9)*AF889&lt;_xlfn.NORM.S.INV($C$6),1,0)</x:f>
        <x:v>0</x:v>
      </x:c>
      <x:c r="BB889" s="34" t="n">
        <x:f>IF(SQRT($C$9)*$B889+SQRT(1-$C$9)*AG889&lt;_xlfn.NORM.S.INV($C$6),1,0)</x:f>
        <x:v>0</x:v>
      </x:c>
      <x:c r="BC889" s="34" t="n">
        <x:f>IF(SQRT($C$9)*$B889+SQRT(1-$C$9)*AH889&lt;_xlfn.NORM.S.INV($C$6),1,0)</x:f>
        <x:v>0</x:v>
      </x:c>
      <x:c r="BD889" s="34" t="n">
        <x:f>IF(SQRT($C$9)*$B889+SQRT(1-$C$9)*AI889&lt;_xlfn.NORM.S.INV($C$6),1,0)</x:f>
        <x:v>0</x:v>
      </x:c>
      <x:c r="BE889" s="34" t="n">
        <x:f>IF(SQRT($C$9)*$B889+SQRT(1-$C$9)*AJ889&lt;_xlfn.NORM.S.INV($C$6),1,0)</x:f>
        <x:v>0</x:v>
      </x:c>
      <x:c r="BF889" s="34" t="n">
        <x:f>IF(SQRT($C$9)*$B889+SQRT(1-$C$9)*AK889&lt;_xlfn.NORM.S.INV($C$6),1,0)</x:f>
        <x:v>0</x:v>
      </x:c>
      <x:c r="BG889" s="34"/>
      <x:c r="BH889" s="34"/>
      <x:c r="BI889" s="34" t="n">
        <x:f>$B$11*(($A$1061)*$C889/$B$12*$B$7+(1-$A$1061)*$D889/$B$12*$C$7)</x:f>
        <x:v>0</x:v>
      </x:c>
      <x:c r="BJ889" s="34" t="n">
        <x:f>$B$11*(($A$1062)*$C889/$B$12*$B$7+(1-$A$1062)*$D889/$B$12*$C$7)</x:f>
        <x:v>0</x:v>
      </x:c>
      <x:c r="BK889" s="34" t="n">
        <x:f>$B$11*(($A$1063)*$C889/$B$12*$B$7+(1-$A$1063)*$D889/$B$12*$C$7)</x:f>
        <x:v>0</x:v>
      </x:c>
      <x:c r="BL889" s="34" t="n">
        <x:f>$B$11*(($A$1064)*$C889/$B$12*$B$7+(1-$A$1064)*$D889/$B$12*$C$7)</x:f>
        <x:v>0</x:v>
      </x:c>
      <x:c r="BM889" s="34" t="n">
        <x:f>$B$11*(($A$1065)*$C889/$B$12*$B$7+(1-$A$1065)*$D889/$B$12*$C$7)</x:f>
        <x:v>0</x:v>
      </x:c>
      <x:c r="BN889" s="34" t="n">
        <x:f>$B$11*(($A$1066)*$C889/$B$12*$B$7+(1-$A$1066)*$D889/$B$12*$C$7)</x:f>
        <x:v>0</x:v>
      </x:c>
      <x:c r="BO889" s="34" t="n">
        <x:f>$B$11*(($A$1067)*$C889/$B$12*$B$7+(1-$A$1067)*$D889/$B$12*$C$7)</x:f>
        <x:v>0</x:v>
      </x:c>
      <x:c r="BP889" s="34" t="n">
        <x:f>$B$11*(($A$1068)*$C889/$B$12*$B$7+(1-$A$1068)*$D889/$B$12*$C$7)</x:f>
        <x:v>0</x:v>
      </x:c>
      <x:c r="BQ889" s="34" t="n">
        <x:f>$B$11*(($A$1069)*$C889/$B$12*$B$7+(1-$A$1069)*$D889/$B$12*$C$7)</x:f>
        <x:v>0</x:v>
      </x:c>
      <x:c r="BR889" s="34" t="n">
        <x:f>$B$11*(($A$1070)*$C889/$B$12*$B$7+(1-$A$1070)*$D889/$B$12*$C$7)</x:f>
        <x:v>0</x:v>
      </x:c>
      <x:c r="BS889" s="34" t="n">
        <x:f>$B$11*(($A$1071)*$C889/$B$12*$B$7+(1-$A$1071)*$D889/$B$12*$C$7)</x:f>
        <x:v>0</x:v>
      </x:c>
      <x:c r="BT889" s="34" t="n">
        <x:f>$B$11*(($A$1072)*$C889/$B$12*$B$7+(1-$A$1072)*$D889/$B$12*$C$7)</x:f>
        <x:v>0</x:v>
      </x:c>
      <x:c r="BU889" s="34" t="n">
        <x:f>$B$11*(($A$1073)*$C889/$B$12*$B$7+(1-$A$1073)*$D889/$B$12*$C$7)</x:f>
        <x:v>0</x:v>
      </x:c>
      <x:c r="BV889" s="34" t="n">
        <x:f>$B$11*(($A$1074)*$C889/$B$12*$B$7+(1-$A$1074)*$D889/$B$12*$C$7)</x:f>
        <x:v>0</x:v>
      </x:c>
      <x:c r="BW889" s="34" t="n">
        <x:f>$B$11*(($A$1075)*$C889/$B$12*$B$7+(1-$A$1075)*$D889/$B$12*$C$7)</x:f>
        <x:v>0</x:v>
      </x:c>
      <x:c r="BX889" s="34" t="n">
        <x:f>$B$11*(($A$1076)*$C889/$B$12*$B$7+(1-$A$1076)*$D889/$B$12*$C$7)</x:f>
        <x:v>0</x:v>
      </x:c>
      <x:c r="BY889" s="34" t="n">
        <x:f>$B$11*(($A$1077)*$C889/$B$12*$B$7+(1-$A$1077)*$D889/$B$12*$C$7)</x:f>
        <x:v>0</x:v>
      </x:c>
      <x:c r="BZ889" s="34" t="n">
        <x:f>$B$11*(($A$1078)*$C889/$B$12*$B$7+(1-$A$1078)*$D889/$B$12*$C$7)</x:f>
        <x:v>0</x:v>
      </x:c>
      <x:c r="CA889" s="34" t="n">
        <x:f>$B$11*(($A$1079)*$C889/$B$12*$B$7+(1-$A$1079)*$D889/$B$12*$C$7)</x:f>
        <x:v>0</x:v>
      </x:c>
      <x:c r="CB889" s="34" t="n">
        <x:f>$B$11*(($A$1080)*$C889/$B$12*$B$7+(1-$A$1080)*$D889/$B$12*$C$7)</x:f>
        <x:v>0</x:v>
      </x:c>
      <x:c r="CC889" s="34" t="n">
        <x:f>$B$11*(($A$1081)*$C889/$B$12*$B$7+(1-$A$1081)*$D889/$B$12*$C$7)</x:f>
        <x:v>0</x:v>
      </x:c>
    </x:row>
    <x:row r="890">
      <x:c r="A890" s="34" t="n">
        <x:v>866</x:v>
      </x:c>
      <x:c r="B890" s="39" t="n">
        <x:v>-0.04252255158830475</x:v>
      </x:c>
      <x:c r="C890" s="1" t="n">
        <x:f>SUM(AM890:AV890)</x:f>
        <x:v>0</x:v>
      </x:c>
      <x:c r="D890" s="1" t="n">
        <x:f>SUM(AW890:BF890)</x:f>
        <x:v>0</x:v>
      </x:c>
      <x:c r="E890" s="17" t="n">
        <x:f>(1-C890/$B$12)*$B$8-C890/$B$12*$B$7</x:f>
        <x:v>0.05</x:v>
      </x:c>
      <x:c r="F890" s="17" t="n">
        <x:f>(1-D890/$B$12)*$C$8-D890/$B$12*$C$7</x:f>
        <x:v>0.09</x:v>
      </x:c>
      <x:c r="G890" s="32" t="n">
        <x:f>$B$11*($B$10*C890/$B$12*$B$7+(1-$B$10)*D890/$B$12*$C$7)</x:f>
        <x:v>0</x:v>
      </x:c>
      <x:c r="H890" s="17" t="n">
        <x:f>$B$10*E890+(1-$B$10)*F890</x:f>
        <x:v>0.07</x:v>
      </x:c>
      <x:c r="I890" s="34"/>
      <x:c r="J890" s="34"/>
      <x:c r="K890" s="34"/>
      <x:c r="L890" s="34"/>
      <x:c r="M890" s="34"/>
      <x:c r="N890" s="34"/>
      <x:c r="O890" s="34"/>
      <x:c r="P890" s="34"/>
      <x:c r="Q890" s="34"/>
      <x:c r="R890" s="39" t="n">
        <x:v>0.9874421875668161</x:v>
      </x:c>
      <x:c r="S890" s="39" t="n">
        <x:v>1.0055244255438456</x:v>
      </x:c>
      <x:c r="T890" s="39" t="n">
        <x:v>-0.012304786229315</x:v>
      </x:c>
      <x:c r="U890" s="39" t="n">
        <x:v>1.1950382534218063</x:v>
      </x:c>
      <x:c r="V890" s="39" t="n">
        <x:v>1.772823355299031</x:v>
      </x:c>
      <x:c r="W890" s="39" t="n">
        <x:v>1.023303001775805</x:v>
      </x:c>
      <x:c r="X890" s="39" t="n">
        <x:v>0.17664533274556174</x:v>
      </x:c>
      <x:c r="Y890" s="39" t="n">
        <x:v>-0.9366182048229165</x:v>
      </x:c>
      <x:c r="Z890" s="39" t="n">
        <x:v>0.09763540419749174</x:v>
      </x:c>
      <x:c r="AA890" s="39" t="n">
        <x:v>-2.078390083664521</x:v>
      </x:c>
      <x:c r="AB890" s="39" t="n">
        <x:v>-0.7905905283659529</x:v>
      </x:c>
      <x:c r="AC890" s="39" t="n">
        <x:v>-0.26365425085490424</x:v>
      </x:c>
      <x:c r="AD890" s="39" t="n">
        <x:v>1.8050641353842338</x:v>
      </x:c>
      <x:c r="AE890" s="39" t="n">
        <x:v>-1.1346773297907211</x:v>
      </x:c>
      <x:c r="AF890" s="39" t="n">
        <x:v>1.246484668030965</x:v>
      </x:c>
      <x:c r="AG890" s="39" t="n">
        <x:v>1.145475691795988</x:v>
      </x:c>
      <x:c r="AH890" s="39" t="n">
        <x:v>-1.2588635785028937</x:v>
      </x:c>
      <x:c r="AI890" s="39" t="n">
        <x:v>-0.35699363678858737</x:v>
      </x:c>
      <x:c r="AJ890" s="39" t="n">
        <x:v>-1.2189452082062826</x:v>
      </x:c>
      <x:c r="AK890" s="39" t="n">
        <x:v>0.9335920468134573</x:v>
      </x:c>
      <x:c r="AL890" s="34"/>
      <x:c r="AM890" s="34" t="n">
        <x:f>IF(SQRT($B$9)*$B890+SQRT(1-$B$9)*R890&lt;_xlfn.NORM.S.INV($B$6),1,0)</x:f>
        <x:v>0</x:v>
      </x:c>
      <x:c r="AN890" s="34" t="n">
        <x:f>IF(SQRT($B$9)*$B890+SQRT(1-$B$9)*S890&lt;_xlfn.NORM.S.INV($B$6),1,0)</x:f>
        <x:v>0</x:v>
      </x:c>
      <x:c r="AO890" s="34" t="n">
        <x:f>IF(SQRT($B$9)*$B890+SQRT(1-$B$9)*T890&lt;_xlfn.NORM.S.INV($B$6),1,0)</x:f>
        <x:v>0</x:v>
      </x:c>
      <x:c r="AP890" s="34" t="n">
        <x:f>IF(SQRT($B$9)*$B890+SQRT(1-$B$9)*U890&lt;_xlfn.NORM.S.INV($B$6),1,0)</x:f>
        <x:v>0</x:v>
      </x:c>
      <x:c r="AQ890" s="34" t="n">
        <x:f>IF(SQRT($B$9)*$B890+SQRT(1-$B$9)*V890&lt;_xlfn.NORM.S.INV($B$6),1,0)</x:f>
        <x:v>0</x:v>
      </x:c>
      <x:c r="AR890" s="34" t="n">
        <x:f>IF(SQRT($B$9)*$B890+SQRT(1-$B$9)*W890&lt;_xlfn.NORM.S.INV($B$6),1,0)</x:f>
        <x:v>0</x:v>
      </x:c>
      <x:c r="AS890" s="34" t="n">
        <x:f>IF(SQRT($B$9)*$B890+SQRT(1-$B$9)*X890&lt;_xlfn.NORM.S.INV($B$6),1,0)</x:f>
        <x:v>0</x:v>
      </x:c>
      <x:c r="AT890" s="34" t="n">
        <x:f>IF(SQRT($B$9)*$B890+SQRT(1-$B$9)*Y890&lt;_xlfn.NORM.S.INV($B$6),1,0)</x:f>
        <x:v>0</x:v>
      </x:c>
      <x:c r="AU890" s="34" t="n">
        <x:f>IF(SQRT($B$9)*$B890+SQRT(1-$B$9)*Z890&lt;_xlfn.NORM.S.INV($B$6),1,0)</x:f>
        <x:v>0</x:v>
      </x:c>
      <x:c r="AV890" s="34" t="n">
        <x:f>IF(SQRT($B$9)*$B890+SQRT(1-$B$9)*AA890&lt;_xlfn.NORM.S.INV($B$6),1,0)</x:f>
        <x:v>0</x:v>
      </x:c>
      <x:c r="AW890" s="34" t="n">
        <x:f>IF(SQRT($C$9)*$B890+SQRT(1-$C$9)*AB890&lt;_xlfn.NORM.S.INV($C$6),1,0)</x:f>
        <x:v>0</x:v>
      </x:c>
      <x:c r="AX890" s="34" t="n">
        <x:f>IF(SQRT($C$9)*$B890+SQRT(1-$C$9)*AC890&lt;_xlfn.NORM.S.INV($C$6),1,0)</x:f>
        <x:v>0</x:v>
      </x:c>
      <x:c r="AY890" s="34" t="n">
        <x:f>IF(SQRT($C$9)*$B890+SQRT(1-$C$9)*AD890&lt;_xlfn.NORM.S.INV($C$6),1,0)</x:f>
        <x:v>0</x:v>
      </x:c>
      <x:c r="AZ890" s="34" t="n">
        <x:f>IF(SQRT($C$9)*$B890+SQRT(1-$C$9)*AE890&lt;_xlfn.NORM.S.INV($C$6),1,0)</x:f>
        <x:v>0</x:v>
      </x:c>
      <x:c r="BA890" s="34" t="n">
        <x:f>IF(SQRT($C$9)*$B890+SQRT(1-$C$9)*AF890&lt;_xlfn.NORM.S.INV($C$6),1,0)</x:f>
        <x:v>0</x:v>
      </x:c>
      <x:c r="BB890" s="34" t="n">
        <x:f>IF(SQRT($C$9)*$B890+SQRT(1-$C$9)*AG890&lt;_xlfn.NORM.S.INV($C$6),1,0)</x:f>
        <x:v>0</x:v>
      </x:c>
      <x:c r="BC890" s="34" t="n">
        <x:f>IF(SQRT($C$9)*$B890+SQRT(1-$C$9)*AH890&lt;_xlfn.NORM.S.INV($C$6),1,0)</x:f>
        <x:v>0</x:v>
      </x:c>
      <x:c r="BD890" s="34" t="n">
        <x:f>IF(SQRT($C$9)*$B890+SQRT(1-$C$9)*AI890&lt;_xlfn.NORM.S.INV($C$6),1,0)</x:f>
        <x:v>0</x:v>
      </x:c>
      <x:c r="BE890" s="34" t="n">
        <x:f>IF(SQRT($C$9)*$B890+SQRT(1-$C$9)*AJ890&lt;_xlfn.NORM.S.INV($C$6),1,0)</x:f>
        <x:v>0</x:v>
      </x:c>
      <x:c r="BF890" s="34" t="n">
        <x:f>IF(SQRT($C$9)*$B890+SQRT(1-$C$9)*AK890&lt;_xlfn.NORM.S.INV($C$6),1,0)</x:f>
        <x:v>0</x:v>
      </x:c>
      <x:c r="BG890" s="34"/>
      <x:c r="BH890" s="34"/>
      <x:c r="BI890" s="34" t="n">
        <x:f>$B$11*(($A$1061)*$C890/$B$12*$B$7+(1-$A$1061)*$D890/$B$12*$C$7)</x:f>
        <x:v>0</x:v>
      </x:c>
      <x:c r="BJ890" s="34" t="n">
        <x:f>$B$11*(($A$1062)*$C890/$B$12*$B$7+(1-$A$1062)*$D890/$B$12*$C$7)</x:f>
        <x:v>0</x:v>
      </x:c>
      <x:c r="BK890" s="34" t="n">
        <x:f>$B$11*(($A$1063)*$C890/$B$12*$B$7+(1-$A$1063)*$D890/$B$12*$C$7)</x:f>
        <x:v>0</x:v>
      </x:c>
      <x:c r="BL890" s="34" t="n">
        <x:f>$B$11*(($A$1064)*$C890/$B$12*$B$7+(1-$A$1064)*$D890/$B$12*$C$7)</x:f>
        <x:v>0</x:v>
      </x:c>
      <x:c r="BM890" s="34" t="n">
        <x:f>$B$11*(($A$1065)*$C890/$B$12*$B$7+(1-$A$1065)*$D890/$B$12*$C$7)</x:f>
        <x:v>0</x:v>
      </x:c>
      <x:c r="BN890" s="34" t="n">
        <x:f>$B$11*(($A$1066)*$C890/$B$12*$B$7+(1-$A$1066)*$D890/$B$12*$C$7)</x:f>
        <x:v>0</x:v>
      </x:c>
      <x:c r="BO890" s="34" t="n">
        <x:f>$B$11*(($A$1067)*$C890/$B$12*$B$7+(1-$A$1067)*$D890/$B$12*$C$7)</x:f>
        <x:v>0</x:v>
      </x:c>
      <x:c r="BP890" s="34" t="n">
        <x:f>$B$11*(($A$1068)*$C890/$B$12*$B$7+(1-$A$1068)*$D890/$B$12*$C$7)</x:f>
        <x:v>0</x:v>
      </x:c>
      <x:c r="BQ890" s="34" t="n">
        <x:f>$B$11*(($A$1069)*$C890/$B$12*$B$7+(1-$A$1069)*$D890/$B$12*$C$7)</x:f>
        <x:v>0</x:v>
      </x:c>
      <x:c r="BR890" s="34" t="n">
        <x:f>$B$11*(($A$1070)*$C890/$B$12*$B$7+(1-$A$1070)*$D890/$B$12*$C$7)</x:f>
        <x:v>0</x:v>
      </x:c>
      <x:c r="BS890" s="34" t="n">
        <x:f>$B$11*(($A$1071)*$C890/$B$12*$B$7+(1-$A$1071)*$D890/$B$12*$C$7)</x:f>
        <x:v>0</x:v>
      </x:c>
      <x:c r="BT890" s="34" t="n">
        <x:f>$B$11*(($A$1072)*$C890/$B$12*$B$7+(1-$A$1072)*$D890/$B$12*$C$7)</x:f>
        <x:v>0</x:v>
      </x:c>
      <x:c r="BU890" s="34" t="n">
        <x:f>$B$11*(($A$1073)*$C890/$B$12*$B$7+(1-$A$1073)*$D890/$B$12*$C$7)</x:f>
        <x:v>0</x:v>
      </x:c>
      <x:c r="BV890" s="34" t="n">
        <x:f>$B$11*(($A$1074)*$C890/$B$12*$B$7+(1-$A$1074)*$D890/$B$12*$C$7)</x:f>
        <x:v>0</x:v>
      </x:c>
      <x:c r="BW890" s="34" t="n">
        <x:f>$B$11*(($A$1075)*$C890/$B$12*$B$7+(1-$A$1075)*$D890/$B$12*$C$7)</x:f>
        <x:v>0</x:v>
      </x:c>
      <x:c r="BX890" s="34" t="n">
        <x:f>$B$11*(($A$1076)*$C890/$B$12*$B$7+(1-$A$1076)*$D890/$B$12*$C$7)</x:f>
        <x:v>0</x:v>
      </x:c>
      <x:c r="BY890" s="34" t="n">
        <x:f>$B$11*(($A$1077)*$C890/$B$12*$B$7+(1-$A$1077)*$D890/$B$12*$C$7)</x:f>
        <x:v>0</x:v>
      </x:c>
      <x:c r="BZ890" s="34" t="n">
        <x:f>$B$11*(($A$1078)*$C890/$B$12*$B$7+(1-$A$1078)*$D890/$B$12*$C$7)</x:f>
        <x:v>0</x:v>
      </x:c>
      <x:c r="CA890" s="34" t="n">
        <x:f>$B$11*(($A$1079)*$C890/$B$12*$B$7+(1-$A$1079)*$D890/$B$12*$C$7)</x:f>
        <x:v>0</x:v>
      </x:c>
      <x:c r="CB890" s="34" t="n">
        <x:f>$B$11*(($A$1080)*$C890/$B$12*$B$7+(1-$A$1080)*$D890/$B$12*$C$7)</x:f>
        <x:v>0</x:v>
      </x:c>
      <x:c r="CC890" s="34" t="n">
        <x:f>$B$11*(($A$1081)*$C890/$B$12*$B$7+(1-$A$1081)*$D890/$B$12*$C$7)</x:f>
        <x:v>0</x:v>
      </x:c>
    </x:row>
    <x:row r="891">
      <x:c r="A891" s="34" t="n">
        <x:v>867</x:v>
      </x:c>
      <x:c r="B891" s="39" t="n">
        <x:v>0.8037547036156297</x:v>
      </x:c>
      <x:c r="C891" s="1" t="n">
        <x:f>SUM(AM891:AV891)</x:f>
        <x:v>0</x:v>
      </x:c>
      <x:c r="D891" s="1" t="n">
        <x:f>SUM(AW891:BF891)</x:f>
        <x:v>0</x:v>
      </x:c>
      <x:c r="E891" s="17" t="n">
        <x:f>(1-C891/$B$12)*$B$8-C891/$B$12*$B$7</x:f>
        <x:v>0.05</x:v>
      </x:c>
      <x:c r="F891" s="17" t="n">
        <x:f>(1-D891/$B$12)*$C$8-D891/$B$12*$C$7</x:f>
        <x:v>0.09</x:v>
      </x:c>
      <x:c r="G891" s="32" t="n">
        <x:f>$B$11*($B$10*C891/$B$12*$B$7+(1-$B$10)*D891/$B$12*$C$7)</x:f>
        <x:v>0</x:v>
      </x:c>
      <x:c r="H891" s="17" t="n">
        <x:f>$B$10*E891+(1-$B$10)*F891</x:f>
        <x:v>0.07</x:v>
      </x:c>
      <x:c r="I891" s="34"/>
      <x:c r="J891" s="34"/>
      <x:c r="K891" s="34"/>
      <x:c r="L891" s="34"/>
      <x:c r="M891" s="34"/>
      <x:c r="N891" s="34"/>
      <x:c r="O891" s="34"/>
      <x:c r="P891" s="34"/>
      <x:c r="Q891" s="34"/>
      <x:c r="R891" s="39" t="n">
        <x:v>2.012889916178188</x:v>
      </x:c>
      <x:c r="S891" s="39" t="n">
        <x:v>-2.5373685862583657</x:v>
      </x:c>
      <x:c r="T891" s="39" t="n">
        <x:v>0.4587568448922757</x:v>
      </x:c>
      <x:c r="U891" s="39" t="n">
        <x:v>-1.0357960695570787</x:v>
      </x:c>
      <x:c r="V891" s="39" t="n">
        <x:v>-1.2275920552660535</x:v>
      </x:c>
      <x:c r="W891" s="39" t="n">
        <x:v>1.5978690647632612</x:v>
      </x:c>
      <x:c r="X891" s="39" t="n">
        <x:v>0.10375723171228014</x:v>
      </x:c>
      <x:c r="Y891" s="39" t="n">
        <x:v>-1.6986213556499266</x:v>
      </x:c>
      <x:c r="Z891" s="39" t="n">
        <x:v>0.03464449984370666</x:v>
      </x:c>
      <x:c r="AA891" s="39" t="n">
        <x:v>0.738465335252239</x:v>
      </x:c>
      <x:c r="AB891" s="39" t="n">
        <x:v>1.5223323236420143</x:v>
      </x:c>
      <x:c r="AC891" s="39" t="n">
        <x:v>1.2832261555838846</x:v>
      </x:c>
      <x:c r="AD891" s="39" t="n">
        <x:v>-0.7757514812054513</x:v>
      </x:c>
      <x:c r="AE891" s="39" t="n">
        <x:v>0.8931630402244306</x:v>
      </x:c>
      <x:c r="AF891" s="39" t="n">
        <x:v>-0.9400008611069522</x:v>
      </x:c>
      <x:c r="AG891" s="39" t="n">
        <x:v>0.4747012386423962</x:v>
      </x:c>
      <x:c r="AH891" s="39" t="n">
        <x:v>-0.5068287236349727</x:v>
      </x:c>
      <x:c r="AI891" s="39" t="n">
        <x:v>-1.24567507682622</x:v>
      </x:c>
      <x:c r="AJ891" s="39" t="n">
        <x:v>0.9861893405846245</x:v>
      </x:c>
      <x:c r="AK891" s="39" t="n">
        <x:v>2.090047539968484</x:v>
      </x:c>
      <x:c r="AL891" s="34"/>
      <x:c r="AM891" s="34" t="n">
        <x:f>IF(SQRT($B$9)*$B891+SQRT(1-$B$9)*R891&lt;_xlfn.NORM.S.INV($B$6),1,0)</x:f>
        <x:v>0</x:v>
      </x:c>
      <x:c r="AN891" s="34" t="n">
        <x:f>IF(SQRT($B$9)*$B891+SQRT(1-$B$9)*S891&lt;_xlfn.NORM.S.INV($B$6),1,0)</x:f>
        <x:v>0</x:v>
      </x:c>
      <x:c r="AO891" s="34" t="n">
        <x:f>IF(SQRT($B$9)*$B891+SQRT(1-$B$9)*T891&lt;_xlfn.NORM.S.INV($B$6),1,0)</x:f>
        <x:v>0</x:v>
      </x:c>
      <x:c r="AP891" s="34" t="n">
        <x:f>IF(SQRT($B$9)*$B891+SQRT(1-$B$9)*U891&lt;_xlfn.NORM.S.INV($B$6),1,0)</x:f>
        <x:v>0</x:v>
      </x:c>
      <x:c r="AQ891" s="34" t="n">
        <x:f>IF(SQRT($B$9)*$B891+SQRT(1-$B$9)*V891&lt;_xlfn.NORM.S.INV($B$6),1,0)</x:f>
        <x:v>0</x:v>
      </x:c>
      <x:c r="AR891" s="34" t="n">
        <x:f>IF(SQRT($B$9)*$B891+SQRT(1-$B$9)*W891&lt;_xlfn.NORM.S.INV($B$6),1,0)</x:f>
        <x:v>0</x:v>
      </x:c>
      <x:c r="AS891" s="34" t="n">
        <x:f>IF(SQRT($B$9)*$B891+SQRT(1-$B$9)*X891&lt;_xlfn.NORM.S.INV($B$6),1,0)</x:f>
        <x:v>0</x:v>
      </x:c>
      <x:c r="AT891" s="34" t="n">
        <x:f>IF(SQRT($B$9)*$B891+SQRT(1-$B$9)*Y891&lt;_xlfn.NORM.S.INV($B$6),1,0)</x:f>
        <x:v>0</x:v>
      </x:c>
      <x:c r="AU891" s="34" t="n">
        <x:f>IF(SQRT($B$9)*$B891+SQRT(1-$B$9)*Z891&lt;_xlfn.NORM.S.INV($B$6),1,0)</x:f>
        <x:v>0</x:v>
      </x:c>
      <x:c r="AV891" s="34" t="n">
        <x:f>IF(SQRT($B$9)*$B891+SQRT(1-$B$9)*AA891&lt;_xlfn.NORM.S.INV($B$6),1,0)</x:f>
        <x:v>0</x:v>
      </x:c>
      <x:c r="AW891" s="34" t="n">
        <x:f>IF(SQRT($C$9)*$B891+SQRT(1-$C$9)*AB891&lt;_xlfn.NORM.S.INV($C$6),1,0)</x:f>
        <x:v>0</x:v>
      </x:c>
      <x:c r="AX891" s="34" t="n">
        <x:f>IF(SQRT($C$9)*$B891+SQRT(1-$C$9)*AC891&lt;_xlfn.NORM.S.INV($C$6),1,0)</x:f>
        <x:v>0</x:v>
      </x:c>
      <x:c r="AY891" s="34" t="n">
        <x:f>IF(SQRT($C$9)*$B891+SQRT(1-$C$9)*AD891&lt;_xlfn.NORM.S.INV($C$6),1,0)</x:f>
        <x:v>0</x:v>
      </x:c>
      <x:c r="AZ891" s="34" t="n">
        <x:f>IF(SQRT($C$9)*$B891+SQRT(1-$C$9)*AE891&lt;_xlfn.NORM.S.INV($C$6),1,0)</x:f>
        <x:v>0</x:v>
      </x:c>
      <x:c r="BA891" s="34" t="n">
        <x:f>IF(SQRT($C$9)*$B891+SQRT(1-$C$9)*AF891&lt;_xlfn.NORM.S.INV($C$6),1,0)</x:f>
        <x:v>0</x:v>
      </x:c>
      <x:c r="BB891" s="34" t="n">
        <x:f>IF(SQRT($C$9)*$B891+SQRT(1-$C$9)*AG891&lt;_xlfn.NORM.S.INV($C$6),1,0)</x:f>
        <x:v>0</x:v>
      </x:c>
      <x:c r="BC891" s="34" t="n">
        <x:f>IF(SQRT($C$9)*$B891+SQRT(1-$C$9)*AH891&lt;_xlfn.NORM.S.INV($C$6),1,0)</x:f>
        <x:v>0</x:v>
      </x:c>
      <x:c r="BD891" s="34" t="n">
        <x:f>IF(SQRT($C$9)*$B891+SQRT(1-$C$9)*AI891&lt;_xlfn.NORM.S.INV($C$6),1,0)</x:f>
        <x:v>0</x:v>
      </x:c>
      <x:c r="BE891" s="34" t="n">
        <x:f>IF(SQRT($C$9)*$B891+SQRT(1-$C$9)*AJ891&lt;_xlfn.NORM.S.INV($C$6),1,0)</x:f>
        <x:v>0</x:v>
      </x:c>
      <x:c r="BF891" s="34" t="n">
        <x:f>IF(SQRT($C$9)*$B891+SQRT(1-$C$9)*AK891&lt;_xlfn.NORM.S.INV($C$6),1,0)</x:f>
        <x:v>0</x:v>
      </x:c>
      <x:c r="BG891" s="34"/>
      <x:c r="BH891" s="34"/>
      <x:c r="BI891" s="34" t="n">
        <x:f>$B$11*(($A$1061)*$C891/$B$12*$B$7+(1-$A$1061)*$D891/$B$12*$C$7)</x:f>
        <x:v>0</x:v>
      </x:c>
      <x:c r="BJ891" s="34" t="n">
        <x:f>$B$11*(($A$1062)*$C891/$B$12*$B$7+(1-$A$1062)*$D891/$B$12*$C$7)</x:f>
        <x:v>0</x:v>
      </x:c>
      <x:c r="BK891" s="34" t="n">
        <x:f>$B$11*(($A$1063)*$C891/$B$12*$B$7+(1-$A$1063)*$D891/$B$12*$C$7)</x:f>
        <x:v>0</x:v>
      </x:c>
      <x:c r="BL891" s="34" t="n">
        <x:f>$B$11*(($A$1064)*$C891/$B$12*$B$7+(1-$A$1064)*$D891/$B$12*$C$7)</x:f>
        <x:v>0</x:v>
      </x:c>
      <x:c r="BM891" s="34" t="n">
        <x:f>$B$11*(($A$1065)*$C891/$B$12*$B$7+(1-$A$1065)*$D891/$B$12*$C$7)</x:f>
        <x:v>0</x:v>
      </x:c>
      <x:c r="BN891" s="34" t="n">
        <x:f>$B$11*(($A$1066)*$C891/$B$12*$B$7+(1-$A$1066)*$D891/$B$12*$C$7)</x:f>
        <x:v>0</x:v>
      </x:c>
      <x:c r="BO891" s="34" t="n">
        <x:f>$B$11*(($A$1067)*$C891/$B$12*$B$7+(1-$A$1067)*$D891/$B$12*$C$7)</x:f>
        <x:v>0</x:v>
      </x:c>
      <x:c r="BP891" s="34" t="n">
        <x:f>$B$11*(($A$1068)*$C891/$B$12*$B$7+(1-$A$1068)*$D891/$B$12*$C$7)</x:f>
        <x:v>0</x:v>
      </x:c>
      <x:c r="BQ891" s="34" t="n">
        <x:f>$B$11*(($A$1069)*$C891/$B$12*$B$7+(1-$A$1069)*$D891/$B$12*$C$7)</x:f>
        <x:v>0</x:v>
      </x:c>
      <x:c r="BR891" s="34" t="n">
        <x:f>$B$11*(($A$1070)*$C891/$B$12*$B$7+(1-$A$1070)*$D891/$B$12*$C$7)</x:f>
        <x:v>0</x:v>
      </x:c>
      <x:c r="BS891" s="34" t="n">
        <x:f>$B$11*(($A$1071)*$C891/$B$12*$B$7+(1-$A$1071)*$D891/$B$12*$C$7)</x:f>
        <x:v>0</x:v>
      </x:c>
      <x:c r="BT891" s="34" t="n">
        <x:f>$B$11*(($A$1072)*$C891/$B$12*$B$7+(1-$A$1072)*$D891/$B$12*$C$7)</x:f>
        <x:v>0</x:v>
      </x:c>
      <x:c r="BU891" s="34" t="n">
        <x:f>$B$11*(($A$1073)*$C891/$B$12*$B$7+(1-$A$1073)*$D891/$B$12*$C$7)</x:f>
        <x:v>0</x:v>
      </x:c>
      <x:c r="BV891" s="34" t="n">
        <x:f>$B$11*(($A$1074)*$C891/$B$12*$B$7+(1-$A$1074)*$D891/$B$12*$C$7)</x:f>
        <x:v>0</x:v>
      </x:c>
      <x:c r="BW891" s="34" t="n">
        <x:f>$B$11*(($A$1075)*$C891/$B$12*$B$7+(1-$A$1075)*$D891/$B$12*$C$7)</x:f>
        <x:v>0</x:v>
      </x:c>
      <x:c r="BX891" s="34" t="n">
        <x:f>$B$11*(($A$1076)*$C891/$B$12*$B$7+(1-$A$1076)*$D891/$B$12*$C$7)</x:f>
        <x:v>0</x:v>
      </x:c>
      <x:c r="BY891" s="34" t="n">
        <x:f>$B$11*(($A$1077)*$C891/$B$12*$B$7+(1-$A$1077)*$D891/$B$12*$C$7)</x:f>
        <x:v>0</x:v>
      </x:c>
      <x:c r="BZ891" s="34" t="n">
        <x:f>$B$11*(($A$1078)*$C891/$B$12*$B$7+(1-$A$1078)*$D891/$B$12*$C$7)</x:f>
        <x:v>0</x:v>
      </x:c>
      <x:c r="CA891" s="34" t="n">
        <x:f>$B$11*(($A$1079)*$C891/$B$12*$B$7+(1-$A$1079)*$D891/$B$12*$C$7)</x:f>
        <x:v>0</x:v>
      </x:c>
      <x:c r="CB891" s="34" t="n">
        <x:f>$B$11*(($A$1080)*$C891/$B$12*$B$7+(1-$A$1080)*$D891/$B$12*$C$7)</x:f>
        <x:v>0</x:v>
      </x:c>
      <x:c r="CC891" s="34" t="n">
        <x:f>$B$11*(($A$1081)*$C891/$B$12*$B$7+(1-$A$1081)*$D891/$B$12*$C$7)</x:f>
        <x:v>0</x:v>
      </x:c>
    </x:row>
    <x:row r="892">
      <x:c r="A892" s="34" t="n">
        <x:v>868</x:v>
      </x:c>
      <x:c r="B892" s="39" t="n">
        <x:v>1.2144922858677973</x:v>
      </x:c>
      <x:c r="C892" s="1" t="n">
        <x:f>SUM(AM892:AV892)</x:f>
        <x:v>0</x:v>
      </x:c>
      <x:c r="D892" s="1" t="n">
        <x:f>SUM(AW892:BF892)</x:f>
        <x:v>0</x:v>
      </x:c>
      <x:c r="E892" s="17" t="n">
        <x:f>(1-C892/$B$12)*$B$8-C892/$B$12*$B$7</x:f>
        <x:v>0.05</x:v>
      </x:c>
      <x:c r="F892" s="17" t="n">
        <x:f>(1-D892/$B$12)*$C$8-D892/$B$12*$C$7</x:f>
        <x:v>0.09</x:v>
      </x:c>
      <x:c r="G892" s="32" t="n">
        <x:f>$B$11*($B$10*C892/$B$12*$B$7+(1-$B$10)*D892/$B$12*$C$7)</x:f>
        <x:v>0</x:v>
      </x:c>
      <x:c r="H892" s="17" t="n">
        <x:f>$B$10*E892+(1-$B$10)*F892</x:f>
        <x:v>0.07</x:v>
      </x:c>
      <x:c r="I892" s="34"/>
      <x:c r="J892" s="34"/>
      <x:c r="K892" s="34"/>
      <x:c r="L892" s="34"/>
      <x:c r="M892" s="34"/>
      <x:c r="N892" s="34"/>
      <x:c r="O892" s="34"/>
      <x:c r="P892" s="34"/>
      <x:c r="Q892" s="34"/>
      <x:c r="R892" s="39" t="n">
        <x:v>-1.4326552512881054</x:v>
      </x:c>
      <x:c r="S892" s="39" t="n">
        <x:v>-1.4227420907830677</x:v>
      </x:c>
      <x:c r="T892" s="39" t="n">
        <x:v>-0.7635223393440802</x:v>
      </x:c>
      <x:c r="U892" s="39" t="n">
        <x:v>0.04056011720066913</x:v>
      </x:c>
      <x:c r="V892" s="39" t="n">
        <x:v>-0.8370126915490874</x:v>
      </x:c>
      <x:c r="W892" s="39" t="n">
        <x:v>-0.089545568609392</x:v>
      </x:c>
      <x:c r="X892" s="39" t="n">
        <x:v>-0.22387037753916153</x:v>
      </x:c>
      <x:c r="Y892" s="39" t="n">
        <x:v>0.3105343791453962</x:v>
      </x:c>
      <x:c r="Z892" s="39" t="n">
        <x:v>0.7478484076223004</x:v>
      </x:c>
      <x:c r="AA892" s="39" t="n">
        <x:v>0.24694570592804319</x:v>
      </x:c>
      <x:c r="AB892" s="39" t="n">
        <x:v>1.6027149212899614</x:v>
      </x:c>
      <x:c r="AC892" s="39" t="n">
        <x:v>0.6190291088269361</x:v>
      </x:c>
      <x:c r="AD892" s="39" t="n">
        <x:v>0.9008703218490085</x:v>
      </x:c>
      <x:c r="AE892" s="39" t="n">
        <x:v>-0.30208961708819865</x:v>
      </x:c>
      <x:c r="AF892" s="39" t="n">
        <x:v>-0.40910301075073635</x:v>
      </x:c>
      <x:c r="AG892" s="39" t="n">
        <x:v>0.7160958597219108</x:v>
      </x:c>
      <x:c r="AH892" s="39" t="n">
        <x:v>0.3257072626547165</x:v>
      </x:c>
      <x:c r="AI892" s="39" t="n">
        <x:v>1.5578945031180886</x:v>
      </x:c>
      <x:c r="AJ892" s="39" t="n">
        <x:v>-0.9111825036450756</x:v>
      </x:c>
      <x:c r="AK892" s="39" t="n">
        <x:v>0.3110923425763853</x:v>
      </x:c>
      <x:c r="AL892" s="34"/>
      <x:c r="AM892" s="34" t="n">
        <x:f>IF(SQRT($B$9)*$B892+SQRT(1-$B$9)*R892&lt;_xlfn.NORM.S.INV($B$6),1,0)</x:f>
        <x:v>0</x:v>
      </x:c>
      <x:c r="AN892" s="34" t="n">
        <x:f>IF(SQRT($B$9)*$B892+SQRT(1-$B$9)*S892&lt;_xlfn.NORM.S.INV($B$6),1,0)</x:f>
        <x:v>0</x:v>
      </x:c>
      <x:c r="AO892" s="34" t="n">
        <x:f>IF(SQRT($B$9)*$B892+SQRT(1-$B$9)*T892&lt;_xlfn.NORM.S.INV($B$6),1,0)</x:f>
        <x:v>0</x:v>
      </x:c>
      <x:c r="AP892" s="34" t="n">
        <x:f>IF(SQRT($B$9)*$B892+SQRT(1-$B$9)*U892&lt;_xlfn.NORM.S.INV($B$6),1,0)</x:f>
        <x:v>0</x:v>
      </x:c>
      <x:c r="AQ892" s="34" t="n">
        <x:f>IF(SQRT($B$9)*$B892+SQRT(1-$B$9)*V892&lt;_xlfn.NORM.S.INV($B$6),1,0)</x:f>
        <x:v>0</x:v>
      </x:c>
      <x:c r="AR892" s="34" t="n">
        <x:f>IF(SQRT($B$9)*$B892+SQRT(1-$B$9)*W892&lt;_xlfn.NORM.S.INV($B$6),1,0)</x:f>
        <x:v>0</x:v>
      </x:c>
      <x:c r="AS892" s="34" t="n">
        <x:f>IF(SQRT($B$9)*$B892+SQRT(1-$B$9)*X892&lt;_xlfn.NORM.S.INV($B$6),1,0)</x:f>
        <x:v>0</x:v>
      </x:c>
      <x:c r="AT892" s="34" t="n">
        <x:f>IF(SQRT($B$9)*$B892+SQRT(1-$B$9)*Y892&lt;_xlfn.NORM.S.INV($B$6),1,0)</x:f>
        <x:v>0</x:v>
      </x:c>
      <x:c r="AU892" s="34" t="n">
        <x:f>IF(SQRT($B$9)*$B892+SQRT(1-$B$9)*Z892&lt;_xlfn.NORM.S.INV($B$6),1,0)</x:f>
        <x:v>0</x:v>
      </x:c>
      <x:c r="AV892" s="34" t="n">
        <x:f>IF(SQRT($B$9)*$B892+SQRT(1-$B$9)*AA892&lt;_xlfn.NORM.S.INV($B$6),1,0)</x:f>
        <x:v>0</x:v>
      </x:c>
      <x:c r="AW892" s="34" t="n">
        <x:f>IF(SQRT($C$9)*$B892+SQRT(1-$C$9)*AB892&lt;_xlfn.NORM.S.INV($C$6),1,0)</x:f>
        <x:v>0</x:v>
      </x:c>
      <x:c r="AX892" s="34" t="n">
        <x:f>IF(SQRT($C$9)*$B892+SQRT(1-$C$9)*AC892&lt;_xlfn.NORM.S.INV($C$6),1,0)</x:f>
        <x:v>0</x:v>
      </x:c>
      <x:c r="AY892" s="34" t="n">
        <x:f>IF(SQRT($C$9)*$B892+SQRT(1-$C$9)*AD892&lt;_xlfn.NORM.S.INV($C$6),1,0)</x:f>
        <x:v>0</x:v>
      </x:c>
      <x:c r="AZ892" s="34" t="n">
        <x:f>IF(SQRT($C$9)*$B892+SQRT(1-$C$9)*AE892&lt;_xlfn.NORM.S.INV($C$6),1,0)</x:f>
        <x:v>0</x:v>
      </x:c>
      <x:c r="BA892" s="34" t="n">
        <x:f>IF(SQRT($C$9)*$B892+SQRT(1-$C$9)*AF892&lt;_xlfn.NORM.S.INV($C$6),1,0)</x:f>
        <x:v>0</x:v>
      </x:c>
      <x:c r="BB892" s="34" t="n">
        <x:f>IF(SQRT($C$9)*$B892+SQRT(1-$C$9)*AG892&lt;_xlfn.NORM.S.INV($C$6),1,0)</x:f>
        <x:v>0</x:v>
      </x:c>
      <x:c r="BC892" s="34" t="n">
        <x:f>IF(SQRT($C$9)*$B892+SQRT(1-$C$9)*AH892&lt;_xlfn.NORM.S.INV($C$6),1,0)</x:f>
        <x:v>0</x:v>
      </x:c>
      <x:c r="BD892" s="34" t="n">
        <x:f>IF(SQRT($C$9)*$B892+SQRT(1-$C$9)*AI892&lt;_xlfn.NORM.S.INV($C$6),1,0)</x:f>
        <x:v>0</x:v>
      </x:c>
      <x:c r="BE892" s="34" t="n">
        <x:f>IF(SQRT($C$9)*$B892+SQRT(1-$C$9)*AJ892&lt;_xlfn.NORM.S.INV($C$6),1,0)</x:f>
        <x:v>0</x:v>
      </x:c>
      <x:c r="BF892" s="34" t="n">
        <x:f>IF(SQRT($C$9)*$B892+SQRT(1-$C$9)*AK892&lt;_xlfn.NORM.S.INV($C$6),1,0)</x:f>
        <x:v>0</x:v>
      </x:c>
      <x:c r="BG892" s="34"/>
      <x:c r="BH892" s="34"/>
      <x:c r="BI892" s="34" t="n">
        <x:f>$B$11*(($A$1061)*$C892/$B$12*$B$7+(1-$A$1061)*$D892/$B$12*$C$7)</x:f>
        <x:v>0</x:v>
      </x:c>
      <x:c r="BJ892" s="34" t="n">
        <x:f>$B$11*(($A$1062)*$C892/$B$12*$B$7+(1-$A$1062)*$D892/$B$12*$C$7)</x:f>
        <x:v>0</x:v>
      </x:c>
      <x:c r="BK892" s="34" t="n">
        <x:f>$B$11*(($A$1063)*$C892/$B$12*$B$7+(1-$A$1063)*$D892/$B$12*$C$7)</x:f>
        <x:v>0</x:v>
      </x:c>
      <x:c r="BL892" s="34" t="n">
        <x:f>$B$11*(($A$1064)*$C892/$B$12*$B$7+(1-$A$1064)*$D892/$B$12*$C$7)</x:f>
        <x:v>0</x:v>
      </x:c>
      <x:c r="BM892" s="34" t="n">
        <x:f>$B$11*(($A$1065)*$C892/$B$12*$B$7+(1-$A$1065)*$D892/$B$12*$C$7)</x:f>
        <x:v>0</x:v>
      </x:c>
      <x:c r="BN892" s="34" t="n">
        <x:f>$B$11*(($A$1066)*$C892/$B$12*$B$7+(1-$A$1066)*$D892/$B$12*$C$7)</x:f>
        <x:v>0</x:v>
      </x:c>
      <x:c r="BO892" s="34" t="n">
        <x:f>$B$11*(($A$1067)*$C892/$B$12*$B$7+(1-$A$1067)*$D892/$B$12*$C$7)</x:f>
        <x:v>0</x:v>
      </x:c>
      <x:c r="BP892" s="34" t="n">
        <x:f>$B$11*(($A$1068)*$C892/$B$12*$B$7+(1-$A$1068)*$D892/$B$12*$C$7)</x:f>
        <x:v>0</x:v>
      </x:c>
      <x:c r="BQ892" s="34" t="n">
        <x:f>$B$11*(($A$1069)*$C892/$B$12*$B$7+(1-$A$1069)*$D892/$B$12*$C$7)</x:f>
        <x:v>0</x:v>
      </x:c>
      <x:c r="BR892" s="34" t="n">
        <x:f>$B$11*(($A$1070)*$C892/$B$12*$B$7+(1-$A$1070)*$D892/$B$12*$C$7)</x:f>
        <x:v>0</x:v>
      </x:c>
      <x:c r="BS892" s="34" t="n">
        <x:f>$B$11*(($A$1071)*$C892/$B$12*$B$7+(1-$A$1071)*$D892/$B$12*$C$7)</x:f>
        <x:v>0</x:v>
      </x:c>
      <x:c r="BT892" s="34" t="n">
        <x:f>$B$11*(($A$1072)*$C892/$B$12*$B$7+(1-$A$1072)*$D892/$B$12*$C$7)</x:f>
        <x:v>0</x:v>
      </x:c>
      <x:c r="BU892" s="34" t="n">
        <x:f>$B$11*(($A$1073)*$C892/$B$12*$B$7+(1-$A$1073)*$D892/$B$12*$C$7)</x:f>
        <x:v>0</x:v>
      </x:c>
      <x:c r="BV892" s="34" t="n">
        <x:f>$B$11*(($A$1074)*$C892/$B$12*$B$7+(1-$A$1074)*$D892/$B$12*$C$7)</x:f>
        <x:v>0</x:v>
      </x:c>
      <x:c r="BW892" s="34" t="n">
        <x:f>$B$11*(($A$1075)*$C892/$B$12*$B$7+(1-$A$1075)*$D892/$B$12*$C$7)</x:f>
        <x:v>0</x:v>
      </x:c>
      <x:c r="BX892" s="34" t="n">
        <x:f>$B$11*(($A$1076)*$C892/$B$12*$B$7+(1-$A$1076)*$D892/$B$12*$C$7)</x:f>
        <x:v>0</x:v>
      </x:c>
      <x:c r="BY892" s="34" t="n">
        <x:f>$B$11*(($A$1077)*$C892/$B$12*$B$7+(1-$A$1077)*$D892/$B$12*$C$7)</x:f>
        <x:v>0</x:v>
      </x:c>
      <x:c r="BZ892" s="34" t="n">
        <x:f>$B$11*(($A$1078)*$C892/$B$12*$B$7+(1-$A$1078)*$D892/$B$12*$C$7)</x:f>
        <x:v>0</x:v>
      </x:c>
      <x:c r="CA892" s="34" t="n">
        <x:f>$B$11*(($A$1079)*$C892/$B$12*$B$7+(1-$A$1079)*$D892/$B$12*$C$7)</x:f>
        <x:v>0</x:v>
      </x:c>
      <x:c r="CB892" s="34" t="n">
        <x:f>$B$11*(($A$1080)*$C892/$B$12*$B$7+(1-$A$1080)*$D892/$B$12*$C$7)</x:f>
        <x:v>0</x:v>
      </x:c>
      <x:c r="CC892" s="34" t="n">
        <x:f>$B$11*(($A$1081)*$C892/$B$12*$B$7+(1-$A$1081)*$D892/$B$12*$C$7)</x:f>
        <x:v>0</x:v>
      </x:c>
    </x:row>
    <x:row r="893">
      <x:c r="A893" s="34" t="n">
        <x:v>869</x:v>
      </x:c>
      <x:c r="B893" s="39" t="n">
        <x:v>-0.8924353151484624</x:v>
      </x:c>
      <x:c r="C893" s="1" t="n">
        <x:f>SUM(AM893:AV893)</x:f>
        <x:v>0</x:v>
      </x:c>
      <x:c r="D893" s="1" t="n">
        <x:f>SUM(AW893:BF893)</x:f>
        <x:v>0</x:v>
      </x:c>
      <x:c r="E893" s="17" t="n">
        <x:f>(1-C893/$B$12)*$B$8-C893/$B$12*$B$7</x:f>
        <x:v>0.05</x:v>
      </x:c>
      <x:c r="F893" s="17" t="n">
        <x:f>(1-D893/$B$12)*$C$8-D893/$B$12*$C$7</x:f>
        <x:v>0.09</x:v>
      </x:c>
      <x:c r="G893" s="32" t="n">
        <x:f>$B$11*($B$10*C893/$B$12*$B$7+(1-$B$10)*D893/$B$12*$C$7)</x:f>
        <x:v>0</x:v>
      </x:c>
      <x:c r="H893" s="17" t="n">
        <x:f>$B$10*E893+(1-$B$10)*F893</x:f>
        <x:v>0.07</x:v>
      </x:c>
      <x:c r="I893" s="34"/>
      <x:c r="J893" s="34"/>
      <x:c r="K893" s="34"/>
      <x:c r="L893" s="34"/>
      <x:c r="M893" s="34"/>
      <x:c r="N893" s="34"/>
      <x:c r="O893" s="34"/>
      <x:c r="P893" s="34"/>
      <x:c r="Q893" s="34"/>
      <x:c r="R893" s="39" t="n">
        <x:v>0.2487881511010792</x:v>
      </x:c>
      <x:c r="S893" s="39" t="n">
        <x:v>1.1164290658107363</x:v>
      </x:c>
      <x:c r="T893" s="39" t="n">
        <x:v>0.20837563627606798</x:v>
      </x:c>
      <x:c r="U893" s="39" t="n">
        <x:v>0.25744940115831183</x:v>
      </x:c>
      <x:c r="V893" s="39" t="n">
        <x:v>1.8430175623827096</x:v>
      </x:c>
      <x:c r="W893" s="39" t="n">
        <x:v>-0.005815856788037405</x:v>
      </x:c>
      <x:c r="X893" s="39" t="n">
        <x:v>0.6690686513521111</x:v>
      </x:c>
      <x:c r="Y893" s="39" t="n">
        <x:v>-0.1470544706247545</x:v>
      </x:c>
      <x:c r="Z893" s="39" t="n">
        <x:v>-0.08840239589538507</x:v>
      </x:c>
      <x:c r="AA893" s="39" t="n">
        <x:v>-0.5197984709155646</x:v>
      </x:c>
      <x:c r="AB893" s="39" t="n">
        <x:v>0.6871404014503557</x:v>
      </x:c>
      <x:c r="AC893" s="39" t="n">
        <x:v>0.5596654601722222</x:v>
      </x:c>
      <x:c r="AD893" s="39" t="n">
        <x:v>-0.4879532357272087</x:v>
      </x:c>
      <x:c r="AE893" s="39" t="n">
        <x:v>-1.0263340512908325</x:v>
      </x:c>
      <x:c r="AF893" s="39" t="n">
        <x:v>-0.29386789971469296</x:v>
      </x:c>
      <x:c r="AG893" s="39" t="n">
        <x:v>-0.9097615498676621</x:v>
      </x:c>
      <x:c r="AH893" s="39" t="n">
        <x:v>-0.08189582746951547</x:v>
      </x:c>
      <x:c r="AI893" s="39" t="n">
        <x:v>-0.6380460007779094</x:v>
      </x:c>
      <x:c r="AJ893" s="39" t="n">
        <x:v>0.15017586532945607</x:v>
      </x:c>
      <x:c r="AK893" s="39" t="n">
        <x:v>0.84984830225582</x:v>
      </x:c>
      <x:c r="AL893" s="34"/>
      <x:c r="AM893" s="34" t="n">
        <x:f>IF(SQRT($B$9)*$B893+SQRT(1-$B$9)*R893&lt;_xlfn.NORM.S.INV($B$6),1,0)</x:f>
        <x:v>0</x:v>
      </x:c>
      <x:c r="AN893" s="34" t="n">
        <x:f>IF(SQRT($B$9)*$B893+SQRT(1-$B$9)*S893&lt;_xlfn.NORM.S.INV($B$6),1,0)</x:f>
        <x:v>0</x:v>
      </x:c>
      <x:c r="AO893" s="34" t="n">
        <x:f>IF(SQRT($B$9)*$B893+SQRT(1-$B$9)*T893&lt;_xlfn.NORM.S.INV($B$6),1,0)</x:f>
        <x:v>0</x:v>
      </x:c>
      <x:c r="AP893" s="34" t="n">
        <x:f>IF(SQRT($B$9)*$B893+SQRT(1-$B$9)*U893&lt;_xlfn.NORM.S.INV($B$6),1,0)</x:f>
        <x:v>0</x:v>
      </x:c>
      <x:c r="AQ893" s="34" t="n">
        <x:f>IF(SQRT($B$9)*$B893+SQRT(1-$B$9)*V893&lt;_xlfn.NORM.S.INV($B$6),1,0)</x:f>
        <x:v>0</x:v>
      </x:c>
      <x:c r="AR893" s="34" t="n">
        <x:f>IF(SQRT($B$9)*$B893+SQRT(1-$B$9)*W893&lt;_xlfn.NORM.S.INV($B$6),1,0)</x:f>
        <x:v>0</x:v>
      </x:c>
      <x:c r="AS893" s="34" t="n">
        <x:f>IF(SQRT($B$9)*$B893+SQRT(1-$B$9)*X893&lt;_xlfn.NORM.S.INV($B$6),1,0)</x:f>
        <x:v>0</x:v>
      </x:c>
      <x:c r="AT893" s="34" t="n">
        <x:f>IF(SQRT($B$9)*$B893+SQRT(1-$B$9)*Y893&lt;_xlfn.NORM.S.INV($B$6),1,0)</x:f>
        <x:v>0</x:v>
      </x:c>
      <x:c r="AU893" s="34" t="n">
        <x:f>IF(SQRT($B$9)*$B893+SQRT(1-$B$9)*Z893&lt;_xlfn.NORM.S.INV($B$6),1,0)</x:f>
        <x:v>0</x:v>
      </x:c>
      <x:c r="AV893" s="34" t="n">
        <x:f>IF(SQRT($B$9)*$B893+SQRT(1-$B$9)*AA893&lt;_xlfn.NORM.S.INV($B$6),1,0)</x:f>
        <x:v>0</x:v>
      </x:c>
      <x:c r="AW893" s="34" t="n">
        <x:f>IF(SQRT($C$9)*$B893+SQRT(1-$C$9)*AB893&lt;_xlfn.NORM.S.INV($C$6),1,0)</x:f>
        <x:v>0</x:v>
      </x:c>
      <x:c r="AX893" s="34" t="n">
        <x:f>IF(SQRT($C$9)*$B893+SQRT(1-$C$9)*AC893&lt;_xlfn.NORM.S.INV($C$6),1,0)</x:f>
        <x:v>0</x:v>
      </x:c>
      <x:c r="AY893" s="34" t="n">
        <x:f>IF(SQRT($C$9)*$B893+SQRT(1-$C$9)*AD893&lt;_xlfn.NORM.S.INV($C$6),1,0)</x:f>
        <x:v>0</x:v>
      </x:c>
      <x:c r="AZ893" s="34" t="n">
        <x:f>IF(SQRT($C$9)*$B893+SQRT(1-$C$9)*AE893&lt;_xlfn.NORM.S.INV($C$6),1,0)</x:f>
        <x:v>0</x:v>
      </x:c>
      <x:c r="BA893" s="34" t="n">
        <x:f>IF(SQRT($C$9)*$B893+SQRT(1-$C$9)*AF893&lt;_xlfn.NORM.S.INV($C$6),1,0)</x:f>
        <x:v>0</x:v>
      </x:c>
      <x:c r="BB893" s="34" t="n">
        <x:f>IF(SQRT($C$9)*$B893+SQRT(1-$C$9)*AG893&lt;_xlfn.NORM.S.INV($C$6),1,0)</x:f>
        <x:v>0</x:v>
      </x:c>
      <x:c r="BC893" s="34" t="n">
        <x:f>IF(SQRT($C$9)*$B893+SQRT(1-$C$9)*AH893&lt;_xlfn.NORM.S.INV($C$6),1,0)</x:f>
        <x:v>0</x:v>
      </x:c>
      <x:c r="BD893" s="34" t="n">
        <x:f>IF(SQRT($C$9)*$B893+SQRT(1-$C$9)*AI893&lt;_xlfn.NORM.S.INV($C$6),1,0)</x:f>
        <x:v>0</x:v>
      </x:c>
      <x:c r="BE893" s="34" t="n">
        <x:f>IF(SQRT($C$9)*$B893+SQRT(1-$C$9)*AJ893&lt;_xlfn.NORM.S.INV($C$6),1,0)</x:f>
        <x:v>0</x:v>
      </x:c>
      <x:c r="BF893" s="34" t="n">
        <x:f>IF(SQRT($C$9)*$B893+SQRT(1-$C$9)*AK893&lt;_xlfn.NORM.S.INV($C$6),1,0)</x:f>
        <x:v>0</x:v>
      </x:c>
      <x:c r="BG893" s="34"/>
      <x:c r="BH893" s="34"/>
      <x:c r="BI893" s="34" t="n">
        <x:f>$B$11*(($A$1061)*$C893/$B$12*$B$7+(1-$A$1061)*$D893/$B$12*$C$7)</x:f>
        <x:v>0</x:v>
      </x:c>
      <x:c r="BJ893" s="34" t="n">
        <x:f>$B$11*(($A$1062)*$C893/$B$12*$B$7+(1-$A$1062)*$D893/$B$12*$C$7)</x:f>
        <x:v>0</x:v>
      </x:c>
      <x:c r="BK893" s="34" t="n">
        <x:f>$B$11*(($A$1063)*$C893/$B$12*$B$7+(1-$A$1063)*$D893/$B$12*$C$7)</x:f>
        <x:v>0</x:v>
      </x:c>
      <x:c r="BL893" s="34" t="n">
        <x:f>$B$11*(($A$1064)*$C893/$B$12*$B$7+(1-$A$1064)*$D893/$B$12*$C$7)</x:f>
        <x:v>0</x:v>
      </x:c>
      <x:c r="BM893" s="34" t="n">
        <x:f>$B$11*(($A$1065)*$C893/$B$12*$B$7+(1-$A$1065)*$D893/$B$12*$C$7)</x:f>
        <x:v>0</x:v>
      </x:c>
      <x:c r="BN893" s="34" t="n">
        <x:f>$B$11*(($A$1066)*$C893/$B$12*$B$7+(1-$A$1066)*$D893/$B$12*$C$7)</x:f>
        <x:v>0</x:v>
      </x:c>
      <x:c r="BO893" s="34" t="n">
        <x:f>$B$11*(($A$1067)*$C893/$B$12*$B$7+(1-$A$1067)*$D893/$B$12*$C$7)</x:f>
        <x:v>0</x:v>
      </x:c>
      <x:c r="BP893" s="34" t="n">
        <x:f>$B$11*(($A$1068)*$C893/$B$12*$B$7+(1-$A$1068)*$D893/$B$12*$C$7)</x:f>
        <x:v>0</x:v>
      </x:c>
      <x:c r="BQ893" s="34" t="n">
        <x:f>$B$11*(($A$1069)*$C893/$B$12*$B$7+(1-$A$1069)*$D893/$B$12*$C$7)</x:f>
        <x:v>0</x:v>
      </x:c>
      <x:c r="BR893" s="34" t="n">
        <x:f>$B$11*(($A$1070)*$C893/$B$12*$B$7+(1-$A$1070)*$D893/$B$12*$C$7)</x:f>
        <x:v>0</x:v>
      </x:c>
      <x:c r="BS893" s="34" t="n">
        <x:f>$B$11*(($A$1071)*$C893/$B$12*$B$7+(1-$A$1071)*$D893/$B$12*$C$7)</x:f>
        <x:v>0</x:v>
      </x:c>
      <x:c r="BT893" s="34" t="n">
        <x:f>$B$11*(($A$1072)*$C893/$B$12*$B$7+(1-$A$1072)*$D893/$B$12*$C$7)</x:f>
        <x:v>0</x:v>
      </x:c>
      <x:c r="BU893" s="34" t="n">
        <x:f>$B$11*(($A$1073)*$C893/$B$12*$B$7+(1-$A$1073)*$D893/$B$12*$C$7)</x:f>
        <x:v>0</x:v>
      </x:c>
      <x:c r="BV893" s="34" t="n">
        <x:f>$B$11*(($A$1074)*$C893/$B$12*$B$7+(1-$A$1074)*$D893/$B$12*$C$7)</x:f>
        <x:v>0</x:v>
      </x:c>
      <x:c r="BW893" s="34" t="n">
        <x:f>$B$11*(($A$1075)*$C893/$B$12*$B$7+(1-$A$1075)*$D893/$B$12*$C$7)</x:f>
        <x:v>0</x:v>
      </x:c>
      <x:c r="BX893" s="34" t="n">
        <x:f>$B$11*(($A$1076)*$C893/$B$12*$B$7+(1-$A$1076)*$D893/$B$12*$C$7)</x:f>
        <x:v>0</x:v>
      </x:c>
      <x:c r="BY893" s="34" t="n">
        <x:f>$B$11*(($A$1077)*$C893/$B$12*$B$7+(1-$A$1077)*$D893/$B$12*$C$7)</x:f>
        <x:v>0</x:v>
      </x:c>
      <x:c r="BZ893" s="34" t="n">
        <x:f>$B$11*(($A$1078)*$C893/$B$12*$B$7+(1-$A$1078)*$D893/$B$12*$C$7)</x:f>
        <x:v>0</x:v>
      </x:c>
      <x:c r="CA893" s="34" t="n">
        <x:f>$B$11*(($A$1079)*$C893/$B$12*$B$7+(1-$A$1079)*$D893/$B$12*$C$7)</x:f>
        <x:v>0</x:v>
      </x:c>
      <x:c r="CB893" s="34" t="n">
        <x:f>$B$11*(($A$1080)*$C893/$B$12*$B$7+(1-$A$1080)*$D893/$B$12*$C$7)</x:f>
        <x:v>0</x:v>
      </x:c>
      <x:c r="CC893" s="34" t="n">
        <x:f>$B$11*(($A$1081)*$C893/$B$12*$B$7+(1-$A$1081)*$D893/$B$12*$C$7)</x:f>
        <x:v>0</x:v>
      </x:c>
    </x:row>
    <x:row r="894">
      <x:c r="A894" s="34" t="n">
        <x:v>870</x:v>
      </x:c>
      <x:c r="B894" s="39" t="n">
        <x:v>1.1139267476819565</x:v>
      </x:c>
      <x:c r="C894" s="1" t="n">
        <x:f>SUM(AM894:AV894)</x:f>
        <x:v>0</x:v>
      </x:c>
      <x:c r="D894" s="1" t="n">
        <x:f>SUM(AW894:BF894)</x:f>
        <x:v>0</x:v>
      </x:c>
      <x:c r="E894" s="17" t="n">
        <x:f>(1-C894/$B$12)*$B$8-C894/$B$12*$B$7</x:f>
        <x:v>0.05</x:v>
      </x:c>
      <x:c r="F894" s="17" t="n">
        <x:f>(1-D894/$B$12)*$C$8-D894/$B$12*$C$7</x:f>
        <x:v>0.09</x:v>
      </x:c>
      <x:c r="G894" s="32" t="n">
        <x:f>$B$11*($B$10*C894/$B$12*$B$7+(1-$B$10)*D894/$B$12*$C$7)</x:f>
        <x:v>0</x:v>
      </x:c>
      <x:c r="H894" s="17" t="n">
        <x:f>$B$10*E894+(1-$B$10)*F894</x:f>
        <x:v>0.07</x:v>
      </x:c>
      <x:c r="I894" s="34"/>
      <x:c r="J894" s="34"/>
      <x:c r="K894" s="34"/>
      <x:c r="L894" s="34"/>
      <x:c r="M894" s="34"/>
      <x:c r="N894" s="34"/>
      <x:c r="O894" s="34"/>
      <x:c r="P894" s="34"/>
      <x:c r="Q894" s="34"/>
      <x:c r="R894" s="39" t="n">
        <x:v>-0.17828067516594898</x:v>
      </x:c>
      <x:c r="S894" s="39" t="n">
        <x:v>0.05043532042361201</x:v>
      </x:c>
      <x:c r="T894" s="39" t="n">
        <x:v>-0.2747988114912795</x:v>
      </x:c>
      <x:c r="U894" s="39" t="n">
        <x:v>0.8696685402386954</x:v>
      </x:c>
      <x:c r="V894" s="39" t="n">
        <x:v>-1.3259542975902912</x:v>
      </x:c>
      <x:c r="W894" s="39" t="n">
        <x:v>1.02029472726002</x:v>
      </x:c>
      <x:c r="X894" s="39" t="n">
        <x:v>-0.26011567989326123</x:v>
      </x:c>
      <x:c r="Y894" s="39" t="n">
        <x:v>0.5672697976274774</x:v>
      </x:c>
      <x:c r="Z894" s="39" t="n">
        <x:v>-0.8224776580385432</x:v>
      </x:c>
      <x:c r="AA894" s="39" t="n">
        <x:v>0.6416314982160651</x:v>
      </x:c>
      <x:c r="AB894" s="39" t="n">
        <x:v>-1.2462457062503054</x:v>
      </x:c>
      <x:c r="AC894" s="39" t="n">
        <x:v>1.1220773258779213</x:v>
      </x:c>
      <x:c r="AD894" s="39" t="n">
        <x:v>-1.0714729973923305</x:v>
      </x:c>
      <x:c r="AE894" s="39" t="n">
        <x:v>0.3335674385039791</x:v>
      </x:c>
      <x:c r="AF894" s="39" t="n">
        <x:v>-0.6199923726583249</x:v>
      </x:c>
      <x:c r="AG894" s="39" t="n">
        <x:v>1.2281987545785478</x:v>
      </x:c>
      <x:c r="AH894" s="39" t="n">
        <x:v>1.8132577433429182</x:v>
      </x:c>
      <x:c r="AI894" s="39" t="n">
        <x:v>1.346602466335584</x:v>
      </x:c>
      <x:c r="AJ894" s="39" t="n">
        <x:v>-0.4608767080058262</x:v>
      </x:c>
      <x:c r="AK894" s="39" t="n">
        <x:v>0.10872719487295264</x:v>
      </x:c>
      <x:c r="AL894" s="34"/>
      <x:c r="AM894" s="34" t="n">
        <x:f>IF(SQRT($B$9)*$B894+SQRT(1-$B$9)*R894&lt;_xlfn.NORM.S.INV($B$6),1,0)</x:f>
        <x:v>0</x:v>
      </x:c>
      <x:c r="AN894" s="34" t="n">
        <x:f>IF(SQRT($B$9)*$B894+SQRT(1-$B$9)*S894&lt;_xlfn.NORM.S.INV($B$6),1,0)</x:f>
        <x:v>0</x:v>
      </x:c>
      <x:c r="AO894" s="34" t="n">
        <x:f>IF(SQRT($B$9)*$B894+SQRT(1-$B$9)*T894&lt;_xlfn.NORM.S.INV($B$6),1,0)</x:f>
        <x:v>0</x:v>
      </x:c>
      <x:c r="AP894" s="34" t="n">
        <x:f>IF(SQRT($B$9)*$B894+SQRT(1-$B$9)*U894&lt;_xlfn.NORM.S.INV($B$6),1,0)</x:f>
        <x:v>0</x:v>
      </x:c>
      <x:c r="AQ894" s="34" t="n">
        <x:f>IF(SQRT($B$9)*$B894+SQRT(1-$B$9)*V894&lt;_xlfn.NORM.S.INV($B$6),1,0)</x:f>
        <x:v>0</x:v>
      </x:c>
      <x:c r="AR894" s="34" t="n">
        <x:f>IF(SQRT($B$9)*$B894+SQRT(1-$B$9)*W894&lt;_xlfn.NORM.S.INV($B$6),1,0)</x:f>
        <x:v>0</x:v>
      </x:c>
      <x:c r="AS894" s="34" t="n">
        <x:f>IF(SQRT($B$9)*$B894+SQRT(1-$B$9)*X894&lt;_xlfn.NORM.S.INV($B$6),1,0)</x:f>
        <x:v>0</x:v>
      </x:c>
      <x:c r="AT894" s="34" t="n">
        <x:f>IF(SQRT($B$9)*$B894+SQRT(1-$B$9)*Y894&lt;_xlfn.NORM.S.INV($B$6),1,0)</x:f>
        <x:v>0</x:v>
      </x:c>
      <x:c r="AU894" s="34" t="n">
        <x:f>IF(SQRT($B$9)*$B894+SQRT(1-$B$9)*Z894&lt;_xlfn.NORM.S.INV($B$6),1,0)</x:f>
        <x:v>0</x:v>
      </x:c>
      <x:c r="AV894" s="34" t="n">
        <x:f>IF(SQRT($B$9)*$B894+SQRT(1-$B$9)*AA894&lt;_xlfn.NORM.S.INV($B$6),1,0)</x:f>
        <x:v>0</x:v>
      </x:c>
      <x:c r="AW894" s="34" t="n">
        <x:f>IF(SQRT($C$9)*$B894+SQRT(1-$C$9)*AB894&lt;_xlfn.NORM.S.INV($C$6),1,0)</x:f>
        <x:v>0</x:v>
      </x:c>
      <x:c r="AX894" s="34" t="n">
        <x:f>IF(SQRT($C$9)*$B894+SQRT(1-$C$9)*AC894&lt;_xlfn.NORM.S.INV($C$6),1,0)</x:f>
        <x:v>0</x:v>
      </x:c>
      <x:c r="AY894" s="34" t="n">
        <x:f>IF(SQRT($C$9)*$B894+SQRT(1-$C$9)*AD894&lt;_xlfn.NORM.S.INV($C$6),1,0)</x:f>
        <x:v>0</x:v>
      </x:c>
      <x:c r="AZ894" s="34" t="n">
        <x:f>IF(SQRT($C$9)*$B894+SQRT(1-$C$9)*AE894&lt;_xlfn.NORM.S.INV($C$6),1,0)</x:f>
        <x:v>0</x:v>
      </x:c>
      <x:c r="BA894" s="34" t="n">
        <x:f>IF(SQRT($C$9)*$B894+SQRT(1-$C$9)*AF894&lt;_xlfn.NORM.S.INV($C$6),1,0)</x:f>
        <x:v>0</x:v>
      </x:c>
      <x:c r="BB894" s="34" t="n">
        <x:f>IF(SQRT($C$9)*$B894+SQRT(1-$C$9)*AG894&lt;_xlfn.NORM.S.INV($C$6),1,0)</x:f>
        <x:v>0</x:v>
      </x:c>
      <x:c r="BC894" s="34" t="n">
        <x:f>IF(SQRT($C$9)*$B894+SQRT(1-$C$9)*AH894&lt;_xlfn.NORM.S.INV($C$6),1,0)</x:f>
        <x:v>0</x:v>
      </x:c>
      <x:c r="BD894" s="34" t="n">
        <x:f>IF(SQRT($C$9)*$B894+SQRT(1-$C$9)*AI894&lt;_xlfn.NORM.S.INV($C$6),1,0)</x:f>
        <x:v>0</x:v>
      </x:c>
      <x:c r="BE894" s="34" t="n">
        <x:f>IF(SQRT($C$9)*$B894+SQRT(1-$C$9)*AJ894&lt;_xlfn.NORM.S.INV($C$6),1,0)</x:f>
        <x:v>0</x:v>
      </x:c>
      <x:c r="BF894" s="34" t="n">
        <x:f>IF(SQRT($C$9)*$B894+SQRT(1-$C$9)*AK894&lt;_xlfn.NORM.S.INV($C$6),1,0)</x:f>
        <x:v>0</x:v>
      </x:c>
      <x:c r="BG894" s="34"/>
      <x:c r="BH894" s="34"/>
      <x:c r="BI894" s="34" t="n">
        <x:f>$B$11*(($A$1061)*$C894/$B$12*$B$7+(1-$A$1061)*$D894/$B$12*$C$7)</x:f>
        <x:v>0</x:v>
      </x:c>
      <x:c r="BJ894" s="34" t="n">
        <x:f>$B$11*(($A$1062)*$C894/$B$12*$B$7+(1-$A$1062)*$D894/$B$12*$C$7)</x:f>
        <x:v>0</x:v>
      </x:c>
      <x:c r="BK894" s="34" t="n">
        <x:f>$B$11*(($A$1063)*$C894/$B$12*$B$7+(1-$A$1063)*$D894/$B$12*$C$7)</x:f>
        <x:v>0</x:v>
      </x:c>
      <x:c r="BL894" s="34" t="n">
        <x:f>$B$11*(($A$1064)*$C894/$B$12*$B$7+(1-$A$1064)*$D894/$B$12*$C$7)</x:f>
        <x:v>0</x:v>
      </x:c>
      <x:c r="BM894" s="34" t="n">
        <x:f>$B$11*(($A$1065)*$C894/$B$12*$B$7+(1-$A$1065)*$D894/$B$12*$C$7)</x:f>
        <x:v>0</x:v>
      </x:c>
      <x:c r="BN894" s="34" t="n">
        <x:f>$B$11*(($A$1066)*$C894/$B$12*$B$7+(1-$A$1066)*$D894/$B$12*$C$7)</x:f>
        <x:v>0</x:v>
      </x:c>
      <x:c r="BO894" s="34" t="n">
        <x:f>$B$11*(($A$1067)*$C894/$B$12*$B$7+(1-$A$1067)*$D894/$B$12*$C$7)</x:f>
        <x:v>0</x:v>
      </x:c>
      <x:c r="BP894" s="34" t="n">
        <x:f>$B$11*(($A$1068)*$C894/$B$12*$B$7+(1-$A$1068)*$D894/$B$12*$C$7)</x:f>
        <x:v>0</x:v>
      </x:c>
      <x:c r="BQ894" s="34" t="n">
        <x:f>$B$11*(($A$1069)*$C894/$B$12*$B$7+(1-$A$1069)*$D894/$B$12*$C$7)</x:f>
        <x:v>0</x:v>
      </x:c>
      <x:c r="BR894" s="34" t="n">
        <x:f>$B$11*(($A$1070)*$C894/$B$12*$B$7+(1-$A$1070)*$D894/$B$12*$C$7)</x:f>
        <x:v>0</x:v>
      </x:c>
      <x:c r="BS894" s="34" t="n">
        <x:f>$B$11*(($A$1071)*$C894/$B$12*$B$7+(1-$A$1071)*$D894/$B$12*$C$7)</x:f>
        <x:v>0</x:v>
      </x:c>
      <x:c r="BT894" s="34" t="n">
        <x:f>$B$11*(($A$1072)*$C894/$B$12*$B$7+(1-$A$1072)*$D894/$B$12*$C$7)</x:f>
        <x:v>0</x:v>
      </x:c>
      <x:c r="BU894" s="34" t="n">
        <x:f>$B$11*(($A$1073)*$C894/$B$12*$B$7+(1-$A$1073)*$D894/$B$12*$C$7)</x:f>
        <x:v>0</x:v>
      </x:c>
      <x:c r="BV894" s="34" t="n">
        <x:f>$B$11*(($A$1074)*$C894/$B$12*$B$7+(1-$A$1074)*$D894/$B$12*$C$7)</x:f>
        <x:v>0</x:v>
      </x:c>
      <x:c r="BW894" s="34" t="n">
        <x:f>$B$11*(($A$1075)*$C894/$B$12*$B$7+(1-$A$1075)*$D894/$B$12*$C$7)</x:f>
        <x:v>0</x:v>
      </x:c>
      <x:c r="BX894" s="34" t="n">
        <x:f>$B$11*(($A$1076)*$C894/$B$12*$B$7+(1-$A$1076)*$D894/$B$12*$C$7)</x:f>
        <x:v>0</x:v>
      </x:c>
      <x:c r="BY894" s="34" t="n">
        <x:f>$B$11*(($A$1077)*$C894/$B$12*$B$7+(1-$A$1077)*$D894/$B$12*$C$7)</x:f>
        <x:v>0</x:v>
      </x:c>
      <x:c r="BZ894" s="34" t="n">
        <x:f>$B$11*(($A$1078)*$C894/$B$12*$B$7+(1-$A$1078)*$D894/$B$12*$C$7)</x:f>
        <x:v>0</x:v>
      </x:c>
      <x:c r="CA894" s="34" t="n">
        <x:f>$B$11*(($A$1079)*$C894/$B$12*$B$7+(1-$A$1079)*$D894/$B$12*$C$7)</x:f>
        <x:v>0</x:v>
      </x:c>
      <x:c r="CB894" s="34" t="n">
        <x:f>$B$11*(($A$1080)*$C894/$B$12*$B$7+(1-$A$1080)*$D894/$B$12*$C$7)</x:f>
        <x:v>0</x:v>
      </x:c>
      <x:c r="CC894" s="34" t="n">
        <x:f>$B$11*(($A$1081)*$C894/$B$12*$B$7+(1-$A$1081)*$D894/$B$12*$C$7)</x:f>
        <x:v>0</x:v>
      </x:c>
    </x:row>
    <x:row r="895">
      <x:c r="A895" s="34" t="n">
        <x:v>871</x:v>
      </x:c>
      <x:c r="B895" s="39" t="n">
        <x:v>-0.8217180239876993</x:v>
      </x:c>
      <x:c r="C895" s="1" t="n">
        <x:f>SUM(AM895:AV895)</x:f>
        <x:v>0</x:v>
      </x:c>
      <x:c r="D895" s="1" t="n">
        <x:f>SUM(AW895:BF895)</x:f>
        <x:v>0</x:v>
      </x:c>
      <x:c r="E895" s="17" t="n">
        <x:f>(1-C895/$B$12)*$B$8-C895/$B$12*$B$7</x:f>
        <x:v>0.05</x:v>
      </x:c>
      <x:c r="F895" s="17" t="n">
        <x:f>(1-D895/$B$12)*$C$8-D895/$B$12*$C$7</x:f>
        <x:v>0.09</x:v>
      </x:c>
      <x:c r="G895" s="32" t="n">
        <x:f>$B$11*($B$10*C895/$B$12*$B$7+(1-$B$10)*D895/$B$12*$C$7)</x:f>
        <x:v>0</x:v>
      </x:c>
      <x:c r="H895" s="17" t="n">
        <x:f>$B$10*E895+(1-$B$10)*F895</x:f>
        <x:v>0.07</x:v>
      </x:c>
      <x:c r="I895" s="34"/>
      <x:c r="J895" s="34"/>
      <x:c r="K895" s="34"/>
      <x:c r="L895" s="34"/>
      <x:c r="M895" s="34"/>
      <x:c r="N895" s="34"/>
      <x:c r="O895" s="34"/>
      <x:c r="P895" s="34"/>
      <x:c r="Q895" s="34"/>
      <x:c r="R895" s="39" t="n">
        <x:v>-1.004624173280118</x:v>
      </x:c>
      <x:c r="S895" s="39" t="n">
        <x:v>-1.4885074052873066</x:v>
      </x:c>
      <x:c r="T895" s="39" t="n">
        <x:v>1.0195700229704525</x:v>
      </x:c>
      <x:c r="U895" s="39" t="n">
        <x:v>0.9032187358781137</x:v>
      </x:c>
      <x:c r="V895" s="39" t="n">
        <x:v>-1.4383065540629352</x:v>
      </x:c>
      <x:c r="W895" s="39" t="n">
        <x:v>-1.4422166087022728</x:v>
      </x:c>
      <x:c r="X895" s="39" t="n">
        <x:v>0.5964497624732549</x:v>
      </x:c>
      <x:c r="Y895" s="39" t="n">
        <x:v>1.5907819777681982</x:v>
      </x:c>
      <x:c r="Z895" s="39" t="n">
        <x:v>-0.8908880013851439</x:v>
      </x:c>
      <x:c r="AA895" s="39" t="n">
        <x:v>-0.9545994660945257</x:v>
      </x:c>
      <x:c r="AB895" s="39" t="n">
        <x:v>-1.4069254492784335</x:v>
      </x:c>
      <x:c r="AC895" s="39" t="n">
        <x:v>-0.3686575948513963</x:v>
      </x:c>
      <x:c r="AD895" s="39" t="n">
        <x:v>-1.0570058286987214</x:v>
      </x:c>
      <x:c r="AE895" s="39" t="n">
        <x:v>0.14657898371498781</x:v>
      </x:c>
      <x:c r="AF895" s="39" t="n">
        <x:v>-0.48193788966355977</x:v>
      </x:c>
      <x:c r="AG895" s="39" t="n">
        <x:v>1.4776427871179194</x:v>
      </x:c>
      <x:c r="AH895" s="39" t="n">
        <x:v>-1.2661704034587904</x:v>
      </x:c>
      <x:c r="AI895" s="39" t="n">
        <x:v>0.009683981173826385</x:v>
      </x:c>
      <x:c r="AJ895" s="39" t="n">
        <x:v>-1.3928449462184818</x:v>
      </x:c>
      <x:c r="AK895" s="39" t="n">
        <x:v>-0.5573331671768681</x:v>
      </x:c>
      <x:c r="AL895" s="34"/>
      <x:c r="AM895" s="34" t="n">
        <x:f>IF(SQRT($B$9)*$B895+SQRT(1-$B$9)*R895&lt;_xlfn.NORM.S.INV($B$6),1,0)</x:f>
        <x:v>0</x:v>
      </x:c>
      <x:c r="AN895" s="34" t="n">
        <x:f>IF(SQRT($B$9)*$B895+SQRT(1-$B$9)*S895&lt;_xlfn.NORM.S.INV($B$6),1,0)</x:f>
        <x:v>0</x:v>
      </x:c>
      <x:c r="AO895" s="34" t="n">
        <x:f>IF(SQRT($B$9)*$B895+SQRT(1-$B$9)*T895&lt;_xlfn.NORM.S.INV($B$6),1,0)</x:f>
        <x:v>0</x:v>
      </x:c>
      <x:c r="AP895" s="34" t="n">
        <x:f>IF(SQRT($B$9)*$B895+SQRT(1-$B$9)*U895&lt;_xlfn.NORM.S.INV($B$6),1,0)</x:f>
        <x:v>0</x:v>
      </x:c>
      <x:c r="AQ895" s="34" t="n">
        <x:f>IF(SQRT($B$9)*$B895+SQRT(1-$B$9)*V895&lt;_xlfn.NORM.S.INV($B$6),1,0)</x:f>
        <x:v>0</x:v>
      </x:c>
      <x:c r="AR895" s="34" t="n">
        <x:f>IF(SQRT($B$9)*$B895+SQRT(1-$B$9)*W895&lt;_xlfn.NORM.S.INV($B$6),1,0)</x:f>
        <x:v>0</x:v>
      </x:c>
      <x:c r="AS895" s="34" t="n">
        <x:f>IF(SQRT($B$9)*$B895+SQRT(1-$B$9)*X895&lt;_xlfn.NORM.S.INV($B$6),1,0)</x:f>
        <x:v>0</x:v>
      </x:c>
      <x:c r="AT895" s="34" t="n">
        <x:f>IF(SQRT($B$9)*$B895+SQRT(1-$B$9)*Y895&lt;_xlfn.NORM.S.INV($B$6),1,0)</x:f>
        <x:v>0</x:v>
      </x:c>
      <x:c r="AU895" s="34" t="n">
        <x:f>IF(SQRT($B$9)*$B895+SQRT(1-$B$9)*Z895&lt;_xlfn.NORM.S.INV($B$6),1,0)</x:f>
        <x:v>0</x:v>
      </x:c>
      <x:c r="AV895" s="34" t="n">
        <x:f>IF(SQRT($B$9)*$B895+SQRT(1-$B$9)*AA895&lt;_xlfn.NORM.S.INV($B$6),1,0)</x:f>
        <x:v>0</x:v>
      </x:c>
      <x:c r="AW895" s="34" t="n">
        <x:f>IF(SQRT($C$9)*$B895+SQRT(1-$C$9)*AB895&lt;_xlfn.NORM.S.INV($C$6),1,0)</x:f>
        <x:v>0</x:v>
      </x:c>
      <x:c r="AX895" s="34" t="n">
        <x:f>IF(SQRT($C$9)*$B895+SQRT(1-$C$9)*AC895&lt;_xlfn.NORM.S.INV($C$6),1,0)</x:f>
        <x:v>0</x:v>
      </x:c>
      <x:c r="AY895" s="34" t="n">
        <x:f>IF(SQRT($C$9)*$B895+SQRT(1-$C$9)*AD895&lt;_xlfn.NORM.S.INV($C$6),1,0)</x:f>
        <x:v>0</x:v>
      </x:c>
      <x:c r="AZ895" s="34" t="n">
        <x:f>IF(SQRT($C$9)*$B895+SQRT(1-$C$9)*AE895&lt;_xlfn.NORM.S.INV($C$6),1,0)</x:f>
        <x:v>0</x:v>
      </x:c>
      <x:c r="BA895" s="34" t="n">
        <x:f>IF(SQRT($C$9)*$B895+SQRT(1-$C$9)*AF895&lt;_xlfn.NORM.S.INV($C$6),1,0)</x:f>
        <x:v>0</x:v>
      </x:c>
      <x:c r="BB895" s="34" t="n">
        <x:f>IF(SQRT($C$9)*$B895+SQRT(1-$C$9)*AG895&lt;_xlfn.NORM.S.INV($C$6),1,0)</x:f>
        <x:v>0</x:v>
      </x:c>
      <x:c r="BC895" s="34" t="n">
        <x:f>IF(SQRT($C$9)*$B895+SQRT(1-$C$9)*AH895&lt;_xlfn.NORM.S.INV($C$6),1,0)</x:f>
        <x:v>0</x:v>
      </x:c>
      <x:c r="BD895" s="34" t="n">
        <x:f>IF(SQRT($C$9)*$B895+SQRT(1-$C$9)*AI895&lt;_xlfn.NORM.S.INV($C$6),1,0)</x:f>
        <x:v>0</x:v>
      </x:c>
      <x:c r="BE895" s="34" t="n">
        <x:f>IF(SQRT($C$9)*$B895+SQRT(1-$C$9)*AJ895&lt;_xlfn.NORM.S.INV($C$6),1,0)</x:f>
        <x:v>0</x:v>
      </x:c>
      <x:c r="BF895" s="34" t="n">
        <x:f>IF(SQRT($C$9)*$B895+SQRT(1-$C$9)*AK895&lt;_xlfn.NORM.S.INV($C$6),1,0)</x:f>
        <x:v>0</x:v>
      </x:c>
      <x:c r="BG895" s="34"/>
      <x:c r="BH895" s="34"/>
      <x:c r="BI895" s="34" t="n">
        <x:f>$B$11*(($A$1061)*$C895/$B$12*$B$7+(1-$A$1061)*$D895/$B$12*$C$7)</x:f>
        <x:v>0</x:v>
      </x:c>
      <x:c r="BJ895" s="34" t="n">
        <x:f>$B$11*(($A$1062)*$C895/$B$12*$B$7+(1-$A$1062)*$D895/$B$12*$C$7)</x:f>
        <x:v>0</x:v>
      </x:c>
      <x:c r="BK895" s="34" t="n">
        <x:f>$B$11*(($A$1063)*$C895/$B$12*$B$7+(1-$A$1063)*$D895/$B$12*$C$7)</x:f>
        <x:v>0</x:v>
      </x:c>
      <x:c r="BL895" s="34" t="n">
        <x:f>$B$11*(($A$1064)*$C895/$B$12*$B$7+(1-$A$1064)*$D895/$B$12*$C$7)</x:f>
        <x:v>0</x:v>
      </x:c>
      <x:c r="BM895" s="34" t="n">
        <x:f>$B$11*(($A$1065)*$C895/$B$12*$B$7+(1-$A$1065)*$D895/$B$12*$C$7)</x:f>
        <x:v>0</x:v>
      </x:c>
      <x:c r="BN895" s="34" t="n">
        <x:f>$B$11*(($A$1066)*$C895/$B$12*$B$7+(1-$A$1066)*$D895/$B$12*$C$7)</x:f>
        <x:v>0</x:v>
      </x:c>
      <x:c r="BO895" s="34" t="n">
        <x:f>$B$11*(($A$1067)*$C895/$B$12*$B$7+(1-$A$1067)*$D895/$B$12*$C$7)</x:f>
        <x:v>0</x:v>
      </x:c>
      <x:c r="BP895" s="34" t="n">
        <x:f>$B$11*(($A$1068)*$C895/$B$12*$B$7+(1-$A$1068)*$D895/$B$12*$C$7)</x:f>
        <x:v>0</x:v>
      </x:c>
      <x:c r="BQ895" s="34" t="n">
        <x:f>$B$11*(($A$1069)*$C895/$B$12*$B$7+(1-$A$1069)*$D895/$B$12*$C$7)</x:f>
        <x:v>0</x:v>
      </x:c>
      <x:c r="BR895" s="34" t="n">
        <x:f>$B$11*(($A$1070)*$C895/$B$12*$B$7+(1-$A$1070)*$D895/$B$12*$C$7)</x:f>
        <x:v>0</x:v>
      </x:c>
      <x:c r="BS895" s="34" t="n">
        <x:f>$B$11*(($A$1071)*$C895/$B$12*$B$7+(1-$A$1071)*$D895/$B$12*$C$7)</x:f>
        <x:v>0</x:v>
      </x:c>
      <x:c r="BT895" s="34" t="n">
        <x:f>$B$11*(($A$1072)*$C895/$B$12*$B$7+(1-$A$1072)*$D895/$B$12*$C$7)</x:f>
        <x:v>0</x:v>
      </x:c>
      <x:c r="BU895" s="34" t="n">
        <x:f>$B$11*(($A$1073)*$C895/$B$12*$B$7+(1-$A$1073)*$D895/$B$12*$C$7)</x:f>
        <x:v>0</x:v>
      </x:c>
      <x:c r="BV895" s="34" t="n">
        <x:f>$B$11*(($A$1074)*$C895/$B$12*$B$7+(1-$A$1074)*$D895/$B$12*$C$7)</x:f>
        <x:v>0</x:v>
      </x:c>
      <x:c r="BW895" s="34" t="n">
        <x:f>$B$11*(($A$1075)*$C895/$B$12*$B$7+(1-$A$1075)*$D895/$B$12*$C$7)</x:f>
        <x:v>0</x:v>
      </x:c>
      <x:c r="BX895" s="34" t="n">
        <x:f>$B$11*(($A$1076)*$C895/$B$12*$B$7+(1-$A$1076)*$D895/$B$12*$C$7)</x:f>
        <x:v>0</x:v>
      </x:c>
      <x:c r="BY895" s="34" t="n">
        <x:f>$B$11*(($A$1077)*$C895/$B$12*$B$7+(1-$A$1077)*$D895/$B$12*$C$7)</x:f>
        <x:v>0</x:v>
      </x:c>
      <x:c r="BZ895" s="34" t="n">
        <x:f>$B$11*(($A$1078)*$C895/$B$12*$B$7+(1-$A$1078)*$D895/$B$12*$C$7)</x:f>
        <x:v>0</x:v>
      </x:c>
      <x:c r="CA895" s="34" t="n">
        <x:f>$B$11*(($A$1079)*$C895/$B$12*$B$7+(1-$A$1079)*$D895/$B$12*$C$7)</x:f>
        <x:v>0</x:v>
      </x:c>
      <x:c r="CB895" s="34" t="n">
        <x:f>$B$11*(($A$1080)*$C895/$B$12*$B$7+(1-$A$1080)*$D895/$B$12*$C$7)</x:f>
        <x:v>0</x:v>
      </x:c>
      <x:c r="CC895" s="34" t="n">
        <x:f>$B$11*(($A$1081)*$C895/$B$12*$B$7+(1-$A$1081)*$D895/$B$12*$C$7)</x:f>
        <x:v>0</x:v>
      </x:c>
    </x:row>
    <x:row r="896">
      <x:c r="A896" s="34" t="n">
        <x:v>872</x:v>
      </x:c>
      <x:c r="B896" s="39" t="n">
        <x:v>-0.4292345653494075</x:v>
      </x:c>
      <x:c r="C896" s="1" t="n">
        <x:f>SUM(AM896:AV896)</x:f>
        <x:v>0</x:v>
      </x:c>
      <x:c r="D896" s="1" t="n">
        <x:f>SUM(AW896:BF896)</x:f>
        <x:v>0</x:v>
      </x:c>
      <x:c r="E896" s="17" t="n">
        <x:f>(1-C896/$B$12)*$B$8-C896/$B$12*$B$7</x:f>
        <x:v>0.05</x:v>
      </x:c>
      <x:c r="F896" s="17" t="n">
        <x:f>(1-D896/$B$12)*$C$8-D896/$B$12*$C$7</x:f>
        <x:v>0.09</x:v>
      </x:c>
      <x:c r="G896" s="32" t="n">
        <x:f>$B$11*($B$10*C896/$B$12*$B$7+(1-$B$10)*D896/$B$12*$C$7)</x:f>
        <x:v>0</x:v>
      </x:c>
      <x:c r="H896" s="17" t="n">
        <x:f>$B$10*E896+(1-$B$10)*F896</x:f>
        <x:v>0.07</x:v>
      </x:c>
      <x:c r="I896" s="34"/>
      <x:c r="J896" s="34"/>
      <x:c r="K896" s="34"/>
      <x:c r="L896" s="34"/>
      <x:c r="M896" s="34"/>
      <x:c r="N896" s="34"/>
      <x:c r="O896" s="34"/>
      <x:c r="P896" s="34"/>
      <x:c r="Q896" s="34"/>
      <x:c r="R896" s="39" t="n">
        <x:v>0.033740722690778116</x:v>
      </x:c>
      <x:c r="S896" s="39" t="n">
        <x:v>-0.4809529177820982</x:v>
      </x:c>
      <x:c r="T896" s="39" t="n">
        <x:v>1.2792976359804336</x:v>
      </x:c>
      <x:c r="U896" s="39" t="n">
        <x:v>-0.34434984793751466</x:v>
      </x:c>
      <x:c r="V896" s="39" t="n">
        <x:v>-0.14447551520593854</x:v>
      </x:c>
      <x:c r="W896" s="39" t="n">
        <x:v>1.616573937935763</x:v>
      </x:c>
      <x:c r="X896" s="39" t="n">
        <x:v>-0.8590152772328907</x:v>
      </x:c>
      <x:c r="Y896" s="39" t="n">
        <x:v>0.25356658368560225</x:v>
      </x:c>
      <x:c r="Z896" s="39" t="n">
        <x:v>-1.0735803743843968</x:v>
      </x:c>
      <x:c r="AA896" s="39" t="n">
        <x:v>-0.9872843071807009</x:v>
      </x:c>
      <x:c r="AB896" s="39" t="n">
        <x:v>-0.1886245417773019</x:v>
      </x:c>
      <x:c r="AC896" s="39" t="n">
        <x:v>-0.2537637611700752</x:v>
      </x:c>
      <x:c r="AD896" s="39" t="n">
        <x:v>-0.07068436455561397</x:v>
      </x:c>
      <x:c r="AE896" s="39" t="n">
        <x:v>0.10025611101519834</x:v>
      </x:c>
      <x:c r="AF896" s="39" t="n">
        <x:v>-0.849276836426339</x:v>
      </x:c>
      <x:c r="AG896" s="39" t="n">
        <x:v>1.995488704307324</x:v>
      </x:c>
      <x:c r="AH896" s="39" t="n">
        <x:v>-0.3159870770819391</x:v>
      </x:c>
      <x:c r="AI896" s="39" t="n">
        <x:v>0.5330934793691423</x:v>
      </x:c>
      <x:c r="AJ896" s="39" t="n">
        <x:v>1.3511383694472492</x:v>
      </x:c>
      <x:c r="AK896" s="39" t="n">
        <x:v>-0.8011639245563323</x:v>
      </x:c>
      <x:c r="AL896" s="34"/>
      <x:c r="AM896" s="34" t="n">
        <x:f>IF(SQRT($B$9)*$B896+SQRT(1-$B$9)*R896&lt;_xlfn.NORM.S.INV($B$6),1,0)</x:f>
        <x:v>0</x:v>
      </x:c>
      <x:c r="AN896" s="34" t="n">
        <x:f>IF(SQRT($B$9)*$B896+SQRT(1-$B$9)*S896&lt;_xlfn.NORM.S.INV($B$6),1,0)</x:f>
        <x:v>0</x:v>
      </x:c>
      <x:c r="AO896" s="34" t="n">
        <x:f>IF(SQRT($B$9)*$B896+SQRT(1-$B$9)*T896&lt;_xlfn.NORM.S.INV($B$6),1,0)</x:f>
        <x:v>0</x:v>
      </x:c>
      <x:c r="AP896" s="34" t="n">
        <x:f>IF(SQRT($B$9)*$B896+SQRT(1-$B$9)*U896&lt;_xlfn.NORM.S.INV($B$6),1,0)</x:f>
        <x:v>0</x:v>
      </x:c>
      <x:c r="AQ896" s="34" t="n">
        <x:f>IF(SQRT($B$9)*$B896+SQRT(1-$B$9)*V896&lt;_xlfn.NORM.S.INV($B$6),1,0)</x:f>
        <x:v>0</x:v>
      </x:c>
      <x:c r="AR896" s="34" t="n">
        <x:f>IF(SQRT($B$9)*$B896+SQRT(1-$B$9)*W896&lt;_xlfn.NORM.S.INV($B$6),1,0)</x:f>
        <x:v>0</x:v>
      </x:c>
      <x:c r="AS896" s="34" t="n">
        <x:f>IF(SQRT($B$9)*$B896+SQRT(1-$B$9)*X896&lt;_xlfn.NORM.S.INV($B$6),1,0)</x:f>
        <x:v>0</x:v>
      </x:c>
      <x:c r="AT896" s="34" t="n">
        <x:f>IF(SQRT($B$9)*$B896+SQRT(1-$B$9)*Y896&lt;_xlfn.NORM.S.INV($B$6),1,0)</x:f>
        <x:v>0</x:v>
      </x:c>
      <x:c r="AU896" s="34" t="n">
        <x:f>IF(SQRT($B$9)*$B896+SQRT(1-$B$9)*Z896&lt;_xlfn.NORM.S.INV($B$6),1,0)</x:f>
        <x:v>0</x:v>
      </x:c>
      <x:c r="AV896" s="34" t="n">
        <x:f>IF(SQRT($B$9)*$B896+SQRT(1-$B$9)*AA896&lt;_xlfn.NORM.S.INV($B$6),1,0)</x:f>
        <x:v>0</x:v>
      </x:c>
      <x:c r="AW896" s="34" t="n">
        <x:f>IF(SQRT($C$9)*$B896+SQRT(1-$C$9)*AB896&lt;_xlfn.NORM.S.INV($C$6),1,0)</x:f>
        <x:v>0</x:v>
      </x:c>
      <x:c r="AX896" s="34" t="n">
        <x:f>IF(SQRT($C$9)*$B896+SQRT(1-$C$9)*AC896&lt;_xlfn.NORM.S.INV($C$6),1,0)</x:f>
        <x:v>0</x:v>
      </x:c>
      <x:c r="AY896" s="34" t="n">
        <x:f>IF(SQRT($C$9)*$B896+SQRT(1-$C$9)*AD896&lt;_xlfn.NORM.S.INV($C$6),1,0)</x:f>
        <x:v>0</x:v>
      </x:c>
      <x:c r="AZ896" s="34" t="n">
        <x:f>IF(SQRT($C$9)*$B896+SQRT(1-$C$9)*AE896&lt;_xlfn.NORM.S.INV($C$6),1,0)</x:f>
        <x:v>0</x:v>
      </x:c>
      <x:c r="BA896" s="34" t="n">
        <x:f>IF(SQRT($C$9)*$B896+SQRT(1-$C$9)*AF896&lt;_xlfn.NORM.S.INV($C$6),1,0)</x:f>
        <x:v>0</x:v>
      </x:c>
      <x:c r="BB896" s="34" t="n">
        <x:f>IF(SQRT($C$9)*$B896+SQRT(1-$C$9)*AG896&lt;_xlfn.NORM.S.INV($C$6),1,0)</x:f>
        <x:v>0</x:v>
      </x:c>
      <x:c r="BC896" s="34" t="n">
        <x:f>IF(SQRT($C$9)*$B896+SQRT(1-$C$9)*AH896&lt;_xlfn.NORM.S.INV($C$6),1,0)</x:f>
        <x:v>0</x:v>
      </x:c>
      <x:c r="BD896" s="34" t="n">
        <x:f>IF(SQRT($C$9)*$B896+SQRT(1-$C$9)*AI896&lt;_xlfn.NORM.S.INV($C$6),1,0)</x:f>
        <x:v>0</x:v>
      </x:c>
      <x:c r="BE896" s="34" t="n">
        <x:f>IF(SQRT($C$9)*$B896+SQRT(1-$C$9)*AJ896&lt;_xlfn.NORM.S.INV($C$6),1,0)</x:f>
        <x:v>0</x:v>
      </x:c>
      <x:c r="BF896" s="34" t="n">
        <x:f>IF(SQRT($C$9)*$B896+SQRT(1-$C$9)*AK896&lt;_xlfn.NORM.S.INV($C$6),1,0)</x:f>
        <x:v>0</x:v>
      </x:c>
      <x:c r="BG896" s="34"/>
      <x:c r="BH896" s="34"/>
      <x:c r="BI896" s="34" t="n">
        <x:f>$B$11*(($A$1061)*$C896/$B$12*$B$7+(1-$A$1061)*$D896/$B$12*$C$7)</x:f>
        <x:v>0</x:v>
      </x:c>
      <x:c r="BJ896" s="34" t="n">
        <x:f>$B$11*(($A$1062)*$C896/$B$12*$B$7+(1-$A$1062)*$D896/$B$12*$C$7)</x:f>
        <x:v>0</x:v>
      </x:c>
      <x:c r="BK896" s="34" t="n">
        <x:f>$B$11*(($A$1063)*$C896/$B$12*$B$7+(1-$A$1063)*$D896/$B$12*$C$7)</x:f>
        <x:v>0</x:v>
      </x:c>
      <x:c r="BL896" s="34" t="n">
        <x:f>$B$11*(($A$1064)*$C896/$B$12*$B$7+(1-$A$1064)*$D896/$B$12*$C$7)</x:f>
        <x:v>0</x:v>
      </x:c>
      <x:c r="BM896" s="34" t="n">
        <x:f>$B$11*(($A$1065)*$C896/$B$12*$B$7+(1-$A$1065)*$D896/$B$12*$C$7)</x:f>
        <x:v>0</x:v>
      </x:c>
      <x:c r="BN896" s="34" t="n">
        <x:f>$B$11*(($A$1066)*$C896/$B$12*$B$7+(1-$A$1066)*$D896/$B$12*$C$7)</x:f>
        <x:v>0</x:v>
      </x:c>
      <x:c r="BO896" s="34" t="n">
        <x:f>$B$11*(($A$1067)*$C896/$B$12*$B$7+(1-$A$1067)*$D896/$B$12*$C$7)</x:f>
        <x:v>0</x:v>
      </x:c>
      <x:c r="BP896" s="34" t="n">
        <x:f>$B$11*(($A$1068)*$C896/$B$12*$B$7+(1-$A$1068)*$D896/$B$12*$C$7)</x:f>
        <x:v>0</x:v>
      </x:c>
      <x:c r="BQ896" s="34" t="n">
        <x:f>$B$11*(($A$1069)*$C896/$B$12*$B$7+(1-$A$1069)*$D896/$B$12*$C$7)</x:f>
        <x:v>0</x:v>
      </x:c>
      <x:c r="BR896" s="34" t="n">
        <x:f>$B$11*(($A$1070)*$C896/$B$12*$B$7+(1-$A$1070)*$D896/$B$12*$C$7)</x:f>
        <x:v>0</x:v>
      </x:c>
      <x:c r="BS896" s="34" t="n">
        <x:f>$B$11*(($A$1071)*$C896/$B$12*$B$7+(1-$A$1071)*$D896/$B$12*$C$7)</x:f>
        <x:v>0</x:v>
      </x:c>
      <x:c r="BT896" s="34" t="n">
        <x:f>$B$11*(($A$1072)*$C896/$B$12*$B$7+(1-$A$1072)*$D896/$B$12*$C$7)</x:f>
        <x:v>0</x:v>
      </x:c>
      <x:c r="BU896" s="34" t="n">
        <x:f>$B$11*(($A$1073)*$C896/$B$12*$B$7+(1-$A$1073)*$D896/$B$12*$C$7)</x:f>
        <x:v>0</x:v>
      </x:c>
      <x:c r="BV896" s="34" t="n">
        <x:f>$B$11*(($A$1074)*$C896/$B$12*$B$7+(1-$A$1074)*$D896/$B$12*$C$7)</x:f>
        <x:v>0</x:v>
      </x:c>
      <x:c r="BW896" s="34" t="n">
        <x:f>$B$11*(($A$1075)*$C896/$B$12*$B$7+(1-$A$1075)*$D896/$B$12*$C$7)</x:f>
        <x:v>0</x:v>
      </x:c>
      <x:c r="BX896" s="34" t="n">
        <x:f>$B$11*(($A$1076)*$C896/$B$12*$B$7+(1-$A$1076)*$D896/$B$12*$C$7)</x:f>
        <x:v>0</x:v>
      </x:c>
      <x:c r="BY896" s="34" t="n">
        <x:f>$B$11*(($A$1077)*$C896/$B$12*$B$7+(1-$A$1077)*$D896/$B$12*$C$7)</x:f>
        <x:v>0</x:v>
      </x:c>
      <x:c r="BZ896" s="34" t="n">
        <x:f>$B$11*(($A$1078)*$C896/$B$12*$B$7+(1-$A$1078)*$D896/$B$12*$C$7)</x:f>
        <x:v>0</x:v>
      </x:c>
      <x:c r="CA896" s="34" t="n">
        <x:f>$B$11*(($A$1079)*$C896/$B$12*$B$7+(1-$A$1079)*$D896/$B$12*$C$7)</x:f>
        <x:v>0</x:v>
      </x:c>
      <x:c r="CB896" s="34" t="n">
        <x:f>$B$11*(($A$1080)*$C896/$B$12*$B$7+(1-$A$1080)*$D896/$B$12*$C$7)</x:f>
        <x:v>0</x:v>
      </x:c>
      <x:c r="CC896" s="34" t="n">
        <x:f>$B$11*(($A$1081)*$C896/$B$12*$B$7+(1-$A$1081)*$D896/$B$12*$C$7)</x:f>
        <x:v>0</x:v>
      </x:c>
    </x:row>
    <x:row r="897">
      <x:c r="A897" s="34" t="n">
        <x:v>873</x:v>
      </x:c>
      <x:c r="B897" s="39" t="n">
        <x:v>-0.8446050964511468</x:v>
      </x:c>
      <x:c r="C897" s="1" t="n">
        <x:f>SUM(AM897:AV897)</x:f>
        <x:v>0</x:v>
      </x:c>
      <x:c r="D897" s="1" t="n">
        <x:f>SUM(AW897:BF897)</x:f>
        <x:v>1</x:v>
      </x:c>
      <x:c r="E897" s="17" t="n">
        <x:f>(1-C897/$B$12)*$B$8-C897/$B$12*$B$7</x:f>
        <x:v>0.05</x:v>
      </x:c>
      <x:c r="F897" s="17" t="n">
        <x:f>(1-D897/$B$12)*$C$8-D897/$B$12*$C$7</x:f>
        <x:v>0.021000000000000005</x:v>
      </x:c>
      <x:c r="G897" s="32" t="n">
        <x:f>$B$11*($B$10*C897/$B$12*$B$7+(1-$B$10)*D897/$B$12*$C$7)</x:f>
        <x:v>300</x:v>
      </x:c>
      <x:c r="H897" s="17" t="n">
        <x:f>$B$10*E897+(1-$B$10)*F897</x:f>
        <x:v>0.035500000000000004</x:v>
      </x:c>
      <x:c r="I897" s="34"/>
      <x:c r="J897" s="34"/>
      <x:c r="K897" s="34"/>
      <x:c r="L897" s="34"/>
      <x:c r="M897" s="34"/>
      <x:c r="N897" s="34"/>
      <x:c r="O897" s="34"/>
      <x:c r="P897" s="34"/>
      <x:c r="Q897" s="34"/>
      <x:c r="R897" s="39" t="n">
        <x:v>1.2305271403174072</x:v>
      </x:c>
      <x:c r="S897" s="39" t="n">
        <x:v>1.203367586439183</x:v>
      </x:c>
      <x:c r="T897" s="39" t="n">
        <x:v>1.5748095153668358</x:v>
      </x:c>
      <x:c r="U897" s="39" t="n">
        <x:v>-0.3342411438091111</x:v>
      </x:c>
      <x:c r="V897" s="39" t="n">
        <x:v>1.6255320302180825</x:v>
      </x:c>
      <x:c r="W897" s="39" t="n">
        <x:v>0.9490916871322216</x:v>
      </x:c>
      <x:c r="X897" s="39" t="n">
        <x:v>1.6257762611717916</x:v>
      </x:c>
      <x:c r="Y897" s="39" t="n">
        <x:v>-0.4917650386825875</x:v>
      </x:c>
      <x:c r="Z897" s="39" t="n">
        <x:v>0.2007147271514014</x:v>
      </x:c>
      <x:c r="AA897" s="39" t="n">
        <x:v>-1.0002216569188354</x:v>
      </x:c>
      <x:c r="AB897" s="39" t="n">
        <x:v>-0.30312535725657536</x:v>
      </x:c>
      <x:c r="AC897" s="39" t="n">
        <x:v>0.9504865814444634</x:v>
      </x:c>
      <x:c r="AD897" s="39" t="n">
        <x:v>-0.16987509516272417</x:v>
      </x:c>
      <x:c r="AE897" s="39" t="n">
        <x:v>0.11730293254299737</x:v>
      </x:c>
      <x:c r="AF897" s="39" t="n">
        <x:v>1.400083593630976</x:v>
      </x:c>
      <x:c r="AG897" s="39" t="n">
        <x:v>0.2204201671672921</x:v>
      </x:c>
      <x:c r="AH897" s="39" t="n">
        <x:v>-2.1601180788716006</x:v>
      </x:c>
      <x:c r="AI897" s="39" t="n">
        <x:v>0.07452680943387213</x:v>
      </x:c>
      <x:c r="AJ897" s="39" t="n">
        <x:v>2.022857161775996</x:v>
      </x:c>
      <x:c r="AK897" s="39" t="n">
        <x:v>-0.5076250032899038</x:v>
      </x:c>
      <x:c r="AL897" s="34"/>
      <x:c r="AM897" s="34" t="n">
        <x:f>IF(SQRT($B$9)*$B897+SQRT(1-$B$9)*R897&lt;_xlfn.NORM.S.INV($B$6),1,0)</x:f>
        <x:v>0</x:v>
      </x:c>
      <x:c r="AN897" s="34" t="n">
        <x:f>IF(SQRT($B$9)*$B897+SQRT(1-$B$9)*S897&lt;_xlfn.NORM.S.INV($B$6),1,0)</x:f>
        <x:v>0</x:v>
      </x:c>
      <x:c r="AO897" s="34" t="n">
        <x:f>IF(SQRT($B$9)*$B897+SQRT(1-$B$9)*T897&lt;_xlfn.NORM.S.INV($B$6),1,0)</x:f>
        <x:v>0</x:v>
      </x:c>
      <x:c r="AP897" s="34" t="n">
        <x:f>IF(SQRT($B$9)*$B897+SQRT(1-$B$9)*U897&lt;_xlfn.NORM.S.INV($B$6),1,0)</x:f>
        <x:v>0</x:v>
      </x:c>
      <x:c r="AQ897" s="34" t="n">
        <x:f>IF(SQRT($B$9)*$B897+SQRT(1-$B$9)*V897&lt;_xlfn.NORM.S.INV($B$6),1,0)</x:f>
        <x:v>0</x:v>
      </x:c>
      <x:c r="AR897" s="34" t="n">
        <x:f>IF(SQRT($B$9)*$B897+SQRT(1-$B$9)*W897&lt;_xlfn.NORM.S.INV($B$6),1,0)</x:f>
        <x:v>0</x:v>
      </x:c>
      <x:c r="AS897" s="34" t="n">
        <x:f>IF(SQRT($B$9)*$B897+SQRT(1-$B$9)*X897&lt;_xlfn.NORM.S.INV($B$6),1,0)</x:f>
        <x:v>0</x:v>
      </x:c>
      <x:c r="AT897" s="34" t="n">
        <x:f>IF(SQRT($B$9)*$B897+SQRT(1-$B$9)*Y897&lt;_xlfn.NORM.S.INV($B$6),1,0)</x:f>
        <x:v>0</x:v>
      </x:c>
      <x:c r="AU897" s="34" t="n">
        <x:f>IF(SQRT($B$9)*$B897+SQRT(1-$B$9)*Z897&lt;_xlfn.NORM.S.INV($B$6),1,0)</x:f>
        <x:v>0</x:v>
      </x:c>
      <x:c r="AV897" s="34" t="n">
        <x:f>IF(SQRT($B$9)*$B897+SQRT(1-$B$9)*AA897&lt;_xlfn.NORM.S.INV($B$6),1,0)</x:f>
        <x:v>0</x:v>
      </x:c>
      <x:c r="AW897" s="34" t="n">
        <x:f>IF(SQRT($C$9)*$B897+SQRT(1-$C$9)*AB897&lt;_xlfn.NORM.S.INV($C$6),1,0)</x:f>
        <x:v>0</x:v>
      </x:c>
      <x:c r="AX897" s="34" t="n">
        <x:f>IF(SQRT($C$9)*$B897+SQRT(1-$C$9)*AC897&lt;_xlfn.NORM.S.INV($C$6),1,0)</x:f>
        <x:v>0</x:v>
      </x:c>
      <x:c r="AY897" s="34" t="n">
        <x:f>IF(SQRT($C$9)*$B897+SQRT(1-$C$9)*AD897&lt;_xlfn.NORM.S.INV($C$6),1,0)</x:f>
        <x:v>0</x:v>
      </x:c>
      <x:c r="AZ897" s="34" t="n">
        <x:f>IF(SQRT($C$9)*$B897+SQRT(1-$C$9)*AE897&lt;_xlfn.NORM.S.INV($C$6),1,0)</x:f>
        <x:v>0</x:v>
      </x:c>
      <x:c r="BA897" s="34" t="n">
        <x:f>IF(SQRT($C$9)*$B897+SQRT(1-$C$9)*AF897&lt;_xlfn.NORM.S.INV($C$6),1,0)</x:f>
        <x:v>0</x:v>
      </x:c>
      <x:c r="BB897" s="34" t="n">
        <x:f>IF(SQRT($C$9)*$B897+SQRT(1-$C$9)*AG897&lt;_xlfn.NORM.S.INV($C$6),1,0)</x:f>
        <x:v>0</x:v>
      </x:c>
      <x:c r="BC897" s="34" t="n">
        <x:f>IF(SQRT($C$9)*$B897+SQRT(1-$C$9)*AH897&lt;_xlfn.NORM.S.INV($C$6),1,0)</x:f>
        <x:v>1</x:v>
      </x:c>
      <x:c r="BD897" s="34" t="n">
        <x:f>IF(SQRT($C$9)*$B897+SQRT(1-$C$9)*AI897&lt;_xlfn.NORM.S.INV($C$6),1,0)</x:f>
        <x:v>0</x:v>
      </x:c>
      <x:c r="BE897" s="34" t="n">
        <x:f>IF(SQRT($C$9)*$B897+SQRT(1-$C$9)*AJ897&lt;_xlfn.NORM.S.INV($C$6),1,0)</x:f>
        <x:v>0</x:v>
      </x:c>
      <x:c r="BF897" s="34" t="n">
        <x:f>IF(SQRT($C$9)*$B897+SQRT(1-$C$9)*AK897&lt;_xlfn.NORM.S.INV($C$6),1,0)</x:f>
        <x:v>0</x:v>
      </x:c>
      <x:c r="BG897" s="34"/>
      <x:c r="BH897" s="34"/>
      <x:c r="BI897" s="34" t="n">
        <x:f>$B$11*(($A$1061)*$C897/$B$12*$B$7+(1-$A$1061)*$D897/$B$12*$C$7)</x:f>
        <x:v>600</x:v>
      </x:c>
      <x:c r="BJ897" s="34" t="n">
        <x:f>$B$11*(($A$1062)*$C897/$B$12*$B$7+(1-$A$1062)*$D897/$B$12*$C$7)</x:f>
        <x:v>570</x:v>
      </x:c>
      <x:c r="BK897" s="34" t="n">
        <x:f>$B$11*(($A$1063)*$C897/$B$12*$B$7+(1-$A$1063)*$D897/$B$12*$C$7)</x:f>
        <x:v>540</x:v>
      </x:c>
      <x:c r="BL897" s="34" t="n">
        <x:f>$B$11*(($A$1064)*$C897/$B$12*$B$7+(1-$A$1064)*$D897/$B$12*$C$7)</x:f>
        <x:v>509.99999999999994</x:v>
      </x:c>
      <x:c r="BM897" s="34" t="n">
        <x:f>$B$11*(($A$1065)*$C897/$B$12*$B$7+(1-$A$1065)*$D897/$B$12*$C$7)</x:f>
        <x:v>480</x:v>
      </x:c>
      <x:c r="BN897" s="34" t="n">
        <x:f>$B$11*(($A$1066)*$C897/$B$12*$B$7+(1-$A$1066)*$D897/$B$12*$C$7)</x:f>
        <x:v>450</x:v>
      </x:c>
      <x:c r="BO897" s="34" t="n">
        <x:f>$B$11*(($A$1067)*$C897/$B$12*$B$7+(1-$A$1067)*$D897/$B$12*$C$7)</x:f>
        <x:v>419.99999999999994</x:v>
      </x:c>
      <x:c r="BP897" s="34" t="n">
        <x:f>$B$11*(($A$1068)*$C897/$B$12*$B$7+(1-$A$1068)*$D897/$B$12*$C$7)</x:f>
        <x:v>390</x:v>
      </x:c>
      <x:c r="BQ897" s="34" t="n">
        <x:f>$B$11*(($A$1069)*$C897/$B$12*$B$7+(1-$A$1069)*$D897/$B$12*$C$7)</x:f>
        <x:v>360</x:v>
      </x:c>
      <x:c r="BR897" s="34" t="n">
        <x:f>$B$11*(($A$1070)*$C897/$B$12*$B$7+(1-$A$1070)*$D897/$B$12*$C$7)</x:f>
        <x:v>330</x:v>
      </x:c>
      <x:c r="BS897" s="34" t="n">
        <x:f>$B$11*(($A$1071)*$C897/$B$12*$B$7+(1-$A$1071)*$D897/$B$12*$C$7)</x:f>
        <x:v>300</x:v>
      </x:c>
      <x:c r="BT897" s="34" t="n">
        <x:f>$B$11*(($A$1072)*$C897/$B$12*$B$7+(1-$A$1072)*$D897/$B$12*$C$7)</x:f>
        <x:v>270</x:v>
      </x:c>
      <x:c r="BU897" s="34" t="n">
        <x:f>$B$11*(($A$1073)*$C897/$B$12*$B$7+(1-$A$1073)*$D897/$B$12*$C$7)</x:f>
        <x:v>240</x:v>
      </x:c>
      <x:c r="BV897" s="34" t="n">
        <x:f>$B$11*(($A$1074)*$C897/$B$12*$B$7+(1-$A$1074)*$D897/$B$12*$C$7)</x:f>
        <x:v>209.99999999999997</x:v>
      </x:c>
      <x:c r="BW897" s="34" t="n">
        <x:f>$B$11*(($A$1075)*$C897/$B$12*$B$7+(1-$A$1075)*$D897/$B$12*$C$7)</x:f>
        <x:v>180.00000000000003</x:v>
      </x:c>
      <x:c r="BX897" s="34" t="n">
        <x:f>$B$11*(($A$1076)*$C897/$B$12*$B$7+(1-$A$1076)*$D897/$B$12*$C$7)</x:f>
        <x:v>150</x:v>
      </x:c>
      <x:c r="BY897" s="34" t="n">
        <x:f>$B$11*(($A$1077)*$C897/$B$12*$B$7+(1-$A$1077)*$D897/$B$12*$C$7)</x:f>
        <x:v>119.99999999999999</x:v>
      </x:c>
      <x:c r="BZ897" s="34" t="n">
        <x:f>$B$11*(($A$1078)*$C897/$B$12*$B$7+(1-$A$1078)*$D897/$B$12*$C$7)</x:f>
        <x:v>90.00000000000001</x:v>
      </x:c>
      <x:c r="CA897" s="34" t="n">
        <x:f>$B$11*(($A$1079)*$C897/$B$12*$B$7+(1-$A$1079)*$D897/$B$12*$C$7)</x:f>
        <x:v>59.99999999999999</x:v>
      </x:c>
      <x:c r="CB897" s="34" t="n">
        <x:f>$B$11*(($A$1080)*$C897/$B$12*$B$7+(1-$A$1080)*$D897/$B$12*$C$7)</x:f>
        <x:v>30.00000000000003</x:v>
      </x:c>
      <x:c r="CC897" s="34" t="n">
        <x:f>$B$11*(($A$1081)*$C897/$B$12*$B$7+(1-$A$1081)*$D897/$B$12*$C$7)</x:f>
        <x:v>0</x:v>
      </x:c>
    </x:row>
    <x:row r="898">
      <x:c r="A898" s="34" t="n">
        <x:v>874</x:v>
      </x:c>
      <x:c r="B898" s="39" t="n">
        <x:v>-1.1120283738757162</x:v>
      </x:c>
      <x:c r="C898" s="1" t="n">
        <x:f>SUM(AM898:AV898)</x:f>
        <x:v>0</x:v>
      </x:c>
      <x:c r="D898" s="1" t="n">
        <x:f>SUM(AW898:BF898)</x:f>
        <x:v>1</x:v>
      </x:c>
      <x:c r="E898" s="17" t="n">
        <x:f>(1-C898/$B$12)*$B$8-C898/$B$12*$B$7</x:f>
        <x:v>0.05</x:v>
      </x:c>
      <x:c r="F898" s="17" t="n">
        <x:f>(1-D898/$B$12)*$C$8-D898/$B$12*$C$7</x:f>
        <x:v>0.021000000000000005</x:v>
      </x:c>
      <x:c r="G898" s="32" t="n">
        <x:f>$B$11*($B$10*C898/$B$12*$B$7+(1-$B$10)*D898/$B$12*$C$7)</x:f>
        <x:v>300</x:v>
      </x:c>
      <x:c r="H898" s="17" t="n">
        <x:f>$B$10*E898+(1-$B$10)*F898</x:f>
        <x:v>0.035500000000000004</x:v>
      </x:c>
      <x:c r="I898" s="34"/>
      <x:c r="J898" s="34"/>
      <x:c r="K898" s="34"/>
      <x:c r="L898" s="34"/>
      <x:c r="M898" s="34"/>
      <x:c r="N898" s="34"/>
      <x:c r="O898" s="34"/>
      <x:c r="P898" s="34"/>
      <x:c r="Q898" s="34"/>
      <x:c r="R898" s="39" t="n">
        <x:v>0.27334930372463817</x:v>
      </x:c>
      <x:c r="S898" s="39" t="n">
        <x:v>-0.04701343985642444</x:v>
      </x:c>
      <x:c r="T898" s="39" t="n">
        <x:v>-1.6907796623426732</x:v>
      </x:c>
      <x:c r="U898" s="39" t="n">
        <x:v>0.04231779405980334</x:v>
      </x:c>
      <x:c r="V898" s="39" t="n">
        <x:v>0.13687863640589654</x:v>
      </x:c>
      <x:c r="W898" s="39" t="n">
        <x:v>-0.721333567521106</x:v>
      </x:c>
      <x:c r="X898" s="39" t="n">
        <x:v>0.5254725149079152</x:v>
      </x:c>
      <x:c r="Y898" s="39" t="n">
        <x:v>0.10501838159934854</x:v>
      </x:c>
      <x:c r="Z898" s="39" t="n">
        <x:v>-0.36566319245553536</x:v>
      </x:c>
      <x:c r="AA898" s="39" t="n">
        <x:v>-0.5859384529496379</x:v>
      </x:c>
      <x:c r="AB898" s="39" t="n">
        <x:v>0.2924491568161902</x:v>
      </x:c>
      <x:c r="AC898" s="39" t="n">
        <x:v>-0.9153713354231061</x:v>
      </x:c>
      <x:c r="AD898" s="39" t="n">
        <x:v>1.1959396216944875</x:v>
      </x:c>
      <x:c r="AE898" s="39" t="n">
        <x:v>1.6525027476348695</x:v>
      </x:c>
      <x:c r="AF898" s="39" t="n">
        <x:v>0.22429508056765246</x:v>
      </x:c>
      <x:c r="AG898" s="39" t="n">
        <x:v>-1.8190656500637563</x:v>
      </x:c>
      <x:c r="AH898" s="39" t="n">
        <x:v>-0.14024646818572445</x:v>
      </x:c>
      <x:c r="AI898" s="39" t="n">
        <x:v>0.16851522156807558</x:v>
      </x:c>
      <x:c r="AJ898" s="39" t="n">
        <x:v>-0.6888931301090041</x:v>
      </x:c>
      <x:c r="AK898" s="39" t="n">
        <x:v>-0.4765892805984692</x:v>
      </x:c>
      <x:c r="AL898" s="34"/>
      <x:c r="AM898" s="34" t="n">
        <x:f>IF(SQRT($B$9)*$B898+SQRT(1-$B$9)*R898&lt;_xlfn.NORM.S.INV($B$6),1,0)</x:f>
        <x:v>0</x:v>
      </x:c>
      <x:c r="AN898" s="34" t="n">
        <x:f>IF(SQRT($B$9)*$B898+SQRT(1-$B$9)*S898&lt;_xlfn.NORM.S.INV($B$6),1,0)</x:f>
        <x:v>0</x:v>
      </x:c>
      <x:c r="AO898" s="34" t="n">
        <x:f>IF(SQRT($B$9)*$B898+SQRT(1-$B$9)*T898&lt;_xlfn.NORM.S.INV($B$6),1,0)</x:f>
        <x:v>0</x:v>
      </x:c>
      <x:c r="AP898" s="34" t="n">
        <x:f>IF(SQRT($B$9)*$B898+SQRT(1-$B$9)*U898&lt;_xlfn.NORM.S.INV($B$6),1,0)</x:f>
        <x:v>0</x:v>
      </x:c>
      <x:c r="AQ898" s="34" t="n">
        <x:f>IF(SQRT($B$9)*$B898+SQRT(1-$B$9)*V898&lt;_xlfn.NORM.S.INV($B$6),1,0)</x:f>
        <x:v>0</x:v>
      </x:c>
      <x:c r="AR898" s="34" t="n">
        <x:f>IF(SQRT($B$9)*$B898+SQRT(1-$B$9)*W898&lt;_xlfn.NORM.S.INV($B$6),1,0)</x:f>
        <x:v>0</x:v>
      </x:c>
      <x:c r="AS898" s="34" t="n">
        <x:f>IF(SQRT($B$9)*$B898+SQRT(1-$B$9)*X898&lt;_xlfn.NORM.S.INV($B$6),1,0)</x:f>
        <x:v>0</x:v>
      </x:c>
      <x:c r="AT898" s="34" t="n">
        <x:f>IF(SQRT($B$9)*$B898+SQRT(1-$B$9)*Y898&lt;_xlfn.NORM.S.INV($B$6),1,0)</x:f>
        <x:v>0</x:v>
      </x:c>
      <x:c r="AU898" s="34" t="n">
        <x:f>IF(SQRT($B$9)*$B898+SQRT(1-$B$9)*Z898&lt;_xlfn.NORM.S.INV($B$6),1,0)</x:f>
        <x:v>0</x:v>
      </x:c>
      <x:c r="AV898" s="34" t="n">
        <x:f>IF(SQRT($B$9)*$B898+SQRT(1-$B$9)*AA898&lt;_xlfn.NORM.S.INV($B$6),1,0)</x:f>
        <x:v>0</x:v>
      </x:c>
      <x:c r="AW898" s="34" t="n">
        <x:f>IF(SQRT($C$9)*$B898+SQRT(1-$C$9)*AB898&lt;_xlfn.NORM.S.INV($C$6),1,0)</x:f>
        <x:v>0</x:v>
      </x:c>
      <x:c r="AX898" s="34" t="n">
        <x:f>IF(SQRT($C$9)*$B898+SQRT(1-$C$9)*AC898&lt;_xlfn.NORM.S.INV($C$6),1,0)</x:f>
        <x:v>0</x:v>
      </x:c>
      <x:c r="AY898" s="34" t="n">
        <x:f>IF(SQRT($C$9)*$B898+SQRT(1-$C$9)*AD898&lt;_xlfn.NORM.S.INV($C$6),1,0)</x:f>
        <x:v>0</x:v>
      </x:c>
      <x:c r="AZ898" s="34" t="n">
        <x:f>IF(SQRT($C$9)*$B898+SQRT(1-$C$9)*AE898&lt;_xlfn.NORM.S.INV($C$6),1,0)</x:f>
        <x:v>0</x:v>
      </x:c>
      <x:c r="BA898" s="34" t="n">
        <x:f>IF(SQRT($C$9)*$B898+SQRT(1-$C$9)*AF898&lt;_xlfn.NORM.S.INV($C$6),1,0)</x:f>
        <x:v>0</x:v>
      </x:c>
      <x:c r="BB898" s="34" t="n">
        <x:f>IF(SQRT($C$9)*$B898+SQRT(1-$C$9)*AG898&lt;_xlfn.NORM.S.INV($C$6),1,0)</x:f>
        <x:v>1</x:v>
      </x:c>
      <x:c r="BC898" s="34" t="n">
        <x:f>IF(SQRT($C$9)*$B898+SQRT(1-$C$9)*AH898&lt;_xlfn.NORM.S.INV($C$6),1,0)</x:f>
        <x:v>0</x:v>
      </x:c>
      <x:c r="BD898" s="34" t="n">
        <x:f>IF(SQRT($C$9)*$B898+SQRT(1-$C$9)*AI898&lt;_xlfn.NORM.S.INV($C$6),1,0)</x:f>
        <x:v>0</x:v>
      </x:c>
      <x:c r="BE898" s="34" t="n">
        <x:f>IF(SQRT($C$9)*$B898+SQRT(1-$C$9)*AJ898&lt;_xlfn.NORM.S.INV($C$6),1,0)</x:f>
        <x:v>0</x:v>
      </x:c>
      <x:c r="BF898" s="34" t="n">
        <x:f>IF(SQRT($C$9)*$B898+SQRT(1-$C$9)*AK898&lt;_xlfn.NORM.S.INV($C$6),1,0)</x:f>
        <x:v>0</x:v>
      </x:c>
      <x:c r="BG898" s="34"/>
      <x:c r="BH898" s="34"/>
      <x:c r="BI898" s="34" t="n">
        <x:f>$B$11*(($A$1061)*$C898/$B$12*$B$7+(1-$A$1061)*$D898/$B$12*$C$7)</x:f>
        <x:v>600</x:v>
      </x:c>
      <x:c r="BJ898" s="34" t="n">
        <x:f>$B$11*(($A$1062)*$C898/$B$12*$B$7+(1-$A$1062)*$D898/$B$12*$C$7)</x:f>
        <x:v>570</x:v>
      </x:c>
      <x:c r="BK898" s="34" t="n">
        <x:f>$B$11*(($A$1063)*$C898/$B$12*$B$7+(1-$A$1063)*$D898/$B$12*$C$7)</x:f>
        <x:v>540</x:v>
      </x:c>
      <x:c r="BL898" s="34" t="n">
        <x:f>$B$11*(($A$1064)*$C898/$B$12*$B$7+(1-$A$1064)*$D898/$B$12*$C$7)</x:f>
        <x:v>509.99999999999994</x:v>
      </x:c>
      <x:c r="BM898" s="34" t="n">
        <x:f>$B$11*(($A$1065)*$C898/$B$12*$B$7+(1-$A$1065)*$D898/$B$12*$C$7)</x:f>
        <x:v>480</x:v>
      </x:c>
      <x:c r="BN898" s="34" t="n">
        <x:f>$B$11*(($A$1066)*$C898/$B$12*$B$7+(1-$A$1066)*$D898/$B$12*$C$7)</x:f>
        <x:v>450</x:v>
      </x:c>
      <x:c r="BO898" s="34" t="n">
        <x:f>$B$11*(($A$1067)*$C898/$B$12*$B$7+(1-$A$1067)*$D898/$B$12*$C$7)</x:f>
        <x:v>419.99999999999994</x:v>
      </x:c>
      <x:c r="BP898" s="34" t="n">
        <x:f>$B$11*(($A$1068)*$C898/$B$12*$B$7+(1-$A$1068)*$D898/$B$12*$C$7)</x:f>
        <x:v>390</x:v>
      </x:c>
      <x:c r="BQ898" s="34" t="n">
        <x:f>$B$11*(($A$1069)*$C898/$B$12*$B$7+(1-$A$1069)*$D898/$B$12*$C$7)</x:f>
        <x:v>360</x:v>
      </x:c>
      <x:c r="BR898" s="34" t="n">
        <x:f>$B$11*(($A$1070)*$C898/$B$12*$B$7+(1-$A$1070)*$D898/$B$12*$C$7)</x:f>
        <x:v>330</x:v>
      </x:c>
      <x:c r="BS898" s="34" t="n">
        <x:f>$B$11*(($A$1071)*$C898/$B$12*$B$7+(1-$A$1071)*$D898/$B$12*$C$7)</x:f>
        <x:v>300</x:v>
      </x:c>
      <x:c r="BT898" s="34" t="n">
        <x:f>$B$11*(($A$1072)*$C898/$B$12*$B$7+(1-$A$1072)*$D898/$B$12*$C$7)</x:f>
        <x:v>270</x:v>
      </x:c>
      <x:c r="BU898" s="34" t="n">
        <x:f>$B$11*(($A$1073)*$C898/$B$12*$B$7+(1-$A$1073)*$D898/$B$12*$C$7)</x:f>
        <x:v>240</x:v>
      </x:c>
      <x:c r="BV898" s="34" t="n">
        <x:f>$B$11*(($A$1074)*$C898/$B$12*$B$7+(1-$A$1074)*$D898/$B$12*$C$7)</x:f>
        <x:v>209.99999999999997</x:v>
      </x:c>
      <x:c r="BW898" s="34" t="n">
        <x:f>$B$11*(($A$1075)*$C898/$B$12*$B$7+(1-$A$1075)*$D898/$B$12*$C$7)</x:f>
        <x:v>180.00000000000003</x:v>
      </x:c>
      <x:c r="BX898" s="34" t="n">
        <x:f>$B$11*(($A$1076)*$C898/$B$12*$B$7+(1-$A$1076)*$D898/$B$12*$C$7)</x:f>
        <x:v>150</x:v>
      </x:c>
      <x:c r="BY898" s="34" t="n">
        <x:f>$B$11*(($A$1077)*$C898/$B$12*$B$7+(1-$A$1077)*$D898/$B$12*$C$7)</x:f>
        <x:v>119.99999999999999</x:v>
      </x:c>
      <x:c r="BZ898" s="34" t="n">
        <x:f>$B$11*(($A$1078)*$C898/$B$12*$B$7+(1-$A$1078)*$D898/$B$12*$C$7)</x:f>
        <x:v>90.00000000000001</x:v>
      </x:c>
      <x:c r="CA898" s="34" t="n">
        <x:f>$B$11*(($A$1079)*$C898/$B$12*$B$7+(1-$A$1079)*$D898/$B$12*$C$7)</x:f>
        <x:v>59.99999999999999</x:v>
      </x:c>
      <x:c r="CB898" s="34" t="n">
        <x:f>$B$11*(($A$1080)*$C898/$B$12*$B$7+(1-$A$1080)*$D898/$B$12*$C$7)</x:f>
        <x:v>30.00000000000003</x:v>
      </x:c>
      <x:c r="CC898" s="34" t="n">
        <x:f>$B$11*(($A$1081)*$C898/$B$12*$B$7+(1-$A$1081)*$D898/$B$12*$C$7)</x:f>
        <x:v>0</x:v>
      </x:c>
    </x:row>
    <x:row r="899">
      <x:c r="A899" s="34" t="n">
        <x:v>875</x:v>
      </x:c>
      <x:c r="B899" s="39" t="n">
        <x:v>-1.1816718195580567</x:v>
      </x:c>
      <x:c r="C899" s="1" t="n">
        <x:f>SUM(AM899:AV899)</x:f>
        <x:v>0</x:v>
      </x:c>
      <x:c r="D899" s="1" t="n">
        <x:f>SUM(AW899:BF899)</x:f>
        <x:v>1</x:v>
      </x:c>
      <x:c r="E899" s="17" t="n">
        <x:f>(1-C899/$B$12)*$B$8-C899/$B$12*$B$7</x:f>
        <x:v>0.05</x:v>
      </x:c>
      <x:c r="F899" s="17" t="n">
        <x:f>(1-D899/$B$12)*$C$8-D899/$B$12*$C$7</x:f>
        <x:v>0.021000000000000005</x:v>
      </x:c>
      <x:c r="G899" s="32" t="n">
        <x:f>$B$11*($B$10*C899/$B$12*$B$7+(1-$B$10)*D899/$B$12*$C$7)</x:f>
        <x:v>300</x:v>
      </x:c>
      <x:c r="H899" s="17" t="n">
        <x:f>$B$10*E899+(1-$B$10)*F899</x:f>
        <x:v>0.035500000000000004</x:v>
      </x:c>
      <x:c r="I899" s="34"/>
      <x:c r="J899" s="34"/>
      <x:c r="K899" s="34"/>
      <x:c r="L899" s="34"/>
      <x:c r="M899" s="34"/>
      <x:c r="N899" s="34"/>
      <x:c r="O899" s="34"/>
      <x:c r="P899" s="34"/>
      <x:c r="Q899" s="34"/>
      <x:c r="R899" s="39" t="n">
        <x:v>0.27042357902035596</x:v>
      </x:c>
      <x:c r="S899" s="39" t="n">
        <x:v>0.24146309659901322</x:v>
      </x:c>
      <x:c r="T899" s="39" t="n">
        <x:v>-0.9974116911581474</x:v>
      </x:c>
      <x:c r="U899" s="39" t="n">
        <x:v>-1.917385362810409</x:v>
      </x:c>
      <x:c r="V899" s="39" t="n">
        <x:v>0.25950316778852317</x:v>
      </x:c>
      <x:c r="W899" s="39" t="n">
        <x:v>0.20486823075480382</x:v>
      </x:c>
      <x:c r="X899" s="39" t="n">
        <x:v>-0.7499186931708388</x:v>
      </x:c>
      <x:c r="Y899" s="39" t="n">
        <x:v>0.20331177998080063</x:v>
      </x:c>
      <x:c r="Z899" s="39" t="n">
        <x:v>1.8863462838218599</x:v>
      </x:c>
      <x:c r="AA899" s="39" t="n">
        <x:v>0.13120612460802816</x:v>
      </x:c>
      <x:c r="AB899" s="39" t="n">
        <x:v>-0.3942665841331778</x:v>
      </x:c>
      <x:c r="AC899" s="39" t="n">
        <x:v>-0.44861804938981076</x:v>
      </x:c>
      <x:c r="AD899" s="39" t="n">
        <x:v>1.1197781593177432</x:v>
      </x:c>
      <x:c r="AE899" s="39" t="n">
        <x:v>1.0532689708127685</x:v>
      </x:c>
      <x:c r="AF899" s="39" t="n">
        <x:v>-1.6529082756550202</x:v>
      </x:c>
      <x:c r="AG899" s="39" t="n">
        <x:v>-0.6751641235157669</x:v>
      </x:c>
      <x:c r="AH899" s="39" t="n">
        <x:v>0.7162793433617721</x:v>
      </x:c>
      <x:c r="AI899" s="39" t="n">
        <x:v>-0.5528267023960916</x:v>
      </x:c>
      <x:c r="AJ899" s="39" t="n">
        <x:v>0.6867356997373599</x:v>
      </x:c>
      <x:c r="AK899" s="39" t="n">
        <x:v>-0.7742700448070409</x:v>
      </x:c>
      <x:c r="AL899" s="34"/>
      <x:c r="AM899" s="34" t="n">
        <x:f>IF(SQRT($B$9)*$B899+SQRT(1-$B$9)*R899&lt;_xlfn.NORM.S.INV($B$6),1,0)</x:f>
        <x:v>0</x:v>
      </x:c>
      <x:c r="AN899" s="34" t="n">
        <x:f>IF(SQRT($B$9)*$B899+SQRT(1-$B$9)*S899&lt;_xlfn.NORM.S.INV($B$6),1,0)</x:f>
        <x:v>0</x:v>
      </x:c>
      <x:c r="AO899" s="34" t="n">
        <x:f>IF(SQRT($B$9)*$B899+SQRT(1-$B$9)*T899&lt;_xlfn.NORM.S.INV($B$6),1,0)</x:f>
        <x:v>0</x:v>
      </x:c>
      <x:c r="AP899" s="34" t="n">
        <x:f>IF(SQRT($B$9)*$B899+SQRT(1-$B$9)*U899&lt;_xlfn.NORM.S.INV($B$6),1,0)</x:f>
        <x:v>0</x:v>
      </x:c>
      <x:c r="AQ899" s="34" t="n">
        <x:f>IF(SQRT($B$9)*$B899+SQRT(1-$B$9)*V899&lt;_xlfn.NORM.S.INV($B$6),1,0)</x:f>
        <x:v>0</x:v>
      </x:c>
      <x:c r="AR899" s="34" t="n">
        <x:f>IF(SQRT($B$9)*$B899+SQRT(1-$B$9)*W899&lt;_xlfn.NORM.S.INV($B$6),1,0)</x:f>
        <x:v>0</x:v>
      </x:c>
      <x:c r="AS899" s="34" t="n">
        <x:f>IF(SQRT($B$9)*$B899+SQRT(1-$B$9)*X899&lt;_xlfn.NORM.S.INV($B$6),1,0)</x:f>
        <x:v>0</x:v>
      </x:c>
      <x:c r="AT899" s="34" t="n">
        <x:f>IF(SQRT($B$9)*$B899+SQRT(1-$B$9)*Y899&lt;_xlfn.NORM.S.INV($B$6),1,0)</x:f>
        <x:v>0</x:v>
      </x:c>
      <x:c r="AU899" s="34" t="n">
        <x:f>IF(SQRT($B$9)*$B899+SQRT(1-$B$9)*Z899&lt;_xlfn.NORM.S.INV($B$6),1,0)</x:f>
        <x:v>0</x:v>
      </x:c>
      <x:c r="AV899" s="34" t="n">
        <x:f>IF(SQRT($B$9)*$B899+SQRT(1-$B$9)*AA899&lt;_xlfn.NORM.S.INV($B$6),1,0)</x:f>
        <x:v>0</x:v>
      </x:c>
      <x:c r="AW899" s="34" t="n">
        <x:f>IF(SQRT($C$9)*$B899+SQRT(1-$C$9)*AB899&lt;_xlfn.NORM.S.INV($C$6),1,0)</x:f>
        <x:v>0</x:v>
      </x:c>
      <x:c r="AX899" s="34" t="n">
        <x:f>IF(SQRT($C$9)*$B899+SQRT(1-$C$9)*AC899&lt;_xlfn.NORM.S.INV($C$6),1,0)</x:f>
        <x:v>0</x:v>
      </x:c>
      <x:c r="AY899" s="34" t="n">
        <x:f>IF(SQRT($C$9)*$B899+SQRT(1-$C$9)*AD899&lt;_xlfn.NORM.S.INV($C$6),1,0)</x:f>
        <x:v>0</x:v>
      </x:c>
      <x:c r="AZ899" s="34" t="n">
        <x:f>IF(SQRT($C$9)*$B899+SQRT(1-$C$9)*AE899&lt;_xlfn.NORM.S.INV($C$6),1,0)</x:f>
        <x:v>0</x:v>
      </x:c>
      <x:c r="BA899" s="34" t="n">
        <x:f>IF(SQRT($C$9)*$B899+SQRT(1-$C$9)*AF899&lt;_xlfn.NORM.S.INV($C$6),1,0)</x:f>
        <x:v>1</x:v>
      </x:c>
      <x:c r="BB899" s="34" t="n">
        <x:f>IF(SQRT($C$9)*$B899+SQRT(1-$C$9)*AG899&lt;_xlfn.NORM.S.INV($C$6),1,0)</x:f>
        <x:v>0</x:v>
      </x:c>
      <x:c r="BC899" s="34" t="n">
        <x:f>IF(SQRT($C$9)*$B899+SQRT(1-$C$9)*AH899&lt;_xlfn.NORM.S.INV($C$6),1,0)</x:f>
        <x:v>0</x:v>
      </x:c>
      <x:c r="BD899" s="34" t="n">
        <x:f>IF(SQRT($C$9)*$B899+SQRT(1-$C$9)*AI899&lt;_xlfn.NORM.S.INV($C$6),1,0)</x:f>
        <x:v>0</x:v>
      </x:c>
      <x:c r="BE899" s="34" t="n">
        <x:f>IF(SQRT($C$9)*$B899+SQRT(1-$C$9)*AJ899&lt;_xlfn.NORM.S.INV($C$6),1,0)</x:f>
        <x:v>0</x:v>
      </x:c>
      <x:c r="BF899" s="34" t="n">
        <x:f>IF(SQRT($C$9)*$B899+SQRT(1-$C$9)*AK899&lt;_xlfn.NORM.S.INV($C$6),1,0)</x:f>
        <x:v>0</x:v>
      </x:c>
      <x:c r="BG899" s="34"/>
      <x:c r="BH899" s="34"/>
      <x:c r="BI899" s="34" t="n">
        <x:f>$B$11*(($A$1061)*$C899/$B$12*$B$7+(1-$A$1061)*$D899/$B$12*$C$7)</x:f>
        <x:v>600</x:v>
      </x:c>
      <x:c r="BJ899" s="34" t="n">
        <x:f>$B$11*(($A$1062)*$C899/$B$12*$B$7+(1-$A$1062)*$D899/$B$12*$C$7)</x:f>
        <x:v>570</x:v>
      </x:c>
      <x:c r="BK899" s="34" t="n">
        <x:f>$B$11*(($A$1063)*$C899/$B$12*$B$7+(1-$A$1063)*$D899/$B$12*$C$7)</x:f>
        <x:v>540</x:v>
      </x:c>
      <x:c r="BL899" s="34" t="n">
        <x:f>$B$11*(($A$1064)*$C899/$B$12*$B$7+(1-$A$1064)*$D899/$B$12*$C$7)</x:f>
        <x:v>509.99999999999994</x:v>
      </x:c>
      <x:c r="BM899" s="34" t="n">
        <x:f>$B$11*(($A$1065)*$C899/$B$12*$B$7+(1-$A$1065)*$D899/$B$12*$C$7)</x:f>
        <x:v>480</x:v>
      </x:c>
      <x:c r="BN899" s="34" t="n">
        <x:f>$B$11*(($A$1066)*$C899/$B$12*$B$7+(1-$A$1066)*$D899/$B$12*$C$7)</x:f>
        <x:v>450</x:v>
      </x:c>
      <x:c r="BO899" s="34" t="n">
        <x:f>$B$11*(($A$1067)*$C899/$B$12*$B$7+(1-$A$1067)*$D899/$B$12*$C$7)</x:f>
        <x:v>419.99999999999994</x:v>
      </x:c>
      <x:c r="BP899" s="34" t="n">
        <x:f>$B$11*(($A$1068)*$C899/$B$12*$B$7+(1-$A$1068)*$D899/$B$12*$C$7)</x:f>
        <x:v>390</x:v>
      </x:c>
      <x:c r="BQ899" s="34" t="n">
        <x:f>$B$11*(($A$1069)*$C899/$B$12*$B$7+(1-$A$1069)*$D899/$B$12*$C$7)</x:f>
        <x:v>360</x:v>
      </x:c>
      <x:c r="BR899" s="34" t="n">
        <x:f>$B$11*(($A$1070)*$C899/$B$12*$B$7+(1-$A$1070)*$D899/$B$12*$C$7)</x:f>
        <x:v>330</x:v>
      </x:c>
      <x:c r="BS899" s="34" t="n">
        <x:f>$B$11*(($A$1071)*$C899/$B$12*$B$7+(1-$A$1071)*$D899/$B$12*$C$7)</x:f>
        <x:v>300</x:v>
      </x:c>
      <x:c r="BT899" s="34" t="n">
        <x:f>$B$11*(($A$1072)*$C899/$B$12*$B$7+(1-$A$1072)*$D899/$B$12*$C$7)</x:f>
        <x:v>270</x:v>
      </x:c>
      <x:c r="BU899" s="34" t="n">
        <x:f>$B$11*(($A$1073)*$C899/$B$12*$B$7+(1-$A$1073)*$D899/$B$12*$C$7)</x:f>
        <x:v>240</x:v>
      </x:c>
      <x:c r="BV899" s="34" t="n">
        <x:f>$B$11*(($A$1074)*$C899/$B$12*$B$7+(1-$A$1074)*$D899/$B$12*$C$7)</x:f>
        <x:v>209.99999999999997</x:v>
      </x:c>
      <x:c r="BW899" s="34" t="n">
        <x:f>$B$11*(($A$1075)*$C899/$B$12*$B$7+(1-$A$1075)*$D899/$B$12*$C$7)</x:f>
        <x:v>180.00000000000003</x:v>
      </x:c>
      <x:c r="BX899" s="34" t="n">
        <x:f>$B$11*(($A$1076)*$C899/$B$12*$B$7+(1-$A$1076)*$D899/$B$12*$C$7)</x:f>
        <x:v>150</x:v>
      </x:c>
      <x:c r="BY899" s="34" t="n">
        <x:f>$B$11*(($A$1077)*$C899/$B$12*$B$7+(1-$A$1077)*$D899/$B$12*$C$7)</x:f>
        <x:v>119.99999999999999</x:v>
      </x:c>
      <x:c r="BZ899" s="34" t="n">
        <x:f>$B$11*(($A$1078)*$C899/$B$12*$B$7+(1-$A$1078)*$D899/$B$12*$C$7)</x:f>
        <x:v>90.00000000000001</x:v>
      </x:c>
      <x:c r="CA899" s="34" t="n">
        <x:f>$B$11*(($A$1079)*$C899/$B$12*$B$7+(1-$A$1079)*$D899/$B$12*$C$7)</x:f>
        <x:v>59.99999999999999</x:v>
      </x:c>
      <x:c r="CB899" s="34" t="n">
        <x:f>$B$11*(($A$1080)*$C899/$B$12*$B$7+(1-$A$1080)*$D899/$B$12*$C$7)</x:f>
        <x:v>30.00000000000003</x:v>
      </x:c>
      <x:c r="CC899" s="34" t="n">
        <x:f>$B$11*(($A$1081)*$C899/$B$12*$B$7+(1-$A$1081)*$D899/$B$12*$C$7)</x:f>
        <x:v>0</x:v>
      </x:c>
    </x:row>
    <x:row r="900">
      <x:c r="A900" s="34" t="n">
        <x:v>876</x:v>
      </x:c>
      <x:c r="B900" s="39" t="n">
        <x:v>-0.7182015510938663</x:v>
      </x:c>
      <x:c r="C900" s="1" t="n">
        <x:f>SUM(AM900:AV900)</x:f>
        <x:v>0</x:v>
      </x:c>
      <x:c r="D900" s="1" t="n">
        <x:f>SUM(AW900:BF900)</x:f>
        <x:v>1</x:v>
      </x:c>
      <x:c r="E900" s="17" t="n">
        <x:f>(1-C900/$B$12)*$B$8-C900/$B$12*$B$7</x:f>
        <x:v>0.05</x:v>
      </x:c>
      <x:c r="F900" s="17" t="n">
        <x:f>(1-D900/$B$12)*$C$8-D900/$B$12*$C$7</x:f>
        <x:v>0.021000000000000005</x:v>
      </x:c>
      <x:c r="G900" s="32" t="n">
        <x:f>$B$11*($B$10*C900/$B$12*$B$7+(1-$B$10)*D900/$B$12*$C$7)</x:f>
        <x:v>300</x:v>
      </x:c>
      <x:c r="H900" s="17" t="n">
        <x:f>$B$10*E900+(1-$B$10)*F900</x:f>
        <x:v>0.035500000000000004</x:v>
      </x:c>
      <x:c r="I900" s="34"/>
      <x:c r="J900" s="34"/>
      <x:c r="K900" s="34"/>
      <x:c r="L900" s="34"/>
      <x:c r="M900" s="34"/>
      <x:c r="N900" s="34"/>
      <x:c r="O900" s="34"/>
      <x:c r="P900" s="34"/>
      <x:c r="Q900" s="34"/>
      <x:c r="R900" s="39" t="n">
        <x:v>-0.4875051748498163</x:v>
      </x:c>
      <x:c r="S900" s="39" t="n">
        <x:v>0.188163701251999</x:v>
      </x:c>
      <x:c r="T900" s="39" t="n">
        <x:v>1.0372045682541235</x:v>
      </x:c>
      <x:c r="U900" s="39" t="n">
        <x:v>-1.0435186022881615</x:v>
      </x:c>
      <x:c r="V900" s="39" t="n">
        <x:v>-1.2083964447177733</x:v>
      </x:c>
      <x:c r="W900" s="39" t="n">
        <x:v>0.46632138338787915</x:v>
      </x:c>
      <x:c r="X900" s="39" t="n">
        <x:v>-0.39892210191212</x:v>
      </x:c>
      <x:c r="Y900" s="39" t="n">
        <x:v>0.5491258266836493</x:v>
      </x:c>
      <x:c r="Z900" s="39" t="n">
        <x:v>-0.07573671170802491</x:v>
      </x:c>
      <x:c r="AA900" s="39" t="n">
        <x:v>-2.0858373519561146</x:v>
      </x:c>
      <x:c r="AB900" s="39" t="n">
        <x:v>-0.8005570011120333</x:v>
      </x:c>
      <x:c r="AC900" s="39" t="n">
        <x:v>-1.7872759032091439</x:v>
      </x:c>
      <x:c r="AD900" s="39" t="n">
        <x:v>0.7112376161447891</x:v>
      </x:c>
      <x:c r="AE900" s="39" t="n">
        <x:v>-1.0691243135010606</x:v>
      </x:c>
      <x:c r="AF900" s="39" t="n">
        <x:v>-0.04880454435143673</x:v>
      </x:c>
      <x:c r="AG900" s="39" t="n">
        <x:v>0.37453118493327753</x:v>
      </x:c>
      <x:c r="AH900" s="39" t="n">
        <x:v>-0.5197857257888028</x:v>
      </x:c>
      <x:c r="AI900" s="39" t="n">
        <x:v>-0.2219930605183754</x:v>
      </x:c>
      <x:c r="AJ900" s="39" t="n">
        <x:v>1.0577628146898412</x:v>
      </x:c>
      <x:c r="AK900" s="39" t="n">
        <x:v>0.20415351846068522</x:v>
      </x:c>
      <x:c r="AL900" s="34"/>
      <x:c r="AM900" s="34" t="n">
        <x:f>IF(SQRT($B$9)*$B900+SQRT(1-$B$9)*R900&lt;_xlfn.NORM.S.INV($B$6),1,0)</x:f>
        <x:v>0</x:v>
      </x:c>
      <x:c r="AN900" s="34" t="n">
        <x:f>IF(SQRT($B$9)*$B900+SQRT(1-$B$9)*S900&lt;_xlfn.NORM.S.INV($B$6),1,0)</x:f>
        <x:v>0</x:v>
      </x:c>
      <x:c r="AO900" s="34" t="n">
        <x:f>IF(SQRT($B$9)*$B900+SQRT(1-$B$9)*T900&lt;_xlfn.NORM.S.INV($B$6),1,0)</x:f>
        <x:v>0</x:v>
      </x:c>
      <x:c r="AP900" s="34" t="n">
        <x:f>IF(SQRT($B$9)*$B900+SQRT(1-$B$9)*U900&lt;_xlfn.NORM.S.INV($B$6),1,0)</x:f>
        <x:v>0</x:v>
      </x:c>
      <x:c r="AQ900" s="34" t="n">
        <x:f>IF(SQRT($B$9)*$B900+SQRT(1-$B$9)*V900&lt;_xlfn.NORM.S.INV($B$6),1,0)</x:f>
        <x:v>0</x:v>
      </x:c>
      <x:c r="AR900" s="34" t="n">
        <x:f>IF(SQRT($B$9)*$B900+SQRT(1-$B$9)*W900&lt;_xlfn.NORM.S.INV($B$6),1,0)</x:f>
        <x:v>0</x:v>
      </x:c>
      <x:c r="AS900" s="34" t="n">
        <x:f>IF(SQRT($B$9)*$B900+SQRT(1-$B$9)*X900&lt;_xlfn.NORM.S.INV($B$6),1,0)</x:f>
        <x:v>0</x:v>
      </x:c>
      <x:c r="AT900" s="34" t="n">
        <x:f>IF(SQRT($B$9)*$B900+SQRT(1-$B$9)*Y900&lt;_xlfn.NORM.S.INV($B$6),1,0)</x:f>
        <x:v>0</x:v>
      </x:c>
      <x:c r="AU900" s="34" t="n">
        <x:f>IF(SQRT($B$9)*$B900+SQRT(1-$B$9)*Z900&lt;_xlfn.NORM.S.INV($B$6),1,0)</x:f>
        <x:v>0</x:v>
      </x:c>
      <x:c r="AV900" s="34" t="n">
        <x:f>IF(SQRT($B$9)*$B900+SQRT(1-$B$9)*AA900&lt;_xlfn.NORM.S.INV($B$6),1,0)</x:f>
        <x:v>0</x:v>
      </x:c>
      <x:c r="AW900" s="34" t="n">
        <x:f>IF(SQRT($C$9)*$B900+SQRT(1-$C$9)*AB900&lt;_xlfn.NORM.S.INV($C$6),1,0)</x:f>
        <x:v>0</x:v>
      </x:c>
      <x:c r="AX900" s="34" t="n">
        <x:f>IF(SQRT($C$9)*$B900+SQRT(1-$C$9)*AC900&lt;_xlfn.NORM.S.INV($C$6),1,0)</x:f>
        <x:v>1</x:v>
      </x:c>
      <x:c r="AY900" s="34" t="n">
        <x:f>IF(SQRT($C$9)*$B900+SQRT(1-$C$9)*AD900&lt;_xlfn.NORM.S.INV($C$6),1,0)</x:f>
        <x:v>0</x:v>
      </x:c>
      <x:c r="AZ900" s="34" t="n">
        <x:f>IF(SQRT($C$9)*$B900+SQRT(1-$C$9)*AE900&lt;_xlfn.NORM.S.INV($C$6),1,0)</x:f>
        <x:v>0</x:v>
      </x:c>
      <x:c r="BA900" s="34" t="n">
        <x:f>IF(SQRT($C$9)*$B900+SQRT(1-$C$9)*AF900&lt;_xlfn.NORM.S.INV($C$6),1,0)</x:f>
        <x:v>0</x:v>
      </x:c>
      <x:c r="BB900" s="34" t="n">
        <x:f>IF(SQRT($C$9)*$B900+SQRT(1-$C$9)*AG900&lt;_xlfn.NORM.S.INV($C$6),1,0)</x:f>
        <x:v>0</x:v>
      </x:c>
      <x:c r="BC900" s="34" t="n">
        <x:f>IF(SQRT($C$9)*$B900+SQRT(1-$C$9)*AH900&lt;_xlfn.NORM.S.INV($C$6),1,0)</x:f>
        <x:v>0</x:v>
      </x:c>
      <x:c r="BD900" s="34" t="n">
        <x:f>IF(SQRT($C$9)*$B900+SQRT(1-$C$9)*AI900&lt;_xlfn.NORM.S.INV($C$6),1,0)</x:f>
        <x:v>0</x:v>
      </x:c>
      <x:c r="BE900" s="34" t="n">
        <x:f>IF(SQRT($C$9)*$B900+SQRT(1-$C$9)*AJ900&lt;_xlfn.NORM.S.INV($C$6),1,0)</x:f>
        <x:v>0</x:v>
      </x:c>
      <x:c r="BF900" s="34" t="n">
        <x:f>IF(SQRT($C$9)*$B900+SQRT(1-$C$9)*AK900&lt;_xlfn.NORM.S.INV($C$6),1,0)</x:f>
        <x:v>0</x:v>
      </x:c>
      <x:c r="BG900" s="34"/>
      <x:c r="BH900" s="34"/>
      <x:c r="BI900" s="34" t="n">
        <x:f>$B$11*(($A$1061)*$C900/$B$12*$B$7+(1-$A$1061)*$D900/$B$12*$C$7)</x:f>
        <x:v>600</x:v>
      </x:c>
      <x:c r="BJ900" s="34" t="n">
        <x:f>$B$11*(($A$1062)*$C900/$B$12*$B$7+(1-$A$1062)*$D900/$B$12*$C$7)</x:f>
        <x:v>570</x:v>
      </x:c>
      <x:c r="BK900" s="34" t="n">
        <x:f>$B$11*(($A$1063)*$C900/$B$12*$B$7+(1-$A$1063)*$D900/$B$12*$C$7)</x:f>
        <x:v>540</x:v>
      </x:c>
      <x:c r="BL900" s="34" t="n">
        <x:f>$B$11*(($A$1064)*$C900/$B$12*$B$7+(1-$A$1064)*$D900/$B$12*$C$7)</x:f>
        <x:v>509.99999999999994</x:v>
      </x:c>
      <x:c r="BM900" s="34" t="n">
        <x:f>$B$11*(($A$1065)*$C900/$B$12*$B$7+(1-$A$1065)*$D900/$B$12*$C$7)</x:f>
        <x:v>480</x:v>
      </x:c>
      <x:c r="BN900" s="34" t="n">
        <x:f>$B$11*(($A$1066)*$C900/$B$12*$B$7+(1-$A$1066)*$D900/$B$12*$C$7)</x:f>
        <x:v>450</x:v>
      </x:c>
      <x:c r="BO900" s="34" t="n">
        <x:f>$B$11*(($A$1067)*$C900/$B$12*$B$7+(1-$A$1067)*$D900/$B$12*$C$7)</x:f>
        <x:v>419.99999999999994</x:v>
      </x:c>
      <x:c r="BP900" s="34" t="n">
        <x:f>$B$11*(($A$1068)*$C900/$B$12*$B$7+(1-$A$1068)*$D900/$B$12*$C$7)</x:f>
        <x:v>390</x:v>
      </x:c>
      <x:c r="BQ900" s="34" t="n">
        <x:f>$B$11*(($A$1069)*$C900/$B$12*$B$7+(1-$A$1069)*$D900/$B$12*$C$7)</x:f>
        <x:v>360</x:v>
      </x:c>
      <x:c r="BR900" s="34" t="n">
        <x:f>$B$11*(($A$1070)*$C900/$B$12*$B$7+(1-$A$1070)*$D900/$B$12*$C$7)</x:f>
        <x:v>330</x:v>
      </x:c>
      <x:c r="BS900" s="34" t="n">
        <x:f>$B$11*(($A$1071)*$C900/$B$12*$B$7+(1-$A$1071)*$D900/$B$12*$C$7)</x:f>
        <x:v>300</x:v>
      </x:c>
      <x:c r="BT900" s="34" t="n">
        <x:f>$B$11*(($A$1072)*$C900/$B$12*$B$7+(1-$A$1072)*$D900/$B$12*$C$7)</x:f>
        <x:v>270</x:v>
      </x:c>
      <x:c r="BU900" s="34" t="n">
        <x:f>$B$11*(($A$1073)*$C900/$B$12*$B$7+(1-$A$1073)*$D900/$B$12*$C$7)</x:f>
        <x:v>240</x:v>
      </x:c>
      <x:c r="BV900" s="34" t="n">
        <x:f>$B$11*(($A$1074)*$C900/$B$12*$B$7+(1-$A$1074)*$D900/$B$12*$C$7)</x:f>
        <x:v>209.99999999999997</x:v>
      </x:c>
      <x:c r="BW900" s="34" t="n">
        <x:f>$B$11*(($A$1075)*$C900/$B$12*$B$7+(1-$A$1075)*$D900/$B$12*$C$7)</x:f>
        <x:v>180.00000000000003</x:v>
      </x:c>
      <x:c r="BX900" s="34" t="n">
        <x:f>$B$11*(($A$1076)*$C900/$B$12*$B$7+(1-$A$1076)*$D900/$B$12*$C$7)</x:f>
        <x:v>150</x:v>
      </x:c>
      <x:c r="BY900" s="34" t="n">
        <x:f>$B$11*(($A$1077)*$C900/$B$12*$B$7+(1-$A$1077)*$D900/$B$12*$C$7)</x:f>
        <x:v>119.99999999999999</x:v>
      </x:c>
      <x:c r="BZ900" s="34" t="n">
        <x:f>$B$11*(($A$1078)*$C900/$B$12*$B$7+(1-$A$1078)*$D900/$B$12*$C$7)</x:f>
        <x:v>90.00000000000001</x:v>
      </x:c>
      <x:c r="CA900" s="34" t="n">
        <x:f>$B$11*(($A$1079)*$C900/$B$12*$B$7+(1-$A$1079)*$D900/$B$12*$C$7)</x:f>
        <x:v>59.99999999999999</x:v>
      </x:c>
      <x:c r="CB900" s="34" t="n">
        <x:f>$B$11*(($A$1080)*$C900/$B$12*$B$7+(1-$A$1080)*$D900/$B$12*$C$7)</x:f>
        <x:v>30.00000000000003</x:v>
      </x:c>
      <x:c r="CC900" s="34" t="n">
        <x:f>$B$11*(($A$1081)*$C900/$B$12*$B$7+(1-$A$1081)*$D900/$B$12*$C$7)</x:f>
        <x:v>0</x:v>
      </x:c>
    </x:row>
    <x:row r="901">
      <x:c r="A901" s="34" t="n">
        <x:v>877</x:v>
      </x:c>
      <x:c r="B901" s="39" t="n">
        <x:v>0.2190715442802612</x:v>
      </x:c>
      <x:c r="C901" s="1" t="n">
        <x:f>SUM(AM901:AV901)</x:f>
        <x:v>0</x:v>
      </x:c>
      <x:c r="D901" s="1" t="n">
        <x:f>SUM(AW901:BF901)</x:f>
        <x:v>0</x:v>
      </x:c>
      <x:c r="E901" s="17" t="n">
        <x:f>(1-C901/$B$12)*$B$8-C901/$B$12*$B$7</x:f>
        <x:v>0.05</x:v>
      </x:c>
      <x:c r="F901" s="17" t="n">
        <x:f>(1-D901/$B$12)*$C$8-D901/$B$12*$C$7</x:f>
        <x:v>0.09</x:v>
      </x:c>
      <x:c r="G901" s="32" t="n">
        <x:f>$B$11*($B$10*C901/$B$12*$B$7+(1-$B$10)*D901/$B$12*$C$7)</x:f>
        <x:v>0</x:v>
      </x:c>
      <x:c r="H901" s="17" t="n">
        <x:f>$B$10*E901+(1-$B$10)*F901</x:f>
        <x:v>0.07</x:v>
      </x:c>
      <x:c r="I901" s="34"/>
      <x:c r="J901" s="34"/>
      <x:c r="K901" s="34"/>
      <x:c r="L901" s="34"/>
      <x:c r="M901" s="34"/>
      <x:c r="N901" s="34"/>
      <x:c r="O901" s="34"/>
      <x:c r="P901" s="34"/>
      <x:c r="Q901" s="34"/>
      <x:c r="R901" s="39" t="n">
        <x:v>0.06138129628275371</x:v>
      </x:c>
      <x:c r="S901" s="39" t="n">
        <x:v>-1.357796948245569</x:v>
      </x:c>
      <x:c r="T901" s="39" t="n">
        <x:v>0.3928367451957552</x:v>
      </x:c>
      <x:c r="U901" s="39" t="n">
        <x:v>-0.6149708569133354</x:v>
      </x:c>
      <x:c r="V901" s="39" t="n">
        <x:v>-2.528663655122172</x:v>
      </x:c>
      <x:c r="W901" s="39" t="n">
        <x:v>-0.30407575295947575</x:v>
      </x:c>
      <x:c r="X901" s="39" t="n">
        <x:v>-0.42604937912058427</x:v>
      </x:c>
      <x:c r="Y901" s="39" t="n">
        <x:v>-0.10710578555362761</x:v>
      </x:c>
      <x:c r="Z901" s="39" t="n">
        <x:v>-0.22195090109053414</x:v>
      </x:c>
      <x:c r="AA901" s="39" t="n">
        <x:v>2.1158176065628678</x:v>
      </x:c>
      <x:c r="AB901" s="39" t="n">
        <x:v>1.8585539222742218</x:v>
      </x:c>
      <x:c r="AC901" s="39" t="n">
        <x:v>0.8226607321806033</x:v>
      </x:c>
      <x:c r="AD901" s="39" t="n">
        <x:v>0.10116536750161217</x:v>
      </x:c>
      <x:c r="AE901" s="39" t="n">
        <x:v>-1.072219510347719</x:v>
      </x:c>
      <x:c r="AF901" s="39" t="n">
        <x:v>0.10158303295268548</x:v>
      </x:c>
      <x:c r="AG901" s="39" t="n">
        <x:v>-1.1392241763433182</x:v>
      </x:c>
      <x:c r="AH901" s="39" t="n">
        <x:v>0.9059528037411468</x:v>
      </x:c>
      <x:c r="AI901" s="39" t="n">
        <x:v>-0.0938317363474076</x:v>
      </x:c>
      <x:c r="AJ901" s="39" t="n">
        <x:v>-1.3157947690450302</x:v>
      </x:c>
      <x:c r="AK901" s="39" t="n">
        <x:v>2.674518014459631</x:v>
      </x:c>
      <x:c r="AL901" s="34"/>
      <x:c r="AM901" s="34" t="n">
        <x:f>IF(SQRT($B$9)*$B901+SQRT(1-$B$9)*R901&lt;_xlfn.NORM.S.INV($B$6),1,0)</x:f>
        <x:v>0</x:v>
      </x:c>
      <x:c r="AN901" s="34" t="n">
        <x:f>IF(SQRT($B$9)*$B901+SQRT(1-$B$9)*S901&lt;_xlfn.NORM.S.INV($B$6),1,0)</x:f>
        <x:v>0</x:v>
      </x:c>
      <x:c r="AO901" s="34" t="n">
        <x:f>IF(SQRT($B$9)*$B901+SQRT(1-$B$9)*T901&lt;_xlfn.NORM.S.INV($B$6),1,0)</x:f>
        <x:v>0</x:v>
      </x:c>
      <x:c r="AP901" s="34" t="n">
        <x:f>IF(SQRT($B$9)*$B901+SQRT(1-$B$9)*U901&lt;_xlfn.NORM.S.INV($B$6),1,0)</x:f>
        <x:v>0</x:v>
      </x:c>
      <x:c r="AQ901" s="34" t="n">
        <x:f>IF(SQRT($B$9)*$B901+SQRT(1-$B$9)*V901&lt;_xlfn.NORM.S.INV($B$6),1,0)</x:f>
        <x:v>0</x:v>
      </x:c>
      <x:c r="AR901" s="34" t="n">
        <x:f>IF(SQRT($B$9)*$B901+SQRT(1-$B$9)*W901&lt;_xlfn.NORM.S.INV($B$6),1,0)</x:f>
        <x:v>0</x:v>
      </x:c>
      <x:c r="AS901" s="34" t="n">
        <x:f>IF(SQRT($B$9)*$B901+SQRT(1-$B$9)*X901&lt;_xlfn.NORM.S.INV($B$6),1,0)</x:f>
        <x:v>0</x:v>
      </x:c>
      <x:c r="AT901" s="34" t="n">
        <x:f>IF(SQRT($B$9)*$B901+SQRT(1-$B$9)*Y901&lt;_xlfn.NORM.S.INV($B$6),1,0)</x:f>
        <x:v>0</x:v>
      </x:c>
      <x:c r="AU901" s="34" t="n">
        <x:f>IF(SQRT($B$9)*$B901+SQRT(1-$B$9)*Z901&lt;_xlfn.NORM.S.INV($B$6),1,0)</x:f>
        <x:v>0</x:v>
      </x:c>
      <x:c r="AV901" s="34" t="n">
        <x:f>IF(SQRT($B$9)*$B901+SQRT(1-$B$9)*AA901&lt;_xlfn.NORM.S.INV($B$6),1,0)</x:f>
        <x:v>0</x:v>
      </x:c>
      <x:c r="AW901" s="34" t="n">
        <x:f>IF(SQRT($C$9)*$B901+SQRT(1-$C$9)*AB901&lt;_xlfn.NORM.S.INV($C$6),1,0)</x:f>
        <x:v>0</x:v>
      </x:c>
      <x:c r="AX901" s="34" t="n">
        <x:f>IF(SQRT($C$9)*$B901+SQRT(1-$C$9)*AC901&lt;_xlfn.NORM.S.INV($C$6),1,0)</x:f>
        <x:v>0</x:v>
      </x:c>
      <x:c r="AY901" s="34" t="n">
        <x:f>IF(SQRT($C$9)*$B901+SQRT(1-$C$9)*AD901&lt;_xlfn.NORM.S.INV($C$6),1,0)</x:f>
        <x:v>0</x:v>
      </x:c>
      <x:c r="AZ901" s="34" t="n">
        <x:f>IF(SQRT($C$9)*$B901+SQRT(1-$C$9)*AE901&lt;_xlfn.NORM.S.INV($C$6),1,0)</x:f>
        <x:v>0</x:v>
      </x:c>
      <x:c r="BA901" s="34" t="n">
        <x:f>IF(SQRT($C$9)*$B901+SQRT(1-$C$9)*AF901&lt;_xlfn.NORM.S.INV($C$6),1,0)</x:f>
        <x:v>0</x:v>
      </x:c>
      <x:c r="BB901" s="34" t="n">
        <x:f>IF(SQRT($C$9)*$B901+SQRT(1-$C$9)*AG901&lt;_xlfn.NORM.S.INV($C$6),1,0)</x:f>
        <x:v>0</x:v>
      </x:c>
      <x:c r="BC901" s="34" t="n">
        <x:f>IF(SQRT($C$9)*$B901+SQRT(1-$C$9)*AH901&lt;_xlfn.NORM.S.INV($C$6),1,0)</x:f>
        <x:v>0</x:v>
      </x:c>
      <x:c r="BD901" s="34" t="n">
        <x:f>IF(SQRT($C$9)*$B901+SQRT(1-$C$9)*AI901&lt;_xlfn.NORM.S.INV($C$6),1,0)</x:f>
        <x:v>0</x:v>
      </x:c>
      <x:c r="BE901" s="34" t="n">
        <x:f>IF(SQRT($C$9)*$B901+SQRT(1-$C$9)*AJ901&lt;_xlfn.NORM.S.INV($C$6),1,0)</x:f>
        <x:v>0</x:v>
      </x:c>
      <x:c r="BF901" s="34" t="n">
        <x:f>IF(SQRT($C$9)*$B901+SQRT(1-$C$9)*AK901&lt;_xlfn.NORM.S.INV($C$6),1,0)</x:f>
        <x:v>0</x:v>
      </x:c>
      <x:c r="BG901" s="34"/>
      <x:c r="BH901" s="34"/>
      <x:c r="BI901" s="34" t="n">
        <x:f>$B$11*(($A$1061)*$C901/$B$12*$B$7+(1-$A$1061)*$D901/$B$12*$C$7)</x:f>
        <x:v>0</x:v>
      </x:c>
      <x:c r="BJ901" s="34" t="n">
        <x:f>$B$11*(($A$1062)*$C901/$B$12*$B$7+(1-$A$1062)*$D901/$B$12*$C$7)</x:f>
        <x:v>0</x:v>
      </x:c>
      <x:c r="BK901" s="34" t="n">
        <x:f>$B$11*(($A$1063)*$C901/$B$12*$B$7+(1-$A$1063)*$D901/$B$12*$C$7)</x:f>
        <x:v>0</x:v>
      </x:c>
      <x:c r="BL901" s="34" t="n">
        <x:f>$B$11*(($A$1064)*$C901/$B$12*$B$7+(1-$A$1064)*$D901/$B$12*$C$7)</x:f>
        <x:v>0</x:v>
      </x:c>
      <x:c r="BM901" s="34" t="n">
        <x:f>$B$11*(($A$1065)*$C901/$B$12*$B$7+(1-$A$1065)*$D901/$B$12*$C$7)</x:f>
        <x:v>0</x:v>
      </x:c>
      <x:c r="BN901" s="34" t="n">
        <x:f>$B$11*(($A$1066)*$C901/$B$12*$B$7+(1-$A$1066)*$D901/$B$12*$C$7)</x:f>
        <x:v>0</x:v>
      </x:c>
      <x:c r="BO901" s="34" t="n">
        <x:f>$B$11*(($A$1067)*$C901/$B$12*$B$7+(1-$A$1067)*$D901/$B$12*$C$7)</x:f>
        <x:v>0</x:v>
      </x:c>
      <x:c r="BP901" s="34" t="n">
        <x:f>$B$11*(($A$1068)*$C901/$B$12*$B$7+(1-$A$1068)*$D901/$B$12*$C$7)</x:f>
        <x:v>0</x:v>
      </x:c>
      <x:c r="BQ901" s="34" t="n">
        <x:f>$B$11*(($A$1069)*$C901/$B$12*$B$7+(1-$A$1069)*$D901/$B$12*$C$7)</x:f>
        <x:v>0</x:v>
      </x:c>
      <x:c r="BR901" s="34" t="n">
        <x:f>$B$11*(($A$1070)*$C901/$B$12*$B$7+(1-$A$1070)*$D901/$B$12*$C$7)</x:f>
        <x:v>0</x:v>
      </x:c>
      <x:c r="BS901" s="34" t="n">
        <x:f>$B$11*(($A$1071)*$C901/$B$12*$B$7+(1-$A$1071)*$D901/$B$12*$C$7)</x:f>
        <x:v>0</x:v>
      </x:c>
      <x:c r="BT901" s="34" t="n">
        <x:f>$B$11*(($A$1072)*$C901/$B$12*$B$7+(1-$A$1072)*$D901/$B$12*$C$7)</x:f>
        <x:v>0</x:v>
      </x:c>
      <x:c r="BU901" s="34" t="n">
        <x:f>$B$11*(($A$1073)*$C901/$B$12*$B$7+(1-$A$1073)*$D901/$B$12*$C$7)</x:f>
        <x:v>0</x:v>
      </x:c>
      <x:c r="BV901" s="34" t="n">
        <x:f>$B$11*(($A$1074)*$C901/$B$12*$B$7+(1-$A$1074)*$D901/$B$12*$C$7)</x:f>
        <x:v>0</x:v>
      </x:c>
      <x:c r="BW901" s="34" t="n">
        <x:f>$B$11*(($A$1075)*$C901/$B$12*$B$7+(1-$A$1075)*$D901/$B$12*$C$7)</x:f>
        <x:v>0</x:v>
      </x:c>
      <x:c r="BX901" s="34" t="n">
        <x:f>$B$11*(($A$1076)*$C901/$B$12*$B$7+(1-$A$1076)*$D901/$B$12*$C$7)</x:f>
        <x:v>0</x:v>
      </x:c>
      <x:c r="BY901" s="34" t="n">
        <x:f>$B$11*(($A$1077)*$C901/$B$12*$B$7+(1-$A$1077)*$D901/$B$12*$C$7)</x:f>
        <x:v>0</x:v>
      </x:c>
      <x:c r="BZ901" s="34" t="n">
        <x:f>$B$11*(($A$1078)*$C901/$B$12*$B$7+(1-$A$1078)*$D901/$B$12*$C$7)</x:f>
        <x:v>0</x:v>
      </x:c>
      <x:c r="CA901" s="34" t="n">
        <x:f>$B$11*(($A$1079)*$C901/$B$12*$B$7+(1-$A$1079)*$D901/$B$12*$C$7)</x:f>
        <x:v>0</x:v>
      </x:c>
      <x:c r="CB901" s="34" t="n">
        <x:f>$B$11*(($A$1080)*$C901/$B$12*$B$7+(1-$A$1080)*$D901/$B$12*$C$7)</x:f>
        <x:v>0</x:v>
      </x:c>
      <x:c r="CC901" s="34" t="n">
        <x:f>$B$11*(($A$1081)*$C901/$B$12*$B$7+(1-$A$1081)*$D901/$B$12*$C$7)</x:f>
        <x:v>0</x:v>
      </x:c>
    </x:row>
    <x:row r="902">
      <x:c r="A902" s="34" t="n">
        <x:v>878</x:v>
      </x:c>
      <x:c r="B902" s="39" t="n">
        <x:v>0.7033497987149878</x:v>
      </x:c>
      <x:c r="C902" s="1" t="n">
        <x:f>SUM(AM902:AV902)</x:f>
        <x:v>0</x:v>
      </x:c>
      <x:c r="D902" s="1" t="n">
        <x:f>SUM(AW902:BF902)</x:f>
        <x:v>0</x:v>
      </x:c>
      <x:c r="E902" s="17" t="n">
        <x:f>(1-C902/$B$12)*$B$8-C902/$B$12*$B$7</x:f>
        <x:v>0.05</x:v>
      </x:c>
      <x:c r="F902" s="17" t="n">
        <x:f>(1-D902/$B$12)*$C$8-D902/$B$12*$C$7</x:f>
        <x:v>0.09</x:v>
      </x:c>
      <x:c r="G902" s="32" t="n">
        <x:f>$B$11*($B$10*C902/$B$12*$B$7+(1-$B$10)*D902/$B$12*$C$7)</x:f>
        <x:v>0</x:v>
      </x:c>
      <x:c r="H902" s="17" t="n">
        <x:f>$B$10*E902+(1-$B$10)*F902</x:f>
        <x:v>0.07</x:v>
      </x:c>
      <x:c r="I902" s="34"/>
      <x:c r="J902" s="34"/>
      <x:c r="K902" s="34"/>
      <x:c r="L902" s="34"/>
      <x:c r="M902" s="34"/>
      <x:c r="N902" s="34"/>
      <x:c r="O902" s="34"/>
      <x:c r="P902" s="34"/>
      <x:c r="Q902" s="34"/>
      <x:c r="R902" s="39" t="n">
        <x:v>0.034650735698226576</x:v>
      </x:c>
      <x:c r="S902" s="39" t="n">
        <x:v>-0.7823183719893391</x:v>
      </x:c>
      <x:c r="T902" s="39" t="n">
        <x:v>0.46318069962311115</x:v>
      </x:c>
      <x:c r="U902" s="39" t="n">
        <x:v>0.7472052062008739</x:v>
      </x:c>
      <x:c r="V902" s="39" t="n">
        <x:v>0.5721136340308927</x:v>
      </x:c>
      <x:c r="W902" s="39" t="n">
        <x:v>-0.7453465025549958</x:v>
      </x:c>
      <x:c r="X902" s="39" t="n">
        <x:v>-2.4368028188236965</x:v>
      </x:c>
      <x:c r="Y902" s="39" t="n">
        <x:v>0.550987064242281</x:v>
      </x:c>
      <x:c r="Z902" s="39" t="n">
        <x:v>-0.8536639614993569</x:v>
      </x:c>
      <x:c r="AA902" s="39" t="n">
        <x:v>0.16590315633360161</x:v>
      </x:c>
      <x:c r="AB902" s="39" t="n">
        <x:v>0.4156283932485282</x:v>
      </x:c>
      <x:c r="AC902" s="39" t="n">
        <x:v>-0.8639461902572994</x:v>
      </x:c>
      <x:c r="AD902" s="39" t="n">
        <x:v>-1.232570912737735</x:v>
      </x:c>
      <x:c r="AE902" s="39" t="n">
        <x:v>-0.6595369369692899</x:v>
      </x:c>
      <x:c r="AF902" s="39" t="n">
        <x:v>-1.871155605785512</x:v>
      </x:c>
      <x:c r="AG902" s="39" t="n">
        <x:v>0.456437934554973</x:v>
      </x:c>
      <x:c r="AH902" s="39" t="n">
        <x:v>1.5741691488679146</x:v>
      </x:c>
      <x:c r="AI902" s="39" t="n">
        <x:v>-0.4150355223043097</x:v>
      </x:c>
      <x:c r="AJ902" s="39" t="n">
        <x:v>0.6351791831915102</x:v>
      </x:c>
      <x:c r="AK902" s="39" t="n">
        <x:v>-0.30526930568270877</x:v>
      </x:c>
      <x:c r="AL902" s="34"/>
      <x:c r="AM902" s="34" t="n">
        <x:f>IF(SQRT($B$9)*$B902+SQRT(1-$B$9)*R902&lt;_xlfn.NORM.S.INV($B$6),1,0)</x:f>
        <x:v>0</x:v>
      </x:c>
      <x:c r="AN902" s="34" t="n">
        <x:f>IF(SQRT($B$9)*$B902+SQRT(1-$B$9)*S902&lt;_xlfn.NORM.S.INV($B$6),1,0)</x:f>
        <x:v>0</x:v>
      </x:c>
      <x:c r="AO902" s="34" t="n">
        <x:f>IF(SQRT($B$9)*$B902+SQRT(1-$B$9)*T902&lt;_xlfn.NORM.S.INV($B$6),1,0)</x:f>
        <x:v>0</x:v>
      </x:c>
      <x:c r="AP902" s="34" t="n">
        <x:f>IF(SQRT($B$9)*$B902+SQRT(1-$B$9)*U902&lt;_xlfn.NORM.S.INV($B$6),1,0)</x:f>
        <x:v>0</x:v>
      </x:c>
      <x:c r="AQ902" s="34" t="n">
        <x:f>IF(SQRT($B$9)*$B902+SQRT(1-$B$9)*V902&lt;_xlfn.NORM.S.INV($B$6),1,0)</x:f>
        <x:v>0</x:v>
      </x:c>
      <x:c r="AR902" s="34" t="n">
        <x:f>IF(SQRT($B$9)*$B902+SQRT(1-$B$9)*W902&lt;_xlfn.NORM.S.INV($B$6),1,0)</x:f>
        <x:v>0</x:v>
      </x:c>
      <x:c r="AS902" s="34" t="n">
        <x:f>IF(SQRT($B$9)*$B902+SQRT(1-$B$9)*X902&lt;_xlfn.NORM.S.INV($B$6),1,0)</x:f>
        <x:v>0</x:v>
      </x:c>
      <x:c r="AT902" s="34" t="n">
        <x:f>IF(SQRT($B$9)*$B902+SQRT(1-$B$9)*Y902&lt;_xlfn.NORM.S.INV($B$6),1,0)</x:f>
        <x:v>0</x:v>
      </x:c>
      <x:c r="AU902" s="34" t="n">
        <x:f>IF(SQRT($B$9)*$B902+SQRT(1-$B$9)*Z902&lt;_xlfn.NORM.S.INV($B$6),1,0)</x:f>
        <x:v>0</x:v>
      </x:c>
      <x:c r="AV902" s="34" t="n">
        <x:f>IF(SQRT($B$9)*$B902+SQRT(1-$B$9)*AA902&lt;_xlfn.NORM.S.INV($B$6),1,0)</x:f>
        <x:v>0</x:v>
      </x:c>
      <x:c r="AW902" s="34" t="n">
        <x:f>IF(SQRT($C$9)*$B902+SQRT(1-$C$9)*AB902&lt;_xlfn.NORM.S.INV($C$6),1,0)</x:f>
        <x:v>0</x:v>
      </x:c>
      <x:c r="AX902" s="34" t="n">
        <x:f>IF(SQRT($C$9)*$B902+SQRT(1-$C$9)*AC902&lt;_xlfn.NORM.S.INV($C$6),1,0)</x:f>
        <x:v>0</x:v>
      </x:c>
      <x:c r="AY902" s="34" t="n">
        <x:f>IF(SQRT($C$9)*$B902+SQRT(1-$C$9)*AD902&lt;_xlfn.NORM.S.INV($C$6),1,0)</x:f>
        <x:v>0</x:v>
      </x:c>
      <x:c r="AZ902" s="34" t="n">
        <x:f>IF(SQRT($C$9)*$B902+SQRT(1-$C$9)*AE902&lt;_xlfn.NORM.S.INV($C$6),1,0)</x:f>
        <x:v>0</x:v>
      </x:c>
      <x:c r="BA902" s="34" t="n">
        <x:f>IF(SQRT($C$9)*$B902+SQRT(1-$C$9)*AF902&lt;_xlfn.NORM.S.INV($C$6),1,0)</x:f>
        <x:v>0</x:v>
      </x:c>
      <x:c r="BB902" s="34" t="n">
        <x:f>IF(SQRT($C$9)*$B902+SQRT(1-$C$9)*AG902&lt;_xlfn.NORM.S.INV($C$6),1,0)</x:f>
        <x:v>0</x:v>
      </x:c>
      <x:c r="BC902" s="34" t="n">
        <x:f>IF(SQRT($C$9)*$B902+SQRT(1-$C$9)*AH902&lt;_xlfn.NORM.S.INV($C$6),1,0)</x:f>
        <x:v>0</x:v>
      </x:c>
      <x:c r="BD902" s="34" t="n">
        <x:f>IF(SQRT($C$9)*$B902+SQRT(1-$C$9)*AI902&lt;_xlfn.NORM.S.INV($C$6),1,0)</x:f>
        <x:v>0</x:v>
      </x:c>
      <x:c r="BE902" s="34" t="n">
        <x:f>IF(SQRT($C$9)*$B902+SQRT(1-$C$9)*AJ902&lt;_xlfn.NORM.S.INV($C$6),1,0)</x:f>
        <x:v>0</x:v>
      </x:c>
      <x:c r="BF902" s="34" t="n">
        <x:f>IF(SQRT($C$9)*$B902+SQRT(1-$C$9)*AK902&lt;_xlfn.NORM.S.INV($C$6),1,0)</x:f>
        <x:v>0</x:v>
      </x:c>
      <x:c r="BG902" s="34"/>
      <x:c r="BH902" s="34"/>
      <x:c r="BI902" s="34" t="n">
        <x:f>$B$11*(($A$1061)*$C902/$B$12*$B$7+(1-$A$1061)*$D902/$B$12*$C$7)</x:f>
        <x:v>0</x:v>
      </x:c>
      <x:c r="BJ902" s="34" t="n">
        <x:f>$B$11*(($A$1062)*$C902/$B$12*$B$7+(1-$A$1062)*$D902/$B$12*$C$7)</x:f>
        <x:v>0</x:v>
      </x:c>
      <x:c r="BK902" s="34" t="n">
        <x:f>$B$11*(($A$1063)*$C902/$B$12*$B$7+(1-$A$1063)*$D902/$B$12*$C$7)</x:f>
        <x:v>0</x:v>
      </x:c>
      <x:c r="BL902" s="34" t="n">
        <x:f>$B$11*(($A$1064)*$C902/$B$12*$B$7+(1-$A$1064)*$D902/$B$12*$C$7)</x:f>
        <x:v>0</x:v>
      </x:c>
      <x:c r="BM902" s="34" t="n">
        <x:f>$B$11*(($A$1065)*$C902/$B$12*$B$7+(1-$A$1065)*$D902/$B$12*$C$7)</x:f>
        <x:v>0</x:v>
      </x:c>
      <x:c r="BN902" s="34" t="n">
        <x:f>$B$11*(($A$1066)*$C902/$B$12*$B$7+(1-$A$1066)*$D902/$B$12*$C$7)</x:f>
        <x:v>0</x:v>
      </x:c>
      <x:c r="BO902" s="34" t="n">
        <x:f>$B$11*(($A$1067)*$C902/$B$12*$B$7+(1-$A$1067)*$D902/$B$12*$C$7)</x:f>
        <x:v>0</x:v>
      </x:c>
      <x:c r="BP902" s="34" t="n">
        <x:f>$B$11*(($A$1068)*$C902/$B$12*$B$7+(1-$A$1068)*$D902/$B$12*$C$7)</x:f>
        <x:v>0</x:v>
      </x:c>
      <x:c r="BQ902" s="34" t="n">
        <x:f>$B$11*(($A$1069)*$C902/$B$12*$B$7+(1-$A$1069)*$D902/$B$12*$C$7)</x:f>
        <x:v>0</x:v>
      </x:c>
      <x:c r="BR902" s="34" t="n">
        <x:f>$B$11*(($A$1070)*$C902/$B$12*$B$7+(1-$A$1070)*$D902/$B$12*$C$7)</x:f>
        <x:v>0</x:v>
      </x:c>
      <x:c r="BS902" s="34" t="n">
        <x:f>$B$11*(($A$1071)*$C902/$B$12*$B$7+(1-$A$1071)*$D902/$B$12*$C$7)</x:f>
        <x:v>0</x:v>
      </x:c>
      <x:c r="BT902" s="34" t="n">
        <x:f>$B$11*(($A$1072)*$C902/$B$12*$B$7+(1-$A$1072)*$D902/$B$12*$C$7)</x:f>
        <x:v>0</x:v>
      </x:c>
      <x:c r="BU902" s="34" t="n">
        <x:f>$B$11*(($A$1073)*$C902/$B$12*$B$7+(1-$A$1073)*$D902/$B$12*$C$7)</x:f>
        <x:v>0</x:v>
      </x:c>
      <x:c r="BV902" s="34" t="n">
        <x:f>$B$11*(($A$1074)*$C902/$B$12*$B$7+(1-$A$1074)*$D902/$B$12*$C$7)</x:f>
        <x:v>0</x:v>
      </x:c>
      <x:c r="BW902" s="34" t="n">
        <x:f>$B$11*(($A$1075)*$C902/$B$12*$B$7+(1-$A$1075)*$D902/$B$12*$C$7)</x:f>
        <x:v>0</x:v>
      </x:c>
      <x:c r="BX902" s="34" t="n">
        <x:f>$B$11*(($A$1076)*$C902/$B$12*$B$7+(1-$A$1076)*$D902/$B$12*$C$7)</x:f>
        <x:v>0</x:v>
      </x:c>
      <x:c r="BY902" s="34" t="n">
        <x:f>$B$11*(($A$1077)*$C902/$B$12*$B$7+(1-$A$1077)*$D902/$B$12*$C$7)</x:f>
        <x:v>0</x:v>
      </x:c>
      <x:c r="BZ902" s="34" t="n">
        <x:f>$B$11*(($A$1078)*$C902/$B$12*$B$7+(1-$A$1078)*$D902/$B$12*$C$7)</x:f>
        <x:v>0</x:v>
      </x:c>
      <x:c r="CA902" s="34" t="n">
        <x:f>$B$11*(($A$1079)*$C902/$B$12*$B$7+(1-$A$1079)*$D902/$B$12*$C$7)</x:f>
        <x:v>0</x:v>
      </x:c>
      <x:c r="CB902" s="34" t="n">
        <x:f>$B$11*(($A$1080)*$C902/$B$12*$B$7+(1-$A$1080)*$D902/$B$12*$C$7)</x:f>
        <x:v>0</x:v>
      </x:c>
      <x:c r="CC902" s="34" t="n">
        <x:f>$B$11*(($A$1081)*$C902/$B$12*$B$7+(1-$A$1081)*$D902/$B$12*$C$7)</x:f>
        <x:v>0</x:v>
      </x:c>
    </x:row>
    <x:row r="903">
      <x:c r="A903" s="34" t="n">
        <x:v>879</x:v>
      </x:c>
      <x:c r="B903" s="39" t="n">
        <x:v>-0.3629327186462841</x:v>
      </x:c>
      <x:c r="C903" s="1" t="n">
        <x:f>SUM(AM903:AV903)</x:f>
        <x:v>0</x:v>
      </x:c>
      <x:c r="D903" s="1" t="n">
        <x:f>SUM(AW903:BF903)</x:f>
        <x:v>1</x:v>
      </x:c>
      <x:c r="E903" s="17" t="n">
        <x:f>(1-C903/$B$12)*$B$8-C903/$B$12*$B$7</x:f>
        <x:v>0.05</x:v>
      </x:c>
      <x:c r="F903" s="17" t="n">
        <x:f>(1-D903/$B$12)*$C$8-D903/$B$12*$C$7</x:f>
        <x:v>0.021000000000000005</x:v>
      </x:c>
      <x:c r="G903" s="32" t="n">
        <x:f>$B$11*($B$10*C903/$B$12*$B$7+(1-$B$10)*D903/$B$12*$C$7)</x:f>
        <x:v>300</x:v>
      </x:c>
      <x:c r="H903" s="17" t="n">
        <x:f>$B$10*E903+(1-$B$10)*F903</x:f>
        <x:v>0.035500000000000004</x:v>
      </x:c>
      <x:c r="I903" s="34"/>
      <x:c r="J903" s="34"/>
      <x:c r="K903" s="34"/>
      <x:c r="L903" s="34"/>
      <x:c r="M903" s="34"/>
      <x:c r="N903" s="34"/>
      <x:c r="O903" s="34"/>
      <x:c r="P903" s="34"/>
      <x:c r="Q903" s="34"/>
      <x:c r="R903" s="39" t="n">
        <x:v>-0.4984688420372657</x:v>
      </x:c>
      <x:c r="S903" s="39" t="n">
        <x:v>-0.48155879888729325</x:v>
      </x:c>
      <x:c r="T903" s="39" t="n">
        <x:v>-0.8182742619179022</x:v>
      </x:c>
      <x:c r="U903" s="39" t="n">
        <x:v>-0.8140544401645241</x:v>
      </x:c>
      <x:c r="V903" s="39" t="n">
        <x:v>2.5774784266807655</x:v>
      </x:c>
      <x:c r="W903" s="39" t="n">
        <x:v>0.8571945655910486</x:v>
      </x:c>
      <x:c r="X903" s="39" t="n">
        <x:v>0.9012536378238172</x:v>
      </x:c>
      <x:c r="Y903" s="39" t="n">
        <x:v>0.8935034285679516</x:v>
      </x:c>
      <x:c r="Z903" s="39" t="n">
        <x:v>-0.4106735120593089</x:v>
      </x:c>
      <x:c r="AA903" s="39" t="n">
        <x:v>-0.32246118937912455</x:v>
      </x:c>
      <x:c r="AB903" s="39" t="n">
        <x:v>-0.7374183115676674</x:v>
      </x:c>
      <x:c r="AC903" s="39" t="n">
        <x:v>-1.7612009357372018</x:v>
      </x:c>
      <x:c r="AD903" s="39" t="n">
        <x:v>1.5306819402142153</x:v>
      </x:c>
      <x:c r="AE903" s="39" t="n">
        <x:v>1.213392746868661</x:v>
      </x:c>
      <x:c r="AF903" s="39" t="n">
        <x:v>0.6274007241184716</x:v>
      </x:c>
      <x:c r="AG903" s="39" t="n">
        <x:v>-0.18160019179053027</x:v>
      </x:c>
      <x:c r="AH903" s="39" t="n">
        <x:v>1.2015433507587083</x:v>
      </x:c>
      <x:c r="AI903" s="39" t="n">
        <x:v>-0.5649489539908408</x:v>
      </x:c>
      <x:c r="AJ903" s="39" t="n">
        <x:v>0.21636485788676096</x:v>
      </x:c>
      <x:c r="AK903" s="39" t="n">
        <x:v>-1.479851818035706</x:v>
      </x:c>
      <x:c r="AL903" s="34"/>
      <x:c r="AM903" s="34" t="n">
        <x:f>IF(SQRT($B$9)*$B903+SQRT(1-$B$9)*R903&lt;_xlfn.NORM.S.INV($B$6),1,0)</x:f>
        <x:v>0</x:v>
      </x:c>
      <x:c r="AN903" s="34" t="n">
        <x:f>IF(SQRT($B$9)*$B903+SQRT(1-$B$9)*S903&lt;_xlfn.NORM.S.INV($B$6),1,0)</x:f>
        <x:v>0</x:v>
      </x:c>
      <x:c r="AO903" s="34" t="n">
        <x:f>IF(SQRT($B$9)*$B903+SQRT(1-$B$9)*T903&lt;_xlfn.NORM.S.INV($B$6),1,0)</x:f>
        <x:v>0</x:v>
      </x:c>
      <x:c r="AP903" s="34" t="n">
        <x:f>IF(SQRT($B$9)*$B903+SQRT(1-$B$9)*U903&lt;_xlfn.NORM.S.INV($B$6),1,0)</x:f>
        <x:v>0</x:v>
      </x:c>
      <x:c r="AQ903" s="34" t="n">
        <x:f>IF(SQRT($B$9)*$B903+SQRT(1-$B$9)*V903&lt;_xlfn.NORM.S.INV($B$6),1,0)</x:f>
        <x:v>0</x:v>
      </x:c>
      <x:c r="AR903" s="34" t="n">
        <x:f>IF(SQRT($B$9)*$B903+SQRT(1-$B$9)*W903&lt;_xlfn.NORM.S.INV($B$6),1,0)</x:f>
        <x:v>0</x:v>
      </x:c>
      <x:c r="AS903" s="34" t="n">
        <x:f>IF(SQRT($B$9)*$B903+SQRT(1-$B$9)*X903&lt;_xlfn.NORM.S.INV($B$6),1,0)</x:f>
        <x:v>0</x:v>
      </x:c>
      <x:c r="AT903" s="34" t="n">
        <x:f>IF(SQRT($B$9)*$B903+SQRT(1-$B$9)*Y903&lt;_xlfn.NORM.S.INV($B$6),1,0)</x:f>
        <x:v>0</x:v>
      </x:c>
      <x:c r="AU903" s="34" t="n">
        <x:f>IF(SQRT($B$9)*$B903+SQRT(1-$B$9)*Z903&lt;_xlfn.NORM.S.INV($B$6),1,0)</x:f>
        <x:v>0</x:v>
      </x:c>
      <x:c r="AV903" s="34" t="n">
        <x:f>IF(SQRT($B$9)*$B903+SQRT(1-$B$9)*AA903&lt;_xlfn.NORM.S.INV($B$6),1,0)</x:f>
        <x:v>0</x:v>
      </x:c>
      <x:c r="AW903" s="34" t="n">
        <x:f>IF(SQRT($C$9)*$B903+SQRT(1-$C$9)*AB903&lt;_xlfn.NORM.S.INV($C$6),1,0)</x:f>
        <x:v>0</x:v>
      </x:c>
      <x:c r="AX903" s="34" t="n">
        <x:f>IF(SQRT($C$9)*$B903+SQRT(1-$C$9)*AC903&lt;_xlfn.NORM.S.INV($C$6),1,0)</x:f>
        <x:v>1</x:v>
      </x:c>
      <x:c r="AY903" s="34" t="n">
        <x:f>IF(SQRT($C$9)*$B903+SQRT(1-$C$9)*AD903&lt;_xlfn.NORM.S.INV($C$6),1,0)</x:f>
        <x:v>0</x:v>
      </x:c>
      <x:c r="AZ903" s="34" t="n">
        <x:f>IF(SQRT($C$9)*$B903+SQRT(1-$C$9)*AE903&lt;_xlfn.NORM.S.INV($C$6),1,0)</x:f>
        <x:v>0</x:v>
      </x:c>
      <x:c r="BA903" s="34" t="n">
        <x:f>IF(SQRT($C$9)*$B903+SQRT(1-$C$9)*AF903&lt;_xlfn.NORM.S.INV($C$6),1,0)</x:f>
        <x:v>0</x:v>
      </x:c>
      <x:c r="BB903" s="34" t="n">
        <x:f>IF(SQRT($C$9)*$B903+SQRT(1-$C$9)*AG903&lt;_xlfn.NORM.S.INV($C$6),1,0)</x:f>
        <x:v>0</x:v>
      </x:c>
      <x:c r="BC903" s="34" t="n">
        <x:f>IF(SQRT($C$9)*$B903+SQRT(1-$C$9)*AH903&lt;_xlfn.NORM.S.INV($C$6),1,0)</x:f>
        <x:v>0</x:v>
      </x:c>
      <x:c r="BD903" s="34" t="n">
        <x:f>IF(SQRT($C$9)*$B903+SQRT(1-$C$9)*AI903&lt;_xlfn.NORM.S.INV($C$6),1,0)</x:f>
        <x:v>0</x:v>
      </x:c>
      <x:c r="BE903" s="34" t="n">
        <x:f>IF(SQRT($C$9)*$B903+SQRT(1-$C$9)*AJ903&lt;_xlfn.NORM.S.INV($C$6),1,0)</x:f>
        <x:v>0</x:v>
      </x:c>
      <x:c r="BF903" s="34" t="n">
        <x:f>IF(SQRT($C$9)*$B903+SQRT(1-$C$9)*AK903&lt;_xlfn.NORM.S.INV($C$6),1,0)</x:f>
        <x:v>0</x:v>
      </x:c>
      <x:c r="BG903" s="34"/>
      <x:c r="BH903" s="34"/>
      <x:c r="BI903" s="34" t="n">
        <x:f>$B$11*(($A$1061)*$C903/$B$12*$B$7+(1-$A$1061)*$D903/$B$12*$C$7)</x:f>
        <x:v>600</x:v>
      </x:c>
      <x:c r="BJ903" s="34" t="n">
        <x:f>$B$11*(($A$1062)*$C903/$B$12*$B$7+(1-$A$1062)*$D903/$B$12*$C$7)</x:f>
        <x:v>570</x:v>
      </x:c>
      <x:c r="BK903" s="34" t="n">
        <x:f>$B$11*(($A$1063)*$C903/$B$12*$B$7+(1-$A$1063)*$D903/$B$12*$C$7)</x:f>
        <x:v>540</x:v>
      </x:c>
      <x:c r="BL903" s="34" t="n">
        <x:f>$B$11*(($A$1064)*$C903/$B$12*$B$7+(1-$A$1064)*$D903/$B$12*$C$7)</x:f>
        <x:v>509.99999999999994</x:v>
      </x:c>
      <x:c r="BM903" s="34" t="n">
        <x:f>$B$11*(($A$1065)*$C903/$B$12*$B$7+(1-$A$1065)*$D903/$B$12*$C$7)</x:f>
        <x:v>480</x:v>
      </x:c>
      <x:c r="BN903" s="34" t="n">
        <x:f>$B$11*(($A$1066)*$C903/$B$12*$B$7+(1-$A$1066)*$D903/$B$12*$C$7)</x:f>
        <x:v>450</x:v>
      </x:c>
      <x:c r="BO903" s="34" t="n">
        <x:f>$B$11*(($A$1067)*$C903/$B$12*$B$7+(1-$A$1067)*$D903/$B$12*$C$7)</x:f>
        <x:v>419.99999999999994</x:v>
      </x:c>
      <x:c r="BP903" s="34" t="n">
        <x:f>$B$11*(($A$1068)*$C903/$B$12*$B$7+(1-$A$1068)*$D903/$B$12*$C$7)</x:f>
        <x:v>390</x:v>
      </x:c>
      <x:c r="BQ903" s="34" t="n">
        <x:f>$B$11*(($A$1069)*$C903/$B$12*$B$7+(1-$A$1069)*$D903/$B$12*$C$7)</x:f>
        <x:v>360</x:v>
      </x:c>
      <x:c r="BR903" s="34" t="n">
        <x:f>$B$11*(($A$1070)*$C903/$B$12*$B$7+(1-$A$1070)*$D903/$B$12*$C$7)</x:f>
        <x:v>330</x:v>
      </x:c>
      <x:c r="BS903" s="34" t="n">
        <x:f>$B$11*(($A$1071)*$C903/$B$12*$B$7+(1-$A$1071)*$D903/$B$12*$C$7)</x:f>
        <x:v>300</x:v>
      </x:c>
      <x:c r="BT903" s="34" t="n">
        <x:f>$B$11*(($A$1072)*$C903/$B$12*$B$7+(1-$A$1072)*$D903/$B$12*$C$7)</x:f>
        <x:v>270</x:v>
      </x:c>
      <x:c r="BU903" s="34" t="n">
        <x:f>$B$11*(($A$1073)*$C903/$B$12*$B$7+(1-$A$1073)*$D903/$B$12*$C$7)</x:f>
        <x:v>240</x:v>
      </x:c>
      <x:c r="BV903" s="34" t="n">
        <x:f>$B$11*(($A$1074)*$C903/$B$12*$B$7+(1-$A$1074)*$D903/$B$12*$C$7)</x:f>
        <x:v>209.99999999999997</x:v>
      </x:c>
      <x:c r="BW903" s="34" t="n">
        <x:f>$B$11*(($A$1075)*$C903/$B$12*$B$7+(1-$A$1075)*$D903/$B$12*$C$7)</x:f>
        <x:v>180.00000000000003</x:v>
      </x:c>
      <x:c r="BX903" s="34" t="n">
        <x:f>$B$11*(($A$1076)*$C903/$B$12*$B$7+(1-$A$1076)*$D903/$B$12*$C$7)</x:f>
        <x:v>150</x:v>
      </x:c>
      <x:c r="BY903" s="34" t="n">
        <x:f>$B$11*(($A$1077)*$C903/$B$12*$B$7+(1-$A$1077)*$D903/$B$12*$C$7)</x:f>
        <x:v>119.99999999999999</x:v>
      </x:c>
      <x:c r="BZ903" s="34" t="n">
        <x:f>$B$11*(($A$1078)*$C903/$B$12*$B$7+(1-$A$1078)*$D903/$B$12*$C$7)</x:f>
        <x:v>90.00000000000001</x:v>
      </x:c>
      <x:c r="CA903" s="34" t="n">
        <x:f>$B$11*(($A$1079)*$C903/$B$12*$B$7+(1-$A$1079)*$D903/$B$12*$C$7)</x:f>
        <x:v>59.99999999999999</x:v>
      </x:c>
      <x:c r="CB903" s="34" t="n">
        <x:f>$B$11*(($A$1080)*$C903/$B$12*$B$7+(1-$A$1080)*$D903/$B$12*$C$7)</x:f>
        <x:v>30.00000000000003</x:v>
      </x:c>
      <x:c r="CC903" s="34" t="n">
        <x:f>$B$11*(($A$1081)*$C903/$B$12*$B$7+(1-$A$1081)*$D903/$B$12*$C$7)</x:f>
        <x:v>0</x:v>
      </x:c>
    </x:row>
    <x:row r="904">
      <x:c r="A904" s="34" t="n">
        <x:v>880</x:v>
      </x:c>
      <x:c r="B904" s="39" t="n">
        <x:v>-0.45018541133439305</x:v>
      </x:c>
      <x:c r="C904" s="1" t="n">
        <x:f>SUM(AM904:AV904)</x:f>
        <x:v>1</x:v>
      </x:c>
      <x:c r="D904" s="1" t="n">
        <x:f>SUM(AW904:BF904)</x:f>
        <x:v>0</x:v>
      </x:c>
      <x:c r="E904" s="17" t="n">
        <x:f>(1-C904/$B$12)*$B$8-C904/$B$12*$B$7</x:f>
        <x:v>0.0049999999999999975</x:v>
      </x:c>
      <x:c r="F904" s="17" t="n">
        <x:f>(1-D904/$B$12)*$C$8-D904/$B$12*$C$7</x:f>
        <x:v>0.09</x:v>
      </x:c>
      <x:c r="G904" s="32" t="n">
        <x:f>$B$11*($B$10*C904/$B$12*$B$7+(1-$B$10)*D904/$B$12*$C$7)</x:f>
        <x:v>200.00000000000003</x:v>
      </x:c>
      <x:c r="H904" s="17" t="n">
        <x:f>$B$10*E904+(1-$B$10)*F904</x:f>
        <x:v>0.0475</x:v>
      </x:c>
      <x:c r="I904" s="34"/>
      <x:c r="J904" s="34"/>
      <x:c r="K904" s="34"/>
      <x:c r="L904" s="34"/>
      <x:c r="M904" s="34"/>
      <x:c r="N904" s="34"/>
      <x:c r="O904" s="34"/>
      <x:c r="P904" s="34"/>
      <x:c r="Q904" s="34"/>
      <x:c r="R904" s="39" t="n">
        <x:v>1.04768999740931</x:v>
      </x:c>
      <x:c r="S904" s="39" t="n">
        <x:v>1.5555444406818397</x:v>
      </x:c>
      <x:c r="T904" s="39" t="n">
        <x:v>-2.7496841636629523</x:v>
      </x:c>
      <x:c r="U904" s="39" t="n">
        <x:v>0.7580560938454944</x:v>
      </x:c>
      <x:c r="V904" s="39" t="n">
        <x:v>0.2221084850241559</x:v>
      </x:c>
      <x:c r="W904" s="39" t="n">
        <x:v>-0.6779578277607586</x:v>
      </x:c>
      <x:c r="X904" s="39" t="n">
        <x:v>-1.9754496379190831</x:v>
      </x:c>
      <x:c r="Y904" s="39" t="n">
        <x:v>-0.5673640035142589</x:v>
      </x:c>
      <x:c r="Z904" s="39" t="n">
        <x:v>-0.9791999833501361</x:v>
      </x:c>
      <x:c r="AA904" s="39" t="n">
        <x:v>-0.9735688453605676</x:v>
      </x:c>
      <x:c r="AB904" s="39" t="n">
        <x:v>0.267127089983642</x:v>
      </x:c>
      <x:c r="AC904" s="39" t="n">
        <x:v>0.6661127614460879</x:v>
      </x:c>
      <x:c r="AD904" s="39" t="n">
        <x:v>0.4239521529926409</x:v>
      </x:c>
      <x:c r="AE904" s="39" t="n">
        <x:v>0.10089019960427721</x:v>
      </x:c>
      <x:c r="AF904" s="39" t="n">
        <x:v>-0.4543433939230633</x:v>
      </x:c>
      <x:c r="AG904" s="39" t="n">
        <x:v>0.22337021291445072</x:v>
      </x:c>
      <x:c r="AH904" s="39" t="n">
        <x:v>-0.13398830562286185</x:v>
      </x:c>
      <x:c r="AI904" s="39" t="n">
        <x:v>-0.6912604133607241</x:v>
      </x:c>
      <x:c r="AJ904" s="39" t="n">
        <x:v>-0.9010054048441302</x:v>
      </x:c>
      <x:c r="AK904" s="39" t="n">
        <x:v>0.6128686421250784</x:v>
      </x:c>
      <x:c r="AL904" s="34"/>
      <x:c r="AM904" s="34" t="n">
        <x:f>IF(SQRT($B$9)*$B904+SQRT(1-$B$9)*R904&lt;_xlfn.NORM.S.INV($B$6),1,0)</x:f>
        <x:v>0</x:v>
      </x:c>
      <x:c r="AN904" s="34" t="n">
        <x:f>IF(SQRT($B$9)*$B904+SQRT(1-$B$9)*S904&lt;_xlfn.NORM.S.INV($B$6),1,0)</x:f>
        <x:v>0</x:v>
      </x:c>
      <x:c r="AO904" s="34" t="n">
        <x:f>IF(SQRT($B$9)*$B904+SQRT(1-$B$9)*T904&lt;_xlfn.NORM.S.INV($B$6),1,0)</x:f>
        <x:v>1</x:v>
      </x:c>
      <x:c r="AP904" s="34" t="n">
        <x:f>IF(SQRT($B$9)*$B904+SQRT(1-$B$9)*U904&lt;_xlfn.NORM.S.INV($B$6),1,0)</x:f>
        <x:v>0</x:v>
      </x:c>
      <x:c r="AQ904" s="34" t="n">
        <x:f>IF(SQRT($B$9)*$B904+SQRT(1-$B$9)*V904&lt;_xlfn.NORM.S.INV($B$6),1,0)</x:f>
        <x:v>0</x:v>
      </x:c>
      <x:c r="AR904" s="34" t="n">
        <x:f>IF(SQRT($B$9)*$B904+SQRT(1-$B$9)*W904&lt;_xlfn.NORM.S.INV($B$6),1,0)</x:f>
        <x:v>0</x:v>
      </x:c>
      <x:c r="AS904" s="34" t="n">
        <x:f>IF(SQRT($B$9)*$B904+SQRT(1-$B$9)*X904&lt;_xlfn.NORM.S.INV($B$6),1,0)</x:f>
        <x:v>0</x:v>
      </x:c>
      <x:c r="AT904" s="34" t="n">
        <x:f>IF(SQRT($B$9)*$B904+SQRT(1-$B$9)*Y904&lt;_xlfn.NORM.S.INV($B$6),1,0)</x:f>
        <x:v>0</x:v>
      </x:c>
      <x:c r="AU904" s="34" t="n">
        <x:f>IF(SQRT($B$9)*$B904+SQRT(1-$B$9)*Z904&lt;_xlfn.NORM.S.INV($B$6),1,0)</x:f>
        <x:v>0</x:v>
      </x:c>
      <x:c r="AV904" s="34" t="n">
        <x:f>IF(SQRT($B$9)*$B904+SQRT(1-$B$9)*AA904&lt;_xlfn.NORM.S.INV($B$6),1,0)</x:f>
        <x:v>0</x:v>
      </x:c>
      <x:c r="AW904" s="34" t="n">
        <x:f>IF(SQRT($C$9)*$B904+SQRT(1-$C$9)*AB904&lt;_xlfn.NORM.S.INV($C$6),1,0)</x:f>
        <x:v>0</x:v>
      </x:c>
      <x:c r="AX904" s="34" t="n">
        <x:f>IF(SQRT($C$9)*$B904+SQRT(1-$C$9)*AC904&lt;_xlfn.NORM.S.INV($C$6),1,0)</x:f>
        <x:v>0</x:v>
      </x:c>
      <x:c r="AY904" s="34" t="n">
        <x:f>IF(SQRT($C$9)*$B904+SQRT(1-$C$9)*AD904&lt;_xlfn.NORM.S.INV($C$6),1,0)</x:f>
        <x:v>0</x:v>
      </x:c>
      <x:c r="AZ904" s="34" t="n">
        <x:f>IF(SQRT($C$9)*$B904+SQRT(1-$C$9)*AE904&lt;_xlfn.NORM.S.INV($C$6),1,0)</x:f>
        <x:v>0</x:v>
      </x:c>
      <x:c r="BA904" s="34" t="n">
        <x:f>IF(SQRT($C$9)*$B904+SQRT(1-$C$9)*AF904&lt;_xlfn.NORM.S.INV($C$6),1,0)</x:f>
        <x:v>0</x:v>
      </x:c>
      <x:c r="BB904" s="34" t="n">
        <x:f>IF(SQRT($C$9)*$B904+SQRT(1-$C$9)*AG904&lt;_xlfn.NORM.S.INV($C$6),1,0)</x:f>
        <x:v>0</x:v>
      </x:c>
      <x:c r="BC904" s="34" t="n">
        <x:f>IF(SQRT($C$9)*$B904+SQRT(1-$C$9)*AH904&lt;_xlfn.NORM.S.INV($C$6),1,0)</x:f>
        <x:v>0</x:v>
      </x:c>
      <x:c r="BD904" s="34" t="n">
        <x:f>IF(SQRT($C$9)*$B904+SQRT(1-$C$9)*AI904&lt;_xlfn.NORM.S.INV($C$6),1,0)</x:f>
        <x:v>0</x:v>
      </x:c>
      <x:c r="BE904" s="34" t="n">
        <x:f>IF(SQRT($C$9)*$B904+SQRT(1-$C$9)*AJ904&lt;_xlfn.NORM.S.INV($C$6),1,0)</x:f>
        <x:v>0</x:v>
      </x:c>
      <x:c r="BF904" s="34" t="n">
        <x:f>IF(SQRT($C$9)*$B904+SQRT(1-$C$9)*AK904&lt;_xlfn.NORM.S.INV($C$6),1,0)</x:f>
        <x:v>0</x:v>
      </x:c>
      <x:c r="BG904" s="34"/>
      <x:c r="BH904" s="34"/>
      <x:c r="BI904" s="34" t="n">
        <x:f>$B$11*(($A$1061)*$C904/$B$12*$B$7+(1-$A$1061)*$D904/$B$12*$C$7)</x:f>
        <x:v>0</x:v>
      </x:c>
      <x:c r="BJ904" s="34" t="n">
        <x:f>$B$11*(($A$1062)*$C904/$B$12*$B$7+(1-$A$1062)*$D904/$B$12*$C$7)</x:f>
        <x:v>20</x:v>
      </x:c>
      <x:c r="BK904" s="34" t="n">
        <x:f>$B$11*(($A$1063)*$C904/$B$12*$B$7+(1-$A$1063)*$D904/$B$12*$C$7)</x:f>
        <x:v>40</x:v>
      </x:c>
      <x:c r="BL904" s="34" t="n">
        <x:f>$B$11*(($A$1064)*$C904/$B$12*$B$7+(1-$A$1064)*$D904/$B$12*$C$7)</x:f>
        <x:v>60</x:v>
      </x:c>
      <x:c r="BM904" s="34" t="n">
        <x:f>$B$11*(($A$1065)*$C904/$B$12*$B$7+(1-$A$1065)*$D904/$B$12*$C$7)</x:f>
        <x:v>80</x:v>
      </x:c>
      <x:c r="BN904" s="34" t="n">
        <x:f>$B$11*(($A$1066)*$C904/$B$12*$B$7+(1-$A$1066)*$D904/$B$12*$C$7)</x:f>
        <x:v>100.00000000000001</x:v>
      </x:c>
      <x:c r="BO904" s="34" t="n">
        <x:f>$B$11*(($A$1067)*$C904/$B$12*$B$7+(1-$A$1067)*$D904/$B$12*$C$7)</x:f>
        <x:v>120</x:v>
      </x:c>
      <x:c r="BP904" s="34" t="n">
        <x:f>$B$11*(($A$1068)*$C904/$B$12*$B$7+(1-$A$1068)*$D904/$B$12*$C$7)</x:f>
        <x:v>139.99999999999997</x:v>
      </x:c>
      <x:c r="BQ904" s="34" t="n">
        <x:f>$B$11*(($A$1069)*$C904/$B$12*$B$7+(1-$A$1069)*$D904/$B$12*$C$7)</x:f>
        <x:v>160</x:v>
      </x:c>
      <x:c r="BR904" s="34" t="n">
        <x:f>$B$11*(($A$1070)*$C904/$B$12*$B$7+(1-$A$1070)*$D904/$B$12*$C$7)</x:f>
        <x:v>180</x:v>
      </x:c>
      <x:c r="BS904" s="34" t="n">
        <x:f>$B$11*(($A$1071)*$C904/$B$12*$B$7+(1-$A$1071)*$D904/$B$12*$C$7)</x:f>
        <x:v>200.00000000000003</x:v>
      </x:c>
      <x:c r="BT904" s="34" t="n">
        <x:f>$B$11*(($A$1072)*$C904/$B$12*$B$7+(1-$A$1072)*$D904/$B$12*$C$7)</x:f>
        <x:v>220.00000000000006</x:v>
      </x:c>
      <x:c r="BU904" s="34" t="n">
        <x:f>$B$11*(($A$1073)*$C904/$B$12*$B$7+(1-$A$1073)*$D904/$B$12*$C$7)</x:f>
        <x:v>240</x:v>
      </x:c>
      <x:c r="BV904" s="34" t="n">
        <x:f>$B$11*(($A$1074)*$C904/$B$12*$B$7+(1-$A$1074)*$D904/$B$12*$C$7)</x:f>
        <x:v>260</x:v>
      </x:c>
      <x:c r="BW904" s="34" t="n">
        <x:f>$B$11*(($A$1075)*$C904/$B$12*$B$7+(1-$A$1075)*$D904/$B$12*$C$7)</x:f>
        <x:v>279.99999999999994</x:v>
      </x:c>
      <x:c r="BX904" s="34" t="n">
        <x:f>$B$11*(($A$1076)*$C904/$B$12*$B$7+(1-$A$1076)*$D904/$B$12*$C$7)</x:f>
        <x:v>300</x:v>
      </x:c>
      <x:c r="BY904" s="34" t="n">
        <x:f>$B$11*(($A$1077)*$C904/$B$12*$B$7+(1-$A$1077)*$D904/$B$12*$C$7)</x:f>
        <x:v>320</x:v>
      </x:c>
      <x:c r="BZ904" s="34" t="n">
        <x:f>$B$11*(($A$1078)*$C904/$B$12*$B$7+(1-$A$1078)*$D904/$B$12*$C$7)</x:f>
        <x:v>339.99999999999994</x:v>
      </x:c>
      <x:c r="CA904" s="34" t="n">
        <x:f>$B$11*(($A$1079)*$C904/$B$12*$B$7+(1-$A$1079)*$D904/$B$12*$C$7)</x:f>
        <x:v>360</x:v>
      </x:c>
      <x:c r="CB904" s="34" t="n">
        <x:f>$B$11*(($A$1080)*$C904/$B$12*$B$7+(1-$A$1080)*$D904/$B$12*$C$7)</x:f>
        <x:v>380.00000000000006</x:v>
      </x:c>
      <x:c r="CC904" s="34" t="n">
        <x:f>$B$11*(($A$1081)*$C904/$B$12*$B$7+(1-$A$1081)*$D904/$B$12*$C$7)</x:f>
        <x:v>400.00000000000006</x:v>
      </x:c>
    </x:row>
    <x:row r="905">
      <x:c r="A905" s="34" t="n">
        <x:v>881</x:v>
      </x:c>
      <x:c r="B905" s="39" t="n">
        <x:v>-0.7416622981946848</x:v>
      </x:c>
      <x:c r="C905" s="1" t="n">
        <x:f>SUM(AM905:AV905)</x:f>
        <x:v>0</x:v>
      </x:c>
      <x:c r="D905" s="1" t="n">
        <x:f>SUM(AW905:BF905)</x:f>
        <x:v>0</x:v>
      </x:c>
      <x:c r="E905" s="17" t="n">
        <x:f>(1-C905/$B$12)*$B$8-C905/$B$12*$B$7</x:f>
        <x:v>0.05</x:v>
      </x:c>
      <x:c r="F905" s="17" t="n">
        <x:f>(1-D905/$B$12)*$C$8-D905/$B$12*$C$7</x:f>
        <x:v>0.09</x:v>
      </x:c>
      <x:c r="G905" s="32" t="n">
        <x:f>$B$11*($B$10*C905/$B$12*$B$7+(1-$B$10)*D905/$B$12*$C$7)</x:f>
        <x:v>0</x:v>
      </x:c>
      <x:c r="H905" s="17" t="n">
        <x:f>$B$10*E905+(1-$B$10)*F905</x:f>
        <x:v>0.07</x:v>
      </x:c>
      <x:c r="I905" s="34"/>
      <x:c r="J905" s="34"/>
      <x:c r="K905" s="34"/>
      <x:c r="L905" s="34"/>
      <x:c r="M905" s="34"/>
      <x:c r="N905" s="34"/>
      <x:c r="O905" s="34"/>
      <x:c r="P905" s="34"/>
      <x:c r="Q905" s="34"/>
      <x:c r="R905" s="39" t="n">
        <x:v>-0.3764505187301977</x:v>
      </x:c>
      <x:c r="S905" s="39" t="n">
        <x:v>0.45196382235310173</x:v>
      </x:c>
      <x:c r="T905" s="39" t="n">
        <x:v>-0.618757346304134</x:v>
      </x:c>
      <x:c r="U905" s="39" t="n">
        <x:v>0.5006418855139042</x:v>
      </x:c>
      <x:c r="V905" s="39" t="n">
        <x:v>-0.8364303518965432</x:v>
      </x:c>
      <x:c r="W905" s="39" t="n">
        <x:v>0.18824883323893823</x:v>
      </x:c>
      <x:c r="X905" s="39" t="n">
        <x:v>-0.958562789498072</x:v>
      </x:c>
      <x:c r="Y905" s="39" t="n">
        <x:v>-0.5394939583545312</x:v>
      </x:c>
      <x:c r="Z905" s="39" t="n">
        <x:v>-0.5883070237374184</x:v>
      </x:c>
      <x:c r="AA905" s="39" t="n">
        <x:v>-0.4698315276702746</x:v>
      </x:c>
      <x:c r="AB905" s="39" t="n">
        <x:v>-0.02537459360505338</x:v>
      </x:c>
      <x:c r="AC905" s="39" t="n">
        <x:v>-0.40105996720405646</x:v>
      </x:c>
      <x:c r="AD905" s="39" t="n">
        <x:v>-0.7859970782647105</x:v>
      </x:c>
      <x:c r="AE905" s="39" t="n">
        <x:v>-0.7731413552126991</x:v>
      </x:c>
      <x:c r="AF905" s="39" t="n">
        <x:v>1.958961044042563</x:v>
      </x:c>
      <x:c r="AG905" s="39" t="n">
        <x:v>-0.13734790922089418</x:v>
      </x:c>
      <x:c r="AH905" s="39" t="n">
        <x:v>-0.006998087905671667</x:v>
      </x:c>
      <x:c r="AI905" s="39" t="n">
        <x:v>0.1748606717872808</x:v>
      </x:c>
      <x:c r="AJ905" s="39" t="n">
        <x:v>-0.5512061823032877</x:v>
      </x:c>
      <x:c r="AK905" s="39" t="n">
        <x:v>-0.06288178003256044</x:v>
      </x:c>
      <x:c r="AL905" s="34"/>
      <x:c r="AM905" s="34" t="n">
        <x:f>IF(SQRT($B$9)*$B905+SQRT(1-$B$9)*R905&lt;_xlfn.NORM.S.INV($B$6),1,0)</x:f>
        <x:v>0</x:v>
      </x:c>
      <x:c r="AN905" s="34" t="n">
        <x:f>IF(SQRT($B$9)*$B905+SQRT(1-$B$9)*S905&lt;_xlfn.NORM.S.INV($B$6),1,0)</x:f>
        <x:v>0</x:v>
      </x:c>
      <x:c r="AO905" s="34" t="n">
        <x:f>IF(SQRT($B$9)*$B905+SQRT(1-$B$9)*T905&lt;_xlfn.NORM.S.INV($B$6),1,0)</x:f>
        <x:v>0</x:v>
      </x:c>
      <x:c r="AP905" s="34" t="n">
        <x:f>IF(SQRT($B$9)*$B905+SQRT(1-$B$9)*U905&lt;_xlfn.NORM.S.INV($B$6),1,0)</x:f>
        <x:v>0</x:v>
      </x:c>
      <x:c r="AQ905" s="34" t="n">
        <x:f>IF(SQRT($B$9)*$B905+SQRT(1-$B$9)*V905&lt;_xlfn.NORM.S.INV($B$6),1,0)</x:f>
        <x:v>0</x:v>
      </x:c>
      <x:c r="AR905" s="34" t="n">
        <x:f>IF(SQRT($B$9)*$B905+SQRT(1-$B$9)*W905&lt;_xlfn.NORM.S.INV($B$6),1,0)</x:f>
        <x:v>0</x:v>
      </x:c>
      <x:c r="AS905" s="34" t="n">
        <x:f>IF(SQRT($B$9)*$B905+SQRT(1-$B$9)*X905&lt;_xlfn.NORM.S.INV($B$6),1,0)</x:f>
        <x:v>0</x:v>
      </x:c>
      <x:c r="AT905" s="34" t="n">
        <x:f>IF(SQRT($B$9)*$B905+SQRT(1-$B$9)*Y905&lt;_xlfn.NORM.S.INV($B$6),1,0)</x:f>
        <x:v>0</x:v>
      </x:c>
      <x:c r="AU905" s="34" t="n">
        <x:f>IF(SQRT($B$9)*$B905+SQRT(1-$B$9)*Z905&lt;_xlfn.NORM.S.INV($B$6),1,0)</x:f>
        <x:v>0</x:v>
      </x:c>
      <x:c r="AV905" s="34" t="n">
        <x:f>IF(SQRT($B$9)*$B905+SQRT(1-$B$9)*AA905&lt;_xlfn.NORM.S.INV($B$6),1,0)</x:f>
        <x:v>0</x:v>
      </x:c>
      <x:c r="AW905" s="34" t="n">
        <x:f>IF(SQRT($C$9)*$B905+SQRT(1-$C$9)*AB905&lt;_xlfn.NORM.S.INV($C$6),1,0)</x:f>
        <x:v>0</x:v>
      </x:c>
      <x:c r="AX905" s="34" t="n">
        <x:f>IF(SQRT($C$9)*$B905+SQRT(1-$C$9)*AC905&lt;_xlfn.NORM.S.INV($C$6),1,0)</x:f>
        <x:v>0</x:v>
      </x:c>
      <x:c r="AY905" s="34" t="n">
        <x:f>IF(SQRT($C$9)*$B905+SQRT(1-$C$9)*AD905&lt;_xlfn.NORM.S.INV($C$6),1,0)</x:f>
        <x:v>0</x:v>
      </x:c>
      <x:c r="AZ905" s="34" t="n">
        <x:f>IF(SQRT($C$9)*$B905+SQRT(1-$C$9)*AE905&lt;_xlfn.NORM.S.INV($C$6),1,0)</x:f>
        <x:v>0</x:v>
      </x:c>
      <x:c r="BA905" s="34" t="n">
        <x:f>IF(SQRT($C$9)*$B905+SQRT(1-$C$9)*AF905&lt;_xlfn.NORM.S.INV($C$6),1,0)</x:f>
        <x:v>0</x:v>
      </x:c>
      <x:c r="BB905" s="34" t="n">
        <x:f>IF(SQRT($C$9)*$B905+SQRT(1-$C$9)*AG905&lt;_xlfn.NORM.S.INV($C$6),1,0)</x:f>
        <x:v>0</x:v>
      </x:c>
      <x:c r="BC905" s="34" t="n">
        <x:f>IF(SQRT($C$9)*$B905+SQRT(1-$C$9)*AH905&lt;_xlfn.NORM.S.INV($C$6),1,0)</x:f>
        <x:v>0</x:v>
      </x:c>
      <x:c r="BD905" s="34" t="n">
        <x:f>IF(SQRT($C$9)*$B905+SQRT(1-$C$9)*AI905&lt;_xlfn.NORM.S.INV($C$6),1,0)</x:f>
        <x:v>0</x:v>
      </x:c>
      <x:c r="BE905" s="34" t="n">
        <x:f>IF(SQRT($C$9)*$B905+SQRT(1-$C$9)*AJ905&lt;_xlfn.NORM.S.INV($C$6),1,0)</x:f>
        <x:v>0</x:v>
      </x:c>
      <x:c r="BF905" s="34" t="n">
        <x:f>IF(SQRT($C$9)*$B905+SQRT(1-$C$9)*AK905&lt;_xlfn.NORM.S.INV($C$6),1,0)</x:f>
        <x:v>0</x:v>
      </x:c>
      <x:c r="BG905" s="34"/>
      <x:c r="BH905" s="34"/>
      <x:c r="BI905" s="34" t="n">
        <x:f>$B$11*(($A$1061)*$C905/$B$12*$B$7+(1-$A$1061)*$D905/$B$12*$C$7)</x:f>
        <x:v>0</x:v>
      </x:c>
      <x:c r="BJ905" s="34" t="n">
        <x:f>$B$11*(($A$1062)*$C905/$B$12*$B$7+(1-$A$1062)*$D905/$B$12*$C$7)</x:f>
        <x:v>0</x:v>
      </x:c>
      <x:c r="BK905" s="34" t="n">
        <x:f>$B$11*(($A$1063)*$C905/$B$12*$B$7+(1-$A$1063)*$D905/$B$12*$C$7)</x:f>
        <x:v>0</x:v>
      </x:c>
      <x:c r="BL905" s="34" t="n">
        <x:f>$B$11*(($A$1064)*$C905/$B$12*$B$7+(1-$A$1064)*$D905/$B$12*$C$7)</x:f>
        <x:v>0</x:v>
      </x:c>
      <x:c r="BM905" s="34" t="n">
        <x:f>$B$11*(($A$1065)*$C905/$B$12*$B$7+(1-$A$1065)*$D905/$B$12*$C$7)</x:f>
        <x:v>0</x:v>
      </x:c>
      <x:c r="BN905" s="34" t="n">
        <x:f>$B$11*(($A$1066)*$C905/$B$12*$B$7+(1-$A$1066)*$D905/$B$12*$C$7)</x:f>
        <x:v>0</x:v>
      </x:c>
      <x:c r="BO905" s="34" t="n">
        <x:f>$B$11*(($A$1067)*$C905/$B$12*$B$7+(1-$A$1067)*$D905/$B$12*$C$7)</x:f>
        <x:v>0</x:v>
      </x:c>
      <x:c r="BP905" s="34" t="n">
        <x:f>$B$11*(($A$1068)*$C905/$B$12*$B$7+(1-$A$1068)*$D905/$B$12*$C$7)</x:f>
        <x:v>0</x:v>
      </x:c>
      <x:c r="BQ905" s="34" t="n">
        <x:f>$B$11*(($A$1069)*$C905/$B$12*$B$7+(1-$A$1069)*$D905/$B$12*$C$7)</x:f>
        <x:v>0</x:v>
      </x:c>
      <x:c r="BR905" s="34" t="n">
        <x:f>$B$11*(($A$1070)*$C905/$B$12*$B$7+(1-$A$1070)*$D905/$B$12*$C$7)</x:f>
        <x:v>0</x:v>
      </x:c>
      <x:c r="BS905" s="34" t="n">
        <x:f>$B$11*(($A$1071)*$C905/$B$12*$B$7+(1-$A$1071)*$D905/$B$12*$C$7)</x:f>
        <x:v>0</x:v>
      </x:c>
      <x:c r="BT905" s="34" t="n">
        <x:f>$B$11*(($A$1072)*$C905/$B$12*$B$7+(1-$A$1072)*$D905/$B$12*$C$7)</x:f>
        <x:v>0</x:v>
      </x:c>
      <x:c r="BU905" s="34" t="n">
        <x:f>$B$11*(($A$1073)*$C905/$B$12*$B$7+(1-$A$1073)*$D905/$B$12*$C$7)</x:f>
        <x:v>0</x:v>
      </x:c>
      <x:c r="BV905" s="34" t="n">
        <x:f>$B$11*(($A$1074)*$C905/$B$12*$B$7+(1-$A$1074)*$D905/$B$12*$C$7)</x:f>
        <x:v>0</x:v>
      </x:c>
      <x:c r="BW905" s="34" t="n">
        <x:f>$B$11*(($A$1075)*$C905/$B$12*$B$7+(1-$A$1075)*$D905/$B$12*$C$7)</x:f>
        <x:v>0</x:v>
      </x:c>
      <x:c r="BX905" s="34" t="n">
        <x:f>$B$11*(($A$1076)*$C905/$B$12*$B$7+(1-$A$1076)*$D905/$B$12*$C$7)</x:f>
        <x:v>0</x:v>
      </x:c>
      <x:c r="BY905" s="34" t="n">
        <x:f>$B$11*(($A$1077)*$C905/$B$12*$B$7+(1-$A$1077)*$D905/$B$12*$C$7)</x:f>
        <x:v>0</x:v>
      </x:c>
      <x:c r="BZ905" s="34" t="n">
        <x:f>$B$11*(($A$1078)*$C905/$B$12*$B$7+(1-$A$1078)*$D905/$B$12*$C$7)</x:f>
        <x:v>0</x:v>
      </x:c>
      <x:c r="CA905" s="34" t="n">
        <x:f>$B$11*(($A$1079)*$C905/$B$12*$B$7+(1-$A$1079)*$D905/$B$12*$C$7)</x:f>
        <x:v>0</x:v>
      </x:c>
      <x:c r="CB905" s="34" t="n">
        <x:f>$B$11*(($A$1080)*$C905/$B$12*$B$7+(1-$A$1080)*$D905/$B$12*$C$7)</x:f>
        <x:v>0</x:v>
      </x:c>
      <x:c r="CC905" s="34" t="n">
        <x:f>$B$11*(($A$1081)*$C905/$B$12*$B$7+(1-$A$1081)*$D905/$B$12*$C$7)</x:f>
        <x:v>0</x:v>
      </x:c>
    </x:row>
    <x:row r="906">
      <x:c r="A906" s="34" t="n">
        <x:v>882</x:v>
      </x:c>
      <x:c r="B906" s="39" t="n">
        <x:v>0.1600626728502203</x:v>
      </x:c>
      <x:c r="C906" s="1" t="n">
        <x:f>SUM(AM906:AV906)</x:f>
        <x:v>0</x:v>
      </x:c>
      <x:c r="D906" s="1" t="n">
        <x:f>SUM(AW906:BF906)</x:f>
        <x:v>0</x:v>
      </x:c>
      <x:c r="E906" s="17" t="n">
        <x:f>(1-C906/$B$12)*$B$8-C906/$B$12*$B$7</x:f>
        <x:v>0.05</x:v>
      </x:c>
      <x:c r="F906" s="17" t="n">
        <x:f>(1-D906/$B$12)*$C$8-D906/$B$12*$C$7</x:f>
        <x:v>0.09</x:v>
      </x:c>
      <x:c r="G906" s="32" t="n">
        <x:f>$B$11*($B$10*C906/$B$12*$B$7+(1-$B$10)*D906/$B$12*$C$7)</x:f>
        <x:v>0</x:v>
      </x:c>
      <x:c r="H906" s="17" t="n">
        <x:f>$B$10*E906+(1-$B$10)*F906</x:f>
        <x:v>0.07</x:v>
      </x:c>
      <x:c r="I906" s="34"/>
      <x:c r="J906" s="34"/>
      <x:c r="K906" s="34"/>
      <x:c r="L906" s="34"/>
      <x:c r="M906" s="34"/>
      <x:c r="N906" s="34"/>
      <x:c r="O906" s="34"/>
      <x:c r="P906" s="34"/>
      <x:c r="Q906" s="34"/>
      <x:c r="R906" s="39" t="n">
        <x:v>1.2419247299402973</x:v>
      </x:c>
      <x:c r="S906" s="39" t="n">
        <x:v>-1.0809602381670775</x:v>
      </x:c>
      <x:c r="T906" s="39" t="n">
        <x:v>0.6340736528669115</x:v>
      </x:c>
      <x:c r="U906" s="39" t="n">
        <x:v>-0.37152035231929176</x:v>
      </x:c>
      <x:c r="V906" s="39" t="n">
        <x:v>1.1329024655374251</x:v>
      </x:c>
      <x:c r="W906" s="39" t="n">
        <x:v>-0.3070969334655222</x:v>
      </x:c>
      <x:c r="X906" s="39" t="n">
        <x:v>0.3211264397561536</x:v>
      </x:c>
      <x:c r="Y906" s="39" t="n">
        <x:v>-0.9399724322220823</x:v>
      </x:c>
      <x:c r="Z906" s="39" t="n">
        <x:v>0.22057041067677158</x:v>
      </x:c>
      <x:c r="AA906" s="39" t="n">
        <x:v>-0.3211479091221829</x:v>
      </x:c>
      <x:c r="AB906" s="39" t="n">
        <x:v>-0.4962857579690672</x:v>
      </x:c>
      <x:c r="AC906" s="39" t="n">
        <x:v>0.27539687120692463</x:v>
      </x:c>
      <x:c r="AD906" s="39" t="n">
        <x:v>0.3350432684775942</x:v>
      </x:c>
      <x:c r="AE906" s="39" t="n">
        <x:v>-0.8224901257706783</x:v>
      </x:c>
      <x:c r="AF906" s="39" t="n">
        <x:v>1.153041694438629</x:v>
      </x:c>
      <x:c r="AG906" s="39" t="n">
        <x:v>1.3794467406556497</x:v>
      </x:c>
      <x:c r="AH906" s="39" t="n">
        <x:v>-0.6701316384518613</x:v>
      </x:c>
      <x:c r="AI906" s="39" t="n">
        <x:v>1.3008870553409755</x:v>
      </x:c>
      <x:c r="AJ906" s="39" t="n">
        <x:v>-0.954837263360994</x:v>
      </x:c>
      <x:c r="AK906" s="39" t="n">
        <x:v>-0.8863907092595392</x:v>
      </x:c>
      <x:c r="AL906" s="34"/>
      <x:c r="AM906" s="34" t="n">
        <x:f>IF(SQRT($B$9)*$B906+SQRT(1-$B$9)*R906&lt;_xlfn.NORM.S.INV($B$6),1,0)</x:f>
        <x:v>0</x:v>
      </x:c>
      <x:c r="AN906" s="34" t="n">
        <x:f>IF(SQRT($B$9)*$B906+SQRT(1-$B$9)*S906&lt;_xlfn.NORM.S.INV($B$6),1,0)</x:f>
        <x:v>0</x:v>
      </x:c>
      <x:c r="AO906" s="34" t="n">
        <x:f>IF(SQRT($B$9)*$B906+SQRT(1-$B$9)*T906&lt;_xlfn.NORM.S.INV($B$6),1,0)</x:f>
        <x:v>0</x:v>
      </x:c>
      <x:c r="AP906" s="34" t="n">
        <x:f>IF(SQRT($B$9)*$B906+SQRT(1-$B$9)*U906&lt;_xlfn.NORM.S.INV($B$6),1,0)</x:f>
        <x:v>0</x:v>
      </x:c>
      <x:c r="AQ906" s="34" t="n">
        <x:f>IF(SQRT($B$9)*$B906+SQRT(1-$B$9)*V906&lt;_xlfn.NORM.S.INV($B$6),1,0)</x:f>
        <x:v>0</x:v>
      </x:c>
      <x:c r="AR906" s="34" t="n">
        <x:f>IF(SQRT($B$9)*$B906+SQRT(1-$B$9)*W906&lt;_xlfn.NORM.S.INV($B$6),1,0)</x:f>
        <x:v>0</x:v>
      </x:c>
      <x:c r="AS906" s="34" t="n">
        <x:f>IF(SQRT($B$9)*$B906+SQRT(1-$B$9)*X906&lt;_xlfn.NORM.S.INV($B$6),1,0)</x:f>
        <x:v>0</x:v>
      </x:c>
      <x:c r="AT906" s="34" t="n">
        <x:f>IF(SQRT($B$9)*$B906+SQRT(1-$B$9)*Y906&lt;_xlfn.NORM.S.INV($B$6),1,0)</x:f>
        <x:v>0</x:v>
      </x:c>
      <x:c r="AU906" s="34" t="n">
        <x:f>IF(SQRT($B$9)*$B906+SQRT(1-$B$9)*Z906&lt;_xlfn.NORM.S.INV($B$6),1,0)</x:f>
        <x:v>0</x:v>
      </x:c>
      <x:c r="AV906" s="34" t="n">
        <x:f>IF(SQRT($B$9)*$B906+SQRT(1-$B$9)*AA906&lt;_xlfn.NORM.S.INV($B$6),1,0)</x:f>
        <x:v>0</x:v>
      </x:c>
      <x:c r="AW906" s="34" t="n">
        <x:f>IF(SQRT($C$9)*$B906+SQRT(1-$C$9)*AB906&lt;_xlfn.NORM.S.INV($C$6),1,0)</x:f>
        <x:v>0</x:v>
      </x:c>
      <x:c r="AX906" s="34" t="n">
        <x:f>IF(SQRT($C$9)*$B906+SQRT(1-$C$9)*AC906&lt;_xlfn.NORM.S.INV($C$6),1,0)</x:f>
        <x:v>0</x:v>
      </x:c>
      <x:c r="AY906" s="34" t="n">
        <x:f>IF(SQRT($C$9)*$B906+SQRT(1-$C$9)*AD906&lt;_xlfn.NORM.S.INV($C$6),1,0)</x:f>
        <x:v>0</x:v>
      </x:c>
      <x:c r="AZ906" s="34" t="n">
        <x:f>IF(SQRT($C$9)*$B906+SQRT(1-$C$9)*AE906&lt;_xlfn.NORM.S.INV($C$6),1,0)</x:f>
        <x:v>0</x:v>
      </x:c>
      <x:c r="BA906" s="34" t="n">
        <x:f>IF(SQRT($C$9)*$B906+SQRT(1-$C$9)*AF906&lt;_xlfn.NORM.S.INV($C$6),1,0)</x:f>
        <x:v>0</x:v>
      </x:c>
      <x:c r="BB906" s="34" t="n">
        <x:f>IF(SQRT($C$9)*$B906+SQRT(1-$C$9)*AG906&lt;_xlfn.NORM.S.INV($C$6),1,0)</x:f>
        <x:v>0</x:v>
      </x:c>
      <x:c r="BC906" s="34" t="n">
        <x:f>IF(SQRT($C$9)*$B906+SQRT(1-$C$9)*AH906&lt;_xlfn.NORM.S.INV($C$6),1,0)</x:f>
        <x:v>0</x:v>
      </x:c>
      <x:c r="BD906" s="34" t="n">
        <x:f>IF(SQRT($C$9)*$B906+SQRT(1-$C$9)*AI906&lt;_xlfn.NORM.S.INV($C$6),1,0)</x:f>
        <x:v>0</x:v>
      </x:c>
      <x:c r="BE906" s="34" t="n">
        <x:f>IF(SQRT($C$9)*$B906+SQRT(1-$C$9)*AJ906&lt;_xlfn.NORM.S.INV($C$6),1,0)</x:f>
        <x:v>0</x:v>
      </x:c>
      <x:c r="BF906" s="34" t="n">
        <x:f>IF(SQRT($C$9)*$B906+SQRT(1-$C$9)*AK906&lt;_xlfn.NORM.S.INV($C$6),1,0)</x:f>
        <x:v>0</x:v>
      </x:c>
      <x:c r="BG906" s="34"/>
      <x:c r="BH906" s="34"/>
      <x:c r="BI906" s="34" t="n">
        <x:f>$B$11*(($A$1061)*$C906/$B$12*$B$7+(1-$A$1061)*$D906/$B$12*$C$7)</x:f>
        <x:v>0</x:v>
      </x:c>
      <x:c r="BJ906" s="34" t="n">
        <x:f>$B$11*(($A$1062)*$C906/$B$12*$B$7+(1-$A$1062)*$D906/$B$12*$C$7)</x:f>
        <x:v>0</x:v>
      </x:c>
      <x:c r="BK906" s="34" t="n">
        <x:f>$B$11*(($A$1063)*$C906/$B$12*$B$7+(1-$A$1063)*$D906/$B$12*$C$7)</x:f>
        <x:v>0</x:v>
      </x:c>
      <x:c r="BL906" s="34" t="n">
        <x:f>$B$11*(($A$1064)*$C906/$B$12*$B$7+(1-$A$1064)*$D906/$B$12*$C$7)</x:f>
        <x:v>0</x:v>
      </x:c>
      <x:c r="BM906" s="34" t="n">
        <x:f>$B$11*(($A$1065)*$C906/$B$12*$B$7+(1-$A$1065)*$D906/$B$12*$C$7)</x:f>
        <x:v>0</x:v>
      </x:c>
      <x:c r="BN906" s="34" t="n">
        <x:f>$B$11*(($A$1066)*$C906/$B$12*$B$7+(1-$A$1066)*$D906/$B$12*$C$7)</x:f>
        <x:v>0</x:v>
      </x:c>
      <x:c r="BO906" s="34" t="n">
        <x:f>$B$11*(($A$1067)*$C906/$B$12*$B$7+(1-$A$1067)*$D906/$B$12*$C$7)</x:f>
        <x:v>0</x:v>
      </x:c>
      <x:c r="BP906" s="34" t="n">
        <x:f>$B$11*(($A$1068)*$C906/$B$12*$B$7+(1-$A$1068)*$D906/$B$12*$C$7)</x:f>
        <x:v>0</x:v>
      </x:c>
      <x:c r="BQ906" s="34" t="n">
        <x:f>$B$11*(($A$1069)*$C906/$B$12*$B$7+(1-$A$1069)*$D906/$B$12*$C$7)</x:f>
        <x:v>0</x:v>
      </x:c>
      <x:c r="BR906" s="34" t="n">
        <x:f>$B$11*(($A$1070)*$C906/$B$12*$B$7+(1-$A$1070)*$D906/$B$12*$C$7)</x:f>
        <x:v>0</x:v>
      </x:c>
      <x:c r="BS906" s="34" t="n">
        <x:f>$B$11*(($A$1071)*$C906/$B$12*$B$7+(1-$A$1071)*$D906/$B$12*$C$7)</x:f>
        <x:v>0</x:v>
      </x:c>
      <x:c r="BT906" s="34" t="n">
        <x:f>$B$11*(($A$1072)*$C906/$B$12*$B$7+(1-$A$1072)*$D906/$B$12*$C$7)</x:f>
        <x:v>0</x:v>
      </x:c>
      <x:c r="BU906" s="34" t="n">
        <x:f>$B$11*(($A$1073)*$C906/$B$12*$B$7+(1-$A$1073)*$D906/$B$12*$C$7)</x:f>
        <x:v>0</x:v>
      </x:c>
      <x:c r="BV906" s="34" t="n">
        <x:f>$B$11*(($A$1074)*$C906/$B$12*$B$7+(1-$A$1074)*$D906/$B$12*$C$7)</x:f>
        <x:v>0</x:v>
      </x:c>
      <x:c r="BW906" s="34" t="n">
        <x:f>$B$11*(($A$1075)*$C906/$B$12*$B$7+(1-$A$1075)*$D906/$B$12*$C$7)</x:f>
        <x:v>0</x:v>
      </x:c>
      <x:c r="BX906" s="34" t="n">
        <x:f>$B$11*(($A$1076)*$C906/$B$12*$B$7+(1-$A$1076)*$D906/$B$12*$C$7)</x:f>
        <x:v>0</x:v>
      </x:c>
      <x:c r="BY906" s="34" t="n">
        <x:f>$B$11*(($A$1077)*$C906/$B$12*$B$7+(1-$A$1077)*$D906/$B$12*$C$7)</x:f>
        <x:v>0</x:v>
      </x:c>
      <x:c r="BZ906" s="34" t="n">
        <x:f>$B$11*(($A$1078)*$C906/$B$12*$B$7+(1-$A$1078)*$D906/$B$12*$C$7)</x:f>
        <x:v>0</x:v>
      </x:c>
      <x:c r="CA906" s="34" t="n">
        <x:f>$B$11*(($A$1079)*$C906/$B$12*$B$7+(1-$A$1079)*$D906/$B$12*$C$7)</x:f>
        <x:v>0</x:v>
      </x:c>
      <x:c r="CB906" s="34" t="n">
        <x:f>$B$11*(($A$1080)*$C906/$B$12*$B$7+(1-$A$1080)*$D906/$B$12*$C$7)</x:f>
        <x:v>0</x:v>
      </x:c>
      <x:c r="CC906" s="34" t="n">
        <x:f>$B$11*(($A$1081)*$C906/$B$12*$B$7+(1-$A$1081)*$D906/$B$12*$C$7)</x:f>
        <x:v>0</x:v>
      </x:c>
    </x:row>
    <x:row r="907">
      <x:c r="A907" s="34" t="n">
        <x:v>883</x:v>
      </x:c>
      <x:c r="B907" s="39" t="n">
        <x:v>0.5248718897284866</x:v>
      </x:c>
      <x:c r="C907" s="1" t="n">
        <x:f>SUM(AM907:AV907)</x:f>
        <x:v>0</x:v>
      </x:c>
      <x:c r="D907" s="1" t="n">
        <x:f>SUM(AW907:BF907)</x:f>
        <x:v>0</x:v>
      </x:c>
      <x:c r="E907" s="17" t="n">
        <x:f>(1-C907/$B$12)*$B$8-C907/$B$12*$B$7</x:f>
        <x:v>0.05</x:v>
      </x:c>
      <x:c r="F907" s="17" t="n">
        <x:f>(1-D907/$B$12)*$C$8-D907/$B$12*$C$7</x:f>
        <x:v>0.09</x:v>
      </x:c>
      <x:c r="G907" s="32" t="n">
        <x:f>$B$11*($B$10*C907/$B$12*$B$7+(1-$B$10)*D907/$B$12*$C$7)</x:f>
        <x:v>0</x:v>
      </x:c>
      <x:c r="H907" s="17" t="n">
        <x:f>$B$10*E907+(1-$B$10)*F907</x:f>
        <x:v>0.07</x:v>
      </x:c>
      <x:c r="I907" s="34"/>
      <x:c r="J907" s="34"/>
      <x:c r="K907" s="34"/>
      <x:c r="L907" s="34"/>
      <x:c r="M907" s="34"/>
      <x:c r="N907" s="34"/>
      <x:c r="O907" s="34"/>
      <x:c r="P907" s="34"/>
      <x:c r="Q907" s="34"/>
      <x:c r="R907" s="39" t="n">
        <x:v>-0.9016139832617569</x:v>
      </x:c>
      <x:c r="S907" s="39" t="n">
        <x:v>0.1065396051540179</x:v>
      </x:c>
      <x:c r="T907" s="39" t="n">
        <x:v>0.062207520352012304</x:v>
      </x:c>
      <x:c r="U907" s="39" t="n">
        <x:v>-0.7592468681105848</x:v>
      </x:c>
      <x:c r="V907" s="39" t="n">
        <x:v>-1.0312329423635236</x:v>
      </x:c>
      <x:c r="W907" s="39" t="n">
        <x:v>-1.121903489418661</x:v>
      </x:c>
      <x:c r="X907" s="39" t="n">
        <x:v>0.8692138303918416</x:v>
      </x:c>
      <x:c r="Y907" s="39" t="n">
        <x:v>0.7525915107435276</x:v>
      </x:c>
      <x:c r="Z907" s="39" t="n">
        <x:v>-1.6424327524372022</x:v>
      </x:c>
      <x:c r="AA907" s="39" t="n">
        <x:v>0.11638045184295841</x:v>
      </x:c>
      <x:c r="AB907" s="39" t="n">
        <x:v>0.04424181911816239</x:v>
      </x:c>
      <x:c r="AC907" s="39" t="n">
        <x:v>1.617947115749036</x:v>
      </x:c>
      <x:c r="AD907" s="39" t="n">
        <x:v>1.689975467775259</x:v>
      </x:c>
      <x:c r="AE907" s="39" t="n">
        <x:v>1.9984477143033987</x:v>
      </x:c>
      <x:c r="AF907" s="39" t="n">
        <x:v>-0.48495622255358745</x:v>
      </x:c>
      <x:c r="AG907" s="39" t="n">
        <x:v>0.06360148176560224</x:v>
      </x:c>
      <x:c r="AH907" s="39" t="n">
        <x:v>-0.7175935763257852</x:v>
      </x:c>
      <x:c r="AI907" s="39" t="n">
        <x:v>0.44953428407131546</x:v>
      </x:c>
      <x:c r="AJ907" s="39" t="n">
        <x:v>-1.3182962649702437</x:v>
      </x:c>
      <x:c r="AK907" s="39" t="n">
        <x:v>2.150220081837764</x:v>
      </x:c>
      <x:c r="AL907" s="34"/>
      <x:c r="AM907" s="34" t="n">
        <x:f>IF(SQRT($B$9)*$B907+SQRT(1-$B$9)*R907&lt;_xlfn.NORM.S.INV($B$6),1,0)</x:f>
        <x:v>0</x:v>
      </x:c>
      <x:c r="AN907" s="34" t="n">
        <x:f>IF(SQRT($B$9)*$B907+SQRT(1-$B$9)*S907&lt;_xlfn.NORM.S.INV($B$6),1,0)</x:f>
        <x:v>0</x:v>
      </x:c>
      <x:c r="AO907" s="34" t="n">
        <x:f>IF(SQRT($B$9)*$B907+SQRT(1-$B$9)*T907&lt;_xlfn.NORM.S.INV($B$6),1,0)</x:f>
        <x:v>0</x:v>
      </x:c>
      <x:c r="AP907" s="34" t="n">
        <x:f>IF(SQRT($B$9)*$B907+SQRT(1-$B$9)*U907&lt;_xlfn.NORM.S.INV($B$6),1,0)</x:f>
        <x:v>0</x:v>
      </x:c>
      <x:c r="AQ907" s="34" t="n">
        <x:f>IF(SQRT($B$9)*$B907+SQRT(1-$B$9)*V907&lt;_xlfn.NORM.S.INV($B$6),1,0)</x:f>
        <x:v>0</x:v>
      </x:c>
      <x:c r="AR907" s="34" t="n">
        <x:f>IF(SQRT($B$9)*$B907+SQRT(1-$B$9)*W907&lt;_xlfn.NORM.S.INV($B$6),1,0)</x:f>
        <x:v>0</x:v>
      </x:c>
      <x:c r="AS907" s="34" t="n">
        <x:f>IF(SQRT($B$9)*$B907+SQRT(1-$B$9)*X907&lt;_xlfn.NORM.S.INV($B$6),1,0)</x:f>
        <x:v>0</x:v>
      </x:c>
      <x:c r="AT907" s="34" t="n">
        <x:f>IF(SQRT($B$9)*$B907+SQRT(1-$B$9)*Y907&lt;_xlfn.NORM.S.INV($B$6),1,0)</x:f>
        <x:v>0</x:v>
      </x:c>
      <x:c r="AU907" s="34" t="n">
        <x:f>IF(SQRT($B$9)*$B907+SQRT(1-$B$9)*Z907&lt;_xlfn.NORM.S.INV($B$6),1,0)</x:f>
        <x:v>0</x:v>
      </x:c>
      <x:c r="AV907" s="34" t="n">
        <x:f>IF(SQRT($B$9)*$B907+SQRT(1-$B$9)*AA907&lt;_xlfn.NORM.S.INV($B$6),1,0)</x:f>
        <x:v>0</x:v>
      </x:c>
      <x:c r="AW907" s="34" t="n">
        <x:f>IF(SQRT($C$9)*$B907+SQRT(1-$C$9)*AB907&lt;_xlfn.NORM.S.INV($C$6),1,0)</x:f>
        <x:v>0</x:v>
      </x:c>
      <x:c r="AX907" s="34" t="n">
        <x:f>IF(SQRT($C$9)*$B907+SQRT(1-$C$9)*AC907&lt;_xlfn.NORM.S.INV($C$6),1,0)</x:f>
        <x:v>0</x:v>
      </x:c>
      <x:c r="AY907" s="34" t="n">
        <x:f>IF(SQRT($C$9)*$B907+SQRT(1-$C$9)*AD907&lt;_xlfn.NORM.S.INV($C$6),1,0)</x:f>
        <x:v>0</x:v>
      </x:c>
      <x:c r="AZ907" s="34" t="n">
        <x:f>IF(SQRT($C$9)*$B907+SQRT(1-$C$9)*AE907&lt;_xlfn.NORM.S.INV($C$6),1,0)</x:f>
        <x:v>0</x:v>
      </x:c>
      <x:c r="BA907" s="34" t="n">
        <x:f>IF(SQRT($C$9)*$B907+SQRT(1-$C$9)*AF907&lt;_xlfn.NORM.S.INV($C$6),1,0)</x:f>
        <x:v>0</x:v>
      </x:c>
      <x:c r="BB907" s="34" t="n">
        <x:f>IF(SQRT($C$9)*$B907+SQRT(1-$C$9)*AG907&lt;_xlfn.NORM.S.INV($C$6),1,0)</x:f>
        <x:v>0</x:v>
      </x:c>
      <x:c r="BC907" s="34" t="n">
        <x:f>IF(SQRT($C$9)*$B907+SQRT(1-$C$9)*AH907&lt;_xlfn.NORM.S.INV($C$6),1,0)</x:f>
        <x:v>0</x:v>
      </x:c>
      <x:c r="BD907" s="34" t="n">
        <x:f>IF(SQRT($C$9)*$B907+SQRT(1-$C$9)*AI907&lt;_xlfn.NORM.S.INV($C$6),1,0)</x:f>
        <x:v>0</x:v>
      </x:c>
      <x:c r="BE907" s="34" t="n">
        <x:f>IF(SQRT($C$9)*$B907+SQRT(1-$C$9)*AJ907&lt;_xlfn.NORM.S.INV($C$6),1,0)</x:f>
        <x:v>0</x:v>
      </x:c>
      <x:c r="BF907" s="34" t="n">
        <x:f>IF(SQRT($C$9)*$B907+SQRT(1-$C$9)*AK907&lt;_xlfn.NORM.S.INV($C$6),1,0)</x:f>
        <x:v>0</x:v>
      </x:c>
      <x:c r="BG907" s="34"/>
      <x:c r="BH907" s="34"/>
      <x:c r="BI907" s="34" t="n">
        <x:f>$B$11*(($A$1061)*$C907/$B$12*$B$7+(1-$A$1061)*$D907/$B$12*$C$7)</x:f>
        <x:v>0</x:v>
      </x:c>
      <x:c r="BJ907" s="34" t="n">
        <x:f>$B$11*(($A$1062)*$C907/$B$12*$B$7+(1-$A$1062)*$D907/$B$12*$C$7)</x:f>
        <x:v>0</x:v>
      </x:c>
      <x:c r="BK907" s="34" t="n">
        <x:f>$B$11*(($A$1063)*$C907/$B$12*$B$7+(1-$A$1063)*$D907/$B$12*$C$7)</x:f>
        <x:v>0</x:v>
      </x:c>
      <x:c r="BL907" s="34" t="n">
        <x:f>$B$11*(($A$1064)*$C907/$B$12*$B$7+(1-$A$1064)*$D907/$B$12*$C$7)</x:f>
        <x:v>0</x:v>
      </x:c>
      <x:c r="BM907" s="34" t="n">
        <x:f>$B$11*(($A$1065)*$C907/$B$12*$B$7+(1-$A$1065)*$D907/$B$12*$C$7)</x:f>
        <x:v>0</x:v>
      </x:c>
      <x:c r="BN907" s="34" t="n">
        <x:f>$B$11*(($A$1066)*$C907/$B$12*$B$7+(1-$A$1066)*$D907/$B$12*$C$7)</x:f>
        <x:v>0</x:v>
      </x:c>
      <x:c r="BO907" s="34" t="n">
        <x:f>$B$11*(($A$1067)*$C907/$B$12*$B$7+(1-$A$1067)*$D907/$B$12*$C$7)</x:f>
        <x:v>0</x:v>
      </x:c>
      <x:c r="BP907" s="34" t="n">
        <x:f>$B$11*(($A$1068)*$C907/$B$12*$B$7+(1-$A$1068)*$D907/$B$12*$C$7)</x:f>
        <x:v>0</x:v>
      </x:c>
      <x:c r="BQ907" s="34" t="n">
        <x:f>$B$11*(($A$1069)*$C907/$B$12*$B$7+(1-$A$1069)*$D907/$B$12*$C$7)</x:f>
        <x:v>0</x:v>
      </x:c>
      <x:c r="BR907" s="34" t="n">
        <x:f>$B$11*(($A$1070)*$C907/$B$12*$B$7+(1-$A$1070)*$D907/$B$12*$C$7)</x:f>
        <x:v>0</x:v>
      </x:c>
      <x:c r="BS907" s="34" t="n">
        <x:f>$B$11*(($A$1071)*$C907/$B$12*$B$7+(1-$A$1071)*$D907/$B$12*$C$7)</x:f>
        <x:v>0</x:v>
      </x:c>
      <x:c r="BT907" s="34" t="n">
        <x:f>$B$11*(($A$1072)*$C907/$B$12*$B$7+(1-$A$1072)*$D907/$B$12*$C$7)</x:f>
        <x:v>0</x:v>
      </x:c>
      <x:c r="BU907" s="34" t="n">
        <x:f>$B$11*(($A$1073)*$C907/$B$12*$B$7+(1-$A$1073)*$D907/$B$12*$C$7)</x:f>
        <x:v>0</x:v>
      </x:c>
      <x:c r="BV907" s="34" t="n">
        <x:f>$B$11*(($A$1074)*$C907/$B$12*$B$7+(1-$A$1074)*$D907/$B$12*$C$7)</x:f>
        <x:v>0</x:v>
      </x:c>
      <x:c r="BW907" s="34" t="n">
        <x:f>$B$11*(($A$1075)*$C907/$B$12*$B$7+(1-$A$1075)*$D907/$B$12*$C$7)</x:f>
        <x:v>0</x:v>
      </x:c>
      <x:c r="BX907" s="34" t="n">
        <x:f>$B$11*(($A$1076)*$C907/$B$12*$B$7+(1-$A$1076)*$D907/$B$12*$C$7)</x:f>
        <x:v>0</x:v>
      </x:c>
      <x:c r="BY907" s="34" t="n">
        <x:f>$B$11*(($A$1077)*$C907/$B$12*$B$7+(1-$A$1077)*$D907/$B$12*$C$7)</x:f>
        <x:v>0</x:v>
      </x:c>
      <x:c r="BZ907" s="34" t="n">
        <x:f>$B$11*(($A$1078)*$C907/$B$12*$B$7+(1-$A$1078)*$D907/$B$12*$C$7)</x:f>
        <x:v>0</x:v>
      </x:c>
      <x:c r="CA907" s="34" t="n">
        <x:f>$B$11*(($A$1079)*$C907/$B$12*$B$7+(1-$A$1079)*$D907/$B$12*$C$7)</x:f>
        <x:v>0</x:v>
      </x:c>
      <x:c r="CB907" s="34" t="n">
        <x:f>$B$11*(($A$1080)*$C907/$B$12*$B$7+(1-$A$1080)*$D907/$B$12*$C$7)</x:f>
        <x:v>0</x:v>
      </x:c>
      <x:c r="CC907" s="34" t="n">
        <x:f>$B$11*(($A$1081)*$C907/$B$12*$B$7+(1-$A$1081)*$D907/$B$12*$C$7)</x:f>
        <x:v>0</x:v>
      </x:c>
    </x:row>
    <x:row r="908">
      <x:c r="A908" s="34" t="n">
        <x:v>884</x:v>
      </x:c>
      <x:c r="B908" s="39" t="n">
        <x:v>-0.6245690642201271</x:v>
      </x:c>
      <x:c r="C908" s="1" t="n">
        <x:f>SUM(AM908:AV908)</x:f>
        <x:v>0</x:v>
      </x:c>
      <x:c r="D908" s="1" t="n">
        <x:f>SUM(AW908:BF908)</x:f>
        <x:v>1</x:v>
      </x:c>
      <x:c r="E908" s="17" t="n">
        <x:f>(1-C908/$B$12)*$B$8-C908/$B$12*$B$7</x:f>
        <x:v>0.05</x:v>
      </x:c>
      <x:c r="F908" s="17" t="n">
        <x:f>(1-D908/$B$12)*$C$8-D908/$B$12*$C$7</x:f>
        <x:v>0.021000000000000005</x:v>
      </x:c>
      <x:c r="G908" s="32" t="n">
        <x:f>$B$11*($B$10*C908/$B$12*$B$7+(1-$B$10)*D908/$B$12*$C$7)</x:f>
        <x:v>300</x:v>
      </x:c>
      <x:c r="H908" s="17" t="n">
        <x:f>$B$10*E908+(1-$B$10)*F908</x:f>
        <x:v>0.035500000000000004</x:v>
      </x:c>
      <x:c r="I908" s="34"/>
      <x:c r="J908" s="34"/>
      <x:c r="K908" s="34"/>
      <x:c r="L908" s="34"/>
      <x:c r="M908" s="34"/>
      <x:c r="N908" s="34"/>
      <x:c r="O908" s="34"/>
      <x:c r="P908" s="34"/>
      <x:c r="Q908" s="34"/>
      <x:c r="R908" s="39" t="n">
        <x:v>-0.568302997521246</x:v>
      </x:c>
      <x:c r="S908" s="39" t="n">
        <x:v>0.8901545933192857</x:v>
      </x:c>
      <x:c r="T908" s="39" t="n">
        <x:v>1.3535560277223626</x:v>
      </x:c>
      <x:c r="U908" s="39" t="n">
        <x:v>1.6128791671939406</x:v>
      </x:c>
      <x:c r="V908" s="39" t="n">
        <x:v>-2.1959455582120717</x:v>
      </x:c>
      <x:c r="W908" s="39" t="n">
        <x:v>-0.7121149767344899</x:v>
      </x:c>
      <x:c r="X908" s="39" t="n">
        <x:v>0.6408405023988896</x:v>
      </x:c>
      <x:c r="Y908" s="39" t="n">
        <x:v>-0.19098395992779543</x:v>
      </x:c>
      <x:c r="Z908" s="39" t="n">
        <x:v>-1.7668108163008145</x:v>
      </x:c>
      <x:c r="AA908" s="39" t="n">
        <x:v>-0.6200167092331781</x:v>
      </x:c>
      <x:c r="AB908" s="39" t="n">
        <x:v>0.3727756714225106</x:v>
      </x:c>
      <x:c r="AC908" s="39" t="n">
        <x:v>0.7917838795085129</x:v>
      </x:c>
      <x:c r="AD908" s="39" t="n">
        <x:v>0.1665733675582444</x:v>
      </x:c>
      <x:c r="AE908" s="39" t="n">
        <x:v>-1.654157172490608</x:v>
      </x:c>
      <x:c r="AF908" s="39" t="n">
        <x:v>-0.5257281553043756</x:v>
      </x:c>
      <x:c r="AG908" s="39" t="n">
        <x:v>0.5936602241925193</x:v>
      </x:c>
      <x:c r="AH908" s="39" t="n">
        <x:v>-0.8116246635490034</x:v>
      </x:c>
      <x:c r="AI908" s="39" t="n">
        <x:v>-0.15044984728130598</x:v>
      </x:c>
      <x:c r="AJ908" s="39" t="n">
        <x:v>-0.35479008250530514</x:v>
      </x:c>
      <x:c r="AK908" s="39" t="n">
        <x:v>0.6395581177002151</x:v>
      </x:c>
      <x:c r="AL908" s="34"/>
      <x:c r="AM908" s="34" t="n">
        <x:f>IF(SQRT($B$9)*$B908+SQRT(1-$B$9)*R908&lt;_xlfn.NORM.S.INV($B$6),1,0)</x:f>
        <x:v>0</x:v>
      </x:c>
      <x:c r="AN908" s="34" t="n">
        <x:f>IF(SQRT($B$9)*$B908+SQRT(1-$B$9)*S908&lt;_xlfn.NORM.S.INV($B$6),1,0)</x:f>
        <x:v>0</x:v>
      </x:c>
      <x:c r="AO908" s="34" t="n">
        <x:f>IF(SQRT($B$9)*$B908+SQRT(1-$B$9)*T908&lt;_xlfn.NORM.S.INV($B$6),1,0)</x:f>
        <x:v>0</x:v>
      </x:c>
      <x:c r="AP908" s="34" t="n">
        <x:f>IF(SQRT($B$9)*$B908+SQRT(1-$B$9)*U908&lt;_xlfn.NORM.S.INV($B$6),1,0)</x:f>
        <x:v>0</x:v>
      </x:c>
      <x:c r="AQ908" s="34" t="n">
        <x:f>IF(SQRT($B$9)*$B908+SQRT(1-$B$9)*V908&lt;_xlfn.NORM.S.INV($B$6),1,0)</x:f>
        <x:v>0</x:v>
      </x:c>
      <x:c r="AR908" s="34" t="n">
        <x:f>IF(SQRT($B$9)*$B908+SQRT(1-$B$9)*W908&lt;_xlfn.NORM.S.INV($B$6),1,0)</x:f>
        <x:v>0</x:v>
      </x:c>
      <x:c r="AS908" s="34" t="n">
        <x:f>IF(SQRT($B$9)*$B908+SQRT(1-$B$9)*X908&lt;_xlfn.NORM.S.INV($B$6),1,0)</x:f>
        <x:v>0</x:v>
      </x:c>
      <x:c r="AT908" s="34" t="n">
        <x:f>IF(SQRT($B$9)*$B908+SQRT(1-$B$9)*Y908&lt;_xlfn.NORM.S.INV($B$6),1,0)</x:f>
        <x:v>0</x:v>
      </x:c>
      <x:c r="AU908" s="34" t="n">
        <x:f>IF(SQRT($B$9)*$B908+SQRT(1-$B$9)*Z908&lt;_xlfn.NORM.S.INV($B$6),1,0)</x:f>
        <x:v>0</x:v>
      </x:c>
      <x:c r="AV908" s="34" t="n">
        <x:f>IF(SQRT($B$9)*$B908+SQRT(1-$B$9)*AA908&lt;_xlfn.NORM.S.INV($B$6),1,0)</x:f>
        <x:v>0</x:v>
      </x:c>
      <x:c r="AW908" s="34" t="n">
        <x:f>IF(SQRT($C$9)*$B908+SQRT(1-$C$9)*AB908&lt;_xlfn.NORM.S.INV($C$6),1,0)</x:f>
        <x:v>0</x:v>
      </x:c>
      <x:c r="AX908" s="34" t="n">
        <x:f>IF(SQRT($C$9)*$B908+SQRT(1-$C$9)*AC908&lt;_xlfn.NORM.S.INV($C$6),1,0)</x:f>
        <x:v>0</x:v>
      </x:c>
      <x:c r="AY908" s="34" t="n">
        <x:f>IF(SQRT($C$9)*$B908+SQRT(1-$C$9)*AD908&lt;_xlfn.NORM.S.INV($C$6),1,0)</x:f>
        <x:v>0</x:v>
      </x:c>
      <x:c r="AZ908" s="34" t="n">
        <x:f>IF(SQRT($C$9)*$B908+SQRT(1-$C$9)*AE908&lt;_xlfn.NORM.S.INV($C$6),1,0)</x:f>
        <x:v>1</x:v>
      </x:c>
      <x:c r="BA908" s="34" t="n">
        <x:f>IF(SQRT($C$9)*$B908+SQRT(1-$C$9)*AF908&lt;_xlfn.NORM.S.INV($C$6),1,0)</x:f>
        <x:v>0</x:v>
      </x:c>
      <x:c r="BB908" s="34" t="n">
        <x:f>IF(SQRT($C$9)*$B908+SQRT(1-$C$9)*AG908&lt;_xlfn.NORM.S.INV($C$6),1,0)</x:f>
        <x:v>0</x:v>
      </x:c>
      <x:c r="BC908" s="34" t="n">
        <x:f>IF(SQRT($C$9)*$B908+SQRT(1-$C$9)*AH908&lt;_xlfn.NORM.S.INV($C$6),1,0)</x:f>
        <x:v>0</x:v>
      </x:c>
      <x:c r="BD908" s="34" t="n">
        <x:f>IF(SQRT($C$9)*$B908+SQRT(1-$C$9)*AI908&lt;_xlfn.NORM.S.INV($C$6),1,0)</x:f>
        <x:v>0</x:v>
      </x:c>
      <x:c r="BE908" s="34" t="n">
        <x:f>IF(SQRT($C$9)*$B908+SQRT(1-$C$9)*AJ908&lt;_xlfn.NORM.S.INV($C$6),1,0)</x:f>
        <x:v>0</x:v>
      </x:c>
      <x:c r="BF908" s="34" t="n">
        <x:f>IF(SQRT($C$9)*$B908+SQRT(1-$C$9)*AK908&lt;_xlfn.NORM.S.INV($C$6),1,0)</x:f>
        <x:v>0</x:v>
      </x:c>
      <x:c r="BG908" s="34"/>
      <x:c r="BH908" s="34"/>
      <x:c r="BI908" s="34" t="n">
        <x:f>$B$11*(($A$1061)*$C908/$B$12*$B$7+(1-$A$1061)*$D908/$B$12*$C$7)</x:f>
        <x:v>600</x:v>
      </x:c>
      <x:c r="BJ908" s="34" t="n">
        <x:f>$B$11*(($A$1062)*$C908/$B$12*$B$7+(1-$A$1062)*$D908/$B$12*$C$7)</x:f>
        <x:v>570</x:v>
      </x:c>
      <x:c r="BK908" s="34" t="n">
        <x:f>$B$11*(($A$1063)*$C908/$B$12*$B$7+(1-$A$1063)*$D908/$B$12*$C$7)</x:f>
        <x:v>540</x:v>
      </x:c>
      <x:c r="BL908" s="34" t="n">
        <x:f>$B$11*(($A$1064)*$C908/$B$12*$B$7+(1-$A$1064)*$D908/$B$12*$C$7)</x:f>
        <x:v>509.99999999999994</x:v>
      </x:c>
      <x:c r="BM908" s="34" t="n">
        <x:f>$B$11*(($A$1065)*$C908/$B$12*$B$7+(1-$A$1065)*$D908/$B$12*$C$7)</x:f>
        <x:v>480</x:v>
      </x:c>
      <x:c r="BN908" s="34" t="n">
        <x:f>$B$11*(($A$1066)*$C908/$B$12*$B$7+(1-$A$1066)*$D908/$B$12*$C$7)</x:f>
        <x:v>450</x:v>
      </x:c>
      <x:c r="BO908" s="34" t="n">
        <x:f>$B$11*(($A$1067)*$C908/$B$12*$B$7+(1-$A$1067)*$D908/$B$12*$C$7)</x:f>
        <x:v>419.99999999999994</x:v>
      </x:c>
      <x:c r="BP908" s="34" t="n">
        <x:f>$B$11*(($A$1068)*$C908/$B$12*$B$7+(1-$A$1068)*$D908/$B$12*$C$7)</x:f>
        <x:v>390</x:v>
      </x:c>
      <x:c r="BQ908" s="34" t="n">
        <x:f>$B$11*(($A$1069)*$C908/$B$12*$B$7+(1-$A$1069)*$D908/$B$12*$C$7)</x:f>
        <x:v>360</x:v>
      </x:c>
      <x:c r="BR908" s="34" t="n">
        <x:f>$B$11*(($A$1070)*$C908/$B$12*$B$7+(1-$A$1070)*$D908/$B$12*$C$7)</x:f>
        <x:v>330</x:v>
      </x:c>
      <x:c r="BS908" s="34" t="n">
        <x:f>$B$11*(($A$1071)*$C908/$B$12*$B$7+(1-$A$1071)*$D908/$B$12*$C$7)</x:f>
        <x:v>300</x:v>
      </x:c>
      <x:c r="BT908" s="34" t="n">
        <x:f>$B$11*(($A$1072)*$C908/$B$12*$B$7+(1-$A$1072)*$D908/$B$12*$C$7)</x:f>
        <x:v>270</x:v>
      </x:c>
      <x:c r="BU908" s="34" t="n">
        <x:f>$B$11*(($A$1073)*$C908/$B$12*$B$7+(1-$A$1073)*$D908/$B$12*$C$7)</x:f>
        <x:v>240</x:v>
      </x:c>
      <x:c r="BV908" s="34" t="n">
        <x:f>$B$11*(($A$1074)*$C908/$B$12*$B$7+(1-$A$1074)*$D908/$B$12*$C$7)</x:f>
        <x:v>209.99999999999997</x:v>
      </x:c>
      <x:c r="BW908" s="34" t="n">
        <x:f>$B$11*(($A$1075)*$C908/$B$12*$B$7+(1-$A$1075)*$D908/$B$12*$C$7)</x:f>
        <x:v>180.00000000000003</x:v>
      </x:c>
      <x:c r="BX908" s="34" t="n">
        <x:f>$B$11*(($A$1076)*$C908/$B$12*$B$7+(1-$A$1076)*$D908/$B$12*$C$7)</x:f>
        <x:v>150</x:v>
      </x:c>
      <x:c r="BY908" s="34" t="n">
        <x:f>$B$11*(($A$1077)*$C908/$B$12*$B$7+(1-$A$1077)*$D908/$B$12*$C$7)</x:f>
        <x:v>119.99999999999999</x:v>
      </x:c>
      <x:c r="BZ908" s="34" t="n">
        <x:f>$B$11*(($A$1078)*$C908/$B$12*$B$7+(1-$A$1078)*$D908/$B$12*$C$7)</x:f>
        <x:v>90.00000000000001</x:v>
      </x:c>
      <x:c r="CA908" s="34" t="n">
        <x:f>$B$11*(($A$1079)*$C908/$B$12*$B$7+(1-$A$1079)*$D908/$B$12*$C$7)</x:f>
        <x:v>59.99999999999999</x:v>
      </x:c>
      <x:c r="CB908" s="34" t="n">
        <x:f>$B$11*(($A$1080)*$C908/$B$12*$B$7+(1-$A$1080)*$D908/$B$12*$C$7)</x:f>
        <x:v>30.00000000000003</x:v>
      </x:c>
      <x:c r="CC908" s="34" t="n">
        <x:f>$B$11*(($A$1081)*$C908/$B$12*$B$7+(1-$A$1081)*$D908/$B$12*$C$7)</x:f>
        <x:v>0</x:v>
      </x:c>
    </x:row>
    <x:row r="909">
      <x:c r="A909" s="34" t="n">
        <x:v>885</x:v>
      </x:c>
      <x:c r="B909" s="39" t="n">
        <x:v>0.8967950041640728</x:v>
      </x:c>
      <x:c r="C909" s="1" t="n">
        <x:f>SUM(AM909:AV909)</x:f>
        <x:v>0</x:v>
      </x:c>
      <x:c r="D909" s="1" t="n">
        <x:f>SUM(AW909:BF909)</x:f>
        <x:v>0</x:v>
      </x:c>
      <x:c r="E909" s="17" t="n">
        <x:f>(1-C909/$B$12)*$B$8-C909/$B$12*$B$7</x:f>
        <x:v>0.05</x:v>
      </x:c>
      <x:c r="F909" s="17" t="n">
        <x:f>(1-D909/$B$12)*$C$8-D909/$B$12*$C$7</x:f>
        <x:v>0.09</x:v>
      </x:c>
      <x:c r="G909" s="32" t="n">
        <x:f>$B$11*($B$10*C909/$B$12*$B$7+(1-$B$10)*D909/$B$12*$C$7)</x:f>
        <x:v>0</x:v>
      </x:c>
      <x:c r="H909" s="17" t="n">
        <x:f>$B$10*E909+(1-$B$10)*F909</x:f>
        <x:v>0.07</x:v>
      </x:c>
      <x:c r="I909" s="34"/>
      <x:c r="J909" s="34"/>
      <x:c r="K909" s="34"/>
      <x:c r="L909" s="34"/>
      <x:c r="M909" s="34"/>
      <x:c r="N909" s="34"/>
      <x:c r="O909" s="34"/>
      <x:c r="P909" s="34"/>
      <x:c r="Q909" s="34"/>
      <x:c r="R909" s="39" t="n">
        <x:v>0.8073690255479317</x:v>
      </x:c>
      <x:c r="S909" s="39" t="n">
        <x:v>-0.49021653907697754</x:v>
      </x:c>
      <x:c r="T909" s="39" t="n">
        <x:v>-2.253978006477297</x:v>
      </x:c>
      <x:c r="U909" s="39" t="n">
        <x:v>0.14055655161194103</x:v>
      </x:c>
      <x:c r="V909" s="39" t="n">
        <x:v>0.8605770195836479</x:v>
      </x:c>
      <x:c r="W909" s="39" t="n">
        <x:v>0.07631372743795681</x:v>
      </x:c>
      <x:c r="X909" s="39" t="n">
        <x:v>-1.931478700022243</x:v>
      </x:c>
      <x:c r="Y909" s="39" t="n">
        <x:v>1.3629619334856158</x:v>
      </x:c>
      <x:c r="Z909" s="39" t="n">
        <x:v>-0.22128065069353767</x:v>
      </x:c>
      <x:c r="AA909" s="39" t="n">
        <x:v>2.5579872265484225</x:v>
      </x:c>
      <x:c r="AB909" s="39" t="n">
        <x:v>-1.1593823107231376</x:v>
      </x:c>
      <x:c r="AC909" s="39" t="n">
        <x:v>-0.3955638517283792</x:v>
      </x:c>
      <x:c r="AD909" s="39" t="n">
        <x:v>-0.3583274974155482</x:v>
      </x:c>
      <x:c r="AE909" s="39" t="n">
        <x:v>1.0432937970840201</x:v>
      </x:c>
      <x:c r="AF909" s="39" t="n">
        <x:v>-1.0653069135160294</x:v>
      </x:c>
      <x:c r="AG909" s="39" t="n">
        <x:v>0.3216837742289976</x:v>
      </x:c>
      <x:c r="AH909" s="39" t="n">
        <x:v>-0.071190469263261</x:v>
      </x:c>
      <x:c r="AI909" s="39" t="n">
        <x:v>-0.2757629093835551</x:v>
      </x:c>
      <x:c r="AJ909" s="39" t="n">
        <x:v>0.15856728947953233</x:v>
      </x:c>
      <x:c r="AK909" s="39" t="n">
        <x:v>1.575672823286514</x:v>
      </x:c>
      <x:c r="AL909" s="34"/>
      <x:c r="AM909" s="34" t="n">
        <x:f>IF(SQRT($B$9)*$B909+SQRT(1-$B$9)*R909&lt;_xlfn.NORM.S.INV($B$6),1,0)</x:f>
        <x:v>0</x:v>
      </x:c>
      <x:c r="AN909" s="34" t="n">
        <x:f>IF(SQRT($B$9)*$B909+SQRT(1-$B$9)*S909&lt;_xlfn.NORM.S.INV($B$6),1,0)</x:f>
        <x:v>0</x:v>
      </x:c>
      <x:c r="AO909" s="34" t="n">
        <x:f>IF(SQRT($B$9)*$B909+SQRT(1-$B$9)*T909&lt;_xlfn.NORM.S.INV($B$6),1,0)</x:f>
        <x:v>0</x:v>
      </x:c>
      <x:c r="AP909" s="34" t="n">
        <x:f>IF(SQRT($B$9)*$B909+SQRT(1-$B$9)*U909&lt;_xlfn.NORM.S.INV($B$6),1,0)</x:f>
        <x:v>0</x:v>
      </x:c>
      <x:c r="AQ909" s="34" t="n">
        <x:f>IF(SQRT($B$9)*$B909+SQRT(1-$B$9)*V909&lt;_xlfn.NORM.S.INV($B$6),1,0)</x:f>
        <x:v>0</x:v>
      </x:c>
      <x:c r="AR909" s="34" t="n">
        <x:f>IF(SQRT($B$9)*$B909+SQRT(1-$B$9)*W909&lt;_xlfn.NORM.S.INV($B$6),1,0)</x:f>
        <x:v>0</x:v>
      </x:c>
      <x:c r="AS909" s="34" t="n">
        <x:f>IF(SQRT($B$9)*$B909+SQRT(1-$B$9)*X909&lt;_xlfn.NORM.S.INV($B$6),1,0)</x:f>
        <x:v>0</x:v>
      </x:c>
      <x:c r="AT909" s="34" t="n">
        <x:f>IF(SQRT($B$9)*$B909+SQRT(1-$B$9)*Y909&lt;_xlfn.NORM.S.INV($B$6),1,0)</x:f>
        <x:v>0</x:v>
      </x:c>
      <x:c r="AU909" s="34" t="n">
        <x:f>IF(SQRT($B$9)*$B909+SQRT(1-$B$9)*Z909&lt;_xlfn.NORM.S.INV($B$6),1,0)</x:f>
        <x:v>0</x:v>
      </x:c>
      <x:c r="AV909" s="34" t="n">
        <x:f>IF(SQRT($B$9)*$B909+SQRT(1-$B$9)*AA909&lt;_xlfn.NORM.S.INV($B$6),1,0)</x:f>
        <x:v>0</x:v>
      </x:c>
      <x:c r="AW909" s="34" t="n">
        <x:f>IF(SQRT($C$9)*$B909+SQRT(1-$C$9)*AB909&lt;_xlfn.NORM.S.INV($C$6),1,0)</x:f>
        <x:v>0</x:v>
      </x:c>
      <x:c r="AX909" s="34" t="n">
        <x:f>IF(SQRT($C$9)*$B909+SQRT(1-$C$9)*AC909&lt;_xlfn.NORM.S.INV($C$6),1,0)</x:f>
        <x:v>0</x:v>
      </x:c>
      <x:c r="AY909" s="34" t="n">
        <x:f>IF(SQRT($C$9)*$B909+SQRT(1-$C$9)*AD909&lt;_xlfn.NORM.S.INV($C$6),1,0)</x:f>
        <x:v>0</x:v>
      </x:c>
      <x:c r="AZ909" s="34" t="n">
        <x:f>IF(SQRT($C$9)*$B909+SQRT(1-$C$9)*AE909&lt;_xlfn.NORM.S.INV($C$6),1,0)</x:f>
        <x:v>0</x:v>
      </x:c>
      <x:c r="BA909" s="34" t="n">
        <x:f>IF(SQRT($C$9)*$B909+SQRT(1-$C$9)*AF909&lt;_xlfn.NORM.S.INV($C$6),1,0)</x:f>
        <x:v>0</x:v>
      </x:c>
      <x:c r="BB909" s="34" t="n">
        <x:f>IF(SQRT($C$9)*$B909+SQRT(1-$C$9)*AG909&lt;_xlfn.NORM.S.INV($C$6),1,0)</x:f>
        <x:v>0</x:v>
      </x:c>
      <x:c r="BC909" s="34" t="n">
        <x:f>IF(SQRT($C$9)*$B909+SQRT(1-$C$9)*AH909&lt;_xlfn.NORM.S.INV($C$6),1,0)</x:f>
        <x:v>0</x:v>
      </x:c>
      <x:c r="BD909" s="34" t="n">
        <x:f>IF(SQRT($C$9)*$B909+SQRT(1-$C$9)*AI909&lt;_xlfn.NORM.S.INV($C$6),1,0)</x:f>
        <x:v>0</x:v>
      </x:c>
      <x:c r="BE909" s="34" t="n">
        <x:f>IF(SQRT($C$9)*$B909+SQRT(1-$C$9)*AJ909&lt;_xlfn.NORM.S.INV($C$6),1,0)</x:f>
        <x:v>0</x:v>
      </x:c>
      <x:c r="BF909" s="34" t="n">
        <x:f>IF(SQRT($C$9)*$B909+SQRT(1-$C$9)*AK909&lt;_xlfn.NORM.S.INV($C$6),1,0)</x:f>
        <x:v>0</x:v>
      </x:c>
      <x:c r="BG909" s="34"/>
      <x:c r="BH909" s="34"/>
      <x:c r="BI909" s="34" t="n">
        <x:f>$B$11*(($A$1061)*$C909/$B$12*$B$7+(1-$A$1061)*$D909/$B$12*$C$7)</x:f>
        <x:v>0</x:v>
      </x:c>
      <x:c r="BJ909" s="34" t="n">
        <x:f>$B$11*(($A$1062)*$C909/$B$12*$B$7+(1-$A$1062)*$D909/$B$12*$C$7)</x:f>
        <x:v>0</x:v>
      </x:c>
      <x:c r="BK909" s="34" t="n">
        <x:f>$B$11*(($A$1063)*$C909/$B$12*$B$7+(1-$A$1063)*$D909/$B$12*$C$7)</x:f>
        <x:v>0</x:v>
      </x:c>
      <x:c r="BL909" s="34" t="n">
        <x:f>$B$11*(($A$1064)*$C909/$B$12*$B$7+(1-$A$1064)*$D909/$B$12*$C$7)</x:f>
        <x:v>0</x:v>
      </x:c>
      <x:c r="BM909" s="34" t="n">
        <x:f>$B$11*(($A$1065)*$C909/$B$12*$B$7+(1-$A$1065)*$D909/$B$12*$C$7)</x:f>
        <x:v>0</x:v>
      </x:c>
      <x:c r="BN909" s="34" t="n">
        <x:f>$B$11*(($A$1066)*$C909/$B$12*$B$7+(1-$A$1066)*$D909/$B$12*$C$7)</x:f>
        <x:v>0</x:v>
      </x:c>
      <x:c r="BO909" s="34" t="n">
        <x:f>$B$11*(($A$1067)*$C909/$B$12*$B$7+(1-$A$1067)*$D909/$B$12*$C$7)</x:f>
        <x:v>0</x:v>
      </x:c>
      <x:c r="BP909" s="34" t="n">
        <x:f>$B$11*(($A$1068)*$C909/$B$12*$B$7+(1-$A$1068)*$D909/$B$12*$C$7)</x:f>
        <x:v>0</x:v>
      </x:c>
      <x:c r="BQ909" s="34" t="n">
        <x:f>$B$11*(($A$1069)*$C909/$B$12*$B$7+(1-$A$1069)*$D909/$B$12*$C$7)</x:f>
        <x:v>0</x:v>
      </x:c>
      <x:c r="BR909" s="34" t="n">
        <x:f>$B$11*(($A$1070)*$C909/$B$12*$B$7+(1-$A$1070)*$D909/$B$12*$C$7)</x:f>
        <x:v>0</x:v>
      </x:c>
      <x:c r="BS909" s="34" t="n">
        <x:f>$B$11*(($A$1071)*$C909/$B$12*$B$7+(1-$A$1071)*$D909/$B$12*$C$7)</x:f>
        <x:v>0</x:v>
      </x:c>
      <x:c r="BT909" s="34" t="n">
        <x:f>$B$11*(($A$1072)*$C909/$B$12*$B$7+(1-$A$1072)*$D909/$B$12*$C$7)</x:f>
        <x:v>0</x:v>
      </x:c>
      <x:c r="BU909" s="34" t="n">
        <x:f>$B$11*(($A$1073)*$C909/$B$12*$B$7+(1-$A$1073)*$D909/$B$12*$C$7)</x:f>
        <x:v>0</x:v>
      </x:c>
      <x:c r="BV909" s="34" t="n">
        <x:f>$B$11*(($A$1074)*$C909/$B$12*$B$7+(1-$A$1074)*$D909/$B$12*$C$7)</x:f>
        <x:v>0</x:v>
      </x:c>
      <x:c r="BW909" s="34" t="n">
        <x:f>$B$11*(($A$1075)*$C909/$B$12*$B$7+(1-$A$1075)*$D909/$B$12*$C$7)</x:f>
        <x:v>0</x:v>
      </x:c>
      <x:c r="BX909" s="34" t="n">
        <x:f>$B$11*(($A$1076)*$C909/$B$12*$B$7+(1-$A$1076)*$D909/$B$12*$C$7)</x:f>
        <x:v>0</x:v>
      </x:c>
      <x:c r="BY909" s="34" t="n">
        <x:f>$B$11*(($A$1077)*$C909/$B$12*$B$7+(1-$A$1077)*$D909/$B$12*$C$7)</x:f>
        <x:v>0</x:v>
      </x:c>
      <x:c r="BZ909" s="34" t="n">
        <x:f>$B$11*(($A$1078)*$C909/$B$12*$B$7+(1-$A$1078)*$D909/$B$12*$C$7)</x:f>
        <x:v>0</x:v>
      </x:c>
      <x:c r="CA909" s="34" t="n">
        <x:f>$B$11*(($A$1079)*$C909/$B$12*$B$7+(1-$A$1079)*$D909/$B$12*$C$7)</x:f>
        <x:v>0</x:v>
      </x:c>
      <x:c r="CB909" s="34" t="n">
        <x:f>$B$11*(($A$1080)*$C909/$B$12*$B$7+(1-$A$1080)*$D909/$B$12*$C$7)</x:f>
        <x:v>0</x:v>
      </x:c>
      <x:c r="CC909" s="34" t="n">
        <x:f>$B$11*(($A$1081)*$C909/$B$12*$B$7+(1-$A$1081)*$D909/$B$12*$C$7)</x:f>
        <x:v>0</x:v>
      </x:c>
    </x:row>
    <x:row r="910">
      <x:c r="A910" s="34" t="n">
        <x:v>886</x:v>
      </x:c>
      <x:c r="B910" s="39" t="n">
        <x:v>-0.04271426911938693</x:v>
      </x:c>
      <x:c r="C910" s="1" t="n">
        <x:f>SUM(AM910:AV910)</x:f>
        <x:v>0</x:v>
      </x:c>
      <x:c r="D910" s="1" t="n">
        <x:f>SUM(AW910:BF910)</x:f>
        <x:v>1</x:v>
      </x:c>
      <x:c r="E910" s="17" t="n">
        <x:f>(1-C910/$B$12)*$B$8-C910/$B$12*$B$7</x:f>
        <x:v>0.05</x:v>
      </x:c>
      <x:c r="F910" s="17" t="n">
        <x:f>(1-D910/$B$12)*$C$8-D910/$B$12*$C$7</x:f>
        <x:v>0.021000000000000005</x:v>
      </x:c>
      <x:c r="G910" s="32" t="n">
        <x:f>$B$11*($B$10*C910/$B$12*$B$7+(1-$B$10)*D910/$B$12*$C$7)</x:f>
        <x:v>300</x:v>
      </x:c>
      <x:c r="H910" s="17" t="n">
        <x:f>$B$10*E910+(1-$B$10)*F910</x:f>
        <x:v>0.035500000000000004</x:v>
      </x:c>
      <x:c r="I910" s="34"/>
      <x:c r="J910" s="34"/>
      <x:c r="K910" s="34"/>
      <x:c r="L910" s="34"/>
      <x:c r="M910" s="34"/>
      <x:c r="N910" s="34"/>
      <x:c r="O910" s="34"/>
      <x:c r="P910" s="34"/>
      <x:c r="Q910" s="34"/>
      <x:c r="R910" s="39" t="n">
        <x:v>0.7216981775407714</x:v>
      </x:c>
      <x:c r="S910" s="39" t="n">
        <x:v>-1.5067222670037475</x:v>
      </x:c>
      <x:c r="T910" s="39" t="n">
        <x:v>0.3644271600836439</x:v>
      </x:c>
      <x:c r="U910" s="39" t="n">
        <x:v>1.0063416242330638</x:v>
      </x:c>
      <x:c r="V910" s="39" t="n">
        <x:v>0.0349063705711711</x:v>
      </x:c>
      <x:c r="W910" s="39" t="n">
        <x:v>-0.17416003212153883</x:v>
      </x:c>
      <x:c r="X910" s="39" t="n">
        <x:v>1.483498550691521</x:v>
      </x:c>
      <x:c r="Y910" s="39" t="n">
        <x:v>-0.9129764957793625</x:v>
      </x:c>
      <x:c r="Z910" s="39" t="n">
        <x:v>-1.7495523079008324</x:v>
      </x:c>
      <x:c r="AA910" s="39" t="n">
        <x:v>-0.3066051782629296</x:v>
      </x:c>
      <x:c r="AB910" s="39" t="n">
        <x:v>-0.23348147123620253</x:v>
      </x:c>
      <x:c r="AC910" s="39" t="n">
        <x:v>0.33256766239124785</x:v>
      </x:c>
      <x:c r="AD910" s="39" t="n">
        <x:v>-0.37666830473659246</x:v>
      </x:c>
      <x:c r="AE910" s="39" t="n">
        <x:v>-2.3845567106784684</x:v>
      </x:c>
      <x:c r="AF910" s="39" t="n">
        <x:v>1.5647241230001543</x:v>
      </x:c>
      <x:c r="AG910" s="39" t="n">
        <x:v>-1.2493973279028772</x:v>
      </x:c>
      <x:c r="AH910" s="39" t="n">
        <x:v>-1.295731777739631</x:v>
      </x:c>
      <x:c r="AI910" s="39" t="n">
        <x:v>0.23300502026498943</x:v>
      </x:c>
      <x:c r="AJ910" s="39" t="n">
        <x:v>-0.8603738070254142</x:v>
      </x:c>
      <x:c r="AK910" s="39" t="n">
        <x:v>0.07325761321754494</x:v>
      </x:c>
      <x:c r="AL910" s="34"/>
      <x:c r="AM910" s="34" t="n">
        <x:f>IF(SQRT($B$9)*$B910+SQRT(1-$B$9)*R910&lt;_xlfn.NORM.S.INV($B$6),1,0)</x:f>
        <x:v>0</x:v>
      </x:c>
      <x:c r="AN910" s="34" t="n">
        <x:f>IF(SQRT($B$9)*$B910+SQRT(1-$B$9)*S910&lt;_xlfn.NORM.S.INV($B$6),1,0)</x:f>
        <x:v>0</x:v>
      </x:c>
      <x:c r="AO910" s="34" t="n">
        <x:f>IF(SQRT($B$9)*$B910+SQRT(1-$B$9)*T910&lt;_xlfn.NORM.S.INV($B$6),1,0)</x:f>
        <x:v>0</x:v>
      </x:c>
      <x:c r="AP910" s="34" t="n">
        <x:f>IF(SQRT($B$9)*$B910+SQRT(1-$B$9)*U910&lt;_xlfn.NORM.S.INV($B$6),1,0)</x:f>
        <x:v>0</x:v>
      </x:c>
      <x:c r="AQ910" s="34" t="n">
        <x:f>IF(SQRT($B$9)*$B910+SQRT(1-$B$9)*V910&lt;_xlfn.NORM.S.INV($B$6),1,0)</x:f>
        <x:v>0</x:v>
      </x:c>
      <x:c r="AR910" s="34" t="n">
        <x:f>IF(SQRT($B$9)*$B910+SQRT(1-$B$9)*W910&lt;_xlfn.NORM.S.INV($B$6),1,0)</x:f>
        <x:v>0</x:v>
      </x:c>
      <x:c r="AS910" s="34" t="n">
        <x:f>IF(SQRT($B$9)*$B910+SQRT(1-$B$9)*X910&lt;_xlfn.NORM.S.INV($B$6),1,0)</x:f>
        <x:v>0</x:v>
      </x:c>
      <x:c r="AT910" s="34" t="n">
        <x:f>IF(SQRT($B$9)*$B910+SQRT(1-$B$9)*Y910&lt;_xlfn.NORM.S.INV($B$6),1,0)</x:f>
        <x:v>0</x:v>
      </x:c>
      <x:c r="AU910" s="34" t="n">
        <x:f>IF(SQRT($B$9)*$B910+SQRT(1-$B$9)*Z910&lt;_xlfn.NORM.S.INV($B$6),1,0)</x:f>
        <x:v>0</x:v>
      </x:c>
      <x:c r="AV910" s="34" t="n">
        <x:f>IF(SQRT($B$9)*$B910+SQRT(1-$B$9)*AA910&lt;_xlfn.NORM.S.INV($B$6),1,0)</x:f>
        <x:v>0</x:v>
      </x:c>
      <x:c r="AW910" s="34" t="n">
        <x:f>IF(SQRT($C$9)*$B910+SQRT(1-$C$9)*AB910&lt;_xlfn.NORM.S.INV($C$6),1,0)</x:f>
        <x:v>0</x:v>
      </x:c>
      <x:c r="AX910" s="34" t="n">
        <x:f>IF(SQRT($C$9)*$B910+SQRT(1-$C$9)*AC910&lt;_xlfn.NORM.S.INV($C$6),1,0)</x:f>
        <x:v>0</x:v>
      </x:c>
      <x:c r="AY910" s="34" t="n">
        <x:f>IF(SQRT($C$9)*$B910+SQRT(1-$C$9)*AD910&lt;_xlfn.NORM.S.INV($C$6),1,0)</x:f>
        <x:v>0</x:v>
      </x:c>
      <x:c r="AZ910" s="34" t="n">
        <x:f>IF(SQRT($C$9)*$B910+SQRT(1-$C$9)*AE910&lt;_xlfn.NORM.S.INV($C$6),1,0)</x:f>
        <x:v>1</x:v>
      </x:c>
      <x:c r="BA910" s="34" t="n">
        <x:f>IF(SQRT($C$9)*$B910+SQRT(1-$C$9)*AF910&lt;_xlfn.NORM.S.INV($C$6),1,0)</x:f>
        <x:v>0</x:v>
      </x:c>
      <x:c r="BB910" s="34" t="n">
        <x:f>IF(SQRT($C$9)*$B910+SQRT(1-$C$9)*AG910&lt;_xlfn.NORM.S.INV($C$6),1,0)</x:f>
        <x:v>0</x:v>
      </x:c>
      <x:c r="BC910" s="34" t="n">
        <x:f>IF(SQRT($C$9)*$B910+SQRT(1-$C$9)*AH910&lt;_xlfn.NORM.S.INV($C$6),1,0)</x:f>
        <x:v>0</x:v>
      </x:c>
      <x:c r="BD910" s="34" t="n">
        <x:f>IF(SQRT($C$9)*$B910+SQRT(1-$C$9)*AI910&lt;_xlfn.NORM.S.INV($C$6),1,0)</x:f>
        <x:v>0</x:v>
      </x:c>
      <x:c r="BE910" s="34" t="n">
        <x:f>IF(SQRT($C$9)*$B910+SQRT(1-$C$9)*AJ910&lt;_xlfn.NORM.S.INV($C$6),1,0)</x:f>
        <x:v>0</x:v>
      </x:c>
      <x:c r="BF910" s="34" t="n">
        <x:f>IF(SQRT($C$9)*$B910+SQRT(1-$C$9)*AK910&lt;_xlfn.NORM.S.INV($C$6),1,0)</x:f>
        <x:v>0</x:v>
      </x:c>
      <x:c r="BG910" s="34"/>
      <x:c r="BH910" s="34"/>
      <x:c r="BI910" s="34" t="n">
        <x:f>$B$11*(($A$1061)*$C910/$B$12*$B$7+(1-$A$1061)*$D910/$B$12*$C$7)</x:f>
        <x:v>600</x:v>
      </x:c>
      <x:c r="BJ910" s="34" t="n">
        <x:f>$B$11*(($A$1062)*$C910/$B$12*$B$7+(1-$A$1062)*$D910/$B$12*$C$7)</x:f>
        <x:v>570</x:v>
      </x:c>
      <x:c r="BK910" s="34" t="n">
        <x:f>$B$11*(($A$1063)*$C910/$B$12*$B$7+(1-$A$1063)*$D910/$B$12*$C$7)</x:f>
        <x:v>540</x:v>
      </x:c>
      <x:c r="BL910" s="34" t="n">
        <x:f>$B$11*(($A$1064)*$C910/$B$12*$B$7+(1-$A$1064)*$D910/$B$12*$C$7)</x:f>
        <x:v>509.99999999999994</x:v>
      </x:c>
      <x:c r="BM910" s="34" t="n">
        <x:f>$B$11*(($A$1065)*$C910/$B$12*$B$7+(1-$A$1065)*$D910/$B$12*$C$7)</x:f>
        <x:v>480</x:v>
      </x:c>
      <x:c r="BN910" s="34" t="n">
        <x:f>$B$11*(($A$1066)*$C910/$B$12*$B$7+(1-$A$1066)*$D910/$B$12*$C$7)</x:f>
        <x:v>450</x:v>
      </x:c>
      <x:c r="BO910" s="34" t="n">
        <x:f>$B$11*(($A$1067)*$C910/$B$12*$B$7+(1-$A$1067)*$D910/$B$12*$C$7)</x:f>
        <x:v>419.99999999999994</x:v>
      </x:c>
      <x:c r="BP910" s="34" t="n">
        <x:f>$B$11*(($A$1068)*$C910/$B$12*$B$7+(1-$A$1068)*$D910/$B$12*$C$7)</x:f>
        <x:v>390</x:v>
      </x:c>
      <x:c r="BQ910" s="34" t="n">
        <x:f>$B$11*(($A$1069)*$C910/$B$12*$B$7+(1-$A$1069)*$D910/$B$12*$C$7)</x:f>
        <x:v>360</x:v>
      </x:c>
      <x:c r="BR910" s="34" t="n">
        <x:f>$B$11*(($A$1070)*$C910/$B$12*$B$7+(1-$A$1070)*$D910/$B$12*$C$7)</x:f>
        <x:v>330</x:v>
      </x:c>
      <x:c r="BS910" s="34" t="n">
        <x:f>$B$11*(($A$1071)*$C910/$B$12*$B$7+(1-$A$1071)*$D910/$B$12*$C$7)</x:f>
        <x:v>300</x:v>
      </x:c>
      <x:c r="BT910" s="34" t="n">
        <x:f>$B$11*(($A$1072)*$C910/$B$12*$B$7+(1-$A$1072)*$D910/$B$12*$C$7)</x:f>
        <x:v>270</x:v>
      </x:c>
      <x:c r="BU910" s="34" t="n">
        <x:f>$B$11*(($A$1073)*$C910/$B$12*$B$7+(1-$A$1073)*$D910/$B$12*$C$7)</x:f>
        <x:v>240</x:v>
      </x:c>
      <x:c r="BV910" s="34" t="n">
        <x:f>$B$11*(($A$1074)*$C910/$B$12*$B$7+(1-$A$1074)*$D910/$B$12*$C$7)</x:f>
        <x:v>209.99999999999997</x:v>
      </x:c>
      <x:c r="BW910" s="34" t="n">
        <x:f>$B$11*(($A$1075)*$C910/$B$12*$B$7+(1-$A$1075)*$D910/$B$12*$C$7)</x:f>
        <x:v>180.00000000000003</x:v>
      </x:c>
      <x:c r="BX910" s="34" t="n">
        <x:f>$B$11*(($A$1076)*$C910/$B$12*$B$7+(1-$A$1076)*$D910/$B$12*$C$7)</x:f>
        <x:v>150</x:v>
      </x:c>
      <x:c r="BY910" s="34" t="n">
        <x:f>$B$11*(($A$1077)*$C910/$B$12*$B$7+(1-$A$1077)*$D910/$B$12*$C$7)</x:f>
        <x:v>119.99999999999999</x:v>
      </x:c>
      <x:c r="BZ910" s="34" t="n">
        <x:f>$B$11*(($A$1078)*$C910/$B$12*$B$7+(1-$A$1078)*$D910/$B$12*$C$7)</x:f>
        <x:v>90.00000000000001</x:v>
      </x:c>
      <x:c r="CA910" s="34" t="n">
        <x:f>$B$11*(($A$1079)*$C910/$B$12*$B$7+(1-$A$1079)*$D910/$B$12*$C$7)</x:f>
        <x:v>59.99999999999999</x:v>
      </x:c>
      <x:c r="CB910" s="34" t="n">
        <x:f>$B$11*(($A$1080)*$C910/$B$12*$B$7+(1-$A$1080)*$D910/$B$12*$C$7)</x:f>
        <x:v>30.00000000000003</x:v>
      </x:c>
      <x:c r="CC910" s="34" t="n">
        <x:f>$B$11*(($A$1081)*$C910/$B$12*$B$7+(1-$A$1081)*$D910/$B$12*$C$7)</x:f>
        <x:v>0</x:v>
      </x:c>
    </x:row>
    <x:row r="911">
      <x:c r="A911" s="34" t="n">
        <x:v>887</x:v>
      </x:c>
      <x:c r="B911" s="39" t="n">
        <x:v>-0.4706476707921266</x:v>
      </x:c>
      <x:c r="C911" s="1" t="n">
        <x:f>SUM(AM911:AV911)</x:f>
        <x:v>0</x:v>
      </x:c>
      <x:c r="D911" s="1" t="n">
        <x:f>SUM(AW911:BF911)</x:f>
        <x:v>1</x:v>
      </x:c>
      <x:c r="E911" s="17" t="n">
        <x:f>(1-C911/$B$12)*$B$8-C911/$B$12*$B$7</x:f>
        <x:v>0.05</x:v>
      </x:c>
      <x:c r="F911" s="17" t="n">
        <x:f>(1-D911/$B$12)*$C$8-D911/$B$12*$C$7</x:f>
        <x:v>0.021000000000000005</x:v>
      </x:c>
      <x:c r="G911" s="32" t="n">
        <x:f>$B$11*($B$10*C911/$B$12*$B$7+(1-$B$10)*D911/$B$12*$C$7)</x:f>
        <x:v>300</x:v>
      </x:c>
      <x:c r="H911" s="17" t="n">
        <x:f>$B$10*E911+(1-$B$10)*F911</x:f>
        <x:v>0.035500000000000004</x:v>
      </x:c>
      <x:c r="I911" s="34"/>
      <x:c r="J911" s="34"/>
      <x:c r="K911" s="34"/>
      <x:c r="L911" s="34"/>
      <x:c r="M911" s="34"/>
      <x:c r="N911" s="34"/>
      <x:c r="O911" s="34"/>
      <x:c r="P911" s="34"/>
      <x:c r="Q911" s="34"/>
      <x:c r="R911" s="39" t="n">
        <x:v>0.23182413854566164</x:v>
      </x:c>
      <x:c r="S911" s="39" t="n">
        <x:v>-0.8578726164219019</x:v>
      </x:c>
      <x:c r="T911" s="39" t="n">
        <x:v>0.5018740197428346</x:v>
      </x:c>
      <x:c r="U911" s="39" t="n">
        <x:v>1.5283796499798492</x:v>
      </x:c>
      <x:c r="V911" s="39" t="n">
        <x:v>-0.36466278170172683</x:v>
      </x:c>
      <x:c r="W911" s="39" t="n">
        <x:v>-0.10647432729763762</x:v>
      </x:c>
      <x:c r="X911" s="39" t="n">
        <x:v>0.525358793702709</x:v>
      </x:c>
      <x:c r="Y911" s="39" t="n">
        <x:v>-0.7758785104748145</x:v>
      </x:c>
      <x:c r="Z911" s="39" t="n">
        <x:v>0.4599988000937253</x:v>
      </x:c>
      <x:c r="AA911" s="39" t="n">
        <x:v>-0.6238783658559608</x:v>
      </x:c>
      <x:c r="AB911" s="39" t="n">
        <x:v>-1.527711671714552</x:v>
      </x:c>
      <x:c r="AC911" s="39" t="n">
        <x:v>0.08439073491096678</x:v>
      </x:c>
      <x:c r="AD911" s="39" t="n">
        <x:v>-1.3766415889835986</x:v>
      </x:c>
      <x:c r="AE911" s="39" t="n">
        <x:v>1.0728586371356994</x:v>
      </x:c>
      <x:c r="AF911" s="39" t="n">
        <x:v>-0.4552212413337795</x:v>
      </x:c>
      <x:c r="AG911" s="39" t="n">
        <x:v>-0.7548359363329321</x:v>
      </x:c>
      <x:c r="AH911" s="39" t="n">
        <x:v>0.6230197333679695</x:v>
      </x:c>
      <x:c r="AI911" s="39" t="n">
        <x:v>-1.734975483719978</x:v>
      </x:c>
      <x:c r="AJ911" s="39" t="n">
        <x:v>-0.0799347310912758</x:v>
      </x:c>
      <x:c r="AK911" s="39" t="n">
        <x:v>-0.8254675344780371</x:v>
      </x:c>
      <x:c r="AL911" s="34"/>
      <x:c r="AM911" s="34" t="n">
        <x:f>IF(SQRT($B$9)*$B911+SQRT(1-$B$9)*R911&lt;_xlfn.NORM.S.INV($B$6),1,0)</x:f>
        <x:v>0</x:v>
      </x:c>
      <x:c r="AN911" s="34" t="n">
        <x:f>IF(SQRT($B$9)*$B911+SQRT(1-$B$9)*S911&lt;_xlfn.NORM.S.INV($B$6),1,0)</x:f>
        <x:v>0</x:v>
      </x:c>
      <x:c r="AO911" s="34" t="n">
        <x:f>IF(SQRT($B$9)*$B911+SQRT(1-$B$9)*T911&lt;_xlfn.NORM.S.INV($B$6),1,0)</x:f>
        <x:v>0</x:v>
      </x:c>
      <x:c r="AP911" s="34" t="n">
        <x:f>IF(SQRT($B$9)*$B911+SQRT(1-$B$9)*U911&lt;_xlfn.NORM.S.INV($B$6),1,0)</x:f>
        <x:v>0</x:v>
      </x:c>
      <x:c r="AQ911" s="34" t="n">
        <x:f>IF(SQRT($B$9)*$B911+SQRT(1-$B$9)*V911&lt;_xlfn.NORM.S.INV($B$6),1,0)</x:f>
        <x:v>0</x:v>
      </x:c>
      <x:c r="AR911" s="34" t="n">
        <x:f>IF(SQRT($B$9)*$B911+SQRT(1-$B$9)*W911&lt;_xlfn.NORM.S.INV($B$6),1,0)</x:f>
        <x:v>0</x:v>
      </x:c>
      <x:c r="AS911" s="34" t="n">
        <x:f>IF(SQRT($B$9)*$B911+SQRT(1-$B$9)*X911&lt;_xlfn.NORM.S.INV($B$6),1,0)</x:f>
        <x:v>0</x:v>
      </x:c>
      <x:c r="AT911" s="34" t="n">
        <x:f>IF(SQRT($B$9)*$B911+SQRT(1-$B$9)*Y911&lt;_xlfn.NORM.S.INV($B$6),1,0)</x:f>
        <x:v>0</x:v>
      </x:c>
      <x:c r="AU911" s="34" t="n">
        <x:f>IF(SQRT($B$9)*$B911+SQRT(1-$B$9)*Z911&lt;_xlfn.NORM.S.INV($B$6),1,0)</x:f>
        <x:v>0</x:v>
      </x:c>
      <x:c r="AV911" s="34" t="n">
        <x:f>IF(SQRT($B$9)*$B911+SQRT(1-$B$9)*AA911&lt;_xlfn.NORM.S.INV($B$6),1,0)</x:f>
        <x:v>0</x:v>
      </x:c>
      <x:c r="AW911" s="34" t="n">
        <x:f>IF(SQRT($C$9)*$B911+SQRT(1-$C$9)*AB911&lt;_xlfn.NORM.S.INV($C$6),1,0)</x:f>
        <x:v>0</x:v>
      </x:c>
      <x:c r="AX911" s="34" t="n">
        <x:f>IF(SQRT($C$9)*$B911+SQRT(1-$C$9)*AC911&lt;_xlfn.NORM.S.INV($C$6),1,0)</x:f>
        <x:v>0</x:v>
      </x:c>
      <x:c r="AY911" s="34" t="n">
        <x:f>IF(SQRT($C$9)*$B911+SQRT(1-$C$9)*AD911&lt;_xlfn.NORM.S.INV($C$6),1,0)</x:f>
        <x:v>0</x:v>
      </x:c>
      <x:c r="AZ911" s="34" t="n">
        <x:f>IF(SQRT($C$9)*$B911+SQRT(1-$C$9)*AE911&lt;_xlfn.NORM.S.INV($C$6),1,0)</x:f>
        <x:v>0</x:v>
      </x:c>
      <x:c r="BA911" s="34" t="n">
        <x:f>IF(SQRT($C$9)*$B911+SQRT(1-$C$9)*AF911&lt;_xlfn.NORM.S.INV($C$6),1,0)</x:f>
        <x:v>0</x:v>
      </x:c>
      <x:c r="BB911" s="34" t="n">
        <x:f>IF(SQRT($C$9)*$B911+SQRT(1-$C$9)*AG911&lt;_xlfn.NORM.S.INV($C$6),1,0)</x:f>
        <x:v>0</x:v>
      </x:c>
      <x:c r="BC911" s="34" t="n">
        <x:f>IF(SQRT($C$9)*$B911+SQRT(1-$C$9)*AH911&lt;_xlfn.NORM.S.INV($C$6),1,0)</x:f>
        <x:v>0</x:v>
      </x:c>
      <x:c r="BD911" s="34" t="n">
        <x:f>IF(SQRT($C$9)*$B911+SQRT(1-$C$9)*AI911&lt;_xlfn.NORM.S.INV($C$6),1,0)</x:f>
        <x:v>1</x:v>
      </x:c>
      <x:c r="BE911" s="34" t="n">
        <x:f>IF(SQRT($C$9)*$B911+SQRT(1-$C$9)*AJ911&lt;_xlfn.NORM.S.INV($C$6),1,0)</x:f>
        <x:v>0</x:v>
      </x:c>
      <x:c r="BF911" s="34" t="n">
        <x:f>IF(SQRT($C$9)*$B911+SQRT(1-$C$9)*AK911&lt;_xlfn.NORM.S.INV($C$6),1,0)</x:f>
        <x:v>0</x:v>
      </x:c>
      <x:c r="BG911" s="34"/>
      <x:c r="BH911" s="34"/>
      <x:c r="BI911" s="34" t="n">
        <x:f>$B$11*(($A$1061)*$C911/$B$12*$B$7+(1-$A$1061)*$D911/$B$12*$C$7)</x:f>
        <x:v>600</x:v>
      </x:c>
      <x:c r="BJ911" s="34" t="n">
        <x:f>$B$11*(($A$1062)*$C911/$B$12*$B$7+(1-$A$1062)*$D911/$B$12*$C$7)</x:f>
        <x:v>570</x:v>
      </x:c>
      <x:c r="BK911" s="34" t="n">
        <x:f>$B$11*(($A$1063)*$C911/$B$12*$B$7+(1-$A$1063)*$D911/$B$12*$C$7)</x:f>
        <x:v>540</x:v>
      </x:c>
      <x:c r="BL911" s="34" t="n">
        <x:f>$B$11*(($A$1064)*$C911/$B$12*$B$7+(1-$A$1064)*$D911/$B$12*$C$7)</x:f>
        <x:v>509.99999999999994</x:v>
      </x:c>
      <x:c r="BM911" s="34" t="n">
        <x:f>$B$11*(($A$1065)*$C911/$B$12*$B$7+(1-$A$1065)*$D911/$B$12*$C$7)</x:f>
        <x:v>480</x:v>
      </x:c>
      <x:c r="BN911" s="34" t="n">
        <x:f>$B$11*(($A$1066)*$C911/$B$12*$B$7+(1-$A$1066)*$D911/$B$12*$C$7)</x:f>
        <x:v>450</x:v>
      </x:c>
      <x:c r="BO911" s="34" t="n">
        <x:f>$B$11*(($A$1067)*$C911/$B$12*$B$7+(1-$A$1067)*$D911/$B$12*$C$7)</x:f>
        <x:v>419.99999999999994</x:v>
      </x:c>
      <x:c r="BP911" s="34" t="n">
        <x:f>$B$11*(($A$1068)*$C911/$B$12*$B$7+(1-$A$1068)*$D911/$B$12*$C$7)</x:f>
        <x:v>390</x:v>
      </x:c>
      <x:c r="BQ911" s="34" t="n">
        <x:f>$B$11*(($A$1069)*$C911/$B$12*$B$7+(1-$A$1069)*$D911/$B$12*$C$7)</x:f>
        <x:v>360</x:v>
      </x:c>
      <x:c r="BR911" s="34" t="n">
        <x:f>$B$11*(($A$1070)*$C911/$B$12*$B$7+(1-$A$1070)*$D911/$B$12*$C$7)</x:f>
        <x:v>330</x:v>
      </x:c>
      <x:c r="BS911" s="34" t="n">
        <x:f>$B$11*(($A$1071)*$C911/$B$12*$B$7+(1-$A$1071)*$D911/$B$12*$C$7)</x:f>
        <x:v>300</x:v>
      </x:c>
      <x:c r="BT911" s="34" t="n">
        <x:f>$B$11*(($A$1072)*$C911/$B$12*$B$7+(1-$A$1072)*$D911/$B$12*$C$7)</x:f>
        <x:v>270</x:v>
      </x:c>
      <x:c r="BU911" s="34" t="n">
        <x:f>$B$11*(($A$1073)*$C911/$B$12*$B$7+(1-$A$1073)*$D911/$B$12*$C$7)</x:f>
        <x:v>240</x:v>
      </x:c>
      <x:c r="BV911" s="34" t="n">
        <x:f>$B$11*(($A$1074)*$C911/$B$12*$B$7+(1-$A$1074)*$D911/$B$12*$C$7)</x:f>
        <x:v>209.99999999999997</x:v>
      </x:c>
      <x:c r="BW911" s="34" t="n">
        <x:f>$B$11*(($A$1075)*$C911/$B$12*$B$7+(1-$A$1075)*$D911/$B$12*$C$7)</x:f>
        <x:v>180.00000000000003</x:v>
      </x:c>
      <x:c r="BX911" s="34" t="n">
        <x:f>$B$11*(($A$1076)*$C911/$B$12*$B$7+(1-$A$1076)*$D911/$B$12*$C$7)</x:f>
        <x:v>150</x:v>
      </x:c>
      <x:c r="BY911" s="34" t="n">
        <x:f>$B$11*(($A$1077)*$C911/$B$12*$B$7+(1-$A$1077)*$D911/$B$12*$C$7)</x:f>
        <x:v>119.99999999999999</x:v>
      </x:c>
      <x:c r="BZ911" s="34" t="n">
        <x:f>$B$11*(($A$1078)*$C911/$B$12*$B$7+(1-$A$1078)*$D911/$B$12*$C$7)</x:f>
        <x:v>90.00000000000001</x:v>
      </x:c>
      <x:c r="CA911" s="34" t="n">
        <x:f>$B$11*(($A$1079)*$C911/$B$12*$B$7+(1-$A$1079)*$D911/$B$12*$C$7)</x:f>
        <x:v>59.99999999999999</x:v>
      </x:c>
      <x:c r="CB911" s="34" t="n">
        <x:f>$B$11*(($A$1080)*$C911/$B$12*$B$7+(1-$A$1080)*$D911/$B$12*$C$7)</x:f>
        <x:v>30.00000000000003</x:v>
      </x:c>
      <x:c r="CC911" s="34" t="n">
        <x:f>$B$11*(($A$1081)*$C911/$B$12*$B$7+(1-$A$1081)*$D911/$B$12*$C$7)</x:f>
        <x:v>0</x:v>
      </x:c>
    </x:row>
    <x:row r="912">
      <x:c r="A912" s="34" t="n">
        <x:v>888</x:v>
      </x:c>
      <x:c r="B912" s="39" t="n">
        <x:v>-0.04310159476508422</x:v>
      </x:c>
      <x:c r="C912" s="1" t="n">
        <x:f>SUM(AM912:AV912)</x:f>
        <x:v>0</x:v>
      </x:c>
      <x:c r="D912" s="1" t="n">
        <x:f>SUM(AW912:BF912)</x:f>
        <x:v>0</x:v>
      </x:c>
      <x:c r="E912" s="17" t="n">
        <x:f>(1-C912/$B$12)*$B$8-C912/$B$12*$B$7</x:f>
        <x:v>0.05</x:v>
      </x:c>
      <x:c r="F912" s="17" t="n">
        <x:f>(1-D912/$B$12)*$C$8-D912/$B$12*$C$7</x:f>
        <x:v>0.09</x:v>
      </x:c>
      <x:c r="G912" s="32" t="n">
        <x:f>$B$11*($B$10*C912/$B$12*$B$7+(1-$B$10)*D912/$B$12*$C$7)</x:f>
        <x:v>0</x:v>
      </x:c>
      <x:c r="H912" s="17" t="n">
        <x:f>$B$10*E912+(1-$B$10)*F912</x:f>
        <x:v>0.07</x:v>
      </x:c>
      <x:c r="I912" s="34"/>
      <x:c r="J912" s="34"/>
      <x:c r="K912" s="34"/>
      <x:c r="L912" s="34"/>
      <x:c r="M912" s="34"/>
      <x:c r="N912" s="34"/>
      <x:c r="O912" s="34"/>
      <x:c r="P912" s="34"/>
      <x:c r="Q912" s="34"/>
      <x:c r="R912" s="39" t="n">
        <x:v>-0.8065413198321187</x:v>
      </x:c>
      <x:c r="S912" s="39" t="n">
        <x:v>0.10793984906025281</x:v>
      </x:c>
      <x:c r="T912" s="39" t="n">
        <x:v>-1.2916892498853798</x:v>
      </x:c>
      <x:c r="U912" s="39" t="n">
        <x:v>-1.311625763601358</x:v>
      </x:c>
      <x:c r="V912" s="39" t="n">
        <x:v>1.8087877176835672</x:v>
      </x:c>
      <x:c r="W912" s="39" t="n">
        <x:v>-0.7468095281675707</x:v>
      </x:c>
      <x:c r="X912" s="39" t="n">
        <x:v>0.9863367092939881</x:v>
      </x:c>
      <x:c r="Y912" s="39" t="n">
        <x:v>1.353444536675661</x:v>
      </x:c>
      <x:c r="Z912" s="39" t="n">
        <x:v>-0.14331885387026116</x:v>
      </x:c>
      <x:c r="AA912" s="39" t="n">
        <x:v>-1.1707750601202345</x:v>
      </x:c>
      <x:c r="AB912" s="39" t="n">
        <x:v>-0.6540076286741692</x:v>
      </x:c>
      <x:c r="AC912" s="39" t="n">
        <x:v>-0.05930257936786944</x:v>
      </x:c>
      <x:c r="AD912" s="39" t="n">
        <x:v>0.010692446516036696</x:v>
      </x:c>
      <x:c r="AE912" s="39" t="n">
        <x:v>0.6122358695911767</x:v>
      </x:c>
      <x:c r="AF912" s="39" t="n">
        <x:v>0.6764643208909319</x:v>
      </x:c>
      <x:c r="AG912" s="39" t="n">
        <x:v>0.018653651634192154</x:v>
      </x:c>
      <x:c r="AH912" s="39" t="n">
        <x:v>-0.45798324221863507</x:v>
      </x:c>
      <x:c r="AI912" s="39" t="n">
        <x:v>0.6985734814397296</x:v>
      </x:c>
      <x:c r="AJ912" s="39" t="n">
        <x:v>-1.595677362800985</x:v>
      </x:c>
      <x:c r="AK912" s="39" t="n">
        <x:v>-0.7315784641360203</x:v>
      </x:c>
      <x:c r="AL912" s="34"/>
      <x:c r="AM912" s="34" t="n">
        <x:f>IF(SQRT($B$9)*$B912+SQRT(1-$B$9)*R912&lt;_xlfn.NORM.S.INV($B$6),1,0)</x:f>
        <x:v>0</x:v>
      </x:c>
      <x:c r="AN912" s="34" t="n">
        <x:f>IF(SQRT($B$9)*$B912+SQRT(1-$B$9)*S912&lt;_xlfn.NORM.S.INV($B$6),1,0)</x:f>
        <x:v>0</x:v>
      </x:c>
      <x:c r="AO912" s="34" t="n">
        <x:f>IF(SQRT($B$9)*$B912+SQRT(1-$B$9)*T912&lt;_xlfn.NORM.S.INV($B$6),1,0)</x:f>
        <x:v>0</x:v>
      </x:c>
      <x:c r="AP912" s="34" t="n">
        <x:f>IF(SQRT($B$9)*$B912+SQRT(1-$B$9)*U912&lt;_xlfn.NORM.S.INV($B$6),1,0)</x:f>
        <x:v>0</x:v>
      </x:c>
      <x:c r="AQ912" s="34" t="n">
        <x:f>IF(SQRT($B$9)*$B912+SQRT(1-$B$9)*V912&lt;_xlfn.NORM.S.INV($B$6),1,0)</x:f>
        <x:v>0</x:v>
      </x:c>
      <x:c r="AR912" s="34" t="n">
        <x:f>IF(SQRT($B$9)*$B912+SQRT(1-$B$9)*W912&lt;_xlfn.NORM.S.INV($B$6),1,0)</x:f>
        <x:v>0</x:v>
      </x:c>
      <x:c r="AS912" s="34" t="n">
        <x:f>IF(SQRT($B$9)*$B912+SQRT(1-$B$9)*X912&lt;_xlfn.NORM.S.INV($B$6),1,0)</x:f>
        <x:v>0</x:v>
      </x:c>
      <x:c r="AT912" s="34" t="n">
        <x:f>IF(SQRT($B$9)*$B912+SQRT(1-$B$9)*Y912&lt;_xlfn.NORM.S.INV($B$6),1,0)</x:f>
        <x:v>0</x:v>
      </x:c>
      <x:c r="AU912" s="34" t="n">
        <x:f>IF(SQRT($B$9)*$B912+SQRT(1-$B$9)*Z912&lt;_xlfn.NORM.S.INV($B$6),1,0)</x:f>
        <x:v>0</x:v>
      </x:c>
      <x:c r="AV912" s="34" t="n">
        <x:f>IF(SQRT($B$9)*$B912+SQRT(1-$B$9)*AA912&lt;_xlfn.NORM.S.INV($B$6),1,0)</x:f>
        <x:v>0</x:v>
      </x:c>
      <x:c r="AW912" s="34" t="n">
        <x:f>IF(SQRT($C$9)*$B912+SQRT(1-$C$9)*AB912&lt;_xlfn.NORM.S.INV($C$6),1,0)</x:f>
        <x:v>0</x:v>
      </x:c>
      <x:c r="AX912" s="34" t="n">
        <x:f>IF(SQRT($C$9)*$B912+SQRT(1-$C$9)*AC912&lt;_xlfn.NORM.S.INV($C$6),1,0)</x:f>
        <x:v>0</x:v>
      </x:c>
      <x:c r="AY912" s="34" t="n">
        <x:f>IF(SQRT($C$9)*$B912+SQRT(1-$C$9)*AD912&lt;_xlfn.NORM.S.INV($C$6),1,0)</x:f>
        <x:v>0</x:v>
      </x:c>
      <x:c r="AZ912" s="34" t="n">
        <x:f>IF(SQRT($C$9)*$B912+SQRT(1-$C$9)*AE912&lt;_xlfn.NORM.S.INV($C$6),1,0)</x:f>
        <x:v>0</x:v>
      </x:c>
      <x:c r="BA912" s="34" t="n">
        <x:f>IF(SQRT($C$9)*$B912+SQRT(1-$C$9)*AF912&lt;_xlfn.NORM.S.INV($C$6),1,0)</x:f>
        <x:v>0</x:v>
      </x:c>
      <x:c r="BB912" s="34" t="n">
        <x:f>IF(SQRT($C$9)*$B912+SQRT(1-$C$9)*AG912&lt;_xlfn.NORM.S.INV($C$6),1,0)</x:f>
        <x:v>0</x:v>
      </x:c>
      <x:c r="BC912" s="34" t="n">
        <x:f>IF(SQRT($C$9)*$B912+SQRT(1-$C$9)*AH912&lt;_xlfn.NORM.S.INV($C$6),1,0)</x:f>
        <x:v>0</x:v>
      </x:c>
      <x:c r="BD912" s="34" t="n">
        <x:f>IF(SQRT($C$9)*$B912+SQRT(1-$C$9)*AI912&lt;_xlfn.NORM.S.INV($C$6),1,0)</x:f>
        <x:v>0</x:v>
      </x:c>
      <x:c r="BE912" s="34" t="n">
        <x:f>IF(SQRT($C$9)*$B912+SQRT(1-$C$9)*AJ912&lt;_xlfn.NORM.S.INV($C$6),1,0)</x:f>
        <x:v>0</x:v>
      </x:c>
      <x:c r="BF912" s="34" t="n">
        <x:f>IF(SQRT($C$9)*$B912+SQRT(1-$C$9)*AK912&lt;_xlfn.NORM.S.INV($C$6),1,0)</x:f>
        <x:v>0</x:v>
      </x:c>
      <x:c r="BG912" s="34"/>
      <x:c r="BH912" s="34"/>
      <x:c r="BI912" s="34" t="n">
        <x:f>$B$11*(($A$1061)*$C912/$B$12*$B$7+(1-$A$1061)*$D912/$B$12*$C$7)</x:f>
        <x:v>0</x:v>
      </x:c>
      <x:c r="BJ912" s="34" t="n">
        <x:f>$B$11*(($A$1062)*$C912/$B$12*$B$7+(1-$A$1062)*$D912/$B$12*$C$7)</x:f>
        <x:v>0</x:v>
      </x:c>
      <x:c r="BK912" s="34" t="n">
        <x:f>$B$11*(($A$1063)*$C912/$B$12*$B$7+(1-$A$1063)*$D912/$B$12*$C$7)</x:f>
        <x:v>0</x:v>
      </x:c>
      <x:c r="BL912" s="34" t="n">
        <x:f>$B$11*(($A$1064)*$C912/$B$12*$B$7+(1-$A$1064)*$D912/$B$12*$C$7)</x:f>
        <x:v>0</x:v>
      </x:c>
      <x:c r="BM912" s="34" t="n">
        <x:f>$B$11*(($A$1065)*$C912/$B$12*$B$7+(1-$A$1065)*$D912/$B$12*$C$7)</x:f>
        <x:v>0</x:v>
      </x:c>
      <x:c r="BN912" s="34" t="n">
        <x:f>$B$11*(($A$1066)*$C912/$B$12*$B$7+(1-$A$1066)*$D912/$B$12*$C$7)</x:f>
        <x:v>0</x:v>
      </x:c>
      <x:c r="BO912" s="34" t="n">
        <x:f>$B$11*(($A$1067)*$C912/$B$12*$B$7+(1-$A$1067)*$D912/$B$12*$C$7)</x:f>
        <x:v>0</x:v>
      </x:c>
      <x:c r="BP912" s="34" t="n">
        <x:f>$B$11*(($A$1068)*$C912/$B$12*$B$7+(1-$A$1068)*$D912/$B$12*$C$7)</x:f>
        <x:v>0</x:v>
      </x:c>
      <x:c r="BQ912" s="34" t="n">
        <x:f>$B$11*(($A$1069)*$C912/$B$12*$B$7+(1-$A$1069)*$D912/$B$12*$C$7)</x:f>
        <x:v>0</x:v>
      </x:c>
      <x:c r="BR912" s="34" t="n">
        <x:f>$B$11*(($A$1070)*$C912/$B$12*$B$7+(1-$A$1070)*$D912/$B$12*$C$7)</x:f>
        <x:v>0</x:v>
      </x:c>
      <x:c r="BS912" s="34" t="n">
        <x:f>$B$11*(($A$1071)*$C912/$B$12*$B$7+(1-$A$1071)*$D912/$B$12*$C$7)</x:f>
        <x:v>0</x:v>
      </x:c>
      <x:c r="BT912" s="34" t="n">
        <x:f>$B$11*(($A$1072)*$C912/$B$12*$B$7+(1-$A$1072)*$D912/$B$12*$C$7)</x:f>
        <x:v>0</x:v>
      </x:c>
      <x:c r="BU912" s="34" t="n">
        <x:f>$B$11*(($A$1073)*$C912/$B$12*$B$7+(1-$A$1073)*$D912/$B$12*$C$7)</x:f>
        <x:v>0</x:v>
      </x:c>
      <x:c r="BV912" s="34" t="n">
        <x:f>$B$11*(($A$1074)*$C912/$B$12*$B$7+(1-$A$1074)*$D912/$B$12*$C$7)</x:f>
        <x:v>0</x:v>
      </x:c>
      <x:c r="BW912" s="34" t="n">
        <x:f>$B$11*(($A$1075)*$C912/$B$12*$B$7+(1-$A$1075)*$D912/$B$12*$C$7)</x:f>
        <x:v>0</x:v>
      </x:c>
      <x:c r="BX912" s="34" t="n">
        <x:f>$B$11*(($A$1076)*$C912/$B$12*$B$7+(1-$A$1076)*$D912/$B$12*$C$7)</x:f>
        <x:v>0</x:v>
      </x:c>
      <x:c r="BY912" s="34" t="n">
        <x:f>$B$11*(($A$1077)*$C912/$B$12*$B$7+(1-$A$1077)*$D912/$B$12*$C$7)</x:f>
        <x:v>0</x:v>
      </x:c>
      <x:c r="BZ912" s="34" t="n">
        <x:f>$B$11*(($A$1078)*$C912/$B$12*$B$7+(1-$A$1078)*$D912/$B$12*$C$7)</x:f>
        <x:v>0</x:v>
      </x:c>
      <x:c r="CA912" s="34" t="n">
        <x:f>$B$11*(($A$1079)*$C912/$B$12*$B$7+(1-$A$1079)*$D912/$B$12*$C$7)</x:f>
        <x:v>0</x:v>
      </x:c>
      <x:c r="CB912" s="34" t="n">
        <x:f>$B$11*(($A$1080)*$C912/$B$12*$B$7+(1-$A$1080)*$D912/$B$12*$C$7)</x:f>
        <x:v>0</x:v>
      </x:c>
      <x:c r="CC912" s="34" t="n">
        <x:f>$B$11*(($A$1081)*$C912/$B$12*$B$7+(1-$A$1081)*$D912/$B$12*$C$7)</x:f>
        <x:v>0</x:v>
      </x:c>
    </x:row>
    <x:row r="913">
      <x:c r="A913" s="34" t="n">
        <x:v>889</x:v>
      </x:c>
      <x:c r="B913" s="39" t="n">
        <x:v>-1.782987322119738</x:v>
      </x:c>
      <x:c r="C913" s="1" t="n">
        <x:f>SUM(AM913:AV913)</x:f>
        <x:v>0</x:v>
      </x:c>
      <x:c r="D913" s="1" t="n">
        <x:f>SUM(AW913:BF913)</x:f>
        <x:v>2</x:v>
      </x:c>
      <x:c r="E913" s="17" t="n">
        <x:f>(1-C913/$B$12)*$B$8-C913/$B$12*$B$7</x:f>
        <x:v>0.05</x:v>
      </x:c>
      <x:c r="F913" s="17" t="n">
        <x:f>(1-D913/$B$12)*$C$8-D913/$B$12*$C$7</x:f>
        <x:v>-0.048</x:v>
      </x:c>
      <x:c r="G913" s="32" t="n">
        <x:f>$B$11*($B$10*C913/$B$12*$B$7+(1-$B$10)*D913/$B$12*$C$7)</x:f>
        <x:v>600</x:v>
      </x:c>
      <x:c r="H913" s="17" t="n">
        <x:f>$B$10*E913+(1-$B$10)*F913</x:f>
        <x:v>0.0010000000000000009</x:v>
      </x:c>
      <x:c r="I913" s="34"/>
      <x:c r="J913" s="34"/>
      <x:c r="K913" s="34"/>
      <x:c r="L913" s="34"/>
      <x:c r="M913" s="34"/>
      <x:c r="N913" s="34"/>
      <x:c r="O913" s="34"/>
      <x:c r="P913" s="34"/>
      <x:c r="Q913" s="34"/>
      <x:c r="R913" s="39" t="n">
        <x:v>-0.6690382741038509</x:v>
      </x:c>
      <x:c r="S913" s="39" t="n">
        <x:v>-1.6986880830067363</x:v>
      </x:c>
      <x:c r="T913" s="39" t="n">
        <x:v>1.600930933463832</x:v>
      </x:c>
      <x:c r="U913" s="39" t="n">
        <x:v>1.446883705432572</x:v>
      </x:c>
      <x:c r="V913" s="39" t="n">
        <x:v>0.359151635231188</x:v>
      </x:c>
      <x:c r="W913" s="39" t="n">
        <x:v>-0.41782063214977155</x:v>
      </x:c>
      <x:c r="X913" s="39" t="n">
        <x:v>-0.6854511479955671</x:v>
      </x:c>
      <x:c r="Y913" s="39" t="n">
        <x:v>1.2301441341869628</x:v>
      </x:c>
      <x:c r="Z913" s="39" t="n">
        <x:v>-0.3238077241374942</x:v>
      </x:c>
      <x:c r="AA913" s="39" t="n">
        <x:v>1.3340925215566095</x:v>
      </x:c>
      <x:c r="AB913" s="39" t="n">
        <x:v>-1.7255460217680325</x:v>
      </x:c>
      <x:c r="AC913" s="39" t="n">
        <x:v>-0.14976543081422944</x:v>
      </x:c>
      <x:c r="AD913" s="39" t="n">
        <x:v>1.883908080670112</x:v>
      </x:c>
      <x:c r="AE913" s="39" t="n">
        <x:v>0.0415951079578539</x:v>
      </x:c>
      <x:c r="AF913" s="39" t="n">
        <x:v>-0.35031296807407897</x:v>
      </x:c>
      <x:c r="AG913" s="39" t="n">
        <x:v>-0.8175346383090786</x:v>
      </x:c>
      <x:c r="AH913" s="39" t="n">
        <x:v>-1.6919150014906514</x:v>
      </x:c>
      <x:c r="AI913" s="39" t="n">
        <x:v>0.10553967779905414</x:v>
      </x:c>
      <x:c r="AJ913" s="39" t="n">
        <x:v>2.0228795001604647</x:v>
      </x:c>
      <x:c r="AK913" s="39" t="n">
        <x:v>-0.30063541242726716</x:v>
      </x:c>
      <x:c r="AL913" s="34"/>
      <x:c r="AM913" s="34" t="n">
        <x:f>IF(SQRT($B$9)*$B913+SQRT(1-$B$9)*R913&lt;_xlfn.NORM.S.INV($B$6),1,0)</x:f>
        <x:v>0</x:v>
      </x:c>
      <x:c r="AN913" s="34" t="n">
        <x:f>IF(SQRT($B$9)*$B913+SQRT(1-$B$9)*S913&lt;_xlfn.NORM.S.INV($B$6),1,0)</x:f>
        <x:v>0</x:v>
      </x:c>
      <x:c r="AO913" s="34" t="n">
        <x:f>IF(SQRT($B$9)*$B913+SQRT(1-$B$9)*T913&lt;_xlfn.NORM.S.INV($B$6),1,0)</x:f>
        <x:v>0</x:v>
      </x:c>
      <x:c r="AP913" s="34" t="n">
        <x:f>IF(SQRT($B$9)*$B913+SQRT(1-$B$9)*U913&lt;_xlfn.NORM.S.INV($B$6),1,0)</x:f>
        <x:v>0</x:v>
      </x:c>
      <x:c r="AQ913" s="34" t="n">
        <x:f>IF(SQRT($B$9)*$B913+SQRT(1-$B$9)*V913&lt;_xlfn.NORM.S.INV($B$6),1,0)</x:f>
        <x:v>0</x:v>
      </x:c>
      <x:c r="AR913" s="34" t="n">
        <x:f>IF(SQRT($B$9)*$B913+SQRT(1-$B$9)*W913&lt;_xlfn.NORM.S.INV($B$6),1,0)</x:f>
        <x:v>0</x:v>
      </x:c>
      <x:c r="AS913" s="34" t="n">
        <x:f>IF(SQRT($B$9)*$B913+SQRT(1-$B$9)*X913&lt;_xlfn.NORM.S.INV($B$6),1,0)</x:f>
        <x:v>0</x:v>
      </x:c>
      <x:c r="AT913" s="34" t="n">
        <x:f>IF(SQRT($B$9)*$B913+SQRT(1-$B$9)*Y913&lt;_xlfn.NORM.S.INV($B$6),1,0)</x:f>
        <x:v>0</x:v>
      </x:c>
      <x:c r="AU913" s="34" t="n">
        <x:f>IF(SQRT($B$9)*$B913+SQRT(1-$B$9)*Z913&lt;_xlfn.NORM.S.INV($B$6),1,0)</x:f>
        <x:v>0</x:v>
      </x:c>
      <x:c r="AV913" s="34" t="n">
        <x:f>IF(SQRT($B$9)*$B913+SQRT(1-$B$9)*AA913&lt;_xlfn.NORM.S.INV($B$6),1,0)</x:f>
        <x:v>0</x:v>
      </x:c>
      <x:c r="AW913" s="34" t="n">
        <x:f>IF(SQRT($C$9)*$B913+SQRT(1-$C$9)*AB913&lt;_xlfn.NORM.S.INV($C$6),1,0)</x:f>
        <x:v>1</x:v>
      </x:c>
      <x:c r="AX913" s="34" t="n">
        <x:f>IF(SQRT($C$9)*$B913+SQRT(1-$C$9)*AC913&lt;_xlfn.NORM.S.INV($C$6),1,0)</x:f>
        <x:v>0</x:v>
      </x:c>
      <x:c r="AY913" s="34" t="n">
        <x:f>IF(SQRT($C$9)*$B913+SQRT(1-$C$9)*AD913&lt;_xlfn.NORM.S.INV($C$6),1,0)</x:f>
        <x:v>0</x:v>
      </x:c>
      <x:c r="AZ913" s="34" t="n">
        <x:f>IF(SQRT($C$9)*$B913+SQRT(1-$C$9)*AE913&lt;_xlfn.NORM.S.INV($C$6),1,0)</x:f>
        <x:v>0</x:v>
      </x:c>
      <x:c r="BA913" s="34" t="n">
        <x:f>IF(SQRT($C$9)*$B913+SQRT(1-$C$9)*AF913&lt;_xlfn.NORM.S.INV($C$6),1,0)</x:f>
        <x:v>0</x:v>
      </x:c>
      <x:c r="BB913" s="34" t="n">
        <x:f>IF(SQRT($C$9)*$B913+SQRT(1-$C$9)*AG913&lt;_xlfn.NORM.S.INV($C$6),1,0)</x:f>
        <x:v>0</x:v>
      </x:c>
      <x:c r="BC913" s="34" t="n">
        <x:f>IF(SQRT($C$9)*$B913+SQRT(1-$C$9)*AH913&lt;_xlfn.NORM.S.INV($C$6),1,0)</x:f>
        <x:v>1</x:v>
      </x:c>
      <x:c r="BD913" s="34" t="n">
        <x:f>IF(SQRT($C$9)*$B913+SQRT(1-$C$9)*AI913&lt;_xlfn.NORM.S.INV($C$6),1,0)</x:f>
        <x:v>0</x:v>
      </x:c>
      <x:c r="BE913" s="34" t="n">
        <x:f>IF(SQRT($C$9)*$B913+SQRT(1-$C$9)*AJ913&lt;_xlfn.NORM.S.INV($C$6),1,0)</x:f>
        <x:v>0</x:v>
      </x:c>
      <x:c r="BF913" s="34" t="n">
        <x:f>IF(SQRT($C$9)*$B913+SQRT(1-$C$9)*AK913&lt;_xlfn.NORM.S.INV($C$6),1,0)</x:f>
        <x:v>0</x:v>
      </x:c>
      <x:c r="BG913" s="34"/>
      <x:c r="BH913" s="34"/>
      <x:c r="BI913" s="34" t="n">
        <x:f>$B$11*(($A$1061)*$C913/$B$12*$B$7+(1-$A$1061)*$D913/$B$12*$C$7)</x:f>
        <x:v>1200</x:v>
      </x:c>
      <x:c r="BJ913" s="34" t="n">
        <x:f>$B$11*(($A$1062)*$C913/$B$12*$B$7+(1-$A$1062)*$D913/$B$12*$C$7)</x:f>
        <x:v>1140</x:v>
      </x:c>
      <x:c r="BK913" s="34" t="n">
        <x:f>$B$11*(($A$1063)*$C913/$B$12*$B$7+(1-$A$1063)*$D913/$B$12*$C$7)</x:f>
        <x:v>1080</x:v>
      </x:c>
      <x:c r="BL913" s="34" t="n">
        <x:f>$B$11*(($A$1064)*$C913/$B$12*$B$7+(1-$A$1064)*$D913/$B$12*$C$7)</x:f>
        <x:v>1019.9999999999999</x:v>
      </x:c>
      <x:c r="BM913" s="34" t="n">
        <x:f>$B$11*(($A$1065)*$C913/$B$12*$B$7+(1-$A$1065)*$D913/$B$12*$C$7)</x:f>
        <x:v>960</x:v>
      </x:c>
      <x:c r="BN913" s="34" t="n">
        <x:f>$B$11*(($A$1066)*$C913/$B$12*$B$7+(1-$A$1066)*$D913/$B$12*$C$7)</x:f>
        <x:v>900</x:v>
      </x:c>
      <x:c r="BO913" s="34" t="n">
        <x:f>$B$11*(($A$1067)*$C913/$B$12*$B$7+(1-$A$1067)*$D913/$B$12*$C$7)</x:f>
        <x:v>839.9999999999999</x:v>
      </x:c>
      <x:c r="BP913" s="34" t="n">
        <x:f>$B$11*(($A$1068)*$C913/$B$12*$B$7+(1-$A$1068)*$D913/$B$12*$C$7)</x:f>
        <x:v>780</x:v>
      </x:c>
      <x:c r="BQ913" s="34" t="n">
        <x:f>$B$11*(($A$1069)*$C913/$B$12*$B$7+(1-$A$1069)*$D913/$B$12*$C$7)</x:f>
        <x:v>720</x:v>
      </x:c>
      <x:c r="BR913" s="34" t="n">
        <x:f>$B$11*(($A$1070)*$C913/$B$12*$B$7+(1-$A$1070)*$D913/$B$12*$C$7)</x:f>
        <x:v>660</x:v>
      </x:c>
      <x:c r="BS913" s="34" t="n">
        <x:f>$B$11*(($A$1071)*$C913/$B$12*$B$7+(1-$A$1071)*$D913/$B$12*$C$7)</x:f>
        <x:v>600</x:v>
      </x:c>
      <x:c r="BT913" s="34" t="n">
        <x:f>$B$11*(($A$1072)*$C913/$B$12*$B$7+(1-$A$1072)*$D913/$B$12*$C$7)</x:f>
        <x:v>540</x:v>
      </x:c>
      <x:c r="BU913" s="34" t="n">
        <x:f>$B$11*(($A$1073)*$C913/$B$12*$B$7+(1-$A$1073)*$D913/$B$12*$C$7)</x:f>
        <x:v>480</x:v>
      </x:c>
      <x:c r="BV913" s="34" t="n">
        <x:f>$B$11*(($A$1074)*$C913/$B$12*$B$7+(1-$A$1074)*$D913/$B$12*$C$7)</x:f>
        <x:v>419.99999999999994</x:v>
      </x:c>
      <x:c r="BW913" s="34" t="n">
        <x:f>$B$11*(($A$1075)*$C913/$B$12*$B$7+(1-$A$1075)*$D913/$B$12*$C$7)</x:f>
        <x:v>360.00000000000006</x:v>
      </x:c>
      <x:c r="BX913" s="34" t="n">
        <x:f>$B$11*(($A$1076)*$C913/$B$12*$B$7+(1-$A$1076)*$D913/$B$12*$C$7)</x:f>
        <x:v>300</x:v>
      </x:c>
      <x:c r="BY913" s="34" t="n">
        <x:f>$B$11*(($A$1077)*$C913/$B$12*$B$7+(1-$A$1077)*$D913/$B$12*$C$7)</x:f>
        <x:v>239.99999999999997</x:v>
      </x:c>
      <x:c r="BZ913" s="34" t="n">
        <x:f>$B$11*(($A$1078)*$C913/$B$12*$B$7+(1-$A$1078)*$D913/$B$12*$C$7)</x:f>
        <x:v>180.00000000000003</x:v>
      </x:c>
      <x:c r="CA913" s="34" t="n">
        <x:f>$B$11*(($A$1079)*$C913/$B$12*$B$7+(1-$A$1079)*$D913/$B$12*$C$7)</x:f>
        <x:v>119.99999999999999</x:v>
      </x:c>
      <x:c r="CB913" s="34" t="n">
        <x:f>$B$11*(($A$1080)*$C913/$B$12*$B$7+(1-$A$1080)*$D913/$B$12*$C$7)</x:f>
        <x:v>60.00000000000006</x:v>
      </x:c>
      <x:c r="CC913" s="34" t="n">
        <x:f>$B$11*(($A$1081)*$C913/$B$12*$B$7+(1-$A$1081)*$D913/$B$12*$C$7)</x:f>
        <x:v>0</x:v>
      </x:c>
    </x:row>
    <x:row r="914">
      <x:c r="A914" s="34" t="n">
        <x:v>890</x:v>
      </x:c>
      <x:c r="B914" s="39" t="n">
        <x:v>-0.7121682897865758</x:v>
      </x:c>
      <x:c r="C914" s="1" t="n">
        <x:f>SUM(AM914:AV914)</x:f>
        <x:v>1</x:v>
      </x:c>
      <x:c r="D914" s="1" t="n">
        <x:f>SUM(AW914:BF914)</x:f>
        <x:v>1</x:v>
      </x:c>
      <x:c r="E914" s="17" t="n">
        <x:f>(1-C914/$B$12)*$B$8-C914/$B$12*$B$7</x:f>
        <x:v>0.0049999999999999975</x:v>
      </x:c>
      <x:c r="F914" s="17" t="n">
        <x:f>(1-D914/$B$12)*$C$8-D914/$B$12*$C$7</x:f>
        <x:v>0.021000000000000005</x:v>
      </x:c>
      <x:c r="G914" s="32" t="n">
        <x:f>$B$11*($B$10*C914/$B$12*$B$7+(1-$B$10)*D914/$B$12*$C$7)</x:f>
        <x:v>500</x:v>
      </x:c>
      <x:c r="H914" s="17" t="n">
        <x:f>$B$10*E914+(1-$B$10)*F914</x:f>
        <x:v>0.013000000000000001</x:v>
      </x:c>
      <x:c r="I914" s="34"/>
      <x:c r="J914" s="34"/>
      <x:c r="K914" s="34"/>
      <x:c r="L914" s="34"/>
      <x:c r="M914" s="34"/>
      <x:c r="N914" s="34"/>
      <x:c r="O914" s="34"/>
      <x:c r="P914" s="34"/>
      <x:c r="Q914" s="34"/>
      <x:c r="R914" s="39" t="n">
        <x:v>-1.027973538864587</x:v>
      </x:c>
      <x:c r="S914" s="39" t="n">
        <x:v>0.06699760003098092</x:v>
      </x:c>
      <x:c r="T914" s="39" t="n">
        <x:v>-0.5433654111781606</x:v>
      </x:c>
      <x:c r="U914" s="39" t="n">
        <x:v>-2.396551572585282</x:v>
      </x:c>
      <x:c r="V914" s="39" t="n">
        <x:v>0.018261095789853767</x:v>
      </x:c>
      <x:c r="W914" s="39" t="n">
        <x:v>-2.0412596903424958</x:v>
      </x:c>
      <x:c r="X914" s="39" t="n">
        <x:v>0.4997976075125228</x:v>
      </x:c>
      <x:c r="Y914" s="39" t="n">
        <x:v>0.23817794631980538</x:v>
      </x:c>
      <x:c r="Z914" s="39" t="n">
        <x:v>0.8938269559559849</x:v>
      </x:c>
      <x:c r="AA914" s="39" t="n">
        <x:v>-0.7590912762316854</x:v>
      </x:c>
      <x:c r="AB914" s="39" t="n">
        <x:v>-0.09312069968724644</x:v>
      </x:c>
      <x:c r="AC914" s="39" t="n">
        <x:v>0.5536161224067746</x:v>
      </x:c>
      <x:c r="AD914" s="39" t="n">
        <x:v>1.852588137096168</x:v>
      </x:c>
      <x:c r="AE914" s="39" t="n">
        <x:v>-1.9808169201735717</x:v>
      </x:c>
      <x:c r="AF914" s="39" t="n">
        <x:v>1.0508621060489975</x:v>
      </x:c>
      <x:c r="AG914" s="39" t="n">
        <x:v>-1.1895393113160537</x:v>
      </x:c>
      <x:c r="AH914" s="39" t="n">
        <x:v>2.1212003242096564</x:v>
      </x:c>
      <x:c r="AI914" s="39" t="n">
        <x:v>-0.09191528329603624</x:v>
      </x:c>
      <x:c r="AJ914" s="39" t="n">
        <x:v>0.12909462201050942</x:v>
      </x:c>
      <x:c r="AK914" s="39" t="n">
        <x:v>1.5116401038600882</x:v>
      </x:c>
      <x:c r="AL914" s="34"/>
      <x:c r="AM914" s="34" t="n">
        <x:f>IF(SQRT($B$9)*$B914+SQRT(1-$B$9)*R914&lt;_xlfn.NORM.S.INV($B$6),1,0)</x:f>
        <x:v>0</x:v>
      </x:c>
      <x:c r="AN914" s="34" t="n">
        <x:f>IF(SQRT($B$9)*$B914+SQRT(1-$B$9)*S914&lt;_xlfn.NORM.S.INV($B$6),1,0)</x:f>
        <x:v>0</x:v>
      </x:c>
      <x:c r="AO914" s="34" t="n">
        <x:f>IF(SQRT($B$9)*$B914+SQRT(1-$B$9)*T914&lt;_xlfn.NORM.S.INV($B$6),1,0)</x:f>
        <x:v>0</x:v>
      </x:c>
      <x:c r="AP914" s="34" t="n">
        <x:f>IF(SQRT($B$9)*$B914+SQRT(1-$B$9)*U914&lt;_xlfn.NORM.S.INV($B$6),1,0)</x:f>
        <x:v>1</x:v>
      </x:c>
      <x:c r="AQ914" s="34" t="n">
        <x:f>IF(SQRT($B$9)*$B914+SQRT(1-$B$9)*V914&lt;_xlfn.NORM.S.INV($B$6),1,0)</x:f>
        <x:v>0</x:v>
      </x:c>
      <x:c r="AR914" s="34" t="n">
        <x:f>IF(SQRT($B$9)*$B914+SQRT(1-$B$9)*W914&lt;_xlfn.NORM.S.INV($B$6),1,0)</x:f>
        <x:v>0</x:v>
      </x:c>
      <x:c r="AS914" s="34" t="n">
        <x:f>IF(SQRT($B$9)*$B914+SQRT(1-$B$9)*X914&lt;_xlfn.NORM.S.INV($B$6),1,0)</x:f>
        <x:v>0</x:v>
      </x:c>
      <x:c r="AT914" s="34" t="n">
        <x:f>IF(SQRT($B$9)*$B914+SQRT(1-$B$9)*Y914&lt;_xlfn.NORM.S.INV($B$6),1,0)</x:f>
        <x:v>0</x:v>
      </x:c>
      <x:c r="AU914" s="34" t="n">
        <x:f>IF(SQRT($B$9)*$B914+SQRT(1-$B$9)*Z914&lt;_xlfn.NORM.S.INV($B$6),1,0)</x:f>
        <x:v>0</x:v>
      </x:c>
      <x:c r="AV914" s="34" t="n">
        <x:f>IF(SQRT($B$9)*$B914+SQRT(1-$B$9)*AA914&lt;_xlfn.NORM.S.INV($B$6),1,0)</x:f>
        <x:v>0</x:v>
      </x:c>
      <x:c r="AW914" s="34" t="n">
        <x:f>IF(SQRT($C$9)*$B914+SQRT(1-$C$9)*AB914&lt;_xlfn.NORM.S.INV($C$6),1,0)</x:f>
        <x:v>0</x:v>
      </x:c>
      <x:c r="AX914" s="34" t="n">
        <x:f>IF(SQRT($C$9)*$B914+SQRT(1-$C$9)*AC914&lt;_xlfn.NORM.S.INV($C$6),1,0)</x:f>
        <x:v>0</x:v>
      </x:c>
      <x:c r="AY914" s="34" t="n">
        <x:f>IF(SQRT($C$9)*$B914+SQRT(1-$C$9)*AD914&lt;_xlfn.NORM.S.INV($C$6),1,0)</x:f>
        <x:v>0</x:v>
      </x:c>
      <x:c r="AZ914" s="34" t="n">
        <x:f>IF(SQRT($C$9)*$B914+SQRT(1-$C$9)*AE914&lt;_xlfn.NORM.S.INV($C$6),1,0)</x:f>
        <x:v>1</x:v>
      </x:c>
      <x:c r="BA914" s="34" t="n">
        <x:f>IF(SQRT($C$9)*$B914+SQRT(1-$C$9)*AF914&lt;_xlfn.NORM.S.INV($C$6),1,0)</x:f>
        <x:v>0</x:v>
      </x:c>
      <x:c r="BB914" s="34" t="n">
        <x:f>IF(SQRT($C$9)*$B914+SQRT(1-$C$9)*AG914&lt;_xlfn.NORM.S.INV($C$6),1,0)</x:f>
        <x:v>0</x:v>
      </x:c>
      <x:c r="BC914" s="34" t="n">
        <x:f>IF(SQRT($C$9)*$B914+SQRT(1-$C$9)*AH914&lt;_xlfn.NORM.S.INV($C$6),1,0)</x:f>
        <x:v>0</x:v>
      </x:c>
      <x:c r="BD914" s="34" t="n">
        <x:f>IF(SQRT($C$9)*$B914+SQRT(1-$C$9)*AI914&lt;_xlfn.NORM.S.INV($C$6),1,0)</x:f>
        <x:v>0</x:v>
      </x:c>
      <x:c r="BE914" s="34" t="n">
        <x:f>IF(SQRT($C$9)*$B914+SQRT(1-$C$9)*AJ914&lt;_xlfn.NORM.S.INV($C$6),1,0)</x:f>
        <x:v>0</x:v>
      </x:c>
      <x:c r="BF914" s="34" t="n">
        <x:f>IF(SQRT($C$9)*$B914+SQRT(1-$C$9)*AK914&lt;_xlfn.NORM.S.INV($C$6),1,0)</x:f>
        <x:v>0</x:v>
      </x:c>
      <x:c r="BG914" s="34"/>
      <x:c r="BH914" s="34"/>
      <x:c r="BI914" s="34" t="n">
        <x:f>$B$11*(($A$1061)*$C914/$B$12*$B$7+(1-$A$1061)*$D914/$B$12*$C$7)</x:f>
        <x:v>600</x:v>
      </x:c>
      <x:c r="BJ914" s="34" t="n">
        <x:f>$B$11*(($A$1062)*$C914/$B$12*$B$7+(1-$A$1062)*$D914/$B$12*$C$7)</x:f>
        <x:v>590</x:v>
      </x:c>
      <x:c r="BK914" s="34" t="n">
        <x:f>$B$11*(($A$1063)*$C914/$B$12*$B$7+(1-$A$1063)*$D914/$B$12*$C$7)</x:f>
        <x:v>580</x:v>
      </x:c>
      <x:c r="BL914" s="34" t="n">
        <x:f>$B$11*(($A$1064)*$C914/$B$12*$B$7+(1-$A$1064)*$D914/$B$12*$C$7)</x:f>
        <x:v>570</x:v>
      </x:c>
      <x:c r="BM914" s="34" t="n">
        <x:f>$B$11*(($A$1065)*$C914/$B$12*$B$7+(1-$A$1065)*$D914/$B$12*$C$7)</x:f>
        <x:v>560</x:v>
      </x:c>
      <x:c r="BN914" s="34" t="n">
        <x:f>$B$11*(($A$1066)*$C914/$B$12*$B$7+(1-$A$1066)*$D914/$B$12*$C$7)</x:f>
        <x:v>550</x:v>
      </x:c>
      <x:c r="BO914" s="34" t="n">
        <x:f>$B$11*(($A$1067)*$C914/$B$12*$B$7+(1-$A$1067)*$D914/$B$12*$C$7)</x:f>
        <x:v>539.9999999999999</x:v>
      </x:c>
      <x:c r="BP914" s="34" t="n">
        <x:f>$B$11*(($A$1068)*$C914/$B$12*$B$7+(1-$A$1068)*$D914/$B$12*$C$7)</x:f>
        <x:v>530</x:v>
      </x:c>
      <x:c r="BQ914" s="34" t="n">
        <x:f>$B$11*(($A$1069)*$C914/$B$12*$B$7+(1-$A$1069)*$D914/$B$12*$C$7)</x:f>
        <x:v>520</x:v>
      </x:c>
      <x:c r="BR914" s="34" t="n">
        <x:f>$B$11*(($A$1070)*$C914/$B$12*$B$7+(1-$A$1070)*$D914/$B$12*$C$7)</x:f>
        <x:v>510.00000000000006</x:v>
      </x:c>
      <x:c r="BS914" s="34" t="n">
        <x:f>$B$11*(($A$1071)*$C914/$B$12*$B$7+(1-$A$1071)*$D914/$B$12*$C$7)</x:f>
        <x:v>500</x:v>
      </x:c>
      <x:c r="BT914" s="34" t="n">
        <x:f>$B$11*(($A$1072)*$C914/$B$12*$B$7+(1-$A$1072)*$D914/$B$12*$C$7)</x:f>
        <x:v>490</x:v>
      </x:c>
      <x:c r="BU914" s="34" t="n">
        <x:f>$B$11*(($A$1073)*$C914/$B$12*$B$7+(1-$A$1073)*$D914/$B$12*$C$7)</x:f>
        <x:v>480</x:v>
      </x:c>
      <x:c r="BV914" s="34" t="n">
        <x:f>$B$11*(($A$1074)*$C914/$B$12*$B$7+(1-$A$1074)*$D914/$B$12*$C$7)</x:f>
        <x:v>470</x:v>
      </x:c>
      <x:c r="BW914" s="34" t="n">
        <x:f>$B$11*(($A$1075)*$C914/$B$12*$B$7+(1-$A$1075)*$D914/$B$12*$C$7)</x:f>
        <x:v>460</x:v>
      </x:c>
      <x:c r="BX914" s="34" t="n">
        <x:f>$B$11*(($A$1076)*$C914/$B$12*$B$7+(1-$A$1076)*$D914/$B$12*$C$7)</x:f>
        <x:v>450</x:v>
      </x:c>
      <x:c r="BY914" s="34" t="n">
        <x:f>$B$11*(($A$1077)*$C914/$B$12*$B$7+(1-$A$1077)*$D914/$B$12*$C$7)</x:f>
        <x:v>440</x:v>
      </x:c>
      <x:c r="BZ914" s="34" t="n">
        <x:f>$B$11*(($A$1078)*$C914/$B$12*$B$7+(1-$A$1078)*$D914/$B$12*$C$7)</x:f>
        <x:v>429.99999999999994</x:v>
      </x:c>
      <x:c r="CA914" s="34" t="n">
        <x:f>$B$11*(($A$1079)*$C914/$B$12*$B$7+(1-$A$1079)*$D914/$B$12*$C$7)</x:f>
        <x:v>419.99999999999994</x:v>
      </x:c>
      <x:c r="CB914" s="34" t="n">
        <x:f>$B$11*(($A$1080)*$C914/$B$12*$B$7+(1-$A$1080)*$D914/$B$12*$C$7)</x:f>
        <x:v>410.0000000000001</x:v>
      </x:c>
      <x:c r="CC914" s="34" t="n">
        <x:f>$B$11*(($A$1081)*$C914/$B$12*$B$7+(1-$A$1081)*$D914/$B$12*$C$7)</x:f>
        <x:v>400.00000000000006</x:v>
      </x:c>
    </x:row>
    <x:row r="915">
      <x:c r="A915" s="34" t="n">
        <x:v>891</x:v>
      </x:c>
      <x:c r="B915" s="39" t="n">
        <x:v>0.375333763267319</x:v>
      </x:c>
      <x:c r="C915" s="1" t="n">
        <x:f>SUM(AM915:AV915)</x:f>
        <x:v>0</x:v>
      </x:c>
      <x:c r="D915" s="1" t="n">
        <x:f>SUM(AW915:BF915)</x:f>
        <x:v>0</x:v>
      </x:c>
      <x:c r="E915" s="17" t="n">
        <x:f>(1-C915/$B$12)*$B$8-C915/$B$12*$B$7</x:f>
        <x:v>0.05</x:v>
      </x:c>
      <x:c r="F915" s="17" t="n">
        <x:f>(1-D915/$B$12)*$C$8-D915/$B$12*$C$7</x:f>
        <x:v>0.09</x:v>
      </x:c>
      <x:c r="G915" s="32" t="n">
        <x:f>$B$11*($B$10*C915/$B$12*$B$7+(1-$B$10)*D915/$B$12*$C$7)</x:f>
        <x:v>0</x:v>
      </x:c>
      <x:c r="H915" s="17" t="n">
        <x:f>$B$10*E915+(1-$B$10)*F915</x:f>
        <x:v>0.07</x:v>
      </x:c>
      <x:c r="I915" s="34"/>
      <x:c r="J915" s="34"/>
      <x:c r="K915" s="34"/>
      <x:c r="L915" s="34"/>
      <x:c r="M915" s="34"/>
      <x:c r="N915" s="34"/>
      <x:c r="O915" s="34"/>
      <x:c r="P915" s="34"/>
      <x:c r="Q915" s="34"/>
      <x:c r="R915" s="39" t="n">
        <x:v>0.609337855279301</x:v>
      </x:c>
      <x:c r="S915" s="39" t="n">
        <x:v>-0.06253590511192925</x:v>
      </x:c>
      <x:c r="T915" s="39" t="n">
        <x:v>-0.9713145563339877</x:v>
      </x:c>
      <x:c r="U915" s="39" t="n">
        <x:v>-0.20594969544458014</x:v>
      </x:c>
      <x:c r="V915" s="39" t="n">
        <x:v>0.08825649144646706</x:v>
      </x:c>
      <x:c r="W915" s="39" t="n">
        <x:v>-1.1242483290626004</x:v>
      </x:c>
      <x:c r="X915" s="39" t="n">
        <x:v>-0.7367346345215234</x:v>
      </x:c>
      <x:c r="Y915" s="39" t="n">
        <x:v>0.12294066522152432</x:v>
      </x:c>
      <x:c r="Z915" s="39" t="n">
        <x:v>-1.2089079662885247</x:v>
      </x:c>
      <x:c r="AA915" s="39" t="n">
        <x:v>-0.858493614300133</x:v>
      </x:c>
      <x:c r="AB915" s="39" t="n">
        <x:v>-0.8224101930125557</x:v>
      </x:c>
      <x:c r="AC915" s="39" t="n">
        <x:v>-0.050558705847457405</x:v>
      </x:c>
      <x:c r="AD915" s="39" t="n">
        <x:v>0.6224351427494106</x:v>
      </x:c>
      <x:c r="AE915" s="39" t="n">
        <x:v>0.8302125902328994</x:v>
      </x:c>
      <x:c r="AF915" s="39" t="n">
        <x:v>0.18668901529544973</x:v>
      </x:c>
      <x:c r="AG915" s="39" t="n">
        <x:v>1.074908167906568</x:v>
      </x:c>
      <x:c r="AH915" s="39" t="n">
        <x:v>0.550745321415059</x:v>
      </x:c>
      <x:c r="AI915" s="39" t="n">
        <x:v>-0.32257342696024993</x:v>
      </x:c>
      <x:c r="AJ915" s="39" t="n">
        <x:v>0.14456101017502307</x:v>
      </x:c>
      <x:c r="AK915" s="39" t="n">
        <x:v>-1.0500767554348565</x:v>
      </x:c>
      <x:c r="AL915" s="34"/>
      <x:c r="AM915" s="34" t="n">
        <x:f>IF(SQRT($B$9)*$B915+SQRT(1-$B$9)*R915&lt;_xlfn.NORM.S.INV($B$6),1,0)</x:f>
        <x:v>0</x:v>
      </x:c>
      <x:c r="AN915" s="34" t="n">
        <x:f>IF(SQRT($B$9)*$B915+SQRT(1-$B$9)*S915&lt;_xlfn.NORM.S.INV($B$6),1,0)</x:f>
        <x:v>0</x:v>
      </x:c>
      <x:c r="AO915" s="34" t="n">
        <x:f>IF(SQRT($B$9)*$B915+SQRT(1-$B$9)*T915&lt;_xlfn.NORM.S.INV($B$6),1,0)</x:f>
        <x:v>0</x:v>
      </x:c>
      <x:c r="AP915" s="34" t="n">
        <x:f>IF(SQRT($B$9)*$B915+SQRT(1-$B$9)*U915&lt;_xlfn.NORM.S.INV($B$6),1,0)</x:f>
        <x:v>0</x:v>
      </x:c>
      <x:c r="AQ915" s="34" t="n">
        <x:f>IF(SQRT($B$9)*$B915+SQRT(1-$B$9)*V915&lt;_xlfn.NORM.S.INV($B$6),1,0)</x:f>
        <x:v>0</x:v>
      </x:c>
      <x:c r="AR915" s="34" t="n">
        <x:f>IF(SQRT($B$9)*$B915+SQRT(1-$B$9)*W915&lt;_xlfn.NORM.S.INV($B$6),1,0)</x:f>
        <x:v>0</x:v>
      </x:c>
      <x:c r="AS915" s="34" t="n">
        <x:f>IF(SQRT($B$9)*$B915+SQRT(1-$B$9)*X915&lt;_xlfn.NORM.S.INV($B$6),1,0)</x:f>
        <x:v>0</x:v>
      </x:c>
      <x:c r="AT915" s="34" t="n">
        <x:f>IF(SQRT($B$9)*$B915+SQRT(1-$B$9)*Y915&lt;_xlfn.NORM.S.INV($B$6),1,0)</x:f>
        <x:v>0</x:v>
      </x:c>
      <x:c r="AU915" s="34" t="n">
        <x:f>IF(SQRT($B$9)*$B915+SQRT(1-$B$9)*Z915&lt;_xlfn.NORM.S.INV($B$6),1,0)</x:f>
        <x:v>0</x:v>
      </x:c>
      <x:c r="AV915" s="34" t="n">
        <x:f>IF(SQRT($B$9)*$B915+SQRT(1-$B$9)*AA915&lt;_xlfn.NORM.S.INV($B$6),1,0)</x:f>
        <x:v>0</x:v>
      </x:c>
      <x:c r="AW915" s="34" t="n">
        <x:f>IF(SQRT($C$9)*$B915+SQRT(1-$C$9)*AB915&lt;_xlfn.NORM.S.INV($C$6),1,0)</x:f>
        <x:v>0</x:v>
      </x:c>
      <x:c r="AX915" s="34" t="n">
        <x:f>IF(SQRT($C$9)*$B915+SQRT(1-$C$9)*AC915&lt;_xlfn.NORM.S.INV($C$6),1,0)</x:f>
        <x:v>0</x:v>
      </x:c>
      <x:c r="AY915" s="34" t="n">
        <x:f>IF(SQRT($C$9)*$B915+SQRT(1-$C$9)*AD915&lt;_xlfn.NORM.S.INV($C$6),1,0)</x:f>
        <x:v>0</x:v>
      </x:c>
      <x:c r="AZ915" s="34" t="n">
        <x:f>IF(SQRT($C$9)*$B915+SQRT(1-$C$9)*AE915&lt;_xlfn.NORM.S.INV($C$6),1,0)</x:f>
        <x:v>0</x:v>
      </x:c>
      <x:c r="BA915" s="34" t="n">
        <x:f>IF(SQRT($C$9)*$B915+SQRT(1-$C$9)*AF915&lt;_xlfn.NORM.S.INV($C$6),1,0)</x:f>
        <x:v>0</x:v>
      </x:c>
      <x:c r="BB915" s="34" t="n">
        <x:f>IF(SQRT($C$9)*$B915+SQRT(1-$C$9)*AG915&lt;_xlfn.NORM.S.INV($C$6),1,0)</x:f>
        <x:v>0</x:v>
      </x:c>
      <x:c r="BC915" s="34" t="n">
        <x:f>IF(SQRT($C$9)*$B915+SQRT(1-$C$9)*AH915&lt;_xlfn.NORM.S.INV($C$6),1,0)</x:f>
        <x:v>0</x:v>
      </x:c>
      <x:c r="BD915" s="34" t="n">
        <x:f>IF(SQRT($C$9)*$B915+SQRT(1-$C$9)*AI915&lt;_xlfn.NORM.S.INV($C$6),1,0)</x:f>
        <x:v>0</x:v>
      </x:c>
      <x:c r="BE915" s="34" t="n">
        <x:f>IF(SQRT($C$9)*$B915+SQRT(1-$C$9)*AJ915&lt;_xlfn.NORM.S.INV($C$6),1,0)</x:f>
        <x:v>0</x:v>
      </x:c>
      <x:c r="BF915" s="34" t="n">
        <x:f>IF(SQRT($C$9)*$B915+SQRT(1-$C$9)*AK915&lt;_xlfn.NORM.S.INV($C$6),1,0)</x:f>
        <x:v>0</x:v>
      </x:c>
      <x:c r="BG915" s="34"/>
      <x:c r="BH915" s="34"/>
      <x:c r="BI915" s="34" t="n">
        <x:f>$B$11*(($A$1061)*$C915/$B$12*$B$7+(1-$A$1061)*$D915/$B$12*$C$7)</x:f>
        <x:v>0</x:v>
      </x:c>
      <x:c r="BJ915" s="34" t="n">
        <x:f>$B$11*(($A$1062)*$C915/$B$12*$B$7+(1-$A$1062)*$D915/$B$12*$C$7)</x:f>
        <x:v>0</x:v>
      </x:c>
      <x:c r="BK915" s="34" t="n">
        <x:f>$B$11*(($A$1063)*$C915/$B$12*$B$7+(1-$A$1063)*$D915/$B$12*$C$7)</x:f>
        <x:v>0</x:v>
      </x:c>
      <x:c r="BL915" s="34" t="n">
        <x:f>$B$11*(($A$1064)*$C915/$B$12*$B$7+(1-$A$1064)*$D915/$B$12*$C$7)</x:f>
        <x:v>0</x:v>
      </x:c>
      <x:c r="BM915" s="34" t="n">
        <x:f>$B$11*(($A$1065)*$C915/$B$12*$B$7+(1-$A$1065)*$D915/$B$12*$C$7)</x:f>
        <x:v>0</x:v>
      </x:c>
      <x:c r="BN915" s="34" t="n">
        <x:f>$B$11*(($A$1066)*$C915/$B$12*$B$7+(1-$A$1066)*$D915/$B$12*$C$7)</x:f>
        <x:v>0</x:v>
      </x:c>
      <x:c r="BO915" s="34" t="n">
        <x:f>$B$11*(($A$1067)*$C915/$B$12*$B$7+(1-$A$1067)*$D915/$B$12*$C$7)</x:f>
        <x:v>0</x:v>
      </x:c>
      <x:c r="BP915" s="34" t="n">
        <x:f>$B$11*(($A$1068)*$C915/$B$12*$B$7+(1-$A$1068)*$D915/$B$12*$C$7)</x:f>
        <x:v>0</x:v>
      </x:c>
      <x:c r="BQ915" s="34" t="n">
        <x:f>$B$11*(($A$1069)*$C915/$B$12*$B$7+(1-$A$1069)*$D915/$B$12*$C$7)</x:f>
        <x:v>0</x:v>
      </x:c>
      <x:c r="BR915" s="34" t="n">
        <x:f>$B$11*(($A$1070)*$C915/$B$12*$B$7+(1-$A$1070)*$D915/$B$12*$C$7)</x:f>
        <x:v>0</x:v>
      </x:c>
      <x:c r="BS915" s="34" t="n">
        <x:f>$B$11*(($A$1071)*$C915/$B$12*$B$7+(1-$A$1071)*$D915/$B$12*$C$7)</x:f>
        <x:v>0</x:v>
      </x:c>
      <x:c r="BT915" s="34" t="n">
        <x:f>$B$11*(($A$1072)*$C915/$B$12*$B$7+(1-$A$1072)*$D915/$B$12*$C$7)</x:f>
        <x:v>0</x:v>
      </x:c>
      <x:c r="BU915" s="34" t="n">
        <x:f>$B$11*(($A$1073)*$C915/$B$12*$B$7+(1-$A$1073)*$D915/$B$12*$C$7)</x:f>
        <x:v>0</x:v>
      </x:c>
      <x:c r="BV915" s="34" t="n">
        <x:f>$B$11*(($A$1074)*$C915/$B$12*$B$7+(1-$A$1074)*$D915/$B$12*$C$7)</x:f>
        <x:v>0</x:v>
      </x:c>
      <x:c r="BW915" s="34" t="n">
        <x:f>$B$11*(($A$1075)*$C915/$B$12*$B$7+(1-$A$1075)*$D915/$B$12*$C$7)</x:f>
        <x:v>0</x:v>
      </x:c>
      <x:c r="BX915" s="34" t="n">
        <x:f>$B$11*(($A$1076)*$C915/$B$12*$B$7+(1-$A$1076)*$D915/$B$12*$C$7)</x:f>
        <x:v>0</x:v>
      </x:c>
      <x:c r="BY915" s="34" t="n">
        <x:f>$B$11*(($A$1077)*$C915/$B$12*$B$7+(1-$A$1077)*$D915/$B$12*$C$7)</x:f>
        <x:v>0</x:v>
      </x:c>
      <x:c r="BZ915" s="34" t="n">
        <x:f>$B$11*(($A$1078)*$C915/$B$12*$B$7+(1-$A$1078)*$D915/$B$12*$C$7)</x:f>
        <x:v>0</x:v>
      </x:c>
      <x:c r="CA915" s="34" t="n">
        <x:f>$B$11*(($A$1079)*$C915/$B$12*$B$7+(1-$A$1079)*$D915/$B$12*$C$7)</x:f>
        <x:v>0</x:v>
      </x:c>
      <x:c r="CB915" s="34" t="n">
        <x:f>$B$11*(($A$1080)*$C915/$B$12*$B$7+(1-$A$1080)*$D915/$B$12*$C$7)</x:f>
        <x:v>0</x:v>
      </x:c>
      <x:c r="CC915" s="34" t="n">
        <x:f>$B$11*(($A$1081)*$C915/$B$12*$B$7+(1-$A$1081)*$D915/$B$12*$C$7)</x:f>
        <x:v>0</x:v>
      </x:c>
    </x:row>
    <x:row r="916">
      <x:c r="A916" s="34" t="n">
        <x:v>892</x:v>
      </x:c>
      <x:c r="B916" s="39" t="n">
        <x:v>-0.03475726416201295</x:v>
      </x:c>
      <x:c r="C916" s="1" t="n">
        <x:f>SUM(AM916:AV916)</x:f>
        <x:v>0</x:v>
      </x:c>
      <x:c r="D916" s="1" t="n">
        <x:f>SUM(AW916:BF916)</x:f>
        <x:v>0</x:v>
      </x:c>
      <x:c r="E916" s="17" t="n">
        <x:f>(1-C916/$B$12)*$B$8-C916/$B$12*$B$7</x:f>
        <x:v>0.05</x:v>
      </x:c>
      <x:c r="F916" s="17" t="n">
        <x:f>(1-D916/$B$12)*$C$8-D916/$B$12*$C$7</x:f>
        <x:v>0.09</x:v>
      </x:c>
      <x:c r="G916" s="32" t="n">
        <x:f>$B$11*($B$10*C916/$B$12*$B$7+(1-$B$10)*D916/$B$12*$C$7)</x:f>
        <x:v>0</x:v>
      </x:c>
      <x:c r="H916" s="17" t="n">
        <x:f>$B$10*E916+(1-$B$10)*F916</x:f>
        <x:v>0.07</x:v>
      </x:c>
      <x:c r="I916" s="34"/>
      <x:c r="J916" s="34"/>
      <x:c r="K916" s="34"/>
      <x:c r="L916" s="34"/>
      <x:c r="M916" s="34"/>
      <x:c r="N916" s="34"/>
      <x:c r="O916" s="34"/>
      <x:c r="P916" s="34"/>
      <x:c r="Q916" s="34"/>
      <x:c r="R916" s="39" t="n">
        <x:v>-1.208097376286407</x:v>
      </x:c>
      <x:c r="S916" s="39" t="n">
        <x:v>-1.6519815174614758</x:v>
      </x:c>
      <x:c r="T916" s="39" t="n">
        <x:v>0.8400734896430904</x:v>
      </x:c>
      <x:c r="U916" s="39" t="n">
        <x:v>-0.236969963402317</x:v>
      </x:c>
      <x:c r="V916" s="39" t="n">
        <x:v>0.06910572744494026</x:v>
      </x:c>
      <x:c r="W916" s="39" t="n">
        <x:v>-1.2687313063633727</x:v>
      </x:c>
      <x:c r="X916" s="39" t="n">
        <x:v>-0.6304547248485098</x:v>
      </x:c>
      <x:c r="Y916" s="39" t="n">
        <x:v>-0.033080460379351945</x:v>
      </x:c>
      <x:c r="Z916" s="39" t="n">
        <x:v>0.8070224481071983</x:v>
      </x:c>
      <x:c r="AA916" s="39" t="n">
        <x:v>-0.5979676652163629</x:v>
      </x:c>
      <x:c r="AB916" s="39" t="n">
        <x:v>1.3770472389549593</x:v>
      </x:c>
      <x:c r="AC916" s="39" t="n">
        <x:v>0.19446533903374252</x:v>
      </x:c>
      <x:c r="AD916" s="39" t="n">
        <x:v>2.6596826336075163</x:v>
      </x:c>
      <x:c r="AE916" s="39" t="n">
        <x:v>-0.6832247237806016</x:v>
      </x:c>
      <x:c r="AF916" s="39" t="n">
        <x:v>0.7950548824811788</x:v>
      </x:c>
      <x:c r="AG916" s="39" t="n">
        <x:v>1.6423446455881576</x:v>
      </x:c>
      <x:c r="AH916" s="39" t="n">
        <x:v>1.2455474005410825</x:v>
      </x:c>
      <x:c r="AI916" s="39" t="n">
        <x:v>0.3027585490064457</x:v>
      </x:c>
      <x:c r="AJ916" s="39" t="n">
        <x:v>0.2635996053880731</x:v>
      </x:c>
      <x:c r="AK916" s="39" t="n">
        <x:v>-0.45472755722967295</x:v>
      </x:c>
      <x:c r="AL916" s="34"/>
      <x:c r="AM916" s="34" t="n">
        <x:f>IF(SQRT($B$9)*$B916+SQRT(1-$B$9)*R916&lt;_xlfn.NORM.S.INV($B$6),1,0)</x:f>
        <x:v>0</x:v>
      </x:c>
      <x:c r="AN916" s="34" t="n">
        <x:f>IF(SQRT($B$9)*$B916+SQRT(1-$B$9)*S916&lt;_xlfn.NORM.S.INV($B$6),1,0)</x:f>
        <x:v>0</x:v>
      </x:c>
      <x:c r="AO916" s="34" t="n">
        <x:f>IF(SQRT($B$9)*$B916+SQRT(1-$B$9)*T916&lt;_xlfn.NORM.S.INV($B$6),1,0)</x:f>
        <x:v>0</x:v>
      </x:c>
      <x:c r="AP916" s="34" t="n">
        <x:f>IF(SQRT($B$9)*$B916+SQRT(1-$B$9)*U916&lt;_xlfn.NORM.S.INV($B$6),1,0)</x:f>
        <x:v>0</x:v>
      </x:c>
      <x:c r="AQ916" s="34" t="n">
        <x:f>IF(SQRT($B$9)*$B916+SQRT(1-$B$9)*V916&lt;_xlfn.NORM.S.INV($B$6),1,0)</x:f>
        <x:v>0</x:v>
      </x:c>
      <x:c r="AR916" s="34" t="n">
        <x:f>IF(SQRT($B$9)*$B916+SQRT(1-$B$9)*W916&lt;_xlfn.NORM.S.INV($B$6),1,0)</x:f>
        <x:v>0</x:v>
      </x:c>
      <x:c r="AS916" s="34" t="n">
        <x:f>IF(SQRT($B$9)*$B916+SQRT(1-$B$9)*X916&lt;_xlfn.NORM.S.INV($B$6),1,0)</x:f>
        <x:v>0</x:v>
      </x:c>
      <x:c r="AT916" s="34" t="n">
        <x:f>IF(SQRT($B$9)*$B916+SQRT(1-$B$9)*Y916&lt;_xlfn.NORM.S.INV($B$6),1,0)</x:f>
        <x:v>0</x:v>
      </x:c>
      <x:c r="AU916" s="34" t="n">
        <x:f>IF(SQRT($B$9)*$B916+SQRT(1-$B$9)*Z916&lt;_xlfn.NORM.S.INV($B$6),1,0)</x:f>
        <x:v>0</x:v>
      </x:c>
      <x:c r="AV916" s="34" t="n">
        <x:f>IF(SQRT($B$9)*$B916+SQRT(1-$B$9)*AA916&lt;_xlfn.NORM.S.INV($B$6),1,0)</x:f>
        <x:v>0</x:v>
      </x:c>
      <x:c r="AW916" s="34" t="n">
        <x:f>IF(SQRT($C$9)*$B916+SQRT(1-$C$9)*AB916&lt;_xlfn.NORM.S.INV($C$6),1,0)</x:f>
        <x:v>0</x:v>
      </x:c>
      <x:c r="AX916" s="34" t="n">
        <x:f>IF(SQRT($C$9)*$B916+SQRT(1-$C$9)*AC916&lt;_xlfn.NORM.S.INV($C$6),1,0)</x:f>
        <x:v>0</x:v>
      </x:c>
      <x:c r="AY916" s="34" t="n">
        <x:f>IF(SQRT($C$9)*$B916+SQRT(1-$C$9)*AD916&lt;_xlfn.NORM.S.INV($C$6),1,0)</x:f>
        <x:v>0</x:v>
      </x:c>
      <x:c r="AZ916" s="34" t="n">
        <x:f>IF(SQRT($C$9)*$B916+SQRT(1-$C$9)*AE916&lt;_xlfn.NORM.S.INV($C$6),1,0)</x:f>
        <x:v>0</x:v>
      </x:c>
      <x:c r="BA916" s="34" t="n">
        <x:f>IF(SQRT($C$9)*$B916+SQRT(1-$C$9)*AF916&lt;_xlfn.NORM.S.INV($C$6),1,0)</x:f>
        <x:v>0</x:v>
      </x:c>
      <x:c r="BB916" s="34" t="n">
        <x:f>IF(SQRT($C$9)*$B916+SQRT(1-$C$9)*AG916&lt;_xlfn.NORM.S.INV($C$6),1,0)</x:f>
        <x:v>0</x:v>
      </x:c>
      <x:c r="BC916" s="34" t="n">
        <x:f>IF(SQRT($C$9)*$B916+SQRT(1-$C$9)*AH916&lt;_xlfn.NORM.S.INV($C$6),1,0)</x:f>
        <x:v>0</x:v>
      </x:c>
      <x:c r="BD916" s="34" t="n">
        <x:f>IF(SQRT($C$9)*$B916+SQRT(1-$C$9)*AI916&lt;_xlfn.NORM.S.INV($C$6),1,0)</x:f>
        <x:v>0</x:v>
      </x:c>
      <x:c r="BE916" s="34" t="n">
        <x:f>IF(SQRT($C$9)*$B916+SQRT(1-$C$9)*AJ916&lt;_xlfn.NORM.S.INV($C$6),1,0)</x:f>
        <x:v>0</x:v>
      </x:c>
      <x:c r="BF916" s="34" t="n">
        <x:f>IF(SQRT($C$9)*$B916+SQRT(1-$C$9)*AK916&lt;_xlfn.NORM.S.INV($C$6),1,0)</x:f>
        <x:v>0</x:v>
      </x:c>
      <x:c r="BG916" s="34"/>
      <x:c r="BH916" s="34"/>
      <x:c r="BI916" s="34" t="n">
        <x:f>$B$11*(($A$1061)*$C916/$B$12*$B$7+(1-$A$1061)*$D916/$B$12*$C$7)</x:f>
        <x:v>0</x:v>
      </x:c>
      <x:c r="BJ916" s="34" t="n">
        <x:f>$B$11*(($A$1062)*$C916/$B$12*$B$7+(1-$A$1062)*$D916/$B$12*$C$7)</x:f>
        <x:v>0</x:v>
      </x:c>
      <x:c r="BK916" s="34" t="n">
        <x:f>$B$11*(($A$1063)*$C916/$B$12*$B$7+(1-$A$1063)*$D916/$B$12*$C$7)</x:f>
        <x:v>0</x:v>
      </x:c>
      <x:c r="BL916" s="34" t="n">
        <x:f>$B$11*(($A$1064)*$C916/$B$12*$B$7+(1-$A$1064)*$D916/$B$12*$C$7)</x:f>
        <x:v>0</x:v>
      </x:c>
      <x:c r="BM916" s="34" t="n">
        <x:f>$B$11*(($A$1065)*$C916/$B$12*$B$7+(1-$A$1065)*$D916/$B$12*$C$7)</x:f>
        <x:v>0</x:v>
      </x:c>
      <x:c r="BN916" s="34" t="n">
        <x:f>$B$11*(($A$1066)*$C916/$B$12*$B$7+(1-$A$1066)*$D916/$B$12*$C$7)</x:f>
        <x:v>0</x:v>
      </x:c>
      <x:c r="BO916" s="34" t="n">
        <x:f>$B$11*(($A$1067)*$C916/$B$12*$B$7+(1-$A$1067)*$D916/$B$12*$C$7)</x:f>
        <x:v>0</x:v>
      </x:c>
      <x:c r="BP916" s="34" t="n">
        <x:f>$B$11*(($A$1068)*$C916/$B$12*$B$7+(1-$A$1068)*$D916/$B$12*$C$7)</x:f>
        <x:v>0</x:v>
      </x:c>
      <x:c r="BQ916" s="34" t="n">
        <x:f>$B$11*(($A$1069)*$C916/$B$12*$B$7+(1-$A$1069)*$D916/$B$12*$C$7)</x:f>
        <x:v>0</x:v>
      </x:c>
      <x:c r="BR916" s="34" t="n">
        <x:f>$B$11*(($A$1070)*$C916/$B$12*$B$7+(1-$A$1070)*$D916/$B$12*$C$7)</x:f>
        <x:v>0</x:v>
      </x:c>
      <x:c r="BS916" s="34" t="n">
        <x:f>$B$11*(($A$1071)*$C916/$B$12*$B$7+(1-$A$1071)*$D916/$B$12*$C$7)</x:f>
        <x:v>0</x:v>
      </x:c>
      <x:c r="BT916" s="34" t="n">
        <x:f>$B$11*(($A$1072)*$C916/$B$12*$B$7+(1-$A$1072)*$D916/$B$12*$C$7)</x:f>
        <x:v>0</x:v>
      </x:c>
      <x:c r="BU916" s="34" t="n">
        <x:f>$B$11*(($A$1073)*$C916/$B$12*$B$7+(1-$A$1073)*$D916/$B$12*$C$7)</x:f>
        <x:v>0</x:v>
      </x:c>
      <x:c r="BV916" s="34" t="n">
        <x:f>$B$11*(($A$1074)*$C916/$B$12*$B$7+(1-$A$1074)*$D916/$B$12*$C$7)</x:f>
        <x:v>0</x:v>
      </x:c>
      <x:c r="BW916" s="34" t="n">
        <x:f>$B$11*(($A$1075)*$C916/$B$12*$B$7+(1-$A$1075)*$D916/$B$12*$C$7)</x:f>
        <x:v>0</x:v>
      </x:c>
      <x:c r="BX916" s="34" t="n">
        <x:f>$B$11*(($A$1076)*$C916/$B$12*$B$7+(1-$A$1076)*$D916/$B$12*$C$7)</x:f>
        <x:v>0</x:v>
      </x:c>
      <x:c r="BY916" s="34" t="n">
        <x:f>$B$11*(($A$1077)*$C916/$B$12*$B$7+(1-$A$1077)*$D916/$B$12*$C$7)</x:f>
        <x:v>0</x:v>
      </x:c>
      <x:c r="BZ916" s="34" t="n">
        <x:f>$B$11*(($A$1078)*$C916/$B$12*$B$7+(1-$A$1078)*$D916/$B$12*$C$7)</x:f>
        <x:v>0</x:v>
      </x:c>
      <x:c r="CA916" s="34" t="n">
        <x:f>$B$11*(($A$1079)*$C916/$B$12*$B$7+(1-$A$1079)*$D916/$B$12*$C$7)</x:f>
        <x:v>0</x:v>
      </x:c>
      <x:c r="CB916" s="34" t="n">
        <x:f>$B$11*(($A$1080)*$C916/$B$12*$B$7+(1-$A$1080)*$D916/$B$12*$C$7)</x:f>
        <x:v>0</x:v>
      </x:c>
      <x:c r="CC916" s="34" t="n">
        <x:f>$B$11*(($A$1081)*$C916/$B$12*$B$7+(1-$A$1081)*$D916/$B$12*$C$7)</x:f>
        <x:v>0</x:v>
      </x:c>
    </x:row>
    <x:row r="917">
      <x:c r="A917" s="34" t="n">
        <x:v>893</x:v>
      </x:c>
      <x:c r="B917" s="39" t="n">
        <x:v>0.014359183901693334</x:v>
      </x:c>
      <x:c r="C917" s="1" t="n">
        <x:f>SUM(AM917:AV917)</x:f>
        <x:v>0</x:v>
      </x:c>
      <x:c r="D917" s="1" t="n">
        <x:f>SUM(AW917:BF917)</x:f>
        <x:v>0</x:v>
      </x:c>
      <x:c r="E917" s="17" t="n">
        <x:f>(1-C917/$B$12)*$B$8-C917/$B$12*$B$7</x:f>
        <x:v>0.05</x:v>
      </x:c>
      <x:c r="F917" s="17" t="n">
        <x:f>(1-D917/$B$12)*$C$8-D917/$B$12*$C$7</x:f>
        <x:v>0.09</x:v>
      </x:c>
      <x:c r="G917" s="32" t="n">
        <x:f>$B$11*($B$10*C917/$B$12*$B$7+(1-$B$10)*D917/$B$12*$C$7)</x:f>
        <x:v>0</x:v>
      </x:c>
      <x:c r="H917" s="17" t="n">
        <x:f>$B$10*E917+(1-$B$10)*F917</x:f>
        <x:v>0.07</x:v>
      </x:c>
      <x:c r="I917" s="34"/>
      <x:c r="J917" s="34"/>
      <x:c r="K917" s="34"/>
      <x:c r="L917" s="34"/>
      <x:c r="M917" s="34"/>
      <x:c r="N917" s="34"/>
      <x:c r="O917" s="34"/>
      <x:c r="P917" s="34"/>
      <x:c r="Q917" s="34"/>
      <x:c r="R917" s="39" t="n">
        <x:v>-2.1221435593304676</x:v>
      </x:c>
      <x:c r="S917" s="39" t="n">
        <x:v>0.9858140964863954</x:v>
      </x:c>
      <x:c r="T917" s="39" t="n">
        <x:v>0.47084905305304</x:v>
      </x:c>
      <x:c r="U917" s="39" t="n">
        <x:v>0.7528335032760317</x:v>
      </x:c>
      <x:c r="V917" s="39" t="n">
        <x:v>-1.3515234219088585</x:v>
      </x:c>
      <x:c r="W917" s="39" t="n">
        <x:v>1.4146038876189773</x:v>
      </x:c>
      <x:c r="X917" s="39" t="n">
        <x:v>-0.923953038242645</x:v>
      </x:c>
      <x:c r="Y917" s="39" t="n">
        <x:v>-0.5768677218190315</x:v>
      </x:c>
      <x:c r="Z917" s="39" t="n">
        <x:v>-1.1608112131232546</x:v>
      </x:c>
      <x:c r="AA917" s="39" t="n">
        <x:v>-0.4974742502593662</x:v>
      </x:c>
      <x:c r="AB917" s="39" t="n">
        <x:v>-1.3019344147034924</x:v>
      </x:c>
      <x:c r="AC917" s="39" t="n">
        <x:v>0.4309607663903624</x:v>
      </x:c>
      <x:c r="AD917" s="39" t="n">
        <x:v>1.4023304546660726</x:v>
      </x:c>
      <x:c r="AE917" s="39" t="n">
        <x:v>0.0017671305363508585</x:v>
      </x:c>
      <x:c r="AF917" s="39" t="n">
        <x:v>1.1290835833643524</x:v>
      </x:c>
      <x:c r="AG917" s="39" t="n">
        <x:v>-0.9886330556127273</x:v>
      </x:c>
      <x:c r="AH917" s="39" t="n">
        <x:v>0.27186500704864347</x:v>
      </x:c>
      <x:c r="AI917" s="39" t="n">
        <x:v>-0.42876777737152644</x:v>
      </x:c>
      <x:c r="AJ917" s="39" t="n">
        <x:v>-0.25787591790150294</x:v>
      </x:c>
      <x:c r="AK917" s="39" t="n">
        <x:v>0.09239445702151157</x:v>
      </x:c>
      <x:c r="AL917" s="34"/>
      <x:c r="AM917" s="34" t="n">
        <x:f>IF(SQRT($B$9)*$B917+SQRT(1-$B$9)*R917&lt;_xlfn.NORM.S.INV($B$6),1,0)</x:f>
        <x:v>0</x:v>
      </x:c>
      <x:c r="AN917" s="34" t="n">
        <x:f>IF(SQRT($B$9)*$B917+SQRT(1-$B$9)*S917&lt;_xlfn.NORM.S.INV($B$6),1,0)</x:f>
        <x:v>0</x:v>
      </x:c>
      <x:c r="AO917" s="34" t="n">
        <x:f>IF(SQRT($B$9)*$B917+SQRT(1-$B$9)*T917&lt;_xlfn.NORM.S.INV($B$6),1,0)</x:f>
        <x:v>0</x:v>
      </x:c>
      <x:c r="AP917" s="34" t="n">
        <x:f>IF(SQRT($B$9)*$B917+SQRT(1-$B$9)*U917&lt;_xlfn.NORM.S.INV($B$6),1,0)</x:f>
        <x:v>0</x:v>
      </x:c>
      <x:c r="AQ917" s="34" t="n">
        <x:f>IF(SQRT($B$9)*$B917+SQRT(1-$B$9)*V917&lt;_xlfn.NORM.S.INV($B$6),1,0)</x:f>
        <x:v>0</x:v>
      </x:c>
      <x:c r="AR917" s="34" t="n">
        <x:f>IF(SQRT($B$9)*$B917+SQRT(1-$B$9)*W917&lt;_xlfn.NORM.S.INV($B$6),1,0)</x:f>
        <x:v>0</x:v>
      </x:c>
      <x:c r="AS917" s="34" t="n">
        <x:f>IF(SQRT($B$9)*$B917+SQRT(1-$B$9)*X917&lt;_xlfn.NORM.S.INV($B$6),1,0)</x:f>
        <x:v>0</x:v>
      </x:c>
      <x:c r="AT917" s="34" t="n">
        <x:f>IF(SQRT($B$9)*$B917+SQRT(1-$B$9)*Y917&lt;_xlfn.NORM.S.INV($B$6),1,0)</x:f>
        <x:v>0</x:v>
      </x:c>
      <x:c r="AU917" s="34" t="n">
        <x:f>IF(SQRT($B$9)*$B917+SQRT(1-$B$9)*Z917&lt;_xlfn.NORM.S.INV($B$6),1,0)</x:f>
        <x:v>0</x:v>
      </x:c>
      <x:c r="AV917" s="34" t="n">
        <x:f>IF(SQRT($B$9)*$B917+SQRT(1-$B$9)*AA917&lt;_xlfn.NORM.S.INV($B$6),1,0)</x:f>
        <x:v>0</x:v>
      </x:c>
      <x:c r="AW917" s="34" t="n">
        <x:f>IF(SQRT($C$9)*$B917+SQRT(1-$C$9)*AB917&lt;_xlfn.NORM.S.INV($C$6),1,0)</x:f>
        <x:v>0</x:v>
      </x:c>
      <x:c r="AX917" s="34" t="n">
        <x:f>IF(SQRT($C$9)*$B917+SQRT(1-$C$9)*AC917&lt;_xlfn.NORM.S.INV($C$6),1,0)</x:f>
        <x:v>0</x:v>
      </x:c>
      <x:c r="AY917" s="34" t="n">
        <x:f>IF(SQRT($C$9)*$B917+SQRT(1-$C$9)*AD917&lt;_xlfn.NORM.S.INV($C$6),1,0)</x:f>
        <x:v>0</x:v>
      </x:c>
      <x:c r="AZ917" s="34" t="n">
        <x:f>IF(SQRT($C$9)*$B917+SQRT(1-$C$9)*AE917&lt;_xlfn.NORM.S.INV($C$6),1,0)</x:f>
        <x:v>0</x:v>
      </x:c>
      <x:c r="BA917" s="34" t="n">
        <x:f>IF(SQRT($C$9)*$B917+SQRT(1-$C$9)*AF917&lt;_xlfn.NORM.S.INV($C$6),1,0)</x:f>
        <x:v>0</x:v>
      </x:c>
      <x:c r="BB917" s="34" t="n">
        <x:f>IF(SQRT($C$9)*$B917+SQRT(1-$C$9)*AG917&lt;_xlfn.NORM.S.INV($C$6),1,0)</x:f>
        <x:v>0</x:v>
      </x:c>
      <x:c r="BC917" s="34" t="n">
        <x:f>IF(SQRT($C$9)*$B917+SQRT(1-$C$9)*AH917&lt;_xlfn.NORM.S.INV($C$6),1,0)</x:f>
        <x:v>0</x:v>
      </x:c>
      <x:c r="BD917" s="34" t="n">
        <x:f>IF(SQRT($C$9)*$B917+SQRT(1-$C$9)*AI917&lt;_xlfn.NORM.S.INV($C$6),1,0)</x:f>
        <x:v>0</x:v>
      </x:c>
      <x:c r="BE917" s="34" t="n">
        <x:f>IF(SQRT($C$9)*$B917+SQRT(1-$C$9)*AJ917&lt;_xlfn.NORM.S.INV($C$6),1,0)</x:f>
        <x:v>0</x:v>
      </x:c>
      <x:c r="BF917" s="34" t="n">
        <x:f>IF(SQRT($C$9)*$B917+SQRT(1-$C$9)*AK917&lt;_xlfn.NORM.S.INV($C$6),1,0)</x:f>
        <x:v>0</x:v>
      </x:c>
      <x:c r="BG917" s="34"/>
      <x:c r="BH917" s="34"/>
      <x:c r="BI917" s="34" t="n">
        <x:f>$B$11*(($A$1061)*$C917/$B$12*$B$7+(1-$A$1061)*$D917/$B$12*$C$7)</x:f>
        <x:v>0</x:v>
      </x:c>
      <x:c r="BJ917" s="34" t="n">
        <x:f>$B$11*(($A$1062)*$C917/$B$12*$B$7+(1-$A$1062)*$D917/$B$12*$C$7)</x:f>
        <x:v>0</x:v>
      </x:c>
      <x:c r="BK917" s="34" t="n">
        <x:f>$B$11*(($A$1063)*$C917/$B$12*$B$7+(1-$A$1063)*$D917/$B$12*$C$7)</x:f>
        <x:v>0</x:v>
      </x:c>
      <x:c r="BL917" s="34" t="n">
        <x:f>$B$11*(($A$1064)*$C917/$B$12*$B$7+(1-$A$1064)*$D917/$B$12*$C$7)</x:f>
        <x:v>0</x:v>
      </x:c>
      <x:c r="BM917" s="34" t="n">
        <x:f>$B$11*(($A$1065)*$C917/$B$12*$B$7+(1-$A$1065)*$D917/$B$12*$C$7)</x:f>
        <x:v>0</x:v>
      </x:c>
      <x:c r="BN917" s="34" t="n">
        <x:f>$B$11*(($A$1066)*$C917/$B$12*$B$7+(1-$A$1066)*$D917/$B$12*$C$7)</x:f>
        <x:v>0</x:v>
      </x:c>
      <x:c r="BO917" s="34" t="n">
        <x:f>$B$11*(($A$1067)*$C917/$B$12*$B$7+(1-$A$1067)*$D917/$B$12*$C$7)</x:f>
        <x:v>0</x:v>
      </x:c>
      <x:c r="BP917" s="34" t="n">
        <x:f>$B$11*(($A$1068)*$C917/$B$12*$B$7+(1-$A$1068)*$D917/$B$12*$C$7)</x:f>
        <x:v>0</x:v>
      </x:c>
      <x:c r="BQ917" s="34" t="n">
        <x:f>$B$11*(($A$1069)*$C917/$B$12*$B$7+(1-$A$1069)*$D917/$B$12*$C$7)</x:f>
        <x:v>0</x:v>
      </x:c>
      <x:c r="BR917" s="34" t="n">
        <x:f>$B$11*(($A$1070)*$C917/$B$12*$B$7+(1-$A$1070)*$D917/$B$12*$C$7)</x:f>
        <x:v>0</x:v>
      </x:c>
      <x:c r="BS917" s="34" t="n">
        <x:f>$B$11*(($A$1071)*$C917/$B$12*$B$7+(1-$A$1071)*$D917/$B$12*$C$7)</x:f>
        <x:v>0</x:v>
      </x:c>
      <x:c r="BT917" s="34" t="n">
        <x:f>$B$11*(($A$1072)*$C917/$B$12*$B$7+(1-$A$1072)*$D917/$B$12*$C$7)</x:f>
        <x:v>0</x:v>
      </x:c>
      <x:c r="BU917" s="34" t="n">
        <x:f>$B$11*(($A$1073)*$C917/$B$12*$B$7+(1-$A$1073)*$D917/$B$12*$C$7)</x:f>
        <x:v>0</x:v>
      </x:c>
      <x:c r="BV917" s="34" t="n">
        <x:f>$B$11*(($A$1074)*$C917/$B$12*$B$7+(1-$A$1074)*$D917/$B$12*$C$7)</x:f>
        <x:v>0</x:v>
      </x:c>
      <x:c r="BW917" s="34" t="n">
        <x:f>$B$11*(($A$1075)*$C917/$B$12*$B$7+(1-$A$1075)*$D917/$B$12*$C$7)</x:f>
        <x:v>0</x:v>
      </x:c>
      <x:c r="BX917" s="34" t="n">
        <x:f>$B$11*(($A$1076)*$C917/$B$12*$B$7+(1-$A$1076)*$D917/$B$12*$C$7)</x:f>
        <x:v>0</x:v>
      </x:c>
      <x:c r="BY917" s="34" t="n">
        <x:f>$B$11*(($A$1077)*$C917/$B$12*$B$7+(1-$A$1077)*$D917/$B$12*$C$7)</x:f>
        <x:v>0</x:v>
      </x:c>
      <x:c r="BZ917" s="34" t="n">
        <x:f>$B$11*(($A$1078)*$C917/$B$12*$B$7+(1-$A$1078)*$D917/$B$12*$C$7)</x:f>
        <x:v>0</x:v>
      </x:c>
      <x:c r="CA917" s="34" t="n">
        <x:f>$B$11*(($A$1079)*$C917/$B$12*$B$7+(1-$A$1079)*$D917/$B$12*$C$7)</x:f>
        <x:v>0</x:v>
      </x:c>
      <x:c r="CB917" s="34" t="n">
        <x:f>$B$11*(($A$1080)*$C917/$B$12*$B$7+(1-$A$1080)*$D917/$B$12*$C$7)</x:f>
        <x:v>0</x:v>
      </x:c>
      <x:c r="CC917" s="34" t="n">
        <x:f>$B$11*(($A$1081)*$C917/$B$12*$B$7+(1-$A$1081)*$D917/$B$12*$C$7)</x:f>
        <x:v>0</x:v>
      </x:c>
    </x:row>
    <x:row r="918">
      <x:c r="A918" s="34" t="n">
        <x:v>894</x:v>
      </x:c>
      <x:c r="B918" s="39" t="n">
        <x:v>0.09905510357186871</x:v>
      </x:c>
      <x:c r="C918" s="1" t="n">
        <x:f>SUM(AM918:AV918)</x:f>
        <x:v>0</x:v>
      </x:c>
      <x:c r="D918" s="1" t="n">
        <x:f>SUM(AW918:BF918)</x:f>
        <x:v>0</x:v>
      </x:c>
      <x:c r="E918" s="17" t="n">
        <x:f>(1-C918/$B$12)*$B$8-C918/$B$12*$B$7</x:f>
        <x:v>0.05</x:v>
      </x:c>
      <x:c r="F918" s="17" t="n">
        <x:f>(1-D918/$B$12)*$C$8-D918/$B$12*$C$7</x:f>
        <x:v>0.09</x:v>
      </x:c>
      <x:c r="G918" s="32" t="n">
        <x:f>$B$11*($B$10*C918/$B$12*$B$7+(1-$B$10)*D918/$B$12*$C$7)</x:f>
        <x:v>0</x:v>
      </x:c>
      <x:c r="H918" s="17" t="n">
        <x:f>$B$10*E918+(1-$B$10)*F918</x:f>
        <x:v>0.07</x:v>
      </x:c>
      <x:c r="I918" s="34"/>
      <x:c r="J918" s="34"/>
      <x:c r="K918" s="34"/>
      <x:c r="L918" s="34"/>
      <x:c r="M918" s="34"/>
      <x:c r="N918" s="34"/>
      <x:c r="O918" s="34"/>
      <x:c r="P918" s="34"/>
      <x:c r="Q918" s="34"/>
      <x:c r="R918" s="39" t="n">
        <x:v>-0.9566357033040206</x:v>
      </x:c>
      <x:c r="S918" s="39" t="n">
        <x:v>0.8972152825983756</x:v>
      </x:c>
      <x:c r="T918" s="39" t="n">
        <x:v>0.5613986088287825</x:v>
      </x:c>
      <x:c r="U918" s="39" t="n">
        <x:v>-2.0915847020939187</x:v>
      </x:c>
      <x:c r="V918" s="39" t="n">
        <x:v>-0.21492064779337422</x:v>
      </x:c>
      <x:c r="W918" s="39" t="n">
        <x:v>-1.3661305881748398</x:v>
      </x:c>
      <x:c r="X918" s="39" t="n">
        <x:v>-0.4096457961257359</x:v>
      </x:c>
      <x:c r="Y918" s="39" t="n">
        <x:v>-1.653881896055585</x:v>
      </x:c>
      <x:c r="Z918" s="39" t="n">
        <x:v>0.11729658197157083</x:v>
      </x:c>
      <x:c r="AA918" s="39" t="n">
        <x:v>-0.9472999686551742</x:v>
      </x:c>
      <x:c r="AB918" s="39" t="n">
        <x:v>-0.08590779878235279</x:v>
      </x:c>
      <x:c r="AC918" s="39" t="n">
        <x:v>-0.15272786849231385</x:v>
      </x:c>
      <x:c r="AD918" s="39" t="n">
        <x:v>0.5840955875091182</x:v>
      </x:c>
      <x:c r="AE918" s="39" t="n">
        <x:v>0.2021119996078035</x:v>
      </x:c>
      <x:c r="AF918" s="39" t="n">
        <x:v>0.33089085320516815</x:v>
      </x:c>
      <x:c r="AG918" s="39" t="n">
        <x:v>1.5368569610302092</x:v>
      </x:c>
      <x:c r="AH918" s="39" t="n">
        <x:v>-0.5914780614139201</x:v>
      </x:c>
      <x:c r="AI918" s="39" t="n">
        <x:v>0.5566580333883507</x:v>
      </x:c>
      <x:c r="AJ918" s="39" t="n">
        <x:v>-0.4422322890058169</x:v>
      </x:c>
      <x:c r="AK918" s="39" t="n">
        <x:v>-0.4916027230170601</x:v>
      </x:c>
      <x:c r="AL918" s="34"/>
      <x:c r="AM918" s="34" t="n">
        <x:f>IF(SQRT($B$9)*$B918+SQRT(1-$B$9)*R918&lt;_xlfn.NORM.S.INV($B$6),1,0)</x:f>
        <x:v>0</x:v>
      </x:c>
      <x:c r="AN918" s="34" t="n">
        <x:f>IF(SQRT($B$9)*$B918+SQRT(1-$B$9)*S918&lt;_xlfn.NORM.S.INV($B$6),1,0)</x:f>
        <x:v>0</x:v>
      </x:c>
      <x:c r="AO918" s="34" t="n">
        <x:f>IF(SQRT($B$9)*$B918+SQRT(1-$B$9)*T918&lt;_xlfn.NORM.S.INV($B$6),1,0)</x:f>
        <x:v>0</x:v>
      </x:c>
      <x:c r="AP918" s="34" t="n">
        <x:f>IF(SQRT($B$9)*$B918+SQRT(1-$B$9)*U918&lt;_xlfn.NORM.S.INV($B$6),1,0)</x:f>
        <x:v>0</x:v>
      </x:c>
      <x:c r="AQ918" s="34" t="n">
        <x:f>IF(SQRT($B$9)*$B918+SQRT(1-$B$9)*V918&lt;_xlfn.NORM.S.INV($B$6),1,0)</x:f>
        <x:v>0</x:v>
      </x:c>
      <x:c r="AR918" s="34" t="n">
        <x:f>IF(SQRT($B$9)*$B918+SQRT(1-$B$9)*W918&lt;_xlfn.NORM.S.INV($B$6),1,0)</x:f>
        <x:v>0</x:v>
      </x:c>
      <x:c r="AS918" s="34" t="n">
        <x:f>IF(SQRT($B$9)*$B918+SQRT(1-$B$9)*X918&lt;_xlfn.NORM.S.INV($B$6),1,0)</x:f>
        <x:v>0</x:v>
      </x:c>
      <x:c r="AT918" s="34" t="n">
        <x:f>IF(SQRT($B$9)*$B918+SQRT(1-$B$9)*Y918&lt;_xlfn.NORM.S.INV($B$6),1,0)</x:f>
        <x:v>0</x:v>
      </x:c>
      <x:c r="AU918" s="34" t="n">
        <x:f>IF(SQRT($B$9)*$B918+SQRT(1-$B$9)*Z918&lt;_xlfn.NORM.S.INV($B$6),1,0)</x:f>
        <x:v>0</x:v>
      </x:c>
      <x:c r="AV918" s="34" t="n">
        <x:f>IF(SQRT($B$9)*$B918+SQRT(1-$B$9)*AA918&lt;_xlfn.NORM.S.INV($B$6),1,0)</x:f>
        <x:v>0</x:v>
      </x:c>
      <x:c r="AW918" s="34" t="n">
        <x:f>IF(SQRT($C$9)*$B918+SQRT(1-$C$9)*AB918&lt;_xlfn.NORM.S.INV($C$6),1,0)</x:f>
        <x:v>0</x:v>
      </x:c>
      <x:c r="AX918" s="34" t="n">
        <x:f>IF(SQRT($C$9)*$B918+SQRT(1-$C$9)*AC918&lt;_xlfn.NORM.S.INV($C$6),1,0)</x:f>
        <x:v>0</x:v>
      </x:c>
      <x:c r="AY918" s="34" t="n">
        <x:f>IF(SQRT($C$9)*$B918+SQRT(1-$C$9)*AD918&lt;_xlfn.NORM.S.INV($C$6),1,0)</x:f>
        <x:v>0</x:v>
      </x:c>
      <x:c r="AZ918" s="34" t="n">
        <x:f>IF(SQRT($C$9)*$B918+SQRT(1-$C$9)*AE918&lt;_xlfn.NORM.S.INV($C$6),1,0)</x:f>
        <x:v>0</x:v>
      </x:c>
      <x:c r="BA918" s="34" t="n">
        <x:f>IF(SQRT($C$9)*$B918+SQRT(1-$C$9)*AF918&lt;_xlfn.NORM.S.INV($C$6),1,0)</x:f>
        <x:v>0</x:v>
      </x:c>
      <x:c r="BB918" s="34" t="n">
        <x:f>IF(SQRT($C$9)*$B918+SQRT(1-$C$9)*AG918&lt;_xlfn.NORM.S.INV($C$6),1,0)</x:f>
        <x:v>0</x:v>
      </x:c>
      <x:c r="BC918" s="34" t="n">
        <x:f>IF(SQRT($C$9)*$B918+SQRT(1-$C$9)*AH918&lt;_xlfn.NORM.S.INV($C$6),1,0)</x:f>
        <x:v>0</x:v>
      </x:c>
      <x:c r="BD918" s="34" t="n">
        <x:f>IF(SQRT($C$9)*$B918+SQRT(1-$C$9)*AI918&lt;_xlfn.NORM.S.INV($C$6),1,0)</x:f>
        <x:v>0</x:v>
      </x:c>
      <x:c r="BE918" s="34" t="n">
        <x:f>IF(SQRT($C$9)*$B918+SQRT(1-$C$9)*AJ918&lt;_xlfn.NORM.S.INV($C$6),1,0)</x:f>
        <x:v>0</x:v>
      </x:c>
      <x:c r="BF918" s="34" t="n">
        <x:f>IF(SQRT($C$9)*$B918+SQRT(1-$C$9)*AK918&lt;_xlfn.NORM.S.INV($C$6),1,0)</x:f>
        <x:v>0</x:v>
      </x:c>
      <x:c r="BG918" s="34"/>
      <x:c r="BH918" s="34"/>
      <x:c r="BI918" s="34" t="n">
        <x:f>$B$11*(($A$1061)*$C918/$B$12*$B$7+(1-$A$1061)*$D918/$B$12*$C$7)</x:f>
        <x:v>0</x:v>
      </x:c>
      <x:c r="BJ918" s="34" t="n">
        <x:f>$B$11*(($A$1062)*$C918/$B$12*$B$7+(1-$A$1062)*$D918/$B$12*$C$7)</x:f>
        <x:v>0</x:v>
      </x:c>
      <x:c r="BK918" s="34" t="n">
        <x:f>$B$11*(($A$1063)*$C918/$B$12*$B$7+(1-$A$1063)*$D918/$B$12*$C$7)</x:f>
        <x:v>0</x:v>
      </x:c>
      <x:c r="BL918" s="34" t="n">
        <x:f>$B$11*(($A$1064)*$C918/$B$12*$B$7+(1-$A$1064)*$D918/$B$12*$C$7)</x:f>
        <x:v>0</x:v>
      </x:c>
      <x:c r="BM918" s="34" t="n">
        <x:f>$B$11*(($A$1065)*$C918/$B$12*$B$7+(1-$A$1065)*$D918/$B$12*$C$7)</x:f>
        <x:v>0</x:v>
      </x:c>
      <x:c r="BN918" s="34" t="n">
        <x:f>$B$11*(($A$1066)*$C918/$B$12*$B$7+(1-$A$1066)*$D918/$B$12*$C$7)</x:f>
        <x:v>0</x:v>
      </x:c>
      <x:c r="BO918" s="34" t="n">
        <x:f>$B$11*(($A$1067)*$C918/$B$12*$B$7+(1-$A$1067)*$D918/$B$12*$C$7)</x:f>
        <x:v>0</x:v>
      </x:c>
      <x:c r="BP918" s="34" t="n">
        <x:f>$B$11*(($A$1068)*$C918/$B$12*$B$7+(1-$A$1068)*$D918/$B$12*$C$7)</x:f>
        <x:v>0</x:v>
      </x:c>
      <x:c r="BQ918" s="34" t="n">
        <x:f>$B$11*(($A$1069)*$C918/$B$12*$B$7+(1-$A$1069)*$D918/$B$12*$C$7)</x:f>
        <x:v>0</x:v>
      </x:c>
      <x:c r="BR918" s="34" t="n">
        <x:f>$B$11*(($A$1070)*$C918/$B$12*$B$7+(1-$A$1070)*$D918/$B$12*$C$7)</x:f>
        <x:v>0</x:v>
      </x:c>
      <x:c r="BS918" s="34" t="n">
        <x:f>$B$11*(($A$1071)*$C918/$B$12*$B$7+(1-$A$1071)*$D918/$B$12*$C$7)</x:f>
        <x:v>0</x:v>
      </x:c>
      <x:c r="BT918" s="34" t="n">
        <x:f>$B$11*(($A$1072)*$C918/$B$12*$B$7+(1-$A$1072)*$D918/$B$12*$C$7)</x:f>
        <x:v>0</x:v>
      </x:c>
      <x:c r="BU918" s="34" t="n">
        <x:f>$B$11*(($A$1073)*$C918/$B$12*$B$7+(1-$A$1073)*$D918/$B$12*$C$7)</x:f>
        <x:v>0</x:v>
      </x:c>
      <x:c r="BV918" s="34" t="n">
        <x:f>$B$11*(($A$1074)*$C918/$B$12*$B$7+(1-$A$1074)*$D918/$B$12*$C$7)</x:f>
        <x:v>0</x:v>
      </x:c>
      <x:c r="BW918" s="34" t="n">
        <x:f>$B$11*(($A$1075)*$C918/$B$12*$B$7+(1-$A$1075)*$D918/$B$12*$C$7)</x:f>
        <x:v>0</x:v>
      </x:c>
      <x:c r="BX918" s="34" t="n">
        <x:f>$B$11*(($A$1076)*$C918/$B$12*$B$7+(1-$A$1076)*$D918/$B$12*$C$7)</x:f>
        <x:v>0</x:v>
      </x:c>
      <x:c r="BY918" s="34" t="n">
        <x:f>$B$11*(($A$1077)*$C918/$B$12*$B$7+(1-$A$1077)*$D918/$B$12*$C$7)</x:f>
        <x:v>0</x:v>
      </x:c>
      <x:c r="BZ918" s="34" t="n">
        <x:f>$B$11*(($A$1078)*$C918/$B$12*$B$7+(1-$A$1078)*$D918/$B$12*$C$7)</x:f>
        <x:v>0</x:v>
      </x:c>
      <x:c r="CA918" s="34" t="n">
        <x:f>$B$11*(($A$1079)*$C918/$B$12*$B$7+(1-$A$1079)*$D918/$B$12*$C$7)</x:f>
        <x:v>0</x:v>
      </x:c>
      <x:c r="CB918" s="34" t="n">
        <x:f>$B$11*(($A$1080)*$C918/$B$12*$B$7+(1-$A$1080)*$D918/$B$12*$C$7)</x:f>
        <x:v>0</x:v>
      </x:c>
      <x:c r="CC918" s="34" t="n">
        <x:f>$B$11*(($A$1081)*$C918/$B$12*$B$7+(1-$A$1081)*$D918/$B$12*$C$7)</x:f>
        <x:v>0</x:v>
      </x:c>
    </x:row>
    <x:row r="919">
      <x:c r="A919" s="34" t="n">
        <x:v>895</x:v>
      </x:c>
      <x:c r="B919" s="39" t="n">
        <x:v>1.0359104998126873</x:v>
      </x:c>
      <x:c r="C919" s="1" t="n">
        <x:f>SUM(AM919:AV919)</x:f>
        <x:v>1</x:v>
      </x:c>
      <x:c r="D919" s="1" t="n">
        <x:f>SUM(AW919:BF919)</x:f>
        <x:v>0</x:v>
      </x:c>
      <x:c r="E919" s="17" t="n">
        <x:f>(1-C919/$B$12)*$B$8-C919/$B$12*$B$7</x:f>
        <x:v>0.0049999999999999975</x:v>
      </x:c>
      <x:c r="F919" s="17" t="n">
        <x:f>(1-D919/$B$12)*$C$8-D919/$B$12*$C$7</x:f>
        <x:v>0.09</x:v>
      </x:c>
      <x:c r="G919" s="32" t="n">
        <x:f>$B$11*($B$10*C919/$B$12*$B$7+(1-$B$10)*D919/$B$12*$C$7)</x:f>
        <x:v>200.00000000000003</x:v>
      </x:c>
      <x:c r="H919" s="17" t="n">
        <x:f>$B$10*E919+(1-$B$10)*F919</x:f>
        <x:v>0.0475</x:v>
      </x:c>
      <x:c r="I919" s="34"/>
      <x:c r="J919" s="34"/>
      <x:c r="K919" s="34"/>
      <x:c r="L919" s="34"/>
      <x:c r="M919" s="34"/>
      <x:c r="N919" s="34"/>
      <x:c r="O919" s="34"/>
      <x:c r="P919" s="34"/>
      <x:c r="Q919" s="34"/>
      <x:c r="R919" s="39" t="n">
        <x:v>0.3016778987874514</x:v>
      </x:c>
      <x:c r="S919" s="39" t="n">
        <x:v>-1.5305238969533235</x:v>
      </x:c>
      <x:c r="T919" s="39" t="n">
        <x:v>1.0809503841655963</x:v>
      </x:c>
      <x:c r="U919" s="39" t="n">
        <x:v>-0.7593270869551957</x:v>
      </x:c>
      <x:c r="V919" s="39" t="n">
        <x:v>-2.3124277901660086</x:v>
      </x:c>
      <x:c r="W919" s="39" t="n">
        <x:v>-1.0310236089621216</x:v>
      </x:c>
      <x:c r="X919" s="39" t="n">
        <x:v>-0.9812621913007971</x:v>
      </x:c>
      <x:c r="Y919" s="39" t="n">
        <x:v>-1.5831251641964417</x:v>
      </x:c>
      <x:c r="Z919" s="39" t="n">
        <x:v>-0.9236885872553476</x:v>
      </x:c>
      <x:c r="AA919" s="39" t="n">
        <x:v>-3.804593967283678</x:v>
      </x:c>
      <x:c r="AB919" s="39" t="n">
        <x:v>-0.19733064159100977</x:v>
      </x:c>
      <x:c r="AC919" s="39" t="n">
        <x:v>-1.0504296866519198</x:v>
      </x:c>
      <x:c r="AD919" s="39" t="n">
        <x:v>0.237991066955692</x:v>
      </x:c>
      <x:c r="AE919" s="39" t="n">
        <x:v>1.3056679083232545</x:v>
      </x:c>
      <x:c r="AF919" s="39" t="n">
        <x:v>-0.42269767608258296</x:v>
      </x:c>
      <x:c r="AG919" s="39" t="n">
        <x:v>0.00022062428960674746</x:v>
      </x:c>
      <x:c r="AH919" s="39" t="n">
        <x:v>0.22065835005310752</x:v>
      </x:c>
      <x:c r="AI919" s="39" t="n">
        <x:v>-1.1618448920478375</x:v>
      </x:c>
      <x:c r="AJ919" s="39" t="n">
        <x:v>-1.9776095318354687</x:v>
      </x:c>
      <x:c r="AK919" s="39" t="n">
        <x:v>-0.3021611287265261</x:v>
      </x:c>
      <x:c r="AL919" s="34"/>
      <x:c r="AM919" s="34" t="n">
        <x:f>IF(SQRT($B$9)*$B919+SQRT(1-$B$9)*R919&lt;_xlfn.NORM.S.INV($B$6),1,0)</x:f>
        <x:v>0</x:v>
      </x:c>
      <x:c r="AN919" s="34" t="n">
        <x:f>IF(SQRT($B$9)*$B919+SQRT(1-$B$9)*S919&lt;_xlfn.NORM.S.INV($B$6),1,0)</x:f>
        <x:v>0</x:v>
      </x:c>
      <x:c r="AO919" s="34" t="n">
        <x:f>IF(SQRT($B$9)*$B919+SQRT(1-$B$9)*T919&lt;_xlfn.NORM.S.INV($B$6),1,0)</x:f>
        <x:v>0</x:v>
      </x:c>
      <x:c r="AP919" s="34" t="n">
        <x:f>IF(SQRT($B$9)*$B919+SQRT(1-$B$9)*U919&lt;_xlfn.NORM.S.INV($B$6),1,0)</x:f>
        <x:v>0</x:v>
      </x:c>
      <x:c r="AQ919" s="34" t="n">
        <x:f>IF(SQRT($B$9)*$B919+SQRT(1-$B$9)*V919&lt;_xlfn.NORM.S.INV($B$6),1,0)</x:f>
        <x:v>0</x:v>
      </x:c>
      <x:c r="AR919" s="34" t="n">
        <x:f>IF(SQRT($B$9)*$B919+SQRT(1-$B$9)*W919&lt;_xlfn.NORM.S.INV($B$6),1,0)</x:f>
        <x:v>0</x:v>
      </x:c>
      <x:c r="AS919" s="34" t="n">
        <x:f>IF(SQRT($B$9)*$B919+SQRT(1-$B$9)*X919&lt;_xlfn.NORM.S.INV($B$6),1,0)</x:f>
        <x:v>0</x:v>
      </x:c>
      <x:c r="AT919" s="34" t="n">
        <x:f>IF(SQRT($B$9)*$B919+SQRT(1-$B$9)*Y919&lt;_xlfn.NORM.S.INV($B$6),1,0)</x:f>
        <x:v>0</x:v>
      </x:c>
      <x:c r="AU919" s="34" t="n">
        <x:f>IF(SQRT($B$9)*$B919+SQRT(1-$B$9)*Z919&lt;_xlfn.NORM.S.INV($B$6),1,0)</x:f>
        <x:v>0</x:v>
      </x:c>
      <x:c r="AV919" s="34" t="n">
        <x:f>IF(SQRT($B$9)*$B919+SQRT(1-$B$9)*AA919&lt;_xlfn.NORM.S.INV($B$6),1,0)</x:f>
        <x:v>1</x:v>
      </x:c>
      <x:c r="AW919" s="34" t="n">
        <x:f>IF(SQRT($C$9)*$B919+SQRT(1-$C$9)*AB919&lt;_xlfn.NORM.S.INV($C$6),1,0)</x:f>
        <x:v>0</x:v>
      </x:c>
      <x:c r="AX919" s="34" t="n">
        <x:f>IF(SQRT($C$9)*$B919+SQRT(1-$C$9)*AC919&lt;_xlfn.NORM.S.INV($C$6),1,0)</x:f>
        <x:v>0</x:v>
      </x:c>
      <x:c r="AY919" s="34" t="n">
        <x:f>IF(SQRT($C$9)*$B919+SQRT(1-$C$9)*AD919&lt;_xlfn.NORM.S.INV($C$6),1,0)</x:f>
        <x:v>0</x:v>
      </x:c>
      <x:c r="AZ919" s="34" t="n">
        <x:f>IF(SQRT($C$9)*$B919+SQRT(1-$C$9)*AE919&lt;_xlfn.NORM.S.INV($C$6),1,0)</x:f>
        <x:v>0</x:v>
      </x:c>
      <x:c r="BA919" s="34" t="n">
        <x:f>IF(SQRT($C$9)*$B919+SQRT(1-$C$9)*AF919&lt;_xlfn.NORM.S.INV($C$6),1,0)</x:f>
        <x:v>0</x:v>
      </x:c>
      <x:c r="BB919" s="34" t="n">
        <x:f>IF(SQRT($C$9)*$B919+SQRT(1-$C$9)*AG919&lt;_xlfn.NORM.S.INV($C$6),1,0)</x:f>
        <x:v>0</x:v>
      </x:c>
      <x:c r="BC919" s="34" t="n">
        <x:f>IF(SQRT($C$9)*$B919+SQRT(1-$C$9)*AH919&lt;_xlfn.NORM.S.INV($C$6),1,0)</x:f>
        <x:v>0</x:v>
      </x:c>
      <x:c r="BD919" s="34" t="n">
        <x:f>IF(SQRT($C$9)*$B919+SQRT(1-$C$9)*AI919&lt;_xlfn.NORM.S.INV($C$6),1,0)</x:f>
        <x:v>0</x:v>
      </x:c>
      <x:c r="BE919" s="34" t="n">
        <x:f>IF(SQRT($C$9)*$B919+SQRT(1-$C$9)*AJ919&lt;_xlfn.NORM.S.INV($C$6),1,0)</x:f>
        <x:v>0</x:v>
      </x:c>
      <x:c r="BF919" s="34" t="n">
        <x:f>IF(SQRT($C$9)*$B919+SQRT(1-$C$9)*AK919&lt;_xlfn.NORM.S.INV($C$6),1,0)</x:f>
        <x:v>0</x:v>
      </x:c>
      <x:c r="BG919" s="34"/>
      <x:c r="BH919" s="34"/>
      <x:c r="BI919" s="34" t="n">
        <x:f>$B$11*(($A$1061)*$C919/$B$12*$B$7+(1-$A$1061)*$D919/$B$12*$C$7)</x:f>
        <x:v>0</x:v>
      </x:c>
      <x:c r="BJ919" s="34" t="n">
        <x:f>$B$11*(($A$1062)*$C919/$B$12*$B$7+(1-$A$1062)*$D919/$B$12*$C$7)</x:f>
        <x:v>20</x:v>
      </x:c>
      <x:c r="BK919" s="34" t="n">
        <x:f>$B$11*(($A$1063)*$C919/$B$12*$B$7+(1-$A$1063)*$D919/$B$12*$C$7)</x:f>
        <x:v>40</x:v>
      </x:c>
      <x:c r="BL919" s="34" t="n">
        <x:f>$B$11*(($A$1064)*$C919/$B$12*$B$7+(1-$A$1064)*$D919/$B$12*$C$7)</x:f>
        <x:v>60</x:v>
      </x:c>
      <x:c r="BM919" s="34" t="n">
        <x:f>$B$11*(($A$1065)*$C919/$B$12*$B$7+(1-$A$1065)*$D919/$B$12*$C$7)</x:f>
        <x:v>80</x:v>
      </x:c>
      <x:c r="BN919" s="34" t="n">
        <x:f>$B$11*(($A$1066)*$C919/$B$12*$B$7+(1-$A$1066)*$D919/$B$12*$C$7)</x:f>
        <x:v>100.00000000000001</x:v>
      </x:c>
      <x:c r="BO919" s="34" t="n">
        <x:f>$B$11*(($A$1067)*$C919/$B$12*$B$7+(1-$A$1067)*$D919/$B$12*$C$7)</x:f>
        <x:v>120</x:v>
      </x:c>
      <x:c r="BP919" s="34" t="n">
        <x:f>$B$11*(($A$1068)*$C919/$B$12*$B$7+(1-$A$1068)*$D919/$B$12*$C$7)</x:f>
        <x:v>139.99999999999997</x:v>
      </x:c>
      <x:c r="BQ919" s="34" t="n">
        <x:f>$B$11*(($A$1069)*$C919/$B$12*$B$7+(1-$A$1069)*$D919/$B$12*$C$7)</x:f>
        <x:v>160</x:v>
      </x:c>
      <x:c r="BR919" s="34" t="n">
        <x:f>$B$11*(($A$1070)*$C919/$B$12*$B$7+(1-$A$1070)*$D919/$B$12*$C$7)</x:f>
        <x:v>180</x:v>
      </x:c>
      <x:c r="BS919" s="34" t="n">
        <x:f>$B$11*(($A$1071)*$C919/$B$12*$B$7+(1-$A$1071)*$D919/$B$12*$C$7)</x:f>
        <x:v>200.00000000000003</x:v>
      </x:c>
      <x:c r="BT919" s="34" t="n">
        <x:f>$B$11*(($A$1072)*$C919/$B$12*$B$7+(1-$A$1072)*$D919/$B$12*$C$7)</x:f>
        <x:v>220.00000000000006</x:v>
      </x:c>
      <x:c r="BU919" s="34" t="n">
        <x:f>$B$11*(($A$1073)*$C919/$B$12*$B$7+(1-$A$1073)*$D919/$B$12*$C$7)</x:f>
        <x:v>240</x:v>
      </x:c>
      <x:c r="BV919" s="34" t="n">
        <x:f>$B$11*(($A$1074)*$C919/$B$12*$B$7+(1-$A$1074)*$D919/$B$12*$C$7)</x:f>
        <x:v>260</x:v>
      </x:c>
      <x:c r="BW919" s="34" t="n">
        <x:f>$B$11*(($A$1075)*$C919/$B$12*$B$7+(1-$A$1075)*$D919/$B$12*$C$7)</x:f>
        <x:v>279.99999999999994</x:v>
      </x:c>
      <x:c r="BX919" s="34" t="n">
        <x:f>$B$11*(($A$1076)*$C919/$B$12*$B$7+(1-$A$1076)*$D919/$B$12*$C$7)</x:f>
        <x:v>300</x:v>
      </x:c>
      <x:c r="BY919" s="34" t="n">
        <x:f>$B$11*(($A$1077)*$C919/$B$12*$B$7+(1-$A$1077)*$D919/$B$12*$C$7)</x:f>
        <x:v>320</x:v>
      </x:c>
      <x:c r="BZ919" s="34" t="n">
        <x:f>$B$11*(($A$1078)*$C919/$B$12*$B$7+(1-$A$1078)*$D919/$B$12*$C$7)</x:f>
        <x:v>339.99999999999994</x:v>
      </x:c>
      <x:c r="CA919" s="34" t="n">
        <x:f>$B$11*(($A$1079)*$C919/$B$12*$B$7+(1-$A$1079)*$D919/$B$12*$C$7)</x:f>
        <x:v>360</x:v>
      </x:c>
      <x:c r="CB919" s="34" t="n">
        <x:f>$B$11*(($A$1080)*$C919/$B$12*$B$7+(1-$A$1080)*$D919/$B$12*$C$7)</x:f>
        <x:v>380.00000000000006</x:v>
      </x:c>
      <x:c r="CC919" s="34" t="n">
        <x:f>$B$11*(($A$1081)*$C919/$B$12*$B$7+(1-$A$1081)*$D919/$B$12*$C$7)</x:f>
        <x:v>400.00000000000006</x:v>
      </x:c>
    </x:row>
    <x:row r="920">
      <x:c r="A920" s="34" t="n">
        <x:v>896</x:v>
      </x:c>
      <x:c r="B920" s="39" t="n">
        <x:v>-1.2558152043649702</x:v>
      </x:c>
      <x:c r="C920" s="1" t="n">
        <x:f>SUM(AM920:AV920)</x:f>
        <x:v>1</x:v>
      </x:c>
      <x:c r="D920" s="1" t="n">
        <x:f>SUM(AW920:BF920)</x:f>
        <x:v>0</x:v>
      </x:c>
      <x:c r="E920" s="17" t="n">
        <x:f>(1-C920/$B$12)*$B$8-C920/$B$12*$B$7</x:f>
        <x:v>0.0049999999999999975</x:v>
      </x:c>
      <x:c r="F920" s="17" t="n">
        <x:f>(1-D920/$B$12)*$C$8-D920/$B$12*$C$7</x:f>
        <x:v>0.09</x:v>
      </x:c>
      <x:c r="G920" s="32" t="n">
        <x:f>$B$11*($B$10*C920/$B$12*$B$7+(1-$B$10)*D920/$B$12*$C$7)</x:f>
        <x:v>200.00000000000003</x:v>
      </x:c>
      <x:c r="H920" s="17" t="n">
        <x:f>$B$10*E920+(1-$B$10)*F920</x:f>
        <x:v>0.0475</x:v>
      </x:c>
      <x:c r="I920" s="34"/>
      <x:c r="J920" s="34"/>
      <x:c r="K920" s="34"/>
      <x:c r="L920" s="34"/>
      <x:c r="M920" s="34"/>
      <x:c r="N920" s="34"/>
      <x:c r="O920" s="34"/>
      <x:c r="P920" s="34"/>
      <x:c r="Q920" s="34"/>
      <x:c r="R920" s="39" t="n">
        <x:v>1.1224991294475806</x:v>
      </x:c>
      <x:c r="S920" s="39" t="n">
        <x:v>0.41755403345441616</x:v>
      </x:c>
      <x:c r="T920" s="39" t="n">
        <x:v>0.8468224844951525</x:v>
      </x:c>
      <x:c r="U920" s="39" t="n">
        <x:v>-2.3633136639440577</x:v>
      </x:c>
      <x:c r="V920" s="39" t="n">
        <x:v>0.5141453764822022</x:v>
      </x:c>
      <x:c r="W920" s="39" t="n">
        <x:v>-0.4197013617207411</x:v>
      </x:c>
      <x:c r="X920" s="39" t="n">
        <x:v>1.0672744014584823</x:v>
      </x:c>
      <x:c r="Y920" s="39" t="n">
        <x:v>0.7961260590034691</x:v>
      </x:c>
      <x:c r="Z920" s="39" t="n">
        <x:v>-0.6262226506565356</x:v>
      </x:c>
      <x:c r="AA920" s="39" t="n">
        <x:v>-1.9212373841529868</x:v>
      </x:c>
      <x:c r="AB920" s="39" t="n">
        <x:v>1.176022940496491</x:v>
      </x:c>
      <x:c r="AC920" s="39" t="n">
        <x:v>-1.1119350241731125</x:v>
      </x:c>
      <x:c r="AD920" s="39" t="n">
        <x:v>-0.5208462241807584</x:v>
      </x:c>
      <x:c r="AE920" s="39" t="n">
        <x:v>0.49585768162147686</x:v>
      </x:c>
      <x:c r="AF920" s="39" t="n">
        <x:v>-0.4201591111406069</x:v>
      </x:c>
      <x:c r="AG920" s="39" t="n">
        <x:v>0.793634153659293</x:v>
      </x:c>
      <x:c r="AH920" s="39" t="n">
        <x:v>0.664663642890356</x:v>
      </x:c>
      <x:c r="AI920" s="39" t="n">
        <x:v>-0.09664206257455087</x:v>
      </x:c>
      <x:c r="AJ920" s="39" t="n">
        <x:v>0.7675083734820353</x:v>
      </x:c>
      <x:c r="AK920" s="39" t="n">
        <x:v>0.7960646699871452</x:v>
      </x:c>
      <x:c r="AL920" s="34"/>
      <x:c r="AM920" s="34" t="n">
        <x:f>IF(SQRT($B$9)*$B920+SQRT(1-$B$9)*R920&lt;_xlfn.NORM.S.INV($B$6),1,0)</x:f>
        <x:v>0</x:v>
      </x:c>
      <x:c r="AN920" s="34" t="n">
        <x:f>IF(SQRT($B$9)*$B920+SQRT(1-$B$9)*S920&lt;_xlfn.NORM.S.INV($B$6),1,0)</x:f>
        <x:v>0</x:v>
      </x:c>
      <x:c r="AO920" s="34" t="n">
        <x:f>IF(SQRT($B$9)*$B920+SQRT(1-$B$9)*T920&lt;_xlfn.NORM.S.INV($B$6),1,0)</x:f>
        <x:v>0</x:v>
      </x:c>
      <x:c r="AP920" s="34" t="n">
        <x:f>IF(SQRT($B$9)*$B920+SQRT(1-$B$9)*U920&lt;_xlfn.NORM.S.INV($B$6),1,0)</x:f>
        <x:v>1</x:v>
      </x:c>
      <x:c r="AQ920" s="34" t="n">
        <x:f>IF(SQRT($B$9)*$B920+SQRT(1-$B$9)*V920&lt;_xlfn.NORM.S.INV($B$6),1,0)</x:f>
        <x:v>0</x:v>
      </x:c>
      <x:c r="AR920" s="34" t="n">
        <x:f>IF(SQRT($B$9)*$B920+SQRT(1-$B$9)*W920&lt;_xlfn.NORM.S.INV($B$6),1,0)</x:f>
        <x:v>0</x:v>
      </x:c>
      <x:c r="AS920" s="34" t="n">
        <x:f>IF(SQRT($B$9)*$B920+SQRT(1-$B$9)*X920&lt;_xlfn.NORM.S.INV($B$6),1,0)</x:f>
        <x:v>0</x:v>
      </x:c>
      <x:c r="AT920" s="34" t="n">
        <x:f>IF(SQRT($B$9)*$B920+SQRT(1-$B$9)*Y920&lt;_xlfn.NORM.S.INV($B$6),1,0)</x:f>
        <x:v>0</x:v>
      </x:c>
      <x:c r="AU920" s="34" t="n">
        <x:f>IF(SQRT($B$9)*$B920+SQRT(1-$B$9)*Z920&lt;_xlfn.NORM.S.INV($B$6),1,0)</x:f>
        <x:v>0</x:v>
      </x:c>
      <x:c r="AV920" s="34" t="n">
        <x:f>IF(SQRT($B$9)*$B920+SQRT(1-$B$9)*AA920&lt;_xlfn.NORM.S.INV($B$6),1,0)</x:f>
        <x:v>0</x:v>
      </x:c>
      <x:c r="AW920" s="34" t="n">
        <x:f>IF(SQRT($C$9)*$B920+SQRT(1-$C$9)*AB920&lt;_xlfn.NORM.S.INV($C$6),1,0)</x:f>
        <x:v>0</x:v>
      </x:c>
      <x:c r="AX920" s="34" t="n">
        <x:f>IF(SQRT($C$9)*$B920+SQRT(1-$C$9)*AC920&lt;_xlfn.NORM.S.INV($C$6),1,0)</x:f>
        <x:v>0</x:v>
      </x:c>
      <x:c r="AY920" s="34" t="n">
        <x:f>IF(SQRT($C$9)*$B920+SQRT(1-$C$9)*AD920&lt;_xlfn.NORM.S.INV($C$6),1,0)</x:f>
        <x:v>0</x:v>
      </x:c>
      <x:c r="AZ920" s="34" t="n">
        <x:f>IF(SQRT($C$9)*$B920+SQRT(1-$C$9)*AE920&lt;_xlfn.NORM.S.INV($C$6),1,0)</x:f>
        <x:v>0</x:v>
      </x:c>
      <x:c r="BA920" s="34" t="n">
        <x:f>IF(SQRT($C$9)*$B920+SQRT(1-$C$9)*AF920&lt;_xlfn.NORM.S.INV($C$6),1,0)</x:f>
        <x:v>0</x:v>
      </x:c>
      <x:c r="BB920" s="34" t="n">
        <x:f>IF(SQRT($C$9)*$B920+SQRT(1-$C$9)*AG920&lt;_xlfn.NORM.S.INV($C$6),1,0)</x:f>
        <x:v>0</x:v>
      </x:c>
      <x:c r="BC920" s="34" t="n">
        <x:f>IF(SQRT($C$9)*$B920+SQRT(1-$C$9)*AH920&lt;_xlfn.NORM.S.INV($C$6),1,0)</x:f>
        <x:v>0</x:v>
      </x:c>
      <x:c r="BD920" s="34" t="n">
        <x:f>IF(SQRT($C$9)*$B920+SQRT(1-$C$9)*AI920&lt;_xlfn.NORM.S.INV($C$6),1,0)</x:f>
        <x:v>0</x:v>
      </x:c>
      <x:c r="BE920" s="34" t="n">
        <x:f>IF(SQRT($C$9)*$B920+SQRT(1-$C$9)*AJ920&lt;_xlfn.NORM.S.INV($C$6),1,0)</x:f>
        <x:v>0</x:v>
      </x:c>
      <x:c r="BF920" s="34" t="n">
        <x:f>IF(SQRT($C$9)*$B920+SQRT(1-$C$9)*AK920&lt;_xlfn.NORM.S.INV($C$6),1,0)</x:f>
        <x:v>0</x:v>
      </x:c>
      <x:c r="BG920" s="34"/>
      <x:c r="BH920" s="34"/>
      <x:c r="BI920" s="34" t="n">
        <x:f>$B$11*(($A$1061)*$C920/$B$12*$B$7+(1-$A$1061)*$D920/$B$12*$C$7)</x:f>
        <x:v>0</x:v>
      </x:c>
      <x:c r="BJ920" s="34" t="n">
        <x:f>$B$11*(($A$1062)*$C920/$B$12*$B$7+(1-$A$1062)*$D920/$B$12*$C$7)</x:f>
        <x:v>20</x:v>
      </x:c>
      <x:c r="BK920" s="34" t="n">
        <x:f>$B$11*(($A$1063)*$C920/$B$12*$B$7+(1-$A$1063)*$D920/$B$12*$C$7)</x:f>
        <x:v>40</x:v>
      </x:c>
      <x:c r="BL920" s="34" t="n">
        <x:f>$B$11*(($A$1064)*$C920/$B$12*$B$7+(1-$A$1064)*$D920/$B$12*$C$7)</x:f>
        <x:v>60</x:v>
      </x:c>
      <x:c r="BM920" s="34" t="n">
        <x:f>$B$11*(($A$1065)*$C920/$B$12*$B$7+(1-$A$1065)*$D920/$B$12*$C$7)</x:f>
        <x:v>80</x:v>
      </x:c>
      <x:c r="BN920" s="34" t="n">
        <x:f>$B$11*(($A$1066)*$C920/$B$12*$B$7+(1-$A$1066)*$D920/$B$12*$C$7)</x:f>
        <x:v>100.00000000000001</x:v>
      </x:c>
      <x:c r="BO920" s="34" t="n">
        <x:f>$B$11*(($A$1067)*$C920/$B$12*$B$7+(1-$A$1067)*$D920/$B$12*$C$7)</x:f>
        <x:v>120</x:v>
      </x:c>
      <x:c r="BP920" s="34" t="n">
        <x:f>$B$11*(($A$1068)*$C920/$B$12*$B$7+(1-$A$1068)*$D920/$B$12*$C$7)</x:f>
        <x:v>139.99999999999997</x:v>
      </x:c>
      <x:c r="BQ920" s="34" t="n">
        <x:f>$B$11*(($A$1069)*$C920/$B$12*$B$7+(1-$A$1069)*$D920/$B$12*$C$7)</x:f>
        <x:v>160</x:v>
      </x:c>
      <x:c r="BR920" s="34" t="n">
        <x:f>$B$11*(($A$1070)*$C920/$B$12*$B$7+(1-$A$1070)*$D920/$B$12*$C$7)</x:f>
        <x:v>180</x:v>
      </x:c>
      <x:c r="BS920" s="34" t="n">
        <x:f>$B$11*(($A$1071)*$C920/$B$12*$B$7+(1-$A$1071)*$D920/$B$12*$C$7)</x:f>
        <x:v>200.00000000000003</x:v>
      </x:c>
      <x:c r="BT920" s="34" t="n">
        <x:f>$B$11*(($A$1072)*$C920/$B$12*$B$7+(1-$A$1072)*$D920/$B$12*$C$7)</x:f>
        <x:v>220.00000000000006</x:v>
      </x:c>
      <x:c r="BU920" s="34" t="n">
        <x:f>$B$11*(($A$1073)*$C920/$B$12*$B$7+(1-$A$1073)*$D920/$B$12*$C$7)</x:f>
        <x:v>240</x:v>
      </x:c>
      <x:c r="BV920" s="34" t="n">
        <x:f>$B$11*(($A$1074)*$C920/$B$12*$B$7+(1-$A$1074)*$D920/$B$12*$C$7)</x:f>
        <x:v>260</x:v>
      </x:c>
      <x:c r="BW920" s="34" t="n">
        <x:f>$B$11*(($A$1075)*$C920/$B$12*$B$7+(1-$A$1075)*$D920/$B$12*$C$7)</x:f>
        <x:v>279.99999999999994</x:v>
      </x:c>
      <x:c r="BX920" s="34" t="n">
        <x:f>$B$11*(($A$1076)*$C920/$B$12*$B$7+(1-$A$1076)*$D920/$B$12*$C$7)</x:f>
        <x:v>300</x:v>
      </x:c>
      <x:c r="BY920" s="34" t="n">
        <x:f>$B$11*(($A$1077)*$C920/$B$12*$B$7+(1-$A$1077)*$D920/$B$12*$C$7)</x:f>
        <x:v>320</x:v>
      </x:c>
      <x:c r="BZ920" s="34" t="n">
        <x:f>$B$11*(($A$1078)*$C920/$B$12*$B$7+(1-$A$1078)*$D920/$B$12*$C$7)</x:f>
        <x:v>339.99999999999994</x:v>
      </x:c>
      <x:c r="CA920" s="34" t="n">
        <x:f>$B$11*(($A$1079)*$C920/$B$12*$B$7+(1-$A$1079)*$D920/$B$12*$C$7)</x:f>
        <x:v>360</x:v>
      </x:c>
      <x:c r="CB920" s="34" t="n">
        <x:f>$B$11*(($A$1080)*$C920/$B$12*$B$7+(1-$A$1080)*$D920/$B$12*$C$7)</x:f>
        <x:v>380.00000000000006</x:v>
      </x:c>
      <x:c r="CC920" s="34" t="n">
        <x:f>$B$11*(($A$1081)*$C920/$B$12*$B$7+(1-$A$1081)*$D920/$B$12*$C$7)</x:f>
        <x:v>400.00000000000006</x:v>
      </x:c>
    </x:row>
    <x:row r="921">
      <x:c r="A921" s="34" t="n">
        <x:v>897</x:v>
      </x:c>
      <x:c r="B921" s="39" t="n">
        <x:v>0.7012106642750818</x:v>
      </x:c>
      <x:c r="C921" s="1" t="n">
        <x:f>SUM(AM921:AV921)</x:f>
        <x:v>0</x:v>
      </x:c>
      <x:c r="D921" s="1" t="n">
        <x:f>SUM(AW921:BF921)</x:f>
        <x:v>0</x:v>
      </x:c>
      <x:c r="E921" s="17" t="n">
        <x:f>(1-C921/$B$12)*$B$8-C921/$B$12*$B$7</x:f>
        <x:v>0.05</x:v>
      </x:c>
      <x:c r="F921" s="17" t="n">
        <x:f>(1-D921/$B$12)*$C$8-D921/$B$12*$C$7</x:f>
        <x:v>0.09</x:v>
      </x:c>
      <x:c r="G921" s="32" t="n">
        <x:f>$B$11*($B$10*C921/$B$12*$B$7+(1-$B$10)*D921/$B$12*$C$7)</x:f>
        <x:v>0</x:v>
      </x:c>
      <x:c r="H921" s="17" t="n">
        <x:f>$B$10*E921+(1-$B$10)*F921</x:f>
        <x:v>0.07</x:v>
      </x:c>
      <x:c r="I921" s="34"/>
      <x:c r="J921" s="34"/>
      <x:c r="K921" s="34"/>
      <x:c r="L921" s="34"/>
      <x:c r="M921" s="34"/>
      <x:c r="N921" s="34"/>
      <x:c r="O921" s="34"/>
      <x:c r="P921" s="34"/>
      <x:c r="Q921" s="34"/>
      <x:c r="R921" s="39" t="n">
        <x:v>-0.10486970132427664</x:v>
      </x:c>
      <x:c r="S921" s="39" t="n">
        <x:v>0.3407902634014904</x:v>
      </x:c>
      <x:c r="T921" s="39" t="n">
        <x:v>0.5864040356390394</x:v>
      </x:c>
      <x:c r="U921" s="39" t="n">
        <x:v>0.5734466863898171</x:v>
      </x:c>
      <x:c r="V921" s="39" t="n">
        <x:v>-0.24323277424437348</x:v>
      </x:c>
      <x:c r="W921" s="39" t="n">
        <x:v>-0.47621723679718225</x:v>
      </x:c>
      <x:c r="X921" s="39" t="n">
        <x:v>-1.3091036736714798</x:v>
      </x:c>
      <x:c r="Y921" s="39" t="n">
        <x:v>0.39999495749423675</x:v>
      </x:c>
      <x:c r="Z921" s="39" t="n">
        <x:v>-0.1207461115809237</x:v>
      </x:c>
      <x:c r="AA921" s="39" t="n">
        <x:v>-0.7878740464196434</x:v>
      </x:c>
      <x:c r="AB921" s="39" t="n">
        <x:v>0.7759775517062347</x:v>
      </x:c>
      <x:c r="AC921" s="39" t="n">
        <x:v>-0.0562944561386942</x:v>
      </x:c>
      <x:c r="AD921" s="39" t="n">
        <x:v>1.455932960762958</x:v>
      </x:c>
      <x:c r="AE921" s="39" t="n">
        <x:v>0.09064569719602251</x:v>
      </x:c>
      <x:c r="AF921" s="39" t="n">
        <x:v>-0.4717746291842176</x:v>
      </x:c>
      <x:c r="AG921" s="39" t="n">
        <x:v>-0.7906177796185343</x:v>
      </x:c>
      <x:c r="AH921" s="39" t="n">
        <x:v>0.5555207490068574</x:v>
      </x:c>
      <x:c r="AI921" s="39" t="n">
        <x:v>0.5987343882489647</x:v>
      </x:c>
      <x:c r="AJ921" s="39" t="n">
        <x:v>2.763295153041184</x:v>
      </x:c>
      <x:c r="AK921" s="39" t="n">
        <x:v>0.024310848781384828</x:v>
      </x:c>
      <x:c r="AL921" s="34"/>
      <x:c r="AM921" s="34" t="n">
        <x:f>IF(SQRT($B$9)*$B921+SQRT(1-$B$9)*R921&lt;_xlfn.NORM.S.INV($B$6),1,0)</x:f>
        <x:v>0</x:v>
      </x:c>
      <x:c r="AN921" s="34" t="n">
        <x:f>IF(SQRT($B$9)*$B921+SQRT(1-$B$9)*S921&lt;_xlfn.NORM.S.INV($B$6),1,0)</x:f>
        <x:v>0</x:v>
      </x:c>
      <x:c r="AO921" s="34" t="n">
        <x:f>IF(SQRT($B$9)*$B921+SQRT(1-$B$9)*T921&lt;_xlfn.NORM.S.INV($B$6),1,0)</x:f>
        <x:v>0</x:v>
      </x:c>
      <x:c r="AP921" s="34" t="n">
        <x:f>IF(SQRT($B$9)*$B921+SQRT(1-$B$9)*U921&lt;_xlfn.NORM.S.INV($B$6),1,0)</x:f>
        <x:v>0</x:v>
      </x:c>
      <x:c r="AQ921" s="34" t="n">
        <x:f>IF(SQRT($B$9)*$B921+SQRT(1-$B$9)*V921&lt;_xlfn.NORM.S.INV($B$6),1,0)</x:f>
        <x:v>0</x:v>
      </x:c>
      <x:c r="AR921" s="34" t="n">
        <x:f>IF(SQRT($B$9)*$B921+SQRT(1-$B$9)*W921&lt;_xlfn.NORM.S.INV($B$6),1,0)</x:f>
        <x:v>0</x:v>
      </x:c>
      <x:c r="AS921" s="34" t="n">
        <x:f>IF(SQRT($B$9)*$B921+SQRT(1-$B$9)*X921&lt;_xlfn.NORM.S.INV($B$6),1,0)</x:f>
        <x:v>0</x:v>
      </x:c>
      <x:c r="AT921" s="34" t="n">
        <x:f>IF(SQRT($B$9)*$B921+SQRT(1-$B$9)*Y921&lt;_xlfn.NORM.S.INV($B$6),1,0)</x:f>
        <x:v>0</x:v>
      </x:c>
      <x:c r="AU921" s="34" t="n">
        <x:f>IF(SQRT($B$9)*$B921+SQRT(1-$B$9)*Z921&lt;_xlfn.NORM.S.INV($B$6),1,0)</x:f>
        <x:v>0</x:v>
      </x:c>
      <x:c r="AV921" s="34" t="n">
        <x:f>IF(SQRT($B$9)*$B921+SQRT(1-$B$9)*AA921&lt;_xlfn.NORM.S.INV($B$6),1,0)</x:f>
        <x:v>0</x:v>
      </x:c>
      <x:c r="AW921" s="34" t="n">
        <x:f>IF(SQRT($C$9)*$B921+SQRT(1-$C$9)*AB921&lt;_xlfn.NORM.S.INV($C$6),1,0)</x:f>
        <x:v>0</x:v>
      </x:c>
      <x:c r="AX921" s="34" t="n">
        <x:f>IF(SQRT($C$9)*$B921+SQRT(1-$C$9)*AC921&lt;_xlfn.NORM.S.INV($C$6),1,0)</x:f>
        <x:v>0</x:v>
      </x:c>
      <x:c r="AY921" s="34" t="n">
        <x:f>IF(SQRT($C$9)*$B921+SQRT(1-$C$9)*AD921&lt;_xlfn.NORM.S.INV($C$6),1,0)</x:f>
        <x:v>0</x:v>
      </x:c>
      <x:c r="AZ921" s="34" t="n">
        <x:f>IF(SQRT($C$9)*$B921+SQRT(1-$C$9)*AE921&lt;_xlfn.NORM.S.INV($C$6),1,0)</x:f>
        <x:v>0</x:v>
      </x:c>
      <x:c r="BA921" s="34" t="n">
        <x:f>IF(SQRT($C$9)*$B921+SQRT(1-$C$9)*AF921&lt;_xlfn.NORM.S.INV($C$6),1,0)</x:f>
        <x:v>0</x:v>
      </x:c>
      <x:c r="BB921" s="34" t="n">
        <x:f>IF(SQRT($C$9)*$B921+SQRT(1-$C$9)*AG921&lt;_xlfn.NORM.S.INV($C$6),1,0)</x:f>
        <x:v>0</x:v>
      </x:c>
      <x:c r="BC921" s="34" t="n">
        <x:f>IF(SQRT($C$9)*$B921+SQRT(1-$C$9)*AH921&lt;_xlfn.NORM.S.INV($C$6),1,0)</x:f>
        <x:v>0</x:v>
      </x:c>
      <x:c r="BD921" s="34" t="n">
        <x:f>IF(SQRT($C$9)*$B921+SQRT(1-$C$9)*AI921&lt;_xlfn.NORM.S.INV($C$6),1,0)</x:f>
        <x:v>0</x:v>
      </x:c>
      <x:c r="BE921" s="34" t="n">
        <x:f>IF(SQRT($C$9)*$B921+SQRT(1-$C$9)*AJ921&lt;_xlfn.NORM.S.INV($C$6),1,0)</x:f>
        <x:v>0</x:v>
      </x:c>
      <x:c r="BF921" s="34" t="n">
        <x:f>IF(SQRT($C$9)*$B921+SQRT(1-$C$9)*AK921&lt;_xlfn.NORM.S.INV($C$6),1,0)</x:f>
        <x:v>0</x:v>
      </x:c>
      <x:c r="BG921" s="34"/>
      <x:c r="BH921" s="34"/>
      <x:c r="BI921" s="34" t="n">
        <x:f>$B$11*(($A$1061)*$C921/$B$12*$B$7+(1-$A$1061)*$D921/$B$12*$C$7)</x:f>
        <x:v>0</x:v>
      </x:c>
      <x:c r="BJ921" s="34" t="n">
        <x:f>$B$11*(($A$1062)*$C921/$B$12*$B$7+(1-$A$1062)*$D921/$B$12*$C$7)</x:f>
        <x:v>0</x:v>
      </x:c>
      <x:c r="BK921" s="34" t="n">
        <x:f>$B$11*(($A$1063)*$C921/$B$12*$B$7+(1-$A$1063)*$D921/$B$12*$C$7)</x:f>
        <x:v>0</x:v>
      </x:c>
      <x:c r="BL921" s="34" t="n">
        <x:f>$B$11*(($A$1064)*$C921/$B$12*$B$7+(1-$A$1064)*$D921/$B$12*$C$7)</x:f>
        <x:v>0</x:v>
      </x:c>
      <x:c r="BM921" s="34" t="n">
        <x:f>$B$11*(($A$1065)*$C921/$B$12*$B$7+(1-$A$1065)*$D921/$B$12*$C$7)</x:f>
        <x:v>0</x:v>
      </x:c>
      <x:c r="BN921" s="34" t="n">
        <x:f>$B$11*(($A$1066)*$C921/$B$12*$B$7+(1-$A$1066)*$D921/$B$12*$C$7)</x:f>
        <x:v>0</x:v>
      </x:c>
      <x:c r="BO921" s="34" t="n">
        <x:f>$B$11*(($A$1067)*$C921/$B$12*$B$7+(1-$A$1067)*$D921/$B$12*$C$7)</x:f>
        <x:v>0</x:v>
      </x:c>
      <x:c r="BP921" s="34" t="n">
        <x:f>$B$11*(($A$1068)*$C921/$B$12*$B$7+(1-$A$1068)*$D921/$B$12*$C$7)</x:f>
        <x:v>0</x:v>
      </x:c>
      <x:c r="BQ921" s="34" t="n">
        <x:f>$B$11*(($A$1069)*$C921/$B$12*$B$7+(1-$A$1069)*$D921/$B$12*$C$7)</x:f>
        <x:v>0</x:v>
      </x:c>
      <x:c r="BR921" s="34" t="n">
        <x:f>$B$11*(($A$1070)*$C921/$B$12*$B$7+(1-$A$1070)*$D921/$B$12*$C$7)</x:f>
        <x:v>0</x:v>
      </x:c>
      <x:c r="BS921" s="34" t="n">
        <x:f>$B$11*(($A$1071)*$C921/$B$12*$B$7+(1-$A$1071)*$D921/$B$12*$C$7)</x:f>
        <x:v>0</x:v>
      </x:c>
      <x:c r="BT921" s="34" t="n">
        <x:f>$B$11*(($A$1072)*$C921/$B$12*$B$7+(1-$A$1072)*$D921/$B$12*$C$7)</x:f>
        <x:v>0</x:v>
      </x:c>
      <x:c r="BU921" s="34" t="n">
        <x:f>$B$11*(($A$1073)*$C921/$B$12*$B$7+(1-$A$1073)*$D921/$B$12*$C$7)</x:f>
        <x:v>0</x:v>
      </x:c>
      <x:c r="BV921" s="34" t="n">
        <x:f>$B$11*(($A$1074)*$C921/$B$12*$B$7+(1-$A$1074)*$D921/$B$12*$C$7)</x:f>
        <x:v>0</x:v>
      </x:c>
      <x:c r="BW921" s="34" t="n">
        <x:f>$B$11*(($A$1075)*$C921/$B$12*$B$7+(1-$A$1075)*$D921/$B$12*$C$7)</x:f>
        <x:v>0</x:v>
      </x:c>
      <x:c r="BX921" s="34" t="n">
        <x:f>$B$11*(($A$1076)*$C921/$B$12*$B$7+(1-$A$1076)*$D921/$B$12*$C$7)</x:f>
        <x:v>0</x:v>
      </x:c>
      <x:c r="BY921" s="34" t="n">
        <x:f>$B$11*(($A$1077)*$C921/$B$12*$B$7+(1-$A$1077)*$D921/$B$12*$C$7)</x:f>
        <x:v>0</x:v>
      </x:c>
      <x:c r="BZ921" s="34" t="n">
        <x:f>$B$11*(($A$1078)*$C921/$B$12*$B$7+(1-$A$1078)*$D921/$B$12*$C$7)</x:f>
        <x:v>0</x:v>
      </x:c>
      <x:c r="CA921" s="34" t="n">
        <x:f>$B$11*(($A$1079)*$C921/$B$12*$B$7+(1-$A$1079)*$D921/$B$12*$C$7)</x:f>
        <x:v>0</x:v>
      </x:c>
      <x:c r="CB921" s="34" t="n">
        <x:f>$B$11*(($A$1080)*$C921/$B$12*$B$7+(1-$A$1080)*$D921/$B$12*$C$7)</x:f>
        <x:v>0</x:v>
      </x:c>
      <x:c r="CC921" s="34" t="n">
        <x:f>$B$11*(($A$1081)*$C921/$B$12*$B$7+(1-$A$1081)*$D921/$B$12*$C$7)</x:f>
        <x:v>0</x:v>
      </x:c>
    </x:row>
    <x:row r="922">
      <x:c r="A922" s="34" t="n">
        <x:v>898</x:v>
      </x:c>
      <x:c r="B922" s="39" t="n">
        <x:v>0.45103454287858685</x:v>
      </x:c>
      <x:c r="C922" s="1" t="n">
        <x:f>SUM(AM922:AV922)</x:f>
        <x:v>0</x:v>
      </x:c>
      <x:c r="D922" s="1" t="n">
        <x:f>SUM(AW922:BF922)</x:f>
        <x:v>0</x:v>
      </x:c>
      <x:c r="E922" s="17" t="n">
        <x:f>(1-C922/$B$12)*$B$8-C922/$B$12*$B$7</x:f>
        <x:v>0.05</x:v>
      </x:c>
      <x:c r="F922" s="17" t="n">
        <x:f>(1-D922/$B$12)*$C$8-D922/$B$12*$C$7</x:f>
        <x:v>0.09</x:v>
      </x:c>
      <x:c r="G922" s="32" t="n">
        <x:f>$B$11*($B$10*C922/$B$12*$B$7+(1-$B$10)*D922/$B$12*$C$7)</x:f>
        <x:v>0</x:v>
      </x:c>
      <x:c r="H922" s="17" t="n">
        <x:f>$B$10*E922+(1-$B$10)*F922</x:f>
        <x:v>0.07</x:v>
      </x:c>
      <x:c r="I922" s="34"/>
      <x:c r="J922" s="34"/>
      <x:c r="K922" s="34"/>
      <x:c r="L922" s="34"/>
      <x:c r="M922" s="34"/>
      <x:c r="N922" s="34"/>
      <x:c r="O922" s="34"/>
      <x:c r="P922" s="34"/>
      <x:c r="Q922" s="34"/>
      <x:c r="R922" s="39" t="n">
        <x:v>0.28343368393315277</x:v>
      </x:c>
      <x:c r="S922" s="39" t="n">
        <x:v>1.5879846430295539</x:v>
      </x:c>
      <x:c r="T922" s="39" t="n">
        <x:v>1.7672090502213917</x:v>
      </x:c>
      <x:c r="U922" s="39" t="n">
        <x:v>0.11435189112325776</x:v>
      </x:c>
      <x:c r="V922" s="39" t="n">
        <x:v>-0.7840997480513707</x:v>
      </x:c>
      <x:c r="W922" s="39" t="n">
        <x:v>-0.2567891806124791</x:v>
      </x:c>
      <x:c r="X922" s="39" t="n">
        <x:v>-0.9988143493468032</x:v>
      </x:c>
      <x:c r="Y922" s="39" t="n">
        <x:v>0.1975943913100952</x:v>
      </x:c>
      <x:c r="Z922" s="39" t="n">
        <x:v>0.5115439845254867</x:v>
      </x:c>
      <x:c r="AA922" s="39" t="n">
        <x:v>0.1855110023144041</x:v>
      </x:c>
      <x:c r="AB922" s="39" t="n">
        <x:v>1.5567141988178124</x:v>
      </x:c>
      <x:c r="AC922" s="39" t="n">
        <x:v>-0.24913101486192446</x:v>
      </x:c>
      <x:c r="AD922" s="39" t="n">
        <x:v>1.7963457603061537</x:v>
      </x:c>
      <x:c r="AE922" s="39" t="n">
        <x:v>1.3781141176652356</x:v>
      </x:c>
      <x:c r="AF922" s="39" t="n">
        <x:v>-0.010756811572581014</x:v>
      </x:c>
      <x:c r="AG922" s="39" t="n">
        <x:v>1.4952837708040436</x:v>
      </x:c>
      <x:c r="AH922" s="39" t="n">
        <x:v>-0.44952002085046056</x:v>
      </x:c>
      <x:c r="AI922" s="39" t="n">
        <x:v>-0.8958461045790317</x:v>
      </x:c>
      <x:c r="AJ922" s="39" t="n">
        <x:v>1.5626970333176755</x:v>
      </x:c>
      <x:c r="AK922" s="39" t="n">
        <x:v>-0.2189093045128275</x:v>
      </x:c>
      <x:c r="AL922" s="34"/>
      <x:c r="AM922" s="34" t="n">
        <x:f>IF(SQRT($B$9)*$B922+SQRT(1-$B$9)*R922&lt;_xlfn.NORM.S.INV($B$6),1,0)</x:f>
        <x:v>0</x:v>
      </x:c>
      <x:c r="AN922" s="34" t="n">
        <x:f>IF(SQRT($B$9)*$B922+SQRT(1-$B$9)*S922&lt;_xlfn.NORM.S.INV($B$6),1,0)</x:f>
        <x:v>0</x:v>
      </x:c>
      <x:c r="AO922" s="34" t="n">
        <x:f>IF(SQRT($B$9)*$B922+SQRT(1-$B$9)*T922&lt;_xlfn.NORM.S.INV($B$6),1,0)</x:f>
        <x:v>0</x:v>
      </x:c>
      <x:c r="AP922" s="34" t="n">
        <x:f>IF(SQRT($B$9)*$B922+SQRT(1-$B$9)*U922&lt;_xlfn.NORM.S.INV($B$6),1,0)</x:f>
        <x:v>0</x:v>
      </x:c>
      <x:c r="AQ922" s="34" t="n">
        <x:f>IF(SQRT($B$9)*$B922+SQRT(1-$B$9)*V922&lt;_xlfn.NORM.S.INV($B$6),1,0)</x:f>
        <x:v>0</x:v>
      </x:c>
      <x:c r="AR922" s="34" t="n">
        <x:f>IF(SQRT($B$9)*$B922+SQRT(1-$B$9)*W922&lt;_xlfn.NORM.S.INV($B$6),1,0)</x:f>
        <x:v>0</x:v>
      </x:c>
      <x:c r="AS922" s="34" t="n">
        <x:f>IF(SQRT($B$9)*$B922+SQRT(1-$B$9)*X922&lt;_xlfn.NORM.S.INV($B$6),1,0)</x:f>
        <x:v>0</x:v>
      </x:c>
      <x:c r="AT922" s="34" t="n">
        <x:f>IF(SQRT($B$9)*$B922+SQRT(1-$B$9)*Y922&lt;_xlfn.NORM.S.INV($B$6),1,0)</x:f>
        <x:v>0</x:v>
      </x:c>
      <x:c r="AU922" s="34" t="n">
        <x:f>IF(SQRT($B$9)*$B922+SQRT(1-$B$9)*Z922&lt;_xlfn.NORM.S.INV($B$6),1,0)</x:f>
        <x:v>0</x:v>
      </x:c>
      <x:c r="AV922" s="34" t="n">
        <x:f>IF(SQRT($B$9)*$B922+SQRT(1-$B$9)*AA922&lt;_xlfn.NORM.S.INV($B$6),1,0)</x:f>
        <x:v>0</x:v>
      </x:c>
      <x:c r="AW922" s="34" t="n">
        <x:f>IF(SQRT($C$9)*$B922+SQRT(1-$C$9)*AB922&lt;_xlfn.NORM.S.INV($C$6),1,0)</x:f>
        <x:v>0</x:v>
      </x:c>
      <x:c r="AX922" s="34" t="n">
        <x:f>IF(SQRT($C$9)*$B922+SQRT(1-$C$9)*AC922&lt;_xlfn.NORM.S.INV($C$6),1,0)</x:f>
        <x:v>0</x:v>
      </x:c>
      <x:c r="AY922" s="34" t="n">
        <x:f>IF(SQRT($C$9)*$B922+SQRT(1-$C$9)*AD922&lt;_xlfn.NORM.S.INV($C$6),1,0)</x:f>
        <x:v>0</x:v>
      </x:c>
      <x:c r="AZ922" s="34" t="n">
        <x:f>IF(SQRT($C$9)*$B922+SQRT(1-$C$9)*AE922&lt;_xlfn.NORM.S.INV($C$6),1,0)</x:f>
        <x:v>0</x:v>
      </x:c>
      <x:c r="BA922" s="34" t="n">
        <x:f>IF(SQRT($C$9)*$B922+SQRT(1-$C$9)*AF922&lt;_xlfn.NORM.S.INV($C$6),1,0)</x:f>
        <x:v>0</x:v>
      </x:c>
      <x:c r="BB922" s="34" t="n">
        <x:f>IF(SQRT($C$9)*$B922+SQRT(1-$C$9)*AG922&lt;_xlfn.NORM.S.INV($C$6),1,0)</x:f>
        <x:v>0</x:v>
      </x:c>
      <x:c r="BC922" s="34" t="n">
        <x:f>IF(SQRT($C$9)*$B922+SQRT(1-$C$9)*AH922&lt;_xlfn.NORM.S.INV($C$6),1,0)</x:f>
        <x:v>0</x:v>
      </x:c>
      <x:c r="BD922" s="34" t="n">
        <x:f>IF(SQRT($C$9)*$B922+SQRT(1-$C$9)*AI922&lt;_xlfn.NORM.S.INV($C$6),1,0)</x:f>
        <x:v>0</x:v>
      </x:c>
      <x:c r="BE922" s="34" t="n">
        <x:f>IF(SQRT($C$9)*$B922+SQRT(1-$C$9)*AJ922&lt;_xlfn.NORM.S.INV($C$6),1,0)</x:f>
        <x:v>0</x:v>
      </x:c>
      <x:c r="BF922" s="34" t="n">
        <x:f>IF(SQRT($C$9)*$B922+SQRT(1-$C$9)*AK922&lt;_xlfn.NORM.S.INV($C$6),1,0)</x:f>
        <x:v>0</x:v>
      </x:c>
      <x:c r="BG922" s="34"/>
      <x:c r="BH922" s="34"/>
      <x:c r="BI922" s="34" t="n">
        <x:f>$B$11*(($A$1061)*$C922/$B$12*$B$7+(1-$A$1061)*$D922/$B$12*$C$7)</x:f>
        <x:v>0</x:v>
      </x:c>
      <x:c r="BJ922" s="34" t="n">
        <x:f>$B$11*(($A$1062)*$C922/$B$12*$B$7+(1-$A$1062)*$D922/$B$12*$C$7)</x:f>
        <x:v>0</x:v>
      </x:c>
      <x:c r="BK922" s="34" t="n">
        <x:f>$B$11*(($A$1063)*$C922/$B$12*$B$7+(1-$A$1063)*$D922/$B$12*$C$7)</x:f>
        <x:v>0</x:v>
      </x:c>
      <x:c r="BL922" s="34" t="n">
        <x:f>$B$11*(($A$1064)*$C922/$B$12*$B$7+(1-$A$1064)*$D922/$B$12*$C$7)</x:f>
        <x:v>0</x:v>
      </x:c>
      <x:c r="BM922" s="34" t="n">
        <x:f>$B$11*(($A$1065)*$C922/$B$12*$B$7+(1-$A$1065)*$D922/$B$12*$C$7)</x:f>
        <x:v>0</x:v>
      </x:c>
      <x:c r="BN922" s="34" t="n">
        <x:f>$B$11*(($A$1066)*$C922/$B$12*$B$7+(1-$A$1066)*$D922/$B$12*$C$7)</x:f>
        <x:v>0</x:v>
      </x:c>
      <x:c r="BO922" s="34" t="n">
        <x:f>$B$11*(($A$1067)*$C922/$B$12*$B$7+(1-$A$1067)*$D922/$B$12*$C$7)</x:f>
        <x:v>0</x:v>
      </x:c>
      <x:c r="BP922" s="34" t="n">
        <x:f>$B$11*(($A$1068)*$C922/$B$12*$B$7+(1-$A$1068)*$D922/$B$12*$C$7)</x:f>
        <x:v>0</x:v>
      </x:c>
      <x:c r="BQ922" s="34" t="n">
        <x:f>$B$11*(($A$1069)*$C922/$B$12*$B$7+(1-$A$1069)*$D922/$B$12*$C$7)</x:f>
        <x:v>0</x:v>
      </x:c>
      <x:c r="BR922" s="34" t="n">
        <x:f>$B$11*(($A$1070)*$C922/$B$12*$B$7+(1-$A$1070)*$D922/$B$12*$C$7)</x:f>
        <x:v>0</x:v>
      </x:c>
      <x:c r="BS922" s="34" t="n">
        <x:f>$B$11*(($A$1071)*$C922/$B$12*$B$7+(1-$A$1071)*$D922/$B$12*$C$7)</x:f>
        <x:v>0</x:v>
      </x:c>
      <x:c r="BT922" s="34" t="n">
        <x:f>$B$11*(($A$1072)*$C922/$B$12*$B$7+(1-$A$1072)*$D922/$B$12*$C$7)</x:f>
        <x:v>0</x:v>
      </x:c>
      <x:c r="BU922" s="34" t="n">
        <x:f>$B$11*(($A$1073)*$C922/$B$12*$B$7+(1-$A$1073)*$D922/$B$12*$C$7)</x:f>
        <x:v>0</x:v>
      </x:c>
      <x:c r="BV922" s="34" t="n">
        <x:f>$B$11*(($A$1074)*$C922/$B$12*$B$7+(1-$A$1074)*$D922/$B$12*$C$7)</x:f>
        <x:v>0</x:v>
      </x:c>
      <x:c r="BW922" s="34" t="n">
        <x:f>$B$11*(($A$1075)*$C922/$B$12*$B$7+(1-$A$1075)*$D922/$B$12*$C$7)</x:f>
        <x:v>0</x:v>
      </x:c>
      <x:c r="BX922" s="34" t="n">
        <x:f>$B$11*(($A$1076)*$C922/$B$12*$B$7+(1-$A$1076)*$D922/$B$12*$C$7)</x:f>
        <x:v>0</x:v>
      </x:c>
      <x:c r="BY922" s="34" t="n">
        <x:f>$B$11*(($A$1077)*$C922/$B$12*$B$7+(1-$A$1077)*$D922/$B$12*$C$7)</x:f>
        <x:v>0</x:v>
      </x:c>
      <x:c r="BZ922" s="34" t="n">
        <x:f>$B$11*(($A$1078)*$C922/$B$12*$B$7+(1-$A$1078)*$D922/$B$12*$C$7)</x:f>
        <x:v>0</x:v>
      </x:c>
      <x:c r="CA922" s="34" t="n">
        <x:f>$B$11*(($A$1079)*$C922/$B$12*$B$7+(1-$A$1079)*$D922/$B$12*$C$7)</x:f>
        <x:v>0</x:v>
      </x:c>
      <x:c r="CB922" s="34" t="n">
        <x:f>$B$11*(($A$1080)*$C922/$B$12*$B$7+(1-$A$1080)*$D922/$B$12*$C$7)</x:f>
        <x:v>0</x:v>
      </x:c>
      <x:c r="CC922" s="34" t="n">
        <x:f>$B$11*(($A$1081)*$C922/$B$12*$B$7+(1-$A$1081)*$D922/$B$12*$C$7)</x:f>
        <x:v>0</x:v>
      </x:c>
    </x:row>
    <x:row r="923">
      <x:c r="A923" s="34" t="n">
        <x:v>899</x:v>
      </x:c>
      <x:c r="B923" s="39" t="n">
        <x:v>1.5653379953751125</x:v>
      </x:c>
      <x:c r="C923" s="1" t="n">
        <x:f>SUM(AM923:AV923)</x:f>
        <x:v>0</x:v>
      </x:c>
      <x:c r="D923" s="1" t="n">
        <x:f>SUM(AW923:BF923)</x:f>
        <x:v>0</x:v>
      </x:c>
      <x:c r="E923" s="17" t="n">
        <x:f>(1-C923/$B$12)*$B$8-C923/$B$12*$B$7</x:f>
        <x:v>0.05</x:v>
      </x:c>
      <x:c r="F923" s="17" t="n">
        <x:f>(1-D923/$B$12)*$C$8-D923/$B$12*$C$7</x:f>
        <x:v>0.09</x:v>
      </x:c>
      <x:c r="G923" s="32" t="n">
        <x:f>$B$11*($B$10*C923/$B$12*$B$7+(1-$B$10)*D923/$B$12*$C$7)</x:f>
        <x:v>0</x:v>
      </x:c>
      <x:c r="H923" s="17" t="n">
        <x:f>$B$10*E923+(1-$B$10)*F923</x:f>
        <x:v>0.07</x:v>
      </x:c>
      <x:c r="I923" s="34"/>
      <x:c r="J923" s="34"/>
      <x:c r="K923" s="34"/>
      <x:c r="L923" s="34"/>
      <x:c r="M923" s="34"/>
      <x:c r="N923" s="34"/>
      <x:c r="O923" s="34"/>
      <x:c r="P923" s="34"/>
      <x:c r="Q923" s="34"/>
      <x:c r="R923" s="39" t="n">
        <x:v>-0.2856456873292889</x:v>
      </x:c>
      <x:c r="S923" s="39" t="n">
        <x:v>-0.5122548939905086</x:v>
      </x:c>
      <x:c r="T923" s="39" t="n">
        <x:v>-0.7709914259128904</x:v>
      </x:c>
      <x:c r="U923" s="39" t="n">
        <x:v>-0.30096521169431284</x:v>
      </x:c>
      <x:c r="V923" s="39" t="n">
        <x:v>-0.12700937232183984</x:v>
      </x:c>
      <x:c r="W923" s="39" t="n">
        <x:v>0.683171534535666</x:v>
      </x:c>
      <x:c r="X923" s="39" t="n">
        <x:v>0.2504225689066089</x:v>
      </x:c>
      <x:c r="Y923" s="39" t="n">
        <x:v>0.4760811479272563</x:v>
      </x:c>
      <x:c r="Z923" s="39" t="n">
        <x:v>0.5277110650431833</x:v>
      </x:c>
      <x:c r="AA923" s="39" t="n">
        <x:v>0.9978746694745529</x:v>
      </x:c>
      <x:c r="AB923" s="39" t="n">
        <x:v>0.038830338451541956</x:v>
      </x:c>
      <x:c r="AC923" s="39" t="n">
        <x:v>-1.2323477374140213</x:v>
      </x:c>
      <x:c r="AD923" s="39" t="n">
        <x:v>-0.6288825304058079</x:v>
      </x:c>
      <x:c r="AE923" s="39" t="n">
        <x:v>0.8489255260064498</x:v>
      </x:c>
      <x:c r="AF923" s="39" t="n">
        <x:v>0.5278755959977237</x:v>
      </x:c>
      <x:c r="AG923" s="39" t="n">
        <x:v>0.7666245268641453</x:v>
      </x:c>
      <x:c r="AH923" s="39" t="n">
        <x:v>0.3359297173160607</x:v>
      </x:c>
      <x:c r="AI923" s="39" t="n">
        <x:v>0.1311385803392275</x:v>
      </x:c>
      <x:c r="AJ923" s="39" t="n">
        <x:v>0.7092305100421236</x:v>
      </x:c>
      <x:c r="AK923" s="39" t="n">
        <x:v>-0.08017644318013692</x:v>
      </x:c>
      <x:c r="AL923" s="34"/>
      <x:c r="AM923" s="34" t="n">
        <x:f>IF(SQRT($B$9)*$B923+SQRT(1-$B$9)*R923&lt;_xlfn.NORM.S.INV($B$6),1,0)</x:f>
        <x:v>0</x:v>
      </x:c>
      <x:c r="AN923" s="34" t="n">
        <x:f>IF(SQRT($B$9)*$B923+SQRT(1-$B$9)*S923&lt;_xlfn.NORM.S.INV($B$6),1,0)</x:f>
        <x:v>0</x:v>
      </x:c>
      <x:c r="AO923" s="34" t="n">
        <x:f>IF(SQRT($B$9)*$B923+SQRT(1-$B$9)*T923&lt;_xlfn.NORM.S.INV($B$6),1,0)</x:f>
        <x:v>0</x:v>
      </x:c>
      <x:c r="AP923" s="34" t="n">
        <x:f>IF(SQRT($B$9)*$B923+SQRT(1-$B$9)*U923&lt;_xlfn.NORM.S.INV($B$6),1,0)</x:f>
        <x:v>0</x:v>
      </x:c>
      <x:c r="AQ923" s="34" t="n">
        <x:f>IF(SQRT($B$9)*$B923+SQRT(1-$B$9)*V923&lt;_xlfn.NORM.S.INV($B$6),1,0)</x:f>
        <x:v>0</x:v>
      </x:c>
      <x:c r="AR923" s="34" t="n">
        <x:f>IF(SQRT($B$9)*$B923+SQRT(1-$B$9)*W923&lt;_xlfn.NORM.S.INV($B$6),1,0)</x:f>
        <x:v>0</x:v>
      </x:c>
      <x:c r="AS923" s="34" t="n">
        <x:f>IF(SQRT($B$9)*$B923+SQRT(1-$B$9)*X923&lt;_xlfn.NORM.S.INV($B$6),1,0)</x:f>
        <x:v>0</x:v>
      </x:c>
      <x:c r="AT923" s="34" t="n">
        <x:f>IF(SQRT($B$9)*$B923+SQRT(1-$B$9)*Y923&lt;_xlfn.NORM.S.INV($B$6),1,0)</x:f>
        <x:v>0</x:v>
      </x:c>
      <x:c r="AU923" s="34" t="n">
        <x:f>IF(SQRT($B$9)*$B923+SQRT(1-$B$9)*Z923&lt;_xlfn.NORM.S.INV($B$6),1,0)</x:f>
        <x:v>0</x:v>
      </x:c>
      <x:c r="AV923" s="34" t="n">
        <x:f>IF(SQRT($B$9)*$B923+SQRT(1-$B$9)*AA923&lt;_xlfn.NORM.S.INV($B$6),1,0)</x:f>
        <x:v>0</x:v>
      </x:c>
      <x:c r="AW923" s="34" t="n">
        <x:f>IF(SQRT($C$9)*$B923+SQRT(1-$C$9)*AB923&lt;_xlfn.NORM.S.INV($C$6),1,0)</x:f>
        <x:v>0</x:v>
      </x:c>
      <x:c r="AX923" s="34" t="n">
        <x:f>IF(SQRT($C$9)*$B923+SQRT(1-$C$9)*AC923&lt;_xlfn.NORM.S.INV($C$6),1,0)</x:f>
        <x:v>0</x:v>
      </x:c>
      <x:c r="AY923" s="34" t="n">
        <x:f>IF(SQRT($C$9)*$B923+SQRT(1-$C$9)*AD923&lt;_xlfn.NORM.S.INV($C$6),1,0)</x:f>
        <x:v>0</x:v>
      </x:c>
      <x:c r="AZ923" s="34" t="n">
        <x:f>IF(SQRT($C$9)*$B923+SQRT(1-$C$9)*AE923&lt;_xlfn.NORM.S.INV($C$6),1,0)</x:f>
        <x:v>0</x:v>
      </x:c>
      <x:c r="BA923" s="34" t="n">
        <x:f>IF(SQRT($C$9)*$B923+SQRT(1-$C$9)*AF923&lt;_xlfn.NORM.S.INV($C$6),1,0)</x:f>
        <x:v>0</x:v>
      </x:c>
      <x:c r="BB923" s="34" t="n">
        <x:f>IF(SQRT($C$9)*$B923+SQRT(1-$C$9)*AG923&lt;_xlfn.NORM.S.INV($C$6),1,0)</x:f>
        <x:v>0</x:v>
      </x:c>
      <x:c r="BC923" s="34" t="n">
        <x:f>IF(SQRT($C$9)*$B923+SQRT(1-$C$9)*AH923&lt;_xlfn.NORM.S.INV($C$6),1,0)</x:f>
        <x:v>0</x:v>
      </x:c>
      <x:c r="BD923" s="34" t="n">
        <x:f>IF(SQRT($C$9)*$B923+SQRT(1-$C$9)*AI923&lt;_xlfn.NORM.S.INV($C$6),1,0)</x:f>
        <x:v>0</x:v>
      </x:c>
      <x:c r="BE923" s="34" t="n">
        <x:f>IF(SQRT($C$9)*$B923+SQRT(1-$C$9)*AJ923&lt;_xlfn.NORM.S.INV($C$6),1,0)</x:f>
        <x:v>0</x:v>
      </x:c>
      <x:c r="BF923" s="34" t="n">
        <x:f>IF(SQRT($C$9)*$B923+SQRT(1-$C$9)*AK923&lt;_xlfn.NORM.S.INV($C$6),1,0)</x:f>
        <x:v>0</x:v>
      </x:c>
      <x:c r="BG923" s="34"/>
      <x:c r="BH923" s="34"/>
      <x:c r="BI923" s="34" t="n">
        <x:f>$B$11*(($A$1061)*$C923/$B$12*$B$7+(1-$A$1061)*$D923/$B$12*$C$7)</x:f>
        <x:v>0</x:v>
      </x:c>
      <x:c r="BJ923" s="34" t="n">
        <x:f>$B$11*(($A$1062)*$C923/$B$12*$B$7+(1-$A$1062)*$D923/$B$12*$C$7)</x:f>
        <x:v>0</x:v>
      </x:c>
      <x:c r="BK923" s="34" t="n">
        <x:f>$B$11*(($A$1063)*$C923/$B$12*$B$7+(1-$A$1063)*$D923/$B$12*$C$7)</x:f>
        <x:v>0</x:v>
      </x:c>
      <x:c r="BL923" s="34" t="n">
        <x:f>$B$11*(($A$1064)*$C923/$B$12*$B$7+(1-$A$1064)*$D923/$B$12*$C$7)</x:f>
        <x:v>0</x:v>
      </x:c>
      <x:c r="BM923" s="34" t="n">
        <x:f>$B$11*(($A$1065)*$C923/$B$12*$B$7+(1-$A$1065)*$D923/$B$12*$C$7)</x:f>
        <x:v>0</x:v>
      </x:c>
      <x:c r="BN923" s="34" t="n">
        <x:f>$B$11*(($A$1066)*$C923/$B$12*$B$7+(1-$A$1066)*$D923/$B$12*$C$7)</x:f>
        <x:v>0</x:v>
      </x:c>
      <x:c r="BO923" s="34" t="n">
        <x:f>$B$11*(($A$1067)*$C923/$B$12*$B$7+(1-$A$1067)*$D923/$B$12*$C$7)</x:f>
        <x:v>0</x:v>
      </x:c>
      <x:c r="BP923" s="34" t="n">
        <x:f>$B$11*(($A$1068)*$C923/$B$12*$B$7+(1-$A$1068)*$D923/$B$12*$C$7)</x:f>
        <x:v>0</x:v>
      </x:c>
      <x:c r="BQ923" s="34" t="n">
        <x:f>$B$11*(($A$1069)*$C923/$B$12*$B$7+(1-$A$1069)*$D923/$B$12*$C$7)</x:f>
        <x:v>0</x:v>
      </x:c>
      <x:c r="BR923" s="34" t="n">
        <x:f>$B$11*(($A$1070)*$C923/$B$12*$B$7+(1-$A$1070)*$D923/$B$12*$C$7)</x:f>
        <x:v>0</x:v>
      </x:c>
      <x:c r="BS923" s="34" t="n">
        <x:f>$B$11*(($A$1071)*$C923/$B$12*$B$7+(1-$A$1071)*$D923/$B$12*$C$7)</x:f>
        <x:v>0</x:v>
      </x:c>
      <x:c r="BT923" s="34" t="n">
        <x:f>$B$11*(($A$1072)*$C923/$B$12*$B$7+(1-$A$1072)*$D923/$B$12*$C$7)</x:f>
        <x:v>0</x:v>
      </x:c>
      <x:c r="BU923" s="34" t="n">
        <x:f>$B$11*(($A$1073)*$C923/$B$12*$B$7+(1-$A$1073)*$D923/$B$12*$C$7)</x:f>
        <x:v>0</x:v>
      </x:c>
      <x:c r="BV923" s="34" t="n">
        <x:f>$B$11*(($A$1074)*$C923/$B$12*$B$7+(1-$A$1074)*$D923/$B$12*$C$7)</x:f>
        <x:v>0</x:v>
      </x:c>
      <x:c r="BW923" s="34" t="n">
        <x:f>$B$11*(($A$1075)*$C923/$B$12*$B$7+(1-$A$1075)*$D923/$B$12*$C$7)</x:f>
        <x:v>0</x:v>
      </x:c>
      <x:c r="BX923" s="34" t="n">
        <x:f>$B$11*(($A$1076)*$C923/$B$12*$B$7+(1-$A$1076)*$D923/$B$12*$C$7)</x:f>
        <x:v>0</x:v>
      </x:c>
      <x:c r="BY923" s="34" t="n">
        <x:f>$B$11*(($A$1077)*$C923/$B$12*$B$7+(1-$A$1077)*$D923/$B$12*$C$7)</x:f>
        <x:v>0</x:v>
      </x:c>
      <x:c r="BZ923" s="34" t="n">
        <x:f>$B$11*(($A$1078)*$C923/$B$12*$B$7+(1-$A$1078)*$D923/$B$12*$C$7)</x:f>
        <x:v>0</x:v>
      </x:c>
      <x:c r="CA923" s="34" t="n">
        <x:f>$B$11*(($A$1079)*$C923/$B$12*$B$7+(1-$A$1079)*$D923/$B$12*$C$7)</x:f>
        <x:v>0</x:v>
      </x:c>
      <x:c r="CB923" s="34" t="n">
        <x:f>$B$11*(($A$1080)*$C923/$B$12*$B$7+(1-$A$1080)*$D923/$B$12*$C$7)</x:f>
        <x:v>0</x:v>
      </x:c>
      <x:c r="CC923" s="34" t="n">
        <x:f>$B$11*(($A$1081)*$C923/$B$12*$B$7+(1-$A$1081)*$D923/$B$12*$C$7)</x:f>
        <x:v>0</x:v>
      </x:c>
    </x:row>
    <x:row r="924">
      <x:c r="A924" s="34" t="n">
        <x:v>900</x:v>
      </x:c>
      <x:c r="B924" s="39" t="n">
        <x:v>0.8621015269704572</x:v>
      </x:c>
      <x:c r="C924" s="1" t="n">
        <x:f>SUM(AM924:AV924)</x:f>
        <x:v>0</x:v>
      </x:c>
      <x:c r="D924" s="1" t="n">
        <x:f>SUM(AW924:BF924)</x:f>
        <x:v>0</x:v>
      </x:c>
      <x:c r="E924" s="17" t="n">
        <x:f>(1-C924/$B$12)*$B$8-C924/$B$12*$B$7</x:f>
        <x:v>0.05</x:v>
      </x:c>
      <x:c r="F924" s="17" t="n">
        <x:f>(1-D924/$B$12)*$C$8-D924/$B$12*$C$7</x:f>
        <x:v>0.09</x:v>
      </x:c>
      <x:c r="G924" s="32" t="n">
        <x:f>$B$11*($B$10*C924/$B$12*$B$7+(1-$B$10)*D924/$B$12*$C$7)</x:f>
        <x:v>0</x:v>
      </x:c>
      <x:c r="H924" s="17" t="n">
        <x:f>$B$10*E924+(1-$B$10)*F924</x:f>
        <x:v>0.07</x:v>
      </x:c>
      <x:c r="I924" s="34"/>
      <x:c r="J924" s="34"/>
      <x:c r="K924" s="34"/>
      <x:c r="L924" s="34"/>
      <x:c r="M924" s="34"/>
      <x:c r="N924" s="34"/>
      <x:c r="O924" s="34"/>
      <x:c r="P924" s="34"/>
      <x:c r="Q924" s="34"/>
      <x:c r="R924" s="39" t="n">
        <x:v>0.9858035608377179</x:v>
      </x:c>
      <x:c r="S924" s="39" t="n">
        <x:v>0.739997841970412</x:v>
      </x:c>
      <x:c r="T924" s="39" t="n">
        <x:v>0.565047532207882</x:v>
      </x:c>
      <x:c r="U924" s="39" t="n">
        <x:v>-1.6374270665506607</x:v>
      </x:c>
      <x:c r="V924" s="39" t="n">
        <x:v>-0.19864931245332565</x:v>
      </x:c>
      <x:c r="W924" s="39" t="n">
        <x:v>1.1236346650467033</x:v>
      </x:c>
      <x:c r="X924" s="39" t="n">
        <x:v>1.948580435440258</x:v>
      </x:c>
      <x:c r="Y924" s="39" t="n">
        <x:v>0.5706937052078827</x:v>
      </x:c>
      <x:c r="Z924" s="39" t="n">
        <x:v>0.4415394586972495</x:v>
      </x:c>
      <x:c r="AA924" s="39" t="n">
        <x:v>-0.662749421511606</x:v>
      </x:c>
      <x:c r="AB924" s="39" t="n">
        <x:v>-0.9904279468960633</x:v>
      </x:c>
      <x:c r="AC924" s="39" t="n">
        <x:v>-0.7818682868219804</x:v>
      </x:c>
      <x:c r="AD924" s="39" t="n">
        <x:v>-0.24967729844896366</x:v>
      </x:c>
      <x:c r="AE924" s="39" t="n">
        <x:v>0.8146315143051759</x:v>
      </x:c>
      <x:c r="AF924" s="39" t="n">
        <x:v>-0.18346648803533466</x:v>
      </x:c>
      <x:c r="AG924" s="39" t="n">
        <x:v>-0.9129167239454047</x:v>
      </x:c>
      <x:c r="AH924" s="39" t="n">
        <x:v>-0.4962261263282572</x:v>
      </x:c>
      <x:c r="AI924" s="39" t="n">
        <x:v>0.32721090186976026</x:v>
      </x:c>
      <x:c r="AJ924" s="39" t="n">
        <x:v>1.0493458944442509</x:v>
      </x:c>
      <x:c r="AK924" s="39" t="n">
        <x:v>0.13806496435109727</x:v>
      </x:c>
      <x:c r="AL924" s="34"/>
      <x:c r="AM924" s="34" t="n">
        <x:f>IF(SQRT($B$9)*$B924+SQRT(1-$B$9)*R924&lt;_xlfn.NORM.S.INV($B$6),1,0)</x:f>
        <x:v>0</x:v>
      </x:c>
      <x:c r="AN924" s="34" t="n">
        <x:f>IF(SQRT($B$9)*$B924+SQRT(1-$B$9)*S924&lt;_xlfn.NORM.S.INV($B$6),1,0)</x:f>
        <x:v>0</x:v>
      </x:c>
      <x:c r="AO924" s="34" t="n">
        <x:f>IF(SQRT($B$9)*$B924+SQRT(1-$B$9)*T924&lt;_xlfn.NORM.S.INV($B$6),1,0)</x:f>
        <x:v>0</x:v>
      </x:c>
      <x:c r="AP924" s="34" t="n">
        <x:f>IF(SQRT($B$9)*$B924+SQRT(1-$B$9)*U924&lt;_xlfn.NORM.S.INV($B$6),1,0)</x:f>
        <x:v>0</x:v>
      </x:c>
      <x:c r="AQ924" s="34" t="n">
        <x:f>IF(SQRT($B$9)*$B924+SQRT(1-$B$9)*V924&lt;_xlfn.NORM.S.INV($B$6),1,0)</x:f>
        <x:v>0</x:v>
      </x:c>
      <x:c r="AR924" s="34" t="n">
        <x:f>IF(SQRT($B$9)*$B924+SQRT(1-$B$9)*W924&lt;_xlfn.NORM.S.INV($B$6),1,0)</x:f>
        <x:v>0</x:v>
      </x:c>
      <x:c r="AS924" s="34" t="n">
        <x:f>IF(SQRT($B$9)*$B924+SQRT(1-$B$9)*X924&lt;_xlfn.NORM.S.INV($B$6),1,0)</x:f>
        <x:v>0</x:v>
      </x:c>
      <x:c r="AT924" s="34" t="n">
        <x:f>IF(SQRT($B$9)*$B924+SQRT(1-$B$9)*Y924&lt;_xlfn.NORM.S.INV($B$6),1,0)</x:f>
        <x:v>0</x:v>
      </x:c>
      <x:c r="AU924" s="34" t="n">
        <x:f>IF(SQRT($B$9)*$B924+SQRT(1-$B$9)*Z924&lt;_xlfn.NORM.S.INV($B$6),1,0)</x:f>
        <x:v>0</x:v>
      </x:c>
      <x:c r="AV924" s="34" t="n">
        <x:f>IF(SQRT($B$9)*$B924+SQRT(1-$B$9)*AA924&lt;_xlfn.NORM.S.INV($B$6),1,0)</x:f>
        <x:v>0</x:v>
      </x:c>
      <x:c r="AW924" s="34" t="n">
        <x:f>IF(SQRT($C$9)*$B924+SQRT(1-$C$9)*AB924&lt;_xlfn.NORM.S.INV($C$6),1,0)</x:f>
        <x:v>0</x:v>
      </x:c>
      <x:c r="AX924" s="34" t="n">
        <x:f>IF(SQRT($C$9)*$B924+SQRT(1-$C$9)*AC924&lt;_xlfn.NORM.S.INV($C$6),1,0)</x:f>
        <x:v>0</x:v>
      </x:c>
      <x:c r="AY924" s="34" t="n">
        <x:f>IF(SQRT($C$9)*$B924+SQRT(1-$C$9)*AD924&lt;_xlfn.NORM.S.INV($C$6),1,0)</x:f>
        <x:v>0</x:v>
      </x:c>
      <x:c r="AZ924" s="34" t="n">
        <x:f>IF(SQRT($C$9)*$B924+SQRT(1-$C$9)*AE924&lt;_xlfn.NORM.S.INV($C$6),1,0)</x:f>
        <x:v>0</x:v>
      </x:c>
      <x:c r="BA924" s="34" t="n">
        <x:f>IF(SQRT($C$9)*$B924+SQRT(1-$C$9)*AF924&lt;_xlfn.NORM.S.INV($C$6),1,0)</x:f>
        <x:v>0</x:v>
      </x:c>
      <x:c r="BB924" s="34" t="n">
        <x:f>IF(SQRT($C$9)*$B924+SQRT(1-$C$9)*AG924&lt;_xlfn.NORM.S.INV($C$6),1,0)</x:f>
        <x:v>0</x:v>
      </x:c>
      <x:c r="BC924" s="34" t="n">
        <x:f>IF(SQRT($C$9)*$B924+SQRT(1-$C$9)*AH924&lt;_xlfn.NORM.S.INV($C$6),1,0)</x:f>
        <x:v>0</x:v>
      </x:c>
      <x:c r="BD924" s="34" t="n">
        <x:f>IF(SQRT($C$9)*$B924+SQRT(1-$C$9)*AI924&lt;_xlfn.NORM.S.INV($C$6),1,0)</x:f>
        <x:v>0</x:v>
      </x:c>
      <x:c r="BE924" s="34" t="n">
        <x:f>IF(SQRT($C$9)*$B924+SQRT(1-$C$9)*AJ924&lt;_xlfn.NORM.S.INV($C$6),1,0)</x:f>
        <x:v>0</x:v>
      </x:c>
      <x:c r="BF924" s="34" t="n">
        <x:f>IF(SQRT($C$9)*$B924+SQRT(1-$C$9)*AK924&lt;_xlfn.NORM.S.INV($C$6),1,0)</x:f>
        <x:v>0</x:v>
      </x:c>
      <x:c r="BG924" s="34"/>
      <x:c r="BH924" s="34"/>
      <x:c r="BI924" s="34" t="n">
        <x:f>$B$11*(($A$1061)*$C924/$B$12*$B$7+(1-$A$1061)*$D924/$B$12*$C$7)</x:f>
        <x:v>0</x:v>
      </x:c>
      <x:c r="BJ924" s="34" t="n">
        <x:f>$B$11*(($A$1062)*$C924/$B$12*$B$7+(1-$A$1062)*$D924/$B$12*$C$7)</x:f>
        <x:v>0</x:v>
      </x:c>
      <x:c r="BK924" s="34" t="n">
        <x:f>$B$11*(($A$1063)*$C924/$B$12*$B$7+(1-$A$1063)*$D924/$B$12*$C$7)</x:f>
        <x:v>0</x:v>
      </x:c>
      <x:c r="BL924" s="34" t="n">
        <x:f>$B$11*(($A$1064)*$C924/$B$12*$B$7+(1-$A$1064)*$D924/$B$12*$C$7)</x:f>
        <x:v>0</x:v>
      </x:c>
      <x:c r="BM924" s="34" t="n">
        <x:f>$B$11*(($A$1065)*$C924/$B$12*$B$7+(1-$A$1065)*$D924/$B$12*$C$7)</x:f>
        <x:v>0</x:v>
      </x:c>
      <x:c r="BN924" s="34" t="n">
        <x:f>$B$11*(($A$1066)*$C924/$B$12*$B$7+(1-$A$1066)*$D924/$B$12*$C$7)</x:f>
        <x:v>0</x:v>
      </x:c>
      <x:c r="BO924" s="34" t="n">
        <x:f>$B$11*(($A$1067)*$C924/$B$12*$B$7+(1-$A$1067)*$D924/$B$12*$C$7)</x:f>
        <x:v>0</x:v>
      </x:c>
      <x:c r="BP924" s="34" t="n">
        <x:f>$B$11*(($A$1068)*$C924/$B$12*$B$7+(1-$A$1068)*$D924/$B$12*$C$7)</x:f>
        <x:v>0</x:v>
      </x:c>
      <x:c r="BQ924" s="34" t="n">
        <x:f>$B$11*(($A$1069)*$C924/$B$12*$B$7+(1-$A$1069)*$D924/$B$12*$C$7)</x:f>
        <x:v>0</x:v>
      </x:c>
      <x:c r="BR924" s="34" t="n">
        <x:f>$B$11*(($A$1070)*$C924/$B$12*$B$7+(1-$A$1070)*$D924/$B$12*$C$7)</x:f>
        <x:v>0</x:v>
      </x:c>
      <x:c r="BS924" s="34" t="n">
        <x:f>$B$11*(($A$1071)*$C924/$B$12*$B$7+(1-$A$1071)*$D924/$B$12*$C$7)</x:f>
        <x:v>0</x:v>
      </x:c>
      <x:c r="BT924" s="34" t="n">
        <x:f>$B$11*(($A$1072)*$C924/$B$12*$B$7+(1-$A$1072)*$D924/$B$12*$C$7)</x:f>
        <x:v>0</x:v>
      </x:c>
      <x:c r="BU924" s="34" t="n">
        <x:f>$B$11*(($A$1073)*$C924/$B$12*$B$7+(1-$A$1073)*$D924/$B$12*$C$7)</x:f>
        <x:v>0</x:v>
      </x:c>
      <x:c r="BV924" s="34" t="n">
        <x:f>$B$11*(($A$1074)*$C924/$B$12*$B$7+(1-$A$1074)*$D924/$B$12*$C$7)</x:f>
        <x:v>0</x:v>
      </x:c>
      <x:c r="BW924" s="34" t="n">
        <x:f>$B$11*(($A$1075)*$C924/$B$12*$B$7+(1-$A$1075)*$D924/$B$12*$C$7)</x:f>
        <x:v>0</x:v>
      </x:c>
      <x:c r="BX924" s="34" t="n">
        <x:f>$B$11*(($A$1076)*$C924/$B$12*$B$7+(1-$A$1076)*$D924/$B$12*$C$7)</x:f>
        <x:v>0</x:v>
      </x:c>
      <x:c r="BY924" s="34" t="n">
        <x:f>$B$11*(($A$1077)*$C924/$B$12*$B$7+(1-$A$1077)*$D924/$B$12*$C$7)</x:f>
        <x:v>0</x:v>
      </x:c>
      <x:c r="BZ924" s="34" t="n">
        <x:f>$B$11*(($A$1078)*$C924/$B$12*$B$7+(1-$A$1078)*$D924/$B$12*$C$7)</x:f>
        <x:v>0</x:v>
      </x:c>
      <x:c r="CA924" s="34" t="n">
        <x:f>$B$11*(($A$1079)*$C924/$B$12*$B$7+(1-$A$1079)*$D924/$B$12*$C$7)</x:f>
        <x:v>0</x:v>
      </x:c>
      <x:c r="CB924" s="34" t="n">
        <x:f>$B$11*(($A$1080)*$C924/$B$12*$B$7+(1-$A$1080)*$D924/$B$12*$C$7)</x:f>
        <x:v>0</x:v>
      </x:c>
      <x:c r="CC924" s="34" t="n">
        <x:f>$B$11*(($A$1081)*$C924/$B$12*$B$7+(1-$A$1081)*$D924/$B$12*$C$7)</x:f>
        <x:v>0</x:v>
      </x:c>
    </x:row>
    <x:row r="925">
      <x:c r="A925" s="34" t="n">
        <x:v>901</x:v>
      </x:c>
      <x:c r="B925" s="39" t="n">
        <x:v>-0.3416398100900972</x:v>
      </x:c>
      <x:c r="C925" s="1" t="n">
        <x:f>SUM(AM925:AV925)</x:f>
        <x:v>0</x:v>
      </x:c>
      <x:c r="D925" s="1" t="n">
        <x:f>SUM(AW925:BF925)</x:f>
        <x:v>1</x:v>
      </x:c>
      <x:c r="E925" s="17" t="n">
        <x:f>(1-C925/$B$12)*$B$8-C925/$B$12*$B$7</x:f>
        <x:v>0.05</x:v>
      </x:c>
      <x:c r="F925" s="17" t="n">
        <x:f>(1-D925/$B$12)*$C$8-D925/$B$12*$C$7</x:f>
        <x:v>0.021000000000000005</x:v>
      </x:c>
      <x:c r="G925" s="32" t="n">
        <x:f>$B$11*($B$10*C925/$B$12*$B$7+(1-$B$10)*D925/$B$12*$C$7)</x:f>
        <x:v>300</x:v>
      </x:c>
      <x:c r="H925" s="17" t="n">
        <x:f>$B$10*E925+(1-$B$10)*F925</x:f>
        <x:v>0.035500000000000004</x:v>
      </x:c>
      <x:c r="I925" s="34"/>
      <x:c r="J925" s="34"/>
      <x:c r="K925" s="34"/>
      <x:c r="L925" s="34"/>
      <x:c r="M925" s="34"/>
      <x:c r="N925" s="34"/>
      <x:c r="O925" s="34"/>
      <x:c r="P925" s="34"/>
      <x:c r="Q925" s="34"/>
      <x:c r="R925" s="39" t="n">
        <x:v>-1.350643626504009</x:v>
      </x:c>
      <x:c r="S925" s="39" t="n">
        <x:v>1.1226987844480605</x:v>
      </x:c>
      <x:c r="T925" s="39" t="n">
        <x:v>-1.3307495001236829</x:v>
      </x:c>
      <x:c r="U925" s="39" t="n">
        <x:v>0.9506132075020037</x:v>
      </x:c>
      <x:c r="V925" s="39" t="n">
        <x:v>0.5126492373479015</x:v>
      </x:c>
      <x:c r="W925" s="39" t="n">
        <x:v>1.2074895529220764</x:v>
      </x:c>
      <x:c r="X925" s="39" t="n">
        <x:v>-1.377220737562298</x:v>
      </x:c>
      <x:c r="Y925" s="39" t="n">
        <x:v>0.6587916479521871</x:v>
      </x:c>
      <x:c r="Z925" s="39" t="n">
        <x:v>0.03259478821828429</x:v>
      </x:c>
      <x:c r="AA925" s="39" t="n">
        <x:v>0.549695385515868</x:v>
      </x:c>
      <x:c r="AB925" s="39" t="n">
        <x:v>-1.364666901148189</x:v>
      </x:c>
      <x:c r="AC925" s="39" t="n">
        <x:v>-0.005908882314480602</x:v>
      </x:c>
      <x:c r="AD925" s="39" t="n">
        <x:v>1.686649161281239</x:v>
      </x:c>
      <x:c r="AE925" s="39" t="n">
        <x:v>0.6508667810255618</x:v>
      </x:c>
      <x:c r="AF925" s="39" t="n">
        <x:v>-1.6296775993405175</x:v>
      </x:c>
      <x:c r="AG925" s="39" t="n">
        <x:v>-0.04446413510280653</x:v>
      </x:c>
      <x:c r="AH925" s="39" t="n">
        <x:v>-1.7374720553450058</x:v>
      </x:c>
      <x:c r="AI925" s="39" t="n">
        <x:v>0.7001373899510831</x:v>
      </x:c>
      <x:c r="AJ925" s="39" t="n">
        <x:v>0.7341440562139723</x:v>
      </x:c>
      <x:c r="AK925" s="39" t="n">
        <x:v>-1.4817231887415108</x:v>
      </x:c>
      <x:c r="AL925" s="34"/>
      <x:c r="AM925" s="34" t="n">
        <x:f>IF(SQRT($B$9)*$B925+SQRT(1-$B$9)*R925&lt;_xlfn.NORM.S.INV($B$6),1,0)</x:f>
        <x:v>0</x:v>
      </x:c>
      <x:c r="AN925" s="34" t="n">
        <x:f>IF(SQRT($B$9)*$B925+SQRT(1-$B$9)*S925&lt;_xlfn.NORM.S.INV($B$6),1,0)</x:f>
        <x:v>0</x:v>
      </x:c>
      <x:c r="AO925" s="34" t="n">
        <x:f>IF(SQRT($B$9)*$B925+SQRT(1-$B$9)*T925&lt;_xlfn.NORM.S.INV($B$6),1,0)</x:f>
        <x:v>0</x:v>
      </x:c>
      <x:c r="AP925" s="34" t="n">
        <x:f>IF(SQRT($B$9)*$B925+SQRT(1-$B$9)*U925&lt;_xlfn.NORM.S.INV($B$6),1,0)</x:f>
        <x:v>0</x:v>
      </x:c>
      <x:c r="AQ925" s="34" t="n">
        <x:f>IF(SQRT($B$9)*$B925+SQRT(1-$B$9)*V925&lt;_xlfn.NORM.S.INV($B$6),1,0)</x:f>
        <x:v>0</x:v>
      </x:c>
      <x:c r="AR925" s="34" t="n">
        <x:f>IF(SQRT($B$9)*$B925+SQRT(1-$B$9)*W925&lt;_xlfn.NORM.S.INV($B$6),1,0)</x:f>
        <x:v>0</x:v>
      </x:c>
      <x:c r="AS925" s="34" t="n">
        <x:f>IF(SQRT($B$9)*$B925+SQRT(1-$B$9)*X925&lt;_xlfn.NORM.S.INV($B$6),1,0)</x:f>
        <x:v>0</x:v>
      </x:c>
      <x:c r="AT925" s="34" t="n">
        <x:f>IF(SQRT($B$9)*$B925+SQRT(1-$B$9)*Y925&lt;_xlfn.NORM.S.INV($B$6),1,0)</x:f>
        <x:v>0</x:v>
      </x:c>
      <x:c r="AU925" s="34" t="n">
        <x:f>IF(SQRT($B$9)*$B925+SQRT(1-$B$9)*Z925&lt;_xlfn.NORM.S.INV($B$6),1,0)</x:f>
        <x:v>0</x:v>
      </x:c>
      <x:c r="AV925" s="34" t="n">
        <x:f>IF(SQRT($B$9)*$B925+SQRT(1-$B$9)*AA925&lt;_xlfn.NORM.S.INV($B$6),1,0)</x:f>
        <x:v>0</x:v>
      </x:c>
      <x:c r="AW925" s="34" t="n">
        <x:f>IF(SQRT($C$9)*$B925+SQRT(1-$C$9)*AB925&lt;_xlfn.NORM.S.INV($C$6),1,0)</x:f>
        <x:v>0</x:v>
      </x:c>
      <x:c r="AX925" s="34" t="n">
        <x:f>IF(SQRT($C$9)*$B925+SQRT(1-$C$9)*AC925&lt;_xlfn.NORM.S.INV($C$6),1,0)</x:f>
        <x:v>0</x:v>
      </x:c>
      <x:c r="AY925" s="34" t="n">
        <x:f>IF(SQRT($C$9)*$B925+SQRT(1-$C$9)*AD925&lt;_xlfn.NORM.S.INV($C$6),1,0)</x:f>
        <x:v>0</x:v>
      </x:c>
      <x:c r="AZ925" s="34" t="n">
        <x:f>IF(SQRT($C$9)*$B925+SQRT(1-$C$9)*AE925&lt;_xlfn.NORM.S.INV($C$6),1,0)</x:f>
        <x:v>0</x:v>
      </x:c>
      <x:c r="BA925" s="34" t="n">
        <x:f>IF(SQRT($C$9)*$B925+SQRT(1-$C$9)*AF925&lt;_xlfn.NORM.S.INV($C$6),1,0)</x:f>
        <x:v>0</x:v>
      </x:c>
      <x:c r="BB925" s="34" t="n">
        <x:f>IF(SQRT($C$9)*$B925+SQRT(1-$C$9)*AG925&lt;_xlfn.NORM.S.INV($C$6),1,0)</x:f>
        <x:v>0</x:v>
      </x:c>
      <x:c r="BC925" s="34" t="n">
        <x:f>IF(SQRT($C$9)*$B925+SQRT(1-$C$9)*AH925&lt;_xlfn.NORM.S.INV($C$6),1,0)</x:f>
        <x:v>1</x:v>
      </x:c>
      <x:c r="BD925" s="34" t="n">
        <x:f>IF(SQRT($C$9)*$B925+SQRT(1-$C$9)*AI925&lt;_xlfn.NORM.S.INV($C$6),1,0)</x:f>
        <x:v>0</x:v>
      </x:c>
      <x:c r="BE925" s="34" t="n">
        <x:f>IF(SQRT($C$9)*$B925+SQRT(1-$C$9)*AJ925&lt;_xlfn.NORM.S.INV($C$6),1,0)</x:f>
        <x:v>0</x:v>
      </x:c>
      <x:c r="BF925" s="34" t="n">
        <x:f>IF(SQRT($C$9)*$B925+SQRT(1-$C$9)*AK925&lt;_xlfn.NORM.S.INV($C$6),1,0)</x:f>
        <x:v>0</x:v>
      </x:c>
      <x:c r="BG925" s="34"/>
      <x:c r="BH925" s="34"/>
      <x:c r="BI925" s="34" t="n">
        <x:f>$B$11*(($A$1061)*$C925/$B$12*$B$7+(1-$A$1061)*$D925/$B$12*$C$7)</x:f>
        <x:v>600</x:v>
      </x:c>
      <x:c r="BJ925" s="34" t="n">
        <x:f>$B$11*(($A$1062)*$C925/$B$12*$B$7+(1-$A$1062)*$D925/$B$12*$C$7)</x:f>
        <x:v>570</x:v>
      </x:c>
      <x:c r="BK925" s="34" t="n">
        <x:f>$B$11*(($A$1063)*$C925/$B$12*$B$7+(1-$A$1063)*$D925/$B$12*$C$7)</x:f>
        <x:v>540</x:v>
      </x:c>
      <x:c r="BL925" s="34" t="n">
        <x:f>$B$11*(($A$1064)*$C925/$B$12*$B$7+(1-$A$1064)*$D925/$B$12*$C$7)</x:f>
        <x:v>509.99999999999994</x:v>
      </x:c>
      <x:c r="BM925" s="34" t="n">
        <x:f>$B$11*(($A$1065)*$C925/$B$12*$B$7+(1-$A$1065)*$D925/$B$12*$C$7)</x:f>
        <x:v>480</x:v>
      </x:c>
      <x:c r="BN925" s="34" t="n">
        <x:f>$B$11*(($A$1066)*$C925/$B$12*$B$7+(1-$A$1066)*$D925/$B$12*$C$7)</x:f>
        <x:v>450</x:v>
      </x:c>
      <x:c r="BO925" s="34" t="n">
        <x:f>$B$11*(($A$1067)*$C925/$B$12*$B$7+(1-$A$1067)*$D925/$B$12*$C$7)</x:f>
        <x:v>419.99999999999994</x:v>
      </x:c>
      <x:c r="BP925" s="34" t="n">
        <x:f>$B$11*(($A$1068)*$C925/$B$12*$B$7+(1-$A$1068)*$D925/$B$12*$C$7)</x:f>
        <x:v>390</x:v>
      </x:c>
      <x:c r="BQ925" s="34" t="n">
        <x:f>$B$11*(($A$1069)*$C925/$B$12*$B$7+(1-$A$1069)*$D925/$B$12*$C$7)</x:f>
        <x:v>360</x:v>
      </x:c>
      <x:c r="BR925" s="34" t="n">
        <x:f>$B$11*(($A$1070)*$C925/$B$12*$B$7+(1-$A$1070)*$D925/$B$12*$C$7)</x:f>
        <x:v>330</x:v>
      </x:c>
      <x:c r="BS925" s="34" t="n">
        <x:f>$B$11*(($A$1071)*$C925/$B$12*$B$7+(1-$A$1071)*$D925/$B$12*$C$7)</x:f>
        <x:v>300</x:v>
      </x:c>
      <x:c r="BT925" s="34" t="n">
        <x:f>$B$11*(($A$1072)*$C925/$B$12*$B$7+(1-$A$1072)*$D925/$B$12*$C$7)</x:f>
        <x:v>270</x:v>
      </x:c>
      <x:c r="BU925" s="34" t="n">
        <x:f>$B$11*(($A$1073)*$C925/$B$12*$B$7+(1-$A$1073)*$D925/$B$12*$C$7)</x:f>
        <x:v>240</x:v>
      </x:c>
      <x:c r="BV925" s="34" t="n">
        <x:f>$B$11*(($A$1074)*$C925/$B$12*$B$7+(1-$A$1074)*$D925/$B$12*$C$7)</x:f>
        <x:v>209.99999999999997</x:v>
      </x:c>
      <x:c r="BW925" s="34" t="n">
        <x:f>$B$11*(($A$1075)*$C925/$B$12*$B$7+(1-$A$1075)*$D925/$B$12*$C$7)</x:f>
        <x:v>180.00000000000003</x:v>
      </x:c>
      <x:c r="BX925" s="34" t="n">
        <x:f>$B$11*(($A$1076)*$C925/$B$12*$B$7+(1-$A$1076)*$D925/$B$12*$C$7)</x:f>
        <x:v>150</x:v>
      </x:c>
      <x:c r="BY925" s="34" t="n">
        <x:f>$B$11*(($A$1077)*$C925/$B$12*$B$7+(1-$A$1077)*$D925/$B$12*$C$7)</x:f>
        <x:v>119.99999999999999</x:v>
      </x:c>
      <x:c r="BZ925" s="34" t="n">
        <x:f>$B$11*(($A$1078)*$C925/$B$12*$B$7+(1-$A$1078)*$D925/$B$12*$C$7)</x:f>
        <x:v>90.00000000000001</x:v>
      </x:c>
      <x:c r="CA925" s="34" t="n">
        <x:f>$B$11*(($A$1079)*$C925/$B$12*$B$7+(1-$A$1079)*$D925/$B$12*$C$7)</x:f>
        <x:v>59.99999999999999</x:v>
      </x:c>
      <x:c r="CB925" s="34" t="n">
        <x:f>$B$11*(($A$1080)*$C925/$B$12*$B$7+(1-$A$1080)*$D925/$B$12*$C$7)</x:f>
        <x:v>30.00000000000003</x:v>
      </x:c>
      <x:c r="CC925" s="34" t="n">
        <x:f>$B$11*(($A$1081)*$C925/$B$12*$B$7+(1-$A$1081)*$D925/$B$12*$C$7)</x:f>
        <x:v>0</x:v>
      </x:c>
    </x:row>
    <x:row r="926">
      <x:c r="A926" s="34" t="n">
        <x:v>902</x:v>
      </x:c>
      <x:c r="B926" s="39" t="n">
        <x:v>0.014711096833402139</x:v>
      </x:c>
      <x:c r="C926" s="1" t="n">
        <x:f>SUM(AM926:AV926)</x:f>
        <x:v>0</x:v>
      </x:c>
      <x:c r="D926" s="1" t="n">
        <x:f>SUM(AW926:BF926)</x:f>
        <x:v>0</x:v>
      </x:c>
      <x:c r="E926" s="17" t="n">
        <x:f>(1-C926/$B$12)*$B$8-C926/$B$12*$B$7</x:f>
        <x:v>0.05</x:v>
      </x:c>
      <x:c r="F926" s="17" t="n">
        <x:f>(1-D926/$B$12)*$C$8-D926/$B$12*$C$7</x:f>
        <x:v>0.09</x:v>
      </x:c>
      <x:c r="G926" s="32" t="n">
        <x:f>$B$11*($B$10*C926/$B$12*$B$7+(1-$B$10)*D926/$B$12*$C$7)</x:f>
        <x:v>0</x:v>
      </x:c>
      <x:c r="H926" s="17" t="n">
        <x:f>$B$10*E926+(1-$B$10)*F926</x:f>
        <x:v>0.07</x:v>
      </x:c>
      <x:c r="I926" s="34"/>
      <x:c r="J926" s="34"/>
      <x:c r="K926" s="34"/>
      <x:c r="L926" s="34"/>
      <x:c r="M926" s="34"/>
      <x:c r="N926" s="34"/>
      <x:c r="O926" s="34"/>
      <x:c r="P926" s="34"/>
      <x:c r="Q926" s="34"/>
      <x:c r="R926" s="39" t="n">
        <x:v>-0.30107373620587224</x:v>
      </x:c>
      <x:c r="S926" s="39" t="n">
        <x:v>2.0237276318983826</x:v>
      </x:c>
      <x:c r="T926" s="39" t="n">
        <x:v>0.5228903189751226</x:v>
      </x:c>
      <x:c r="U926" s="39" t="n">
        <x:v>0.6373621816181045</x:v>
      </x:c>
      <x:c r="V926" s="39" t="n">
        <x:v>-0.5733611028465334</x:v>
      </x:c>
      <x:c r="W926" s="39" t="n">
        <x:v>0.16059607106526777</x:v>
      </x:c>
      <x:c r="X926" s="39" t="n">
        <x:v>-1.5904176796960807</x:v>
      </x:c>
      <x:c r="Y926" s="39" t="n">
        <x:v>-0.4258651582890249</x:v>
      </x:c>
      <x:c r="Z926" s="39" t="n">
        <x:v>0.10943786772933925</x:v>
      </x:c>
      <x:c r="AA926" s="39" t="n">
        <x:v>0.7745877892227465</x:v>
      </x:c>
      <x:c r="AB926" s="39" t="n">
        <x:v>0.4797603577268454</x:v>
      </x:c>
      <x:c r="AC926" s="39" t="n">
        <x:v>0.8654598890774391</x:v>
      </x:c>
      <x:c r="AD926" s="39" t="n">
        <x:v>1.0045224575789222</x:v>
      </x:c>
      <x:c r="AE926" s="39" t="n">
        <x:v>-1.0624000830605762</x:v>
      </x:c>
      <x:c r="AF926" s="39" t="n">
        <x:v>0.38374025002601</x:v>
      </x:c>
      <x:c r="AG926" s="39" t="n">
        <x:v>2.0651641772021367</x:v>
      </x:c>
      <x:c r="AH926" s="39" t="n">
        <x:v>-0.04227030415740005</x:v>
      </x:c>
      <x:c r="AI926" s="39" t="n">
        <x:v>0.5415613488662924</x:v>
      </x:c>
      <x:c r="AJ926" s="39" t="n">
        <x:v>1.4422790642433918</x:v>
      </x:c>
      <x:c r="AK926" s="39" t="n">
        <x:v>-0.5524965759866662</x:v>
      </x:c>
      <x:c r="AL926" s="34"/>
      <x:c r="AM926" s="34" t="n">
        <x:f>IF(SQRT($B$9)*$B926+SQRT(1-$B$9)*R926&lt;_xlfn.NORM.S.INV($B$6),1,0)</x:f>
        <x:v>0</x:v>
      </x:c>
      <x:c r="AN926" s="34" t="n">
        <x:f>IF(SQRT($B$9)*$B926+SQRT(1-$B$9)*S926&lt;_xlfn.NORM.S.INV($B$6),1,0)</x:f>
        <x:v>0</x:v>
      </x:c>
      <x:c r="AO926" s="34" t="n">
        <x:f>IF(SQRT($B$9)*$B926+SQRT(1-$B$9)*T926&lt;_xlfn.NORM.S.INV($B$6),1,0)</x:f>
        <x:v>0</x:v>
      </x:c>
      <x:c r="AP926" s="34" t="n">
        <x:f>IF(SQRT($B$9)*$B926+SQRT(1-$B$9)*U926&lt;_xlfn.NORM.S.INV($B$6),1,0)</x:f>
        <x:v>0</x:v>
      </x:c>
      <x:c r="AQ926" s="34" t="n">
        <x:f>IF(SQRT($B$9)*$B926+SQRT(1-$B$9)*V926&lt;_xlfn.NORM.S.INV($B$6),1,0)</x:f>
        <x:v>0</x:v>
      </x:c>
      <x:c r="AR926" s="34" t="n">
        <x:f>IF(SQRT($B$9)*$B926+SQRT(1-$B$9)*W926&lt;_xlfn.NORM.S.INV($B$6),1,0)</x:f>
        <x:v>0</x:v>
      </x:c>
      <x:c r="AS926" s="34" t="n">
        <x:f>IF(SQRT($B$9)*$B926+SQRT(1-$B$9)*X926&lt;_xlfn.NORM.S.INV($B$6),1,0)</x:f>
        <x:v>0</x:v>
      </x:c>
      <x:c r="AT926" s="34" t="n">
        <x:f>IF(SQRT($B$9)*$B926+SQRT(1-$B$9)*Y926&lt;_xlfn.NORM.S.INV($B$6),1,0)</x:f>
        <x:v>0</x:v>
      </x:c>
      <x:c r="AU926" s="34" t="n">
        <x:f>IF(SQRT($B$9)*$B926+SQRT(1-$B$9)*Z926&lt;_xlfn.NORM.S.INV($B$6),1,0)</x:f>
        <x:v>0</x:v>
      </x:c>
      <x:c r="AV926" s="34" t="n">
        <x:f>IF(SQRT($B$9)*$B926+SQRT(1-$B$9)*AA926&lt;_xlfn.NORM.S.INV($B$6),1,0)</x:f>
        <x:v>0</x:v>
      </x:c>
      <x:c r="AW926" s="34" t="n">
        <x:f>IF(SQRT($C$9)*$B926+SQRT(1-$C$9)*AB926&lt;_xlfn.NORM.S.INV($C$6),1,0)</x:f>
        <x:v>0</x:v>
      </x:c>
      <x:c r="AX926" s="34" t="n">
        <x:f>IF(SQRT($C$9)*$B926+SQRT(1-$C$9)*AC926&lt;_xlfn.NORM.S.INV($C$6),1,0)</x:f>
        <x:v>0</x:v>
      </x:c>
      <x:c r="AY926" s="34" t="n">
        <x:f>IF(SQRT($C$9)*$B926+SQRT(1-$C$9)*AD926&lt;_xlfn.NORM.S.INV($C$6),1,0)</x:f>
        <x:v>0</x:v>
      </x:c>
      <x:c r="AZ926" s="34" t="n">
        <x:f>IF(SQRT($C$9)*$B926+SQRT(1-$C$9)*AE926&lt;_xlfn.NORM.S.INV($C$6),1,0)</x:f>
        <x:v>0</x:v>
      </x:c>
      <x:c r="BA926" s="34" t="n">
        <x:f>IF(SQRT($C$9)*$B926+SQRT(1-$C$9)*AF926&lt;_xlfn.NORM.S.INV($C$6),1,0)</x:f>
        <x:v>0</x:v>
      </x:c>
      <x:c r="BB926" s="34" t="n">
        <x:f>IF(SQRT($C$9)*$B926+SQRT(1-$C$9)*AG926&lt;_xlfn.NORM.S.INV($C$6),1,0)</x:f>
        <x:v>0</x:v>
      </x:c>
      <x:c r="BC926" s="34" t="n">
        <x:f>IF(SQRT($C$9)*$B926+SQRT(1-$C$9)*AH926&lt;_xlfn.NORM.S.INV($C$6),1,0)</x:f>
        <x:v>0</x:v>
      </x:c>
      <x:c r="BD926" s="34" t="n">
        <x:f>IF(SQRT($C$9)*$B926+SQRT(1-$C$9)*AI926&lt;_xlfn.NORM.S.INV($C$6),1,0)</x:f>
        <x:v>0</x:v>
      </x:c>
      <x:c r="BE926" s="34" t="n">
        <x:f>IF(SQRT($C$9)*$B926+SQRT(1-$C$9)*AJ926&lt;_xlfn.NORM.S.INV($C$6),1,0)</x:f>
        <x:v>0</x:v>
      </x:c>
      <x:c r="BF926" s="34" t="n">
        <x:f>IF(SQRT($C$9)*$B926+SQRT(1-$C$9)*AK926&lt;_xlfn.NORM.S.INV($C$6),1,0)</x:f>
        <x:v>0</x:v>
      </x:c>
      <x:c r="BG926" s="34"/>
      <x:c r="BH926" s="34"/>
      <x:c r="BI926" s="34" t="n">
        <x:f>$B$11*(($A$1061)*$C926/$B$12*$B$7+(1-$A$1061)*$D926/$B$12*$C$7)</x:f>
        <x:v>0</x:v>
      </x:c>
      <x:c r="BJ926" s="34" t="n">
        <x:f>$B$11*(($A$1062)*$C926/$B$12*$B$7+(1-$A$1062)*$D926/$B$12*$C$7)</x:f>
        <x:v>0</x:v>
      </x:c>
      <x:c r="BK926" s="34" t="n">
        <x:f>$B$11*(($A$1063)*$C926/$B$12*$B$7+(1-$A$1063)*$D926/$B$12*$C$7)</x:f>
        <x:v>0</x:v>
      </x:c>
      <x:c r="BL926" s="34" t="n">
        <x:f>$B$11*(($A$1064)*$C926/$B$12*$B$7+(1-$A$1064)*$D926/$B$12*$C$7)</x:f>
        <x:v>0</x:v>
      </x:c>
      <x:c r="BM926" s="34" t="n">
        <x:f>$B$11*(($A$1065)*$C926/$B$12*$B$7+(1-$A$1065)*$D926/$B$12*$C$7)</x:f>
        <x:v>0</x:v>
      </x:c>
      <x:c r="BN926" s="34" t="n">
        <x:f>$B$11*(($A$1066)*$C926/$B$12*$B$7+(1-$A$1066)*$D926/$B$12*$C$7)</x:f>
        <x:v>0</x:v>
      </x:c>
      <x:c r="BO926" s="34" t="n">
        <x:f>$B$11*(($A$1067)*$C926/$B$12*$B$7+(1-$A$1067)*$D926/$B$12*$C$7)</x:f>
        <x:v>0</x:v>
      </x:c>
      <x:c r="BP926" s="34" t="n">
        <x:f>$B$11*(($A$1068)*$C926/$B$12*$B$7+(1-$A$1068)*$D926/$B$12*$C$7)</x:f>
        <x:v>0</x:v>
      </x:c>
      <x:c r="BQ926" s="34" t="n">
        <x:f>$B$11*(($A$1069)*$C926/$B$12*$B$7+(1-$A$1069)*$D926/$B$12*$C$7)</x:f>
        <x:v>0</x:v>
      </x:c>
      <x:c r="BR926" s="34" t="n">
        <x:f>$B$11*(($A$1070)*$C926/$B$12*$B$7+(1-$A$1070)*$D926/$B$12*$C$7)</x:f>
        <x:v>0</x:v>
      </x:c>
      <x:c r="BS926" s="34" t="n">
        <x:f>$B$11*(($A$1071)*$C926/$B$12*$B$7+(1-$A$1071)*$D926/$B$12*$C$7)</x:f>
        <x:v>0</x:v>
      </x:c>
      <x:c r="BT926" s="34" t="n">
        <x:f>$B$11*(($A$1072)*$C926/$B$12*$B$7+(1-$A$1072)*$D926/$B$12*$C$7)</x:f>
        <x:v>0</x:v>
      </x:c>
      <x:c r="BU926" s="34" t="n">
        <x:f>$B$11*(($A$1073)*$C926/$B$12*$B$7+(1-$A$1073)*$D926/$B$12*$C$7)</x:f>
        <x:v>0</x:v>
      </x:c>
      <x:c r="BV926" s="34" t="n">
        <x:f>$B$11*(($A$1074)*$C926/$B$12*$B$7+(1-$A$1074)*$D926/$B$12*$C$7)</x:f>
        <x:v>0</x:v>
      </x:c>
      <x:c r="BW926" s="34" t="n">
        <x:f>$B$11*(($A$1075)*$C926/$B$12*$B$7+(1-$A$1075)*$D926/$B$12*$C$7)</x:f>
        <x:v>0</x:v>
      </x:c>
      <x:c r="BX926" s="34" t="n">
        <x:f>$B$11*(($A$1076)*$C926/$B$12*$B$7+(1-$A$1076)*$D926/$B$12*$C$7)</x:f>
        <x:v>0</x:v>
      </x:c>
      <x:c r="BY926" s="34" t="n">
        <x:f>$B$11*(($A$1077)*$C926/$B$12*$B$7+(1-$A$1077)*$D926/$B$12*$C$7)</x:f>
        <x:v>0</x:v>
      </x:c>
      <x:c r="BZ926" s="34" t="n">
        <x:f>$B$11*(($A$1078)*$C926/$B$12*$B$7+(1-$A$1078)*$D926/$B$12*$C$7)</x:f>
        <x:v>0</x:v>
      </x:c>
      <x:c r="CA926" s="34" t="n">
        <x:f>$B$11*(($A$1079)*$C926/$B$12*$B$7+(1-$A$1079)*$D926/$B$12*$C$7)</x:f>
        <x:v>0</x:v>
      </x:c>
      <x:c r="CB926" s="34" t="n">
        <x:f>$B$11*(($A$1080)*$C926/$B$12*$B$7+(1-$A$1080)*$D926/$B$12*$C$7)</x:f>
        <x:v>0</x:v>
      </x:c>
      <x:c r="CC926" s="34" t="n">
        <x:f>$B$11*(($A$1081)*$C926/$B$12*$B$7+(1-$A$1081)*$D926/$B$12*$C$7)</x:f>
        <x:v>0</x:v>
      </x:c>
    </x:row>
    <x:row r="927">
      <x:c r="A927" s="34" t="n">
        <x:v>903</x:v>
      </x:c>
      <x:c r="B927" s="39" t="n">
        <x:v>-2.4501263182383344</x:v>
      </x:c>
      <x:c r="C927" s="1" t="n">
        <x:f>SUM(AM927:AV927)</x:f>
        <x:v>3</x:v>
      </x:c>
      <x:c r="D927" s="1" t="n">
        <x:f>SUM(AW927:BF927)</x:f>
        <x:v>1</x:v>
      </x:c>
      <x:c r="E927" s="17" t="n">
        <x:f>(1-C927/$B$12)*$B$8-C927/$B$12*$B$7</x:f>
        <x:v>-0.08499999999999999</x:v>
      </x:c>
      <x:c r="F927" s="17" t="n">
        <x:f>(1-D927/$B$12)*$C$8-D927/$B$12*$C$7</x:f>
        <x:v>0.021000000000000005</x:v>
      </x:c>
      <x:c r="G927" s="32" t="n">
        <x:f>$B$11*($B$10*C927/$B$12*$B$7+(1-$B$10)*D927/$B$12*$C$7)</x:f>
        <x:v>900</x:v>
      </x:c>
      <x:c r="H927" s="17" t="n">
        <x:f>$B$10*E927+(1-$B$10)*F927</x:f>
        <x:v>-0.031999999999999994</x:v>
      </x:c>
      <x:c r="I927" s="34"/>
      <x:c r="J927" s="34"/>
      <x:c r="K927" s="34"/>
      <x:c r="L927" s="34"/>
      <x:c r="M927" s="34"/>
      <x:c r="N927" s="34"/>
      <x:c r="O927" s="34"/>
      <x:c r="P927" s="34"/>
      <x:c r="Q927" s="34"/>
      <x:c r="R927" s="39" t="n">
        <x:v>0.8681442846566714</x:v>
      </x:c>
      <x:c r="S927" s="39" t="n">
        <x:v>-0.4086789536108763</x:v>
      </x:c>
      <x:c r="T927" s="39" t="n">
        <x:v>-1.159773695815709</x:v>
      </x:c>
      <x:c r="U927" s="39" t="n">
        <x:v>0.6565232454183452</x:v>
      </x:c>
      <x:c r="V927" s="39" t="n">
        <x:v>0.6896751254792363</x:v>
      </x:c>
      <x:c r="W927" s="39" t="n">
        <x:v>-1.5101006445146625</x:v>
      </x:c>
      <x:c r="X927" s="39" t="n">
        <x:v>-1.4527270183847383</x:v>
      </x:c>
      <x:c r="Y927" s="39" t="n">
        <x:v>2.55144401279964</x:v>
      </x:c>
      <x:c r="Z927" s="39" t="n">
        <x:v>-0.08961002767875813</x:v>
      </x:c>
      <x:c r="AA927" s="39" t="n">
        <x:v>-1.5474096897916445</x:v>
      </x:c>
      <x:c r="AB927" s="39" t="n">
        <x:v>-0.35571651935999105</x:v>
      </x:c>
      <x:c r="AC927" s="39" t="n">
        <x:v>-0.008637431070488992</x:v>
      </x:c>
      <x:c r="AD927" s="39" t="n">
        <x:v>-0.5631383471932974</x:v>
      </x:c>
      <x:c r="AE927" s="39" t="n">
        <x:v>0.22603955527612685</x:v>
      </x:c>
      <x:c r="AF927" s="39" t="n">
        <x:v>1.834942757045751</x:v>
      </x:c>
      <x:c r="AG927" s="39" t="n">
        <x:v>0.7030592654769212</x:v>
      </x:c>
      <x:c r="AH927" s="39" t="n">
        <x:v>-0.8286031968192734</x:v>
      </x:c>
      <x:c r="AI927" s="39" t="n">
        <x:v>-0.24101361948665798</x:v>
      </x:c>
      <x:c r="AJ927" s="39" t="n">
        <x:v>0.32010245370933454</x:v>
      </x:c>
      <x:c r="AK927" s="39" t="n">
        <x:v>0.6534627365488018</x:v>
      </x:c>
      <x:c r="AL927" s="34"/>
      <x:c r="AM927" s="34" t="n">
        <x:f>IF(SQRT($B$9)*$B927+SQRT(1-$B$9)*R927&lt;_xlfn.NORM.S.INV($B$6),1,0)</x:f>
        <x:v>0</x:v>
      </x:c>
      <x:c r="AN927" s="34" t="n">
        <x:f>IF(SQRT($B$9)*$B927+SQRT(1-$B$9)*S927&lt;_xlfn.NORM.S.INV($B$6),1,0)</x:f>
        <x:v>0</x:v>
      </x:c>
      <x:c r="AO927" s="34" t="n">
        <x:f>IF(SQRT($B$9)*$B927+SQRT(1-$B$9)*T927&lt;_xlfn.NORM.S.INV($B$6),1,0)</x:f>
        <x:v>0</x:v>
      </x:c>
      <x:c r="AP927" s="34" t="n">
        <x:f>IF(SQRT($B$9)*$B927+SQRT(1-$B$9)*U927&lt;_xlfn.NORM.S.INV($B$6),1,0)</x:f>
        <x:v>0</x:v>
      </x:c>
      <x:c r="AQ927" s="34" t="n">
        <x:f>IF(SQRT($B$9)*$B927+SQRT(1-$B$9)*V927&lt;_xlfn.NORM.S.INV($B$6),1,0)</x:f>
        <x:v>0</x:v>
      </x:c>
      <x:c r="AR927" s="34" t="n">
        <x:f>IF(SQRT($B$9)*$B927+SQRT(1-$B$9)*W927&lt;_xlfn.NORM.S.INV($B$6),1,0)</x:f>
        <x:v>1</x:v>
      </x:c>
      <x:c r="AS927" s="34" t="n">
        <x:f>IF(SQRT($B$9)*$B927+SQRT(1-$B$9)*X927&lt;_xlfn.NORM.S.INV($B$6),1,0)</x:f>
        <x:v>1</x:v>
      </x:c>
      <x:c r="AT927" s="34" t="n">
        <x:f>IF(SQRT($B$9)*$B927+SQRT(1-$B$9)*Y927&lt;_xlfn.NORM.S.INV($B$6),1,0)</x:f>
        <x:v>0</x:v>
      </x:c>
      <x:c r="AU927" s="34" t="n">
        <x:f>IF(SQRT($B$9)*$B927+SQRT(1-$B$9)*Z927&lt;_xlfn.NORM.S.INV($B$6),1,0)</x:f>
        <x:v>0</x:v>
      </x:c>
      <x:c r="AV927" s="34" t="n">
        <x:f>IF(SQRT($B$9)*$B927+SQRT(1-$B$9)*AA927&lt;_xlfn.NORM.S.INV($B$6),1,0)</x:f>
        <x:v>1</x:v>
      </x:c>
      <x:c r="AW927" s="34" t="n">
        <x:f>IF(SQRT($C$9)*$B927+SQRT(1-$C$9)*AB927&lt;_xlfn.NORM.S.INV($C$6),1,0)</x:f>
        <x:v>0</x:v>
      </x:c>
      <x:c r="AX927" s="34" t="n">
        <x:f>IF(SQRT($C$9)*$B927+SQRT(1-$C$9)*AC927&lt;_xlfn.NORM.S.INV($C$6),1,0)</x:f>
        <x:v>0</x:v>
      </x:c>
      <x:c r="AY927" s="34" t="n">
        <x:f>IF(SQRT($C$9)*$B927+SQRT(1-$C$9)*AD927&lt;_xlfn.NORM.S.INV($C$6),1,0)</x:f>
        <x:v>0</x:v>
      </x:c>
      <x:c r="AZ927" s="34" t="n">
        <x:f>IF(SQRT($C$9)*$B927+SQRT(1-$C$9)*AE927&lt;_xlfn.NORM.S.INV($C$6),1,0)</x:f>
        <x:v>0</x:v>
      </x:c>
      <x:c r="BA927" s="34" t="n">
        <x:f>IF(SQRT($C$9)*$B927+SQRT(1-$C$9)*AF927&lt;_xlfn.NORM.S.INV($C$6),1,0)</x:f>
        <x:v>0</x:v>
      </x:c>
      <x:c r="BB927" s="34" t="n">
        <x:f>IF(SQRT($C$9)*$B927+SQRT(1-$C$9)*AG927&lt;_xlfn.NORM.S.INV($C$6),1,0)</x:f>
        <x:v>0</x:v>
      </x:c>
      <x:c r="BC927" s="34" t="n">
        <x:f>IF(SQRT($C$9)*$B927+SQRT(1-$C$9)*AH927&lt;_xlfn.NORM.S.INV($C$6),1,0)</x:f>
        <x:v>1</x:v>
      </x:c>
      <x:c r="BD927" s="34" t="n">
        <x:f>IF(SQRT($C$9)*$B927+SQRT(1-$C$9)*AI927&lt;_xlfn.NORM.S.INV($C$6),1,0)</x:f>
        <x:v>0</x:v>
      </x:c>
      <x:c r="BE927" s="34" t="n">
        <x:f>IF(SQRT($C$9)*$B927+SQRT(1-$C$9)*AJ927&lt;_xlfn.NORM.S.INV($C$6),1,0)</x:f>
        <x:v>0</x:v>
      </x:c>
      <x:c r="BF927" s="34" t="n">
        <x:f>IF(SQRT($C$9)*$B927+SQRT(1-$C$9)*AK927&lt;_xlfn.NORM.S.INV($C$6),1,0)</x:f>
        <x:v>0</x:v>
      </x:c>
      <x:c r="BG927" s="34"/>
      <x:c r="BH927" s="34"/>
      <x:c r="BI927" s="34" t="n">
        <x:f>$B$11*(($A$1061)*$C927/$B$12*$B$7+(1-$A$1061)*$D927/$B$12*$C$7)</x:f>
        <x:v>600</x:v>
      </x:c>
      <x:c r="BJ927" s="34" t="n">
        <x:f>$B$11*(($A$1062)*$C927/$B$12*$B$7+(1-$A$1062)*$D927/$B$12*$C$7)</x:f>
        <x:v>630</x:v>
      </x:c>
      <x:c r="BK927" s="34" t="n">
        <x:f>$B$11*(($A$1063)*$C927/$B$12*$B$7+(1-$A$1063)*$D927/$B$12*$C$7)</x:f>
        <x:v>660</x:v>
      </x:c>
      <x:c r="BL927" s="34" t="n">
        <x:f>$B$11*(($A$1064)*$C927/$B$12*$B$7+(1-$A$1064)*$D927/$B$12*$C$7)</x:f>
        <x:v>689.9999999999999</x:v>
      </x:c>
      <x:c r="BM927" s="34" t="n">
        <x:f>$B$11*(($A$1065)*$C927/$B$12*$B$7+(1-$A$1065)*$D927/$B$12*$C$7)</x:f>
        <x:v>720.0000000000001</x:v>
      </x:c>
      <x:c r="BN927" s="34" t="n">
        <x:f>$B$11*(($A$1066)*$C927/$B$12*$B$7+(1-$A$1066)*$D927/$B$12*$C$7)</x:f>
        <x:v>750</x:v>
      </x:c>
      <x:c r="BO927" s="34" t="n">
        <x:f>$B$11*(($A$1067)*$C927/$B$12*$B$7+(1-$A$1067)*$D927/$B$12*$C$7)</x:f>
        <x:v>779.9999999999999</x:v>
      </x:c>
      <x:c r="BP927" s="34" t="n">
        <x:f>$B$11*(($A$1068)*$C927/$B$12*$B$7+(1-$A$1068)*$D927/$B$12*$C$7)</x:f>
        <x:v>809.9999999999999</x:v>
      </x:c>
      <x:c r="BQ927" s="34" t="n">
        <x:f>$B$11*(($A$1069)*$C927/$B$12*$B$7+(1-$A$1069)*$D927/$B$12*$C$7)</x:f>
        <x:v>840.0000000000002</x:v>
      </x:c>
      <x:c r="BR927" s="34" t="n">
        <x:f>$B$11*(($A$1070)*$C927/$B$12*$B$7+(1-$A$1070)*$D927/$B$12*$C$7)</x:f>
        <x:v>870.0000000000001</x:v>
      </x:c>
      <x:c r="BS927" s="34" t="n">
        <x:f>$B$11*(($A$1071)*$C927/$B$12*$B$7+(1-$A$1071)*$D927/$B$12*$C$7)</x:f>
        <x:v>900</x:v>
      </x:c>
      <x:c r="BT927" s="34" t="n">
        <x:f>$B$11*(($A$1072)*$C927/$B$12*$B$7+(1-$A$1072)*$D927/$B$12*$C$7)</x:f>
        <x:v>930</x:v>
      </x:c>
      <x:c r="BU927" s="34" t="n">
        <x:f>$B$11*(($A$1073)*$C927/$B$12*$B$7+(1-$A$1073)*$D927/$B$12*$C$7)</x:f>
        <x:v>960</x:v>
      </x:c>
      <x:c r="BV927" s="34" t="n">
        <x:f>$B$11*(($A$1074)*$C927/$B$12*$B$7+(1-$A$1074)*$D927/$B$12*$C$7)</x:f>
        <x:v>990</x:v>
      </x:c>
      <x:c r="BW927" s="34" t="n">
        <x:f>$B$11*(($A$1075)*$C927/$B$12*$B$7+(1-$A$1075)*$D927/$B$12*$C$7)</x:f>
        <x:v>1019.9999999999999</x:v>
      </x:c>
      <x:c r="BX927" s="34" t="n">
        <x:f>$B$11*(($A$1076)*$C927/$B$12*$B$7+(1-$A$1076)*$D927/$B$12*$C$7)</x:f>
        <x:v>1050</x:v>
      </x:c>
      <x:c r="BY927" s="34" t="n">
        <x:f>$B$11*(($A$1077)*$C927/$B$12*$B$7+(1-$A$1077)*$D927/$B$12*$C$7)</x:f>
        <x:v>1080.0000000000002</x:v>
      </x:c>
      <x:c r="BZ927" s="34" t="n">
        <x:f>$B$11*(($A$1078)*$C927/$B$12*$B$7+(1-$A$1078)*$D927/$B$12*$C$7)</x:f>
        <x:v>1110.0000000000002</x:v>
      </x:c>
      <x:c r="CA927" s="34" t="n">
        <x:f>$B$11*(($A$1079)*$C927/$B$12*$B$7+(1-$A$1079)*$D927/$B$12*$C$7)</x:f>
        <x:v>1140.0000000000002</x:v>
      </x:c>
      <x:c r="CB927" s="34" t="n">
        <x:f>$B$11*(($A$1080)*$C927/$B$12*$B$7+(1-$A$1080)*$D927/$B$12*$C$7)</x:f>
        <x:v>1170</x:v>
      </x:c>
      <x:c r="CC927" s="34" t="n">
        <x:f>$B$11*(($A$1081)*$C927/$B$12*$B$7+(1-$A$1081)*$D927/$B$12*$C$7)</x:f>
        <x:v>1200</x:v>
      </x:c>
    </x:row>
    <x:row r="928">
      <x:c r="A928" s="34" t="n">
        <x:v>904</x:v>
      </x:c>
      <x:c r="B928" s="39" t="n">
        <x:v>0.8402127736670385</x:v>
      </x:c>
      <x:c r="C928" s="1" t="n">
        <x:f>SUM(AM928:AV928)</x:f>
        <x:v>0</x:v>
      </x:c>
      <x:c r="D928" s="1" t="n">
        <x:f>SUM(AW928:BF928)</x:f>
        <x:v>0</x:v>
      </x:c>
      <x:c r="E928" s="17" t="n">
        <x:f>(1-C928/$B$12)*$B$8-C928/$B$12*$B$7</x:f>
        <x:v>0.05</x:v>
      </x:c>
      <x:c r="F928" s="17" t="n">
        <x:f>(1-D928/$B$12)*$C$8-D928/$B$12*$C$7</x:f>
        <x:v>0.09</x:v>
      </x:c>
      <x:c r="G928" s="32" t="n">
        <x:f>$B$11*($B$10*C928/$B$12*$B$7+(1-$B$10)*D928/$B$12*$C$7)</x:f>
        <x:v>0</x:v>
      </x:c>
      <x:c r="H928" s="17" t="n">
        <x:f>$B$10*E928+(1-$B$10)*F928</x:f>
        <x:v>0.07</x:v>
      </x:c>
      <x:c r="I928" s="34"/>
      <x:c r="J928" s="34"/>
      <x:c r="K928" s="34"/>
      <x:c r="L928" s="34"/>
      <x:c r="M928" s="34"/>
      <x:c r="N928" s="34"/>
      <x:c r="O928" s="34"/>
      <x:c r="P928" s="34"/>
      <x:c r="Q928" s="34"/>
      <x:c r="R928" s="39" t="n">
        <x:v>-1.9334599676171893</x:v>
      </x:c>
      <x:c r="S928" s="39" t="n">
        <x:v>-1.6809993062636992</x:v>
      </x:c>
      <x:c r="T928" s="39" t="n">
        <x:v>-1.2831529531145989</x:v>
      </x:c>
      <x:c r="U928" s="39" t="n">
        <x:v>0.8982717754774276</x:v>
      </x:c>
      <x:c r="V928" s="39" t="n">
        <x:v>0.5843595099443214</x:v>
      </x:c>
      <x:c r="W928" s="39" t="n">
        <x:v>0.7301095299500524</x:v>
      </x:c>
      <x:c r="X928" s="39" t="n">
        <x:v>-0.5287516702490973</x:v>
      </x:c>
      <x:c r="Y928" s="39" t="n">
        <x:v>1.1766779787864072</x:v>
      </x:c>
      <x:c r="Z928" s="39" t="n">
        <x:v>-0.8642431448578151</x:v>
      </x:c>
      <x:c r="AA928" s="39" t="n">
        <x:v>0.5894069694813232</x:v>
      </x:c>
      <x:c r="AB928" s="39" t="n">
        <x:v>1.1082475004418773</x:v>
      </x:c>
      <x:c r="AC928" s="39" t="n">
        <x:v>-0.9796092098111545</x:v>
      </x:c>
      <x:c r="AD928" s="39" t="n">
        <x:v>-0.7190705532376571</x:v>
      </x:c>
      <x:c r="AE928" s="39" t="n">
        <x:v>1.0900219900959882</x:v>
      </x:c>
      <x:c r="AF928" s="39" t="n">
        <x:v>1.5637219734317533</x:v>
      </x:c>
      <x:c r="AG928" s="39" t="n">
        <x:v>0.9885918805642032</x:v>
      </x:c>
      <x:c r="AH928" s="39" t="n">
        <x:v>0.9394220109204352</x:v>
      </x:c>
      <x:c r="AI928" s="39" t="n">
        <x:v>-0.38329092229930134</x:v>
      </x:c>
      <x:c r="AJ928" s="39" t="n">
        <x:v>0.8713152256821876</x:v>
      </x:c>
      <x:c r="AK928" s="39" t="n">
        <x:v>-0.5819110665557313</x:v>
      </x:c>
      <x:c r="AL928" s="34"/>
      <x:c r="AM928" s="34" t="n">
        <x:f>IF(SQRT($B$9)*$B928+SQRT(1-$B$9)*R928&lt;_xlfn.NORM.S.INV($B$6),1,0)</x:f>
        <x:v>0</x:v>
      </x:c>
      <x:c r="AN928" s="34" t="n">
        <x:f>IF(SQRT($B$9)*$B928+SQRT(1-$B$9)*S928&lt;_xlfn.NORM.S.INV($B$6),1,0)</x:f>
        <x:v>0</x:v>
      </x:c>
      <x:c r="AO928" s="34" t="n">
        <x:f>IF(SQRT($B$9)*$B928+SQRT(1-$B$9)*T928&lt;_xlfn.NORM.S.INV($B$6),1,0)</x:f>
        <x:v>0</x:v>
      </x:c>
      <x:c r="AP928" s="34" t="n">
        <x:f>IF(SQRT($B$9)*$B928+SQRT(1-$B$9)*U928&lt;_xlfn.NORM.S.INV($B$6),1,0)</x:f>
        <x:v>0</x:v>
      </x:c>
      <x:c r="AQ928" s="34" t="n">
        <x:f>IF(SQRT($B$9)*$B928+SQRT(1-$B$9)*V928&lt;_xlfn.NORM.S.INV($B$6),1,0)</x:f>
        <x:v>0</x:v>
      </x:c>
      <x:c r="AR928" s="34" t="n">
        <x:f>IF(SQRT($B$9)*$B928+SQRT(1-$B$9)*W928&lt;_xlfn.NORM.S.INV($B$6),1,0)</x:f>
        <x:v>0</x:v>
      </x:c>
      <x:c r="AS928" s="34" t="n">
        <x:f>IF(SQRT($B$9)*$B928+SQRT(1-$B$9)*X928&lt;_xlfn.NORM.S.INV($B$6),1,0)</x:f>
        <x:v>0</x:v>
      </x:c>
      <x:c r="AT928" s="34" t="n">
        <x:f>IF(SQRT($B$9)*$B928+SQRT(1-$B$9)*Y928&lt;_xlfn.NORM.S.INV($B$6),1,0)</x:f>
        <x:v>0</x:v>
      </x:c>
      <x:c r="AU928" s="34" t="n">
        <x:f>IF(SQRT($B$9)*$B928+SQRT(1-$B$9)*Z928&lt;_xlfn.NORM.S.INV($B$6),1,0)</x:f>
        <x:v>0</x:v>
      </x:c>
      <x:c r="AV928" s="34" t="n">
        <x:f>IF(SQRT($B$9)*$B928+SQRT(1-$B$9)*AA928&lt;_xlfn.NORM.S.INV($B$6),1,0)</x:f>
        <x:v>0</x:v>
      </x:c>
      <x:c r="AW928" s="34" t="n">
        <x:f>IF(SQRT($C$9)*$B928+SQRT(1-$C$9)*AB928&lt;_xlfn.NORM.S.INV($C$6),1,0)</x:f>
        <x:v>0</x:v>
      </x:c>
      <x:c r="AX928" s="34" t="n">
        <x:f>IF(SQRT($C$9)*$B928+SQRT(1-$C$9)*AC928&lt;_xlfn.NORM.S.INV($C$6),1,0)</x:f>
        <x:v>0</x:v>
      </x:c>
      <x:c r="AY928" s="34" t="n">
        <x:f>IF(SQRT($C$9)*$B928+SQRT(1-$C$9)*AD928&lt;_xlfn.NORM.S.INV($C$6),1,0)</x:f>
        <x:v>0</x:v>
      </x:c>
      <x:c r="AZ928" s="34" t="n">
        <x:f>IF(SQRT($C$9)*$B928+SQRT(1-$C$9)*AE928&lt;_xlfn.NORM.S.INV($C$6),1,0)</x:f>
        <x:v>0</x:v>
      </x:c>
      <x:c r="BA928" s="34" t="n">
        <x:f>IF(SQRT($C$9)*$B928+SQRT(1-$C$9)*AF928&lt;_xlfn.NORM.S.INV($C$6),1,0)</x:f>
        <x:v>0</x:v>
      </x:c>
      <x:c r="BB928" s="34" t="n">
        <x:f>IF(SQRT($C$9)*$B928+SQRT(1-$C$9)*AG928&lt;_xlfn.NORM.S.INV($C$6),1,0)</x:f>
        <x:v>0</x:v>
      </x:c>
      <x:c r="BC928" s="34" t="n">
        <x:f>IF(SQRT($C$9)*$B928+SQRT(1-$C$9)*AH928&lt;_xlfn.NORM.S.INV($C$6),1,0)</x:f>
        <x:v>0</x:v>
      </x:c>
      <x:c r="BD928" s="34" t="n">
        <x:f>IF(SQRT($C$9)*$B928+SQRT(1-$C$9)*AI928&lt;_xlfn.NORM.S.INV($C$6),1,0)</x:f>
        <x:v>0</x:v>
      </x:c>
      <x:c r="BE928" s="34" t="n">
        <x:f>IF(SQRT($C$9)*$B928+SQRT(1-$C$9)*AJ928&lt;_xlfn.NORM.S.INV($C$6),1,0)</x:f>
        <x:v>0</x:v>
      </x:c>
      <x:c r="BF928" s="34" t="n">
        <x:f>IF(SQRT($C$9)*$B928+SQRT(1-$C$9)*AK928&lt;_xlfn.NORM.S.INV($C$6),1,0)</x:f>
        <x:v>0</x:v>
      </x:c>
      <x:c r="BG928" s="34"/>
      <x:c r="BH928" s="34"/>
      <x:c r="BI928" s="34" t="n">
        <x:f>$B$11*(($A$1061)*$C928/$B$12*$B$7+(1-$A$1061)*$D928/$B$12*$C$7)</x:f>
        <x:v>0</x:v>
      </x:c>
      <x:c r="BJ928" s="34" t="n">
        <x:f>$B$11*(($A$1062)*$C928/$B$12*$B$7+(1-$A$1062)*$D928/$B$12*$C$7)</x:f>
        <x:v>0</x:v>
      </x:c>
      <x:c r="BK928" s="34" t="n">
        <x:f>$B$11*(($A$1063)*$C928/$B$12*$B$7+(1-$A$1063)*$D928/$B$12*$C$7)</x:f>
        <x:v>0</x:v>
      </x:c>
      <x:c r="BL928" s="34" t="n">
        <x:f>$B$11*(($A$1064)*$C928/$B$12*$B$7+(1-$A$1064)*$D928/$B$12*$C$7)</x:f>
        <x:v>0</x:v>
      </x:c>
      <x:c r="BM928" s="34" t="n">
        <x:f>$B$11*(($A$1065)*$C928/$B$12*$B$7+(1-$A$1065)*$D928/$B$12*$C$7)</x:f>
        <x:v>0</x:v>
      </x:c>
      <x:c r="BN928" s="34" t="n">
        <x:f>$B$11*(($A$1066)*$C928/$B$12*$B$7+(1-$A$1066)*$D928/$B$12*$C$7)</x:f>
        <x:v>0</x:v>
      </x:c>
      <x:c r="BO928" s="34" t="n">
        <x:f>$B$11*(($A$1067)*$C928/$B$12*$B$7+(1-$A$1067)*$D928/$B$12*$C$7)</x:f>
        <x:v>0</x:v>
      </x:c>
      <x:c r="BP928" s="34" t="n">
        <x:f>$B$11*(($A$1068)*$C928/$B$12*$B$7+(1-$A$1068)*$D928/$B$12*$C$7)</x:f>
        <x:v>0</x:v>
      </x:c>
      <x:c r="BQ928" s="34" t="n">
        <x:f>$B$11*(($A$1069)*$C928/$B$12*$B$7+(1-$A$1069)*$D928/$B$12*$C$7)</x:f>
        <x:v>0</x:v>
      </x:c>
      <x:c r="BR928" s="34" t="n">
        <x:f>$B$11*(($A$1070)*$C928/$B$12*$B$7+(1-$A$1070)*$D928/$B$12*$C$7)</x:f>
        <x:v>0</x:v>
      </x:c>
      <x:c r="BS928" s="34" t="n">
        <x:f>$B$11*(($A$1071)*$C928/$B$12*$B$7+(1-$A$1071)*$D928/$B$12*$C$7)</x:f>
        <x:v>0</x:v>
      </x:c>
      <x:c r="BT928" s="34" t="n">
        <x:f>$B$11*(($A$1072)*$C928/$B$12*$B$7+(1-$A$1072)*$D928/$B$12*$C$7)</x:f>
        <x:v>0</x:v>
      </x:c>
      <x:c r="BU928" s="34" t="n">
        <x:f>$B$11*(($A$1073)*$C928/$B$12*$B$7+(1-$A$1073)*$D928/$B$12*$C$7)</x:f>
        <x:v>0</x:v>
      </x:c>
      <x:c r="BV928" s="34" t="n">
        <x:f>$B$11*(($A$1074)*$C928/$B$12*$B$7+(1-$A$1074)*$D928/$B$12*$C$7)</x:f>
        <x:v>0</x:v>
      </x:c>
      <x:c r="BW928" s="34" t="n">
        <x:f>$B$11*(($A$1075)*$C928/$B$12*$B$7+(1-$A$1075)*$D928/$B$12*$C$7)</x:f>
        <x:v>0</x:v>
      </x:c>
      <x:c r="BX928" s="34" t="n">
        <x:f>$B$11*(($A$1076)*$C928/$B$12*$B$7+(1-$A$1076)*$D928/$B$12*$C$7)</x:f>
        <x:v>0</x:v>
      </x:c>
      <x:c r="BY928" s="34" t="n">
        <x:f>$B$11*(($A$1077)*$C928/$B$12*$B$7+(1-$A$1077)*$D928/$B$12*$C$7)</x:f>
        <x:v>0</x:v>
      </x:c>
      <x:c r="BZ928" s="34" t="n">
        <x:f>$B$11*(($A$1078)*$C928/$B$12*$B$7+(1-$A$1078)*$D928/$B$12*$C$7)</x:f>
        <x:v>0</x:v>
      </x:c>
      <x:c r="CA928" s="34" t="n">
        <x:f>$B$11*(($A$1079)*$C928/$B$12*$B$7+(1-$A$1079)*$D928/$B$12*$C$7)</x:f>
        <x:v>0</x:v>
      </x:c>
      <x:c r="CB928" s="34" t="n">
        <x:f>$B$11*(($A$1080)*$C928/$B$12*$B$7+(1-$A$1080)*$D928/$B$12*$C$7)</x:f>
        <x:v>0</x:v>
      </x:c>
      <x:c r="CC928" s="34" t="n">
        <x:f>$B$11*(($A$1081)*$C928/$B$12*$B$7+(1-$A$1081)*$D928/$B$12*$C$7)</x:f>
        <x:v>0</x:v>
      </x:c>
    </x:row>
    <x:row r="929">
      <x:c r="A929" s="34" t="n">
        <x:v>905</x:v>
      </x:c>
      <x:c r="B929" s="39" t="n">
        <x:v>0.4318534089929213</x:v>
      </x:c>
      <x:c r="C929" s="1" t="n">
        <x:f>SUM(AM929:AV929)</x:f>
        <x:v>0</x:v>
      </x:c>
      <x:c r="D929" s="1" t="n">
        <x:f>SUM(AW929:BF929)</x:f>
        <x:v>0</x:v>
      </x:c>
      <x:c r="E929" s="17" t="n">
        <x:f>(1-C929/$B$12)*$B$8-C929/$B$12*$B$7</x:f>
        <x:v>0.05</x:v>
      </x:c>
      <x:c r="F929" s="17" t="n">
        <x:f>(1-D929/$B$12)*$C$8-D929/$B$12*$C$7</x:f>
        <x:v>0.09</x:v>
      </x:c>
      <x:c r="G929" s="32" t="n">
        <x:f>$B$11*($B$10*C929/$B$12*$B$7+(1-$B$10)*D929/$B$12*$C$7)</x:f>
        <x:v>0</x:v>
      </x:c>
      <x:c r="H929" s="17" t="n">
        <x:f>$B$10*E929+(1-$B$10)*F929</x:f>
        <x:v>0.07</x:v>
      </x:c>
      <x:c r="I929" s="34"/>
      <x:c r="J929" s="34"/>
      <x:c r="K929" s="34"/>
      <x:c r="L929" s="34"/>
      <x:c r="M929" s="34"/>
      <x:c r="N929" s="34"/>
      <x:c r="O929" s="34"/>
      <x:c r="P929" s="34"/>
      <x:c r="Q929" s="34"/>
      <x:c r="R929" s="39" t="n">
        <x:v>-0.14317316721731832</x:v>
      </x:c>
      <x:c r="S929" s="39" t="n">
        <x:v>1.9738949613318582</x:v>
      </x:c>
      <x:c r="T929" s="39" t="n">
        <x:v>0.5085505610528309</x:v>
      </x:c>
      <x:c r="U929" s="39" t="n">
        <x:v>1.4406036515850056</x:v>
      </x:c>
      <x:c r="V929" s="39" t="n">
        <x:v>0.2411279844564111</x:v>
      </x:c>
      <x:c r="W929" s="39" t="n">
        <x:v>1.4590015556361124</x:v>
      </x:c>
      <x:c r="X929" s="39" t="n">
        <x:v>-0.7737506082279332</x:v>
      </x:c>
      <x:c r="Y929" s="39" t="n">
        <x:v>1.0153841019206056</x:v>
      </x:c>
      <x:c r="Z929" s="39" t="n">
        <x:v>-0.332224077154278</x:v>
      </x:c>
      <x:c r="AA929" s="39" t="n">
        <x:v>-1.8414729894318134</x:v>
      </x:c>
      <x:c r="AB929" s="39" t="n">
        <x:v>1.4534219842419085</x:v>
      </x:c>
      <x:c r="AC929" s="39" t="n">
        <x:v>0.2797451611853363</x:v>
      </x:c>
      <x:c r="AD929" s="39" t="n">
        <x:v>-0.7747734537288645</x:v>
      </x:c>
      <x:c r="AE929" s="39" t="n">
        <x:v>-1.6479845060522076</x:v>
      </x:c>
      <x:c r="AF929" s="39" t="n">
        <x:v>-1.8392727659963146</x:v>
      </x:c>
      <x:c r="AG929" s="39" t="n">
        <x:v>1.8139251623484625</x:v>
      </x:c>
      <x:c r="AH929" s="39" t="n">
        <x:v>-0.36881159609982034</x:v>
      </x:c>
      <x:c r="AI929" s="39" t="n">
        <x:v>-0.17499552296015664</x:v>
      </x:c>
      <x:c r="AJ929" s="39" t="n">
        <x:v>-0.9313913537948713</x:v>
      </x:c>
      <x:c r="AK929" s="39" t="n">
        <x:v>0.7345003613730484</x:v>
      </x:c>
      <x:c r="AL929" s="34"/>
      <x:c r="AM929" s="34" t="n">
        <x:f>IF(SQRT($B$9)*$B929+SQRT(1-$B$9)*R929&lt;_xlfn.NORM.S.INV($B$6),1,0)</x:f>
        <x:v>0</x:v>
      </x:c>
      <x:c r="AN929" s="34" t="n">
        <x:f>IF(SQRT($B$9)*$B929+SQRT(1-$B$9)*S929&lt;_xlfn.NORM.S.INV($B$6),1,0)</x:f>
        <x:v>0</x:v>
      </x:c>
      <x:c r="AO929" s="34" t="n">
        <x:f>IF(SQRT($B$9)*$B929+SQRT(1-$B$9)*T929&lt;_xlfn.NORM.S.INV($B$6),1,0)</x:f>
        <x:v>0</x:v>
      </x:c>
      <x:c r="AP929" s="34" t="n">
        <x:f>IF(SQRT($B$9)*$B929+SQRT(1-$B$9)*U929&lt;_xlfn.NORM.S.INV($B$6),1,0)</x:f>
        <x:v>0</x:v>
      </x:c>
      <x:c r="AQ929" s="34" t="n">
        <x:f>IF(SQRT($B$9)*$B929+SQRT(1-$B$9)*V929&lt;_xlfn.NORM.S.INV($B$6),1,0)</x:f>
        <x:v>0</x:v>
      </x:c>
      <x:c r="AR929" s="34" t="n">
        <x:f>IF(SQRT($B$9)*$B929+SQRT(1-$B$9)*W929&lt;_xlfn.NORM.S.INV($B$6),1,0)</x:f>
        <x:v>0</x:v>
      </x:c>
      <x:c r="AS929" s="34" t="n">
        <x:f>IF(SQRT($B$9)*$B929+SQRT(1-$B$9)*X929&lt;_xlfn.NORM.S.INV($B$6),1,0)</x:f>
        <x:v>0</x:v>
      </x:c>
      <x:c r="AT929" s="34" t="n">
        <x:f>IF(SQRT($B$9)*$B929+SQRT(1-$B$9)*Y929&lt;_xlfn.NORM.S.INV($B$6),1,0)</x:f>
        <x:v>0</x:v>
      </x:c>
      <x:c r="AU929" s="34" t="n">
        <x:f>IF(SQRT($B$9)*$B929+SQRT(1-$B$9)*Z929&lt;_xlfn.NORM.S.INV($B$6),1,0)</x:f>
        <x:v>0</x:v>
      </x:c>
      <x:c r="AV929" s="34" t="n">
        <x:f>IF(SQRT($B$9)*$B929+SQRT(1-$B$9)*AA929&lt;_xlfn.NORM.S.INV($B$6),1,0)</x:f>
        <x:v>0</x:v>
      </x:c>
      <x:c r="AW929" s="34" t="n">
        <x:f>IF(SQRT($C$9)*$B929+SQRT(1-$C$9)*AB929&lt;_xlfn.NORM.S.INV($C$6),1,0)</x:f>
        <x:v>0</x:v>
      </x:c>
      <x:c r="AX929" s="34" t="n">
        <x:f>IF(SQRT($C$9)*$B929+SQRT(1-$C$9)*AC929&lt;_xlfn.NORM.S.INV($C$6),1,0)</x:f>
        <x:v>0</x:v>
      </x:c>
      <x:c r="AY929" s="34" t="n">
        <x:f>IF(SQRT($C$9)*$B929+SQRT(1-$C$9)*AD929&lt;_xlfn.NORM.S.INV($C$6),1,0)</x:f>
        <x:v>0</x:v>
      </x:c>
      <x:c r="AZ929" s="34" t="n">
        <x:f>IF(SQRT($C$9)*$B929+SQRT(1-$C$9)*AE929&lt;_xlfn.NORM.S.INV($C$6),1,0)</x:f>
        <x:v>0</x:v>
      </x:c>
      <x:c r="BA929" s="34" t="n">
        <x:f>IF(SQRT($C$9)*$B929+SQRT(1-$C$9)*AF929&lt;_xlfn.NORM.S.INV($C$6),1,0)</x:f>
        <x:v>0</x:v>
      </x:c>
      <x:c r="BB929" s="34" t="n">
        <x:f>IF(SQRT($C$9)*$B929+SQRT(1-$C$9)*AG929&lt;_xlfn.NORM.S.INV($C$6),1,0)</x:f>
        <x:v>0</x:v>
      </x:c>
      <x:c r="BC929" s="34" t="n">
        <x:f>IF(SQRT($C$9)*$B929+SQRT(1-$C$9)*AH929&lt;_xlfn.NORM.S.INV($C$6),1,0)</x:f>
        <x:v>0</x:v>
      </x:c>
      <x:c r="BD929" s="34" t="n">
        <x:f>IF(SQRT($C$9)*$B929+SQRT(1-$C$9)*AI929&lt;_xlfn.NORM.S.INV($C$6),1,0)</x:f>
        <x:v>0</x:v>
      </x:c>
      <x:c r="BE929" s="34" t="n">
        <x:f>IF(SQRT($C$9)*$B929+SQRT(1-$C$9)*AJ929&lt;_xlfn.NORM.S.INV($C$6),1,0)</x:f>
        <x:v>0</x:v>
      </x:c>
      <x:c r="BF929" s="34" t="n">
        <x:f>IF(SQRT($C$9)*$B929+SQRT(1-$C$9)*AK929&lt;_xlfn.NORM.S.INV($C$6),1,0)</x:f>
        <x:v>0</x:v>
      </x:c>
      <x:c r="BG929" s="34"/>
      <x:c r="BH929" s="34"/>
      <x:c r="BI929" s="34" t="n">
        <x:f>$B$11*(($A$1061)*$C929/$B$12*$B$7+(1-$A$1061)*$D929/$B$12*$C$7)</x:f>
        <x:v>0</x:v>
      </x:c>
      <x:c r="BJ929" s="34" t="n">
        <x:f>$B$11*(($A$1062)*$C929/$B$12*$B$7+(1-$A$1062)*$D929/$B$12*$C$7)</x:f>
        <x:v>0</x:v>
      </x:c>
      <x:c r="BK929" s="34" t="n">
        <x:f>$B$11*(($A$1063)*$C929/$B$12*$B$7+(1-$A$1063)*$D929/$B$12*$C$7)</x:f>
        <x:v>0</x:v>
      </x:c>
      <x:c r="BL929" s="34" t="n">
        <x:f>$B$11*(($A$1064)*$C929/$B$12*$B$7+(1-$A$1064)*$D929/$B$12*$C$7)</x:f>
        <x:v>0</x:v>
      </x:c>
      <x:c r="BM929" s="34" t="n">
        <x:f>$B$11*(($A$1065)*$C929/$B$12*$B$7+(1-$A$1065)*$D929/$B$12*$C$7)</x:f>
        <x:v>0</x:v>
      </x:c>
      <x:c r="BN929" s="34" t="n">
        <x:f>$B$11*(($A$1066)*$C929/$B$12*$B$7+(1-$A$1066)*$D929/$B$12*$C$7)</x:f>
        <x:v>0</x:v>
      </x:c>
      <x:c r="BO929" s="34" t="n">
        <x:f>$B$11*(($A$1067)*$C929/$B$12*$B$7+(1-$A$1067)*$D929/$B$12*$C$7)</x:f>
        <x:v>0</x:v>
      </x:c>
      <x:c r="BP929" s="34" t="n">
        <x:f>$B$11*(($A$1068)*$C929/$B$12*$B$7+(1-$A$1068)*$D929/$B$12*$C$7)</x:f>
        <x:v>0</x:v>
      </x:c>
      <x:c r="BQ929" s="34" t="n">
        <x:f>$B$11*(($A$1069)*$C929/$B$12*$B$7+(1-$A$1069)*$D929/$B$12*$C$7)</x:f>
        <x:v>0</x:v>
      </x:c>
      <x:c r="BR929" s="34" t="n">
        <x:f>$B$11*(($A$1070)*$C929/$B$12*$B$7+(1-$A$1070)*$D929/$B$12*$C$7)</x:f>
        <x:v>0</x:v>
      </x:c>
      <x:c r="BS929" s="34" t="n">
        <x:f>$B$11*(($A$1071)*$C929/$B$12*$B$7+(1-$A$1071)*$D929/$B$12*$C$7)</x:f>
        <x:v>0</x:v>
      </x:c>
      <x:c r="BT929" s="34" t="n">
        <x:f>$B$11*(($A$1072)*$C929/$B$12*$B$7+(1-$A$1072)*$D929/$B$12*$C$7)</x:f>
        <x:v>0</x:v>
      </x:c>
      <x:c r="BU929" s="34" t="n">
        <x:f>$B$11*(($A$1073)*$C929/$B$12*$B$7+(1-$A$1073)*$D929/$B$12*$C$7)</x:f>
        <x:v>0</x:v>
      </x:c>
      <x:c r="BV929" s="34" t="n">
        <x:f>$B$11*(($A$1074)*$C929/$B$12*$B$7+(1-$A$1074)*$D929/$B$12*$C$7)</x:f>
        <x:v>0</x:v>
      </x:c>
      <x:c r="BW929" s="34" t="n">
        <x:f>$B$11*(($A$1075)*$C929/$B$12*$B$7+(1-$A$1075)*$D929/$B$12*$C$7)</x:f>
        <x:v>0</x:v>
      </x:c>
      <x:c r="BX929" s="34" t="n">
        <x:f>$B$11*(($A$1076)*$C929/$B$12*$B$7+(1-$A$1076)*$D929/$B$12*$C$7)</x:f>
        <x:v>0</x:v>
      </x:c>
      <x:c r="BY929" s="34" t="n">
        <x:f>$B$11*(($A$1077)*$C929/$B$12*$B$7+(1-$A$1077)*$D929/$B$12*$C$7)</x:f>
        <x:v>0</x:v>
      </x:c>
      <x:c r="BZ929" s="34" t="n">
        <x:f>$B$11*(($A$1078)*$C929/$B$12*$B$7+(1-$A$1078)*$D929/$B$12*$C$7)</x:f>
        <x:v>0</x:v>
      </x:c>
      <x:c r="CA929" s="34" t="n">
        <x:f>$B$11*(($A$1079)*$C929/$B$12*$B$7+(1-$A$1079)*$D929/$B$12*$C$7)</x:f>
        <x:v>0</x:v>
      </x:c>
      <x:c r="CB929" s="34" t="n">
        <x:f>$B$11*(($A$1080)*$C929/$B$12*$B$7+(1-$A$1080)*$D929/$B$12*$C$7)</x:f>
        <x:v>0</x:v>
      </x:c>
      <x:c r="CC929" s="34" t="n">
        <x:f>$B$11*(($A$1081)*$C929/$B$12*$B$7+(1-$A$1081)*$D929/$B$12*$C$7)</x:f>
        <x:v>0</x:v>
      </x:c>
    </x:row>
    <x:row r="930">
      <x:c r="A930" s="34" t="n">
        <x:v>906</x:v>
      </x:c>
      <x:c r="B930" s="39" t="n">
        <x:v>-1.3664576664363275</x:v>
      </x:c>
      <x:c r="C930" s="1" t="n">
        <x:f>SUM(AM930:AV930)</x:f>
        <x:v>0</x:v>
      </x:c>
      <x:c r="D930" s="1" t="n">
        <x:f>SUM(AW930:BF930)</x:f>
        <x:v>0</x:v>
      </x:c>
      <x:c r="E930" s="17" t="n">
        <x:f>(1-C930/$B$12)*$B$8-C930/$B$12*$B$7</x:f>
        <x:v>0.05</x:v>
      </x:c>
      <x:c r="F930" s="17" t="n">
        <x:f>(1-D930/$B$12)*$C$8-D930/$B$12*$C$7</x:f>
        <x:v>0.09</x:v>
      </x:c>
      <x:c r="G930" s="32" t="n">
        <x:f>$B$11*($B$10*C930/$B$12*$B$7+(1-$B$10)*D930/$B$12*$C$7)</x:f>
        <x:v>0</x:v>
      </x:c>
      <x:c r="H930" s="17" t="n">
        <x:f>$B$10*E930+(1-$B$10)*F930</x:f>
        <x:v>0.07</x:v>
      </x:c>
      <x:c r="I930" s="34"/>
      <x:c r="J930" s="34"/>
      <x:c r="K930" s="34"/>
      <x:c r="L930" s="34"/>
      <x:c r="M930" s="34"/>
      <x:c r="N930" s="34"/>
      <x:c r="O930" s="34"/>
      <x:c r="P930" s="34"/>
      <x:c r="Q930" s="34"/>
      <x:c r="R930" s="39" t="n">
        <x:v>1.3825633768728915</x:v>
      </x:c>
      <x:c r="S930" s="39" t="n">
        <x:v>-0.1290776458240369</x:v>
      </x:c>
      <x:c r="T930" s="39" t="n">
        <x:v>-0.009100467424860972</x:v>
      </x:c>
      <x:c r="U930" s="39" t="n">
        <x:v>-0.4056315117483397</x:v>
      </x:c>
      <x:c r="V930" s="39" t="n">
        <x:v>1.7537373317246265</x:v>
      </x:c>
      <x:c r="W930" s="39" t="n">
        <x:v>-0.14525275895279005</x:v>
      </x:c>
      <x:c r="X930" s="39" t="n">
        <x:v>-0.4459724049758061</x:v>
      </x:c>
      <x:c r="Y930" s="39" t="n">
        <x:v>0.14887212039450834</x:v>
      </x:c>
      <x:c r="Z930" s="39" t="n">
        <x:v>-0.9135643246487635</x:v>
      </x:c>
      <x:c r="AA930" s="39" t="n">
        <x:v>1.0190350852456835</x:v>
      </x:c>
      <x:c r="AB930" s="39" t="n">
        <x:v>-1.1418448378995336</x:v>
      </x:c>
      <x:c r="AC930" s="39" t="n">
        <x:v>-0.1213733618269697</x:v>
      </x:c>
      <x:c r="AD930" s="39" t="n">
        <x:v>1.698214455026158</x:v>
      </x:c>
      <x:c r="AE930" s="39" t="n">
        <x:v>0.2202677851120949</x:v>
      </x:c>
      <x:c r="AF930" s="39" t="n">
        <x:v>-0.25944339912371606</x:v>
      </x:c>
      <x:c r="AG930" s="39" t="n">
        <x:v>1.6225110870817487</x:v>
      </x:c>
      <x:c r="AH930" s="39" t="n">
        <x:v>0.4731776492225307</x:v>
      </x:c>
      <x:c r="AI930" s="39" t="n">
        <x:v>0.6905452802554521</x:v>
      </x:c>
      <x:c r="AJ930" s="39" t="n">
        <x:v>0.6587391042089573</x:v>
      </x:c>
      <x:c r="AK930" s="39" t="n">
        <x:v>0.9453269096375873</x:v>
      </x:c>
      <x:c r="AL930" s="34"/>
      <x:c r="AM930" s="34" t="n">
        <x:f>IF(SQRT($B$9)*$B930+SQRT(1-$B$9)*R930&lt;_xlfn.NORM.S.INV($B$6),1,0)</x:f>
        <x:v>0</x:v>
      </x:c>
      <x:c r="AN930" s="34" t="n">
        <x:f>IF(SQRT($B$9)*$B930+SQRT(1-$B$9)*S930&lt;_xlfn.NORM.S.INV($B$6),1,0)</x:f>
        <x:v>0</x:v>
      </x:c>
      <x:c r="AO930" s="34" t="n">
        <x:f>IF(SQRT($B$9)*$B930+SQRT(1-$B$9)*T930&lt;_xlfn.NORM.S.INV($B$6),1,0)</x:f>
        <x:v>0</x:v>
      </x:c>
      <x:c r="AP930" s="34" t="n">
        <x:f>IF(SQRT($B$9)*$B930+SQRT(1-$B$9)*U930&lt;_xlfn.NORM.S.INV($B$6),1,0)</x:f>
        <x:v>0</x:v>
      </x:c>
      <x:c r="AQ930" s="34" t="n">
        <x:f>IF(SQRT($B$9)*$B930+SQRT(1-$B$9)*V930&lt;_xlfn.NORM.S.INV($B$6),1,0)</x:f>
        <x:v>0</x:v>
      </x:c>
      <x:c r="AR930" s="34" t="n">
        <x:f>IF(SQRT($B$9)*$B930+SQRT(1-$B$9)*W930&lt;_xlfn.NORM.S.INV($B$6),1,0)</x:f>
        <x:v>0</x:v>
      </x:c>
      <x:c r="AS930" s="34" t="n">
        <x:f>IF(SQRT($B$9)*$B930+SQRT(1-$B$9)*X930&lt;_xlfn.NORM.S.INV($B$6),1,0)</x:f>
        <x:v>0</x:v>
      </x:c>
      <x:c r="AT930" s="34" t="n">
        <x:f>IF(SQRT($B$9)*$B930+SQRT(1-$B$9)*Y930&lt;_xlfn.NORM.S.INV($B$6),1,0)</x:f>
        <x:v>0</x:v>
      </x:c>
      <x:c r="AU930" s="34" t="n">
        <x:f>IF(SQRT($B$9)*$B930+SQRT(1-$B$9)*Z930&lt;_xlfn.NORM.S.INV($B$6),1,0)</x:f>
        <x:v>0</x:v>
      </x:c>
      <x:c r="AV930" s="34" t="n">
        <x:f>IF(SQRT($B$9)*$B930+SQRT(1-$B$9)*AA930&lt;_xlfn.NORM.S.INV($B$6),1,0)</x:f>
        <x:v>0</x:v>
      </x:c>
      <x:c r="AW930" s="34" t="n">
        <x:f>IF(SQRT($C$9)*$B930+SQRT(1-$C$9)*AB930&lt;_xlfn.NORM.S.INV($C$6),1,0)</x:f>
        <x:v>0</x:v>
      </x:c>
      <x:c r="AX930" s="34" t="n">
        <x:f>IF(SQRT($C$9)*$B930+SQRT(1-$C$9)*AC930&lt;_xlfn.NORM.S.INV($C$6),1,0)</x:f>
        <x:v>0</x:v>
      </x:c>
      <x:c r="AY930" s="34" t="n">
        <x:f>IF(SQRT($C$9)*$B930+SQRT(1-$C$9)*AD930&lt;_xlfn.NORM.S.INV($C$6),1,0)</x:f>
        <x:v>0</x:v>
      </x:c>
      <x:c r="AZ930" s="34" t="n">
        <x:f>IF(SQRT($C$9)*$B930+SQRT(1-$C$9)*AE930&lt;_xlfn.NORM.S.INV($C$6),1,0)</x:f>
        <x:v>0</x:v>
      </x:c>
      <x:c r="BA930" s="34" t="n">
        <x:f>IF(SQRT($C$9)*$B930+SQRT(1-$C$9)*AF930&lt;_xlfn.NORM.S.INV($C$6),1,0)</x:f>
        <x:v>0</x:v>
      </x:c>
      <x:c r="BB930" s="34" t="n">
        <x:f>IF(SQRT($C$9)*$B930+SQRT(1-$C$9)*AG930&lt;_xlfn.NORM.S.INV($C$6),1,0)</x:f>
        <x:v>0</x:v>
      </x:c>
      <x:c r="BC930" s="34" t="n">
        <x:f>IF(SQRT($C$9)*$B930+SQRT(1-$C$9)*AH930&lt;_xlfn.NORM.S.INV($C$6),1,0)</x:f>
        <x:v>0</x:v>
      </x:c>
      <x:c r="BD930" s="34" t="n">
        <x:f>IF(SQRT($C$9)*$B930+SQRT(1-$C$9)*AI930&lt;_xlfn.NORM.S.INV($C$6),1,0)</x:f>
        <x:v>0</x:v>
      </x:c>
      <x:c r="BE930" s="34" t="n">
        <x:f>IF(SQRT($C$9)*$B930+SQRT(1-$C$9)*AJ930&lt;_xlfn.NORM.S.INV($C$6),1,0)</x:f>
        <x:v>0</x:v>
      </x:c>
      <x:c r="BF930" s="34" t="n">
        <x:f>IF(SQRT($C$9)*$B930+SQRT(1-$C$9)*AK930&lt;_xlfn.NORM.S.INV($C$6),1,0)</x:f>
        <x:v>0</x:v>
      </x:c>
      <x:c r="BG930" s="34"/>
      <x:c r="BH930" s="34"/>
      <x:c r="BI930" s="34" t="n">
        <x:f>$B$11*(($A$1061)*$C930/$B$12*$B$7+(1-$A$1061)*$D930/$B$12*$C$7)</x:f>
        <x:v>0</x:v>
      </x:c>
      <x:c r="BJ930" s="34" t="n">
        <x:f>$B$11*(($A$1062)*$C930/$B$12*$B$7+(1-$A$1062)*$D930/$B$12*$C$7)</x:f>
        <x:v>0</x:v>
      </x:c>
      <x:c r="BK930" s="34" t="n">
        <x:f>$B$11*(($A$1063)*$C930/$B$12*$B$7+(1-$A$1063)*$D930/$B$12*$C$7)</x:f>
        <x:v>0</x:v>
      </x:c>
      <x:c r="BL930" s="34" t="n">
        <x:f>$B$11*(($A$1064)*$C930/$B$12*$B$7+(1-$A$1064)*$D930/$B$12*$C$7)</x:f>
        <x:v>0</x:v>
      </x:c>
      <x:c r="BM930" s="34" t="n">
        <x:f>$B$11*(($A$1065)*$C930/$B$12*$B$7+(1-$A$1065)*$D930/$B$12*$C$7)</x:f>
        <x:v>0</x:v>
      </x:c>
      <x:c r="BN930" s="34" t="n">
        <x:f>$B$11*(($A$1066)*$C930/$B$12*$B$7+(1-$A$1066)*$D930/$B$12*$C$7)</x:f>
        <x:v>0</x:v>
      </x:c>
      <x:c r="BO930" s="34" t="n">
        <x:f>$B$11*(($A$1067)*$C930/$B$12*$B$7+(1-$A$1067)*$D930/$B$12*$C$7)</x:f>
        <x:v>0</x:v>
      </x:c>
      <x:c r="BP930" s="34" t="n">
        <x:f>$B$11*(($A$1068)*$C930/$B$12*$B$7+(1-$A$1068)*$D930/$B$12*$C$7)</x:f>
        <x:v>0</x:v>
      </x:c>
      <x:c r="BQ930" s="34" t="n">
        <x:f>$B$11*(($A$1069)*$C930/$B$12*$B$7+(1-$A$1069)*$D930/$B$12*$C$7)</x:f>
        <x:v>0</x:v>
      </x:c>
      <x:c r="BR930" s="34" t="n">
        <x:f>$B$11*(($A$1070)*$C930/$B$12*$B$7+(1-$A$1070)*$D930/$B$12*$C$7)</x:f>
        <x:v>0</x:v>
      </x:c>
      <x:c r="BS930" s="34" t="n">
        <x:f>$B$11*(($A$1071)*$C930/$B$12*$B$7+(1-$A$1071)*$D930/$B$12*$C$7)</x:f>
        <x:v>0</x:v>
      </x:c>
      <x:c r="BT930" s="34" t="n">
        <x:f>$B$11*(($A$1072)*$C930/$B$12*$B$7+(1-$A$1072)*$D930/$B$12*$C$7)</x:f>
        <x:v>0</x:v>
      </x:c>
      <x:c r="BU930" s="34" t="n">
        <x:f>$B$11*(($A$1073)*$C930/$B$12*$B$7+(1-$A$1073)*$D930/$B$12*$C$7)</x:f>
        <x:v>0</x:v>
      </x:c>
      <x:c r="BV930" s="34" t="n">
        <x:f>$B$11*(($A$1074)*$C930/$B$12*$B$7+(1-$A$1074)*$D930/$B$12*$C$7)</x:f>
        <x:v>0</x:v>
      </x:c>
      <x:c r="BW930" s="34" t="n">
        <x:f>$B$11*(($A$1075)*$C930/$B$12*$B$7+(1-$A$1075)*$D930/$B$12*$C$7)</x:f>
        <x:v>0</x:v>
      </x:c>
      <x:c r="BX930" s="34" t="n">
        <x:f>$B$11*(($A$1076)*$C930/$B$12*$B$7+(1-$A$1076)*$D930/$B$12*$C$7)</x:f>
        <x:v>0</x:v>
      </x:c>
      <x:c r="BY930" s="34" t="n">
        <x:f>$B$11*(($A$1077)*$C930/$B$12*$B$7+(1-$A$1077)*$D930/$B$12*$C$7)</x:f>
        <x:v>0</x:v>
      </x:c>
      <x:c r="BZ930" s="34" t="n">
        <x:f>$B$11*(($A$1078)*$C930/$B$12*$B$7+(1-$A$1078)*$D930/$B$12*$C$7)</x:f>
        <x:v>0</x:v>
      </x:c>
      <x:c r="CA930" s="34" t="n">
        <x:f>$B$11*(($A$1079)*$C930/$B$12*$B$7+(1-$A$1079)*$D930/$B$12*$C$7)</x:f>
        <x:v>0</x:v>
      </x:c>
      <x:c r="CB930" s="34" t="n">
        <x:f>$B$11*(($A$1080)*$C930/$B$12*$B$7+(1-$A$1080)*$D930/$B$12*$C$7)</x:f>
        <x:v>0</x:v>
      </x:c>
      <x:c r="CC930" s="34" t="n">
        <x:f>$B$11*(($A$1081)*$C930/$B$12*$B$7+(1-$A$1081)*$D930/$B$12*$C$7)</x:f>
        <x:v>0</x:v>
      </x:c>
    </x:row>
    <x:row r="931">
      <x:c r="A931" s="34" t="n">
        <x:v>907</x:v>
      </x:c>
      <x:c r="B931" s="39" t="n">
        <x:v>-0.47393657450469867</x:v>
      </x:c>
      <x:c r="C931" s="1" t="n">
        <x:f>SUM(AM931:AV931)</x:f>
        <x:v>0</x:v>
      </x:c>
      <x:c r="D931" s="1" t="n">
        <x:f>SUM(AW931:BF931)</x:f>
        <x:v>0</x:v>
      </x:c>
      <x:c r="E931" s="17" t="n">
        <x:f>(1-C931/$B$12)*$B$8-C931/$B$12*$B$7</x:f>
        <x:v>0.05</x:v>
      </x:c>
      <x:c r="F931" s="17" t="n">
        <x:f>(1-D931/$B$12)*$C$8-D931/$B$12*$C$7</x:f>
        <x:v>0.09</x:v>
      </x:c>
      <x:c r="G931" s="32" t="n">
        <x:f>$B$11*($B$10*C931/$B$12*$B$7+(1-$B$10)*D931/$B$12*$C$7)</x:f>
        <x:v>0</x:v>
      </x:c>
      <x:c r="H931" s="17" t="n">
        <x:f>$B$10*E931+(1-$B$10)*F931</x:f>
        <x:v>0.07</x:v>
      </x:c>
      <x:c r="I931" s="34"/>
      <x:c r="J931" s="34"/>
      <x:c r="K931" s="34"/>
      <x:c r="L931" s="34"/>
      <x:c r="M931" s="34"/>
      <x:c r="N931" s="34"/>
      <x:c r="O931" s="34"/>
      <x:c r="P931" s="34"/>
      <x:c r="Q931" s="34"/>
      <x:c r="R931" s="39" t="n">
        <x:v>0.46265403894031965</x:v>
      </x:c>
      <x:c r="S931" s="39" t="n">
        <x:v>0.06168473101073713</x:v>
      </x:c>
      <x:c r="T931" s="39" t="n">
        <x:v>-0.5716958567924482</x:v>
      </x:c>
      <x:c r="U931" s="39" t="n">
        <x:v>-1.0904093139294713</x:v>
      </x:c>
      <x:c r="V931" s="39" t="n">
        <x:v>1.8326305578567599</x:v>
      </x:c>
      <x:c r="W931" s="39" t="n">
        <x:v>-0.1910968117685657</x:v>
      </x:c>
      <x:c r="X931" s="39" t="n">
        <x:v>0.5121586084730153</x:v>
      </x:c>
      <x:c r="Y931" s="39" t="n">
        <x:v>-0.9905525223553026</x:v>
      </x:c>
      <x:c r="Z931" s="39" t="n">
        <x:v>0.7391658858398781</x:v>
      </x:c>
      <x:c r="AA931" s="39" t="n">
        <x:v>-0.7317689435276891</x:v>
      </x:c>
      <x:c r="AB931" s="39" t="n">
        <x:v>-0.9093777843620224</x:v>
      </x:c>
      <x:c r="AC931" s="39" t="n">
        <x:v>1.7631909027641324</x:v>
      </x:c>
      <x:c r="AD931" s="39" t="n">
        <x:v>0.5624977491340448</x:v>
      </x:c>
      <x:c r="AE931" s="39" t="n">
        <x:v>-0.3015823997149794</x:v>
      </x:c>
      <x:c r="AF931" s="39" t="n">
        <x:v>2.0861638331009935</x:v>
      </x:c>
      <x:c r="AG931" s="39" t="n">
        <x:v>-0.3744900286704435</x:v>
      </x:c>
      <x:c r="AH931" s="39" t="n">
        <x:v>0.7881404788766656</x:v>
      </x:c>
      <x:c r="AI931" s="39" t="n">
        <x:v>2.614757750556475</x:v>
      </x:c>
      <x:c r="AJ931" s="39" t="n">
        <x:v>-0.49130004253697224</x:v>
      </x:c>
      <x:c r="AK931" s="39" t="n">
        <x:v>2.235061519567375</x:v>
      </x:c>
      <x:c r="AL931" s="34"/>
      <x:c r="AM931" s="34" t="n">
        <x:f>IF(SQRT($B$9)*$B931+SQRT(1-$B$9)*R931&lt;_xlfn.NORM.S.INV($B$6),1,0)</x:f>
        <x:v>0</x:v>
      </x:c>
      <x:c r="AN931" s="34" t="n">
        <x:f>IF(SQRT($B$9)*$B931+SQRT(1-$B$9)*S931&lt;_xlfn.NORM.S.INV($B$6),1,0)</x:f>
        <x:v>0</x:v>
      </x:c>
      <x:c r="AO931" s="34" t="n">
        <x:f>IF(SQRT($B$9)*$B931+SQRT(1-$B$9)*T931&lt;_xlfn.NORM.S.INV($B$6),1,0)</x:f>
        <x:v>0</x:v>
      </x:c>
      <x:c r="AP931" s="34" t="n">
        <x:f>IF(SQRT($B$9)*$B931+SQRT(1-$B$9)*U931&lt;_xlfn.NORM.S.INV($B$6),1,0)</x:f>
        <x:v>0</x:v>
      </x:c>
      <x:c r="AQ931" s="34" t="n">
        <x:f>IF(SQRT($B$9)*$B931+SQRT(1-$B$9)*V931&lt;_xlfn.NORM.S.INV($B$6),1,0)</x:f>
        <x:v>0</x:v>
      </x:c>
      <x:c r="AR931" s="34" t="n">
        <x:f>IF(SQRT($B$9)*$B931+SQRT(1-$B$9)*W931&lt;_xlfn.NORM.S.INV($B$6),1,0)</x:f>
        <x:v>0</x:v>
      </x:c>
      <x:c r="AS931" s="34" t="n">
        <x:f>IF(SQRT($B$9)*$B931+SQRT(1-$B$9)*X931&lt;_xlfn.NORM.S.INV($B$6),1,0)</x:f>
        <x:v>0</x:v>
      </x:c>
      <x:c r="AT931" s="34" t="n">
        <x:f>IF(SQRT($B$9)*$B931+SQRT(1-$B$9)*Y931&lt;_xlfn.NORM.S.INV($B$6),1,0)</x:f>
        <x:v>0</x:v>
      </x:c>
      <x:c r="AU931" s="34" t="n">
        <x:f>IF(SQRT($B$9)*$B931+SQRT(1-$B$9)*Z931&lt;_xlfn.NORM.S.INV($B$6),1,0)</x:f>
        <x:v>0</x:v>
      </x:c>
      <x:c r="AV931" s="34" t="n">
        <x:f>IF(SQRT($B$9)*$B931+SQRT(1-$B$9)*AA931&lt;_xlfn.NORM.S.INV($B$6),1,0)</x:f>
        <x:v>0</x:v>
      </x:c>
      <x:c r="AW931" s="34" t="n">
        <x:f>IF(SQRT($C$9)*$B931+SQRT(1-$C$9)*AB931&lt;_xlfn.NORM.S.INV($C$6),1,0)</x:f>
        <x:v>0</x:v>
      </x:c>
      <x:c r="AX931" s="34" t="n">
        <x:f>IF(SQRT($C$9)*$B931+SQRT(1-$C$9)*AC931&lt;_xlfn.NORM.S.INV($C$6),1,0)</x:f>
        <x:v>0</x:v>
      </x:c>
      <x:c r="AY931" s="34" t="n">
        <x:f>IF(SQRT($C$9)*$B931+SQRT(1-$C$9)*AD931&lt;_xlfn.NORM.S.INV($C$6),1,0)</x:f>
        <x:v>0</x:v>
      </x:c>
      <x:c r="AZ931" s="34" t="n">
        <x:f>IF(SQRT($C$9)*$B931+SQRT(1-$C$9)*AE931&lt;_xlfn.NORM.S.INV($C$6),1,0)</x:f>
        <x:v>0</x:v>
      </x:c>
      <x:c r="BA931" s="34" t="n">
        <x:f>IF(SQRT($C$9)*$B931+SQRT(1-$C$9)*AF931&lt;_xlfn.NORM.S.INV($C$6),1,0)</x:f>
        <x:v>0</x:v>
      </x:c>
      <x:c r="BB931" s="34" t="n">
        <x:f>IF(SQRT($C$9)*$B931+SQRT(1-$C$9)*AG931&lt;_xlfn.NORM.S.INV($C$6),1,0)</x:f>
        <x:v>0</x:v>
      </x:c>
      <x:c r="BC931" s="34" t="n">
        <x:f>IF(SQRT($C$9)*$B931+SQRT(1-$C$9)*AH931&lt;_xlfn.NORM.S.INV($C$6),1,0)</x:f>
        <x:v>0</x:v>
      </x:c>
      <x:c r="BD931" s="34" t="n">
        <x:f>IF(SQRT($C$9)*$B931+SQRT(1-$C$9)*AI931&lt;_xlfn.NORM.S.INV($C$6),1,0)</x:f>
        <x:v>0</x:v>
      </x:c>
      <x:c r="BE931" s="34" t="n">
        <x:f>IF(SQRT($C$9)*$B931+SQRT(1-$C$9)*AJ931&lt;_xlfn.NORM.S.INV($C$6),1,0)</x:f>
        <x:v>0</x:v>
      </x:c>
      <x:c r="BF931" s="34" t="n">
        <x:f>IF(SQRT($C$9)*$B931+SQRT(1-$C$9)*AK931&lt;_xlfn.NORM.S.INV($C$6),1,0)</x:f>
        <x:v>0</x:v>
      </x:c>
      <x:c r="BG931" s="34"/>
      <x:c r="BH931" s="34"/>
      <x:c r="BI931" s="34" t="n">
        <x:f>$B$11*(($A$1061)*$C931/$B$12*$B$7+(1-$A$1061)*$D931/$B$12*$C$7)</x:f>
        <x:v>0</x:v>
      </x:c>
      <x:c r="BJ931" s="34" t="n">
        <x:f>$B$11*(($A$1062)*$C931/$B$12*$B$7+(1-$A$1062)*$D931/$B$12*$C$7)</x:f>
        <x:v>0</x:v>
      </x:c>
      <x:c r="BK931" s="34" t="n">
        <x:f>$B$11*(($A$1063)*$C931/$B$12*$B$7+(1-$A$1063)*$D931/$B$12*$C$7)</x:f>
        <x:v>0</x:v>
      </x:c>
      <x:c r="BL931" s="34" t="n">
        <x:f>$B$11*(($A$1064)*$C931/$B$12*$B$7+(1-$A$1064)*$D931/$B$12*$C$7)</x:f>
        <x:v>0</x:v>
      </x:c>
      <x:c r="BM931" s="34" t="n">
        <x:f>$B$11*(($A$1065)*$C931/$B$12*$B$7+(1-$A$1065)*$D931/$B$12*$C$7)</x:f>
        <x:v>0</x:v>
      </x:c>
      <x:c r="BN931" s="34" t="n">
        <x:f>$B$11*(($A$1066)*$C931/$B$12*$B$7+(1-$A$1066)*$D931/$B$12*$C$7)</x:f>
        <x:v>0</x:v>
      </x:c>
      <x:c r="BO931" s="34" t="n">
        <x:f>$B$11*(($A$1067)*$C931/$B$12*$B$7+(1-$A$1067)*$D931/$B$12*$C$7)</x:f>
        <x:v>0</x:v>
      </x:c>
      <x:c r="BP931" s="34" t="n">
        <x:f>$B$11*(($A$1068)*$C931/$B$12*$B$7+(1-$A$1068)*$D931/$B$12*$C$7)</x:f>
        <x:v>0</x:v>
      </x:c>
      <x:c r="BQ931" s="34" t="n">
        <x:f>$B$11*(($A$1069)*$C931/$B$12*$B$7+(1-$A$1069)*$D931/$B$12*$C$7)</x:f>
        <x:v>0</x:v>
      </x:c>
      <x:c r="BR931" s="34" t="n">
        <x:f>$B$11*(($A$1070)*$C931/$B$12*$B$7+(1-$A$1070)*$D931/$B$12*$C$7)</x:f>
        <x:v>0</x:v>
      </x:c>
      <x:c r="BS931" s="34" t="n">
        <x:f>$B$11*(($A$1071)*$C931/$B$12*$B$7+(1-$A$1071)*$D931/$B$12*$C$7)</x:f>
        <x:v>0</x:v>
      </x:c>
      <x:c r="BT931" s="34" t="n">
        <x:f>$B$11*(($A$1072)*$C931/$B$12*$B$7+(1-$A$1072)*$D931/$B$12*$C$7)</x:f>
        <x:v>0</x:v>
      </x:c>
      <x:c r="BU931" s="34" t="n">
        <x:f>$B$11*(($A$1073)*$C931/$B$12*$B$7+(1-$A$1073)*$D931/$B$12*$C$7)</x:f>
        <x:v>0</x:v>
      </x:c>
      <x:c r="BV931" s="34" t="n">
        <x:f>$B$11*(($A$1074)*$C931/$B$12*$B$7+(1-$A$1074)*$D931/$B$12*$C$7)</x:f>
        <x:v>0</x:v>
      </x:c>
      <x:c r="BW931" s="34" t="n">
        <x:f>$B$11*(($A$1075)*$C931/$B$12*$B$7+(1-$A$1075)*$D931/$B$12*$C$7)</x:f>
        <x:v>0</x:v>
      </x:c>
      <x:c r="BX931" s="34" t="n">
        <x:f>$B$11*(($A$1076)*$C931/$B$12*$B$7+(1-$A$1076)*$D931/$B$12*$C$7)</x:f>
        <x:v>0</x:v>
      </x:c>
      <x:c r="BY931" s="34" t="n">
        <x:f>$B$11*(($A$1077)*$C931/$B$12*$B$7+(1-$A$1077)*$D931/$B$12*$C$7)</x:f>
        <x:v>0</x:v>
      </x:c>
      <x:c r="BZ931" s="34" t="n">
        <x:f>$B$11*(($A$1078)*$C931/$B$12*$B$7+(1-$A$1078)*$D931/$B$12*$C$7)</x:f>
        <x:v>0</x:v>
      </x:c>
      <x:c r="CA931" s="34" t="n">
        <x:f>$B$11*(($A$1079)*$C931/$B$12*$B$7+(1-$A$1079)*$D931/$B$12*$C$7)</x:f>
        <x:v>0</x:v>
      </x:c>
      <x:c r="CB931" s="34" t="n">
        <x:f>$B$11*(($A$1080)*$C931/$B$12*$B$7+(1-$A$1080)*$D931/$B$12*$C$7)</x:f>
        <x:v>0</x:v>
      </x:c>
      <x:c r="CC931" s="34" t="n">
        <x:f>$B$11*(($A$1081)*$C931/$B$12*$B$7+(1-$A$1081)*$D931/$B$12*$C$7)</x:f>
        <x:v>0</x:v>
      </x:c>
    </x:row>
    <x:row r="932">
      <x:c r="A932" s="34" t="n">
        <x:v>908</x:v>
      </x:c>
      <x:c r="B932" s="39" t="n">
        <x:v>-1.1808716783326796</x:v>
      </x:c>
      <x:c r="C932" s="1" t="n">
        <x:f>SUM(AM932:AV932)</x:f>
        <x:v>0</x:v>
      </x:c>
      <x:c r="D932" s="1" t="n">
        <x:f>SUM(AW932:BF932)</x:f>
        <x:v>1</x:v>
      </x:c>
      <x:c r="E932" s="17" t="n">
        <x:f>(1-C932/$B$12)*$B$8-C932/$B$12*$B$7</x:f>
        <x:v>0.05</x:v>
      </x:c>
      <x:c r="F932" s="17" t="n">
        <x:f>(1-D932/$B$12)*$C$8-D932/$B$12*$C$7</x:f>
        <x:v>0.021000000000000005</x:v>
      </x:c>
      <x:c r="G932" s="32" t="n">
        <x:f>$B$11*($B$10*C932/$B$12*$B$7+(1-$B$10)*D932/$B$12*$C$7)</x:f>
        <x:v>300</x:v>
      </x:c>
      <x:c r="H932" s="17" t="n">
        <x:f>$B$10*E932+(1-$B$10)*F932</x:f>
        <x:v>0.035500000000000004</x:v>
      </x:c>
      <x:c r="I932" s="34"/>
      <x:c r="J932" s="34"/>
      <x:c r="K932" s="34"/>
      <x:c r="L932" s="34"/>
      <x:c r="M932" s="34"/>
      <x:c r="N932" s="34"/>
      <x:c r="O932" s="34"/>
      <x:c r="P932" s="34"/>
      <x:c r="Q932" s="34"/>
      <x:c r="R932" s="39" t="n">
        <x:v>-0.8966105361665919</x:v>
      </x:c>
      <x:c r="S932" s="39" t="n">
        <x:v>-1.6539670387346805</x:v>
      </x:c>
      <x:c r="T932" s="39" t="n">
        <x:v>-1.1986858714627049</x:v>
      </x:c>
      <x:c r="U932" s="39" t="n">
        <x:v>0.018087362222501433</x:v>
      </x:c>
      <x:c r="V932" s="39" t="n">
        <x:v>1.0340217530948277</x:v>
      </x:c>
      <x:c r="W932" s="39" t="n">
        <x:v>-1.233093618078168</x:v>
      </x:c>
      <x:c r="X932" s="39" t="n">
        <x:v>0.8960584625544752</x:v>
      </x:c>
      <x:c r="Y932" s="39" t="n">
        <x:v>-0.55333485820556</x:v>
      </x:c>
      <x:c r="Z932" s="39" t="n">
        <x:v>-0.7271477698827694</x:v>
      </x:c>
      <x:c r="AA932" s="39" t="n">
        <x:v>-0.20709498011942343</x:v>
      </x:c>
      <x:c r="AB932" s="39" t="n">
        <x:v>-0.6568140684257814</x:v>
      </x:c>
      <x:c r="AC932" s="39" t="n">
        <x:v>0.7264473636202176</x:v>
      </x:c>
      <x:c r="AD932" s="39" t="n">
        <x:v>1.3115533708888727</x:v>
      </x:c>
      <x:c r="AE932" s="39" t="n">
        <x:v>0.3060946296548917</x:v>
      </x:c>
      <x:c r="AF932" s="39" t="n">
        <x:v>-1.3699923550223285</x:v>
      </x:c>
      <x:c r="AG932" s="39" t="n">
        <x:v>1.5847722686489492</x:v>
      </x:c>
      <x:c r="AH932" s="39" t="n">
        <x:v>0.3095642432596009</x:v>
      </x:c>
      <x:c r="AI932" s="39" t="n">
        <x:v>1.1838749832943232</x:v>
      </x:c>
      <x:c r="AJ932" s="39" t="n">
        <x:v>-0.9279596151283317</x:v>
      </x:c>
      <x:c r="AK932" s="39" t="n">
        <x:v>0.5993010554072791</x:v>
      </x:c>
      <x:c r="AL932" s="34"/>
      <x:c r="AM932" s="34" t="n">
        <x:f>IF(SQRT($B$9)*$B932+SQRT(1-$B$9)*R932&lt;_xlfn.NORM.S.INV($B$6),1,0)</x:f>
        <x:v>0</x:v>
      </x:c>
      <x:c r="AN932" s="34" t="n">
        <x:f>IF(SQRT($B$9)*$B932+SQRT(1-$B$9)*S932&lt;_xlfn.NORM.S.INV($B$6),1,0)</x:f>
        <x:v>0</x:v>
      </x:c>
      <x:c r="AO932" s="34" t="n">
        <x:f>IF(SQRT($B$9)*$B932+SQRT(1-$B$9)*T932&lt;_xlfn.NORM.S.INV($B$6),1,0)</x:f>
        <x:v>0</x:v>
      </x:c>
      <x:c r="AP932" s="34" t="n">
        <x:f>IF(SQRT($B$9)*$B932+SQRT(1-$B$9)*U932&lt;_xlfn.NORM.S.INV($B$6),1,0)</x:f>
        <x:v>0</x:v>
      </x:c>
      <x:c r="AQ932" s="34" t="n">
        <x:f>IF(SQRT($B$9)*$B932+SQRT(1-$B$9)*V932&lt;_xlfn.NORM.S.INV($B$6),1,0)</x:f>
        <x:v>0</x:v>
      </x:c>
      <x:c r="AR932" s="34" t="n">
        <x:f>IF(SQRT($B$9)*$B932+SQRT(1-$B$9)*W932&lt;_xlfn.NORM.S.INV($B$6),1,0)</x:f>
        <x:v>0</x:v>
      </x:c>
      <x:c r="AS932" s="34" t="n">
        <x:f>IF(SQRT($B$9)*$B932+SQRT(1-$B$9)*X932&lt;_xlfn.NORM.S.INV($B$6),1,0)</x:f>
        <x:v>0</x:v>
      </x:c>
      <x:c r="AT932" s="34" t="n">
        <x:f>IF(SQRT($B$9)*$B932+SQRT(1-$B$9)*Y932&lt;_xlfn.NORM.S.INV($B$6),1,0)</x:f>
        <x:v>0</x:v>
      </x:c>
      <x:c r="AU932" s="34" t="n">
        <x:f>IF(SQRT($B$9)*$B932+SQRT(1-$B$9)*Z932&lt;_xlfn.NORM.S.INV($B$6),1,0)</x:f>
        <x:v>0</x:v>
      </x:c>
      <x:c r="AV932" s="34" t="n">
        <x:f>IF(SQRT($B$9)*$B932+SQRT(1-$B$9)*AA932&lt;_xlfn.NORM.S.INV($B$6),1,0)</x:f>
        <x:v>0</x:v>
      </x:c>
      <x:c r="AW932" s="34" t="n">
        <x:f>IF(SQRT($C$9)*$B932+SQRT(1-$C$9)*AB932&lt;_xlfn.NORM.S.INV($C$6),1,0)</x:f>
        <x:v>0</x:v>
      </x:c>
      <x:c r="AX932" s="34" t="n">
        <x:f>IF(SQRT($C$9)*$B932+SQRT(1-$C$9)*AC932&lt;_xlfn.NORM.S.INV($C$6),1,0)</x:f>
        <x:v>0</x:v>
      </x:c>
      <x:c r="AY932" s="34" t="n">
        <x:f>IF(SQRT($C$9)*$B932+SQRT(1-$C$9)*AD932&lt;_xlfn.NORM.S.INV($C$6),1,0)</x:f>
        <x:v>0</x:v>
      </x:c>
      <x:c r="AZ932" s="34" t="n">
        <x:f>IF(SQRT($C$9)*$B932+SQRT(1-$C$9)*AE932&lt;_xlfn.NORM.S.INV($C$6),1,0)</x:f>
        <x:v>0</x:v>
      </x:c>
      <x:c r="BA932" s="34" t="n">
        <x:f>IF(SQRT($C$9)*$B932+SQRT(1-$C$9)*AF932&lt;_xlfn.NORM.S.INV($C$6),1,0)</x:f>
        <x:v>1</x:v>
      </x:c>
      <x:c r="BB932" s="34" t="n">
        <x:f>IF(SQRT($C$9)*$B932+SQRT(1-$C$9)*AG932&lt;_xlfn.NORM.S.INV($C$6),1,0)</x:f>
        <x:v>0</x:v>
      </x:c>
      <x:c r="BC932" s="34" t="n">
        <x:f>IF(SQRT($C$9)*$B932+SQRT(1-$C$9)*AH932&lt;_xlfn.NORM.S.INV($C$6),1,0)</x:f>
        <x:v>0</x:v>
      </x:c>
      <x:c r="BD932" s="34" t="n">
        <x:f>IF(SQRT($C$9)*$B932+SQRT(1-$C$9)*AI932&lt;_xlfn.NORM.S.INV($C$6),1,0)</x:f>
        <x:v>0</x:v>
      </x:c>
      <x:c r="BE932" s="34" t="n">
        <x:f>IF(SQRT($C$9)*$B932+SQRT(1-$C$9)*AJ932&lt;_xlfn.NORM.S.INV($C$6),1,0)</x:f>
        <x:v>0</x:v>
      </x:c>
      <x:c r="BF932" s="34" t="n">
        <x:f>IF(SQRT($C$9)*$B932+SQRT(1-$C$9)*AK932&lt;_xlfn.NORM.S.INV($C$6),1,0)</x:f>
        <x:v>0</x:v>
      </x:c>
      <x:c r="BG932" s="34"/>
      <x:c r="BH932" s="34"/>
      <x:c r="BI932" s="34" t="n">
        <x:f>$B$11*(($A$1061)*$C932/$B$12*$B$7+(1-$A$1061)*$D932/$B$12*$C$7)</x:f>
        <x:v>600</x:v>
      </x:c>
      <x:c r="BJ932" s="34" t="n">
        <x:f>$B$11*(($A$1062)*$C932/$B$12*$B$7+(1-$A$1062)*$D932/$B$12*$C$7)</x:f>
        <x:v>570</x:v>
      </x:c>
      <x:c r="BK932" s="34" t="n">
        <x:f>$B$11*(($A$1063)*$C932/$B$12*$B$7+(1-$A$1063)*$D932/$B$12*$C$7)</x:f>
        <x:v>540</x:v>
      </x:c>
      <x:c r="BL932" s="34" t="n">
        <x:f>$B$11*(($A$1064)*$C932/$B$12*$B$7+(1-$A$1064)*$D932/$B$12*$C$7)</x:f>
        <x:v>509.99999999999994</x:v>
      </x:c>
      <x:c r="BM932" s="34" t="n">
        <x:f>$B$11*(($A$1065)*$C932/$B$12*$B$7+(1-$A$1065)*$D932/$B$12*$C$7)</x:f>
        <x:v>480</x:v>
      </x:c>
      <x:c r="BN932" s="34" t="n">
        <x:f>$B$11*(($A$1066)*$C932/$B$12*$B$7+(1-$A$1066)*$D932/$B$12*$C$7)</x:f>
        <x:v>450</x:v>
      </x:c>
      <x:c r="BO932" s="34" t="n">
        <x:f>$B$11*(($A$1067)*$C932/$B$12*$B$7+(1-$A$1067)*$D932/$B$12*$C$7)</x:f>
        <x:v>419.99999999999994</x:v>
      </x:c>
      <x:c r="BP932" s="34" t="n">
        <x:f>$B$11*(($A$1068)*$C932/$B$12*$B$7+(1-$A$1068)*$D932/$B$12*$C$7)</x:f>
        <x:v>390</x:v>
      </x:c>
      <x:c r="BQ932" s="34" t="n">
        <x:f>$B$11*(($A$1069)*$C932/$B$12*$B$7+(1-$A$1069)*$D932/$B$12*$C$7)</x:f>
        <x:v>360</x:v>
      </x:c>
      <x:c r="BR932" s="34" t="n">
        <x:f>$B$11*(($A$1070)*$C932/$B$12*$B$7+(1-$A$1070)*$D932/$B$12*$C$7)</x:f>
        <x:v>330</x:v>
      </x:c>
      <x:c r="BS932" s="34" t="n">
        <x:f>$B$11*(($A$1071)*$C932/$B$12*$B$7+(1-$A$1071)*$D932/$B$12*$C$7)</x:f>
        <x:v>300</x:v>
      </x:c>
      <x:c r="BT932" s="34" t="n">
        <x:f>$B$11*(($A$1072)*$C932/$B$12*$B$7+(1-$A$1072)*$D932/$B$12*$C$7)</x:f>
        <x:v>270</x:v>
      </x:c>
      <x:c r="BU932" s="34" t="n">
        <x:f>$B$11*(($A$1073)*$C932/$B$12*$B$7+(1-$A$1073)*$D932/$B$12*$C$7)</x:f>
        <x:v>240</x:v>
      </x:c>
      <x:c r="BV932" s="34" t="n">
        <x:f>$B$11*(($A$1074)*$C932/$B$12*$B$7+(1-$A$1074)*$D932/$B$12*$C$7)</x:f>
        <x:v>209.99999999999997</x:v>
      </x:c>
      <x:c r="BW932" s="34" t="n">
        <x:f>$B$11*(($A$1075)*$C932/$B$12*$B$7+(1-$A$1075)*$D932/$B$12*$C$7)</x:f>
        <x:v>180.00000000000003</x:v>
      </x:c>
      <x:c r="BX932" s="34" t="n">
        <x:f>$B$11*(($A$1076)*$C932/$B$12*$B$7+(1-$A$1076)*$D932/$B$12*$C$7)</x:f>
        <x:v>150</x:v>
      </x:c>
      <x:c r="BY932" s="34" t="n">
        <x:f>$B$11*(($A$1077)*$C932/$B$12*$B$7+(1-$A$1077)*$D932/$B$12*$C$7)</x:f>
        <x:v>119.99999999999999</x:v>
      </x:c>
      <x:c r="BZ932" s="34" t="n">
        <x:f>$B$11*(($A$1078)*$C932/$B$12*$B$7+(1-$A$1078)*$D932/$B$12*$C$7)</x:f>
        <x:v>90.00000000000001</x:v>
      </x:c>
      <x:c r="CA932" s="34" t="n">
        <x:f>$B$11*(($A$1079)*$C932/$B$12*$B$7+(1-$A$1079)*$D932/$B$12*$C$7)</x:f>
        <x:v>59.99999999999999</x:v>
      </x:c>
      <x:c r="CB932" s="34" t="n">
        <x:f>$B$11*(($A$1080)*$C932/$B$12*$B$7+(1-$A$1080)*$D932/$B$12*$C$7)</x:f>
        <x:v>30.00000000000003</x:v>
      </x:c>
      <x:c r="CC932" s="34" t="n">
        <x:f>$B$11*(($A$1081)*$C932/$B$12*$B$7+(1-$A$1081)*$D932/$B$12*$C$7)</x:f>
        <x:v>0</x:v>
      </x:c>
    </x:row>
    <x:row r="933">
      <x:c r="A933" s="34" t="n">
        <x:v>909</x:v>
      </x:c>
      <x:c r="B933" s="39" t="n">
        <x:v>2.1678386138191517</x:v>
      </x:c>
      <x:c r="C933" s="1" t="n">
        <x:f>SUM(AM933:AV933)</x:f>
        <x:v>0</x:v>
      </x:c>
      <x:c r="D933" s="1" t="n">
        <x:f>SUM(AW933:BF933)</x:f>
        <x:v>0</x:v>
      </x:c>
      <x:c r="E933" s="17" t="n">
        <x:f>(1-C933/$B$12)*$B$8-C933/$B$12*$B$7</x:f>
        <x:v>0.05</x:v>
      </x:c>
      <x:c r="F933" s="17" t="n">
        <x:f>(1-D933/$B$12)*$C$8-D933/$B$12*$C$7</x:f>
        <x:v>0.09</x:v>
      </x:c>
      <x:c r="G933" s="32" t="n">
        <x:f>$B$11*($B$10*C933/$B$12*$B$7+(1-$B$10)*D933/$B$12*$C$7)</x:f>
        <x:v>0</x:v>
      </x:c>
      <x:c r="H933" s="17" t="n">
        <x:f>$B$10*E933+(1-$B$10)*F933</x:f>
        <x:v>0.07</x:v>
      </x:c>
      <x:c r="I933" s="34"/>
      <x:c r="J933" s="34"/>
      <x:c r="K933" s="34"/>
      <x:c r="L933" s="34"/>
      <x:c r="M933" s="34"/>
      <x:c r="N933" s="34"/>
      <x:c r="O933" s="34"/>
      <x:c r="P933" s="34"/>
      <x:c r="Q933" s="34"/>
      <x:c r="R933" s="39" t="n">
        <x:v>-1.1930183659529099</x:v>
      </x:c>
      <x:c r="S933" s="39" t="n">
        <x:v>0.6743580391058815</x:v>
      </x:c>
      <x:c r="T933" s="39" t="n">
        <x:v>1.9758245905047827</x:v>
      </x:c>
      <x:c r="U933" s="39" t="n">
        <x:v>-0.9238147712127825</x:v>
      </x:c>
      <x:c r="V933" s="39" t="n">
        <x:v>0.05416826780129268</x:v>
      </x:c>
      <x:c r="W933" s="39" t="n">
        <x:v>0.7819164031635448</x:v>
      </x:c>
      <x:c r="X933" s="39" t="n">
        <x:v>-0.37568791473460694</x:v>
      </x:c>
      <x:c r="Y933" s="39" t="n">
        <x:v>1.5297148614315885</x:v>
      </x:c>
      <x:c r="Z933" s="39" t="n">
        <x:v>0.31824014199349165</x:v>
      </x:c>
      <x:c r="AA933" s="39" t="n">
        <x:v>-0.4832069207305534</x:v>
      </x:c>
      <x:c r="AB933" s="39" t="n">
        <x:v>-1.4649074666754929</x:v>
      </x:c>
      <x:c r="AC933" s="39" t="n">
        <x:v>0.7912774339625419</x:v>
      </x:c>
      <x:c r="AD933" s="39" t="n">
        <x:v>-0.7248850714742199</x:v>
      </x:c>
      <x:c r="AE933" s="39" t="n">
        <x:v>-1.7319631428295692</x:v>
      </x:c>
      <x:c r="AF933" s="39" t="n">
        <x:v>-0.9911532120268484</x:v>
      </x:c>
      <x:c r="AG933" s="39" t="n">
        <x:v>-1.581447643959714</x:v>
      </x:c>
      <x:c r="AH933" s="39" t="n">
        <x:v>-1.574389294631272</x:v>
      </x:c>
      <x:c r="AI933" s="39" t="n">
        <x:v>1.7322410665970305</x:v>
      </x:c>
      <x:c r="AJ933" s="39" t="n">
        <x:v>-0.5735802459605742</x:v>
      </x:c>
      <x:c r="AK933" s="39" t="n">
        <x:v>1.716246034354037</x:v>
      </x:c>
      <x:c r="AL933" s="34"/>
      <x:c r="AM933" s="34" t="n">
        <x:f>IF(SQRT($B$9)*$B933+SQRT(1-$B$9)*R933&lt;_xlfn.NORM.S.INV($B$6),1,0)</x:f>
        <x:v>0</x:v>
      </x:c>
      <x:c r="AN933" s="34" t="n">
        <x:f>IF(SQRT($B$9)*$B933+SQRT(1-$B$9)*S933&lt;_xlfn.NORM.S.INV($B$6),1,0)</x:f>
        <x:v>0</x:v>
      </x:c>
      <x:c r="AO933" s="34" t="n">
        <x:f>IF(SQRT($B$9)*$B933+SQRT(1-$B$9)*T933&lt;_xlfn.NORM.S.INV($B$6),1,0)</x:f>
        <x:v>0</x:v>
      </x:c>
      <x:c r="AP933" s="34" t="n">
        <x:f>IF(SQRT($B$9)*$B933+SQRT(1-$B$9)*U933&lt;_xlfn.NORM.S.INV($B$6),1,0)</x:f>
        <x:v>0</x:v>
      </x:c>
      <x:c r="AQ933" s="34" t="n">
        <x:f>IF(SQRT($B$9)*$B933+SQRT(1-$B$9)*V933&lt;_xlfn.NORM.S.INV($B$6),1,0)</x:f>
        <x:v>0</x:v>
      </x:c>
      <x:c r="AR933" s="34" t="n">
        <x:f>IF(SQRT($B$9)*$B933+SQRT(1-$B$9)*W933&lt;_xlfn.NORM.S.INV($B$6),1,0)</x:f>
        <x:v>0</x:v>
      </x:c>
      <x:c r="AS933" s="34" t="n">
        <x:f>IF(SQRT($B$9)*$B933+SQRT(1-$B$9)*X933&lt;_xlfn.NORM.S.INV($B$6),1,0)</x:f>
        <x:v>0</x:v>
      </x:c>
      <x:c r="AT933" s="34" t="n">
        <x:f>IF(SQRT($B$9)*$B933+SQRT(1-$B$9)*Y933&lt;_xlfn.NORM.S.INV($B$6),1,0)</x:f>
        <x:v>0</x:v>
      </x:c>
      <x:c r="AU933" s="34" t="n">
        <x:f>IF(SQRT($B$9)*$B933+SQRT(1-$B$9)*Z933&lt;_xlfn.NORM.S.INV($B$6),1,0)</x:f>
        <x:v>0</x:v>
      </x:c>
      <x:c r="AV933" s="34" t="n">
        <x:f>IF(SQRT($B$9)*$B933+SQRT(1-$B$9)*AA933&lt;_xlfn.NORM.S.INV($B$6),1,0)</x:f>
        <x:v>0</x:v>
      </x:c>
      <x:c r="AW933" s="34" t="n">
        <x:f>IF(SQRT($C$9)*$B933+SQRT(1-$C$9)*AB933&lt;_xlfn.NORM.S.INV($C$6),1,0)</x:f>
        <x:v>0</x:v>
      </x:c>
      <x:c r="AX933" s="34" t="n">
        <x:f>IF(SQRT($C$9)*$B933+SQRT(1-$C$9)*AC933&lt;_xlfn.NORM.S.INV($C$6),1,0)</x:f>
        <x:v>0</x:v>
      </x:c>
      <x:c r="AY933" s="34" t="n">
        <x:f>IF(SQRT($C$9)*$B933+SQRT(1-$C$9)*AD933&lt;_xlfn.NORM.S.INV($C$6),1,0)</x:f>
        <x:v>0</x:v>
      </x:c>
      <x:c r="AZ933" s="34" t="n">
        <x:f>IF(SQRT($C$9)*$B933+SQRT(1-$C$9)*AE933&lt;_xlfn.NORM.S.INV($C$6),1,0)</x:f>
        <x:v>0</x:v>
      </x:c>
      <x:c r="BA933" s="34" t="n">
        <x:f>IF(SQRT($C$9)*$B933+SQRT(1-$C$9)*AF933&lt;_xlfn.NORM.S.INV($C$6),1,0)</x:f>
        <x:v>0</x:v>
      </x:c>
      <x:c r="BB933" s="34" t="n">
        <x:f>IF(SQRT($C$9)*$B933+SQRT(1-$C$9)*AG933&lt;_xlfn.NORM.S.INV($C$6),1,0)</x:f>
        <x:v>0</x:v>
      </x:c>
      <x:c r="BC933" s="34" t="n">
        <x:f>IF(SQRT($C$9)*$B933+SQRT(1-$C$9)*AH933&lt;_xlfn.NORM.S.INV($C$6),1,0)</x:f>
        <x:v>0</x:v>
      </x:c>
      <x:c r="BD933" s="34" t="n">
        <x:f>IF(SQRT($C$9)*$B933+SQRT(1-$C$9)*AI933&lt;_xlfn.NORM.S.INV($C$6),1,0)</x:f>
        <x:v>0</x:v>
      </x:c>
      <x:c r="BE933" s="34" t="n">
        <x:f>IF(SQRT($C$9)*$B933+SQRT(1-$C$9)*AJ933&lt;_xlfn.NORM.S.INV($C$6),1,0)</x:f>
        <x:v>0</x:v>
      </x:c>
      <x:c r="BF933" s="34" t="n">
        <x:f>IF(SQRT($C$9)*$B933+SQRT(1-$C$9)*AK933&lt;_xlfn.NORM.S.INV($C$6),1,0)</x:f>
        <x:v>0</x:v>
      </x:c>
      <x:c r="BG933" s="34"/>
      <x:c r="BH933" s="34"/>
      <x:c r="BI933" s="34" t="n">
        <x:f>$B$11*(($A$1061)*$C933/$B$12*$B$7+(1-$A$1061)*$D933/$B$12*$C$7)</x:f>
        <x:v>0</x:v>
      </x:c>
      <x:c r="BJ933" s="34" t="n">
        <x:f>$B$11*(($A$1062)*$C933/$B$12*$B$7+(1-$A$1062)*$D933/$B$12*$C$7)</x:f>
        <x:v>0</x:v>
      </x:c>
      <x:c r="BK933" s="34" t="n">
        <x:f>$B$11*(($A$1063)*$C933/$B$12*$B$7+(1-$A$1063)*$D933/$B$12*$C$7)</x:f>
        <x:v>0</x:v>
      </x:c>
      <x:c r="BL933" s="34" t="n">
        <x:f>$B$11*(($A$1064)*$C933/$B$12*$B$7+(1-$A$1064)*$D933/$B$12*$C$7)</x:f>
        <x:v>0</x:v>
      </x:c>
      <x:c r="BM933" s="34" t="n">
        <x:f>$B$11*(($A$1065)*$C933/$B$12*$B$7+(1-$A$1065)*$D933/$B$12*$C$7)</x:f>
        <x:v>0</x:v>
      </x:c>
      <x:c r="BN933" s="34" t="n">
        <x:f>$B$11*(($A$1066)*$C933/$B$12*$B$7+(1-$A$1066)*$D933/$B$12*$C$7)</x:f>
        <x:v>0</x:v>
      </x:c>
      <x:c r="BO933" s="34" t="n">
        <x:f>$B$11*(($A$1067)*$C933/$B$12*$B$7+(1-$A$1067)*$D933/$B$12*$C$7)</x:f>
        <x:v>0</x:v>
      </x:c>
      <x:c r="BP933" s="34" t="n">
        <x:f>$B$11*(($A$1068)*$C933/$B$12*$B$7+(1-$A$1068)*$D933/$B$12*$C$7)</x:f>
        <x:v>0</x:v>
      </x:c>
      <x:c r="BQ933" s="34" t="n">
        <x:f>$B$11*(($A$1069)*$C933/$B$12*$B$7+(1-$A$1069)*$D933/$B$12*$C$7)</x:f>
        <x:v>0</x:v>
      </x:c>
      <x:c r="BR933" s="34" t="n">
        <x:f>$B$11*(($A$1070)*$C933/$B$12*$B$7+(1-$A$1070)*$D933/$B$12*$C$7)</x:f>
        <x:v>0</x:v>
      </x:c>
      <x:c r="BS933" s="34" t="n">
        <x:f>$B$11*(($A$1071)*$C933/$B$12*$B$7+(1-$A$1071)*$D933/$B$12*$C$7)</x:f>
        <x:v>0</x:v>
      </x:c>
      <x:c r="BT933" s="34" t="n">
        <x:f>$B$11*(($A$1072)*$C933/$B$12*$B$7+(1-$A$1072)*$D933/$B$12*$C$7)</x:f>
        <x:v>0</x:v>
      </x:c>
      <x:c r="BU933" s="34" t="n">
        <x:f>$B$11*(($A$1073)*$C933/$B$12*$B$7+(1-$A$1073)*$D933/$B$12*$C$7)</x:f>
        <x:v>0</x:v>
      </x:c>
      <x:c r="BV933" s="34" t="n">
        <x:f>$B$11*(($A$1074)*$C933/$B$12*$B$7+(1-$A$1074)*$D933/$B$12*$C$7)</x:f>
        <x:v>0</x:v>
      </x:c>
      <x:c r="BW933" s="34" t="n">
        <x:f>$B$11*(($A$1075)*$C933/$B$12*$B$7+(1-$A$1075)*$D933/$B$12*$C$7)</x:f>
        <x:v>0</x:v>
      </x:c>
      <x:c r="BX933" s="34" t="n">
        <x:f>$B$11*(($A$1076)*$C933/$B$12*$B$7+(1-$A$1076)*$D933/$B$12*$C$7)</x:f>
        <x:v>0</x:v>
      </x:c>
      <x:c r="BY933" s="34" t="n">
        <x:f>$B$11*(($A$1077)*$C933/$B$12*$B$7+(1-$A$1077)*$D933/$B$12*$C$7)</x:f>
        <x:v>0</x:v>
      </x:c>
      <x:c r="BZ933" s="34" t="n">
        <x:f>$B$11*(($A$1078)*$C933/$B$12*$B$7+(1-$A$1078)*$D933/$B$12*$C$7)</x:f>
        <x:v>0</x:v>
      </x:c>
      <x:c r="CA933" s="34" t="n">
        <x:f>$B$11*(($A$1079)*$C933/$B$12*$B$7+(1-$A$1079)*$D933/$B$12*$C$7)</x:f>
        <x:v>0</x:v>
      </x:c>
      <x:c r="CB933" s="34" t="n">
        <x:f>$B$11*(($A$1080)*$C933/$B$12*$B$7+(1-$A$1080)*$D933/$B$12*$C$7)</x:f>
        <x:v>0</x:v>
      </x:c>
      <x:c r="CC933" s="34" t="n">
        <x:f>$B$11*(($A$1081)*$C933/$B$12*$B$7+(1-$A$1081)*$D933/$B$12*$C$7)</x:f>
        <x:v>0</x:v>
      </x:c>
    </x:row>
    <x:row r="934">
      <x:c r="A934" s="34" t="n">
        <x:v>910</x:v>
      </x:c>
      <x:c r="B934" s="39" t="n">
        <x:v>1.4235684025619768</x:v>
      </x:c>
      <x:c r="C934" s="1" t="n">
        <x:f>SUM(AM934:AV934)</x:f>
        <x:v>0</x:v>
      </x:c>
      <x:c r="D934" s="1" t="n">
        <x:f>SUM(AW934:BF934)</x:f>
        <x:v>0</x:v>
      </x:c>
      <x:c r="E934" s="17" t="n">
        <x:f>(1-C934/$B$12)*$B$8-C934/$B$12*$B$7</x:f>
        <x:v>0.05</x:v>
      </x:c>
      <x:c r="F934" s="17" t="n">
        <x:f>(1-D934/$B$12)*$C$8-D934/$B$12*$C$7</x:f>
        <x:v>0.09</x:v>
      </x:c>
      <x:c r="G934" s="32" t="n">
        <x:f>$B$11*($B$10*C934/$B$12*$B$7+(1-$B$10)*D934/$B$12*$C$7)</x:f>
        <x:v>0</x:v>
      </x:c>
      <x:c r="H934" s="17" t="n">
        <x:f>$B$10*E934+(1-$B$10)*F934</x:f>
        <x:v>0.07</x:v>
      </x:c>
      <x:c r="I934" s="34"/>
      <x:c r="J934" s="34"/>
      <x:c r="K934" s="34"/>
      <x:c r="L934" s="34"/>
      <x:c r="M934" s="34"/>
      <x:c r="N934" s="34"/>
      <x:c r="O934" s="34"/>
      <x:c r="P934" s="34"/>
      <x:c r="Q934" s="34"/>
      <x:c r="R934" s="39" t="n">
        <x:v>1.6453466225451838</x:v>
      </x:c>
      <x:c r="S934" s="39" t="n">
        <x:v>0.7515198212056395</x:v>
      </x:c>
      <x:c r="T934" s="39" t="n">
        <x:v>-0.016196103625148547</x:v>
      </x:c>
      <x:c r="U934" s="39" t="n">
        <x:v>-1.8373982489326943</x:v>
      </x:c>
      <x:c r="V934" s="39" t="n">
        <x:v>1.0606193630483227</x:v>
      </x:c>
      <x:c r="W934" s="39" t="n">
        <x:v>-1.7174553788859561</x:v>
      </x:c>
      <x:c r="X934" s="39" t="n">
        <x:v>0.24175185177928535</x:v>
      </x:c>
      <x:c r="Y934" s="39" t="n">
        <x:v>0.5129613060992325</x:v>
      </x:c>
      <x:c r="Z934" s="39" t="n">
        <x:v>-1.35959390844949</x:v>
      </x:c>
      <x:c r="AA934" s="39" t="n">
        <x:v>-0.25505791175085074</x:v>
      </x:c>
      <x:c r="AB934" s="39" t="n">
        <x:v>-1.2591379879229734</x:v>
      </x:c>
      <x:c r="AC934" s="39" t="n">
        <x:v>1.6870635730270735</x:v>
      </x:c>
      <x:c r="AD934" s="39" t="n">
        <x:v>-0.7489529267050287</x:v>
      </x:c>
      <x:c r="AE934" s="39" t="n">
        <x:v>0.9502016994859589</x:v>
      </x:c>
      <x:c r="AF934" s="39" t="n">
        <x:v>-0.9945941807933245</x:v>
      </x:c>
      <x:c r="AG934" s="39" t="n">
        <x:v>-2.3561958911490137</x:v>
      </x:c>
      <x:c r="AH934" s="39" t="n">
        <x:v>1.0023814368414112</x:v>
      </x:c>
      <x:c r="AI934" s="39" t="n">
        <x:v>0.45804421822360236</x:v>
      </x:c>
      <x:c r="AJ934" s="39" t="n">
        <x:v>1.2556175893270074</x:v>
      </x:c>
      <x:c r="AK934" s="39" t="n">
        <x:v>1.2439959395806366</x:v>
      </x:c>
      <x:c r="AL934" s="34"/>
      <x:c r="AM934" s="34" t="n">
        <x:f>IF(SQRT($B$9)*$B934+SQRT(1-$B$9)*R934&lt;_xlfn.NORM.S.INV($B$6),1,0)</x:f>
        <x:v>0</x:v>
      </x:c>
      <x:c r="AN934" s="34" t="n">
        <x:f>IF(SQRT($B$9)*$B934+SQRT(1-$B$9)*S934&lt;_xlfn.NORM.S.INV($B$6),1,0)</x:f>
        <x:v>0</x:v>
      </x:c>
      <x:c r="AO934" s="34" t="n">
        <x:f>IF(SQRT($B$9)*$B934+SQRT(1-$B$9)*T934&lt;_xlfn.NORM.S.INV($B$6),1,0)</x:f>
        <x:v>0</x:v>
      </x:c>
      <x:c r="AP934" s="34" t="n">
        <x:f>IF(SQRT($B$9)*$B934+SQRT(1-$B$9)*U934&lt;_xlfn.NORM.S.INV($B$6),1,0)</x:f>
        <x:v>0</x:v>
      </x:c>
      <x:c r="AQ934" s="34" t="n">
        <x:f>IF(SQRT($B$9)*$B934+SQRT(1-$B$9)*V934&lt;_xlfn.NORM.S.INV($B$6),1,0)</x:f>
        <x:v>0</x:v>
      </x:c>
      <x:c r="AR934" s="34" t="n">
        <x:f>IF(SQRT($B$9)*$B934+SQRT(1-$B$9)*W934&lt;_xlfn.NORM.S.INV($B$6),1,0)</x:f>
        <x:v>0</x:v>
      </x:c>
      <x:c r="AS934" s="34" t="n">
        <x:f>IF(SQRT($B$9)*$B934+SQRT(1-$B$9)*X934&lt;_xlfn.NORM.S.INV($B$6),1,0)</x:f>
        <x:v>0</x:v>
      </x:c>
      <x:c r="AT934" s="34" t="n">
        <x:f>IF(SQRT($B$9)*$B934+SQRT(1-$B$9)*Y934&lt;_xlfn.NORM.S.INV($B$6),1,0)</x:f>
        <x:v>0</x:v>
      </x:c>
      <x:c r="AU934" s="34" t="n">
        <x:f>IF(SQRT($B$9)*$B934+SQRT(1-$B$9)*Z934&lt;_xlfn.NORM.S.INV($B$6),1,0)</x:f>
        <x:v>0</x:v>
      </x:c>
      <x:c r="AV934" s="34" t="n">
        <x:f>IF(SQRT($B$9)*$B934+SQRT(1-$B$9)*AA934&lt;_xlfn.NORM.S.INV($B$6),1,0)</x:f>
        <x:v>0</x:v>
      </x:c>
      <x:c r="AW934" s="34" t="n">
        <x:f>IF(SQRT($C$9)*$B934+SQRT(1-$C$9)*AB934&lt;_xlfn.NORM.S.INV($C$6),1,0)</x:f>
        <x:v>0</x:v>
      </x:c>
      <x:c r="AX934" s="34" t="n">
        <x:f>IF(SQRT($C$9)*$B934+SQRT(1-$C$9)*AC934&lt;_xlfn.NORM.S.INV($C$6),1,0)</x:f>
        <x:v>0</x:v>
      </x:c>
      <x:c r="AY934" s="34" t="n">
        <x:f>IF(SQRT($C$9)*$B934+SQRT(1-$C$9)*AD934&lt;_xlfn.NORM.S.INV($C$6),1,0)</x:f>
        <x:v>0</x:v>
      </x:c>
      <x:c r="AZ934" s="34" t="n">
        <x:f>IF(SQRT($C$9)*$B934+SQRT(1-$C$9)*AE934&lt;_xlfn.NORM.S.INV($C$6),1,0)</x:f>
        <x:v>0</x:v>
      </x:c>
      <x:c r="BA934" s="34" t="n">
        <x:f>IF(SQRT($C$9)*$B934+SQRT(1-$C$9)*AF934&lt;_xlfn.NORM.S.INV($C$6),1,0)</x:f>
        <x:v>0</x:v>
      </x:c>
      <x:c r="BB934" s="34" t="n">
        <x:f>IF(SQRT($C$9)*$B934+SQRT(1-$C$9)*AG934&lt;_xlfn.NORM.S.INV($C$6),1,0)</x:f>
        <x:v>0</x:v>
      </x:c>
      <x:c r="BC934" s="34" t="n">
        <x:f>IF(SQRT($C$9)*$B934+SQRT(1-$C$9)*AH934&lt;_xlfn.NORM.S.INV($C$6),1,0)</x:f>
        <x:v>0</x:v>
      </x:c>
      <x:c r="BD934" s="34" t="n">
        <x:f>IF(SQRT($C$9)*$B934+SQRT(1-$C$9)*AI934&lt;_xlfn.NORM.S.INV($C$6),1,0)</x:f>
        <x:v>0</x:v>
      </x:c>
      <x:c r="BE934" s="34" t="n">
        <x:f>IF(SQRT($C$9)*$B934+SQRT(1-$C$9)*AJ934&lt;_xlfn.NORM.S.INV($C$6),1,0)</x:f>
        <x:v>0</x:v>
      </x:c>
      <x:c r="BF934" s="34" t="n">
        <x:f>IF(SQRT($C$9)*$B934+SQRT(1-$C$9)*AK934&lt;_xlfn.NORM.S.INV($C$6),1,0)</x:f>
        <x:v>0</x:v>
      </x:c>
      <x:c r="BG934" s="34"/>
      <x:c r="BH934" s="34"/>
      <x:c r="BI934" s="34" t="n">
        <x:f>$B$11*(($A$1061)*$C934/$B$12*$B$7+(1-$A$1061)*$D934/$B$12*$C$7)</x:f>
        <x:v>0</x:v>
      </x:c>
      <x:c r="BJ934" s="34" t="n">
        <x:f>$B$11*(($A$1062)*$C934/$B$12*$B$7+(1-$A$1062)*$D934/$B$12*$C$7)</x:f>
        <x:v>0</x:v>
      </x:c>
      <x:c r="BK934" s="34" t="n">
        <x:f>$B$11*(($A$1063)*$C934/$B$12*$B$7+(1-$A$1063)*$D934/$B$12*$C$7)</x:f>
        <x:v>0</x:v>
      </x:c>
      <x:c r="BL934" s="34" t="n">
        <x:f>$B$11*(($A$1064)*$C934/$B$12*$B$7+(1-$A$1064)*$D934/$B$12*$C$7)</x:f>
        <x:v>0</x:v>
      </x:c>
      <x:c r="BM934" s="34" t="n">
        <x:f>$B$11*(($A$1065)*$C934/$B$12*$B$7+(1-$A$1065)*$D934/$B$12*$C$7)</x:f>
        <x:v>0</x:v>
      </x:c>
      <x:c r="BN934" s="34" t="n">
        <x:f>$B$11*(($A$1066)*$C934/$B$12*$B$7+(1-$A$1066)*$D934/$B$12*$C$7)</x:f>
        <x:v>0</x:v>
      </x:c>
      <x:c r="BO934" s="34" t="n">
        <x:f>$B$11*(($A$1067)*$C934/$B$12*$B$7+(1-$A$1067)*$D934/$B$12*$C$7)</x:f>
        <x:v>0</x:v>
      </x:c>
      <x:c r="BP934" s="34" t="n">
        <x:f>$B$11*(($A$1068)*$C934/$B$12*$B$7+(1-$A$1068)*$D934/$B$12*$C$7)</x:f>
        <x:v>0</x:v>
      </x:c>
      <x:c r="BQ934" s="34" t="n">
        <x:f>$B$11*(($A$1069)*$C934/$B$12*$B$7+(1-$A$1069)*$D934/$B$12*$C$7)</x:f>
        <x:v>0</x:v>
      </x:c>
      <x:c r="BR934" s="34" t="n">
        <x:f>$B$11*(($A$1070)*$C934/$B$12*$B$7+(1-$A$1070)*$D934/$B$12*$C$7)</x:f>
        <x:v>0</x:v>
      </x:c>
      <x:c r="BS934" s="34" t="n">
        <x:f>$B$11*(($A$1071)*$C934/$B$12*$B$7+(1-$A$1071)*$D934/$B$12*$C$7)</x:f>
        <x:v>0</x:v>
      </x:c>
      <x:c r="BT934" s="34" t="n">
        <x:f>$B$11*(($A$1072)*$C934/$B$12*$B$7+(1-$A$1072)*$D934/$B$12*$C$7)</x:f>
        <x:v>0</x:v>
      </x:c>
      <x:c r="BU934" s="34" t="n">
        <x:f>$B$11*(($A$1073)*$C934/$B$12*$B$7+(1-$A$1073)*$D934/$B$12*$C$7)</x:f>
        <x:v>0</x:v>
      </x:c>
      <x:c r="BV934" s="34" t="n">
        <x:f>$B$11*(($A$1074)*$C934/$B$12*$B$7+(1-$A$1074)*$D934/$B$12*$C$7)</x:f>
        <x:v>0</x:v>
      </x:c>
      <x:c r="BW934" s="34" t="n">
        <x:f>$B$11*(($A$1075)*$C934/$B$12*$B$7+(1-$A$1075)*$D934/$B$12*$C$7)</x:f>
        <x:v>0</x:v>
      </x:c>
      <x:c r="BX934" s="34" t="n">
        <x:f>$B$11*(($A$1076)*$C934/$B$12*$B$7+(1-$A$1076)*$D934/$B$12*$C$7)</x:f>
        <x:v>0</x:v>
      </x:c>
      <x:c r="BY934" s="34" t="n">
        <x:f>$B$11*(($A$1077)*$C934/$B$12*$B$7+(1-$A$1077)*$D934/$B$12*$C$7)</x:f>
        <x:v>0</x:v>
      </x:c>
      <x:c r="BZ934" s="34" t="n">
        <x:f>$B$11*(($A$1078)*$C934/$B$12*$B$7+(1-$A$1078)*$D934/$B$12*$C$7)</x:f>
        <x:v>0</x:v>
      </x:c>
      <x:c r="CA934" s="34" t="n">
        <x:f>$B$11*(($A$1079)*$C934/$B$12*$B$7+(1-$A$1079)*$D934/$B$12*$C$7)</x:f>
        <x:v>0</x:v>
      </x:c>
      <x:c r="CB934" s="34" t="n">
        <x:f>$B$11*(($A$1080)*$C934/$B$12*$B$7+(1-$A$1080)*$D934/$B$12*$C$7)</x:f>
        <x:v>0</x:v>
      </x:c>
      <x:c r="CC934" s="34" t="n">
        <x:f>$B$11*(($A$1081)*$C934/$B$12*$B$7+(1-$A$1081)*$D934/$B$12*$C$7)</x:f>
        <x:v>0</x:v>
      </x:c>
    </x:row>
    <x:row r="935">
      <x:c r="A935" s="34" t="n">
        <x:v>911</x:v>
      </x:c>
      <x:c r="B935" s="39" t="n">
        <x:v>-1.5184302287884774</x:v>
      </x:c>
      <x:c r="C935" s="1" t="n">
        <x:f>SUM(AM935:AV935)</x:f>
        <x:v>2</x:v>
      </x:c>
      <x:c r="D935" s="1" t="n">
        <x:f>SUM(AW935:BF935)</x:f>
        <x:v>2</x:v>
      </x:c>
      <x:c r="E935" s="17" t="n">
        <x:f>(1-C935/$B$12)*$B$8-C935/$B$12*$B$7</x:f>
        <x:v>-0.04000000000000001</x:v>
      </x:c>
      <x:c r="F935" s="17" t="n">
        <x:f>(1-D935/$B$12)*$C$8-D935/$B$12*$C$7</x:f>
        <x:v>-0.048</x:v>
      </x:c>
      <x:c r="G935" s="32" t="n">
        <x:f>$B$11*($B$10*C935/$B$12*$B$7+(1-$B$10)*D935/$B$12*$C$7)</x:f>
        <x:v>1000</x:v>
      </x:c>
      <x:c r="H935" s="17" t="n">
        <x:f>$B$10*E935+(1-$B$10)*F935</x:f>
        <x:v>-0.044000000000000004</x:v>
      </x:c>
      <x:c r="I935" s="34"/>
      <x:c r="J935" s="34"/>
      <x:c r="K935" s="34"/>
      <x:c r="L935" s="34"/>
      <x:c r="M935" s="34"/>
      <x:c r="N935" s="34"/>
      <x:c r="O935" s="34"/>
      <x:c r="P935" s="34"/>
      <x:c r="Q935" s="34"/>
      <x:c r="R935" s="39" t="n">
        <x:v>0.8236486602500624</x:v>
      </x:c>
      <x:c r="S935" s="39" t="n">
        <x:v>1.3926136238452766</x:v>
      </x:c>
      <x:c r="T935" s="39" t="n">
        <x:v>-0.46126215289310213</x:v>
      </x:c>
      <x:c r="U935" s="39" t="n">
        <x:v>-1.8855541794458834</x:v>
      </x:c>
      <x:c r="V935" s="39" t="n">
        <x:v>-0.1750241479159935</x:v>
      </x:c>
      <x:c r="W935" s="39" t="n">
        <x:v>-1.8501718445809654</x:v>
      </x:c>
      <x:c r="X935" s="39" t="n">
        <x:v>0.0508967139688033</x:v>
      </x:c>
      <x:c r="Y935" s="39" t="n">
        <x:v>-0.23555842889509862</x:v>
      </x:c>
      <x:c r="Z935" s="39" t="n">
        <x:v>-1.3752983691010179</x:v>
      </x:c>
      <x:c r="AA935" s="39" t="n">
        <x:v>0.6895600377102816</x:v>
      </x:c>
      <x:c r="AB935" s="39" t="n">
        <x:v>0.735376388115025</x:v>
      </x:c>
      <x:c r="AC935" s="39" t="n">
        <x:v>0.08786264265575035</x:v>
      </x:c>
      <x:c r="AD935" s="39" t="n">
        <x:v>1.8584956861158803</x:v>
      </x:c>
      <x:c r="AE935" s="39" t="n">
        <x:v>-0.18334291672579509</x:v>
      </x:c>
      <x:c r="AF935" s="39" t="n">
        <x:v>-1.028008180229076</x:v>
      </x:c>
      <x:c r="AG935" s="39" t="n">
        <x:v>-0.3840873913915822</x:v>
      </x:c>
      <x:c r="AH935" s="39" t="n">
        <x:v>-1.6345266593212517</x:v>
      </x:c>
      <x:c r="AI935" s="39" t="n">
        <x:v>1.6473461275261077</x:v>
      </x:c>
      <x:c r="AJ935" s="39" t="n">
        <x:v>0.09600502469147101</x:v>
      </x:c>
      <x:c r="AK935" s="39" t="n">
        <x:v>-1.5064355765678772</x:v>
      </x:c>
      <x:c r="AL935" s="34"/>
      <x:c r="AM935" s="34" t="n">
        <x:f>IF(SQRT($B$9)*$B935+SQRT(1-$B$9)*R935&lt;_xlfn.NORM.S.INV($B$6),1,0)</x:f>
        <x:v>0</x:v>
      </x:c>
      <x:c r="AN935" s="34" t="n">
        <x:f>IF(SQRT($B$9)*$B935+SQRT(1-$B$9)*S935&lt;_xlfn.NORM.S.INV($B$6),1,0)</x:f>
        <x:v>0</x:v>
      </x:c>
      <x:c r="AO935" s="34" t="n">
        <x:f>IF(SQRT($B$9)*$B935+SQRT(1-$B$9)*T935&lt;_xlfn.NORM.S.INV($B$6),1,0)</x:f>
        <x:v>0</x:v>
      </x:c>
      <x:c r="AP935" s="34" t="n">
        <x:f>IF(SQRT($B$9)*$B935+SQRT(1-$B$9)*U935&lt;_xlfn.NORM.S.INV($B$6),1,0)</x:f>
        <x:v>1</x:v>
      </x:c>
      <x:c r="AQ935" s="34" t="n">
        <x:f>IF(SQRT($B$9)*$B935+SQRT(1-$B$9)*V935&lt;_xlfn.NORM.S.INV($B$6),1,0)</x:f>
        <x:v>0</x:v>
      </x:c>
      <x:c r="AR935" s="34" t="n">
        <x:f>IF(SQRT($B$9)*$B935+SQRT(1-$B$9)*W935&lt;_xlfn.NORM.S.INV($B$6),1,0)</x:f>
        <x:v>1</x:v>
      </x:c>
      <x:c r="AS935" s="34" t="n">
        <x:f>IF(SQRT($B$9)*$B935+SQRT(1-$B$9)*X935&lt;_xlfn.NORM.S.INV($B$6),1,0)</x:f>
        <x:v>0</x:v>
      </x:c>
      <x:c r="AT935" s="34" t="n">
        <x:f>IF(SQRT($B$9)*$B935+SQRT(1-$B$9)*Y935&lt;_xlfn.NORM.S.INV($B$6),1,0)</x:f>
        <x:v>0</x:v>
      </x:c>
      <x:c r="AU935" s="34" t="n">
        <x:f>IF(SQRT($B$9)*$B935+SQRT(1-$B$9)*Z935&lt;_xlfn.NORM.S.INV($B$6),1,0)</x:f>
        <x:v>0</x:v>
      </x:c>
      <x:c r="AV935" s="34" t="n">
        <x:f>IF(SQRT($B$9)*$B935+SQRT(1-$B$9)*AA935&lt;_xlfn.NORM.S.INV($B$6),1,0)</x:f>
        <x:v>0</x:v>
      </x:c>
      <x:c r="AW935" s="34" t="n">
        <x:f>IF(SQRT($C$9)*$B935+SQRT(1-$C$9)*AB935&lt;_xlfn.NORM.S.INV($C$6),1,0)</x:f>
        <x:v>0</x:v>
      </x:c>
      <x:c r="AX935" s="34" t="n">
        <x:f>IF(SQRT($C$9)*$B935+SQRT(1-$C$9)*AC935&lt;_xlfn.NORM.S.INV($C$6),1,0)</x:f>
        <x:v>0</x:v>
      </x:c>
      <x:c r="AY935" s="34" t="n">
        <x:f>IF(SQRT($C$9)*$B935+SQRT(1-$C$9)*AD935&lt;_xlfn.NORM.S.INV($C$6),1,0)</x:f>
        <x:v>0</x:v>
      </x:c>
      <x:c r="AZ935" s="34" t="n">
        <x:f>IF(SQRT($C$9)*$B935+SQRT(1-$C$9)*AE935&lt;_xlfn.NORM.S.INV($C$6),1,0)</x:f>
        <x:v>0</x:v>
      </x:c>
      <x:c r="BA935" s="34" t="n">
        <x:f>IF(SQRT($C$9)*$B935+SQRT(1-$C$9)*AF935&lt;_xlfn.NORM.S.INV($C$6),1,0)</x:f>
        <x:v>0</x:v>
      </x:c>
      <x:c r="BB935" s="34" t="n">
        <x:f>IF(SQRT($C$9)*$B935+SQRT(1-$C$9)*AG935&lt;_xlfn.NORM.S.INV($C$6),1,0)</x:f>
        <x:v>0</x:v>
      </x:c>
      <x:c r="BC935" s="34" t="n">
        <x:f>IF(SQRT($C$9)*$B935+SQRT(1-$C$9)*AH935&lt;_xlfn.NORM.S.INV($C$6),1,0)</x:f>
        <x:v>1</x:v>
      </x:c>
      <x:c r="BD935" s="34" t="n">
        <x:f>IF(SQRT($C$9)*$B935+SQRT(1-$C$9)*AI935&lt;_xlfn.NORM.S.INV($C$6),1,0)</x:f>
        <x:v>0</x:v>
      </x:c>
      <x:c r="BE935" s="34" t="n">
        <x:f>IF(SQRT($C$9)*$B935+SQRT(1-$C$9)*AJ935&lt;_xlfn.NORM.S.INV($C$6),1,0)</x:f>
        <x:v>0</x:v>
      </x:c>
      <x:c r="BF935" s="34" t="n">
        <x:f>IF(SQRT($C$9)*$B935+SQRT(1-$C$9)*AK935&lt;_xlfn.NORM.S.INV($C$6),1,0)</x:f>
        <x:v>1</x:v>
      </x:c>
      <x:c r="BG935" s="34"/>
      <x:c r="BH935" s="34"/>
      <x:c r="BI935" s="34" t="n">
        <x:f>$B$11*(($A$1061)*$C935/$B$12*$B$7+(1-$A$1061)*$D935/$B$12*$C$7)</x:f>
        <x:v>1200</x:v>
      </x:c>
      <x:c r="BJ935" s="34" t="n">
        <x:f>$B$11*(($A$1062)*$C935/$B$12*$B$7+(1-$A$1062)*$D935/$B$12*$C$7)</x:f>
        <x:v>1180</x:v>
      </x:c>
      <x:c r="BK935" s="34" t="n">
        <x:f>$B$11*(($A$1063)*$C935/$B$12*$B$7+(1-$A$1063)*$D935/$B$12*$C$7)</x:f>
        <x:v>1160</x:v>
      </x:c>
      <x:c r="BL935" s="34" t="n">
        <x:f>$B$11*(($A$1064)*$C935/$B$12*$B$7+(1-$A$1064)*$D935/$B$12*$C$7)</x:f>
        <x:v>1140</x:v>
      </x:c>
      <x:c r="BM935" s="34" t="n">
        <x:f>$B$11*(($A$1065)*$C935/$B$12*$B$7+(1-$A$1065)*$D935/$B$12*$C$7)</x:f>
        <x:v>1120</x:v>
      </x:c>
      <x:c r="BN935" s="34" t="n">
        <x:f>$B$11*(($A$1066)*$C935/$B$12*$B$7+(1-$A$1066)*$D935/$B$12*$C$7)</x:f>
        <x:v>1100</x:v>
      </x:c>
      <x:c r="BO935" s="34" t="n">
        <x:f>$B$11*(($A$1067)*$C935/$B$12*$B$7+(1-$A$1067)*$D935/$B$12*$C$7)</x:f>
        <x:v>1079.9999999999998</x:v>
      </x:c>
      <x:c r="BP935" s="34" t="n">
        <x:f>$B$11*(($A$1068)*$C935/$B$12*$B$7+(1-$A$1068)*$D935/$B$12*$C$7)</x:f>
        <x:v>1060</x:v>
      </x:c>
      <x:c r="BQ935" s="34" t="n">
        <x:f>$B$11*(($A$1069)*$C935/$B$12*$B$7+(1-$A$1069)*$D935/$B$12*$C$7)</x:f>
        <x:v>1040</x:v>
      </x:c>
      <x:c r="BR935" s="34" t="n">
        <x:f>$B$11*(($A$1070)*$C935/$B$12*$B$7+(1-$A$1070)*$D935/$B$12*$C$7)</x:f>
        <x:v>1020.0000000000001</x:v>
      </x:c>
      <x:c r="BS935" s="34" t="n">
        <x:f>$B$11*(($A$1071)*$C935/$B$12*$B$7+(1-$A$1071)*$D935/$B$12*$C$7)</x:f>
        <x:v>1000</x:v>
      </x:c>
      <x:c r="BT935" s="34" t="n">
        <x:f>$B$11*(($A$1072)*$C935/$B$12*$B$7+(1-$A$1072)*$D935/$B$12*$C$7)</x:f>
        <x:v>980</x:v>
      </x:c>
      <x:c r="BU935" s="34" t="n">
        <x:f>$B$11*(($A$1073)*$C935/$B$12*$B$7+(1-$A$1073)*$D935/$B$12*$C$7)</x:f>
        <x:v>960</x:v>
      </x:c>
      <x:c r="BV935" s="34" t="n">
        <x:f>$B$11*(($A$1074)*$C935/$B$12*$B$7+(1-$A$1074)*$D935/$B$12*$C$7)</x:f>
        <x:v>940</x:v>
      </x:c>
      <x:c r="BW935" s="34" t="n">
        <x:f>$B$11*(($A$1075)*$C935/$B$12*$B$7+(1-$A$1075)*$D935/$B$12*$C$7)</x:f>
        <x:v>920</x:v>
      </x:c>
      <x:c r="BX935" s="34" t="n">
        <x:f>$B$11*(($A$1076)*$C935/$B$12*$B$7+(1-$A$1076)*$D935/$B$12*$C$7)</x:f>
        <x:v>900</x:v>
      </x:c>
      <x:c r="BY935" s="34" t="n">
        <x:f>$B$11*(($A$1077)*$C935/$B$12*$B$7+(1-$A$1077)*$D935/$B$12*$C$7)</x:f>
        <x:v>880</x:v>
      </x:c>
      <x:c r="BZ935" s="34" t="n">
        <x:f>$B$11*(($A$1078)*$C935/$B$12*$B$7+(1-$A$1078)*$D935/$B$12*$C$7)</x:f>
        <x:v>859.9999999999999</x:v>
      </x:c>
      <x:c r="CA935" s="34" t="n">
        <x:f>$B$11*(($A$1079)*$C935/$B$12*$B$7+(1-$A$1079)*$D935/$B$12*$C$7)</x:f>
        <x:v>839.9999999999999</x:v>
      </x:c>
      <x:c r="CB935" s="34" t="n">
        <x:f>$B$11*(($A$1080)*$C935/$B$12*$B$7+(1-$A$1080)*$D935/$B$12*$C$7)</x:f>
        <x:v>820.0000000000002</x:v>
      </x:c>
      <x:c r="CC935" s="34" t="n">
        <x:f>$B$11*(($A$1081)*$C935/$B$12*$B$7+(1-$A$1081)*$D935/$B$12*$C$7)</x:f>
        <x:v>800.0000000000001</x:v>
      </x:c>
    </x:row>
    <x:row r="936">
      <x:c r="A936" s="34" t="n">
        <x:v>912</x:v>
      </x:c>
      <x:c r="B936" s="39" t="n">
        <x:v>-1.982358059415464</x:v>
      </x:c>
      <x:c r="C936" s="1" t="n">
        <x:f>SUM(AM936:AV936)</x:f>
        <x:v>0</x:v>
      </x:c>
      <x:c r="D936" s="1" t="n">
        <x:f>SUM(AW936:BF936)</x:f>
        <x:v>1</x:v>
      </x:c>
      <x:c r="E936" s="17" t="n">
        <x:f>(1-C936/$B$12)*$B$8-C936/$B$12*$B$7</x:f>
        <x:v>0.05</x:v>
      </x:c>
      <x:c r="F936" s="17" t="n">
        <x:f>(1-D936/$B$12)*$C$8-D936/$B$12*$C$7</x:f>
        <x:v>0.021000000000000005</x:v>
      </x:c>
      <x:c r="G936" s="32" t="n">
        <x:f>$B$11*($B$10*C936/$B$12*$B$7+(1-$B$10)*D936/$B$12*$C$7)</x:f>
        <x:v>300</x:v>
      </x:c>
      <x:c r="H936" s="17" t="n">
        <x:f>$B$10*E936+(1-$B$10)*F936</x:f>
        <x:v>0.035500000000000004</x:v>
      </x:c>
      <x:c r="I936" s="34"/>
      <x:c r="J936" s="34"/>
      <x:c r="K936" s="34"/>
      <x:c r="L936" s="34"/>
      <x:c r="M936" s="34"/>
      <x:c r="N936" s="34"/>
      <x:c r="O936" s="34"/>
      <x:c r="P936" s="34"/>
      <x:c r="Q936" s="34"/>
      <x:c r="R936" s="39" t="n">
        <x:v>-1.5026619357915507</x:v>
      </x:c>
      <x:c r="S936" s="39" t="n">
        <x:v>-0.3118341064053562</x:v>
      </x:c>
      <x:c r="T936" s="39" t="n">
        <x:v>1.6402103992898567</x:v>
      </x:c>
      <x:c r="U936" s="39" t="n">
        <x:v>0.1600977655543177</x:v>
      </x:c>
      <x:c r="V936" s="39" t="n">
        <x:v>1.3284033483959046</x:v>
      </x:c>
      <x:c r="W936" s="39" t="n">
        <x:v>-0.06231791272499833</x:v>
      </x:c>
      <x:c r="X936" s="39" t="n">
        <x:v>1.2234780134835144</x:v>
      </x:c>
      <x:c r="Y936" s="39" t="n">
        <x:v>-0.3108060274796518</x:v>
      </x:c>
      <x:c r="Z936" s="39" t="n">
        <x:v>-0.5887001921010079</x:v>
      </x:c>
      <x:c r="AA936" s="39" t="n">
        <x:v>-0.03313146845079568</x:v>
      </x:c>
      <x:c r="AB936" s="39" t="n">
        <x:v>-1.2458363823322363</x:v>
      </x:c>
      <x:c r="AC936" s="39" t="n">
        <x:v>-0.45872783602469663</x:v>
      </x:c>
      <x:c r="AD936" s="39" t="n">
        <x:v>1.445646953553057</x:v>
      </x:c>
      <x:c r="AE936" s="39" t="n">
        <x:v>0.09240348361066418</x:v>
      </x:c>
      <x:c r="AF936" s="39" t="n">
        <x:v>0.10707036011042699</x:v>
      </x:c>
      <x:c r="AG936" s="39" t="n">
        <x:v>-0.13569672003273955</x:v>
      </x:c>
      <x:c r="AH936" s="39" t="n">
        <x:v>0.7697145857847135</x:v>
      </x:c>
      <x:c r="AI936" s="39" t="n">
        <x:v>1.20533797654601</x:v>
      </x:c>
      <x:c r="AJ936" s="39" t="n">
        <x:v>0.3344696175094151</x:v>
      </x:c>
      <x:c r="AK936" s="39" t="n">
        <x:v>0.1780244494593492</x:v>
      </x:c>
      <x:c r="AL936" s="34"/>
      <x:c r="AM936" s="34" t="n">
        <x:f>IF(SQRT($B$9)*$B936+SQRT(1-$B$9)*R936&lt;_xlfn.NORM.S.INV($B$6),1,0)</x:f>
        <x:v>0</x:v>
      </x:c>
      <x:c r="AN936" s="34" t="n">
        <x:f>IF(SQRT($B$9)*$B936+SQRT(1-$B$9)*S936&lt;_xlfn.NORM.S.INV($B$6),1,0)</x:f>
        <x:v>0</x:v>
      </x:c>
      <x:c r="AO936" s="34" t="n">
        <x:f>IF(SQRT($B$9)*$B936+SQRT(1-$B$9)*T936&lt;_xlfn.NORM.S.INV($B$6),1,0)</x:f>
        <x:v>0</x:v>
      </x:c>
      <x:c r="AP936" s="34" t="n">
        <x:f>IF(SQRT($B$9)*$B936+SQRT(1-$B$9)*U936&lt;_xlfn.NORM.S.INV($B$6),1,0)</x:f>
        <x:v>0</x:v>
      </x:c>
      <x:c r="AQ936" s="34" t="n">
        <x:f>IF(SQRT($B$9)*$B936+SQRT(1-$B$9)*V936&lt;_xlfn.NORM.S.INV($B$6),1,0)</x:f>
        <x:v>0</x:v>
      </x:c>
      <x:c r="AR936" s="34" t="n">
        <x:f>IF(SQRT($B$9)*$B936+SQRT(1-$B$9)*W936&lt;_xlfn.NORM.S.INV($B$6),1,0)</x:f>
        <x:v>0</x:v>
      </x:c>
      <x:c r="AS936" s="34" t="n">
        <x:f>IF(SQRT($B$9)*$B936+SQRT(1-$B$9)*X936&lt;_xlfn.NORM.S.INV($B$6),1,0)</x:f>
        <x:v>0</x:v>
      </x:c>
      <x:c r="AT936" s="34" t="n">
        <x:f>IF(SQRT($B$9)*$B936+SQRT(1-$B$9)*Y936&lt;_xlfn.NORM.S.INV($B$6),1,0)</x:f>
        <x:v>0</x:v>
      </x:c>
      <x:c r="AU936" s="34" t="n">
        <x:f>IF(SQRT($B$9)*$B936+SQRT(1-$B$9)*Z936&lt;_xlfn.NORM.S.INV($B$6),1,0)</x:f>
        <x:v>0</x:v>
      </x:c>
      <x:c r="AV936" s="34" t="n">
        <x:f>IF(SQRT($B$9)*$B936+SQRT(1-$B$9)*AA936&lt;_xlfn.NORM.S.INV($B$6),1,0)</x:f>
        <x:v>0</x:v>
      </x:c>
      <x:c r="AW936" s="34" t="n">
        <x:f>IF(SQRT($C$9)*$B936+SQRT(1-$C$9)*AB936&lt;_xlfn.NORM.S.INV($C$6),1,0)</x:f>
        <x:v>1</x:v>
      </x:c>
      <x:c r="AX936" s="34" t="n">
        <x:f>IF(SQRT($C$9)*$B936+SQRT(1-$C$9)*AC936&lt;_xlfn.NORM.S.INV($C$6),1,0)</x:f>
        <x:v>0</x:v>
      </x:c>
      <x:c r="AY936" s="34" t="n">
        <x:f>IF(SQRT($C$9)*$B936+SQRT(1-$C$9)*AD936&lt;_xlfn.NORM.S.INV($C$6),1,0)</x:f>
        <x:v>0</x:v>
      </x:c>
      <x:c r="AZ936" s="34" t="n">
        <x:f>IF(SQRT($C$9)*$B936+SQRT(1-$C$9)*AE936&lt;_xlfn.NORM.S.INV($C$6),1,0)</x:f>
        <x:v>0</x:v>
      </x:c>
      <x:c r="BA936" s="34" t="n">
        <x:f>IF(SQRT($C$9)*$B936+SQRT(1-$C$9)*AF936&lt;_xlfn.NORM.S.INV($C$6),1,0)</x:f>
        <x:v>0</x:v>
      </x:c>
      <x:c r="BB936" s="34" t="n">
        <x:f>IF(SQRT($C$9)*$B936+SQRT(1-$C$9)*AG936&lt;_xlfn.NORM.S.INV($C$6),1,0)</x:f>
        <x:v>0</x:v>
      </x:c>
      <x:c r="BC936" s="34" t="n">
        <x:f>IF(SQRT($C$9)*$B936+SQRT(1-$C$9)*AH936&lt;_xlfn.NORM.S.INV($C$6),1,0)</x:f>
        <x:v>0</x:v>
      </x:c>
      <x:c r="BD936" s="34" t="n">
        <x:f>IF(SQRT($C$9)*$B936+SQRT(1-$C$9)*AI936&lt;_xlfn.NORM.S.INV($C$6),1,0)</x:f>
        <x:v>0</x:v>
      </x:c>
      <x:c r="BE936" s="34" t="n">
        <x:f>IF(SQRT($C$9)*$B936+SQRT(1-$C$9)*AJ936&lt;_xlfn.NORM.S.INV($C$6),1,0)</x:f>
        <x:v>0</x:v>
      </x:c>
      <x:c r="BF936" s="34" t="n">
        <x:f>IF(SQRT($C$9)*$B936+SQRT(1-$C$9)*AK936&lt;_xlfn.NORM.S.INV($C$6),1,0)</x:f>
        <x:v>0</x:v>
      </x:c>
      <x:c r="BG936" s="34"/>
      <x:c r="BH936" s="34"/>
      <x:c r="BI936" s="34" t="n">
        <x:f>$B$11*(($A$1061)*$C936/$B$12*$B$7+(1-$A$1061)*$D936/$B$12*$C$7)</x:f>
        <x:v>600</x:v>
      </x:c>
      <x:c r="BJ936" s="34" t="n">
        <x:f>$B$11*(($A$1062)*$C936/$B$12*$B$7+(1-$A$1062)*$D936/$B$12*$C$7)</x:f>
        <x:v>570</x:v>
      </x:c>
      <x:c r="BK936" s="34" t="n">
        <x:f>$B$11*(($A$1063)*$C936/$B$12*$B$7+(1-$A$1063)*$D936/$B$12*$C$7)</x:f>
        <x:v>540</x:v>
      </x:c>
      <x:c r="BL936" s="34" t="n">
        <x:f>$B$11*(($A$1064)*$C936/$B$12*$B$7+(1-$A$1064)*$D936/$B$12*$C$7)</x:f>
        <x:v>509.99999999999994</x:v>
      </x:c>
      <x:c r="BM936" s="34" t="n">
        <x:f>$B$11*(($A$1065)*$C936/$B$12*$B$7+(1-$A$1065)*$D936/$B$12*$C$7)</x:f>
        <x:v>480</x:v>
      </x:c>
      <x:c r="BN936" s="34" t="n">
        <x:f>$B$11*(($A$1066)*$C936/$B$12*$B$7+(1-$A$1066)*$D936/$B$12*$C$7)</x:f>
        <x:v>450</x:v>
      </x:c>
      <x:c r="BO936" s="34" t="n">
        <x:f>$B$11*(($A$1067)*$C936/$B$12*$B$7+(1-$A$1067)*$D936/$B$12*$C$7)</x:f>
        <x:v>419.99999999999994</x:v>
      </x:c>
      <x:c r="BP936" s="34" t="n">
        <x:f>$B$11*(($A$1068)*$C936/$B$12*$B$7+(1-$A$1068)*$D936/$B$12*$C$7)</x:f>
        <x:v>390</x:v>
      </x:c>
      <x:c r="BQ936" s="34" t="n">
        <x:f>$B$11*(($A$1069)*$C936/$B$12*$B$7+(1-$A$1069)*$D936/$B$12*$C$7)</x:f>
        <x:v>360</x:v>
      </x:c>
      <x:c r="BR936" s="34" t="n">
        <x:f>$B$11*(($A$1070)*$C936/$B$12*$B$7+(1-$A$1070)*$D936/$B$12*$C$7)</x:f>
        <x:v>330</x:v>
      </x:c>
      <x:c r="BS936" s="34" t="n">
        <x:f>$B$11*(($A$1071)*$C936/$B$12*$B$7+(1-$A$1071)*$D936/$B$12*$C$7)</x:f>
        <x:v>300</x:v>
      </x:c>
      <x:c r="BT936" s="34" t="n">
        <x:f>$B$11*(($A$1072)*$C936/$B$12*$B$7+(1-$A$1072)*$D936/$B$12*$C$7)</x:f>
        <x:v>270</x:v>
      </x:c>
      <x:c r="BU936" s="34" t="n">
        <x:f>$B$11*(($A$1073)*$C936/$B$12*$B$7+(1-$A$1073)*$D936/$B$12*$C$7)</x:f>
        <x:v>240</x:v>
      </x:c>
      <x:c r="BV936" s="34" t="n">
        <x:f>$B$11*(($A$1074)*$C936/$B$12*$B$7+(1-$A$1074)*$D936/$B$12*$C$7)</x:f>
        <x:v>209.99999999999997</x:v>
      </x:c>
      <x:c r="BW936" s="34" t="n">
        <x:f>$B$11*(($A$1075)*$C936/$B$12*$B$7+(1-$A$1075)*$D936/$B$12*$C$7)</x:f>
        <x:v>180.00000000000003</x:v>
      </x:c>
      <x:c r="BX936" s="34" t="n">
        <x:f>$B$11*(($A$1076)*$C936/$B$12*$B$7+(1-$A$1076)*$D936/$B$12*$C$7)</x:f>
        <x:v>150</x:v>
      </x:c>
      <x:c r="BY936" s="34" t="n">
        <x:f>$B$11*(($A$1077)*$C936/$B$12*$B$7+(1-$A$1077)*$D936/$B$12*$C$7)</x:f>
        <x:v>119.99999999999999</x:v>
      </x:c>
      <x:c r="BZ936" s="34" t="n">
        <x:f>$B$11*(($A$1078)*$C936/$B$12*$B$7+(1-$A$1078)*$D936/$B$12*$C$7)</x:f>
        <x:v>90.00000000000001</x:v>
      </x:c>
      <x:c r="CA936" s="34" t="n">
        <x:f>$B$11*(($A$1079)*$C936/$B$12*$B$7+(1-$A$1079)*$D936/$B$12*$C$7)</x:f>
        <x:v>59.99999999999999</x:v>
      </x:c>
      <x:c r="CB936" s="34" t="n">
        <x:f>$B$11*(($A$1080)*$C936/$B$12*$B$7+(1-$A$1080)*$D936/$B$12*$C$7)</x:f>
        <x:v>30.00000000000003</x:v>
      </x:c>
      <x:c r="CC936" s="34" t="n">
        <x:f>$B$11*(($A$1081)*$C936/$B$12*$B$7+(1-$A$1081)*$D936/$B$12*$C$7)</x:f>
        <x:v>0</x:v>
      </x:c>
    </x:row>
    <x:row r="937">
      <x:c r="A937" s="34" t="n">
        <x:v>913</x:v>
      </x:c>
      <x:c r="B937" s="39" t="n">
        <x:v>-0.9992970191675733</x:v>
      </x:c>
      <x:c r="C937" s="1" t="n">
        <x:f>SUM(AM937:AV937)</x:f>
        <x:v>0</x:v>
      </x:c>
      <x:c r="D937" s="1" t="n">
        <x:f>SUM(AW937:BF937)</x:f>
        <x:v>0</x:v>
      </x:c>
      <x:c r="E937" s="17" t="n">
        <x:f>(1-C937/$B$12)*$B$8-C937/$B$12*$B$7</x:f>
        <x:v>0.05</x:v>
      </x:c>
      <x:c r="F937" s="17" t="n">
        <x:f>(1-D937/$B$12)*$C$8-D937/$B$12*$C$7</x:f>
        <x:v>0.09</x:v>
      </x:c>
      <x:c r="G937" s="32" t="n">
        <x:f>$B$11*($B$10*C937/$B$12*$B$7+(1-$B$10)*D937/$B$12*$C$7)</x:f>
        <x:v>0</x:v>
      </x:c>
      <x:c r="H937" s="17" t="n">
        <x:f>$B$10*E937+(1-$B$10)*F937</x:f>
        <x:v>0.07</x:v>
      </x:c>
      <x:c r="I937" s="34"/>
      <x:c r="J937" s="34"/>
      <x:c r="K937" s="34"/>
      <x:c r="L937" s="34"/>
      <x:c r="M937" s="34"/>
      <x:c r="N937" s="34"/>
      <x:c r="O937" s="34"/>
      <x:c r="P937" s="34"/>
      <x:c r="Q937" s="34"/>
      <x:c r="R937" s="39" t="n">
        <x:v>-0.28795722058151063</x:v>
      </x:c>
      <x:c r="S937" s="39" t="n">
        <x:v>-0.2757209165513475</x:v>
      </x:c>
      <x:c r="T937" s="39" t="n">
        <x:v>-0.42694697890975575</x:v>
      </x:c>
      <x:c r="U937" s="39" t="n">
        <x:v>-0.22158671441902109</x:v>
      </x:c>
      <x:c r="V937" s="39" t="n">
        <x:v>-0.9439909132501006</x:v>
      </x:c>
      <x:c r="W937" s="39" t="n">
        <x:v>-0.696596733965943</x:v>
      </x:c>
      <x:c r="X937" s="39" t="n">
        <x:v>-0.5114918829938183</x:v>
      </x:c>
      <x:c r="Y937" s="39" t="n">
        <x:v>0.05975374969604667</x:v>
      </x:c>
      <x:c r="Z937" s="39" t="n">
        <x:v>-2.019518456482093</x:v>
      </x:c>
      <x:c r="AA937" s="39" t="n">
        <x:v>-0.39163079806134077</x:v>
      </x:c>
      <x:c r="AB937" s="39" t="n">
        <x:v>-0.28624665868359916</x:v>
      </x:c>
      <x:c r="AC937" s="39" t="n">
        <x:v>1.1397186878173151</x:v>
      </x:c>
      <x:c r="AD937" s="39" t="n">
        <x:v>0.7703551750179193</x:v>
      </x:c>
      <x:c r="AE937" s="39" t="n">
        <x:v>1.8856708322456404</x:v>
      </x:c>
      <x:c r="AF937" s="39" t="n">
        <x:v>-1.172459695041632</x:v>
      </x:c>
      <x:c r="AG937" s="39" t="n">
        <x:v>1.1478620990955948</x:v>
      </x:c>
      <x:c r="AH937" s="39" t="n">
        <x:v>-0.9153041701636765</x:v>
      </x:c>
      <x:c r="AI937" s="39" t="n">
        <x:v>0.7016054628570886</x:v>
      </x:c>
      <x:c r="AJ937" s="39" t="n">
        <x:v>0.30667053815355066</x:v>
      </x:c>
      <x:c r="AK937" s="39" t="n">
        <x:v>-0.5917598376530356</x:v>
      </x:c>
      <x:c r="AL937" s="34"/>
      <x:c r="AM937" s="34" t="n">
        <x:f>IF(SQRT($B$9)*$B937+SQRT(1-$B$9)*R937&lt;_xlfn.NORM.S.INV($B$6),1,0)</x:f>
        <x:v>0</x:v>
      </x:c>
      <x:c r="AN937" s="34" t="n">
        <x:f>IF(SQRT($B$9)*$B937+SQRT(1-$B$9)*S937&lt;_xlfn.NORM.S.INV($B$6),1,0)</x:f>
        <x:v>0</x:v>
      </x:c>
      <x:c r="AO937" s="34" t="n">
        <x:f>IF(SQRT($B$9)*$B937+SQRT(1-$B$9)*T937&lt;_xlfn.NORM.S.INV($B$6),1,0)</x:f>
        <x:v>0</x:v>
      </x:c>
      <x:c r="AP937" s="34" t="n">
        <x:f>IF(SQRT($B$9)*$B937+SQRT(1-$B$9)*U937&lt;_xlfn.NORM.S.INV($B$6),1,0)</x:f>
        <x:v>0</x:v>
      </x:c>
      <x:c r="AQ937" s="34" t="n">
        <x:f>IF(SQRT($B$9)*$B937+SQRT(1-$B$9)*V937&lt;_xlfn.NORM.S.INV($B$6),1,0)</x:f>
        <x:v>0</x:v>
      </x:c>
      <x:c r="AR937" s="34" t="n">
        <x:f>IF(SQRT($B$9)*$B937+SQRT(1-$B$9)*W937&lt;_xlfn.NORM.S.INV($B$6),1,0)</x:f>
        <x:v>0</x:v>
      </x:c>
      <x:c r="AS937" s="34" t="n">
        <x:f>IF(SQRT($B$9)*$B937+SQRT(1-$B$9)*X937&lt;_xlfn.NORM.S.INV($B$6),1,0)</x:f>
        <x:v>0</x:v>
      </x:c>
      <x:c r="AT937" s="34" t="n">
        <x:f>IF(SQRT($B$9)*$B937+SQRT(1-$B$9)*Y937&lt;_xlfn.NORM.S.INV($B$6),1,0)</x:f>
        <x:v>0</x:v>
      </x:c>
      <x:c r="AU937" s="34" t="n">
        <x:f>IF(SQRT($B$9)*$B937+SQRT(1-$B$9)*Z937&lt;_xlfn.NORM.S.INV($B$6),1,0)</x:f>
        <x:v>0</x:v>
      </x:c>
      <x:c r="AV937" s="34" t="n">
        <x:f>IF(SQRT($B$9)*$B937+SQRT(1-$B$9)*AA937&lt;_xlfn.NORM.S.INV($B$6),1,0)</x:f>
        <x:v>0</x:v>
      </x:c>
      <x:c r="AW937" s="34" t="n">
        <x:f>IF(SQRT($C$9)*$B937+SQRT(1-$C$9)*AB937&lt;_xlfn.NORM.S.INV($C$6),1,0)</x:f>
        <x:v>0</x:v>
      </x:c>
      <x:c r="AX937" s="34" t="n">
        <x:f>IF(SQRT($C$9)*$B937+SQRT(1-$C$9)*AC937&lt;_xlfn.NORM.S.INV($C$6),1,0)</x:f>
        <x:v>0</x:v>
      </x:c>
      <x:c r="AY937" s="34" t="n">
        <x:f>IF(SQRT($C$9)*$B937+SQRT(1-$C$9)*AD937&lt;_xlfn.NORM.S.INV($C$6),1,0)</x:f>
        <x:v>0</x:v>
      </x:c>
      <x:c r="AZ937" s="34" t="n">
        <x:f>IF(SQRT($C$9)*$B937+SQRT(1-$C$9)*AE937&lt;_xlfn.NORM.S.INV($C$6),1,0)</x:f>
        <x:v>0</x:v>
      </x:c>
      <x:c r="BA937" s="34" t="n">
        <x:f>IF(SQRT($C$9)*$B937+SQRT(1-$C$9)*AF937&lt;_xlfn.NORM.S.INV($C$6),1,0)</x:f>
        <x:v>0</x:v>
      </x:c>
      <x:c r="BB937" s="34" t="n">
        <x:f>IF(SQRT($C$9)*$B937+SQRT(1-$C$9)*AG937&lt;_xlfn.NORM.S.INV($C$6),1,0)</x:f>
        <x:v>0</x:v>
      </x:c>
      <x:c r="BC937" s="34" t="n">
        <x:f>IF(SQRT($C$9)*$B937+SQRT(1-$C$9)*AH937&lt;_xlfn.NORM.S.INV($C$6),1,0)</x:f>
        <x:v>0</x:v>
      </x:c>
      <x:c r="BD937" s="34" t="n">
        <x:f>IF(SQRT($C$9)*$B937+SQRT(1-$C$9)*AI937&lt;_xlfn.NORM.S.INV($C$6),1,0)</x:f>
        <x:v>0</x:v>
      </x:c>
      <x:c r="BE937" s="34" t="n">
        <x:f>IF(SQRT($C$9)*$B937+SQRT(1-$C$9)*AJ937&lt;_xlfn.NORM.S.INV($C$6),1,0)</x:f>
        <x:v>0</x:v>
      </x:c>
      <x:c r="BF937" s="34" t="n">
        <x:f>IF(SQRT($C$9)*$B937+SQRT(1-$C$9)*AK937&lt;_xlfn.NORM.S.INV($C$6),1,0)</x:f>
        <x:v>0</x:v>
      </x:c>
      <x:c r="BG937" s="34"/>
      <x:c r="BH937" s="34"/>
      <x:c r="BI937" s="34" t="n">
        <x:f>$B$11*(($A$1061)*$C937/$B$12*$B$7+(1-$A$1061)*$D937/$B$12*$C$7)</x:f>
        <x:v>0</x:v>
      </x:c>
      <x:c r="BJ937" s="34" t="n">
        <x:f>$B$11*(($A$1062)*$C937/$B$12*$B$7+(1-$A$1062)*$D937/$B$12*$C$7)</x:f>
        <x:v>0</x:v>
      </x:c>
      <x:c r="BK937" s="34" t="n">
        <x:f>$B$11*(($A$1063)*$C937/$B$12*$B$7+(1-$A$1063)*$D937/$B$12*$C$7)</x:f>
        <x:v>0</x:v>
      </x:c>
      <x:c r="BL937" s="34" t="n">
        <x:f>$B$11*(($A$1064)*$C937/$B$12*$B$7+(1-$A$1064)*$D937/$B$12*$C$7)</x:f>
        <x:v>0</x:v>
      </x:c>
      <x:c r="BM937" s="34" t="n">
        <x:f>$B$11*(($A$1065)*$C937/$B$12*$B$7+(1-$A$1065)*$D937/$B$12*$C$7)</x:f>
        <x:v>0</x:v>
      </x:c>
      <x:c r="BN937" s="34" t="n">
        <x:f>$B$11*(($A$1066)*$C937/$B$12*$B$7+(1-$A$1066)*$D937/$B$12*$C$7)</x:f>
        <x:v>0</x:v>
      </x:c>
      <x:c r="BO937" s="34" t="n">
        <x:f>$B$11*(($A$1067)*$C937/$B$12*$B$7+(1-$A$1067)*$D937/$B$12*$C$7)</x:f>
        <x:v>0</x:v>
      </x:c>
      <x:c r="BP937" s="34" t="n">
        <x:f>$B$11*(($A$1068)*$C937/$B$12*$B$7+(1-$A$1068)*$D937/$B$12*$C$7)</x:f>
        <x:v>0</x:v>
      </x:c>
      <x:c r="BQ937" s="34" t="n">
        <x:f>$B$11*(($A$1069)*$C937/$B$12*$B$7+(1-$A$1069)*$D937/$B$12*$C$7)</x:f>
        <x:v>0</x:v>
      </x:c>
      <x:c r="BR937" s="34" t="n">
        <x:f>$B$11*(($A$1070)*$C937/$B$12*$B$7+(1-$A$1070)*$D937/$B$12*$C$7)</x:f>
        <x:v>0</x:v>
      </x:c>
      <x:c r="BS937" s="34" t="n">
        <x:f>$B$11*(($A$1071)*$C937/$B$12*$B$7+(1-$A$1071)*$D937/$B$12*$C$7)</x:f>
        <x:v>0</x:v>
      </x:c>
      <x:c r="BT937" s="34" t="n">
        <x:f>$B$11*(($A$1072)*$C937/$B$12*$B$7+(1-$A$1072)*$D937/$B$12*$C$7)</x:f>
        <x:v>0</x:v>
      </x:c>
      <x:c r="BU937" s="34" t="n">
        <x:f>$B$11*(($A$1073)*$C937/$B$12*$B$7+(1-$A$1073)*$D937/$B$12*$C$7)</x:f>
        <x:v>0</x:v>
      </x:c>
      <x:c r="BV937" s="34" t="n">
        <x:f>$B$11*(($A$1074)*$C937/$B$12*$B$7+(1-$A$1074)*$D937/$B$12*$C$7)</x:f>
        <x:v>0</x:v>
      </x:c>
      <x:c r="BW937" s="34" t="n">
        <x:f>$B$11*(($A$1075)*$C937/$B$12*$B$7+(1-$A$1075)*$D937/$B$12*$C$7)</x:f>
        <x:v>0</x:v>
      </x:c>
      <x:c r="BX937" s="34" t="n">
        <x:f>$B$11*(($A$1076)*$C937/$B$12*$B$7+(1-$A$1076)*$D937/$B$12*$C$7)</x:f>
        <x:v>0</x:v>
      </x:c>
      <x:c r="BY937" s="34" t="n">
        <x:f>$B$11*(($A$1077)*$C937/$B$12*$B$7+(1-$A$1077)*$D937/$B$12*$C$7)</x:f>
        <x:v>0</x:v>
      </x:c>
      <x:c r="BZ937" s="34" t="n">
        <x:f>$B$11*(($A$1078)*$C937/$B$12*$B$7+(1-$A$1078)*$D937/$B$12*$C$7)</x:f>
        <x:v>0</x:v>
      </x:c>
      <x:c r="CA937" s="34" t="n">
        <x:f>$B$11*(($A$1079)*$C937/$B$12*$B$7+(1-$A$1079)*$D937/$B$12*$C$7)</x:f>
        <x:v>0</x:v>
      </x:c>
      <x:c r="CB937" s="34" t="n">
        <x:f>$B$11*(($A$1080)*$C937/$B$12*$B$7+(1-$A$1080)*$D937/$B$12*$C$7)</x:f>
        <x:v>0</x:v>
      </x:c>
      <x:c r="CC937" s="34" t="n">
        <x:f>$B$11*(($A$1081)*$C937/$B$12*$B$7+(1-$A$1081)*$D937/$B$12*$C$7)</x:f>
        <x:v>0</x:v>
      </x:c>
    </x:row>
    <x:row r="938">
      <x:c r="A938" s="34" t="n">
        <x:v>914</x:v>
      </x:c>
      <x:c r="B938" s="39" t="n">
        <x:v>-1.3439919089435108</x:v>
      </x:c>
      <x:c r="C938" s="1" t="n">
        <x:f>SUM(AM938:AV938)</x:f>
        <x:v>0</x:v>
      </x:c>
      <x:c r="D938" s="1" t="n">
        <x:f>SUM(AW938:BF938)</x:f>
        <x:v>1</x:v>
      </x:c>
      <x:c r="E938" s="17" t="n">
        <x:f>(1-C938/$B$12)*$B$8-C938/$B$12*$B$7</x:f>
        <x:v>0.05</x:v>
      </x:c>
      <x:c r="F938" s="17" t="n">
        <x:f>(1-D938/$B$12)*$C$8-D938/$B$12*$C$7</x:f>
        <x:v>0.021000000000000005</x:v>
      </x:c>
      <x:c r="G938" s="32" t="n">
        <x:f>$B$11*($B$10*C938/$B$12*$B$7+(1-$B$10)*D938/$B$12*$C$7)</x:f>
        <x:v>300</x:v>
      </x:c>
      <x:c r="H938" s="17" t="n">
        <x:f>$B$10*E938+(1-$B$10)*F938</x:f>
        <x:v>0.035500000000000004</x:v>
      </x:c>
      <x:c r="I938" s="34"/>
      <x:c r="J938" s="34"/>
      <x:c r="K938" s="34"/>
      <x:c r="L938" s="34"/>
      <x:c r="M938" s="34"/>
      <x:c r="N938" s="34"/>
      <x:c r="O938" s="34"/>
      <x:c r="P938" s="34"/>
      <x:c r="Q938" s="34"/>
      <x:c r="R938" s="39" t="n">
        <x:v>-1.7203748695529095</x:v>
      </x:c>
      <x:c r="S938" s="39" t="n">
        <x:v>-0.8599731917786326</x:v>
      </x:c>
      <x:c r="T938" s="39" t="n">
        <x:v>-0.9561614435508345</x:v>
      </x:c>
      <x:c r="U938" s="39" t="n">
        <x:v>0.7734020125260389</x:v>
      </x:c>
      <x:c r="V938" s="39" t="n">
        <x:v>-0.5143539691406958</x:v>
      </x:c>
      <x:c r="W938" s="39" t="n">
        <x:v>0.4832156918692915</x:v>
      </x:c>
      <x:c r="X938" s="39" t="n">
        <x:v>-0.7946405732287235</x:v>
      </x:c>
      <x:c r="Y938" s="39" t="n">
        <x:v>-0.8872239826688122</x:v>
      </x:c>
      <x:c r="Z938" s="39" t="n">
        <x:v>0.8176047375058677</x:v>
      </x:c>
      <x:c r="AA938" s="39" t="n">
        <x:v>0.2609546653243757</x:v>
      </x:c>
      <x:c r="AB938" s="39" t="n">
        <x:v>1.683878275522373</x:v>
      </x:c>
      <x:c r="AC938" s="39" t="n">
        <x:v>0.39451515913765506</x:v>
      </x:c>
      <x:c r="AD938" s="39" t="n">
        <x:v>-0.54245920419859</x:v>
      </x:c>
      <x:c r="AE938" s="39" t="n">
        <x:v>0.03197089576422749</x:v>
      </x:c>
      <x:c r="AF938" s="39" t="n">
        <x:v>-2.334213745089503</x:v>
      </x:c>
      <x:c r="AG938" s="39" t="n">
        <x:v>1.644377610429129</x:v>
      </x:c>
      <x:c r="AH938" s="39" t="n">
        <x:v>0.4559240670688863</x:v>
      </x:c>
      <x:c r="AI938" s="39" t="n">
        <x:v>-0.9450260671690808</x:v>
      </x:c>
      <x:c r="AJ938" s="39" t="n">
        <x:v>-1.1514764431846334</x:v>
      </x:c>
      <x:c r="AK938" s="39" t="n">
        <x:v>0.13218450143475433</x:v>
      </x:c>
      <x:c r="AL938" s="34"/>
      <x:c r="AM938" s="34" t="n">
        <x:f>IF(SQRT($B$9)*$B938+SQRT(1-$B$9)*R938&lt;_xlfn.NORM.S.INV($B$6),1,0)</x:f>
        <x:v>0</x:v>
      </x:c>
      <x:c r="AN938" s="34" t="n">
        <x:f>IF(SQRT($B$9)*$B938+SQRT(1-$B$9)*S938&lt;_xlfn.NORM.S.INV($B$6),1,0)</x:f>
        <x:v>0</x:v>
      </x:c>
      <x:c r="AO938" s="34" t="n">
        <x:f>IF(SQRT($B$9)*$B938+SQRT(1-$B$9)*T938&lt;_xlfn.NORM.S.INV($B$6),1,0)</x:f>
        <x:v>0</x:v>
      </x:c>
      <x:c r="AP938" s="34" t="n">
        <x:f>IF(SQRT($B$9)*$B938+SQRT(1-$B$9)*U938&lt;_xlfn.NORM.S.INV($B$6),1,0)</x:f>
        <x:v>0</x:v>
      </x:c>
      <x:c r="AQ938" s="34" t="n">
        <x:f>IF(SQRT($B$9)*$B938+SQRT(1-$B$9)*V938&lt;_xlfn.NORM.S.INV($B$6),1,0)</x:f>
        <x:v>0</x:v>
      </x:c>
      <x:c r="AR938" s="34" t="n">
        <x:f>IF(SQRT($B$9)*$B938+SQRT(1-$B$9)*W938&lt;_xlfn.NORM.S.INV($B$6),1,0)</x:f>
        <x:v>0</x:v>
      </x:c>
      <x:c r="AS938" s="34" t="n">
        <x:f>IF(SQRT($B$9)*$B938+SQRT(1-$B$9)*X938&lt;_xlfn.NORM.S.INV($B$6),1,0)</x:f>
        <x:v>0</x:v>
      </x:c>
      <x:c r="AT938" s="34" t="n">
        <x:f>IF(SQRT($B$9)*$B938+SQRT(1-$B$9)*Y938&lt;_xlfn.NORM.S.INV($B$6),1,0)</x:f>
        <x:v>0</x:v>
      </x:c>
      <x:c r="AU938" s="34" t="n">
        <x:f>IF(SQRT($B$9)*$B938+SQRT(1-$B$9)*Z938&lt;_xlfn.NORM.S.INV($B$6),1,0)</x:f>
        <x:v>0</x:v>
      </x:c>
      <x:c r="AV938" s="34" t="n">
        <x:f>IF(SQRT($B$9)*$B938+SQRT(1-$B$9)*AA938&lt;_xlfn.NORM.S.INV($B$6),1,0)</x:f>
        <x:v>0</x:v>
      </x:c>
      <x:c r="AW938" s="34" t="n">
        <x:f>IF(SQRT($C$9)*$B938+SQRT(1-$C$9)*AB938&lt;_xlfn.NORM.S.INV($C$6),1,0)</x:f>
        <x:v>0</x:v>
      </x:c>
      <x:c r="AX938" s="34" t="n">
        <x:f>IF(SQRT($C$9)*$B938+SQRT(1-$C$9)*AC938&lt;_xlfn.NORM.S.INV($C$6),1,0)</x:f>
        <x:v>0</x:v>
      </x:c>
      <x:c r="AY938" s="34" t="n">
        <x:f>IF(SQRT($C$9)*$B938+SQRT(1-$C$9)*AD938&lt;_xlfn.NORM.S.INV($C$6),1,0)</x:f>
        <x:v>0</x:v>
      </x:c>
      <x:c r="AZ938" s="34" t="n">
        <x:f>IF(SQRT($C$9)*$B938+SQRT(1-$C$9)*AE938&lt;_xlfn.NORM.S.INV($C$6),1,0)</x:f>
        <x:v>0</x:v>
      </x:c>
      <x:c r="BA938" s="34" t="n">
        <x:f>IF(SQRT($C$9)*$B938+SQRT(1-$C$9)*AF938&lt;_xlfn.NORM.S.INV($C$6),1,0)</x:f>
        <x:v>1</x:v>
      </x:c>
      <x:c r="BB938" s="34" t="n">
        <x:f>IF(SQRT($C$9)*$B938+SQRT(1-$C$9)*AG938&lt;_xlfn.NORM.S.INV($C$6),1,0)</x:f>
        <x:v>0</x:v>
      </x:c>
      <x:c r="BC938" s="34" t="n">
        <x:f>IF(SQRT($C$9)*$B938+SQRT(1-$C$9)*AH938&lt;_xlfn.NORM.S.INV($C$6),1,0)</x:f>
        <x:v>0</x:v>
      </x:c>
      <x:c r="BD938" s="34" t="n">
        <x:f>IF(SQRT($C$9)*$B938+SQRT(1-$C$9)*AI938&lt;_xlfn.NORM.S.INV($C$6),1,0)</x:f>
        <x:v>0</x:v>
      </x:c>
      <x:c r="BE938" s="34" t="n">
        <x:f>IF(SQRT($C$9)*$B938+SQRT(1-$C$9)*AJ938&lt;_xlfn.NORM.S.INV($C$6),1,0)</x:f>
        <x:v>0</x:v>
      </x:c>
      <x:c r="BF938" s="34" t="n">
        <x:f>IF(SQRT($C$9)*$B938+SQRT(1-$C$9)*AK938&lt;_xlfn.NORM.S.INV($C$6),1,0)</x:f>
        <x:v>0</x:v>
      </x:c>
      <x:c r="BG938" s="34"/>
      <x:c r="BH938" s="34"/>
      <x:c r="BI938" s="34" t="n">
        <x:f>$B$11*(($A$1061)*$C938/$B$12*$B$7+(1-$A$1061)*$D938/$B$12*$C$7)</x:f>
        <x:v>600</x:v>
      </x:c>
      <x:c r="BJ938" s="34" t="n">
        <x:f>$B$11*(($A$1062)*$C938/$B$12*$B$7+(1-$A$1062)*$D938/$B$12*$C$7)</x:f>
        <x:v>570</x:v>
      </x:c>
      <x:c r="BK938" s="34" t="n">
        <x:f>$B$11*(($A$1063)*$C938/$B$12*$B$7+(1-$A$1063)*$D938/$B$12*$C$7)</x:f>
        <x:v>540</x:v>
      </x:c>
      <x:c r="BL938" s="34" t="n">
        <x:f>$B$11*(($A$1064)*$C938/$B$12*$B$7+(1-$A$1064)*$D938/$B$12*$C$7)</x:f>
        <x:v>509.99999999999994</x:v>
      </x:c>
      <x:c r="BM938" s="34" t="n">
        <x:f>$B$11*(($A$1065)*$C938/$B$12*$B$7+(1-$A$1065)*$D938/$B$12*$C$7)</x:f>
        <x:v>480</x:v>
      </x:c>
      <x:c r="BN938" s="34" t="n">
        <x:f>$B$11*(($A$1066)*$C938/$B$12*$B$7+(1-$A$1066)*$D938/$B$12*$C$7)</x:f>
        <x:v>450</x:v>
      </x:c>
      <x:c r="BO938" s="34" t="n">
        <x:f>$B$11*(($A$1067)*$C938/$B$12*$B$7+(1-$A$1067)*$D938/$B$12*$C$7)</x:f>
        <x:v>419.99999999999994</x:v>
      </x:c>
      <x:c r="BP938" s="34" t="n">
        <x:f>$B$11*(($A$1068)*$C938/$B$12*$B$7+(1-$A$1068)*$D938/$B$12*$C$7)</x:f>
        <x:v>390</x:v>
      </x:c>
      <x:c r="BQ938" s="34" t="n">
        <x:f>$B$11*(($A$1069)*$C938/$B$12*$B$7+(1-$A$1069)*$D938/$B$12*$C$7)</x:f>
        <x:v>360</x:v>
      </x:c>
      <x:c r="BR938" s="34" t="n">
        <x:f>$B$11*(($A$1070)*$C938/$B$12*$B$7+(1-$A$1070)*$D938/$B$12*$C$7)</x:f>
        <x:v>330</x:v>
      </x:c>
      <x:c r="BS938" s="34" t="n">
        <x:f>$B$11*(($A$1071)*$C938/$B$12*$B$7+(1-$A$1071)*$D938/$B$12*$C$7)</x:f>
        <x:v>300</x:v>
      </x:c>
      <x:c r="BT938" s="34" t="n">
        <x:f>$B$11*(($A$1072)*$C938/$B$12*$B$7+(1-$A$1072)*$D938/$B$12*$C$7)</x:f>
        <x:v>270</x:v>
      </x:c>
      <x:c r="BU938" s="34" t="n">
        <x:f>$B$11*(($A$1073)*$C938/$B$12*$B$7+(1-$A$1073)*$D938/$B$12*$C$7)</x:f>
        <x:v>240</x:v>
      </x:c>
      <x:c r="BV938" s="34" t="n">
        <x:f>$B$11*(($A$1074)*$C938/$B$12*$B$7+(1-$A$1074)*$D938/$B$12*$C$7)</x:f>
        <x:v>209.99999999999997</x:v>
      </x:c>
      <x:c r="BW938" s="34" t="n">
        <x:f>$B$11*(($A$1075)*$C938/$B$12*$B$7+(1-$A$1075)*$D938/$B$12*$C$7)</x:f>
        <x:v>180.00000000000003</x:v>
      </x:c>
      <x:c r="BX938" s="34" t="n">
        <x:f>$B$11*(($A$1076)*$C938/$B$12*$B$7+(1-$A$1076)*$D938/$B$12*$C$7)</x:f>
        <x:v>150</x:v>
      </x:c>
      <x:c r="BY938" s="34" t="n">
        <x:f>$B$11*(($A$1077)*$C938/$B$12*$B$7+(1-$A$1077)*$D938/$B$12*$C$7)</x:f>
        <x:v>119.99999999999999</x:v>
      </x:c>
      <x:c r="BZ938" s="34" t="n">
        <x:f>$B$11*(($A$1078)*$C938/$B$12*$B$7+(1-$A$1078)*$D938/$B$12*$C$7)</x:f>
        <x:v>90.00000000000001</x:v>
      </x:c>
      <x:c r="CA938" s="34" t="n">
        <x:f>$B$11*(($A$1079)*$C938/$B$12*$B$7+(1-$A$1079)*$D938/$B$12*$C$7)</x:f>
        <x:v>59.99999999999999</x:v>
      </x:c>
      <x:c r="CB938" s="34" t="n">
        <x:f>$B$11*(($A$1080)*$C938/$B$12*$B$7+(1-$A$1080)*$D938/$B$12*$C$7)</x:f>
        <x:v>30.00000000000003</x:v>
      </x:c>
      <x:c r="CC938" s="34" t="n">
        <x:f>$B$11*(($A$1081)*$C938/$B$12*$B$7+(1-$A$1081)*$D938/$B$12*$C$7)</x:f>
        <x:v>0</x:v>
      </x:c>
    </x:row>
    <x:row r="939">
      <x:c r="A939" s="34" t="n">
        <x:v>915</x:v>
      </x:c>
      <x:c r="B939" s="39" t="n">
        <x:v>1.06148255159429</x:v>
      </x:c>
      <x:c r="C939" s="1" t="n">
        <x:f>SUM(AM939:AV939)</x:f>
        <x:v>0</x:v>
      </x:c>
      <x:c r="D939" s="1" t="n">
        <x:f>SUM(AW939:BF939)</x:f>
        <x:v>0</x:v>
      </x:c>
      <x:c r="E939" s="17" t="n">
        <x:f>(1-C939/$B$12)*$B$8-C939/$B$12*$B$7</x:f>
        <x:v>0.05</x:v>
      </x:c>
      <x:c r="F939" s="17" t="n">
        <x:f>(1-D939/$B$12)*$C$8-D939/$B$12*$C$7</x:f>
        <x:v>0.09</x:v>
      </x:c>
      <x:c r="G939" s="32" t="n">
        <x:f>$B$11*($B$10*C939/$B$12*$B$7+(1-$B$10)*D939/$B$12*$C$7)</x:f>
        <x:v>0</x:v>
      </x:c>
      <x:c r="H939" s="17" t="n">
        <x:f>$B$10*E939+(1-$B$10)*F939</x:f>
        <x:v>0.07</x:v>
      </x:c>
      <x:c r="I939" s="34"/>
      <x:c r="J939" s="34"/>
      <x:c r="K939" s="34"/>
      <x:c r="L939" s="34"/>
      <x:c r="M939" s="34"/>
      <x:c r="N939" s="34"/>
      <x:c r="O939" s="34"/>
      <x:c r="P939" s="34"/>
      <x:c r="Q939" s="34"/>
      <x:c r="R939" s="39" t="n">
        <x:v>0.4990335887492566</x:v>
      </x:c>
      <x:c r="S939" s="39" t="n">
        <x:v>1.2268138370014199</x:v>
      </x:c>
      <x:c r="T939" s="39" t="n">
        <x:v>0.16555896156220096</x:v>
      </x:c>
      <x:c r="U939" s="39" t="n">
        <x:v>-0.9397696571254924</x:v>
      </x:c>
      <x:c r="V939" s="39" t="n">
        <x:v>0.34102692953443425</x:v>
      </x:c>
      <x:c r="W939" s="39" t="n">
        <x:v>0.9827565706862288</x:v>
      </x:c>
      <x:c r="X939" s="39" t="n">
        <x:v>-0.4624280220087621</x:v>
      </x:c>
      <x:c r="Y939" s="39" t="n">
        <x:v>-1.4591074864243496</x:v>
      </x:c>
      <x:c r="Z939" s="39" t="n">
        <x:v>-0.19210667816966046</x:v>
      </x:c>
      <x:c r="AA939" s="39" t="n">
        <x:v>1.503062769938245</x:v>
      </x:c>
      <x:c r="AB939" s="39" t="n">
        <x:v>0.4562221642715846</x:v>
      </x:c>
      <x:c r="AC939" s="39" t="n">
        <x:v>-0.10773875674198034</x:v>
      </x:c>
      <x:c r="AD939" s="39" t="n">
        <x:v>1.1011064348230748</x:v>
      </x:c>
      <x:c r="AE939" s="39" t="n">
        <x:v>-0.41446550092857454</x:v>
      </x:c>
      <x:c r="AF939" s="39" t="n">
        <x:v>-1.2512443405693208</x:v>
      </x:c>
      <x:c r="AG939" s="39" t="n">
        <x:v>0.35934026626027565</x:v>
      </x:c>
      <x:c r="AH939" s="39" t="n">
        <x:v>-0.5079671321683082</x:v>
      </x:c>
      <x:c r="AI939" s="39" t="n">
        <x:v>0.7799233539383137</x:v>
      </x:c>
      <x:c r="AJ939" s="39" t="n">
        <x:v>0.06221648347246845</x:v>
      </x:c>
      <x:c r="AK939" s="39" t="n">
        <x:v>-0.8948295196311455</x:v>
      </x:c>
      <x:c r="AL939" s="34"/>
      <x:c r="AM939" s="34" t="n">
        <x:f>IF(SQRT($B$9)*$B939+SQRT(1-$B$9)*R939&lt;_xlfn.NORM.S.INV($B$6),1,0)</x:f>
        <x:v>0</x:v>
      </x:c>
      <x:c r="AN939" s="34" t="n">
        <x:f>IF(SQRT($B$9)*$B939+SQRT(1-$B$9)*S939&lt;_xlfn.NORM.S.INV($B$6),1,0)</x:f>
        <x:v>0</x:v>
      </x:c>
      <x:c r="AO939" s="34" t="n">
        <x:f>IF(SQRT($B$9)*$B939+SQRT(1-$B$9)*T939&lt;_xlfn.NORM.S.INV($B$6),1,0)</x:f>
        <x:v>0</x:v>
      </x:c>
      <x:c r="AP939" s="34" t="n">
        <x:f>IF(SQRT($B$9)*$B939+SQRT(1-$B$9)*U939&lt;_xlfn.NORM.S.INV($B$6),1,0)</x:f>
        <x:v>0</x:v>
      </x:c>
      <x:c r="AQ939" s="34" t="n">
        <x:f>IF(SQRT($B$9)*$B939+SQRT(1-$B$9)*V939&lt;_xlfn.NORM.S.INV($B$6),1,0)</x:f>
        <x:v>0</x:v>
      </x:c>
      <x:c r="AR939" s="34" t="n">
        <x:f>IF(SQRT($B$9)*$B939+SQRT(1-$B$9)*W939&lt;_xlfn.NORM.S.INV($B$6),1,0)</x:f>
        <x:v>0</x:v>
      </x:c>
      <x:c r="AS939" s="34" t="n">
        <x:f>IF(SQRT($B$9)*$B939+SQRT(1-$B$9)*X939&lt;_xlfn.NORM.S.INV($B$6),1,0)</x:f>
        <x:v>0</x:v>
      </x:c>
      <x:c r="AT939" s="34" t="n">
        <x:f>IF(SQRT($B$9)*$B939+SQRT(1-$B$9)*Y939&lt;_xlfn.NORM.S.INV($B$6),1,0)</x:f>
        <x:v>0</x:v>
      </x:c>
      <x:c r="AU939" s="34" t="n">
        <x:f>IF(SQRT($B$9)*$B939+SQRT(1-$B$9)*Z939&lt;_xlfn.NORM.S.INV($B$6),1,0)</x:f>
        <x:v>0</x:v>
      </x:c>
      <x:c r="AV939" s="34" t="n">
        <x:f>IF(SQRT($B$9)*$B939+SQRT(1-$B$9)*AA939&lt;_xlfn.NORM.S.INV($B$6),1,0)</x:f>
        <x:v>0</x:v>
      </x:c>
      <x:c r="AW939" s="34" t="n">
        <x:f>IF(SQRT($C$9)*$B939+SQRT(1-$C$9)*AB939&lt;_xlfn.NORM.S.INV($C$6),1,0)</x:f>
        <x:v>0</x:v>
      </x:c>
      <x:c r="AX939" s="34" t="n">
        <x:f>IF(SQRT($C$9)*$B939+SQRT(1-$C$9)*AC939&lt;_xlfn.NORM.S.INV($C$6),1,0)</x:f>
        <x:v>0</x:v>
      </x:c>
      <x:c r="AY939" s="34" t="n">
        <x:f>IF(SQRT($C$9)*$B939+SQRT(1-$C$9)*AD939&lt;_xlfn.NORM.S.INV($C$6),1,0)</x:f>
        <x:v>0</x:v>
      </x:c>
      <x:c r="AZ939" s="34" t="n">
        <x:f>IF(SQRT($C$9)*$B939+SQRT(1-$C$9)*AE939&lt;_xlfn.NORM.S.INV($C$6),1,0)</x:f>
        <x:v>0</x:v>
      </x:c>
      <x:c r="BA939" s="34" t="n">
        <x:f>IF(SQRT($C$9)*$B939+SQRT(1-$C$9)*AF939&lt;_xlfn.NORM.S.INV($C$6),1,0)</x:f>
        <x:v>0</x:v>
      </x:c>
      <x:c r="BB939" s="34" t="n">
        <x:f>IF(SQRT($C$9)*$B939+SQRT(1-$C$9)*AG939&lt;_xlfn.NORM.S.INV($C$6),1,0)</x:f>
        <x:v>0</x:v>
      </x:c>
      <x:c r="BC939" s="34" t="n">
        <x:f>IF(SQRT($C$9)*$B939+SQRT(1-$C$9)*AH939&lt;_xlfn.NORM.S.INV($C$6),1,0)</x:f>
        <x:v>0</x:v>
      </x:c>
      <x:c r="BD939" s="34" t="n">
        <x:f>IF(SQRT($C$9)*$B939+SQRT(1-$C$9)*AI939&lt;_xlfn.NORM.S.INV($C$6),1,0)</x:f>
        <x:v>0</x:v>
      </x:c>
      <x:c r="BE939" s="34" t="n">
        <x:f>IF(SQRT($C$9)*$B939+SQRT(1-$C$9)*AJ939&lt;_xlfn.NORM.S.INV($C$6),1,0)</x:f>
        <x:v>0</x:v>
      </x:c>
      <x:c r="BF939" s="34" t="n">
        <x:f>IF(SQRT($C$9)*$B939+SQRT(1-$C$9)*AK939&lt;_xlfn.NORM.S.INV($C$6),1,0)</x:f>
        <x:v>0</x:v>
      </x:c>
      <x:c r="BG939" s="34"/>
      <x:c r="BH939" s="34"/>
      <x:c r="BI939" s="34" t="n">
        <x:f>$B$11*(($A$1061)*$C939/$B$12*$B$7+(1-$A$1061)*$D939/$B$12*$C$7)</x:f>
        <x:v>0</x:v>
      </x:c>
      <x:c r="BJ939" s="34" t="n">
        <x:f>$B$11*(($A$1062)*$C939/$B$12*$B$7+(1-$A$1062)*$D939/$B$12*$C$7)</x:f>
        <x:v>0</x:v>
      </x:c>
      <x:c r="BK939" s="34" t="n">
        <x:f>$B$11*(($A$1063)*$C939/$B$12*$B$7+(1-$A$1063)*$D939/$B$12*$C$7)</x:f>
        <x:v>0</x:v>
      </x:c>
      <x:c r="BL939" s="34" t="n">
        <x:f>$B$11*(($A$1064)*$C939/$B$12*$B$7+(1-$A$1064)*$D939/$B$12*$C$7)</x:f>
        <x:v>0</x:v>
      </x:c>
      <x:c r="BM939" s="34" t="n">
        <x:f>$B$11*(($A$1065)*$C939/$B$12*$B$7+(1-$A$1065)*$D939/$B$12*$C$7)</x:f>
        <x:v>0</x:v>
      </x:c>
      <x:c r="BN939" s="34" t="n">
        <x:f>$B$11*(($A$1066)*$C939/$B$12*$B$7+(1-$A$1066)*$D939/$B$12*$C$7)</x:f>
        <x:v>0</x:v>
      </x:c>
      <x:c r="BO939" s="34" t="n">
        <x:f>$B$11*(($A$1067)*$C939/$B$12*$B$7+(1-$A$1067)*$D939/$B$12*$C$7)</x:f>
        <x:v>0</x:v>
      </x:c>
      <x:c r="BP939" s="34" t="n">
        <x:f>$B$11*(($A$1068)*$C939/$B$12*$B$7+(1-$A$1068)*$D939/$B$12*$C$7)</x:f>
        <x:v>0</x:v>
      </x:c>
      <x:c r="BQ939" s="34" t="n">
        <x:f>$B$11*(($A$1069)*$C939/$B$12*$B$7+(1-$A$1069)*$D939/$B$12*$C$7)</x:f>
        <x:v>0</x:v>
      </x:c>
      <x:c r="BR939" s="34" t="n">
        <x:f>$B$11*(($A$1070)*$C939/$B$12*$B$7+(1-$A$1070)*$D939/$B$12*$C$7)</x:f>
        <x:v>0</x:v>
      </x:c>
      <x:c r="BS939" s="34" t="n">
        <x:f>$B$11*(($A$1071)*$C939/$B$12*$B$7+(1-$A$1071)*$D939/$B$12*$C$7)</x:f>
        <x:v>0</x:v>
      </x:c>
      <x:c r="BT939" s="34" t="n">
        <x:f>$B$11*(($A$1072)*$C939/$B$12*$B$7+(1-$A$1072)*$D939/$B$12*$C$7)</x:f>
        <x:v>0</x:v>
      </x:c>
      <x:c r="BU939" s="34" t="n">
        <x:f>$B$11*(($A$1073)*$C939/$B$12*$B$7+(1-$A$1073)*$D939/$B$12*$C$7)</x:f>
        <x:v>0</x:v>
      </x:c>
      <x:c r="BV939" s="34" t="n">
        <x:f>$B$11*(($A$1074)*$C939/$B$12*$B$7+(1-$A$1074)*$D939/$B$12*$C$7)</x:f>
        <x:v>0</x:v>
      </x:c>
      <x:c r="BW939" s="34" t="n">
        <x:f>$B$11*(($A$1075)*$C939/$B$12*$B$7+(1-$A$1075)*$D939/$B$12*$C$7)</x:f>
        <x:v>0</x:v>
      </x:c>
      <x:c r="BX939" s="34" t="n">
        <x:f>$B$11*(($A$1076)*$C939/$B$12*$B$7+(1-$A$1076)*$D939/$B$12*$C$7)</x:f>
        <x:v>0</x:v>
      </x:c>
      <x:c r="BY939" s="34" t="n">
        <x:f>$B$11*(($A$1077)*$C939/$B$12*$B$7+(1-$A$1077)*$D939/$B$12*$C$7)</x:f>
        <x:v>0</x:v>
      </x:c>
      <x:c r="BZ939" s="34" t="n">
        <x:f>$B$11*(($A$1078)*$C939/$B$12*$B$7+(1-$A$1078)*$D939/$B$12*$C$7)</x:f>
        <x:v>0</x:v>
      </x:c>
      <x:c r="CA939" s="34" t="n">
        <x:f>$B$11*(($A$1079)*$C939/$B$12*$B$7+(1-$A$1079)*$D939/$B$12*$C$7)</x:f>
        <x:v>0</x:v>
      </x:c>
      <x:c r="CB939" s="34" t="n">
        <x:f>$B$11*(($A$1080)*$C939/$B$12*$B$7+(1-$A$1080)*$D939/$B$12*$C$7)</x:f>
        <x:v>0</x:v>
      </x:c>
      <x:c r="CC939" s="34" t="n">
        <x:f>$B$11*(($A$1081)*$C939/$B$12*$B$7+(1-$A$1081)*$D939/$B$12*$C$7)</x:f>
        <x:v>0</x:v>
      </x:c>
    </x:row>
    <x:row r="940">
      <x:c r="A940" s="34" t="n">
        <x:v>916</x:v>
      </x:c>
      <x:c r="B940" s="39" t="n">
        <x:v>-0.8043656964248422</x:v>
      </x:c>
      <x:c r="C940" s="1" t="n">
        <x:f>SUM(AM940:AV940)</x:f>
        <x:v>0</x:v>
      </x:c>
      <x:c r="D940" s="1" t="n">
        <x:f>SUM(AW940:BF940)</x:f>
        <x:v>0</x:v>
      </x:c>
      <x:c r="E940" s="17" t="n">
        <x:f>(1-C940/$B$12)*$B$8-C940/$B$12*$B$7</x:f>
        <x:v>0.05</x:v>
      </x:c>
      <x:c r="F940" s="17" t="n">
        <x:f>(1-D940/$B$12)*$C$8-D940/$B$12*$C$7</x:f>
        <x:v>0.09</x:v>
      </x:c>
      <x:c r="G940" s="32" t="n">
        <x:f>$B$11*($B$10*C940/$B$12*$B$7+(1-$B$10)*D940/$B$12*$C$7)</x:f>
        <x:v>0</x:v>
      </x:c>
      <x:c r="H940" s="17" t="n">
        <x:f>$B$10*E940+(1-$B$10)*F940</x:f>
        <x:v>0.07</x:v>
      </x:c>
      <x:c r="I940" s="34"/>
      <x:c r="J940" s="34"/>
      <x:c r="K940" s="34"/>
      <x:c r="L940" s="34"/>
      <x:c r="M940" s="34"/>
      <x:c r="N940" s="34"/>
      <x:c r="O940" s="34"/>
      <x:c r="P940" s="34"/>
      <x:c r="Q940" s="34"/>
      <x:c r="R940" s="39" t="n">
        <x:v>1.254157739718305</x:v>
      </x:c>
      <x:c r="S940" s="39" t="n">
        <x:v>0.03706950483091246</x:v>
      </x:c>
      <x:c r="T940" s="39" t="n">
        <x:v>0.4834520321500504</x:v>
      </x:c>
      <x:c r="U940" s="39" t="n">
        <x:v>0.23380659686155061</x:v>
      </x:c>
      <x:c r="V940" s="39" t="n">
        <x:v>0.4590599444332774</x:v>
      </x:c>
      <x:c r="W940" s="39" t="n">
        <x:v>0.9827986886109519</x:v>
      </x:c>
      <x:c r="X940" s="39" t="n">
        <x:v>0.040913585930794194</x:v>
      </x:c>
      <x:c r="Y940" s="39" t="n">
        <x:v>-0.2711024068476878</x:v>
      </x:c>
      <x:c r="Z940" s="39" t="n">
        <x:v>0.49179332421409755</x:v>
      </x:c>
      <x:c r="AA940" s="39" t="n">
        <x:v>0.0023478348252718483</x:v>
      </x:c>
      <x:c r="AB940" s="39" t="n">
        <x:v>-0.6239139700624412</x:v>
      </x:c>
      <x:c r="AC940" s="39" t="n">
        <x:v>0.3758022892518868</x:v>
      </x:c>
      <x:c r="AD940" s="39" t="n">
        <x:v>1.1507182765209412</x:v>
      </x:c>
      <x:c r="AE940" s="39" t="n">
        <x:v>0.12282215371238034</x:v>
      </x:c>
      <x:c r="AF940" s="39" t="n">
        <x:v>1.979141380457278</x:v>
      </x:c>
      <x:c r="AG940" s="39" t="n">
        <x:v>-0.7847034869441026</x:v>
      </x:c>
      <x:c r="AH940" s="39" t="n">
        <x:v>1.265558487057221</x:v>
      </x:c>
      <x:c r="AI940" s="39" t="n">
        <x:v>0.41450174100322795</x:v>
      </x:c>
      <x:c r="AJ940" s="39" t="n">
        <x:v>-0.19318860676231223</x:v>
      </x:c>
      <x:c r="AK940" s="39" t="n">
        <x:v>0.41378599562545265</x:v>
      </x:c>
      <x:c r="AL940" s="34"/>
      <x:c r="AM940" s="34" t="n">
        <x:f>IF(SQRT($B$9)*$B940+SQRT(1-$B$9)*R940&lt;_xlfn.NORM.S.INV($B$6),1,0)</x:f>
        <x:v>0</x:v>
      </x:c>
      <x:c r="AN940" s="34" t="n">
        <x:f>IF(SQRT($B$9)*$B940+SQRT(1-$B$9)*S940&lt;_xlfn.NORM.S.INV($B$6),1,0)</x:f>
        <x:v>0</x:v>
      </x:c>
      <x:c r="AO940" s="34" t="n">
        <x:f>IF(SQRT($B$9)*$B940+SQRT(1-$B$9)*T940&lt;_xlfn.NORM.S.INV($B$6),1,0)</x:f>
        <x:v>0</x:v>
      </x:c>
      <x:c r="AP940" s="34" t="n">
        <x:f>IF(SQRT($B$9)*$B940+SQRT(1-$B$9)*U940&lt;_xlfn.NORM.S.INV($B$6),1,0)</x:f>
        <x:v>0</x:v>
      </x:c>
      <x:c r="AQ940" s="34" t="n">
        <x:f>IF(SQRT($B$9)*$B940+SQRT(1-$B$9)*V940&lt;_xlfn.NORM.S.INV($B$6),1,0)</x:f>
        <x:v>0</x:v>
      </x:c>
      <x:c r="AR940" s="34" t="n">
        <x:f>IF(SQRT($B$9)*$B940+SQRT(1-$B$9)*W940&lt;_xlfn.NORM.S.INV($B$6),1,0)</x:f>
        <x:v>0</x:v>
      </x:c>
      <x:c r="AS940" s="34" t="n">
        <x:f>IF(SQRT($B$9)*$B940+SQRT(1-$B$9)*X940&lt;_xlfn.NORM.S.INV($B$6),1,0)</x:f>
        <x:v>0</x:v>
      </x:c>
      <x:c r="AT940" s="34" t="n">
        <x:f>IF(SQRT($B$9)*$B940+SQRT(1-$B$9)*Y940&lt;_xlfn.NORM.S.INV($B$6),1,0)</x:f>
        <x:v>0</x:v>
      </x:c>
      <x:c r="AU940" s="34" t="n">
        <x:f>IF(SQRT($B$9)*$B940+SQRT(1-$B$9)*Z940&lt;_xlfn.NORM.S.INV($B$6),1,0)</x:f>
        <x:v>0</x:v>
      </x:c>
      <x:c r="AV940" s="34" t="n">
        <x:f>IF(SQRT($B$9)*$B940+SQRT(1-$B$9)*AA940&lt;_xlfn.NORM.S.INV($B$6),1,0)</x:f>
        <x:v>0</x:v>
      </x:c>
      <x:c r="AW940" s="34" t="n">
        <x:f>IF(SQRT($C$9)*$B940+SQRT(1-$C$9)*AB940&lt;_xlfn.NORM.S.INV($C$6),1,0)</x:f>
        <x:v>0</x:v>
      </x:c>
      <x:c r="AX940" s="34" t="n">
        <x:f>IF(SQRT($C$9)*$B940+SQRT(1-$C$9)*AC940&lt;_xlfn.NORM.S.INV($C$6),1,0)</x:f>
        <x:v>0</x:v>
      </x:c>
      <x:c r="AY940" s="34" t="n">
        <x:f>IF(SQRT($C$9)*$B940+SQRT(1-$C$9)*AD940&lt;_xlfn.NORM.S.INV($C$6),1,0)</x:f>
        <x:v>0</x:v>
      </x:c>
      <x:c r="AZ940" s="34" t="n">
        <x:f>IF(SQRT($C$9)*$B940+SQRT(1-$C$9)*AE940&lt;_xlfn.NORM.S.INV($C$6),1,0)</x:f>
        <x:v>0</x:v>
      </x:c>
      <x:c r="BA940" s="34" t="n">
        <x:f>IF(SQRT($C$9)*$B940+SQRT(1-$C$9)*AF940&lt;_xlfn.NORM.S.INV($C$6),1,0)</x:f>
        <x:v>0</x:v>
      </x:c>
      <x:c r="BB940" s="34" t="n">
        <x:f>IF(SQRT($C$9)*$B940+SQRT(1-$C$9)*AG940&lt;_xlfn.NORM.S.INV($C$6),1,0)</x:f>
        <x:v>0</x:v>
      </x:c>
      <x:c r="BC940" s="34" t="n">
        <x:f>IF(SQRT($C$9)*$B940+SQRT(1-$C$9)*AH940&lt;_xlfn.NORM.S.INV($C$6),1,0)</x:f>
        <x:v>0</x:v>
      </x:c>
      <x:c r="BD940" s="34" t="n">
        <x:f>IF(SQRT($C$9)*$B940+SQRT(1-$C$9)*AI940&lt;_xlfn.NORM.S.INV($C$6),1,0)</x:f>
        <x:v>0</x:v>
      </x:c>
      <x:c r="BE940" s="34" t="n">
        <x:f>IF(SQRT($C$9)*$B940+SQRT(1-$C$9)*AJ940&lt;_xlfn.NORM.S.INV($C$6),1,0)</x:f>
        <x:v>0</x:v>
      </x:c>
      <x:c r="BF940" s="34" t="n">
        <x:f>IF(SQRT($C$9)*$B940+SQRT(1-$C$9)*AK940&lt;_xlfn.NORM.S.INV($C$6),1,0)</x:f>
        <x:v>0</x:v>
      </x:c>
      <x:c r="BG940" s="34"/>
      <x:c r="BH940" s="34"/>
      <x:c r="BI940" s="34" t="n">
        <x:f>$B$11*(($A$1061)*$C940/$B$12*$B$7+(1-$A$1061)*$D940/$B$12*$C$7)</x:f>
        <x:v>0</x:v>
      </x:c>
      <x:c r="BJ940" s="34" t="n">
        <x:f>$B$11*(($A$1062)*$C940/$B$12*$B$7+(1-$A$1062)*$D940/$B$12*$C$7)</x:f>
        <x:v>0</x:v>
      </x:c>
      <x:c r="BK940" s="34" t="n">
        <x:f>$B$11*(($A$1063)*$C940/$B$12*$B$7+(1-$A$1063)*$D940/$B$12*$C$7)</x:f>
        <x:v>0</x:v>
      </x:c>
      <x:c r="BL940" s="34" t="n">
        <x:f>$B$11*(($A$1064)*$C940/$B$12*$B$7+(1-$A$1064)*$D940/$B$12*$C$7)</x:f>
        <x:v>0</x:v>
      </x:c>
      <x:c r="BM940" s="34" t="n">
        <x:f>$B$11*(($A$1065)*$C940/$B$12*$B$7+(1-$A$1065)*$D940/$B$12*$C$7)</x:f>
        <x:v>0</x:v>
      </x:c>
      <x:c r="BN940" s="34" t="n">
        <x:f>$B$11*(($A$1066)*$C940/$B$12*$B$7+(1-$A$1066)*$D940/$B$12*$C$7)</x:f>
        <x:v>0</x:v>
      </x:c>
      <x:c r="BO940" s="34" t="n">
        <x:f>$B$11*(($A$1067)*$C940/$B$12*$B$7+(1-$A$1067)*$D940/$B$12*$C$7)</x:f>
        <x:v>0</x:v>
      </x:c>
      <x:c r="BP940" s="34" t="n">
        <x:f>$B$11*(($A$1068)*$C940/$B$12*$B$7+(1-$A$1068)*$D940/$B$12*$C$7)</x:f>
        <x:v>0</x:v>
      </x:c>
      <x:c r="BQ940" s="34" t="n">
        <x:f>$B$11*(($A$1069)*$C940/$B$12*$B$7+(1-$A$1069)*$D940/$B$12*$C$7)</x:f>
        <x:v>0</x:v>
      </x:c>
      <x:c r="BR940" s="34" t="n">
        <x:f>$B$11*(($A$1070)*$C940/$B$12*$B$7+(1-$A$1070)*$D940/$B$12*$C$7)</x:f>
        <x:v>0</x:v>
      </x:c>
      <x:c r="BS940" s="34" t="n">
        <x:f>$B$11*(($A$1071)*$C940/$B$12*$B$7+(1-$A$1071)*$D940/$B$12*$C$7)</x:f>
        <x:v>0</x:v>
      </x:c>
      <x:c r="BT940" s="34" t="n">
        <x:f>$B$11*(($A$1072)*$C940/$B$12*$B$7+(1-$A$1072)*$D940/$B$12*$C$7)</x:f>
        <x:v>0</x:v>
      </x:c>
      <x:c r="BU940" s="34" t="n">
        <x:f>$B$11*(($A$1073)*$C940/$B$12*$B$7+(1-$A$1073)*$D940/$B$12*$C$7)</x:f>
        <x:v>0</x:v>
      </x:c>
      <x:c r="BV940" s="34" t="n">
        <x:f>$B$11*(($A$1074)*$C940/$B$12*$B$7+(1-$A$1074)*$D940/$B$12*$C$7)</x:f>
        <x:v>0</x:v>
      </x:c>
      <x:c r="BW940" s="34" t="n">
        <x:f>$B$11*(($A$1075)*$C940/$B$12*$B$7+(1-$A$1075)*$D940/$B$12*$C$7)</x:f>
        <x:v>0</x:v>
      </x:c>
      <x:c r="BX940" s="34" t="n">
        <x:f>$B$11*(($A$1076)*$C940/$B$12*$B$7+(1-$A$1076)*$D940/$B$12*$C$7)</x:f>
        <x:v>0</x:v>
      </x:c>
      <x:c r="BY940" s="34" t="n">
        <x:f>$B$11*(($A$1077)*$C940/$B$12*$B$7+(1-$A$1077)*$D940/$B$12*$C$7)</x:f>
        <x:v>0</x:v>
      </x:c>
      <x:c r="BZ940" s="34" t="n">
        <x:f>$B$11*(($A$1078)*$C940/$B$12*$B$7+(1-$A$1078)*$D940/$B$12*$C$7)</x:f>
        <x:v>0</x:v>
      </x:c>
      <x:c r="CA940" s="34" t="n">
        <x:f>$B$11*(($A$1079)*$C940/$B$12*$B$7+(1-$A$1079)*$D940/$B$12*$C$7)</x:f>
        <x:v>0</x:v>
      </x:c>
      <x:c r="CB940" s="34" t="n">
        <x:f>$B$11*(($A$1080)*$C940/$B$12*$B$7+(1-$A$1080)*$D940/$B$12*$C$7)</x:f>
        <x:v>0</x:v>
      </x:c>
      <x:c r="CC940" s="34" t="n">
        <x:f>$B$11*(($A$1081)*$C940/$B$12*$B$7+(1-$A$1081)*$D940/$B$12*$C$7)</x:f>
        <x:v>0</x:v>
      </x:c>
    </x:row>
    <x:row r="941">
      <x:c r="A941" s="34" t="n">
        <x:v>917</x:v>
      </x:c>
      <x:c r="B941" s="39" t="n">
        <x:v>-0.2002640835617382</x:v>
      </x:c>
      <x:c r="C941" s="1" t="n">
        <x:f>SUM(AM941:AV941)</x:f>
        <x:v>0</x:v>
      </x:c>
      <x:c r="D941" s="1" t="n">
        <x:f>SUM(AW941:BF941)</x:f>
        <x:v>1</x:v>
      </x:c>
      <x:c r="E941" s="17" t="n">
        <x:f>(1-C941/$B$12)*$B$8-C941/$B$12*$B$7</x:f>
        <x:v>0.05</x:v>
      </x:c>
      <x:c r="F941" s="17" t="n">
        <x:f>(1-D941/$B$12)*$C$8-D941/$B$12*$C$7</x:f>
        <x:v>0.021000000000000005</x:v>
      </x:c>
      <x:c r="G941" s="32" t="n">
        <x:f>$B$11*($B$10*C941/$B$12*$B$7+(1-$B$10)*D941/$B$12*$C$7)</x:f>
        <x:v>300</x:v>
      </x:c>
      <x:c r="H941" s="17" t="n">
        <x:f>$B$10*E941+(1-$B$10)*F941</x:f>
        <x:v>0.035500000000000004</x:v>
      </x:c>
      <x:c r="I941" s="34"/>
      <x:c r="J941" s="34"/>
      <x:c r="K941" s="34"/>
      <x:c r="L941" s="34"/>
      <x:c r="M941" s="34"/>
      <x:c r="N941" s="34"/>
      <x:c r="O941" s="34"/>
      <x:c r="P941" s="34"/>
      <x:c r="Q941" s="34"/>
      <x:c r="R941" s="39" t="n">
        <x:v>-1.189887238545854</x:v>
      </x:c>
      <x:c r="S941" s="39" t="n">
        <x:v>-1.438347755155792</x:v>
      </x:c>
      <x:c r="T941" s="39" t="n">
        <x:v>0.5219939538814669</x:v>
      </x:c>
      <x:c r="U941" s="39" t="n">
        <x:v>1.0548865304687165</x:v>
      </x:c>
      <x:c r="V941" s="39" t="n">
        <x:v>0.08418644324493721</x:v>
      </x:c>
      <x:c r="W941" s="39" t="n">
        <x:v>-1.0345988000002262</x:v>
      </x:c>
      <x:c r="X941" s="39" t="n">
        <x:v>1.22063775431381</x:v>
      </x:c>
      <x:c r="Y941" s="39" t="n">
        <x:v>0.22823603217086813</x:v>
      </x:c>
      <x:c r="Z941" s="39" t="n">
        <x:v>-0.5086263727889617</x:v>
      </x:c>
      <x:c r="AA941" s="39" t="n">
        <x:v>-1.0768911887525212</x:v>
      </x:c>
      <x:c r="AB941" s="39" t="n">
        <x:v>0.24431451499164428</x:v>
      </x:c>
      <x:c r="AC941" s="39" t="n">
        <x:v>0.014418045043889062</x:v>
      </x:c>
      <x:c r="AD941" s="39" t="n">
        <x:v>-0.5512344417489276</x:v>
      </x:c>
      <x:c r="AE941" s="39" t="n">
        <x:v>-0.3947457730934977</x:v>
      </x:c>
      <x:c r="AF941" s="39" t="n">
        <x:v>0.9261125935896459</x:v>
      </x:c>
      <x:c r="AG941" s="39" t="n">
        <x:v>1.2870380005354451</x:v>
      </x:c>
      <x:c r="AH941" s="39" t="n">
        <x:v>-1.68676649283498</x:v>
      </x:c>
      <x:c r="AI941" s="39" t="n">
        <x:v>-1.8419469210115953</x:v>
      </x:c>
      <x:c r="AJ941" s="39" t="n">
        <x:v>1.3556194899577885</x:v>
      </x:c>
      <x:c r="AK941" s="39" t="n">
        <x:v>-0.39924384683709996</x:v>
      </x:c>
      <x:c r="AL941" s="34"/>
      <x:c r="AM941" s="34" t="n">
        <x:f>IF(SQRT($B$9)*$B941+SQRT(1-$B$9)*R941&lt;_xlfn.NORM.S.INV($B$6),1,0)</x:f>
        <x:v>0</x:v>
      </x:c>
      <x:c r="AN941" s="34" t="n">
        <x:f>IF(SQRT($B$9)*$B941+SQRT(1-$B$9)*S941&lt;_xlfn.NORM.S.INV($B$6),1,0)</x:f>
        <x:v>0</x:v>
      </x:c>
      <x:c r="AO941" s="34" t="n">
        <x:f>IF(SQRT($B$9)*$B941+SQRT(1-$B$9)*T941&lt;_xlfn.NORM.S.INV($B$6),1,0)</x:f>
        <x:v>0</x:v>
      </x:c>
      <x:c r="AP941" s="34" t="n">
        <x:f>IF(SQRT($B$9)*$B941+SQRT(1-$B$9)*U941&lt;_xlfn.NORM.S.INV($B$6),1,0)</x:f>
        <x:v>0</x:v>
      </x:c>
      <x:c r="AQ941" s="34" t="n">
        <x:f>IF(SQRT($B$9)*$B941+SQRT(1-$B$9)*V941&lt;_xlfn.NORM.S.INV($B$6),1,0)</x:f>
        <x:v>0</x:v>
      </x:c>
      <x:c r="AR941" s="34" t="n">
        <x:f>IF(SQRT($B$9)*$B941+SQRT(1-$B$9)*W941&lt;_xlfn.NORM.S.INV($B$6),1,0)</x:f>
        <x:v>0</x:v>
      </x:c>
      <x:c r="AS941" s="34" t="n">
        <x:f>IF(SQRT($B$9)*$B941+SQRT(1-$B$9)*X941&lt;_xlfn.NORM.S.INV($B$6),1,0)</x:f>
        <x:v>0</x:v>
      </x:c>
      <x:c r="AT941" s="34" t="n">
        <x:f>IF(SQRT($B$9)*$B941+SQRT(1-$B$9)*Y941&lt;_xlfn.NORM.S.INV($B$6),1,0)</x:f>
        <x:v>0</x:v>
      </x:c>
      <x:c r="AU941" s="34" t="n">
        <x:f>IF(SQRT($B$9)*$B941+SQRT(1-$B$9)*Z941&lt;_xlfn.NORM.S.INV($B$6),1,0)</x:f>
        <x:v>0</x:v>
      </x:c>
      <x:c r="AV941" s="34" t="n">
        <x:f>IF(SQRT($B$9)*$B941+SQRT(1-$B$9)*AA941&lt;_xlfn.NORM.S.INV($B$6),1,0)</x:f>
        <x:v>0</x:v>
      </x:c>
      <x:c r="AW941" s="34" t="n">
        <x:f>IF(SQRT($C$9)*$B941+SQRT(1-$C$9)*AB941&lt;_xlfn.NORM.S.INV($C$6),1,0)</x:f>
        <x:v>0</x:v>
      </x:c>
      <x:c r="AX941" s="34" t="n">
        <x:f>IF(SQRT($C$9)*$B941+SQRT(1-$C$9)*AC941&lt;_xlfn.NORM.S.INV($C$6),1,0)</x:f>
        <x:v>0</x:v>
      </x:c>
      <x:c r="AY941" s="34" t="n">
        <x:f>IF(SQRT($C$9)*$B941+SQRT(1-$C$9)*AD941&lt;_xlfn.NORM.S.INV($C$6),1,0)</x:f>
        <x:v>0</x:v>
      </x:c>
      <x:c r="AZ941" s="34" t="n">
        <x:f>IF(SQRT($C$9)*$B941+SQRT(1-$C$9)*AE941&lt;_xlfn.NORM.S.INV($C$6),1,0)</x:f>
        <x:v>0</x:v>
      </x:c>
      <x:c r="BA941" s="34" t="n">
        <x:f>IF(SQRT($C$9)*$B941+SQRT(1-$C$9)*AF941&lt;_xlfn.NORM.S.INV($C$6),1,0)</x:f>
        <x:v>0</x:v>
      </x:c>
      <x:c r="BB941" s="34" t="n">
        <x:f>IF(SQRT($C$9)*$B941+SQRT(1-$C$9)*AG941&lt;_xlfn.NORM.S.INV($C$6),1,0)</x:f>
        <x:v>0</x:v>
      </x:c>
      <x:c r="BC941" s="34" t="n">
        <x:f>IF(SQRT($C$9)*$B941+SQRT(1-$C$9)*AH941&lt;_xlfn.NORM.S.INV($C$6),1,0)</x:f>
        <x:v>0</x:v>
      </x:c>
      <x:c r="BD941" s="34" t="n">
        <x:f>IF(SQRT($C$9)*$B941+SQRT(1-$C$9)*AI941&lt;_xlfn.NORM.S.INV($C$6),1,0)</x:f>
        <x:v>1</x:v>
      </x:c>
      <x:c r="BE941" s="34" t="n">
        <x:f>IF(SQRT($C$9)*$B941+SQRT(1-$C$9)*AJ941&lt;_xlfn.NORM.S.INV($C$6),1,0)</x:f>
        <x:v>0</x:v>
      </x:c>
      <x:c r="BF941" s="34" t="n">
        <x:f>IF(SQRT($C$9)*$B941+SQRT(1-$C$9)*AK941&lt;_xlfn.NORM.S.INV($C$6),1,0)</x:f>
        <x:v>0</x:v>
      </x:c>
      <x:c r="BG941" s="34"/>
      <x:c r="BH941" s="34"/>
      <x:c r="BI941" s="34" t="n">
        <x:f>$B$11*(($A$1061)*$C941/$B$12*$B$7+(1-$A$1061)*$D941/$B$12*$C$7)</x:f>
        <x:v>600</x:v>
      </x:c>
      <x:c r="BJ941" s="34" t="n">
        <x:f>$B$11*(($A$1062)*$C941/$B$12*$B$7+(1-$A$1062)*$D941/$B$12*$C$7)</x:f>
        <x:v>570</x:v>
      </x:c>
      <x:c r="BK941" s="34" t="n">
        <x:f>$B$11*(($A$1063)*$C941/$B$12*$B$7+(1-$A$1063)*$D941/$B$12*$C$7)</x:f>
        <x:v>540</x:v>
      </x:c>
      <x:c r="BL941" s="34" t="n">
        <x:f>$B$11*(($A$1064)*$C941/$B$12*$B$7+(1-$A$1064)*$D941/$B$12*$C$7)</x:f>
        <x:v>509.99999999999994</x:v>
      </x:c>
      <x:c r="BM941" s="34" t="n">
        <x:f>$B$11*(($A$1065)*$C941/$B$12*$B$7+(1-$A$1065)*$D941/$B$12*$C$7)</x:f>
        <x:v>480</x:v>
      </x:c>
      <x:c r="BN941" s="34" t="n">
        <x:f>$B$11*(($A$1066)*$C941/$B$12*$B$7+(1-$A$1066)*$D941/$B$12*$C$7)</x:f>
        <x:v>450</x:v>
      </x:c>
      <x:c r="BO941" s="34" t="n">
        <x:f>$B$11*(($A$1067)*$C941/$B$12*$B$7+(1-$A$1067)*$D941/$B$12*$C$7)</x:f>
        <x:v>419.99999999999994</x:v>
      </x:c>
      <x:c r="BP941" s="34" t="n">
        <x:f>$B$11*(($A$1068)*$C941/$B$12*$B$7+(1-$A$1068)*$D941/$B$12*$C$7)</x:f>
        <x:v>390</x:v>
      </x:c>
      <x:c r="BQ941" s="34" t="n">
        <x:f>$B$11*(($A$1069)*$C941/$B$12*$B$7+(1-$A$1069)*$D941/$B$12*$C$7)</x:f>
        <x:v>360</x:v>
      </x:c>
      <x:c r="BR941" s="34" t="n">
        <x:f>$B$11*(($A$1070)*$C941/$B$12*$B$7+(1-$A$1070)*$D941/$B$12*$C$7)</x:f>
        <x:v>330</x:v>
      </x:c>
      <x:c r="BS941" s="34" t="n">
        <x:f>$B$11*(($A$1071)*$C941/$B$12*$B$7+(1-$A$1071)*$D941/$B$12*$C$7)</x:f>
        <x:v>300</x:v>
      </x:c>
      <x:c r="BT941" s="34" t="n">
        <x:f>$B$11*(($A$1072)*$C941/$B$12*$B$7+(1-$A$1072)*$D941/$B$12*$C$7)</x:f>
        <x:v>270</x:v>
      </x:c>
      <x:c r="BU941" s="34" t="n">
        <x:f>$B$11*(($A$1073)*$C941/$B$12*$B$7+(1-$A$1073)*$D941/$B$12*$C$7)</x:f>
        <x:v>240</x:v>
      </x:c>
      <x:c r="BV941" s="34" t="n">
        <x:f>$B$11*(($A$1074)*$C941/$B$12*$B$7+(1-$A$1074)*$D941/$B$12*$C$7)</x:f>
        <x:v>209.99999999999997</x:v>
      </x:c>
      <x:c r="BW941" s="34" t="n">
        <x:f>$B$11*(($A$1075)*$C941/$B$12*$B$7+(1-$A$1075)*$D941/$B$12*$C$7)</x:f>
        <x:v>180.00000000000003</x:v>
      </x:c>
      <x:c r="BX941" s="34" t="n">
        <x:f>$B$11*(($A$1076)*$C941/$B$12*$B$7+(1-$A$1076)*$D941/$B$12*$C$7)</x:f>
        <x:v>150</x:v>
      </x:c>
      <x:c r="BY941" s="34" t="n">
        <x:f>$B$11*(($A$1077)*$C941/$B$12*$B$7+(1-$A$1077)*$D941/$B$12*$C$7)</x:f>
        <x:v>119.99999999999999</x:v>
      </x:c>
      <x:c r="BZ941" s="34" t="n">
        <x:f>$B$11*(($A$1078)*$C941/$B$12*$B$7+(1-$A$1078)*$D941/$B$12*$C$7)</x:f>
        <x:v>90.00000000000001</x:v>
      </x:c>
      <x:c r="CA941" s="34" t="n">
        <x:f>$B$11*(($A$1079)*$C941/$B$12*$B$7+(1-$A$1079)*$D941/$B$12*$C$7)</x:f>
        <x:v>59.99999999999999</x:v>
      </x:c>
      <x:c r="CB941" s="34" t="n">
        <x:f>$B$11*(($A$1080)*$C941/$B$12*$B$7+(1-$A$1080)*$D941/$B$12*$C$7)</x:f>
        <x:v>30.00000000000003</x:v>
      </x:c>
      <x:c r="CC941" s="34" t="n">
        <x:f>$B$11*(($A$1081)*$C941/$B$12*$B$7+(1-$A$1081)*$D941/$B$12*$C$7)</x:f>
        <x:v>0</x:v>
      </x:c>
    </x:row>
    <x:row r="942">
      <x:c r="A942" s="34" t="n">
        <x:v>918</x:v>
      </x:c>
      <x:c r="B942" s="39" t="n">
        <x:v>-0.5861885287245857</x:v>
      </x:c>
      <x:c r="C942" s="1" t="n">
        <x:f>SUM(AM942:AV942)</x:f>
        <x:v>0</x:v>
      </x:c>
      <x:c r="D942" s="1" t="n">
        <x:f>SUM(AW942:BF942)</x:f>
        <x:v>0</x:v>
      </x:c>
      <x:c r="E942" s="17" t="n">
        <x:f>(1-C942/$B$12)*$B$8-C942/$B$12*$B$7</x:f>
        <x:v>0.05</x:v>
      </x:c>
      <x:c r="F942" s="17" t="n">
        <x:f>(1-D942/$B$12)*$C$8-D942/$B$12*$C$7</x:f>
        <x:v>0.09</x:v>
      </x:c>
      <x:c r="G942" s="32" t="n">
        <x:f>$B$11*($B$10*C942/$B$12*$B$7+(1-$B$10)*D942/$B$12*$C$7)</x:f>
        <x:v>0</x:v>
      </x:c>
      <x:c r="H942" s="17" t="n">
        <x:f>$B$10*E942+(1-$B$10)*F942</x:f>
        <x:v>0.07</x:v>
      </x:c>
      <x:c r="I942" s="34"/>
      <x:c r="J942" s="34"/>
      <x:c r="K942" s="34"/>
      <x:c r="L942" s="34"/>
      <x:c r="M942" s="34"/>
      <x:c r="N942" s="34"/>
      <x:c r="O942" s="34"/>
      <x:c r="P942" s="34"/>
      <x:c r="Q942" s="34"/>
      <x:c r="R942" s="39" t="n">
        <x:v>0.8221303474216515</x:v>
      </x:c>
      <x:c r="S942" s="39" t="n">
        <x:v>0.11932075010295655</x:v>
      </x:c>
      <x:c r="T942" s="39" t="n">
        <x:v>0.340239294292525</x:v>
      </x:c>
      <x:c r="U942" s="39" t="n">
        <x:v>-1.2622195120764212</x:v>
      </x:c>
      <x:c r="V942" s="39" t="n">
        <x:v>-1.1626731786384839</x:v>
      </x:c>
      <x:c r="W942" s="39" t="n">
        <x:v>-1.4387662721331627</x:v>
      </x:c>
      <x:c r="X942" s="39" t="n">
        <x:v>0.29169319059744314</x:v>
      </x:c>
      <x:c r="Y942" s="39" t="n">
        <x:v>-1.1876554832285882</x:v>
      </x:c>
      <x:c r="Z942" s="39" t="n">
        <x:v>0.8648528758126506</x:v>
      </x:c>
      <x:c r="AA942" s="39" t="n">
        <x:v>0.8920328156538476</x:v>
      </x:c>
      <x:c r="AB942" s="39" t="n">
        <x:v>-0.12036473868795944</x:v>
      </x:c>
      <x:c r="AC942" s="39" t="n">
        <x:v>-0.61739759390122</x:v>
      </x:c>
      <x:c r="AD942" s="39" t="n">
        <x:v>1.4973143965466438</x:v>
      </x:c>
      <x:c r="AE942" s="39" t="n">
        <x:v>0.3190530488737929</x:v>
      </x:c>
      <x:c r="AF942" s="39" t="n">
        <x:v>0.32369009499456514</x:v>
      </x:c>
      <x:c r="AG942" s="39" t="n">
        <x:v>1.713108293418986</x:v>
      </x:c>
      <x:c r="AH942" s="39" t="n">
        <x:v>0.7602682402047621</x:v>
      </x:c>
      <x:c r="AI942" s="39" t="n">
        <x:v>-1.2059915040084208</x:v>
      </x:c>
      <x:c r="AJ942" s="39" t="n">
        <x:v>-0.5908995046706894</x:v>
      </x:c>
      <x:c r="AK942" s="39" t="n">
        <x:v>0.43679959360100873</x:v>
      </x:c>
      <x:c r="AL942" s="34"/>
      <x:c r="AM942" s="34" t="n">
        <x:f>IF(SQRT($B$9)*$B942+SQRT(1-$B$9)*R942&lt;_xlfn.NORM.S.INV($B$6),1,0)</x:f>
        <x:v>0</x:v>
      </x:c>
      <x:c r="AN942" s="34" t="n">
        <x:f>IF(SQRT($B$9)*$B942+SQRT(1-$B$9)*S942&lt;_xlfn.NORM.S.INV($B$6),1,0)</x:f>
        <x:v>0</x:v>
      </x:c>
      <x:c r="AO942" s="34" t="n">
        <x:f>IF(SQRT($B$9)*$B942+SQRT(1-$B$9)*T942&lt;_xlfn.NORM.S.INV($B$6),1,0)</x:f>
        <x:v>0</x:v>
      </x:c>
      <x:c r="AP942" s="34" t="n">
        <x:f>IF(SQRT($B$9)*$B942+SQRT(1-$B$9)*U942&lt;_xlfn.NORM.S.INV($B$6),1,0)</x:f>
        <x:v>0</x:v>
      </x:c>
      <x:c r="AQ942" s="34" t="n">
        <x:f>IF(SQRT($B$9)*$B942+SQRT(1-$B$9)*V942&lt;_xlfn.NORM.S.INV($B$6),1,0)</x:f>
        <x:v>0</x:v>
      </x:c>
      <x:c r="AR942" s="34" t="n">
        <x:f>IF(SQRT($B$9)*$B942+SQRT(1-$B$9)*W942&lt;_xlfn.NORM.S.INV($B$6),1,0)</x:f>
        <x:v>0</x:v>
      </x:c>
      <x:c r="AS942" s="34" t="n">
        <x:f>IF(SQRT($B$9)*$B942+SQRT(1-$B$9)*X942&lt;_xlfn.NORM.S.INV($B$6),1,0)</x:f>
        <x:v>0</x:v>
      </x:c>
      <x:c r="AT942" s="34" t="n">
        <x:f>IF(SQRT($B$9)*$B942+SQRT(1-$B$9)*Y942&lt;_xlfn.NORM.S.INV($B$6),1,0)</x:f>
        <x:v>0</x:v>
      </x:c>
      <x:c r="AU942" s="34" t="n">
        <x:f>IF(SQRT($B$9)*$B942+SQRT(1-$B$9)*Z942&lt;_xlfn.NORM.S.INV($B$6),1,0)</x:f>
        <x:v>0</x:v>
      </x:c>
      <x:c r="AV942" s="34" t="n">
        <x:f>IF(SQRT($B$9)*$B942+SQRT(1-$B$9)*AA942&lt;_xlfn.NORM.S.INV($B$6),1,0)</x:f>
        <x:v>0</x:v>
      </x:c>
      <x:c r="AW942" s="34" t="n">
        <x:f>IF(SQRT($C$9)*$B942+SQRT(1-$C$9)*AB942&lt;_xlfn.NORM.S.INV($C$6),1,0)</x:f>
        <x:v>0</x:v>
      </x:c>
      <x:c r="AX942" s="34" t="n">
        <x:f>IF(SQRT($C$9)*$B942+SQRT(1-$C$9)*AC942&lt;_xlfn.NORM.S.INV($C$6),1,0)</x:f>
        <x:v>0</x:v>
      </x:c>
      <x:c r="AY942" s="34" t="n">
        <x:f>IF(SQRT($C$9)*$B942+SQRT(1-$C$9)*AD942&lt;_xlfn.NORM.S.INV($C$6),1,0)</x:f>
        <x:v>0</x:v>
      </x:c>
      <x:c r="AZ942" s="34" t="n">
        <x:f>IF(SQRT($C$9)*$B942+SQRT(1-$C$9)*AE942&lt;_xlfn.NORM.S.INV($C$6),1,0)</x:f>
        <x:v>0</x:v>
      </x:c>
      <x:c r="BA942" s="34" t="n">
        <x:f>IF(SQRT($C$9)*$B942+SQRT(1-$C$9)*AF942&lt;_xlfn.NORM.S.INV($C$6),1,0)</x:f>
        <x:v>0</x:v>
      </x:c>
      <x:c r="BB942" s="34" t="n">
        <x:f>IF(SQRT($C$9)*$B942+SQRT(1-$C$9)*AG942&lt;_xlfn.NORM.S.INV($C$6),1,0)</x:f>
        <x:v>0</x:v>
      </x:c>
      <x:c r="BC942" s="34" t="n">
        <x:f>IF(SQRT($C$9)*$B942+SQRT(1-$C$9)*AH942&lt;_xlfn.NORM.S.INV($C$6),1,0)</x:f>
        <x:v>0</x:v>
      </x:c>
      <x:c r="BD942" s="34" t="n">
        <x:f>IF(SQRT($C$9)*$B942+SQRT(1-$C$9)*AI942&lt;_xlfn.NORM.S.INV($C$6),1,0)</x:f>
        <x:v>0</x:v>
      </x:c>
      <x:c r="BE942" s="34" t="n">
        <x:f>IF(SQRT($C$9)*$B942+SQRT(1-$C$9)*AJ942&lt;_xlfn.NORM.S.INV($C$6),1,0)</x:f>
        <x:v>0</x:v>
      </x:c>
      <x:c r="BF942" s="34" t="n">
        <x:f>IF(SQRT($C$9)*$B942+SQRT(1-$C$9)*AK942&lt;_xlfn.NORM.S.INV($C$6),1,0)</x:f>
        <x:v>0</x:v>
      </x:c>
      <x:c r="BG942" s="34"/>
      <x:c r="BH942" s="34"/>
      <x:c r="BI942" s="34" t="n">
        <x:f>$B$11*(($A$1061)*$C942/$B$12*$B$7+(1-$A$1061)*$D942/$B$12*$C$7)</x:f>
        <x:v>0</x:v>
      </x:c>
      <x:c r="BJ942" s="34" t="n">
        <x:f>$B$11*(($A$1062)*$C942/$B$12*$B$7+(1-$A$1062)*$D942/$B$12*$C$7)</x:f>
        <x:v>0</x:v>
      </x:c>
      <x:c r="BK942" s="34" t="n">
        <x:f>$B$11*(($A$1063)*$C942/$B$12*$B$7+(1-$A$1063)*$D942/$B$12*$C$7)</x:f>
        <x:v>0</x:v>
      </x:c>
      <x:c r="BL942" s="34" t="n">
        <x:f>$B$11*(($A$1064)*$C942/$B$12*$B$7+(1-$A$1064)*$D942/$B$12*$C$7)</x:f>
        <x:v>0</x:v>
      </x:c>
      <x:c r="BM942" s="34" t="n">
        <x:f>$B$11*(($A$1065)*$C942/$B$12*$B$7+(1-$A$1065)*$D942/$B$12*$C$7)</x:f>
        <x:v>0</x:v>
      </x:c>
      <x:c r="BN942" s="34" t="n">
        <x:f>$B$11*(($A$1066)*$C942/$B$12*$B$7+(1-$A$1066)*$D942/$B$12*$C$7)</x:f>
        <x:v>0</x:v>
      </x:c>
      <x:c r="BO942" s="34" t="n">
        <x:f>$B$11*(($A$1067)*$C942/$B$12*$B$7+(1-$A$1067)*$D942/$B$12*$C$7)</x:f>
        <x:v>0</x:v>
      </x:c>
      <x:c r="BP942" s="34" t="n">
        <x:f>$B$11*(($A$1068)*$C942/$B$12*$B$7+(1-$A$1068)*$D942/$B$12*$C$7)</x:f>
        <x:v>0</x:v>
      </x:c>
      <x:c r="BQ942" s="34" t="n">
        <x:f>$B$11*(($A$1069)*$C942/$B$12*$B$7+(1-$A$1069)*$D942/$B$12*$C$7)</x:f>
        <x:v>0</x:v>
      </x:c>
      <x:c r="BR942" s="34" t="n">
        <x:f>$B$11*(($A$1070)*$C942/$B$12*$B$7+(1-$A$1070)*$D942/$B$12*$C$7)</x:f>
        <x:v>0</x:v>
      </x:c>
      <x:c r="BS942" s="34" t="n">
        <x:f>$B$11*(($A$1071)*$C942/$B$12*$B$7+(1-$A$1071)*$D942/$B$12*$C$7)</x:f>
        <x:v>0</x:v>
      </x:c>
      <x:c r="BT942" s="34" t="n">
        <x:f>$B$11*(($A$1072)*$C942/$B$12*$B$7+(1-$A$1072)*$D942/$B$12*$C$7)</x:f>
        <x:v>0</x:v>
      </x:c>
      <x:c r="BU942" s="34" t="n">
        <x:f>$B$11*(($A$1073)*$C942/$B$12*$B$7+(1-$A$1073)*$D942/$B$12*$C$7)</x:f>
        <x:v>0</x:v>
      </x:c>
      <x:c r="BV942" s="34" t="n">
        <x:f>$B$11*(($A$1074)*$C942/$B$12*$B$7+(1-$A$1074)*$D942/$B$12*$C$7)</x:f>
        <x:v>0</x:v>
      </x:c>
      <x:c r="BW942" s="34" t="n">
        <x:f>$B$11*(($A$1075)*$C942/$B$12*$B$7+(1-$A$1075)*$D942/$B$12*$C$7)</x:f>
        <x:v>0</x:v>
      </x:c>
      <x:c r="BX942" s="34" t="n">
        <x:f>$B$11*(($A$1076)*$C942/$B$12*$B$7+(1-$A$1076)*$D942/$B$12*$C$7)</x:f>
        <x:v>0</x:v>
      </x:c>
      <x:c r="BY942" s="34" t="n">
        <x:f>$B$11*(($A$1077)*$C942/$B$12*$B$7+(1-$A$1077)*$D942/$B$12*$C$7)</x:f>
        <x:v>0</x:v>
      </x:c>
      <x:c r="BZ942" s="34" t="n">
        <x:f>$B$11*(($A$1078)*$C942/$B$12*$B$7+(1-$A$1078)*$D942/$B$12*$C$7)</x:f>
        <x:v>0</x:v>
      </x:c>
      <x:c r="CA942" s="34" t="n">
        <x:f>$B$11*(($A$1079)*$C942/$B$12*$B$7+(1-$A$1079)*$D942/$B$12*$C$7)</x:f>
        <x:v>0</x:v>
      </x:c>
      <x:c r="CB942" s="34" t="n">
        <x:f>$B$11*(($A$1080)*$C942/$B$12*$B$7+(1-$A$1080)*$D942/$B$12*$C$7)</x:f>
        <x:v>0</x:v>
      </x:c>
      <x:c r="CC942" s="34" t="n">
        <x:f>$B$11*(($A$1081)*$C942/$B$12*$B$7+(1-$A$1081)*$D942/$B$12*$C$7)</x:f>
        <x:v>0</x:v>
      </x:c>
    </x:row>
    <x:row r="943">
      <x:c r="A943" s="34" t="n">
        <x:v>919</x:v>
      </x:c>
      <x:c r="B943" s="39" t="n">
        <x:v>-0.21713264456459813</x:v>
      </x:c>
      <x:c r="C943" s="1" t="n">
        <x:f>SUM(AM943:AV943)</x:f>
        <x:v>0</x:v>
      </x:c>
      <x:c r="D943" s="1" t="n">
        <x:f>SUM(AW943:BF943)</x:f>
        <x:v>0</x:v>
      </x:c>
      <x:c r="E943" s="17" t="n">
        <x:f>(1-C943/$B$12)*$B$8-C943/$B$12*$B$7</x:f>
        <x:v>0.05</x:v>
      </x:c>
      <x:c r="F943" s="17" t="n">
        <x:f>(1-D943/$B$12)*$C$8-D943/$B$12*$C$7</x:f>
        <x:v>0.09</x:v>
      </x:c>
      <x:c r="G943" s="32" t="n">
        <x:f>$B$11*($B$10*C943/$B$12*$B$7+(1-$B$10)*D943/$B$12*$C$7)</x:f>
        <x:v>0</x:v>
      </x:c>
      <x:c r="H943" s="17" t="n">
        <x:f>$B$10*E943+(1-$B$10)*F943</x:f>
        <x:v>0.07</x:v>
      </x:c>
      <x:c r="I943" s="34"/>
      <x:c r="J943" s="34"/>
      <x:c r="K943" s="34"/>
      <x:c r="L943" s="34"/>
      <x:c r="M943" s="34"/>
      <x:c r="N943" s="34"/>
      <x:c r="O943" s="34"/>
      <x:c r="P943" s="34"/>
      <x:c r="Q943" s="34"/>
      <x:c r="R943" s="39" t="n">
        <x:v>-0.8548661468419432</x:v>
      </x:c>
      <x:c r="S943" s="39" t="n">
        <x:v>0.9306921072330296</x:v>
      </x:c>
      <x:c r="T943" s="39" t="n">
        <x:v>-1.1747392841953703</x:v>
      </x:c>
      <x:c r="U943" s="39" t="n">
        <x:v>-0.774163409633678</x:v>
      </x:c>
      <x:c r="V943" s="39" t="n">
        <x:v>1.458391438014792</x:v>
      </x:c>
      <x:c r="W943" s="39" t="n">
        <x:v>1.7220748892728703</x:v>
      </x:c>
      <x:c r="X943" s="39" t="n">
        <x:v>1.1525072995156396</x:v>
      </x:c>
      <x:c r="Y943" s="39" t="n">
        <x:v>1.482572501317891</x:v>
      </x:c>
      <x:c r="Z943" s="39" t="n">
        <x:v>1.0539032508765058</x:v>
      </x:c>
      <x:c r="AA943" s="39" t="n">
        <x:v>-0.8677369174612889</x:v>
      </x:c>
      <x:c r="AB943" s="39" t="n">
        <x:v>-0.12209033345419688</x:v>
      </x:c>
      <x:c r="AC943" s="39" t="n">
        <x:v>0.09780749663201807</x:v>
      </x:c>
      <x:c r="AD943" s="39" t="n">
        <x:v>-0.026887424325635415</x:v>
      </x:c>
      <x:c r="AE943" s="39" t="n">
        <x:v>1.0654539121650688</x:v>
      </x:c>
      <x:c r="AF943" s="39" t="n">
        <x:v>-0.21203035614953503</x:v>
      </x:c>
      <x:c r="AG943" s="39" t="n">
        <x:v>0.1952895237529989</x:v>
      </x:c>
      <x:c r="AH943" s="39" t="n">
        <x:v>-0.5858081068991627</x:v>
      </x:c>
      <x:c r="AI943" s="39" t="n">
        <x:v>-0.983055227064648</x:v>
      </x:c>
      <x:c r="AJ943" s="39" t="n">
        <x:v>-0.9791514342266106</x:v>
      </x:c>
      <x:c r="AK943" s="39" t="n">
        <x:v>0.10542628155525086</x:v>
      </x:c>
      <x:c r="AL943" s="34"/>
      <x:c r="AM943" s="34" t="n">
        <x:f>IF(SQRT($B$9)*$B943+SQRT(1-$B$9)*R943&lt;_xlfn.NORM.S.INV($B$6),1,0)</x:f>
        <x:v>0</x:v>
      </x:c>
      <x:c r="AN943" s="34" t="n">
        <x:f>IF(SQRT($B$9)*$B943+SQRT(1-$B$9)*S943&lt;_xlfn.NORM.S.INV($B$6),1,0)</x:f>
        <x:v>0</x:v>
      </x:c>
      <x:c r="AO943" s="34" t="n">
        <x:f>IF(SQRT($B$9)*$B943+SQRT(1-$B$9)*T943&lt;_xlfn.NORM.S.INV($B$6),1,0)</x:f>
        <x:v>0</x:v>
      </x:c>
      <x:c r="AP943" s="34" t="n">
        <x:f>IF(SQRT($B$9)*$B943+SQRT(1-$B$9)*U943&lt;_xlfn.NORM.S.INV($B$6),1,0)</x:f>
        <x:v>0</x:v>
      </x:c>
      <x:c r="AQ943" s="34" t="n">
        <x:f>IF(SQRT($B$9)*$B943+SQRT(1-$B$9)*V943&lt;_xlfn.NORM.S.INV($B$6),1,0)</x:f>
        <x:v>0</x:v>
      </x:c>
      <x:c r="AR943" s="34" t="n">
        <x:f>IF(SQRT($B$9)*$B943+SQRT(1-$B$9)*W943&lt;_xlfn.NORM.S.INV($B$6),1,0)</x:f>
        <x:v>0</x:v>
      </x:c>
      <x:c r="AS943" s="34" t="n">
        <x:f>IF(SQRT($B$9)*$B943+SQRT(1-$B$9)*X943&lt;_xlfn.NORM.S.INV($B$6),1,0)</x:f>
        <x:v>0</x:v>
      </x:c>
      <x:c r="AT943" s="34" t="n">
        <x:f>IF(SQRT($B$9)*$B943+SQRT(1-$B$9)*Y943&lt;_xlfn.NORM.S.INV($B$6),1,0)</x:f>
        <x:v>0</x:v>
      </x:c>
      <x:c r="AU943" s="34" t="n">
        <x:f>IF(SQRT($B$9)*$B943+SQRT(1-$B$9)*Z943&lt;_xlfn.NORM.S.INV($B$6),1,0)</x:f>
        <x:v>0</x:v>
      </x:c>
      <x:c r="AV943" s="34" t="n">
        <x:f>IF(SQRT($B$9)*$B943+SQRT(1-$B$9)*AA943&lt;_xlfn.NORM.S.INV($B$6),1,0)</x:f>
        <x:v>0</x:v>
      </x:c>
      <x:c r="AW943" s="34" t="n">
        <x:f>IF(SQRT($C$9)*$B943+SQRT(1-$C$9)*AB943&lt;_xlfn.NORM.S.INV($C$6),1,0)</x:f>
        <x:v>0</x:v>
      </x:c>
      <x:c r="AX943" s="34" t="n">
        <x:f>IF(SQRT($C$9)*$B943+SQRT(1-$C$9)*AC943&lt;_xlfn.NORM.S.INV($C$6),1,0)</x:f>
        <x:v>0</x:v>
      </x:c>
      <x:c r="AY943" s="34" t="n">
        <x:f>IF(SQRT($C$9)*$B943+SQRT(1-$C$9)*AD943&lt;_xlfn.NORM.S.INV($C$6),1,0)</x:f>
        <x:v>0</x:v>
      </x:c>
      <x:c r="AZ943" s="34" t="n">
        <x:f>IF(SQRT($C$9)*$B943+SQRT(1-$C$9)*AE943&lt;_xlfn.NORM.S.INV($C$6),1,0)</x:f>
        <x:v>0</x:v>
      </x:c>
      <x:c r="BA943" s="34" t="n">
        <x:f>IF(SQRT($C$9)*$B943+SQRT(1-$C$9)*AF943&lt;_xlfn.NORM.S.INV($C$6),1,0)</x:f>
        <x:v>0</x:v>
      </x:c>
      <x:c r="BB943" s="34" t="n">
        <x:f>IF(SQRT($C$9)*$B943+SQRT(1-$C$9)*AG943&lt;_xlfn.NORM.S.INV($C$6),1,0)</x:f>
        <x:v>0</x:v>
      </x:c>
      <x:c r="BC943" s="34" t="n">
        <x:f>IF(SQRT($C$9)*$B943+SQRT(1-$C$9)*AH943&lt;_xlfn.NORM.S.INV($C$6),1,0)</x:f>
        <x:v>0</x:v>
      </x:c>
      <x:c r="BD943" s="34" t="n">
        <x:f>IF(SQRT($C$9)*$B943+SQRT(1-$C$9)*AI943&lt;_xlfn.NORM.S.INV($C$6),1,0)</x:f>
        <x:v>0</x:v>
      </x:c>
      <x:c r="BE943" s="34" t="n">
        <x:f>IF(SQRT($C$9)*$B943+SQRT(1-$C$9)*AJ943&lt;_xlfn.NORM.S.INV($C$6),1,0)</x:f>
        <x:v>0</x:v>
      </x:c>
      <x:c r="BF943" s="34" t="n">
        <x:f>IF(SQRT($C$9)*$B943+SQRT(1-$C$9)*AK943&lt;_xlfn.NORM.S.INV($C$6),1,0)</x:f>
        <x:v>0</x:v>
      </x:c>
      <x:c r="BG943" s="34"/>
      <x:c r="BH943" s="34"/>
      <x:c r="BI943" s="34" t="n">
        <x:f>$B$11*(($A$1061)*$C943/$B$12*$B$7+(1-$A$1061)*$D943/$B$12*$C$7)</x:f>
        <x:v>0</x:v>
      </x:c>
      <x:c r="BJ943" s="34" t="n">
        <x:f>$B$11*(($A$1062)*$C943/$B$12*$B$7+(1-$A$1062)*$D943/$B$12*$C$7)</x:f>
        <x:v>0</x:v>
      </x:c>
      <x:c r="BK943" s="34" t="n">
        <x:f>$B$11*(($A$1063)*$C943/$B$12*$B$7+(1-$A$1063)*$D943/$B$12*$C$7)</x:f>
        <x:v>0</x:v>
      </x:c>
      <x:c r="BL943" s="34" t="n">
        <x:f>$B$11*(($A$1064)*$C943/$B$12*$B$7+(1-$A$1064)*$D943/$B$12*$C$7)</x:f>
        <x:v>0</x:v>
      </x:c>
      <x:c r="BM943" s="34" t="n">
        <x:f>$B$11*(($A$1065)*$C943/$B$12*$B$7+(1-$A$1065)*$D943/$B$12*$C$7)</x:f>
        <x:v>0</x:v>
      </x:c>
      <x:c r="BN943" s="34" t="n">
        <x:f>$B$11*(($A$1066)*$C943/$B$12*$B$7+(1-$A$1066)*$D943/$B$12*$C$7)</x:f>
        <x:v>0</x:v>
      </x:c>
      <x:c r="BO943" s="34" t="n">
        <x:f>$B$11*(($A$1067)*$C943/$B$12*$B$7+(1-$A$1067)*$D943/$B$12*$C$7)</x:f>
        <x:v>0</x:v>
      </x:c>
      <x:c r="BP943" s="34" t="n">
        <x:f>$B$11*(($A$1068)*$C943/$B$12*$B$7+(1-$A$1068)*$D943/$B$12*$C$7)</x:f>
        <x:v>0</x:v>
      </x:c>
      <x:c r="BQ943" s="34" t="n">
        <x:f>$B$11*(($A$1069)*$C943/$B$12*$B$7+(1-$A$1069)*$D943/$B$12*$C$7)</x:f>
        <x:v>0</x:v>
      </x:c>
      <x:c r="BR943" s="34" t="n">
        <x:f>$B$11*(($A$1070)*$C943/$B$12*$B$7+(1-$A$1070)*$D943/$B$12*$C$7)</x:f>
        <x:v>0</x:v>
      </x:c>
      <x:c r="BS943" s="34" t="n">
        <x:f>$B$11*(($A$1071)*$C943/$B$12*$B$7+(1-$A$1071)*$D943/$B$12*$C$7)</x:f>
        <x:v>0</x:v>
      </x:c>
      <x:c r="BT943" s="34" t="n">
        <x:f>$B$11*(($A$1072)*$C943/$B$12*$B$7+(1-$A$1072)*$D943/$B$12*$C$7)</x:f>
        <x:v>0</x:v>
      </x:c>
      <x:c r="BU943" s="34" t="n">
        <x:f>$B$11*(($A$1073)*$C943/$B$12*$B$7+(1-$A$1073)*$D943/$B$12*$C$7)</x:f>
        <x:v>0</x:v>
      </x:c>
      <x:c r="BV943" s="34" t="n">
        <x:f>$B$11*(($A$1074)*$C943/$B$12*$B$7+(1-$A$1074)*$D943/$B$12*$C$7)</x:f>
        <x:v>0</x:v>
      </x:c>
      <x:c r="BW943" s="34" t="n">
        <x:f>$B$11*(($A$1075)*$C943/$B$12*$B$7+(1-$A$1075)*$D943/$B$12*$C$7)</x:f>
        <x:v>0</x:v>
      </x:c>
      <x:c r="BX943" s="34" t="n">
        <x:f>$B$11*(($A$1076)*$C943/$B$12*$B$7+(1-$A$1076)*$D943/$B$12*$C$7)</x:f>
        <x:v>0</x:v>
      </x:c>
      <x:c r="BY943" s="34" t="n">
        <x:f>$B$11*(($A$1077)*$C943/$B$12*$B$7+(1-$A$1077)*$D943/$B$12*$C$7)</x:f>
        <x:v>0</x:v>
      </x:c>
      <x:c r="BZ943" s="34" t="n">
        <x:f>$B$11*(($A$1078)*$C943/$B$12*$B$7+(1-$A$1078)*$D943/$B$12*$C$7)</x:f>
        <x:v>0</x:v>
      </x:c>
      <x:c r="CA943" s="34" t="n">
        <x:f>$B$11*(($A$1079)*$C943/$B$12*$B$7+(1-$A$1079)*$D943/$B$12*$C$7)</x:f>
        <x:v>0</x:v>
      </x:c>
      <x:c r="CB943" s="34" t="n">
        <x:f>$B$11*(($A$1080)*$C943/$B$12*$B$7+(1-$A$1080)*$D943/$B$12*$C$7)</x:f>
        <x:v>0</x:v>
      </x:c>
      <x:c r="CC943" s="34" t="n">
        <x:f>$B$11*(($A$1081)*$C943/$B$12*$B$7+(1-$A$1081)*$D943/$B$12*$C$7)</x:f>
        <x:v>0</x:v>
      </x:c>
    </x:row>
    <x:row r="944">
      <x:c r="A944" s="34" t="n">
        <x:v>920</x:v>
      </x:c>
      <x:c r="B944" s="39" t="n">
        <x:v>-1.7697690184996815</x:v>
      </x:c>
      <x:c r="C944" s="1" t="n">
        <x:f>SUM(AM944:AV944)</x:f>
        <x:v>1</x:v>
      </x:c>
      <x:c r="D944" s="1" t="n">
        <x:f>SUM(AW944:BF944)</x:f>
        <x:v>0</x:v>
      </x:c>
      <x:c r="E944" s="17" t="n">
        <x:f>(1-C944/$B$12)*$B$8-C944/$B$12*$B$7</x:f>
        <x:v>0.0049999999999999975</x:v>
      </x:c>
      <x:c r="F944" s="17" t="n">
        <x:f>(1-D944/$B$12)*$C$8-D944/$B$12*$C$7</x:f>
        <x:v>0.09</x:v>
      </x:c>
      <x:c r="G944" s="32" t="n">
        <x:f>$B$11*($B$10*C944/$B$12*$B$7+(1-$B$10)*D944/$B$12*$C$7)</x:f>
        <x:v>200.00000000000003</x:v>
      </x:c>
      <x:c r="H944" s="17" t="n">
        <x:f>$B$10*E944+(1-$B$10)*F944</x:f>
        <x:v>0.0475</x:v>
      </x:c>
      <x:c r="I944" s="34"/>
      <x:c r="J944" s="34"/>
      <x:c r="K944" s="34"/>
      <x:c r="L944" s="34"/>
      <x:c r="M944" s="34"/>
      <x:c r="N944" s="34"/>
      <x:c r="O944" s="34"/>
      <x:c r="P944" s="34"/>
      <x:c r="Q944" s="34"/>
      <x:c r="R944" s="39" t="n">
        <x:v>0.07219377226448069</x:v>
      </x:c>
      <x:c r="S944" s="39" t="n">
        <x:v>0.7381048484850077</x:v>
      </x:c>
      <x:c r="T944" s="39" t="n">
        <x:v>0.09595763489816224</x:v>
      </x:c>
      <x:c r="U944" s="39" t="n">
        <x:v>1.8780835251607404</x:v>
      </x:c>
      <x:c r="V944" s="39" t="n">
        <x:v>1.7310780371476386</x:v>
      </x:c>
      <x:c r="W944" s="39" t="n">
        <x:v>0.7402663874979739</x:v>
      </x:c>
      <x:c r="X944" s="39" t="n">
        <x:v>-0.8292712459229076</x:v>
      </x:c>
      <x:c r="Y944" s="39" t="n">
        <x:v>-0.7040790634642926</x:v>
      </x:c>
      <x:c r="Z944" s="39" t="n">
        <x:v>1.8137466610767938</x:v>
      </x:c>
      <x:c r="AA944" s="39" t="n">
        <x:v>-2.1007984614078423</x:v>
      </x:c>
      <x:c r="AB944" s="39" t="n">
        <x:v>0.4437908593114589</x:v>
      </x:c>
      <x:c r="AC944" s="39" t="n">
        <x:v>-0.32788962346728057</x:v>
      </x:c>
      <x:c r="AD944" s="39" t="n">
        <x:v>0.1797401124221412</x:v>
      </x:c>
      <x:c r="AE944" s="39" t="n">
        <x:v>0.5177506553229447</x:v>
      </x:c>
      <x:c r="AF944" s="39" t="n">
        <x:v>0.24179498811386138</x:v>
      </x:c>
      <x:c r="AG944" s="39" t="n">
        <x:v>1.2752940838420008</x:v>
      </x:c>
      <x:c r="AH944" s="39" t="n">
        <x:v>0.7011008848295</x:v>
      </x:c>
      <x:c r="AI944" s="39" t="n">
        <x:v>0.9082131451402509</x:v>
      </x:c>
      <x:c r="AJ944" s="39" t="n">
        <x:v>-0.1047297945636187</x:v>
      </x:c>
      <x:c r="AK944" s="39" t="n">
        <x:v>1.120773489566525</x:v>
      </x:c>
      <x:c r="AL944" s="34"/>
      <x:c r="AM944" s="34" t="n">
        <x:f>IF(SQRT($B$9)*$B944+SQRT(1-$B$9)*R944&lt;_xlfn.NORM.S.INV($B$6),1,0)</x:f>
        <x:v>0</x:v>
      </x:c>
      <x:c r="AN944" s="34" t="n">
        <x:f>IF(SQRT($B$9)*$B944+SQRT(1-$B$9)*S944&lt;_xlfn.NORM.S.INV($B$6),1,0)</x:f>
        <x:v>0</x:v>
      </x:c>
      <x:c r="AO944" s="34" t="n">
        <x:f>IF(SQRT($B$9)*$B944+SQRT(1-$B$9)*T944&lt;_xlfn.NORM.S.INV($B$6),1,0)</x:f>
        <x:v>0</x:v>
      </x:c>
      <x:c r="AP944" s="34" t="n">
        <x:f>IF(SQRT($B$9)*$B944+SQRT(1-$B$9)*U944&lt;_xlfn.NORM.S.INV($B$6),1,0)</x:f>
        <x:v>0</x:v>
      </x:c>
      <x:c r="AQ944" s="34" t="n">
        <x:f>IF(SQRT($B$9)*$B944+SQRT(1-$B$9)*V944&lt;_xlfn.NORM.S.INV($B$6),1,0)</x:f>
        <x:v>0</x:v>
      </x:c>
      <x:c r="AR944" s="34" t="n">
        <x:f>IF(SQRT($B$9)*$B944+SQRT(1-$B$9)*W944&lt;_xlfn.NORM.S.INV($B$6),1,0)</x:f>
        <x:v>0</x:v>
      </x:c>
      <x:c r="AS944" s="34" t="n">
        <x:f>IF(SQRT($B$9)*$B944+SQRT(1-$B$9)*X944&lt;_xlfn.NORM.S.INV($B$6),1,0)</x:f>
        <x:v>0</x:v>
      </x:c>
      <x:c r="AT944" s="34" t="n">
        <x:f>IF(SQRT($B$9)*$B944+SQRT(1-$B$9)*Y944&lt;_xlfn.NORM.S.INV($B$6),1,0)</x:f>
        <x:v>0</x:v>
      </x:c>
      <x:c r="AU944" s="34" t="n">
        <x:f>IF(SQRT($B$9)*$B944+SQRT(1-$B$9)*Z944&lt;_xlfn.NORM.S.INV($B$6),1,0)</x:f>
        <x:v>0</x:v>
      </x:c>
      <x:c r="AV944" s="34" t="n">
        <x:f>IF(SQRT($B$9)*$B944+SQRT(1-$B$9)*AA944&lt;_xlfn.NORM.S.INV($B$6),1,0)</x:f>
        <x:v>1</x:v>
      </x:c>
      <x:c r="AW944" s="34" t="n">
        <x:f>IF(SQRT($C$9)*$B944+SQRT(1-$C$9)*AB944&lt;_xlfn.NORM.S.INV($C$6),1,0)</x:f>
        <x:v>0</x:v>
      </x:c>
      <x:c r="AX944" s="34" t="n">
        <x:f>IF(SQRT($C$9)*$B944+SQRT(1-$C$9)*AC944&lt;_xlfn.NORM.S.INV($C$6),1,0)</x:f>
        <x:v>0</x:v>
      </x:c>
      <x:c r="AY944" s="34" t="n">
        <x:f>IF(SQRT($C$9)*$B944+SQRT(1-$C$9)*AD944&lt;_xlfn.NORM.S.INV($C$6),1,0)</x:f>
        <x:v>0</x:v>
      </x:c>
      <x:c r="AZ944" s="34" t="n">
        <x:f>IF(SQRT($C$9)*$B944+SQRT(1-$C$9)*AE944&lt;_xlfn.NORM.S.INV($C$6),1,0)</x:f>
        <x:v>0</x:v>
      </x:c>
      <x:c r="BA944" s="34" t="n">
        <x:f>IF(SQRT($C$9)*$B944+SQRT(1-$C$9)*AF944&lt;_xlfn.NORM.S.INV($C$6),1,0)</x:f>
        <x:v>0</x:v>
      </x:c>
      <x:c r="BB944" s="34" t="n">
        <x:f>IF(SQRT($C$9)*$B944+SQRT(1-$C$9)*AG944&lt;_xlfn.NORM.S.INV($C$6),1,0)</x:f>
        <x:v>0</x:v>
      </x:c>
      <x:c r="BC944" s="34" t="n">
        <x:f>IF(SQRT($C$9)*$B944+SQRT(1-$C$9)*AH944&lt;_xlfn.NORM.S.INV($C$6),1,0)</x:f>
        <x:v>0</x:v>
      </x:c>
      <x:c r="BD944" s="34" t="n">
        <x:f>IF(SQRT($C$9)*$B944+SQRT(1-$C$9)*AI944&lt;_xlfn.NORM.S.INV($C$6),1,0)</x:f>
        <x:v>0</x:v>
      </x:c>
      <x:c r="BE944" s="34" t="n">
        <x:f>IF(SQRT($C$9)*$B944+SQRT(1-$C$9)*AJ944&lt;_xlfn.NORM.S.INV($C$6),1,0)</x:f>
        <x:v>0</x:v>
      </x:c>
      <x:c r="BF944" s="34" t="n">
        <x:f>IF(SQRT($C$9)*$B944+SQRT(1-$C$9)*AK944&lt;_xlfn.NORM.S.INV($C$6),1,0)</x:f>
        <x:v>0</x:v>
      </x:c>
      <x:c r="BG944" s="34"/>
      <x:c r="BH944" s="34"/>
      <x:c r="BI944" s="34" t="n">
        <x:f>$B$11*(($A$1061)*$C944/$B$12*$B$7+(1-$A$1061)*$D944/$B$12*$C$7)</x:f>
        <x:v>0</x:v>
      </x:c>
      <x:c r="BJ944" s="34" t="n">
        <x:f>$B$11*(($A$1062)*$C944/$B$12*$B$7+(1-$A$1062)*$D944/$B$12*$C$7)</x:f>
        <x:v>20</x:v>
      </x:c>
      <x:c r="BK944" s="34" t="n">
        <x:f>$B$11*(($A$1063)*$C944/$B$12*$B$7+(1-$A$1063)*$D944/$B$12*$C$7)</x:f>
        <x:v>40</x:v>
      </x:c>
      <x:c r="BL944" s="34" t="n">
        <x:f>$B$11*(($A$1064)*$C944/$B$12*$B$7+(1-$A$1064)*$D944/$B$12*$C$7)</x:f>
        <x:v>60</x:v>
      </x:c>
      <x:c r="BM944" s="34" t="n">
        <x:f>$B$11*(($A$1065)*$C944/$B$12*$B$7+(1-$A$1065)*$D944/$B$12*$C$7)</x:f>
        <x:v>80</x:v>
      </x:c>
      <x:c r="BN944" s="34" t="n">
        <x:f>$B$11*(($A$1066)*$C944/$B$12*$B$7+(1-$A$1066)*$D944/$B$12*$C$7)</x:f>
        <x:v>100.00000000000001</x:v>
      </x:c>
      <x:c r="BO944" s="34" t="n">
        <x:f>$B$11*(($A$1067)*$C944/$B$12*$B$7+(1-$A$1067)*$D944/$B$12*$C$7)</x:f>
        <x:v>120</x:v>
      </x:c>
      <x:c r="BP944" s="34" t="n">
        <x:f>$B$11*(($A$1068)*$C944/$B$12*$B$7+(1-$A$1068)*$D944/$B$12*$C$7)</x:f>
        <x:v>139.99999999999997</x:v>
      </x:c>
      <x:c r="BQ944" s="34" t="n">
        <x:f>$B$11*(($A$1069)*$C944/$B$12*$B$7+(1-$A$1069)*$D944/$B$12*$C$7)</x:f>
        <x:v>160</x:v>
      </x:c>
      <x:c r="BR944" s="34" t="n">
        <x:f>$B$11*(($A$1070)*$C944/$B$12*$B$7+(1-$A$1070)*$D944/$B$12*$C$7)</x:f>
        <x:v>180</x:v>
      </x:c>
      <x:c r="BS944" s="34" t="n">
        <x:f>$B$11*(($A$1071)*$C944/$B$12*$B$7+(1-$A$1071)*$D944/$B$12*$C$7)</x:f>
        <x:v>200.00000000000003</x:v>
      </x:c>
      <x:c r="BT944" s="34" t="n">
        <x:f>$B$11*(($A$1072)*$C944/$B$12*$B$7+(1-$A$1072)*$D944/$B$12*$C$7)</x:f>
        <x:v>220.00000000000006</x:v>
      </x:c>
      <x:c r="BU944" s="34" t="n">
        <x:f>$B$11*(($A$1073)*$C944/$B$12*$B$7+(1-$A$1073)*$D944/$B$12*$C$7)</x:f>
        <x:v>240</x:v>
      </x:c>
      <x:c r="BV944" s="34" t="n">
        <x:f>$B$11*(($A$1074)*$C944/$B$12*$B$7+(1-$A$1074)*$D944/$B$12*$C$7)</x:f>
        <x:v>260</x:v>
      </x:c>
      <x:c r="BW944" s="34" t="n">
        <x:f>$B$11*(($A$1075)*$C944/$B$12*$B$7+(1-$A$1075)*$D944/$B$12*$C$7)</x:f>
        <x:v>279.99999999999994</x:v>
      </x:c>
      <x:c r="BX944" s="34" t="n">
        <x:f>$B$11*(($A$1076)*$C944/$B$12*$B$7+(1-$A$1076)*$D944/$B$12*$C$7)</x:f>
        <x:v>300</x:v>
      </x:c>
      <x:c r="BY944" s="34" t="n">
        <x:f>$B$11*(($A$1077)*$C944/$B$12*$B$7+(1-$A$1077)*$D944/$B$12*$C$7)</x:f>
        <x:v>320</x:v>
      </x:c>
      <x:c r="BZ944" s="34" t="n">
        <x:f>$B$11*(($A$1078)*$C944/$B$12*$B$7+(1-$A$1078)*$D944/$B$12*$C$7)</x:f>
        <x:v>339.99999999999994</x:v>
      </x:c>
      <x:c r="CA944" s="34" t="n">
        <x:f>$B$11*(($A$1079)*$C944/$B$12*$B$7+(1-$A$1079)*$D944/$B$12*$C$7)</x:f>
        <x:v>360</x:v>
      </x:c>
      <x:c r="CB944" s="34" t="n">
        <x:f>$B$11*(($A$1080)*$C944/$B$12*$B$7+(1-$A$1080)*$D944/$B$12*$C$7)</x:f>
        <x:v>380.00000000000006</x:v>
      </x:c>
      <x:c r="CC944" s="34" t="n">
        <x:f>$B$11*(($A$1081)*$C944/$B$12*$B$7+(1-$A$1081)*$D944/$B$12*$C$7)</x:f>
        <x:v>400.00000000000006</x:v>
      </x:c>
    </x:row>
    <x:row r="945">
      <x:c r="A945" s="34" t="n">
        <x:v>921</x:v>
      </x:c>
      <x:c r="B945" s="39" t="n">
        <x:v>0.5375704954273556</x:v>
      </x:c>
      <x:c r="C945" s="1" t="n">
        <x:f>SUM(AM945:AV945)</x:f>
        <x:v>0</x:v>
      </x:c>
      <x:c r="D945" s="1" t="n">
        <x:f>SUM(AW945:BF945)</x:f>
        <x:v>0</x:v>
      </x:c>
      <x:c r="E945" s="17" t="n">
        <x:f>(1-C945/$B$12)*$B$8-C945/$B$12*$B$7</x:f>
        <x:v>0.05</x:v>
      </x:c>
      <x:c r="F945" s="17" t="n">
        <x:f>(1-D945/$B$12)*$C$8-D945/$B$12*$C$7</x:f>
        <x:v>0.09</x:v>
      </x:c>
      <x:c r="G945" s="32" t="n">
        <x:f>$B$11*($B$10*C945/$B$12*$B$7+(1-$B$10)*D945/$B$12*$C$7)</x:f>
        <x:v>0</x:v>
      </x:c>
      <x:c r="H945" s="17" t="n">
        <x:f>$B$10*E945+(1-$B$10)*F945</x:f>
        <x:v>0.07</x:v>
      </x:c>
      <x:c r="I945" s="34"/>
      <x:c r="J945" s="34"/>
      <x:c r="K945" s="34"/>
      <x:c r="L945" s="34"/>
      <x:c r="M945" s="34"/>
      <x:c r="N945" s="34"/>
      <x:c r="O945" s="34"/>
      <x:c r="P945" s="34"/>
      <x:c r="Q945" s="34"/>
      <x:c r="R945" s="39" t="n">
        <x:v>0.30045652796784295</x:v>
      </x:c>
      <x:c r="S945" s="39" t="n">
        <x:v>0.6289718845267709</x:v>
      </x:c>
      <x:c r="T945" s="39" t="n">
        <x:v>1.5900548586932606</x:v>
      </x:c>
      <x:c r="U945" s="39" t="n">
        <x:v>0.1073691384937407</x:v>
      </x:c>
      <x:c r="V945" s="39" t="n">
        <x:v>-0.5394236103489294</x:v>
      </x:c>
      <x:c r="W945" s="39" t="n">
        <x:v>0.1492400221629685</x:v>
      </x:c>
      <x:c r="X945" s="39" t="n">
        <x:v>-1.0082070074645912</x:v>
      </x:c>
      <x:c r="Y945" s="39" t="n">
        <x:v>0.15645512084118035</x:v>
      </x:c>
      <x:c r="Z945" s="39" t="n">
        <x:v>1.0360962033583436</x:v>
      </x:c>
      <x:c r="AA945" s="39" t="n">
        <x:v>-0.03728166517676739</x:v>
      </x:c>
      <x:c r="AB945" s="39" t="n">
        <x:v>-0.20104121049851503</x:v>
      </x:c>
      <x:c r="AC945" s="39" t="n">
        <x:v>-0.08618343090321118</x:v>
      </x:c>
      <x:c r="AD945" s="39" t="n">
        <x:v>-1.2420102169302654</x:v>
      </x:c>
      <x:c r="AE945" s="39" t="n">
        <x:v>0.5515171253382913</x:v>
      </x:c>
      <x:c r="AF945" s="39" t="n">
        <x:v>-1.6547356579310473</x:v>
      </x:c>
      <x:c r="AG945" s="39" t="n">
        <x:v>-0.4277487978089362</x:v>
      </x:c>
      <x:c r="AH945" s="39" t="n">
        <x:v>0.8414755912163984</x:v>
      </x:c>
      <x:c r="AI945" s="39" t="n">
        <x:v>-0.05199324910533684</x:v>
      </x:c>
      <x:c r="AJ945" s="39" t="n">
        <x:v>2.1581995803965572</x:v>
      </x:c>
      <x:c r="AK945" s="39" t="n">
        <x:v>-0.9894465840905686</x:v>
      </x:c>
      <x:c r="AL945" s="34"/>
      <x:c r="AM945" s="34" t="n">
        <x:f>IF(SQRT($B$9)*$B945+SQRT(1-$B$9)*R945&lt;_xlfn.NORM.S.INV($B$6),1,0)</x:f>
        <x:v>0</x:v>
      </x:c>
      <x:c r="AN945" s="34" t="n">
        <x:f>IF(SQRT($B$9)*$B945+SQRT(1-$B$9)*S945&lt;_xlfn.NORM.S.INV($B$6),1,0)</x:f>
        <x:v>0</x:v>
      </x:c>
      <x:c r="AO945" s="34" t="n">
        <x:f>IF(SQRT($B$9)*$B945+SQRT(1-$B$9)*T945&lt;_xlfn.NORM.S.INV($B$6),1,0)</x:f>
        <x:v>0</x:v>
      </x:c>
      <x:c r="AP945" s="34" t="n">
        <x:f>IF(SQRT($B$9)*$B945+SQRT(1-$B$9)*U945&lt;_xlfn.NORM.S.INV($B$6),1,0)</x:f>
        <x:v>0</x:v>
      </x:c>
      <x:c r="AQ945" s="34" t="n">
        <x:f>IF(SQRT($B$9)*$B945+SQRT(1-$B$9)*V945&lt;_xlfn.NORM.S.INV($B$6),1,0)</x:f>
        <x:v>0</x:v>
      </x:c>
      <x:c r="AR945" s="34" t="n">
        <x:f>IF(SQRT($B$9)*$B945+SQRT(1-$B$9)*W945&lt;_xlfn.NORM.S.INV($B$6),1,0)</x:f>
        <x:v>0</x:v>
      </x:c>
      <x:c r="AS945" s="34" t="n">
        <x:f>IF(SQRT($B$9)*$B945+SQRT(1-$B$9)*X945&lt;_xlfn.NORM.S.INV($B$6),1,0)</x:f>
        <x:v>0</x:v>
      </x:c>
      <x:c r="AT945" s="34" t="n">
        <x:f>IF(SQRT($B$9)*$B945+SQRT(1-$B$9)*Y945&lt;_xlfn.NORM.S.INV($B$6),1,0)</x:f>
        <x:v>0</x:v>
      </x:c>
      <x:c r="AU945" s="34" t="n">
        <x:f>IF(SQRT($B$9)*$B945+SQRT(1-$B$9)*Z945&lt;_xlfn.NORM.S.INV($B$6),1,0)</x:f>
        <x:v>0</x:v>
      </x:c>
      <x:c r="AV945" s="34" t="n">
        <x:f>IF(SQRT($B$9)*$B945+SQRT(1-$B$9)*AA945&lt;_xlfn.NORM.S.INV($B$6),1,0)</x:f>
        <x:v>0</x:v>
      </x:c>
      <x:c r="AW945" s="34" t="n">
        <x:f>IF(SQRT($C$9)*$B945+SQRT(1-$C$9)*AB945&lt;_xlfn.NORM.S.INV($C$6),1,0)</x:f>
        <x:v>0</x:v>
      </x:c>
      <x:c r="AX945" s="34" t="n">
        <x:f>IF(SQRT($C$9)*$B945+SQRT(1-$C$9)*AC945&lt;_xlfn.NORM.S.INV($C$6),1,0)</x:f>
        <x:v>0</x:v>
      </x:c>
      <x:c r="AY945" s="34" t="n">
        <x:f>IF(SQRT($C$9)*$B945+SQRT(1-$C$9)*AD945&lt;_xlfn.NORM.S.INV($C$6),1,0)</x:f>
        <x:v>0</x:v>
      </x:c>
      <x:c r="AZ945" s="34" t="n">
        <x:f>IF(SQRT($C$9)*$B945+SQRT(1-$C$9)*AE945&lt;_xlfn.NORM.S.INV($C$6),1,0)</x:f>
        <x:v>0</x:v>
      </x:c>
      <x:c r="BA945" s="34" t="n">
        <x:f>IF(SQRT($C$9)*$B945+SQRT(1-$C$9)*AF945&lt;_xlfn.NORM.S.INV($C$6),1,0)</x:f>
        <x:v>0</x:v>
      </x:c>
      <x:c r="BB945" s="34" t="n">
        <x:f>IF(SQRT($C$9)*$B945+SQRT(1-$C$9)*AG945&lt;_xlfn.NORM.S.INV($C$6),1,0)</x:f>
        <x:v>0</x:v>
      </x:c>
      <x:c r="BC945" s="34" t="n">
        <x:f>IF(SQRT($C$9)*$B945+SQRT(1-$C$9)*AH945&lt;_xlfn.NORM.S.INV($C$6),1,0)</x:f>
        <x:v>0</x:v>
      </x:c>
      <x:c r="BD945" s="34" t="n">
        <x:f>IF(SQRT($C$9)*$B945+SQRT(1-$C$9)*AI945&lt;_xlfn.NORM.S.INV($C$6),1,0)</x:f>
        <x:v>0</x:v>
      </x:c>
      <x:c r="BE945" s="34" t="n">
        <x:f>IF(SQRT($C$9)*$B945+SQRT(1-$C$9)*AJ945&lt;_xlfn.NORM.S.INV($C$6),1,0)</x:f>
        <x:v>0</x:v>
      </x:c>
      <x:c r="BF945" s="34" t="n">
        <x:f>IF(SQRT($C$9)*$B945+SQRT(1-$C$9)*AK945&lt;_xlfn.NORM.S.INV($C$6),1,0)</x:f>
        <x:v>0</x:v>
      </x:c>
      <x:c r="BG945" s="34"/>
      <x:c r="BH945" s="34"/>
      <x:c r="BI945" s="34" t="n">
        <x:f>$B$11*(($A$1061)*$C945/$B$12*$B$7+(1-$A$1061)*$D945/$B$12*$C$7)</x:f>
        <x:v>0</x:v>
      </x:c>
      <x:c r="BJ945" s="34" t="n">
        <x:f>$B$11*(($A$1062)*$C945/$B$12*$B$7+(1-$A$1062)*$D945/$B$12*$C$7)</x:f>
        <x:v>0</x:v>
      </x:c>
      <x:c r="BK945" s="34" t="n">
        <x:f>$B$11*(($A$1063)*$C945/$B$12*$B$7+(1-$A$1063)*$D945/$B$12*$C$7)</x:f>
        <x:v>0</x:v>
      </x:c>
      <x:c r="BL945" s="34" t="n">
        <x:f>$B$11*(($A$1064)*$C945/$B$12*$B$7+(1-$A$1064)*$D945/$B$12*$C$7)</x:f>
        <x:v>0</x:v>
      </x:c>
      <x:c r="BM945" s="34" t="n">
        <x:f>$B$11*(($A$1065)*$C945/$B$12*$B$7+(1-$A$1065)*$D945/$B$12*$C$7)</x:f>
        <x:v>0</x:v>
      </x:c>
      <x:c r="BN945" s="34" t="n">
        <x:f>$B$11*(($A$1066)*$C945/$B$12*$B$7+(1-$A$1066)*$D945/$B$12*$C$7)</x:f>
        <x:v>0</x:v>
      </x:c>
      <x:c r="BO945" s="34" t="n">
        <x:f>$B$11*(($A$1067)*$C945/$B$12*$B$7+(1-$A$1067)*$D945/$B$12*$C$7)</x:f>
        <x:v>0</x:v>
      </x:c>
      <x:c r="BP945" s="34" t="n">
        <x:f>$B$11*(($A$1068)*$C945/$B$12*$B$7+(1-$A$1068)*$D945/$B$12*$C$7)</x:f>
        <x:v>0</x:v>
      </x:c>
      <x:c r="BQ945" s="34" t="n">
        <x:f>$B$11*(($A$1069)*$C945/$B$12*$B$7+(1-$A$1069)*$D945/$B$12*$C$7)</x:f>
        <x:v>0</x:v>
      </x:c>
      <x:c r="BR945" s="34" t="n">
        <x:f>$B$11*(($A$1070)*$C945/$B$12*$B$7+(1-$A$1070)*$D945/$B$12*$C$7)</x:f>
        <x:v>0</x:v>
      </x:c>
      <x:c r="BS945" s="34" t="n">
        <x:f>$B$11*(($A$1071)*$C945/$B$12*$B$7+(1-$A$1071)*$D945/$B$12*$C$7)</x:f>
        <x:v>0</x:v>
      </x:c>
      <x:c r="BT945" s="34" t="n">
        <x:f>$B$11*(($A$1072)*$C945/$B$12*$B$7+(1-$A$1072)*$D945/$B$12*$C$7)</x:f>
        <x:v>0</x:v>
      </x:c>
      <x:c r="BU945" s="34" t="n">
        <x:f>$B$11*(($A$1073)*$C945/$B$12*$B$7+(1-$A$1073)*$D945/$B$12*$C$7)</x:f>
        <x:v>0</x:v>
      </x:c>
      <x:c r="BV945" s="34" t="n">
        <x:f>$B$11*(($A$1074)*$C945/$B$12*$B$7+(1-$A$1074)*$D945/$B$12*$C$7)</x:f>
        <x:v>0</x:v>
      </x:c>
      <x:c r="BW945" s="34" t="n">
        <x:f>$B$11*(($A$1075)*$C945/$B$12*$B$7+(1-$A$1075)*$D945/$B$12*$C$7)</x:f>
        <x:v>0</x:v>
      </x:c>
      <x:c r="BX945" s="34" t="n">
        <x:f>$B$11*(($A$1076)*$C945/$B$12*$B$7+(1-$A$1076)*$D945/$B$12*$C$7)</x:f>
        <x:v>0</x:v>
      </x:c>
      <x:c r="BY945" s="34" t="n">
        <x:f>$B$11*(($A$1077)*$C945/$B$12*$B$7+(1-$A$1077)*$D945/$B$12*$C$7)</x:f>
        <x:v>0</x:v>
      </x:c>
      <x:c r="BZ945" s="34" t="n">
        <x:f>$B$11*(($A$1078)*$C945/$B$12*$B$7+(1-$A$1078)*$D945/$B$12*$C$7)</x:f>
        <x:v>0</x:v>
      </x:c>
      <x:c r="CA945" s="34" t="n">
        <x:f>$B$11*(($A$1079)*$C945/$B$12*$B$7+(1-$A$1079)*$D945/$B$12*$C$7)</x:f>
        <x:v>0</x:v>
      </x:c>
      <x:c r="CB945" s="34" t="n">
        <x:f>$B$11*(($A$1080)*$C945/$B$12*$B$7+(1-$A$1080)*$D945/$B$12*$C$7)</x:f>
        <x:v>0</x:v>
      </x:c>
      <x:c r="CC945" s="34" t="n">
        <x:f>$B$11*(($A$1081)*$C945/$B$12*$B$7+(1-$A$1081)*$D945/$B$12*$C$7)</x:f>
        <x:v>0</x:v>
      </x:c>
    </x:row>
    <x:row r="946">
      <x:c r="A946" s="34" t="n">
        <x:v>922</x:v>
      </x:c>
      <x:c r="B946" s="39" t="n">
        <x:v>-0.4399832339451035</x:v>
      </x:c>
      <x:c r="C946" s="1" t="n">
        <x:f>SUM(AM946:AV946)</x:f>
        <x:v>0</x:v>
      </x:c>
      <x:c r="D946" s="1" t="n">
        <x:f>SUM(AW946:BF946)</x:f>
        <x:v>0</x:v>
      </x:c>
      <x:c r="E946" s="17" t="n">
        <x:f>(1-C946/$B$12)*$B$8-C946/$B$12*$B$7</x:f>
        <x:v>0.05</x:v>
      </x:c>
      <x:c r="F946" s="17" t="n">
        <x:f>(1-D946/$B$12)*$C$8-D946/$B$12*$C$7</x:f>
        <x:v>0.09</x:v>
      </x:c>
      <x:c r="G946" s="32" t="n">
        <x:f>$B$11*($B$10*C946/$B$12*$B$7+(1-$B$10)*D946/$B$12*$C$7)</x:f>
        <x:v>0</x:v>
      </x:c>
      <x:c r="H946" s="17" t="n">
        <x:f>$B$10*E946+(1-$B$10)*F946</x:f>
        <x:v>0.07</x:v>
      </x:c>
      <x:c r="I946" s="34"/>
      <x:c r="J946" s="34"/>
      <x:c r="K946" s="34"/>
      <x:c r="L946" s="34"/>
      <x:c r="M946" s="34"/>
      <x:c r="N946" s="34"/>
      <x:c r="O946" s="34"/>
      <x:c r="P946" s="34"/>
      <x:c r="Q946" s="34"/>
      <x:c r="R946" s="39" t="n">
        <x:v>0.1559170606820889</x:v>
      </x:c>
      <x:c r="S946" s="39" t="n">
        <x:v>2.2181571273732423</x:v>
      </x:c>
      <x:c r="T946" s="39" t="n">
        <x:v>1.5926591786596056</x:v>
      </x:c>
      <x:c r="U946" s="39" t="n">
        <x:v>-0.5629731091750373</x:v>
      </x:c>
      <x:c r="V946" s="39" t="n">
        <x:v>-0.7953040608350429</x:v>
      </x:c>
      <x:c r="W946" s="39" t="n">
        <x:v>-0.04918754739015479</x:v>
      </x:c>
      <x:c r="X946" s="39" t="n">
        <x:v>0.37112594234297014</x:v>
      </x:c>
      <x:c r="Y946" s="39" t="n">
        <x:v>0.04373691786255507</x:v>
      </x:c>
      <x:c r="Z946" s="39" t="n">
        <x:v>0.07845111585559775</x:v>
      </x:c>
      <x:c r="AA946" s="39" t="n">
        <x:v>-0.12476901584161063</x:v>
      </x:c>
      <x:c r="AB946" s="39" t="n">
        <x:v>-0.8248701733256759</x:v>
      </x:c>
      <x:c r="AC946" s="39" t="n">
        <x:v>0.7953774191737732</x:v>
      </x:c>
      <x:c r="AD946" s="39" t="n">
        <x:v>0.7807581239449449</x:v>
      </x:c>
      <x:c r="AE946" s="39" t="n">
        <x:v>-0.16363505968106642</x:v>
      </x:c>
      <x:c r="AF946" s="39" t="n">
        <x:v>0.4609113038260375</x:v>
      </x:c>
      <x:c r="AG946" s="39" t="n">
        <x:v>-0.8330964557553833</x:v>
      </x:c>
      <x:c r="AH946" s="39" t="n">
        <x:v>-0.8521614941461383</x:v>
      </x:c>
      <x:c r="AI946" s="39" t="n">
        <x:v>-0.6331374747577753</x:v>
      </x:c>
      <x:c r="AJ946" s="39" t="n">
        <x:v>-0.7012042109073906</x:v>
      </x:c>
      <x:c r="AK946" s="39" t="n">
        <x:v>0.6061297007951999</x:v>
      </x:c>
      <x:c r="AL946" s="34"/>
      <x:c r="AM946" s="34" t="n">
        <x:f>IF(SQRT($B$9)*$B946+SQRT(1-$B$9)*R946&lt;_xlfn.NORM.S.INV($B$6),1,0)</x:f>
        <x:v>0</x:v>
      </x:c>
      <x:c r="AN946" s="34" t="n">
        <x:f>IF(SQRT($B$9)*$B946+SQRT(1-$B$9)*S946&lt;_xlfn.NORM.S.INV($B$6),1,0)</x:f>
        <x:v>0</x:v>
      </x:c>
      <x:c r="AO946" s="34" t="n">
        <x:f>IF(SQRT($B$9)*$B946+SQRT(1-$B$9)*T946&lt;_xlfn.NORM.S.INV($B$6),1,0)</x:f>
        <x:v>0</x:v>
      </x:c>
      <x:c r="AP946" s="34" t="n">
        <x:f>IF(SQRT($B$9)*$B946+SQRT(1-$B$9)*U946&lt;_xlfn.NORM.S.INV($B$6),1,0)</x:f>
        <x:v>0</x:v>
      </x:c>
      <x:c r="AQ946" s="34" t="n">
        <x:f>IF(SQRT($B$9)*$B946+SQRT(1-$B$9)*V946&lt;_xlfn.NORM.S.INV($B$6),1,0)</x:f>
        <x:v>0</x:v>
      </x:c>
      <x:c r="AR946" s="34" t="n">
        <x:f>IF(SQRT($B$9)*$B946+SQRT(1-$B$9)*W946&lt;_xlfn.NORM.S.INV($B$6),1,0)</x:f>
        <x:v>0</x:v>
      </x:c>
      <x:c r="AS946" s="34" t="n">
        <x:f>IF(SQRT($B$9)*$B946+SQRT(1-$B$9)*X946&lt;_xlfn.NORM.S.INV($B$6),1,0)</x:f>
        <x:v>0</x:v>
      </x:c>
      <x:c r="AT946" s="34" t="n">
        <x:f>IF(SQRT($B$9)*$B946+SQRT(1-$B$9)*Y946&lt;_xlfn.NORM.S.INV($B$6),1,0)</x:f>
        <x:v>0</x:v>
      </x:c>
      <x:c r="AU946" s="34" t="n">
        <x:f>IF(SQRT($B$9)*$B946+SQRT(1-$B$9)*Z946&lt;_xlfn.NORM.S.INV($B$6),1,0)</x:f>
        <x:v>0</x:v>
      </x:c>
      <x:c r="AV946" s="34" t="n">
        <x:f>IF(SQRT($B$9)*$B946+SQRT(1-$B$9)*AA946&lt;_xlfn.NORM.S.INV($B$6),1,0)</x:f>
        <x:v>0</x:v>
      </x:c>
      <x:c r="AW946" s="34" t="n">
        <x:f>IF(SQRT($C$9)*$B946+SQRT(1-$C$9)*AB946&lt;_xlfn.NORM.S.INV($C$6),1,0)</x:f>
        <x:v>0</x:v>
      </x:c>
      <x:c r="AX946" s="34" t="n">
        <x:f>IF(SQRT($C$9)*$B946+SQRT(1-$C$9)*AC946&lt;_xlfn.NORM.S.INV($C$6),1,0)</x:f>
        <x:v>0</x:v>
      </x:c>
      <x:c r="AY946" s="34" t="n">
        <x:f>IF(SQRT($C$9)*$B946+SQRT(1-$C$9)*AD946&lt;_xlfn.NORM.S.INV($C$6),1,0)</x:f>
        <x:v>0</x:v>
      </x:c>
      <x:c r="AZ946" s="34" t="n">
        <x:f>IF(SQRT($C$9)*$B946+SQRT(1-$C$9)*AE946&lt;_xlfn.NORM.S.INV($C$6),1,0)</x:f>
        <x:v>0</x:v>
      </x:c>
      <x:c r="BA946" s="34" t="n">
        <x:f>IF(SQRT($C$9)*$B946+SQRT(1-$C$9)*AF946&lt;_xlfn.NORM.S.INV($C$6),1,0)</x:f>
        <x:v>0</x:v>
      </x:c>
      <x:c r="BB946" s="34" t="n">
        <x:f>IF(SQRT($C$9)*$B946+SQRT(1-$C$9)*AG946&lt;_xlfn.NORM.S.INV($C$6),1,0)</x:f>
        <x:v>0</x:v>
      </x:c>
      <x:c r="BC946" s="34" t="n">
        <x:f>IF(SQRT($C$9)*$B946+SQRT(1-$C$9)*AH946&lt;_xlfn.NORM.S.INV($C$6),1,0)</x:f>
        <x:v>0</x:v>
      </x:c>
      <x:c r="BD946" s="34" t="n">
        <x:f>IF(SQRT($C$9)*$B946+SQRT(1-$C$9)*AI946&lt;_xlfn.NORM.S.INV($C$6),1,0)</x:f>
        <x:v>0</x:v>
      </x:c>
      <x:c r="BE946" s="34" t="n">
        <x:f>IF(SQRT($C$9)*$B946+SQRT(1-$C$9)*AJ946&lt;_xlfn.NORM.S.INV($C$6),1,0)</x:f>
        <x:v>0</x:v>
      </x:c>
      <x:c r="BF946" s="34" t="n">
        <x:f>IF(SQRT($C$9)*$B946+SQRT(1-$C$9)*AK946&lt;_xlfn.NORM.S.INV($C$6),1,0)</x:f>
        <x:v>0</x:v>
      </x:c>
      <x:c r="BG946" s="34"/>
      <x:c r="BH946" s="34"/>
      <x:c r="BI946" s="34" t="n">
        <x:f>$B$11*(($A$1061)*$C946/$B$12*$B$7+(1-$A$1061)*$D946/$B$12*$C$7)</x:f>
        <x:v>0</x:v>
      </x:c>
      <x:c r="BJ946" s="34" t="n">
        <x:f>$B$11*(($A$1062)*$C946/$B$12*$B$7+(1-$A$1062)*$D946/$B$12*$C$7)</x:f>
        <x:v>0</x:v>
      </x:c>
      <x:c r="BK946" s="34" t="n">
        <x:f>$B$11*(($A$1063)*$C946/$B$12*$B$7+(1-$A$1063)*$D946/$B$12*$C$7)</x:f>
        <x:v>0</x:v>
      </x:c>
      <x:c r="BL946" s="34" t="n">
        <x:f>$B$11*(($A$1064)*$C946/$B$12*$B$7+(1-$A$1064)*$D946/$B$12*$C$7)</x:f>
        <x:v>0</x:v>
      </x:c>
      <x:c r="BM946" s="34" t="n">
        <x:f>$B$11*(($A$1065)*$C946/$B$12*$B$7+(1-$A$1065)*$D946/$B$12*$C$7)</x:f>
        <x:v>0</x:v>
      </x:c>
      <x:c r="BN946" s="34" t="n">
        <x:f>$B$11*(($A$1066)*$C946/$B$12*$B$7+(1-$A$1066)*$D946/$B$12*$C$7)</x:f>
        <x:v>0</x:v>
      </x:c>
      <x:c r="BO946" s="34" t="n">
        <x:f>$B$11*(($A$1067)*$C946/$B$12*$B$7+(1-$A$1067)*$D946/$B$12*$C$7)</x:f>
        <x:v>0</x:v>
      </x:c>
      <x:c r="BP946" s="34" t="n">
        <x:f>$B$11*(($A$1068)*$C946/$B$12*$B$7+(1-$A$1068)*$D946/$B$12*$C$7)</x:f>
        <x:v>0</x:v>
      </x:c>
      <x:c r="BQ946" s="34" t="n">
        <x:f>$B$11*(($A$1069)*$C946/$B$12*$B$7+(1-$A$1069)*$D946/$B$12*$C$7)</x:f>
        <x:v>0</x:v>
      </x:c>
      <x:c r="BR946" s="34" t="n">
        <x:f>$B$11*(($A$1070)*$C946/$B$12*$B$7+(1-$A$1070)*$D946/$B$12*$C$7)</x:f>
        <x:v>0</x:v>
      </x:c>
      <x:c r="BS946" s="34" t="n">
        <x:f>$B$11*(($A$1071)*$C946/$B$12*$B$7+(1-$A$1071)*$D946/$B$12*$C$7)</x:f>
        <x:v>0</x:v>
      </x:c>
      <x:c r="BT946" s="34" t="n">
        <x:f>$B$11*(($A$1072)*$C946/$B$12*$B$7+(1-$A$1072)*$D946/$B$12*$C$7)</x:f>
        <x:v>0</x:v>
      </x:c>
      <x:c r="BU946" s="34" t="n">
        <x:f>$B$11*(($A$1073)*$C946/$B$12*$B$7+(1-$A$1073)*$D946/$B$12*$C$7)</x:f>
        <x:v>0</x:v>
      </x:c>
      <x:c r="BV946" s="34" t="n">
        <x:f>$B$11*(($A$1074)*$C946/$B$12*$B$7+(1-$A$1074)*$D946/$B$12*$C$7)</x:f>
        <x:v>0</x:v>
      </x:c>
      <x:c r="BW946" s="34" t="n">
        <x:f>$B$11*(($A$1075)*$C946/$B$12*$B$7+(1-$A$1075)*$D946/$B$12*$C$7)</x:f>
        <x:v>0</x:v>
      </x:c>
      <x:c r="BX946" s="34" t="n">
        <x:f>$B$11*(($A$1076)*$C946/$B$12*$B$7+(1-$A$1076)*$D946/$B$12*$C$7)</x:f>
        <x:v>0</x:v>
      </x:c>
      <x:c r="BY946" s="34" t="n">
        <x:f>$B$11*(($A$1077)*$C946/$B$12*$B$7+(1-$A$1077)*$D946/$B$12*$C$7)</x:f>
        <x:v>0</x:v>
      </x:c>
      <x:c r="BZ946" s="34" t="n">
        <x:f>$B$11*(($A$1078)*$C946/$B$12*$B$7+(1-$A$1078)*$D946/$B$12*$C$7)</x:f>
        <x:v>0</x:v>
      </x:c>
      <x:c r="CA946" s="34" t="n">
        <x:f>$B$11*(($A$1079)*$C946/$B$12*$B$7+(1-$A$1079)*$D946/$B$12*$C$7)</x:f>
        <x:v>0</x:v>
      </x:c>
      <x:c r="CB946" s="34" t="n">
        <x:f>$B$11*(($A$1080)*$C946/$B$12*$B$7+(1-$A$1080)*$D946/$B$12*$C$7)</x:f>
        <x:v>0</x:v>
      </x:c>
      <x:c r="CC946" s="34" t="n">
        <x:f>$B$11*(($A$1081)*$C946/$B$12*$B$7+(1-$A$1081)*$D946/$B$12*$C$7)</x:f>
        <x:v>0</x:v>
      </x:c>
    </x:row>
    <x:row r="947">
      <x:c r="A947" s="34" t="n">
        <x:v>923</x:v>
      </x:c>
      <x:c r="B947" s="39" t="n">
        <x:v>0.5117196019327632</x:v>
      </x:c>
      <x:c r="C947" s="1" t="n">
        <x:f>SUM(AM947:AV947)</x:f>
        <x:v>0</x:v>
      </x:c>
      <x:c r="D947" s="1" t="n">
        <x:f>SUM(AW947:BF947)</x:f>
        <x:v>0</x:v>
      </x:c>
      <x:c r="E947" s="17" t="n">
        <x:f>(1-C947/$B$12)*$B$8-C947/$B$12*$B$7</x:f>
        <x:v>0.05</x:v>
      </x:c>
      <x:c r="F947" s="17" t="n">
        <x:f>(1-D947/$B$12)*$C$8-D947/$B$12*$C$7</x:f>
        <x:v>0.09</x:v>
      </x:c>
      <x:c r="G947" s="32" t="n">
        <x:f>$B$11*($B$10*C947/$B$12*$B$7+(1-$B$10)*D947/$B$12*$C$7)</x:f>
        <x:v>0</x:v>
      </x:c>
      <x:c r="H947" s="17" t="n">
        <x:f>$B$10*E947+(1-$B$10)*F947</x:f>
        <x:v>0.07</x:v>
      </x:c>
      <x:c r="I947" s="34"/>
      <x:c r="J947" s="34"/>
      <x:c r="K947" s="34"/>
      <x:c r="L947" s="34"/>
      <x:c r="M947" s="34"/>
      <x:c r="N947" s="34"/>
      <x:c r="O947" s="34"/>
      <x:c r="P947" s="34"/>
      <x:c r="Q947" s="34"/>
      <x:c r="R947" s="39" t="n">
        <x:v>-0.9345186687079334</x:v>
      </x:c>
      <x:c r="S947" s="39" t="n">
        <x:v>-1.1113375843363442</x:v>
      </x:c>
      <x:c r="T947" s="39" t="n">
        <x:v>0.8050387350655203</x:v>
      </x:c>
      <x:c r="U947" s="39" t="n">
        <x:v>1.377606863044766</x:v>
      </x:c>
      <x:c r="V947" s="39" t="n">
        <x:v>-2.4433867065210237</x:v>
      </x:c>
      <x:c r="W947" s="39" t="n">
        <x:v>2.010003683160357</x:v>
      </x:c>
      <x:c r="X947" s="39" t="n">
        <x:v>0.47925694843188094</x:v>
      </x:c>
      <x:c r="Y947" s="39" t="n">
        <x:v>-0.16430655210985112</x:v>
      </x:c>
      <x:c r="Z947" s="39" t="n">
        <x:v>-0.19213436319101615</x:v>
      </x:c>
      <x:c r="AA947" s="39" t="n">
        <x:v>0.6307753353915013</x:v>
      </x:c>
      <x:c r="AB947" s="39" t="n">
        <x:v>-0.6176535620883797</x:v>
      </x:c>
      <x:c r="AC947" s="39" t="n">
        <x:v>1.7499166828972008</x:v>
      </x:c>
      <x:c r="AD947" s="39" t="n">
        <x:v>-1.8707043962482288</x:v>
      </x:c>
      <x:c r="AE947" s="39" t="n">
        <x:v>-1.4906546462561685</x:v>
      </x:c>
      <x:c r="AF947" s="39" t="n">
        <x:v>-0.7729026809121967</x:v>
      </x:c>
      <x:c r="AG947" s="39" t="n">
        <x:v>0.7985657516828288</x:v>
      </x:c>
      <x:c r="AH947" s="39" t="n">
        <x:v>1.1078380624200639</x:v>
      </x:c>
      <x:c r="AI947" s="39" t="n">
        <x:v>1.1395763880279968</x:v>
      </x:c>
      <x:c r="AJ947" s="39" t="n">
        <x:v>1.4235262124643566</x:v>
      </x:c>
      <x:c r="AK947" s="39" t="n">
        <x:v>0.8660429764716132</x:v>
      </x:c>
      <x:c r="AL947" s="34"/>
      <x:c r="AM947" s="34" t="n">
        <x:f>IF(SQRT($B$9)*$B947+SQRT(1-$B$9)*R947&lt;_xlfn.NORM.S.INV($B$6),1,0)</x:f>
        <x:v>0</x:v>
      </x:c>
      <x:c r="AN947" s="34" t="n">
        <x:f>IF(SQRT($B$9)*$B947+SQRT(1-$B$9)*S947&lt;_xlfn.NORM.S.INV($B$6),1,0)</x:f>
        <x:v>0</x:v>
      </x:c>
      <x:c r="AO947" s="34" t="n">
        <x:f>IF(SQRT($B$9)*$B947+SQRT(1-$B$9)*T947&lt;_xlfn.NORM.S.INV($B$6),1,0)</x:f>
        <x:v>0</x:v>
      </x:c>
      <x:c r="AP947" s="34" t="n">
        <x:f>IF(SQRT($B$9)*$B947+SQRT(1-$B$9)*U947&lt;_xlfn.NORM.S.INV($B$6),1,0)</x:f>
        <x:v>0</x:v>
      </x:c>
      <x:c r="AQ947" s="34" t="n">
        <x:f>IF(SQRT($B$9)*$B947+SQRT(1-$B$9)*V947&lt;_xlfn.NORM.S.INV($B$6),1,0)</x:f>
        <x:v>0</x:v>
      </x:c>
      <x:c r="AR947" s="34" t="n">
        <x:f>IF(SQRT($B$9)*$B947+SQRT(1-$B$9)*W947&lt;_xlfn.NORM.S.INV($B$6),1,0)</x:f>
        <x:v>0</x:v>
      </x:c>
      <x:c r="AS947" s="34" t="n">
        <x:f>IF(SQRT($B$9)*$B947+SQRT(1-$B$9)*X947&lt;_xlfn.NORM.S.INV($B$6),1,0)</x:f>
        <x:v>0</x:v>
      </x:c>
      <x:c r="AT947" s="34" t="n">
        <x:f>IF(SQRT($B$9)*$B947+SQRT(1-$B$9)*Y947&lt;_xlfn.NORM.S.INV($B$6),1,0)</x:f>
        <x:v>0</x:v>
      </x:c>
      <x:c r="AU947" s="34" t="n">
        <x:f>IF(SQRT($B$9)*$B947+SQRT(1-$B$9)*Z947&lt;_xlfn.NORM.S.INV($B$6),1,0)</x:f>
        <x:v>0</x:v>
      </x:c>
      <x:c r="AV947" s="34" t="n">
        <x:f>IF(SQRT($B$9)*$B947+SQRT(1-$B$9)*AA947&lt;_xlfn.NORM.S.INV($B$6),1,0)</x:f>
        <x:v>0</x:v>
      </x:c>
      <x:c r="AW947" s="34" t="n">
        <x:f>IF(SQRT($C$9)*$B947+SQRT(1-$C$9)*AB947&lt;_xlfn.NORM.S.INV($C$6),1,0)</x:f>
        <x:v>0</x:v>
      </x:c>
      <x:c r="AX947" s="34" t="n">
        <x:f>IF(SQRT($C$9)*$B947+SQRT(1-$C$9)*AC947&lt;_xlfn.NORM.S.INV($C$6),1,0)</x:f>
        <x:v>0</x:v>
      </x:c>
      <x:c r="AY947" s="34" t="n">
        <x:f>IF(SQRT($C$9)*$B947+SQRT(1-$C$9)*AD947&lt;_xlfn.NORM.S.INV($C$6),1,0)</x:f>
        <x:v>0</x:v>
      </x:c>
      <x:c r="AZ947" s="34" t="n">
        <x:f>IF(SQRT($C$9)*$B947+SQRT(1-$C$9)*AE947&lt;_xlfn.NORM.S.INV($C$6),1,0)</x:f>
        <x:v>0</x:v>
      </x:c>
      <x:c r="BA947" s="34" t="n">
        <x:f>IF(SQRT($C$9)*$B947+SQRT(1-$C$9)*AF947&lt;_xlfn.NORM.S.INV($C$6),1,0)</x:f>
        <x:v>0</x:v>
      </x:c>
      <x:c r="BB947" s="34" t="n">
        <x:f>IF(SQRT($C$9)*$B947+SQRT(1-$C$9)*AG947&lt;_xlfn.NORM.S.INV($C$6),1,0)</x:f>
        <x:v>0</x:v>
      </x:c>
      <x:c r="BC947" s="34" t="n">
        <x:f>IF(SQRT($C$9)*$B947+SQRT(1-$C$9)*AH947&lt;_xlfn.NORM.S.INV($C$6),1,0)</x:f>
        <x:v>0</x:v>
      </x:c>
      <x:c r="BD947" s="34" t="n">
        <x:f>IF(SQRT($C$9)*$B947+SQRT(1-$C$9)*AI947&lt;_xlfn.NORM.S.INV($C$6),1,0)</x:f>
        <x:v>0</x:v>
      </x:c>
      <x:c r="BE947" s="34" t="n">
        <x:f>IF(SQRT($C$9)*$B947+SQRT(1-$C$9)*AJ947&lt;_xlfn.NORM.S.INV($C$6),1,0)</x:f>
        <x:v>0</x:v>
      </x:c>
      <x:c r="BF947" s="34" t="n">
        <x:f>IF(SQRT($C$9)*$B947+SQRT(1-$C$9)*AK947&lt;_xlfn.NORM.S.INV($C$6),1,0)</x:f>
        <x:v>0</x:v>
      </x:c>
      <x:c r="BG947" s="34"/>
      <x:c r="BH947" s="34"/>
      <x:c r="BI947" s="34" t="n">
        <x:f>$B$11*(($A$1061)*$C947/$B$12*$B$7+(1-$A$1061)*$D947/$B$12*$C$7)</x:f>
        <x:v>0</x:v>
      </x:c>
      <x:c r="BJ947" s="34" t="n">
        <x:f>$B$11*(($A$1062)*$C947/$B$12*$B$7+(1-$A$1062)*$D947/$B$12*$C$7)</x:f>
        <x:v>0</x:v>
      </x:c>
      <x:c r="BK947" s="34" t="n">
        <x:f>$B$11*(($A$1063)*$C947/$B$12*$B$7+(1-$A$1063)*$D947/$B$12*$C$7)</x:f>
        <x:v>0</x:v>
      </x:c>
      <x:c r="BL947" s="34" t="n">
        <x:f>$B$11*(($A$1064)*$C947/$B$12*$B$7+(1-$A$1064)*$D947/$B$12*$C$7)</x:f>
        <x:v>0</x:v>
      </x:c>
      <x:c r="BM947" s="34" t="n">
        <x:f>$B$11*(($A$1065)*$C947/$B$12*$B$7+(1-$A$1065)*$D947/$B$12*$C$7)</x:f>
        <x:v>0</x:v>
      </x:c>
      <x:c r="BN947" s="34" t="n">
        <x:f>$B$11*(($A$1066)*$C947/$B$12*$B$7+(1-$A$1066)*$D947/$B$12*$C$7)</x:f>
        <x:v>0</x:v>
      </x:c>
      <x:c r="BO947" s="34" t="n">
        <x:f>$B$11*(($A$1067)*$C947/$B$12*$B$7+(1-$A$1067)*$D947/$B$12*$C$7)</x:f>
        <x:v>0</x:v>
      </x:c>
      <x:c r="BP947" s="34" t="n">
        <x:f>$B$11*(($A$1068)*$C947/$B$12*$B$7+(1-$A$1068)*$D947/$B$12*$C$7)</x:f>
        <x:v>0</x:v>
      </x:c>
      <x:c r="BQ947" s="34" t="n">
        <x:f>$B$11*(($A$1069)*$C947/$B$12*$B$7+(1-$A$1069)*$D947/$B$12*$C$7)</x:f>
        <x:v>0</x:v>
      </x:c>
      <x:c r="BR947" s="34" t="n">
        <x:f>$B$11*(($A$1070)*$C947/$B$12*$B$7+(1-$A$1070)*$D947/$B$12*$C$7)</x:f>
        <x:v>0</x:v>
      </x:c>
      <x:c r="BS947" s="34" t="n">
        <x:f>$B$11*(($A$1071)*$C947/$B$12*$B$7+(1-$A$1071)*$D947/$B$12*$C$7)</x:f>
        <x:v>0</x:v>
      </x:c>
      <x:c r="BT947" s="34" t="n">
        <x:f>$B$11*(($A$1072)*$C947/$B$12*$B$7+(1-$A$1072)*$D947/$B$12*$C$7)</x:f>
        <x:v>0</x:v>
      </x:c>
      <x:c r="BU947" s="34" t="n">
        <x:f>$B$11*(($A$1073)*$C947/$B$12*$B$7+(1-$A$1073)*$D947/$B$12*$C$7)</x:f>
        <x:v>0</x:v>
      </x:c>
      <x:c r="BV947" s="34" t="n">
        <x:f>$B$11*(($A$1074)*$C947/$B$12*$B$7+(1-$A$1074)*$D947/$B$12*$C$7)</x:f>
        <x:v>0</x:v>
      </x:c>
      <x:c r="BW947" s="34" t="n">
        <x:f>$B$11*(($A$1075)*$C947/$B$12*$B$7+(1-$A$1075)*$D947/$B$12*$C$7)</x:f>
        <x:v>0</x:v>
      </x:c>
      <x:c r="BX947" s="34" t="n">
        <x:f>$B$11*(($A$1076)*$C947/$B$12*$B$7+(1-$A$1076)*$D947/$B$12*$C$7)</x:f>
        <x:v>0</x:v>
      </x:c>
      <x:c r="BY947" s="34" t="n">
        <x:f>$B$11*(($A$1077)*$C947/$B$12*$B$7+(1-$A$1077)*$D947/$B$12*$C$7)</x:f>
        <x:v>0</x:v>
      </x:c>
      <x:c r="BZ947" s="34" t="n">
        <x:f>$B$11*(($A$1078)*$C947/$B$12*$B$7+(1-$A$1078)*$D947/$B$12*$C$7)</x:f>
        <x:v>0</x:v>
      </x:c>
      <x:c r="CA947" s="34" t="n">
        <x:f>$B$11*(($A$1079)*$C947/$B$12*$B$7+(1-$A$1079)*$D947/$B$12*$C$7)</x:f>
        <x:v>0</x:v>
      </x:c>
      <x:c r="CB947" s="34" t="n">
        <x:f>$B$11*(($A$1080)*$C947/$B$12*$B$7+(1-$A$1080)*$D947/$B$12*$C$7)</x:f>
        <x:v>0</x:v>
      </x:c>
      <x:c r="CC947" s="34" t="n">
        <x:f>$B$11*(($A$1081)*$C947/$B$12*$B$7+(1-$A$1081)*$D947/$B$12*$C$7)</x:f>
        <x:v>0</x:v>
      </x:c>
    </x:row>
    <x:row r="948">
      <x:c r="A948" s="34" t="n">
        <x:v>924</x:v>
      </x:c>
      <x:c r="B948" s="39" t="n">
        <x:v>-0.11948533574631179</x:v>
      </x:c>
      <x:c r="C948" s="1" t="n">
        <x:f>SUM(AM948:AV948)</x:f>
        <x:v>0</x:v>
      </x:c>
      <x:c r="D948" s="1" t="n">
        <x:f>SUM(AW948:BF948)</x:f>
        <x:v>0</x:v>
      </x:c>
      <x:c r="E948" s="17" t="n">
        <x:f>(1-C948/$B$12)*$B$8-C948/$B$12*$B$7</x:f>
        <x:v>0.05</x:v>
      </x:c>
      <x:c r="F948" s="17" t="n">
        <x:f>(1-D948/$B$12)*$C$8-D948/$B$12*$C$7</x:f>
        <x:v>0.09</x:v>
      </x:c>
      <x:c r="G948" s="32" t="n">
        <x:f>$B$11*($B$10*C948/$B$12*$B$7+(1-$B$10)*D948/$B$12*$C$7)</x:f>
        <x:v>0</x:v>
      </x:c>
      <x:c r="H948" s="17" t="n">
        <x:f>$B$10*E948+(1-$B$10)*F948</x:f>
        <x:v>0.07</x:v>
      </x:c>
      <x:c r="I948" s="34"/>
      <x:c r="J948" s="34"/>
      <x:c r="K948" s="34"/>
      <x:c r="L948" s="34"/>
      <x:c r="M948" s="34"/>
      <x:c r="N948" s="34"/>
      <x:c r="O948" s="34"/>
      <x:c r="P948" s="34"/>
      <x:c r="Q948" s="34"/>
      <x:c r="R948" s="39" t="n">
        <x:v>0.25229234553567526</x:v>
      </x:c>
      <x:c r="S948" s="39" t="n">
        <x:v>0.7078376676310445</x:v>
      </x:c>
      <x:c r="T948" s="39" t="n">
        <x:v>0.22697837345689345</x:v>
      </x:c>
      <x:c r="U948" s="39" t="n">
        <x:v>1.1765642244972043</x:v>
      </x:c>
      <x:c r="V948" s="39" t="n">
        <x:v>-0.5440262440864407</x:v>
      </x:c>
      <x:c r="W948" s="39" t="n">
        <x:v>-0.7587071296404327</x:v>
      </x:c>
      <x:c r="X948" s="39" t="n">
        <x:v>1.1841238594147805</x:v>
      </x:c>
      <x:c r="Y948" s="39" t="n">
        <x:v>-0.2259583521884072</x:v>
      </x:c>
      <x:c r="Z948" s="39" t="n">
        <x:v>-2.1777106004601388</x:v>
      </x:c>
      <x:c r="AA948" s="39" t="n">
        <x:v>0.1155305839559201</x:v>
      </x:c>
      <x:c r="AB948" s="39" t="n">
        <x:v>0.3718451135502665</x:v>
      </x:c>
      <x:c r="AC948" s="39" t="n">
        <x:v>-1.427460486162722</x:v>
      </x:c>
      <x:c r="AD948" s="39" t="n">
        <x:v>-0.06625371148349525</x:v>
      </x:c>
      <x:c r="AE948" s="39" t="n">
        <x:v>-0.8538569648155959</x:v>
      </x:c>
      <x:c r="AF948" s="39" t="n">
        <x:v>-0.5235590900813638</x:v>
      </x:c>
      <x:c r="AG948" s="39" t="n">
        <x:v>3.031240027294688</x:v>
      </x:c>
      <x:c r="AH948" s="39" t="n">
        <x:v>0.017631962279516588</x:v>
      </x:c>
      <x:c r="AI948" s="39" t="n">
        <x:v>-1.5808503987550668</x:v>
      </x:c>
      <x:c r="AJ948" s="39" t="n">
        <x:v>-0.9729473332135375</x:v>
      </x:c>
      <x:c r="AK948" s="39" t="n">
        <x:v>-0.8045515722655179</x:v>
      </x:c>
      <x:c r="AL948" s="34"/>
      <x:c r="AM948" s="34" t="n">
        <x:f>IF(SQRT($B$9)*$B948+SQRT(1-$B$9)*R948&lt;_xlfn.NORM.S.INV($B$6),1,0)</x:f>
        <x:v>0</x:v>
      </x:c>
      <x:c r="AN948" s="34" t="n">
        <x:f>IF(SQRT($B$9)*$B948+SQRT(1-$B$9)*S948&lt;_xlfn.NORM.S.INV($B$6),1,0)</x:f>
        <x:v>0</x:v>
      </x:c>
      <x:c r="AO948" s="34" t="n">
        <x:f>IF(SQRT($B$9)*$B948+SQRT(1-$B$9)*T948&lt;_xlfn.NORM.S.INV($B$6),1,0)</x:f>
        <x:v>0</x:v>
      </x:c>
      <x:c r="AP948" s="34" t="n">
        <x:f>IF(SQRT($B$9)*$B948+SQRT(1-$B$9)*U948&lt;_xlfn.NORM.S.INV($B$6),1,0)</x:f>
        <x:v>0</x:v>
      </x:c>
      <x:c r="AQ948" s="34" t="n">
        <x:f>IF(SQRT($B$9)*$B948+SQRT(1-$B$9)*V948&lt;_xlfn.NORM.S.INV($B$6),1,0)</x:f>
        <x:v>0</x:v>
      </x:c>
      <x:c r="AR948" s="34" t="n">
        <x:f>IF(SQRT($B$9)*$B948+SQRT(1-$B$9)*W948&lt;_xlfn.NORM.S.INV($B$6),1,0)</x:f>
        <x:v>0</x:v>
      </x:c>
      <x:c r="AS948" s="34" t="n">
        <x:f>IF(SQRT($B$9)*$B948+SQRT(1-$B$9)*X948&lt;_xlfn.NORM.S.INV($B$6),1,0)</x:f>
        <x:v>0</x:v>
      </x:c>
      <x:c r="AT948" s="34" t="n">
        <x:f>IF(SQRT($B$9)*$B948+SQRT(1-$B$9)*Y948&lt;_xlfn.NORM.S.INV($B$6),1,0)</x:f>
        <x:v>0</x:v>
      </x:c>
      <x:c r="AU948" s="34" t="n">
        <x:f>IF(SQRT($B$9)*$B948+SQRT(1-$B$9)*Z948&lt;_xlfn.NORM.S.INV($B$6),1,0)</x:f>
        <x:v>0</x:v>
      </x:c>
      <x:c r="AV948" s="34" t="n">
        <x:f>IF(SQRT($B$9)*$B948+SQRT(1-$B$9)*AA948&lt;_xlfn.NORM.S.INV($B$6),1,0)</x:f>
        <x:v>0</x:v>
      </x:c>
      <x:c r="AW948" s="34" t="n">
        <x:f>IF(SQRT($C$9)*$B948+SQRT(1-$C$9)*AB948&lt;_xlfn.NORM.S.INV($C$6),1,0)</x:f>
        <x:v>0</x:v>
      </x:c>
      <x:c r="AX948" s="34" t="n">
        <x:f>IF(SQRT($C$9)*$B948+SQRT(1-$C$9)*AC948&lt;_xlfn.NORM.S.INV($C$6),1,0)</x:f>
        <x:v>0</x:v>
      </x:c>
      <x:c r="AY948" s="34" t="n">
        <x:f>IF(SQRT($C$9)*$B948+SQRT(1-$C$9)*AD948&lt;_xlfn.NORM.S.INV($C$6),1,0)</x:f>
        <x:v>0</x:v>
      </x:c>
      <x:c r="AZ948" s="34" t="n">
        <x:f>IF(SQRT($C$9)*$B948+SQRT(1-$C$9)*AE948&lt;_xlfn.NORM.S.INV($C$6),1,0)</x:f>
        <x:v>0</x:v>
      </x:c>
      <x:c r="BA948" s="34" t="n">
        <x:f>IF(SQRT($C$9)*$B948+SQRT(1-$C$9)*AF948&lt;_xlfn.NORM.S.INV($C$6),1,0)</x:f>
        <x:v>0</x:v>
      </x:c>
      <x:c r="BB948" s="34" t="n">
        <x:f>IF(SQRT($C$9)*$B948+SQRT(1-$C$9)*AG948&lt;_xlfn.NORM.S.INV($C$6),1,0)</x:f>
        <x:v>0</x:v>
      </x:c>
      <x:c r="BC948" s="34" t="n">
        <x:f>IF(SQRT($C$9)*$B948+SQRT(1-$C$9)*AH948&lt;_xlfn.NORM.S.INV($C$6),1,0)</x:f>
        <x:v>0</x:v>
      </x:c>
      <x:c r="BD948" s="34" t="n">
        <x:f>IF(SQRT($C$9)*$B948+SQRT(1-$C$9)*AI948&lt;_xlfn.NORM.S.INV($C$6),1,0)</x:f>
        <x:v>0</x:v>
      </x:c>
      <x:c r="BE948" s="34" t="n">
        <x:f>IF(SQRT($C$9)*$B948+SQRT(1-$C$9)*AJ948&lt;_xlfn.NORM.S.INV($C$6),1,0)</x:f>
        <x:v>0</x:v>
      </x:c>
      <x:c r="BF948" s="34" t="n">
        <x:f>IF(SQRT($C$9)*$B948+SQRT(1-$C$9)*AK948&lt;_xlfn.NORM.S.INV($C$6),1,0)</x:f>
        <x:v>0</x:v>
      </x:c>
      <x:c r="BG948" s="34"/>
      <x:c r="BH948" s="34"/>
      <x:c r="BI948" s="34" t="n">
        <x:f>$B$11*(($A$1061)*$C948/$B$12*$B$7+(1-$A$1061)*$D948/$B$12*$C$7)</x:f>
        <x:v>0</x:v>
      </x:c>
      <x:c r="BJ948" s="34" t="n">
        <x:f>$B$11*(($A$1062)*$C948/$B$12*$B$7+(1-$A$1062)*$D948/$B$12*$C$7)</x:f>
        <x:v>0</x:v>
      </x:c>
      <x:c r="BK948" s="34" t="n">
        <x:f>$B$11*(($A$1063)*$C948/$B$12*$B$7+(1-$A$1063)*$D948/$B$12*$C$7)</x:f>
        <x:v>0</x:v>
      </x:c>
      <x:c r="BL948" s="34" t="n">
        <x:f>$B$11*(($A$1064)*$C948/$B$12*$B$7+(1-$A$1064)*$D948/$B$12*$C$7)</x:f>
        <x:v>0</x:v>
      </x:c>
      <x:c r="BM948" s="34" t="n">
        <x:f>$B$11*(($A$1065)*$C948/$B$12*$B$7+(1-$A$1065)*$D948/$B$12*$C$7)</x:f>
        <x:v>0</x:v>
      </x:c>
      <x:c r="BN948" s="34" t="n">
        <x:f>$B$11*(($A$1066)*$C948/$B$12*$B$7+(1-$A$1066)*$D948/$B$12*$C$7)</x:f>
        <x:v>0</x:v>
      </x:c>
      <x:c r="BO948" s="34" t="n">
        <x:f>$B$11*(($A$1067)*$C948/$B$12*$B$7+(1-$A$1067)*$D948/$B$12*$C$7)</x:f>
        <x:v>0</x:v>
      </x:c>
      <x:c r="BP948" s="34" t="n">
        <x:f>$B$11*(($A$1068)*$C948/$B$12*$B$7+(1-$A$1068)*$D948/$B$12*$C$7)</x:f>
        <x:v>0</x:v>
      </x:c>
      <x:c r="BQ948" s="34" t="n">
        <x:f>$B$11*(($A$1069)*$C948/$B$12*$B$7+(1-$A$1069)*$D948/$B$12*$C$7)</x:f>
        <x:v>0</x:v>
      </x:c>
      <x:c r="BR948" s="34" t="n">
        <x:f>$B$11*(($A$1070)*$C948/$B$12*$B$7+(1-$A$1070)*$D948/$B$12*$C$7)</x:f>
        <x:v>0</x:v>
      </x:c>
      <x:c r="BS948" s="34" t="n">
        <x:f>$B$11*(($A$1071)*$C948/$B$12*$B$7+(1-$A$1071)*$D948/$B$12*$C$7)</x:f>
        <x:v>0</x:v>
      </x:c>
      <x:c r="BT948" s="34" t="n">
        <x:f>$B$11*(($A$1072)*$C948/$B$12*$B$7+(1-$A$1072)*$D948/$B$12*$C$7)</x:f>
        <x:v>0</x:v>
      </x:c>
      <x:c r="BU948" s="34" t="n">
        <x:f>$B$11*(($A$1073)*$C948/$B$12*$B$7+(1-$A$1073)*$D948/$B$12*$C$7)</x:f>
        <x:v>0</x:v>
      </x:c>
      <x:c r="BV948" s="34" t="n">
        <x:f>$B$11*(($A$1074)*$C948/$B$12*$B$7+(1-$A$1074)*$D948/$B$12*$C$7)</x:f>
        <x:v>0</x:v>
      </x:c>
      <x:c r="BW948" s="34" t="n">
        <x:f>$B$11*(($A$1075)*$C948/$B$12*$B$7+(1-$A$1075)*$D948/$B$12*$C$7)</x:f>
        <x:v>0</x:v>
      </x:c>
      <x:c r="BX948" s="34" t="n">
        <x:f>$B$11*(($A$1076)*$C948/$B$12*$B$7+(1-$A$1076)*$D948/$B$12*$C$7)</x:f>
        <x:v>0</x:v>
      </x:c>
      <x:c r="BY948" s="34" t="n">
        <x:f>$B$11*(($A$1077)*$C948/$B$12*$B$7+(1-$A$1077)*$D948/$B$12*$C$7)</x:f>
        <x:v>0</x:v>
      </x:c>
      <x:c r="BZ948" s="34" t="n">
        <x:f>$B$11*(($A$1078)*$C948/$B$12*$B$7+(1-$A$1078)*$D948/$B$12*$C$7)</x:f>
        <x:v>0</x:v>
      </x:c>
      <x:c r="CA948" s="34" t="n">
        <x:f>$B$11*(($A$1079)*$C948/$B$12*$B$7+(1-$A$1079)*$D948/$B$12*$C$7)</x:f>
        <x:v>0</x:v>
      </x:c>
      <x:c r="CB948" s="34" t="n">
        <x:f>$B$11*(($A$1080)*$C948/$B$12*$B$7+(1-$A$1080)*$D948/$B$12*$C$7)</x:f>
        <x:v>0</x:v>
      </x:c>
      <x:c r="CC948" s="34" t="n">
        <x:f>$B$11*(($A$1081)*$C948/$B$12*$B$7+(1-$A$1081)*$D948/$B$12*$C$7)</x:f>
        <x:v>0</x:v>
      </x:c>
    </x:row>
    <x:row r="949">
      <x:c r="A949" s="34" t="n">
        <x:v>925</x:v>
      </x:c>
      <x:c r="B949" s="39" t="n">
        <x:v>0.2110740089367941</x:v>
      </x:c>
      <x:c r="C949" s="1" t="n">
        <x:f>SUM(AM949:AV949)</x:f>
        <x:v>0</x:v>
      </x:c>
      <x:c r="D949" s="1" t="n">
        <x:f>SUM(AW949:BF949)</x:f>
        <x:v>0</x:v>
      </x:c>
      <x:c r="E949" s="17" t="n">
        <x:f>(1-C949/$B$12)*$B$8-C949/$B$12*$B$7</x:f>
        <x:v>0.05</x:v>
      </x:c>
      <x:c r="F949" s="17" t="n">
        <x:f>(1-D949/$B$12)*$C$8-D949/$B$12*$C$7</x:f>
        <x:v>0.09</x:v>
      </x:c>
      <x:c r="G949" s="32" t="n">
        <x:f>$B$11*($B$10*C949/$B$12*$B$7+(1-$B$10)*D949/$B$12*$C$7)</x:f>
        <x:v>0</x:v>
      </x:c>
      <x:c r="H949" s="17" t="n">
        <x:f>$B$10*E949+(1-$B$10)*F949</x:f>
        <x:v>0.07</x:v>
      </x:c>
      <x:c r="I949" s="34"/>
      <x:c r="J949" s="34"/>
      <x:c r="K949" s="34"/>
      <x:c r="L949" s="34"/>
      <x:c r="M949" s="34"/>
      <x:c r="N949" s="34"/>
      <x:c r="O949" s="34"/>
      <x:c r="P949" s="34"/>
      <x:c r="Q949" s="34"/>
      <x:c r="R949" s="39" t="n">
        <x:v>-1.087838366595403</x:v>
      </x:c>
      <x:c r="S949" s="39" t="n">
        <x:v>0.7434786978413911</x:v>
      </x:c>
      <x:c r="T949" s="39" t="n">
        <x:v>0.20723269710341977</x:v>
      </x:c>
      <x:c r="U949" s="39" t="n">
        <x:v>-1.660656188814611</x:v>
      </x:c>
      <x:c r="V949" s="39" t="n">
        <x:v>-0.04377279309726746</x:v>
      </x:c>
      <x:c r="W949" s="39" t="n">
        <x:v>-2.071253432460823</x:v>
      </x:c>
      <x:c r="X949" s="39" t="n">
        <x:v>0.8286986913898939</x:v>
      </x:c>
      <x:c r="Y949" s="39" t="n">
        <x:v>1.5196766686492948</x:v>
      </x:c>
      <x:c r="Z949" s="39" t="n">
        <x:v>-0.3661939912062268</x:v>
      </x:c>
      <x:c r="AA949" s="39" t="n">
        <x:v>-0.7942451462498447</x:v>
      </x:c>
      <x:c r="AB949" s="39" t="n">
        <x:v>0.30383390223026274</x:v>
      </x:c>
      <x:c r="AC949" s="39" t="n">
        <x:v>1.352707710725054</x:v>
      </x:c>
      <x:c r="AD949" s="39" t="n">
        <x:v>-0.48285952033827445</x:v>
      </x:c>
      <x:c r="AE949" s="39" t="n">
        <x:v>-0.46150139024860104</x:v>
      </x:c>
      <x:c r="AF949" s="39" t="n">
        <x:v>0.832414427347403</x:v>
      </x:c>
      <x:c r="AG949" s="39" t="n">
        <x:v>0.7840444964100236</x:v>
      </x:c>
      <x:c r="AH949" s="39" t="n">
        <x:v>1.477699178891273</x:v>
      </x:c>
      <x:c r="AI949" s="39" t="n">
        <x:v>0.6971382490840078</x:v>
      </x:c>
      <x:c r="AJ949" s="39" t="n">
        <x:v>-0.877084488366188</x:v>
      </x:c>
      <x:c r="AK949" s="39" t="n">
        <x:v>1.04804336890666</x:v>
      </x:c>
      <x:c r="AL949" s="34"/>
      <x:c r="AM949" s="34" t="n">
        <x:f>IF(SQRT($B$9)*$B949+SQRT(1-$B$9)*R949&lt;_xlfn.NORM.S.INV($B$6),1,0)</x:f>
        <x:v>0</x:v>
      </x:c>
      <x:c r="AN949" s="34" t="n">
        <x:f>IF(SQRT($B$9)*$B949+SQRT(1-$B$9)*S949&lt;_xlfn.NORM.S.INV($B$6),1,0)</x:f>
        <x:v>0</x:v>
      </x:c>
      <x:c r="AO949" s="34" t="n">
        <x:f>IF(SQRT($B$9)*$B949+SQRT(1-$B$9)*T949&lt;_xlfn.NORM.S.INV($B$6),1,0)</x:f>
        <x:v>0</x:v>
      </x:c>
      <x:c r="AP949" s="34" t="n">
        <x:f>IF(SQRT($B$9)*$B949+SQRT(1-$B$9)*U949&lt;_xlfn.NORM.S.INV($B$6),1,0)</x:f>
        <x:v>0</x:v>
      </x:c>
      <x:c r="AQ949" s="34" t="n">
        <x:f>IF(SQRT($B$9)*$B949+SQRT(1-$B$9)*V949&lt;_xlfn.NORM.S.INV($B$6),1,0)</x:f>
        <x:v>0</x:v>
      </x:c>
      <x:c r="AR949" s="34" t="n">
        <x:f>IF(SQRT($B$9)*$B949+SQRT(1-$B$9)*W949&lt;_xlfn.NORM.S.INV($B$6),1,0)</x:f>
        <x:v>0</x:v>
      </x:c>
      <x:c r="AS949" s="34" t="n">
        <x:f>IF(SQRT($B$9)*$B949+SQRT(1-$B$9)*X949&lt;_xlfn.NORM.S.INV($B$6),1,0)</x:f>
        <x:v>0</x:v>
      </x:c>
      <x:c r="AT949" s="34" t="n">
        <x:f>IF(SQRT($B$9)*$B949+SQRT(1-$B$9)*Y949&lt;_xlfn.NORM.S.INV($B$6),1,0)</x:f>
        <x:v>0</x:v>
      </x:c>
      <x:c r="AU949" s="34" t="n">
        <x:f>IF(SQRT($B$9)*$B949+SQRT(1-$B$9)*Z949&lt;_xlfn.NORM.S.INV($B$6),1,0)</x:f>
        <x:v>0</x:v>
      </x:c>
      <x:c r="AV949" s="34" t="n">
        <x:f>IF(SQRT($B$9)*$B949+SQRT(1-$B$9)*AA949&lt;_xlfn.NORM.S.INV($B$6),1,0)</x:f>
        <x:v>0</x:v>
      </x:c>
      <x:c r="AW949" s="34" t="n">
        <x:f>IF(SQRT($C$9)*$B949+SQRT(1-$C$9)*AB949&lt;_xlfn.NORM.S.INV($C$6),1,0)</x:f>
        <x:v>0</x:v>
      </x:c>
      <x:c r="AX949" s="34" t="n">
        <x:f>IF(SQRT($C$9)*$B949+SQRT(1-$C$9)*AC949&lt;_xlfn.NORM.S.INV($C$6),1,0)</x:f>
        <x:v>0</x:v>
      </x:c>
      <x:c r="AY949" s="34" t="n">
        <x:f>IF(SQRT($C$9)*$B949+SQRT(1-$C$9)*AD949&lt;_xlfn.NORM.S.INV($C$6),1,0)</x:f>
        <x:v>0</x:v>
      </x:c>
      <x:c r="AZ949" s="34" t="n">
        <x:f>IF(SQRT($C$9)*$B949+SQRT(1-$C$9)*AE949&lt;_xlfn.NORM.S.INV($C$6),1,0)</x:f>
        <x:v>0</x:v>
      </x:c>
      <x:c r="BA949" s="34" t="n">
        <x:f>IF(SQRT($C$9)*$B949+SQRT(1-$C$9)*AF949&lt;_xlfn.NORM.S.INV($C$6),1,0)</x:f>
        <x:v>0</x:v>
      </x:c>
      <x:c r="BB949" s="34" t="n">
        <x:f>IF(SQRT($C$9)*$B949+SQRT(1-$C$9)*AG949&lt;_xlfn.NORM.S.INV($C$6),1,0)</x:f>
        <x:v>0</x:v>
      </x:c>
      <x:c r="BC949" s="34" t="n">
        <x:f>IF(SQRT($C$9)*$B949+SQRT(1-$C$9)*AH949&lt;_xlfn.NORM.S.INV($C$6),1,0)</x:f>
        <x:v>0</x:v>
      </x:c>
      <x:c r="BD949" s="34" t="n">
        <x:f>IF(SQRT($C$9)*$B949+SQRT(1-$C$9)*AI949&lt;_xlfn.NORM.S.INV($C$6),1,0)</x:f>
        <x:v>0</x:v>
      </x:c>
      <x:c r="BE949" s="34" t="n">
        <x:f>IF(SQRT($C$9)*$B949+SQRT(1-$C$9)*AJ949&lt;_xlfn.NORM.S.INV($C$6),1,0)</x:f>
        <x:v>0</x:v>
      </x:c>
      <x:c r="BF949" s="34" t="n">
        <x:f>IF(SQRT($C$9)*$B949+SQRT(1-$C$9)*AK949&lt;_xlfn.NORM.S.INV($C$6),1,0)</x:f>
        <x:v>0</x:v>
      </x:c>
      <x:c r="BG949" s="34"/>
      <x:c r="BH949" s="34"/>
      <x:c r="BI949" s="34" t="n">
        <x:f>$B$11*(($A$1061)*$C949/$B$12*$B$7+(1-$A$1061)*$D949/$B$12*$C$7)</x:f>
        <x:v>0</x:v>
      </x:c>
      <x:c r="BJ949" s="34" t="n">
        <x:f>$B$11*(($A$1062)*$C949/$B$12*$B$7+(1-$A$1062)*$D949/$B$12*$C$7)</x:f>
        <x:v>0</x:v>
      </x:c>
      <x:c r="BK949" s="34" t="n">
        <x:f>$B$11*(($A$1063)*$C949/$B$12*$B$7+(1-$A$1063)*$D949/$B$12*$C$7)</x:f>
        <x:v>0</x:v>
      </x:c>
      <x:c r="BL949" s="34" t="n">
        <x:f>$B$11*(($A$1064)*$C949/$B$12*$B$7+(1-$A$1064)*$D949/$B$12*$C$7)</x:f>
        <x:v>0</x:v>
      </x:c>
      <x:c r="BM949" s="34" t="n">
        <x:f>$B$11*(($A$1065)*$C949/$B$12*$B$7+(1-$A$1065)*$D949/$B$12*$C$7)</x:f>
        <x:v>0</x:v>
      </x:c>
      <x:c r="BN949" s="34" t="n">
        <x:f>$B$11*(($A$1066)*$C949/$B$12*$B$7+(1-$A$1066)*$D949/$B$12*$C$7)</x:f>
        <x:v>0</x:v>
      </x:c>
      <x:c r="BO949" s="34" t="n">
        <x:f>$B$11*(($A$1067)*$C949/$B$12*$B$7+(1-$A$1067)*$D949/$B$12*$C$7)</x:f>
        <x:v>0</x:v>
      </x:c>
      <x:c r="BP949" s="34" t="n">
        <x:f>$B$11*(($A$1068)*$C949/$B$12*$B$7+(1-$A$1068)*$D949/$B$12*$C$7)</x:f>
        <x:v>0</x:v>
      </x:c>
      <x:c r="BQ949" s="34" t="n">
        <x:f>$B$11*(($A$1069)*$C949/$B$12*$B$7+(1-$A$1069)*$D949/$B$12*$C$7)</x:f>
        <x:v>0</x:v>
      </x:c>
      <x:c r="BR949" s="34" t="n">
        <x:f>$B$11*(($A$1070)*$C949/$B$12*$B$7+(1-$A$1070)*$D949/$B$12*$C$7)</x:f>
        <x:v>0</x:v>
      </x:c>
      <x:c r="BS949" s="34" t="n">
        <x:f>$B$11*(($A$1071)*$C949/$B$12*$B$7+(1-$A$1071)*$D949/$B$12*$C$7)</x:f>
        <x:v>0</x:v>
      </x:c>
      <x:c r="BT949" s="34" t="n">
        <x:f>$B$11*(($A$1072)*$C949/$B$12*$B$7+(1-$A$1072)*$D949/$B$12*$C$7)</x:f>
        <x:v>0</x:v>
      </x:c>
      <x:c r="BU949" s="34" t="n">
        <x:f>$B$11*(($A$1073)*$C949/$B$12*$B$7+(1-$A$1073)*$D949/$B$12*$C$7)</x:f>
        <x:v>0</x:v>
      </x:c>
      <x:c r="BV949" s="34" t="n">
        <x:f>$B$11*(($A$1074)*$C949/$B$12*$B$7+(1-$A$1074)*$D949/$B$12*$C$7)</x:f>
        <x:v>0</x:v>
      </x:c>
      <x:c r="BW949" s="34" t="n">
        <x:f>$B$11*(($A$1075)*$C949/$B$12*$B$7+(1-$A$1075)*$D949/$B$12*$C$7)</x:f>
        <x:v>0</x:v>
      </x:c>
      <x:c r="BX949" s="34" t="n">
        <x:f>$B$11*(($A$1076)*$C949/$B$12*$B$7+(1-$A$1076)*$D949/$B$12*$C$7)</x:f>
        <x:v>0</x:v>
      </x:c>
      <x:c r="BY949" s="34" t="n">
        <x:f>$B$11*(($A$1077)*$C949/$B$12*$B$7+(1-$A$1077)*$D949/$B$12*$C$7)</x:f>
        <x:v>0</x:v>
      </x:c>
      <x:c r="BZ949" s="34" t="n">
        <x:f>$B$11*(($A$1078)*$C949/$B$12*$B$7+(1-$A$1078)*$D949/$B$12*$C$7)</x:f>
        <x:v>0</x:v>
      </x:c>
      <x:c r="CA949" s="34" t="n">
        <x:f>$B$11*(($A$1079)*$C949/$B$12*$B$7+(1-$A$1079)*$D949/$B$12*$C$7)</x:f>
        <x:v>0</x:v>
      </x:c>
      <x:c r="CB949" s="34" t="n">
        <x:f>$B$11*(($A$1080)*$C949/$B$12*$B$7+(1-$A$1080)*$D949/$B$12*$C$7)</x:f>
        <x:v>0</x:v>
      </x:c>
      <x:c r="CC949" s="34" t="n">
        <x:f>$B$11*(($A$1081)*$C949/$B$12*$B$7+(1-$A$1081)*$D949/$B$12*$C$7)</x:f>
        <x:v>0</x:v>
      </x:c>
    </x:row>
    <x:row r="950">
      <x:c r="A950" s="34" t="n">
        <x:v>926</x:v>
      </x:c>
      <x:c r="B950" s="39" t="n">
        <x:v>-0.9804940415092798</x:v>
      </x:c>
      <x:c r="C950" s="1" t="n">
        <x:f>SUM(AM950:AV950)</x:f>
        <x:v>1</x:v>
      </x:c>
      <x:c r="D950" s="1" t="n">
        <x:f>SUM(AW950:BF950)</x:f>
        <x:v>0</x:v>
      </x:c>
      <x:c r="E950" s="17" t="n">
        <x:f>(1-C950/$B$12)*$B$8-C950/$B$12*$B$7</x:f>
        <x:v>0.0049999999999999975</x:v>
      </x:c>
      <x:c r="F950" s="17" t="n">
        <x:f>(1-D950/$B$12)*$C$8-D950/$B$12*$C$7</x:f>
        <x:v>0.09</x:v>
      </x:c>
      <x:c r="G950" s="32" t="n">
        <x:f>$B$11*($B$10*C950/$B$12*$B$7+(1-$B$10)*D950/$B$12*$C$7)</x:f>
        <x:v>200.00000000000003</x:v>
      </x:c>
      <x:c r="H950" s="17" t="n">
        <x:f>$B$10*E950+(1-$B$10)*F950</x:f>
        <x:v>0.0475</x:v>
      </x:c>
      <x:c r="I950" s="34"/>
      <x:c r="J950" s="34"/>
      <x:c r="K950" s="34"/>
      <x:c r="L950" s="34"/>
      <x:c r="M950" s="34"/>
      <x:c r="N950" s="34"/>
      <x:c r="O950" s="34"/>
      <x:c r="P950" s="34"/>
      <x:c r="Q950" s="34"/>
      <x:c r="R950" s="39" t="n">
        <x:v>-2.5247705521040915</x:v>
      </x:c>
      <x:c r="S950" s="39" t="n">
        <x:v>1.3185857406730834</x:v>
      </x:c>
      <x:c r="T950" s="39" t="n">
        <x:v>0.23567888935755663</x:v>
      </x:c>
      <x:c r="U950" s="39" t="n">
        <x:v>0.08659112849776363</x:v>
      </x:c>
      <x:c r="V950" s="39" t="n">
        <x:v>-0.1606859753044782</x:v>
      </x:c>
      <x:c r="W950" s="39" t="n">
        <x:v>0.7245798800977353</x:v>
      </x:c>
      <x:c r="X950" s="39" t="n">
        <x:v>1.791956242138648</x:v>
      </x:c>
      <x:c r="Y950" s="39" t="n">
        <x:v>0.935783099087133</x:v>
      </x:c>
      <x:c r="Z950" s="39" t="n">
        <x:v>-0.5795765866926852</x:v>
      </x:c>
      <x:c r="AA950" s="39" t="n">
        <x:v>1.3105355081981889</x:v>
      </x:c>
      <x:c r="AB950" s="39" t="n">
        <x:v>0.5634651398814791</x:v>
      </x:c>
      <x:c r="AC950" s="39" t="n">
        <x:v>-1.0352164385957625</x:v>
      </x:c>
      <x:c r="AD950" s="39" t="n">
        <x:v>-0.4165603603462907</x:v>
      </x:c>
      <x:c r="AE950" s="39" t="n">
        <x:v>-1.074078971523643</x:v>
      </x:c>
      <x:c r="AF950" s="39" t="n">
        <x:v>-1.0993739364751476</x:v>
      </x:c>
      <x:c r="AG950" s="39" t="n">
        <x:v>-0.5267714589849233</x:v>
      </x:c>
      <x:c r="AH950" s="39" t="n">
        <x:v>1.7753816084296068</x:v>
      </x:c>
      <x:c r="AI950" s="39" t="n">
        <x:v>1.2346743138873624</x:v>
      </x:c>
      <x:c r="AJ950" s="39" t="n">
        <x:v>0.11596052184101223</x:v>
      </x:c>
      <x:c r="AK950" s="39" t="n">
        <x:v>-0.3447214258301718</x:v>
      </x:c>
      <x:c r="AL950" s="34"/>
      <x:c r="AM950" s="34" t="n">
        <x:f>IF(SQRT($B$9)*$B950+SQRT(1-$B$9)*R950&lt;_xlfn.NORM.S.INV($B$6),1,0)</x:f>
        <x:v>1</x:v>
      </x:c>
      <x:c r="AN950" s="34" t="n">
        <x:f>IF(SQRT($B$9)*$B950+SQRT(1-$B$9)*S950&lt;_xlfn.NORM.S.INV($B$6),1,0)</x:f>
        <x:v>0</x:v>
      </x:c>
      <x:c r="AO950" s="34" t="n">
        <x:f>IF(SQRT($B$9)*$B950+SQRT(1-$B$9)*T950&lt;_xlfn.NORM.S.INV($B$6),1,0)</x:f>
        <x:v>0</x:v>
      </x:c>
      <x:c r="AP950" s="34" t="n">
        <x:f>IF(SQRT($B$9)*$B950+SQRT(1-$B$9)*U950&lt;_xlfn.NORM.S.INV($B$6),1,0)</x:f>
        <x:v>0</x:v>
      </x:c>
      <x:c r="AQ950" s="34" t="n">
        <x:f>IF(SQRT($B$9)*$B950+SQRT(1-$B$9)*V950&lt;_xlfn.NORM.S.INV($B$6),1,0)</x:f>
        <x:v>0</x:v>
      </x:c>
      <x:c r="AR950" s="34" t="n">
        <x:f>IF(SQRT($B$9)*$B950+SQRT(1-$B$9)*W950&lt;_xlfn.NORM.S.INV($B$6),1,0)</x:f>
        <x:v>0</x:v>
      </x:c>
      <x:c r="AS950" s="34" t="n">
        <x:f>IF(SQRT($B$9)*$B950+SQRT(1-$B$9)*X950&lt;_xlfn.NORM.S.INV($B$6),1,0)</x:f>
        <x:v>0</x:v>
      </x:c>
      <x:c r="AT950" s="34" t="n">
        <x:f>IF(SQRT($B$9)*$B950+SQRT(1-$B$9)*Y950&lt;_xlfn.NORM.S.INV($B$6),1,0)</x:f>
        <x:v>0</x:v>
      </x:c>
      <x:c r="AU950" s="34" t="n">
        <x:f>IF(SQRT($B$9)*$B950+SQRT(1-$B$9)*Z950&lt;_xlfn.NORM.S.INV($B$6),1,0)</x:f>
        <x:v>0</x:v>
      </x:c>
      <x:c r="AV950" s="34" t="n">
        <x:f>IF(SQRT($B$9)*$B950+SQRT(1-$B$9)*AA950&lt;_xlfn.NORM.S.INV($B$6),1,0)</x:f>
        <x:v>0</x:v>
      </x:c>
      <x:c r="AW950" s="34" t="n">
        <x:f>IF(SQRT($C$9)*$B950+SQRT(1-$C$9)*AB950&lt;_xlfn.NORM.S.INV($C$6),1,0)</x:f>
        <x:v>0</x:v>
      </x:c>
      <x:c r="AX950" s="34" t="n">
        <x:f>IF(SQRT($C$9)*$B950+SQRT(1-$C$9)*AC950&lt;_xlfn.NORM.S.INV($C$6),1,0)</x:f>
        <x:v>0</x:v>
      </x:c>
      <x:c r="AY950" s="34" t="n">
        <x:f>IF(SQRT($C$9)*$B950+SQRT(1-$C$9)*AD950&lt;_xlfn.NORM.S.INV($C$6),1,0)</x:f>
        <x:v>0</x:v>
      </x:c>
      <x:c r="AZ950" s="34" t="n">
        <x:f>IF(SQRT($C$9)*$B950+SQRT(1-$C$9)*AE950&lt;_xlfn.NORM.S.INV($C$6),1,0)</x:f>
        <x:v>0</x:v>
      </x:c>
      <x:c r="BA950" s="34" t="n">
        <x:f>IF(SQRT($C$9)*$B950+SQRT(1-$C$9)*AF950&lt;_xlfn.NORM.S.INV($C$6),1,0)</x:f>
        <x:v>0</x:v>
      </x:c>
      <x:c r="BB950" s="34" t="n">
        <x:f>IF(SQRT($C$9)*$B950+SQRT(1-$C$9)*AG950&lt;_xlfn.NORM.S.INV($C$6),1,0)</x:f>
        <x:v>0</x:v>
      </x:c>
      <x:c r="BC950" s="34" t="n">
        <x:f>IF(SQRT($C$9)*$B950+SQRT(1-$C$9)*AH950&lt;_xlfn.NORM.S.INV($C$6),1,0)</x:f>
        <x:v>0</x:v>
      </x:c>
      <x:c r="BD950" s="34" t="n">
        <x:f>IF(SQRT($C$9)*$B950+SQRT(1-$C$9)*AI950&lt;_xlfn.NORM.S.INV($C$6),1,0)</x:f>
        <x:v>0</x:v>
      </x:c>
      <x:c r="BE950" s="34" t="n">
        <x:f>IF(SQRT($C$9)*$B950+SQRT(1-$C$9)*AJ950&lt;_xlfn.NORM.S.INV($C$6),1,0)</x:f>
        <x:v>0</x:v>
      </x:c>
      <x:c r="BF950" s="34" t="n">
        <x:f>IF(SQRT($C$9)*$B950+SQRT(1-$C$9)*AK950&lt;_xlfn.NORM.S.INV($C$6),1,0)</x:f>
        <x:v>0</x:v>
      </x:c>
      <x:c r="BG950" s="34"/>
      <x:c r="BH950" s="34"/>
      <x:c r="BI950" s="34" t="n">
        <x:f>$B$11*(($A$1061)*$C950/$B$12*$B$7+(1-$A$1061)*$D950/$B$12*$C$7)</x:f>
        <x:v>0</x:v>
      </x:c>
      <x:c r="BJ950" s="34" t="n">
        <x:f>$B$11*(($A$1062)*$C950/$B$12*$B$7+(1-$A$1062)*$D950/$B$12*$C$7)</x:f>
        <x:v>20</x:v>
      </x:c>
      <x:c r="BK950" s="34" t="n">
        <x:f>$B$11*(($A$1063)*$C950/$B$12*$B$7+(1-$A$1063)*$D950/$B$12*$C$7)</x:f>
        <x:v>40</x:v>
      </x:c>
      <x:c r="BL950" s="34" t="n">
        <x:f>$B$11*(($A$1064)*$C950/$B$12*$B$7+(1-$A$1064)*$D950/$B$12*$C$7)</x:f>
        <x:v>60</x:v>
      </x:c>
      <x:c r="BM950" s="34" t="n">
        <x:f>$B$11*(($A$1065)*$C950/$B$12*$B$7+(1-$A$1065)*$D950/$B$12*$C$7)</x:f>
        <x:v>80</x:v>
      </x:c>
      <x:c r="BN950" s="34" t="n">
        <x:f>$B$11*(($A$1066)*$C950/$B$12*$B$7+(1-$A$1066)*$D950/$B$12*$C$7)</x:f>
        <x:v>100.00000000000001</x:v>
      </x:c>
      <x:c r="BO950" s="34" t="n">
        <x:f>$B$11*(($A$1067)*$C950/$B$12*$B$7+(1-$A$1067)*$D950/$B$12*$C$7)</x:f>
        <x:v>120</x:v>
      </x:c>
      <x:c r="BP950" s="34" t="n">
        <x:f>$B$11*(($A$1068)*$C950/$B$12*$B$7+(1-$A$1068)*$D950/$B$12*$C$7)</x:f>
        <x:v>139.99999999999997</x:v>
      </x:c>
      <x:c r="BQ950" s="34" t="n">
        <x:f>$B$11*(($A$1069)*$C950/$B$12*$B$7+(1-$A$1069)*$D950/$B$12*$C$7)</x:f>
        <x:v>160</x:v>
      </x:c>
      <x:c r="BR950" s="34" t="n">
        <x:f>$B$11*(($A$1070)*$C950/$B$12*$B$7+(1-$A$1070)*$D950/$B$12*$C$7)</x:f>
        <x:v>180</x:v>
      </x:c>
      <x:c r="BS950" s="34" t="n">
        <x:f>$B$11*(($A$1071)*$C950/$B$12*$B$7+(1-$A$1071)*$D950/$B$12*$C$7)</x:f>
        <x:v>200.00000000000003</x:v>
      </x:c>
      <x:c r="BT950" s="34" t="n">
        <x:f>$B$11*(($A$1072)*$C950/$B$12*$B$7+(1-$A$1072)*$D950/$B$12*$C$7)</x:f>
        <x:v>220.00000000000006</x:v>
      </x:c>
      <x:c r="BU950" s="34" t="n">
        <x:f>$B$11*(($A$1073)*$C950/$B$12*$B$7+(1-$A$1073)*$D950/$B$12*$C$7)</x:f>
        <x:v>240</x:v>
      </x:c>
      <x:c r="BV950" s="34" t="n">
        <x:f>$B$11*(($A$1074)*$C950/$B$12*$B$7+(1-$A$1074)*$D950/$B$12*$C$7)</x:f>
        <x:v>260</x:v>
      </x:c>
      <x:c r="BW950" s="34" t="n">
        <x:f>$B$11*(($A$1075)*$C950/$B$12*$B$7+(1-$A$1075)*$D950/$B$12*$C$7)</x:f>
        <x:v>279.99999999999994</x:v>
      </x:c>
      <x:c r="BX950" s="34" t="n">
        <x:f>$B$11*(($A$1076)*$C950/$B$12*$B$7+(1-$A$1076)*$D950/$B$12*$C$7)</x:f>
        <x:v>300</x:v>
      </x:c>
      <x:c r="BY950" s="34" t="n">
        <x:f>$B$11*(($A$1077)*$C950/$B$12*$B$7+(1-$A$1077)*$D950/$B$12*$C$7)</x:f>
        <x:v>320</x:v>
      </x:c>
      <x:c r="BZ950" s="34" t="n">
        <x:f>$B$11*(($A$1078)*$C950/$B$12*$B$7+(1-$A$1078)*$D950/$B$12*$C$7)</x:f>
        <x:v>339.99999999999994</x:v>
      </x:c>
      <x:c r="CA950" s="34" t="n">
        <x:f>$B$11*(($A$1079)*$C950/$B$12*$B$7+(1-$A$1079)*$D950/$B$12*$C$7)</x:f>
        <x:v>360</x:v>
      </x:c>
      <x:c r="CB950" s="34" t="n">
        <x:f>$B$11*(($A$1080)*$C950/$B$12*$B$7+(1-$A$1080)*$D950/$B$12*$C$7)</x:f>
        <x:v>380.00000000000006</x:v>
      </x:c>
      <x:c r="CC950" s="34" t="n">
        <x:f>$B$11*(($A$1081)*$C950/$B$12*$B$7+(1-$A$1081)*$D950/$B$12*$C$7)</x:f>
        <x:v>400.00000000000006</x:v>
      </x:c>
    </x:row>
    <x:row r="951">
      <x:c r="A951" s="34" t="n">
        <x:v>927</x:v>
      </x:c>
      <x:c r="B951" s="39" t="n">
        <x:v>0.7520979730827855</x:v>
      </x:c>
      <x:c r="C951" s="1" t="n">
        <x:f>SUM(AM951:AV951)</x:f>
        <x:v>0</x:v>
      </x:c>
      <x:c r="D951" s="1" t="n">
        <x:f>SUM(AW951:BF951)</x:f>
        <x:v>0</x:v>
      </x:c>
      <x:c r="E951" s="17" t="n">
        <x:f>(1-C951/$B$12)*$B$8-C951/$B$12*$B$7</x:f>
        <x:v>0.05</x:v>
      </x:c>
      <x:c r="F951" s="17" t="n">
        <x:f>(1-D951/$B$12)*$C$8-D951/$B$12*$C$7</x:f>
        <x:v>0.09</x:v>
      </x:c>
      <x:c r="G951" s="32" t="n">
        <x:f>$B$11*($B$10*C951/$B$12*$B$7+(1-$B$10)*D951/$B$12*$C$7)</x:f>
        <x:v>0</x:v>
      </x:c>
      <x:c r="H951" s="17" t="n">
        <x:f>$B$10*E951+(1-$B$10)*F951</x:f>
        <x:v>0.07</x:v>
      </x:c>
      <x:c r="I951" s="34"/>
      <x:c r="J951" s="34"/>
      <x:c r="K951" s="34"/>
      <x:c r="L951" s="34"/>
      <x:c r="M951" s="34"/>
      <x:c r="N951" s="34"/>
      <x:c r="O951" s="34"/>
      <x:c r="P951" s="34"/>
      <x:c r="Q951" s="34"/>
      <x:c r="R951" s="39" t="n">
        <x:v>0.6339685286474182</x:v>
      </x:c>
      <x:c r="S951" s="39" t="n">
        <x:v>1.146474441211749</x:v>
      </x:c>
      <x:c r="T951" s="39" t="n">
        <x:v>0.7571665933477633</x:v>
      </x:c>
      <x:c r="U951" s="39" t="n">
        <x:v>0.24958232832484215</x:v>
      </x:c>
      <x:c r="V951" s="39" t="n">
        <x:v>-1.126558694933901</x:v>
      </x:c>
      <x:c r="W951" s="39" t="n">
        <x:v>0.02519132589153033</x:v>
      </x:c>
      <x:c r="X951" s="39" t="n">
        <x:v>-0.80587010721414</x:v>
      </x:c>
      <x:c r="Y951" s="39" t="n">
        <x:v>-1.6359884099756044</x:v>
      </x:c>
      <x:c r="Z951" s="39" t="n">
        <x:v>-0.7877014278642227</x:v>
      </x:c>
      <x:c r="AA951" s="39" t="n">
        <x:v>-0.29572665730506287</x:v>
      </x:c>
      <x:c r="AB951" s="39" t="n">
        <x:v>0.3313984806032948</x:v>
      </x:c>
      <x:c r="AC951" s="39" t="n">
        <x:v>0.41334768579561076</x:v>
      </x:c>
      <x:c r="AD951" s="39" t="n">
        <x:v>-0.0712199865693566</x:v>
      </x:c>
      <x:c r="AE951" s="39" t="n">
        <x:v>-0.39165403155761774</x:v>
      </x:c>
      <x:c r="AF951" s="39" t="n">
        <x:v>-0.13598203473461595</x:v>
      </x:c>
      <x:c r="AG951" s="39" t="n">
        <x:v>-0.05871301022429056</x:v>
      </x:c>
      <x:c r="AH951" s="39" t="n">
        <x:v>0.08927610138447309</x:v>
      </x:c>
      <x:c r="AI951" s="39" t="n">
        <x:v>-0.6003112862262819</x:v>
      </x:c>
      <x:c r="AJ951" s="39" t="n">
        <x:v>0.33875078361291683</x:v>
      </x:c>
      <x:c r="AK951" s="39" t="n">
        <x:v>-0.31003072311406127</x:v>
      </x:c>
      <x:c r="AL951" s="34"/>
      <x:c r="AM951" s="34" t="n">
        <x:f>IF(SQRT($B$9)*$B951+SQRT(1-$B$9)*R951&lt;_xlfn.NORM.S.INV($B$6),1,0)</x:f>
        <x:v>0</x:v>
      </x:c>
      <x:c r="AN951" s="34" t="n">
        <x:f>IF(SQRT($B$9)*$B951+SQRT(1-$B$9)*S951&lt;_xlfn.NORM.S.INV($B$6),1,0)</x:f>
        <x:v>0</x:v>
      </x:c>
      <x:c r="AO951" s="34" t="n">
        <x:f>IF(SQRT($B$9)*$B951+SQRT(1-$B$9)*T951&lt;_xlfn.NORM.S.INV($B$6),1,0)</x:f>
        <x:v>0</x:v>
      </x:c>
      <x:c r="AP951" s="34" t="n">
        <x:f>IF(SQRT($B$9)*$B951+SQRT(1-$B$9)*U951&lt;_xlfn.NORM.S.INV($B$6),1,0)</x:f>
        <x:v>0</x:v>
      </x:c>
      <x:c r="AQ951" s="34" t="n">
        <x:f>IF(SQRT($B$9)*$B951+SQRT(1-$B$9)*V951&lt;_xlfn.NORM.S.INV($B$6),1,0)</x:f>
        <x:v>0</x:v>
      </x:c>
      <x:c r="AR951" s="34" t="n">
        <x:f>IF(SQRT($B$9)*$B951+SQRT(1-$B$9)*W951&lt;_xlfn.NORM.S.INV($B$6),1,0)</x:f>
        <x:v>0</x:v>
      </x:c>
      <x:c r="AS951" s="34" t="n">
        <x:f>IF(SQRT($B$9)*$B951+SQRT(1-$B$9)*X951&lt;_xlfn.NORM.S.INV($B$6),1,0)</x:f>
        <x:v>0</x:v>
      </x:c>
      <x:c r="AT951" s="34" t="n">
        <x:f>IF(SQRT($B$9)*$B951+SQRT(1-$B$9)*Y951&lt;_xlfn.NORM.S.INV($B$6),1,0)</x:f>
        <x:v>0</x:v>
      </x:c>
      <x:c r="AU951" s="34" t="n">
        <x:f>IF(SQRT($B$9)*$B951+SQRT(1-$B$9)*Z951&lt;_xlfn.NORM.S.INV($B$6),1,0)</x:f>
        <x:v>0</x:v>
      </x:c>
      <x:c r="AV951" s="34" t="n">
        <x:f>IF(SQRT($B$9)*$B951+SQRT(1-$B$9)*AA951&lt;_xlfn.NORM.S.INV($B$6),1,0)</x:f>
        <x:v>0</x:v>
      </x:c>
      <x:c r="AW951" s="34" t="n">
        <x:f>IF(SQRT($C$9)*$B951+SQRT(1-$C$9)*AB951&lt;_xlfn.NORM.S.INV($C$6),1,0)</x:f>
        <x:v>0</x:v>
      </x:c>
      <x:c r="AX951" s="34" t="n">
        <x:f>IF(SQRT($C$9)*$B951+SQRT(1-$C$9)*AC951&lt;_xlfn.NORM.S.INV($C$6),1,0)</x:f>
        <x:v>0</x:v>
      </x:c>
      <x:c r="AY951" s="34" t="n">
        <x:f>IF(SQRT($C$9)*$B951+SQRT(1-$C$9)*AD951&lt;_xlfn.NORM.S.INV($C$6),1,0)</x:f>
        <x:v>0</x:v>
      </x:c>
      <x:c r="AZ951" s="34" t="n">
        <x:f>IF(SQRT($C$9)*$B951+SQRT(1-$C$9)*AE951&lt;_xlfn.NORM.S.INV($C$6),1,0)</x:f>
        <x:v>0</x:v>
      </x:c>
      <x:c r="BA951" s="34" t="n">
        <x:f>IF(SQRT($C$9)*$B951+SQRT(1-$C$9)*AF951&lt;_xlfn.NORM.S.INV($C$6),1,0)</x:f>
        <x:v>0</x:v>
      </x:c>
      <x:c r="BB951" s="34" t="n">
        <x:f>IF(SQRT($C$9)*$B951+SQRT(1-$C$9)*AG951&lt;_xlfn.NORM.S.INV($C$6),1,0)</x:f>
        <x:v>0</x:v>
      </x:c>
      <x:c r="BC951" s="34" t="n">
        <x:f>IF(SQRT($C$9)*$B951+SQRT(1-$C$9)*AH951&lt;_xlfn.NORM.S.INV($C$6),1,0)</x:f>
        <x:v>0</x:v>
      </x:c>
      <x:c r="BD951" s="34" t="n">
        <x:f>IF(SQRT($C$9)*$B951+SQRT(1-$C$9)*AI951&lt;_xlfn.NORM.S.INV($C$6),1,0)</x:f>
        <x:v>0</x:v>
      </x:c>
      <x:c r="BE951" s="34" t="n">
        <x:f>IF(SQRT($C$9)*$B951+SQRT(1-$C$9)*AJ951&lt;_xlfn.NORM.S.INV($C$6),1,0)</x:f>
        <x:v>0</x:v>
      </x:c>
      <x:c r="BF951" s="34" t="n">
        <x:f>IF(SQRT($C$9)*$B951+SQRT(1-$C$9)*AK951&lt;_xlfn.NORM.S.INV($C$6),1,0)</x:f>
        <x:v>0</x:v>
      </x:c>
      <x:c r="BG951" s="34"/>
      <x:c r="BH951" s="34"/>
      <x:c r="BI951" s="34" t="n">
        <x:f>$B$11*(($A$1061)*$C951/$B$12*$B$7+(1-$A$1061)*$D951/$B$12*$C$7)</x:f>
        <x:v>0</x:v>
      </x:c>
      <x:c r="BJ951" s="34" t="n">
        <x:f>$B$11*(($A$1062)*$C951/$B$12*$B$7+(1-$A$1062)*$D951/$B$12*$C$7)</x:f>
        <x:v>0</x:v>
      </x:c>
      <x:c r="BK951" s="34" t="n">
        <x:f>$B$11*(($A$1063)*$C951/$B$12*$B$7+(1-$A$1063)*$D951/$B$12*$C$7)</x:f>
        <x:v>0</x:v>
      </x:c>
      <x:c r="BL951" s="34" t="n">
        <x:f>$B$11*(($A$1064)*$C951/$B$12*$B$7+(1-$A$1064)*$D951/$B$12*$C$7)</x:f>
        <x:v>0</x:v>
      </x:c>
      <x:c r="BM951" s="34" t="n">
        <x:f>$B$11*(($A$1065)*$C951/$B$12*$B$7+(1-$A$1065)*$D951/$B$12*$C$7)</x:f>
        <x:v>0</x:v>
      </x:c>
      <x:c r="BN951" s="34" t="n">
        <x:f>$B$11*(($A$1066)*$C951/$B$12*$B$7+(1-$A$1066)*$D951/$B$12*$C$7)</x:f>
        <x:v>0</x:v>
      </x:c>
      <x:c r="BO951" s="34" t="n">
        <x:f>$B$11*(($A$1067)*$C951/$B$12*$B$7+(1-$A$1067)*$D951/$B$12*$C$7)</x:f>
        <x:v>0</x:v>
      </x:c>
      <x:c r="BP951" s="34" t="n">
        <x:f>$B$11*(($A$1068)*$C951/$B$12*$B$7+(1-$A$1068)*$D951/$B$12*$C$7)</x:f>
        <x:v>0</x:v>
      </x:c>
      <x:c r="BQ951" s="34" t="n">
        <x:f>$B$11*(($A$1069)*$C951/$B$12*$B$7+(1-$A$1069)*$D951/$B$12*$C$7)</x:f>
        <x:v>0</x:v>
      </x:c>
      <x:c r="BR951" s="34" t="n">
        <x:f>$B$11*(($A$1070)*$C951/$B$12*$B$7+(1-$A$1070)*$D951/$B$12*$C$7)</x:f>
        <x:v>0</x:v>
      </x:c>
      <x:c r="BS951" s="34" t="n">
        <x:f>$B$11*(($A$1071)*$C951/$B$12*$B$7+(1-$A$1071)*$D951/$B$12*$C$7)</x:f>
        <x:v>0</x:v>
      </x:c>
      <x:c r="BT951" s="34" t="n">
        <x:f>$B$11*(($A$1072)*$C951/$B$12*$B$7+(1-$A$1072)*$D951/$B$12*$C$7)</x:f>
        <x:v>0</x:v>
      </x:c>
      <x:c r="BU951" s="34" t="n">
        <x:f>$B$11*(($A$1073)*$C951/$B$12*$B$7+(1-$A$1073)*$D951/$B$12*$C$7)</x:f>
        <x:v>0</x:v>
      </x:c>
      <x:c r="BV951" s="34" t="n">
        <x:f>$B$11*(($A$1074)*$C951/$B$12*$B$7+(1-$A$1074)*$D951/$B$12*$C$7)</x:f>
        <x:v>0</x:v>
      </x:c>
      <x:c r="BW951" s="34" t="n">
        <x:f>$B$11*(($A$1075)*$C951/$B$12*$B$7+(1-$A$1075)*$D951/$B$12*$C$7)</x:f>
        <x:v>0</x:v>
      </x:c>
      <x:c r="BX951" s="34" t="n">
        <x:f>$B$11*(($A$1076)*$C951/$B$12*$B$7+(1-$A$1076)*$D951/$B$12*$C$7)</x:f>
        <x:v>0</x:v>
      </x:c>
      <x:c r="BY951" s="34" t="n">
        <x:f>$B$11*(($A$1077)*$C951/$B$12*$B$7+(1-$A$1077)*$D951/$B$12*$C$7)</x:f>
        <x:v>0</x:v>
      </x:c>
      <x:c r="BZ951" s="34" t="n">
        <x:f>$B$11*(($A$1078)*$C951/$B$12*$B$7+(1-$A$1078)*$D951/$B$12*$C$7)</x:f>
        <x:v>0</x:v>
      </x:c>
      <x:c r="CA951" s="34" t="n">
        <x:f>$B$11*(($A$1079)*$C951/$B$12*$B$7+(1-$A$1079)*$D951/$B$12*$C$7)</x:f>
        <x:v>0</x:v>
      </x:c>
      <x:c r="CB951" s="34" t="n">
        <x:f>$B$11*(($A$1080)*$C951/$B$12*$B$7+(1-$A$1080)*$D951/$B$12*$C$7)</x:f>
        <x:v>0</x:v>
      </x:c>
      <x:c r="CC951" s="34" t="n">
        <x:f>$B$11*(($A$1081)*$C951/$B$12*$B$7+(1-$A$1081)*$D951/$B$12*$C$7)</x:f>
        <x:v>0</x:v>
      </x:c>
    </x:row>
    <x:row r="952">
      <x:c r="A952" s="34" t="n">
        <x:v>928</x:v>
      </x:c>
      <x:c r="B952" s="39" t="n">
        <x:v>0.5872013171327061</x:v>
      </x:c>
      <x:c r="C952" s="1" t="n">
        <x:f>SUM(AM952:AV952)</x:f>
        <x:v>0</x:v>
      </x:c>
      <x:c r="D952" s="1" t="n">
        <x:f>SUM(AW952:BF952)</x:f>
        <x:v>0</x:v>
      </x:c>
      <x:c r="E952" s="17" t="n">
        <x:f>(1-C952/$B$12)*$B$8-C952/$B$12*$B$7</x:f>
        <x:v>0.05</x:v>
      </x:c>
      <x:c r="F952" s="17" t="n">
        <x:f>(1-D952/$B$12)*$C$8-D952/$B$12*$C$7</x:f>
        <x:v>0.09</x:v>
      </x:c>
      <x:c r="G952" s="32" t="n">
        <x:f>$B$11*($B$10*C952/$B$12*$B$7+(1-$B$10)*D952/$B$12*$C$7)</x:f>
        <x:v>0</x:v>
      </x:c>
      <x:c r="H952" s="17" t="n">
        <x:f>$B$10*E952+(1-$B$10)*F952</x:f>
        <x:v>0.07</x:v>
      </x:c>
      <x:c r="I952" s="34"/>
      <x:c r="J952" s="34"/>
      <x:c r="K952" s="34"/>
      <x:c r="L952" s="34"/>
      <x:c r="M952" s="34"/>
      <x:c r="N952" s="34"/>
      <x:c r="O952" s="34"/>
      <x:c r="P952" s="34"/>
      <x:c r="Q952" s="34"/>
      <x:c r="R952" s="39" t="n">
        <x:v>-0.2709249353131991</x:v>
      </x:c>
      <x:c r="S952" s="39" t="n">
        <x:v>1.0815554482320366</x:v>
      </x:c>
      <x:c r="T952" s="39" t="n">
        <x:v>0.8313272988563256</x:v>
      </x:c>
      <x:c r="U952" s="39" t="n">
        <x:v>0.7871770219075189</x:v>
      </x:c>
      <x:c r="V952" s="39" t="n">
        <x:v>1.4008520547407874</x:v>
      </x:c>
      <x:c r="W952" s="39" t="n">
        <x:v>0.4888438519262682</x:v>
      </x:c>
      <x:c r="X952" s="39" t="n">
        <x:v>0.9988758824185022</x:v>
      </x:c>
      <x:c r="Y952" s="39" t="n">
        <x:v>-1.1744287611309696</x:v>
      </x:c>
      <x:c r="Z952" s="39" t="n">
        <x:v>0.9096392701241086</x:v>
      </x:c>
      <x:c r="AA952" s="39" t="n">
        <x:v>-1.19591767152534</x:v>
      </x:c>
      <x:c r="AB952" s="39" t="n">
        <x:v>-0.9406495753625659</x:v>
      </x:c>
      <x:c r="AC952" s="39" t="n">
        <x:v>1.8442137487609793</x:v>
      </x:c>
      <x:c r="AD952" s="39" t="n">
        <x:v>0.3188559417498779</x:v>
      </x:c>
      <x:c r="AE952" s="39" t="n">
        <x:v>-0.6535298076200602</x:v>
      </x:c>
      <x:c r="AF952" s="39" t="n">
        <x:v>0.8813341120245748</x:v>
      </x:c>
      <x:c r="AG952" s="39" t="n">
        <x:v>-0.8988123109891417</x:v>
      </x:c>
      <x:c r="AH952" s="39" t="n">
        <x:v>-0.21263330576154227</x:v>
      </x:c>
      <x:c r="AI952" s="39" t="n">
        <x:v>-1.030594732716648</x:v>
      </x:c>
      <x:c r="AJ952" s="39" t="n">
        <x:v>-0.6027538847699055</x:v>
      </x:c>
      <x:c r="AK952" s="39" t="n">
        <x:v>-0.28303881781686674</x:v>
      </x:c>
      <x:c r="AL952" s="34"/>
      <x:c r="AM952" s="34" t="n">
        <x:f>IF(SQRT($B$9)*$B952+SQRT(1-$B$9)*R952&lt;_xlfn.NORM.S.INV($B$6),1,0)</x:f>
        <x:v>0</x:v>
      </x:c>
      <x:c r="AN952" s="34" t="n">
        <x:f>IF(SQRT($B$9)*$B952+SQRT(1-$B$9)*S952&lt;_xlfn.NORM.S.INV($B$6),1,0)</x:f>
        <x:v>0</x:v>
      </x:c>
      <x:c r="AO952" s="34" t="n">
        <x:f>IF(SQRT($B$9)*$B952+SQRT(1-$B$9)*T952&lt;_xlfn.NORM.S.INV($B$6),1,0)</x:f>
        <x:v>0</x:v>
      </x:c>
      <x:c r="AP952" s="34" t="n">
        <x:f>IF(SQRT($B$9)*$B952+SQRT(1-$B$9)*U952&lt;_xlfn.NORM.S.INV($B$6),1,0)</x:f>
        <x:v>0</x:v>
      </x:c>
      <x:c r="AQ952" s="34" t="n">
        <x:f>IF(SQRT($B$9)*$B952+SQRT(1-$B$9)*V952&lt;_xlfn.NORM.S.INV($B$6),1,0)</x:f>
        <x:v>0</x:v>
      </x:c>
      <x:c r="AR952" s="34" t="n">
        <x:f>IF(SQRT($B$9)*$B952+SQRT(1-$B$9)*W952&lt;_xlfn.NORM.S.INV($B$6),1,0)</x:f>
        <x:v>0</x:v>
      </x:c>
      <x:c r="AS952" s="34" t="n">
        <x:f>IF(SQRT($B$9)*$B952+SQRT(1-$B$9)*X952&lt;_xlfn.NORM.S.INV($B$6),1,0)</x:f>
        <x:v>0</x:v>
      </x:c>
      <x:c r="AT952" s="34" t="n">
        <x:f>IF(SQRT($B$9)*$B952+SQRT(1-$B$9)*Y952&lt;_xlfn.NORM.S.INV($B$6),1,0)</x:f>
        <x:v>0</x:v>
      </x:c>
      <x:c r="AU952" s="34" t="n">
        <x:f>IF(SQRT($B$9)*$B952+SQRT(1-$B$9)*Z952&lt;_xlfn.NORM.S.INV($B$6),1,0)</x:f>
        <x:v>0</x:v>
      </x:c>
      <x:c r="AV952" s="34" t="n">
        <x:f>IF(SQRT($B$9)*$B952+SQRT(1-$B$9)*AA952&lt;_xlfn.NORM.S.INV($B$6),1,0)</x:f>
        <x:v>0</x:v>
      </x:c>
      <x:c r="AW952" s="34" t="n">
        <x:f>IF(SQRT($C$9)*$B952+SQRT(1-$C$9)*AB952&lt;_xlfn.NORM.S.INV($C$6),1,0)</x:f>
        <x:v>0</x:v>
      </x:c>
      <x:c r="AX952" s="34" t="n">
        <x:f>IF(SQRT($C$9)*$B952+SQRT(1-$C$9)*AC952&lt;_xlfn.NORM.S.INV($C$6),1,0)</x:f>
        <x:v>0</x:v>
      </x:c>
      <x:c r="AY952" s="34" t="n">
        <x:f>IF(SQRT($C$9)*$B952+SQRT(1-$C$9)*AD952&lt;_xlfn.NORM.S.INV($C$6),1,0)</x:f>
        <x:v>0</x:v>
      </x:c>
      <x:c r="AZ952" s="34" t="n">
        <x:f>IF(SQRT($C$9)*$B952+SQRT(1-$C$9)*AE952&lt;_xlfn.NORM.S.INV($C$6),1,0)</x:f>
        <x:v>0</x:v>
      </x:c>
      <x:c r="BA952" s="34" t="n">
        <x:f>IF(SQRT($C$9)*$B952+SQRT(1-$C$9)*AF952&lt;_xlfn.NORM.S.INV($C$6),1,0)</x:f>
        <x:v>0</x:v>
      </x:c>
      <x:c r="BB952" s="34" t="n">
        <x:f>IF(SQRT($C$9)*$B952+SQRT(1-$C$9)*AG952&lt;_xlfn.NORM.S.INV($C$6),1,0)</x:f>
        <x:v>0</x:v>
      </x:c>
      <x:c r="BC952" s="34" t="n">
        <x:f>IF(SQRT($C$9)*$B952+SQRT(1-$C$9)*AH952&lt;_xlfn.NORM.S.INV($C$6),1,0)</x:f>
        <x:v>0</x:v>
      </x:c>
      <x:c r="BD952" s="34" t="n">
        <x:f>IF(SQRT($C$9)*$B952+SQRT(1-$C$9)*AI952&lt;_xlfn.NORM.S.INV($C$6),1,0)</x:f>
        <x:v>0</x:v>
      </x:c>
      <x:c r="BE952" s="34" t="n">
        <x:f>IF(SQRT($C$9)*$B952+SQRT(1-$C$9)*AJ952&lt;_xlfn.NORM.S.INV($C$6),1,0)</x:f>
        <x:v>0</x:v>
      </x:c>
      <x:c r="BF952" s="34" t="n">
        <x:f>IF(SQRT($C$9)*$B952+SQRT(1-$C$9)*AK952&lt;_xlfn.NORM.S.INV($C$6),1,0)</x:f>
        <x:v>0</x:v>
      </x:c>
      <x:c r="BG952" s="34"/>
      <x:c r="BH952" s="34"/>
      <x:c r="BI952" s="34" t="n">
        <x:f>$B$11*(($A$1061)*$C952/$B$12*$B$7+(1-$A$1061)*$D952/$B$12*$C$7)</x:f>
        <x:v>0</x:v>
      </x:c>
      <x:c r="BJ952" s="34" t="n">
        <x:f>$B$11*(($A$1062)*$C952/$B$12*$B$7+(1-$A$1062)*$D952/$B$12*$C$7)</x:f>
        <x:v>0</x:v>
      </x:c>
      <x:c r="BK952" s="34" t="n">
        <x:f>$B$11*(($A$1063)*$C952/$B$12*$B$7+(1-$A$1063)*$D952/$B$12*$C$7)</x:f>
        <x:v>0</x:v>
      </x:c>
      <x:c r="BL952" s="34" t="n">
        <x:f>$B$11*(($A$1064)*$C952/$B$12*$B$7+(1-$A$1064)*$D952/$B$12*$C$7)</x:f>
        <x:v>0</x:v>
      </x:c>
      <x:c r="BM952" s="34" t="n">
        <x:f>$B$11*(($A$1065)*$C952/$B$12*$B$7+(1-$A$1065)*$D952/$B$12*$C$7)</x:f>
        <x:v>0</x:v>
      </x:c>
      <x:c r="BN952" s="34" t="n">
        <x:f>$B$11*(($A$1066)*$C952/$B$12*$B$7+(1-$A$1066)*$D952/$B$12*$C$7)</x:f>
        <x:v>0</x:v>
      </x:c>
      <x:c r="BO952" s="34" t="n">
        <x:f>$B$11*(($A$1067)*$C952/$B$12*$B$7+(1-$A$1067)*$D952/$B$12*$C$7)</x:f>
        <x:v>0</x:v>
      </x:c>
      <x:c r="BP952" s="34" t="n">
        <x:f>$B$11*(($A$1068)*$C952/$B$12*$B$7+(1-$A$1068)*$D952/$B$12*$C$7)</x:f>
        <x:v>0</x:v>
      </x:c>
      <x:c r="BQ952" s="34" t="n">
        <x:f>$B$11*(($A$1069)*$C952/$B$12*$B$7+(1-$A$1069)*$D952/$B$12*$C$7)</x:f>
        <x:v>0</x:v>
      </x:c>
      <x:c r="BR952" s="34" t="n">
        <x:f>$B$11*(($A$1070)*$C952/$B$12*$B$7+(1-$A$1070)*$D952/$B$12*$C$7)</x:f>
        <x:v>0</x:v>
      </x:c>
      <x:c r="BS952" s="34" t="n">
        <x:f>$B$11*(($A$1071)*$C952/$B$12*$B$7+(1-$A$1071)*$D952/$B$12*$C$7)</x:f>
        <x:v>0</x:v>
      </x:c>
      <x:c r="BT952" s="34" t="n">
        <x:f>$B$11*(($A$1072)*$C952/$B$12*$B$7+(1-$A$1072)*$D952/$B$12*$C$7)</x:f>
        <x:v>0</x:v>
      </x:c>
      <x:c r="BU952" s="34" t="n">
        <x:f>$B$11*(($A$1073)*$C952/$B$12*$B$7+(1-$A$1073)*$D952/$B$12*$C$7)</x:f>
        <x:v>0</x:v>
      </x:c>
      <x:c r="BV952" s="34" t="n">
        <x:f>$B$11*(($A$1074)*$C952/$B$12*$B$7+(1-$A$1074)*$D952/$B$12*$C$7)</x:f>
        <x:v>0</x:v>
      </x:c>
      <x:c r="BW952" s="34" t="n">
        <x:f>$B$11*(($A$1075)*$C952/$B$12*$B$7+(1-$A$1075)*$D952/$B$12*$C$7)</x:f>
        <x:v>0</x:v>
      </x:c>
      <x:c r="BX952" s="34" t="n">
        <x:f>$B$11*(($A$1076)*$C952/$B$12*$B$7+(1-$A$1076)*$D952/$B$12*$C$7)</x:f>
        <x:v>0</x:v>
      </x:c>
      <x:c r="BY952" s="34" t="n">
        <x:f>$B$11*(($A$1077)*$C952/$B$12*$B$7+(1-$A$1077)*$D952/$B$12*$C$7)</x:f>
        <x:v>0</x:v>
      </x:c>
      <x:c r="BZ952" s="34" t="n">
        <x:f>$B$11*(($A$1078)*$C952/$B$12*$B$7+(1-$A$1078)*$D952/$B$12*$C$7)</x:f>
        <x:v>0</x:v>
      </x:c>
      <x:c r="CA952" s="34" t="n">
        <x:f>$B$11*(($A$1079)*$C952/$B$12*$B$7+(1-$A$1079)*$D952/$B$12*$C$7)</x:f>
        <x:v>0</x:v>
      </x:c>
      <x:c r="CB952" s="34" t="n">
        <x:f>$B$11*(($A$1080)*$C952/$B$12*$B$7+(1-$A$1080)*$D952/$B$12*$C$7)</x:f>
        <x:v>0</x:v>
      </x:c>
      <x:c r="CC952" s="34" t="n">
        <x:f>$B$11*(($A$1081)*$C952/$B$12*$B$7+(1-$A$1081)*$D952/$B$12*$C$7)</x:f>
        <x:v>0</x:v>
      </x:c>
    </x:row>
    <x:row r="953">
      <x:c r="A953" s="34" t="n">
        <x:v>929</x:v>
      </x:c>
      <x:c r="B953" s="39" t="n">
        <x:v>0.9488284701302435</x:v>
      </x:c>
      <x:c r="C953" s="1" t="n">
        <x:f>SUM(AM953:AV953)</x:f>
        <x:v>0</x:v>
      </x:c>
      <x:c r="D953" s="1" t="n">
        <x:f>SUM(AW953:BF953)</x:f>
        <x:v>0</x:v>
      </x:c>
      <x:c r="E953" s="17" t="n">
        <x:f>(1-C953/$B$12)*$B$8-C953/$B$12*$B$7</x:f>
        <x:v>0.05</x:v>
      </x:c>
      <x:c r="F953" s="17" t="n">
        <x:f>(1-D953/$B$12)*$C$8-D953/$B$12*$C$7</x:f>
        <x:v>0.09</x:v>
      </x:c>
      <x:c r="G953" s="32" t="n">
        <x:f>$B$11*($B$10*C953/$B$12*$B$7+(1-$B$10)*D953/$B$12*$C$7)</x:f>
        <x:v>0</x:v>
      </x:c>
      <x:c r="H953" s="17" t="n">
        <x:f>$B$10*E953+(1-$B$10)*F953</x:f>
        <x:v>0.07</x:v>
      </x:c>
      <x:c r="I953" s="34"/>
      <x:c r="J953" s="34"/>
      <x:c r="K953" s="34"/>
      <x:c r="L953" s="34"/>
      <x:c r="M953" s="34"/>
      <x:c r="N953" s="34"/>
      <x:c r="O953" s="34"/>
      <x:c r="P953" s="34"/>
      <x:c r="Q953" s="34"/>
      <x:c r="R953" s="39" t="n">
        <x:v>0.19267459159555322</x:v>
      </x:c>
      <x:c r="S953" s="39" t="n">
        <x:v>-0.7994865971828294</x:v>
      </x:c>
      <x:c r="T953" s="39" t="n">
        <x:v>1.3408931230354226</x:v>
      </x:c>
      <x:c r="U953" s="39" t="n">
        <x:v>-0.2980164512794572</x:v>
      </x:c>
      <x:c r="V953" s="39" t="n">
        <x:v>-0.16637911893462895</x:v>
      </x:c>
      <x:c r="W953" s="39" t="n">
        <x:v>1.6109728109822026</x:v>
      </x:c>
      <x:c r="X953" s="39" t="n">
        <x:v>-0.7998683854648054</x:v>
      </x:c>
      <x:c r="Y953" s="39" t="n">
        <x:v>-0.35329456557561645</x:v>
      </x:c>
      <x:c r="Z953" s="39" t="n">
        <x:v>-0.9566963277420576</x:v>
      </x:c>
      <x:c r="AA953" s="39" t="n">
        <x:v>0.8960991153025695</x:v>
      </x:c>
      <x:c r="AB953" s="39" t="n">
        <x:v>-1.4868847594078443</x:v>
      </x:c>
      <x:c r="AC953" s="39" t="n">
        <x:v>1.0489817750293735</x:v>
      </x:c>
      <x:c r="AD953" s="39" t="n">
        <x:v>-0.0013379859981829574</x:v>
      </x:c>
      <x:c r="AE953" s="39" t="n">
        <x:v>1.521392195185463</x:v>
      </x:c>
      <x:c r="AF953" s="39" t="n">
        <x:v>-1.1033053400879602</x:v>
      </x:c>
      <x:c r="AG953" s="39" t="n">
        <x:v>0.20895243545820938</x:v>
      </x:c>
      <x:c r="AH953" s="39" t="n">
        <x:v>1.3850776222676946</x:v>
      </x:c>
      <x:c r="AI953" s="39" t="n">
        <x:v>-0.34849405513414167</x:v>
      </x:c>
      <x:c r="AJ953" s="39" t="n">
        <x:v>-0.9819849789030245</x:v>
      </x:c>
      <x:c r="AK953" s="39" t="n">
        <x:v>1.310839981899136</x:v>
      </x:c>
      <x:c r="AL953" s="34"/>
      <x:c r="AM953" s="34" t="n">
        <x:f>IF(SQRT($B$9)*$B953+SQRT(1-$B$9)*R953&lt;_xlfn.NORM.S.INV($B$6),1,0)</x:f>
        <x:v>0</x:v>
      </x:c>
      <x:c r="AN953" s="34" t="n">
        <x:f>IF(SQRT($B$9)*$B953+SQRT(1-$B$9)*S953&lt;_xlfn.NORM.S.INV($B$6),1,0)</x:f>
        <x:v>0</x:v>
      </x:c>
      <x:c r="AO953" s="34" t="n">
        <x:f>IF(SQRT($B$9)*$B953+SQRT(1-$B$9)*T953&lt;_xlfn.NORM.S.INV($B$6),1,0)</x:f>
        <x:v>0</x:v>
      </x:c>
      <x:c r="AP953" s="34" t="n">
        <x:f>IF(SQRT($B$9)*$B953+SQRT(1-$B$9)*U953&lt;_xlfn.NORM.S.INV($B$6),1,0)</x:f>
        <x:v>0</x:v>
      </x:c>
      <x:c r="AQ953" s="34" t="n">
        <x:f>IF(SQRT($B$9)*$B953+SQRT(1-$B$9)*V953&lt;_xlfn.NORM.S.INV($B$6),1,0)</x:f>
        <x:v>0</x:v>
      </x:c>
      <x:c r="AR953" s="34" t="n">
        <x:f>IF(SQRT($B$9)*$B953+SQRT(1-$B$9)*W953&lt;_xlfn.NORM.S.INV($B$6),1,0)</x:f>
        <x:v>0</x:v>
      </x:c>
      <x:c r="AS953" s="34" t="n">
        <x:f>IF(SQRT($B$9)*$B953+SQRT(1-$B$9)*X953&lt;_xlfn.NORM.S.INV($B$6),1,0)</x:f>
        <x:v>0</x:v>
      </x:c>
      <x:c r="AT953" s="34" t="n">
        <x:f>IF(SQRT($B$9)*$B953+SQRT(1-$B$9)*Y953&lt;_xlfn.NORM.S.INV($B$6),1,0)</x:f>
        <x:v>0</x:v>
      </x:c>
      <x:c r="AU953" s="34" t="n">
        <x:f>IF(SQRT($B$9)*$B953+SQRT(1-$B$9)*Z953&lt;_xlfn.NORM.S.INV($B$6),1,0)</x:f>
        <x:v>0</x:v>
      </x:c>
      <x:c r="AV953" s="34" t="n">
        <x:f>IF(SQRT($B$9)*$B953+SQRT(1-$B$9)*AA953&lt;_xlfn.NORM.S.INV($B$6),1,0)</x:f>
        <x:v>0</x:v>
      </x:c>
      <x:c r="AW953" s="34" t="n">
        <x:f>IF(SQRT($C$9)*$B953+SQRT(1-$C$9)*AB953&lt;_xlfn.NORM.S.INV($C$6),1,0)</x:f>
        <x:v>0</x:v>
      </x:c>
      <x:c r="AX953" s="34" t="n">
        <x:f>IF(SQRT($C$9)*$B953+SQRT(1-$C$9)*AC953&lt;_xlfn.NORM.S.INV($C$6),1,0)</x:f>
        <x:v>0</x:v>
      </x:c>
      <x:c r="AY953" s="34" t="n">
        <x:f>IF(SQRT($C$9)*$B953+SQRT(1-$C$9)*AD953&lt;_xlfn.NORM.S.INV($C$6),1,0)</x:f>
        <x:v>0</x:v>
      </x:c>
      <x:c r="AZ953" s="34" t="n">
        <x:f>IF(SQRT($C$9)*$B953+SQRT(1-$C$9)*AE953&lt;_xlfn.NORM.S.INV($C$6),1,0)</x:f>
        <x:v>0</x:v>
      </x:c>
      <x:c r="BA953" s="34" t="n">
        <x:f>IF(SQRT($C$9)*$B953+SQRT(1-$C$9)*AF953&lt;_xlfn.NORM.S.INV($C$6),1,0)</x:f>
        <x:v>0</x:v>
      </x:c>
      <x:c r="BB953" s="34" t="n">
        <x:f>IF(SQRT($C$9)*$B953+SQRT(1-$C$9)*AG953&lt;_xlfn.NORM.S.INV($C$6),1,0)</x:f>
        <x:v>0</x:v>
      </x:c>
      <x:c r="BC953" s="34" t="n">
        <x:f>IF(SQRT($C$9)*$B953+SQRT(1-$C$9)*AH953&lt;_xlfn.NORM.S.INV($C$6),1,0)</x:f>
        <x:v>0</x:v>
      </x:c>
      <x:c r="BD953" s="34" t="n">
        <x:f>IF(SQRT($C$9)*$B953+SQRT(1-$C$9)*AI953&lt;_xlfn.NORM.S.INV($C$6),1,0)</x:f>
        <x:v>0</x:v>
      </x:c>
      <x:c r="BE953" s="34" t="n">
        <x:f>IF(SQRT($C$9)*$B953+SQRT(1-$C$9)*AJ953&lt;_xlfn.NORM.S.INV($C$6),1,0)</x:f>
        <x:v>0</x:v>
      </x:c>
      <x:c r="BF953" s="34" t="n">
        <x:f>IF(SQRT($C$9)*$B953+SQRT(1-$C$9)*AK953&lt;_xlfn.NORM.S.INV($C$6),1,0)</x:f>
        <x:v>0</x:v>
      </x:c>
      <x:c r="BG953" s="34"/>
      <x:c r="BH953" s="34"/>
      <x:c r="BI953" s="34" t="n">
        <x:f>$B$11*(($A$1061)*$C953/$B$12*$B$7+(1-$A$1061)*$D953/$B$12*$C$7)</x:f>
        <x:v>0</x:v>
      </x:c>
      <x:c r="BJ953" s="34" t="n">
        <x:f>$B$11*(($A$1062)*$C953/$B$12*$B$7+(1-$A$1062)*$D953/$B$12*$C$7)</x:f>
        <x:v>0</x:v>
      </x:c>
      <x:c r="BK953" s="34" t="n">
        <x:f>$B$11*(($A$1063)*$C953/$B$12*$B$7+(1-$A$1063)*$D953/$B$12*$C$7)</x:f>
        <x:v>0</x:v>
      </x:c>
      <x:c r="BL953" s="34" t="n">
        <x:f>$B$11*(($A$1064)*$C953/$B$12*$B$7+(1-$A$1064)*$D953/$B$12*$C$7)</x:f>
        <x:v>0</x:v>
      </x:c>
      <x:c r="BM953" s="34" t="n">
        <x:f>$B$11*(($A$1065)*$C953/$B$12*$B$7+(1-$A$1065)*$D953/$B$12*$C$7)</x:f>
        <x:v>0</x:v>
      </x:c>
      <x:c r="BN953" s="34" t="n">
        <x:f>$B$11*(($A$1066)*$C953/$B$12*$B$7+(1-$A$1066)*$D953/$B$12*$C$7)</x:f>
        <x:v>0</x:v>
      </x:c>
      <x:c r="BO953" s="34" t="n">
        <x:f>$B$11*(($A$1067)*$C953/$B$12*$B$7+(1-$A$1067)*$D953/$B$12*$C$7)</x:f>
        <x:v>0</x:v>
      </x:c>
      <x:c r="BP953" s="34" t="n">
        <x:f>$B$11*(($A$1068)*$C953/$B$12*$B$7+(1-$A$1068)*$D953/$B$12*$C$7)</x:f>
        <x:v>0</x:v>
      </x:c>
      <x:c r="BQ953" s="34" t="n">
        <x:f>$B$11*(($A$1069)*$C953/$B$12*$B$7+(1-$A$1069)*$D953/$B$12*$C$7)</x:f>
        <x:v>0</x:v>
      </x:c>
      <x:c r="BR953" s="34" t="n">
        <x:f>$B$11*(($A$1070)*$C953/$B$12*$B$7+(1-$A$1070)*$D953/$B$12*$C$7)</x:f>
        <x:v>0</x:v>
      </x:c>
      <x:c r="BS953" s="34" t="n">
        <x:f>$B$11*(($A$1071)*$C953/$B$12*$B$7+(1-$A$1071)*$D953/$B$12*$C$7)</x:f>
        <x:v>0</x:v>
      </x:c>
      <x:c r="BT953" s="34" t="n">
        <x:f>$B$11*(($A$1072)*$C953/$B$12*$B$7+(1-$A$1072)*$D953/$B$12*$C$7)</x:f>
        <x:v>0</x:v>
      </x:c>
      <x:c r="BU953" s="34" t="n">
        <x:f>$B$11*(($A$1073)*$C953/$B$12*$B$7+(1-$A$1073)*$D953/$B$12*$C$7)</x:f>
        <x:v>0</x:v>
      </x:c>
      <x:c r="BV953" s="34" t="n">
        <x:f>$B$11*(($A$1074)*$C953/$B$12*$B$7+(1-$A$1074)*$D953/$B$12*$C$7)</x:f>
        <x:v>0</x:v>
      </x:c>
      <x:c r="BW953" s="34" t="n">
        <x:f>$B$11*(($A$1075)*$C953/$B$12*$B$7+(1-$A$1075)*$D953/$B$12*$C$7)</x:f>
        <x:v>0</x:v>
      </x:c>
      <x:c r="BX953" s="34" t="n">
        <x:f>$B$11*(($A$1076)*$C953/$B$12*$B$7+(1-$A$1076)*$D953/$B$12*$C$7)</x:f>
        <x:v>0</x:v>
      </x:c>
      <x:c r="BY953" s="34" t="n">
        <x:f>$B$11*(($A$1077)*$C953/$B$12*$B$7+(1-$A$1077)*$D953/$B$12*$C$7)</x:f>
        <x:v>0</x:v>
      </x:c>
      <x:c r="BZ953" s="34" t="n">
        <x:f>$B$11*(($A$1078)*$C953/$B$12*$B$7+(1-$A$1078)*$D953/$B$12*$C$7)</x:f>
        <x:v>0</x:v>
      </x:c>
      <x:c r="CA953" s="34" t="n">
        <x:f>$B$11*(($A$1079)*$C953/$B$12*$B$7+(1-$A$1079)*$D953/$B$12*$C$7)</x:f>
        <x:v>0</x:v>
      </x:c>
      <x:c r="CB953" s="34" t="n">
        <x:f>$B$11*(($A$1080)*$C953/$B$12*$B$7+(1-$A$1080)*$D953/$B$12*$C$7)</x:f>
        <x:v>0</x:v>
      </x:c>
      <x:c r="CC953" s="34" t="n">
        <x:f>$B$11*(($A$1081)*$C953/$B$12*$B$7+(1-$A$1081)*$D953/$B$12*$C$7)</x:f>
        <x:v>0</x:v>
      </x:c>
    </x:row>
    <x:row r="954">
      <x:c r="A954" s="34" t="n">
        <x:v>930</x:v>
      </x:c>
      <x:c r="B954" s="39" t="n">
        <x:v>0.36738101518335153</x:v>
      </x:c>
      <x:c r="C954" s="1" t="n">
        <x:f>SUM(AM954:AV954)</x:f>
        <x:v>0</x:v>
      </x:c>
      <x:c r="D954" s="1" t="n">
        <x:f>SUM(AW954:BF954)</x:f>
        <x:v>0</x:v>
      </x:c>
      <x:c r="E954" s="17" t="n">
        <x:f>(1-C954/$B$12)*$B$8-C954/$B$12*$B$7</x:f>
        <x:v>0.05</x:v>
      </x:c>
      <x:c r="F954" s="17" t="n">
        <x:f>(1-D954/$B$12)*$C$8-D954/$B$12*$C$7</x:f>
        <x:v>0.09</x:v>
      </x:c>
      <x:c r="G954" s="32" t="n">
        <x:f>$B$11*($B$10*C954/$B$12*$B$7+(1-$B$10)*D954/$B$12*$C$7)</x:f>
        <x:v>0</x:v>
      </x:c>
      <x:c r="H954" s="17" t="n">
        <x:f>$B$10*E954+(1-$B$10)*F954</x:f>
        <x:v>0.07</x:v>
      </x:c>
      <x:c r="I954" s="34"/>
      <x:c r="J954" s="34"/>
      <x:c r="K954" s="34"/>
      <x:c r="L954" s="34"/>
      <x:c r="M954" s="34"/>
      <x:c r="N954" s="34"/>
      <x:c r="O954" s="34"/>
      <x:c r="P954" s="34"/>
      <x:c r="Q954" s="34"/>
      <x:c r="R954" s="39" t="n">
        <x:v>0.9038840718153274</x:v>
      </x:c>
      <x:c r="S954" s="39" t="n">
        <x:v>-0.012650856709948</x:v>
      </x:c>
      <x:c r="T954" s="39" t="n">
        <x:v>0.8626913233408093</x:v>
      </x:c>
      <x:c r="U954" s="39" t="n">
        <x:v>-0.7589453636075567</x:v>
      </x:c>
      <x:c r="V954" s="39" t="n">
        <x:v>-0.5893726308329019</x:v>
      </x:c>
      <x:c r="W954" s="39" t="n">
        <x:v>0.39342741023945876</x:v>
      </x:c>
      <x:c r="X954" s="39" t="n">
        <x:v>1.3559984207099005</x:v>
      </x:c>
      <x:c r="Y954" s="39" t="n">
        <x:v>-0.9366714602973529</x:v>
      </x:c>
      <x:c r="Z954" s="39" t="n">
        <x:v>0.03308068277641461</x:v>
      </x:c>
      <x:c r="AA954" s="39" t="n">
        <x:v>0.1984403228547833</x:v>
      </x:c>
      <x:c r="AB954" s="39" t="n">
        <x:v>-1.0691006658352888</x:v>
      </x:c>
      <x:c r="AC954" s="39" t="n">
        <x:v>-0.3561487326053712</x:v>
      </x:c>
      <x:c r="AD954" s="39" t="n">
        <x:v>0.04589233357471244</x:v>
      </x:c>
      <x:c r="AE954" s="39" t="n">
        <x:v>-0.43953790092469924</x:v>
      </x:c>
      <x:c r="AF954" s="39" t="n">
        <x:v>-1.0661230366675134</x:v>
      </x:c>
      <x:c r="AG954" s="39" t="n">
        <x:v>1.7579950528794832</x:v>
      </x:c>
      <x:c r="AH954" s="39" t="n">
        <x:v>-0.6379590908502595</x:v>
      </x:c>
      <x:c r="AI954" s="39" t="n">
        <x:v>-0.1562289809484194</x:v>
      </x:c>
      <x:c r="AJ954" s="39" t="n">
        <x:v>-0.7677934920901912</x:v>
      </x:c>
      <x:c r="AK954" s="39" t="n">
        <x:v>0.26213452119384795</x:v>
      </x:c>
      <x:c r="AL954" s="34"/>
      <x:c r="AM954" s="34" t="n">
        <x:f>IF(SQRT($B$9)*$B954+SQRT(1-$B$9)*R954&lt;_xlfn.NORM.S.INV($B$6),1,0)</x:f>
        <x:v>0</x:v>
      </x:c>
      <x:c r="AN954" s="34" t="n">
        <x:f>IF(SQRT($B$9)*$B954+SQRT(1-$B$9)*S954&lt;_xlfn.NORM.S.INV($B$6),1,0)</x:f>
        <x:v>0</x:v>
      </x:c>
      <x:c r="AO954" s="34" t="n">
        <x:f>IF(SQRT($B$9)*$B954+SQRT(1-$B$9)*T954&lt;_xlfn.NORM.S.INV($B$6),1,0)</x:f>
        <x:v>0</x:v>
      </x:c>
      <x:c r="AP954" s="34" t="n">
        <x:f>IF(SQRT($B$9)*$B954+SQRT(1-$B$9)*U954&lt;_xlfn.NORM.S.INV($B$6),1,0)</x:f>
        <x:v>0</x:v>
      </x:c>
      <x:c r="AQ954" s="34" t="n">
        <x:f>IF(SQRT($B$9)*$B954+SQRT(1-$B$9)*V954&lt;_xlfn.NORM.S.INV($B$6),1,0)</x:f>
        <x:v>0</x:v>
      </x:c>
      <x:c r="AR954" s="34" t="n">
        <x:f>IF(SQRT($B$9)*$B954+SQRT(1-$B$9)*W954&lt;_xlfn.NORM.S.INV($B$6),1,0)</x:f>
        <x:v>0</x:v>
      </x:c>
      <x:c r="AS954" s="34" t="n">
        <x:f>IF(SQRT($B$9)*$B954+SQRT(1-$B$9)*X954&lt;_xlfn.NORM.S.INV($B$6),1,0)</x:f>
        <x:v>0</x:v>
      </x:c>
      <x:c r="AT954" s="34" t="n">
        <x:f>IF(SQRT($B$9)*$B954+SQRT(1-$B$9)*Y954&lt;_xlfn.NORM.S.INV($B$6),1,0)</x:f>
        <x:v>0</x:v>
      </x:c>
      <x:c r="AU954" s="34" t="n">
        <x:f>IF(SQRT($B$9)*$B954+SQRT(1-$B$9)*Z954&lt;_xlfn.NORM.S.INV($B$6),1,0)</x:f>
        <x:v>0</x:v>
      </x:c>
      <x:c r="AV954" s="34" t="n">
        <x:f>IF(SQRT($B$9)*$B954+SQRT(1-$B$9)*AA954&lt;_xlfn.NORM.S.INV($B$6),1,0)</x:f>
        <x:v>0</x:v>
      </x:c>
      <x:c r="AW954" s="34" t="n">
        <x:f>IF(SQRT($C$9)*$B954+SQRT(1-$C$9)*AB954&lt;_xlfn.NORM.S.INV($C$6),1,0)</x:f>
        <x:v>0</x:v>
      </x:c>
      <x:c r="AX954" s="34" t="n">
        <x:f>IF(SQRT($C$9)*$B954+SQRT(1-$C$9)*AC954&lt;_xlfn.NORM.S.INV($C$6),1,0)</x:f>
        <x:v>0</x:v>
      </x:c>
      <x:c r="AY954" s="34" t="n">
        <x:f>IF(SQRT($C$9)*$B954+SQRT(1-$C$9)*AD954&lt;_xlfn.NORM.S.INV($C$6),1,0)</x:f>
        <x:v>0</x:v>
      </x:c>
      <x:c r="AZ954" s="34" t="n">
        <x:f>IF(SQRT($C$9)*$B954+SQRT(1-$C$9)*AE954&lt;_xlfn.NORM.S.INV($C$6),1,0)</x:f>
        <x:v>0</x:v>
      </x:c>
      <x:c r="BA954" s="34" t="n">
        <x:f>IF(SQRT($C$9)*$B954+SQRT(1-$C$9)*AF954&lt;_xlfn.NORM.S.INV($C$6),1,0)</x:f>
        <x:v>0</x:v>
      </x:c>
      <x:c r="BB954" s="34" t="n">
        <x:f>IF(SQRT($C$9)*$B954+SQRT(1-$C$9)*AG954&lt;_xlfn.NORM.S.INV($C$6),1,0)</x:f>
        <x:v>0</x:v>
      </x:c>
      <x:c r="BC954" s="34" t="n">
        <x:f>IF(SQRT($C$9)*$B954+SQRT(1-$C$9)*AH954&lt;_xlfn.NORM.S.INV($C$6),1,0)</x:f>
        <x:v>0</x:v>
      </x:c>
      <x:c r="BD954" s="34" t="n">
        <x:f>IF(SQRT($C$9)*$B954+SQRT(1-$C$9)*AI954&lt;_xlfn.NORM.S.INV($C$6),1,0)</x:f>
        <x:v>0</x:v>
      </x:c>
      <x:c r="BE954" s="34" t="n">
        <x:f>IF(SQRT($C$9)*$B954+SQRT(1-$C$9)*AJ954&lt;_xlfn.NORM.S.INV($C$6),1,0)</x:f>
        <x:v>0</x:v>
      </x:c>
      <x:c r="BF954" s="34" t="n">
        <x:f>IF(SQRT($C$9)*$B954+SQRT(1-$C$9)*AK954&lt;_xlfn.NORM.S.INV($C$6),1,0)</x:f>
        <x:v>0</x:v>
      </x:c>
      <x:c r="BG954" s="34"/>
      <x:c r="BH954" s="34"/>
      <x:c r="BI954" s="34" t="n">
        <x:f>$B$11*(($A$1061)*$C954/$B$12*$B$7+(1-$A$1061)*$D954/$B$12*$C$7)</x:f>
        <x:v>0</x:v>
      </x:c>
      <x:c r="BJ954" s="34" t="n">
        <x:f>$B$11*(($A$1062)*$C954/$B$12*$B$7+(1-$A$1062)*$D954/$B$12*$C$7)</x:f>
        <x:v>0</x:v>
      </x:c>
      <x:c r="BK954" s="34" t="n">
        <x:f>$B$11*(($A$1063)*$C954/$B$12*$B$7+(1-$A$1063)*$D954/$B$12*$C$7)</x:f>
        <x:v>0</x:v>
      </x:c>
      <x:c r="BL954" s="34" t="n">
        <x:f>$B$11*(($A$1064)*$C954/$B$12*$B$7+(1-$A$1064)*$D954/$B$12*$C$7)</x:f>
        <x:v>0</x:v>
      </x:c>
      <x:c r="BM954" s="34" t="n">
        <x:f>$B$11*(($A$1065)*$C954/$B$12*$B$7+(1-$A$1065)*$D954/$B$12*$C$7)</x:f>
        <x:v>0</x:v>
      </x:c>
      <x:c r="BN954" s="34" t="n">
        <x:f>$B$11*(($A$1066)*$C954/$B$12*$B$7+(1-$A$1066)*$D954/$B$12*$C$7)</x:f>
        <x:v>0</x:v>
      </x:c>
      <x:c r="BO954" s="34" t="n">
        <x:f>$B$11*(($A$1067)*$C954/$B$12*$B$7+(1-$A$1067)*$D954/$B$12*$C$7)</x:f>
        <x:v>0</x:v>
      </x:c>
      <x:c r="BP954" s="34" t="n">
        <x:f>$B$11*(($A$1068)*$C954/$B$12*$B$7+(1-$A$1068)*$D954/$B$12*$C$7)</x:f>
        <x:v>0</x:v>
      </x:c>
      <x:c r="BQ954" s="34" t="n">
        <x:f>$B$11*(($A$1069)*$C954/$B$12*$B$7+(1-$A$1069)*$D954/$B$12*$C$7)</x:f>
        <x:v>0</x:v>
      </x:c>
      <x:c r="BR954" s="34" t="n">
        <x:f>$B$11*(($A$1070)*$C954/$B$12*$B$7+(1-$A$1070)*$D954/$B$12*$C$7)</x:f>
        <x:v>0</x:v>
      </x:c>
      <x:c r="BS954" s="34" t="n">
        <x:f>$B$11*(($A$1071)*$C954/$B$12*$B$7+(1-$A$1071)*$D954/$B$12*$C$7)</x:f>
        <x:v>0</x:v>
      </x:c>
      <x:c r="BT954" s="34" t="n">
        <x:f>$B$11*(($A$1072)*$C954/$B$12*$B$7+(1-$A$1072)*$D954/$B$12*$C$7)</x:f>
        <x:v>0</x:v>
      </x:c>
      <x:c r="BU954" s="34" t="n">
        <x:f>$B$11*(($A$1073)*$C954/$B$12*$B$7+(1-$A$1073)*$D954/$B$12*$C$7)</x:f>
        <x:v>0</x:v>
      </x:c>
      <x:c r="BV954" s="34" t="n">
        <x:f>$B$11*(($A$1074)*$C954/$B$12*$B$7+(1-$A$1074)*$D954/$B$12*$C$7)</x:f>
        <x:v>0</x:v>
      </x:c>
      <x:c r="BW954" s="34" t="n">
        <x:f>$B$11*(($A$1075)*$C954/$B$12*$B$7+(1-$A$1075)*$D954/$B$12*$C$7)</x:f>
        <x:v>0</x:v>
      </x:c>
      <x:c r="BX954" s="34" t="n">
        <x:f>$B$11*(($A$1076)*$C954/$B$12*$B$7+(1-$A$1076)*$D954/$B$12*$C$7)</x:f>
        <x:v>0</x:v>
      </x:c>
      <x:c r="BY954" s="34" t="n">
        <x:f>$B$11*(($A$1077)*$C954/$B$12*$B$7+(1-$A$1077)*$D954/$B$12*$C$7)</x:f>
        <x:v>0</x:v>
      </x:c>
      <x:c r="BZ954" s="34" t="n">
        <x:f>$B$11*(($A$1078)*$C954/$B$12*$B$7+(1-$A$1078)*$D954/$B$12*$C$7)</x:f>
        <x:v>0</x:v>
      </x:c>
      <x:c r="CA954" s="34" t="n">
        <x:f>$B$11*(($A$1079)*$C954/$B$12*$B$7+(1-$A$1079)*$D954/$B$12*$C$7)</x:f>
        <x:v>0</x:v>
      </x:c>
      <x:c r="CB954" s="34" t="n">
        <x:f>$B$11*(($A$1080)*$C954/$B$12*$B$7+(1-$A$1080)*$D954/$B$12*$C$7)</x:f>
        <x:v>0</x:v>
      </x:c>
      <x:c r="CC954" s="34" t="n">
        <x:f>$B$11*(($A$1081)*$C954/$B$12*$B$7+(1-$A$1081)*$D954/$B$12*$C$7)</x:f>
        <x:v>0</x:v>
      </x:c>
    </x:row>
    <x:row r="955">
      <x:c r="A955" s="34" t="n">
        <x:v>931</x:v>
      </x:c>
      <x:c r="B955" s="39" t="n">
        <x:v>0.747260593731246</x:v>
      </x:c>
      <x:c r="C955" s="1" t="n">
        <x:f>SUM(AM955:AV955)</x:f>
        <x:v>0</x:v>
      </x:c>
      <x:c r="D955" s="1" t="n">
        <x:f>SUM(AW955:BF955)</x:f>
        <x:v>0</x:v>
      </x:c>
      <x:c r="E955" s="17" t="n">
        <x:f>(1-C955/$B$12)*$B$8-C955/$B$12*$B$7</x:f>
        <x:v>0.05</x:v>
      </x:c>
      <x:c r="F955" s="17" t="n">
        <x:f>(1-D955/$B$12)*$C$8-D955/$B$12*$C$7</x:f>
        <x:v>0.09</x:v>
      </x:c>
      <x:c r="G955" s="32" t="n">
        <x:f>$B$11*($B$10*C955/$B$12*$B$7+(1-$B$10)*D955/$B$12*$C$7)</x:f>
        <x:v>0</x:v>
      </x:c>
      <x:c r="H955" s="17" t="n">
        <x:f>$B$10*E955+(1-$B$10)*F955</x:f>
        <x:v>0.07</x:v>
      </x:c>
      <x:c r="I955" s="34"/>
      <x:c r="J955" s="34"/>
      <x:c r="K955" s="34"/>
      <x:c r="L955" s="34"/>
      <x:c r="M955" s="34"/>
      <x:c r="N955" s="34"/>
      <x:c r="O955" s="34"/>
      <x:c r="P955" s="34"/>
      <x:c r="Q955" s="34"/>
      <x:c r="R955" s="39" t="n">
        <x:v>-0.6297276464381921</x:v>
      </x:c>
      <x:c r="S955" s="39" t="n">
        <x:v>0.9698187308776798</x:v>
      </x:c>
      <x:c r="T955" s="39" t="n">
        <x:v>0.4864602474830029</x:v>
      </x:c>
      <x:c r="U955" s="39" t="n">
        <x:v>-0.5489642162738966</x:v>
      </x:c>
      <x:c r="V955" s="39" t="n">
        <x:v>1.2048302435916838</x:v>
      </x:c>
      <x:c r="W955" s="39" t="n">
        <x:v>1.438885062623468</x:v>
      </x:c>
      <x:c r="X955" s="39" t="n">
        <x:v>-0.06611914380697166</x:v>
      </x:c>
      <x:c r="Y955" s="39" t="n">
        <x:v>0.12740299365077415</x:v>
      </x:c>
      <x:c r="Z955" s="39" t="n">
        <x:v>-0.674017619293931</x:v>
      </x:c>
      <x:c r="AA955" s="39" t="n">
        <x:v>0.08153572404222158</x:v>
      </x:c>
      <x:c r="AB955" s="39" t="n">
        <x:v>1.1220993938806645</x:v>
      </x:c>
      <x:c r="AC955" s="39" t="n">
        <x:v>-1.0822781522330431</x:v>
      </x:c>
      <x:c r="AD955" s="39" t="n">
        <x:v>-0.7807537593398844</x:v>
      </x:c>
      <x:c r="AE955" s="39" t="n">
        <x:v>-0.003450080608542275</x:v>
      </x:c>
      <x:c r="AF955" s="39" t="n">
        <x:v>-0.334931857818395</x:v>
      </x:c>
      <x:c r="AG955" s="39" t="n">
        <x:v>-1.2295192048955534</x:v>
      </x:c>
      <x:c r="AH955" s="39" t="n">
        <x:v>2.156947883034444</x:v>
      </x:c>
      <x:c r="AI955" s="39" t="n">
        <x:v>2.2455251243884726</x:v>
      </x:c>
      <x:c r="AJ955" s="39" t="n">
        <x:v>-0.5132042975545336</x:v>
      </x:c>
      <x:c r="AK955" s="39" t="n">
        <x:v>0.5779884480737199</x:v>
      </x:c>
      <x:c r="AL955" s="34"/>
      <x:c r="AM955" s="34" t="n">
        <x:f>IF(SQRT($B$9)*$B955+SQRT(1-$B$9)*R955&lt;_xlfn.NORM.S.INV($B$6),1,0)</x:f>
        <x:v>0</x:v>
      </x:c>
      <x:c r="AN955" s="34" t="n">
        <x:f>IF(SQRT($B$9)*$B955+SQRT(1-$B$9)*S955&lt;_xlfn.NORM.S.INV($B$6),1,0)</x:f>
        <x:v>0</x:v>
      </x:c>
      <x:c r="AO955" s="34" t="n">
        <x:f>IF(SQRT($B$9)*$B955+SQRT(1-$B$9)*T955&lt;_xlfn.NORM.S.INV($B$6),1,0)</x:f>
        <x:v>0</x:v>
      </x:c>
      <x:c r="AP955" s="34" t="n">
        <x:f>IF(SQRT($B$9)*$B955+SQRT(1-$B$9)*U955&lt;_xlfn.NORM.S.INV($B$6),1,0)</x:f>
        <x:v>0</x:v>
      </x:c>
      <x:c r="AQ955" s="34" t="n">
        <x:f>IF(SQRT($B$9)*$B955+SQRT(1-$B$9)*V955&lt;_xlfn.NORM.S.INV($B$6),1,0)</x:f>
        <x:v>0</x:v>
      </x:c>
      <x:c r="AR955" s="34" t="n">
        <x:f>IF(SQRT($B$9)*$B955+SQRT(1-$B$9)*W955&lt;_xlfn.NORM.S.INV($B$6),1,0)</x:f>
        <x:v>0</x:v>
      </x:c>
      <x:c r="AS955" s="34" t="n">
        <x:f>IF(SQRT($B$9)*$B955+SQRT(1-$B$9)*X955&lt;_xlfn.NORM.S.INV($B$6),1,0)</x:f>
        <x:v>0</x:v>
      </x:c>
      <x:c r="AT955" s="34" t="n">
        <x:f>IF(SQRT($B$9)*$B955+SQRT(1-$B$9)*Y955&lt;_xlfn.NORM.S.INV($B$6),1,0)</x:f>
        <x:v>0</x:v>
      </x:c>
      <x:c r="AU955" s="34" t="n">
        <x:f>IF(SQRT($B$9)*$B955+SQRT(1-$B$9)*Z955&lt;_xlfn.NORM.S.INV($B$6),1,0)</x:f>
        <x:v>0</x:v>
      </x:c>
      <x:c r="AV955" s="34" t="n">
        <x:f>IF(SQRT($B$9)*$B955+SQRT(1-$B$9)*AA955&lt;_xlfn.NORM.S.INV($B$6),1,0)</x:f>
        <x:v>0</x:v>
      </x:c>
      <x:c r="AW955" s="34" t="n">
        <x:f>IF(SQRT($C$9)*$B955+SQRT(1-$C$9)*AB955&lt;_xlfn.NORM.S.INV($C$6),1,0)</x:f>
        <x:v>0</x:v>
      </x:c>
      <x:c r="AX955" s="34" t="n">
        <x:f>IF(SQRT($C$9)*$B955+SQRT(1-$C$9)*AC955&lt;_xlfn.NORM.S.INV($C$6),1,0)</x:f>
        <x:v>0</x:v>
      </x:c>
      <x:c r="AY955" s="34" t="n">
        <x:f>IF(SQRT($C$9)*$B955+SQRT(1-$C$9)*AD955&lt;_xlfn.NORM.S.INV($C$6),1,0)</x:f>
        <x:v>0</x:v>
      </x:c>
      <x:c r="AZ955" s="34" t="n">
        <x:f>IF(SQRT($C$9)*$B955+SQRT(1-$C$9)*AE955&lt;_xlfn.NORM.S.INV($C$6),1,0)</x:f>
        <x:v>0</x:v>
      </x:c>
      <x:c r="BA955" s="34" t="n">
        <x:f>IF(SQRT($C$9)*$B955+SQRT(1-$C$9)*AF955&lt;_xlfn.NORM.S.INV($C$6),1,0)</x:f>
        <x:v>0</x:v>
      </x:c>
      <x:c r="BB955" s="34" t="n">
        <x:f>IF(SQRT($C$9)*$B955+SQRT(1-$C$9)*AG955&lt;_xlfn.NORM.S.INV($C$6),1,0)</x:f>
        <x:v>0</x:v>
      </x:c>
      <x:c r="BC955" s="34" t="n">
        <x:f>IF(SQRT($C$9)*$B955+SQRT(1-$C$9)*AH955&lt;_xlfn.NORM.S.INV($C$6),1,0)</x:f>
        <x:v>0</x:v>
      </x:c>
      <x:c r="BD955" s="34" t="n">
        <x:f>IF(SQRT($C$9)*$B955+SQRT(1-$C$9)*AI955&lt;_xlfn.NORM.S.INV($C$6),1,0)</x:f>
        <x:v>0</x:v>
      </x:c>
      <x:c r="BE955" s="34" t="n">
        <x:f>IF(SQRT($C$9)*$B955+SQRT(1-$C$9)*AJ955&lt;_xlfn.NORM.S.INV($C$6),1,0)</x:f>
        <x:v>0</x:v>
      </x:c>
      <x:c r="BF955" s="34" t="n">
        <x:f>IF(SQRT($C$9)*$B955+SQRT(1-$C$9)*AK955&lt;_xlfn.NORM.S.INV($C$6),1,0)</x:f>
        <x:v>0</x:v>
      </x:c>
      <x:c r="BG955" s="34"/>
      <x:c r="BH955" s="34"/>
      <x:c r="BI955" s="34" t="n">
        <x:f>$B$11*(($A$1061)*$C955/$B$12*$B$7+(1-$A$1061)*$D955/$B$12*$C$7)</x:f>
        <x:v>0</x:v>
      </x:c>
      <x:c r="BJ955" s="34" t="n">
        <x:f>$B$11*(($A$1062)*$C955/$B$12*$B$7+(1-$A$1062)*$D955/$B$12*$C$7)</x:f>
        <x:v>0</x:v>
      </x:c>
      <x:c r="BK955" s="34" t="n">
        <x:f>$B$11*(($A$1063)*$C955/$B$12*$B$7+(1-$A$1063)*$D955/$B$12*$C$7)</x:f>
        <x:v>0</x:v>
      </x:c>
      <x:c r="BL955" s="34" t="n">
        <x:f>$B$11*(($A$1064)*$C955/$B$12*$B$7+(1-$A$1064)*$D955/$B$12*$C$7)</x:f>
        <x:v>0</x:v>
      </x:c>
      <x:c r="BM955" s="34" t="n">
        <x:f>$B$11*(($A$1065)*$C955/$B$12*$B$7+(1-$A$1065)*$D955/$B$12*$C$7)</x:f>
        <x:v>0</x:v>
      </x:c>
      <x:c r="BN955" s="34" t="n">
        <x:f>$B$11*(($A$1066)*$C955/$B$12*$B$7+(1-$A$1066)*$D955/$B$12*$C$7)</x:f>
        <x:v>0</x:v>
      </x:c>
      <x:c r="BO955" s="34" t="n">
        <x:f>$B$11*(($A$1067)*$C955/$B$12*$B$7+(1-$A$1067)*$D955/$B$12*$C$7)</x:f>
        <x:v>0</x:v>
      </x:c>
      <x:c r="BP955" s="34" t="n">
        <x:f>$B$11*(($A$1068)*$C955/$B$12*$B$7+(1-$A$1068)*$D955/$B$12*$C$7)</x:f>
        <x:v>0</x:v>
      </x:c>
      <x:c r="BQ955" s="34" t="n">
        <x:f>$B$11*(($A$1069)*$C955/$B$12*$B$7+(1-$A$1069)*$D955/$B$12*$C$7)</x:f>
        <x:v>0</x:v>
      </x:c>
      <x:c r="BR955" s="34" t="n">
        <x:f>$B$11*(($A$1070)*$C955/$B$12*$B$7+(1-$A$1070)*$D955/$B$12*$C$7)</x:f>
        <x:v>0</x:v>
      </x:c>
      <x:c r="BS955" s="34" t="n">
        <x:f>$B$11*(($A$1071)*$C955/$B$12*$B$7+(1-$A$1071)*$D955/$B$12*$C$7)</x:f>
        <x:v>0</x:v>
      </x:c>
      <x:c r="BT955" s="34" t="n">
        <x:f>$B$11*(($A$1072)*$C955/$B$12*$B$7+(1-$A$1072)*$D955/$B$12*$C$7)</x:f>
        <x:v>0</x:v>
      </x:c>
      <x:c r="BU955" s="34" t="n">
        <x:f>$B$11*(($A$1073)*$C955/$B$12*$B$7+(1-$A$1073)*$D955/$B$12*$C$7)</x:f>
        <x:v>0</x:v>
      </x:c>
      <x:c r="BV955" s="34" t="n">
        <x:f>$B$11*(($A$1074)*$C955/$B$12*$B$7+(1-$A$1074)*$D955/$B$12*$C$7)</x:f>
        <x:v>0</x:v>
      </x:c>
      <x:c r="BW955" s="34" t="n">
        <x:f>$B$11*(($A$1075)*$C955/$B$12*$B$7+(1-$A$1075)*$D955/$B$12*$C$7)</x:f>
        <x:v>0</x:v>
      </x:c>
      <x:c r="BX955" s="34" t="n">
        <x:f>$B$11*(($A$1076)*$C955/$B$12*$B$7+(1-$A$1076)*$D955/$B$12*$C$7)</x:f>
        <x:v>0</x:v>
      </x:c>
      <x:c r="BY955" s="34" t="n">
        <x:f>$B$11*(($A$1077)*$C955/$B$12*$B$7+(1-$A$1077)*$D955/$B$12*$C$7)</x:f>
        <x:v>0</x:v>
      </x:c>
      <x:c r="BZ955" s="34" t="n">
        <x:f>$B$11*(($A$1078)*$C955/$B$12*$B$7+(1-$A$1078)*$D955/$B$12*$C$7)</x:f>
        <x:v>0</x:v>
      </x:c>
      <x:c r="CA955" s="34" t="n">
        <x:f>$B$11*(($A$1079)*$C955/$B$12*$B$7+(1-$A$1079)*$D955/$B$12*$C$7)</x:f>
        <x:v>0</x:v>
      </x:c>
      <x:c r="CB955" s="34" t="n">
        <x:f>$B$11*(($A$1080)*$C955/$B$12*$B$7+(1-$A$1080)*$D955/$B$12*$C$7)</x:f>
        <x:v>0</x:v>
      </x:c>
      <x:c r="CC955" s="34" t="n">
        <x:f>$B$11*(($A$1081)*$C955/$B$12*$B$7+(1-$A$1081)*$D955/$B$12*$C$7)</x:f>
        <x:v>0</x:v>
      </x:c>
    </x:row>
    <x:row r="956">
      <x:c r="A956" s="34" t="n">
        <x:v>932</x:v>
      </x:c>
      <x:c r="B956" s="39" t="n">
        <x:v>0.6011492300325577</x:v>
      </x:c>
      <x:c r="C956" s="1" t="n">
        <x:f>SUM(AM956:AV956)</x:f>
        <x:v>0</x:v>
      </x:c>
      <x:c r="D956" s="1" t="n">
        <x:f>SUM(AW956:BF956)</x:f>
        <x:v>0</x:v>
      </x:c>
      <x:c r="E956" s="17" t="n">
        <x:f>(1-C956/$B$12)*$B$8-C956/$B$12*$B$7</x:f>
        <x:v>0.05</x:v>
      </x:c>
      <x:c r="F956" s="17" t="n">
        <x:f>(1-D956/$B$12)*$C$8-D956/$B$12*$C$7</x:f>
        <x:v>0.09</x:v>
      </x:c>
      <x:c r="G956" s="32" t="n">
        <x:f>$B$11*($B$10*C956/$B$12*$B$7+(1-$B$10)*D956/$B$12*$C$7)</x:f>
        <x:v>0</x:v>
      </x:c>
      <x:c r="H956" s="17" t="n">
        <x:f>$B$10*E956+(1-$B$10)*F956</x:f>
        <x:v>0.07</x:v>
      </x:c>
      <x:c r="I956" s="34"/>
      <x:c r="J956" s="34"/>
      <x:c r="K956" s="34"/>
      <x:c r="L956" s="34"/>
      <x:c r="M956" s="34"/>
      <x:c r="N956" s="34"/>
      <x:c r="O956" s="34"/>
      <x:c r="P956" s="34"/>
      <x:c r="Q956" s="34"/>
      <x:c r="R956" s="39" t="n">
        <x:v>-1.291965645673301</x:v>
      </x:c>
      <x:c r="S956" s="39" t="n">
        <x:v>0.16485419313845914</x:v>
      </x:c>
      <x:c r="T956" s="39" t="n">
        <x:v>-0.38652542602493156</x:v>
      </x:c>
      <x:c r="U956" s="39" t="n">
        <x:v>0.6004749506736876</x:v>
      </x:c>
      <x:c r="V956" s="39" t="n">
        <x:v>1.8197222019705297</x:v>
      </x:c>
      <x:c r="W956" s="39" t="n">
        <x:v>0.8529407767211857</x:v>
      </x:c>
      <x:c r="X956" s="39" t="n">
        <x:v>-1.1381543570730954</x:v>
      </x:c>
      <x:c r="Y956" s="39" t="n">
        <x:v>-0.7189777572903486</x:v>
      </x:c>
      <x:c r="Z956" s="39" t="n">
        <x:v>0.8724969454928907</x:v>
      </x:c>
      <x:c r="AA956" s="39" t="n">
        <x:v>1.2909346469355798</x:v>
      </x:c>
      <x:c r="AB956" s="39" t="n">
        <x:v>-0.47523171219999955</x:v>
      </x:c>
      <x:c r="AC956" s="39" t="n">
        <x:v>0.6274158741843513</x:v>
      </x:c>
      <x:c r="AD956" s="39" t="n">
        <x:v>1.0307296759713482</x:v>
      </x:c>
      <x:c r="AE956" s="39" t="n">
        <x:v>0.019777911291394796</x:v>
      </x:c>
      <x:c r="AF956" s="39" t="n">
        <x:v>0.24362235845575975</x:v>
      </x:c>
      <x:c r="AG956" s="39" t="n">
        <x:v>0.7450528573027437</x:v>
      </x:c>
      <x:c r="AH956" s="39" t="n">
        <x:v>0.8022601721230939</x:v>
      </x:c>
      <x:c r="AI956" s="39" t="n">
        <x:v>0.7066404348998094</x:v>
      </x:c>
      <x:c r="AJ956" s="39" t="n">
        <x:v>-0.9830504757832574</x:v>
      </x:c>
      <x:c r="AK956" s="39" t="n">
        <x:v>0.8712360600627638</x:v>
      </x:c>
      <x:c r="AL956" s="34"/>
      <x:c r="AM956" s="34" t="n">
        <x:f>IF(SQRT($B$9)*$B956+SQRT(1-$B$9)*R956&lt;_xlfn.NORM.S.INV($B$6),1,0)</x:f>
        <x:v>0</x:v>
      </x:c>
      <x:c r="AN956" s="34" t="n">
        <x:f>IF(SQRT($B$9)*$B956+SQRT(1-$B$9)*S956&lt;_xlfn.NORM.S.INV($B$6),1,0)</x:f>
        <x:v>0</x:v>
      </x:c>
      <x:c r="AO956" s="34" t="n">
        <x:f>IF(SQRT($B$9)*$B956+SQRT(1-$B$9)*T956&lt;_xlfn.NORM.S.INV($B$6),1,0)</x:f>
        <x:v>0</x:v>
      </x:c>
      <x:c r="AP956" s="34" t="n">
        <x:f>IF(SQRT($B$9)*$B956+SQRT(1-$B$9)*U956&lt;_xlfn.NORM.S.INV($B$6),1,0)</x:f>
        <x:v>0</x:v>
      </x:c>
      <x:c r="AQ956" s="34" t="n">
        <x:f>IF(SQRT($B$9)*$B956+SQRT(1-$B$9)*V956&lt;_xlfn.NORM.S.INV($B$6),1,0)</x:f>
        <x:v>0</x:v>
      </x:c>
      <x:c r="AR956" s="34" t="n">
        <x:f>IF(SQRT($B$9)*$B956+SQRT(1-$B$9)*W956&lt;_xlfn.NORM.S.INV($B$6),1,0)</x:f>
        <x:v>0</x:v>
      </x:c>
      <x:c r="AS956" s="34" t="n">
        <x:f>IF(SQRT($B$9)*$B956+SQRT(1-$B$9)*X956&lt;_xlfn.NORM.S.INV($B$6),1,0)</x:f>
        <x:v>0</x:v>
      </x:c>
      <x:c r="AT956" s="34" t="n">
        <x:f>IF(SQRT($B$9)*$B956+SQRT(1-$B$9)*Y956&lt;_xlfn.NORM.S.INV($B$6),1,0)</x:f>
        <x:v>0</x:v>
      </x:c>
      <x:c r="AU956" s="34" t="n">
        <x:f>IF(SQRT($B$9)*$B956+SQRT(1-$B$9)*Z956&lt;_xlfn.NORM.S.INV($B$6),1,0)</x:f>
        <x:v>0</x:v>
      </x:c>
      <x:c r="AV956" s="34" t="n">
        <x:f>IF(SQRT($B$9)*$B956+SQRT(1-$B$9)*AA956&lt;_xlfn.NORM.S.INV($B$6),1,0)</x:f>
        <x:v>0</x:v>
      </x:c>
      <x:c r="AW956" s="34" t="n">
        <x:f>IF(SQRT($C$9)*$B956+SQRT(1-$C$9)*AB956&lt;_xlfn.NORM.S.INV($C$6),1,0)</x:f>
        <x:v>0</x:v>
      </x:c>
      <x:c r="AX956" s="34" t="n">
        <x:f>IF(SQRT($C$9)*$B956+SQRT(1-$C$9)*AC956&lt;_xlfn.NORM.S.INV($C$6),1,0)</x:f>
        <x:v>0</x:v>
      </x:c>
      <x:c r="AY956" s="34" t="n">
        <x:f>IF(SQRT($C$9)*$B956+SQRT(1-$C$9)*AD956&lt;_xlfn.NORM.S.INV($C$6),1,0)</x:f>
        <x:v>0</x:v>
      </x:c>
      <x:c r="AZ956" s="34" t="n">
        <x:f>IF(SQRT($C$9)*$B956+SQRT(1-$C$9)*AE956&lt;_xlfn.NORM.S.INV($C$6),1,0)</x:f>
        <x:v>0</x:v>
      </x:c>
      <x:c r="BA956" s="34" t="n">
        <x:f>IF(SQRT($C$9)*$B956+SQRT(1-$C$9)*AF956&lt;_xlfn.NORM.S.INV($C$6),1,0)</x:f>
        <x:v>0</x:v>
      </x:c>
      <x:c r="BB956" s="34" t="n">
        <x:f>IF(SQRT($C$9)*$B956+SQRT(1-$C$9)*AG956&lt;_xlfn.NORM.S.INV($C$6),1,0)</x:f>
        <x:v>0</x:v>
      </x:c>
      <x:c r="BC956" s="34" t="n">
        <x:f>IF(SQRT($C$9)*$B956+SQRT(1-$C$9)*AH956&lt;_xlfn.NORM.S.INV($C$6),1,0)</x:f>
        <x:v>0</x:v>
      </x:c>
      <x:c r="BD956" s="34" t="n">
        <x:f>IF(SQRT($C$9)*$B956+SQRT(1-$C$9)*AI956&lt;_xlfn.NORM.S.INV($C$6),1,0)</x:f>
        <x:v>0</x:v>
      </x:c>
      <x:c r="BE956" s="34" t="n">
        <x:f>IF(SQRT($C$9)*$B956+SQRT(1-$C$9)*AJ956&lt;_xlfn.NORM.S.INV($C$6),1,0)</x:f>
        <x:v>0</x:v>
      </x:c>
      <x:c r="BF956" s="34" t="n">
        <x:f>IF(SQRT($C$9)*$B956+SQRT(1-$C$9)*AK956&lt;_xlfn.NORM.S.INV($C$6),1,0)</x:f>
        <x:v>0</x:v>
      </x:c>
      <x:c r="BG956" s="34"/>
      <x:c r="BH956" s="34"/>
      <x:c r="BI956" s="34" t="n">
        <x:f>$B$11*(($A$1061)*$C956/$B$12*$B$7+(1-$A$1061)*$D956/$B$12*$C$7)</x:f>
        <x:v>0</x:v>
      </x:c>
      <x:c r="BJ956" s="34" t="n">
        <x:f>$B$11*(($A$1062)*$C956/$B$12*$B$7+(1-$A$1062)*$D956/$B$12*$C$7)</x:f>
        <x:v>0</x:v>
      </x:c>
      <x:c r="BK956" s="34" t="n">
        <x:f>$B$11*(($A$1063)*$C956/$B$12*$B$7+(1-$A$1063)*$D956/$B$12*$C$7)</x:f>
        <x:v>0</x:v>
      </x:c>
      <x:c r="BL956" s="34" t="n">
        <x:f>$B$11*(($A$1064)*$C956/$B$12*$B$7+(1-$A$1064)*$D956/$B$12*$C$7)</x:f>
        <x:v>0</x:v>
      </x:c>
      <x:c r="BM956" s="34" t="n">
        <x:f>$B$11*(($A$1065)*$C956/$B$12*$B$7+(1-$A$1065)*$D956/$B$12*$C$7)</x:f>
        <x:v>0</x:v>
      </x:c>
      <x:c r="BN956" s="34" t="n">
        <x:f>$B$11*(($A$1066)*$C956/$B$12*$B$7+(1-$A$1066)*$D956/$B$12*$C$7)</x:f>
        <x:v>0</x:v>
      </x:c>
      <x:c r="BO956" s="34" t="n">
        <x:f>$B$11*(($A$1067)*$C956/$B$12*$B$7+(1-$A$1067)*$D956/$B$12*$C$7)</x:f>
        <x:v>0</x:v>
      </x:c>
      <x:c r="BP956" s="34" t="n">
        <x:f>$B$11*(($A$1068)*$C956/$B$12*$B$7+(1-$A$1068)*$D956/$B$12*$C$7)</x:f>
        <x:v>0</x:v>
      </x:c>
      <x:c r="BQ956" s="34" t="n">
        <x:f>$B$11*(($A$1069)*$C956/$B$12*$B$7+(1-$A$1069)*$D956/$B$12*$C$7)</x:f>
        <x:v>0</x:v>
      </x:c>
      <x:c r="BR956" s="34" t="n">
        <x:f>$B$11*(($A$1070)*$C956/$B$12*$B$7+(1-$A$1070)*$D956/$B$12*$C$7)</x:f>
        <x:v>0</x:v>
      </x:c>
      <x:c r="BS956" s="34" t="n">
        <x:f>$B$11*(($A$1071)*$C956/$B$12*$B$7+(1-$A$1071)*$D956/$B$12*$C$7)</x:f>
        <x:v>0</x:v>
      </x:c>
      <x:c r="BT956" s="34" t="n">
        <x:f>$B$11*(($A$1072)*$C956/$B$12*$B$7+(1-$A$1072)*$D956/$B$12*$C$7)</x:f>
        <x:v>0</x:v>
      </x:c>
      <x:c r="BU956" s="34" t="n">
        <x:f>$B$11*(($A$1073)*$C956/$B$12*$B$7+(1-$A$1073)*$D956/$B$12*$C$7)</x:f>
        <x:v>0</x:v>
      </x:c>
      <x:c r="BV956" s="34" t="n">
        <x:f>$B$11*(($A$1074)*$C956/$B$12*$B$7+(1-$A$1074)*$D956/$B$12*$C$7)</x:f>
        <x:v>0</x:v>
      </x:c>
      <x:c r="BW956" s="34" t="n">
        <x:f>$B$11*(($A$1075)*$C956/$B$12*$B$7+(1-$A$1075)*$D956/$B$12*$C$7)</x:f>
        <x:v>0</x:v>
      </x:c>
      <x:c r="BX956" s="34" t="n">
        <x:f>$B$11*(($A$1076)*$C956/$B$12*$B$7+(1-$A$1076)*$D956/$B$12*$C$7)</x:f>
        <x:v>0</x:v>
      </x:c>
      <x:c r="BY956" s="34" t="n">
        <x:f>$B$11*(($A$1077)*$C956/$B$12*$B$7+(1-$A$1077)*$D956/$B$12*$C$7)</x:f>
        <x:v>0</x:v>
      </x:c>
      <x:c r="BZ956" s="34" t="n">
        <x:f>$B$11*(($A$1078)*$C956/$B$12*$B$7+(1-$A$1078)*$D956/$B$12*$C$7)</x:f>
        <x:v>0</x:v>
      </x:c>
      <x:c r="CA956" s="34" t="n">
        <x:f>$B$11*(($A$1079)*$C956/$B$12*$B$7+(1-$A$1079)*$D956/$B$12*$C$7)</x:f>
        <x:v>0</x:v>
      </x:c>
      <x:c r="CB956" s="34" t="n">
        <x:f>$B$11*(($A$1080)*$C956/$B$12*$B$7+(1-$A$1080)*$D956/$B$12*$C$7)</x:f>
        <x:v>0</x:v>
      </x:c>
      <x:c r="CC956" s="34" t="n">
        <x:f>$B$11*(($A$1081)*$C956/$B$12*$B$7+(1-$A$1081)*$D956/$B$12*$C$7)</x:f>
        <x:v>0</x:v>
      </x:c>
    </x:row>
    <x:row r="957">
      <x:c r="A957" s="34" t="n">
        <x:v>933</x:v>
      </x:c>
      <x:c r="B957" s="39" t="n">
        <x:v>-0.3486492972986523</x:v>
      </x:c>
      <x:c r="C957" s="1" t="n">
        <x:f>SUM(AM957:AV957)</x:f>
        <x:v>0</x:v>
      </x:c>
      <x:c r="D957" s="1" t="n">
        <x:f>SUM(AW957:BF957)</x:f>
        <x:v>1</x:v>
      </x:c>
      <x:c r="E957" s="17" t="n">
        <x:f>(1-C957/$B$12)*$B$8-C957/$B$12*$B$7</x:f>
        <x:v>0.05</x:v>
      </x:c>
      <x:c r="F957" s="17" t="n">
        <x:f>(1-D957/$B$12)*$C$8-D957/$B$12*$C$7</x:f>
        <x:v>0.021000000000000005</x:v>
      </x:c>
      <x:c r="G957" s="32" t="n">
        <x:f>$B$11*($B$10*C957/$B$12*$B$7+(1-$B$10)*D957/$B$12*$C$7)</x:f>
        <x:v>300</x:v>
      </x:c>
      <x:c r="H957" s="17" t="n">
        <x:f>$B$10*E957+(1-$B$10)*F957</x:f>
        <x:v>0.035500000000000004</x:v>
      </x:c>
      <x:c r="I957" s="34"/>
      <x:c r="J957" s="34"/>
      <x:c r="K957" s="34"/>
      <x:c r="L957" s="34"/>
      <x:c r="M957" s="34"/>
      <x:c r="N957" s="34"/>
      <x:c r="O957" s="34"/>
      <x:c r="P957" s="34"/>
      <x:c r="Q957" s="34"/>
      <x:c r="R957" s="39" t="n">
        <x:v>-0.6346486948671839</x:v>
      </x:c>
      <x:c r="S957" s="39" t="n">
        <x:v>0.6868385593777193</x:v>
      </x:c>
      <x:c r="T957" s="39" t="n">
        <x:v>-0.7982987952223385</x:v>
      </x:c>
      <x:c r="U957" s="39" t="n">
        <x:v>0.022638578132540485</x:v>
      </x:c>
      <x:c r="V957" s="39" t="n">
        <x:v>-0.4527022107367209</x:v>
      </x:c>
      <x:c r="W957" s="39" t="n">
        <x:v>-0.49044679323026213</x:v>
      </x:c>
      <x:c r="X957" s="39" t="n">
        <x:v>-0.019516799384705505</x:v>
      </x:c>
      <x:c r="Y957" s="39" t="n">
        <x:v>1.245824387245363</x:v>
      </x:c>
      <x:c r="Z957" s="39" t="n">
        <x:v>-0.42238443319079394</x:v>
      </x:c>
      <x:c r="AA957" s="39" t="n">
        <x:v>-1.057259545373827</x:v>
      </x:c>
      <x:c r="AB957" s="39" t="n">
        <x:v>0.7092590118419279</x:v>
      </x:c>
      <x:c r="AC957" s="39" t="n">
        <x:v>0.9259837350194912</x:v>
      </x:c>
      <x:c r="AD957" s="39" t="n">
        <x:v>2.3200981207695333</x:v>
      </x:c>
      <x:c r="AE957" s="39" t="n">
        <x:v>0.07046738318525492</x:v>
      </x:c>
      <x:c r="AF957" s="39" t="n">
        <x:v>-1.2556165121827922</x:v>
      </x:c>
      <x:c r="AG957" s="39" t="n">
        <x:v>-1.9109978302846702</x:v>
      </x:c>
      <x:c r="AH957" s="39" t="n">
        <x:v>-0.024465988304442923</x:v>
      </x:c>
      <x:c r="AI957" s="39" t="n">
        <x:v>0.7831805006292385</x:v>
      </x:c>
      <x:c r="AJ957" s="39" t="n">
        <x:v>-1.1543629802913193</x:v>
      </x:c>
      <x:c r="AK957" s="39" t="n">
        <x:v>1.044483791860211</x:v>
      </x:c>
      <x:c r="AL957" s="34"/>
      <x:c r="AM957" s="34" t="n">
        <x:f>IF(SQRT($B$9)*$B957+SQRT(1-$B$9)*R957&lt;_xlfn.NORM.S.INV($B$6),1,0)</x:f>
        <x:v>0</x:v>
      </x:c>
      <x:c r="AN957" s="34" t="n">
        <x:f>IF(SQRT($B$9)*$B957+SQRT(1-$B$9)*S957&lt;_xlfn.NORM.S.INV($B$6),1,0)</x:f>
        <x:v>0</x:v>
      </x:c>
      <x:c r="AO957" s="34" t="n">
        <x:f>IF(SQRT($B$9)*$B957+SQRT(1-$B$9)*T957&lt;_xlfn.NORM.S.INV($B$6),1,0)</x:f>
        <x:v>0</x:v>
      </x:c>
      <x:c r="AP957" s="34" t="n">
        <x:f>IF(SQRT($B$9)*$B957+SQRT(1-$B$9)*U957&lt;_xlfn.NORM.S.INV($B$6),1,0)</x:f>
        <x:v>0</x:v>
      </x:c>
      <x:c r="AQ957" s="34" t="n">
        <x:f>IF(SQRT($B$9)*$B957+SQRT(1-$B$9)*V957&lt;_xlfn.NORM.S.INV($B$6),1,0)</x:f>
        <x:v>0</x:v>
      </x:c>
      <x:c r="AR957" s="34" t="n">
        <x:f>IF(SQRT($B$9)*$B957+SQRT(1-$B$9)*W957&lt;_xlfn.NORM.S.INV($B$6),1,0)</x:f>
        <x:v>0</x:v>
      </x:c>
      <x:c r="AS957" s="34" t="n">
        <x:f>IF(SQRT($B$9)*$B957+SQRT(1-$B$9)*X957&lt;_xlfn.NORM.S.INV($B$6),1,0)</x:f>
        <x:v>0</x:v>
      </x:c>
      <x:c r="AT957" s="34" t="n">
        <x:f>IF(SQRT($B$9)*$B957+SQRT(1-$B$9)*Y957&lt;_xlfn.NORM.S.INV($B$6),1,0)</x:f>
        <x:v>0</x:v>
      </x:c>
      <x:c r="AU957" s="34" t="n">
        <x:f>IF(SQRT($B$9)*$B957+SQRT(1-$B$9)*Z957&lt;_xlfn.NORM.S.INV($B$6),1,0)</x:f>
        <x:v>0</x:v>
      </x:c>
      <x:c r="AV957" s="34" t="n">
        <x:f>IF(SQRT($B$9)*$B957+SQRT(1-$B$9)*AA957&lt;_xlfn.NORM.S.INV($B$6),1,0)</x:f>
        <x:v>0</x:v>
      </x:c>
      <x:c r="AW957" s="34" t="n">
        <x:f>IF(SQRT($C$9)*$B957+SQRT(1-$C$9)*AB957&lt;_xlfn.NORM.S.INV($C$6),1,0)</x:f>
        <x:v>0</x:v>
      </x:c>
      <x:c r="AX957" s="34" t="n">
        <x:f>IF(SQRT($C$9)*$B957+SQRT(1-$C$9)*AC957&lt;_xlfn.NORM.S.INV($C$6),1,0)</x:f>
        <x:v>0</x:v>
      </x:c>
      <x:c r="AY957" s="34" t="n">
        <x:f>IF(SQRT($C$9)*$B957+SQRT(1-$C$9)*AD957&lt;_xlfn.NORM.S.INV($C$6),1,0)</x:f>
        <x:v>0</x:v>
      </x:c>
      <x:c r="AZ957" s="34" t="n">
        <x:f>IF(SQRT($C$9)*$B957+SQRT(1-$C$9)*AE957&lt;_xlfn.NORM.S.INV($C$6),1,0)</x:f>
        <x:v>0</x:v>
      </x:c>
      <x:c r="BA957" s="34" t="n">
        <x:f>IF(SQRT($C$9)*$B957+SQRT(1-$C$9)*AF957&lt;_xlfn.NORM.S.INV($C$6),1,0)</x:f>
        <x:v>0</x:v>
      </x:c>
      <x:c r="BB957" s="34" t="n">
        <x:f>IF(SQRT($C$9)*$B957+SQRT(1-$C$9)*AG957&lt;_xlfn.NORM.S.INV($C$6),1,0)</x:f>
        <x:v>1</x:v>
      </x:c>
      <x:c r="BC957" s="34" t="n">
        <x:f>IF(SQRT($C$9)*$B957+SQRT(1-$C$9)*AH957&lt;_xlfn.NORM.S.INV($C$6),1,0)</x:f>
        <x:v>0</x:v>
      </x:c>
      <x:c r="BD957" s="34" t="n">
        <x:f>IF(SQRT($C$9)*$B957+SQRT(1-$C$9)*AI957&lt;_xlfn.NORM.S.INV($C$6),1,0)</x:f>
        <x:v>0</x:v>
      </x:c>
      <x:c r="BE957" s="34" t="n">
        <x:f>IF(SQRT($C$9)*$B957+SQRT(1-$C$9)*AJ957&lt;_xlfn.NORM.S.INV($C$6),1,0)</x:f>
        <x:v>0</x:v>
      </x:c>
      <x:c r="BF957" s="34" t="n">
        <x:f>IF(SQRT($C$9)*$B957+SQRT(1-$C$9)*AK957&lt;_xlfn.NORM.S.INV($C$6),1,0)</x:f>
        <x:v>0</x:v>
      </x:c>
      <x:c r="BG957" s="34"/>
      <x:c r="BH957" s="34"/>
      <x:c r="BI957" s="34" t="n">
        <x:f>$B$11*(($A$1061)*$C957/$B$12*$B$7+(1-$A$1061)*$D957/$B$12*$C$7)</x:f>
        <x:v>600</x:v>
      </x:c>
      <x:c r="BJ957" s="34" t="n">
        <x:f>$B$11*(($A$1062)*$C957/$B$12*$B$7+(1-$A$1062)*$D957/$B$12*$C$7)</x:f>
        <x:v>570</x:v>
      </x:c>
      <x:c r="BK957" s="34" t="n">
        <x:f>$B$11*(($A$1063)*$C957/$B$12*$B$7+(1-$A$1063)*$D957/$B$12*$C$7)</x:f>
        <x:v>540</x:v>
      </x:c>
      <x:c r="BL957" s="34" t="n">
        <x:f>$B$11*(($A$1064)*$C957/$B$12*$B$7+(1-$A$1064)*$D957/$B$12*$C$7)</x:f>
        <x:v>509.99999999999994</x:v>
      </x:c>
      <x:c r="BM957" s="34" t="n">
        <x:f>$B$11*(($A$1065)*$C957/$B$12*$B$7+(1-$A$1065)*$D957/$B$12*$C$7)</x:f>
        <x:v>480</x:v>
      </x:c>
      <x:c r="BN957" s="34" t="n">
        <x:f>$B$11*(($A$1066)*$C957/$B$12*$B$7+(1-$A$1066)*$D957/$B$12*$C$7)</x:f>
        <x:v>450</x:v>
      </x:c>
      <x:c r="BO957" s="34" t="n">
        <x:f>$B$11*(($A$1067)*$C957/$B$12*$B$7+(1-$A$1067)*$D957/$B$12*$C$7)</x:f>
        <x:v>419.99999999999994</x:v>
      </x:c>
      <x:c r="BP957" s="34" t="n">
        <x:f>$B$11*(($A$1068)*$C957/$B$12*$B$7+(1-$A$1068)*$D957/$B$12*$C$7)</x:f>
        <x:v>390</x:v>
      </x:c>
      <x:c r="BQ957" s="34" t="n">
        <x:f>$B$11*(($A$1069)*$C957/$B$12*$B$7+(1-$A$1069)*$D957/$B$12*$C$7)</x:f>
        <x:v>360</x:v>
      </x:c>
      <x:c r="BR957" s="34" t="n">
        <x:f>$B$11*(($A$1070)*$C957/$B$12*$B$7+(1-$A$1070)*$D957/$B$12*$C$7)</x:f>
        <x:v>330</x:v>
      </x:c>
      <x:c r="BS957" s="34" t="n">
        <x:f>$B$11*(($A$1071)*$C957/$B$12*$B$7+(1-$A$1071)*$D957/$B$12*$C$7)</x:f>
        <x:v>300</x:v>
      </x:c>
      <x:c r="BT957" s="34" t="n">
        <x:f>$B$11*(($A$1072)*$C957/$B$12*$B$7+(1-$A$1072)*$D957/$B$12*$C$7)</x:f>
        <x:v>270</x:v>
      </x:c>
      <x:c r="BU957" s="34" t="n">
        <x:f>$B$11*(($A$1073)*$C957/$B$12*$B$7+(1-$A$1073)*$D957/$B$12*$C$7)</x:f>
        <x:v>240</x:v>
      </x:c>
      <x:c r="BV957" s="34" t="n">
        <x:f>$B$11*(($A$1074)*$C957/$B$12*$B$7+(1-$A$1074)*$D957/$B$12*$C$7)</x:f>
        <x:v>209.99999999999997</x:v>
      </x:c>
      <x:c r="BW957" s="34" t="n">
        <x:f>$B$11*(($A$1075)*$C957/$B$12*$B$7+(1-$A$1075)*$D957/$B$12*$C$7)</x:f>
        <x:v>180.00000000000003</x:v>
      </x:c>
      <x:c r="BX957" s="34" t="n">
        <x:f>$B$11*(($A$1076)*$C957/$B$12*$B$7+(1-$A$1076)*$D957/$B$12*$C$7)</x:f>
        <x:v>150</x:v>
      </x:c>
      <x:c r="BY957" s="34" t="n">
        <x:f>$B$11*(($A$1077)*$C957/$B$12*$B$7+(1-$A$1077)*$D957/$B$12*$C$7)</x:f>
        <x:v>119.99999999999999</x:v>
      </x:c>
      <x:c r="BZ957" s="34" t="n">
        <x:f>$B$11*(($A$1078)*$C957/$B$12*$B$7+(1-$A$1078)*$D957/$B$12*$C$7)</x:f>
        <x:v>90.00000000000001</x:v>
      </x:c>
      <x:c r="CA957" s="34" t="n">
        <x:f>$B$11*(($A$1079)*$C957/$B$12*$B$7+(1-$A$1079)*$D957/$B$12*$C$7)</x:f>
        <x:v>59.99999999999999</x:v>
      </x:c>
      <x:c r="CB957" s="34" t="n">
        <x:f>$B$11*(($A$1080)*$C957/$B$12*$B$7+(1-$A$1080)*$D957/$B$12*$C$7)</x:f>
        <x:v>30.00000000000003</x:v>
      </x:c>
      <x:c r="CC957" s="34" t="n">
        <x:f>$B$11*(($A$1081)*$C957/$B$12*$B$7+(1-$A$1081)*$D957/$B$12*$C$7)</x:f>
        <x:v>0</x:v>
      </x:c>
    </x:row>
    <x:row r="958">
      <x:c r="A958" s="34" t="n">
        <x:v>934</x:v>
      </x:c>
      <x:c r="B958" s="39" t="n">
        <x:v>-0.6671563709247018</x:v>
      </x:c>
      <x:c r="C958" s="1" t="n">
        <x:f>SUM(AM958:AV958)</x:f>
        <x:v>0</x:v>
      </x:c>
      <x:c r="D958" s="1" t="n">
        <x:f>SUM(AW958:BF958)</x:f>
        <x:v>0</x:v>
      </x:c>
      <x:c r="E958" s="17" t="n">
        <x:f>(1-C958/$B$12)*$B$8-C958/$B$12*$B$7</x:f>
        <x:v>0.05</x:v>
      </x:c>
      <x:c r="F958" s="17" t="n">
        <x:f>(1-D958/$B$12)*$C$8-D958/$B$12*$C$7</x:f>
        <x:v>0.09</x:v>
      </x:c>
      <x:c r="G958" s="32" t="n">
        <x:f>$B$11*($B$10*C958/$B$12*$B$7+(1-$B$10)*D958/$B$12*$C$7)</x:f>
        <x:v>0</x:v>
      </x:c>
      <x:c r="H958" s="17" t="n">
        <x:f>$B$10*E958+(1-$B$10)*F958</x:f>
        <x:v>0.07</x:v>
      </x:c>
      <x:c r="I958" s="34"/>
      <x:c r="J958" s="34"/>
      <x:c r="K958" s="34"/>
      <x:c r="L958" s="34"/>
      <x:c r="M958" s="34"/>
      <x:c r="N958" s="34"/>
      <x:c r="O958" s="34"/>
      <x:c r="P958" s="34"/>
      <x:c r="Q958" s="34"/>
      <x:c r="R958" s="39" t="n">
        <x:v>-0.4428351530737521</x:v>
      </x:c>
      <x:c r="S958" s="39" t="n">
        <x:v>1.2183376456972939</x:v>
      </x:c>
      <x:c r="T958" s="39" t="n">
        <x:v>-0.11020741055277726</x:v>
      </x:c>
      <x:c r="U958" s="39" t="n">
        <x:v>1.6266737599643561</x:v>
      </x:c>
      <x:c r="V958" s="39" t="n">
        <x:v>-0.20813031160585738</x:v>
      </x:c>
      <x:c r="W958" s="39" t="n">
        <x:v>1.4185900247978904</x:v>
      </x:c>
      <x:c r="X958" s="39" t="n">
        <x:v>1.908919887551888</x:v>
      </x:c>
      <x:c r="Y958" s="39" t="n">
        <x:v>-1.708305864445202</x:v>
      </x:c>
      <x:c r="Z958" s="39" t="n">
        <x:v>-0.8276248737037211</x:v>
      </x:c>
      <x:c r="AA958" s="39" t="n">
        <x:v>0.23721248094935388</x:v>
      </x:c>
      <x:c r="AB958" s="39" t="n">
        <x:v>0.7365395041830792</x:v>
      </x:c>
      <x:c r="AC958" s="39" t="n">
        <x:v>0.36931989642250157</x:v>
      </x:c>
      <x:c r="AD958" s="39" t="n">
        <x:v>-0.6484864589685041</x:v>
      </x:c>
      <x:c r="AE958" s="39" t="n">
        <x:v>0.03154182845993003</x:v>
      </x:c>
      <x:c r="AF958" s="39" t="n">
        <x:v>1.6351606491541903</x:v>
      </x:c>
      <x:c r="AG958" s="39" t="n">
        <x:v>-1.1503592814029822</x:v>
      </x:c>
      <x:c r="AH958" s="39" t="n">
        <x:v>1.4770118420011678</x:v>
      </x:c>
      <x:c r="AI958" s="39" t="n">
        <x:v>0.2987350797420068</x:v>
      </x:c>
      <x:c r="AJ958" s="39" t="n">
        <x:v>0.09426764649511435</x:v>
      </x:c>
      <x:c r="AK958" s="39" t="n">
        <x:v>2.691910638267257</x:v>
      </x:c>
      <x:c r="AL958" s="34"/>
      <x:c r="AM958" s="34" t="n">
        <x:f>IF(SQRT($B$9)*$B958+SQRT(1-$B$9)*R958&lt;_xlfn.NORM.S.INV($B$6),1,0)</x:f>
        <x:v>0</x:v>
      </x:c>
      <x:c r="AN958" s="34" t="n">
        <x:f>IF(SQRT($B$9)*$B958+SQRT(1-$B$9)*S958&lt;_xlfn.NORM.S.INV($B$6),1,0)</x:f>
        <x:v>0</x:v>
      </x:c>
      <x:c r="AO958" s="34" t="n">
        <x:f>IF(SQRT($B$9)*$B958+SQRT(1-$B$9)*T958&lt;_xlfn.NORM.S.INV($B$6),1,0)</x:f>
        <x:v>0</x:v>
      </x:c>
      <x:c r="AP958" s="34" t="n">
        <x:f>IF(SQRT($B$9)*$B958+SQRT(1-$B$9)*U958&lt;_xlfn.NORM.S.INV($B$6),1,0)</x:f>
        <x:v>0</x:v>
      </x:c>
      <x:c r="AQ958" s="34" t="n">
        <x:f>IF(SQRT($B$9)*$B958+SQRT(1-$B$9)*V958&lt;_xlfn.NORM.S.INV($B$6),1,0)</x:f>
        <x:v>0</x:v>
      </x:c>
      <x:c r="AR958" s="34" t="n">
        <x:f>IF(SQRT($B$9)*$B958+SQRT(1-$B$9)*W958&lt;_xlfn.NORM.S.INV($B$6),1,0)</x:f>
        <x:v>0</x:v>
      </x:c>
      <x:c r="AS958" s="34" t="n">
        <x:f>IF(SQRT($B$9)*$B958+SQRT(1-$B$9)*X958&lt;_xlfn.NORM.S.INV($B$6),1,0)</x:f>
        <x:v>0</x:v>
      </x:c>
      <x:c r="AT958" s="34" t="n">
        <x:f>IF(SQRT($B$9)*$B958+SQRT(1-$B$9)*Y958&lt;_xlfn.NORM.S.INV($B$6),1,0)</x:f>
        <x:v>0</x:v>
      </x:c>
      <x:c r="AU958" s="34" t="n">
        <x:f>IF(SQRT($B$9)*$B958+SQRT(1-$B$9)*Z958&lt;_xlfn.NORM.S.INV($B$6),1,0)</x:f>
        <x:v>0</x:v>
      </x:c>
      <x:c r="AV958" s="34" t="n">
        <x:f>IF(SQRT($B$9)*$B958+SQRT(1-$B$9)*AA958&lt;_xlfn.NORM.S.INV($B$6),1,0)</x:f>
        <x:v>0</x:v>
      </x:c>
      <x:c r="AW958" s="34" t="n">
        <x:f>IF(SQRT($C$9)*$B958+SQRT(1-$C$9)*AB958&lt;_xlfn.NORM.S.INV($C$6),1,0)</x:f>
        <x:v>0</x:v>
      </x:c>
      <x:c r="AX958" s="34" t="n">
        <x:f>IF(SQRT($C$9)*$B958+SQRT(1-$C$9)*AC958&lt;_xlfn.NORM.S.INV($C$6),1,0)</x:f>
        <x:v>0</x:v>
      </x:c>
      <x:c r="AY958" s="34" t="n">
        <x:f>IF(SQRT($C$9)*$B958+SQRT(1-$C$9)*AD958&lt;_xlfn.NORM.S.INV($C$6),1,0)</x:f>
        <x:v>0</x:v>
      </x:c>
      <x:c r="AZ958" s="34" t="n">
        <x:f>IF(SQRT($C$9)*$B958+SQRT(1-$C$9)*AE958&lt;_xlfn.NORM.S.INV($C$6),1,0)</x:f>
        <x:v>0</x:v>
      </x:c>
      <x:c r="BA958" s="34" t="n">
        <x:f>IF(SQRT($C$9)*$B958+SQRT(1-$C$9)*AF958&lt;_xlfn.NORM.S.INV($C$6),1,0)</x:f>
        <x:v>0</x:v>
      </x:c>
      <x:c r="BB958" s="34" t="n">
        <x:f>IF(SQRT($C$9)*$B958+SQRT(1-$C$9)*AG958&lt;_xlfn.NORM.S.INV($C$6),1,0)</x:f>
        <x:v>0</x:v>
      </x:c>
      <x:c r="BC958" s="34" t="n">
        <x:f>IF(SQRT($C$9)*$B958+SQRT(1-$C$9)*AH958&lt;_xlfn.NORM.S.INV($C$6),1,0)</x:f>
        <x:v>0</x:v>
      </x:c>
      <x:c r="BD958" s="34" t="n">
        <x:f>IF(SQRT($C$9)*$B958+SQRT(1-$C$9)*AI958&lt;_xlfn.NORM.S.INV($C$6),1,0)</x:f>
        <x:v>0</x:v>
      </x:c>
      <x:c r="BE958" s="34" t="n">
        <x:f>IF(SQRT($C$9)*$B958+SQRT(1-$C$9)*AJ958&lt;_xlfn.NORM.S.INV($C$6),1,0)</x:f>
        <x:v>0</x:v>
      </x:c>
      <x:c r="BF958" s="34" t="n">
        <x:f>IF(SQRT($C$9)*$B958+SQRT(1-$C$9)*AK958&lt;_xlfn.NORM.S.INV($C$6),1,0)</x:f>
        <x:v>0</x:v>
      </x:c>
      <x:c r="BG958" s="34"/>
      <x:c r="BH958" s="34"/>
      <x:c r="BI958" s="34" t="n">
        <x:f>$B$11*(($A$1061)*$C958/$B$12*$B$7+(1-$A$1061)*$D958/$B$12*$C$7)</x:f>
        <x:v>0</x:v>
      </x:c>
      <x:c r="BJ958" s="34" t="n">
        <x:f>$B$11*(($A$1062)*$C958/$B$12*$B$7+(1-$A$1062)*$D958/$B$12*$C$7)</x:f>
        <x:v>0</x:v>
      </x:c>
      <x:c r="BK958" s="34" t="n">
        <x:f>$B$11*(($A$1063)*$C958/$B$12*$B$7+(1-$A$1063)*$D958/$B$12*$C$7)</x:f>
        <x:v>0</x:v>
      </x:c>
      <x:c r="BL958" s="34" t="n">
        <x:f>$B$11*(($A$1064)*$C958/$B$12*$B$7+(1-$A$1064)*$D958/$B$12*$C$7)</x:f>
        <x:v>0</x:v>
      </x:c>
      <x:c r="BM958" s="34" t="n">
        <x:f>$B$11*(($A$1065)*$C958/$B$12*$B$7+(1-$A$1065)*$D958/$B$12*$C$7)</x:f>
        <x:v>0</x:v>
      </x:c>
      <x:c r="BN958" s="34" t="n">
        <x:f>$B$11*(($A$1066)*$C958/$B$12*$B$7+(1-$A$1066)*$D958/$B$12*$C$7)</x:f>
        <x:v>0</x:v>
      </x:c>
      <x:c r="BO958" s="34" t="n">
        <x:f>$B$11*(($A$1067)*$C958/$B$12*$B$7+(1-$A$1067)*$D958/$B$12*$C$7)</x:f>
        <x:v>0</x:v>
      </x:c>
      <x:c r="BP958" s="34" t="n">
        <x:f>$B$11*(($A$1068)*$C958/$B$12*$B$7+(1-$A$1068)*$D958/$B$12*$C$7)</x:f>
        <x:v>0</x:v>
      </x:c>
      <x:c r="BQ958" s="34" t="n">
        <x:f>$B$11*(($A$1069)*$C958/$B$12*$B$7+(1-$A$1069)*$D958/$B$12*$C$7)</x:f>
        <x:v>0</x:v>
      </x:c>
      <x:c r="BR958" s="34" t="n">
        <x:f>$B$11*(($A$1070)*$C958/$B$12*$B$7+(1-$A$1070)*$D958/$B$12*$C$7)</x:f>
        <x:v>0</x:v>
      </x:c>
      <x:c r="BS958" s="34" t="n">
        <x:f>$B$11*(($A$1071)*$C958/$B$12*$B$7+(1-$A$1071)*$D958/$B$12*$C$7)</x:f>
        <x:v>0</x:v>
      </x:c>
      <x:c r="BT958" s="34" t="n">
        <x:f>$B$11*(($A$1072)*$C958/$B$12*$B$7+(1-$A$1072)*$D958/$B$12*$C$7)</x:f>
        <x:v>0</x:v>
      </x:c>
      <x:c r="BU958" s="34" t="n">
        <x:f>$B$11*(($A$1073)*$C958/$B$12*$B$7+(1-$A$1073)*$D958/$B$12*$C$7)</x:f>
        <x:v>0</x:v>
      </x:c>
      <x:c r="BV958" s="34" t="n">
        <x:f>$B$11*(($A$1074)*$C958/$B$12*$B$7+(1-$A$1074)*$D958/$B$12*$C$7)</x:f>
        <x:v>0</x:v>
      </x:c>
      <x:c r="BW958" s="34" t="n">
        <x:f>$B$11*(($A$1075)*$C958/$B$12*$B$7+(1-$A$1075)*$D958/$B$12*$C$7)</x:f>
        <x:v>0</x:v>
      </x:c>
      <x:c r="BX958" s="34" t="n">
        <x:f>$B$11*(($A$1076)*$C958/$B$12*$B$7+(1-$A$1076)*$D958/$B$12*$C$7)</x:f>
        <x:v>0</x:v>
      </x:c>
      <x:c r="BY958" s="34" t="n">
        <x:f>$B$11*(($A$1077)*$C958/$B$12*$B$7+(1-$A$1077)*$D958/$B$12*$C$7)</x:f>
        <x:v>0</x:v>
      </x:c>
      <x:c r="BZ958" s="34" t="n">
        <x:f>$B$11*(($A$1078)*$C958/$B$12*$B$7+(1-$A$1078)*$D958/$B$12*$C$7)</x:f>
        <x:v>0</x:v>
      </x:c>
      <x:c r="CA958" s="34" t="n">
        <x:f>$B$11*(($A$1079)*$C958/$B$12*$B$7+(1-$A$1079)*$D958/$B$12*$C$7)</x:f>
        <x:v>0</x:v>
      </x:c>
      <x:c r="CB958" s="34" t="n">
        <x:f>$B$11*(($A$1080)*$C958/$B$12*$B$7+(1-$A$1080)*$D958/$B$12*$C$7)</x:f>
        <x:v>0</x:v>
      </x:c>
      <x:c r="CC958" s="34" t="n">
        <x:f>$B$11*(($A$1081)*$C958/$B$12*$B$7+(1-$A$1081)*$D958/$B$12*$C$7)</x:f>
        <x:v>0</x:v>
      </x:c>
    </x:row>
    <x:row r="959">
      <x:c r="A959" s="34" t="n">
        <x:v>935</x:v>
      </x:c>
      <x:c r="B959" s="39" t="n">
        <x:v>-0.05171244104937965</x:v>
      </x:c>
      <x:c r="C959" s="1" t="n">
        <x:f>SUM(AM959:AV959)</x:f>
        <x:v>0</x:v>
      </x:c>
      <x:c r="D959" s="1" t="n">
        <x:f>SUM(AW959:BF959)</x:f>
        <x:v>0</x:v>
      </x:c>
      <x:c r="E959" s="17" t="n">
        <x:f>(1-C959/$B$12)*$B$8-C959/$B$12*$B$7</x:f>
        <x:v>0.05</x:v>
      </x:c>
      <x:c r="F959" s="17" t="n">
        <x:f>(1-D959/$B$12)*$C$8-D959/$B$12*$C$7</x:f>
        <x:v>0.09</x:v>
      </x:c>
      <x:c r="G959" s="32" t="n">
        <x:f>$B$11*($B$10*C959/$B$12*$B$7+(1-$B$10)*D959/$B$12*$C$7)</x:f>
        <x:v>0</x:v>
      </x:c>
      <x:c r="H959" s="17" t="n">
        <x:f>$B$10*E959+(1-$B$10)*F959</x:f>
        <x:v>0.07</x:v>
      </x:c>
      <x:c r="I959" s="34"/>
      <x:c r="J959" s="34"/>
      <x:c r="K959" s="34"/>
      <x:c r="L959" s="34"/>
      <x:c r="M959" s="34"/>
      <x:c r="N959" s="34"/>
      <x:c r="O959" s="34"/>
      <x:c r="P959" s="34"/>
      <x:c r="Q959" s="34"/>
      <x:c r="R959" s="39" t="n">
        <x:v>-0.11949375148757066</x:v>
      </x:c>
      <x:c r="S959" s="39" t="n">
        <x:v>-1.9494888494536093</x:v>
      </x:c>
      <x:c r="T959" s="39" t="n">
        <x:v>1.1128027910495664</x:v>
      </x:c>
      <x:c r="U959" s="39" t="n">
        <x:v>-0.17433269569049706</x:v>
      </x:c>
      <x:c r="V959" s="39" t="n">
        <x:v>0.8876153395220624</x:v>
      </x:c>
      <x:c r="W959" s="39" t="n">
        <x:v>-0.020315696078649057</x:v>
      </x:c>
      <x:c r="X959" s="39" t="n">
        <x:v>-0.8230185306947887</x:v>
      </x:c>
      <x:c r="Y959" s="39" t="n">
        <x:v>0.048187076981395405</x:v>
      </x:c>
      <x:c r="Z959" s="39" t="n">
        <x:v>0.588897250778841</x:v>
      </x:c>
      <x:c r="AA959" s="39" t="n">
        <x:v>-0.43046713016332305</x:v>
      </x:c>
      <x:c r="AB959" s="39" t="n">
        <x:v>0.4887377701715027</x:v>
      </x:c>
      <x:c r="AC959" s="39" t="n">
        <x:v>0.6891408430820108</x:v>
      </x:c>
      <x:c r="AD959" s="39" t="n">
        <x:v>0.8203638771906341</x:v>
      </x:c>
      <x:c r="AE959" s="39" t="n">
        <x:v>1.691525188127011</x:v>
      </x:c>
      <x:c r="AF959" s="39" t="n">
        <x:v>-0.6852832331189129</x:v>
      </x:c>
      <x:c r="AG959" s="39" t="n">
        <x:v>-0.4097724284785527</x:v>
      </x:c>
      <x:c r="AH959" s="39" t="n">
        <x:v>0.4089082671596331</x:v>
      </x:c>
      <x:c r="AI959" s="39" t="n">
        <x:v>-1.02219305651839</x:v>
      </x:c>
      <x:c r="AJ959" s="39" t="n">
        <x:v>0.656544906079898</x:v>
      </x:c>
      <x:c r="AK959" s="39" t="n">
        <x:v>0.3769465463171144</x:v>
      </x:c>
      <x:c r="AL959" s="34"/>
      <x:c r="AM959" s="34" t="n">
        <x:f>IF(SQRT($B$9)*$B959+SQRT(1-$B$9)*R959&lt;_xlfn.NORM.S.INV($B$6),1,0)</x:f>
        <x:v>0</x:v>
      </x:c>
      <x:c r="AN959" s="34" t="n">
        <x:f>IF(SQRT($B$9)*$B959+SQRT(1-$B$9)*S959&lt;_xlfn.NORM.S.INV($B$6),1,0)</x:f>
        <x:v>0</x:v>
      </x:c>
      <x:c r="AO959" s="34" t="n">
        <x:f>IF(SQRT($B$9)*$B959+SQRT(1-$B$9)*T959&lt;_xlfn.NORM.S.INV($B$6),1,0)</x:f>
        <x:v>0</x:v>
      </x:c>
      <x:c r="AP959" s="34" t="n">
        <x:f>IF(SQRT($B$9)*$B959+SQRT(1-$B$9)*U959&lt;_xlfn.NORM.S.INV($B$6),1,0)</x:f>
        <x:v>0</x:v>
      </x:c>
      <x:c r="AQ959" s="34" t="n">
        <x:f>IF(SQRT($B$9)*$B959+SQRT(1-$B$9)*V959&lt;_xlfn.NORM.S.INV($B$6),1,0)</x:f>
        <x:v>0</x:v>
      </x:c>
      <x:c r="AR959" s="34" t="n">
        <x:f>IF(SQRT($B$9)*$B959+SQRT(1-$B$9)*W959&lt;_xlfn.NORM.S.INV($B$6),1,0)</x:f>
        <x:v>0</x:v>
      </x:c>
      <x:c r="AS959" s="34" t="n">
        <x:f>IF(SQRT($B$9)*$B959+SQRT(1-$B$9)*X959&lt;_xlfn.NORM.S.INV($B$6),1,0)</x:f>
        <x:v>0</x:v>
      </x:c>
      <x:c r="AT959" s="34" t="n">
        <x:f>IF(SQRT($B$9)*$B959+SQRT(1-$B$9)*Y959&lt;_xlfn.NORM.S.INV($B$6),1,0)</x:f>
        <x:v>0</x:v>
      </x:c>
      <x:c r="AU959" s="34" t="n">
        <x:f>IF(SQRT($B$9)*$B959+SQRT(1-$B$9)*Z959&lt;_xlfn.NORM.S.INV($B$6),1,0)</x:f>
        <x:v>0</x:v>
      </x:c>
      <x:c r="AV959" s="34" t="n">
        <x:f>IF(SQRT($B$9)*$B959+SQRT(1-$B$9)*AA959&lt;_xlfn.NORM.S.INV($B$6),1,0)</x:f>
        <x:v>0</x:v>
      </x:c>
      <x:c r="AW959" s="34" t="n">
        <x:f>IF(SQRT($C$9)*$B959+SQRT(1-$C$9)*AB959&lt;_xlfn.NORM.S.INV($C$6),1,0)</x:f>
        <x:v>0</x:v>
      </x:c>
      <x:c r="AX959" s="34" t="n">
        <x:f>IF(SQRT($C$9)*$B959+SQRT(1-$C$9)*AC959&lt;_xlfn.NORM.S.INV($C$6),1,0)</x:f>
        <x:v>0</x:v>
      </x:c>
      <x:c r="AY959" s="34" t="n">
        <x:f>IF(SQRT($C$9)*$B959+SQRT(1-$C$9)*AD959&lt;_xlfn.NORM.S.INV($C$6),1,0)</x:f>
        <x:v>0</x:v>
      </x:c>
      <x:c r="AZ959" s="34" t="n">
        <x:f>IF(SQRT($C$9)*$B959+SQRT(1-$C$9)*AE959&lt;_xlfn.NORM.S.INV($C$6),1,0)</x:f>
        <x:v>0</x:v>
      </x:c>
      <x:c r="BA959" s="34" t="n">
        <x:f>IF(SQRT($C$9)*$B959+SQRT(1-$C$9)*AF959&lt;_xlfn.NORM.S.INV($C$6),1,0)</x:f>
        <x:v>0</x:v>
      </x:c>
      <x:c r="BB959" s="34" t="n">
        <x:f>IF(SQRT($C$9)*$B959+SQRT(1-$C$9)*AG959&lt;_xlfn.NORM.S.INV($C$6),1,0)</x:f>
        <x:v>0</x:v>
      </x:c>
      <x:c r="BC959" s="34" t="n">
        <x:f>IF(SQRT($C$9)*$B959+SQRT(1-$C$9)*AH959&lt;_xlfn.NORM.S.INV($C$6),1,0)</x:f>
        <x:v>0</x:v>
      </x:c>
      <x:c r="BD959" s="34" t="n">
        <x:f>IF(SQRT($C$9)*$B959+SQRT(1-$C$9)*AI959&lt;_xlfn.NORM.S.INV($C$6),1,0)</x:f>
        <x:v>0</x:v>
      </x:c>
      <x:c r="BE959" s="34" t="n">
        <x:f>IF(SQRT($C$9)*$B959+SQRT(1-$C$9)*AJ959&lt;_xlfn.NORM.S.INV($C$6),1,0)</x:f>
        <x:v>0</x:v>
      </x:c>
      <x:c r="BF959" s="34" t="n">
        <x:f>IF(SQRT($C$9)*$B959+SQRT(1-$C$9)*AK959&lt;_xlfn.NORM.S.INV($C$6),1,0)</x:f>
        <x:v>0</x:v>
      </x:c>
      <x:c r="BG959" s="34"/>
      <x:c r="BH959" s="34"/>
      <x:c r="BI959" s="34" t="n">
        <x:f>$B$11*(($A$1061)*$C959/$B$12*$B$7+(1-$A$1061)*$D959/$B$12*$C$7)</x:f>
        <x:v>0</x:v>
      </x:c>
      <x:c r="BJ959" s="34" t="n">
        <x:f>$B$11*(($A$1062)*$C959/$B$12*$B$7+(1-$A$1062)*$D959/$B$12*$C$7)</x:f>
        <x:v>0</x:v>
      </x:c>
      <x:c r="BK959" s="34" t="n">
        <x:f>$B$11*(($A$1063)*$C959/$B$12*$B$7+(1-$A$1063)*$D959/$B$12*$C$7)</x:f>
        <x:v>0</x:v>
      </x:c>
      <x:c r="BL959" s="34" t="n">
        <x:f>$B$11*(($A$1064)*$C959/$B$12*$B$7+(1-$A$1064)*$D959/$B$12*$C$7)</x:f>
        <x:v>0</x:v>
      </x:c>
      <x:c r="BM959" s="34" t="n">
        <x:f>$B$11*(($A$1065)*$C959/$B$12*$B$7+(1-$A$1065)*$D959/$B$12*$C$7)</x:f>
        <x:v>0</x:v>
      </x:c>
      <x:c r="BN959" s="34" t="n">
        <x:f>$B$11*(($A$1066)*$C959/$B$12*$B$7+(1-$A$1066)*$D959/$B$12*$C$7)</x:f>
        <x:v>0</x:v>
      </x:c>
      <x:c r="BO959" s="34" t="n">
        <x:f>$B$11*(($A$1067)*$C959/$B$12*$B$7+(1-$A$1067)*$D959/$B$12*$C$7)</x:f>
        <x:v>0</x:v>
      </x:c>
      <x:c r="BP959" s="34" t="n">
        <x:f>$B$11*(($A$1068)*$C959/$B$12*$B$7+(1-$A$1068)*$D959/$B$12*$C$7)</x:f>
        <x:v>0</x:v>
      </x:c>
      <x:c r="BQ959" s="34" t="n">
        <x:f>$B$11*(($A$1069)*$C959/$B$12*$B$7+(1-$A$1069)*$D959/$B$12*$C$7)</x:f>
        <x:v>0</x:v>
      </x:c>
      <x:c r="BR959" s="34" t="n">
        <x:f>$B$11*(($A$1070)*$C959/$B$12*$B$7+(1-$A$1070)*$D959/$B$12*$C$7)</x:f>
        <x:v>0</x:v>
      </x:c>
      <x:c r="BS959" s="34" t="n">
        <x:f>$B$11*(($A$1071)*$C959/$B$12*$B$7+(1-$A$1071)*$D959/$B$12*$C$7)</x:f>
        <x:v>0</x:v>
      </x:c>
      <x:c r="BT959" s="34" t="n">
        <x:f>$B$11*(($A$1072)*$C959/$B$12*$B$7+(1-$A$1072)*$D959/$B$12*$C$7)</x:f>
        <x:v>0</x:v>
      </x:c>
      <x:c r="BU959" s="34" t="n">
        <x:f>$B$11*(($A$1073)*$C959/$B$12*$B$7+(1-$A$1073)*$D959/$B$12*$C$7)</x:f>
        <x:v>0</x:v>
      </x:c>
      <x:c r="BV959" s="34" t="n">
        <x:f>$B$11*(($A$1074)*$C959/$B$12*$B$7+(1-$A$1074)*$D959/$B$12*$C$7)</x:f>
        <x:v>0</x:v>
      </x:c>
      <x:c r="BW959" s="34" t="n">
        <x:f>$B$11*(($A$1075)*$C959/$B$12*$B$7+(1-$A$1075)*$D959/$B$12*$C$7)</x:f>
        <x:v>0</x:v>
      </x:c>
      <x:c r="BX959" s="34" t="n">
        <x:f>$B$11*(($A$1076)*$C959/$B$12*$B$7+(1-$A$1076)*$D959/$B$12*$C$7)</x:f>
        <x:v>0</x:v>
      </x:c>
      <x:c r="BY959" s="34" t="n">
        <x:f>$B$11*(($A$1077)*$C959/$B$12*$B$7+(1-$A$1077)*$D959/$B$12*$C$7)</x:f>
        <x:v>0</x:v>
      </x:c>
      <x:c r="BZ959" s="34" t="n">
        <x:f>$B$11*(($A$1078)*$C959/$B$12*$B$7+(1-$A$1078)*$D959/$B$12*$C$7)</x:f>
        <x:v>0</x:v>
      </x:c>
      <x:c r="CA959" s="34" t="n">
        <x:f>$B$11*(($A$1079)*$C959/$B$12*$B$7+(1-$A$1079)*$D959/$B$12*$C$7)</x:f>
        <x:v>0</x:v>
      </x:c>
      <x:c r="CB959" s="34" t="n">
        <x:f>$B$11*(($A$1080)*$C959/$B$12*$B$7+(1-$A$1080)*$D959/$B$12*$C$7)</x:f>
        <x:v>0</x:v>
      </x:c>
      <x:c r="CC959" s="34" t="n">
        <x:f>$B$11*(($A$1081)*$C959/$B$12*$B$7+(1-$A$1081)*$D959/$B$12*$C$7)</x:f>
        <x:v>0</x:v>
      </x:c>
    </x:row>
    <x:row r="960">
      <x:c r="A960" s="34" t="n">
        <x:v>936</x:v>
      </x:c>
      <x:c r="B960" s="39" t="n">
        <x:v>-0.8256364986443206</x:v>
      </x:c>
      <x:c r="C960" s="1" t="n">
        <x:f>SUM(AM960:AV960)</x:f>
        <x:v>2</x:v>
      </x:c>
      <x:c r="D960" s="1" t="n">
        <x:f>SUM(AW960:BF960)</x:f>
        <x:v>1</x:v>
      </x:c>
      <x:c r="E960" s="17" t="n">
        <x:f>(1-C960/$B$12)*$B$8-C960/$B$12*$B$7</x:f>
        <x:v>-0.04000000000000001</x:v>
      </x:c>
      <x:c r="F960" s="17" t="n">
        <x:f>(1-D960/$B$12)*$C$8-D960/$B$12*$C$7</x:f>
        <x:v>0.021000000000000005</x:v>
      </x:c>
      <x:c r="G960" s="32" t="n">
        <x:f>$B$11*($B$10*C960/$B$12*$B$7+(1-$B$10)*D960/$B$12*$C$7)</x:f>
        <x:v>700.0000000000001</x:v>
      </x:c>
      <x:c r="H960" s="17" t="n">
        <x:f>$B$10*E960+(1-$B$10)*F960</x:f>
        <x:v>-0.009500000000000001</x:v>
      </x:c>
      <x:c r="I960" s="34"/>
      <x:c r="J960" s="34"/>
      <x:c r="K960" s="34"/>
      <x:c r="L960" s="34"/>
      <x:c r="M960" s="34"/>
      <x:c r="N960" s="34"/>
      <x:c r="O960" s="34"/>
      <x:c r="P960" s="34"/>
      <x:c r="Q960" s="34"/>
      <x:c r="R960" s="39" t="n">
        <x:v>-1.2102222973638874</x:v>
      </x:c>
      <x:c r="S960" s="39" t="n">
        <x:v>-2.3012871046794947</x:v>
      </x:c>
      <x:c r="T960" s="39" t="n">
        <x:v>-2.609947047660986</x:v>
      </x:c>
      <x:c r="U960" s="39" t="n">
        <x:v>-0.4883619340363979</x:v>
      </x:c>
      <x:c r="V960" s="39" t="n">
        <x:v>-0.33206058867143773</x:v>
      </x:c>
      <x:c r="W960" s="39" t="n">
        <x:v>-0.5823711645367178</x:v>
      </x:c>
      <x:c r="X960" s="39" t="n">
        <x:v>-1.7923333207478027</x:v>
      </x:c>
      <x:c r="Y960" s="39" t="n">
        <x:v>0.2643570993391205</x:v>
      </x:c>
      <x:c r="Z960" s="39" t="n">
        <x:v>-0.5253217904847335</x:v>
      </x:c>
      <x:c r="AA960" s="39" t="n">
        <x:v>0.8466479620780533</x:v>
      </x:c>
      <x:c r="AB960" s="39" t="n">
        <x:v>1.0452362171579699</x:v>
      </x:c>
      <x:c r="AC960" s="39" t="n">
        <x:v>0.024726029982926775</x:v>
      </x:c>
      <x:c r="AD960" s="39" t="n">
        <x:v>-1.5845287306731062</x:v>
      </x:c>
      <x:c r="AE960" s="39" t="n">
        <x:v>0.6970038719404973</x:v>
      </x:c>
      <x:c r="AF960" s="39" t="n">
        <x:v>2.2598658310982054</x:v>
      </x:c>
      <x:c r="AG960" s="39" t="n">
        <x:v>-0.7808543601178345</x:v>
      </x:c>
      <x:c r="AH960" s="39" t="n">
        <x:v>-0.47863642309496607</x:v>
      </x:c>
      <x:c r="AI960" s="39" t="n">
        <x:v>0.3178664499904164</x:v>
      </x:c>
      <x:c r="AJ960" s="39" t="n">
        <x:v>0.26402817221854086</x:v>
      </x:c>
      <x:c r="AK960" s="39" t="n">
        <x:v>-0.007028174056032382</x:v>
      </x:c>
      <x:c r="AL960" s="34"/>
      <x:c r="AM960" s="34" t="n">
        <x:f>IF(SQRT($B$9)*$B960+SQRT(1-$B$9)*R960&lt;_xlfn.NORM.S.INV($B$6),1,0)</x:f>
        <x:v>0</x:v>
      </x:c>
      <x:c r="AN960" s="34" t="n">
        <x:f>IF(SQRT($B$9)*$B960+SQRT(1-$B$9)*S960&lt;_xlfn.NORM.S.INV($B$6),1,0)</x:f>
        <x:v>1</x:v>
      </x:c>
      <x:c r="AO960" s="34" t="n">
        <x:f>IF(SQRT($B$9)*$B960+SQRT(1-$B$9)*T960&lt;_xlfn.NORM.S.INV($B$6),1,0)</x:f>
        <x:v>1</x:v>
      </x:c>
      <x:c r="AP960" s="34" t="n">
        <x:f>IF(SQRT($B$9)*$B960+SQRT(1-$B$9)*U960&lt;_xlfn.NORM.S.INV($B$6),1,0)</x:f>
        <x:v>0</x:v>
      </x:c>
      <x:c r="AQ960" s="34" t="n">
        <x:f>IF(SQRT($B$9)*$B960+SQRT(1-$B$9)*V960&lt;_xlfn.NORM.S.INV($B$6),1,0)</x:f>
        <x:v>0</x:v>
      </x:c>
      <x:c r="AR960" s="34" t="n">
        <x:f>IF(SQRT($B$9)*$B960+SQRT(1-$B$9)*W960&lt;_xlfn.NORM.S.INV($B$6),1,0)</x:f>
        <x:v>0</x:v>
      </x:c>
      <x:c r="AS960" s="34" t="n">
        <x:f>IF(SQRT($B$9)*$B960+SQRT(1-$B$9)*X960&lt;_xlfn.NORM.S.INV($B$6),1,0)</x:f>
        <x:v>0</x:v>
      </x:c>
      <x:c r="AT960" s="34" t="n">
        <x:f>IF(SQRT($B$9)*$B960+SQRT(1-$B$9)*Y960&lt;_xlfn.NORM.S.INV($B$6),1,0)</x:f>
        <x:v>0</x:v>
      </x:c>
      <x:c r="AU960" s="34" t="n">
        <x:f>IF(SQRT($B$9)*$B960+SQRT(1-$B$9)*Z960&lt;_xlfn.NORM.S.INV($B$6),1,0)</x:f>
        <x:v>0</x:v>
      </x:c>
      <x:c r="AV960" s="34" t="n">
        <x:f>IF(SQRT($B$9)*$B960+SQRT(1-$B$9)*AA960&lt;_xlfn.NORM.S.INV($B$6),1,0)</x:f>
        <x:v>0</x:v>
      </x:c>
      <x:c r="AW960" s="34" t="n">
        <x:f>IF(SQRT($C$9)*$B960+SQRT(1-$C$9)*AB960&lt;_xlfn.NORM.S.INV($C$6),1,0)</x:f>
        <x:v>0</x:v>
      </x:c>
      <x:c r="AX960" s="34" t="n">
        <x:f>IF(SQRT($C$9)*$B960+SQRT(1-$C$9)*AC960&lt;_xlfn.NORM.S.INV($C$6),1,0)</x:f>
        <x:v>0</x:v>
      </x:c>
      <x:c r="AY960" s="34" t="n">
        <x:f>IF(SQRT($C$9)*$B960+SQRT(1-$C$9)*AD960&lt;_xlfn.NORM.S.INV($C$6),1,0)</x:f>
        <x:v>1</x:v>
      </x:c>
      <x:c r="AZ960" s="34" t="n">
        <x:f>IF(SQRT($C$9)*$B960+SQRT(1-$C$9)*AE960&lt;_xlfn.NORM.S.INV($C$6),1,0)</x:f>
        <x:v>0</x:v>
      </x:c>
      <x:c r="BA960" s="34" t="n">
        <x:f>IF(SQRT($C$9)*$B960+SQRT(1-$C$9)*AF960&lt;_xlfn.NORM.S.INV($C$6),1,0)</x:f>
        <x:v>0</x:v>
      </x:c>
      <x:c r="BB960" s="34" t="n">
        <x:f>IF(SQRT($C$9)*$B960+SQRT(1-$C$9)*AG960&lt;_xlfn.NORM.S.INV($C$6),1,0)</x:f>
        <x:v>0</x:v>
      </x:c>
      <x:c r="BC960" s="34" t="n">
        <x:f>IF(SQRT($C$9)*$B960+SQRT(1-$C$9)*AH960&lt;_xlfn.NORM.S.INV($C$6),1,0)</x:f>
        <x:v>0</x:v>
      </x:c>
      <x:c r="BD960" s="34" t="n">
        <x:f>IF(SQRT($C$9)*$B960+SQRT(1-$C$9)*AI960&lt;_xlfn.NORM.S.INV($C$6),1,0)</x:f>
        <x:v>0</x:v>
      </x:c>
      <x:c r="BE960" s="34" t="n">
        <x:f>IF(SQRT($C$9)*$B960+SQRT(1-$C$9)*AJ960&lt;_xlfn.NORM.S.INV($C$6),1,0)</x:f>
        <x:v>0</x:v>
      </x:c>
      <x:c r="BF960" s="34" t="n">
        <x:f>IF(SQRT($C$9)*$B960+SQRT(1-$C$9)*AK960&lt;_xlfn.NORM.S.INV($C$6),1,0)</x:f>
        <x:v>0</x:v>
      </x:c>
      <x:c r="BG960" s="34"/>
      <x:c r="BH960" s="34"/>
      <x:c r="BI960" s="34" t="n">
        <x:f>$B$11*(($A$1061)*$C960/$B$12*$B$7+(1-$A$1061)*$D960/$B$12*$C$7)</x:f>
        <x:v>600</x:v>
      </x:c>
      <x:c r="BJ960" s="34" t="n">
        <x:f>$B$11*(($A$1062)*$C960/$B$12*$B$7+(1-$A$1062)*$D960/$B$12*$C$7)</x:f>
        <x:v>610</x:v>
      </x:c>
      <x:c r="BK960" s="34" t="n">
        <x:f>$B$11*(($A$1063)*$C960/$B$12*$B$7+(1-$A$1063)*$D960/$B$12*$C$7)</x:f>
        <x:v>620</x:v>
      </x:c>
      <x:c r="BL960" s="34" t="n">
        <x:f>$B$11*(($A$1064)*$C960/$B$12*$B$7+(1-$A$1064)*$D960/$B$12*$C$7)</x:f>
        <x:v>630</x:v>
      </x:c>
      <x:c r="BM960" s="34" t="n">
        <x:f>$B$11*(($A$1065)*$C960/$B$12*$B$7+(1-$A$1065)*$D960/$B$12*$C$7)</x:f>
        <x:v>640</x:v>
      </x:c>
      <x:c r="BN960" s="34" t="n">
        <x:f>$B$11*(($A$1066)*$C960/$B$12*$B$7+(1-$A$1066)*$D960/$B$12*$C$7)</x:f>
        <x:v>650</x:v>
      </x:c>
      <x:c r="BO960" s="34" t="n">
        <x:f>$B$11*(($A$1067)*$C960/$B$12*$B$7+(1-$A$1067)*$D960/$B$12*$C$7)</x:f>
        <x:v>660</x:v>
      </x:c>
      <x:c r="BP960" s="34" t="n">
        <x:f>$B$11*(($A$1068)*$C960/$B$12*$B$7+(1-$A$1068)*$D960/$B$12*$C$7)</x:f>
        <x:v>670</x:v>
      </x:c>
      <x:c r="BQ960" s="34" t="n">
        <x:f>$B$11*(($A$1069)*$C960/$B$12*$B$7+(1-$A$1069)*$D960/$B$12*$C$7)</x:f>
        <x:v>680</x:v>
      </x:c>
      <x:c r="BR960" s="34" t="n">
        <x:f>$B$11*(($A$1070)*$C960/$B$12*$B$7+(1-$A$1070)*$D960/$B$12*$C$7)</x:f>
        <x:v>690.0000000000001</x:v>
      </x:c>
      <x:c r="BS960" s="34" t="n">
        <x:f>$B$11*(($A$1071)*$C960/$B$12*$B$7+(1-$A$1071)*$D960/$B$12*$C$7)</x:f>
        <x:v>700.0000000000001</x:v>
      </x:c>
      <x:c r="BT960" s="34" t="n">
        <x:f>$B$11*(($A$1072)*$C960/$B$12*$B$7+(1-$A$1072)*$D960/$B$12*$C$7)</x:f>
        <x:v>710.0000000000001</x:v>
      </x:c>
      <x:c r="BU960" s="34" t="n">
        <x:f>$B$11*(($A$1073)*$C960/$B$12*$B$7+(1-$A$1073)*$D960/$B$12*$C$7)</x:f>
        <x:v>720.0000000000001</x:v>
      </x:c>
      <x:c r="BV960" s="34" t="n">
        <x:f>$B$11*(($A$1074)*$C960/$B$12*$B$7+(1-$A$1074)*$D960/$B$12*$C$7)</x:f>
        <x:v>730.0000000000001</x:v>
      </x:c>
      <x:c r="BW960" s="34" t="n">
        <x:f>$B$11*(($A$1075)*$C960/$B$12*$B$7+(1-$A$1075)*$D960/$B$12*$C$7)</x:f>
        <x:v>740</x:v>
      </x:c>
      <x:c r="BX960" s="34" t="n">
        <x:f>$B$11*(($A$1076)*$C960/$B$12*$B$7+(1-$A$1076)*$D960/$B$12*$C$7)</x:f>
        <x:v>750</x:v>
      </x:c>
      <x:c r="BY960" s="34" t="n">
        <x:f>$B$11*(($A$1077)*$C960/$B$12*$B$7+(1-$A$1077)*$D960/$B$12*$C$7)</x:f>
        <x:v>760</x:v>
      </x:c>
      <x:c r="BZ960" s="34" t="n">
        <x:f>$B$11*(($A$1078)*$C960/$B$12*$B$7+(1-$A$1078)*$D960/$B$12*$C$7)</x:f>
        <x:v>769.9999999999999</x:v>
      </x:c>
      <x:c r="CA960" s="34" t="n">
        <x:f>$B$11*(($A$1079)*$C960/$B$12*$B$7+(1-$A$1079)*$D960/$B$12*$C$7)</x:f>
        <x:v>780</x:v>
      </x:c>
      <x:c r="CB960" s="34" t="n">
        <x:f>$B$11*(($A$1080)*$C960/$B$12*$B$7+(1-$A$1080)*$D960/$B$12*$C$7)</x:f>
        <x:v>790.0000000000001</x:v>
      </x:c>
      <x:c r="CC960" s="34" t="n">
        <x:f>$B$11*(($A$1081)*$C960/$B$12*$B$7+(1-$A$1081)*$D960/$B$12*$C$7)</x:f>
        <x:v>800.0000000000001</x:v>
      </x:c>
    </x:row>
    <x:row r="961">
      <x:c r="A961" s="34" t="n">
        <x:v>937</x:v>
      </x:c>
      <x:c r="B961" s="39" t="n">
        <x:v>-2.074936525981449</x:v>
      </x:c>
      <x:c r="C961" s="1" t="n">
        <x:f>SUM(AM961:AV961)</x:f>
        <x:v>0</x:v>
      </x:c>
      <x:c r="D961" s="1" t="n">
        <x:f>SUM(AW961:BF961)</x:f>
        <x:v>2</x:v>
      </x:c>
      <x:c r="E961" s="17" t="n">
        <x:f>(1-C961/$B$12)*$B$8-C961/$B$12*$B$7</x:f>
        <x:v>0.05</x:v>
      </x:c>
      <x:c r="F961" s="17" t="n">
        <x:f>(1-D961/$B$12)*$C$8-D961/$B$12*$C$7</x:f>
        <x:v>-0.048</x:v>
      </x:c>
      <x:c r="G961" s="32" t="n">
        <x:f>$B$11*($B$10*C961/$B$12*$B$7+(1-$B$10)*D961/$B$12*$C$7)</x:f>
        <x:v>600</x:v>
      </x:c>
      <x:c r="H961" s="17" t="n">
        <x:f>$B$10*E961+(1-$B$10)*F961</x:f>
        <x:v>0.0010000000000000009</x:v>
      </x:c>
      <x:c r="I961" s="34"/>
      <x:c r="J961" s="34"/>
      <x:c r="K961" s="34"/>
      <x:c r="L961" s="34"/>
      <x:c r="M961" s="34"/>
      <x:c r="N961" s="34"/>
      <x:c r="O961" s="34"/>
      <x:c r="P961" s="34"/>
      <x:c r="Q961" s="34"/>
      <x:c r="R961" s="39" t="n">
        <x:v>0.4680753548719198</x:v>
      </x:c>
      <x:c r="S961" s="39" t="n">
        <x:v>-1.0835572753659706</x:v>
      </x:c>
      <x:c r="T961" s="39" t="n">
        <x:v>-1.4024895533899242</x:v>
      </x:c>
      <x:c r="U961" s="39" t="n">
        <x:v>-1.5108878562953894</x:v>
      </x:c>
      <x:c r="V961" s="39" t="n">
        <x:v>1.0408535126832494</x:v>
      </x:c>
      <x:c r="W961" s="39" t="n">
        <x:v>-0.298495452153846</x:v>
      </x:c>
      <x:c r="X961" s="39" t="n">
        <x:v>0.3099461211668713</x:v>
      </x:c>
      <x:c r="Y961" s="39" t="n">
        <x:v>-0.2001850552941654</x:v>
      </x:c>
      <x:c r="Z961" s="39" t="n">
        <x:v>-0.8201038228582472</x:v>
      </x:c>
      <x:c r="AA961" s="39" t="n">
        <x:v>0.7274977689864708</x:v>
      </x:c>
      <x:c r="AB961" s="39" t="n">
        <x:v>-0.1848535498597909</x:v>
      </x:c>
      <x:c r="AC961" s="39" t="n">
        <x:v>0.362367502133901</x:v>
      </x:c>
      <x:c r="AD961" s="39" t="n">
        <x:v>0.6007480536037724</x:v>
      </x:c>
      <x:c r="AE961" s="39" t="n">
        <x:v>-0.5313269725260853</x:v>
      </x:c>
      <x:c r="AF961" s="39" t="n">
        <x:v>-1.0533016829817081</x:v>
      </x:c>
      <x:c r="AG961" s="39" t="n">
        <x:v>0.4467604863673217</x:v>
      </x:c>
      <x:c r="AH961" s="39" t="n">
        <x:v>-0.5696231171256791</x:v>
      </x:c>
      <x:c r="AI961" s="39" t="n">
        <x:v>-1.5878611197344572</x:v>
      </x:c>
      <x:c r="AJ961" s="39" t="n">
        <x:v>-0.1798601826629586</x:v>
      </x:c>
      <x:c r="AK961" s="39" t="n">
        <x:v>-0.5789991085811382</x:v>
      </x:c>
      <x:c r="AL961" s="34"/>
      <x:c r="AM961" s="34" t="n">
        <x:f>IF(SQRT($B$9)*$B961+SQRT(1-$B$9)*R961&lt;_xlfn.NORM.S.INV($B$6),1,0)</x:f>
        <x:v>0</x:v>
      </x:c>
      <x:c r="AN961" s="34" t="n">
        <x:f>IF(SQRT($B$9)*$B961+SQRT(1-$B$9)*S961&lt;_xlfn.NORM.S.INV($B$6),1,0)</x:f>
        <x:v>0</x:v>
      </x:c>
      <x:c r="AO961" s="34" t="n">
        <x:f>IF(SQRT($B$9)*$B961+SQRT(1-$B$9)*T961&lt;_xlfn.NORM.S.INV($B$6),1,0)</x:f>
        <x:v>0</x:v>
      </x:c>
      <x:c r="AP961" s="34" t="n">
        <x:f>IF(SQRT($B$9)*$B961+SQRT(1-$B$9)*U961&lt;_xlfn.NORM.S.INV($B$6),1,0)</x:f>
        <x:v>0</x:v>
      </x:c>
      <x:c r="AQ961" s="34" t="n">
        <x:f>IF(SQRT($B$9)*$B961+SQRT(1-$B$9)*V961&lt;_xlfn.NORM.S.INV($B$6),1,0)</x:f>
        <x:v>0</x:v>
      </x:c>
      <x:c r="AR961" s="34" t="n">
        <x:f>IF(SQRT($B$9)*$B961+SQRT(1-$B$9)*W961&lt;_xlfn.NORM.S.INV($B$6),1,0)</x:f>
        <x:v>0</x:v>
      </x:c>
      <x:c r="AS961" s="34" t="n">
        <x:f>IF(SQRT($B$9)*$B961+SQRT(1-$B$9)*X961&lt;_xlfn.NORM.S.INV($B$6),1,0)</x:f>
        <x:v>0</x:v>
      </x:c>
      <x:c r="AT961" s="34" t="n">
        <x:f>IF(SQRT($B$9)*$B961+SQRT(1-$B$9)*Y961&lt;_xlfn.NORM.S.INV($B$6),1,0)</x:f>
        <x:v>0</x:v>
      </x:c>
      <x:c r="AU961" s="34" t="n">
        <x:f>IF(SQRT($B$9)*$B961+SQRT(1-$B$9)*Z961&lt;_xlfn.NORM.S.INV($B$6),1,0)</x:f>
        <x:v>0</x:v>
      </x:c>
      <x:c r="AV961" s="34" t="n">
        <x:f>IF(SQRT($B$9)*$B961+SQRT(1-$B$9)*AA961&lt;_xlfn.NORM.S.INV($B$6),1,0)</x:f>
        <x:v>0</x:v>
      </x:c>
      <x:c r="AW961" s="34" t="n">
        <x:f>IF(SQRT($C$9)*$B961+SQRT(1-$C$9)*AB961&lt;_xlfn.NORM.S.INV($C$6),1,0)</x:f>
        <x:v>0</x:v>
      </x:c>
      <x:c r="AX961" s="34" t="n">
        <x:f>IF(SQRT($C$9)*$B961+SQRT(1-$C$9)*AC961&lt;_xlfn.NORM.S.INV($C$6),1,0)</x:f>
        <x:v>0</x:v>
      </x:c>
      <x:c r="AY961" s="34" t="n">
        <x:f>IF(SQRT($C$9)*$B961+SQRT(1-$C$9)*AD961&lt;_xlfn.NORM.S.INV($C$6),1,0)</x:f>
        <x:v>0</x:v>
      </x:c>
      <x:c r="AZ961" s="34" t="n">
        <x:f>IF(SQRT($C$9)*$B961+SQRT(1-$C$9)*AE961&lt;_xlfn.NORM.S.INV($C$6),1,0)</x:f>
        <x:v>0</x:v>
      </x:c>
      <x:c r="BA961" s="34" t="n">
        <x:f>IF(SQRT($C$9)*$B961+SQRT(1-$C$9)*AF961&lt;_xlfn.NORM.S.INV($C$6),1,0)</x:f>
        <x:v>1</x:v>
      </x:c>
      <x:c r="BB961" s="34" t="n">
        <x:f>IF(SQRT($C$9)*$B961+SQRT(1-$C$9)*AG961&lt;_xlfn.NORM.S.INV($C$6),1,0)</x:f>
        <x:v>0</x:v>
      </x:c>
      <x:c r="BC961" s="34" t="n">
        <x:f>IF(SQRT($C$9)*$B961+SQRT(1-$C$9)*AH961&lt;_xlfn.NORM.S.INV($C$6),1,0)</x:f>
        <x:v>0</x:v>
      </x:c>
      <x:c r="BD961" s="34" t="n">
        <x:f>IF(SQRT($C$9)*$B961+SQRT(1-$C$9)*AI961&lt;_xlfn.NORM.S.INV($C$6),1,0)</x:f>
        <x:v>1</x:v>
      </x:c>
      <x:c r="BE961" s="34" t="n">
        <x:f>IF(SQRT($C$9)*$B961+SQRT(1-$C$9)*AJ961&lt;_xlfn.NORM.S.INV($C$6),1,0)</x:f>
        <x:v>0</x:v>
      </x:c>
      <x:c r="BF961" s="34" t="n">
        <x:f>IF(SQRT($C$9)*$B961+SQRT(1-$C$9)*AK961&lt;_xlfn.NORM.S.INV($C$6),1,0)</x:f>
        <x:v>0</x:v>
      </x:c>
      <x:c r="BG961" s="34"/>
      <x:c r="BH961" s="34"/>
      <x:c r="BI961" s="34" t="n">
        <x:f>$B$11*(($A$1061)*$C961/$B$12*$B$7+(1-$A$1061)*$D961/$B$12*$C$7)</x:f>
        <x:v>1200</x:v>
      </x:c>
      <x:c r="BJ961" s="34" t="n">
        <x:f>$B$11*(($A$1062)*$C961/$B$12*$B$7+(1-$A$1062)*$D961/$B$12*$C$7)</x:f>
        <x:v>1140</x:v>
      </x:c>
      <x:c r="BK961" s="34" t="n">
        <x:f>$B$11*(($A$1063)*$C961/$B$12*$B$7+(1-$A$1063)*$D961/$B$12*$C$7)</x:f>
        <x:v>1080</x:v>
      </x:c>
      <x:c r="BL961" s="34" t="n">
        <x:f>$B$11*(($A$1064)*$C961/$B$12*$B$7+(1-$A$1064)*$D961/$B$12*$C$7)</x:f>
        <x:v>1019.9999999999999</x:v>
      </x:c>
      <x:c r="BM961" s="34" t="n">
        <x:f>$B$11*(($A$1065)*$C961/$B$12*$B$7+(1-$A$1065)*$D961/$B$12*$C$7)</x:f>
        <x:v>960</x:v>
      </x:c>
      <x:c r="BN961" s="34" t="n">
        <x:f>$B$11*(($A$1066)*$C961/$B$12*$B$7+(1-$A$1066)*$D961/$B$12*$C$7)</x:f>
        <x:v>900</x:v>
      </x:c>
      <x:c r="BO961" s="34" t="n">
        <x:f>$B$11*(($A$1067)*$C961/$B$12*$B$7+(1-$A$1067)*$D961/$B$12*$C$7)</x:f>
        <x:v>839.9999999999999</x:v>
      </x:c>
      <x:c r="BP961" s="34" t="n">
        <x:f>$B$11*(($A$1068)*$C961/$B$12*$B$7+(1-$A$1068)*$D961/$B$12*$C$7)</x:f>
        <x:v>780</x:v>
      </x:c>
      <x:c r="BQ961" s="34" t="n">
        <x:f>$B$11*(($A$1069)*$C961/$B$12*$B$7+(1-$A$1069)*$D961/$B$12*$C$7)</x:f>
        <x:v>720</x:v>
      </x:c>
      <x:c r="BR961" s="34" t="n">
        <x:f>$B$11*(($A$1070)*$C961/$B$12*$B$7+(1-$A$1070)*$D961/$B$12*$C$7)</x:f>
        <x:v>660</x:v>
      </x:c>
      <x:c r="BS961" s="34" t="n">
        <x:f>$B$11*(($A$1071)*$C961/$B$12*$B$7+(1-$A$1071)*$D961/$B$12*$C$7)</x:f>
        <x:v>600</x:v>
      </x:c>
      <x:c r="BT961" s="34" t="n">
        <x:f>$B$11*(($A$1072)*$C961/$B$12*$B$7+(1-$A$1072)*$D961/$B$12*$C$7)</x:f>
        <x:v>540</x:v>
      </x:c>
      <x:c r="BU961" s="34" t="n">
        <x:f>$B$11*(($A$1073)*$C961/$B$12*$B$7+(1-$A$1073)*$D961/$B$12*$C$7)</x:f>
        <x:v>480</x:v>
      </x:c>
      <x:c r="BV961" s="34" t="n">
        <x:f>$B$11*(($A$1074)*$C961/$B$12*$B$7+(1-$A$1074)*$D961/$B$12*$C$7)</x:f>
        <x:v>419.99999999999994</x:v>
      </x:c>
      <x:c r="BW961" s="34" t="n">
        <x:f>$B$11*(($A$1075)*$C961/$B$12*$B$7+(1-$A$1075)*$D961/$B$12*$C$7)</x:f>
        <x:v>360.00000000000006</x:v>
      </x:c>
      <x:c r="BX961" s="34" t="n">
        <x:f>$B$11*(($A$1076)*$C961/$B$12*$B$7+(1-$A$1076)*$D961/$B$12*$C$7)</x:f>
        <x:v>300</x:v>
      </x:c>
      <x:c r="BY961" s="34" t="n">
        <x:f>$B$11*(($A$1077)*$C961/$B$12*$B$7+(1-$A$1077)*$D961/$B$12*$C$7)</x:f>
        <x:v>239.99999999999997</x:v>
      </x:c>
      <x:c r="BZ961" s="34" t="n">
        <x:f>$B$11*(($A$1078)*$C961/$B$12*$B$7+(1-$A$1078)*$D961/$B$12*$C$7)</x:f>
        <x:v>180.00000000000003</x:v>
      </x:c>
      <x:c r="CA961" s="34" t="n">
        <x:f>$B$11*(($A$1079)*$C961/$B$12*$B$7+(1-$A$1079)*$D961/$B$12*$C$7)</x:f>
        <x:v>119.99999999999999</x:v>
      </x:c>
      <x:c r="CB961" s="34" t="n">
        <x:f>$B$11*(($A$1080)*$C961/$B$12*$B$7+(1-$A$1080)*$D961/$B$12*$C$7)</x:f>
        <x:v>60.00000000000006</x:v>
      </x:c>
      <x:c r="CC961" s="34" t="n">
        <x:f>$B$11*(($A$1081)*$C961/$B$12*$B$7+(1-$A$1081)*$D961/$B$12*$C$7)</x:f>
        <x:v>0</x:v>
      </x:c>
    </x:row>
    <x:row r="962">
      <x:c r="A962" s="34" t="n">
        <x:v>938</x:v>
      </x:c>
      <x:c r="B962" s="39" t="n">
        <x:v>0.8597712897437421</x:v>
      </x:c>
      <x:c r="C962" s="1" t="n">
        <x:f>SUM(AM962:AV962)</x:f>
        <x:v>0</x:v>
      </x:c>
      <x:c r="D962" s="1" t="n">
        <x:f>SUM(AW962:BF962)</x:f>
        <x:v>0</x:v>
      </x:c>
      <x:c r="E962" s="17" t="n">
        <x:f>(1-C962/$B$12)*$B$8-C962/$B$12*$B$7</x:f>
        <x:v>0.05</x:v>
      </x:c>
      <x:c r="F962" s="17" t="n">
        <x:f>(1-D962/$B$12)*$C$8-D962/$B$12*$C$7</x:f>
        <x:v>0.09</x:v>
      </x:c>
      <x:c r="G962" s="32" t="n">
        <x:f>$B$11*($B$10*C962/$B$12*$B$7+(1-$B$10)*D962/$B$12*$C$7)</x:f>
        <x:v>0</x:v>
      </x:c>
      <x:c r="H962" s="17" t="n">
        <x:f>$B$10*E962+(1-$B$10)*F962</x:f>
        <x:v>0.07</x:v>
      </x:c>
      <x:c r="I962" s="34"/>
      <x:c r="J962" s="34"/>
      <x:c r="K962" s="34"/>
      <x:c r="L962" s="34"/>
      <x:c r="M962" s="34"/>
      <x:c r="N962" s="34"/>
      <x:c r="O962" s="34"/>
      <x:c r="P962" s="34"/>
      <x:c r="Q962" s="34"/>
      <x:c r="R962" s="39" t="n">
        <x:v>0.985989977685328</x:v>
      </x:c>
      <x:c r="S962" s="39" t="n">
        <x:v>-0.09600681721077069</x:v>
      </x:c>
      <x:c r="T962" s="39" t="n">
        <x:v>-1.2072881071219488</x:v>
      </x:c>
      <x:c r="U962" s="39" t="n">
        <x:v>-2.070739216575051</x:v>
      </x:c>
      <x:c r="V962" s="39" t="n">
        <x:v>-0.30246913774038053</x:v>
      </x:c>
      <x:c r="W962" s="39" t="n">
        <x:v>0.434919342438958</x:v>
      </x:c>
      <x:c r="X962" s="39" t="n">
        <x:v>-0.059424740536946616</x:v>
      </x:c>
      <x:c r="Y962" s="39" t="n">
        <x:v>-0.09748710281707162</x:v>
      </x:c>
      <x:c r="Z962" s="39" t="n">
        <x:v>0.7355229061229557</x:v>
      </x:c>
      <x:c r="AA962" s="39" t="n">
        <x:v>-0.837276862682015</x:v>
      </x:c>
      <x:c r="AB962" s="39" t="n">
        <x:v>-0.30020941677877755</x:v>
      </x:c>
      <x:c r="AC962" s="39" t="n">
        <x:v>0.969836712679682</x:v>
      </x:c>
      <x:c r="AD962" s="39" t="n">
        <x:v>0.11744285787591327</x:v>
      </x:c>
      <x:c r="AE962" s="39" t="n">
        <x:v>0.17285172501915347</x:v>
      </x:c>
      <x:c r="AF962" s="39" t="n">
        <x:v>-0.28233380577710554</x:v>
      </x:c>
      <x:c r="AG962" s="39" t="n">
        <x:v>0.8578593313757332</x:v>
      </x:c>
      <x:c r="AH962" s="39" t="n">
        <x:v>-0.046088018559878235</x:v>
      </x:c>
      <x:c r="AI962" s="39" t="n">
        <x:v>-0.32047096585521384</x:v>
      </x:c>
      <x:c r="AJ962" s="39" t="n">
        <x:v>-0.26417640791716196</x:v>
      </x:c>
      <x:c r="AK962" s="39" t="n">
        <x:v>-0.8338057035314673</x:v>
      </x:c>
      <x:c r="AL962" s="34"/>
      <x:c r="AM962" s="34" t="n">
        <x:f>IF(SQRT($B$9)*$B962+SQRT(1-$B$9)*R962&lt;_xlfn.NORM.S.INV($B$6),1,0)</x:f>
        <x:v>0</x:v>
      </x:c>
      <x:c r="AN962" s="34" t="n">
        <x:f>IF(SQRT($B$9)*$B962+SQRT(1-$B$9)*S962&lt;_xlfn.NORM.S.INV($B$6),1,0)</x:f>
        <x:v>0</x:v>
      </x:c>
      <x:c r="AO962" s="34" t="n">
        <x:f>IF(SQRT($B$9)*$B962+SQRT(1-$B$9)*T962&lt;_xlfn.NORM.S.INV($B$6),1,0)</x:f>
        <x:v>0</x:v>
      </x:c>
      <x:c r="AP962" s="34" t="n">
        <x:f>IF(SQRT($B$9)*$B962+SQRT(1-$B$9)*U962&lt;_xlfn.NORM.S.INV($B$6),1,0)</x:f>
        <x:v>0</x:v>
      </x:c>
      <x:c r="AQ962" s="34" t="n">
        <x:f>IF(SQRT($B$9)*$B962+SQRT(1-$B$9)*V962&lt;_xlfn.NORM.S.INV($B$6),1,0)</x:f>
        <x:v>0</x:v>
      </x:c>
      <x:c r="AR962" s="34" t="n">
        <x:f>IF(SQRT($B$9)*$B962+SQRT(1-$B$9)*W962&lt;_xlfn.NORM.S.INV($B$6),1,0)</x:f>
        <x:v>0</x:v>
      </x:c>
      <x:c r="AS962" s="34" t="n">
        <x:f>IF(SQRT($B$9)*$B962+SQRT(1-$B$9)*X962&lt;_xlfn.NORM.S.INV($B$6),1,0)</x:f>
        <x:v>0</x:v>
      </x:c>
      <x:c r="AT962" s="34" t="n">
        <x:f>IF(SQRT($B$9)*$B962+SQRT(1-$B$9)*Y962&lt;_xlfn.NORM.S.INV($B$6),1,0)</x:f>
        <x:v>0</x:v>
      </x:c>
      <x:c r="AU962" s="34" t="n">
        <x:f>IF(SQRT($B$9)*$B962+SQRT(1-$B$9)*Z962&lt;_xlfn.NORM.S.INV($B$6),1,0)</x:f>
        <x:v>0</x:v>
      </x:c>
      <x:c r="AV962" s="34" t="n">
        <x:f>IF(SQRT($B$9)*$B962+SQRT(1-$B$9)*AA962&lt;_xlfn.NORM.S.INV($B$6),1,0)</x:f>
        <x:v>0</x:v>
      </x:c>
      <x:c r="AW962" s="34" t="n">
        <x:f>IF(SQRT($C$9)*$B962+SQRT(1-$C$9)*AB962&lt;_xlfn.NORM.S.INV($C$6),1,0)</x:f>
        <x:v>0</x:v>
      </x:c>
      <x:c r="AX962" s="34" t="n">
        <x:f>IF(SQRT($C$9)*$B962+SQRT(1-$C$9)*AC962&lt;_xlfn.NORM.S.INV($C$6),1,0)</x:f>
        <x:v>0</x:v>
      </x:c>
      <x:c r="AY962" s="34" t="n">
        <x:f>IF(SQRT($C$9)*$B962+SQRT(1-$C$9)*AD962&lt;_xlfn.NORM.S.INV($C$6),1,0)</x:f>
        <x:v>0</x:v>
      </x:c>
      <x:c r="AZ962" s="34" t="n">
        <x:f>IF(SQRT($C$9)*$B962+SQRT(1-$C$9)*AE962&lt;_xlfn.NORM.S.INV($C$6),1,0)</x:f>
        <x:v>0</x:v>
      </x:c>
      <x:c r="BA962" s="34" t="n">
        <x:f>IF(SQRT($C$9)*$B962+SQRT(1-$C$9)*AF962&lt;_xlfn.NORM.S.INV($C$6),1,0)</x:f>
        <x:v>0</x:v>
      </x:c>
      <x:c r="BB962" s="34" t="n">
        <x:f>IF(SQRT($C$9)*$B962+SQRT(1-$C$9)*AG962&lt;_xlfn.NORM.S.INV($C$6),1,0)</x:f>
        <x:v>0</x:v>
      </x:c>
      <x:c r="BC962" s="34" t="n">
        <x:f>IF(SQRT($C$9)*$B962+SQRT(1-$C$9)*AH962&lt;_xlfn.NORM.S.INV($C$6),1,0)</x:f>
        <x:v>0</x:v>
      </x:c>
      <x:c r="BD962" s="34" t="n">
        <x:f>IF(SQRT($C$9)*$B962+SQRT(1-$C$9)*AI962&lt;_xlfn.NORM.S.INV($C$6),1,0)</x:f>
        <x:v>0</x:v>
      </x:c>
      <x:c r="BE962" s="34" t="n">
        <x:f>IF(SQRT($C$9)*$B962+SQRT(1-$C$9)*AJ962&lt;_xlfn.NORM.S.INV($C$6),1,0)</x:f>
        <x:v>0</x:v>
      </x:c>
      <x:c r="BF962" s="34" t="n">
        <x:f>IF(SQRT($C$9)*$B962+SQRT(1-$C$9)*AK962&lt;_xlfn.NORM.S.INV($C$6),1,0)</x:f>
        <x:v>0</x:v>
      </x:c>
      <x:c r="BG962" s="34"/>
      <x:c r="BH962" s="34"/>
      <x:c r="BI962" s="34" t="n">
        <x:f>$B$11*(($A$1061)*$C962/$B$12*$B$7+(1-$A$1061)*$D962/$B$12*$C$7)</x:f>
        <x:v>0</x:v>
      </x:c>
      <x:c r="BJ962" s="34" t="n">
        <x:f>$B$11*(($A$1062)*$C962/$B$12*$B$7+(1-$A$1062)*$D962/$B$12*$C$7)</x:f>
        <x:v>0</x:v>
      </x:c>
      <x:c r="BK962" s="34" t="n">
        <x:f>$B$11*(($A$1063)*$C962/$B$12*$B$7+(1-$A$1063)*$D962/$B$12*$C$7)</x:f>
        <x:v>0</x:v>
      </x:c>
      <x:c r="BL962" s="34" t="n">
        <x:f>$B$11*(($A$1064)*$C962/$B$12*$B$7+(1-$A$1064)*$D962/$B$12*$C$7)</x:f>
        <x:v>0</x:v>
      </x:c>
      <x:c r="BM962" s="34" t="n">
        <x:f>$B$11*(($A$1065)*$C962/$B$12*$B$7+(1-$A$1065)*$D962/$B$12*$C$7)</x:f>
        <x:v>0</x:v>
      </x:c>
      <x:c r="BN962" s="34" t="n">
        <x:f>$B$11*(($A$1066)*$C962/$B$12*$B$7+(1-$A$1066)*$D962/$B$12*$C$7)</x:f>
        <x:v>0</x:v>
      </x:c>
      <x:c r="BO962" s="34" t="n">
        <x:f>$B$11*(($A$1067)*$C962/$B$12*$B$7+(1-$A$1067)*$D962/$B$12*$C$7)</x:f>
        <x:v>0</x:v>
      </x:c>
      <x:c r="BP962" s="34" t="n">
        <x:f>$B$11*(($A$1068)*$C962/$B$12*$B$7+(1-$A$1068)*$D962/$B$12*$C$7)</x:f>
        <x:v>0</x:v>
      </x:c>
      <x:c r="BQ962" s="34" t="n">
        <x:f>$B$11*(($A$1069)*$C962/$B$12*$B$7+(1-$A$1069)*$D962/$B$12*$C$7)</x:f>
        <x:v>0</x:v>
      </x:c>
      <x:c r="BR962" s="34" t="n">
        <x:f>$B$11*(($A$1070)*$C962/$B$12*$B$7+(1-$A$1070)*$D962/$B$12*$C$7)</x:f>
        <x:v>0</x:v>
      </x:c>
      <x:c r="BS962" s="34" t="n">
        <x:f>$B$11*(($A$1071)*$C962/$B$12*$B$7+(1-$A$1071)*$D962/$B$12*$C$7)</x:f>
        <x:v>0</x:v>
      </x:c>
      <x:c r="BT962" s="34" t="n">
        <x:f>$B$11*(($A$1072)*$C962/$B$12*$B$7+(1-$A$1072)*$D962/$B$12*$C$7)</x:f>
        <x:v>0</x:v>
      </x:c>
      <x:c r="BU962" s="34" t="n">
        <x:f>$B$11*(($A$1073)*$C962/$B$12*$B$7+(1-$A$1073)*$D962/$B$12*$C$7)</x:f>
        <x:v>0</x:v>
      </x:c>
      <x:c r="BV962" s="34" t="n">
        <x:f>$B$11*(($A$1074)*$C962/$B$12*$B$7+(1-$A$1074)*$D962/$B$12*$C$7)</x:f>
        <x:v>0</x:v>
      </x:c>
      <x:c r="BW962" s="34" t="n">
        <x:f>$B$11*(($A$1075)*$C962/$B$12*$B$7+(1-$A$1075)*$D962/$B$12*$C$7)</x:f>
        <x:v>0</x:v>
      </x:c>
      <x:c r="BX962" s="34" t="n">
        <x:f>$B$11*(($A$1076)*$C962/$B$12*$B$7+(1-$A$1076)*$D962/$B$12*$C$7)</x:f>
        <x:v>0</x:v>
      </x:c>
      <x:c r="BY962" s="34" t="n">
        <x:f>$B$11*(($A$1077)*$C962/$B$12*$B$7+(1-$A$1077)*$D962/$B$12*$C$7)</x:f>
        <x:v>0</x:v>
      </x:c>
      <x:c r="BZ962" s="34" t="n">
        <x:f>$B$11*(($A$1078)*$C962/$B$12*$B$7+(1-$A$1078)*$D962/$B$12*$C$7)</x:f>
        <x:v>0</x:v>
      </x:c>
      <x:c r="CA962" s="34" t="n">
        <x:f>$B$11*(($A$1079)*$C962/$B$12*$B$7+(1-$A$1079)*$D962/$B$12*$C$7)</x:f>
        <x:v>0</x:v>
      </x:c>
      <x:c r="CB962" s="34" t="n">
        <x:f>$B$11*(($A$1080)*$C962/$B$12*$B$7+(1-$A$1080)*$D962/$B$12*$C$7)</x:f>
        <x:v>0</x:v>
      </x:c>
      <x:c r="CC962" s="34" t="n">
        <x:f>$B$11*(($A$1081)*$C962/$B$12*$B$7+(1-$A$1081)*$D962/$B$12*$C$7)</x:f>
        <x:v>0</x:v>
      </x:c>
    </x:row>
    <x:row r="963">
      <x:c r="A963" s="34" t="n">
        <x:v>939</x:v>
      </x:c>
      <x:c r="B963" s="39" t="n">
        <x:v>1.8737318763568933</x:v>
      </x:c>
      <x:c r="C963" s="1" t="n">
        <x:f>SUM(AM963:AV963)</x:f>
        <x:v>0</x:v>
      </x:c>
      <x:c r="D963" s="1" t="n">
        <x:f>SUM(AW963:BF963)</x:f>
        <x:v>0</x:v>
      </x:c>
      <x:c r="E963" s="17" t="n">
        <x:f>(1-C963/$B$12)*$B$8-C963/$B$12*$B$7</x:f>
        <x:v>0.05</x:v>
      </x:c>
      <x:c r="F963" s="17" t="n">
        <x:f>(1-D963/$B$12)*$C$8-D963/$B$12*$C$7</x:f>
        <x:v>0.09</x:v>
      </x:c>
      <x:c r="G963" s="32" t="n">
        <x:f>$B$11*($B$10*C963/$B$12*$B$7+(1-$B$10)*D963/$B$12*$C$7)</x:f>
        <x:v>0</x:v>
      </x:c>
      <x:c r="H963" s="17" t="n">
        <x:f>$B$10*E963+(1-$B$10)*F963</x:f>
        <x:v>0.07</x:v>
      </x:c>
      <x:c r="I963" s="34"/>
      <x:c r="J963" s="34"/>
      <x:c r="K963" s="34"/>
      <x:c r="L963" s="34"/>
      <x:c r="M963" s="34"/>
      <x:c r="N963" s="34"/>
      <x:c r="O963" s="34"/>
      <x:c r="P963" s="34"/>
      <x:c r="Q963" s="34"/>
      <x:c r="R963" s="39" t="n">
        <x:v>-1.0643097365674152</x:v>
      </x:c>
      <x:c r="S963" s="39" t="n">
        <x:v>-1.1688034338477409</x:v>
      </x:c>
      <x:c r="T963" s="39" t="n">
        <x:v>-0.24594387601849207</x:v>
      </x:c>
      <x:c r="U963" s="39" t="n">
        <x:v>0.5620410038963131</x:v>
      </x:c>
      <x:c r="V963" s="39" t="n">
        <x:v>2.106485286022508</x:v>
      </x:c>
      <x:c r="W963" s="39" t="n">
        <x:v>-1.4610500892036649</x:v>
      </x:c>
      <x:c r="X963" s="39" t="n">
        <x:v>-1.4896456320948004</x:v>
      </x:c>
      <x:c r="Y963" s="39" t="n">
        <x:v>-0.40730447758492727</x:v>
      </x:c>
      <x:c r="Z963" s="39" t="n">
        <x:v>0.27691177767343766</x:v>
      </x:c>
      <x:c r="AA963" s="39" t="n">
        <x:v>0.613776107135957</x:v>
      </x:c>
      <x:c r="AB963" s="39" t="n">
        <x:v>0.358069086545559</x:v>
      </x:c>
      <x:c r="AC963" s="39" t="n">
        <x:v>1.0789715227286352</x:v>
      </x:c>
      <x:c r="AD963" s="39" t="n">
        <x:v>-0.38464340744534203</x:v>
      </x:c>
      <x:c r="AE963" s="39" t="n">
        <x:v>1.1205588832510573</x:v>
      </x:c>
      <x:c r="AF963" s="39" t="n">
        <x:v>-0.7360273143061945</x:v>
      </x:c>
      <x:c r="AG963" s="39" t="n">
        <x:v>1.8290462556483686</x:v>
      </x:c>
      <x:c r="AH963" s="39" t="n">
        <x:v>0.3036394204482269</x:v>
      </x:c>
      <x:c r="AI963" s="39" t="n">
        <x:v>-1.6197557147659523</x:v>
      </x:c>
      <x:c r="AJ963" s="39" t="n">
        <x:v>-0.3788463497440677</x:v>
      </x:c>
      <x:c r="AK963" s="39" t="n">
        <x:v>-0.38484780789192713</x:v>
      </x:c>
      <x:c r="AL963" s="34"/>
      <x:c r="AM963" s="34" t="n">
        <x:f>IF(SQRT($B$9)*$B963+SQRT(1-$B$9)*R963&lt;_xlfn.NORM.S.INV($B$6),1,0)</x:f>
        <x:v>0</x:v>
      </x:c>
      <x:c r="AN963" s="34" t="n">
        <x:f>IF(SQRT($B$9)*$B963+SQRT(1-$B$9)*S963&lt;_xlfn.NORM.S.INV($B$6),1,0)</x:f>
        <x:v>0</x:v>
      </x:c>
      <x:c r="AO963" s="34" t="n">
        <x:f>IF(SQRT($B$9)*$B963+SQRT(1-$B$9)*T963&lt;_xlfn.NORM.S.INV($B$6),1,0)</x:f>
        <x:v>0</x:v>
      </x:c>
      <x:c r="AP963" s="34" t="n">
        <x:f>IF(SQRT($B$9)*$B963+SQRT(1-$B$9)*U963&lt;_xlfn.NORM.S.INV($B$6),1,0)</x:f>
        <x:v>0</x:v>
      </x:c>
      <x:c r="AQ963" s="34" t="n">
        <x:f>IF(SQRT($B$9)*$B963+SQRT(1-$B$9)*V963&lt;_xlfn.NORM.S.INV($B$6),1,0)</x:f>
        <x:v>0</x:v>
      </x:c>
      <x:c r="AR963" s="34" t="n">
        <x:f>IF(SQRT($B$9)*$B963+SQRT(1-$B$9)*W963&lt;_xlfn.NORM.S.INV($B$6),1,0)</x:f>
        <x:v>0</x:v>
      </x:c>
      <x:c r="AS963" s="34" t="n">
        <x:f>IF(SQRT($B$9)*$B963+SQRT(1-$B$9)*X963&lt;_xlfn.NORM.S.INV($B$6),1,0)</x:f>
        <x:v>0</x:v>
      </x:c>
      <x:c r="AT963" s="34" t="n">
        <x:f>IF(SQRT($B$9)*$B963+SQRT(1-$B$9)*Y963&lt;_xlfn.NORM.S.INV($B$6),1,0)</x:f>
        <x:v>0</x:v>
      </x:c>
      <x:c r="AU963" s="34" t="n">
        <x:f>IF(SQRT($B$9)*$B963+SQRT(1-$B$9)*Z963&lt;_xlfn.NORM.S.INV($B$6),1,0)</x:f>
        <x:v>0</x:v>
      </x:c>
      <x:c r="AV963" s="34" t="n">
        <x:f>IF(SQRT($B$9)*$B963+SQRT(1-$B$9)*AA963&lt;_xlfn.NORM.S.INV($B$6),1,0)</x:f>
        <x:v>0</x:v>
      </x:c>
      <x:c r="AW963" s="34" t="n">
        <x:f>IF(SQRT($C$9)*$B963+SQRT(1-$C$9)*AB963&lt;_xlfn.NORM.S.INV($C$6),1,0)</x:f>
        <x:v>0</x:v>
      </x:c>
      <x:c r="AX963" s="34" t="n">
        <x:f>IF(SQRT($C$9)*$B963+SQRT(1-$C$9)*AC963&lt;_xlfn.NORM.S.INV($C$6),1,0)</x:f>
        <x:v>0</x:v>
      </x:c>
      <x:c r="AY963" s="34" t="n">
        <x:f>IF(SQRT($C$9)*$B963+SQRT(1-$C$9)*AD963&lt;_xlfn.NORM.S.INV($C$6),1,0)</x:f>
        <x:v>0</x:v>
      </x:c>
      <x:c r="AZ963" s="34" t="n">
        <x:f>IF(SQRT($C$9)*$B963+SQRT(1-$C$9)*AE963&lt;_xlfn.NORM.S.INV($C$6),1,0)</x:f>
        <x:v>0</x:v>
      </x:c>
      <x:c r="BA963" s="34" t="n">
        <x:f>IF(SQRT($C$9)*$B963+SQRT(1-$C$9)*AF963&lt;_xlfn.NORM.S.INV($C$6),1,0)</x:f>
        <x:v>0</x:v>
      </x:c>
      <x:c r="BB963" s="34" t="n">
        <x:f>IF(SQRT($C$9)*$B963+SQRT(1-$C$9)*AG963&lt;_xlfn.NORM.S.INV($C$6),1,0)</x:f>
        <x:v>0</x:v>
      </x:c>
      <x:c r="BC963" s="34" t="n">
        <x:f>IF(SQRT($C$9)*$B963+SQRT(1-$C$9)*AH963&lt;_xlfn.NORM.S.INV($C$6),1,0)</x:f>
        <x:v>0</x:v>
      </x:c>
      <x:c r="BD963" s="34" t="n">
        <x:f>IF(SQRT($C$9)*$B963+SQRT(1-$C$9)*AI963&lt;_xlfn.NORM.S.INV($C$6),1,0)</x:f>
        <x:v>0</x:v>
      </x:c>
      <x:c r="BE963" s="34" t="n">
        <x:f>IF(SQRT($C$9)*$B963+SQRT(1-$C$9)*AJ963&lt;_xlfn.NORM.S.INV($C$6),1,0)</x:f>
        <x:v>0</x:v>
      </x:c>
      <x:c r="BF963" s="34" t="n">
        <x:f>IF(SQRT($C$9)*$B963+SQRT(1-$C$9)*AK963&lt;_xlfn.NORM.S.INV($C$6),1,0)</x:f>
        <x:v>0</x:v>
      </x:c>
      <x:c r="BG963" s="34"/>
      <x:c r="BH963" s="34"/>
      <x:c r="BI963" s="34" t="n">
        <x:f>$B$11*(($A$1061)*$C963/$B$12*$B$7+(1-$A$1061)*$D963/$B$12*$C$7)</x:f>
        <x:v>0</x:v>
      </x:c>
      <x:c r="BJ963" s="34" t="n">
        <x:f>$B$11*(($A$1062)*$C963/$B$12*$B$7+(1-$A$1062)*$D963/$B$12*$C$7)</x:f>
        <x:v>0</x:v>
      </x:c>
      <x:c r="BK963" s="34" t="n">
        <x:f>$B$11*(($A$1063)*$C963/$B$12*$B$7+(1-$A$1063)*$D963/$B$12*$C$7)</x:f>
        <x:v>0</x:v>
      </x:c>
      <x:c r="BL963" s="34" t="n">
        <x:f>$B$11*(($A$1064)*$C963/$B$12*$B$7+(1-$A$1064)*$D963/$B$12*$C$7)</x:f>
        <x:v>0</x:v>
      </x:c>
      <x:c r="BM963" s="34" t="n">
        <x:f>$B$11*(($A$1065)*$C963/$B$12*$B$7+(1-$A$1065)*$D963/$B$12*$C$7)</x:f>
        <x:v>0</x:v>
      </x:c>
      <x:c r="BN963" s="34" t="n">
        <x:f>$B$11*(($A$1066)*$C963/$B$12*$B$7+(1-$A$1066)*$D963/$B$12*$C$7)</x:f>
        <x:v>0</x:v>
      </x:c>
      <x:c r="BO963" s="34" t="n">
        <x:f>$B$11*(($A$1067)*$C963/$B$12*$B$7+(1-$A$1067)*$D963/$B$12*$C$7)</x:f>
        <x:v>0</x:v>
      </x:c>
      <x:c r="BP963" s="34" t="n">
        <x:f>$B$11*(($A$1068)*$C963/$B$12*$B$7+(1-$A$1068)*$D963/$B$12*$C$7)</x:f>
        <x:v>0</x:v>
      </x:c>
      <x:c r="BQ963" s="34" t="n">
        <x:f>$B$11*(($A$1069)*$C963/$B$12*$B$7+(1-$A$1069)*$D963/$B$12*$C$7)</x:f>
        <x:v>0</x:v>
      </x:c>
      <x:c r="BR963" s="34" t="n">
        <x:f>$B$11*(($A$1070)*$C963/$B$12*$B$7+(1-$A$1070)*$D963/$B$12*$C$7)</x:f>
        <x:v>0</x:v>
      </x:c>
      <x:c r="BS963" s="34" t="n">
        <x:f>$B$11*(($A$1071)*$C963/$B$12*$B$7+(1-$A$1071)*$D963/$B$12*$C$7)</x:f>
        <x:v>0</x:v>
      </x:c>
      <x:c r="BT963" s="34" t="n">
        <x:f>$B$11*(($A$1072)*$C963/$B$12*$B$7+(1-$A$1072)*$D963/$B$12*$C$7)</x:f>
        <x:v>0</x:v>
      </x:c>
      <x:c r="BU963" s="34" t="n">
        <x:f>$B$11*(($A$1073)*$C963/$B$12*$B$7+(1-$A$1073)*$D963/$B$12*$C$7)</x:f>
        <x:v>0</x:v>
      </x:c>
      <x:c r="BV963" s="34" t="n">
        <x:f>$B$11*(($A$1074)*$C963/$B$12*$B$7+(1-$A$1074)*$D963/$B$12*$C$7)</x:f>
        <x:v>0</x:v>
      </x:c>
      <x:c r="BW963" s="34" t="n">
        <x:f>$B$11*(($A$1075)*$C963/$B$12*$B$7+(1-$A$1075)*$D963/$B$12*$C$7)</x:f>
        <x:v>0</x:v>
      </x:c>
      <x:c r="BX963" s="34" t="n">
        <x:f>$B$11*(($A$1076)*$C963/$B$12*$B$7+(1-$A$1076)*$D963/$B$12*$C$7)</x:f>
        <x:v>0</x:v>
      </x:c>
      <x:c r="BY963" s="34" t="n">
        <x:f>$B$11*(($A$1077)*$C963/$B$12*$B$7+(1-$A$1077)*$D963/$B$12*$C$7)</x:f>
        <x:v>0</x:v>
      </x:c>
      <x:c r="BZ963" s="34" t="n">
        <x:f>$B$11*(($A$1078)*$C963/$B$12*$B$7+(1-$A$1078)*$D963/$B$12*$C$7)</x:f>
        <x:v>0</x:v>
      </x:c>
      <x:c r="CA963" s="34" t="n">
        <x:f>$B$11*(($A$1079)*$C963/$B$12*$B$7+(1-$A$1079)*$D963/$B$12*$C$7)</x:f>
        <x:v>0</x:v>
      </x:c>
      <x:c r="CB963" s="34" t="n">
        <x:f>$B$11*(($A$1080)*$C963/$B$12*$B$7+(1-$A$1080)*$D963/$B$12*$C$7)</x:f>
        <x:v>0</x:v>
      </x:c>
      <x:c r="CC963" s="34" t="n">
        <x:f>$B$11*(($A$1081)*$C963/$B$12*$B$7+(1-$A$1081)*$D963/$B$12*$C$7)</x:f>
        <x:v>0</x:v>
      </x:c>
    </x:row>
    <x:row r="964">
      <x:c r="A964" s="34" t="n">
        <x:v>940</x:v>
      </x:c>
      <x:c r="B964" s="39" t="n">
        <x:v>0.9256718108670744</x:v>
      </x:c>
      <x:c r="C964" s="1" t="n">
        <x:f>SUM(AM964:AV964)</x:f>
        <x:v>0</x:v>
      </x:c>
      <x:c r="D964" s="1" t="n">
        <x:f>SUM(AW964:BF964)</x:f>
        <x:v>0</x:v>
      </x:c>
      <x:c r="E964" s="17" t="n">
        <x:f>(1-C964/$B$12)*$B$8-C964/$B$12*$B$7</x:f>
        <x:v>0.05</x:v>
      </x:c>
      <x:c r="F964" s="17" t="n">
        <x:f>(1-D964/$B$12)*$C$8-D964/$B$12*$C$7</x:f>
        <x:v>0.09</x:v>
      </x:c>
      <x:c r="G964" s="32" t="n">
        <x:f>$B$11*($B$10*C964/$B$12*$B$7+(1-$B$10)*D964/$B$12*$C$7)</x:f>
        <x:v>0</x:v>
      </x:c>
      <x:c r="H964" s="17" t="n">
        <x:f>$B$10*E964+(1-$B$10)*F964</x:f>
        <x:v>0.07</x:v>
      </x:c>
      <x:c r="I964" s="34"/>
      <x:c r="J964" s="34"/>
      <x:c r="K964" s="34"/>
      <x:c r="L964" s="34"/>
      <x:c r="M964" s="34"/>
      <x:c r="N964" s="34"/>
      <x:c r="O964" s="34"/>
      <x:c r="P964" s="34"/>
      <x:c r="Q964" s="34"/>
      <x:c r="R964" s="39" t="n">
        <x:v>-0.8083839090194098</x:v>
      </x:c>
      <x:c r="S964" s="39" t="n">
        <x:v>-0.8280659394209071</x:v>
      </x:c>
      <x:c r="T964" s="39" t="n">
        <x:v>1.3247865941818489</x:v>
      </x:c>
      <x:c r="U964" s="39" t="n">
        <x:v>1.6509118827928315</x:v>
      </x:c>
      <x:c r="V964" s="39" t="n">
        <x:v>-0.7210864178740231</x:v>
      </x:c>
      <x:c r="W964" s="39" t="n">
        <x:v>0.37140686854683275</x:v>
      </x:c>
      <x:c r="X964" s="39" t="n">
        <x:v>0.6493840405224556</x:v>
      </x:c>
      <x:c r="Y964" s="39" t="n">
        <x:v>1.4206427242963726</x:v>
      </x:c>
      <x:c r="Z964" s="39" t="n">
        <x:v>-1.827694963401675</x:v>
      </x:c>
      <x:c r="AA964" s="39" t="n">
        <x:v>-0.7486818750922346</x:v>
      </x:c>
      <x:c r="AB964" s="39" t="n">
        <x:v>0.8272852124194829</x:v>
      </x:c>
      <x:c r="AC964" s="39" t="n">
        <x:v>0.3291414413181382</x:v>
      </x:c>
      <x:c r="AD964" s="39" t="n">
        <x:v>-0.2560037778414751</x:v>
      </x:c>
      <x:c r="AE964" s="39" t="n">
        <x:v>0.5603684455371188</x:v>
      </x:c>
      <x:c r="AF964" s="39" t="n">
        <x:v>0.7740120450448329</x:v>
      </x:c>
      <x:c r="AG964" s="39" t="n">
        <x:v>-1.3297642464105108</x:v>
      </x:c>
      <x:c r="AH964" s="39" t="n">
        <x:v>-0.5941237952462466</x:v>
      </x:c>
      <x:c r="AI964" s="39" t="n">
        <x:v>0.27291256233242106</x:v>
      </x:c>
      <x:c r="AJ964" s="39" t="n">
        <x:v>-0.9629275938703254</x:v>
      </x:c>
      <x:c r="AK964" s="39" t="n">
        <x:v>0.05327005911826212</x:v>
      </x:c>
      <x:c r="AL964" s="34"/>
      <x:c r="AM964" s="34" t="n">
        <x:f>IF(SQRT($B$9)*$B964+SQRT(1-$B$9)*R964&lt;_xlfn.NORM.S.INV($B$6),1,0)</x:f>
        <x:v>0</x:v>
      </x:c>
      <x:c r="AN964" s="34" t="n">
        <x:f>IF(SQRT($B$9)*$B964+SQRT(1-$B$9)*S964&lt;_xlfn.NORM.S.INV($B$6),1,0)</x:f>
        <x:v>0</x:v>
      </x:c>
      <x:c r="AO964" s="34" t="n">
        <x:f>IF(SQRT($B$9)*$B964+SQRT(1-$B$9)*T964&lt;_xlfn.NORM.S.INV($B$6),1,0)</x:f>
        <x:v>0</x:v>
      </x:c>
      <x:c r="AP964" s="34" t="n">
        <x:f>IF(SQRT($B$9)*$B964+SQRT(1-$B$9)*U964&lt;_xlfn.NORM.S.INV($B$6),1,0)</x:f>
        <x:v>0</x:v>
      </x:c>
      <x:c r="AQ964" s="34" t="n">
        <x:f>IF(SQRT($B$9)*$B964+SQRT(1-$B$9)*V964&lt;_xlfn.NORM.S.INV($B$6),1,0)</x:f>
        <x:v>0</x:v>
      </x:c>
      <x:c r="AR964" s="34" t="n">
        <x:f>IF(SQRT($B$9)*$B964+SQRT(1-$B$9)*W964&lt;_xlfn.NORM.S.INV($B$6),1,0)</x:f>
        <x:v>0</x:v>
      </x:c>
      <x:c r="AS964" s="34" t="n">
        <x:f>IF(SQRT($B$9)*$B964+SQRT(1-$B$9)*X964&lt;_xlfn.NORM.S.INV($B$6),1,0)</x:f>
        <x:v>0</x:v>
      </x:c>
      <x:c r="AT964" s="34" t="n">
        <x:f>IF(SQRT($B$9)*$B964+SQRT(1-$B$9)*Y964&lt;_xlfn.NORM.S.INV($B$6),1,0)</x:f>
        <x:v>0</x:v>
      </x:c>
      <x:c r="AU964" s="34" t="n">
        <x:f>IF(SQRT($B$9)*$B964+SQRT(1-$B$9)*Z964&lt;_xlfn.NORM.S.INV($B$6),1,0)</x:f>
        <x:v>0</x:v>
      </x:c>
      <x:c r="AV964" s="34" t="n">
        <x:f>IF(SQRT($B$9)*$B964+SQRT(1-$B$9)*AA964&lt;_xlfn.NORM.S.INV($B$6),1,0)</x:f>
        <x:v>0</x:v>
      </x:c>
      <x:c r="AW964" s="34" t="n">
        <x:f>IF(SQRT($C$9)*$B964+SQRT(1-$C$9)*AB964&lt;_xlfn.NORM.S.INV($C$6),1,0)</x:f>
        <x:v>0</x:v>
      </x:c>
      <x:c r="AX964" s="34" t="n">
        <x:f>IF(SQRT($C$9)*$B964+SQRT(1-$C$9)*AC964&lt;_xlfn.NORM.S.INV($C$6),1,0)</x:f>
        <x:v>0</x:v>
      </x:c>
      <x:c r="AY964" s="34" t="n">
        <x:f>IF(SQRT($C$9)*$B964+SQRT(1-$C$9)*AD964&lt;_xlfn.NORM.S.INV($C$6),1,0)</x:f>
        <x:v>0</x:v>
      </x:c>
      <x:c r="AZ964" s="34" t="n">
        <x:f>IF(SQRT($C$9)*$B964+SQRT(1-$C$9)*AE964&lt;_xlfn.NORM.S.INV($C$6),1,0)</x:f>
        <x:v>0</x:v>
      </x:c>
      <x:c r="BA964" s="34" t="n">
        <x:f>IF(SQRT($C$9)*$B964+SQRT(1-$C$9)*AF964&lt;_xlfn.NORM.S.INV($C$6),1,0)</x:f>
        <x:v>0</x:v>
      </x:c>
      <x:c r="BB964" s="34" t="n">
        <x:f>IF(SQRT($C$9)*$B964+SQRT(1-$C$9)*AG964&lt;_xlfn.NORM.S.INV($C$6),1,0)</x:f>
        <x:v>0</x:v>
      </x:c>
      <x:c r="BC964" s="34" t="n">
        <x:f>IF(SQRT($C$9)*$B964+SQRT(1-$C$9)*AH964&lt;_xlfn.NORM.S.INV($C$6),1,0)</x:f>
        <x:v>0</x:v>
      </x:c>
      <x:c r="BD964" s="34" t="n">
        <x:f>IF(SQRT($C$9)*$B964+SQRT(1-$C$9)*AI964&lt;_xlfn.NORM.S.INV($C$6),1,0)</x:f>
        <x:v>0</x:v>
      </x:c>
      <x:c r="BE964" s="34" t="n">
        <x:f>IF(SQRT($C$9)*$B964+SQRT(1-$C$9)*AJ964&lt;_xlfn.NORM.S.INV($C$6),1,0)</x:f>
        <x:v>0</x:v>
      </x:c>
      <x:c r="BF964" s="34" t="n">
        <x:f>IF(SQRT($C$9)*$B964+SQRT(1-$C$9)*AK964&lt;_xlfn.NORM.S.INV($C$6),1,0)</x:f>
        <x:v>0</x:v>
      </x:c>
      <x:c r="BG964" s="34"/>
      <x:c r="BH964" s="34"/>
      <x:c r="BI964" s="34" t="n">
        <x:f>$B$11*(($A$1061)*$C964/$B$12*$B$7+(1-$A$1061)*$D964/$B$12*$C$7)</x:f>
        <x:v>0</x:v>
      </x:c>
      <x:c r="BJ964" s="34" t="n">
        <x:f>$B$11*(($A$1062)*$C964/$B$12*$B$7+(1-$A$1062)*$D964/$B$12*$C$7)</x:f>
        <x:v>0</x:v>
      </x:c>
      <x:c r="BK964" s="34" t="n">
        <x:f>$B$11*(($A$1063)*$C964/$B$12*$B$7+(1-$A$1063)*$D964/$B$12*$C$7)</x:f>
        <x:v>0</x:v>
      </x:c>
      <x:c r="BL964" s="34" t="n">
        <x:f>$B$11*(($A$1064)*$C964/$B$12*$B$7+(1-$A$1064)*$D964/$B$12*$C$7)</x:f>
        <x:v>0</x:v>
      </x:c>
      <x:c r="BM964" s="34" t="n">
        <x:f>$B$11*(($A$1065)*$C964/$B$12*$B$7+(1-$A$1065)*$D964/$B$12*$C$7)</x:f>
        <x:v>0</x:v>
      </x:c>
      <x:c r="BN964" s="34" t="n">
        <x:f>$B$11*(($A$1066)*$C964/$B$12*$B$7+(1-$A$1066)*$D964/$B$12*$C$7)</x:f>
        <x:v>0</x:v>
      </x:c>
      <x:c r="BO964" s="34" t="n">
        <x:f>$B$11*(($A$1067)*$C964/$B$12*$B$7+(1-$A$1067)*$D964/$B$12*$C$7)</x:f>
        <x:v>0</x:v>
      </x:c>
      <x:c r="BP964" s="34" t="n">
        <x:f>$B$11*(($A$1068)*$C964/$B$12*$B$7+(1-$A$1068)*$D964/$B$12*$C$7)</x:f>
        <x:v>0</x:v>
      </x:c>
      <x:c r="BQ964" s="34" t="n">
        <x:f>$B$11*(($A$1069)*$C964/$B$12*$B$7+(1-$A$1069)*$D964/$B$12*$C$7)</x:f>
        <x:v>0</x:v>
      </x:c>
      <x:c r="BR964" s="34" t="n">
        <x:f>$B$11*(($A$1070)*$C964/$B$12*$B$7+(1-$A$1070)*$D964/$B$12*$C$7)</x:f>
        <x:v>0</x:v>
      </x:c>
      <x:c r="BS964" s="34" t="n">
        <x:f>$B$11*(($A$1071)*$C964/$B$12*$B$7+(1-$A$1071)*$D964/$B$12*$C$7)</x:f>
        <x:v>0</x:v>
      </x:c>
      <x:c r="BT964" s="34" t="n">
        <x:f>$B$11*(($A$1072)*$C964/$B$12*$B$7+(1-$A$1072)*$D964/$B$12*$C$7)</x:f>
        <x:v>0</x:v>
      </x:c>
      <x:c r="BU964" s="34" t="n">
        <x:f>$B$11*(($A$1073)*$C964/$B$12*$B$7+(1-$A$1073)*$D964/$B$12*$C$7)</x:f>
        <x:v>0</x:v>
      </x:c>
      <x:c r="BV964" s="34" t="n">
        <x:f>$B$11*(($A$1074)*$C964/$B$12*$B$7+(1-$A$1074)*$D964/$B$12*$C$7)</x:f>
        <x:v>0</x:v>
      </x:c>
      <x:c r="BW964" s="34" t="n">
        <x:f>$B$11*(($A$1075)*$C964/$B$12*$B$7+(1-$A$1075)*$D964/$B$12*$C$7)</x:f>
        <x:v>0</x:v>
      </x:c>
      <x:c r="BX964" s="34" t="n">
        <x:f>$B$11*(($A$1076)*$C964/$B$12*$B$7+(1-$A$1076)*$D964/$B$12*$C$7)</x:f>
        <x:v>0</x:v>
      </x:c>
      <x:c r="BY964" s="34" t="n">
        <x:f>$B$11*(($A$1077)*$C964/$B$12*$B$7+(1-$A$1077)*$D964/$B$12*$C$7)</x:f>
        <x:v>0</x:v>
      </x:c>
      <x:c r="BZ964" s="34" t="n">
        <x:f>$B$11*(($A$1078)*$C964/$B$12*$B$7+(1-$A$1078)*$D964/$B$12*$C$7)</x:f>
        <x:v>0</x:v>
      </x:c>
      <x:c r="CA964" s="34" t="n">
        <x:f>$B$11*(($A$1079)*$C964/$B$12*$B$7+(1-$A$1079)*$D964/$B$12*$C$7)</x:f>
        <x:v>0</x:v>
      </x:c>
      <x:c r="CB964" s="34" t="n">
        <x:f>$B$11*(($A$1080)*$C964/$B$12*$B$7+(1-$A$1080)*$D964/$B$12*$C$7)</x:f>
        <x:v>0</x:v>
      </x:c>
      <x:c r="CC964" s="34" t="n">
        <x:f>$B$11*(($A$1081)*$C964/$B$12*$B$7+(1-$A$1081)*$D964/$B$12*$C$7)</x:f>
        <x:v>0</x:v>
      </x:c>
    </x:row>
    <x:row r="965">
      <x:c r="A965" s="34" t="n">
        <x:v>941</x:v>
      </x:c>
      <x:c r="B965" s="39" t="n">
        <x:v>-1.2815504510703752</x:v>
      </x:c>
      <x:c r="C965" s="1" t="n">
        <x:f>SUM(AM965:AV965)</x:f>
        <x:v>1</x:v>
      </x:c>
      <x:c r="D965" s="1" t="n">
        <x:f>SUM(AW965:BF965)</x:f>
        <x:v>3</x:v>
      </x:c>
      <x:c r="E965" s="17" t="n">
        <x:f>(1-C965/$B$12)*$B$8-C965/$B$12*$B$7</x:f>
        <x:v>0.0049999999999999975</x:v>
      </x:c>
      <x:c r="F965" s="17" t="n">
        <x:f>(1-D965/$B$12)*$C$8-D965/$B$12*$C$7</x:f>
        <x:v>-0.11699999999999999</x:v>
      </x:c>
      <x:c r="G965" s="32" t="n">
        <x:f>$B$11*($B$10*C965/$B$12*$B$7+(1-$B$10)*D965/$B$12*$C$7)</x:f>
        <x:v>1100</x:v>
      </x:c>
      <x:c r="H965" s="17" t="n">
        <x:f>$B$10*E965+(1-$B$10)*F965</x:f>
        <x:v>-0.055999999999999994</x:v>
      </x:c>
      <x:c r="I965" s="34"/>
      <x:c r="J965" s="34"/>
      <x:c r="K965" s="34"/>
      <x:c r="L965" s="34"/>
      <x:c r="M965" s="34"/>
      <x:c r="N965" s="34"/>
      <x:c r="O965" s="34"/>
      <x:c r="P965" s="34"/>
      <x:c r="Q965" s="34"/>
      <x:c r="R965" s="39" t="n">
        <x:v>-0.2514552241041812</x:v>
      </x:c>
      <x:c r="S965" s="39" t="n">
        <x:v>-1.8182782119438106</x:v>
      </x:c>
      <x:c r="T965" s="39" t="n">
        <x:v>0.9946476482216077</x:v>
      </x:c>
      <x:c r="U965" s="39" t="n">
        <x:v>-0.8477663640426099</x:v>
      </x:c>
      <x:c r="V965" s="39" t="n">
        <x:v>0.7558005392218592</x:v>
      </x:c>
      <x:c r="W965" s="39" t="n">
        <x:v>2.518860592087082</x:v>
      </x:c>
      <x:c r="X965" s="39" t="n">
        <x:v>-1.2173209866975232</x:v>
      </x:c>
      <x:c r="Y965" s="39" t="n">
        <x:v>-2.208814366620871</x:v>
      </x:c>
      <x:c r="Z965" s="39" t="n">
        <x:v>-0.036469771314471745</x:v>
      </x:c>
      <x:c r="AA965" s="39" t="n">
        <x:v>0.4515186650123793</x:v>
      </x:c>
      <x:c r="AB965" s="39" t="n">
        <x:v>0.5334414638231112</x:v>
      </x:c>
      <x:c r="AC965" s="39" t="n">
        <x:v>1.285300811604295</x:v>
      </x:c>
      <x:c r="AD965" s="39" t="n">
        <x:v>-1.377518431775126</x:v>
      </x:c>
      <x:c r="AE965" s="39" t="n">
        <x:v>0.599222937153543</x:v>
      </x:c>
      <x:c r="AF965" s="39" t="n">
        <x:v>0.36368592869634475</x:v>
      </x:c>
      <x:c r="AG965" s="39" t="n">
        <x:v>0.23159935801165998</x:v>
      </x:c>
      <x:c r="AH965" s="39" t="n">
        <x:v>-1.1997299865844875</x:v>
      </x:c>
      <x:c r="AI965" s="39" t="n">
        <x:v>-1.5700601630228808</x:v>
      </x:c>
      <x:c r="AJ965" s="39" t="n">
        <x:v>-0.40380228574791355</x:v>
      </x:c>
      <x:c r="AK965" s="39" t="n">
        <x:v>-0.35430506961538616</x:v>
      </x:c>
      <x:c r="AL965" s="34"/>
      <x:c r="AM965" s="34" t="n">
        <x:f>IF(SQRT($B$9)*$B965+SQRT(1-$B$9)*R965&lt;_xlfn.NORM.S.INV($B$6),1,0)</x:f>
        <x:v>0</x:v>
      </x:c>
      <x:c r="AN965" s="34" t="n">
        <x:f>IF(SQRT($B$9)*$B965+SQRT(1-$B$9)*S965&lt;_xlfn.NORM.S.INV($B$6),1,0)</x:f>
        <x:v>0</x:v>
      </x:c>
      <x:c r="AO965" s="34" t="n">
        <x:f>IF(SQRT($B$9)*$B965+SQRT(1-$B$9)*T965&lt;_xlfn.NORM.S.INV($B$6),1,0)</x:f>
        <x:v>0</x:v>
      </x:c>
      <x:c r="AP965" s="34" t="n">
        <x:f>IF(SQRT($B$9)*$B965+SQRT(1-$B$9)*U965&lt;_xlfn.NORM.S.INV($B$6),1,0)</x:f>
        <x:v>0</x:v>
      </x:c>
      <x:c r="AQ965" s="34" t="n">
        <x:f>IF(SQRT($B$9)*$B965+SQRT(1-$B$9)*V965&lt;_xlfn.NORM.S.INV($B$6),1,0)</x:f>
        <x:v>0</x:v>
      </x:c>
      <x:c r="AR965" s="34" t="n">
        <x:f>IF(SQRT($B$9)*$B965+SQRT(1-$B$9)*W965&lt;_xlfn.NORM.S.INV($B$6),1,0)</x:f>
        <x:v>0</x:v>
      </x:c>
      <x:c r="AS965" s="34" t="n">
        <x:f>IF(SQRT($B$9)*$B965+SQRT(1-$B$9)*X965&lt;_xlfn.NORM.S.INV($B$6),1,0)</x:f>
        <x:v>0</x:v>
      </x:c>
      <x:c r="AT965" s="34" t="n">
        <x:f>IF(SQRT($B$9)*$B965+SQRT(1-$B$9)*Y965&lt;_xlfn.NORM.S.INV($B$6),1,0)</x:f>
        <x:v>1</x:v>
      </x:c>
      <x:c r="AU965" s="34" t="n">
        <x:f>IF(SQRT($B$9)*$B965+SQRT(1-$B$9)*Z965&lt;_xlfn.NORM.S.INV($B$6),1,0)</x:f>
        <x:v>0</x:v>
      </x:c>
      <x:c r="AV965" s="34" t="n">
        <x:f>IF(SQRT($B$9)*$B965+SQRT(1-$B$9)*AA965&lt;_xlfn.NORM.S.INV($B$6),1,0)</x:f>
        <x:v>0</x:v>
      </x:c>
      <x:c r="AW965" s="34" t="n">
        <x:f>IF(SQRT($C$9)*$B965+SQRT(1-$C$9)*AB965&lt;_xlfn.NORM.S.INV($C$6),1,0)</x:f>
        <x:v>0</x:v>
      </x:c>
      <x:c r="AX965" s="34" t="n">
        <x:f>IF(SQRT($C$9)*$B965+SQRT(1-$C$9)*AC965&lt;_xlfn.NORM.S.INV($C$6),1,0)</x:f>
        <x:v>0</x:v>
      </x:c>
      <x:c r="AY965" s="34" t="n">
        <x:f>IF(SQRT($C$9)*$B965+SQRT(1-$C$9)*AD965&lt;_xlfn.NORM.S.INV($C$6),1,0)</x:f>
        <x:v>1</x:v>
      </x:c>
      <x:c r="AZ965" s="34" t="n">
        <x:f>IF(SQRT($C$9)*$B965+SQRT(1-$C$9)*AE965&lt;_xlfn.NORM.S.INV($C$6),1,0)</x:f>
        <x:v>0</x:v>
      </x:c>
      <x:c r="BA965" s="34" t="n">
        <x:f>IF(SQRT($C$9)*$B965+SQRT(1-$C$9)*AF965&lt;_xlfn.NORM.S.INV($C$6),1,0)</x:f>
        <x:v>0</x:v>
      </x:c>
      <x:c r="BB965" s="34" t="n">
        <x:f>IF(SQRT($C$9)*$B965+SQRT(1-$C$9)*AG965&lt;_xlfn.NORM.S.INV($C$6),1,0)</x:f>
        <x:v>0</x:v>
      </x:c>
      <x:c r="BC965" s="34" t="n">
        <x:f>IF(SQRT($C$9)*$B965+SQRT(1-$C$9)*AH965&lt;_xlfn.NORM.S.INV($C$6),1,0)</x:f>
        <x:v>1</x:v>
      </x:c>
      <x:c r="BD965" s="34" t="n">
        <x:f>IF(SQRT($C$9)*$B965+SQRT(1-$C$9)*AI965&lt;_xlfn.NORM.S.INV($C$6),1,0)</x:f>
        <x:v>1</x:v>
      </x:c>
      <x:c r="BE965" s="34" t="n">
        <x:f>IF(SQRT($C$9)*$B965+SQRT(1-$C$9)*AJ965&lt;_xlfn.NORM.S.INV($C$6),1,0)</x:f>
        <x:v>0</x:v>
      </x:c>
      <x:c r="BF965" s="34" t="n">
        <x:f>IF(SQRT($C$9)*$B965+SQRT(1-$C$9)*AK965&lt;_xlfn.NORM.S.INV($C$6),1,0)</x:f>
        <x:v>0</x:v>
      </x:c>
      <x:c r="BG965" s="34"/>
      <x:c r="BH965" s="34"/>
      <x:c r="BI965" s="34" t="n">
        <x:f>$B$11*(($A$1061)*$C965/$B$12*$B$7+(1-$A$1061)*$D965/$B$12*$C$7)</x:f>
        <x:v>1800</x:v>
      </x:c>
      <x:c r="BJ965" s="34" t="n">
        <x:f>$B$11*(($A$1062)*$C965/$B$12*$B$7+(1-$A$1062)*$D965/$B$12*$C$7)</x:f>
        <x:v>1729.9999999999998</x:v>
      </x:c>
      <x:c r="BK965" s="34" t="n">
        <x:f>$B$11*(($A$1063)*$C965/$B$12*$B$7+(1-$A$1063)*$D965/$B$12*$C$7)</x:f>
        <x:v>1660</x:v>
      </x:c>
      <x:c r="BL965" s="34" t="n">
        <x:f>$B$11*(($A$1064)*$C965/$B$12*$B$7+(1-$A$1064)*$D965/$B$12*$C$7)</x:f>
        <x:v>1590</x:v>
      </x:c>
      <x:c r="BM965" s="34" t="n">
        <x:f>$B$11*(($A$1065)*$C965/$B$12*$B$7+(1-$A$1065)*$D965/$B$12*$C$7)</x:f>
        <x:v>1520.0000000000002</x:v>
      </x:c>
      <x:c r="BN965" s="34" t="n">
        <x:f>$B$11*(($A$1066)*$C965/$B$12*$B$7+(1-$A$1066)*$D965/$B$12*$C$7)</x:f>
        <x:v>1450.0000000000002</x:v>
      </x:c>
      <x:c r="BO965" s="34" t="n">
        <x:f>$B$11*(($A$1067)*$C965/$B$12*$B$7+(1-$A$1067)*$D965/$B$12*$C$7)</x:f>
        <x:v>1379.9999999999998</x:v>
      </x:c>
      <x:c r="BP965" s="34" t="n">
        <x:f>$B$11*(($A$1068)*$C965/$B$12*$B$7+(1-$A$1068)*$D965/$B$12*$C$7)</x:f>
        <x:v>1310</x:v>
      </x:c>
      <x:c r="BQ965" s="34" t="n">
        <x:f>$B$11*(($A$1069)*$C965/$B$12*$B$7+(1-$A$1069)*$D965/$B$12*$C$7)</x:f>
        <x:v>1240</x:v>
      </x:c>
      <x:c r="BR965" s="34" t="n">
        <x:f>$B$11*(($A$1070)*$C965/$B$12*$B$7+(1-$A$1070)*$D965/$B$12*$C$7)</x:f>
        <x:v>1170</x:v>
      </x:c>
      <x:c r="BS965" s="34" t="n">
        <x:f>$B$11*(($A$1071)*$C965/$B$12*$B$7+(1-$A$1071)*$D965/$B$12*$C$7)</x:f>
        <x:v>1100</x:v>
      </x:c>
      <x:c r="BT965" s="34" t="n">
        <x:f>$B$11*(($A$1072)*$C965/$B$12*$B$7+(1-$A$1072)*$D965/$B$12*$C$7)</x:f>
        <x:v>1030</x:v>
      </x:c>
      <x:c r="BU965" s="34" t="n">
        <x:f>$B$11*(($A$1073)*$C965/$B$12*$B$7+(1-$A$1073)*$D965/$B$12*$C$7)</x:f>
        <x:v>960</x:v>
      </x:c>
      <x:c r="BV965" s="34" t="n">
        <x:f>$B$11*(($A$1074)*$C965/$B$12*$B$7+(1-$A$1074)*$D965/$B$12*$C$7)</x:f>
        <x:v>890</x:v>
      </x:c>
      <x:c r="BW965" s="34" t="n">
        <x:f>$B$11*(($A$1075)*$C965/$B$12*$B$7+(1-$A$1075)*$D965/$B$12*$C$7)</x:f>
        <x:v>820</x:v>
      </x:c>
      <x:c r="BX965" s="34" t="n">
        <x:f>$B$11*(($A$1076)*$C965/$B$12*$B$7+(1-$A$1076)*$D965/$B$12*$C$7)</x:f>
        <x:v>750</x:v>
      </x:c>
      <x:c r="BY965" s="34" t="n">
        <x:f>$B$11*(($A$1077)*$C965/$B$12*$B$7+(1-$A$1077)*$D965/$B$12*$C$7)</x:f>
        <x:v>679.9999999999999</x:v>
      </x:c>
      <x:c r="BZ965" s="34" t="n">
        <x:f>$B$11*(($A$1078)*$C965/$B$12*$B$7+(1-$A$1078)*$D965/$B$12*$C$7)</x:f>
        <x:v>610</x:v>
      </x:c>
      <x:c r="CA965" s="34" t="n">
        <x:f>$B$11*(($A$1079)*$C965/$B$12*$B$7+(1-$A$1079)*$D965/$B$12*$C$7)</x:f>
        <x:v>539.9999999999999</x:v>
      </x:c>
      <x:c r="CB965" s="34" t="n">
        <x:f>$B$11*(($A$1080)*$C965/$B$12*$B$7+(1-$A$1080)*$D965/$B$12*$C$7)</x:f>
        <x:v>470.0000000000001</x:v>
      </x:c>
      <x:c r="CC965" s="34" t="n">
        <x:f>$B$11*(($A$1081)*$C965/$B$12*$B$7+(1-$A$1081)*$D965/$B$12*$C$7)</x:f>
        <x:v>400.00000000000006</x:v>
      </x:c>
    </x:row>
    <x:row r="966">
      <x:c r="A966" s="34" t="n">
        <x:v>942</x:v>
      </x:c>
      <x:c r="B966" s="39" t="n">
        <x:v>0.7085789783848233</x:v>
      </x:c>
      <x:c r="C966" s="1" t="n">
        <x:f>SUM(AM966:AV966)</x:f>
        <x:v>0</x:v>
      </x:c>
      <x:c r="D966" s="1" t="n">
        <x:f>SUM(AW966:BF966)</x:f>
        <x:v>0</x:v>
      </x:c>
      <x:c r="E966" s="17" t="n">
        <x:f>(1-C966/$B$12)*$B$8-C966/$B$12*$B$7</x:f>
        <x:v>0.05</x:v>
      </x:c>
      <x:c r="F966" s="17" t="n">
        <x:f>(1-D966/$B$12)*$C$8-D966/$B$12*$C$7</x:f>
        <x:v>0.09</x:v>
      </x:c>
      <x:c r="G966" s="32" t="n">
        <x:f>$B$11*($B$10*C966/$B$12*$B$7+(1-$B$10)*D966/$B$12*$C$7)</x:f>
        <x:v>0</x:v>
      </x:c>
      <x:c r="H966" s="17" t="n">
        <x:f>$B$10*E966+(1-$B$10)*F966</x:f>
        <x:v>0.07</x:v>
      </x:c>
      <x:c r="I966" s="34"/>
      <x:c r="J966" s="34"/>
      <x:c r="K966" s="34"/>
      <x:c r="L966" s="34"/>
      <x:c r="M966" s="34"/>
      <x:c r="N966" s="34"/>
      <x:c r="O966" s="34"/>
      <x:c r="P966" s="34"/>
      <x:c r="Q966" s="34"/>
      <x:c r="R966" s="39" t="n">
        <x:v>0.29766174152394376</x:v>
      </x:c>
      <x:c r="S966" s="39" t="n">
        <x:v>-0.5430430902513534</x:v>
      </x:c>
      <x:c r="T966" s="39" t="n">
        <x:v>0.8789798300092702</x:v>
      </x:c>
      <x:c r="U966" s="39" t="n">
        <x:v>-0.9098373398106573</x:v>
      </x:c>
      <x:c r="V966" s="39" t="n">
        <x:v>1.2821603989044095</x:v>
      </x:c>
      <x:c r="W966" s="39" t="n">
        <x:v>0.535835996006881</x:v>
      </x:c>
      <x:c r="X966" s="39" t="n">
        <x:v>0.5396971282546225</x:v>
      </x:c>
      <x:c r="Y966" s="39" t="n">
        <x:v>-0.10845622788959382</x:v>
      </x:c>
      <x:c r="Z966" s="39" t="n">
        <x:v>-1.6709603828903596</x:v>
      </x:c>
      <x:c r="AA966" s="39" t="n">
        <x:v>1.5305281375420825</x:v>
      </x:c>
      <x:c r="AB966" s="39" t="n">
        <x:v>0.8016523106847592</x:v>
      </x:c>
      <x:c r="AC966" s="39" t="n">
        <x:v>1.0883674282699032</x:v>
      </x:c>
      <x:c r="AD966" s="39" t="n">
        <x:v>1.5060466557105627</x:v>
      </x:c>
      <x:c r="AE966" s="39" t="n">
        <x:v>0.3162620222200307</x:v>
      </x:c>
      <x:c r="AF966" s="39" t="n">
        <x:v>0.9461315470015508</x:v>
      </x:c>
      <x:c r="AG966" s="39" t="n">
        <x:v>-0.42363104092364595</x:v>
      </x:c>
      <x:c r="AH966" s="39" t="n">
        <x:v>0.4759157119192683</x:v>
      </x:c>
      <x:c r="AI966" s="39" t="n">
        <x:v>-0.6168077698806923</x:v>
      </x:c>
      <x:c r="AJ966" s="39" t="n">
        <x:v>-0.7973940898293778</x:v>
      </x:c>
      <x:c r="AK966" s="39" t="n">
        <x:v>0.816470272932026</x:v>
      </x:c>
      <x:c r="AL966" s="34"/>
      <x:c r="AM966" s="34" t="n">
        <x:f>IF(SQRT($B$9)*$B966+SQRT(1-$B$9)*R966&lt;_xlfn.NORM.S.INV($B$6),1,0)</x:f>
        <x:v>0</x:v>
      </x:c>
      <x:c r="AN966" s="34" t="n">
        <x:f>IF(SQRT($B$9)*$B966+SQRT(1-$B$9)*S966&lt;_xlfn.NORM.S.INV($B$6),1,0)</x:f>
        <x:v>0</x:v>
      </x:c>
      <x:c r="AO966" s="34" t="n">
        <x:f>IF(SQRT($B$9)*$B966+SQRT(1-$B$9)*T966&lt;_xlfn.NORM.S.INV($B$6),1,0)</x:f>
        <x:v>0</x:v>
      </x:c>
      <x:c r="AP966" s="34" t="n">
        <x:f>IF(SQRT($B$9)*$B966+SQRT(1-$B$9)*U966&lt;_xlfn.NORM.S.INV($B$6),1,0)</x:f>
        <x:v>0</x:v>
      </x:c>
      <x:c r="AQ966" s="34" t="n">
        <x:f>IF(SQRT($B$9)*$B966+SQRT(1-$B$9)*V966&lt;_xlfn.NORM.S.INV($B$6),1,0)</x:f>
        <x:v>0</x:v>
      </x:c>
      <x:c r="AR966" s="34" t="n">
        <x:f>IF(SQRT($B$9)*$B966+SQRT(1-$B$9)*W966&lt;_xlfn.NORM.S.INV($B$6),1,0)</x:f>
        <x:v>0</x:v>
      </x:c>
      <x:c r="AS966" s="34" t="n">
        <x:f>IF(SQRT($B$9)*$B966+SQRT(1-$B$9)*X966&lt;_xlfn.NORM.S.INV($B$6),1,0)</x:f>
        <x:v>0</x:v>
      </x:c>
      <x:c r="AT966" s="34" t="n">
        <x:f>IF(SQRT($B$9)*$B966+SQRT(1-$B$9)*Y966&lt;_xlfn.NORM.S.INV($B$6),1,0)</x:f>
        <x:v>0</x:v>
      </x:c>
      <x:c r="AU966" s="34" t="n">
        <x:f>IF(SQRT($B$9)*$B966+SQRT(1-$B$9)*Z966&lt;_xlfn.NORM.S.INV($B$6),1,0)</x:f>
        <x:v>0</x:v>
      </x:c>
      <x:c r="AV966" s="34" t="n">
        <x:f>IF(SQRT($B$9)*$B966+SQRT(1-$B$9)*AA966&lt;_xlfn.NORM.S.INV($B$6),1,0)</x:f>
        <x:v>0</x:v>
      </x:c>
      <x:c r="AW966" s="34" t="n">
        <x:f>IF(SQRT($C$9)*$B966+SQRT(1-$C$9)*AB966&lt;_xlfn.NORM.S.INV($C$6),1,0)</x:f>
        <x:v>0</x:v>
      </x:c>
      <x:c r="AX966" s="34" t="n">
        <x:f>IF(SQRT($C$9)*$B966+SQRT(1-$C$9)*AC966&lt;_xlfn.NORM.S.INV($C$6),1,0)</x:f>
        <x:v>0</x:v>
      </x:c>
      <x:c r="AY966" s="34" t="n">
        <x:f>IF(SQRT($C$9)*$B966+SQRT(1-$C$9)*AD966&lt;_xlfn.NORM.S.INV($C$6),1,0)</x:f>
        <x:v>0</x:v>
      </x:c>
      <x:c r="AZ966" s="34" t="n">
        <x:f>IF(SQRT($C$9)*$B966+SQRT(1-$C$9)*AE966&lt;_xlfn.NORM.S.INV($C$6),1,0)</x:f>
        <x:v>0</x:v>
      </x:c>
      <x:c r="BA966" s="34" t="n">
        <x:f>IF(SQRT($C$9)*$B966+SQRT(1-$C$9)*AF966&lt;_xlfn.NORM.S.INV($C$6),1,0)</x:f>
        <x:v>0</x:v>
      </x:c>
      <x:c r="BB966" s="34" t="n">
        <x:f>IF(SQRT($C$9)*$B966+SQRT(1-$C$9)*AG966&lt;_xlfn.NORM.S.INV($C$6),1,0)</x:f>
        <x:v>0</x:v>
      </x:c>
      <x:c r="BC966" s="34" t="n">
        <x:f>IF(SQRT($C$9)*$B966+SQRT(1-$C$9)*AH966&lt;_xlfn.NORM.S.INV($C$6),1,0)</x:f>
        <x:v>0</x:v>
      </x:c>
      <x:c r="BD966" s="34" t="n">
        <x:f>IF(SQRT($C$9)*$B966+SQRT(1-$C$9)*AI966&lt;_xlfn.NORM.S.INV($C$6),1,0)</x:f>
        <x:v>0</x:v>
      </x:c>
      <x:c r="BE966" s="34" t="n">
        <x:f>IF(SQRT($C$9)*$B966+SQRT(1-$C$9)*AJ966&lt;_xlfn.NORM.S.INV($C$6),1,0)</x:f>
        <x:v>0</x:v>
      </x:c>
      <x:c r="BF966" s="34" t="n">
        <x:f>IF(SQRT($C$9)*$B966+SQRT(1-$C$9)*AK966&lt;_xlfn.NORM.S.INV($C$6),1,0)</x:f>
        <x:v>0</x:v>
      </x:c>
      <x:c r="BG966" s="34"/>
      <x:c r="BH966" s="34"/>
      <x:c r="BI966" s="34" t="n">
        <x:f>$B$11*(($A$1061)*$C966/$B$12*$B$7+(1-$A$1061)*$D966/$B$12*$C$7)</x:f>
        <x:v>0</x:v>
      </x:c>
      <x:c r="BJ966" s="34" t="n">
        <x:f>$B$11*(($A$1062)*$C966/$B$12*$B$7+(1-$A$1062)*$D966/$B$12*$C$7)</x:f>
        <x:v>0</x:v>
      </x:c>
      <x:c r="BK966" s="34" t="n">
        <x:f>$B$11*(($A$1063)*$C966/$B$12*$B$7+(1-$A$1063)*$D966/$B$12*$C$7)</x:f>
        <x:v>0</x:v>
      </x:c>
      <x:c r="BL966" s="34" t="n">
        <x:f>$B$11*(($A$1064)*$C966/$B$12*$B$7+(1-$A$1064)*$D966/$B$12*$C$7)</x:f>
        <x:v>0</x:v>
      </x:c>
      <x:c r="BM966" s="34" t="n">
        <x:f>$B$11*(($A$1065)*$C966/$B$12*$B$7+(1-$A$1065)*$D966/$B$12*$C$7)</x:f>
        <x:v>0</x:v>
      </x:c>
      <x:c r="BN966" s="34" t="n">
        <x:f>$B$11*(($A$1066)*$C966/$B$12*$B$7+(1-$A$1066)*$D966/$B$12*$C$7)</x:f>
        <x:v>0</x:v>
      </x:c>
      <x:c r="BO966" s="34" t="n">
        <x:f>$B$11*(($A$1067)*$C966/$B$12*$B$7+(1-$A$1067)*$D966/$B$12*$C$7)</x:f>
        <x:v>0</x:v>
      </x:c>
      <x:c r="BP966" s="34" t="n">
        <x:f>$B$11*(($A$1068)*$C966/$B$12*$B$7+(1-$A$1068)*$D966/$B$12*$C$7)</x:f>
        <x:v>0</x:v>
      </x:c>
      <x:c r="BQ966" s="34" t="n">
        <x:f>$B$11*(($A$1069)*$C966/$B$12*$B$7+(1-$A$1069)*$D966/$B$12*$C$7)</x:f>
        <x:v>0</x:v>
      </x:c>
      <x:c r="BR966" s="34" t="n">
        <x:f>$B$11*(($A$1070)*$C966/$B$12*$B$7+(1-$A$1070)*$D966/$B$12*$C$7)</x:f>
        <x:v>0</x:v>
      </x:c>
      <x:c r="BS966" s="34" t="n">
        <x:f>$B$11*(($A$1071)*$C966/$B$12*$B$7+(1-$A$1071)*$D966/$B$12*$C$7)</x:f>
        <x:v>0</x:v>
      </x:c>
      <x:c r="BT966" s="34" t="n">
        <x:f>$B$11*(($A$1072)*$C966/$B$12*$B$7+(1-$A$1072)*$D966/$B$12*$C$7)</x:f>
        <x:v>0</x:v>
      </x:c>
      <x:c r="BU966" s="34" t="n">
        <x:f>$B$11*(($A$1073)*$C966/$B$12*$B$7+(1-$A$1073)*$D966/$B$12*$C$7)</x:f>
        <x:v>0</x:v>
      </x:c>
      <x:c r="BV966" s="34" t="n">
        <x:f>$B$11*(($A$1074)*$C966/$B$12*$B$7+(1-$A$1074)*$D966/$B$12*$C$7)</x:f>
        <x:v>0</x:v>
      </x:c>
      <x:c r="BW966" s="34" t="n">
        <x:f>$B$11*(($A$1075)*$C966/$B$12*$B$7+(1-$A$1075)*$D966/$B$12*$C$7)</x:f>
        <x:v>0</x:v>
      </x:c>
      <x:c r="BX966" s="34" t="n">
        <x:f>$B$11*(($A$1076)*$C966/$B$12*$B$7+(1-$A$1076)*$D966/$B$12*$C$7)</x:f>
        <x:v>0</x:v>
      </x:c>
      <x:c r="BY966" s="34" t="n">
        <x:f>$B$11*(($A$1077)*$C966/$B$12*$B$7+(1-$A$1077)*$D966/$B$12*$C$7)</x:f>
        <x:v>0</x:v>
      </x:c>
      <x:c r="BZ966" s="34" t="n">
        <x:f>$B$11*(($A$1078)*$C966/$B$12*$B$7+(1-$A$1078)*$D966/$B$12*$C$7)</x:f>
        <x:v>0</x:v>
      </x:c>
      <x:c r="CA966" s="34" t="n">
        <x:f>$B$11*(($A$1079)*$C966/$B$12*$B$7+(1-$A$1079)*$D966/$B$12*$C$7)</x:f>
        <x:v>0</x:v>
      </x:c>
      <x:c r="CB966" s="34" t="n">
        <x:f>$B$11*(($A$1080)*$C966/$B$12*$B$7+(1-$A$1080)*$D966/$B$12*$C$7)</x:f>
        <x:v>0</x:v>
      </x:c>
      <x:c r="CC966" s="34" t="n">
        <x:f>$B$11*(($A$1081)*$C966/$B$12*$B$7+(1-$A$1081)*$D966/$B$12*$C$7)</x:f>
        <x:v>0</x:v>
      </x:c>
    </x:row>
    <x:row r="967">
      <x:c r="A967" s="34" t="n">
        <x:v>943</x:v>
      </x:c>
      <x:c r="B967" s="39" t="n">
        <x:v>0.2815534975389774</x:v>
      </x:c>
      <x:c r="C967" s="1" t="n">
        <x:f>SUM(AM967:AV967)</x:f>
        <x:v>0</x:v>
      </x:c>
      <x:c r="D967" s="1" t="n">
        <x:f>SUM(AW967:BF967)</x:f>
        <x:v>0</x:v>
      </x:c>
      <x:c r="E967" s="17" t="n">
        <x:f>(1-C967/$B$12)*$B$8-C967/$B$12*$B$7</x:f>
        <x:v>0.05</x:v>
      </x:c>
      <x:c r="F967" s="17" t="n">
        <x:f>(1-D967/$B$12)*$C$8-D967/$B$12*$C$7</x:f>
        <x:v>0.09</x:v>
      </x:c>
      <x:c r="G967" s="32" t="n">
        <x:f>$B$11*($B$10*C967/$B$12*$B$7+(1-$B$10)*D967/$B$12*$C$7)</x:f>
        <x:v>0</x:v>
      </x:c>
      <x:c r="H967" s="17" t="n">
        <x:f>$B$10*E967+(1-$B$10)*F967</x:f>
        <x:v>0.07</x:v>
      </x:c>
      <x:c r="I967" s="34"/>
      <x:c r="J967" s="34"/>
      <x:c r="K967" s="34"/>
      <x:c r="L967" s="34"/>
      <x:c r="M967" s="34"/>
      <x:c r="N967" s="34"/>
      <x:c r="O967" s="34"/>
      <x:c r="P967" s="34"/>
      <x:c r="Q967" s="34"/>
      <x:c r="R967" s="39" t="n">
        <x:v>0.5717514612807747</x:v>
      </x:c>
      <x:c r="S967" s="39" t="n">
        <x:v>-1.212577428581055</x:v>
      </x:c>
      <x:c r="T967" s="39" t="n">
        <x:v>-0.7243256643738456</x:v>
      </x:c>
      <x:c r="U967" s="39" t="n">
        <x:v>0.37203605597280703</x:v>
      </x:c>
      <x:c r="V967" s="39" t="n">
        <x:v>0.33589015227378116</x:v>
      </x:c>
      <x:c r="W967" s="39" t="n">
        <x:v>-2.3787562841390812</x:v>
      </x:c>
      <x:c r="X967" s="39" t="n">
        <x:v>1.093318366072423</x:v>
      </x:c>
      <x:c r="Y967" s="39" t="n">
        <x:v>-0.36760315745398525</x:v>
      </x:c>
      <x:c r="Z967" s="39" t="n">
        <x:v>0.7026871562073124</x:v>
      </x:c>
      <x:c r="AA967" s="39" t="n">
        <x:v>2.2646344199094752</x:v>
      </x:c>
      <x:c r="AB967" s="39" t="n">
        <x:v>-1.1376926259644613</x:v>
      </x:c>
      <x:c r="AC967" s="39" t="n">
        <x:v>2.3214891654927476</x:v>
      </x:c>
      <x:c r="AD967" s="39" t="n">
        <x:v>0.015075691755056</x:v>
      </x:c>
      <x:c r="AE967" s="39" t="n">
        <x:v>-0.872279674616179</x:v>
      </x:c>
      <x:c r="AF967" s="39" t="n">
        <x:v>-1.2124933221673324</x:v>
      </x:c>
      <x:c r="AG967" s="39" t="n">
        <x:v>0.5944486842346719</x:v>
      </x:c>
      <x:c r="AH967" s="39" t="n">
        <x:v>-0.7302028047679443</x:v>
      </x:c>
      <x:c r="AI967" s="39" t="n">
        <x:v>-0.9229036629401209</x:v>
      </x:c>
      <x:c r="AJ967" s="39" t="n">
        <x:v>0.13769010558861997</x:v>
      </x:c>
      <x:c r="AK967" s="39" t="n">
        <x:v>-0.3118331575957101</x:v>
      </x:c>
      <x:c r="AL967" s="34"/>
      <x:c r="AM967" s="34" t="n">
        <x:f>IF(SQRT($B$9)*$B967+SQRT(1-$B$9)*R967&lt;_xlfn.NORM.S.INV($B$6),1,0)</x:f>
        <x:v>0</x:v>
      </x:c>
      <x:c r="AN967" s="34" t="n">
        <x:f>IF(SQRT($B$9)*$B967+SQRT(1-$B$9)*S967&lt;_xlfn.NORM.S.INV($B$6),1,0)</x:f>
        <x:v>0</x:v>
      </x:c>
      <x:c r="AO967" s="34" t="n">
        <x:f>IF(SQRT($B$9)*$B967+SQRT(1-$B$9)*T967&lt;_xlfn.NORM.S.INV($B$6),1,0)</x:f>
        <x:v>0</x:v>
      </x:c>
      <x:c r="AP967" s="34" t="n">
        <x:f>IF(SQRT($B$9)*$B967+SQRT(1-$B$9)*U967&lt;_xlfn.NORM.S.INV($B$6),1,0)</x:f>
        <x:v>0</x:v>
      </x:c>
      <x:c r="AQ967" s="34" t="n">
        <x:f>IF(SQRT($B$9)*$B967+SQRT(1-$B$9)*V967&lt;_xlfn.NORM.S.INV($B$6),1,0)</x:f>
        <x:v>0</x:v>
      </x:c>
      <x:c r="AR967" s="34" t="n">
        <x:f>IF(SQRT($B$9)*$B967+SQRT(1-$B$9)*W967&lt;_xlfn.NORM.S.INV($B$6),1,0)</x:f>
        <x:v>0</x:v>
      </x:c>
      <x:c r="AS967" s="34" t="n">
        <x:f>IF(SQRT($B$9)*$B967+SQRT(1-$B$9)*X967&lt;_xlfn.NORM.S.INV($B$6),1,0)</x:f>
        <x:v>0</x:v>
      </x:c>
      <x:c r="AT967" s="34" t="n">
        <x:f>IF(SQRT($B$9)*$B967+SQRT(1-$B$9)*Y967&lt;_xlfn.NORM.S.INV($B$6),1,0)</x:f>
        <x:v>0</x:v>
      </x:c>
      <x:c r="AU967" s="34" t="n">
        <x:f>IF(SQRT($B$9)*$B967+SQRT(1-$B$9)*Z967&lt;_xlfn.NORM.S.INV($B$6),1,0)</x:f>
        <x:v>0</x:v>
      </x:c>
      <x:c r="AV967" s="34" t="n">
        <x:f>IF(SQRT($B$9)*$B967+SQRT(1-$B$9)*AA967&lt;_xlfn.NORM.S.INV($B$6),1,0)</x:f>
        <x:v>0</x:v>
      </x:c>
      <x:c r="AW967" s="34" t="n">
        <x:f>IF(SQRT($C$9)*$B967+SQRT(1-$C$9)*AB967&lt;_xlfn.NORM.S.INV($C$6),1,0)</x:f>
        <x:v>0</x:v>
      </x:c>
      <x:c r="AX967" s="34" t="n">
        <x:f>IF(SQRT($C$9)*$B967+SQRT(1-$C$9)*AC967&lt;_xlfn.NORM.S.INV($C$6),1,0)</x:f>
        <x:v>0</x:v>
      </x:c>
      <x:c r="AY967" s="34" t="n">
        <x:f>IF(SQRT($C$9)*$B967+SQRT(1-$C$9)*AD967&lt;_xlfn.NORM.S.INV($C$6),1,0)</x:f>
        <x:v>0</x:v>
      </x:c>
      <x:c r="AZ967" s="34" t="n">
        <x:f>IF(SQRT($C$9)*$B967+SQRT(1-$C$9)*AE967&lt;_xlfn.NORM.S.INV($C$6),1,0)</x:f>
        <x:v>0</x:v>
      </x:c>
      <x:c r="BA967" s="34" t="n">
        <x:f>IF(SQRT($C$9)*$B967+SQRT(1-$C$9)*AF967&lt;_xlfn.NORM.S.INV($C$6),1,0)</x:f>
        <x:v>0</x:v>
      </x:c>
      <x:c r="BB967" s="34" t="n">
        <x:f>IF(SQRT($C$9)*$B967+SQRT(1-$C$9)*AG967&lt;_xlfn.NORM.S.INV($C$6),1,0)</x:f>
        <x:v>0</x:v>
      </x:c>
      <x:c r="BC967" s="34" t="n">
        <x:f>IF(SQRT($C$9)*$B967+SQRT(1-$C$9)*AH967&lt;_xlfn.NORM.S.INV($C$6),1,0)</x:f>
        <x:v>0</x:v>
      </x:c>
      <x:c r="BD967" s="34" t="n">
        <x:f>IF(SQRT($C$9)*$B967+SQRT(1-$C$9)*AI967&lt;_xlfn.NORM.S.INV($C$6),1,0)</x:f>
        <x:v>0</x:v>
      </x:c>
      <x:c r="BE967" s="34" t="n">
        <x:f>IF(SQRT($C$9)*$B967+SQRT(1-$C$9)*AJ967&lt;_xlfn.NORM.S.INV($C$6),1,0)</x:f>
        <x:v>0</x:v>
      </x:c>
      <x:c r="BF967" s="34" t="n">
        <x:f>IF(SQRT($C$9)*$B967+SQRT(1-$C$9)*AK967&lt;_xlfn.NORM.S.INV($C$6),1,0)</x:f>
        <x:v>0</x:v>
      </x:c>
      <x:c r="BG967" s="34"/>
      <x:c r="BH967" s="34"/>
      <x:c r="BI967" s="34" t="n">
        <x:f>$B$11*(($A$1061)*$C967/$B$12*$B$7+(1-$A$1061)*$D967/$B$12*$C$7)</x:f>
        <x:v>0</x:v>
      </x:c>
      <x:c r="BJ967" s="34" t="n">
        <x:f>$B$11*(($A$1062)*$C967/$B$12*$B$7+(1-$A$1062)*$D967/$B$12*$C$7)</x:f>
        <x:v>0</x:v>
      </x:c>
      <x:c r="BK967" s="34" t="n">
        <x:f>$B$11*(($A$1063)*$C967/$B$12*$B$7+(1-$A$1063)*$D967/$B$12*$C$7)</x:f>
        <x:v>0</x:v>
      </x:c>
      <x:c r="BL967" s="34" t="n">
        <x:f>$B$11*(($A$1064)*$C967/$B$12*$B$7+(1-$A$1064)*$D967/$B$12*$C$7)</x:f>
        <x:v>0</x:v>
      </x:c>
      <x:c r="BM967" s="34" t="n">
        <x:f>$B$11*(($A$1065)*$C967/$B$12*$B$7+(1-$A$1065)*$D967/$B$12*$C$7)</x:f>
        <x:v>0</x:v>
      </x:c>
      <x:c r="BN967" s="34" t="n">
        <x:f>$B$11*(($A$1066)*$C967/$B$12*$B$7+(1-$A$1066)*$D967/$B$12*$C$7)</x:f>
        <x:v>0</x:v>
      </x:c>
      <x:c r="BO967" s="34" t="n">
        <x:f>$B$11*(($A$1067)*$C967/$B$12*$B$7+(1-$A$1067)*$D967/$B$12*$C$7)</x:f>
        <x:v>0</x:v>
      </x:c>
      <x:c r="BP967" s="34" t="n">
        <x:f>$B$11*(($A$1068)*$C967/$B$12*$B$7+(1-$A$1068)*$D967/$B$12*$C$7)</x:f>
        <x:v>0</x:v>
      </x:c>
      <x:c r="BQ967" s="34" t="n">
        <x:f>$B$11*(($A$1069)*$C967/$B$12*$B$7+(1-$A$1069)*$D967/$B$12*$C$7)</x:f>
        <x:v>0</x:v>
      </x:c>
      <x:c r="BR967" s="34" t="n">
        <x:f>$B$11*(($A$1070)*$C967/$B$12*$B$7+(1-$A$1070)*$D967/$B$12*$C$7)</x:f>
        <x:v>0</x:v>
      </x:c>
      <x:c r="BS967" s="34" t="n">
        <x:f>$B$11*(($A$1071)*$C967/$B$12*$B$7+(1-$A$1071)*$D967/$B$12*$C$7)</x:f>
        <x:v>0</x:v>
      </x:c>
      <x:c r="BT967" s="34" t="n">
        <x:f>$B$11*(($A$1072)*$C967/$B$12*$B$7+(1-$A$1072)*$D967/$B$12*$C$7)</x:f>
        <x:v>0</x:v>
      </x:c>
      <x:c r="BU967" s="34" t="n">
        <x:f>$B$11*(($A$1073)*$C967/$B$12*$B$7+(1-$A$1073)*$D967/$B$12*$C$7)</x:f>
        <x:v>0</x:v>
      </x:c>
      <x:c r="BV967" s="34" t="n">
        <x:f>$B$11*(($A$1074)*$C967/$B$12*$B$7+(1-$A$1074)*$D967/$B$12*$C$7)</x:f>
        <x:v>0</x:v>
      </x:c>
      <x:c r="BW967" s="34" t="n">
        <x:f>$B$11*(($A$1075)*$C967/$B$12*$B$7+(1-$A$1075)*$D967/$B$12*$C$7)</x:f>
        <x:v>0</x:v>
      </x:c>
      <x:c r="BX967" s="34" t="n">
        <x:f>$B$11*(($A$1076)*$C967/$B$12*$B$7+(1-$A$1076)*$D967/$B$12*$C$7)</x:f>
        <x:v>0</x:v>
      </x:c>
      <x:c r="BY967" s="34" t="n">
        <x:f>$B$11*(($A$1077)*$C967/$B$12*$B$7+(1-$A$1077)*$D967/$B$12*$C$7)</x:f>
        <x:v>0</x:v>
      </x:c>
      <x:c r="BZ967" s="34" t="n">
        <x:f>$B$11*(($A$1078)*$C967/$B$12*$B$7+(1-$A$1078)*$D967/$B$12*$C$7)</x:f>
        <x:v>0</x:v>
      </x:c>
      <x:c r="CA967" s="34" t="n">
        <x:f>$B$11*(($A$1079)*$C967/$B$12*$B$7+(1-$A$1079)*$D967/$B$12*$C$7)</x:f>
        <x:v>0</x:v>
      </x:c>
      <x:c r="CB967" s="34" t="n">
        <x:f>$B$11*(($A$1080)*$C967/$B$12*$B$7+(1-$A$1080)*$D967/$B$12*$C$7)</x:f>
        <x:v>0</x:v>
      </x:c>
      <x:c r="CC967" s="34" t="n">
        <x:f>$B$11*(($A$1081)*$C967/$B$12*$B$7+(1-$A$1081)*$D967/$B$12*$C$7)</x:f>
        <x:v>0</x:v>
      </x:c>
    </x:row>
    <x:row r="968">
      <x:c r="A968" s="34" t="n">
        <x:v>944</x:v>
      </x:c>
      <x:c r="B968" s="39" t="n">
        <x:v>-0.7769670913237243</x:v>
      </x:c>
      <x:c r="C968" s="1" t="n">
        <x:f>SUM(AM968:AV968)</x:f>
        <x:v>1</x:v>
      </x:c>
      <x:c r="D968" s="1" t="n">
        <x:f>SUM(AW968:BF968)</x:f>
        <x:v>1</x:v>
      </x:c>
      <x:c r="E968" s="17" t="n">
        <x:f>(1-C968/$B$12)*$B$8-C968/$B$12*$B$7</x:f>
        <x:v>0.0049999999999999975</x:v>
      </x:c>
      <x:c r="F968" s="17" t="n">
        <x:f>(1-D968/$B$12)*$C$8-D968/$B$12*$C$7</x:f>
        <x:v>0.021000000000000005</x:v>
      </x:c>
      <x:c r="G968" s="32" t="n">
        <x:f>$B$11*($B$10*C968/$B$12*$B$7+(1-$B$10)*D968/$B$12*$C$7)</x:f>
        <x:v>500</x:v>
      </x:c>
      <x:c r="H968" s="17" t="n">
        <x:f>$B$10*E968+(1-$B$10)*F968</x:f>
        <x:v>0.013000000000000001</x:v>
      </x:c>
      <x:c r="I968" s="34"/>
      <x:c r="J968" s="34"/>
      <x:c r="K968" s="34"/>
      <x:c r="L968" s="34"/>
      <x:c r="M968" s="34"/>
      <x:c r="N968" s="34"/>
      <x:c r="O968" s="34"/>
      <x:c r="P968" s="34"/>
      <x:c r="Q968" s="34"/>
      <x:c r="R968" s="39" t="n">
        <x:v>0.5690889315546281</x:v>
      </x:c>
      <x:c r="S968" s="39" t="n">
        <x:v>-2.485412146967314</x:v>
      </x:c>
      <x:c r="T968" s="39" t="n">
        <x:v>-0.11208229065892732</x:v>
      </x:c>
      <x:c r="U968" s="39" t="n">
        <x:v>-1.4014812204760512</x:v>
      </x:c>
      <x:c r="V968" s="39" t="n">
        <x:v>-0.1562764379624736</x:v>
      </x:c>
      <x:c r="W968" s="39" t="n">
        <x:v>-0.6481182222507126</x:v>
      </x:c>
      <x:c r="X968" s="39" t="n">
        <x:v>-1.0986669292653881</x:v>
      </x:c>
      <x:c r="Y968" s="39" t="n">
        <x:v>-0.2052577060183649</x:v>
      </x:c>
      <x:c r="Z968" s="39" t="n">
        <x:v>0.9555594758777113</x:v>
      </x:c>
      <x:c r="AA968" s="39" t="n">
        <x:v>-0.7529429872360578</x:v>
      </x:c>
      <x:c r="AB968" s="39" t="n">
        <x:v>1.3793105129244951</x:v>
      </x:c>
      <x:c r="AC968" s="39" t="n">
        <x:v>-0.7775976269775113</x:v>
      </x:c>
      <x:c r="AD968" s="39" t="n">
        <x:v>-0.2248806432537969</x:v>
      </x:c>
      <x:c r="AE968" s="39" t="n">
        <x:v>-1.175969944190552</x:v>
      </x:c>
      <x:c r="AF968" s="39" t="n">
        <x:v>-0.08796371866433964</x:v>
      </x:c>
      <x:c r="AG968" s="39" t="n">
        <x:v>-1.5636987701235683</x:v>
      </x:c>
      <x:c r="AH968" s="39" t="n">
        <x:v>0.8935085757821555</x:v>
      </x:c>
      <x:c r="AI968" s="39" t="n">
        <x:v>1.7257623233942925</x:v>
      </x:c>
      <x:c r="AJ968" s="39" t="n">
        <x:v>-0.9438346712133632</x:v>
      </x:c>
      <x:c r="AK968" s="39" t="n">
        <x:v>1.365460375078522</x:v>
      </x:c>
      <x:c r="AL968" s="34"/>
      <x:c r="AM968" s="34" t="n">
        <x:f>IF(SQRT($B$9)*$B968+SQRT(1-$B$9)*R968&lt;_xlfn.NORM.S.INV($B$6),1,0)</x:f>
        <x:v>0</x:v>
      </x:c>
      <x:c r="AN968" s="34" t="n">
        <x:f>IF(SQRT($B$9)*$B968+SQRT(1-$B$9)*S968&lt;_xlfn.NORM.S.INV($B$6),1,0)</x:f>
        <x:v>1</x:v>
      </x:c>
      <x:c r="AO968" s="34" t="n">
        <x:f>IF(SQRT($B$9)*$B968+SQRT(1-$B$9)*T968&lt;_xlfn.NORM.S.INV($B$6),1,0)</x:f>
        <x:v>0</x:v>
      </x:c>
      <x:c r="AP968" s="34" t="n">
        <x:f>IF(SQRT($B$9)*$B968+SQRT(1-$B$9)*U968&lt;_xlfn.NORM.S.INV($B$6),1,0)</x:f>
        <x:v>0</x:v>
      </x:c>
      <x:c r="AQ968" s="34" t="n">
        <x:f>IF(SQRT($B$9)*$B968+SQRT(1-$B$9)*V968&lt;_xlfn.NORM.S.INV($B$6),1,0)</x:f>
        <x:v>0</x:v>
      </x:c>
      <x:c r="AR968" s="34" t="n">
        <x:f>IF(SQRT($B$9)*$B968+SQRT(1-$B$9)*W968&lt;_xlfn.NORM.S.INV($B$6),1,0)</x:f>
        <x:v>0</x:v>
      </x:c>
      <x:c r="AS968" s="34" t="n">
        <x:f>IF(SQRT($B$9)*$B968+SQRT(1-$B$9)*X968&lt;_xlfn.NORM.S.INV($B$6),1,0)</x:f>
        <x:v>0</x:v>
      </x:c>
      <x:c r="AT968" s="34" t="n">
        <x:f>IF(SQRT($B$9)*$B968+SQRT(1-$B$9)*Y968&lt;_xlfn.NORM.S.INV($B$6),1,0)</x:f>
        <x:v>0</x:v>
      </x:c>
      <x:c r="AU968" s="34" t="n">
        <x:f>IF(SQRT($B$9)*$B968+SQRT(1-$B$9)*Z968&lt;_xlfn.NORM.S.INV($B$6),1,0)</x:f>
        <x:v>0</x:v>
      </x:c>
      <x:c r="AV968" s="34" t="n">
        <x:f>IF(SQRT($B$9)*$B968+SQRT(1-$B$9)*AA968&lt;_xlfn.NORM.S.INV($B$6),1,0)</x:f>
        <x:v>0</x:v>
      </x:c>
      <x:c r="AW968" s="34" t="n">
        <x:f>IF(SQRT($C$9)*$B968+SQRT(1-$C$9)*AB968&lt;_xlfn.NORM.S.INV($C$6),1,0)</x:f>
        <x:v>0</x:v>
      </x:c>
      <x:c r="AX968" s="34" t="n">
        <x:f>IF(SQRT($C$9)*$B968+SQRT(1-$C$9)*AC968&lt;_xlfn.NORM.S.INV($C$6),1,0)</x:f>
        <x:v>0</x:v>
      </x:c>
      <x:c r="AY968" s="34" t="n">
        <x:f>IF(SQRT($C$9)*$B968+SQRT(1-$C$9)*AD968&lt;_xlfn.NORM.S.INV($C$6),1,0)</x:f>
        <x:v>0</x:v>
      </x:c>
      <x:c r="AZ968" s="34" t="n">
        <x:f>IF(SQRT($C$9)*$B968+SQRT(1-$C$9)*AE968&lt;_xlfn.NORM.S.INV($C$6),1,0)</x:f>
        <x:v>0</x:v>
      </x:c>
      <x:c r="BA968" s="34" t="n">
        <x:f>IF(SQRT($C$9)*$B968+SQRT(1-$C$9)*AF968&lt;_xlfn.NORM.S.INV($C$6),1,0)</x:f>
        <x:v>0</x:v>
      </x:c>
      <x:c r="BB968" s="34" t="n">
        <x:f>IF(SQRT($C$9)*$B968+SQRT(1-$C$9)*AG968&lt;_xlfn.NORM.S.INV($C$6),1,0)</x:f>
        <x:v>1</x:v>
      </x:c>
      <x:c r="BC968" s="34" t="n">
        <x:f>IF(SQRT($C$9)*$B968+SQRT(1-$C$9)*AH968&lt;_xlfn.NORM.S.INV($C$6),1,0)</x:f>
        <x:v>0</x:v>
      </x:c>
      <x:c r="BD968" s="34" t="n">
        <x:f>IF(SQRT($C$9)*$B968+SQRT(1-$C$9)*AI968&lt;_xlfn.NORM.S.INV($C$6),1,0)</x:f>
        <x:v>0</x:v>
      </x:c>
      <x:c r="BE968" s="34" t="n">
        <x:f>IF(SQRT($C$9)*$B968+SQRT(1-$C$9)*AJ968&lt;_xlfn.NORM.S.INV($C$6),1,0)</x:f>
        <x:v>0</x:v>
      </x:c>
      <x:c r="BF968" s="34" t="n">
        <x:f>IF(SQRT($C$9)*$B968+SQRT(1-$C$9)*AK968&lt;_xlfn.NORM.S.INV($C$6),1,0)</x:f>
        <x:v>0</x:v>
      </x:c>
      <x:c r="BG968" s="34"/>
      <x:c r="BH968" s="34"/>
      <x:c r="BI968" s="34" t="n">
        <x:f>$B$11*(($A$1061)*$C968/$B$12*$B$7+(1-$A$1061)*$D968/$B$12*$C$7)</x:f>
        <x:v>600</x:v>
      </x:c>
      <x:c r="BJ968" s="34" t="n">
        <x:f>$B$11*(($A$1062)*$C968/$B$12*$B$7+(1-$A$1062)*$D968/$B$12*$C$7)</x:f>
        <x:v>590</x:v>
      </x:c>
      <x:c r="BK968" s="34" t="n">
        <x:f>$B$11*(($A$1063)*$C968/$B$12*$B$7+(1-$A$1063)*$D968/$B$12*$C$7)</x:f>
        <x:v>580</x:v>
      </x:c>
      <x:c r="BL968" s="34" t="n">
        <x:f>$B$11*(($A$1064)*$C968/$B$12*$B$7+(1-$A$1064)*$D968/$B$12*$C$7)</x:f>
        <x:v>570</x:v>
      </x:c>
      <x:c r="BM968" s="34" t="n">
        <x:f>$B$11*(($A$1065)*$C968/$B$12*$B$7+(1-$A$1065)*$D968/$B$12*$C$7)</x:f>
        <x:v>560</x:v>
      </x:c>
      <x:c r="BN968" s="34" t="n">
        <x:f>$B$11*(($A$1066)*$C968/$B$12*$B$7+(1-$A$1066)*$D968/$B$12*$C$7)</x:f>
        <x:v>550</x:v>
      </x:c>
      <x:c r="BO968" s="34" t="n">
        <x:f>$B$11*(($A$1067)*$C968/$B$12*$B$7+(1-$A$1067)*$D968/$B$12*$C$7)</x:f>
        <x:v>539.9999999999999</x:v>
      </x:c>
      <x:c r="BP968" s="34" t="n">
        <x:f>$B$11*(($A$1068)*$C968/$B$12*$B$7+(1-$A$1068)*$D968/$B$12*$C$7)</x:f>
        <x:v>530</x:v>
      </x:c>
      <x:c r="BQ968" s="34" t="n">
        <x:f>$B$11*(($A$1069)*$C968/$B$12*$B$7+(1-$A$1069)*$D968/$B$12*$C$7)</x:f>
        <x:v>520</x:v>
      </x:c>
      <x:c r="BR968" s="34" t="n">
        <x:f>$B$11*(($A$1070)*$C968/$B$12*$B$7+(1-$A$1070)*$D968/$B$12*$C$7)</x:f>
        <x:v>510.00000000000006</x:v>
      </x:c>
      <x:c r="BS968" s="34" t="n">
        <x:f>$B$11*(($A$1071)*$C968/$B$12*$B$7+(1-$A$1071)*$D968/$B$12*$C$7)</x:f>
        <x:v>500</x:v>
      </x:c>
      <x:c r="BT968" s="34" t="n">
        <x:f>$B$11*(($A$1072)*$C968/$B$12*$B$7+(1-$A$1072)*$D968/$B$12*$C$7)</x:f>
        <x:v>490</x:v>
      </x:c>
      <x:c r="BU968" s="34" t="n">
        <x:f>$B$11*(($A$1073)*$C968/$B$12*$B$7+(1-$A$1073)*$D968/$B$12*$C$7)</x:f>
        <x:v>480</x:v>
      </x:c>
      <x:c r="BV968" s="34" t="n">
        <x:f>$B$11*(($A$1074)*$C968/$B$12*$B$7+(1-$A$1074)*$D968/$B$12*$C$7)</x:f>
        <x:v>470</x:v>
      </x:c>
      <x:c r="BW968" s="34" t="n">
        <x:f>$B$11*(($A$1075)*$C968/$B$12*$B$7+(1-$A$1075)*$D968/$B$12*$C$7)</x:f>
        <x:v>460</x:v>
      </x:c>
      <x:c r="BX968" s="34" t="n">
        <x:f>$B$11*(($A$1076)*$C968/$B$12*$B$7+(1-$A$1076)*$D968/$B$12*$C$7)</x:f>
        <x:v>450</x:v>
      </x:c>
      <x:c r="BY968" s="34" t="n">
        <x:f>$B$11*(($A$1077)*$C968/$B$12*$B$7+(1-$A$1077)*$D968/$B$12*$C$7)</x:f>
        <x:v>440</x:v>
      </x:c>
      <x:c r="BZ968" s="34" t="n">
        <x:f>$B$11*(($A$1078)*$C968/$B$12*$B$7+(1-$A$1078)*$D968/$B$12*$C$7)</x:f>
        <x:v>429.99999999999994</x:v>
      </x:c>
      <x:c r="CA968" s="34" t="n">
        <x:f>$B$11*(($A$1079)*$C968/$B$12*$B$7+(1-$A$1079)*$D968/$B$12*$C$7)</x:f>
        <x:v>419.99999999999994</x:v>
      </x:c>
      <x:c r="CB968" s="34" t="n">
        <x:f>$B$11*(($A$1080)*$C968/$B$12*$B$7+(1-$A$1080)*$D968/$B$12*$C$7)</x:f>
        <x:v>410.0000000000001</x:v>
      </x:c>
      <x:c r="CC968" s="34" t="n">
        <x:f>$B$11*(($A$1081)*$C968/$B$12*$B$7+(1-$A$1081)*$D968/$B$12*$C$7)</x:f>
        <x:v>400.00000000000006</x:v>
      </x:c>
    </x:row>
    <x:row r="969">
      <x:c r="A969" s="34" t="n">
        <x:v>945</x:v>
      </x:c>
      <x:c r="B969" s="39" t="n">
        <x:v>0.8707013946759813</x:v>
      </x:c>
      <x:c r="C969" s="1" t="n">
        <x:f>SUM(AM969:AV969)</x:f>
        <x:v>0</x:v>
      </x:c>
      <x:c r="D969" s="1" t="n">
        <x:f>SUM(AW969:BF969)</x:f>
        <x:v>0</x:v>
      </x:c>
      <x:c r="E969" s="17" t="n">
        <x:f>(1-C969/$B$12)*$B$8-C969/$B$12*$B$7</x:f>
        <x:v>0.05</x:v>
      </x:c>
      <x:c r="F969" s="17" t="n">
        <x:f>(1-D969/$B$12)*$C$8-D969/$B$12*$C$7</x:f>
        <x:v>0.09</x:v>
      </x:c>
      <x:c r="G969" s="32" t="n">
        <x:f>$B$11*($B$10*C969/$B$12*$B$7+(1-$B$10)*D969/$B$12*$C$7)</x:f>
        <x:v>0</x:v>
      </x:c>
      <x:c r="H969" s="17" t="n">
        <x:f>$B$10*E969+(1-$B$10)*F969</x:f>
        <x:v>0.07</x:v>
      </x:c>
      <x:c r="I969" s="34"/>
      <x:c r="J969" s="34"/>
      <x:c r="K969" s="34"/>
      <x:c r="L969" s="34"/>
      <x:c r="M969" s="34"/>
      <x:c r="N969" s="34"/>
      <x:c r="O969" s="34"/>
      <x:c r="P969" s="34"/>
      <x:c r="Q969" s="34"/>
      <x:c r="R969" s="39" t="n">
        <x:v>0.044815901962813855</x:v>
      </x:c>
      <x:c r="S969" s="39" t="n">
        <x:v>-1.3387063171150362</x:v>
      </x:c>
      <x:c r="T969" s="39" t="n">
        <x:v>-0.7388828631704164</x:v>
      </x:c>
      <x:c r="U969" s="39" t="n">
        <x:v>-1.2266205223220084</x:v>
      </x:c>
      <x:c r="V969" s="39" t="n">
        <x:v>0.12134116722059071</x:v>
      </x:c>
      <x:c r="W969" s="39" t="n">
        <x:v>-0.18441965015565395</x:v>
      </x:c>
      <x:c r="X969" s="39" t="n">
        <x:v>1.8250700463709988</x:v>
      </x:c>
      <x:c r="Y969" s="39" t="n">
        <x:v>-0.6517241347030639</x:v>
      </x:c>
      <x:c r="Z969" s="39" t="n">
        <x:v>0.6094660687521111</x:v>
      </x:c>
      <x:c r="AA969" s="39" t="n">
        <x:v>-0.136974043668534</x:v>
      </x:c>
      <x:c r="AB969" s="39" t="n">
        <x:v>-1.2061589649232098</x:v>
      </x:c>
      <x:c r="AC969" s="39" t="n">
        <x:v>-0.23935668497913917</x:v>
      </x:c>
      <x:c r="AD969" s="39" t="n">
        <x:v>0.4011323099861252</x:v>
      </x:c>
      <x:c r="AE969" s="39" t="n">
        <x:v>0.09541319695255647</x:v>
      </x:c>
      <x:c r="AF969" s="39" t="n">
        <x:v>-0.3106221107913318</x:v>
      </x:c>
      <x:c r="AG969" s="39" t="n">
        <x:v>0.40517519043801664</x:v>
      </x:c>
      <x:c r="AH969" s="39" t="n">
        <x:v>-0.07791799687361599</x:v>
      </x:c>
      <x:c r="AI969" s="39" t="n">
        <x:v>0.4870434770915084</x:v>
      </x:c>
      <x:c r="AJ969" s="39" t="n">
        <x:v>-0.6169917560647107</x:v>
      </x:c>
      <x:c r="AK969" s="39" t="n">
        <x:v>1.2175353626290082</x:v>
      </x:c>
      <x:c r="AL969" s="34"/>
      <x:c r="AM969" s="34" t="n">
        <x:f>IF(SQRT($B$9)*$B969+SQRT(1-$B$9)*R969&lt;_xlfn.NORM.S.INV($B$6),1,0)</x:f>
        <x:v>0</x:v>
      </x:c>
      <x:c r="AN969" s="34" t="n">
        <x:f>IF(SQRT($B$9)*$B969+SQRT(1-$B$9)*S969&lt;_xlfn.NORM.S.INV($B$6),1,0)</x:f>
        <x:v>0</x:v>
      </x:c>
      <x:c r="AO969" s="34" t="n">
        <x:f>IF(SQRT($B$9)*$B969+SQRT(1-$B$9)*T969&lt;_xlfn.NORM.S.INV($B$6),1,0)</x:f>
        <x:v>0</x:v>
      </x:c>
      <x:c r="AP969" s="34" t="n">
        <x:f>IF(SQRT($B$9)*$B969+SQRT(1-$B$9)*U969&lt;_xlfn.NORM.S.INV($B$6),1,0)</x:f>
        <x:v>0</x:v>
      </x:c>
      <x:c r="AQ969" s="34" t="n">
        <x:f>IF(SQRT($B$9)*$B969+SQRT(1-$B$9)*V969&lt;_xlfn.NORM.S.INV($B$6),1,0)</x:f>
        <x:v>0</x:v>
      </x:c>
      <x:c r="AR969" s="34" t="n">
        <x:f>IF(SQRT($B$9)*$B969+SQRT(1-$B$9)*W969&lt;_xlfn.NORM.S.INV($B$6),1,0)</x:f>
        <x:v>0</x:v>
      </x:c>
      <x:c r="AS969" s="34" t="n">
        <x:f>IF(SQRT($B$9)*$B969+SQRT(1-$B$9)*X969&lt;_xlfn.NORM.S.INV($B$6),1,0)</x:f>
        <x:v>0</x:v>
      </x:c>
      <x:c r="AT969" s="34" t="n">
        <x:f>IF(SQRT($B$9)*$B969+SQRT(1-$B$9)*Y969&lt;_xlfn.NORM.S.INV($B$6),1,0)</x:f>
        <x:v>0</x:v>
      </x:c>
      <x:c r="AU969" s="34" t="n">
        <x:f>IF(SQRT($B$9)*$B969+SQRT(1-$B$9)*Z969&lt;_xlfn.NORM.S.INV($B$6),1,0)</x:f>
        <x:v>0</x:v>
      </x:c>
      <x:c r="AV969" s="34" t="n">
        <x:f>IF(SQRT($B$9)*$B969+SQRT(1-$B$9)*AA969&lt;_xlfn.NORM.S.INV($B$6),1,0)</x:f>
        <x:v>0</x:v>
      </x:c>
      <x:c r="AW969" s="34" t="n">
        <x:f>IF(SQRT($C$9)*$B969+SQRT(1-$C$9)*AB969&lt;_xlfn.NORM.S.INV($C$6),1,0)</x:f>
        <x:v>0</x:v>
      </x:c>
      <x:c r="AX969" s="34" t="n">
        <x:f>IF(SQRT($C$9)*$B969+SQRT(1-$C$9)*AC969&lt;_xlfn.NORM.S.INV($C$6),1,0)</x:f>
        <x:v>0</x:v>
      </x:c>
      <x:c r="AY969" s="34" t="n">
        <x:f>IF(SQRT($C$9)*$B969+SQRT(1-$C$9)*AD969&lt;_xlfn.NORM.S.INV($C$6),1,0)</x:f>
        <x:v>0</x:v>
      </x:c>
      <x:c r="AZ969" s="34" t="n">
        <x:f>IF(SQRT($C$9)*$B969+SQRT(1-$C$9)*AE969&lt;_xlfn.NORM.S.INV($C$6),1,0)</x:f>
        <x:v>0</x:v>
      </x:c>
      <x:c r="BA969" s="34" t="n">
        <x:f>IF(SQRT($C$9)*$B969+SQRT(1-$C$9)*AF969&lt;_xlfn.NORM.S.INV($C$6),1,0)</x:f>
        <x:v>0</x:v>
      </x:c>
      <x:c r="BB969" s="34" t="n">
        <x:f>IF(SQRT($C$9)*$B969+SQRT(1-$C$9)*AG969&lt;_xlfn.NORM.S.INV($C$6),1,0)</x:f>
        <x:v>0</x:v>
      </x:c>
      <x:c r="BC969" s="34" t="n">
        <x:f>IF(SQRT($C$9)*$B969+SQRT(1-$C$9)*AH969&lt;_xlfn.NORM.S.INV($C$6),1,0)</x:f>
        <x:v>0</x:v>
      </x:c>
      <x:c r="BD969" s="34" t="n">
        <x:f>IF(SQRT($C$9)*$B969+SQRT(1-$C$9)*AI969&lt;_xlfn.NORM.S.INV($C$6),1,0)</x:f>
        <x:v>0</x:v>
      </x:c>
      <x:c r="BE969" s="34" t="n">
        <x:f>IF(SQRT($C$9)*$B969+SQRT(1-$C$9)*AJ969&lt;_xlfn.NORM.S.INV($C$6),1,0)</x:f>
        <x:v>0</x:v>
      </x:c>
      <x:c r="BF969" s="34" t="n">
        <x:f>IF(SQRT($C$9)*$B969+SQRT(1-$C$9)*AK969&lt;_xlfn.NORM.S.INV($C$6),1,0)</x:f>
        <x:v>0</x:v>
      </x:c>
      <x:c r="BG969" s="34"/>
      <x:c r="BH969" s="34"/>
      <x:c r="BI969" s="34" t="n">
        <x:f>$B$11*(($A$1061)*$C969/$B$12*$B$7+(1-$A$1061)*$D969/$B$12*$C$7)</x:f>
        <x:v>0</x:v>
      </x:c>
      <x:c r="BJ969" s="34" t="n">
        <x:f>$B$11*(($A$1062)*$C969/$B$12*$B$7+(1-$A$1062)*$D969/$B$12*$C$7)</x:f>
        <x:v>0</x:v>
      </x:c>
      <x:c r="BK969" s="34" t="n">
        <x:f>$B$11*(($A$1063)*$C969/$B$12*$B$7+(1-$A$1063)*$D969/$B$12*$C$7)</x:f>
        <x:v>0</x:v>
      </x:c>
      <x:c r="BL969" s="34" t="n">
        <x:f>$B$11*(($A$1064)*$C969/$B$12*$B$7+(1-$A$1064)*$D969/$B$12*$C$7)</x:f>
        <x:v>0</x:v>
      </x:c>
      <x:c r="BM969" s="34" t="n">
        <x:f>$B$11*(($A$1065)*$C969/$B$12*$B$7+(1-$A$1065)*$D969/$B$12*$C$7)</x:f>
        <x:v>0</x:v>
      </x:c>
      <x:c r="BN969" s="34" t="n">
        <x:f>$B$11*(($A$1066)*$C969/$B$12*$B$7+(1-$A$1066)*$D969/$B$12*$C$7)</x:f>
        <x:v>0</x:v>
      </x:c>
      <x:c r="BO969" s="34" t="n">
        <x:f>$B$11*(($A$1067)*$C969/$B$12*$B$7+(1-$A$1067)*$D969/$B$12*$C$7)</x:f>
        <x:v>0</x:v>
      </x:c>
      <x:c r="BP969" s="34" t="n">
        <x:f>$B$11*(($A$1068)*$C969/$B$12*$B$7+(1-$A$1068)*$D969/$B$12*$C$7)</x:f>
        <x:v>0</x:v>
      </x:c>
      <x:c r="BQ969" s="34" t="n">
        <x:f>$B$11*(($A$1069)*$C969/$B$12*$B$7+(1-$A$1069)*$D969/$B$12*$C$7)</x:f>
        <x:v>0</x:v>
      </x:c>
      <x:c r="BR969" s="34" t="n">
        <x:f>$B$11*(($A$1070)*$C969/$B$12*$B$7+(1-$A$1070)*$D969/$B$12*$C$7)</x:f>
        <x:v>0</x:v>
      </x:c>
      <x:c r="BS969" s="34" t="n">
        <x:f>$B$11*(($A$1071)*$C969/$B$12*$B$7+(1-$A$1071)*$D969/$B$12*$C$7)</x:f>
        <x:v>0</x:v>
      </x:c>
      <x:c r="BT969" s="34" t="n">
        <x:f>$B$11*(($A$1072)*$C969/$B$12*$B$7+(1-$A$1072)*$D969/$B$12*$C$7)</x:f>
        <x:v>0</x:v>
      </x:c>
      <x:c r="BU969" s="34" t="n">
        <x:f>$B$11*(($A$1073)*$C969/$B$12*$B$7+(1-$A$1073)*$D969/$B$12*$C$7)</x:f>
        <x:v>0</x:v>
      </x:c>
      <x:c r="BV969" s="34" t="n">
        <x:f>$B$11*(($A$1074)*$C969/$B$12*$B$7+(1-$A$1074)*$D969/$B$12*$C$7)</x:f>
        <x:v>0</x:v>
      </x:c>
      <x:c r="BW969" s="34" t="n">
        <x:f>$B$11*(($A$1075)*$C969/$B$12*$B$7+(1-$A$1075)*$D969/$B$12*$C$7)</x:f>
        <x:v>0</x:v>
      </x:c>
      <x:c r="BX969" s="34" t="n">
        <x:f>$B$11*(($A$1076)*$C969/$B$12*$B$7+(1-$A$1076)*$D969/$B$12*$C$7)</x:f>
        <x:v>0</x:v>
      </x:c>
      <x:c r="BY969" s="34" t="n">
        <x:f>$B$11*(($A$1077)*$C969/$B$12*$B$7+(1-$A$1077)*$D969/$B$12*$C$7)</x:f>
        <x:v>0</x:v>
      </x:c>
      <x:c r="BZ969" s="34" t="n">
        <x:f>$B$11*(($A$1078)*$C969/$B$12*$B$7+(1-$A$1078)*$D969/$B$12*$C$7)</x:f>
        <x:v>0</x:v>
      </x:c>
      <x:c r="CA969" s="34" t="n">
        <x:f>$B$11*(($A$1079)*$C969/$B$12*$B$7+(1-$A$1079)*$D969/$B$12*$C$7)</x:f>
        <x:v>0</x:v>
      </x:c>
      <x:c r="CB969" s="34" t="n">
        <x:f>$B$11*(($A$1080)*$C969/$B$12*$B$7+(1-$A$1080)*$D969/$B$12*$C$7)</x:f>
        <x:v>0</x:v>
      </x:c>
      <x:c r="CC969" s="34" t="n">
        <x:f>$B$11*(($A$1081)*$C969/$B$12*$B$7+(1-$A$1081)*$D969/$B$12*$C$7)</x:f>
        <x:v>0</x:v>
      </x:c>
    </x:row>
    <x:row r="970">
      <x:c r="A970" s="34" t="n">
        <x:v>946</x:v>
      </x:c>
      <x:c r="B970" s="39" t="n">
        <x:v>-1.086483746099439</x:v>
      </x:c>
      <x:c r="C970" s="1" t="n">
        <x:f>SUM(AM970:AV970)</x:f>
        <x:v>1</x:v>
      </x:c>
      <x:c r="D970" s="1" t="n">
        <x:f>SUM(AW970:BF970)</x:f>
        <x:v>1</x:v>
      </x:c>
      <x:c r="E970" s="17" t="n">
        <x:f>(1-C970/$B$12)*$B$8-C970/$B$12*$B$7</x:f>
        <x:v>0.0049999999999999975</x:v>
      </x:c>
      <x:c r="F970" s="17" t="n">
        <x:f>(1-D970/$B$12)*$C$8-D970/$B$12*$C$7</x:f>
        <x:v>0.021000000000000005</x:v>
      </x:c>
      <x:c r="G970" s="32" t="n">
        <x:f>$B$11*($B$10*C970/$B$12*$B$7+(1-$B$10)*D970/$B$12*$C$7)</x:f>
        <x:v>500</x:v>
      </x:c>
      <x:c r="H970" s="17" t="n">
        <x:f>$B$10*E970+(1-$B$10)*F970</x:f>
        <x:v>0.013000000000000001</x:v>
      </x:c>
      <x:c r="I970" s="34"/>
      <x:c r="J970" s="34"/>
      <x:c r="K970" s="34"/>
      <x:c r="L970" s="34"/>
      <x:c r="M970" s="34"/>
      <x:c r="N970" s="34"/>
      <x:c r="O970" s="34"/>
      <x:c r="P970" s="34"/>
      <x:c r="Q970" s="34"/>
      <x:c r="R970" s="39" t="n">
        <x:v>0.41690179627218316</x:v>
      </x:c>
      <x:c r="S970" s="39" t="n">
        <x:v>-0.4070544414530817</x:v>
      </x:c>
      <x:c r="T970" s="39" t="n">
        <x:v>-0.38836615031229</x:v>
      </x:c>
      <x:c r="U970" s="39" t="n">
        <x:v>-0.009239086100102066</x:v>
      </x:c>
      <x:c r="V970" s="39" t="n">
        <x:v>0.9053996990037979</x:v>
      </x:c>
      <x:c r="W970" s="39" t="n">
        <x:v>-2.2650525452349295</x:v>
      </x:c>
      <x:c r="X970" s="39" t="n">
        <x:v>-0.558367314828251</x:v>
      </x:c>
      <x:c r="Y970" s="39" t="n">
        <x:v>1.4597048318859913</x:v>
      </x:c>
      <x:c r="Z970" s="39" t="n">
        <x:v>1.0705837855563622</x:v>
      </x:c>
      <x:c r="AA970" s="39" t="n">
        <x:v>0.046137234229336174</x:v>
      </x:c>
      <x:c r="AB970" s="39" t="n">
        <x:v>-1.2698108130389896</x:v>
      </x:c>
      <x:c r="AC970" s="39" t="n">
        <x:v>0.6207919583003246</x:v>
      </x:c>
      <x:c r="AD970" s="39" t="n">
        <x:v>-0.15818255082945798</x:v>
      </x:c>
      <x:c r="AE970" s="39" t="n">
        <x:v>0.32379302667440624</x:v>
      </x:c>
      <x:c r="AF970" s="39" t="n">
        <x:v>-1.8788145781043653</x:v>
      </x:c>
      <x:c r="AG970" s="39" t="n">
        <x:v>0.4040200856749375</x:v>
      </x:c>
      <x:c r="AH970" s="39" t="n">
        <x:v>0.6491657871558535</x:v>
      </x:c>
      <x:c r="AI970" s="39" t="n">
        <x:v>0.16472212952425777</x:v>
      </x:c>
      <x:c r="AJ970" s="39" t="n">
        <x:v>-1.2525204355649646</x:v>
      </x:c>
      <x:c r="AK970" s="39" t="n">
        <x:v>1.1589259316379248</x:v>
      </x:c>
      <x:c r="AL970" s="34"/>
      <x:c r="AM970" s="34" t="n">
        <x:f>IF(SQRT($B$9)*$B970+SQRT(1-$B$9)*R970&lt;_xlfn.NORM.S.INV($B$6),1,0)</x:f>
        <x:v>0</x:v>
      </x:c>
      <x:c r="AN970" s="34" t="n">
        <x:f>IF(SQRT($B$9)*$B970+SQRT(1-$B$9)*S970&lt;_xlfn.NORM.S.INV($B$6),1,0)</x:f>
        <x:v>0</x:v>
      </x:c>
      <x:c r="AO970" s="34" t="n">
        <x:f>IF(SQRT($B$9)*$B970+SQRT(1-$B$9)*T970&lt;_xlfn.NORM.S.INV($B$6),1,0)</x:f>
        <x:v>0</x:v>
      </x:c>
      <x:c r="AP970" s="34" t="n">
        <x:f>IF(SQRT($B$9)*$B970+SQRT(1-$B$9)*U970&lt;_xlfn.NORM.S.INV($B$6),1,0)</x:f>
        <x:v>0</x:v>
      </x:c>
      <x:c r="AQ970" s="34" t="n">
        <x:f>IF(SQRT($B$9)*$B970+SQRT(1-$B$9)*V970&lt;_xlfn.NORM.S.INV($B$6),1,0)</x:f>
        <x:v>0</x:v>
      </x:c>
      <x:c r="AR970" s="34" t="n">
        <x:f>IF(SQRT($B$9)*$B970+SQRT(1-$B$9)*W970&lt;_xlfn.NORM.S.INV($B$6),1,0)</x:f>
        <x:v>1</x:v>
      </x:c>
      <x:c r="AS970" s="34" t="n">
        <x:f>IF(SQRT($B$9)*$B970+SQRT(1-$B$9)*X970&lt;_xlfn.NORM.S.INV($B$6),1,0)</x:f>
        <x:v>0</x:v>
      </x:c>
      <x:c r="AT970" s="34" t="n">
        <x:f>IF(SQRT($B$9)*$B970+SQRT(1-$B$9)*Y970&lt;_xlfn.NORM.S.INV($B$6),1,0)</x:f>
        <x:v>0</x:v>
      </x:c>
      <x:c r="AU970" s="34" t="n">
        <x:f>IF(SQRT($B$9)*$B970+SQRT(1-$B$9)*Z970&lt;_xlfn.NORM.S.INV($B$6),1,0)</x:f>
        <x:v>0</x:v>
      </x:c>
      <x:c r="AV970" s="34" t="n">
        <x:f>IF(SQRT($B$9)*$B970+SQRT(1-$B$9)*AA970&lt;_xlfn.NORM.S.INV($B$6),1,0)</x:f>
        <x:v>0</x:v>
      </x:c>
      <x:c r="AW970" s="34" t="n">
        <x:f>IF(SQRT($C$9)*$B970+SQRT(1-$C$9)*AB970&lt;_xlfn.NORM.S.INV($C$6),1,0)</x:f>
        <x:v>0</x:v>
      </x:c>
      <x:c r="AX970" s="34" t="n">
        <x:f>IF(SQRT($C$9)*$B970+SQRT(1-$C$9)*AC970&lt;_xlfn.NORM.S.INV($C$6),1,0)</x:f>
        <x:v>0</x:v>
      </x:c>
      <x:c r="AY970" s="34" t="n">
        <x:f>IF(SQRT($C$9)*$B970+SQRT(1-$C$9)*AD970&lt;_xlfn.NORM.S.INV($C$6),1,0)</x:f>
        <x:v>0</x:v>
      </x:c>
      <x:c r="AZ970" s="34" t="n">
        <x:f>IF(SQRT($C$9)*$B970+SQRT(1-$C$9)*AE970&lt;_xlfn.NORM.S.INV($C$6),1,0)</x:f>
        <x:v>0</x:v>
      </x:c>
      <x:c r="BA970" s="34" t="n">
        <x:f>IF(SQRT($C$9)*$B970+SQRT(1-$C$9)*AF970&lt;_xlfn.NORM.S.INV($C$6),1,0)</x:f>
        <x:v>1</x:v>
      </x:c>
      <x:c r="BB970" s="34" t="n">
        <x:f>IF(SQRT($C$9)*$B970+SQRT(1-$C$9)*AG970&lt;_xlfn.NORM.S.INV($C$6),1,0)</x:f>
        <x:v>0</x:v>
      </x:c>
      <x:c r="BC970" s="34" t="n">
        <x:f>IF(SQRT($C$9)*$B970+SQRT(1-$C$9)*AH970&lt;_xlfn.NORM.S.INV($C$6),1,0)</x:f>
        <x:v>0</x:v>
      </x:c>
      <x:c r="BD970" s="34" t="n">
        <x:f>IF(SQRT($C$9)*$B970+SQRT(1-$C$9)*AI970&lt;_xlfn.NORM.S.INV($C$6),1,0)</x:f>
        <x:v>0</x:v>
      </x:c>
      <x:c r="BE970" s="34" t="n">
        <x:f>IF(SQRT($C$9)*$B970+SQRT(1-$C$9)*AJ970&lt;_xlfn.NORM.S.INV($C$6),1,0)</x:f>
        <x:v>0</x:v>
      </x:c>
      <x:c r="BF970" s="34" t="n">
        <x:f>IF(SQRT($C$9)*$B970+SQRT(1-$C$9)*AK970&lt;_xlfn.NORM.S.INV($C$6),1,0)</x:f>
        <x:v>0</x:v>
      </x:c>
      <x:c r="BG970" s="34"/>
      <x:c r="BH970" s="34"/>
      <x:c r="BI970" s="34" t="n">
        <x:f>$B$11*(($A$1061)*$C970/$B$12*$B$7+(1-$A$1061)*$D970/$B$12*$C$7)</x:f>
        <x:v>600</x:v>
      </x:c>
      <x:c r="BJ970" s="34" t="n">
        <x:f>$B$11*(($A$1062)*$C970/$B$12*$B$7+(1-$A$1062)*$D970/$B$12*$C$7)</x:f>
        <x:v>590</x:v>
      </x:c>
      <x:c r="BK970" s="34" t="n">
        <x:f>$B$11*(($A$1063)*$C970/$B$12*$B$7+(1-$A$1063)*$D970/$B$12*$C$7)</x:f>
        <x:v>580</x:v>
      </x:c>
      <x:c r="BL970" s="34" t="n">
        <x:f>$B$11*(($A$1064)*$C970/$B$12*$B$7+(1-$A$1064)*$D970/$B$12*$C$7)</x:f>
        <x:v>570</x:v>
      </x:c>
      <x:c r="BM970" s="34" t="n">
        <x:f>$B$11*(($A$1065)*$C970/$B$12*$B$7+(1-$A$1065)*$D970/$B$12*$C$7)</x:f>
        <x:v>560</x:v>
      </x:c>
      <x:c r="BN970" s="34" t="n">
        <x:f>$B$11*(($A$1066)*$C970/$B$12*$B$7+(1-$A$1066)*$D970/$B$12*$C$7)</x:f>
        <x:v>550</x:v>
      </x:c>
      <x:c r="BO970" s="34" t="n">
        <x:f>$B$11*(($A$1067)*$C970/$B$12*$B$7+(1-$A$1067)*$D970/$B$12*$C$7)</x:f>
        <x:v>539.9999999999999</x:v>
      </x:c>
      <x:c r="BP970" s="34" t="n">
        <x:f>$B$11*(($A$1068)*$C970/$B$12*$B$7+(1-$A$1068)*$D970/$B$12*$C$7)</x:f>
        <x:v>530</x:v>
      </x:c>
      <x:c r="BQ970" s="34" t="n">
        <x:f>$B$11*(($A$1069)*$C970/$B$12*$B$7+(1-$A$1069)*$D970/$B$12*$C$7)</x:f>
        <x:v>520</x:v>
      </x:c>
      <x:c r="BR970" s="34" t="n">
        <x:f>$B$11*(($A$1070)*$C970/$B$12*$B$7+(1-$A$1070)*$D970/$B$12*$C$7)</x:f>
        <x:v>510.00000000000006</x:v>
      </x:c>
      <x:c r="BS970" s="34" t="n">
        <x:f>$B$11*(($A$1071)*$C970/$B$12*$B$7+(1-$A$1071)*$D970/$B$12*$C$7)</x:f>
        <x:v>500</x:v>
      </x:c>
      <x:c r="BT970" s="34" t="n">
        <x:f>$B$11*(($A$1072)*$C970/$B$12*$B$7+(1-$A$1072)*$D970/$B$12*$C$7)</x:f>
        <x:v>490</x:v>
      </x:c>
      <x:c r="BU970" s="34" t="n">
        <x:f>$B$11*(($A$1073)*$C970/$B$12*$B$7+(1-$A$1073)*$D970/$B$12*$C$7)</x:f>
        <x:v>480</x:v>
      </x:c>
      <x:c r="BV970" s="34" t="n">
        <x:f>$B$11*(($A$1074)*$C970/$B$12*$B$7+(1-$A$1074)*$D970/$B$12*$C$7)</x:f>
        <x:v>470</x:v>
      </x:c>
      <x:c r="BW970" s="34" t="n">
        <x:f>$B$11*(($A$1075)*$C970/$B$12*$B$7+(1-$A$1075)*$D970/$B$12*$C$7)</x:f>
        <x:v>460</x:v>
      </x:c>
      <x:c r="BX970" s="34" t="n">
        <x:f>$B$11*(($A$1076)*$C970/$B$12*$B$7+(1-$A$1076)*$D970/$B$12*$C$7)</x:f>
        <x:v>450</x:v>
      </x:c>
      <x:c r="BY970" s="34" t="n">
        <x:f>$B$11*(($A$1077)*$C970/$B$12*$B$7+(1-$A$1077)*$D970/$B$12*$C$7)</x:f>
        <x:v>440</x:v>
      </x:c>
      <x:c r="BZ970" s="34" t="n">
        <x:f>$B$11*(($A$1078)*$C970/$B$12*$B$7+(1-$A$1078)*$D970/$B$12*$C$7)</x:f>
        <x:v>429.99999999999994</x:v>
      </x:c>
      <x:c r="CA970" s="34" t="n">
        <x:f>$B$11*(($A$1079)*$C970/$B$12*$B$7+(1-$A$1079)*$D970/$B$12*$C$7)</x:f>
        <x:v>419.99999999999994</x:v>
      </x:c>
      <x:c r="CB970" s="34" t="n">
        <x:f>$B$11*(($A$1080)*$C970/$B$12*$B$7+(1-$A$1080)*$D970/$B$12*$C$7)</x:f>
        <x:v>410.0000000000001</x:v>
      </x:c>
      <x:c r="CC970" s="34" t="n">
        <x:f>$B$11*(($A$1081)*$C970/$B$12*$B$7+(1-$A$1081)*$D970/$B$12*$C$7)</x:f>
        <x:v>400.00000000000006</x:v>
      </x:c>
    </x:row>
    <x:row r="971">
      <x:c r="A971" s="34" t="n">
        <x:v>947</x:v>
      </x:c>
      <x:c r="B971" s="39" t="n">
        <x:v>-1.153963231699852</x:v>
      </x:c>
      <x:c r="C971" s="1" t="n">
        <x:f>SUM(AM971:AV971)</x:f>
        <x:v>0</x:v>
      </x:c>
      <x:c r="D971" s="1" t="n">
        <x:f>SUM(AW971:BF971)</x:f>
        <x:v>0</x:v>
      </x:c>
      <x:c r="E971" s="17" t="n">
        <x:f>(1-C971/$B$12)*$B$8-C971/$B$12*$B$7</x:f>
        <x:v>0.05</x:v>
      </x:c>
      <x:c r="F971" s="17" t="n">
        <x:f>(1-D971/$B$12)*$C$8-D971/$B$12*$C$7</x:f>
        <x:v>0.09</x:v>
      </x:c>
      <x:c r="G971" s="32" t="n">
        <x:f>$B$11*($B$10*C971/$B$12*$B$7+(1-$B$10)*D971/$B$12*$C$7)</x:f>
        <x:v>0</x:v>
      </x:c>
      <x:c r="H971" s="17" t="n">
        <x:f>$B$10*E971+(1-$B$10)*F971</x:f>
        <x:v>0.07</x:v>
      </x:c>
      <x:c r="I971" s="34"/>
      <x:c r="J971" s="34"/>
      <x:c r="K971" s="34"/>
      <x:c r="L971" s="34"/>
      <x:c r="M971" s="34"/>
      <x:c r="N971" s="34"/>
      <x:c r="O971" s="34"/>
      <x:c r="P971" s="34"/>
      <x:c r="Q971" s="34"/>
      <x:c r="R971" s="39" t="n">
        <x:v>1.962754427684116</x:v>
      </x:c>
      <x:c r="S971" s="39" t="n">
        <x:v>0.571612749898277</x:v>
      </x:c>
      <x:c r="T971" s="39" t="n">
        <x:v>0.6176595069754317</x:v>
      </x:c>
      <x:c r="U971" s="39" t="n">
        <x:v>1.025530277918684</x:v>
      </x:c>
      <x:c r="V971" s="39" t="n">
        <x:v>0.6389988269948969</x:v>
      </x:c>
      <x:c r="W971" s="39" t="n">
        <x:v>-0.36573351472368026</x:v>
      </x:c>
      <x:c r="X971" s="39" t="n">
        <x:v>-0.7945093796893382</x:v>
      </x:c>
      <x:c r="Y971" s="39" t="n">
        <x:v>-0.6235415282681908</x:v>
      </x:c>
      <x:c r="Z971" s="39" t="n">
        <x:v>-1.3598318033974022</x:v>
      </x:c>
      <x:c r="AA971" s="39" t="n">
        <x:v>-1.0000228207088433</x:v>
      </x:c>
      <x:c r="AB971" s="39" t="n">
        <x:v>0.9117049710368399</x:v>
      </x:c>
      <x:c r="AC971" s="39" t="n">
        <x:v>-0.9960874425614478</x:v>
      </x:c>
      <x:c r="AD971" s="39" t="n">
        <x:v>0.9688184215605012</x:v>
      </x:c>
      <x:c r="AE971" s="39" t="n">
        <x:v>-1.0753312346659831</x:v>
      </x:c>
      <x:c r="AF971" s="39" t="n">
        <x:v>1.4730993038326006</x:v>
      </x:c>
      <x:c r="AG971" s="39" t="n">
        <x:v>-0.09922514992189795</x:v>
      </x:c>
      <x:c r="AH971" s="39" t="n">
        <x:v>-0.5802243356826989</x:v>
      </x:c>
      <x:c r="AI971" s="39" t="n">
        <x:v>-0.25270580987992897</x:v>
      </x:c>
      <x:c r="AJ971" s="39" t="n">
        <x:v>-0.7421009366987137</x:v>
      </x:c>
      <x:c r="AK971" s="39" t="n">
        <x:v>-0.4496239899004099</x:v>
      </x:c>
      <x:c r="AL971" s="34"/>
      <x:c r="AM971" s="34" t="n">
        <x:f>IF(SQRT($B$9)*$B971+SQRT(1-$B$9)*R971&lt;_xlfn.NORM.S.INV($B$6),1,0)</x:f>
        <x:v>0</x:v>
      </x:c>
      <x:c r="AN971" s="34" t="n">
        <x:f>IF(SQRT($B$9)*$B971+SQRT(1-$B$9)*S971&lt;_xlfn.NORM.S.INV($B$6),1,0)</x:f>
        <x:v>0</x:v>
      </x:c>
      <x:c r="AO971" s="34" t="n">
        <x:f>IF(SQRT($B$9)*$B971+SQRT(1-$B$9)*T971&lt;_xlfn.NORM.S.INV($B$6),1,0)</x:f>
        <x:v>0</x:v>
      </x:c>
      <x:c r="AP971" s="34" t="n">
        <x:f>IF(SQRT($B$9)*$B971+SQRT(1-$B$9)*U971&lt;_xlfn.NORM.S.INV($B$6),1,0)</x:f>
        <x:v>0</x:v>
      </x:c>
      <x:c r="AQ971" s="34" t="n">
        <x:f>IF(SQRT($B$9)*$B971+SQRT(1-$B$9)*V971&lt;_xlfn.NORM.S.INV($B$6),1,0)</x:f>
        <x:v>0</x:v>
      </x:c>
      <x:c r="AR971" s="34" t="n">
        <x:f>IF(SQRT($B$9)*$B971+SQRT(1-$B$9)*W971&lt;_xlfn.NORM.S.INV($B$6),1,0)</x:f>
        <x:v>0</x:v>
      </x:c>
      <x:c r="AS971" s="34" t="n">
        <x:f>IF(SQRT($B$9)*$B971+SQRT(1-$B$9)*X971&lt;_xlfn.NORM.S.INV($B$6),1,0)</x:f>
        <x:v>0</x:v>
      </x:c>
      <x:c r="AT971" s="34" t="n">
        <x:f>IF(SQRT($B$9)*$B971+SQRT(1-$B$9)*Y971&lt;_xlfn.NORM.S.INV($B$6),1,0)</x:f>
        <x:v>0</x:v>
      </x:c>
      <x:c r="AU971" s="34" t="n">
        <x:f>IF(SQRT($B$9)*$B971+SQRT(1-$B$9)*Z971&lt;_xlfn.NORM.S.INV($B$6),1,0)</x:f>
        <x:v>0</x:v>
      </x:c>
      <x:c r="AV971" s="34" t="n">
        <x:f>IF(SQRT($B$9)*$B971+SQRT(1-$B$9)*AA971&lt;_xlfn.NORM.S.INV($B$6),1,0)</x:f>
        <x:v>0</x:v>
      </x:c>
      <x:c r="AW971" s="34" t="n">
        <x:f>IF(SQRT($C$9)*$B971+SQRT(1-$C$9)*AB971&lt;_xlfn.NORM.S.INV($C$6),1,0)</x:f>
        <x:v>0</x:v>
      </x:c>
      <x:c r="AX971" s="34" t="n">
        <x:f>IF(SQRT($C$9)*$B971+SQRT(1-$C$9)*AC971&lt;_xlfn.NORM.S.INV($C$6),1,0)</x:f>
        <x:v>0</x:v>
      </x:c>
      <x:c r="AY971" s="34" t="n">
        <x:f>IF(SQRT($C$9)*$B971+SQRT(1-$C$9)*AD971&lt;_xlfn.NORM.S.INV($C$6),1,0)</x:f>
        <x:v>0</x:v>
      </x:c>
      <x:c r="AZ971" s="34" t="n">
        <x:f>IF(SQRT($C$9)*$B971+SQRT(1-$C$9)*AE971&lt;_xlfn.NORM.S.INV($C$6),1,0)</x:f>
        <x:v>0</x:v>
      </x:c>
      <x:c r="BA971" s="34" t="n">
        <x:f>IF(SQRT($C$9)*$B971+SQRT(1-$C$9)*AF971&lt;_xlfn.NORM.S.INV($C$6),1,0)</x:f>
        <x:v>0</x:v>
      </x:c>
      <x:c r="BB971" s="34" t="n">
        <x:f>IF(SQRT($C$9)*$B971+SQRT(1-$C$9)*AG971&lt;_xlfn.NORM.S.INV($C$6),1,0)</x:f>
        <x:v>0</x:v>
      </x:c>
      <x:c r="BC971" s="34" t="n">
        <x:f>IF(SQRT($C$9)*$B971+SQRT(1-$C$9)*AH971&lt;_xlfn.NORM.S.INV($C$6),1,0)</x:f>
        <x:v>0</x:v>
      </x:c>
      <x:c r="BD971" s="34" t="n">
        <x:f>IF(SQRT($C$9)*$B971+SQRT(1-$C$9)*AI971&lt;_xlfn.NORM.S.INV($C$6),1,0)</x:f>
        <x:v>0</x:v>
      </x:c>
      <x:c r="BE971" s="34" t="n">
        <x:f>IF(SQRT($C$9)*$B971+SQRT(1-$C$9)*AJ971&lt;_xlfn.NORM.S.INV($C$6),1,0)</x:f>
        <x:v>0</x:v>
      </x:c>
      <x:c r="BF971" s="34" t="n">
        <x:f>IF(SQRT($C$9)*$B971+SQRT(1-$C$9)*AK971&lt;_xlfn.NORM.S.INV($C$6),1,0)</x:f>
        <x:v>0</x:v>
      </x:c>
      <x:c r="BG971" s="34"/>
      <x:c r="BH971" s="34"/>
      <x:c r="BI971" s="34" t="n">
        <x:f>$B$11*(($A$1061)*$C971/$B$12*$B$7+(1-$A$1061)*$D971/$B$12*$C$7)</x:f>
        <x:v>0</x:v>
      </x:c>
      <x:c r="BJ971" s="34" t="n">
        <x:f>$B$11*(($A$1062)*$C971/$B$12*$B$7+(1-$A$1062)*$D971/$B$12*$C$7)</x:f>
        <x:v>0</x:v>
      </x:c>
      <x:c r="BK971" s="34" t="n">
        <x:f>$B$11*(($A$1063)*$C971/$B$12*$B$7+(1-$A$1063)*$D971/$B$12*$C$7)</x:f>
        <x:v>0</x:v>
      </x:c>
      <x:c r="BL971" s="34" t="n">
        <x:f>$B$11*(($A$1064)*$C971/$B$12*$B$7+(1-$A$1064)*$D971/$B$12*$C$7)</x:f>
        <x:v>0</x:v>
      </x:c>
      <x:c r="BM971" s="34" t="n">
        <x:f>$B$11*(($A$1065)*$C971/$B$12*$B$7+(1-$A$1065)*$D971/$B$12*$C$7)</x:f>
        <x:v>0</x:v>
      </x:c>
      <x:c r="BN971" s="34" t="n">
        <x:f>$B$11*(($A$1066)*$C971/$B$12*$B$7+(1-$A$1066)*$D971/$B$12*$C$7)</x:f>
        <x:v>0</x:v>
      </x:c>
      <x:c r="BO971" s="34" t="n">
        <x:f>$B$11*(($A$1067)*$C971/$B$12*$B$7+(1-$A$1067)*$D971/$B$12*$C$7)</x:f>
        <x:v>0</x:v>
      </x:c>
      <x:c r="BP971" s="34" t="n">
        <x:f>$B$11*(($A$1068)*$C971/$B$12*$B$7+(1-$A$1068)*$D971/$B$12*$C$7)</x:f>
        <x:v>0</x:v>
      </x:c>
      <x:c r="BQ971" s="34" t="n">
        <x:f>$B$11*(($A$1069)*$C971/$B$12*$B$7+(1-$A$1069)*$D971/$B$12*$C$7)</x:f>
        <x:v>0</x:v>
      </x:c>
      <x:c r="BR971" s="34" t="n">
        <x:f>$B$11*(($A$1070)*$C971/$B$12*$B$7+(1-$A$1070)*$D971/$B$12*$C$7)</x:f>
        <x:v>0</x:v>
      </x:c>
      <x:c r="BS971" s="34" t="n">
        <x:f>$B$11*(($A$1071)*$C971/$B$12*$B$7+(1-$A$1071)*$D971/$B$12*$C$7)</x:f>
        <x:v>0</x:v>
      </x:c>
      <x:c r="BT971" s="34" t="n">
        <x:f>$B$11*(($A$1072)*$C971/$B$12*$B$7+(1-$A$1072)*$D971/$B$12*$C$7)</x:f>
        <x:v>0</x:v>
      </x:c>
      <x:c r="BU971" s="34" t="n">
        <x:f>$B$11*(($A$1073)*$C971/$B$12*$B$7+(1-$A$1073)*$D971/$B$12*$C$7)</x:f>
        <x:v>0</x:v>
      </x:c>
      <x:c r="BV971" s="34" t="n">
        <x:f>$B$11*(($A$1074)*$C971/$B$12*$B$7+(1-$A$1074)*$D971/$B$12*$C$7)</x:f>
        <x:v>0</x:v>
      </x:c>
      <x:c r="BW971" s="34" t="n">
        <x:f>$B$11*(($A$1075)*$C971/$B$12*$B$7+(1-$A$1075)*$D971/$B$12*$C$7)</x:f>
        <x:v>0</x:v>
      </x:c>
      <x:c r="BX971" s="34" t="n">
        <x:f>$B$11*(($A$1076)*$C971/$B$12*$B$7+(1-$A$1076)*$D971/$B$12*$C$7)</x:f>
        <x:v>0</x:v>
      </x:c>
      <x:c r="BY971" s="34" t="n">
        <x:f>$B$11*(($A$1077)*$C971/$B$12*$B$7+(1-$A$1077)*$D971/$B$12*$C$7)</x:f>
        <x:v>0</x:v>
      </x:c>
      <x:c r="BZ971" s="34" t="n">
        <x:f>$B$11*(($A$1078)*$C971/$B$12*$B$7+(1-$A$1078)*$D971/$B$12*$C$7)</x:f>
        <x:v>0</x:v>
      </x:c>
      <x:c r="CA971" s="34" t="n">
        <x:f>$B$11*(($A$1079)*$C971/$B$12*$B$7+(1-$A$1079)*$D971/$B$12*$C$7)</x:f>
        <x:v>0</x:v>
      </x:c>
      <x:c r="CB971" s="34" t="n">
        <x:f>$B$11*(($A$1080)*$C971/$B$12*$B$7+(1-$A$1080)*$D971/$B$12*$C$7)</x:f>
        <x:v>0</x:v>
      </x:c>
      <x:c r="CC971" s="34" t="n">
        <x:f>$B$11*(($A$1081)*$C971/$B$12*$B$7+(1-$A$1081)*$D971/$B$12*$C$7)</x:f>
        <x:v>0</x:v>
      </x:c>
    </x:row>
    <x:row r="972">
      <x:c r="A972" s="34" t="n">
        <x:v>948</x:v>
      </x:c>
      <x:c r="B972" s="39" t="n">
        <x:v>-0.19504665714643651</x:v>
      </x:c>
      <x:c r="C972" s="1" t="n">
        <x:f>SUM(AM972:AV972)</x:f>
        <x:v>0</x:v>
      </x:c>
      <x:c r="D972" s="1" t="n">
        <x:f>SUM(AW972:BF972)</x:f>
        <x:v>0</x:v>
      </x:c>
      <x:c r="E972" s="17" t="n">
        <x:f>(1-C972/$B$12)*$B$8-C972/$B$12*$B$7</x:f>
        <x:v>0.05</x:v>
      </x:c>
      <x:c r="F972" s="17" t="n">
        <x:f>(1-D972/$B$12)*$C$8-D972/$B$12*$C$7</x:f>
        <x:v>0.09</x:v>
      </x:c>
      <x:c r="G972" s="32" t="n">
        <x:f>$B$11*($B$10*C972/$B$12*$B$7+(1-$B$10)*D972/$B$12*$C$7)</x:f>
        <x:v>0</x:v>
      </x:c>
      <x:c r="H972" s="17" t="n">
        <x:f>$B$10*E972+(1-$B$10)*F972</x:f>
        <x:v>0.07</x:v>
      </x:c>
      <x:c r="I972" s="34"/>
      <x:c r="J972" s="34"/>
      <x:c r="K972" s="34"/>
      <x:c r="L972" s="34"/>
      <x:c r="M972" s="34"/>
      <x:c r="N972" s="34"/>
      <x:c r="O972" s="34"/>
      <x:c r="P972" s="34"/>
      <x:c r="Q972" s="34"/>
      <x:c r="R972" s="39" t="n">
        <x:v>1.4185712658537224</x:v>
      </x:c>
      <x:c r="S972" s="39" t="n">
        <x:v>-1.0147333480846772</x:v>
      </x:c>
      <x:c r="T972" s="39" t="n">
        <x:v>-0.28877442092074046</x:v>
      </x:c>
      <x:c r="U972" s="39" t="n">
        <x:v>-0.15954247414890316</x:v>
      </x:c>
      <x:c r="V972" s="39" t="n">
        <x:v>-1.6305253111602562</x:v>
      </x:c>
      <x:c r="W972" s="39" t="n">
        <x:v>1.577785353051328</x:v>
      </x:c>
      <x:c r="X972" s="39" t="n">
        <x:v>0.6373751179304864</x:v>
      </x:c>
      <x:c r="Y972" s="39" t="n">
        <x:v>0.9484587673524358</x:v>
      </x:c>
      <x:c r="Z972" s="39" t="n">
        <x:v>-0.2220060979791167</x:v>
      </x:c>
      <x:c r="AA972" s="39" t="n">
        <x:v>0.4194505527177493</x:v>
      </x:c>
      <x:c r="AB972" s="39" t="n">
        <x:v>0.38504316440695896</x:v>
      </x:c>
      <x:c r="AC972" s="39" t="n">
        <x:v>-0.33722899681024904</x:v>
      </x:c>
      <x:c r="AD972" s="39" t="n">
        <x:v>-0.9158917957662007</x:v>
      </x:c>
      <x:c r="AE972" s="39" t="n">
        <x:v>0.23139146515395173</x:v>
      </x:c>
      <x:c r="AF972" s="39" t="n">
        <x:v>-0.5682627718587642</x:v>
      </x:c>
      <x:c r="AG972" s="39" t="n">
        <x:v>1.369306174957242</x:v>
      </x:c>
      <x:c r="AH972" s="39" t="n">
        <x:v>-1.5777078182907087</x:v>
      </x:c>
      <x:c r="AI972" s="39" t="n">
        <x:v>-0.8382093913266474</x:v>
      </x:c>
      <x:c r="AJ972" s="39" t="n">
        <x:v>0.9680154847586944</x:v>
      </x:c>
      <x:c r="AK972" s="39" t="n">
        <x:v>0.7469011229629964</x:v>
      </x:c>
      <x:c r="AL972" s="34"/>
      <x:c r="AM972" s="34" t="n">
        <x:f>IF(SQRT($B$9)*$B972+SQRT(1-$B$9)*R972&lt;_xlfn.NORM.S.INV($B$6),1,0)</x:f>
        <x:v>0</x:v>
      </x:c>
      <x:c r="AN972" s="34" t="n">
        <x:f>IF(SQRT($B$9)*$B972+SQRT(1-$B$9)*S972&lt;_xlfn.NORM.S.INV($B$6),1,0)</x:f>
        <x:v>0</x:v>
      </x:c>
      <x:c r="AO972" s="34" t="n">
        <x:f>IF(SQRT($B$9)*$B972+SQRT(1-$B$9)*T972&lt;_xlfn.NORM.S.INV($B$6),1,0)</x:f>
        <x:v>0</x:v>
      </x:c>
      <x:c r="AP972" s="34" t="n">
        <x:f>IF(SQRT($B$9)*$B972+SQRT(1-$B$9)*U972&lt;_xlfn.NORM.S.INV($B$6),1,0)</x:f>
        <x:v>0</x:v>
      </x:c>
      <x:c r="AQ972" s="34" t="n">
        <x:f>IF(SQRT($B$9)*$B972+SQRT(1-$B$9)*V972&lt;_xlfn.NORM.S.INV($B$6),1,0)</x:f>
        <x:v>0</x:v>
      </x:c>
      <x:c r="AR972" s="34" t="n">
        <x:f>IF(SQRT($B$9)*$B972+SQRT(1-$B$9)*W972&lt;_xlfn.NORM.S.INV($B$6),1,0)</x:f>
        <x:v>0</x:v>
      </x:c>
      <x:c r="AS972" s="34" t="n">
        <x:f>IF(SQRT($B$9)*$B972+SQRT(1-$B$9)*X972&lt;_xlfn.NORM.S.INV($B$6),1,0)</x:f>
        <x:v>0</x:v>
      </x:c>
      <x:c r="AT972" s="34" t="n">
        <x:f>IF(SQRT($B$9)*$B972+SQRT(1-$B$9)*Y972&lt;_xlfn.NORM.S.INV($B$6),1,0)</x:f>
        <x:v>0</x:v>
      </x:c>
      <x:c r="AU972" s="34" t="n">
        <x:f>IF(SQRT($B$9)*$B972+SQRT(1-$B$9)*Z972&lt;_xlfn.NORM.S.INV($B$6),1,0)</x:f>
        <x:v>0</x:v>
      </x:c>
      <x:c r="AV972" s="34" t="n">
        <x:f>IF(SQRT($B$9)*$B972+SQRT(1-$B$9)*AA972&lt;_xlfn.NORM.S.INV($B$6),1,0)</x:f>
        <x:v>0</x:v>
      </x:c>
      <x:c r="AW972" s="34" t="n">
        <x:f>IF(SQRT($C$9)*$B972+SQRT(1-$C$9)*AB972&lt;_xlfn.NORM.S.INV($C$6),1,0)</x:f>
        <x:v>0</x:v>
      </x:c>
      <x:c r="AX972" s="34" t="n">
        <x:f>IF(SQRT($C$9)*$B972+SQRT(1-$C$9)*AC972&lt;_xlfn.NORM.S.INV($C$6),1,0)</x:f>
        <x:v>0</x:v>
      </x:c>
      <x:c r="AY972" s="34" t="n">
        <x:f>IF(SQRT($C$9)*$B972+SQRT(1-$C$9)*AD972&lt;_xlfn.NORM.S.INV($C$6),1,0)</x:f>
        <x:v>0</x:v>
      </x:c>
      <x:c r="AZ972" s="34" t="n">
        <x:f>IF(SQRT($C$9)*$B972+SQRT(1-$C$9)*AE972&lt;_xlfn.NORM.S.INV($C$6),1,0)</x:f>
        <x:v>0</x:v>
      </x:c>
      <x:c r="BA972" s="34" t="n">
        <x:f>IF(SQRT($C$9)*$B972+SQRT(1-$C$9)*AF972&lt;_xlfn.NORM.S.INV($C$6),1,0)</x:f>
        <x:v>0</x:v>
      </x:c>
      <x:c r="BB972" s="34" t="n">
        <x:f>IF(SQRT($C$9)*$B972+SQRT(1-$C$9)*AG972&lt;_xlfn.NORM.S.INV($C$6),1,0)</x:f>
        <x:v>0</x:v>
      </x:c>
      <x:c r="BC972" s="34" t="n">
        <x:f>IF(SQRT($C$9)*$B972+SQRT(1-$C$9)*AH972&lt;_xlfn.NORM.S.INV($C$6),1,0)</x:f>
        <x:v>0</x:v>
      </x:c>
      <x:c r="BD972" s="34" t="n">
        <x:f>IF(SQRT($C$9)*$B972+SQRT(1-$C$9)*AI972&lt;_xlfn.NORM.S.INV($C$6),1,0)</x:f>
        <x:v>0</x:v>
      </x:c>
      <x:c r="BE972" s="34" t="n">
        <x:f>IF(SQRT($C$9)*$B972+SQRT(1-$C$9)*AJ972&lt;_xlfn.NORM.S.INV($C$6),1,0)</x:f>
        <x:v>0</x:v>
      </x:c>
      <x:c r="BF972" s="34" t="n">
        <x:f>IF(SQRT($C$9)*$B972+SQRT(1-$C$9)*AK972&lt;_xlfn.NORM.S.INV($C$6),1,0)</x:f>
        <x:v>0</x:v>
      </x:c>
      <x:c r="BG972" s="34"/>
      <x:c r="BH972" s="34"/>
      <x:c r="BI972" s="34" t="n">
        <x:f>$B$11*(($A$1061)*$C972/$B$12*$B$7+(1-$A$1061)*$D972/$B$12*$C$7)</x:f>
        <x:v>0</x:v>
      </x:c>
      <x:c r="BJ972" s="34" t="n">
        <x:f>$B$11*(($A$1062)*$C972/$B$12*$B$7+(1-$A$1062)*$D972/$B$12*$C$7)</x:f>
        <x:v>0</x:v>
      </x:c>
      <x:c r="BK972" s="34" t="n">
        <x:f>$B$11*(($A$1063)*$C972/$B$12*$B$7+(1-$A$1063)*$D972/$B$12*$C$7)</x:f>
        <x:v>0</x:v>
      </x:c>
      <x:c r="BL972" s="34" t="n">
        <x:f>$B$11*(($A$1064)*$C972/$B$12*$B$7+(1-$A$1064)*$D972/$B$12*$C$7)</x:f>
        <x:v>0</x:v>
      </x:c>
      <x:c r="BM972" s="34" t="n">
        <x:f>$B$11*(($A$1065)*$C972/$B$12*$B$7+(1-$A$1065)*$D972/$B$12*$C$7)</x:f>
        <x:v>0</x:v>
      </x:c>
      <x:c r="BN972" s="34" t="n">
        <x:f>$B$11*(($A$1066)*$C972/$B$12*$B$7+(1-$A$1066)*$D972/$B$12*$C$7)</x:f>
        <x:v>0</x:v>
      </x:c>
      <x:c r="BO972" s="34" t="n">
        <x:f>$B$11*(($A$1067)*$C972/$B$12*$B$7+(1-$A$1067)*$D972/$B$12*$C$7)</x:f>
        <x:v>0</x:v>
      </x:c>
      <x:c r="BP972" s="34" t="n">
        <x:f>$B$11*(($A$1068)*$C972/$B$12*$B$7+(1-$A$1068)*$D972/$B$12*$C$7)</x:f>
        <x:v>0</x:v>
      </x:c>
      <x:c r="BQ972" s="34" t="n">
        <x:f>$B$11*(($A$1069)*$C972/$B$12*$B$7+(1-$A$1069)*$D972/$B$12*$C$7)</x:f>
        <x:v>0</x:v>
      </x:c>
      <x:c r="BR972" s="34" t="n">
        <x:f>$B$11*(($A$1070)*$C972/$B$12*$B$7+(1-$A$1070)*$D972/$B$12*$C$7)</x:f>
        <x:v>0</x:v>
      </x:c>
      <x:c r="BS972" s="34" t="n">
        <x:f>$B$11*(($A$1071)*$C972/$B$12*$B$7+(1-$A$1071)*$D972/$B$12*$C$7)</x:f>
        <x:v>0</x:v>
      </x:c>
      <x:c r="BT972" s="34" t="n">
        <x:f>$B$11*(($A$1072)*$C972/$B$12*$B$7+(1-$A$1072)*$D972/$B$12*$C$7)</x:f>
        <x:v>0</x:v>
      </x:c>
      <x:c r="BU972" s="34" t="n">
        <x:f>$B$11*(($A$1073)*$C972/$B$12*$B$7+(1-$A$1073)*$D972/$B$12*$C$7)</x:f>
        <x:v>0</x:v>
      </x:c>
      <x:c r="BV972" s="34" t="n">
        <x:f>$B$11*(($A$1074)*$C972/$B$12*$B$7+(1-$A$1074)*$D972/$B$12*$C$7)</x:f>
        <x:v>0</x:v>
      </x:c>
      <x:c r="BW972" s="34" t="n">
        <x:f>$B$11*(($A$1075)*$C972/$B$12*$B$7+(1-$A$1075)*$D972/$B$12*$C$7)</x:f>
        <x:v>0</x:v>
      </x:c>
      <x:c r="BX972" s="34" t="n">
        <x:f>$B$11*(($A$1076)*$C972/$B$12*$B$7+(1-$A$1076)*$D972/$B$12*$C$7)</x:f>
        <x:v>0</x:v>
      </x:c>
      <x:c r="BY972" s="34" t="n">
        <x:f>$B$11*(($A$1077)*$C972/$B$12*$B$7+(1-$A$1077)*$D972/$B$12*$C$7)</x:f>
        <x:v>0</x:v>
      </x:c>
      <x:c r="BZ972" s="34" t="n">
        <x:f>$B$11*(($A$1078)*$C972/$B$12*$B$7+(1-$A$1078)*$D972/$B$12*$C$7)</x:f>
        <x:v>0</x:v>
      </x:c>
      <x:c r="CA972" s="34" t="n">
        <x:f>$B$11*(($A$1079)*$C972/$B$12*$B$7+(1-$A$1079)*$D972/$B$12*$C$7)</x:f>
        <x:v>0</x:v>
      </x:c>
      <x:c r="CB972" s="34" t="n">
        <x:f>$B$11*(($A$1080)*$C972/$B$12*$B$7+(1-$A$1080)*$D972/$B$12*$C$7)</x:f>
        <x:v>0</x:v>
      </x:c>
      <x:c r="CC972" s="34" t="n">
        <x:f>$B$11*(($A$1081)*$C972/$B$12*$B$7+(1-$A$1081)*$D972/$B$12*$C$7)</x:f>
        <x:v>0</x:v>
      </x:c>
    </x:row>
    <x:row r="973">
      <x:c r="A973" s="34" t="n">
        <x:v>949</x:v>
      </x:c>
      <x:c r="B973" s="39" t="n">
        <x:v>-0.8024441424076807</x:v>
      </x:c>
      <x:c r="C973" s="1" t="n">
        <x:f>SUM(AM973:AV973)</x:f>
        <x:v>0</x:v>
      </x:c>
      <x:c r="D973" s="1" t="n">
        <x:f>SUM(AW973:BF973)</x:f>
        <x:v>0</x:v>
      </x:c>
      <x:c r="E973" s="17" t="n">
        <x:f>(1-C973/$B$12)*$B$8-C973/$B$12*$B$7</x:f>
        <x:v>0.05</x:v>
      </x:c>
      <x:c r="F973" s="17" t="n">
        <x:f>(1-D973/$B$12)*$C$8-D973/$B$12*$C$7</x:f>
        <x:v>0.09</x:v>
      </x:c>
      <x:c r="G973" s="32" t="n">
        <x:f>$B$11*($B$10*C973/$B$12*$B$7+(1-$B$10)*D973/$B$12*$C$7)</x:f>
        <x:v>0</x:v>
      </x:c>
      <x:c r="H973" s="17" t="n">
        <x:f>$B$10*E973+(1-$B$10)*F973</x:f>
        <x:v>0.07</x:v>
      </x:c>
      <x:c r="I973" s="34"/>
      <x:c r="J973" s="34"/>
      <x:c r="K973" s="34"/>
      <x:c r="L973" s="34"/>
      <x:c r="M973" s="34"/>
      <x:c r="N973" s="34"/>
      <x:c r="O973" s="34"/>
      <x:c r="P973" s="34"/>
      <x:c r="Q973" s="34"/>
      <x:c r="R973" s="39" t="n">
        <x:v>0.920561536713087</x:v>
      </x:c>
      <x:c r="S973" s="39" t="n">
        <x:v>-1.955459576293664</x:v>
      </x:c>
      <x:c r="T973" s="39" t="n">
        <x:v>0.7589550573612716</x:v>
      </x:c>
      <x:c r="U973" s="39" t="n">
        <x:v>1.1871466387441831</x:v>
      </x:c>
      <x:c r="V973" s="39" t="n">
        <x:v>0.6397356553206338</x:v>
      </x:c>
      <x:c r="W973" s="39" t="n">
        <x:v>0.022837621986826925</x:v>
      </x:c>
      <x:c r="X973" s="39" t="n">
        <x:v>1.0665978092480064</x:v>
      </x:c>
      <x:c r="Y973" s="39" t="n">
        <x:v>0.5452614375187382</x:v>
      </x:c>
      <x:c r="Z973" s="39" t="n">
        <x:v>1.502671095657427</x:v>
      </x:c>
      <x:c r="AA973" s="39" t="n">
        <x:v>-0.11558345156328416</x:v>
      </x:c>
      <x:c r="AB973" s="39" t="n">
        <x:v>0.004193515912090899</x:v>
      </x:c>
      <x:c r="AC973" s="39" t="n">
        <x:v>0.25008696529704455</x:v>
      </x:c>
      <x:c r="AD973" s="39" t="n">
        <x:v>1.3898698464141097</x:v>
      </x:c>
      <x:c r="AE973" s="39" t="n">
        <x:v>0.3599580876675693</x:v>
      </x:c>
      <x:c r="AF973" s="39" t="n">
        <x:v>1.176096058637398</x:v>
      </x:c>
      <x:c r="AG973" s="39" t="n">
        <x:v>0.2640657059380977</x:v>
      </x:c>
      <x:c r="AH973" s="39" t="n">
        <x:v>-0.6957304134790495</x:v>
      </x:c>
      <x:c r="AI973" s="39" t="n">
        <x:v>-1.3333170399961893</x:v>
      </x:c>
      <x:c r="AJ973" s="39" t="n">
        <x:v>1.0610958741714842</x:v>
      </x:c>
      <x:c r="AK973" s="39" t="n">
        <x:v>0.1628779273739954</x:v>
      </x:c>
      <x:c r="AL973" s="34"/>
      <x:c r="AM973" s="34" t="n">
        <x:f>IF(SQRT($B$9)*$B973+SQRT(1-$B$9)*R973&lt;_xlfn.NORM.S.INV($B$6),1,0)</x:f>
        <x:v>0</x:v>
      </x:c>
      <x:c r="AN973" s="34" t="n">
        <x:f>IF(SQRT($B$9)*$B973+SQRT(1-$B$9)*S973&lt;_xlfn.NORM.S.INV($B$6),1,0)</x:f>
        <x:v>0</x:v>
      </x:c>
      <x:c r="AO973" s="34" t="n">
        <x:f>IF(SQRT($B$9)*$B973+SQRT(1-$B$9)*T973&lt;_xlfn.NORM.S.INV($B$6),1,0)</x:f>
        <x:v>0</x:v>
      </x:c>
      <x:c r="AP973" s="34" t="n">
        <x:f>IF(SQRT($B$9)*$B973+SQRT(1-$B$9)*U973&lt;_xlfn.NORM.S.INV($B$6),1,0)</x:f>
        <x:v>0</x:v>
      </x:c>
      <x:c r="AQ973" s="34" t="n">
        <x:f>IF(SQRT($B$9)*$B973+SQRT(1-$B$9)*V973&lt;_xlfn.NORM.S.INV($B$6),1,0)</x:f>
        <x:v>0</x:v>
      </x:c>
      <x:c r="AR973" s="34" t="n">
        <x:f>IF(SQRT($B$9)*$B973+SQRT(1-$B$9)*W973&lt;_xlfn.NORM.S.INV($B$6),1,0)</x:f>
        <x:v>0</x:v>
      </x:c>
      <x:c r="AS973" s="34" t="n">
        <x:f>IF(SQRT($B$9)*$B973+SQRT(1-$B$9)*X973&lt;_xlfn.NORM.S.INV($B$6),1,0)</x:f>
        <x:v>0</x:v>
      </x:c>
      <x:c r="AT973" s="34" t="n">
        <x:f>IF(SQRT($B$9)*$B973+SQRT(1-$B$9)*Y973&lt;_xlfn.NORM.S.INV($B$6),1,0)</x:f>
        <x:v>0</x:v>
      </x:c>
      <x:c r="AU973" s="34" t="n">
        <x:f>IF(SQRT($B$9)*$B973+SQRT(1-$B$9)*Z973&lt;_xlfn.NORM.S.INV($B$6),1,0)</x:f>
        <x:v>0</x:v>
      </x:c>
      <x:c r="AV973" s="34" t="n">
        <x:f>IF(SQRT($B$9)*$B973+SQRT(1-$B$9)*AA973&lt;_xlfn.NORM.S.INV($B$6),1,0)</x:f>
        <x:v>0</x:v>
      </x:c>
      <x:c r="AW973" s="34" t="n">
        <x:f>IF(SQRT($C$9)*$B973+SQRT(1-$C$9)*AB973&lt;_xlfn.NORM.S.INV($C$6),1,0)</x:f>
        <x:v>0</x:v>
      </x:c>
      <x:c r="AX973" s="34" t="n">
        <x:f>IF(SQRT($C$9)*$B973+SQRT(1-$C$9)*AC973&lt;_xlfn.NORM.S.INV($C$6),1,0)</x:f>
        <x:v>0</x:v>
      </x:c>
      <x:c r="AY973" s="34" t="n">
        <x:f>IF(SQRT($C$9)*$B973+SQRT(1-$C$9)*AD973&lt;_xlfn.NORM.S.INV($C$6),1,0)</x:f>
        <x:v>0</x:v>
      </x:c>
      <x:c r="AZ973" s="34" t="n">
        <x:f>IF(SQRT($C$9)*$B973+SQRT(1-$C$9)*AE973&lt;_xlfn.NORM.S.INV($C$6),1,0)</x:f>
        <x:v>0</x:v>
      </x:c>
      <x:c r="BA973" s="34" t="n">
        <x:f>IF(SQRT($C$9)*$B973+SQRT(1-$C$9)*AF973&lt;_xlfn.NORM.S.INV($C$6),1,0)</x:f>
        <x:v>0</x:v>
      </x:c>
      <x:c r="BB973" s="34" t="n">
        <x:f>IF(SQRT($C$9)*$B973+SQRT(1-$C$9)*AG973&lt;_xlfn.NORM.S.INV($C$6),1,0)</x:f>
        <x:v>0</x:v>
      </x:c>
      <x:c r="BC973" s="34" t="n">
        <x:f>IF(SQRT($C$9)*$B973+SQRT(1-$C$9)*AH973&lt;_xlfn.NORM.S.INV($C$6),1,0)</x:f>
        <x:v>0</x:v>
      </x:c>
      <x:c r="BD973" s="34" t="n">
        <x:f>IF(SQRT($C$9)*$B973+SQRT(1-$C$9)*AI973&lt;_xlfn.NORM.S.INV($C$6),1,0)</x:f>
        <x:v>0</x:v>
      </x:c>
      <x:c r="BE973" s="34" t="n">
        <x:f>IF(SQRT($C$9)*$B973+SQRT(1-$C$9)*AJ973&lt;_xlfn.NORM.S.INV($C$6),1,0)</x:f>
        <x:v>0</x:v>
      </x:c>
      <x:c r="BF973" s="34" t="n">
        <x:f>IF(SQRT($C$9)*$B973+SQRT(1-$C$9)*AK973&lt;_xlfn.NORM.S.INV($C$6),1,0)</x:f>
        <x:v>0</x:v>
      </x:c>
      <x:c r="BG973" s="34"/>
      <x:c r="BH973" s="34"/>
      <x:c r="BI973" s="34" t="n">
        <x:f>$B$11*(($A$1061)*$C973/$B$12*$B$7+(1-$A$1061)*$D973/$B$12*$C$7)</x:f>
        <x:v>0</x:v>
      </x:c>
      <x:c r="BJ973" s="34" t="n">
        <x:f>$B$11*(($A$1062)*$C973/$B$12*$B$7+(1-$A$1062)*$D973/$B$12*$C$7)</x:f>
        <x:v>0</x:v>
      </x:c>
      <x:c r="BK973" s="34" t="n">
        <x:f>$B$11*(($A$1063)*$C973/$B$12*$B$7+(1-$A$1063)*$D973/$B$12*$C$7)</x:f>
        <x:v>0</x:v>
      </x:c>
      <x:c r="BL973" s="34" t="n">
        <x:f>$B$11*(($A$1064)*$C973/$B$12*$B$7+(1-$A$1064)*$D973/$B$12*$C$7)</x:f>
        <x:v>0</x:v>
      </x:c>
      <x:c r="BM973" s="34" t="n">
        <x:f>$B$11*(($A$1065)*$C973/$B$12*$B$7+(1-$A$1065)*$D973/$B$12*$C$7)</x:f>
        <x:v>0</x:v>
      </x:c>
      <x:c r="BN973" s="34" t="n">
        <x:f>$B$11*(($A$1066)*$C973/$B$12*$B$7+(1-$A$1066)*$D973/$B$12*$C$7)</x:f>
        <x:v>0</x:v>
      </x:c>
      <x:c r="BO973" s="34" t="n">
        <x:f>$B$11*(($A$1067)*$C973/$B$12*$B$7+(1-$A$1067)*$D973/$B$12*$C$7)</x:f>
        <x:v>0</x:v>
      </x:c>
      <x:c r="BP973" s="34" t="n">
        <x:f>$B$11*(($A$1068)*$C973/$B$12*$B$7+(1-$A$1068)*$D973/$B$12*$C$7)</x:f>
        <x:v>0</x:v>
      </x:c>
      <x:c r="BQ973" s="34" t="n">
        <x:f>$B$11*(($A$1069)*$C973/$B$12*$B$7+(1-$A$1069)*$D973/$B$12*$C$7)</x:f>
        <x:v>0</x:v>
      </x:c>
      <x:c r="BR973" s="34" t="n">
        <x:f>$B$11*(($A$1070)*$C973/$B$12*$B$7+(1-$A$1070)*$D973/$B$12*$C$7)</x:f>
        <x:v>0</x:v>
      </x:c>
      <x:c r="BS973" s="34" t="n">
        <x:f>$B$11*(($A$1071)*$C973/$B$12*$B$7+(1-$A$1071)*$D973/$B$12*$C$7)</x:f>
        <x:v>0</x:v>
      </x:c>
      <x:c r="BT973" s="34" t="n">
        <x:f>$B$11*(($A$1072)*$C973/$B$12*$B$7+(1-$A$1072)*$D973/$B$12*$C$7)</x:f>
        <x:v>0</x:v>
      </x:c>
      <x:c r="BU973" s="34" t="n">
        <x:f>$B$11*(($A$1073)*$C973/$B$12*$B$7+(1-$A$1073)*$D973/$B$12*$C$7)</x:f>
        <x:v>0</x:v>
      </x:c>
      <x:c r="BV973" s="34" t="n">
        <x:f>$B$11*(($A$1074)*$C973/$B$12*$B$7+(1-$A$1074)*$D973/$B$12*$C$7)</x:f>
        <x:v>0</x:v>
      </x:c>
      <x:c r="BW973" s="34" t="n">
        <x:f>$B$11*(($A$1075)*$C973/$B$12*$B$7+(1-$A$1075)*$D973/$B$12*$C$7)</x:f>
        <x:v>0</x:v>
      </x:c>
      <x:c r="BX973" s="34" t="n">
        <x:f>$B$11*(($A$1076)*$C973/$B$12*$B$7+(1-$A$1076)*$D973/$B$12*$C$7)</x:f>
        <x:v>0</x:v>
      </x:c>
      <x:c r="BY973" s="34" t="n">
        <x:f>$B$11*(($A$1077)*$C973/$B$12*$B$7+(1-$A$1077)*$D973/$B$12*$C$7)</x:f>
        <x:v>0</x:v>
      </x:c>
      <x:c r="BZ973" s="34" t="n">
        <x:f>$B$11*(($A$1078)*$C973/$B$12*$B$7+(1-$A$1078)*$D973/$B$12*$C$7)</x:f>
        <x:v>0</x:v>
      </x:c>
      <x:c r="CA973" s="34" t="n">
        <x:f>$B$11*(($A$1079)*$C973/$B$12*$B$7+(1-$A$1079)*$D973/$B$12*$C$7)</x:f>
        <x:v>0</x:v>
      </x:c>
      <x:c r="CB973" s="34" t="n">
        <x:f>$B$11*(($A$1080)*$C973/$B$12*$B$7+(1-$A$1080)*$D973/$B$12*$C$7)</x:f>
        <x:v>0</x:v>
      </x:c>
      <x:c r="CC973" s="34" t="n">
        <x:f>$B$11*(($A$1081)*$C973/$B$12*$B$7+(1-$A$1081)*$D973/$B$12*$C$7)</x:f>
        <x:v>0</x:v>
      </x:c>
    </x:row>
    <x:row r="974">
      <x:c r="A974" s="34" t="n">
        <x:v>950</x:v>
      </x:c>
      <x:c r="B974" s="39" t="n">
        <x:v>-0.06820887688344958</x:v>
      </x:c>
      <x:c r="C974" s="1" t="n">
        <x:f>SUM(AM974:AV974)</x:f>
        <x:v>1</x:v>
      </x:c>
      <x:c r="D974" s="1" t="n">
        <x:f>SUM(AW974:BF974)</x:f>
        <x:v>0</x:v>
      </x:c>
      <x:c r="E974" s="17" t="n">
        <x:f>(1-C974/$B$12)*$B$8-C974/$B$12*$B$7</x:f>
        <x:v>0.0049999999999999975</x:v>
      </x:c>
      <x:c r="F974" s="17" t="n">
        <x:f>(1-D974/$B$12)*$C$8-D974/$B$12*$C$7</x:f>
        <x:v>0.09</x:v>
      </x:c>
      <x:c r="G974" s="32" t="n">
        <x:f>$B$11*($B$10*C974/$B$12*$B$7+(1-$B$10)*D974/$B$12*$C$7)</x:f>
        <x:v>200.00000000000003</x:v>
      </x:c>
      <x:c r="H974" s="17" t="n">
        <x:f>$B$10*E974+(1-$B$10)*F974</x:f>
        <x:v>0.0475</x:v>
      </x:c>
      <x:c r="I974" s="34"/>
      <x:c r="J974" s="34"/>
      <x:c r="K974" s="34"/>
      <x:c r="L974" s="34"/>
      <x:c r="M974" s="34"/>
      <x:c r="N974" s="34"/>
      <x:c r="O974" s="34"/>
      <x:c r="P974" s="34"/>
      <x:c r="Q974" s="34"/>
      <x:c r="R974" s="39" t="n">
        <x:v>-1.9695040799779597</x:v>
      </x:c>
      <x:c r="S974" s="39" t="n">
        <x:v>-2.6304123786360725</x:v>
      </x:c>
      <x:c r="T974" s="39" t="n">
        <x:v>-0.472469366232091</x:v>
      </x:c>
      <x:c r="U974" s="39" t="n">
        <x:v>0.5553468868049628</x:v>
      </x:c>
      <x:c r="V974" s="39" t="n">
        <x:v>0.3215926872906054</x:v>
      </x:c>
      <x:c r="W974" s="39" t="n">
        <x:v>0.21187037075546652</x:v>
      </x:c>
      <x:c r="X974" s="39" t="n">
        <x:v>0.18626249821101754</x:v>
      </x:c>
      <x:c r="Y974" s="39" t="n">
        <x:v>0.23884302730721657</x:v>
      </x:c>
      <x:c r="Z974" s="39" t="n">
        <x:v>0.1714155044465615</x:v>
      </x:c>
      <x:c r="AA974" s="39" t="n">
        <x:v>-0.4558492632141359</x:v>
      </x:c>
      <x:c r="AB974" s="39" t="n">
        <x:v>-0.3935829863393744</x:v>
      </x:c>
      <x:c r="AC974" s="39" t="n">
        <x:v>0.42426678700268483</x:v>
      </x:c>
      <x:c r="AD974" s="39" t="n">
        <x:v>0.39130606216787917</x:v>
      </x:c>
      <x:c r="AE974" s="39" t="n">
        <x:v>-0.1680869339997709</x:v>
      </x:c>
      <x:c r="AF974" s="39" t="n">
        <x:v>0.18862847653942805</x:v>
      </x:c>
      <x:c r="AG974" s="39" t="n">
        <x:v>-0.18890808664994352</x:v>
      </x:c>
      <x:c r="AH974" s="39" t="n">
        <x:v>-0.05574839886023248</x:v>
      </x:c>
      <x:c r="AI974" s="39" t="n">
        <x:v>0.4302613035987327</x:v>
      </x:c>
      <x:c r="AJ974" s="39" t="n">
        <x:v>-0.6060125498403041</x:v>
      </x:c>
      <x:c r="AK974" s="39" t="n">
        <x:v>-0.8562420336253533</x:v>
      </x:c>
      <x:c r="AL974" s="34"/>
      <x:c r="AM974" s="34" t="n">
        <x:f>IF(SQRT($B$9)*$B974+SQRT(1-$B$9)*R974&lt;_xlfn.NORM.S.INV($B$6),1,0)</x:f>
        <x:v>0</x:v>
      </x:c>
      <x:c r="AN974" s="34" t="n">
        <x:f>IF(SQRT($B$9)*$B974+SQRT(1-$B$9)*S974&lt;_xlfn.NORM.S.INV($B$6),1,0)</x:f>
        <x:v>1</x:v>
      </x:c>
      <x:c r="AO974" s="34" t="n">
        <x:f>IF(SQRT($B$9)*$B974+SQRT(1-$B$9)*T974&lt;_xlfn.NORM.S.INV($B$6),1,0)</x:f>
        <x:v>0</x:v>
      </x:c>
      <x:c r="AP974" s="34" t="n">
        <x:f>IF(SQRT($B$9)*$B974+SQRT(1-$B$9)*U974&lt;_xlfn.NORM.S.INV($B$6),1,0)</x:f>
        <x:v>0</x:v>
      </x:c>
      <x:c r="AQ974" s="34" t="n">
        <x:f>IF(SQRT($B$9)*$B974+SQRT(1-$B$9)*V974&lt;_xlfn.NORM.S.INV($B$6),1,0)</x:f>
        <x:v>0</x:v>
      </x:c>
      <x:c r="AR974" s="34" t="n">
        <x:f>IF(SQRT($B$9)*$B974+SQRT(1-$B$9)*W974&lt;_xlfn.NORM.S.INV($B$6),1,0)</x:f>
        <x:v>0</x:v>
      </x:c>
      <x:c r="AS974" s="34" t="n">
        <x:f>IF(SQRT($B$9)*$B974+SQRT(1-$B$9)*X974&lt;_xlfn.NORM.S.INV($B$6),1,0)</x:f>
        <x:v>0</x:v>
      </x:c>
      <x:c r="AT974" s="34" t="n">
        <x:f>IF(SQRT($B$9)*$B974+SQRT(1-$B$9)*Y974&lt;_xlfn.NORM.S.INV($B$6),1,0)</x:f>
        <x:v>0</x:v>
      </x:c>
      <x:c r="AU974" s="34" t="n">
        <x:f>IF(SQRT($B$9)*$B974+SQRT(1-$B$9)*Z974&lt;_xlfn.NORM.S.INV($B$6),1,0)</x:f>
        <x:v>0</x:v>
      </x:c>
      <x:c r="AV974" s="34" t="n">
        <x:f>IF(SQRT($B$9)*$B974+SQRT(1-$B$9)*AA974&lt;_xlfn.NORM.S.INV($B$6),1,0)</x:f>
        <x:v>0</x:v>
      </x:c>
      <x:c r="AW974" s="34" t="n">
        <x:f>IF(SQRT($C$9)*$B974+SQRT(1-$C$9)*AB974&lt;_xlfn.NORM.S.INV($C$6),1,0)</x:f>
        <x:v>0</x:v>
      </x:c>
      <x:c r="AX974" s="34" t="n">
        <x:f>IF(SQRT($C$9)*$B974+SQRT(1-$C$9)*AC974&lt;_xlfn.NORM.S.INV($C$6),1,0)</x:f>
        <x:v>0</x:v>
      </x:c>
      <x:c r="AY974" s="34" t="n">
        <x:f>IF(SQRT($C$9)*$B974+SQRT(1-$C$9)*AD974&lt;_xlfn.NORM.S.INV($C$6),1,0)</x:f>
        <x:v>0</x:v>
      </x:c>
      <x:c r="AZ974" s="34" t="n">
        <x:f>IF(SQRT($C$9)*$B974+SQRT(1-$C$9)*AE974&lt;_xlfn.NORM.S.INV($C$6),1,0)</x:f>
        <x:v>0</x:v>
      </x:c>
      <x:c r="BA974" s="34" t="n">
        <x:f>IF(SQRT($C$9)*$B974+SQRT(1-$C$9)*AF974&lt;_xlfn.NORM.S.INV($C$6),1,0)</x:f>
        <x:v>0</x:v>
      </x:c>
      <x:c r="BB974" s="34" t="n">
        <x:f>IF(SQRT($C$9)*$B974+SQRT(1-$C$9)*AG974&lt;_xlfn.NORM.S.INV($C$6),1,0)</x:f>
        <x:v>0</x:v>
      </x:c>
      <x:c r="BC974" s="34" t="n">
        <x:f>IF(SQRT($C$9)*$B974+SQRT(1-$C$9)*AH974&lt;_xlfn.NORM.S.INV($C$6),1,0)</x:f>
        <x:v>0</x:v>
      </x:c>
      <x:c r="BD974" s="34" t="n">
        <x:f>IF(SQRT($C$9)*$B974+SQRT(1-$C$9)*AI974&lt;_xlfn.NORM.S.INV($C$6),1,0)</x:f>
        <x:v>0</x:v>
      </x:c>
      <x:c r="BE974" s="34" t="n">
        <x:f>IF(SQRT($C$9)*$B974+SQRT(1-$C$9)*AJ974&lt;_xlfn.NORM.S.INV($C$6),1,0)</x:f>
        <x:v>0</x:v>
      </x:c>
      <x:c r="BF974" s="34" t="n">
        <x:f>IF(SQRT($C$9)*$B974+SQRT(1-$C$9)*AK974&lt;_xlfn.NORM.S.INV($C$6),1,0)</x:f>
        <x:v>0</x:v>
      </x:c>
      <x:c r="BG974" s="34"/>
      <x:c r="BH974" s="34"/>
      <x:c r="BI974" s="34" t="n">
        <x:f>$B$11*(($A$1061)*$C974/$B$12*$B$7+(1-$A$1061)*$D974/$B$12*$C$7)</x:f>
        <x:v>0</x:v>
      </x:c>
      <x:c r="BJ974" s="34" t="n">
        <x:f>$B$11*(($A$1062)*$C974/$B$12*$B$7+(1-$A$1062)*$D974/$B$12*$C$7)</x:f>
        <x:v>20</x:v>
      </x:c>
      <x:c r="BK974" s="34" t="n">
        <x:f>$B$11*(($A$1063)*$C974/$B$12*$B$7+(1-$A$1063)*$D974/$B$12*$C$7)</x:f>
        <x:v>40</x:v>
      </x:c>
      <x:c r="BL974" s="34" t="n">
        <x:f>$B$11*(($A$1064)*$C974/$B$12*$B$7+(1-$A$1064)*$D974/$B$12*$C$7)</x:f>
        <x:v>60</x:v>
      </x:c>
      <x:c r="BM974" s="34" t="n">
        <x:f>$B$11*(($A$1065)*$C974/$B$12*$B$7+(1-$A$1065)*$D974/$B$12*$C$7)</x:f>
        <x:v>80</x:v>
      </x:c>
      <x:c r="BN974" s="34" t="n">
        <x:f>$B$11*(($A$1066)*$C974/$B$12*$B$7+(1-$A$1066)*$D974/$B$12*$C$7)</x:f>
        <x:v>100.00000000000001</x:v>
      </x:c>
      <x:c r="BO974" s="34" t="n">
        <x:f>$B$11*(($A$1067)*$C974/$B$12*$B$7+(1-$A$1067)*$D974/$B$12*$C$7)</x:f>
        <x:v>120</x:v>
      </x:c>
      <x:c r="BP974" s="34" t="n">
        <x:f>$B$11*(($A$1068)*$C974/$B$12*$B$7+(1-$A$1068)*$D974/$B$12*$C$7)</x:f>
        <x:v>139.99999999999997</x:v>
      </x:c>
      <x:c r="BQ974" s="34" t="n">
        <x:f>$B$11*(($A$1069)*$C974/$B$12*$B$7+(1-$A$1069)*$D974/$B$12*$C$7)</x:f>
        <x:v>160</x:v>
      </x:c>
      <x:c r="BR974" s="34" t="n">
        <x:f>$B$11*(($A$1070)*$C974/$B$12*$B$7+(1-$A$1070)*$D974/$B$12*$C$7)</x:f>
        <x:v>180</x:v>
      </x:c>
      <x:c r="BS974" s="34" t="n">
        <x:f>$B$11*(($A$1071)*$C974/$B$12*$B$7+(1-$A$1071)*$D974/$B$12*$C$7)</x:f>
        <x:v>200.00000000000003</x:v>
      </x:c>
      <x:c r="BT974" s="34" t="n">
        <x:f>$B$11*(($A$1072)*$C974/$B$12*$B$7+(1-$A$1072)*$D974/$B$12*$C$7)</x:f>
        <x:v>220.00000000000006</x:v>
      </x:c>
      <x:c r="BU974" s="34" t="n">
        <x:f>$B$11*(($A$1073)*$C974/$B$12*$B$7+(1-$A$1073)*$D974/$B$12*$C$7)</x:f>
        <x:v>240</x:v>
      </x:c>
      <x:c r="BV974" s="34" t="n">
        <x:f>$B$11*(($A$1074)*$C974/$B$12*$B$7+(1-$A$1074)*$D974/$B$12*$C$7)</x:f>
        <x:v>260</x:v>
      </x:c>
      <x:c r="BW974" s="34" t="n">
        <x:f>$B$11*(($A$1075)*$C974/$B$12*$B$7+(1-$A$1075)*$D974/$B$12*$C$7)</x:f>
        <x:v>279.99999999999994</x:v>
      </x:c>
      <x:c r="BX974" s="34" t="n">
        <x:f>$B$11*(($A$1076)*$C974/$B$12*$B$7+(1-$A$1076)*$D974/$B$12*$C$7)</x:f>
        <x:v>300</x:v>
      </x:c>
      <x:c r="BY974" s="34" t="n">
        <x:f>$B$11*(($A$1077)*$C974/$B$12*$B$7+(1-$A$1077)*$D974/$B$12*$C$7)</x:f>
        <x:v>320</x:v>
      </x:c>
      <x:c r="BZ974" s="34" t="n">
        <x:f>$B$11*(($A$1078)*$C974/$B$12*$B$7+(1-$A$1078)*$D974/$B$12*$C$7)</x:f>
        <x:v>339.99999999999994</x:v>
      </x:c>
      <x:c r="CA974" s="34" t="n">
        <x:f>$B$11*(($A$1079)*$C974/$B$12*$B$7+(1-$A$1079)*$D974/$B$12*$C$7)</x:f>
        <x:v>360</x:v>
      </x:c>
      <x:c r="CB974" s="34" t="n">
        <x:f>$B$11*(($A$1080)*$C974/$B$12*$B$7+(1-$A$1080)*$D974/$B$12*$C$7)</x:f>
        <x:v>380.00000000000006</x:v>
      </x:c>
      <x:c r="CC974" s="34" t="n">
        <x:f>$B$11*(($A$1081)*$C974/$B$12*$B$7+(1-$A$1081)*$D974/$B$12*$C$7)</x:f>
        <x:v>400.00000000000006</x:v>
      </x:c>
    </x:row>
    <x:row r="975">
      <x:c r="A975" s="34" t="n">
        <x:v>951</x:v>
      </x:c>
      <x:c r="B975" s="39" t="n">
        <x:v>0.9486981822893569</x:v>
      </x:c>
      <x:c r="C975" s="1" t="n">
        <x:f>SUM(AM975:AV975)</x:f>
        <x:v>0</x:v>
      </x:c>
      <x:c r="D975" s="1" t="n">
        <x:f>SUM(AW975:BF975)</x:f>
        <x:v>0</x:v>
      </x:c>
      <x:c r="E975" s="17" t="n">
        <x:f>(1-C975/$B$12)*$B$8-C975/$B$12*$B$7</x:f>
        <x:v>0.05</x:v>
      </x:c>
      <x:c r="F975" s="17" t="n">
        <x:f>(1-D975/$B$12)*$C$8-D975/$B$12*$C$7</x:f>
        <x:v>0.09</x:v>
      </x:c>
      <x:c r="G975" s="32" t="n">
        <x:f>$B$11*($B$10*C975/$B$12*$B$7+(1-$B$10)*D975/$B$12*$C$7)</x:f>
        <x:v>0</x:v>
      </x:c>
      <x:c r="H975" s="17" t="n">
        <x:f>$B$10*E975+(1-$B$10)*F975</x:f>
        <x:v>0.07</x:v>
      </x:c>
      <x:c r="I975" s="34"/>
      <x:c r="J975" s="34"/>
      <x:c r="K975" s="34"/>
      <x:c r="L975" s="34"/>
      <x:c r="M975" s="34"/>
      <x:c r="N975" s="34"/>
      <x:c r="O975" s="34"/>
      <x:c r="P975" s="34"/>
      <x:c r="Q975" s="34"/>
      <x:c r="R975" s="39" t="n">
        <x:v>0.40220616679500176</x:v>
      </x:c>
      <x:c r="S975" s="39" t="n">
        <x:v>0.6347485949195587</x:v>
      </x:c>
      <x:c r="T975" s="39" t="n">
        <x:v>1.878858699938011</x:v>
      </x:c>
      <x:c r="U975" s="39" t="n">
        <x:v>1.4345838385816432</x:v>
      </x:c>
      <x:c r="V975" s="39" t="n">
        <x:v>-0.5539836413229453</x:v>
      </x:c>
      <x:c r="W975" s="39" t="n">
        <x:v>-1.0916667603642543</x:v>
      </x:c>
      <x:c r="X975" s="39" t="n">
        <x:v>0.07019655701609034</x:v>
      </x:c>
      <x:c r="Y975" s="39" t="n">
        <x:v>1.4564838934892828</x:v>
      </x:c>
      <x:c r="Z975" s="39" t="n">
        <x:v>-0.710324795097909</x:v>
      </x:c>
      <x:c r="AA975" s="39" t="n">
        <x:v>-0.4008411937674753</x:v>
      </x:c>
      <x:c r="AB975" s="39" t="n">
        <x:v>-0.3160526572120051</x:v>
      </x:c>
      <x:c r="AC975" s="39" t="n">
        <x:v>0.8025708212932371</x:v>
      </x:c>
      <x:c r="AD975" s="39" t="n">
        <x:v>0.6347753980277213</x:v>
      </x:c>
      <x:c r="AE975" s="39" t="n">
        <x:v>-0.0928324616388219</x:v>
      </x:c>
      <x:c r="AF975" s="39" t="n">
        <x:v>-0.9371973284696484</x:v>
      </x:c>
      <x:c r="AG975" s="39" t="n">
        <x:v>-0.1545305073805152</x:v>
      </x:c>
      <x:c r="AH975" s="39" t="n">
        <x:v>1.0881520029054617</x:v>
      </x:c>
      <x:c r="AI975" s="39" t="n">
        <x:v>-1.274990225791384</x:v>
      </x:c>
      <x:c r="AJ975" s="39" t="n">
        <x:v>-0.159057135296341</x:v>
      </x:c>
      <x:c r="AK975" s="39" t="n">
        <x:v>0.9144120933075125</x:v>
      </x:c>
      <x:c r="AL975" s="34"/>
      <x:c r="AM975" s="34" t="n">
        <x:f>IF(SQRT($B$9)*$B975+SQRT(1-$B$9)*R975&lt;_xlfn.NORM.S.INV($B$6),1,0)</x:f>
        <x:v>0</x:v>
      </x:c>
      <x:c r="AN975" s="34" t="n">
        <x:f>IF(SQRT($B$9)*$B975+SQRT(1-$B$9)*S975&lt;_xlfn.NORM.S.INV($B$6),1,0)</x:f>
        <x:v>0</x:v>
      </x:c>
      <x:c r="AO975" s="34" t="n">
        <x:f>IF(SQRT($B$9)*$B975+SQRT(1-$B$9)*T975&lt;_xlfn.NORM.S.INV($B$6),1,0)</x:f>
        <x:v>0</x:v>
      </x:c>
      <x:c r="AP975" s="34" t="n">
        <x:f>IF(SQRT($B$9)*$B975+SQRT(1-$B$9)*U975&lt;_xlfn.NORM.S.INV($B$6),1,0)</x:f>
        <x:v>0</x:v>
      </x:c>
      <x:c r="AQ975" s="34" t="n">
        <x:f>IF(SQRT($B$9)*$B975+SQRT(1-$B$9)*V975&lt;_xlfn.NORM.S.INV($B$6),1,0)</x:f>
        <x:v>0</x:v>
      </x:c>
      <x:c r="AR975" s="34" t="n">
        <x:f>IF(SQRT($B$9)*$B975+SQRT(1-$B$9)*W975&lt;_xlfn.NORM.S.INV($B$6),1,0)</x:f>
        <x:v>0</x:v>
      </x:c>
      <x:c r="AS975" s="34" t="n">
        <x:f>IF(SQRT($B$9)*$B975+SQRT(1-$B$9)*X975&lt;_xlfn.NORM.S.INV($B$6),1,0)</x:f>
        <x:v>0</x:v>
      </x:c>
      <x:c r="AT975" s="34" t="n">
        <x:f>IF(SQRT($B$9)*$B975+SQRT(1-$B$9)*Y975&lt;_xlfn.NORM.S.INV($B$6),1,0)</x:f>
        <x:v>0</x:v>
      </x:c>
      <x:c r="AU975" s="34" t="n">
        <x:f>IF(SQRT($B$9)*$B975+SQRT(1-$B$9)*Z975&lt;_xlfn.NORM.S.INV($B$6),1,0)</x:f>
        <x:v>0</x:v>
      </x:c>
      <x:c r="AV975" s="34" t="n">
        <x:f>IF(SQRT($B$9)*$B975+SQRT(1-$B$9)*AA975&lt;_xlfn.NORM.S.INV($B$6),1,0)</x:f>
        <x:v>0</x:v>
      </x:c>
      <x:c r="AW975" s="34" t="n">
        <x:f>IF(SQRT($C$9)*$B975+SQRT(1-$C$9)*AB975&lt;_xlfn.NORM.S.INV($C$6),1,0)</x:f>
        <x:v>0</x:v>
      </x:c>
      <x:c r="AX975" s="34" t="n">
        <x:f>IF(SQRT($C$9)*$B975+SQRT(1-$C$9)*AC975&lt;_xlfn.NORM.S.INV($C$6),1,0)</x:f>
        <x:v>0</x:v>
      </x:c>
      <x:c r="AY975" s="34" t="n">
        <x:f>IF(SQRT($C$9)*$B975+SQRT(1-$C$9)*AD975&lt;_xlfn.NORM.S.INV($C$6),1,0)</x:f>
        <x:v>0</x:v>
      </x:c>
      <x:c r="AZ975" s="34" t="n">
        <x:f>IF(SQRT($C$9)*$B975+SQRT(1-$C$9)*AE975&lt;_xlfn.NORM.S.INV($C$6),1,0)</x:f>
        <x:v>0</x:v>
      </x:c>
      <x:c r="BA975" s="34" t="n">
        <x:f>IF(SQRT($C$9)*$B975+SQRT(1-$C$9)*AF975&lt;_xlfn.NORM.S.INV($C$6),1,0)</x:f>
        <x:v>0</x:v>
      </x:c>
      <x:c r="BB975" s="34" t="n">
        <x:f>IF(SQRT($C$9)*$B975+SQRT(1-$C$9)*AG975&lt;_xlfn.NORM.S.INV($C$6),1,0)</x:f>
        <x:v>0</x:v>
      </x:c>
      <x:c r="BC975" s="34" t="n">
        <x:f>IF(SQRT($C$9)*$B975+SQRT(1-$C$9)*AH975&lt;_xlfn.NORM.S.INV($C$6),1,0)</x:f>
        <x:v>0</x:v>
      </x:c>
      <x:c r="BD975" s="34" t="n">
        <x:f>IF(SQRT($C$9)*$B975+SQRT(1-$C$9)*AI975&lt;_xlfn.NORM.S.INV($C$6),1,0)</x:f>
        <x:v>0</x:v>
      </x:c>
      <x:c r="BE975" s="34" t="n">
        <x:f>IF(SQRT($C$9)*$B975+SQRT(1-$C$9)*AJ975&lt;_xlfn.NORM.S.INV($C$6),1,0)</x:f>
        <x:v>0</x:v>
      </x:c>
      <x:c r="BF975" s="34" t="n">
        <x:f>IF(SQRT($C$9)*$B975+SQRT(1-$C$9)*AK975&lt;_xlfn.NORM.S.INV($C$6),1,0)</x:f>
        <x:v>0</x:v>
      </x:c>
      <x:c r="BG975" s="34"/>
      <x:c r="BH975" s="34"/>
      <x:c r="BI975" s="34" t="n">
        <x:f>$B$11*(($A$1061)*$C975/$B$12*$B$7+(1-$A$1061)*$D975/$B$12*$C$7)</x:f>
        <x:v>0</x:v>
      </x:c>
      <x:c r="BJ975" s="34" t="n">
        <x:f>$B$11*(($A$1062)*$C975/$B$12*$B$7+(1-$A$1062)*$D975/$B$12*$C$7)</x:f>
        <x:v>0</x:v>
      </x:c>
      <x:c r="BK975" s="34" t="n">
        <x:f>$B$11*(($A$1063)*$C975/$B$12*$B$7+(1-$A$1063)*$D975/$B$12*$C$7)</x:f>
        <x:v>0</x:v>
      </x:c>
      <x:c r="BL975" s="34" t="n">
        <x:f>$B$11*(($A$1064)*$C975/$B$12*$B$7+(1-$A$1064)*$D975/$B$12*$C$7)</x:f>
        <x:v>0</x:v>
      </x:c>
      <x:c r="BM975" s="34" t="n">
        <x:f>$B$11*(($A$1065)*$C975/$B$12*$B$7+(1-$A$1065)*$D975/$B$12*$C$7)</x:f>
        <x:v>0</x:v>
      </x:c>
      <x:c r="BN975" s="34" t="n">
        <x:f>$B$11*(($A$1066)*$C975/$B$12*$B$7+(1-$A$1066)*$D975/$B$12*$C$7)</x:f>
        <x:v>0</x:v>
      </x:c>
      <x:c r="BO975" s="34" t="n">
        <x:f>$B$11*(($A$1067)*$C975/$B$12*$B$7+(1-$A$1067)*$D975/$B$12*$C$7)</x:f>
        <x:v>0</x:v>
      </x:c>
      <x:c r="BP975" s="34" t="n">
        <x:f>$B$11*(($A$1068)*$C975/$B$12*$B$7+(1-$A$1068)*$D975/$B$12*$C$7)</x:f>
        <x:v>0</x:v>
      </x:c>
      <x:c r="BQ975" s="34" t="n">
        <x:f>$B$11*(($A$1069)*$C975/$B$12*$B$7+(1-$A$1069)*$D975/$B$12*$C$7)</x:f>
        <x:v>0</x:v>
      </x:c>
      <x:c r="BR975" s="34" t="n">
        <x:f>$B$11*(($A$1070)*$C975/$B$12*$B$7+(1-$A$1070)*$D975/$B$12*$C$7)</x:f>
        <x:v>0</x:v>
      </x:c>
      <x:c r="BS975" s="34" t="n">
        <x:f>$B$11*(($A$1071)*$C975/$B$12*$B$7+(1-$A$1071)*$D975/$B$12*$C$7)</x:f>
        <x:v>0</x:v>
      </x:c>
      <x:c r="BT975" s="34" t="n">
        <x:f>$B$11*(($A$1072)*$C975/$B$12*$B$7+(1-$A$1072)*$D975/$B$12*$C$7)</x:f>
        <x:v>0</x:v>
      </x:c>
      <x:c r="BU975" s="34" t="n">
        <x:f>$B$11*(($A$1073)*$C975/$B$12*$B$7+(1-$A$1073)*$D975/$B$12*$C$7)</x:f>
        <x:v>0</x:v>
      </x:c>
      <x:c r="BV975" s="34" t="n">
        <x:f>$B$11*(($A$1074)*$C975/$B$12*$B$7+(1-$A$1074)*$D975/$B$12*$C$7)</x:f>
        <x:v>0</x:v>
      </x:c>
      <x:c r="BW975" s="34" t="n">
        <x:f>$B$11*(($A$1075)*$C975/$B$12*$B$7+(1-$A$1075)*$D975/$B$12*$C$7)</x:f>
        <x:v>0</x:v>
      </x:c>
      <x:c r="BX975" s="34" t="n">
        <x:f>$B$11*(($A$1076)*$C975/$B$12*$B$7+(1-$A$1076)*$D975/$B$12*$C$7)</x:f>
        <x:v>0</x:v>
      </x:c>
      <x:c r="BY975" s="34" t="n">
        <x:f>$B$11*(($A$1077)*$C975/$B$12*$B$7+(1-$A$1077)*$D975/$B$12*$C$7)</x:f>
        <x:v>0</x:v>
      </x:c>
      <x:c r="BZ975" s="34" t="n">
        <x:f>$B$11*(($A$1078)*$C975/$B$12*$B$7+(1-$A$1078)*$D975/$B$12*$C$7)</x:f>
        <x:v>0</x:v>
      </x:c>
      <x:c r="CA975" s="34" t="n">
        <x:f>$B$11*(($A$1079)*$C975/$B$12*$B$7+(1-$A$1079)*$D975/$B$12*$C$7)</x:f>
        <x:v>0</x:v>
      </x:c>
      <x:c r="CB975" s="34" t="n">
        <x:f>$B$11*(($A$1080)*$C975/$B$12*$B$7+(1-$A$1080)*$D975/$B$12*$C$7)</x:f>
        <x:v>0</x:v>
      </x:c>
      <x:c r="CC975" s="34" t="n">
        <x:f>$B$11*(($A$1081)*$C975/$B$12*$B$7+(1-$A$1081)*$D975/$B$12*$C$7)</x:f>
        <x:v>0</x:v>
      </x:c>
    </x:row>
    <x:row r="976">
      <x:c r="A976" s="34" t="n">
        <x:v>952</x:v>
      </x:c>
      <x:c r="B976" s="39" t="n">
        <x:v>0.2969269224885402</x:v>
      </x:c>
      <x:c r="C976" s="1" t="n">
        <x:f>SUM(AM976:AV976)</x:f>
        <x:v>0</x:v>
      </x:c>
      <x:c r="D976" s="1" t="n">
        <x:f>SUM(AW976:BF976)</x:f>
        <x:v>0</x:v>
      </x:c>
      <x:c r="E976" s="17" t="n">
        <x:f>(1-C976/$B$12)*$B$8-C976/$B$12*$B$7</x:f>
        <x:v>0.05</x:v>
      </x:c>
      <x:c r="F976" s="17" t="n">
        <x:f>(1-D976/$B$12)*$C$8-D976/$B$12*$C$7</x:f>
        <x:v>0.09</x:v>
      </x:c>
      <x:c r="G976" s="32" t="n">
        <x:f>$B$11*($B$10*C976/$B$12*$B$7+(1-$B$10)*D976/$B$12*$C$7)</x:f>
        <x:v>0</x:v>
      </x:c>
      <x:c r="H976" s="17" t="n">
        <x:f>$B$10*E976+(1-$B$10)*F976</x:f>
        <x:v>0.07</x:v>
      </x:c>
      <x:c r="I976" s="34"/>
      <x:c r="J976" s="34"/>
      <x:c r="K976" s="34"/>
      <x:c r="L976" s="34"/>
      <x:c r="M976" s="34"/>
      <x:c r="N976" s="34"/>
      <x:c r="O976" s="34"/>
      <x:c r="P976" s="34"/>
      <x:c r="Q976" s="34"/>
      <x:c r="R976" s="39" t="n">
        <x:v>0.2914688917948633</x:v>
      </x:c>
      <x:c r="S976" s="39" t="n">
        <x:v>0.7051153982073423</x:v>
      </x:c>
      <x:c r="T976" s="39" t="n">
        <x:v>0.8517552171324173</x:v>
      </x:c>
      <x:c r="U976" s="39" t="n">
        <x:v>0.7080217709411117</x:v>
      </x:c>
      <x:c r="V976" s="39" t="n">
        <x:v>-1.025929104067037</x:v>
      </x:c>
      <x:c r="W976" s="39" t="n">
        <x:v>0.9117165994117341</x:v>
      </x:c>
      <x:c r="X976" s="39" t="n">
        <x:v>-0.5895635891575474</x:v>
      </x:c>
      <x:c r="Y976" s="39" t="n">
        <x:v>1.6077470582167641</x:v>
      </x:c>
      <x:c r="Z976" s="39" t="n">
        <x:v>-1.912916690697741</x:v>
      </x:c>
      <x:c r="AA976" s="39" t="n">
        <x:v>-0.4899378552962302</x:v>
      </x:c>
      <x:c r="AB976" s="39" t="n">
        <x:v>1.3742012662545984</x:v>
      </x:c>
      <x:c r="AC976" s="39" t="n">
        <x:v>0.09779510819935548</x:v>
      </x:c>
      <x:c r="AD976" s="39" t="n">
        <x:v>-0.6959459247055123</x:v>
      </x:c>
      <x:c r="AE976" s="39" t="n">
        <x:v>-0.7528596931849455</x:v>
      </x:c>
      <x:c r="AF976" s="39" t="n">
        <x:v>-1.6776009091953545</x:v>
      </x:c>
      <x:c r="AG976" s="39" t="n">
        <x:v>-1.4589668566290204</x:v>
      </x:c>
      <x:c r="AH976" s="39" t="n">
        <x:v>1.1295257339227929</x:v>
      </x:c>
      <x:c r="AI976" s="39" t="n">
        <x:v>1.3931331793247834</x:v>
      </x:c>
      <x:c r="AJ976" s="39" t="n">
        <x:v>0.20010350898834406</x:v>
      </x:c>
      <x:c r="AK976" s="39" t="n">
        <x:v>-1.0011106084156867</x:v>
      </x:c>
      <x:c r="AL976" s="34"/>
      <x:c r="AM976" s="34" t="n">
        <x:f>IF(SQRT($B$9)*$B976+SQRT(1-$B$9)*R976&lt;_xlfn.NORM.S.INV($B$6),1,0)</x:f>
        <x:v>0</x:v>
      </x:c>
      <x:c r="AN976" s="34" t="n">
        <x:f>IF(SQRT($B$9)*$B976+SQRT(1-$B$9)*S976&lt;_xlfn.NORM.S.INV($B$6),1,0)</x:f>
        <x:v>0</x:v>
      </x:c>
      <x:c r="AO976" s="34" t="n">
        <x:f>IF(SQRT($B$9)*$B976+SQRT(1-$B$9)*T976&lt;_xlfn.NORM.S.INV($B$6),1,0)</x:f>
        <x:v>0</x:v>
      </x:c>
      <x:c r="AP976" s="34" t="n">
        <x:f>IF(SQRT($B$9)*$B976+SQRT(1-$B$9)*U976&lt;_xlfn.NORM.S.INV($B$6),1,0)</x:f>
        <x:v>0</x:v>
      </x:c>
      <x:c r="AQ976" s="34" t="n">
        <x:f>IF(SQRT($B$9)*$B976+SQRT(1-$B$9)*V976&lt;_xlfn.NORM.S.INV($B$6),1,0)</x:f>
        <x:v>0</x:v>
      </x:c>
      <x:c r="AR976" s="34" t="n">
        <x:f>IF(SQRT($B$9)*$B976+SQRT(1-$B$9)*W976&lt;_xlfn.NORM.S.INV($B$6),1,0)</x:f>
        <x:v>0</x:v>
      </x:c>
      <x:c r="AS976" s="34" t="n">
        <x:f>IF(SQRT($B$9)*$B976+SQRT(1-$B$9)*X976&lt;_xlfn.NORM.S.INV($B$6),1,0)</x:f>
        <x:v>0</x:v>
      </x:c>
      <x:c r="AT976" s="34" t="n">
        <x:f>IF(SQRT($B$9)*$B976+SQRT(1-$B$9)*Y976&lt;_xlfn.NORM.S.INV($B$6),1,0)</x:f>
        <x:v>0</x:v>
      </x:c>
      <x:c r="AU976" s="34" t="n">
        <x:f>IF(SQRT($B$9)*$B976+SQRT(1-$B$9)*Z976&lt;_xlfn.NORM.S.INV($B$6),1,0)</x:f>
        <x:v>0</x:v>
      </x:c>
      <x:c r="AV976" s="34" t="n">
        <x:f>IF(SQRT($B$9)*$B976+SQRT(1-$B$9)*AA976&lt;_xlfn.NORM.S.INV($B$6),1,0)</x:f>
        <x:v>0</x:v>
      </x:c>
      <x:c r="AW976" s="34" t="n">
        <x:f>IF(SQRT($C$9)*$B976+SQRT(1-$C$9)*AB976&lt;_xlfn.NORM.S.INV($C$6),1,0)</x:f>
        <x:v>0</x:v>
      </x:c>
      <x:c r="AX976" s="34" t="n">
        <x:f>IF(SQRT($C$9)*$B976+SQRT(1-$C$9)*AC976&lt;_xlfn.NORM.S.INV($C$6),1,0)</x:f>
        <x:v>0</x:v>
      </x:c>
      <x:c r="AY976" s="34" t="n">
        <x:f>IF(SQRT($C$9)*$B976+SQRT(1-$C$9)*AD976&lt;_xlfn.NORM.S.INV($C$6),1,0)</x:f>
        <x:v>0</x:v>
      </x:c>
      <x:c r="AZ976" s="34" t="n">
        <x:f>IF(SQRT($C$9)*$B976+SQRT(1-$C$9)*AE976&lt;_xlfn.NORM.S.INV($C$6),1,0)</x:f>
        <x:v>0</x:v>
      </x:c>
      <x:c r="BA976" s="34" t="n">
        <x:f>IF(SQRT($C$9)*$B976+SQRT(1-$C$9)*AF976&lt;_xlfn.NORM.S.INV($C$6),1,0)</x:f>
        <x:v>0</x:v>
      </x:c>
      <x:c r="BB976" s="34" t="n">
        <x:f>IF(SQRT($C$9)*$B976+SQRT(1-$C$9)*AG976&lt;_xlfn.NORM.S.INV($C$6),1,0)</x:f>
        <x:v>0</x:v>
      </x:c>
      <x:c r="BC976" s="34" t="n">
        <x:f>IF(SQRT($C$9)*$B976+SQRT(1-$C$9)*AH976&lt;_xlfn.NORM.S.INV($C$6),1,0)</x:f>
        <x:v>0</x:v>
      </x:c>
      <x:c r="BD976" s="34" t="n">
        <x:f>IF(SQRT($C$9)*$B976+SQRT(1-$C$9)*AI976&lt;_xlfn.NORM.S.INV($C$6),1,0)</x:f>
        <x:v>0</x:v>
      </x:c>
      <x:c r="BE976" s="34" t="n">
        <x:f>IF(SQRT($C$9)*$B976+SQRT(1-$C$9)*AJ976&lt;_xlfn.NORM.S.INV($C$6),1,0)</x:f>
        <x:v>0</x:v>
      </x:c>
      <x:c r="BF976" s="34" t="n">
        <x:f>IF(SQRT($C$9)*$B976+SQRT(1-$C$9)*AK976&lt;_xlfn.NORM.S.INV($C$6),1,0)</x:f>
        <x:v>0</x:v>
      </x:c>
      <x:c r="BG976" s="34"/>
      <x:c r="BH976" s="34"/>
      <x:c r="BI976" s="34" t="n">
        <x:f>$B$11*(($A$1061)*$C976/$B$12*$B$7+(1-$A$1061)*$D976/$B$12*$C$7)</x:f>
        <x:v>0</x:v>
      </x:c>
      <x:c r="BJ976" s="34" t="n">
        <x:f>$B$11*(($A$1062)*$C976/$B$12*$B$7+(1-$A$1062)*$D976/$B$12*$C$7)</x:f>
        <x:v>0</x:v>
      </x:c>
      <x:c r="BK976" s="34" t="n">
        <x:f>$B$11*(($A$1063)*$C976/$B$12*$B$7+(1-$A$1063)*$D976/$B$12*$C$7)</x:f>
        <x:v>0</x:v>
      </x:c>
      <x:c r="BL976" s="34" t="n">
        <x:f>$B$11*(($A$1064)*$C976/$B$12*$B$7+(1-$A$1064)*$D976/$B$12*$C$7)</x:f>
        <x:v>0</x:v>
      </x:c>
      <x:c r="BM976" s="34" t="n">
        <x:f>$B$11*(($A$1065)*$C976/$B$12*$B$7+(1-$A$1065)*$D976/$B$12*$C$7)</x:f>
        <x:v>0</x:v>
      </x:c>
      <x:c r="BN976" s="34" t="n">
        <x:f>$B$11*(($A$1066)*$C976/$B$12*$B$7+(1-$A$1066)*$D976/$B$12*$C$7)</x:f>
        <x:v>0</x:v>
      </x:c>
      <x:c r="BO976" s="34" t="n">
        <x:f>$B$11*(($A$1067)*$C976/$B$12*$B$7+(1-$A$1067)*$D976/$B$12*$C$7)</x:f>
        <x:v>0</x:v>
      </x:c>
      <x:c r="BP976" s="34" t="n">
        <x:f>$B$11*(($A$1068)*$C976/$B$12*$B$7+(1-$A$1068)*$D976/$B$12*$C$7)</x:f>
        <x:v>0</x:v>
      </x:c>
      <x:c r="BQ976" s="34" t="n">
        <x:f>$B$11*(($A$1069)*$C976/$B$12*$B$7+(1-$A$1069)*$D976/$B$12*$C$7)</x:f>
        <x:v>0</x:v>
      </x:c>
      <x:c r="BR976" s="34" t="n">
        <x:f>$B$11*(($A$1070)*$C976/$B$12*$B$7+(1-$A$1070)*$D976/$B$12*$C$7)</x:f>
        <x:v>0</x:v>
      </x:c>
      <x:c r="BS976" s="34" t="n">
        <x:f>$B$11*(($A$1071)*$C976/$B$12*$B$7+(1-$A$1071)*$D976/$B$12*$C$7)</x:f>
        <x:v>0</x:v>
      </x:c>
      <x:c r="BT976" s="34" t="n">
        <x:f>$B$11*(($A$1072)*$C976/$B$12*$B$7+(1-$A$1072)*$D976/$B$12*$C$7)</x:f>
        <x:v>0</x:v>
      </x:c>
      <x:c r="BU976" s="34" t="n">
        <x:f>$B$11*(($A$1073)*$C976/$B$12*$B$7+(1-$A$1073)*$D976/$B$12*$C$7)</x:f>
        <x:v>0</x:v>
      </x:c>
      <x:c r="BV976" s="34" t="n">
        <x:f>$B$11*(($A$1074)*$C976/$B$12*$B$7+(1-$A$1074)*$D976/$B$12*$C$7)</x:f>
        <x:v>0</x:v>
      </x:c>
      <x:c r="BW976" s="34" t="n">
        <x:f>$B$11*(($A$1075)*$C976/$B$12*$B$7+(1-$A$1075)*$D976/$B$12*$C$7)</x:f>
        <x:v>0</x:v>
      </x:c>
      <x:c r="BX976" s="34" t="n">
        <x:f>$B$11*(($A$1076)*$C976/$B$12*$B$7+(1-$A$1076)*$D976/$B$12*$C$7)</x:f>
        <x:v>0</x:v>
      </x:c>
      <x:c r="BY976" s="34" t="n">
        <x:f>$B$11*(($A$1077)*$C976/$B$12*$B$7+(1-$A$1077)*$D976/$B$12*$C$7)</x:f>
        <x:v>0</x:v>
      </x:c>
      <x:c r="BZ976" s="34" t="n">
        <x:f>$B$11*(($A$1078)*$C976/$B$12*$B$7+(1-$A$1078)*$D976/$B$12*$C$7)</x:f>
        <x:v>0</x:v>
      </x:c>
      <x:c r="CA976" s="34" t="n">
        <x:f>$B$11*(($A$1079)*$C976/$B$12*$B$7+(1-$A$1079)*$D976/$B$12*$C$7)</x:f>
        <x:v>0</x:v>
      </x:c>
      <x:c r="CB976" s="34" t="n">
        <x:f>$B$11*(($A$1080)*$C976/$B$12*$B$7+(1-$A$1080)*$D976/$B$12*$C$7)</x:f>
        <x:v>0</x:v>
      </x:c>
      <x:c r="CC976" s="34" t="n">
        <x:f>$B$11*(($A$1081)*$C976/$B$12*$B$7+(1-$A$1081)*$D976/$B$12*$C$7)</x:f>
        <x:v>0</x:v>
      </x:c>
    </x:row>
    <x:row r="977">
      <x:c r="A977" s="34" t="n">
        <x:v>953</x:v>
      </x:c>
      <x:c r="B977" s="39" t="n">
        <x:v>-1.2848903191261343</x:v>
      </x:c>
      <x:c r="C977" s="1" t="n">
        <x:f>SUM(AM977:AV977)</x:f>
        <x:v>1</x:v>
      </x:c>
      <x:c r="D977" s="1" t="n">
        <x:f>SUM(AW977:BF977)</x:f>
        <x:v>0</x:v>
      </x:c>
      <x:c r="E977" s="17" t="n">
        <x:f>(1-C977/$B$12)*$B$8-C977/$B$12*$B$7</x:f>
        <x:v>0.0049999999999999975</x:v>
      </x:c>
      <x:c r="F977" s="17" t="n">
        <x:f>(1-D977/$B$12)*$C$8-D977/$B$12*$C$7</x:f>
        <x:v>0.09</x:v>
      </x:c>
      <x:c r="G977" s="32" t="n">
        <x:f>$B$11*($B$10*C977/$B$12*$B$7+(1-$B$10)*D977/$B$12*$C$7)</x:f>
        <x:v>200.00000000000003</x:v>
      </x:c>
      <x:c r="H977" s="17" t="n">
        <x:f>$B$10*E977+(1-$B$10)*F977</x:f>
        <x:v>0.0475</x:v>
      </x:c>
      <x:c r="I977" s="34"/>
      <x:c r="J977" s="34"/>
      <x:c r="K977" s="34"/>
      <x:c r="L977" s="34"/>
      <x:c r="M977" s="34"/>
      <x:c r="N977" s="34"/>
      <x:c r="O977" s="34"/>
      <x:c r="P977" s="34"/>
      <x:c r="Q977" s="34"/>
      <x:c r="R977" s="39" t="n">
        <x:v>0.1398082922536148</x:v>
      </x:c>
      <x:c r="S977" s="39" t="n">
        <x:v>-1.8419654264098995</x:v>
      </x:c>
      <x:c r="T977" s="39" t="n">
        <x:v>0.39482558656761363</x:v>
      </x:c>
      <x:c r="U977" s="39" t="n">
        <x:v>1.9084367323043825</x:v>
      </x:c>
      <x:c r="V977" s="39" t="n">
        <x:v>0.1585528314993202</x:v>
      </x:c>
      <x:c r="W977" s="39" t="n">
        <x:v>0.19965889685841876</x:v>
      </x:c>
      <x:c r="X977" s="39" t="n">
        <x:v>-2.2354759088677287</x:v>
      </x:c>
      <x:c r="Y977" s="39" t="n">
        <x:v>0.6144596578085133</x:v>
      </x:c>
      <x:c r="Z977" s="39" t="n">
        <x:v>1.2743931073968715</x:v>
      </x:c>
      <x:c r="AA977" s="39" t="n">
        <x:v>1.106429290227495</x:v>
      </x:c>
      <x:c r="AB977" s="39" t="n">
        <x:v>0.10436499170908511</x:v>
      </x:c>
      <x:c r="AC977" s="39" t="n">
        <x:v>-0.8235839337001355</x:v>
      </x:c>
      <x:c r="AD977" s="39" t="n">
        <x:v>0.02683207644796264</x:v>
      </x:c>
      <x:c r="AE977" s="39" t="n">
        <x:v>0.016263921094090358</x:v>
      </x:c>
      <x:c r="AF977" s="39" t="n">
        <x:v>-0.1902430844072534</x:v>
      </x:c>
      <x:c r="AG977" s="39" t="n">
        <x:v>-0.8887238211330704</x:v>
      </x:c>
      <x:c r="AH977" s="39" t="n">
        <x:v>1.5409589806307868</x:v>
      </x:c>
      <x:c r="AI977" s="39" t="n">
        <x:v>0.763444614453363</x:v>
      </x:c>
      <x:c r="AJ977" s="39" t="n">
        <x:v>-0.9208642731497226</x:v>
      </x:c>
      <x:c r="AK977" s="39" t="n">
        <x:v>0.6476241566240603</x:v>
      </x:c>
      <x:c r="AL977" s="34"/>
      <x:c r="AM977" s="34" t="n">
        <x:f>IF(SQRT($B$9)*$B977+SQRT(1-$B$9)*R977&lt;_xlfn.NORM.S.INV($B$6),1,0)</x:f>
        <x:v>0</x:v>
      </x:c>
      <x:c r="AN977" s="34" t="n">
        <x:f>IF(SQRT($B$9)*$B977+SQRT(1-$B$9)*S977&lt;_xlfn.NORM.S.INV($B$6),1,0)</x:f>
        <x:v>0</x:v>
      </x:c>
      <x:c r="AO977" s="34" t="n">
        <x:f>IF(SQRT($B$9)*$B977+SQRT(1-$B$9)*T977&lt;_xlfn.NORM.S.INV($B$6),1,0)</x:f>
        <x:v>0</x:v>
      </x:c>
      <x:c r="AP977" s="34" t="n">
        <x:f>IF(SQRT($B$9)*$B977+SQRT(1-$B$9)*U977&lt;_xlfn.NORM.S.INV($B$6),1,0)</x:f>
        <x:v>0</x:v>
      </x:c>
      <x:c r="AQ977" s="34" t="n">
        <x:f>IF(SQRT($B$9)*$B977+SQRT(1-$B$9)*V977&lt;_xlfn.NORM.S.INV($B$6),1,0)</x:f>
        <x:v>0</x:v>
      </x:c>
      <x:c r="AR977" s="34" t="n">
        <x:f>IF(SQRT($B$9)*$B977+SQRT(1-$B$9)*W977&lt;_xlfn.NORM.S.INV($B$6),1,0)</x:f>
        <x:v>0</x:v>
      </x:c>
      <x:c r="AS977" s="34" t="n">
        <x:f>IF(SQRT($B$9)*$B977+SQRT(1-$B$9)*X977&lt;_xlfn.NORM.S.INV($B$6),1,0)</x:f>
        <x:v>1</x:v>
      </x:c>
      <x:c r="AT977" s="34" t="n">
        <x:f>IF(SQRT($B$9)*$B977+SQRT(1-$B$9)*Y977&lt;_xlfn.NORM.S.INV($B$6),1,0)</x:f>
        <x:v>0</x:v>
      </x:c>
      <x:c r="AU977" s="34" t="n">
        <x:f>IF(SQRT($B$9)*$B977+SQRT(1-$B$9)*Z977&lt;_xlfn.NORM.S.INV($B$6),1,0)</x:f>
        <x:v>0</x:v>
      </x:c>
      <x:c r="AV977" s="34" t="n">
        <x:f>IF(SQRT($B$9)*$B977+SQRT(1-$B$9)*AA977&lt;_xlfn.NORM.S.INV($B$6),1,0)</x:f>
        <x:v>0</x:v>
      </x:c>
      <x:c r="AW977" s="34" t="n">
        <x:f>IF(SQRT($C$9)*$B977+SQRT(1-$C$9)*AB977&lt;_xlfn.NORM.S.INV($C$6),1,0)</x:f>
        <x:v>0</x:v>
      </x:c>
      <x:c r="AX977" s="34" t="n">
        <x:f>IF(SQRT($C$9)*$B977+SQRT(1-$C$9)*AC977&lt;_xlfn.NORM.S.INV($C$6),1,0)</x:f>
        <x:v>0</x:v>
      </x:c>
      <x:c r="AY977" s="34" t="n">
        <x:f>IF(SQRT($C$9)*$B977+SQRT(1-$C$9)*AD977&lt;_xlfn.NORM.S.INV($C$6),1,0)</x:f>
        <x:v>0</x:v>
      </x:c>
      <x:c r="AZ977" s="34" t="n">
        <x:f>IF(SQRT($C$9)*$B977+SQRT(1-$C$9)*AE977&lt;_xlfn.NORM.S.INV($C$6),1,0)</x:f>
        <x:v>0</x:v>
      </x:c>
      <x:c r="BA977" s="34" t="n">
        <x:f>IF(SQRT($C$9)*$B977+SQRT(1-$C$9)*AF977&lt;_xlfn.NORM.S.INV($C$6),1,0)</x:f>
        <x:v>0</x:v>
      </x:c>
      <x:c r="BB977" s="34" t="n">
        <x:f>IF(SQRT($C$9)*$B977+SQRT(1-$C$9)*AG977&lt;_xlfn.NORM.S.INV($C$6),1,0)</x:f>
        <x:v>0</x:v>
      </x:c>
      <x:c r="BC977" s="34" t="n">
        <x:f>IF(SQRT($C$9)*$B977+SQRT(1-$C$9)*AH977&lt;_xlfn.NORM.S.INV($C$6),1,0)</x:f>
        <x:v>0</x:v>
      </x:c>
      <x:c r="BD977" s="34" t="n">
        <x:f>IF(SQRT($C$9)*$B977+SQRT(1-$C$9)*AI977&lt;_xlfn.NORM.S.INV($C$6),1,0)</x:f>
        <x:v>0</x:v>
      </x:c>
      <x:c r="BE977" s="34" t="n">
        <x:f>IF(SQRT($C$9)*$B977+SQRT(1-$C$9)*AJ977&lt;_xlfn.NORM.S.INV($C$6),1,0)</x:f>
        <x:v>0</x:v>
      </x:c>
      <x:c r="BF977" s="34" t="n">
        <x:f>IF(SQRT($C$9)*$B977+SQRT(1-$C$9)*AK977&lt;_xlfn.NORM.S.INV($C$6),1,0)</x:f>
        <x:v>0</x:v>
      </x:c>
      <x:c r="BG977" s="34"/>
      <x:c r="BH977" s="34"/>
      <x:c r="BI977" s="34" t="n">
        <x:f>$B$11*(($A$1061)*$C977/$B$12*$B$7+(1-$A$1061)*$D977/$B$12*$C$7)</x:f>
        <x:v>0</x:v>
      </x:c>
      <x:c r="BJ977" s="34" t="n">
        <x:f>$B$11*(($A$1062)*$C977/$B$12*$B$7+(1-$A$1062)*$D977/$B$12*$C$7)</x:f>
        <x:v>20</x:v>
      </x:c>
      <x:c r="BK977" s="34" t="n">
        <x:f>$B$11*(($A$1063)*$C977/$B$12*$B$7+(1-$A$1063)*$D977/$B$12*$C$7)</x:f>
        <x:v>40</x:v>
      </x:c>
      <x:c r="BL977" s="34" t="n">
        <x:f>$B$11*(($A$1064)*$C977/$B$12*$B$7+(1-$A$1064)*$D977/$B$12*$C$7)</x:f>
        <x:v>60</x:v>
      </x:c>
      <x:c r="BM977" s="34" t="n">
        <x:f>$B$11*(($A$1065)*$C977/$B$12*$B$7+(1-$A$1065)*$D977/$B$12*$C$7)</x:f>
        <x:v>80</x:v>
      </x:c>
      <x:c r="BN977" s="34" t="n">
        <x:f>$B$11*(($A$1066)*$C977/$B$12*$B$7+(1-$A$1066)*$D977/$B$12*$C$7)</x:f>
        <x:v>100.00000000000001</x:v>
      </x:c>
      <x:c r="BO977" s="34" t="n">
        <x:f>$B$11*(($A$1067)*$C977/$B$12*$B$7+(1-$A$1067)*$D977/$B$12*$C$7)</x:f>
        <x:v>120</x:v>
      </x:c>
      <x:c r="BP977" s="34" t="n">
        <x:f>$B$11*(($A$1068)*$C977/$B$12*$B$7+(1-$A$1068)*$D977/$B$12*$C$7)</x:f>
        <x:v>139.99999999999997</x:v>
      </x:c>
      <x:c r="BQ977" s="34" t="n">
        <x:f>$B$11*(($A$1069)*$C977/$B$12*$B$7+(1-$A$1069)*$D977/$B$12*$C$7)</x:f>
        <x:v>160</x:v>
      </x:c>
      <x:c r="BR977" s="34" t="n">
        <x:f>$B$11*(($A$1070)*$C977/$B$12*$B$7+(1-$A$1070)*$D977/$B$12*$C$7)</x:f>
        <x:v>180</x:v>
      </x:c>
      <x:c r="BS977" s="34" t="n">
        <x:f>$B$11*(($A$1071)*$C977/$B$12*$B$7+(1-$A$1071)*$D977/$B$12*$C$7)</x:f>
        <x:v>200.00000000000003</x:v>
      </x:c>
      <x:c r="BT977" s="34" t="n">
        <x:f>$B$11*(($A$1072)*$C977/$B$12*$B$7+(1-$A$1072)*$D977/$B$12*$C$7)</x:f>
        <x:v>220.00000000000006</x:v>
      </x:c>
      <x:c r="BU977" s="34" t="n">
        <x:f>$B$11*(($A$1073)*$C977/$B$12*$B$7+(1-$A$1073)*$D977/$B$12*$C$7)</x:f>
        <x:v>240</x:v>
      </x:c>
      <x:c r="BV977" s="34" t="n">
        <x:f>$B$11*(($A$1074)*$C977/$B$12*$B$7+(1-$A$1074)*$D977/$B$12*$C$7)</x:f>
        <x:v>260</x:v>
      </x:c>
      <x:c r="BW977" s="34" t="n">
        <x:f>$B$11*(($A$1075)*$C977/$B$12*$B$7+(1-$A$1075)*$D977/$B$12*$C$7)</x:f>
        <x:v>279.99999999999994</x:v>
      </x:c>
      <x:c r="BX977" s="34" t="n">
        <x:f>$B$11*(($A$1076)*$C977/$B$12*$B$7+(1-$A$1076)*$D977/$B$12*$C$7)</x:f>
        <x:v>300</x:v>
      </x:c>
      <x:c r="BY977" s="34" t="n">
        <x:f>$B$11*(($A$1077)*$C977/$B$12*$B$7+(1-$A$1077)*$D977/$B$12*$C$7)</x:f>
        <x:v>320</x:v>
      </x:c>
      <x:c r="BZ977" s="34" t="n">
        <x:f>$B$11*(($A$1078)*$C977/$B$12*$B$7+(1-$A$1078)*$D977/$B$12*$C$7)</x:f>
        <x:v>339.99999999999994</x:v>
      </x:c>
      <x:c r="CA977" s="34" t="n">
        <x:f>$B$11*(($A$1079)*$C977/$B$12*$B$7+(1-$A$1079)*$D977/$B$12*$C$7)</x:f>
        <x:v>360</x:v>
      </x:c>
      <x:c r="CB977" s="34" t="n">
        <x:f>$B$11*(($A$1080)*$C977/$B$12*$B$7+(1-$A$1080)*$D977/$B$12*$C$7)</x:f>
        <x:v>380.00000000000006</x:v>
      </x:c>
      <x:c r="CC977" s="34" t="n">
        <x:f>$B$11*(($A$1081)*$C977/$B$12*$B$7+(1-$A$1081)*$D977/$B$12*$C$7)</x:f>
        <x:v>400.00000000000006</x:v>
      </x:c>
    </x:row>
    <x:row r="978">
      <x:c r="A978" s="34" t="n">
        <x:v>954</x:v>
      </x:c>
      <x:c r="B978" s="39" t="n">
        <x:v>0.4411681380477154</x:v>
      </x:c>
      <x:c r="C978" s="1" t="n">
        <x:f>SUM(AM978:AV978)</x:f>
        <x:v>0</x:v>
      </x:c>
      <x:c r="D978" s="1" t="n">
        <x:f>SUM(AW978:BF978)</x:f>
        <x:v>0</x:v>
      </x:c>
      <x:c r="E978" s="17" t="n">
        <x:f>(1-C978/$B$12)*$B$8-C978/$B$12*$B$7</x:f>
        <x:v>0.05</x:v>
      </x:c>
      <x:c r="F978" s="17" t="n">
        <x:f>(1-D978/$B$12)*$C$8-D978/$B$12*$C$7</x:f>
        <x:v>0.09</x:v>
      </x:c>
      <x:c r="G978" s="32" t="n">
        <x:f>$B$11*($B$10*C978/$B$12*$B$7+(1-$B$10)*D978/$B$12*$C$7)</x:f>
        <x:v>0</x:v>
      </x:c>
      <x:c r="H978" s="17" t="n">
        <x:f>$B$10*E978+(1-$B$10)*F978</x:f>
        <x:v>0.07</x:v>
      </x:c>
      <x:c r="I978" s="34"/>
      <x:c r="J978" s="34"/>
      <x:c r="K978" s="34"/>
      <x:c r="L978" s="34"/>
      <x:c r="M978" s="34"/>
      <x:c r="N978" s="34"/>
      <x:c r="O978" s="34"/>
      <x:c r="P978" s="34"/>
      <x:c r="Q978" s="34"/>
      <x:c r="R978" s="39" t="n">
        <x:v>0.6814630692475416</x:v>
      </x:c>
      <x:c r="S978" s="39" t="n">
        <x:v>-0.5574677290164386</x:v>
      </x:c>
      <x:c r="T978" s="39" t="n">
        <x:v>-0.42323789364547904</x:v>
      </x:c>
      <x:c r="U978" s="39" t="n">
        <x:v>3.5302095178004658</x:v>
      </x:c>
      <x:c r="V978" s="39" t="n">
        <x:v>-0.09015321441355403</x:v>
      </x:c>
      <x:c r="W978" s="39" t="n">
        <x:v>-0.5675871334928266</x:v>
      </x:c>
      <x:c r="X978" s="39" t="n">
        <x:v>-1.1705581745603724</x:v>
      </x:c>
      <x:c r="Y978" s="39" t="n">
        <x:v>0.9326450776066185</x:v>
      </x:c>
      <x:c r="Z978" s="39" t="n">
        <x:v>-0.6527170929435931</x:v>
      </x:c>
      <x:c r="AA978" s="39" t="n">
        <x:v>0.4749381954302213</x:v>
      </x:c>
      <x:c r="AB978" s="39" t="n">
        <x:v>0.09723901914109082</x:v>
      </x:c>
      <x:c r="AC978" s="39" t="n">
        <x:v>-1.521374252378179</x:v>
      </x:c>
      <x:c r="AD978" s="39" t="n">
        <x:v>1.1518860386096896</x:v>
      </x:c>
      <x:c r="AE978" s="39" t="n">
        <x:v>0.6282503311682155</x:v>
      </x:c>
      <x:c r="AF978" s="39" t="n">
        <x:v>0.07006359940675781</x:v>
      </x:c>
      <x:c r="AG978" s="39" t="n">
        <x:v>-0.6524623164486468</x:v>
      </x:c>
      <x:c r="AH978" s="39" t="n">
        <x:v>0.5705512456418906</x:v>
      </x:c>
      <x:c r="AI978" s="39" t="n">
        <x:v>0.5039105359701493</x:v>
      </x:c>
      <x:c r="AJ978" s="39" t="n">
        <x:v>-0.7738787501063186</x:v>
      </x:c>
      <x:c r="AK978" s="39" t="n">
        <x:v>-0.19349448524034552</x:v>
      </x:c>
      <x:c r="AL978" s="34"/>
      <x:c r="AM978" s="34" t="n">
        <x:f>IF(SQRT($B$9)*$B978+SQRT(1-$B$9)*R978&lt;_xlfn.NORM.S.INV($B$6),1,0)</x:f>
        <x:v>0</x:v>
      </x:c>
      <x:c r="AN978" s="34" t="n">
        <x:f>IF(SQRT($B$9)*$B978+SQRT(1-$B$9)*S978&lt;_xlfn.NORM.S.INV($B$6),1,0)</x:f>
        <x:v>0</x:v>
      </x:c>
      <x:c r="AO978" s="34" t="n">
        <x:f>IF(SQRT($B$9)*$B978+SQRT(1-$B$9)*T978&lt;_xlfn.NORM.S.INV($B$6),1,0)</x:f>
        <x:v>0</x:v>
      </x:c>
      <x:c r="AP978" s="34" t="n">
        <x:f>IF(SQRT($B$9)*$B978+SQRT(1-$B$9)*U978&lt;_xlfn.NORM.S.INV($B$6),1,0)</x:f>
        <x:v>0</x:v>
      </x:c>
      <x:c r="AQ978" s="34" t="n">
        <x:f>IF(SQRT($B$9)*$B978+SQRT(1-$B$9)*V978&lt;_xlfn.NORM.S.INV($B$6),1,0)</x:f>
        <x:v>0</x:v>
      </x:c>
      <x:c r="AR978" s="34" t="n">
        <x:f>IF(SQRT($B$9)*$B978+SQRT(1-$B$9)*W978&lt;_xlfn.NORM.S.INV($B$6),1,0)</x:f>
        <x:v>0</x:v>
      </x:c>
      <x:c r="AS978" s="34" t="n">
        <x:f>IF(SQRT($B$9)*$B978+SQRT(1-$B$9)*X978&lt;_xlfn.NORM.S.INV($B$6),1,0)</x:f>
        <x:v>0</x:v>
      </x:c>
      <x:c r="AT978" s="34" t="n">
        <x:f>IF(SQRT($B$9)*$B978+SQRT(1-$B$9)*Y978&lt;_xlfn.NORM.S.INV($B$6),1,0)</x:f>
        <x:v>0</x:v>
      </x:c>
      <x:c r="AU978" s="34" t="n">
        <x:f>IF(SQRT($B$9)*$B978+SQRT(1-$B$9)*Z978&lt;_xlfn.NORM.S.INV($B$6),1,0)</x:f>
        <x:v>0</x:v>
      </x:c>
      <x:c r="AV978" s="34" t="n">
        <x:f>IF(SQRT($B$9)*$B978+SQRT(1-$B$9)*AA978&lt;_xlfn.NORM.S.INV($B$6),1,0)</x:f>
        <x:v>0</x:v>
      </x:c>
      <x:c r="AW978" s="34" t="n">
        <x:f>IF(SQRT($C$9)*$B978+SQRT(1-$C$9)*AB978&lt;_xlfn.NORM.S.INV($C$6),1,0)</x:f>
        <x:v>0</x:v>
      </x:c>
      <x:c r="AX978" s="34" t="n">
        <x:f>IF(SQRT($C$9)*$B978+SQRT(1-$C$9)*AC978&lt;_xlfn.NORM.S.INV($C$6),1,0)</x:f>
        <x:v>0</x:v>
      </x:c>
      <x:c r="AY978" s="34" t="n">
        <x:f>IF(SQRT($C$9)*$B978+SQRT(1-$C$9)*AD978&lt;_xlfn.NORM.S.INV($C$6),1,0)</x:f>
        <x:v>0</x:v>
      </x:c>
      <x:c r="AZ978" s="34" t="n">
        <x:f>IF(SQRT($C$9)*$B978+SQRT(1-$C$9)*AE978&lt;_xlfn.NORM.S.INV($C$6),1,0)</x:f>
        <x:v>0</x:v>
      </x:c>
      <x:c r="BA978" s="34" t="n">
        <x:f>IF(SQRT($C$9)*$B978+SQRT(1-$C$9)*AF978&lt;_xlfn.NORM.S.INV($C$6),1,0)</x:f>
        <x:v>0</x:v>
      </x:c>
      <x:c r="BB978" s="34" t="n">
        <x:f>IF(SQRT($C$9)*$B978+SQRT(1-$C$9)*AG978&lt;_xlfn.NORM.S.INV($C$6),1,0)</x:f>
        <x:v>0</x:v>
      </x:c>
      <x:c r="BC978" s="34" t="n">
        <x:f>IF(SQRT($C$9)*$B978+SQRT(1-$C$9)*AH978&lt;_xlfn.NORM.S.INV($C$6),1,0)</x:f>
        <x:v>0</x:v>
      </x:c>
      <x:c r="BD978" s="34" t="n">
        <x:f>IF(SQRT($C$9)*$B978+SQRT(1-$C$9)*AI978&lt;_xlfn.NORM.S.INV($C$6),1,0)</x:f>
        <x:v>0</x:v>
      </x:c>
      <x:c r="BE978" s="34" t="n">
        <x:f>IF(SQRT($C$9)*$B978+SQRT(1-$C$9)*AJ978&lt;_xlfn.NORM.S.INV($C$6),1,0)</x:f>
        <x:v>0</x:v>
      </x:c>
      <x:c r="BF978" s="34" t="n">
        <x:f>IF(SQRT($C$9)*$B978+SQRT(1-$C$9)*AK978&lt;_xlfn.NORM.S.INV($C$6),1,0)</x:f>
        <x:v>0</x:v>
      </x:c>
      <x:c r="BG978" s="34"/>
      <x:c r="BH978" s="34"/>
      <x:c r="BI978" s="34" t="n">
        <x:f>$B$11*(($A$1061)*$C978/$B$12*$B$7+(1-$A$1061)*$D978/$B$12*$C$7)</x:f>
        <x:v>0</x:v>
      </x:c>
      <x:c r="BJ978" s="34" t="n">
        <x:f>$B$11*(($A$1062)*$C978/$B$12*$B$7+(1-$A$1062)*$D978/$B$12*$C$7)</x:f>
        <x:v>0</x:v>
      </x:c>
      <x:c r="BK978" s="34" t="n">
        <x:f>$B$11*(($A$1063)*$C978/$B$12*$B$7+(1-$A$1063)*$D978/$B$12*$C$7)</x:f>
        <x:v>0</x:v>
      </x:c>
      <x:c r="BL978" s="34" t="n">
        <x:f>$B$11*(($A$1064)*$C978/$B$12*$B$7+(1-$A$1064)*$D978/$B$12*$C$7)</x:f>
        <x:v>0</x:v>
      </x:c>
      <x:c r="BM978" s="34" t="n">
        <x:f>$B$11*(($A$1065)*$C978/$B$12*$B$7+(1-$A$1065)*$D978/$B$12*$C$7)</x:f>
        <x:v>0</x:v>
      </x:c>
      <x:c r="BN978" s="34" t="n">
        <x:f>$B$11*(($A$1066)*$C978/$B$12*$B$7+(1-$A$1066)*$D978/$B$12*$C$7)</x:f>
        <x:v>0</x:v>
      </x:c>
      <x:c r="BO978" s="34" t="n">
        <x:f>$B$11*(($A$1067)*$C978/$B$12*$B$7+(1-$A$1067)*$D978/$B$12*$C$7)</x:f>
        <x:v>0</x:v>
      </x:c>
      <x:c r="BP978" s="34" t="n">
        <x:f>$B$11*(($A$1068)*$C978/$B$12*$B$7+(1-$A$1068)*$D978/$B$12*$C$7)</x:f>
        <x:v>0</x:v>
      </x:c>
      <x:c r="BQ978" s="34" t="n">
        <x:f>$B$11*(($A$1069)*$C978/$B$12*$B$7+(1-$A$1069)*$D978/$B$12*$C$7)</x:f>
        <x:v>0</x:v>
      </x:c>
      <x:c r="BR978" s="34" t="n">
        <x:f>$B$11*(($A$1070)*$C978/$B$12*$B$7+(1-$A$1070)*$D978/$B$12*$C$7)</x:f>
        <x:v>0</x:v>
      </x:c>
      <x:c r="BS978" s="34" t="n">
        <x:f>$B$11*(($A$1071)*$C978/$B$12*$B$7+(1-$A$1071)*$D978/$B$12*$C$7)</x:f>
        <x:v>0</x:v>
      </x:c>
      <x:c r="BT978" s="34" t="n">
        <x:f>$B$11*(($A$1072)*$C978/$B$12*$B$7+(1-$A$1072)*$D978/$B$12*$C$7)</x:f>
        <x:v>0</x:v>
      </x:c>
      <x:c r="BU978" s="34" t="n">
        <x:f>$B$11*(($A$1073)*$C978/$B$12*$B$7+(1-$A$1073)*$D978/$B$12*$C$7)</x:f>
        <x:v>0</x:v>
      </x:c>
      <x:c r="BV978" s="34" t="n">
        <x:f>$B$11*(($A$1074)*$C978/$B$12*$B$7+(1-$A$1074)*$D978/$B$12*$C$7)</x:f>
        <x:v>0</x:v>
      </x:c>
      <x:c r="BW978" s="34" t="n">
        <x:f>$B$11*(($A$1075)*$C978/$B$12*$B$7+(1-$A$1075)*$D978/$B$12*$C$7)</x:f>
        <x:v>0</x:v>
      </x:c>
      <x:c r="BX978" s="34" t="n">
        <x:f>$B$11*(($A$1076)*$C978/$B$12*$B$7+(1-$A$1076)*$D978/$B$12*$C$7)</x:f>
        <x:v>0</x:v>
      </x:c>
      <x:c r="BY978" s="34" t="n">
        <x:f>$B$11*(($A$1077)*$C978/$B$12*$B$7+(1-$A$1077)*$D978/$B$12*$C$7)</x:f>
        <x:v>0</x:v>
      </x:c>
      <x:c r="BZ978" s="34" t="n">
        <x:f>$B$11*(($A$1078)*$C978/$B$12*$B$7+(1-$A$1078)*$D978/$B$12*$C$7)</x:f>
        <x:v>0</x:v>
      </x:c>
      <x:c r="CA978" s="34" t="n">
        <x:f>$B$11*(($A$1079)*$C978/$B$12*$B$7+(1-$A$1079)*$D978/$B$12*$C$7)</x:f>
        <x:v>0</x:v>
      </x:c>
      <x:c r="CB978" s="34" t="n">
        <x:f>$B$11*(($A$1080)*$C978/$B$12*$B$7+(1-$A$1080)*$D978/$B$12*$C$7)</x:f>
        <x:v>0</x:v>
      </x:c>
      <x:c r="CC978" s="34" t="n">
        <x:f>$B$11*(($A$1081)*$C978/$B$12*$B$7+(1-$A$1081)*$D978/$B$12*$C$7)</x:f>
        <x:v>0</x:v>
      </x:c>
    </x:row>
    <x:row r="979">
      <x:c r="A979" s="34" t="n">
        <x:v>955</x:v>
      </x:c>
      <x:c r="B979" s="39" t="n">
        <x:v>-0.09430313018410838</x:v>
      </x:c>
      <x:c r="C979" s="1" t="n">
        <x:f>SUM(AM979:AV979)</x:f>
        <x:v>0</x:v>
      </x:c>
      <x:c r="D979" s="1" t="n">
        <x:f>SUM(AW979:BF979)</x:f>
        <x:v>0</x:v>
      </x:c>
      <x:c r="E979" s="17" t="n">
        <x:f>(1-C979/$B$12)*$B$8-C979/$B$12*$B$7</x:f>
        <x:v>0.05</x:v>
      </x:c>
      <x:c r="F979" s="17" t="n">
        <x:f>(1-D979/$B$12)*$C$8-D979/$B$12*$C$7</x:f>
        <x:v>0.09</x:v>
      </x:c>
      <x:c r="G979" s="32" t="n">
        <x:f>$B$11*($B$10*C979/$B$12*$B$7+(1-$B$10)*D979/$B$12*$C$7)</x:f>
        <x:v>0</x:v>
      </x:c>
      <x:c r="H979" s="17" t="n">
        <x:f>$B$10*E979+(1-$B$10)*F979</x:f>
        <x:v>0.07</x:v>
      </x:c>
      <x:c r="I979" s="34"/>
      <x:c r="J979" s="34"/>
      <x:c r="K979" s="34"/>
      <x:c r="L979" s="34"/>
      <x:c r="M979" s="34"/>
      <x:c r="N979" s="34"/>
      <x:c r="O979" s="34"/>
      <x:c r="P979" s="34"/>
      <x:c r="Q979" s="34"/>
      <x:c r="R979" s="39" t="n">
        <x:v>-1.1397134463663523</x:v>
      </x:c>
      <x:c r="S979" s="39" t="n">
        <x:v>-0.40198850157553573</x:v>
      </x:c>
      <x:c r="T979" s="39" t="n">
        <x:v>-0.1472480178832045</x:v>
      </x:c>
      <x:c r="U979" s="39" t="n">
        <x:v>0.08243572701590164</x:v>
      </x:c>
      <x:c r="V979" s="39" t="n">
        <x:v>1.0041277696672946</x:v>
      </x:c>
      <x:c r="W979" s="39" t="n">
        <x:v>1.0098933755683648</x:v>
      </x:c>
      <x:c r="X979" s="39" t="n">
        <x:v>0.8594246682887294</x:v>
      </x:c>
      <x:c r="Y979" s="39" t="n">
        <x:v>0.5406427530757821</x:v>
      </x:c>
      <x:c r="Z979" s="39" t="n">
        <x:v>-0.043476400842397865</x:v>
      </x:c>
      <x:c r="AA979" s="39" t="n">
        <x:v>-0.5545993492566835</x:v>
      </x:c>
      <x:c r="AB979" s="39" t="n">
        <x:v>0.8168852275095304</x:v>
      </x:c>
      <x:c r="AC979" s="39" t="n">
        <x:v>-0.47778798520740784</x:v>
      </x:c>
      <x:c r="AD979" s="39" t="n">
        <x:v>-0.6481741277338118</x:v>
      </x:c>
      <x:c r="AE979" s="39" t="n">
        <x:v>-0.431960463688675</x:v>
      </x:c>
      <x:c r="AF979" s="39" t="n">
        <x:v>0.7118080824174643</x:v>
      </x:c>
      <x:c r="AG979" s="39" t="n">
        <x:v>0.6700044744287758</x:v>
      </x:c>
      <x:c r="AH979" s="39" t="n">
        <x:v>-0.5647140068889924</x:v>
      </x:c>
      <x:c r="AI979" s="39" t="n">
        <x:v>1.231931407899944</x:v>
      </x:c>
      <x:c r="AJ979" s="39" t="n">
        <x:v>-1.332163380228732</x:v>
      </x:c>
      <x:c r="AK979" s="39" t="n">
        <x:v>-0.17491436507737837</x:v>
      </x:c>
      <x:c r="AL979" s="34"/>
      <x:c r="AM979" s="34" t="n">
        <x:f>IF(SQRT($B$9)*$B979+SQRT(1-$B$9)*R979&lt;_xlfn.NORM.S.INV($B$6),1,0)</x:f>
        <x:v>0</x:v>
      </x:c>
      <x:c r="AN979" s="34" t="n">
        <x:f>IF(SQRT($B$9)*$B979+SQRT(1-$B$9)*S979&lt;_xlfn.NORM.S.INV($B$6),1,0)</x:f>
        <x:v>0</x:v>
      </x:c>
      <x:c r="AO979" s="34" t="n">
        <x:f>IF(SQRT($B$9)*$B979+SQRT(1-$B$9)*T979&lt;_xlfn.NORM.S.INV($B$6),1,0)</x:f>
        <x:v>0</x:v>
      </x:c>
      <x:c r="AP979" s="34" t="n">
        <x:f>IF(SQRT($B$9)*$B979+SQRT(1-$B$9)*U979&lt;_xlfn.NORM.S.INV($B$6),1,0)</x:f>
        <x:v>0</x:v>
      </x:c>
      <x:c r="AQ979" s="34" t="n">
        <x:f>IF(SQRT($B$9)*$B979+SQRT(1-$B$9)*V979&lt;_xlfn.NORM.S.INV($B$6),1,0)</x:f>
        <x:v>0</x:v>
      </x:c>
      <x:c r="AR979" s="34" t="n">
        <x:f>IF(SQRT($B$9)*$B979+SQRT(1-$B$9)*W979&lt;_xlfn.NORM.S.INV($B$6),1,0)</x:f>
        <x:v>0</x:v>
      </x:c>
      <x:c r="AS979" s="34" t="n">
        <x:f>IF(SQRT($B$9)*$B979+SQRT(1-$B$9)*X979&lt;_xlfn.NORM.S.INV($B$6),1,0)</x:f>
        <x:v>0</x:v>
      </x:c>
      <x:c r="AT979" s="34" t="n">
        <x:f>IF(SQRT($B$9)*$B979+SQRT(1-$B$9)*Y979&lt;_xlfn.NORM.S.INV($B$6),1,0)</x:f>
        <x:v>0</x:v>
      </x:c>
      <x:c r="AU979" s="34" t="n">
        <x:f>IF(SQRT($B$9)*$B979+SQRT(1-$B$9)*Z979&lt;_xlfn.NORM.S.INV($B$6),1,0)</x:f>
        <x:v>0</x:v>
      </x:c>
      <x:c r="AV979" s="34" t="n">
        <x:f>IF(SQRT($B$9)*$B979+SQRT(1-$B$9)*AA979&lt;_xlfn.NORM.S.INV($B$6),1,0)</x:f>
        <x:v>0</x:v>
      </x:c>
      <x:c r="AW979" s="34" t="n">
        <x:f>IF(SQRT($C$9)*$B979+SQRT(1-$C$9)*AB979&lt;_xlfn.NORM.S.INV($C$6),1,0)</x:f>
        <x:v>0</x:v>
      </x:c>
      <x:c r="AX979" s="34" t="n">
        <x:f>IF(SQRT($C$9)*$B979+SQRT(1-$C$9)*AC979&lt;_xlfn.NORM.S.INV($C$6),1,0)</x:f>
        <x:v>0</x:v>
      </x:c>
      <x:c r="AY979" s="34" t="n">
        <x:f>IF(SQRT($C$9)*$B979+SQRT(1-$C$9)*AD979&lt;_xlfn.NORM.S.INV($C$6),1,0)</x:f>
        <x:v>0</x:v>
      </x:c>
      <x:c r="AZ979" s="34" t="n">
        <x:f>IF(SQRT($C$9)*$B979+SQRT(1-$C$9)*AE979&lt;_xlfn.NORM.S.INV($C$6),1,0)</x:f>
        <x:v>0</x:v>
      </x:c>
      <x:c r="BA979" s="34" t="n">
        <x:f>IF(SQRT($C$9)*$B979+SQRT(1-$C$9)*AF979&lt;_xlfn.NORM.S.INV($C$6),1,0)</x:f>
        <x:v>0</x:v>
      </x:c>
      <x:c r="BB979" s="34" t="n">
        <x:f>IF(SQRT($C$9)*$B979+SQRT(1-$C$9)*AG979&lt;_xlfn.NORM.S.INV($C$6),1,0)</x:f>
        <x:v>0</x:v>
      </x:c>
      <x:c r="BC979" s="34" t="n">
        <x:f>IF(SQRT($C$9)*$B979+SQRT(1-$C$9)*AH979&lt;_xlfn.NORM.S.INV($C$6),1,0)</x:f>
        <x:v>0</x:v>
      </x:c>
      <x:c r="BD979" s="34" t="n">
        <x:f>IF(SQRT($C$9)*$B979+SQRT(1-$C$9)*AI979&lt;_xlfn.NORM.S.INV($C$6),1,0)</x:f>
        <x:v>0</x:v>
      </x:c>
      <x:c r="BE979" s="34" t="n">
        <x:f>IF(SQRT($C$9)*$B979+SQRT(1-$C$9)*AJ979&lt;_xlfn.NORM.S.INV($C$6),1,0)</x:f>
        <x:v>0</x:v>
      </x:c>
      <x:c r="BF979" s="34" t="n">
        <x:f>IF(SQRT($C$9)*$B979+SQRT(1-$C$9)*AK979&lt;_xlfn.NORM.S.INV($C$6),1,0)</x:f>
        <x:v>0</x:v>
      </x:c>
      <x:c r="BG979" s="34"/>
      <x:c r="BH979" s="34"/>
      <x:c r="BI979" s="34" t="n">
        <x:f>$B$11*(($A$1061)*$C979/$B$12*$B$7+(1-$A$1061)*$D979/$B$12*$C$7)</x:f>
        <x:v>0</x:v>
      </x:c>
      <x:c r="BJ979" s="34" t="n">
        <x:f>$B$11*(($A$1062)*$C979/$B$12*$B$7+(1-$A$1062)*$D979/$B$12*$C$7)</x:f>
        <x:v>0</x:v>
      </x:c>
      <x:c r="BK979" s="34" t="n">
        <x:f>$B$11*(($A$1063)*$C979/$B$12*$B$7+(1-$A$1063)*$D979/$B$12*$C$7)</x:f>
        <x:v>0</x:v>
      </x:c>
      <x:c r="BL979" s="34" t="n">
        <x:f>$B$11*(($A$1064)*$C979/$B$12*$B$7+(1-$A$1064)*$D979/$B$12*$C$7)</x:f>
        <x:v>0</x:v>
      </x:c>
      <x:c r="BM979" s="34" t="n">
        <x:f>$B$11*(($A$1065)*$C979/$B$12*$B$7+(1-$A$1065)*$D979/$B$12*$C$7)</x:f>
        <x:v>0</x:v>
      </x:c>
      <x:c r="BN979" s="34" t="n">
        <x:f>$B$11*(($A$1066)*$C979/$B$12*$B$7+(1-$A$1066)*$D979/$B$12*$C$7)</x:f>
        <x:v>0</x:v>
      </x:c>
      <x:c r="BO979" s="34" t="n">
        <x:f>$B$11*(($A$1067)*$C979/$B$12*$B$7+(1-$A$1067)*$D979/$B$12*$C$7)</x:f>
        <x:v>0</x:v>
      </x:c>
      <x:c r="BP979" s="34" t="n">
        <x:f>$B$11*(($A$1068)*$C979/$B$12*$B$7+(1-$A$1068)*$D979/$B$12*$C$7)</x:f>
        <x:v>0</x:v>
      </x:c>
      <x:c r="BQ979" s="34" t="n">
        <x:f>$B$11*(($A$1069)*$C979/$B$12*$B$7+(1-$A$1069)*$D979/$B$12*$C$7)</x:f>
        <x:v>0</x:v>
      </x:c>
      <x:c r="BR979" s="34" t="n">
        <x:f>$B$11*(($A$1070)*$C979/$B$12*$B$7+(1-$A$1070)*$D979/$B$12*$C$7)</x:f>
        <x:v>0</x:v>
      </x:c>
      <x:c r="BS979" s="34" t="n">
        <x:f>$B$11*(($A$1071)*$C979/$B$12*$B$7+(1-$A$1071)*$D979/$B$12*$C$7)</x:f>
        <x:v>0</x:v>
      </x:c>
      <x:c r="BT979" s="34" t="n">
        <x:f>$B$11*(($A$1072)*$C979/$B$12*$B$7+(1-$A$1072)*$D979/$B$12*$C$7)</x:f>
        <x:v>0</x:v>
      </x:c>
      <x:c r="BU979" s="34" t="n">
        <x:f>$B$11*(($A$1073)*$C979/$B$12*$B$7+(1-$A$1073)*$D979/$B$12*$C$7)</x:f>
        <x:v>0</x:v>
      </x:c>
      <x:c r="BV979" s="34" t="n">
        <x:f>$B$11*(($A$1074)*$C979/$B$12*$B$7+(1-$A$1074)*$D979/$B$12*$C$7)</x:f>
        <x:v>0</x:v>
      </x:c>
      <x:c r="BW979" s="34" t="n">
        <x:f>$B$11*(($A$1075)*$C979/$B$12*$B$7+(1-$A$1075)*$D979/$B$12*$C$7)</x:f>
        <x:v>0</x:v>
      </x:c>
      <x:c r="BX979" s="34" t="n">
        <x:f>$B$11*(($A$1076)*$C979/$B$12*$B$7+(1-$A$1076)*$D979/$B$12*$C$7)</x:f>
        <x:v>0</x:v>
      </x:c>
      <x:c r="BY979" s="34" t="n">
        <x:f>$B$11*(($A$1077)*$C979/$B$12*$B$7+(1-$A$1077)*$D979/$B$12*$C$7)</x:f>
        <x:v>0</x:v>
      </x:c>
      <x:c r="BZ979" s="34" t="n">
        <x:f>$B$11*(($A$1078)*$C979/$B$12*$B$7+(1-$A$1078)*$D979/$B$12*$C$7)</x:f>
        <x:v>0</x:v>
      </x:c>
      <x:c r="CA979" s="34" t="n">
        <x:f>$B$11*(($A$1079)*$C979/$B$12*$B$7+(1-$A$1079)*$D979/$B$12*$C$7)</x:f>
        <x:v>0</x:v>
      </x:c>
      <x:c r="CB979" s="34" t="n">
        <x:f>$B$11*(($A$1080)*$C979/$B$12*$B$7+(1-$A$1080)*$D979/$B$12*$C$7)</x:f>
        <x:v>0</x:v>
      </x:c>
      <x:c r="CC979" s="34" t="n">
        <x:f>$B$11*(($A$1081)*$C979/$B$12*$B$7+(1-$A$1081)*$D979/$B$12*$C$7)</x:f>
        <x:v>0</x:v>
      </x:c>
    </x:row>
    <x:row r="980">
      <x:c r="A980" s="34" t="n">
        <x:v>956</x:v>
      </x:c>
      <x:c r="B980" s="39" t="n">
        <x:v>0.9487979425111684</x:v>
      </x:c>
      <x:c r="C980" s="1" t="n">
        <x:f>SUM(AM980:AV980)</x:f>
        <x:v>0</x:v>
      </x:c>
      <x:c r="D980" s="1" t="n">
        <x:f>SUM(AW980:BF980)</x:f>
        <x:v>0</x:v>
      </x:c>
      <x:c r="E980" s="17" t="n">
        <x:f>(1-C980/$B$12)*$B$8-C980/$B$12*$B$7</x:f>
        <x:v>0.05</x:v>
      </x:c>
      <x:c r="F980" s="17" t="n">
        <x:f>(1-D980/$B$12)*$C$8-D980/$B$12*$C$7</x:f>
        <x:v>0.09</x:v>
      </x:c>
      <x:c r="G980" s="32" t="n">
        <x:f>$B$11*($B$10*C980/$B$12*$B$7+(1-$B$10)*D980/$B$12*$C$7)</x:f>
        <x:v>0</x:v>
      </x:c>
      <x:c r="H980" s="17" t="n">
        <x:f>$B$10*E980+(1-$B$10)*F980</x:f>
        <x:v>0.07</x:v>
      </x:c>
      <x:c r="I980" s="34"/>
      <x:c r="J980" s="34"/>
      <x:c r="K980" s="34"/>
      <x:c r="L980" s="34"/>
      <x:c r="M980" s="34"/>
      <x:c r="N980" s="34"/>
      <x:c r="O980" s="34"/>
      <x:c r="P980" s="34"/>
      <x:c r="Q980" s="34"/>
      <x:c r="R980" s="39" t="n">
        <x:v>-0.6637816446801265</x:v>
      </x:c>
      <x:c r="S980" s="39" t="n">
        <x:v>1.07337418439421</x:v>
      </x:c>
      <x:c r="T980" s="39" t="n">
        <x:v>1.9570239775970666</x:v>
      </x:c>
      <x:c r="U980" s="39" t="n">
        <x:v>-0.6547600257358175</x:v>
      </x:c>
      <x:c r="V980" s="39" t="n">
        <x:v>1.0890614713893567</x:v>
      </x:c>
      <x:c r="W980" s="39" t="n">
        <x:v>0.5718531601376448</x:v>
      </x:c>
      <x:c r="X980" s="39" t="n">
        <x:v>0.6522575318056387</x:v>
      </x:c>
      <x:c r="Y980" s="39" t="n">
        <x:v>-0.9955841118403572</x:v>
      </x:c>
      <x:c r="Z980" s="39" t="n">
        <x:v>-0.00580258970588602</x:v>
      </x:c>
      <x:c r="AA980" s="39" t="n">
        <x:v>-0.696097909057487</x:v>
      </x:c>
      <x:c r="AB980" s="39" t="n">
        <x:v>0.7982144418852999</x:v>
      </x:c>
      <x:c r="AC980" s="39" t="n">
        <x:v>1.4446463923482724</x:v>
      </x:c>
      <x:c r="AD980" s="39" t="n">
        <x:v>0.522029797438562</x:v>
      </x:c>
      <x:c r="AE980" s="39" t="n">
        <x:v>-0.8725047750328219</x:v>
      </x:c>
      <x:c r="AF980" s="39" t="n">
        <x:v>0.7609720123510642</x:v>
      </x:c>
      <x:c r="AG980" s="39" t="n">
        <x:v>-0.31007939505707754</x:v>
      </x:c>
      <x:c r="AH980" s="39" t="n">
        <x:v>0.004669160671546499</x:v>
      </x:c>
      <x:c r="AI980" s="39" t="n">
        <x:v>1.2890642111773842</x:v>
      </x:c>
      <x:c r="AJ980" s="39" t="n">
        <x:v>-1.0046148549048237</x:v>
      </x:c>
      <x:c r="AK980" s="39" t="n">
        <x:v>-0.37614793077578956</x:v>
      </x:c>
      <x:c r="AL980" s="34"/>
      <x:c r="AM980" s="34" t="n">
        <x:f>IF(SQRT($B$9)*$B980+SQRT(1-$B$9)*R980&lt;_xlfn.NORM.S.INV($B$6),1,0)</x:f>
        <x:v>0</x:v>
      </x:c>
      <x:c r="AN980" s="34" t="n">
        <x:f>IF(SQRT($B$9)*$B980+SQRT(1-$B$9)*S980&lt;_xlfn.NORM.S.INV($B$6),1,0)</x:f>
        <x:v>0</x:v>
      </x:c>
      <x:c r="AO980" s="34" t="n">
        <x:f>IF(SQRT($B$9)*$B980+SQRT(1-$B$9)*T980&lt;_xlfn.NORM.S.INV($B$6),1,0)</x:f>
        <x:v>0</x:v>
      </x:c>
      <x:c r="AP980" s="34" t="n">
        <x:f>IF(SQRT($B$9)*$B980+SQRT(1-$B$9)*U980&lt;_xlfn.NORM.S.INV($B$6),1,0)</x:f>
        <x:v>0</x:v>
      </x:c>
      <x:c r="AQ980" s="34" t="n">
        <x:f>IF(SQRT($B$9)*$B980+SQRT(1-$B$9)*V980&lt;_xlfn.NORM.S.INV($B$6),1,0)</x:f>
        <x:v>0</x:v>
      </x:c>
      <x:c r="AR980" s="34" t="n">
        <x:f>IF(SQRT($B$9)*$B980+SQRT(1-$B$9)*W980&lt;_xlfn.NORM.S.INV($B$6),1,0)</x:f>
        <x:v>0</x:v>
      </x:c>
      <x:c r="AS980" s="34" t="n">
        <x:f>IF(SQRT($B$9)*$B980+SQRT(1-$B$9)*X980&lt;_xlfn.NORM.S.INV($B$6),1,0)</x:f>
        <x:v>0</x:v>
      </x:c>
      <x:c r="AT980" s="34" t="n">
        <x:f>IF(SQRT($B$9)*$B980+SQRT(1-$B$9)*Y980&lt;_xlfn.NORM.S.INV($B$6),1,0)</x:f>
        <x:v>0</x:v>
      </x:c>
      <x:c r="AU980" s="34" t="n">
        <x:f>IF(SQRT($B$9)*$B980+SQRT(1-$B$9)*Z980&lt;_xlfn.NORM.S.INV($B$6),1,0)</x:f>
        <x:v>0</x:v>
      </x:c>
      <x:c r="AV980" s="34" t="n">
        <x:f>IF(SQRT($B$9)*$B980+SQRT(1-$B$9)*AA980&lt;_xlfn.NORM.S.INV($B$6),1,0)</x:f>
        <x:v>0</x:v>
      </x:c>
      <x:c r="AW980" s="34" t="n">
        <x:f>IF(SQRT($C$9)*$B980+SQRT(1-$C$9)*AB980&lt;_xlfn.NORM.S.INV($C$6),1,0)</x:f>
        <x:v>0</x:v>
      </x:c>
      <x:c r="AX980" s="34" t="n">
        <x:f>IF(SQRT($C$9)*$B980+SQRT(1-$C$9)*AC980&lt;_xlfn.NORM.S.INV($C$6),1,0)</x:f>
        <x:v>0</x:v>
      </x:c>
      <x:c r="AY980" s="34" t="n">
        <x:f>IF(SQRT($C$9)*$B980+SQRT(1-$C$9)*AD980&lt;_xlfn.NORM.S.INV($C$6),1,0)</x:f>
        <x:v>0</x:v>
      </x:c>
      <x:c r="AZ980" s="34" t="n">
        <x:f>IF(SQRT($C$9)*$B980+SQRT(1-$C$9)*AE980&lt;_xlfn.NORM.S.INV($C$6),1,0)</x:f>
        <x:v>0</x:v>
      </x:c>
      <x:c r="BA980" s="34" t="n">
        <x:f>IF(SQRT($C$9)*$B980+SQRT(1-$C$9)*AF980&lt;_xlfn.NORM.S.INV($C$6),1,0)</x:f>
        <x:v>0</x:v>
      </x:c>
      <x:c r="BB980" s="34" t="n">
        <x:f>IF(SQRT($C$9)*$B980+SQRT(1-$C$9)*AG980&lt;_xlfn.NORM.S.INV($C$6),1,0)</x:f>
        <x:v>0</x:v>
      </x:c>
      <x:c r="BC980" s="34" t="n">
        <x:f>IF(SQRT($C$9)*$B980+SQRT(1-$C$9)*AH980&lt;_xlfn.NORM.S.INV($C$6),1,0)</x:f>
        <x:v>0</x:v>
      </x:c>
      <x:c r="BD980" s="34" t="n">
        <x:f>IF(SQRT($C$9)*$B980+SQRT(1-$C$9)*AI980&lt;_xlfn.NORM.S.INV($C$6),1,0)</x:f>
        <x:v>0</x:v>
      </x:c>
      <x:c r="BE980" s="34" t="n">
        <x:f>IF(SQRT($C$9)*$B980+SQRT(1-$C$9)*AJ980&lt;_xlfn.NORM.S.INV($C$6),1,0)</x:f>
        <x:v>0</x:v>
      </x:c>
      <x:c r="BF980" s="34" t="n">
        <x:f>IF(SQRT($C$9)*$B980+SQRT(1-$C$9)*AK980&lt;_xlfn.NORM.S.INV($C$6),1,0)</x:f>
        <x:v>0</x:v>
      </x:c>
      <x:c r="BG980" s="34"/>
      <x:c r="BH980" s="34"/>
      <x:c r="BI980" s="34" t="n">
        <x:f>$B$11*(($A$1061)*$C980/$B$12*$B$7+(1-$A$1061)*$D980/$B$12*$C$7)</x:f>
        <x:v>0</x:v>
      </x:c>
      <x:c r="BJ980" s="34" t="n">
        <x:f>$B$11*(($A$1062)*$C980/$B$12*$B$7+(1-$A$1062)*$D980/$B$12*$C$7)</x:f>
        <x:v>0</x:v>
      </x:c>
      <x:c r="BK980" s="34" t="n">
        <x:f>$B$11*(($A$1063)*$C980/$B$12*$B$7+(1-$A$1063)*$D980/$B$12*$C$7)</x:f>
        <x:v>0</x:v>
      </x:c>
      <x:c r="BL980" s="34" t="n">
        <x:f>$B$11*(($A$1064)*$C980/$B$12*$B$7+(1-$A$1064)*$D980/$B$12*$C$7)</x:f>
        <x:v>0</x:v>
      </x:c>
      <x:c r="BM980" s="34" t="n">
        <x:f>$B$11*(($A$1065)*$C980/$B$12*$B$7+(1-$A$1065)*$D980/$B$12*$C$7)</x:f>
        <x:v>0</x:v>
      </x:c>
      <x:c r="BN980" s="34" t="n">
        <x:f>$B$11*(($A$1066)*$C980/$B$12*$B$7+(1-$A$1066)*$D980/$B$12*$C$7)</x:f>
        <x:v>0</x:v>
      </x:c>
      <x:c r="BO980" s="34" t="n">
        <x:f>$B$11*(($A$1067)*$C980/$B$12*$B$7+(1-$A$1067)*$D980/$B$12*$C$7)</x:f>
        <x:v>0</x:v>
      </x:c>
      <x:c r="BP980" s="34" t="n">
        <x:f>$B$11*(($A$1068)*$C980/$B$12*$B$7+(1-$A$1068)*$D980/$B$12*$C$7)</x:f>
        <x:v>0</x:v>
      </x:c>
      <x:c r="BQ980" s="34" t="n">
        <x:f>$B$11*(($A$1069)*$C980/$B$12*$B$7+(1-$A$1069)*$D980/$B$12*$C$7)</x:f>
        <x:v>0</x:v>
      </x:c>
      <x:c r="BR980" s="34" t="n">
        <x:f>$B$11*(($A$1070)*$C980/$B$12*$B$7+(1-$A$1070)*$D980/$B$12*$C$7)</x:f>
        <x:v>0</x:v>
      </x:c>
      <x:c r="BS980" s="34" t="n">
        <x:f>$B$11*(($A$1071)*$C980/$B$12*$B$7+(1-$A$1071)*$D980/$B$12*$C$7)</x:f>
        <x:v>0</x:v>
      </x:c>
      <x:c r="BT980" s="34" t="n">
        <x:f>$B$11*(($A$1072)*$C980/$B$12*$B$7+(1-$A$1072)*$D980/$B$12*$C$7)</x:f>
        <x:v>0</x:v>
      </x:c>
      <x:c r="BU980" s="34" t="n">
        <x:f>$B$11*(($A$1073)*$C980/$B$12*$B$7+(1-$A$1073)*$D980/$B$12*$C$7)</x:f>
        <x:v>0</x:v>
      </x:c>
      <x:c r="BV980" s="34" t="n">
        <x:f>$B$11*(($A$1074)*$C980/$B$12*$B$7+(1-$A$1074)*$D980/$B$12*$C$7)</x:f>
        <x:v>0</x:v>
      </x:c>
      <x:c r="BW980" s="34" t="n">
        <x:f>$B$11*(($A$1075)*$C980/$B$12*$B$7+(1-$A$1075)*$D980/$B$12*$C$7)</x:f>
        <x:v>0</x:v>
      </x:c>
      <x:c r="BX980" s="34" t="n">
        <x:f>$B$11*(($A$1076)*$C980/$B$12*$B$7+(1-$A$1076)*$D980/$B$12*$C$7)</x:f>
        <x:v>0</x:v>
      </x:c>
      <x:c r="BY980" s="34" t="n">
        <x:f>$B$11*(($A$1077)*$C980/$B$12*$B$7+(1-$A$1077)*$D980/$B$12*$C$7)</x:f>
        <x:v>0</x:v>
      </x:c>
      <x:c r="BZ980" s="34" t="n">
        <x:f>$B$11*(($A$1078)*$C980/$B$12*$B$7+(1-$A$1078)*$D980/$B$12*$C$7)</x:f>
        <x:v>0</x:v>
      </x:c>
      <x:c r="CA980" s="34" t="n">
        <x:f>$B$11*(($A$1079)*$C980/$B$12*$B$7+(1-$A$1079)*$D980/$B$12*$C$7)</x:f>
        <x:v>0</x:v>
      </x:c>
      <x:c r="CB980" s="34" t="n">
        <x:f>$B$11*(($A$1080)*$C980/$B$12*$B$7+(1-$A$1080)*$D980/$B$12*$C$7)</x:f>
        <x:v>0</x:v>
      </x:c>
      <x:c r="CC980" s="34" t="n">
        <x:f>$B$11*(($A$1081)*$C980/$B$12*$B$7+(1-$A$1081)*$D980/$B$12*$C$7)</x:f>
        <x:v>0</x:v>
      </x:c>
    </x:row>
    <x:row r="981">
      <x:c r="A981" s="34" t="n">
        <x:v>957</x:v>
      </x:c>
      <x:c r="B981" s="39" t="n">
        <x:v>0.867951892826871</x:v>
      </x:c>
      <x:c r="C981" s="1" t="n">
        <x:f>SUM(AM981:AV981)</x:f>
        <x:v>0</x:v>
      </x:c>
      <x:c r="D981" s="1" t="n">
        <x:f>SUM(AW981:BF981)</x:f>
        <x:v>0</x:v>
      </x:c>
      <x:c r="E981" s="17" t="n">
        <x:f>(1-C981/$B$12)*$B$8-C981/$B$12*$B$7</x:f>
        <x:v>0.05</x:v>
      </x:c>
      <x:c r="F981" s="17" t="n">
        <x:f>(1-D981/$B$12)*$C$8-D981/$B$12*$C$7</x:f>
        <x:v>0.09</x:v>
      </x:c>
      <x:c r="G981" s="32" t="n">
        <x:f>$B$11*($B$10*C981/$B$12*$B$7+(1-$B$10)*D981/$B$12*$C$7)</x:f>
        <x:v>0</x:v>
      </x:c>
      <x:c r="H981" s="17" t="n">
        <x:f>$B$10*E981+(1-$B$10)*F981</x:f>
        <x:v>0.07</x:v>
      </x:c>
      <x:c r="I981" s="34"/>
      <x:c r="J981" s="34"/>
      <x:c r="K981" s="34"/>
      <x:c r="L981" s="34"/>
      <x:c r="M981" s="34"/>
      <x:c r="N981" s="34"/>
      <x:c r="O981" s="34"/>
      <x:c r="P981" s="34"/>
      <x:c r="Q981" s="34"/>
      <x:c r="R981" s="39" t="n">
        <x:v>0.6147933959229412</x:v>
      </x:c>
      <x:c r="S981" s="39" t="n">
        <x:v>-0.15544543129769917</x:v>
      </x:c>
      <x:c r="T981" s="39" t="n">
        <x:v>-0.8946270320812398</x:v>
      </x:c>
      <x:c r="U981" s="39" t="n">
        <x:v>0.7451340004588869</x:v>
      </x:c>
      <x:c r="V981" s="39" t="n">
        <x:v>-1.1947231449454785</x:v>
      </x:c>
      <x:c r="W981" s="39" t="n">
        <x:v>0.5279685126108291</x:v>
      </x:c>
      <x:c r="X981" s="39" t="n">
        <x:v>-0.9963418539401991</x:v>
      </x:c>
      <x:c r="Y981" s="39" t="n">
        <x:v>-1.2225499835843374</x:v>
      </x:c>
      <x:c r="Z981" s="39" t="n">
        <x:v>0.1867776107218064</x:v>
      </x:c>
      <x:c r="AA981" s="39" t="n">
        <x:v>-0.3136985047808034</x:v>
      </x:c>
      <x:c r="AB981" s="39" t="n">
        <x:v>0.021934626157470268</x:v>
      </x:c>
      <x:c r="AC981" s="39" t="n">
        <x:v>-0.5803242991314983</x:v>
      </x:c>
      <x:c r="AD981" s="39" t="n">
        <x:v>2.1020611581731146</x:v>
      </x:c>
      <x:c r="AE981" s="39" t="n">
        <x:v>0.03555644328490148</x:v>
      </x:c>
      <x:c r="AF981" s="39" t="n">
        <x:v>0.3117310032821791</x:v>
      </x:c>
      <x:c r="AG981" s="39" t="n">
        <x:v>-0.5050275490591432</x:v>
      </x:c>
      <x:c r="AH981" s="39" t="n">
        <x:v>-0.8649315964716179</x:v>
      </x:c>
      <x:c r="AI981" s="39" t="n">
        <x:v>2.141278969219666</x:v>
      </x:c>
      <x:c r="AJ981" s="39" t="n">
        <x:v>-0.5517116908802409</x:v>
      </x:c>
      <x:c r="AK981" s="39" t="n">
        <x:v>-0.24742223513570433</x:v>
      </x:c>
      <x:c r="AL981" s="34"/>
      <x:c r="AM981" s="34" t="n">
        <x:f>IF(SQRT($B$9)*$B981+SQRT(1-$B$9)*R981&lt;_xlfn.NORM.S.INV($B$6),1,0)</x:f>
        <x:v>0</x:v>
      </x:c>
      <x:c r="AN981" s="34" t="n">
        <x:f>IF(SQRT($B$9)*$B981+SQRT(1-$B$9)*S981&lt;_xlfn.NORM.S.INV($B$6),1,0)</x:f>
        <x:v>0</x:v>
      </x:c>
      <x:c r="AO981" s="34" t="n">
        <x:f>IF(SQRT($B$9)*$B981+SQRT(1-$B$9)*T981&lt;_xlfn.NORM.S.INV($B$6),1,0)</x:f>
        <x:v>0</x:v>
      </x:c>
      <x:c r="AP981" s="34" t="n">
        <x:f>IF(SQRT($B$9)*$B981+SQRT(1-$B$9)*U981&lt;_xlfn.NORM.S.INV($B$6),1,0)</x:f>
        <x:v>0</x:v>
      </x:c>
      <x:c r="AQ981" s="34" t="n">
        <x:f>IF(SQRT($B$9)*$B981+SQRT(1-$B$9)*V981&lt;_xlfn.NORM.S.INV($B$6),1,0)</x:f>
        <x:v>0</x:v>
      </x:c>
      <x:c r="AR981" s="34" t="n">
        <x:f>IF(SQRT($B$9)*$B981+SQRT(1-$B$9)*W981&lt;_xlfn.NORM.S.INV($B$6),1,0)</x:f>
        <x:v>0</x:v>
      </x:c>
      <x:c r="AS981" s="34" t="n">
        <x:f>IF(SQRT($B$9)*$B981+SQRT(1-$B$9)*X981&lt;_xlfn.NORM.S.INV($B$6),1,0)</x:f>
        <x:v>0</x:v>
      </x:c>
      <x:c r="AT981" s="34" t="n">
        <x:f>IF(SQRT($B$9)*$B981+SQRT(1-$B$9)*Y981&lt;_xlfn.NORM.S.INV($B$6),1,0)</x:f>
        <x:v>0</x:v>
      </x:c>
      <x:c r="AU981" s="34" t="n">
        <x:f>IF(SQRT($B$9)*$B981+SQRT(1-$B$9)*Z981&lt;_xlfn.NORM.S.INV($B$6),1,0)</x:f>
        <x:v>0</x:v>
      </x:c>
      <x:c r="AV981" s="34" t="n">
        <x:f>IF(SQRT($B$9)*$B981+SQRT(1-$B$9)*AA981&lt;_xlfn.NORM.S.INV($B$6),1,0)</x:f>
        <x:v>0</x:v>
      </x:c>
      <x:c r="AW981" s="34" t="n">
        <x:f>IF(SQRT($C$9)*$B981+SQRT(1-$C$9)*AB981&lt;_xlfn.NORM.S.INV($C$6),1,0)</x:f>
        <x:v>0</x:v>
      </x:c>
      <x:c r="AX981" s="34" t="n">
        <x:f>IF(SQRT($C$9)*$B981+SQRT(1-$C$9)*AC981&lt;_xlfn.NORM.S.INV($C$6),1,0)</x:f>
        <x:v>0</x:v>
      </x:c>
      <x:c r="AY981" s="34" t="n">
        <x:f>IF(SQRT($C$9)*$B981+SQRT(1-$C$9)*AD981&lt;_xlfn.NORM.S.INV($C$6),1,0)</x:f>
        <x:v>0</x:v>
      </x:c>
      <x:c r="AZ981" s="34" t="n">
        <x:f>IF(SQRT($C$9)*$B981+SQRT(1-$C$9)*AE981&lt;_xlfn.NORM.S.INV($C$6),1,0)</x:f>
        <x:v>0</x:v>
      </x:c>
      <x:c r="BA981" s="34" t="n">
        <x:f>IF(SQRT($C$9)*$B981+SQRT(1-$C$9)*AF981&lt;_xlfn.NORM.S.INV($C$6),1,0)</x:f>
        <x:v>0</x:v>
      </x:c>
      <x:c r="BB981" s="34" t="n">
        <x:f>IF(SQRT($C$9)*$B981+SQRT(1-$C$9)*AG981&lt;_xlfn.NORM.S.INV($C$6),1,0)</x:f>
        <x:v>0</x:v>
      </x:c>
      <x:c r="BC981" s="34" t="n">
        <x:f>IF(SQRT($C$9)*$B981+SQRT(1-$C$9)*AH981&lt;_xlfn.NORM.S.INV($C$6),1,0)</x:f>
        <x:v>0</x:v>
      </x:c>
      <x:c r="BD981" s="34" t="n">
        <x:f>IF(SQRT($C$9)*$B981+SQRT(1-$C$9)*AI981&lt;_xlfn.NORM.S.INV($C$6),1,0)</x:f>
        <x:v>0</x:v>
      </x:c>
      <x:c r="BE981" s="34" t="n">
        <x:f>IF(SQRT($C$9)*$B981+SQRT(1-$C$9)*AJ981&lt;_xlfn.NORM.S.INV($C$6),1,0)</x:f>
        <x:v>0</x:v>
      </x:c>
      <x:c r="BF981" s="34" t="n">
        <x:f>IF(SQRT($C$9)*$B981+SQRT(1-$C$9)*AK981&lt;_xlfn.NORM.S.INV($C$6),1,0)</x:f>
        <x:v>0</x:v>
      </x:c>
      <x:c r="BG981" s="34"/>
      <x:c r="BH981" s="34"/>
      <x:c r="BI981" s="34" t="n">
        <x:f>$B$11*(($A$1061)*$C981/$B$12*$B$7+(1-$A$1061)*$D981/$B$12*$C$7)</x:f>
        <x:v>0</x:v>
      </x:c>
      <x:c r="BJ981" s="34" t="n">
        <x:f>$B$11*(($A$1062)*$C981/$B$12*$B$7+(1-$A$1062)*$D981/$B$12*$C$7)</x:f>
        <x:v>0</x:v>
      </x:c>
      <x:c r="BK981" s="34" t="n">
        <x:f>$B$11*(($A$1063)*$C981/$B$12*$B$7+(1-$A$1063)*$D981/$B$12*$C$7)</x:f>
        <x:v>0</x:v>
      </x:c>
      <x:c r="BL981" s="34" t="n">
        <x:f>$B$11*(($A$1064)*$C981/$B$12*$B$7+(1-$A$1064)*$D981/$B$12*$C$7)</x:f>
        <x:v>0</x:v>
      </x:c>
      <x:c r="BM981" s="34" t="n">
        <x:f>$B$11*(($A$1065)*$C981/$B$12*$B$7+(1-$A$1065)*$D981/$B$12*$C$7)</x:f>
        <x:v>0</x:v>
      </x:c>
      <x:c r="BN981" s="34" t="n">
        <x:f>$B$11*(($A$1066)*$C981/$B$12*$B$7+(1-$A$1066)*$D981/$B$12*$C$7)</x:f>
        <x:v>0</x:v>
      </x:c>
      <x:c r="BO981" s="34" t="n">
        <x:f>$B$11*(($A$1067)*$C981/$B$12*$B$7+(1-$A$1067)*$D981/$B$12*$C$7)</x:f>
        <x:v>0</x:v>
      </x:c>
      <x:c r="BP981" s="34" t="n">
        <x:f>$B$11*(($A$1068)*$C981/$B$12*$B$7+(1-$A$1068)*$D981/$B$12*$C$7)</x:f>
        <x:v>0</x:v>
      </x:c>
      <x:c r="BQ981" s="34" t="n">
        <x:f>$B$11*(($A$1069)*$C981/$B$12*$B$7+(1-$A$1069)*$D981/$B$12*$C$7)</x:f>
        <x:v>0</x:v>
      </x:c>
      <x:c r="BR981" s="34" t="n">
        <x:f>$B$11*(($A$1070)*$C981/$B$12*$B$7+(1-$A$1070)*$D981/$B$12*$C$7)</x:f>
        <x:v>0</x:v>
      </x:c>
      <x:c r="BS981" s="34" t="n">
        <x:f>$B$11*(($A$1071)*$C981/$B$12*$B$7+(1-$A$1071)*$D981/$B$12*$C$7)</x:f>
        <x:v>0</x:v>
      </x:c>
      <x:c r="BT981" s="34" t="n">
        <x:f>$B$11*(($A$1072)*$C981/$B$12*$B$7+(1-$A$1072)*$D981/$B$12*$C$7)</x:f>
        <x:v>0</x:v>
      </x:c>
      <x:c r="BU981" s="34" t="n">
        <x:f>$B$11*(($A$1073)*$C981/$B$12*$B$7+(1-$A$1073)*$D981/$B$12*$C$7)</x:f>
        <x:v>0</x:v>
      </x:c>
      <x:c r="BV981" s="34" t="n">
        <x:f>$B$11*(($A$1074)*$C981/$B$12*$B$7+(1-$A$1074)*$D981/$B$12*$C$7)</x:f>
        <x:v>0</x:v>
      </x:c>
      <x:c r="BW981" s="34" t="n">
        <x:f>$B$11*(($A$1075)*$C981/$B$12*$B$7+(1-$A$1075)*$D981/$B$12*$C$7)</x:f>
        <x:v>0</x:v>
      </x:c>
      <x:c r="BX981" s="34" t="n">
        <x:f>$B$11*(($A$1076)*$C981/$B$12*$B$7+(1-$A$1076)*$D981/$B$12*$C$7)</x:f>
        <x:v>0</x:v>
      </x:c>
      <x:c r="BY981" s="34" t="n">
        <x:f>$B$11*(($A$1077)*$C981/$B$12*$B$7+(1-$A$1077)*$D981/$B$12*$C$7)</x:f>
        <x:v>0</x:v>
      </x:c>
      <x:c r="BZ981" s="34" t="n">
        <x:f>$B$11*(($A$1078)*$C981/$B$12*$B$7+(1-$A$1078)*$D981/$B$12*$C$7)</x:f>
        <x:v>0</x:v>
      </x:c>
      <x:c r="CA981" s="34" t="n">
        <x:f>$B$11*(($A$1079)*$C981/$B$12*$B$7+(1-$A$1079)*$D981/$B$12*$C$7)</x:f>
        <x:v>0</x:v>
      </x:c>
      <x:c r="CB981" s="34" t="n">
        <x:f>$B$11*(($A$1080)*$C981/$B$12*$B$7+(1-$A$1080)*$D981/$B$12*$C$7)</x:f>
        <x:v>0</x:v>
      </x:c>
      <x:c r="CC981" s="34" t="n">
        <x:f>$B$11*(($A$1081)*$C981/$B$12*$B$7+(1-$A$1081)*$D981/$B$12*$C$7)</x:f>
        <x:v>0</x:v>
      </x:c>
    </x:row>
    <x:row r="982">
      <x:c r="A982" s="34" t="n">
        <x:v>958</x:v>
      </x:c>
      <x:c r="B982" s="39" t="n">
        <x:v>0.6607444740492825</x:v>
      </x:c>
      <x:c r="C982" s="1" t="n">
        <x:f>SUM(AM982:AV982)</x:f>
        <x:v>0</x:v>
      </x:c>
      <x:c r="D982" s="1" t="n">
        <x:f>SUM(AW982:BF982)</x:f>
        <x:v>0</x:v>
      </x:c>
      <x:c r="E982" s="17" t="n">
        <x:f>(1-C982/$B$12)*$B$8-C982/$B$12*$B$7</x:f>
        <x:v>0.05</x:v>
      </x:c>
      <x:c r="F982" s="17" t="n">
        <x:f>(1-D982/$B$12)*$C$8-D982/$B$12*$C$7</x:f>
        <x:v>0.09</x:v>
      </x:c>
      <x:c r="G982" s="32" t="n">
        <x:f>$B$11*($B$10*C982/$B$12*$B$7+(1-$B$10)*D982/$B$12*$C$7)</x:f>
        <x:v>0</x:v>
      </x:c>
      <x:c r="H982" s="17" t="n">
        <x:f>$B$10*E982+(1-$B$10)*F982</x:f>
        <x:v>0.07</x:v>
      </x:c>
      <x:c r="I982" s="34"/>
      <x:c r="J982" s="34"/>
      <x:c r="K982" s="34"/>
      <x:c r="L982" s="34"/>
      <x:c r="M982" s="34"/>
      <x:c r="N982" s="34"/>
      <x:c r="O982" s="34"/>
      <x:c r="P982" s="34"/>
      <x:c r="Q982" s="34"/>
      <x:c r="R982" s="39" t="n">
        <x:v>1.312680027156026</x:v>
      </x:c>
      <x:c r="S982" s="39" t="n">
        <x:v>1.9225912078908385</x:v>
      </x:c>
      <x:c r="T982" s="39" t="n">
        <x:v>-1.0952563512070341</x:v>
      </x:c>
      <x:c r="U982" s="39" t="n">
        <x:v>0.1981144140879253</x:v>
      </x:c>
      <x:c r="V982" s="39" t="n">
        <x:v>1.091694609852772</x:v>
      </x:c>
      <x:c r="W982" s="39" t="n">
        <x:v>0.796467286906893</x:v>
      </x:c>
      <x:c r="X982" s="39" t="n">
        <x:v>0.03869395108290575</x:v>
      </x:c>
      <x:c r="Y982" s="39" t="n">
        <x:v>0.6544069186412614</x:v>
      </x:c>
      <x:c r="Z982" s="39" t="n">
        <x:v>-0.21907572506777395</x:v>
      </x:c>
      <x:c r="AA982" s="39" t="n">
        <x:v>-1.016521756398421</x:v>
      </x:c>
      <x:c r="AB982" s="39" t="n">
        <x:v>2.072401600106301</x:v>
      </x:c>
      <x:c r="AC982" s="39" t="n">
        <x:v>-0.32355765053658053</x:v>
      </x:c>
      <x:c r="AD982" s="39" t="n">
        <x:v>1.2378352816937057</x:v>
      </x:c>
      <x:c r="AE982" s="39" t="n">
        <x:v>0.3940773432533216</x:v>
      </x:c>
      <x:c r="AF982" s="39" t="n">
        <x:v>0.35249441560187117</x:v>
      </x:c>
      <x:c r="AG982" s="39" t="n">
        <x:v>0.7989070581768132</x:v>
      </x:c>
      <x:c r="AH982" s="39" t="n">
        <x:v>0.5937264247477896</x:v>
      </x:c>
      <x:c r="AI982" s="39" t="n">
        <x:v>-0.6220477124896943</x:v>
      </x:c>
      <x:c r="AJ982" s="39" t="n">
        <x:v>0.5000353430820441</x:v>
      </x:c>
      <x:c r="AK982" s="39" t="n">
        <x:v>-0.2684397226338921</x:v>
      </x:c>
      <x:c r="AL982" s="34"/>
      <x:c r="AM982" s="34" t="n">
        <x:f>IF(SQRT($B$9)*$B982+SQRT(1-$B$9)*R982&lt;_xlfn.NORM.S.INV($B$6),1,0)</x:f>
        <x:v>0</x:v>
      </x:c>
      <x:c r="AN982" s="34" t="n">
        <x:f>IF(SQRT($B$9)*$B982+SQRT(1-$B$9)*S982&lt;_xlfn.NORM.S.INV($B$6),1,0)</x:f>
        <x:v>0</x:v>
      </x:c>
      <x:c r="AO982" s="34" t="n">
        <x:f>IF(SQRT($B$9)*$B982+SQRT(1-$B$9)*T982&lt;_xlfn.NORM.S.INV($B$6),1,0)</x:f>
        <x:v>0</x:v>
      </x:c>
      <x:c r="AP982" s="34" t="n">
        <x:f>IF(SQRT($B$9)*$B982+SQRT(1-$B$9)*U982&lt;_xlfn.NORM.S.INV($B$6),1,0)</x:f>
        <x:v>0</x:v>
      </x:c>
      <x:c r="AQ982" s="34" t="n">
        <x:f>IF(SQRT($B$9)*$B982+SQRT(1-$B$9)*V982&lt;_xlfn.NORM.S.INV($B$6),1,0)</x:f>
        <x:v>0</x:v>
      </x:c>
      <x:c r="AR982" s="34" t="n">
        <x:f>IF(SQRT($B$9)*$B982+SQRT(1-$B$9)*W982&lt;_xlfn.NORM.S.INV($B$6),1,0)</x:f>
        <x:v>0</x:v>
      </x:c>
      <x:c r="AS982" s="34" t="n">
        <x:f>IF(SQRT($B$9)*$B982+SQRT(1-$B$9)*X982&lt;_xlfn.NORM.S.INV($B$6),1,0)</x:f>
        <x:v>0</x:v>
      </x:c>
      <x:c r="AT982" s="34" t="n">
        <x:f>IF(SQRT($B$9)*$B982+SQRT(1-$B$9)*Y982&lt;_xlfn.NORM.S.INV($B$6),1,0)</x:f>
        <x:v>0</x:v>
      </x:c>
      <x:c r="AU982" s="34" t="n">
        <x:f>IF(SQRT($B$9)*$B982+SQRT(1-$B$9)*Z982&lt;_xlfn.NORM.S.INV($B$6),1,0)</x:f>
        <x:v>0</x:v>
      </x:c>
      <x:c r="AV982" s="34" t="n">
        <x:f>IF(SQRT($B$9)*$B982+SQRT(1-$B$9)*AA982&lt;_xlfn.NORM.S.INV($B$6),1,0)</x:f>
        <x:v>0</x:v>
      </x:c>
      <x:c r="AW982" s="34" t="n">
        <x:f>IF(SQRT($C$9)*$B982+SQRT(1-$C$9)*AB982&lt;_xlfn.NORM.S.INV($C$6),1,0)</x:f>
        <x:v>0</x:v>
      </x:c>
      <x:c r="AX982" s="34" t="n">
        <x:f>IF(SQRT($C$9)*$B982+SQRT(1-$C$9)*AC982&lt;_xlfn.NORM.S.INV($C$6),1,0)</x:f>
        <x:v>0</x:v>
      </x:c>
      <x:c r="AY982" s="34" t="n">
        <x:f>IF(SQRT($C$9)*$B982+SQRT(1-$C$9)*AD982&lt;_xlfn.NORM.S.INV($C$6),1,0)</x:f>
        <x:v>0</x:v>
      </x:c>
      <x:c r="AZ982" s="34" t="n">
        <x:f>IF(SQRT($C$9)*$B982+SQRT(1-$C$9)*AE982&lt;_xlfn.NORM.S.INV($C$6),1,0)</x:f>
        <x:v>0</x:v>
      </x:c>
      <x:c r="BA982" s="34" t="n">
        <x:f>IF(SQRT($C$9)*$B982+SQRT(1-$C$9)*AF982&lt;_xlfn.NORM.S.INV($C$6),1,0)</x:f>
        <x:v>0</x:v>
      </x:c>
      <x:c r="BB982" s="34" t="n">
        <x:f>IF(SQRT($C$9)*$B982+SQRT(1-$C$9)*AG982&lt;_xlfn.NORM.S.INV($C$6),1,0)</x:f>
        <x:v>0</x:v>
      </x:c>
      <x:c r="BC982" s="34" t="n">
        <x:f>IF(SQRT($C$9)*$B982+SQRT(1-$C$9)*AH982&lt;_xlfn.NORM.S.INV($C$6),1,0)</x:f>
        <x:v>0</x:v>
      </x:c>
      <x:c r="BD982" s="34" t="n">
        <x:f>IF(SQRT($C$9)*$B982+SQRT(1-$C$9)*AI982&lt;_xlfn.NORM.S.INV($C$6),1,0)</x:f>
        <x:v>0</x:v>
      </x:c>
      <x:c r="BE982" s="34" t="n">
        <x:f>IF(SQRT($C$9)*$B982+SQRT(1-$C$9)*AJ982&lt;_xlfn.NORM.S.INV($C$6),1,0)</x:f>
        <x:v>0</x:v>
      </x:c>
      <x:c r="BF982" s="34" t="n">
        <x:f>IF(SQRT($C$9)*$B982+SQRT(1-$C$9)*AK982&lt;_xlfn.NORM.S.INV($C$6),1,0)</x:f>
        <x:v>0</x:v>
      </x:c>
      <x:c r="BG982" s="34"/>
      <x:c r="BH982" s="34"/>
      <x:c r="BI982" s="34" t="n">
        <x:f>$B$11*(($A$1061)*$C982/$B$12*$B$7+(1-$A$1061)*$D982/$B$12*$C$7)</x:f>
        <x:v>0</x:v>
      </x:c>
      <x:c r="BJ982" s="34" t="n">
        <x:f>$B$11*(($A$1062)*$C982/$B$12*$B$7+(1-$A$1062)*$D982/$B$12*$C$7)</x:f>
        <x:v>0</x:v>
      </x:c>
      <x:c r="BK982" s="34" t="n">
        <x:f>$B$11*(($A$1063)*$C982/$B$12*$B$7+(1-$A$1063)*$D982/$B$12*$C$7)</x:f>
        <x:v>0</x:v>
      </x:c>
      <x:c r="BL982" s="34" t="n">
        <x:f>$B$11*(($A$1064)*$C982/$B$12*$B$7+(1-$A$1064)*$D982/$B$12*$C$7)</x:f>
        <x:v>0</x:v>
      </x:c>
      <x:c r="BM982" s="34" t="n">
        <x:f>$B$11*(($A$1065)*$C982/$B$12*$B$7+(1-$A$1065)*$D982/$B$12*$C$7)</x:f>
        <x:v>0</x:v>
      </x:c>
      <x:c r="BN982" s="34" t="n">
        <x:f>$B$11*(($A$1066)*$C982/$B$12*$B$7+(1-$A$1066)*$D982/$B$12*$C$7)</x:f>
        <x:v>0</x:v>
      </x:c>
      <x:c r="BO982" s="34" t="n">
        <x:f>$B$11*(($A$1067)*$C982/$B$12*$B$7+(1-$A$1067)*$D982/$B$12*$C$7)</x:f>
        <x:v>0</x:v>
      </x:c>
      <x:c r="BP982" s="34" t="n">
        <x:f>$B$11*(($A$1068)*$C982/$B$12*$B$7+(1-$A$1068)*$D982/$B$12*$C$7)</x:f>
        <x:v>0</x:v>
      </x:c>
      <x:c r="BQ982" s="34" t="n">
        <x:f>$B$11*(($A$1069)*$C982/$B$12*$B$7+(1-$A$1069)*$D982/$B$12*$C$7)</x:f>
        <x:v>0</x:v>
      </x:c>
      <x:c r="BR982" s="34" t="n">
        <x:f>$B$11*(($A$1070)*$C982/$B$12*$B$7+(1-$A$1070)*$D982/$B$12*$C$7)</x:f>
        <x:v>0</x:v>
      </x:c>
      <x:c r="BS982" s="34" t="n">
        <x:f>$B$11*(($A$1071)*$C982/$B$12*$B$7+(1-$A$1071)*$D982/$B$12*$C$7)</x:f>
        <x:v>0</x:v>
      </x:c>
      <x:c r="BT982" s="34" t="n">
        <x:f>$B$11*(($A$1072)*$C982/$B$12*$B$7+(1-$A$1072)*$D982/$B$12*$C$7)</x:f>
        <x:v>0</x:v>
      </x:c>
      <x:c r="BU982" s="34" t="n">
        <x:f>$B$11*(($A$1073)*$C982/$B$12*$B$7+(1-$A$1073)*$D982/$B$12*$C$7)</x:f>
        <x:v>0</x:v>
      </x:c>
      <x:c r="BV982" s="34" t="n">
        <x:f>$B$11*(($A$1074)*$C982/$B$12*$B$7+(1-$A$1074)*$D982/$B$12*$C$7)</x:f>
        <x:v>0</x:v>
      </x:c>
      <x:c r="BW982" s="34" t="n">
        <x:f>$B$11*(($A$1075)*$C982/$B$12*$B$7+(1-$A$1075)*$D982/$B$12*$C$7)</x:f>
        <x:v>0</x:v>
      </x:c>
      <x:c r="BX982" s="34" t="n">
        <x:f>$B$11*(($A$1076)*$C982/$B$12*$B$7+(1-$A$1076)*$D982/$B$12*$C$7)</x:f>
        <x:v>0</x:v>
      </x:c>
      <x:c r="BY982" s="34" t="n">
        <x:f>$B$11*(($A$1077)*$C982/$B$12*$B$7+(1-$A$1077)*$D982/$B$12*$C$7)</x:f>
        <x:v>0</x:v>
      </x:c>
      <x:c r="BZ982" s="34" t="n">
        <x:f>$B$11*(($A$1078)*$C982/$B$12*$B$7+(1-$A$1078)*$D982/$B$12*$C$7)</x:f>
        <x:v>0</x:v>
      </x:c>
      <x:c r="CA982" s="34" t="n">
        <x:f>$B$11*(($A$1079)*$C982/$B$12*$B$7+(1-$A$1079)*$D982/$B$12*$C$7)</x:f>
        <x:v>0</x:v>
      </x:c>
      <x:c r="CB982" s="34" t="n">
        <x:f>$B$11*(($A$1080)*$C982/$B$12*$B$7+(1-$A$1080)*$D982/$B$12*$C$7)</x:f>
        <x:v>0</x:v>
      </x:c>
      <x:c r="CC982" s="34" t="n">
        <x:f>$B$11*(($A$1081)*$C982/$B$12*$B$7+(1-$A$1081)*$D982/$B$12*$C$7)</x:f>
        <x:v>0</x:v>
      </x:c>
    </x:row>
    <x:row r="983">
      <x:c r="A983" s="34" t="n">
        <x:v>959</x:v>
      </x:c>
      <x:c r="B983" s="39" t="n">
        <x:v>0.8825876397289807</x:v>
      </x:c>
      <x:c r="C983" s="1" t="n">
        <x:f>SUM(AM983:AV983)</x:f>
        <x:v>0</x:v>
      </x:c>
      <x:c r="D983" s="1" t="n">
        <x:f>SUM(AW983:BF983)</x:f>
        <x:v>1</x:v>
      </x:c>
      <x:c r="E983" s="17" t="n">
        <x:f>(1-C983/$B$12)*$B$8-C983/$B$12*$B$7</x:f>
        <x:v>0.05</x:v>
      </x:c>
      <x:c r="F983" s="17" t="n">
        <x:f>(1-D983/$B$12)*$C$8-D983/$B$12*$C$7</x:f>
        <x:v>0.021000000000000005</x:v>
      </x:c>
      <x:c r="G983" s="32" t="n">
        <x:f>$B$11*($B$10*C983/$B$12*$B$7+(1-$B$10)*D983/$B$12*$C$7)</x:f>
        <x:v>300</x:v>
      </x:c>
      <x:c r="H983" s="17" t="n">
        <x:f>$B$10*E983+(1-$B$10)*F983</x:f>
        <x:v>0.035500000000000004</x:v>
      </x:c>
      <x:c r="I983" s="34"/>
      <x:c r="J983" s="34"/>
      <x:c r="K983" s="34"/>
      <x:c r="L983" s="34"/>
      <x:c r="M983" s="34"/>
      <x:c r="N983" s="34"/>
      <x:c r="O983" s="34"/>
      <x:c r="P983" s="34"/>
      <x:c r="Q983" s="34"/>
      <x:c r="R983" s="39" t="n">
        <x:v>-0.34724977314325806</x:v>
      </x:c>
      <x:c r="S983" s="39" t="n">
        <x:v>-0.5114376004115437</x:v>
      </x:c>
      <x:c r="T983" s="39" t="n">
        <x:v>-0.42358162476773625</x:v>
      </x:c>
      <x:c r="U983" s="39" t="n">
        <x:v>-0.3291385389557495</x:v>
      </x:c>
      <x:c r="V983" s="39" t="n">
        <x:v>0.7626517610294322</x:v>
      </x:c>
      <x:c r="W983" s="39" t="n">
        <x:v>1.1083895491617777</x:v>
      </x:c>
      <x:c r="X983" s="39" t="n">
        <x:v>-0.16664311906469456</x:v>
      </x:c>
      <x:c r="Y983" s="39" t="n">
        <x:v>-1.1401596057436223</x:v>
      </x:c>
      <x:c r="Z983" s="39" t="n">
        <x:v>-0.16070823338249318</x:v>
      </x:c>
      <x:c r="AA983" s="39" t="n">
        <x:v>0.17520608833997958</x:v>
      </x:c>
      <x:c r="AB983" s="39" t="n">
        <x:v>1.2224064701735455</x:v>
      </x:c>
      <x:c r="AC983" s="39" t="n">
        <x:v>-2.5150416730840757</x:v>
      </x:c>
      <x:c r="AD983" s="39" t="n">
        <x:v>0.6215060446883881</x:v>
      </x:c>
      <x:c r="AE983" s="39" t="n">
        <x:v>1.8928602521163655</x:v>
      </x:c>
      <x:c r="AF983" s="39" t="n">
        <x:v>-1.001659551309647</x:v>
      </x:c>
      <x:c r="AG983" s="39" t="n">
        <x:v>-0.514612839659128</x:v>
      </x:c>
      <x:c r="AH983" s="39" t="n">
        <x:v>1.292969912480526</x:v>
      </x:c>
      <x:c r="AI983" s="39" t="n">
        <x:v>-0.19940636938373973</x:v>
      </x:c>
      <x:c r="AJ983" s="39" t="n">
        <x:v>-0.7542472478185581</x:v>
      </x:c>
      <x:c r="AK983" s="39" t="n">
        <x:v>-1.8893568984348623</x:v>
      </x:c>
      <x:c r="AL983" s="34"/>
      <x:c r="AM983" s="34" t="n">
        <x:f>IF(SQRT($B$9)*$B983+SQRT(1-$B$9)*R983&lt;_xlfn.NORM.S.INV($B$6),1,0)</x:f>
        <x:v>0</x:v>
      </x:c>
      <x:c r="AN983" s="34" t="n">
        <x:f>IF(SQRT($B$9)*$B983+SQRT(1-$B$9)*S983&lt;_xlfn.NORM.S.INV($B$6),1,0)</x:f>
        <x:v>0</x:v>
      </x:c>
      <x:c r="AO983" s="34" t="n">
        <x:f>IF(SQRT($B$9)*$B983+SQRT(1-$B$9)*T983&lt;_xlfn.NORM.S.INV($B$6),1,0)</x:f>
        <x:v>0</x:v>
      </x:c>
      <x:c r="AP983" s="34" t="n">
        <x:f>IF(SQRT($B$9)*$B983+SQRT(1-$B$9)*U983&lt;_xlfn.NORM.S.INV($B$6),1,0)</x:f>
        <x:v>0</x:v>
      </x:c>
      <x:c r="AQ983" s="34" t="n">
        <x:f>IF(SQRT($B$9)*$B983+SQRT(1-$B$9)*V983&lt;_xlfn.NORM.S.INV($B$6),1,0)</x:f>
        <x:v>0</x:v>
      </x:c>
      <x:c r="AR983" s="34" t="n">
        <x:f>IF(SQRT($B$9)*$B983+SQRT(1-$B$9)*W983&lt;_xlfn.NORM.S.INV($B$6),1,0)</x:f>
        <x:v>0</x:v>
      </x:c>
      <x:c r="AS983" s="34" t="n">
        <x:f>IF(SQRT($B$9)*$B983+SQRT(1-$B$9)*X983&lt;_xlfn.NORM.S.INV($B$6),1,0)</x:f>
        <x:v>0</x:v>
      </x:c>
      <x:c r="AT983" s="34" t="n">
        <x:f>IF(SQRT($B$9)*$B983+SQRT(1-$B$9)*Y983&lt;_xlfn.NORM.S.INV($B$6),1,0)</x:f>
        <x:v>0</x:v>
      </x:c>
      <x:c r="AU983" s="34" t="n">
        <x:f>IF(SQRT($B$9)*$B983+SQRT(1-$B$9)*Z983&lt;_xlfn.NORM.S.INV($B$6),1,0)</x:f>
        <x:v>0</x:v>
      </x:c>
      <x:c r="AV983" s="34" t="n">
        <x:f>IF(SQRT($B$9)*$B983+SQRT(1-$B$9)*AA983&lt;_xlfn.NORM.S.INV($B$6),1,0)</x:f>
        <x:v>0</x:v>
      </x:c>
      <x:c r="AW983" s="34" t="n">
        <x:f>IF(SQRT($C$9)*$B983+SQRT(1-$C$9)*AB983&lt;_xlfn.NORM.S.INV($C$6),1,0)</x:f>
        <x:v>0</x:v>
      </x:c>
      <x:c r="AX983" s="34" t="n">
        <x:f>IF(SQRT($C$9)*$B983+SQRT(1-$C$9)*AC983&lt;_xlfn.NORM.S.INV($C$6),1,0)</x:f>
        <x:v>1</x:v>
      </x:c>
      <x:c r="AY983" s="34" t="n">
        <x:f>IF(SQRT($C$9)*$B983+SQRT(1-$C$9)*AD983&lt;_xlfn.NORM.S.INV($C$6),1,0)</x:f>
        <x:v>0</x:v>
      </x:c>
      <x:c r="AZ983" s="34" t="n">
        <x:f>IF(SQRT($C$9)*$B983+SQRT(1-$C$9)*AE983&lt;_xlfn.NORM.S.INV($C$6),1,0)</x:f>
        <x:v>0</x:v>
      </x:c>
      <x:c r="BA983" s="34" t="n">
        <x:f>IF(SQRT($C$9)*$B983+SQRT(1-$C$9)*AF983&lt;_xlfn.NORM.S.INV($C$6),1,0)</x:f>
        <x:v>0</x:v>
      </x:c>
      <x:c r="BB983" s="34" t="n">
        <x:f>IF(SQRT($C$9)*$B983+SQRT(1-$C$9)*AG983&lt;_xlfn.NORM.S.INV($C$6),1,0)</x:f>
        <x:v>0</x:v>
      </x:c>
      <x:c r="BC983" s="34" t="n">
        <x:f>IF(SQRT($C$9)*$B983+SQRT(1-$C$9)*AH983&lt;_xlfn.NORM.S.INV($C$6),1,0)</x:f>
        <x:v>0</x:v>
      </x:c>
      <x:c r="BD983" s="34" t="n">
        <x:f>IF(SQRT($C$9)*$B983+SQRT(1-$C$9)*AI983&lt;_xlfn.NORM.S.INV($C$6),1,0)</x:f>
        <x:v>0</x:v>
      </x:c>
      <x:c r="BE983" s="34" t="n">
        <x:f>IF(SQRT($C$9)*$B983+SQRT(1-$C$9)*AJ983&lt;_xlfn.NORM.S.INV($C$6),1,0)</x:f>
        <x:v>0</x:v>
      </x:c>
      <x:c r="BF983" s="34" t="n">
        <x:f>IF(SQRT($C$9)*$B983+SQRT(1-$C$9)*AK983&lt;_xlfn.NORM.S.INV($C$6),1,0)</x:f>
        <x:v>0</x:v>
      </x:c>
      <x:c r="BG983" s="34"/>
      <x:c r="BH983" s="34"/>
      <x:c r="BI983" s="34" t="n">
        <x:f>$B$11*(($A$1061)*$C983/$B$12*$B$7+(1-$A$1061)*$D983/$B$12*$C$7)</x:f>
        <x:v>600</x:v>
      </x:c>
      <x:c r="BJ983" s="34" t="n">
        <x:f>$B$11*(($A$1062)*$C983/$B$12*$B$7+(1-$A$1062)*$D983/$B$12*$C$7)</x:f>
        <x:v>570</x:v>
      </x:c>
      <x:c r="BK983" s="34" t="n">
        <x:f>$B$11*(($A$1063)*$C983/$B$12*$B$7+(1-$A$1063)*$D983/$B$12*$C$7)</x:f>
        <x:v>540</x:v>
      </x:c>
      <x:c r="BL983" s="34" t="n">
        <x:f>$B$11*(($A$1064)*$C983/$B$12*$B$7+(1-$A$1064)*$D983/$B$12*$C$7)</x:f>
        <x:v>509.99999999999994</x:v>
      </x:c>
      <x:c r="BM983" s="34" t="n">
        <x:f>$B$11*(($A$1065)*$C983/$B$12*$B$7+(1-$A$1065)*$D983/$B$12*$C$7)</x:f>
        <x:v>480</x:v>
      </x:c>
      <x:c r="BN983" s="34" t="n">
        <x:f>$B$11*(($A$1066)*$C983/$B$12*$B$7+(1-$A$1066)*$D983/$B$12*$C$7)</x:f>
        <x:v>450</x:v>
      </x:c>
      <x:c r="BO983" s="34" t="n">
        <x:f>$B$11*(($A$1067)*$C983/$B$12*$B$7+(1-$A$1067)*$D983/$B$12*$C$7)</x:f>
        <x:v>419.99999999999994</x:v>
      </x:c>
      <x:c r="BP983" s="34" t="n">
        <x:f>$B$11*(($A$1068)*$C983/$B$12*$B$7+(1-$A$1068)*$D983/$B$12*$C$7)</x:f>
        <x:v>390</x:v>
      </x:c>
      <x:c r="BQ983" s="34" t="n">
        <x:f>$B$11*(($A$1069)*$C983/$B$12*$B$7+(1-$A$1069)*$D983/$B$12*$C$7)</x:f>
        <x:v>360</x:v>
      </x:c>
      <x:c r="BR983" s="34" t="n">
        <x:f>$B$11*(($A$1070)*$C983/$B$12*$B$7+(1-$A$1070)*$D983/$B$12*$C$7)</x:f>
        <x:v>330</x:v>
      </x:c>
      <x:c r="BS983" s="34" t="n">
        <x:f>$B$11*(($A$1071)*$C983/$B$12*$B$7+(1-$A$1071)*$D983/$B$12*$C$7)</x:f>
        <x:v>300</x:v>
      </x:c>
      <x:c r="BT983" s="34" t="n">
        <x:f>$B$11*(($A$1072)*$C983/$B$12*$B$7+(1-$A$1072)*$D983/$B$12*$C$7)</x:f>
        <x:v>270</x:v>
      </x:c>
      <x:c r="BU983" s="34" t="n">
        <x:f>$B$11*(($A$1073)*$C983/$B$12*$B$7+(1-$A$1073)*$D983/$B$12*$C$7)</x:f>
        <x:v>240</x:v>
      </x:c>
      <x:c r="BV983" s="34" t="n">
        <x:f>$B$11*(($A$1074)*$C983/$B$12*$B$7+(1-$A$1074)*$D983/$B$12*$C$7)</x:f>
        <x:v>209.99999999999997</x:v>
      </x:c>
      <x:c r="BW983" s="34" t="n">
        <x:f>$B$11*(($A$1075)*$C983/$B$12*$B$7+(1-$A$1075)*$D983/$B$12*$C$7)</x:f>
        <x:v>180.00000000000003</x:v>
      </x:c>
      <x:c r="BX983" s="34" t="n">
        <x:f>$B$11*(($A$1076)*$C983/$B$12*$B$7+(1-$A$1076)*$D983/$B$12*$C$7)</x:f>
        <x:v>150</x:v>
      </x:c>
      <x:c r="BY983" s="34" t="n">
        <x:f>$B$11*(($A$1077)*$C983/$B$12*$B$7+(1-$A$1077)*$D983/$B$12*$C$7)</x:f>
        <x:v>119.99999999999999</x:v>
      </x:c>
      <x:c r="BZ983" s="34" t="n">
        <x:f>$B$11*(($A$1078)*$C983/$B$12*$B$7+(1-$A$1078)*$D983/$B$12*$C$7)</x:f>
        <x:v>90.00000000000001</x:v>
      </x:c>
      <x:c r="CA983" s="34" t="n">
        <x:f>$B$11*(($A$1079)*$C983/$B$12*$B$7+(1-$A$1079)*$D983/$B$12*$C$7)</x:f>
        <x:v>59.99999999999999</x:v>
      </x:c>
      <x:c r="CB983" s="34" t="n">
        <x:f>$B$11*(($A$1080)*$C983/$B$12*$B$7+(1-$A$1080)*$D983/$B$12*$C$7)</x:f>
        <x:v>30.00000000000003</x:v>
      </x:c>
      <x:c r="CC983" s="34" t="n">
        <x:f>$B$11*(($A$1081)*$C983/$B$12*$B$7+(1-$A$1081)*$D983/$B$12*$C$7)</x:f>
        <x:v>0</x:v>
      </x:c>
    </x:row>
    <x:row r="984">
      <x:c r="A984" s="34" t="n">
        <x:v>960</x:v>
      </x:c>
      <x:c r="B984" s="39" t="n">
        <x:v>2.5349203107782197</x:v>
      </x:c>
      <x:c r="C984" s="1" t="n">
        <x:f>SUM(AM984:AV984)</x:f>
        <x:v>0</x:v>
      </x:c>
      <x:c r="D984" s="1" t="n">
        <x:f>SUM(AW984:BF984)</x:f>
        <x:v>0</x:v>
      </x:c>
      <x:c r="E984" s="17" t="n">
        <x:f>(1-C984/$B$12)*$B$8-C984/$B$12*$B$7</x:f>
        <x:v>0.05</x:v>
      </x:c>
      <x:c r="F984" s="17" t="n">
        <x:f>(1-D984/$B$12)*$C$8-D984/$B$12*$C$7</x:f>
        <x:v>0.09</x:v>
      </x:c>
      <x:c r="G984" s="32" t="n">
        <x:f>$B$11*($B$10*C984/$B$12*$B$7+(1-$B$10)*D984/$B$12*$C$7)</x:f>
        <x:v>0</x:v>
      </x:c>
      <x:c r="H984" s="17" t="n">
        <x:f>$B$10*E984+(1-$B$10)*F984</x:f>
        <x:v>0.07</x:v>
      </x:c>
      <x:c r="I984" s="34"/>
      <x:c r="J984" s="34"/>
      <x:c r="K984" s="34"/>
      <x:c r="L984" s="34"/>
      <x:c r="M984" s="34"/>
      <x:c r="N984" s="34"/>
      <x:c r="O984" s="34"/>
      <x:c r="P984" s="34"/>
      <x:c r="Q984" s="34"/>
      <x:c r="R984" s="39" t="n">
        <x:v>0.5054452649961775</x:v>
      </x:c>
      <x:c r="S984" s="39" t="n">
        <x:v>-0.47911761239327766</x:v>
      </x:c>
      <x:c r="T984" s="39" t="n">
        <x:v>-2.1753002301278683</x:v>
      </x:c>
      <x:c r="U984" s="39" t="n">
        <x:v>-0.8452492132684546</x:v>
      </x:c>
      <x:c r="V984" s="39" t="n">
        <x:v>0.626462389527618</x:v>
      </x:c>
      <x:c r="W984" s="39" t="n">
        <x:v>-0.9987933020802167</x:v>
      </x:c>
      <x:c r="X984" s="39" t="n">
        <x:v>1.4614676211549922</x:v>
      </x:c>
      <x:c r="Y984" s="39" t="n">
        <x:v>-1.6811599562020392</x:v>
      </x:c>
      <x:c r="Z984" s="39" t="n">
        <x:v>-0.2917648855350078</x:v>
      </x:c>
      <x:c r="AA984" s="39" t="n">
        <x:v>-1.3251976430204255</x:v>
      </x:c>
      <x:c r="AB984" s="39" t="n">
        <x:v>-0.6843506246360038</x:v>
      </x:c>
      <x:c r="AC984" s="39" t="n">
        <x:v>0.4164869665685648</x:v>
      </x:c>
      <x:c r="AD984" s="39" t="n">
        <x:v>0.46235620420802476</x:v>
      </x:c>
      <x:c r="AE984" s="39" t="n">
        <x:v>-0.2498247449413759</x:v>
      </x:c>
      <x:c r="AF984" s="39" t="n">
        <x:v>1.11024071318116</x:v>
      </x:c>
      <x:c r="AG984" s="39" t="n">
        <x:v>0.318395662466638</x:v>
      </x:c>
      <x:c r="AH984" s="39" t="n">
        <x:v>-1.2541319046455004</x:v>
      </x:c>
      <x:c r="AI984" s="39" t="n">
        <x:v>0.03463108483405356</x:v>
      </x:c>
      <x:c r="AJ984" s="39" t="n">
        <x:v>-1.0572574706276072</x:v>
      </x:c>
      <x:c r="AK984" s="39" t="n">
        <x:v>0.43612411168649007</x:v>
      </x:c>
      <x:c r="AL984" s="34"/>
      <x:c r="AM984" s="34" t="n">
        <x:f>IF(SQRT($B$9)*$B984+SQRT(1-$B$9)*R984&lt;_xlfn.NORM.S.INV($B$6),1,0)</x:f>
        <x:v>0</x:v>
      </x:c>
      <x:c r="AN984" s="34" t="n">
        <x:f>IF(SQRT($B$9)*$B984+SQRT(1-$B$9)*S984&lt;_xlfn.NORM.S.INV($B$6),1,0)</x:f>
        <x:v>0</x:v>
      </x:c>
      <x:c r="AO984" s="34" t="n">
        <x:f>IF(SQRT($B$9)*$B984+SQRT(1-$B$9)*T984&lt;_xlfn.NORM.S.INV($B$6),1,0)</x:f>
        <x:v>0</x:v>
      </x:c>
      <x:c r="AP984" s="34" t="n">
        <x:f>IF(SQRT($B$9)*$B984+SQRT(1-$B$9)*U984&lt;_xlfn.NORM.S.INV($B$6),1,0)</x:f>
        <x:v>0</x:v>
      </x:c>
      <x:c r="AQ984" s="34" t="n">
        <x:f>IF(SQRT($B$9)*$B984+SQRT(1-$B$9)*V984&lt;_xlfn.NORM.S.INV($B$6),1,0)</x:f>
        <x:v>0</x:v>
      </x:c>
      <x:c r="AR984" s="34" t="n">
        <x:f>IF(SQRT($B$9)*$B984+SQRT(1-$B$9)*W984&lt;_xlfn.NORM.S.INV($B$6),1,0)</x:f>
        <x:v>0</x:v>
      </x:c>
      <x:c r="AS984" s="34" t="n">
        <x:f>IF(SQRT($B$9)*$B984+SQRT(1-$B$9)*X984&lt;_xlfn.NORM.S.INV($B$6),1,0)</x:f>
        <x:v>0</x:v>
      </x:c>
      <x:c r="AT984" s="34" t="n">
        <x:f>IF(SQRT($B$9)*$B984+SQRT(1-$B$9)*Y984&lt;_xlfn.NORM.S.INV($B$6),1,0)</x:f>
        <x:v>0</x:v>
      </x:c>
      <x:c r="AU984" s="34" t="n">
        <x:f>IF(SQRT($B$9)*$B984+SQRT(1-$B$9)*Z984&lt;_xlfn.NORM.S.INV($B$6),1,0)</x:f>
        <x:v>0</x:v>
      </x:c>
      <x:c r="AV984" s="34" t="n">
        <x:f>IF(SQRT($B$9)*$B984+SQRT(1-$B$9)*AA984&lt;_xlfn.NORM.S.INV($B$6),1,0)</x:f>
        <x:v>0</x:v>
      </x:c>
      <x:c r="AW984" s="34" t="n">
        <x:f>IF(SQRT($C$9)*$B984+SQRT(1-$C$9)*AB984&lt;_xlfn.NORM.S.INV($C$6),1,0)</x:f>
        <x:v>0</x:v>
      </x:c>
      <x:c r="AX984" s="34" t="n">
        <x:f>IF(SQRT($C$9)*$B984+SQRT(1-$C$9)*AC984&lt;_xlfn.NORM.S.INV($C$6),1,0)</x:f>
        <x:v>0</x:v>
      </x:c>
      <x:c r="AY984" s="34" t="n">
        <x:f>IF(SQRT($C$9)*$B984+SQRT(1-$C$9)*AD984&lt;_xlfn.NORM.S.INV($C$6),1,0)</x:f>
        <x:v>0</x:v>
      </x:c>
      <x:c r="AZ984" s="34" t="n">
        <x:f>IF(SQRT($C$9)*$B984+SQRT(1-$C$9)*AE984&lt;_xlfn.NORM.S.INV($C$6),1,0)</x:f>
        <x:v>0</x:v>
      </x:c>
      <x:c r="BA984" s="34" t="n">
        <x:f>IF(SQRT($C$9)*$B984+SQRT(1-$C$9)*AF984&lt;_xlfn.NORM.S.INV($C$6),1,0)</x:f>
        <x:v>0</x:v>
      </x:c>
      <x:c r="BB984" s="34" t="n">
        <x:f>IF(SQRT($C$9)*$B984+SQRT(1-$C$9)*AG984&lt;_xlfn.NORM.S.INV($C$6),1,0)</x:f>
        <x:v>0</x:v>
      </x:c>
      <x:c r="BC984" s="34" t="n">
        <x:f>IF(SQRT($C$9)*$B984+SQRT(1-$C$9)*AH984&lt;_xlfn.NORM.S.INV($C$6),1,0)</x:f>
        <x:v>0</x:v>
      </x:c>
      <x:c r="BD984" s="34" t="n">
        <x:f>IF(SQRT($C$9)*$B984+SQRT(1-$C$9)*AI984&lt;_xlfn.NORM.S.INV($C$6),1,0)</x:f>
        <x:v>0</x:v>
      </x:c>
      <x:c r="BE984" s="34" t="n">
        <x:f>IF(SQRT($C$9)*$B984+SQRT(1-$C$9)*AJ984&lt;_xlfn.NORM.S.INV($C$6),1,0)</x:f>
        <x:v>0</x:v>
      </x:c>
      <x:c r="BF984" s="34" t="n">
        <x:f>IF(SQRT($C$9)*$B984+SQRT(1-$C$9)*AK984&lt;_xlfn.NORM.S.INV($C$6),1,0)</x:f>
        <x:v>0</x:v>
      </x:c>
      <x:c r="BG984" s="34"/>
      <x:c r="BH984" s="34"/>
      <x:c r="BI984" s="34" t="n">
        <x:f>$B$11*(($A$1061)*$C984/$B$12*$B$7+(1-$A$1061)*$D984/$B$12*$C$7)</x:f>
        <x:v>0</x:v>
      </x:c>
      <x:c r="BJ984" s="34" t="n">
        <x:f>$B$11*(($A$1062)*$C984/$B$12*$B$7+(1-$A$1062)*$D984/$B$12*$C$7)</x:f>
        <x:v>0</x:v>
      </x:c>
      <x:c r="BK984" s="34" t="n">
        <x:f>$B$11*(($A$1063)*$C984/$B$12*$B$7+(1-$A$1063)*$D984/$B$12*$C$7)</x:f>
        <x:v>0</x:v>
      </x:c>
      <x:c r="BL984" s="34" t="n">
        <x:f>$B$11*(($A$1064)*$C984/$B$12*$B$7+(1-$A$1064)*$D984/$B$12*$C$7)</x:f>
        <x:v>0</x:v>
      </x:c>
      <x:c r="BM984" s="34" t="n">
        <x:f>$B$11*(($A$1065)*$C984/$B$12*$B$7+(1-$A$1065)*$D984/$B$12*$C$7)</x:f>
        <x:v>0</x:v>
      </x:c>
      <x:c r="BN984" s="34" t="n">
        <x:f>$B$11*(($A$1066)*$C984/$B$12*$B$7+(1-$A$1066)*$D984/$B$12*$C$7)</x:f>
        <x:v>0</x:v>
      </x:c>
      <x:c r="BO984" s="34" t="n">
        <x:f>$B$11*(($A$1067)*$C984/$B$12*$B$7+(1-$A$1067)*$D984/$B$12*$C$7)</x:f>
        <x:v>0</x:v>
      </x:c>
      <x:c r="BP984" s="34" t="n">
        <x:f>$B$11*(($A$1068)*$C984/$B$12*$B$7+(1-$A$1068)*$D984/$B$12*$C$7)</x:f>
        <x:v>0</x:v>
      </x:c>
      <x:c r="BQ984" s="34" t="n">
        <x:f>$B$11*(($A$1069)*$C984/$B$12*$B$7+(1-$A$1069)*$D984/$B$12*$C$7)</x:f>
        <x:v>0</x:v>
      </x:c>
      <x:c r="BR984" s="34" t="n">
        <x:f>$B$11*(($A$1070)*$C984/$B$12*$B$7+(1-$A$1070)*$D984/$B$12*$C$7)</x:f>
        <x:v>0</x:v>
      </x:c>
      <x:c r="BS984" s="34" t="n">
        <x:f>$B$11*(($A$1071)*$C984/$B$12*$B$7+(1-$A$1071)*$D984/$B$12*$C$7)</x:f>
        <x:v>0</x:v>
      </x:c>
      <x:c r="BT984" s="34" t="n">
        <x:f>$B$11*(($A$1072)*$C984/$B$12*$B$7+(1-$A$1072)*$D984/$B$12*$C$7)</x:f>
        <x:v>0</x:v>
      </x:c>
      <x:c r="BU984" s="34" t="n">
        <x:f>$B$11*(($A$1073)*$C984/$B$12*$B$7+(1-$A$1073)*$D984/$B$12*$C$7)</x:f>
        <x:v>0</x:v>
      </x:c>
      <x:c r="BV984" s="34" t="n">
        <x:f>$B$11*(($A$1074)*$C984/$B$12*$B$7+(1-$A$1074)*$D984/$B$12*$C$7)</x:f>
        <x:v>0</x:v>
      </x:c>
      <x:c r="BW984" s="34" t="n">
        <x:f>$B$11*(($A$1075)*$C984/$B$12*$B$7+(1-$A$1075)*$D984/$B$12*$C$7)</x:f>
        <x:v>0</x:v>
      </x:c>
      <x:c r="BX984" s="34" t="n">
        <x:f>$B$11*(($A$1076)*$C984/$B$12*$B$7+(1-$A$1076)*$D984/$B$12*$C$7)</x:f>
        <x:v>0</x:v>
      </x:c>
      <x:c r="BY984" s="34" t="n">
        <x:f>$B$11*(($A$1077)*$C984/$B$12*$B$7+(1-$A$1077)*$D984/$B$12*$C$7)</x:f>
        <x:v>0</x:v>
      </x:c>
      <x:c r="BZ984" s="34" t="n">
        <x:f>$B$11*(($A$1078)*$C984/$B$12*$B$7+(1-$A$1078)*$D984/$B$12*$C$7)</x:f>
        <x:v>0</x:v>
      </x:c>
      <x:c r="CA984" s="34" t="n">
        <x:f>$B$11*(($A$1079)*$C984/$B$12*$B$7+(1-$A$1079)*$D984/$B$12*$C$7)</x:f>
        <x:v>0</x:v>
      </x:c>
      <x:c r="CB984" s="34" t="n">
        <x:f>$B$11*(($A$1080)*$C984/$B$12*$B$7+(1-$A$1080)*$D984/$B$12*$C$7)</x:f>
        <x:v>0</x:v>
      </x:c>
      <x:c r="CC984" s="34" t="n">
        <x:f>$B$11*(($A$1081)*$C984/$B$12*$B$7+(1-$A$1081)*$D984/$B$12*$C$7)</x:f>
        <x:v>0</x:v>
      </x:c>
    </x:row>
    <x:row r="985">
      <x:c r="A985" s="34" t="n">
        <x:v>961</x:v>
      </x:c>
      <x:c r="B985" s="39" t="n">
        <x:v>-0.6609325355386286</x:v>
      </x:c>
      <x:c r="C985" s="1" t="n">
        <x:f>SUM(AM985:AV985)</x:f>
        <x:v>0</x:v>
      </x:c>
      <x:c r="D985" s="1" t="n">
        <x:f>SUM(AW985:BF985)</x:f>
        <x:v>2</x:v>
      </x:c>
      <x:c r="E985" s="17" t="n">
        <x:f>(1-C985/$B$12)*$B$8-C985/$B$12*$B$7</x:f>
        <x:v>0.05</x:v>
      </x:c>
      <x:c r="F985" s="17" t="n">
        <x:f>(1-D985/$B$12)*$C$8-D985/$B$12*$C$7</x:f>
        <x:v>-0.048</x:v>
      </x:c>
      <x:c r="G985" s="32" t="n">
        <x:f>$B$11*($B$10*C985/$B$12*$B$7+(1-$B$10)*D985/$B$12*$C$7)</x:f>
        <x:v>600</x:v>
      </x:c>
      <x:c r="H985" s="17" t="n">
        <x:f>$B$10*E985+(1-$B$10)*F985</x:f>
        <x:v>0.0010000000000000009</x:v>
      </x:c>
      <x:c r="I985" s="34"/>
      <x:c r="J985" s="34"/>
      <x:c r="K985" s="34"/>
      <x:c r="L985" s="34"/>
      <x:c r="M985" s="34"/>
      <x:c r="N985" s="34"/>
      <x:c r="O985" s="34"/>
      <x:c r="P985" s="34"/>
      <x:c r="Q985" s="34"/>
      <x:c r="R985" s="39" t="n">
        <x:v>1.267410172669461</x:v>
      </x:c>
      <x:c r="S985" s="39" t="n">
        <x:v>1.119672531678385</x:v>
      </x:c>
      <x:c r="T985" s="39" t="n">
        <x:v>-0.6454358157709318</x:v>
      </x:c>
      <x:c r="U985" s="39" t="n">
        <x:v>-0.08643684461614307</x:v>
      </x:c>
      <x:c r="V985" s="39" t="n">
        <x:v>0.27305152391583676</x:v>
      </x:c>
      <x:c r="W985" s="39" t="n">
        <x:v>1.1841910373306028</x:v>
      </x:c>
      <x:c r="X985" s="39" t="n">
        <x:v>0.9619481918447315</x:v>
      </x:c>
      <x:c r="Y985" s="39" t="n">
        <x:v>-1.0724787533525615</x:v>
      </x:c>
      <x:c r="Z985" s="39" t="n">
        <x:v>-1.306904557083732</x:v>
      </x:c>
      <x:c r="AA985" s="39" t="n">
        <x:v>1.0688630029352932</x:v>
      </x:c>
      <x:c r="AB985" s="39" t="n">
        <x:v>-0.7359553521481</x:v>
      </x:c>
      <x:c r="AC985" s="39" t="n">
        <x:v>-0.265355351377733</x:v>
      </x:c>
      <x:c r="AD985" s="39" t="n">
        <x:v>-0.7680909511746788</x:v>
      </x:c>
      <x:c r="AE985" s="39" t="n">
        <x:v>0.45770650215155156</x:v>
      </x:c>
      <x:c r="AF985" s="39" t="n">
        <x:v>-1.921916300605444</x:v>
      </x:c>
      <x:c r="AG985" s="39" t="n">
        <x:v>-0.15999196405148267</x:v>
      </x:c>
      <x:c r="AH985" s="39" t="n">
        <x:v>0.7191058181214361</x:v>
      </x:c>
      <x:c r="AI985" s="39" t="n">
        <x:v>-0.02145532479106504</x:v>
      </x:c>
      <x:c r="AJ985" s="39" t="n">
        <x:v>0.27448043706375863</x:v>
      </x:c>
      <x:c r="AK985" s="39" t="n">
        <x:v>-1.6452900029390487</x:v>
      </x:c>
      <x:c r="AL985" s="34"/>
      <x:c r="AM985" s="34" t="n">
        <x:f>IF(SQRT($B$9)*$B985+SQRT(1-$B$9)*R985&lt;_xlfn.NORM.S.INV($B$6),1,0)</x:f>
        <x:v>0</x:v>
      </x:c>
      <x:c r="AN985" s="34" t="n">
        <x:f>IF(SQRT($B$9)*$B985+SQRT(1-$B$9)*S985&lt;_xlfn.NORM.S.INV($B$6),1,0)</x:f>
        <x:v>0</x:v>
      </x:c>
      <x:c r="AO985" s="34" t="n">
        <x:f>IF(SQRT($B$9)*$B985+SQRT(1-$B$9)*T985&lt;_xlfn.NORM.S.INV($B$6),1,0)</x:f>
        <x:v>0</x:v>
      </x:c>
      <x:c r="AP985" s="34" t="n">
        <x:f>IF(SQRT($B$9)*$B985+SQRT(1-$B$9)*U985&lt;_xlfn.NORM.S.INV($B$6),1,0)</x:f>
        <x:v>0</x:v>
      </x:c>
      <x:c r="AQ985" s="34" t="n">
        <x:f>IF(SQRT($B$9)*$B985+SQRT(1-$B$9)*V985&lt;_xlfn.NORM.S.INV($B$6),1,0)</x:f>
        <x:v>0</x:v>
      </x:c>
      <x:c r="AR985" s="34" t="n">
        <x:f>IF(SQRT($B$9)*$B985+SQRT(1-$B$9)*W985&lt;_xlfn.NORM.S.INV($B$6),1,0)</x:f>
        <x:v>0</x:v>
      </x:c>
      <x:c r="AS985" s="34" t="n">
        <x:f>IF(SQRT($B$9)*$B985+SQRT(1-$B$9)*X985&lt;_xlfn.NORM.S.INV($B$6),1,0)</x:f>
        <x:v>0</x:v>
      </x:c>
      <x:c r="AT985" s="34" t="n">
        <x:f>IF(SQRT($B$9)*$B985+SQRT(1-$B$9)*Y985&lt;_xlfn.NORM.S.INV($B$6),1,0)</x:f>
        <x:v>0</x:v>
      </x:c>
      <x:c r="AU985" s="34" t="n">
        <x:f>IF(SQRT($B$9)*$B985+SQRT(1-$B$9)*Z985&lt;_xlfn.NORM.S.INV($B$6),1,0)</x:f>
        <x:v>0</x:v>
      </x:c>
      <x:c r="AV985" s="34" t="n">
        <x:f>IF(SQRT($B$9)*$B985+SQRT(1-$B$9)*AA985&lt;_xlfn.NORM.S.INV($B$6),1,0)</x:f>
        <x:v>0</x:v>
      </x:c>
      <x:c r="AW985" s="34" t="n">
        <x:f>IF(SQRT($C$9)*$B985+SQRT(1-$C$9)*AB985&lt;_xlfn.NORM.S.INV($C$6),1,0)</x:f>
        <x:v>0</x:v>
      </x:c>
      <x:c r="AX985" s="34" t="n">
        <x:f>IF(SQRT($C$9)*$B985+SQRT(1-$C$9)*AC985&lt;_xlfn.NORM.S.INV($C$6),1,0)</x:f>
        <x:v>0</x:v>
      </x:c>
      <x:c r="AY985" s="34" t="n">
        <x:f>IF(SQRT($C$9)*$B985+SQRT(1-$C$9)*AD985&lt;_xlfn.NORM.S.INV($C$6),1,0)</x:f>
        <x:v>0</x:v>
      </x:c>
      <x:c r="AZ985" s="34" t="n">
        <x:f>IF(SQRT($C$9)*$B985+SQRT(1-$C$9)*AE985&lt;_xlfn.NORM.S.INV($C$6),1,0)</x:f>
        <x:v>0</x:v>
      </x:c>
      <x:c r="BA985" s="34" t="n">
        <x:f>IF(SQRT($C$9)*$B985+SQRT(1-$C$9)*AF985&lt;_xlfn.NORM.S.INV($C$6),1,0)</x:f>
        <x:v>1</x:v>
      </x:c>
      <x:c r="BB985" s="34" t="n">
        <x:f>IF(SQRT($C$9)*$B985+SQRT(1-$C$9)*AG985&lt;_xlfn.NORM.S.INV($C$6),1,0)</x:f>
        <x:v>0</x:v>
      </x:c>
      <x:c r="BC985" s="34" t="n">
        <x:f>IF(SQRT($C$9)*$B985+SQRT(1-$C$9)*AH985&lt;_xlfn.NORM.S.INV($C$6),1,0)</x:f>
        <x:v>0</x:v>
      </x:c>
      <x:c r="BD985" s="34" t="n">
        <x:f>IF(SQRT($C$9)*$B985+SQRT(1-$C$9)*AI985&lt;_xlfn.NORM.S.INV($C$6),1,0)</x:f>
        <x:v>0</x:v>
      </x:c>
      <x:c r="BE985" s="34" t="n">
        <x:f>IF(SQRT($C$9)*$B985+SQRT(1-$C$9)*AJ985&lt;_xlfn.NORM.S.INV($C$6),1,0)</x:f>
        <x:v>0</x:v>
      </x:c>
      <x:c r="BF985" s="34" t="n">
        <x:f>IF(SQRT($C$9)*$B985+SQRT(1-$C$9)*AK985&lt;_xlfn.NORM.S.INV($C$6),1,0)</x:f>
        <x:v>1</x:v>
      </x:c>
      <x:c r="BG985" s="34"/>
      <x:c r="BH985" s="34"/>
      <x:c r="BI985" s="34" t="n">
        <x:f>$B$11*(($A$1061)*$C985/$B$12*$B$7+(1-$A$1061)*$D985/$B$12*$C$7)</x:f>
        <x:v>1200</x:v>
      </x:c>
      <x:c r="BJ985" s="34" t="n">
        <x:f>$B$11*(($A$1062)*$C985/$B$12*$B$7+(1-$A$1062)*$D985/$B$12*$C$7)</x:f>
        <x:v>1140</x:v>
      </x:c>
      <x:c r="BK985" s="34" t="n">
        <x:f>$B$11*(($A$1063)*$C985/$B$12*$B$7+(1-$A$1063)*$D985/$B$12*$C$7)</x:f>
        <x:v>1080</x:v>
      </x:c>
      <x:c r="BL985" s="34" t="n">
        <x:f>$B$11*(($A$1064)*$C985/$B$12*$B$7+(1-$A$1064)*$D985/$B$12*$C$7)</x:f>
        <x:v>1019.9999999999999</x:v>
      </x:c>
      <x:c r="BM985" s="34" t="n">
        <x:f>$B$11*(($A$1065)*$C985/$B$12*$B$7+(1-$A$1065)*$D985/$B$12*$C$7)</x:f>
        <x:v>960</x:v>
      </x:c>
      <x:c r="BN985" s="34" t="n">
        <x:f>$B$11*(($A$1066)*$C985/$B$12*$B$7+(1-$A$1066)*$D985/$B$12*$C$7)</x:f>
        <x:v>900</x:v>
      </x:c>
      <x:c r="BO985" s="34" t="n">
        <x:f>$B$11*(($A$1067)*$C985/$B$12*$B$7+(1-$A$1067)*$D985/$B$12*$C$7)</x:f>
        <x:v>839.9999999999999</x:v>
      </x:c>
      <x:c r="BP985" s="34" t="n">
        <x:f>$B$11*(($A$1068)*$C985/$B$12*$B$7+(1-$A$1068)*$D985/$B$12*$C$7)</x:f>
        <x:v>780</x:v>
      </x:c>
      <x:c r="BQ985" s="34" t="n">
        <x:f>$B$11*(($A$1069)*$C985/$B$12*$B$7+(1-$A$1069)*$D985/$B$12*$C$7)</x:f>
        <x:v>720</x:v>
      </x:c>
      <x:c r="BR985" s="34" t="n">
        <x:f>$B$11*(($A$1070)*$C985/$B$12*$B$7+(1-$A$1070)*$D985/$B$12*$C$7)</x:f>
        <x:v>660</x:v>
      </x:c>
      <x:c r="BS985" s="34" t="n">
        <x:f>$B$11*(($A$1071)*$C985/$B$12*$B$7+(1-$A$1071)*$D985/$B$12*$C$7)</x:f>
        <x:v>600</x:v>
      </x:c>
      <x:c r="BT985" s="34" t="n">
        <x:f>$B$11*(($A$1072)*$C985/$B$12*$B$7+(1-$A$1072)*$D985/$B$12*$C$7)</x:f>
        <x:v>540</x:v>
      </x:c>
      <x:c r="BU985" s="34" t="n">
        <x:f>$B$11*(($A$1073)*$C985/$B$12*$B$7+(1-$A$1073)*$D985/$B$12*$C$7)</x:f>
        <x:v>480</x:v>
      </x:c>
      <x:c r="BV985" s="34" t="n">
        <x:f>$B$11*(($A$1074)*$C985/$B$12*$B$7+(1-$A$1074)*$D985/$B$12*$C$7)</x:f>
        <x:v>419.99999999999994</x:v>
      </x:c>
      <x:c r="BW985" s="34" t="n">
        <x:f>$B$11*(($A$1075)*$C985/$B$12*$B$7+(1-$A$1075)*$D985/$B$12*$C$7)</x:f>
        <x:v>360.00000000000006</x:v>
      </x:c>
      <x:c r="BX985" s="34" t="n">
        <x:f>$B$11*(($A$1076)*$C985/$B$12*$B$7+(1-$A$1076)*$D985/$B$12*$C$7)</x:f>
        <x:v>300</x:v>
      </x:c>
      <x:c r="BY985" s="34" t="n">
        <x:f>$B$11*(($A$1077)*$C985/$B$12*$B$7+(1-$A$1077)*$D985/$B$12*$C$7)</x:f>
        <x:v>239.99999999999997</x:v>
      </x:c>
      <x:c r="BZ985" s="34" t="n">
        <x:f>$B$11*(($A$1078)*$C985/$B$12*$B$7+(1-$A$1078)*$D985/$B$12*$C$7)</x:f>
        <x:v>180.00000000000003</x:v>
      </x:c>
      <x:c r="CA985" s="34" t="n">
        <x:f>$B$11*(($A$1079)*$C985/$B$12*$B$7+(1-$A$1079)*$D985/$B$12*$C$7)</x:f>
        <x:v>119.99999999999999</x:v>
      </x:c>
      <x:c r="CB985" s="34" t="n">
        <x:f>$B$11*(($A$1080)*$C985/$B$12*$B$7+(1-$A$1080)*$D985/$B$12*$C$7)</x:f>
        <x:v>60.00000000000006</x:v>
      </x:c>
      <x:c r="CC985" s="34" t="n">
        <x:f>$B$11*(($A$1081)*$C985/$B$12*$B$7+(1-$A$1081)*$D985/$B$12*$C$7)</x:f>
        <x:v>0</x:v>
      </x:c>
    </x:row>
    <x:row r="986">
      <x:c r="A986" s="34" t="n">
        <x:v>962</x:v>
      </x:c>
      <x:c r="B986" s="39" t="n">
        <x:v>-1.6265773716932024</x:v>
      </x:c>
      <x:c r="C986" s="1" t="n">
        <x:f>SUM(AM986:AV986)</x:f>
        <x:v>0</x:v>
      </x:c>
      <x:c r="D986" s="1" t="n">
        <x:f>SUM(AW986:BF986)</x:f>
        <x:v>2</x:v>
      </x:c>
      <x:c r="E986" s="17" t="n">
        <x:f>(1-C986/$B$12)*$B$8-C986/$B$12*$B$7</x:f>
        <x:v>0.05</x:v>
      </x:c>
      <x:c r="F986" s="17" t="n">
        <x:f>(1-D986/$B$12)*$C$8-D986/$B$12*$C$7</x:f>
        <x:v>-0.048</x:v>
      </x:c>
      <x:c r="G986" s="32" t="n">
        <x:f>$B$11*($B$10*C986/$B$12*$B$7+(1-$B$10)*D986/$B$12*$C$7)</x:f>
        <x:v>600</x:v>
      </x:c>
      <x:c r="H986" s="17" t="n">
        <x:f>$B$10*E986+(1-$B$10)*F986</x:f>
        <x:v>0.0010000000000000009</x:v>
      </x:c>
      <x:c r="I986" s="34"/>
      <x:c r="J986" s="34"/>
      <x:c r="K986" s="34"/>
      <x:c r="L986" s="34"/>
      <x:c r="M986" s="34"/>
      <x:c r="N986" s="34"/>
      <x:c r="O986" s="34"/>
      <x:c r="P986" s="34"/>
      <x:c r="Q986" s="34"/>
      <x:c r="R986" s="39" t="n">
        <x:v>1.1626028763270202</x:v>
      </x:c>
      <x:c r="S986" s="39" t="n">
        <x:v>0.11855655985829779</x:v>
      </x:c>
      <x:c r="T986" s="39" t="n">
        <x:v>-1.2590091733838875</x:v>
      </x:c>
      <x:c r="U986" s="39" t="n">
        <x:v>2.3859281702822943</x:v>
      </x:c>
      <x:c r="V986" s="39" t="n">
        <x:v>0.5912432000610977</x:v>
      </x:c>
      <x:c r="W986" s="39" t="n">
        <x:v>1.3437756672330117</x:v>
      </x:c>
      <x:c r="X986" s="39" t="n">
        <x:v>-0.10225890573025344</x:v>
      </x:c>
      <x:c r="Y986" s="39" t="n">
        <x:v>-0.6610880572494169</x:v>
      </x:c>
      <x:c r="Z986" s="39" t="n">
        <x:v>-1.3802483026827639</x:v>
      </x:c>
      <x:c r="AA986" s="39" t="n">
        <x:v>-1.0235947878331688</x:v>
      </x:c>
      <x:c r="AB986" s="39" t="n">
        <x:v>0.024590730483500134</x:v>
      </x:c>
      <x:c r="AC986" s="39" t="n">
        <x:v>-0.7212899754512979</x:v>
      </x:c>
      <x:c r="AD986" s="39" t="n">
        <x:v>-0.1120584098234189</x:v>
      </x:c>
      <x:c r="AE986" s="39" t="n">
        <x:v>-0.1871308016983431</x:v>
      </x:c>
      <x:c r="AF986" s="39" t="n">
        <x:v>-1.55028920577608</x:v>
      </x:c>
      <x:c r="AG986" s="39" t="n">
        <x:v>-0.5446648079272947</x:v>
      </x:c>
      <x:c r="AH986" s="39" t="n">
        <x:v>0.7476146623270522</x:v>
      </x:c>
      <x:c r="AI986" s="39" t="n">
        <x:v>1.5693131547747312</x:v>
      </x:c>
      <x:c r="AJ986" s="39" t="n">
        <x:v>-0.10585695669177575</x:v>
      </x:c>
      <x:c r="AK986" s="39" t="n">
        <x:v>-1.7445576500604947</x:v>
      </x:c>
      <x:c r="AL986" s="34"/>
      <x:c r="AM986" s="34" t="n">
        <x:f>IF(SQRT($B$9)*$B986+SQRT(1-$B$9)*R986&lt;_xlfn.NORM.S.INV($B$6),1,0)</x:f>
        <x:v>0</x:v>
      </x:c>
      <x:c r="AN986" s="34" t="n">
        <x:f>IF(SQRT($B$9)*$B986+SQRT(1-$B$9)*S986&lt;_xlfn.NORM.S.INV($B$6),1,0)</x:f>
        <x:v>0</x:v>
      </x:c>
      <x:c r="AO986" s="34" t="n">
        <x:f>IF(SQRT($B$9)*$B986+SQRT(1-$B$9)*T986&lt;_xlfn.NORM.S.INV($B$6),1,0)</x:f>
        <x:v>0</x:v>
      </x:c>
      <x:c r="AP986" s="34" t="n">
        <x:f>IF(SQRT($B$9)*$B986+SQRT(1-$B$9)*U986&lt;_xlfn.NORM.S.INV($B$6),1,0)</x:f>
        <x:v>0</x:v>
      </x:c>
      <x:c r="AQ986" s="34" t="n">
        <x:f>IF(SQRT($B$9)*$B986+SQRT(1-$B$9)*V986&lt;_xlfn.NORM.S.INV($B$6),1,0)</x:f>
        <x:v>0</x:v>
      </x:c>
      <x:c r="AR986" s="34" t="n">
        <x:f>IF(SQRT($B$9)*$B986+SQRT(1-$B$9)*W986&lt;_xlfn.NORM.S.INV($B$6),1,0)</x:f>
        <x:v>0</x:v>
      </x:c>
      <x:c r="AS986" s="34" t="n">
        <x:f>IF(SQRT($B$9)*$B986+SQRT(1-$B$9)*X986&lt;_xlfn.NORM.S.INV($B$6),1,0)</x:f>
        <x:v>0</x:v>
      </x:c>
      <x:c r="AT986" s="34" t="n">
        <x:f>IF(SQRT($B$9)*$B986+SQRT(1-$B$9)*Y986&lt;_xlfn.NORM.S.INV($B$6),1,0)</x:f>
        <x:v>0</x:v>
      </x:c>
      <x:c r="AU986" s="34" t="n">
        <x:f>IF(SQRT($B$9)*$B986+SQRT(1-$B$9)*Z986&lt;_xlfn.NORM.S.INV($B$6),1,0)</x:f>
        <x:v>0</x:v>
      </x:c>
      <x:c r="AV986" s="34" t="n">
        <x:f>IF(SQRT($B$9)*$B986+SQRT(1-$B$9)*AA986&lt;_xlfn.NORM.S.INV($B$6),1,0)</x:f>
        <x:v>0</x:v>
      </x:c>
      <x:c r="AW986" s="34" t="n">
        <x:f>IF(SQRT($C$9)*$B986+SQRT(1-$C$9)*AB986&lt;_xlfn.NORM.S.INV($C$6),1,0)</x:f>
        <x:v>0</x:v>
      </x:c>
      <x:c r="AX986" s="34" t="n">
        <x:f>IF(SQRT($C$9)*$B986+SQRT(1-$C$9)*AC986&lt;_xlfn.NORM.S.INV($C$6),1,0)</x:f>
        <x:v>0</x:v>
      </x:c>
      <x:c r="AY986" s="34" t="n">
        <x:f>IF(SQRT($C$9)*$B986+SQRT(1-$C$9)*AD986&lt;_xlfn.NORM.S.INV($C$6),1,0)</x:f>
        <x:v>0</x:v>
      </x:c>
      <x:c r="AZ986" s="34" t="n">
        <x:f>IF(SQRT($C$9)*$B986+SQRT(1-$C$9)*AE986&lt;_xlfn.NORM.S.INV($C$6),1,0)</x:f>
        <x:v>0</x:v>
      </x:c>
      <x:c r="BA986" s="34" t="n">
        <x:f>IF(SQRT($C$9)*$B986+SQRT(1-$C$9)*AF986&lt;_xlfn.NORM.S.INV($C$6),1,0)</x:f>
        <x:v>1</x:v>
      </x:c>
      <x:c r="BB986" s="34" t="n">
        <x:f>IF(SQRT($C$9)*$B986+SQRT(1-$C$9)*AG986&lt;_xlfn.NORM.S.INV($C$6),1,0)</x:f>
        <x:v>0</x:v>
      </x:c>
      <x:c r="BC986" s="34" t="n">
        <x:f>IF(SQRT($C$9)*$B986+SQRT(1-$C$9)*AH986&lt;_xlfn.NORM.S.INV($C$6),1,0)</x:f>
        <x:v>0</x:v>
      </x:c>
      <x:c r="BD986" s="34" t="n">
        <x:f>IF(SQRT($C$9)*$B986+SQRT(1-$C$9)*AI986&lt;_xlfn.NORM.S.INV($C$6),1,0)</x:f>
        <x:v>0</x:v>
      </x:c>
      <x:c r="BE986" s="34" t="n">
        <x:f>IF(SQRT($C$9)*$B986+SQRT(1-$C$9)*AJ986&lt;_xlfn.NORM.S.INV($C$6),1,0)</x:f>
        <x:v>0</x:v>
      </x:c>
      <x:c r="BF986" s="34" t="n">
        <x:f>IF(SQRT($C$9)*$B986+SQRT(1-$C$9)*AK986&lt;_xlfn.NORM.S.INV($C$6),1,0)</x:f>
        <x:v>1</x:v>
      </x:c>
      <x:c r="BG986" s="34"/>
      <x:c r="BH986" s="34"/>
      <x:c r="BI986" s="34" t="n">
        <x:f>$B$11*(($A$1061)*$C986/$B$12*$B$7+(1-$A$1061)*$D986/$B$12*$C$7)</x:f>
        <x:v>1200</x:v>
      </x:c>
      <x:c r="BJ986" s="34" t="n">
        <x:f>$B$11*(($A$1062)*$C986/$B$12*$B$7+(1-$A$1062)*$D986/$B$12*$C$7)</x:f>
        <x:v>1140</x:v>
      </x:c>
      <x:c r="BK986" s="34" t="n">
        <x:f>$B$11*(($A$1063)*$C986/$B$12*$B$7+(1-$A$1063)*$D986/$B$12*$C$7)</x:f>
        <x:v>1080</x:v>
      </x:c>
      <x:c r="BL986" s="34" t="n">
        <x:f>$B$11*(($A$1064)*$C986/$B$12*$B$7+(1-$A$1064)*$D986/$B$12*$C$7)</x:f>
        <x:v>1019.9999999999999</x:v>
      </x:c>
      <x:c r="BM986" s="34" t="n">
        <x:f>$B$11*(($A$1065)*$C986/$B$12*$B$7+(1-$A$1065)*$D986/$B$12*$C$7)</x:f>
        <x:v>960</x:v>
      </x:c>
      <x:c r="BN986" s="34" t="n">
        <x:f>$B$11*(($A$1066)*$C986/$B$12*$B$7+(1-$A$1066)*$D986/$B$12*$C$7)</x:f>
        <x:v>900</x:v>
      </x:c>
      <x:c r="BO986" s="34" t="n">
        <x:f>$B$11*(($A$1067)*$C986/$B$12*$B$7+(1-$A$1067)*$D986/$B$12*$C$7)</x:f>
        <x:v>839.9999999999999</x:v>
      </x:c>
      <x:c r="BP986" s="34" t="n">
        <x:f>$B$11*(($A$1068)*$C986/$B$12*$B$7+(1-$A$1068)*$D986/$B$12*$C$7)</x:f>
        <x:v>780</x:v>
      </x:c>
      <x:c r="BQ986" s="34" t="n">
        <x:f>$B$11*(($A$1069)*$C986/$B$12*$B$7+(1-$A$1069)*$D986/$B$12*$C$7)</x:f>
        <x:v>720</x:v>
      </x:c>
      <x:c r="BR986" s="34" t="n">
        <x:f>$B$11*(($A$1070)*$C986/$B$12*$B$7+(1-$A$1070)*$D986/$B$12*$C$7)</x:f>
        <x:v>660</x:v>
      </x:c>
      <x:c r="BS986" s="34" t="n">
        <x:f>$B$11*(($A$1071)*$C986/$B$12*$B$7+(1-$A$1071)*$D986/$B$12*$C$7)</x:f>
        <x:v>600</x:v>
      </x:c>
      <x:c r="BT986" s="34" t="n">
        <x:f>$B$11*(($A$1072)*$C986/$B$12*$B$7+(1-$A$1072)*$D986/$B$12*$C$7)</x:f>
        <x:v>540</x:v>
      </x:c>
      <x:c r="BU986" s="34" t="n">
        <x:f>$B$11*(($A$1073)*$C986/$B$12*$B$7+(1-$A$1073)*$D986/$B$12*$C$7)</x:f>
        <x:v>480</x:v>
      </x:c>
      <x:c r="BV986" s="34" t="n">
        <x:f>$B$11*(($A$1074)*$C986/$B$12*$B$7+(1-$A$1074)*$D986/$B$12*$C$7)</x:f>
        <x:v>419.99999999999994</x:v>
      </x:c>
      <x:c r="BW986" s="34" t="n">
        <x:f>$B$11*(($A$1075)*$C986/$B$12*$B$7+(1-$A$1075)*$D986/$B$12*$C$7)</x:f>
        <x:v>360.00000000000006</x:v>
      </x:c>
      <x:c r="BX986" s="34" t="n">
        <x:f>$B$11*(($A$1076)*$C986/$B$12*$B$7+(1-$A$1076)*$D986/$B$12*$C$7)</x:f>
        <x:v>300</x:v>
      </x:c>
      <x:c r="BY986" s="34" t="n">
        <x:f>$B$11*(($A$1077)*$C986/$B$12*$B$7+(1-$A$1077)*$D986/$B$12*$C$7)</x:f>
        <x:v>239.99999999999997</x:v>
      </x:c>
      <x:c r="BZ986" s="34" t="n">
        <x:f>$B$11*(($A$1078)*$C986/$B$12*$B$7+(1-$A$1078)*$D986/$B$12*$C$7)</x:f>
        <x:v>180.00000000000003</x:v>
      </x:c>
      <x:c r="CA986" s="34" t="n">
        <x:f>$B$11*(($A$1079)*$C986/$B$12*$B$7+(1-$A$1079)*$D986/$B$12*$C$7)</x:f>
        <x:v>119.99999999999999</x:v>
      </x:c>
      <x:c r="CB986" s="34" t="n">
        <x:f>$B$11*(($A$1080)*$C986/$B$12*$B$7+(1-$A$1080)*$D986/$B$12*$C$7)</x:f>
        <x:v>60.00000000000006</x:v>
      </x:c>
      <x:c r="CC986" s="34" t="n">
        <x:f>$B$11*(($A$1081)*$C986/$B$12*$B$7+(1-$A$1081)*$D986/$B$12*$C$7)</x:f>
        <x:v>0</x:v>
      </x:c>
    </x:row>
    <x:row r="987">
      <x:c r="A987" s="34" t="n">
        <x:v>963</x:v>
      </x:c>
      <x:c r="B987" s="39" t="n">
        <x:v>0.08382628829336859</x:v>
      </x:c>
      <x:c r="C987" s="1" t="n">
        <x:f>SUM(AM987:AV987)</x:f>
        <x:v>0</x:v>
      </x:c>
      <x:c r="D987" s="1" t="n">
        <x:f>SUM(AW987:BF987)</x:f>
        <x:v>0</x:v>
      </x:c>
      <x:c r="E987" s="17" t="n">
        <x:f>(1-C987/$B$12)*$B$8-C987/$B$12*$B$7</x:f>
        <x:v>0.05</x:v>
      </x:c>
      <x:c r="F987" s="17" t="n">
        <x:f>(1-D987/$B$12)*$C$8-D987/$B$12*$C$7</x:f>
        <x:v>0.09</x:v>
      </x:c>
      <x:c r="G987" s="32" t="n">
        <x:f>$B$11*($B$10*C987/$B$12*$B$7+(1-$B$10)*D987/$B$12*$C$7)</x:f>
        <x:v>0</x:v>
      </x:c>
      <x:c r="H987" s="17" t="n">
        <x:f>$B$10*E987+(1-$B$10)*F987</x:f>
        <x:v>0.07</x:v>
      </x:c>
      <x:c r="I987" s="34"/>
      <x:c r="J987" s="34"/>
      <x:c r="K987" s="34"/>
      <x:c r="L987" s="34"/>
      <x:c r="M987" s="34"/>
      <x:c r="N987" s="34"/>
      <x:c r="O987" s="34"/>
      <x:c r="P987" s="34"/>
      <x:c r="Q987" s="34"/>
      <x:c r="R987" s="39" t="n">
        <x:v>-0.6651527979804623</x:v>
      </x:c>
      <x:c r="S987" s="39" t="n">
        <x:v>-0.06895288576889783</x:v>
      </x:c>
      <x:c r="T987" s="39" t="n">
        <x:v>1.0434007548674584</x:v>
      </x:c>
      <x:c r="U987" s="39" t="n">
        <x:v>-0.5225859497248998</x:v>
      </x:c>
      <x:c r="V987" s="39" t="n">
        <x:v>-0.3930990228495294</x:v>
      </x:c>
      <x:c r="W987" s="39" t="n">
        <x:v>0.548926412535443</x:v>
      </x:c>
      <x:c r="X987" s="39" t="n">
        <x:v>0.3379361730048326</x:v>
      </x:c>
      <x:c r="Y987" s="39" t="n">
        <x:v>-0.11595110235212365</x:v>
      </x:c>
      <x:c r="Z987" s="39" t="n">
        <x:v>-0.7294915782857717</x:v>
      </x:c>
      <x:c r="AA987" s="39" t="n">
        <x:v>-0.1383906666319182</x:v>
      </x:c>
      <x:c r="AB987" s="39" t="n">
        <x:v>2.0752546387438873</x:v>
      </x:c>
      <x:c r="AC987" s="39" t="n">
        <x:v>0.35346843184732285</x:v>
      </x:c>
      <x:c r="AD987" s="39" t="n">
        <x:v>1.9928020107147588</x:v>
      </x:c>
      <x:c r="AE987" s="39" t="n">
        <x:v>0.47224632712162234</x:v>
      </x:c>
      <x:c r="AF987" s="39" t="n">
        <x:v>-0.659774473042167</x:v>
      </x:c>
      <x:c r="AG987" s="39" t="n">
        <x:v>-0.23774215661303694</x:v>
      </x:c>
      <x:c r="AH987" s="39" t="n">
        <x:v>-0.5237301818521133</x:v>
      </x:c>
      <x:c r="AI987" s="39" t="n">
        <x:v>-0.3579019708916225</x:v>
      </x:c>
      <x:c r="AJ987" s="39" t="n">
        <x:v>-0.4225920091539627</x:v>
      </x:c>
      <x:c r="AK987" s="39" t="n">
        <x:v>0.14839416003203143</x:v>
      </x:c>
      <x:c r="AL987" s="34"/>
      <x:c r="AM987" s="34" t="n">
        <x:f>IF(SQRT($B$9)*$B987+SQRT(1-$B$9)*R987&lt;_xlfn.NORM.S.INV($B$6),1,0)</x:f>
        <x:v>0</x:v>
      </x:c>
      <x:c r="AN987" s="34" t="n">
        <x:f>IF(SQRT($B$9)*$B987+SQRT(1-$B$9)*S987&lt;_xlfn.NORM.S.INV($B$6),1,0)</x:f>
        <x:v>0</x:v>
      </x:c>
      <x:c r="AO987" s="34" t="n">
        <x:f>IF(SQRT($B$9)*$B987+SQRT(1-$B$9)*T987&lt;_xlfn.NORM.S.INV($B$6),1,0)</x:f>
        <x:v>0</x:v>
      </x:c>
      <x:c r="AP987" s="34" t="n">
        <x:f>IF(SQRT($B$9)*$B987+SQRT(1-$B$9)*U987&lt;_xlfn.NORM.S.INV($B$6),1,0)</x:f>
        <x:v>0</x:v>
      </x:c>
      <x:c r="AQ987" s="34" t="n">
        <x:f>IF(SQRT($B$9)*$B987+SQRT(1-$B$9)*V987&lt;_xlfn.NORM.S.INV($B$6),1,0)</x:f>
        <x:v>0</x:v>
      </x:c>
      <x:c r="AR987" s="34" t="n">
        <x:f>IF(SQRT($B$9)*$B987+SQRT(1-$B$9)*W987&lt;_xlfn.NORM.S.INV($B$6),1,0)</x:f>
        <x:v>0</x:v>
      </x:c>
      <x:c r="AS987" s="34" t="n">
        <x:f>IF(SQRT($B$9)*$B987+SQRT(1-$B$9)*X987&lt;_xlfn.NORM.S.INV($B$6),1,0)</x:f>
        <x:v>0</x:v>
      </x:c>
      <x:c r="AT987" s="34" t="n">
        <x:f>IF(SQRT($B$9)*$B987+SQRT(1-$B$9)*Y987&lt;_xlfn.NORM.S.INV($B$6),1,0)</x:f>
        <x:v>0</x:v>
      </x:c>
      <x:c r="AU987" s="34" t="n">
        <x:f>IF(SQRT($B$9)*$B987+SQRT(1-$B$9)*Z987&lt;_xlfn.NORM.S.INV($B$6),1,0)</x:f>
        <x:v>0</x:v>
      </x:c>
      <x:c r="AV987" s="34" t="n">
        <x:f>IF(SQRT($B$9)*$B987+SQRT(1-$B$9)*AA987&lt;_xlfn.NORM.S.INV($B$6),1,0)</x:f>
        <x:v>0</x:v>
      </x:c>
      <x:c r="AW987" s="34" t="n">
        <x:f>IF(SQRT($C$9)*$B987+SQRT(1-$C$9)*AB987&lt;_xlfn.NORM.S.INV($C$6),1,0)</x:f>
        <x:v>0</x:v>
      </x:c>
      <x:c r="AX987" s="34" t="n">
        <x:f>IF(SQRT($C$9)*$B987+SQRT(1-$C$9)*AC987&lt;_xlfn.NORM.S.INV($C$6),1,0)</x:f>
        <x:v>0</x:v>
      </x:c>
      <x:c r="AY987" s="34" t="n">
        <x:f>IF(SQRT($C$9)*$B987+SQRT(1-$C$9)*AD987&lt;_xlfn.NORM.S.INV($C$6),1,0)</x:f>
        <x:v>0</x:v>
      </x:c>
      <x:c r="AZ987" s="34" t="n">
        <x:f>IF(SQRT($C$9)*$B987+SQRT(1-$C$9)*AE987&lt;_xlfn.NORM.S.INV($C$6),1,0)</x:f>
        <x:v>0</x:v>
      </x:c>
      <x:c r="BA987" s="34" t="n">
        <x:f>IF(SQRT($C$9)*$B987+SQRT(1-$C$9)*AF987&lt;_xlfn.NORM.S.INV($C$6),1,0)</x:f>
        <x:v>0</x:v>
      </x:c>
      <x:c r="BB987" s="34" t="n">
        <x:f>IF(SQRT($C$9)*$B987+SQRT(1-$C$9)*AG987&lt;_xlfn.NORM.S.INV($C$6),1,0)</x:f>
        <x:v>0</x:v>
      </x:c>
      <x:c r="BC987" s="34" t="n">
        <x:f>IF(SQRT($C$9)*$B987+SQRT(1-$C$9)*AH987&lt;_xlfn.NORM.S.INV($C$6),1,0)</x:f>
        <x:v>0</x:v>
      </x:c>
      <x:c r="BD987" s="34" t="n">
        <x:f>IF(SQRT($C$9)*$B987+SQRT(1-$C$9)*AI987&lt;_xlfn.NORM.S.INV($C$6),1,0)</x:f>
        <x:v>0</x:v>
      </x:c>
      <x:c r="BE987" s="34" t="n">
        <x:f>IF(SQRT($C$9)*$B987+SQRT(1-$C$9)*AJ987&lt;_xlfn.NORM.S.INV($C$6),1,0)</x:f>
        <x:v>0</x:v>
      </x:c>
      <x:c r="BF987" s="34" t="n">
        <x:f>IF(SQRT($C$9)*$B987+SQRT(1-$C$9)*AK987&lt;_xlfn.NORM.S.INV($C$6),1,0)</x:f>
        <x:v>0</x:v>
      </x:c>
      <x:c r="BG987" s="34"/>
      <x:c r="BH987" s="34"/>
      <x:c r="BI987" s="34" t="n">
        <x:f>$B$11*(($A$1061)*$C987/$B$12*$B$7+(1-$A$1061)*$D987/$B$12*$C$7)</x:f>
        <x:v>0</x:v>
      </x:c>
      <x:c r="BJ987" s="34" t="n">
        <x:f>$B$11*(($A$1062)*$C987/$B$12*$B$7+(1-$A$1062)*$D987/$B$12*$C$7)</x:f>
        <x:v>0</x:v>
      </x:c>
      <x:c r="BK987" s="34" t="n">
        <x:f>$B$11*(($A$1063)*$C987/$B$12*$B$7+(1-$A$1063)*$D987/$B$12*$C$7)</x:f>
        <x:v>0</x:v>
      </x:c>
      <x:c r="BL987" s="34" t="n">
        <x:f>$B$11*(($A$1064)*$C987/$B$12*$B$7+(1-$A$1064)*$D987/$B$12*$C$7)</x:f>
        <x:v>0</x:v>
      </x:c>
      <x:c r="BM987" s="34" t="n">
        <x:f>$B$11*(($A$1065)*$C987/$B$12*$B$7+(1-$A$1065)*$D987/$B$12*$C$7)</x:f>
        <x:v>0</x:v>
      </x:c>
      <x:c r="BN987" s="34" t="n">
        <x:f>$B$11*(($A$1066)*$C987/$B$12*$B$7+(1-$A$1066)*$D987/$B$12*$C$7)</x:f>
        <x:v>0</x:v>
      </x:c>
      <x:c r="BO987" s="34" t="n">
        <x:f>$B$11*(($A$1067)*$C987/$B$12*$B$7+(1-$A$1067)*$D987/$B$12*$C$7)</x:f>
        <x:v>0</x:v>
      </x:c>
      <x:c r="BP987" s="34" t="n">
        <x:f>$B$11*(($A$1068)*$C987/$B$12*$B$7+(1-$A$1068)*$D987/$B$12*$C$7)</x:f>
        <x:v>0</x:v>
      </x:c>
      <x:c r="BQ987" s="34" t="n">
        <x:f>$B$11*(($A$1069)*$C987/$B$12*$B$7+(1-$A$1069)*$D987/$B$12*$C$7)</x:f>
        <x:v>0</x:v>
      </x:c>
      <x:c r="BR987" s="34" t="n">
        <x:f>$B$11*(($A$1070)*$C987/$B$12*$B$7+(1-$A$1070)*$D987/$B$12*$C$7)</x:f>
        <x:v>0</x:v>
      </x:c>
      <x:c r="BS987" s="34" t="n">
        <x:f>$B$11*(($A$1071)*$C987/$B$12*$B$7+(1-$A$1071)*$D987/$B$12*$C$7)</x:f>
        <x:v>0</x:v>
      </x:c>
      <x:c r="BT987" s="34" t="n">
        <x:f>$B$11*(($A$1072)*$C987/$B$12*$B$7+(1-$A$1072)*$D987/$B$12*$C$7)</x:f>
        <x:v>0</x:v>
      </x:c>
      <x:c r="BU987" s="34" t="n">
        <x:f>$B$11*(($A$1073)*$C987/$B$12*$B$7+(1-$A$1073)*$D987/$B$12*$C$7)</x:f>
        <x:v>0</x:v>
      </x:c>
      <x:c r="BV987" s="34" t="n">
        <x:f>$B$11*(($A$1074)*$C987/$B$12*$B$7+(1-$A$1074)*$D987/$B$12*$C$7)</x:f>
        <x:v>0</x:v>
      </x:c>
      <x:c r="BW987" s="34" t="n">
        <x:f>$B$11*(($A$1075)*$C987/$B$12*$B$7+(1-$A$1075)*$D987/$B$12*$C$7)</x:f>
        <x:v>0</x:v>
      </x:c>
      <x:c r="BX987" s="34" t="n">
        <x:f>$B$11*(($A$1076)*$C987/$B$12*$B$7+(1-$A$1076)*$D987/$B$12*$C$7)</x:f>
        <x:v>0</x:v>
      </x:c>
      <x:c r="BY987" s="34" t="n">
        <x:f>$B$11*(($A$1077)*$C987/$B$12*$B$7+(1-$A$1077)*$D987/$B$12*$C$7)</x:f>
        <x:v>0</x:v>
      </x:c>
      <x:c r="BZ987" s="34" t="n">
        <x:f>$B$11*(($A$1078)*$C987/$B$12*$B$7+(1-$A$1078)*$D987/$B$12*$C$7)</x:f>
        <x:v>0</x:v>
      </x:c>
      <x:c r="CA987" s="34" t="n">
        <x:f>$B$11*(($A$1079)*$C987/$B$12*$B$7+(1-$A$1079)*$D987/$B$12*$C$7)</x:f>
        <x:v>0</x:v>
      </x:c>
      <x:c r="CB987" s="34" t="n">
        <x:f>$B$11*(($A$1080)*$C987/$B$12*$B$7+(1-$A$1080)*$D987/$B$12*$C$7)</x:f>
        <x:v>0</x:v>
      </x:c>
      <x:c r="CC987" s="34" t="n">
        <x:f>$B$11*(($A$1081)*$C987/$B$12*$B$7+(1-$A$1081)*$D987/$B$12*$C$7)</x:f>
        <x:v>0</x:v>
      </x:c>
    </x:row>
    <x:row r="988">
      <x:c r="A988" s="34" t="n">
        <x:v>964</x:v>
      </x:c>
      <x:c r="B988" s="39" t="n">
        <x:v>-0.12504655147565183</x:v>
      </x:c>
      <x:c r="C988" s="1" t="n">
        <x:f>SUM(AM988:AV988)</x:f>
        <x:v>0</x:v>
      </x:c>
      <x:c r="D988" s="1" t="n">
        <x:f>SUM(AW988:BF988)</x:f>
        <x:v>0</x:v>
      </x:c>
      <x:c r="E988" s="17" t="n">
        <x:f>(1-C988/$B$12)*$B$8-C988/$B$12*$B$7</x:f>
        <x:v>0.05</x:v>
      </x:c>
      <x:c r="F988" s="17" t="n">
        <x:f>(1-D988/$B$12)*$C$8-D988/$B$12*$C$7</x:f>
        <x:v>0.09</x:v>
      </x:c>
      <x:c r="G988" s="32" t="n">
        <x:f>$B$11*($B$10*C988/$B$12*$B$7+(1-$B$10)*D988/$B$12*$C$7)</x:f>
        <x:v>0</x:v>
      </x:c>
      <x:c r="H988" s="17" t="n">
        <x:f>$B$10*E988+(1-$B$10)*F988</x:f>
        <x:v>0.07</x:v>
      </x:c>
      <x:c r="I988" s="34"/>
      <x:c r="J988" s="34"/>
      <x:c r="K988" s="34"/>
      <x:c r="L988" s="34"/>
      <x:c r="M988" s="34"/>
      <x:c r="N988" s="34"/>
      <x:c r="O988" s="34"/>
      <x:c r="P988" s="34"/>
      <x:c r="Q988" s="34"/>
      <x:c r="R988" s="39" t="n">
        <x:v>-0.5806650572373065</x:v>
      </x:c>
      <x:c r="S988" s="39" t="n">
        <x:v>0.4099577331638884</x:v>
      </x:c>
      <x:c r="T988" s="39" t="n">
        <x:v>0.7897802429890312</x:v>
      </x:c>
      <x:c r="U988" s="39" t="n">
        <x:v>-0.5871096713111507</x:v>
      </x:c>
      <x:c r="V988" s="39" t="n">
        <x:v>-0.42465904654119696</x:v>
      </x:c>
      <x:c r="W988" s="39" t="n">
        <x:v>0.4720229746887118</x:v>
      </x:c>
      <x:c r="X988" s="39" t="n">
        <x:v>-0.08724973724701086</x:v>
      </x:c>
      <x:c r="Y988" s="39" t="n">
        <x:v>0.626392922685042</x:v>
      </x:c>
      <x:c r="Z988" s="39" t="n">
        <x:v>-0.360782740405473</x:v>
      </x:c>
      <x:c r="AA988" s="39" t="n">
        <x:v>0.049365063133783076</x:v>
      </x:c>
      <x:c r="AB988" s="39" t="n">
        <x:v>0.893595722691707</x:v>
      </x:c>
      <x:c r="AC988" s="39" t="n">
        <x:v>-1.1791870632436465</x:v>
      </x:c>
      <x:c r="AD988" s="39" t="n">
        <x:v>-0.09768406217976844</x:v>
      </x:c>
      <x:c r="AE988" s="39" t="n">
        <x:v>-0.7430671276947851</x:v>
      </x:c>
      <x:c r="AF988" s="39" t="n">
        <x:v>0.4909066611273898</x:v>
      </x:c>
      <x:c r="AG988" s="39" t="n">
        <x:v>-0.0496747019547652</x:v>
      </x:c>
      <x:c r="AH988" s="39" t="n">
        <x:v>0.9358097270058706</x:v>
      </x:c>
      <x:c r="AI988" s="39" t="n">
        <x:v>-0.853477261621947</x:v>
      </x:c>
      <x:c r="AJ988" s="39" t="n">
        <x:v>-1.0999735063941793</x:v>
      </x:c>
      <x:c r="AK988" s="39" t="n">
        <x:v>-0.4109153601850128</x:v>
      </x:c>
      <x:c r="AL988" s="34"/>
      <x:c r="AM988" s="34" t="n">
        <x:f>IF(SQRT($B$9)*$B988+SQRT(1-$B$9)*R988&lt;_xlfn.NORM.S.INV($B$6),1,0)</x:f>
        <x:v>0</x:v>
      </x:c>
      <x:c r="AN988" s="34" t="n">
        <x:f>IF(SQRT($B$9)*$B988+SQRT(1-$B$9)*S988&lt;_xlfn.NORM.S.INV($B$6),1,0)</x:f>
        <x:v>0</x:v>
      </x:c>
      <x:c r="AO988" s="34" t="n">
        <x:f>IF(SQRT($B$9)*$B988+SQRT(1-$B$9)*T988&lt;_xlfn.NORM.S.INV($B$6),1,0)</x:f>
        <x:v>0</x:v>
      </x:c>
      <x:c r="AP988" s="34" t="n">
        <x:f>IF(SQRT($B$9)*$B988+SQRT(1-$B$9)*U988&lt;_xlfn.NORM.S.INV($B$6),1,0)</x:f>
        <x:v>0</x:v>
      </x:c>
      <x:c r="AQ988" s="34" t="n">
        <x:f>IF(SQRT($B$9)*$B988+SQRT(1-$B$9)*V988&lt;_xlfn.NORM.S.INV($B$6),1,0)</x:f>
        <x:v>0</x:v>
      </x:c>
      <x:c r="AR988" s="34" t="n">
        <x:f>IF(SQRT($B$9)*$B988+SQRT(1-$B$9)*W988&lt;_xlfn.NORM.S.INV($B$6),1,0)</x:f>
        <x:v>0</x:v>
      </x:c>
      <x:c r="AS988" s="34" t="n">
        <x:f>IF(SQRT($B$9)*$B988+SQRT(1-$B$9)*X988&lt;_xlfn.NORM.S.INV($B$6),1,0)</x:f>
        <x:v>0</x:v>
      </x:c>
      <x:c r="AT988" s="34" t="n">
        <x:f>IF(SQRT($B$9)*$B988+SQRT(1-$B$9)*Y988&lt;_xlfn.NORM.S.INV($B$6),1,0)</x:f>
        <x:v>0</x:v>
      </x:c>
      <x:c r="AU988" s="34" t="n">
        <x:f>IF(SQRT($B$9)*$B988+SQRT(1-$B$9)*Z988&lt;_xlfn.NORM.S.INV($B$6),1,0)</x:f>
        <x:v>0</x:v>
      </x:c>
      <x:c r="AV988" s="34" t="n">
        <x:f>IF(SQRT($B$9)*$B988+SQRT(1-$B$9)*AA988&lt;_xlfn.NORM.S.INV($B$6),1,0)</x:f>
        <x:v>0</x:v>
      </x:c>
      <x:c r="AW988" s="34" t="n">
        <x:f>IF(SQRT($C$9)*$B988+SQRT(1-$C$9)*AB988&lt;_xlfn.NORM.S.INV($C$6),1,0)</x:f>
        <x:v>0</x:v>
      </x:c>
      <x:c r="AX988" s="34" t="n">
        <x:f>IF(SQRT($C$9)*$B988+SQRT(1-$C$9)*AC988&lt;_xlfn.NORM.S.INV($C$6),1,0)</x:f>
        <x:v>0</x:v>
      </x:c>
      <x:c r="AY988" s="34" t="n">
        <x:f>IF(SQRT($C$9)*$B988+SQRT(1-$C$9)*AD988&lt;_xlfn.NORM.S.INV($C$6),1,0)</x:f>
        <x:v>0</x:v>
      </x:c>
      <x:c r="AZ988" s="34" t="n">
        <x:f>IF(SQRT($C$9)*$B988+SQRT(1-$C$9)*AE988&lt;_xlfn.NORM.S.INV($C$6),1,0)</x:f>
        <x:v>0</x:v>
      </x:c>
      <x:c r="BA988" s="34" t="n">
        <x:f>IF(SQRT($C$9)*$B988+SQRT(1-$C$9)*AF988&lt;_xlfn.NORM.S.INV($C$6),1,0)</x:f>
        <x:v>0</x:v>
      </x:c>
      <x:c r="BB988" s="34" t="n">
        <x:f>IF(SQRT($C$9)*$B988+SQRT(1-$C$9)*AG988&lt;_xlfn.NORM.S.INV($C$6),1,0)</x:f>
        <x:v>0</x:v>
      </x:c>
      <x:c r="BC988" s="34" t="n">
        <x:f>IF(SQRT($C$9)*$B988+SQRT(1-$C$9)*AH988&lt;_xlfn.NORM.S.INV($C$6),1,0)</x:f>
        <x:v>0</x:v>
      </x:c>
      <x:c r="BD988" s="34" t="n">
        <x:f>IF(SQRT($C$9)*$B988+SQRT(1-$C$9)*AI988&lt;_xlfn.NORM.S.INV($C$6),1,0)</x:f>
        <x:v>0</x:v>
      </x:c>
      <x:c r="BE988" s="34" t="n">
        <x:f>IF(SQRT($C$9)*$B988+SQRT(1-$C$9)*AJ988&lt;_xlfn.NORM.S.INV($C$6),1,0)</x:f>
        <x:v>0</x:v>
      </x:c>
      <x:c r="BF988" s="34" t="n">
        <x:f>IF(SQRT($C$9)*$B988+SQRT(1-$C$9)*AK988&lt;_xlfn.NORM.S.INV($C$6),1,0)</x:f>
        <x:v>0</x:v>
      </x:c>
      <x:c r="BG988" s="34"/>
      <x:c r="BH988" s="34"/>
      <x:c r="BI988" s="34" t="n">
        <x:f>$B$11*(($A$1061)*$C988/$B$12*$B$7+(1-$A$1061)*$D988/$B$12*$C$7)</x:f>
        <x:v>0</x:v>
      </x:c>
      <x:c r="BJ988" s="34" t="n">
        <x:f>$B$11*(($A$1062)*$C988/$B$12*$B$7+(1-$A$1062)*$D988/$B$12*$C$7)</x:f>
        <x:v>0</x:v>
      </x:c>
      <x:c r="BK988" s="34" t="n">
        <x:f>$B$11*(($A$1063)*$C988/$B$12*$B$7+(1-$A$1063)*$D988/$B$12*$C$7)</x:f>
        <x:v>0</x:v>
      </x:c>
      <x:c r="BL988" s="34" t="n">
        <x:f>$B$11*(($A$1064)*$C988/$B$12*$B$7+(1-$A$1064)*$D988/$B$12*$C$7)</x:f>
        <x:v>0</x:v>
      </x:c>
      <x:c r="BM988" s="34" t="n">
        <x:f>$B$11*(($A$1065)*$C988/$B$12*$B$7+(1-$A$1065)*$D988/$B$12*$C$7)</x:f>
        <x:v>0</x:v>
      </x:c>
      <x:c r="BN988" s="34" t="n">
        <x:f>$B$11*(($A$1066)*$C988/$B$12*$B$7+(1-$A$1066)*$D988/$B$12*$C$7)</x:f>
        <x:v>0</x:v>
      </x:c>
      <x:c r="BO988" s="34" t="n">
        <x:f>$B$11*(($A$1067)*$C988/$B$12*$B$7+(1-$A$1067)*$D988/$B$12*$C$7)</x:f>
        <x:v>0</x:v>
      </x:c>
      <x:c r="BP988" s="34" t="n">
        <x:f>$B$11*(($A$1068)*$C988/$B$12*$B$7+(1-$A$1068)*$D988/$B$12*$C$7)</x:f>
        <x:v>0</x:v>
      </x:c>
      <x:c r="BQ988" s="34" t="n">
        <x:f>$B$11*(($A$1069)*$C988/$B$12*$B$7+(1-$A$1069)*$D988/$B$12*$C$7)</x:f>
        <x:v>0</x:v>
      </x:c>
      <x:c r="BR988" s="34" t="n">
        <x:f>$B$11*(($A$1070)*$C988/$B$12*$B$7+(1-$A$1070)*$D988/$B$12*$C$7)</x:f>
        <x:v>0</x:v>
      </x:c>
      <x:c r="BS988" s="34" t="n">
        <x:f>$B$11*(($A$1071)*$C988/$B$12*$B$7+(1-$A$1071)*$D988/$B$12*$C$7)</x:f>
        <x:v>0</x:v>
      </x:c>
      <x:c r="BT988" s="34" t="n">
        <x:f>$B$11*(($A$1072)*$C988/$B$12*$B$7+(1-$A$1072)*$D988/$B$12*$C$7)</x:f>
        <x:v>0</x:v>
      </x:c>
      <x:c r="BU988" s="34" t="n">
        <x:f>$B$11*(($A$1073)*$C988/$B$12*$B$7+(1-$A$1073)*$D988/$B$12*$C$7)</x:f>
        <x:v>0</x:v>
      </x:c>
      <x:c r="BV988" s="34" t="n">
        <x:f>$B$11*(($A$1074)*$C988/$B$12*$B$7+(1-$A$1074)*$D988/$B$12*$C$7)</x:f>
        <x:v>0</x:v>
      </x:c>
      <x:c r="BW988" s="34" t="n">
        <x:f>$B$11*(($A$1075)*$C988/$B$12*$B$7+(1-$A$1075)*$D988/$B$12*$C$7)</x:f>
        <x:v>0</x:v>
      </x:c>
      <x:c r="BX988" s="34" t="n">
        <x:f>$B$11*(($A$1076)*$C988/$B$12*$B$7+(1-$A$1076)*$D988/$B$12*$C$7)</x:f>
        <x:v>0</x:v>
      </x:c>
      <x:c r="BY988" s="34" t="n">
        <x:f>$B$11*(($A$1077)*$C988/$B$12*$B$7+(1-$A$1077)*$D988/$B$12*$C$7)</x:f>
        <x:v>0</x:v>
      </x:c>
      <x:c r="BZ988" s="34" t="n">
        <x:f>$B$11*(($A$1078)*$C988/$B$12*$B$7+(1-$A$1078)*$D988/$B$12*$C$7)</x:f>
        <x:v>0</x:v>
      </x:c>
      <x:c r="CA988" s="34" t="n">
        <x:f>$B$11*(($A$1079)*$C988/$B$12*$B$7+(1-$A$1079)*$D988/$B$12*$C$7)</x:f>
        <x:v>0</x:v>
      </x:c>
      <x:c r="CB988" s="34" t="n">
        <x:f>$B$11*(($A$1080)*$C988/$B$12*$B$7+(1-$A$1080)*$D988/$B$12*$C$7)</x:f>
        <x:v>0</x:v>
      </x:c>
      <x:c r="CC988" s="34" t="n">
        <x:f>$B$11*(($A$1081)*$C988/$B$12*$B$7+(1-$A$1081)*$D988/$B$12*$C$7)</x:f>
        <x:v>0</x:v>
      </x:c>
    </x:row>
    <x:row r="989">
      <x:c r="A989" s="34" t="n">
        <x:v>965</x:v>
      </x:c>
      <x:c r="B989" s="39" t="n">
        <x:v>-0.5191907934086697</x:v>
      </x:c>
      <x:c r="C989" s="1" t="n">
        <x:f>SUM(AM989:AV989)</x:f>
        <x:v>0</x:v>
      </x:c>
      <x:c r="D989" s="1" t="n">
        <x:f>SUM(AW989:BF989)</x:f>
        <x:v>0</x:v>
      </x:c>
      <x:c r="E989" s="17" t="n">
        <x:f>(1-C989/$B$12)*$B$8-C989/$B$12*$B$7</x:f>
        <x:v>0.05</x:v>
      </x:c>
      <x:c r="F989" s="17" t="n">
        <x:f>(1-D989/$B$12)*$C$8-D989/$B$12*$C$7</x:f>
        <x:v>0.09</x:v>
      </x:c>
      <x:c r="G989" s="32" t="n">
        <x:f>$B$11*($B$10*C989/$B$12*$B$7+(1-$B$10)*D989/$B$12*$C$7)</x:f>
        <x:v>0</x:v>
      </x:c>
      <x:c r="H989" s="17" t="n">
        <x:f>$B$10*E989+(1-$B$10)*F989</x:f>
        <x:v>0.07</x:v>
      </x:c>
      <x:c r="I989" s="34"/>
      <x:c r="J989" s="34"/>
      <x:c r="K989" s="34"/>
      <x:c r="L989" s="34"/>
      <x:c r="M989" s="34"/>
      <x:c r="N989" s="34"/>
      <x:c r="O989" s="34"/>
      <x:c r="P989" s="34"/>
      <x:c r="Q989" s="34"/>
      <x:c r="R989" s="39" t="n">
        <x:v>-0.1983270270311052</x:v>
      </x:c>
      <x:c r="S989" s="39" t="n">
        <x:v>-0.24527575454949682</x:v>
      </x:c>
      <x:c r="T989" s="39" t="n">
        <x:v>0.7573527432167566</x:v>
      </x:c>
      <x:c r="U989" s="39" t="n">
        <x:v>1.3000413698849171</x:v>
      </x:c>
      <x:c r="V989" s="39" t="n">
        <x:v>1.8251155693244536</x:v>
      </x:c>
      <x:c r="W989" s="39" t="n">
        <x:v>-0.520272680206275</x:v>
      </x:c>
      <x:c r="X989" s="39" t="n">
        <x:v>-0.6747234142523116</x:v>
      </x:c>
      <x:c r="Y989" s="39" t="n">
        <x:v>-0.035418475574256085</x:v>
      </x:c>
      <x:c r="Z989" s="39" t="n">
        <x:v>0.7864046546098781</x:v>
      </x:c>
      <x:c r="AA989" s="39" t="n">
        <x:v>1.278595053015439</x:v>
      </x:c>
      <x:c r="AB989" s="39" t="n">
        <x:v>-0.5248879082416645</x:v>
      </x:c>
      <x:c r="AC989" s="39" t="n">
        <x:v>1.5087908793187759</x:v>
      </x:c>
      <x:c r="AD989" s="39" t="n">
        <x:v>-0.027264823472279317</x:v>
      </x:c>
      <x:c r="AE989" s="39" t="n">
        <x:v>-1.4517477822190359</x:v>
      </x:c>
      <x:c r="AF989" s="39" t="n">
        <x:v>0.6016516991932515</x:v>
      </x:c>
      <x:c r="AG989" s="39" t="n">
        <x:v>-0.6037855495826167</x:v>
      </x:c>
      <x:c r="AH989" s="39" t="n">
        <x:v>1.3483539096890345</x:v>
      </x:c>
      <x:c r="AI989" s="39" t="n">
        <x:v>0.028270519566685286</x:v>
      </x:c>
      <x:c r="AJ989" s="39" t="n">
        <x:v>-0.22978775600071444</x:v>
      </x:c>
      <x:c r="AK989" s="39" t="n">
        <x:v>-0.49594317351458356</x:v>
      </x:c>
      <x:c r="AL989" s="34"/>
      <x:c r="AM989" s="34" t="n">
        <x:f>IF(SQRT($B$9)*$B989+SQRT(1-$B$9)*R989&lt;_xlfn.NORM.S.INV($B$6),1,0)</x:f>
        <x:v>0</x:v>
      </x:c>
      <x:c r="AN989" s="34" t="n">
        <x:f>IF(SQRT($B$9)*$B989+SQRT(1-$B$9)*S989&lt;_xlfn.NORM.S.INV($B$6),1,0)</x:f>
        <x:v>0</x:v>
      </x:c>
      <x:c r="AO989" s="34" t="n">
        <x:f>IF(SQRT($B$9)*$B989+SQRT(1-$B$9)*T989&lt;_xlfn.NORM.S.INV($B$6),1,0)</x:f>
        <x:v>0</x:v>
      </x:c>
      <x:c r="AP989" s="34" t="n">
        <x:f>IF(SQRT($B$9)*$B989+SQRT(1-$B$9)*U989&lt;_xlfn.NORM.S.INV($B$6),1,0)</x:f>
        <x:v>0</x:v>
      </x:c>
      <x:c r="AQ989" s="34" t="n">
        <x:f>IF(SQRT($B$9)*$B989+SQRT(1-$B$9)*V989&lt;_xlfn.NORM.S.INV($B$6),1,0)</x:f>
        <x:v>0</x:v>
      </x:c>
      <x:c r="AR989" s="34" t="n">
        <x:f>IF(SQRT($B$9)*$B989+SQRT(1-$B$9)*W989&lt;_xlfn.NORM.S.INV($B$6),1,0)</x:f>
        <x:v>0</x:v>
      </x:c>
      <x:c r="AS989" s="34" t="n">
        <x:f>IF(SQRT($B$9)*$B989+SQRT(1-$B$9)*X989&lt;_xlfn.NORM.S.INV($B$6),1,0)</x:f>
        <x:v>0</x:v>
      </x:c>
      <x:c r="AT989" s="34" t="n">
        <x:f>IF(SQRT($B$9)*$B989+SQRT(1-$B$9)*Y989&lt;_xlfn.NORM.S.INV($B$6),1,0)</x:f>
        <x:v>0</x:v>
      </x:c>
      <x:c r="AU989" s="34" t="n">
        <x:f>IF(SQRT($B$9)*$B989+SQRT(1-$B$9)*Z989&lt;_xlfn.NORM.S.INV($B$6),1,0)</x:f>
        <x:v>0</x:v>
      </x:c>
      <x:c r="AV989" s="34" t="n">
        <x:f>IF(SQRT($B$9)*$B989+SQRT(1-$B$9)*AA989&lt;_xlfn.NORM.S.INV($B$6),1,0)</x:f>
        <x:v>0</x:v>
      </x:c>
      <x:c r="AW989" s="34" t="n">
        <x:f>IF(SQRT($C$9)*$B989+SQRT(1-$C$9)*AB989&lt;_xlfn.NORM.S.INV($C$6),1,0)</x:f>
        <x:v>0</x:v>
      </x:c>
      <x:c r="AX989" s="34" t="n">
        <x:f>IF(SQRT($C$9)*$B989+SQRT(1-$C$9)*AC989&lt;_xlfn.NORM.S.INV($C$6),1,0)</x:f>
        <x:v>0</x:v>
      </x:c>
      <x:c r="AY989" s="34" t="n">
        <x:f>IF(SQRT($C$9)*$B989+SQRT(1-$C$9)*AD989&lt;_xlfn.NORM.S.INV($C$6),1,0)</x:f>
        <x:v>0</x:v>
      </x:c>
      <x:c r="AZ989" s="34" t="n">
        <x:f>IF(SQRT($C$9)*$B989+SQRT(1-$C$9)*AE989&lt;_xlfn.NORM.S.INV($C$6),1,0)</x:f>
        <x:v>0</x:v>
      </x:c>
      <x:c r="BA989" s="34" t="n">
        <x:f>IF(SQRT($C$9)*$B989+SQRT(1-$C$9)*AF989&lt;_xlfn.NORM.S.INV($C$6),1,0)</x:f>
        <x:v>0</x:v>
      </x:c>
      <x:c r="BB989" s="34" t="n">
        <x:f>IF(SQRT($C$9)*$B989+SQRT(1-$C$9)*AG989&lt;_xlfn.NORM.S.INV($C$6),1,0)</x:f>
        <x:v>0</x:v>
      </x:c>
      <x:c r="BC989" s="34" t="n">
        <x:f>IF(SQRT($C$9)*$B989+SQRT(1-$C$9)*AH989&lt;_xlfn.NORM.S.INV($C$6),1,0)</x:f>
        <x:v>0</x:v>
      </x:c>
      <x:c r="BD989" s="34" t="n">
        <x:f>IF(SQRT($C$9)*$B989+SQRT(1-$C$9)*AI989&lt;_xlfn.NORM.S.INV($C$6),1,0)</x:f>
        <x:v>0</x:v>
      </x:c>
      <x:c r="BE989" s="34" t="n">
        <x:f>IF(SQRT($C$9)*$B989+SQRT(1-$C$9)*AJ989&lt;_xlfn.NORM.S.INV($C$6),1,0)</x:f>
        <x:v>0</x:v>
      </x:c>
      <x:c r="BF989" s="34" t="n">
        <x:f>IF(SQRT($C$9)*$B989+SQRT(1-$C$9)*AK989&lt;_xlfn.NORM.S.INV($C$6),1,0)</x:f>
        <x:v>0</x:v>
      </x:c>
      <x:c r="BG989" s="34"/>
      <x:c r="BH989" s="34"/>
      <x:c r="BI989" s="34" t="n">
        <x:f>$B$11*(($A$1061)*$C989/$B$12*$B$7+(1-$A$1061)*$D989/$B$12*$C$7)</x:f>
        <x:v>0</x:v>
      </x:c>
      <x:c r="BJ989" s="34" t="n">
        <x:f>$B$11*(($A$1062)*$C989/$B$12*$B$7+(1-$A$1062)*$D989/$B$12*$C$7)</x:f>
        <x:v>0</x:v>
      </x:c>
      <x:c r="BK989" s="34" t="n">
        <x:f>$B$11*(($A$1063)*$C989/$B$12*$B$7+(1-$A$1063)*$D989/$B$12*$C$7)</x:f>
        <x:v>0</x:v>
      </x:c>
      <x:c r="BL989" s="34" t="n">
        <x:f>$B$11*(($A$1064)*$C989/$B$12*$B$7+(1-$A$1064)*$D989/$B$12*$C$7)</x:f>
        <x:v>0</x:v>
      </x:c>
      <x:c r="BM989" s="34" t="n">
        <x:f>$B$11*(($A$1065)*$C989/$B$12*$B$7+(1-$A$1065)*$D989/$B$12*$C$7)</x:f>
        <x:v>0</x:v>
      </x:c>
      <x:c r="BN989" s="34" t="n">
        <x:f>$B$11*(($A$1066)*$C989/$B$12*$B$7+(1-$A$1066)*$D989/$B$12*$C$7)</x:f>
        <x:v>0</x:v>
      </x:c>
      <x:c r="BO989" s="34" t="n">
        <x:f>$B$11*(($A$1067)*$C989/$B$12*$B$7+(1-$A$1067)*$D989/$B$12*$C$7)</x:f>
        <x:v>0</x:v>
      </x:c>
      <x:c r="BP989" s="34" t="n">
        <x:f>$B$11*(($A$1068)*$C989/$B$12*$B$7+(1-$A$1068)*$D989/$B$12*$C$7)</x:f>
        <x:v>0</x:v>
      </x:c>
      <x:c r="BQ989" s="34" t="n">
        <x:f>$B$11*(($A$1069)*$C989/$B$12*$B$7+(1-$A$1069)*$D989/$B$12*$C$7)</x:f>
        <x:v>0</x:v>
      </x:c>
      <x:c r="BR989" s="34" t="n">
        <x:f>$B$11*(($A$1070)*$C989/$B$12*$B$7+(1-$A$1070)*$D989/$B$12*$C$7)</x:f>
        <x:v>0</x:v>
      </x:c>
      <x:c r="BS989" s="34" t="n">
        <x:f>$B$11*(($A$1071)*$C989/$B$12*$B$7+(1-$A$1071)*$D989/$B$12*$C$7)</x:f>
        <x:v>0</x:v>
      </x:c>
      <x:c r="BT989" s="34" t="n">
        <x:f>$B$11*(($A$1072)*$C989/$B$12*$B$7+(1-$A$1072)*$D989/$B$12*$C$7)</x:f>
        <x:v>0</x:v>
      </x:c>
      <x:c r="BU989" s="34" t="n">
        <x:f>$B$11*(($A$1073)*$C989/$B$12*$B$7+(1-$A$1073)*$D989/$B$12*$C$7)</x:f>
        <x:v>0</x:v>
      </x:c>
      <x:c r="BV989" s="34" t="n">
        <x:f>$B$11*(($A$1074)*$C989/$B$12*$B$7+(1-$A$1074)*$D989/$B$12*$C$7)</x:f>
        <x:v>0</x:v>
      </x:c>
      <x:c r="BW989" s="34" t="n">
        <x:f>$B$11*(($A$1075)*$C989/$B$12*$B$7+(1-$A$1075)*$D989/$B$12*$C$7)</x:f>
        <x:v>0</x:v>
      </x:c>
      <x:c r="BX989" s="34" t="n">
        <x:f>$B$11*(($A$1076)*$C989/$B$12*$B$7+(1-$A$1076)*$D989/$B$12*$C$7)</x:f>
        <x:v>0</x:v>
      </x:c>
      <x:c r="BY989" s="34" t="n">
        <x:f>$B$11*(($A$1077)*$C989/$B$12*$B$7+(1-$A$1077)*$D989/$B$12*$C$7)</x:f>
        <x:v>0</x:v>
      </x:c>
      <x:c r="BZ989" s="34" t="n">
        <x:f>$B$11*(($A$1078)*$C989/$B$12*$B$7+(1-$A$1078)*$D989/$B$12*$C$7)</x:f>
        <x:v>0</x:v>
      </x:c>
      <x:c r="CA989" s="34" t="n">
        <x:f>$B$11*(($A$1079)*$C989/$B$12*$B$7+(1-$A$1079)*$D989/$B$12*$C$7)</x:f>
        <x:v>0</x:v>
      </x:c>
      <x:c r="CB989" s="34" t="n">
        <x:f>$B$11*(($A$1080)*$C989/$B$12*$B$7+(1-$A$1080)*$D989/$B$12*$C$7)</x:f>
        <x:v>0</x:v>
      </x:c>
      <x:c r="CC989" s="34" t="n">
        <x:f>$B$11*(($A$1081)*$C989/$B$12*$B$7+(1-$A$1081)*$D989/$B$12*$C$7)</x:f>
        <x:v>0</x:v>
      </x:c>
    </x:row>
    <x:row r="990">
      <x:c r="A990" s="34" t="n">
        <x:v>966</x:v>
      </x:c>
      <x:c r="B990" s="39" t="n">
        <x:v>0.9239761306834611</x:v>
      </x:c>
      <x:c r="C990" s="1" t="n">
        <x:f>SUM(AM990:AV990)</x:f>
        <x:v>0</x:v>
      </x:c>
      <x:c r="D990" s="1" t="n">
        <x:f>SUM(AW990:BF990)</x:f>
        <x:v>0</x:v>
      </x:c>
      <x:c r="E990" s="17" t="n">
        <x:f>(1-C990/$B$12)*$B$8-C990/$B$12*$B$7</x:f>
        <x:v>0.05</x:v>
      </x:c>
      <x:c r="F990" s="17" t="n">
        <x:f>(1-D990/$B$12)*$C$8-D990/$B$12*$C$7</x:f>
        <x:v>0.09</x:v>
      </x:c>
      <x:c r="G990" s="32" t="n">
        <x:f>$B$11*($B$10*C990/$B$12*$B$7+(1-$B$10)*D990/$B$12*$C$7)</x:f>
        <x:v>0</x:v>
      </x:c>
      <x:c r="H990" s="17" t="n">
        <x:f>$B$10*E990+(1-$B$10)*F990</x:f>
        <x:v>0.07</x:v>
      </x:c>
      <x:c r="I990" s="34"/>
      <x:c r="J990" s="34"/>
      <x:c r="K990" s="34"/>
      <x:c r="L990" s="34"/>
      <x:c r="M990" s="34"/>
      <x:c r="N990" s="34"/>
      <x:c r="O990" s="34"/>
      <x:c r="P990" s="34"/>
      <x:c r="Q990" s="34"/>
      <x:c r="R990" s="39" t="n">
        <x:v>0.1647565673856212</x:v>
      </x:c>
      <x:c r="S990" s="39" t="n">
        <x:v>-0.017275772048112824</x:v>
      </x:c>
      <x:c r="T990" s="39" t="n">
        <x:v>0.37024987337174714</x:v>
      </x:c>
      <x:c r="U990" s="39" t="n">
        <x:v>-0.005220269890664955</x:v>
      </x:c>
      <x:c r="V990" s="39" t="n">
        <x:v>-0.15042579097676015</x:v>
      </x:c>
      <x:c r="W990" s="39" t="n">
        <x:v>0.5810476398522435</x:v>
      </x:c>
      <x:c r="X990" s="39" t="n">
        <x:v>-2.1858744424387933</x:v>
      </x:c>
      <x:c r="Y990" s="39" t="n">
        <x:v>0.5639462954165815</x:v>
      </x:c>
      <x:c r="Z990" s="39" t="n">
        <x:v>-0.6288502116152823</x:v>
      </x:c>
      <x:c r="AA990" s="39" t="n">
        <x:v>-1.3789544349643506</x:v>
      </x:c>
      <x:c r="AB990" s="39" t="n">
        <x:v>0.3639992455476531</x:v>
      </x:c>
      <x:c r="AC990" s="39" t="n">
        <x:v>0.20695192179660496</x:v>
      </x:c>
      <x:c r="AD990" s="39" t="n">
        <x:v>0.9768717836303995</x:v>
      </x:c>
      <x:c r="AE990" s="39" t="n">
        <x:v>-0.6699082834248146</x:v>
      </x:c>
      <x:c r="AF990" s="39" t="n">
        <x:v>1.4747846265452682</x:v>
      </x:c>
      <x:c r="AG990" s="39" t="n">
        <x:v>-1.5480085010914557</x:v>
      </x:c>
      <x:c r="AH990" s="39" t="n">
        <x:v>0.482638320087411</x:v>
      </x:c>
      <x:c r="AI990" s="39" t="n">
        <x:v>-1.0622775323761664</x:v>
      </x:c>
      <x:c r="AJ990" s="39" t="n">
        <x:v>-0.12007880315415237</x:v>
      </x:c>
      <x:c r="AK990" s="39" t="n">
        <x:v>0.06878278182160878</x:v>
      </x:c>
      <x:c r="AL990" s="34"/>
      <x:c r="AM990" s="34" t="n">
        <x:f>IF(SQRT($B$9)*$B990+SQRT(1-$B$9)*R990&lt;_xlfn.NORM.S.INV($B$6),1,0)</x:f>
        <x:v>0</x:v>
      </x:c>
      <x:c r="AN990" s="34" t="n">
        <x:f>IF(SQRT($B$9)*$B990+SQRT(1-$B$9)*S990&lt;_xlfn.NORM.S.INV($B$6),1,0)</x:f>
        <x:v>0</x:v>
      </x:c>
      <x:c r="AO990" s="34" t="n">
        <x:f>IF(SQRT($B$9)*$B990+SQRT(1-$B$9)*T990&lt;_xlfn.NORM.S.INV($B$6),1,0)</x:f>
        <x:v>0</x:v>
      </x:c>
      <x:c r="AP990" s="34" t="n">
        <x:f>IF(SQRT($B$9)*$B990+SQRT(1-$B$9)*U990&lt;_xlfn.NORM.S.INV($B$6),1,0)</x:f>
        <x:v>0</x:v>
      </x:c>
      <x:c r="AQ990" s="34" t="n">
        <x:f>IF(SQRT($B$9)*$B990+SQRT(1-$B$9)*V990&lt;_xlfn.NORM.S.INV($B$6),1,0)</x:f>
        <x:v>0</x:v>
      </x:c>
      <x:c r="AR990" s="34" t="n">
        <x:f>IF(SQRT($B$9)*$B990+SQRT(1-$B$9)*W990&lt;_xlfn.NORM.S.INV($B$6),1,0)</x:f>
        <x:v>0</x:v>
      </x:c>
      <x:c r="AS990" s="34" t="n">
        <x:f>IF(SQRT($B$9)*$B990+SQRT(1-$B$9)*X990&lt;_xlfn.NORM.S.INV($B$6),1,0)</x:f>
        <x:v>0</x:v>
      </x:c>
      <x:c r="AT990" s="34" t="n">
        <x:f>IF(SQRT($B$9)*$B990+SQRT(1-$B$9)*Y990&lt;_xlfn.NORM.S.INV($B$6),1,0)</x:f>
        <x:v>0</x:v>
      </x:c>
      <x:c r="AU990" s="34" t="n">
        <x:f>IF(SQRT($B$9)*$B990+SQRT(1-$B$9)*Z990&lt;_xlfn.NORM.S.INV($B$6),1,0)</x:f>
        <x:v>0</x:v>
      </x:c>
      <x:c r="AV990" s="34" t="n">
        <x:f>IF(SQRT($B$9)*$B990+SQRT(1-$B$9)*AA990&lt;_xlfn.NORM.S.INV($B$6),1,0)</x:f>
        <x:v>0</x:v>
      </x:c>
      <x:c r="AW990" s="34" t="n">
        <x:f>IF(SQRT($C$9)*$B990+SQRT(1-$C$9)*AB990&lt;_xlfn.NORM.S.INV($C$6),1,0)</x:f>
        <x:v>0</x:v>
      </x:c>
      <x:c r="AX990" s="34" t="n">
        <x:f>IF(SQRT($C$9)*$B990+SQRT(1-$C$9)*AC990&lt;_xlfn.NORM.S.INV($C$6),1,0)</x:f>
        <x:v>0</x:v>
      </x:c>
      <x:c r="AY990" s="34" t="n">
        <x:f>IF(SQRT($C$9)*$B990+SQRT(1-$C$9)*AD990&lt;_xlfn.NORM.S.INV($C$6),1,0)</x:f>
        <x:v>0</x:v>
      </x:c>
      <x:c r="AZ990" s="34" t="n">
        <x:f>IF(SQRT($C$9)*$B990+SQRT(1-$C$9)*AE990&lt;_xlfn.NORM.S.INV($C$6),1,0)</x:f>
        <x:v>0</x:v>
      </x:c>
      <x:c r="BA990" s="34" t="n">
        <x:f>IF(SQRT($C$9)*$B990+SQRT(1-$C$9)*AF990&lt;_xlfn.NORM.S.INV($C$6),1,0)</x:f>
        <x:v>0</x:v>
      </x:c>
      <x:c r="BB990" s="34" t="n">
        <x:f>IF(SQRT($C$9)*$B990+SQRT(1-$C$9)*AG990&lt;_xlfn.NORM.S.INV($C$6),1,0)</x:f>
        <x:v>0</x:v>
      </x:c>
      <x:c r="BC990" s="34" t="n">
        <x:f>IF(SQRT($C$9)*$B990+SQRT(1-$C$9)*AH990&lt;_xlfn.NORM.S.INV($C$6),1,0)</x:f>
        <x:v>0</x:v>
      </x:c>
      <x:c r="BD990" s="34" t="n">
        <x:f>IF(SQRT($C$9)*$B990+SQRT(1-$C$9)*AI990&lt;_xlfn.NORM.S.INV($C$6),1,0)</x:f>
        <x:v>0</x:v>
      </x:c>
      <x:c r="BE990" s="34" t="n">
        <x:f>IF(SQRT($C$9)*$B990+SQRT(1-$C$9)*AJ990&lt;_xlfn.NORM.S.INV($C$6),1,0)</x:f>
        <x:v>0</x:v>
      </x:c>
      <x:c r="BF990" s="34" t="n">
        <x:f>IF(SQRT($C$9)*$B990+SQRT(1-$C$9)*AK990&lt;_xlfn.NORM.S.INV($C$6),1,0)</x:f>
        <x:v>0</x:v>
      </x:c>
      <x:c r="BG990" s="34"/>
      <x:c r="BH990" s="34"/>
      <x:c r="BI990" s="34" t="n">
        <x:f>$B$11*(($A$1061)*$C990/$B$12*$B$7+(1-$A$1061)*$D990/$B$12*$C$7)</x:f>
        <x:v>0</x:v>
      </x:c>
      <x:c r="BJ990" s="34" t="n">
        <x:f>$B$11*(($A$1062)*$C990/$B$12*$B$7+(1-$A$1062)*$D990/$B$12*$C$7)</x:f>
        <x:v>0</x:v>
      </x:c>
      <x:c r="BK990" s="34" t="n">
        <x:f>$B$11*(($A$1063)*$C990/$B$12*$B$7+(1-$A$1063)*$D990/$B$12*$C$7)</x:f>
        <x:v>0</x:v>
      </x:c>
      <x:c r="BL990" s="34" t="n">
        <x:f>$B$11*(($A$1064)*$C990/$B$12*$B$7+(1-$A$1064)*$D990/$B$12*$C$7)</x:f>
        <x:v>0</x:v>
      </x:c>
      <x:c r="BM990" s="34" t="n">
        <x:f>$B$11*(($A$1065)*$C990/$B$12*$B$7+(1-$A$1065)*$D990/$B$12*$C$7)</x:f>
        <x:v>0</x:v>
      </x:c>
      <x:c r="BN990" s="34" t="n">
        <x:f>$B$11*(($A$1066)*$C990/$B$12*$B$7+(1-$A$1066)*$D990/$B$12*$C$7)</x:f>
        <x:v>0</x:v>
      </x:c>
      <x:c r="BO990" s="34" t="n">
        <x:f>$B$11*(($A$1067)*$C990/$B$12*$B$7+(1-$A$1067)*$D990/$B$12*$C$7)</x:f>
        <x:v>0</x:v>
      </x:c>
      <x:c r="BP990" s="34" t="n">
        <x:f>$B$11*(($A$1068)*$C990/$B$12*$B$7+(1-$A$1068)*$D990/$B$12*$C$7)</x:f>
        <x:v>0</x:v>
      </x:c>
      <x:c r="BQ990" s="34" t="n">
        <x:f>$B$11*(($A$1069)*$C990/$B$12*$B$7+(1-$A$1069)*$D990/$B$12*$C$7)</x:f>
        <x:v>0</x:v>
      </x:c>
      <x:c r="BR990" s="34" t="n">
        <x:f>$B$11*(($A$1070)*$C990/$B$12*$B$7+(1-$A$1070)*$D990/$B$12*$C$7)</x:f>
        <x:v>0</x:v>
      </x:c>
      <x:c r="BS990" s="34" t="n">
        <x:f>$B$11*(($A$1071)*$C990/$B$12*$B$7+(1-$A$1071)*$D990/$B$12*$C$7)</x:f>
        <x:v>0</x:v>
      </x:c>
      <x:c r="BT990" s="34" t="n">
        <x:f>$B$11*(($A$1072)*$C990/$B$12*$B$7+(1-$A$1072)*$D990/$B$12*$C$7)</x:f>
        <x:v>0</x:v>
      </x:c>
      <x:c r="BU990" s="34" t="n">
        <x:f>$B$11*(($A$1073)*$C990/$B$12*$B$7+(1-$A$1073)*$D990/$B$12*$C$7)</x:f>
        <x:v>0</x:v>
      </x:c>
      <x:c r="BV990" s="34" t="n">
        <x:f>$B$11*(($A$1074)*$C990/$B$12*$B$7+(1-$A$1074)*$D990/$B$12*$C$7)</x:f>
        <x:v>0</x:v>
      </x:c>
      <x:c r="BW990" s="34" t="n">
        <x:f>$B$11*(($A$1075)*$C990/$B$12*$B$7+(1-$A$1075)*$D990/$B$12*$C$7)</x:f>
        <x:v>0</x:v>
      </x:c>
      <x:c r="BX990" s="34" t="n">
        <x:f>$B$11*(($A$1076)*$C990/$B$12*$B$7+(1-$A$1076)*$D990/$B$12*$C$7)</x:f>
        <x:v>0</x:v>
      </x:c>
      <x:c r="BY990" s="34" t="n">
        <x:f>$B$11*(($A$1077)*$C990/$B$12*$B$7+(1-$A$1077)*$D990/$B$12*$C$7)</x:f>
        <x:v>0</x:v>
      </x:c>
      <x:c r="BZ990" s="34" t="n">
        <x:f>$B$11*(($A$1078)*$C990/$B$12*$B$7+(1-$A$1078)*$D990/$B$12*$C$7)</x:f>
        <x:v>0</x:v>
      </x:c>
      <x:c r="CA990" s="34" t="n">
        <x:f>$B$11*(($A$1079)*$C990/$B$12*$B$7+(1-$A$1079)*$D990/$B$12*$C$7)</x:f>
        <x:v>0</x:v>
      </x:c>
      <x:c r="CB990" s="34" t="n">
        <x:f>$B$11*(($A$1080)*$C990/$B$12*$B$7+(1-$A$1080)*$D990/$B$12*$C$7)</x:f>
        <x:v>0</x:v>
      </x:c>
      <x:c r="CC990" s="34" t="n">
        <x:f>$B$11*(($A$1081)*$C990/$B$12*$B$7+(1-$A$1081)*$D990/$B$12*$C$7)</x:f>
        <x:v>0</x:v>
      </x:c>
    </x:row>
    <x:row r="991">
      <x:c r="A991" s="34" t="n">
        <x:v>967</x:v>
      </x:c>
      <x:c r="B991" s="39" t="n">
        <x:v>1.5572205120232188</x:v>
      </x:c>
      <x:c r="C991" s="1" t="n">
        <x:f>SUM(AM991:AV991)</x:f>
        <x:v>0</x:v>
      </x:c>
      <x:c r="D991" s="1" t="n">
        <x:f>SUM(AW991:BF991)</x:f>
        <x:v>0</x:v>
      </x:c>
      <x:c r="E991" s="17" t="n">
        <x:f>(1-C991/$B$12)*$B$8-C991/$B$12*$B$7</x:f>
        <x:v>0.05</x:v>
      </x:c>
      <x:c r="F991" s="17" t="n">
        <x:f>(1-D991/$B$12)*$C$8-D991/$B$12*$C$7</x:f>
        <x:v>0.09</x:v>
      </x:c>
      <x:c r="G991" s="32" t="n">
        <x:f>$B$11*($B$10*C991/$B$12*$B$7+(1-$B$10)*D991/$B$12*$C$7)</x:f>
        <x:v>0</x:v>
      </x:c>
      <x:c r="H991" s="17" t="n">
        <x:f>$B$10*E991+(1-$B$10)*F991</x:f>
        <x:v>0.07</x:v>
      </x:c>
      <x:c r="I991" s="34"/>
      <x:c r="J991" s="34"/>
      <x:c r="K991" s="34"/>
      <x:c r="L991" s="34"/>
      <x:c r="M991" s="34"/>
      <x:c r="N991" s="34"/>
      <x:c r="O991" s="34"/>
      <x:c r="P991" s="34"/>
      <x:c r="Q991" s="34"/>
      <x:c r="R991" s="39" t="n">
        <x:v>-0.8336084719395908</x:v>
      </x:c>
      <x:c r="S991" s="39" t="n">
        <x:v>2.0447222385472457</x:v>
      </x:c>
      <x:c r="T991" s="39" t="n">
        <x:v>-1.1318715750589614</x:v>
      </x:c>
      <x:c r="U991" s="39" t="n">
        <x:v>0.38974385843863835</x:v>
      </x:c>
      <x:c r="V991" s="39" t="n">
        <x:v>-1.4302139084756098</x:v>
      </x:c>
      <x:c r="W991" s="39" t="n">
        <x:v>0.9700225269341555</x:v>
      </x:c>
      <x:c r="X991" s="39" t="n">
        <x:v>1.0758660630208465</x:v>
      </x:c>
      <x:c r="Y991" s="39" t="n">
        <x:v>0.6188488284110039</x:v>
      </x:c>
      <x:c r="Z991" s="39" t="n">
        <x:v>-1.6401037632438242</x:v>
      </x:c>
      <x:c r="AA991" s="39" t="n">
        <x:v>0.7922634242194001</x:v>
      </x:c>
      <x:c r="AB991" s="39" t="n">
        <x:v>-0.7601525047547274</x:v>
      </x:c>
      <x:c r="AC991" s="39" t="n">
        <x:v>0.6981166814917493</x:v>
      </x:c>
      <x:c r="AD991" s="39" t="n">
        <x:v>-0.6538519183742106</x:v>
      </x:c>
      <x:c r="AE991" s="39" t="n">
        <x:v>0.6229708201925885</x:v>
      </x:c>
      <x:c r="AF991" s="39" t="n">
        <x:v>0.7768777074620313</x:v>
      </x:c>
      <x:c r="AG991" s="39" t="n">
        <x:v>0.7717634477749269</x:v>
      </x:c>
      <x:c r="AH991" s="39" t="n">
        <x:v>0.5609042885038562</x:v>
      </x:c>
      <x:c r="AI991" s="39" t="n">
        <x:v>-1.3523997028824253</x:v>
      </x:c>
      <x:c r="AJ991" s="39" t="n">
        <x:v>1.094291436674655</x:v>
      </x:c>
      <x:c r="AK991" s="39" t="n">
        <x:v>-1.2910407495376068</x:v>
      </x:c>
      <x:c r="AL991" s="34"/>
      <x:c r="AM991" s="34" t="n">
        <x:f>IF(SQRT($B$9)*$B991+SQRT(1-$B$9)*R991&lt;_xlfn.NORM.S.INV($B$6),1,0)</x:f>
        <x:v>0</x:v>
      </x:c>
      <x:c r="AN991" s="34" t="n">
        <x:f>IF(SQRT($B$9)*$B991+SQRT(1-$B$9)*S991&lt;_xlfn.NORM.S.INV($B$6),1,0)</x:f>
        <x:v>0</x:v>
      </x:c>
      <x:c r="AO991" s="34" t="n">
        <x:f>IF(SQRT($B$9)*$B991+SQRT(1-$B$9)*T991&lt;_xlfn.NORM.S.INV($B$6),1,0)</x:f>
        <x:v>0</x:v>
      </x:c>
      <x:c r="AP991" s="34" t="n">
        <x:f>IF(SQRT($B$9)*$B991+SQRT(1-$B$9)*U991&lt;_xlfn.NORM.S.INV($B$6),1,0)</x:f>
        <x:v>0</x:v>
      </x:c>
      <x:c r="AQ991" s="34" t="n">
        <x:f>IF(SQRT($B$9)*$B991+SQRT(1-$B$9)*V991&lt;_xlfn.NORM.S.INV($B$6),1,0)</x:f>
        <x:v>0</x:v>
      </x:c>
      <x:c r="AR991" s="34" t="n">
        <x:f>IF(SQRT($B$9)*$B991+SQRT(1-$B$9)*W991&lt;_xlfn.NORM.S.INV($B$6),1,0)</x:f>
        <x:v>0</x:v>
      </x:c>
      <x:c r="AS991" s="34" t="n">
        <x:f>IF(SQRT($B$9)*$B991+SQRT(1-$B$9)*X991&lt;_xlfn.NORM.S.INV($B$6),1,0)</x:f>
        <x:v>0</x:v>
      </x:c>
      <x:c r="AT991" s="34" t="n">
        <x:f>IF(SQRT($B$9)*$B991+SQRT(1-$B$9)*Y991&lt;_xlfn.NORM.S.INV($B$6),1,0)</x:f>
        <x:v>0</x:v>
      </x:c>
      <x:c r="AU991" s="34" t="n">
        <x:f>IF(SQRT($B$9)*$B991+SQRT(1-$B$9)*Z991&lt;_xlfn.NORM.S.INV($B$6),1,0)</x:f>
        <x:v>0</x:v>
      </x:c>
      <x:c r="AV991" s="34" t="n">
        <x:f>IF(SQRT($B$9)*$B991+SQRT(1-$B$9)*AA991&lt;_xlfn.NORM.S.INV($B$6),1,0)</x:f>
        <x:v>0</x:v>
      </x:c>
      <x:c r="AW991" s="34" t="n">
        <x:f>IF(SQRT($C$9)*$B991+SQRT(1-$C$9)*AB991&lt;_xlfn.NORM.S.INV($C$6),1,0)</x:f>
        <x:v>0</x:v>
      </x:c>
      <x:c r="AX991" s="34" t="n">
        <x:f>IF(SQRT($C$9)*$B991+SQRT(1-$C$9)*AC991&lt;_xlfn.NORM.S.INV($C$6),1,0)</x:f>
        <x:v>0</x:v>
      </x:c>
      <x:c r="AY991" s="34" t="n">
        <x:f>IF(SQRT($C$9)*$B991+SQRT(1-$C$9)*AD991&lt;_xlfn.NORM.S.INV($C$6),1,0)</x:f>
        <x:v>0</x:v>
      </x:c>
      <x:c r="AZ991" s="34" t="n">
        <x:f>IF(SQRT($C$9)*$B991+SQRT(1-$C$9)*AE991&lt;_xlfn.NORM.S.INV($C$6),1,0)</x:f>
        <x:v>0</x:v>
      </x:c>
      <x:c r="BA991" s="34" t="n">
        <x:f>IF(SQRT($C$9)*$B991+SQRT(1-$C$9)*AF991&lt;_xlfn.NORM.S.INV($C$6),1,0)</x:f>
        <x:v>0</x:v>
      </x:c>
      <x:c r="BB991" s="34" t="n">
        <x:f>IF(SQRT($C$9)*$B991+SQRT(1-$C$9)*AG991&lt;_xlfn.NORM.S.INV($C$6),1,0)</x:f>
        <x:v>0</x:v>
      </x:c>
      <x:c r="BC991" s="34" t="n">
        <x:f>IF(SQRT($C$9)*$B991+SQRT(1-$C$9)*AH991&lt;_xlfn.NORM.S.INV($C$6),1,0)</x:f>
        <x:v>0</x:v>
      </x:c>
      <x:c r="BD991" s="34" t="n">
        <x:f>IF(SQRT($C$9)*$B991+SQRT(1-$C$9)*AI991&lt;_xlfn.NORM.S.INV($C$6),1,0)</x:f>
        <x:v>0</x:v>
      </x:c>
      <x:c r="BE991" s="34" t="n">
        <x:f>IF(SQRT($C$9)*$B991+SQRT(1-$C$9)*AJ991&lt;_xlfn.NORM.S.INV($C$6),1,0)</x:f>
        <x:v>0</x:v>
      </x:c>
      <x:c r="BF991" s="34" t="n">
        <x:f>IF(SQRT($C$9)*$B991+SQRT(1-$C$9)*AK991&lt;_xlfn.NORM.S.INV($C$6),1,0)</x:f>
        <x:v>0</x:v>
      </x:c>
      <x:c r="BG991" s="34"/>
      <x:c r="BH991" s="34"/>
      <x:c r="BI991" s="34" t="n">
        <x:f>$B$11*(($A$1061)*$C991/$B$12*$B$7+(1-$A$1061)*$D991/$B$12*$C$7)</x:f>
        <x:v>0</x:v>
      </x:c>
      <x:c r="BJ991" s="34" t="n">
        <x:f>$B$11*(($A$1062)*$C991/$B$12*$B$7+(1-$A$1062)*$D991/$B$12*$C$7)</x:f>
        <x:v>0</x:v>
      </x:c>
      <x:c r="BK991" s="34" t="n">
        <x:f>$B$11*(($A$1063)*$C991/$B$12*$B$7+(1-$A$1063)*$D991/$B$12*$C$7)</x:f>
        <x:v>0</x:v>
      </x:c>
      <x:c r="BL991" s="34" t="n">
        <x:f>$B$11*(($A$1064)*$C991/$B$12*$B$7+(1-$A$1064)*$D991/$B$12*$C$7)</x:f>
        <x:v>0</x:v>
      </x:c>
      <x:c r="BM991" s="34" t="n">
        <x:f>$B$11*(($A$1065)*$C991/$B$12*$B$7+(1-$A$1065)*$D991/$B$12*$C$7)</x:f>
        <x:v>0</x:v>
      </x:c>
      <x:c r="BN991" s="34" t="n">
        <x:f>$B$11*(($A$1066)*$C991/$B$12*$B$7+(1-$A$1066)*$D991/$B$12*$C$7)</x:f>
        <x:v>0</x:v>
      </x:c>
      <x:c r="BO991" s="34" t="n">
        <x:f>$B$11*(($A$1067)*$C991/$B$12*$B$7+(1-$A$1067)*$D991/$B$12*$C$7)</x:f>
        <x:v>0</x:v>
      </x:c>
      <x:c r="BP991" s="34" t="n">
        <x:f>$B$11*(($A$1068)*$C991/$B$12*$B$7+(1-$A$1068)*$D991/$B$12*$C$7)</x:f>
        <x:v>0</x:v>
      </x:c>
      <x:c r="BQ991" s="34" t="n">
        <x:f>$B$11*(($A$1069)*$C991/$B$12*$B$7+(1-$A$1069)*$D991/$B$12*$C$7)</x:f>
        <x:v>0</x:v>
      </x:c>
      <x:c r="BR991" s="34" t="n">
        <x:f>$B$11*(($A$1070)*$C991/$B$12*$B$7+(1-$A$1070)*$D991/$B$12*$C$7)</x:f>
        <x:v>0</x:v>
      </x:c>
      <x:c r="BS991" s="34" t="n">
        <x:f>$B$11*(($A$1071)*$C991/$B$12*$B$7+(1-$A$1071)*$D991/$B$12*$C$7)</x:f>
        <x:v>0</x:v>
      </x:c>
      <x:c r="BT991" s="34" t="n">
        <x:f>$B$11*(($A$1072)*$C991/$B$12*$B$7+(1-$A$1072)*$D991/$B$12*$C$7)</x:f>
        <x:v>0</x:v>
      </x:c>
      <x:c r="BU991" s="34" t="n">
        <x:f>$B$11*(($A$1073)*$C991/$B$12*$B$7+(1-$A$1073)*$D991/$B$12*$C$7)</x:f>
        <x:v>0</x:v>
      </x:c>
      <x:c r="BV991" s="34" t="n">
        <x:f>$B$11*(($A$1074)*$C991/$B$12*$B$7+(1-$A$1074)*$D991/$B$12*$C$7)</x:f>
        <x:v>0</x:v>
      </x:c>
      <x:c r="BW991" s="34" t="n">
        <x:f>$B$11*(($A$1075)*$C991/$B$12*$B$7+(1-$A$1075)*$D991/$B$12*$C$7)</x:f>
        <x:v>0</x:v>
      </x:c>
      <x:c r="BX991" s="34" t="n">
        <x:f>$B$11*(($A$1076)*$C991/$B$12*$B$7+(1-$A$1076)*$D991/$B$12*$C$7)</x:f>
        <x:v>0</x:v>
      </x:c>
      <x:c r="BY991" s="34" t="n">
        <x:f>$B$11*(($A$1077)*$C991/$B$12*$B$7+(1-$A$1077)*$D991/$B$12*$C$7)</x:f>
        <x:v>0</x:v>
      </x:c>
      <x:c r="BZ991" s="34" t="n">
        <x:f>$B$11*(($A$1078)*$C991/$B$12*$B$7+(1-$A$1078)*$D991/$B$12*$C$7)</x:f>
        <x:v>0</x:v>
      </x:c>
      <x:c r="CA991" s="34" t="n">
        <x:f>$B$11*(($A$1079)*$C991/$B$12*$B$7+(1-$A$1079)*$D991/$B$12*$C$7)</x:f>
        <x:v>0</x:v>
      </x:c>
      <x:c r="CB991" s="34" t="n">
        <x:f>$B$11*(($A$1080)*$C991/$B$12*$B$7+(1-$A$1080)*$D991/$B$12*$C$7)</x:f>
        <x:v>0</x:v>
      </x:c>
      <x:c r="CC991" s="34" t="n">
        <x:f>$B$11*(($A$1081)*$C991/$B$12*$B$7+(1-$A$1081)*$D991/$B$12*$C$7)</x:f>
        <x:v>0</x:v>
      </x:c>
    </x:row>
    <x:row r="992">
      <x:c r="A992" s="34" t="n">
        <x:v>968</x:v>
      </x:c>
      <x:c r="B992" s="39" t="n">
        <x:v>-0.8937419756291781</x:v>
      </x:c>
      <x:c r="C992" s="1" t="n">
        <x:f>SUM(AM992:AV992)</x:f>
        <x:v>0</x:v>
      </x:c>
      <x:c r="D992" s="1" t="n">
        <x:f>SUM(AW992:BF992)</x:f>
        <x:v>0</x:v>
      </x:c>
      <x:c r="E992" s="17" t="n">
        <x:f>(1-C992/$B$12)*$B$8-C992/$B$12*$B$7</x:f>
        <x:v>0.05</x:v>
      </x:c>
      <x:c r="F992" s="17" t="n">
        <x:f>(1-D992/$B$12)*$C$8-D992/$B$12*$C$7</x:f>
        <x:v>0.09</x:v>
      </x:c>
      <x:c r="G992" s="32" t="n">
        <x:f>$B$11*($B$10*C992/$B$12*$B$7+(1-$B$10)*D992/$B$12*$C$7)</x:f>
        <x:v>0</x:v>
      </x:c>
      <x:c r="H992" s="17" t="n">
        <x:f>$B$10*E992+(1-$B$10)*F992</x:f>
        <x:v>0.07</x:v>
      </x:c>
      <x:c r="I992" s="34"/>
      <x:c r="J992" s="34"/>
      <x:c r="K992" s="34"/>
      <x:c r="L992" s="34"/>
      <x:c r="M992" s="34"/>
      <x:c r="N992" s="34"/>
      <x:c r="O992" s="34"/>
      <x:c r="P992" s="34"/>
      <x:c r="Q992" s="34"/>
      <x:c r="R992" s="39" t="n">
        <x:v>-0.9160182141122752</x:v>
      </x:c>
      <x:c r="S992" s="39" t="n">
        <x:v>0.21931780197429765</x:v>
      </x:c>
      <x:c r="T992" s="39" t="n">
        <x:v>-0.6161692778052544</x:v>
      </x:c>
      <x:c r="U992" s="39" t="n">
        <x:v>0.7832697620795126</x:v>
      </x:c>
      <x:c r="V992" s="39" t="n">
        <x:v>-1.402448734662503</x:v>
      </x:c>
      <x:c r="W992" s="39" t="n">
        <x:v>0.9699821426375959</x:v>
      </x:c>
      <x:c r="X992" s="39" t="n">
        <x:v>0.47316111645332964</x:v>
      </x:c>
      <x:c r="Y992" s="39" t="n">
        <x:v>1.0506864509904104</x:v>
      </x:c>
      <x:c r="Z992" s="39" t="n">
        <x:v>0.6377072023013985</x:v>
      </x:c>
      <x:c r="AA992" s="39" t="n">
        <x:v>0.12484013861497485</x:v>
      </x:c>
      <x:c r="AB992" s="39" t="n">
        <x:v>1.9369415712076636</x:v>
      </x:c>
      <x:c r="AC992" s="39" t="n">
        <x:v>0.3069732151822547</x:v>
      </x:c>
      <x:c r="AD992" s="39" t="n">
        <x:v>1.4482782671814305</x:v>
      </x:c>
      <x:c r="AE992" s="39" t="n">
        <x:v>1.2577521390884745</x:v>
      </x:c>
      <x:c r="AF992" s="39" t="n">
        <x:v>0.978453967385221</x:v>
      </x:c>
      <x:c r="AG992" s="39" t="n">
        <x:v>0.6407142299105331</x:v>
      </x:c>
      <x:c r="AH992" s="39" t="n">
        <x:v>-0.6567826399671434</x:v>
      </x:c>
      <x:c r="AI992" s="39" t="n">
        <x:v>-0.39074174999255085</x:v>
      </x:c>
      <x:c r="AJ992" s="39" t="n">
        <x:v>-0.1886671594855673</x:v>
      </x:c>
      <x:c r="AK992" s="39" t="n">
        <x:v>0.16797948266214727</x:v>
      </x:c>
      <x:c r="AL992" s="34"/>
      <x:c r="AM992" s="34" t="n">
        <x:f>IF(SQRT($B$9)*$B992+SQRT(1-$B$9)*R992&lt;_xlfn.NORM.S.INV($B$6),1,0)</x:f>
        <x:v>0</x:v>
      </x:c>
      <x:c r="AN992" s="34" t="n">
        <x:f>IF(SQRT($B$9)*$B992+SQRT(1-$B$9)*S992&lt;_xlfn.NORM.S.INV($B$6),1,0)</x:f>
        <x:v>0</x:v>
      </x:c>
      <x:c r="AO992" s="34" t="n">
        <x:f>IF(SQRT($B$9)*$B992+SQRT(1-$B$9)*T992&lt;_xlfn.NORM.S.INV($B$6),1,0)</x:f>
        <x:v>0</x:v>
      </x:c>
      <x:c r="AP992" s="34" t="n">
        <x:f>IF(SQRT($B$9)*$B992+SQRT(1-$B$9)*U992&lt;_xlfn.NORM.S.INV($B$6),1,0)</x:f>
        <x:v>0</x:v>
      </x:c>
      <x:c r="AQ992" s="34" t="n">
        <x:f>IF(SQRT($B$9)*$B992+SQRT(1-$B$9)*V992&lt;_xlfn.NORM.S.INV($B$6),1,0)</x:f>
        <x:v>0</x:v>
      </x:c>
      <x:c r="AR992" s="34" t="n">
        <x:f>IF(SQRT($B$9)*$B992+SQRT(1-$B$9)*W992&lt;_xlfn.NORM.S.INV($B$6),1,0)</x:f>
        <x:v>0</x:v>
      </x:c>
      <x:c r="AS992" s="34" t="n">
        <x:f>IF(SQRT($B$9)*$B992+SQRT(1-$B$9)*X992&lt;_xlfn.NORM.S.INV($B$6),1,0)</x:f>
        <x:v>0</x:v>
      </x:c>
      <x:c r="AT992" s="34" t="n">
        <x:f>IF(SQRT($B$9)*$B992+SQRT(1-$B$9)*Y992&lt;_xlfn.NORM.S.INV($B$6),1,0)</x:f>
        <x:v>0</x:v>
      </x:c>
      <x:c r="AU992" s="34" t="n">
        <x:f>IF(SQRT($B$9)*$B992+SQRT(1-$B$9)*Z992&lt;_xlfn.NORM.S.INV($B$6),1,0)</x:f>
        <x:v>0</x:v>
      </x:c>
      <x:c r="AV992" s="34" t="n">
        <x:f>IF(SQRT($B$9)*$B992+SQRT(1-$B$9)*AA992&lt;_xlfn.NORM.S.INV($B$6),1,0)</x:f>
        <x:v>0</x:v>
      </x:c>
      <x:c r="AW992" s="34" t="n">
        <x:f>IF(SQRT($C$9)*$B992+SQRT(1-$C$9)*AB992&lt;_xlfn.NORM.S.INV($C$6),1,0)</x:f>
        <x:v>0</x:v>
      </x:c>
      <x:c r="AX992" s="34" t="n">
        <x:f>IF(SQRT($C$9)*$B992+SQRT(1-$C$9)*AC992&lt;_xlfn.NORM.S.INV($C$6),1,0)</x:f>
        <x:v>0</x:v>
      </x:c>
      <x:c r="AY992" s="34" t="n">
        <x:f>IF(SQRT($C$9)*$B992+SQRT(1-$C$9)*AD992&lt;_xlfn.NORM.S.INV($C$6),1,0)</x:f>
        <x:v>0</x:v>
      </x:c>
      <x:c r="AZ992" s="34" t="n">
        <x:f>IF(SQRT($C$9)*$B992+SQRT(1-$C$9)*AE992&lt;_xlfn.NORM.S.INV($C$6),1,0)</x:f>
        <x:v>0</x:v>
      </x:c>
      <x:c r="BA992" s="34" t="n">
        <x:f>IF(SQRT($C$9)*$B992+SQRT(1-$C$9)*AF992&lt;_xlfn.NORM.S.INV($C$6),1,0)</x:f>
        <x:v>0</x:v>
      </x:c>
      <x:c r="BB992" s="34" t="n">
        <x:f>IF(SQRT($C$9)*$B992+SQRT(1-$C$9)*AG992&lt;_xlfn.NORM.S.INV($C$6),1,0)</x:f>
        <x:v>0</x:v>
      </x:c>
      <x:c r="BC992" s="34" t="n">
        <x:f>IF(SQRT($C$9)*$B992+SQRT(1-$C$9)*AH992&lt;_xlfn.NORM.S.INV($C$6),1,0)</x:f>
        <x:v>0</x:v>
      </x:c>
      <x:c r="BD992" s="34" t="n">
        <x:f>IF(SQRT($C$9)*$B992+SQRT(1-$C$9)*AI992&lt;_xlfn.NORM.S.INV($C$6),1,0)</x:f>
        <x:v>0</x:v>
      </x:c>
      <x:c r="BE992" s="34" t="n">
        <x:f>IF(SQRT($C$9)*$B992+SQRT(1-$C$9)*AJ992&lt;_xlfn.NORM.S.INV($C$6),1,0)</x:f>
        <x:v>0</x:v>
      </x:c>
      <x:c r="BF992" s="34" t="n">
        <x:f>IF(SQRT($C$9)*$B992+SQRT(1-$C$9)*AK992&lt;_xlfn.NORM.S.INV($C$6),1,0)</x:f>
        <x:v>0</x:v>
      </x:c>
      <x:c r="BG992" s="34"/>
      <x:c r="BH992" s="34"/>
      <x:c r="BI992" s="34" t="n">
        <x:f>$B$11*(($A$1061)*$C992/$B$12*$B$7+(1-$A$1061)*$D992/$B$12*$C$7)</x:f>
        <x:v>0</x:v>
      </x:c>
      <x:c r="BJ992" s="34" t="n">
        <x:f>$B$11*(($A$1062)*$C992/$B$12*$B$7+(1-$A$1062)*$D992/$B$12*$C$7)</x:f>
        <x:v>0</x:v>
      </x:c>
      <x:c r="BK992" s="34" t="n">
        <x:f>$B$11*(($A$1063)*$C992/$B$12*$B$7+(1-$A$1063)*$D992/$B$12*$C$7)</x:f>
        <x:v>0</x:v>
      </x:c>
      <x:c r="BL992" s="34" t="n">
        <x:f>$B$11*(($A$1064)*$C992/$B$12*$B$7+(1-$A$1064)*$D992/$B$12*$C$7)</x:f>
        <x:v>0</x:v>
      </x:c>
      <x:c r="BM992" s="34" t="n">
        <x:f>$B$11*(($A$1065)*$C992/$B$12*$B$7+(1-$A$1065)*$D992/$B$12*$C$7)</x:f>
        <x:v>0</x:v>
      </x:c>
      <x:c r="BN992" s="34" t="n">
        <x:f>$B$11*(($A$1066)*$C992/$B$12*$B$7+(1-$A$1066)*$D992/$B$12*$C$7)</x:f>
        <x:v>0</x:v>
      </x:c>
      <x:c r="BO992" s="34" t="n">
        <x:f>$B$11*(($A$1067)*$C992/$B$12*$B$7+(1-$A$1067)*$D992/$B$12*$C$7)</x:f>
        <x:v>0</x:v>
      </x:c>
      <x:c r="BP992" s="34" t="n">
        <x:f>$B$11*(($A$1068)*$C992/$B$12*$B$7+(1-$A$1068)*$D992/$B$12*$C$7)</x:f>
        <x:v>0</x:v>
      </x:c>
      <x:c r="BQ992" s="34" t="n">
        <x:f>$B$11*(($A$1069)*$C992/$B$12*$B$7+(1-$A$1069)*$D992/$B$12*$C$7)</x:f>
        <x:v>0</x:v>
      </x:c>
      <x:c r="BR992" s="34" t="n">
        <x:f>$B$11*(($A$1070)*$C992/$B$12*$B$7+(1-$A$1070)*$D992/$B$12*$C$7)</x:f>
        <x:v>0</x:v>
      </x:c>
      <x:c r="BS992" s="34" t="n">
        <x:f>$B$11*(($A$1071)*$C992/$B$12*$B$7+(1-$A$1071)*$D992/$B$12*$C$7)</x:f>
        <x:v>0</x:v>
      </x:c>
      <x:c r="BT992" s="34" t="n">
        <x:f>$B$11*(($A$1072)*$C992/$B$12*$B$7+(1-$A$1072)*$D992/$B$12*$C$7)</x:f>
        <x:v>0</x:v>
      </x:c>
      <x:c r="BU992" s="34" t="n">
        <x:f>$B$11*(($A$1073)*$C992/$B$12*$B$7+(1-$A$1073)*$D992/$B$12*$C$7)</x:f>
        <x:v>0</x:v>
      </x:c>
      <x:c r="BV992" s="34" t="n">
        <x:f>$B$11*(($A$1074)*$C992/$B$12*$B$7+(1-$A$1074)*$D992/$B$12*$C$7)</x:f>
        <x:v>0</x:v>
      </x:c>
      <x:c r="BW992" s="34" t="n">
        <x:f>$B$11*(($A$1075)*$C992/$B$12*$B$7+(1-$A$1075)*$D992/$B$12*$C$7)</x:f>
        <x:v>0</x:v>
      </x:c>
      <x:c r="BX992" s="34" t="n">
        <x:f>$B$11*(($A$1076)*$C992/$B$12*$B$7+(1-$A$1076)*$D992/$B$12*$C$7)</x:f>
        <x:v>0</x:v>
      </x:c>
      <x:c r="BY992" s="34" t="n">
        <x:f>$B$11*(($A$1077)*$C992/$B$12*$B$7+(1-$A$1077)*$D992/$B$12*$C$7)</x:f>
        <x:v>0</x:v>
      </x:c>
      <x:c r="BZ992" s="34" t="n">
        <x:f>$B$11*(($A$1078)*$C992/$B$12*$B$7+(1-$A$1078)*$D992/$B$12*$C$7)</x:f>
        <x:v>0</x:v>
      </x:c>
      <x:c r="CA992" s="34" t="n">
        <x:f>$B$11*(($A$1079)*$C992/$B$12*$B$7+(1-$A$1079)*$D992/$B$12*$C$7)</x:f>
        <x:v>0</x:v>
      </x:c>
      <x:c r="CB992" s="34" t="n">
        <x:f>$B$11*(($A$1080)*$C992/$B$12*$B$7+(1-$A$1080)*$D992/$B$12*$C$7)</x:f>
        <x:v>0</x:v>
      </x:c>
      <x:c r="CC992" s="34" t="n">
        <x:f>$B$11*(($A$1081)*$C992/$B$12*$B$7+(1-$A$1081)*$D992/$B$12*$C$7)</x:f>
        <x:v>0</x:v>
      </x:c>
    </x:row>
    <x:row r="993">
      <x:c r="A993" s="34" t="n">
        <x:v>969</x:v>
      </x:c>
      <x:c r="B993" s="39" t="n">
        <x:v>-0.5722572482327949</x:v>
      </x:c>
      <x:c r="C993" s="1" t="n">
        <x:f>SUM(AM993:AV993)</x:f>
        <x:v>0</x:v>
      </x:c>
      <x:c r="D993" s="1" t="n">
        <x:f>SUM(AW993:BF993)</x:f>
        <x:v>0</x:v>
      </x:c>
      <x:c r="E993" s="17" t="n">
        <x:f>(1-C993/$B$12)*$B$8-C993/$B$12*$B$7</x:f>
        <x:v>0.05</x:v>
      </x:c>
      <x:c r="F993" s="17" t="n">
        <x:f>(1-D993/$B$12)*$C$8-D993/$B$12*$C$7</x:f>
        <x:v>0.09</x:v>
      </x:c>
      <x:c r="G993" s="32" t="n">
        <x:f>$B$11*($B$10*C993/$B$12*$B$7+(1-$B$10)*D993/$B$12*$C$7)</x:f>
        <x:v>0</x:v>
      </x:c>
      <x:c r="H993" s="17" t="n">
        <x:f>$B$10*E993+(1-$B$10)*F993</x:f>
        <x:v>0.07</x:v>
      </x:c>
      <x:c r="I993" s="34"/>
      <x:c r="J993" s="34"/>
      <x:c r="K993" s="34"/>
      <x:c r="L993" s="34"/>
      <x:c r="M993" s="34"/>
      <x:c r="N993" s="34"/>
      <x:c r="O993" s="34"/>
      <x:c r="P993" s="34"/>
      <x:c r="Q993" s="34"/>
      <x:c r="R993" s="39" t="n">
        <x:v>-2.2898156734690867</x:v>
      </x:c>
      <x:c r="S993" s="39" t="n">
        <x:v>0.41790529557248446</x:v>
      </x:c>
      <x:c r="T993" s="39" t="n">
        <x:v>-0.5790817242644445</x:v>
      </x:c>
      <x:c r="U993" s="39" t="n">
        <x:v>2.2041320568757663</x:v>
      </x:c>
      <x:c r="V993" s="39" t="n">
        <x:v>-1.5555248405561812</x:v>
      </x:c>
      <x:c r="W993" s="39" t="n">
        <x:v>1.8785770149218957</x:v>
      </x:c>
      <x:c r="X993" s="39" t="n">
        <x:v>-0.41976952481170915</x:v>
      </x:c>
      <x:c r="Y993" s="39" t="n">
        <x:v>0.7361367978660902</x:v>
      </x:c>
      <x:c r="Z993" s="39" t="n">
        <x:v>1.602493039213564</x:v>
      </x:c>
      <x:c r="AA993" s="39" t="n">
        <x:v>-1.3458897273559125</x:v>
      </x:c>
      <x:c r="AB993" s="39" t="n">
        <x:v>0.333197608787768</x:v>
      </x:c>
      <x:c r="AC993" s="39" t="n">
        <x:v>-0.8080920267805387</x:v>
      </x:c>
      <x:c r="AD993" s="39" t="n">
        <x:v>0.06176296239608552</x:v>
      </x:c>
      <x:c r="AE993" s="39" t="n">
        <x:v>-0.09760729802944337</x:v>
      </x:c>
      <x:c r="AF993" s="39" t="n">
        <x:v>-1.1596111668927487</x:v>
      </x:c>
      <x:c r="AG993" s="39" t="n">
        <x:v>-0.2352136199903059</x:v>
      </x:c>
      <x:c r="AH993" s="39" t="n">
        <x:v>0.5009149935591769</x:v>
      </x:c>
      <x:c r="AI993" s="39" t="n">
        <x:v>-0.08558018965612466</x:v>
      </x:c>
      <x:c r="AJ993" s="39" t="n">
        <x:v>0.6445553886058137</x:v>
      </x:c>
      <x:c r="AK993" s="39" t="n">
        <x:v>0.15356500844083257</x:v>
      </x:c>
      <x:c r="AL993" s="34"/>
      <x:c r="AM993" s="34" t="n">
        <x:f>IF(SQRT($B$9)*$B993+SQRT(1-$B$9)*R993&lt;_xlfn.NORM.S.INV($B$6),1,0)</x:f>
        <x:v>0</x:v>
      </x:c>
      <x:c r="AN993" s="34" t="n">
        <x:f>IF(SQRT($B$9)*$B993+SQRT(1-$B$9)*S993&lt;_xlfn.NORM.S.INV($B$6),1,0)</x:f>
        <x:v>0</x:v>
      </x:c>
      <x:c r="AO993" s="34" t="n">
        <x:f>IF(SQRT($B$9)*$B993+SQRT(1-$B$9)*T993&lt;_xlfn.NORM.S.INV($B$6),1,0)</x:f>
        <x:v>0</x:v>
      </x:c>
      <x:c r="AP993" s="34" t="n">
        <x:f>IF(SQRT($B$9)*$B993+SQRT(1-$B$9)*U993&lt;_xlfn.NORM.S.INV($B$6),1,0)</x:f>
        <x:v>0</x:v>
      </x:c>
      <x:c r="AQ993" s="34" t="n">
        <x:f>IF(SQRT($B$9)*$B993+SQRT(1-$B$9)*V993&lt;_xlfn.NORM.S.INV($B$6),1,0)</x:f>
        <x:v>0</x:v>
      </x:c>
      <x:c r="AR993" s="34" t="n">
        <x:f>IF(SQRT($B$9)*$B993+SQRT(1-$B$9)*W993&lt;_xlfn.NORM.S.INV($B$6),1,0)</x:f>
        <x:v>0</x:v>
      </x:c>
      <x:c r="AS993" s="34" t="n">
        <x:f>IF(SQRT($B$9)*$B993+SQRT(1-$B$9)*X993&lt;_xlfn.NORM.S.INV($B$6),1,0)</x:f>
        <x:v>0</x:v>
      </x:c>
      <x:c r="AT993" s="34" t="n">
        <x:f>IF(SQRT($B$9)*$B993+SQRT(1-$B$9)*Y993&lt;_xlfn.NORM.S.INV($B$6),1,0)</x:f>
        <x:v>0</x:v>
      </x:c>
      <x:c r="AU993" s="34" t="n">
        <x:f>IF(SQRT($B$9)*$B993+SQRT(1-$B$9)*Z993&lt;_xlfn.NORM.S.INV($B$6),1,0)</x:f>
        <x:v>0</x:v>
      </x:c>
      <x:c r="AV993" s="34" t="n">
        <x:f>IF(SQRT($B$9)*$B993+SQRT(1-$B$9)*AA993&lt;_xlfn.NORM.S.INV($B$6),1,0)</x:f>
        <x:v>0</x:v>
      </x:c>
      <x:c r="AW993" s="34" t="n">
        <x:f>IF(SQRT($C$9)*$B993+SQRT(1-$C$9)*AB993&lt;_xlfn.NORM.S.INV($C$6),1,0)</x:f>
        <x:v>0</x:v>
      </x:c>
      <x:c r="AX993" s="34" t="n">
        <x:f>IF(SQRT($C$9)*$B993+SQRT(1-$C$9)*AC993&lt;_xlfn.NORM.S.INV($C$6),1,0)</x:f>
        <x:v>0</x:v>
      </x:c>
      <x:c r="AY993" s="34" t="n">
        <x:f>IF(SQRT($C$9)*$B993+SQRT(1-$C$9)*AD993&lt;_xlfn.NORM.S.INV($C$6),1,0)</x:f>
        <x:v>0</x:v>
      </x:c>
      <x:c r="AZ993" s="34" t="n">
        <x:f>IF(SQRT($C$9)*$B993+SQRT(1-$C$9)*AE993&lt;_xlfn.NORM.S.INV($C$6),1,0)</x:f>
        <x:v>0</x:v>
      </x:c>
      <x:c r="BA993" s="34" t="n">
        <x:f>IF(SQRT($C$9)*$B993+SQRT(1-$C$9)*AF993&lt;_xlfn.NORM.S.INV($C$6),1,0)</x:f>
        <x:v>0</x:v>
      </x:c>
      <x:c r="BB993" s="34" t="n">
        <x:f>IF(SQRT($C$9)*$B993+SQRT(1-$C$9)*AG993&lt;_xlfn.NORM.S.INV($C$6),1,0)</x:f>
        <x:v>0</x:v>
      </x:c>
      <x:c r="BC993" s="34" t="n">
        <x:f>IF(SQRT($C$9)*$B993+SQRT(1-$C$9)*AH993&lt;_xlfn.NORM.S.INV($C$6),1,0)</x:f>
        <x:v>0</x:v>
      </x:c>
      <x:c r="BD993" s="34" t="n">
        <x:f>IF(SQRT($C$9)*$B993+SQRT(1-$C$9)*AI993&lt;_xlfn.NORM.S.INV($C$6),1,0)</x:f>
        <x:v>0</x:v>
      </x:c>
      <x:c r="BE993" s="34" t="n">
        <x:f>IF(SQRT($C$9)*$B993+SQRT(1-$C$9)*AJ993&lt;_xlfn.NORM.S.INV($C$6),1,0)</x:f>
        <x:v>0</x:v>
      </x:c>
      <x:c r="BF993" s="34" t="n">
        <x:f>IF(SQRT($C$9)*$B993+SQRT(1-$C$9)*AK993&lt;_xlfn.NORM.S.INV($C$6),1,0)</x:f>
        <x:v>0</x:v>
      </x:c>
      <x:c r="BG993" s="34"/>
      <x:c r="BH993" s="34"/>
      <x:c r="BI993" s="34" t="n">
        <x:f>$B$11*(($A$1061)*$C993/$B$12*$B$7+(1-$A$1061)*$D993/$B$12*$C$7)</x:f>
        <x:v>0</x:v>
      </x:c>
      <x:c r="BJ993" s="34" t="n">
        <x:f>$B$11*(($A$1062)*$C993/$B$12*$B$7+(1-$A$1062)*$D993/$B$12*$C$7)</x:f>
        <x:v>0</x:v>
      </x:c>
      <x:c r="BK993" s="34" t="n">
        <x:f>$B$11*(($A$1063)*$C993/$B$12*$B$7+(1-$A$1063)*$D993/$B$12*$C$7)</x:f>
        <x:v>0</x:v>
      </x:c>
      <x:c r="BL993" s="34" t="n">
        <x:f>$B$11*(($A$1064)*$C993/$B$12*$B$7+(1-$A$1064)*$D993/$B$12*$C$7)</x:f>
        <x:v>0</x:v>
      </x:c>
      <x:c r="BM993" s="34" t="n">
        <x:f>$B$11*(($A$1065)*$C993/$B$12*$B$7+(1-$A$1065)*$D993/$B$12*$C$7)</x:f>
        <x:v>0</x:v>
      </x:c>
      <x:c r="BN993" s="34" t="n">
        <x:f>$B$11*(($A$1066)*$C993/$B$12*$B$7+(1-$A$1066)*$D993/$B$12*$C$7)</x:f>
        <x:v>0</x:v>
      </x:c>
      <x:c r="BO993" s="34" t="n">
        <x:f>$B$11*(($A$1067)*$C993/$B$12*$B$7+(1-$A$1067)*$D993/$B$12*$C$7)</x:f>
        <x:v>0</x:v>
      </x:c>
      <x:c r="BP993" s="34" t="n">
        <x:f>$B$11*(($A$1068)*$C993/$B$12*$B$7+(1-$A$1068)*$D993/$B$12*$C$7)</x:f>
        <x:v>0</x:v>
      </x:c>
      <x:c r="BQ993" s="34" t="n">
        <x:f>$B$11*(($A$1069)*$C993/$B$12*$B$7+(1-$A$1069)*$D993/$B$12*$C$7)</x:f>
        <x:v>0</x:v>
      </x:c>
      <x:c r="BR993" s="34" t="n">
        <x:f>$B$11*(($A$1070)*$C993/$B$12*$B$7+(1-$A$1070)*$D993/$B$12*$C$7)</x:f>
        <x:v>0</x:v>
      </x:c>
      <x:c r="BS993" s="34" t="n">
        <x:f>$B$11*(($A$1071)*$C993/$B$12*$B$7+(1-$A$1071)*$D993/$B$12*$C$7)</x:f>
        <x:v>0</x:v>
      </x:c>
      <x:c r="BT993" s="34" t="n">
        <x:f>$B$11*(($A$1072)*$C993/$B$12*$B$7+(1-$A$1072)*$D993/$B$12*$C$7)</x:f>
        <x:v>0</x:v>
      </x:c>
      <x:c r="BU993" s="34" t="n">
        <x:f>$B$11*(($A$1073)*$C993/$B$12*$B$7+(1-$A$1073)*$D993/$B$12*$C$7)</x:f>
        <x:v>0</x:v>
      </x:c>
      <x:c r="BV993" s="34" t="n">
        <x:f>$B$11*(($A$1074)*$C993/$B$12*$B$7+(1-$A$1074)*$D993/$B$12*$C$7)</x:f>
        <x:v>0</x:v>
      </x:c>
      <x:c r="BW993" s="34" t="n">
        <x:f>$B$11*(($A$1075)*$C993/$B$12*$B$7+(1-$A$1075)*$D993/$B$12*$C$7)</x:f>
        <x:v>0</x:v>
      </x:c>
      <x:c r="BX993" s="34" t="n">
        <x:f>$B$11*(($A$1076)*$C993/$B$12*$B$7+(1-$A$1076)*$D993/$B$12*$C$7)</x:f>
        <x:v>0</x:v>
      </x:c>
      <x:c r="BY993" s="34" t="n">
        <x:f>$B$11*(($A$1077)*$C993/$B$12*$B$7+(1-$A$1077)*$D993/$B$12*$C$7)</x:f>
        <x:v>0</x:v>
      </x:c>
      <x:c r="BZ993" s="34" t="n">
        <x:f>$B$11*(($A$1078)*$C993/$B$12*$B$7+(1-$A$1078)*$D993/$B$12*$C$7)</x:f>
        <x:v>0</x:v>
      </x:c>
      <x:c r="CA993" s="34" t="n">
        <x:f>$B$11*(($A$1079)*$C993/$B$12*$B$7+(1-$A$1079)*$D993/$B$12*$C$7)</x:f>
        <x:v>0</x:v>
      </x:c>
      <x:c r="CB993" s="34" t="n">
        <x:f>$B$11*(($A$1080)*$C993/$B$12*$B$7+(1-$A$1080)*$D993/$B$12*$C$7)</x:f>
        <x:v>0</x:v>
      </x:c>
      <x:c r="CC993" s="34" t="n">
        <x:f>$B$11*(($A$1081)*$C993/$B$12*$B$7+(1-$A$1081)*$D993/$B$12*$C$7)</x:f>
        <x:v>0</x:v>
      </x:c>
    </x:row>
    <x:row r="994">
      <x:c r="A994" s="34" t="n">
        <x:v>970</x:v>
      </x:c>
      <x:c r="B994" s="39" t="n">
        <x:v>-0.005613579049444029</x:v>
      </x:c>
      <x:c r="C994" s="1" t="n">
        <x:f>SUM(AM994:AV994)</x:f>
        <x:v>0</x:v>
      </x:c>
      <x:c r="D994" s="1" t="n">
        <x:f>SUM(AW994:BF994)</x:f>
        <x:v>0</x:v>
      </x:c>
      <x:c r="E994" s="17" t="n">
        <x:f>(1-C994/$B$12)*$B$8-C994/$B$12*$B$7</x:f>
        <x:v>0.05</x:v>
      </x:c>
      <x:c r="F994" s="17" t="n">
        <x:f>(1-D994/$B$12)*$C$8-D994/$B$12*$C$7</x:f>
        <x:v>0.09</x:v>
      </x:c>
      <x:c r="G994" s="32" t="n">
        <x:f>$B$11*($B$10*C994/$B$12*$B$7+(1-$B$10)*D994/$B$12*$C$7)</x:f>
        <x:v>0</x:v>
      </x:c>
      <x:c r="H994" s="17" t="n">
        <x:f>$B$10*E994+(1-$B$10)*F994</x:f>
        <x:v>0.07</x:v>
      </x:c>
      <x:c r="I994" s="34"/>
      <x:c r="J994" s="34"/>
      <x:c r="K994" s="34"/>
      <x:c r="L994" s="34"/>
      <x:c r="M994" s="34"/>
      <x:c r="N994" s="34"/>
      <x:c r="O994" s="34"/>
      <x:c r="P994" s="34"/>
      <x:c r="Q994" s="34"/>
      <x:c r="R994" s="39" t="n">
        <x:v>-0.9666471613799574</x:v>
      </x:c>
      <x:c r="S994" s="39" t="n">
        <x:v>0.47115266248863025</x:v>
      </x:c>
      <x:c r="T994" s="39" t="n">
        <x:v>0.8875806489717243</x:v>
      </x:c>
      <x:c r="U994" s="39" t="n">
        <x:v>0.9906693689759122</x:v>
      </x:c>
      <x:c r="V994" s="39" t="n">
        <x:v>0.26004587919302385</x:v>
      </x:c>
      <x:c r="W994" s="39" t="n">
        <x:v>-0.5814383917525606</x:v>
      </x:c>
      <x:c r="X994" s="39" t="n">
        <x:v>1.1594842954854079</x:v>
      </x:c>
      <x:c r="Y994" s="39" t="n">
        <x:v>-0.08195659851088369</x:v>
      </x:c>
      <x:c r="Z994" s="39" t="n">
        <x:v>-0.5480939908135781</x:v>
      </x:c>
      <x:c r="AA994" s="39" t="n">
        <x:v>2.2617194727651464</x:v>
      </x:c>
      <x:c r="AB994" s="39" t="n">
        <x:v>0.7161982799646348</x:v>
      </x:c>
      <x:c r="AC994" s="39" t="n">
        <x:v>0.8716294406538373</x:v>
      </x:c>
      <x:c r="AD994" s="39" t="n">
        <x:v>0.40075247004931214</x:v>
      </x:c>
      <x:c r="AE994" s="39" t="n">
        <x:v>-0.9754658765808015</x:v>
      </x:c>
      <x:c r="AF994" s="39" t="n">
        <x:v>-0.3579985391505668</x:v>
      </x:c>
      <x:c r="AG994" s="39" t="n">
        <x:v>0.03591876718885462</x:v>
      </x:c>
      <x:c r="AH994" s="39" t="n">
        <x:v>-0.06109022635552708</x:v>
      </x:c>
      <x:c r="AI994" s="39" t="n">
        <x:v>0.8203113063193846</x:v>
      </x:c>
      <x:c r="AJ994" s="39" t="n">
        <x:v>-0.7144114275257781</x:v>
      </x:c>
      <x:c r="AK994" s="39" t="n">
        <x:v>0.905776355253704</x:v>
      </x:c>
      <x:c r="AL994" s="34"/>
      <x:c r="AM994" s="34" t="n">
        <x:f>IF(SQRT($B$9)*$B994+SQRT(1-$B$9)*R994&lt;_xlfn.NORM.S.INV($B$6),1,0)</x:f>
        <x:v>0</x:v>
      </x:c>
      <x:c r="AN994" s="34" t="n">
        <x:f>IF(SQRT($B$9)*$B994+SQRT(1-$B$9)*S994&lt;_xlfn.NORM.S.INV($B$6),1,0)</x:f>
        <x:v>0</x:v>
      </x:c>
      <x:c r="AO994" s="34" t="n">
        <x:f>IF(SQRT($B$9)*$B994+SQRT(1-$B$9)*T994&lt;_xlfn.NORM.S.INV($B$6),1,0)</x:f>
        <x:v>0</x:v>
      </x:c>
      <x:c r="AP994" s="34" t="n">
        <x:f>IF(SQRT($B$9)*$B994+SQRT(1-$B$9)*U994&lt;_xlfn.NORM.S.INV($B$6),1,0)</x:f>
        <x:v>0</x:v>
      </x:c>
      <x:c r="AQ994" s="34" t="n">
        <x:f>IF(SQRT($B$9)*$B994+SQRT(1-$B$9)*V994&lt;_xlfn.NORM.S.INV($B$6),1,0)</x:f>
        <x:v>0</x:v>
      </x:c>
      <x:c r="AR994" s="34" t="n">
        <x:f>IF(SQRT($B$9)*$B994+SQRT(1-$B$9)*W994&lt;_xlfn.NORM.S.INV($B$6),1,0)</x:f>
        <x:v>0</x:v>
      </x:c>
      <x:c r="AS994" s="34" t="n">
        <x:f>IF(SQRT($B$9)*$B994+SQRT(1-$B$9)*X994&lt;_xlfn.NORM.S.INV($B$6),1,0)</x:f>
        <x:v>0</x:v>
      </x:c>
      <x:c r="AT994" s="34" t="n">
        <x:f>IF(SQRT($B$9)*$B994+SQRT(1-$B$9)*Y994&lt;_xlfn.NORM.S.INV($B$6),1,0)</x:f>
        <x:v>0</x:v>
      </x:c>
      <x:c r="AU994" s="34" t="n">
        <x:f>IF(SQRT($B$9)*$B994+SQRT(1-$B$9)*Z994&lt;_xlfn.NORM.S.INV($B$6),1,0)</x:f>
        <x:v>0</x:v>
      </x:c>
      <x:c r="AV994" s="34" t="n">
        <x:f>IF(SQRT($B$9)*$B994+SQRT(1-$B$9)*AA994&lt;_xlfn.NORM.S.INV($B$6),1,0)</x:f>
        <x:v>0</x:v>
      </x:c>
      <x:c r="AW994" s="34" t="n">
        <x:f>IF(SQRT($C$9)*$B994+SQRT(1-$C$9)*AB994&lt;_xlfn.NORM.S.INV($C$6),1,0)</x:f>
        <x:v>0</x:v>
      </x:c>
      <x:c r="AX994" s="34" t="n">
        <x:f>IF(SQRT($C$9)*$B994+SQRT(1-$C$9)*AC994&lt;_xlfn.NORM.S.INV($C$6),1,0)</x:f>
        <x:v>0</x:v>
      </x:c>
      <x:c r="AY994" s="34" t="n">
        <x:f>IF(SQRT($C$9)*$B994+SQRT(1-$C$9)*AD994&lt;_xlfn.NORM.S.INV($C$6),1,0)</x:f>
        <x:v>0</x:v>
      </x:c>
      <x:c r="AZ994" s="34" t="n">
        <x:f>IF(SQRT($C$9)*$B994+SQRT(1-$C$9)*AE994&lt;_xlfn.NORM.S.INV($C$6),1,0)</x:f>
        <x:v>0</x:v>
      </x:c>
      <x:c r="BA994" s="34" t="n">
        <x:f>IF(SQRT($C$9)*$B994+SQRT(1-$C$9)*AF994&lt;_xlfn.NORM.S.INV($C$6),1,0)</x:f>
        <x:v>0</x:v>
      </x:c>
      <x:c r="BB994" s="34" t="n">
        <x:f>IF(SQRT($C$9)*$B994+SQRT(1-$C$9)*AG994&lt;_xlfn.NORM.S.INV($C$6),1,0)</x:f>
        <x:v>0</x:v>
      </x:c>
      <x:c r="BC994" s="34" t="n">
        <x:f>IF(SQRT($C$9)*$B994+SQRT(1-$C$9)*AH994&lt;_xlfn.NORM.S.INV($C$6),1,0)</x:f>
        <x:v>0</x:v>
      </x:c>
      <x:c r="BD994" s="34" t="n">
        <x:f>IF(SQRT($C$9)*$B994+SQRT(1-$C$9)*AI994&lt;_xlfn.NORM.S.INV($C$6),1,0)</x:f>
        <x:v>0</x:v>
      </x:c>
      <x:c r="BE994" s="34" t="n">
        <x:f>IF(SQRT($C$9)*$B994+SQRT(1-$C$9)*AJ994&lt;_xlfn.NORM.S.INV($C$6),1,0)</x:f>
        <x:v>0</x:v>
      </x:c>
      <x:c r="BF994" s="34" t="n">
        <x:f>IF(SQRT($C$9)*$B994+SQRT(1-$C$9)*AK994&lt;_xlfn.NORM.S.INV($C$6),1,0)</x:f>
        <x:v>0</x:v>
      </x:c>
      <x:c r="BG994" s="34"/>
      <x:c r="BH994" s="34"/>
      <x:c r="BI994" s="34" t="n">
        <x:f>$B$11*(($A$1061)*$C994/$B$12*$B$7+(1-$A$1061)*$D994/$B$12*$C$7)</x:f>
        <x:v>0</x:v>
      </x:c>
      <x:c r="BJ994" s="34" t="n">
        <x:f>$B$11*(($A$1062)*$C994/$B$12*$B$7+(1-$A$1062)*$D994/$B$12*$C$7)</x:f>
        <x:v>0</x:v>
      </x:c>
      <x:c r="BK994" s="34" t="n">
        <x:f>$B$11*(($A$1063)*$C994/$B$12*$B$7+(1-$A$1063)*$D994/$B$12*$C$7)</x:f>
        <x:v>0</x:v>
      </x:c>
      <x:c r="BL994" s="34" t="n">
        <x:f>$B$11*(($A$1064)*$C994/$B$12*$B$7+(1-$A$1064)*$D994/$B$12*$C$7)</x:f>
        <x:v>0</x:v>
      </x:c>
      <x:c r="BM994" s="34" t="n">
        <x:f>$B$11*(($A$1065)*$C994/$B$12*$B$7+(1-$A$1065)*$D994/$B$12*$C$7)</x:f>
        <x:v>0</x:v>
      </x:c>
      <x:c r="BN994" s="34" t="n">
        <x:f>$B$11*(($A$1066)*$C994/$B$12*$B$7+(1-$A$1066)*$D994/$B$12*$C$7)</x:f>
        <x:v>0</x:v>
      </x:c>
      <x:c r="BO994" s="34" t="n">
        <x:f>$B$11*(($A$1067)*$C994/$B$12*$B$7+(1-$A$1067)*$D994/$B$12*$C$7)</x:f>
        <x:v>0</x:v>
      </x:c>
      <x:c r="BP994" s="34" t="n">
        <x:f>$B$11*(($A$1068)*$C994/$B$12*$B$7+(1-$A$1068)*$D994/$B$12*$C$7)</x:f>
        <x:v>0</x:v>
      </x:c>
      <x:c r="BQ994" s="34" t="n">
        <x:f>$B$11*(($A$1069)*$C994/$B$12*$B$7+(1-$A$1069)*$D994/$B$12*$C$7)</x:f>
        <x:v>0</x:v>
      </x:c>
      <x:c r="BR994" s="34" t="n">
        <x:f>$B$11*(($A$1070)*$C994/$B$12*$B$7+(1-$A$1070)*$D994/$B$12*$C$7)</x:f>
        <x:v>0</x:v>
      </x:c>
      <x:c r="BS994" s="34" t="n">
        <x:f>$B$11*(($A$1071)*$C994/$B$12*$B$7+(1-$A$1071)*$D994/$B$12*$C$7)</x:f>
        <x:v>0</x:v>
      </x:c>
      <x:c r="BT994" s="34" t="n">
        <x:f>$B$11*(($A$1072)*$C994/$B$12*$B$7+(1-$A$1072)*$D994/$B$12*$C$7)</x:f>
        <x:v>0</x:v>
      </x:c>
      <x:c r="BU994" s="34" t="n">
        <x:f>$B$11*(($A$1073)*$C994/$B$12*$B$7+(1-$A$1073)*$D994/$B$12*$C$7)</x:f>
        <x:v>0</x:v>
      </x:c>
      <x:c r="BV994" s="34" t="n">
        <x:f>$B$11*(($A$1074)*$C994/$B$12*$B$7+(1-$A$1074)*$D994/$B$12*$C$7)</x:f>
        <x:v>0</x:v>
      </x:c>
      <x:c r="BW994" s="34" t="n">
        <x:f>$B$11*(($A$1075)*$C994/$B$12*$B$7+(1-$A$1075)*$D994/$B$12*$C$7)</x:f>
        <x:v>0</x:v>
      </x:c>
      <x:c r="BX994" s="34" t="n">
        <x:f>$B$11*(($A$1076)*$C994/$B$12*$B$7+(1-$A$1076)*$D994/$B$12*$C$7)</x:f>
        <x:v>0</x:v>
      </x:c>
      <x:c r="BY994" s="34" t="n">
        <x:f>$B$11*(($A$1077)*$C994/$B$12*$B$7+(1-$A$1077)*$D994/$B$12*$C$7)</x:f>
        <x:v>0</x:v>
      </x:c>
      <x:c r="BZ994" s="34" t="n">
        <x:f>$B$11*(($A$1078)*$C994/$B$12*$B$7+(1-$A$1078)*$D994/$B$12*$C$7)</x:f>
        <x:v>0</x:v>
      </x:c>
      <x:c r="CA994" s="34" t="n">
        <x:f>$B$11*(($A$1079)*$C994/$B$12*$B$7+(1-$A$1079)*$D994/$B$12*$C$7)</x:f>
        <x:v>0</x:v>
      </x:c>
      <x:c r="CB994" s="34" t="n">
        <x:f>$B$11*(($A$1080)*$C994/$B$12*$B$7+(1-$A$1080)*$D994/$B$12*$C$7)</x:f>
        <x:v>0</x:v>
      </x:c>
      <x:c r="CC994" s="34" t="n">
        <x:f>$B$11*(($A$1081)*$C994/$B$12*$B$7+(1-$A$1081)*$D994/$B$12*$C$7)</x:f>
        <x:v>0</x:v>
      </x:c>
    </x:row>
    <x:row r="995">
      <x:c r="A995" s="34" t="n">
        <x:v>971</x:v>
      </x:c>
      <x:c r="B995" s="39" t="n">
        <x:v>1.0194782423364388</x:v>
      </x:c>
      <x:c r="C995" s="1" t="n">
        <x:f>SUM(AM995:AV995)</x:f>
        <x:v>0</x:v>
      </x:c>
      <x:c r="D995" s="1" t="n">
        <x:f>SUM(AW995:BF995)</x:f>
        <x:v>0</x:v>
      </x:c>
      <x:c r="E995" s="17" t="n">
        <x:f>(1-C995/$B$12)*$B$8-C995/$B$12*$B$7</x:f>
        <x:v>0.05</x:v>
      </x:c>
      <x:c r="F995" s="17" t="n">
        <x:f>(1-D995/$B$12)*$C$8-D995/$B$12*$C$7</x:f>
        <x:v>0.09</x:v>
      </x:c>
      <x:c r="G995" s="32" t="n">
        <x:f>$B$11*($B$10*C995/$B$12*$B$7+(1-$B$10)*D995/$B$12*$C$7)</x:f>
        <x:v>0</x:v>
      </x:c>
      <x:c r="H995" s="17" t="n">
        <x:f>$B$10*E995+(1-$B$10)*F995</x:f>
        <x:v>0.07</x:v>
      </x:c>
      <x:c r="I995" s="34"/>
      <x:c r="J995" s="34"/>
      <x:c r="K995" s="34"/>
      <x:c r="L995" s="34"/>
      <x:c r="M995" s="34"/>
      <x:c r="N995" s="34"/>
      <x:c r="O995" s="34"/>
      <x:c r="P995" s="34"/>
      <x:c r="Q995" s="34"/>
      <x:c r="R995" s="39" t="n">
        <x:v>-1.3082381960140101</x:v>
      </x:c>
      <x:c r="S995" s="39" t="n">
        <x:v>-1.0892571732617846</x:v>
      </x:c>
      <x:c r="T995" s="39" t="n">
        <x:v>1.2658451344210155</x:v>
      </x:c>
      <x:c r="U995" s="39" t="n">
        <x:v>-0.4221663305935216</x:v>
      </x:c>
      <x:c r="V995" s="39" t="n">
        <x:v>-1.4830010637396747</x:v>
      </x:c>
      <x:c r="W995" s="39" t="n">
        <x:v>0.7377211882198504</x:v>
      </x:c>
      <x:c r="X995" s="39" t="n">
        <x:v>-1.380081593398089</x:v>
      </x:c>
      <x:c r="Y995" s="39" t="n">
        <x:v>0.08218845981800074</x:v>
      </x:c>
      <x:c r="Z995" s="39" t="n">
        <x:v>0.3991296654905774</x:v>
      </x:c>
      <x:c r="AA995" s="39" t="n">
        <x:v>-0.04986972163749388</x:v>
      </x:c>
      <x:c r="AB995" s="39" t="n">
        <x:v>0.41080341829586964</x:v>
      </x:c>
      <x:c r="AC995" s="39" t="n">
        <x:v>-1.28739906712066</x:v>
      </x:c>
      <x:c r="AD995" s="39" t="n">
        <x:v>-1.8085352407850734</x:v>
      </x:c>
      <x:c r="AE995" s="39" t="n">
        <x:v>0.38171973663957387</x:v>
      </x:c>
      <x:c r="AF995" s="39" t="n">
        <x:v>0.6021969628270598</x:v>
      </x:c>
      <x:c r="AG995" s="39" t="n">
        <x:v>-1.247769793888909</x:v>
      </x:c>
      <x:c r="AH995" s="39" t="n">
        <x:v>0.2007527563680793</x:v>
      </x:c>
      <x:c r="AI995" s="39" t="n">
        <x:v>0.48626364013540113</x:v>
      </x:c>
      <x:c r="AJ995" s="39" t="n">
        <x:v>-0.09872135902869947</x:v>
      </x:c>
      <x:c r="AK995" s="39" t="n">
        <x:v>0.6641810337608485</x:v>
      </x:c>
      <x:c r="AL995" s="34"/>
      <x:c r="AM995" s="34" t="n">
        <x:f>IF(SQRT($B$9)*$B995+SQRT(1-$B$9)*R995&lt;_xlfn.NORM.S.INV($B$6),1,0)</x:f>
        <x:v>0</x:v>
      </x:c>
      <x:c r="AN995" s="34" t="n">
        <x:f>IF(SQRT($B$9)*$B995+SQRT(1-$B$9)*S995&lt;_xlfn.NORM.S.INV($B$6),1,0)</x:f>
        <x:v>0</x:v>
      </x:c>
      <x:c r="AO995" s="34" t="n">
        <x:f>IF(SQRT($B$9)*$B995+SQRT(1-$B$9)*T995&lt;_xlfn.NORM.S.INV($B$6),1,0)</x:f>
        <x:v>0</x:v>
      </x:c>
      <x:c r="AP995" s="34" t="n">
        <x:f>IF(SQRT($B$9)*$B995+SQRT(1-$B$9)*U995&lt;_xlfn.NORM.S.INV($B$6),1,0)</x:f>
        <x:v>0</x:v>
      </x:c>
      <x:c r="AQ995" s="34" t="n">
        <x:f>IF(SQRT($B$9)*$B995+SQRT(1-$B$9)*V995&lt;_xlfn.NORM.S.INV($B$6),1,0)</x:f>
        <x:v>0</x:v>
      </x:c>
      <x:c r="AR995" s="34" t="n">
        <x:f>IF(SQRT($B$9)*$B995+SQRT(1-$B$9)*W995&lt;_xlfn.NORM.S.INV($B$6),1,0)</x:f>
        <x:v>0</x:v>
      </x:c>
      <x:c r="AS995" s="34" t="n">
        <x:f>IF(SQRT($B$9)*$B995+SQRT(1-$B$9)*X995&lt;_xlfn.NORM.S.INV($B$6),1,0)</x:f>
        <x:v>0</x:v>
      </x:c>
      <x:c r="AT995" s="34" t="n">
        <x:f>IF(SQRT($B$9)*$B995+SQRT(1-$B$9)*Y995&lt;_xlfn.NORM.S.INV($B$6),1,0)</x:f>
        <x:v>0</x:v>
      </x:c>
      <x:c r="AU995" s="34" t="n">
        <x:f>IF(SQRT($B$9)*$B995+SQRT(1-$B$9)*Z995&lt;_xlfn.NORM.S.INV($B$6),1,0)</x:f>
        <x:v>0</x:v>
      </x:c>
      <x:c r="AV995" s="34" t="n">
        <x:f>IF(SQRT($B$9)*$B995+SQRT(1-$B$9)*AA995&lt;_xlfn.NORM.S.INV($B$6),1,0)</x:f>
        <x:v>0</x:v>
      </x:c>
      <x:c r="AW995" s="34" t="n">
        <x:f>IF(SQRT($C$9)*$B995+SQRT(1-$C$9)*AB995&lt;_xlfn.NORM.S.INV($C$6),1,0)</x:f>
        <x:v>0</x:v>
      </x:c>
      <x:c r="AX995" s="34" t="n">
        <x:f>IF(SQRT($C$9)*$B995+SQRT(1-$C$9)*AC995&lt;_xlfn.NORM.S.INV($C$6),1,0)</x:f>
        <x:v>0</x:v>
      </x:c>
      <x:c r="AY995" s="34" t="n">
        <x:f>IF(SQRT($C$9)*$B995+SQRT(1-$C$9)*AD995&lt;_xlfn.NORM.S.INV($C$6),1,0)</x:f>
        <x:v>0</x:v>
      </x:c>
      <x:c r="AZ995" s="34" t="n">
        <x:f>IF(SQRT($C$9)*$B995+SQRT(1-$C$9)*AE995&lt;_xlfn.NORM.S.INV($C$6),1,0)</x:f>
        <x:v>0</x:v>
      </x:c>
      <x:c r="BA995" s="34" t="n">
        <x:f>IF(SQRT($C$9)*$B995+SQRT(1-$C$9)*AF995&lt;_xlfn.NORM.S.INV($C$6),1,0)</x:f>
        <x:v>0</x:v>
      </x:c>
      <x:c r="BB995" s="34" t="n">
        <x:f>IF(SQRT($C$9)*$B995+SQRT(1-$C$9)*AG995&lt;_xlfn.NORM.S.INV($C$6),1,0)</x:f>
        <x:v>0</x:v>
      </x:c>
      <x:c r="BC995" s="34" t="n">
        <x:f>IF(SQRT($C$9)*$B995+SQRT(1-$C$9)*AH995&lt;_xlfn.NORM.S.INV($C$6),1,0)</x:f>
        <x:v>0</x:v>
      </x:c>
      <x:c r="BD995" s="34" t="n">
        <x:f>IF(SQRT($C$9)*$B995+SQRT(1-$C$9)*AI995&lt;_xlfn.NORM.S.INV($C$6),1,0)</x:f>
        <x:v>0</x:v>
      </x:c>
      <x:c r="BE995" s="34" t="n">
        <x:f>IF(SQRT($C$9)*$B995+SQRT(1-$C$9)*AJ995&lt;_xlfn.NORM.S.INV($C$6),1,0)</x:f>
        <x:v>0</x:v>
      </x:c>
      <x:c r="BF995" s="34" t="n">
        <x:f>IF(SQRT($C$9)*$B995+SQRT(1-$C$9)*AK995&lt;_xlfn.NORM.S.INV($C$6),1,0)</x:f>
        <x:v>0</x:v>
      </x:c>
      <x:c r="BG995" s="34"/>
      <x:c r="BH995" s="34"/>
      <x:c r="BI995" s="34" t="n">
        <x:f>$B$11*(($A$1061)*$C995/$B$12*$B$7+(1-$A$1061)*$D995/$B$12*$C$7)</x:f>
        <x:v>0</x:v>
      </x:c>
      <x:c r="BJ995" s="34" t="n">
        <x:f>$B$11*(($A$1062)*$C995/$B$12*$B$7+(1-$A$1062)*$D995/$B$12*$C$7)</x:f>
        <x:v>0</x:v>
      </x:c>
      <x:c r="BK995" s="34" t="n">
        <x:f>$B$11*(($A$1063)*$C995/$B$12*$B$7+(1-$A$1063)*$D995/$B$12*$C$7)</x:f>
        <x:v>0</x:v>
      </x:c>
      <x:c r="BL995" s="34" t="n">
        <x:f>$B$11*(($A$1064)*$C995/$B$12*$B$7+(1-$A$1064)*$D995/$B$12*$C$7)</x:f>
        <x:v>0</x:v>
      </x:c>
      <x:c r="BM995" s="34" t="n">
        <x:f>$B$11*(($A$1065)*$C995/$B$12*$B$7+(1-$A$1065)*$D995/$B$12*$C$7)</x:f>
        <x:v>0</x:v>
      </x:c>
      <x:c r="BN995" s="34" t="n">
        <x:f>$B$11*(($A$1066)*$C995/$B$12*$B$7+(1-$A$1066)*$D995/$B$12*$C$7)</x:f>
        <x:v>0</x:v>
      </x:c>
      <x:c r="BO995" s="34" t="n">
        <x:f>$B$11*(($A$1067)*$C995/$B$12*$B$7+(1-$A$1067)*$D995/$B$12*$C$7)</x:f>
        <x:v>0</x:v>
      </x:c>
      <x:c r="BP995" s="34" t="n">
        <x:f>$B$11*(($A$1068)*$C995/$B$12*$B$7+(1-$A$1068)*$D995/$B$12*$C$7)</x:f>
        <x:v>0</x:v>
      </x:c>
      <x:c r="BQ995" s="34" t="n">
        <x:f>$B$11*(($A$1069)*$C995/$B$12*$B$7+(1-$A$1069)*$D995/$B$12*$C$7)</x:f>
        <x:v>0</x:v>
      </x:c>
      <x:c r="BR995" s="34" t="n">
        <x:f>$B$11*(($A$1070)*$C995/$B$12*$B$7+(1-$A$1070)*$D995/$B$12*$C$7)</x:f>
        <x:v>0</x:v>
      </x:c>
      <x:c r="BS995" s="34" t="n">
        <x:f>$B$11*(($A$1071)*$C995/$B$12*$B$7+(1-$A$1071)*$D995/$B$12*$C$7)</x:f>
        <x:v>0</x:v>
      </x:c>
      <x:c r="BT995" s="34" t="n">
        <x:f>$B$11*(($A$1072)*$C995/$B$12*$B$7+(1-$A$1072)*$D995/$B$12*$C$7)</x:f>
        <x:v>0</x:v>
      </x:c>
      <x:c r="BU995" s="34" t="n">
        <x:f>$B$11*(($A$1073)*$C995/$B$12*$B$7+(1-$A$1073)*$D995/$B$12*$C$7)</x:f>
        <x:v>0</x:v>
      </x:c>
      <x:c r="BV995" s="34" t="n">
        <x:f>$B$11*(($A$1074)*$C995/$B$12*$B$7+(1-$A$1074)*$D995/$B$12*$C$7)</x:f>
        <x:v>0</x:v>
      </x:c>
      <x:c r="BW995" s="34" t="n">
        <x:f>$B$11*(($A$1075)*$C995/$B$12*$B$7+(1-$A$1075)*$D995/$B$12*$C$7)</x:f>
        <x:v>0</x:v>
      </x:c>
      <x:c r="BX995" s="34" t="n">
        <x:f>$B$11*(($A$1076)*$C995/$B$12*$B$7+(1-$A$1076)*$D995/$B$12*$C$7)</x:f>
        <x:v>0</x:v>
      </x:c>
      <x:c r="BY995" s="34" t="n">
        <x:f>$B$11*(($A$1077)*$C995/$B$12*$B$7+(1-$A$1077)*$D995/$B$12*$C$7)</x:f>
        <x:v>0</x:v>
      </x:c>
      <x:c r="BZ995" s="34" t="n">
        <x:f>$B$11*(($A$1078)*$C995/$B$12*$B$7+(1-$A$1078)*$D995/$B$12*$C$7)</x:f>
        <x:v>0</x:v>
      </x:c>
      <x:c r="CA995" s="34" t="n">
        <x:f>$B$11*(($A$1079)*$C995/$B$12*$B$7+(1-$A$1079)*$D995/$B$12*$C$7)</x:f>
        <x:v>0</x:v>
      </x:c>
      <x:c r="CB995" s="34" t="n">
        <x:f>$B$11*(($A$1080)*$C995/$B$12*$B$7+(1-$A$1080)*$D995/$B$12*$C$7)</x:f>
        <x:v>0</x:v>
      </x:c>
      <x:c r="CC995" s="34" t="n">
        <x:f>$B$11*(($A$1081)*$C995/$B$12*$B$7+(1-$A$1081)*$D995/$B$12*$C$7)</x:f>
        <x:v>0</x:v>
      </x:c>
    </x:row>
    <x:row r="996">
      <x:c r="A996" s="34" t="n">
        <x:v>972</x:v>
      </x:c>
      <x:c r="B996" s="39" t="n">
        <x:v>0.9143903526210397</x:v>
      </x:c>
      <x:c r="C996" s="1" t="n">
        <x:f>SUM(AM996:AV996)</x:f>
        <x:v>0</x:v>
      </x:c>
      <x:c r="D996" s="1" t="n">
        <x:f>SUM(AW996:BF996)</x:f>
        <x:v>0</x:v>
      </x:c>
      <x:c r="E996" s="17" t="n">
        <x:f>(1-C996/$B$12)*$B$8-C996/$B$12*$B$7</x:f>
        <x:v>0.05</x:v>
      </x:c>
      <x:c r="F996" s="17" t="n">
        <x:f>(1-D996/$B$12)*$C$8-D996/$B$12*$C$7</x:f>
        <x:v>0.09</x:v>
      </x:c>
      <x:c r="G996" s="32" t="n">
        <x:f>$B$11*($B$10*C996/$B$12*$B$7+(1-$B$10)*D996/$B$12*$C$7)</x:f>
        <x:v>0</x:v>
      </x:c>
      <x:c r="H996" s="17" t="n">
        <x:f>$B$10*E996+(1-$B$10)*F996</x:f>
        <x:v>0.07</x:v>
      </x:c>
      <x:c r="I996" s="34"/>
      <x:c r="J996" s="34"/>
      <x:c r="K996" s="34"/>
      <x:c r="L996" s="34"/>
      <x:c r="M996" s="34"/>
      <x:c r="N996" s="34"/>
      <x:c r="O996" s="34"/>
      <x:c r="P996" s="34"/>
      <x:c r="Q996" s="34"/>
      <x:c r="R996" s="39" t="n">
        <x:v>0.18396924898408862</x:v>
      </x:c>
      <x:c r="S996" s="39" t="n">
        <x:v>-0.21664875895531494</x:v>
      </x:c>
      <x:c r="T996" s="39" t="n">
        <x:v>-0.7602972047066558</x:v>
      </x:c>
      <x:c r="U996" s="39" t="n">
        <x:v>-1.3127757304414984</x:v>
      </x:c>
      <x:c r="V996" s="39" t="n">
        <x:v>1.7232626677359806</x:v>
      </x:c>
      <x:c r="W996" s="39" t="n">
        <x:v>-0.20597344634023676</x:v>
      </x:c>
      <x:c r="X996" s="39" t="n">
        <x:v>-1.4903899934403924</x:v>
      </x:c>
      <x:c r="Y996" s="39" t="n">
        <x:v>1.7302150305745572</x:v>
      </x:c>
      <x:c r="Z996" s="39" t="n">
        <x:v>-0.4812988406432416</x:v>
      </x:c>
      <x:c r="AA996" s="39" t="n">
        <x:v>-0.1284044680754256</x:v>
      </x:c>
      <x:c r="AB996" s="39" t="n">
        <x:v>0.09995137405940084</x:v>
      </x:c>
      <x:c r="AC996" s="39" t="n">
        <x:v>-0.0876735143203062</x:v>
      </x:c>
      <x:c r="AD996" s="39" t="n">
        <x:v>-1.3557114998572475</x:v>
      </x:c>
      <x:c r="AE996" s="39" t="n">
        <x:v>-0.3528950893614828</x:v>
      </x:c>
      <x:c r="AF996" s="39" t="n">
        <x:v>-0.4907717758223327</x:v>
      </x:c>
      <x:c r="AG996" s="39" t="n">
        <x:v>1.562366781469123</x:v>
      </x:c>
      <x:c r="AH996" s="39" t="n">
        <x:v>-0.6750834313303152</x:v>
      </x:c>
      <x:c r="AI996" s="39" t="n">
        <x:v>1.385823069323819</x:v>
      </x:c>
      <x:c r="AJ996" s="39" t="n">
        <x:v>0.5888208137229171</x:v>
      </x:c>
      <x:c r="AK996" s="39" t="n">
        <x:v>0.17567657042062493</x:v>
      </x:c>
      <x:c r="AL996" s="34"/>
      <x:c r="AM996" s="34" t="n">
        <x:f>IF(SQRT($B$9)*$B996+SQRT(1-$B$9)*R996&lt;_xlfn.NORM.S.INV($B$6),1,0)</x:f>
        <x:v>0</x:v>
      </x:c>
      <x:c r="AN996" s="34" t="n">
        <x:f>IF(SQRT($B$9)*$B996+SQRT(1-$B$9)*S996&lt;_xlfn.NORM.S.INV($B$6),1,0)</x:f>
        <x:v>0</x:v>
      </x:c>
      <x:c r="AO996" s="34" t="n">
        <x:f>IF(SQRT($B$9)*$B996+SQRT(1-$B$9)*T996&lt;_xlfn.NORM.S.INV($B$6),1,0)</x:f>
        <x:v>0</x:v>
      </x:c>
      <x:c r="AP996" s="34" t="n">
        <x:f>IF(SQRT($B$9)*$B996+SQRT(1-$B$9)*U996&lt;_xlfn.NORM.S.INV($B$6),1,0)</x:f>
        <x:v>0</x:v>
      </x:c>
      <x:c r="AQ996" s="34" t="n">
        <x:f>IF(SQRT($B$9)*$B996+SQRT(1-$B$9)*V996&lt;_xlfn.NORM.S.INV($B$6),1,0)</x:f>
        <x:v>0</x:v>
      </x:c>
      <x:c r="AR996" s="34" t="n">
        <x:f>IF(SQRT($B$9)*$B996+SQRT(1-$B$9)*W996&lt;_xlfn.NORM.S.INV($B$6),1,0)</x:f>
        <x:v>0</x:v>
      </x:c>
      <x:c r="AS996" s="34" t="n">
        <x:f>IF(SQRT($B$9)*$B996+SQRT(1-$B$9)*X996&lt;_xlfn.NORM.S.INV($B$6),1,0)</x:f>
        <x:v>0</x:v>
      </x:c>
      <x:c r="AT996" s="34" t="n">
        <x:f>IF(SQRT($B$9)*$B996+SQRT(1-$B$9)*Y996&lt;_xlfn.NORM.S.INV($B$6),1,0)</x:f>
        <x:v>0</x:v>
      </x:c>
      <x:c r="AU996" s="34" t="n">
        <x:f>IF(SQRT($B$9)*$B996+SQRT(1-$B$9)*Z996&lt;_xlfn.NORM.S.INV($B$6),1,0)</x:f>
        <x:v>0</x:v>
      </x:c>
      <x:c r="AV996" s="34" t="n">
        <x:f>IF(SQRT($B$9)*$B996+SQRT(1-$B$9)*AA996&lt;_xlfn.NORM.S.INV($B$6),1,0)</x:f>
        <x:v>0</x:v>
      </x:c>
      <x:c r="AW996" s="34" t="n">
        <x:f>IF(SQRT($C$9)*$B996+SQRT(1-$C$9)*AB996&lt;_xlfn.NORM.S.INV($C$6),1,0)</x:f>
        <x:v>0</x:v>
      </x:c>
      <x:c r="AX996" s="34" t="n">
        <x:f>IF(SQRT($C$9)*$B996+SQRT(1-$C$9)*AC996&lt;_xlfn.NORM.S.INV($C$6),1,0)</x:f>
        <x:v>0</x:v>
      </x:c>
      <x:c r="AY996" s="34" t="n">
        <x:f>IF(SQRT($C$9)*$B996+SQRT(1-$C$9)*AD996&lt;_xlfn.NORM.S.INV($C$6),1,0)</x:f>
        <x:v>0</x:v>
      </x:c>
      <x:c r="AZ996" s="34" t="n">
        <x:f>IF(SQRT($C$9)*$B996+SQRT(1-$C$9)*AE996&lt;_xlfn.NORM.S.INV($C$6),1,0)</x:f>
        <x:v>0</x:v>
      </x:c>
      <x:c r="BA996" s="34" t="n">
        <x:f>IF(SQRT($C$9)*$B996+SQRT(1-$C$9)*AF996&lt;_xlfn.NORM.S.INV($C$6),1,0)</x:f>
        <x:v>0</x:v>
      </x:c>
      <x:c r="BB996" s="34" t="n">
        <x:f>IF(SQRT($C$9)*$B996+SQRT(1-$C$9)*AG996&lt;_xlfn.NORM.S.INV($C$6),1,0)</x:f>
        <x:v>0</x:v>
      </x:c>
      <x:c r="BC996" s="34" t="n">
        <x:f>IF(SQRT($C$9)*$B996+SQRT(1-$C$9)*AH996&lt;_xlfn.NORM.S.INV($C$6),1,0)</x:f>
        <x:v>0</x:v>
      </x:c>
      <x:c r="BD996" s="34" t="n">
        <x:f>IF(SQRT($C$9)*$B996+SQRT(1-$C$9)*AI996&lt;_xlfn.NORM.S.INV($C$6),1,0)</x:f>
        <x:v>0</x:v>
      </x:c>
      <x:c r="BE996" s="34" t="n">
        <x:f>IF(SQRT($C$9)*$B996+SQRT(1-$C$9)*AJ996&lt;_xlfn.NORM.S.INV($C$6),1,0)</x:f>
        <x:v>0</x:v>
      </x:c>
      <x:c r="BF996" s="34" t="n">
        <x:f>IF(SQRT($C$9)*$B996+SQRT(1-$C$9)*AK996&lt;_xlfn.NORM.S.INV($C$6),1,0)</x:f>
        <x:v>0</x:v>
      </x:c>
      <x:c r="BG996" s="34"/>
      <x:c r="BH996" s="34"/>
      <x:c r="BI996" s="34" t="n">
        <x:f>$B$11*(($A$1061)*$C996/$B$12*$B$7+(1-$A$1061)*$D996/$B$12*$C$7)</x:f>
        <x:v>0</x:v>
      </x:c>
      <x:c r="BJ996" s="34" t="n">
        <x:f>$B$11*(($A$1062)*$C996/$B$12*$B$7+(1-$A$1062)*$D996/$B$12*$C$7)</x:f>
        <x:v>0</x:v>
      </x:c>
      <x:c r="BK996" s="34" t="n">
        <x:f>$B$11*(($A$1063)*$C996/$B$12*$B$7+(1-$A$1063)*$D996/$B$12*$C$7)</x:f>
        <x:v>0</x:v>
      </x:c>
      <x:c r="BL996" s="34" t="n">
        <x:f>$B$11*(($A$1064)*$C996/$B$12*$B$7+(1-$A$1064)*$D996/$B$12*$C$7)</x:f>
        <x:v>0</x:v>
      </x:c>
      <x:c r="BM996" s="34" t="n">
        <x:f>$B$11*(($A$1065)*$C996/$B$12*$B$7+(1-$A$1065)*$D996/$B$12*$C$7)</x:f>
        <x:v>0</x:v>
      </x:c>
      <x:c r="BN996" s="34" t="n">
        <x:f>$B$11*(($A$1066)*$C996/$B$12*$B$7+(1-$A$1066)*$D996/$B$12*$C$7)</x:f>
        <x:v>0</x:v>
      </x:c>
      <x:c r="BO996" s="34" t="n">
        <x:f>$B$11*(($A$1067)*$C996/$B$12*$B$7+(1-$A$1067)*$D996/$B$12*$C$7)</x:f>
        <x:v>0</x:v>
      </x:c>
      <x:c r="BP996" s="34" t="n">
        <x:f>$B$11*(($A$1068)*$C996/$B$12*$B$7+(1-$A$1068)*$D996/$B$12*$C$7)</x:f>
        <x:v>0</x:v>
      </x:c>
      <x:c r="BQ996" s="34" t="n">
        <x:f>$B$11*(($A$1069)*$C996/$B$12*$B$7+(1-$A$1069)*$D996/$B$12*$C$7)</x:f>
        <x:v>0</x:v>
      </x:c>
      <x:c r="BR996" s="34" t="n">
        <x:f>$B$11*(($A$1070)*$C996/$B$12*$B$7+(1-$A$1070)*$D996/$B$12*$C$7)</x:f>
        <x:v>0</x:v>
      </x:c>
      <x:c r="BS996" s="34" t="n">
        <x:f>$B$11*(($A$1071)*$C996/$B$12*$B$7+(1-$A$1071)*$D996/$B$12*$C$7)</x:f>
        <x:v>0</x:v>
      </x:c>
      <x:c r="BT996" s="34" t="n">
        <x:f>$B$11*(($A$1072)*$C996/$B$12*$B$7+(1-$A$1072)*$D996/$B$12*$C$7)</x:f>
        <x:v>0</x:v>
      </x:c>
      <x:c r="BU996" s="34" t="n">
        <x:f>$B$11*(($A$1073)*$C996/$B$12*$B$7+(1-$A$1073)*$D996/$B$12*$C$7)</x:f>
        <x:v>0</x:v>
      </x:c>
      <x:c r="BV996" s="34" t="n">
        <x:f>$B$11*(($A$1074)*$C996/$B$12*$B$7+(1-$A$1074)*$D996/$B$12*$C$7)</x:f>
        <x:v>0</x:v>
      </x:c>
      <x:c r="BW996" s="34" t="n">
        <x:f>$B$11*(($A$1075)*$C996/$B$12*$B$7+(1-$A$1075)*$D996/$B$12*$C$7)</x:f>
        <x:v>0</x:v>
      </x:c>
      <x:c r="BX996" s="34" t="n">
        <x:f>$B$11*(($A$1076)*$C996/$B$12*$B$7+(1-$A$1076)*$D996/$B$12*$C$7)</x:f>
        <x:v>0</x:v>
      </x:c>
      <x:c r="BY996" s="34" t="n">
        <x:f>$B$11*(($A$1077)*$C996/$B$12*$B$7+(1-$A$1077)*$D996/$B$12*$C$7)</x:f>
        <x:v>0</x:v>
      </x:c>
      <x:c r="BZ996" s="34" t="n">
        <x:f>$B$11*(($A$1078)*$C996/$B$12*$B$7+(1-$A$1078)*$D996/$B$12*$C$7)</x:f>
        <x:v>0</x:v>
      </x:c>
      <x:c r="CA996" s="34" t="n">
        <x:f>$B$11*(($A$1079)*$C996/$B$12*$B$7+(1-$A$1079)*$D996/$B$12*$C$7)</x:f>
        <x:v>0</x:v>
      </x:c>
      <x:c r="CB996" s="34" t="n">
        <x:f>$B$11*(($A$1080)*$C996/$B$12*$B$7+(1-$A$1080)*$D996/$B$12*$C$7)</x:f>
        <x:v>0</x:v>
      </x:c>
      <x:c r="CC996" s="34" t="n">
        <x:f>$B$11*(($A$1081)*$C996/$B$12*$B$7+(1-$A$1081)*$D996/$B$12*$C$7)</x:f>
        <x:v>0</x:v>
      </x:c>
    </x:row>
    <x:row r="997">
      <x:c r="A997" s="34" t="n">
        <x:v>973</x:v>
      </x:c>
      <x:c r="B997" s="39" t="n">
        <x:v>1.8784777948196851</x:v>
      </x:c>
      <x:c r="C997" s="1" t="n">
        <x:f>SUM(AM997:AV997)</x:f>
        <x:v>0</x:v>
      </x:c>
      <x:c r="D997" s="1" t="n">
        <x:f>SUM(AW997:BF997)</x:f>
        <x:v>0</x:v>
      </x:c>
      <x:c r="E997" s="17" t="n">
        <x:f>(1-C997/$B$12)*$B$8-C997/$B$12*$B$7</x:f>
        <x:v>0.05</x:v>
      </x:c>
      <x:c r="F997" s="17" t="n">
        <x:f>(1-D997/$B$12)*$C$8-D997/$B$12*$C$7</x:f>
        <x:v>0.09</x:v>
      </x:c>
      <x:c r="G997" s="32" t="n">
        <x:f>$B$11*($B$10*C997/$B$12*$B$7+(1-$B$10)*D997/$B$12*$C$7)</x:f>
        <x:v>0</x:v>
      </x:c>
      <x:c r="H997" s="17" t="n">
        <x:f>$B$10*E997+(1-$B$10)*F997</x:f>
        <x:v>0.07</x:v>
      </x:c>
      <x:c r="I997" s="34"/>
      <x:c r="J997" s="34"/>
      <x:c r="K997" s="34"/>
      <x:c r="L997" s="34"/>
      <x:c r="M997" s="34"/>
      <x:c r="N997" s="34"/>
      <x:c r="O997" s="34"/>
      <x:c r="P997" s="34"/>
      <x:c r="Q997" s="34"/>
      <x:c r="R997" s="39" t="n">
        <x:v>0.6756604310828382</x:v>
      </x:c>
      <x:c r="S997" s="39" t="n">
        <x:v>1.129335937843538</x:v>
      </x:c>
      <x:c r="T997" s="39" t="n">
        <x:v>0.553709193023388</x:v>
      </x:c>
      <x:c r="U997" s="39" t="n">
        <x:v>-1.667645942614166</x:v>
      </x:c>
      <x:c r="V997" s="39" t="n">
        <x:v>0.18861482823435177</x:v>
      </x:c>
      <x:c r="W997" s="39" t="n">
        <x:v>0.584604186423805</x:v>
      </x:c>
      <x:c r="X997" s="39" t="n">
        <x:v>0.8640334146783513</x:v>
      </x:c>
      <x:c r="Y997" s="39" t="n">
        <x:v>-1.6548835199389518</x:v>
      </x:c>
      <x:c r="Z997" s="39" t="n">
        <x:v>-0.7119045081443448</x:v>
      </x:c>
      <x:c r="AA997" s="39" t="n">
        <x:v>-0.3071328830565123</x:v>
      </x:c>
      <x:c r="AB997" s="39" t="n">
        <x:v>0.3121828772368819</x:v>
      </x:c>
      <x:c r="AC997" s="39" t="n">
        <x:v>-0.3869569911701179</x:v>
      </x:c>
      <x:c r="AD997" s="39" t="n">
        <x:v>0.26651510293889974</x:v>
      </x:c>
      <x:c r="AE997" s="39" t="n">
        <x:v>1.903258663231394</x:v>
      </x:c>
      <x:c r="AF997" s="39" t="n">
        <x:v>-0.7724383790773823</x:v>
      </x:c>
      <x:c r="AG997" s="39" t="n">
        <x:v>-1.6451490277015948</x:v>
      </x:c>
      <x:c r="AH997" s="39" t="n">
        <x:v>0.004152153686882079</x:v>
      </x:c>
      <x:c r="AI997" s="39" t="n">
        <x:v>-0.2552485632282378</x:v>
      </x:c>
      <x:c r="AJ997" s="39" t="n">
        <x:v>-0.7565013754795198</x:v>
      </x:c>
      <x:c r="AK997" s="39" t="n">
        <x:v>1.0559515404782454</x:v>
      </x:c>
      <x:c r="AL997" s="34"/>
      <x:c r="AM997" s="34" t="n">
        <x:f>IF(SQRT($B$9)*$B997+SQRT(1-$B$9)*R997&lt;_xlfn.NORM.S.INV($B$6),1,0)</x:f>
        <x:v>0</x:v>
      </x:c>
      <x:c r="AN997" s="34" t="n">
        <x:f>IF(SQRT($B$9)*$B997+SQRT(1-$B$9)*S997&lt;_xlfn.NORM.S.INV($B$6),1,0)</x:f>
        <x:v>0</x:v>
      </x:c>
      <x:c r="AO997" s="34" t="n">
        <x:f>IF(SQRT($B$9)*$B997+SQRT(1-$B$9)*T997&lt;_xlfn.NORM.S.INV($B$6),1,0)</x:f>
        <x:v>0</x:v>
      </x:c>
      <x:c r="AP997" s="34" t="n">
        <x:f>IF(SQRT($B$9)*$B997+SQRT(1-$B$9)*U997&lt;_xlfn.NORM.S.INV($B$6),1,0)</x:f>
        <x:v>0</x:v>
      </x:c>
      <x:c r="AQ997" s="34" t="n">
        <x:f>IF(SQRT($B$9)*$B997+SQRT(1-$B$9)*V997&lt;_xlfn.NORM.S.INV($B$6),1,0)</x:f>
        <x:v>0</x:v>
      </x:c>
      <x:c r="AR997" s="34" t="n">
        <x:f>IF(SQRT($B$9)*$B997+SQRT(1-$B$9)*W997&lt;_xlfn.NORM.S.INV($B$6),1,0)</x:f>
        <x:v>0</x:v>
      </x:c>
      <x:c r="AS997" s="34" t="n">
        <x:f>IF(SQRT($B$9)*$B997+SQRT(1-$B$9)*X997&lt;_xlfn.NORM.S.INV($B$6),1,0)</x:f>
        <x:v>0</x:v>
      </x:c>
      <x:c r="AT997" s="34" t="n">
        <x:f>IF(SQRT($B$9)*$B997+SQRT(1-$B$9)*Y997&lt;_xlfn.NORM.S.INV($B$6),1,0)</x:f>
        <x:v>0</x:v>
      </x:c>
      <x:c r="AU997" s="34" t="n">
        <x:f>IF(SQRT($B$9)*$B997+SQRT(1-$B$9)*Z997&lt;_xlfn.NORM.S.INV($B$6),1,0)</x:f>
        <x:v>0</x:v>
      </x:c>
      <x:c r="AV997" s="34" t="n">
        <x:f>IF(SQRT($B$9)*$B997+SQRT(1-$B$9)*AA997&lt;_xlfn.NORM.S.INV($B$6),1,0)</x:f>
        <x:v>0</x:v>
      </x:c>
      <x:c r="AW997" s="34" t="n">
        <x:f>IF(SQRT($C$9)*$B997+SQRT(1-$C$9)*AB997&lt;_xlfn.NORM.S.INV($C$6),1,0)</x:f>
        <x:v>0</x:v>
      </x:c>
      <x:c r="AX997" s="34" t="n">
        <x:f>IF(SQRT($C$9)*$B997+SQRT(1-$C$9)*AC997&lt;_xlfn.NORM.S.INV($C$6),1,0)</x:f>
        <x:v>0</x:v>
      </x:c>
      <x:c r="AY997" s="34" t="n">
        <x:f>IF(SQRT($C$9)*$B997+SQRT(1-$C$9)*AD997&lt;_xlfn.NORM.S.INV($C$6),1,0)</x:f>
        <x:v>0</x:v>
      </x:c>
      <x:c r="AZ997" s="34" t="n">
        <x:f>IF(SQRT($C$9)*$B997+SQRT(1-$C$9)*AE997&lt;_xlfn.NORM.S.INV($C$6),1,0)</x:f>
        <x:v>0</x:v>
      </x:c>
      <x:c r="BA997" s="34" t="n">
        <x:f>IF(SQRT($C$9)*$B997+SQRT(1-$C$9)*AF997&lt;_xlfn.NORM.S.INV($C$6),1,0)</x:f>
        <x:v>0</x:v>
      </x:c>
      <x:c r="BB997" s="34" t="n">
        <x:f>IF(SQRT($C$9)*$B997+SQRT(1-$C$9)*AG997&lt;_xlfn.NORM.S.INV($C$6),1,0)</x:f>
        <x:v>0</x:v>
      </x:c>
      <x:c r="BC997" s="34" t="n">
        <x:f>IF(SQRT($C$9)*$B997+SQRT(1-$C$9)*AH997&lt;_xlfn.NORM.S.INV($C$6),1,0)</x:f>
        <x:v>0</x:v>
      </x:c>
      <x:c r="BD997" s="34" t="n">
        <x:f>IF(SQRT($C$9)*$B997+SQRT(1-$C$9)*AI997&lt;_xlfn.NORM.S.INV($C$6),1,0)</x:f>
        <x:v>0</x:v>
      </x:c>
      <x:c r="BE997" s="34" t="n">
        <x:f>IF(SQRT($C$9)*$B997+SQRT(1-$C$9)*AJ997&lt;_xlfn.NORM.S.INV($C$6),1,0)</x:f>
        <x:v>0</x:v>
      </x:c>
      <x:c r="BF997" s="34" t="n">
        <x:f>IF(SQRT($C$9)*$B997+SQRT(1-$C$9)*AK997&lt;_xlfn.NORM.S.INV($C$6),1,0)</x:f>
        <x:v>0</x:v>
      </x:c>
      <x:c r="BG997" s="34"/>
      <x:c r="BH997" s="34"/>
      <x:c r="BI997" s="34" t="n">
        <x:f>$B$11*(($A$1061)*$C997/$B$12*$B$7+(1-$A$1061)*$D997/$B$12*$C$7)</x:f>
        <x:v>0</x:v>
      </x:c>
      <x:c r="BJ997" s="34" t="n">
        <x:f>$B$11*(($A$1062)*$C997/$B$12*$B$7+(1-$A$1062)*$D997/$B$12*$C$7)</x:f>
        <x:v>0</x:v>
      </x:c>
      <x:c r="BK997" s="34" t="n">
        <x:f>$B$11*(($A$1063)*$C997/$B$12*$B$7+(1-$A$1063)*$D997/$B$12*$C$7)</x:f>
        <x:v>0</x:v>
      </x:c>
      <x:c r="BL997" s="34" t="n">
        <x:f>$B$11*(($A$1064)*$C997/$B$12*$B$7+(1-$A$1064)*$D997/$B$12*$C$7)</x:f>
        <x:v>0</x:v>
      </x:c>
      <x:c r="BM997" s="34" t="n">
        <x:f>$B$11*(($A$1065)*$C997/$B$12*$B$7+(1-$A$1065)*$D997/$B$12*$C$7)</x:f>
        <x:v>0</x:v>
      </x:c>
      <x:c r="BN997" s="34" t="n">
        <x:f>$B$11*(($A$1066)*$C997/$B$12*$B$7+(1-$A$1066)*$D997/$B$12*$C$7)</x:f>
        <x:v>0</x:v>
      </x:c>
      <x:c r="BO997" s="34" t="n">
        <x:f>$B$11*(($A$1067)*$C997/$B$12*$B$7+(1-$A$1067)*$D997/$B$12*$C$7)</x:f>
        <x:v>0</x:v>
      </x:c>
      <x:c r="BP997" s="34" t="n">
        <x:f>$B$11*(($A$1068)*$C997/$B$12*$B$7+(1-$A$1068)*$D997/$B$12*$C$7)</x:f>
        <x:v>0</x:v>
      </x:c>
      <x:c r="BQ997" s="34" t="n">
        <x:f>$B$11*(($A$1069)*$C997/$B$12*$B$7+(1-$A$1069)*$D997/$B$12*$C$7)</x:f>
        <x:v>0</x:v>
      </x:c>
      <x:c r="BR997" s="34" t="n">
        <x:f>$B$11*(($A$1070)*$C997/$B$12*$B$7+(1-$A$1070)*$D997/$B$12*$C$7)</x:f>
        <x:v>0</x:v>
      </x:c>
      <x:c r="BS997" s="34" t="n">
        <x:f>$B$11*(($A$1071)*$C997/$B$12*$B$7+(1-$A$1071)*$D997/$B$12*$C$7)</x:f>
        <x:v>0</x:v>
      </x:c>
      <x:c r="BT997" s="34" t="n">
        <x:f>$B$11*(($A$1072)*$C997/$B$12*$B$7+(1-$A$1072)*$D997/$B$12*$C$7)</x:f>
        <x:v>0</x:v>
      </x:c>
      <x:c r="BU997" s="34" t="n">
        <x:f>$B$11*(($A$1073)*$C997/$B$12*$B$7+(1-$A$1073)*$D997/$B$12*$C$7)</x:f>
        <x:v>0</x:v>
      </x:c>
      <x:c r="BV997" s="34" t="n">
        <x:f>$B$11*(($A$1074)*$C997/$B$12*$B$7+(1-$A$1074)*$D997/$B$12*$C$7)</x:f>
        <x:v>0</x:v>
      </x:c>
      <x:c r="BW997" s="34" t="n">
        <x:f>$B$11*(($A$1075)*$C997/$B$12*$B$7+(1-$A$1075)*$D997/$B$12*$C$7)</x:f>
        <x:v>0</x:v>
      </x:c>
      <x:c r="BX997" s="34" t="n">
        <x:f>$B$11*(($A$1076)*$C997/$B$12*$B$7+(1-$A$1076)*$D997/$B$12*$C$7)</x:f>
        <x:v>0</x:v>
      </x:c>
      <x:c r="BY997" s="34" t="n">
        <x:f>$B$11*(($A$1077)*$C997/$B$12*$B$7+(1-$A$1077)*$D997/$B$12*$C$7)</x:f>
        <x:v>0</x:v>
      </x:c>
      <x:c r="BZ997" s="34" t="n">
        <x:f>$B$11*(($A$1078)*$C997/$B$12*$B$7+(1-$A$1078)*$D997/$B$12*$C$7)</x:f>
        <x:v>0</x:v>
      </x:c>
      <x:c r="CA997" s="34" t="n">
        <x:f>$B$11*(($A$1079)*$C997/$B$12*$B$7+(1-$A$1079)*$D997/$B$12*$C$7)</x:f>
        <x:v>0</x:v>
      </x:c>
      <x:c r="CB997" s="34" t="n">
        <x:f>$B$11*(($A$1080)*$C997/$B$12*$B$7+(1-$A$1080)*$D997/$B$12*$C$7)</x:f>
        <x:v>0</x:v>
      </x:c>
      <x:c r="CC997" s="34" t="n">
        <x:f>$B$11*(($A$1081)*$C997/$B$12*$B$7+(1-$A$1081)*$D997/$B$12*$C$7)</x:f>
        <x:v>0</x:v>
      </x:c>
    </x:row>
    <x:row r="998">
      <x:c r="A998" s="34" t="n">
        <x:v>974</x:v>
      </x:c>
      <x:c r="B998" s="39" t="n">
        <x:v>-0.41211359001580444</x:v>
      </x:c>
      <x:c r="C998" s="1" t="n">
        <x:f>SUM(AM998:AV998)</x:f>
        <x:v>0</x:v>
      </x:c>
      <x:c r="D998" s="1" t="n">
        <x:f>SUM(AW998:BF998)</x:f>
        <x:v>1</x:v>
      </x:c>
      <x:c r="E998" s="17" t="n">
        <x:f>(1-C998/$B$12)*$B$8-C998/$B$12*$B$7</x:f>
        <x:v>0.05</x:v>
      </x:c>
      <x:c r="F998" s="17" t="n">
        <x:f>(1-D998/$B$12)*$C$8-D998/$B$12*$C$7</x:f>
        <x:v>0.021000000000000005</x:v>
      </x:c>
      <x:c r="G998" s="32" t="n">
        <x:f>$B$11*($B$10*C998/$B$12*$B$7+(1-$B$10)*D998/$B$12*$C$7)</x:f>
        <x:v>300</x:v>
      </x:c>
      <x:c r="H998" s="17" t="n">
        <x:f>$B$10*E998+(1-$B$10)*F998</x:f>
        <x:v>0.035500000000000004</x:v>
      </x:c>
      <x:c r="I998" s="34"/>
      <x:c r="J998" s="34"/>
      <x:c r="K998" s="34"/>
      <x:c r="L998" s="34"/>
      <x:c r="M998" s="34"/>
      <x:c r="N998" s="34"/>
      <x:c r="O998" s="34"/>
      <x:c r="P998" s="34"/>
      <x:c r="Q998" s="34"/>
      <x:c r="R998" s="39" t="n">
        <x:v>1.75415807946103</x:v>
      </x:c>
      <x:c r="S998" s="39" t="n">
        <x:v>0.0774870095443361</x:v>
      </x:c>
      <x:c r="T998" s="39" t="n">
        <x:v>-1.3542832957539064</x:v>
      </x:c>
      <x:c r="U998" s="39" t="n">
        <x:v>-0.8172279158703467</x:v>
      </x:c>
      <x:c r="V998" s="39" t="n">
        <x:v>-0.7953705084715916</x:v>
      </x:c>
      <x:c r="W998" s="39" t="n">
        <x:v>-0.1587058214443584</x:v>
      </x:c>
      <x:c r="X998" s="39" t="n">
        <x:v>0.7543406555422615</x:v>
      </x:c>
      <x:c r="Y998" s="39" t="n">
        <x:v>-0.8645808647270957</x:v>
      </x:c>
      <x:c r="Z998" s="39" t="n">
        <x:v>-2.313095324299129</x:v>
      </x:c>
      <x:c r="AA998" s="39" t="n">
        <x:v>-0.7595784830690415</x:v>
      </x:c>
      <x:c r="AB998" s="39" t="n">
        <x:v>0.20783238571434215</x:v>
      </x:c>
      <x:c r="AC998" s="39" t="n">
        <x:v>0.6969075482994251</x:v>
      </x:c>
      <x:c r="AD998" s="39" t="n">
        <x:v>0.9772212345179555</x:v>
      </x:c>
      <x:c r="AE998" s="39" t="n">
        <x:v>-1.3949516803594175</x:v>
      </x:c>
      <x:c r="AF998" s="39" t="n">
        <x:v>-0.013038392690248753</x:v>
      </x:c>
      <x:c r="AG998" s="39" t="n">
        <x:v>0.36470971638889255</x:v>
      </x:c>
      <x:c r="AH998" s="39" t="n">
        <x:v>-1.8788026778230889</x:v>
      </x:c>
      <x:c r="AI998" s="39" t="n">
        <x:v>-0.12195371186867263</x:v>
      </x:c>
      <x:c r="AJ998" s="39" t="n">
        <x:v>-0.8561891616246172</x:v>
      </x:c>
      <x:c r="AK998" s="39" t="n">
        <x:v>-1.5972138611824207</x:v>
      </x:c>
      <x:c r="AL998" s="34"/>
      <x:c r="AM998" s="34" t="n">
        <x:f>IF(SQRT($B$9)*$B998+SQRT(1-$B$9)*R998&lt;_xlfn.NORM.S.INV($B$6),1,0)</x:f>
        <x:v>0</x:v>
      </x:c>
      <x:c r="AN998" s="34" t="n">
        <x:f>IF(SQRT($B$9)*$B998+SQRT(1-$B$9)*S998&lt;_xlfn.NORM.S.INV($B$6),1,0)</x:f>
        <x:v>0</x:v>
      </x:c>
      <x:c r="AO998" s="34" t="n">
        <x:f>IF(SQRT($B$9)*$B998+SQRT(1-$B$9)*T998&lt;_xlfn.NORM.S.INV($B$6),1,0)</x:f>
        <x:v>0</x:v>
      </x:c>
      <x:c r="AP998" s="34" t="n">
        <x:f>IF(SQRT($B$9)*$B998+SQRT(1-$B$9)*U998&lt;_xlfn.NORM.S.INV($B$6),1,0)</x:f>
        <x:v>0</x:v>
      </x:c>
      <x:c r="AQ998" s="34" t="n">
        <x:f>IF(SQRT($B$9)*$B998+SQRT(1-$B$9)*V998&lt;_xlfn.NORM.S.INV($B$6),1,0)</x:f>
        <x:v>0</x:v>
      </x:c>
      <x:c r="AR998" s="34" t="n">
        <x:f>IF(SQRT($B$9)*$B998+SQRT(1-$B$9)*W998&lt;_xlfn.NORM.S.INV($B$6),1,0)</x:f>
        <x:v>0</x:v>
      </x:c>
      <x:c r="AS998" s="34" t="n">
        <x:f>IF(SQRT($B$9)*$B998+SQRT(1-$B$9)*X998&lt;_xlfn.NORM.S.INV($B$6),1,0)</x:f>
        <x:v>0</x:v>
      </x:c>
      <x:c r="AT998" s="34" t="n">
        <x:f>IF(SQRT($B$9)*$B998+SQRT(1-$B$9)*Y998&lt;_xlfn.NORM.S.INV($B$6),1,0)</x:f>
        <x:v>0</x:v>
      </x:c>
      <x:c r="AU998" s="34" t="n">
        <x:f>IF(SQRT($B$9)*$B998+SQRT(1-$B$9)*Z998&lt;_xlfn.NORM.S.INV($B$6),1,0)</x:f>
        <x:v>0</x:v>
      </x:c>
      <x:c r="AV998" s="34" t="n">
        <x:f>IF(SQRT($B$9)*$B998+SQRT(1-$B$9)*AA998&lt;_xlfn.NORM.S.INV($B$6),1,0)</x:f>
        <x:v>0</x:v>
      </x:c>
      <x:c r="AW998" s="34" t="n">
        <x:f>IF(SQRT($C$9)*$B998+SQRT(1-$C$9)*AB998&lt;_xlfn.NORM.S.INV($C$6),1,0)</x:f>
        <x:v>0</x:v>
      </x:c>
      <x:c r="AX998" s="34" t="n">
        <x:f>IF(SQRT($C$9)*$B998+SQRT(1-$C$9)*AC998&lt;_xlfn.NORM.S.INV($C$6),1,0)</x:f>
        <x:v>0</x:v>
      </x:c>
      <x:c r="AY998" s="34" t="n">
        <x:f>IF(SQRT($C$9)*$B998+SQRT(1-$C$9)*AD998&lt;_xlfn.NORM.S.INV($C$6),1,0)</x:f>
        <x:v>0</x:v>
      </x:c>
      <x:c r="AZ998" s="34" t="n">
        <x:f>IF(SQRT($C$9)*$B998+SQRT(1-$C$9)*AE998&lt;_xlfn.NORM.S.INV($C$6),1,0)</x:f>
        <x:v>0</x:v>
      </x:c>
      <x:c r="BA998" s="34" t="n">
        <x:f>IF(SQRT($C$9)*$B998+SQRT(1-$C$9)*AF998&lt;_xlfn.NORM.S.INV($C$6),1,0)</x:f>
        <x:v>0</x:v>
      </x:c>
      <x:c r="BB998" s="34" t="n">
        <x:f>IF(SQRT($C$9)*$B998+SQRT(1-$C$9)*AG998&lt;_xlfn.NORM.S.INV($C$6),1,0)</x:f>
        <x:v>0</x:v>
      </x:c>
      <x:c r="BC998" s="34" t="n">
        <x:f>IF(SQRT($C$9)*$B998+SQRT(1-$C$9)*AH998&lt;_xlfn.NORM.S.INV($C$6),1,0)</x:f>
        <x:v>1</x:v>
      </x:c>
      <x:c r="BD998" s="34" t="n">
        <x:f>IF(SQRT($C$9)*$B998+SQRT(1-$C$9)*AI998&lt;_xlfn.NORM.S.INV($C$6),1,0)</x:f>
        <x:v>0</x:v>
      </x:c>
      <x:c r="BE998" s="34" t="n">
        <x:f>IF(SQRT($C$9)*$B998+SQRT(1-$C$9)*AJ998&lt;_xlfn.NORM.S.INV($C$6),1,0)</x:f>
        <x:v>0</x:v>
      </x:c>
      <x:c r="BF998" s="34" t="n">
        <x:f>IF(SQRT($C$9)*$B998+SQRT(1-$C$9)*AK998&lt;_xlfn.NORM.S.INV($C$6),1,0)</x:f>
        <x:v>0</x:v>
      </x:c>
      <x:c r="BG998" s="34"/>
      <x:c r="BH998" s="34"/>
      <x:c r="BI998" s="34" t="n">
        <x:f>$B$11*(($A$1061)*$C998/$B$12*$B$7+(1-$A$1061)*$D998/$B$12*$C$7)</x:f>
        <x:v>600</x:v>
      </x:c>
      <x:c r="BJ998" s="34" t="n">
        <x:f>$B$11*(($A$1062)*$C998/$B$12*$B$7+(1-$A$1062)*$D998/$B$12*$C$7)</x:f>
        <x:v>570</x:v>
      </x:c>
      <x:c r="BK998" s="34" t="n">
        <x:f>$B$11*(($A$1063)*$C998/$B$12*$B$7+(1-$A$1063)*$D998/$B$12*$C$7)</x:f>
        <x:v>540</x:v>
      </x:c>
      <x:c r="BL998" s="34" t="n">
        <x:f>$B$11*(($A$1064)*$C998/$B$12*$B$7+(1-$A$1064)*$D998/$B$12*$C$7)</x:f>
        <x:v>509.99999999999994</x:v>
      </x:c>
      <x:c r="BM998" s="34" t="n">
        <x:f>$B$11*(($A$1065)*$C998/$B$12*$B$7+(1-$A$1065)*$D998/$B$12*$C$7)</x:f>
        <x:v>480</x:v>
      </x:c>
      <x:c r="BN998" s="34" t="n">
        <x:f>$B$11*(($A$1066)*$C998/$B$12*$B$7+(1-$A$1066)*$D998/$B$12*$C$7)</x:f>
        <x:v>450</x:v>
      </x:c>
      <x:c r="BO998" s="34" t="n">
        <x:f>$B$11*(($A$1067)*$C998/$B$12*$B$7+(1-$A$1067)*$D998/$B$12*$C$7)</x:f>
        <x:v>419.99999999999994</x:v>
      </x:c>
      <x:c r="BP998" s="34" t="n">
        <x:f>$B$11*(($A$1068)*$C998/$B$12*$B$7+(1-$A$1068)*$D998/$B$12*$C$7)</x:f>
        <x:v>390</x:v>
      </x:c>
      <x:c r="BQ998" s="34" t="n">
        <x:f>$B$11*(($A$1069)*$C998/$B$12*$B$7+(1-$A$1069)*$D998/$B$12*$C$7)</x:f>
        <x:v>360</x:v>
      </x:c>
      <x:c r="BR998" s="34" t="n">
        <x:f>$B$11*(($A$1070)*$C998/$B$12*$B$7+(1-$A$1070)*$D998/$B$12*$C$7)</x:f>
        <x:v>330</x:v>
      </x:c>
      <x:c r="BS998" s="34" t="n">
        <x:f>$B$11*(($A$1071)*$C998/$B$12*$B$7+(1-$A$1071)*$D998/$B$12*$C$7)</x:f>
        <x:v>300</x:v>
      </x:c>
      <x:c r="BT998" s="34" t="n">
        <x:f>$B$11*(($A$1072)*$C998/$B$12*$B$7+(1-$A$1072)*$D998/$B$12*$C$7)</x:f>
        <x:v>270</x:v>
      </x:c>
      <x:c r="BU998" s="34" t="n">
        <x:f>$B$11*(($A$1073)*$C998/$B$12*$B$7+(1-$A$1073)*$D998/$B$12*$C$7)</x:f>
        <x:v>240</x:v>
      </x:c>
      <x:c r="BV998" s="34" t="n">
        <x:f>$B$11*(($A$1074)*$C998/$B$12*$B$7+(1-$A$1074)*$D998/$B$12*$C$7)</x:f>
        <x:v>209.99999999999997</x:v>
      </x:c>
      <x:c r="BW998" s="34" t="n">
        <x:f>$B$11*(($A$1075)*$C998/$B$12*$B$7+(1-$A$1075)*$D998/$B$12*$C$7)</x:f>
        <x:v>180.00000000000003</x:v>
      </x:c>
      <x:c r="BX998" s="34" t="n">
        <x:f>$B$11*(($A$1076)*$C998/$B$12*$B$7+(1-$A$1076)*$D998/$B$12*$C$7)</x:f>
        <x:v>150</x:v>
      </x:c>
      <x:c r="BY998" s="34" t="n">
        <x:f>$B$11*(($A$1077)*$C998/$B$12*$B$7+(1-$A$1077)*$D998/$B$12*$C$7)</x:f>
        <x:v>119.99999999999999</x:v>
      </x:c>
      <x:c r="BZ998" s="34" t="n">
        <x:f>$B$11*(($A$1078)*$C998/$B$12*$B$7+(1-$A$1078)*$D998/$B$12*$C$7)</x:f>
        <x:v>90.00000000000001</x:v>
      </x:c>
      <x:c r="CA998" s="34" t="n">
        <x:f>$B$11*(($A$1079)*$C998/$B$12*$B$7+(1-$A$1079)*$D998/$B$12*$C$7)</x:f>
        <x:v>59.99999999999999</x:v>
      </x:c>
      <x:c r="CB998" s="34" t="n">
        <x:f>$B$11*(($A$1080)*$C998/$B$12*$B$7+(1-$A$1080)*$D998/$B$12*$C$7)</x:f>
        <x:v>30.00000000000003</x:v>
      </x:c>
      <x:c r="CC998" s="34" t="n">
        <x:f>$B$11*(($A$1081)*$C998/$B$12*$B$7+(1-$A$1081)*$D998/$B$12*$C$7)</x:f>
        <x:v>0</x:v>
      </x:c>
    </x:row>
    <x:row r="999">
      <x:c r="A999" s="34" t="n">
        <x:v>975</x:v>
      </x:c>
      <x:c r="B999" s="39" t="n">
        <x:v>0.8067944103976391</x:v>
      </x:c>
      <x:c r="C999" s="1" t="n">
        <x:f>SUM(AM999:AV999)</x:f>
        <x:v>0</x:v>
      </x:c>
      <x:c r="D999" s="1" t="n">
        <x:f>SUM(AW999:BF999)</x:f>
        <x:v>0</x:v>
      </x:c>
      <x:c r="E999" s="17" t="n">
        <x:f>(1-C999/$B$12)*$B$8-C999/$B$12*$B$7</x:f>
        <x:v>0.05</x:v>
      </x:c>
      <x:c r="F999" s="17" t="n">
        <x:f>(1-D999/$B$12)*$C$8-D999/$B$12*$C$7</x:f>
        <x:v>0.09</x:v>
      </x:c>
      <x:c r="G999" s="32" t="n">
        <x:f>$B$11*($B$10*C999/$B$12*$B$7+(1-$B$10)*D999/$B$12*$C$7)</x:f>
        <x:v>0</x:v>
      </x:c>
      <x:c r="H999" s="17" t="n">
        <x:f>$B$10*E999+(1-$B$10)*F999</x:f>
        <x:v>0.07</x:v>
      </x:c>
      <x:c r="I999" s="34"/>
      <x:c r="J999" s="34"/>
      <x:c r="K999" s="34"/>
      <x:c r="L999" s="34"/>
      <x:c r="M999" s="34"/>
      <x:c r="N999" s="34"/>
      <x:c r="O999" s="34"/>
      <x:c r="P999" s="34"/>
      <x:c r="Q999" s="34"/>
      <x:c r="R999" s="39" t="n">
        <x:v>-0.40571998591436104</x:v>
      </x:c>
      <x:c r="S999" s="39" t="n">
        <x:v>0.4805901363425335</x:v>
      </x:c>
      <x:c r="T999" s="39" t="n">
        <x:v>-0.4294322583549495</x:v>
      </x:c>
      <x:c r="U999" s="39" t="n">
        <x:v>0.4119116488242664</x:v>
      </x:c>
      <x:c r="V999" s="39" t="n">
        <x:v>-0.4187327692680719</x:v>
      </x:c>
      <x:c r="W999" s="39" t="n">
        <x:v>0.3678550765031774</x:v>
      </x:c>
      <x:c r="X999" s="39" t="n">
        <x:v>-0.012272869364739326</x:v>
      </x:c>
      <x:c r="Y999" s="39" t="n">
        <x:v>-1.6635551269828905</x:v>
      </x:c>
      <x:c r="Z999" s="39" t="n">
        <x:v>0.7413789080516789</x:v>
      </x:c>
      <x:c r="AA999" s="39" t="n">
        <x:v>1.9360188688106106</x:v>
      </x:c>
      <x:c r="AB999" s="39" t="n">
        <x:v>-1.0700442986174616</x:v>
      </x:c>
      <x:c r="AC999" s="39" t="n">
        <x:v>-1.114563695271504</x:v>
      </x:c>
      <x:c r="AD999" s="39" t="n">
        <x:v>0.4185850304286782</x:v>
      </x:c>
      <x:c r="AE999" s="39" t="n">
        <x:v>1.5030142819213197</x:v>
      </x:c>
      <x:c r="AF999" s="39" t="n">
        <x:v>-0.4687476992679279</x:v>
      </x:c>
      <x:c r="AG999" s="39" t="n">
        <x:v>1.4623011192775768</x:v>
      </x:c>
      <x:c r="AH999" s="39" t="n">
        <x:v>1.9263892892085241</x:v>
      </x:c>
      <x:c r="AI999" s="39" t="n">
        <x:v>0.9371935310642063</x:v>
      </x:c>
      <x:c r="AJ999" s="39" t="n">
        <x:v>-0.4175272854301569</x:v>
      </x:c>
      <x:c r="AK999" s="39" t="n">
        <x:v>-1.0352544769544363</x:v>
      </x:c>
      <x:c r="AL999" s="34"/>
      <x:c r="AM999" s="34" t="n">
        <x:f>IF(SQRT($B$9)*$B999+SQRT(1-$B$9)*R999&lt;_xlfn.NORM.S.INV($B$6),1,0)</x:f>
        <x:v>0</x:v>
      </x:c>
      <x:c r="AN999" s="34" t="n">
        <x:f>IF(SQRT($B$9)*$B999+SQRT(1-$B$9)*S999&lt;_xlfn.NORM.S.INV($B$6),1,0)</x:f>
        <x:v>0</x:v>
      </x:c>
      <x:c r="AO999" s="34" t="n">
        <x:f>IF(SQRT($B$9)*$B999+SQRT(1-$B$9)*T999&lt;_xlfn.NORM.S.INV($B$6),1,0)</x:f>
        <x:v>0</x:v>
      </x:c>
      <x:c r="AP999" s="34" t="n">
        <x:f>IF(SQRT($B$9)*$B999+SQRT(1-$B$9)*U999&lt;_xlfn.NORM.S.INV($B$6),1,0)</x:f>
        <x:v>0</x:v>
      </x:c>
      <x:c r="AQ999" s="34" t="n">
        <x:f>IF(SQRT($B$9)*$B999+SQRT(1-$B$9)*V999&lt;_xlfn.NORM.S.INV($B$6),1,0)</x:f>
        <x:v>0</x:v>
      </x:c>
      <x:c r="AR999" s="34" t="n">
        <x:f>IF(SQRT($B$9)*$B999+SQRT(1-$B$9)*W999&lt;_xlfn.NORM.S.INV($B$6),1,0)</x:f>
        <x:v>0</x:v>
      </x:c>
      <x:c r="AS999" s="34" t="n">
        <x:f>IF(SQRT($B$9)*$B999+SQRT(1-$B$9)*X999&lt;_xlfn.NORM.S.INV($B$6),1,0)</x:f>
        <x:v>0</x:v>
      </x:c>
      <x:c r="AT999" s="34" t="n">
        <x:f>IF(SQRT($B$9)*$B999+SQRT(1-$B$9)*Y999&lt;_xlfn.NORM.S.INV($B$6),1,0)</x:f>
        <x:v>0</x:v>
      </x:c>
      <x:c r="AU999" s="34" t="n">
        <x:f>IF(SQRT($B$9)*$B999+SQRT(1-$B$9)*Z999&lt;_xlfn.NORM.S.INV($B$6),1,0)</x:f>
        <x:v>0</x:v>
      </x:c>
      <x:c r="AV999" s="34" t="n">
        <x:f>IF(SQRT($B$9)*$B999+SQRT(1-$B$9)*AA999&lt;_xlfn.NORM.S.INV($B$6),1,0)</x:f>
        <x:v>0</x:v>
      </x:c>
      <x:c r="AW999" s="34" t="n">
        <x:f>IF(SQRT($C$9)*$B999+SQRT(1-$C$9)*AB999&lt;_xlfn.NORM.S.INV($C$6),1,0)</x:f>
        <x:v>0</x:v>
      </x:c>
      <x:c r="AX999" s="34" t="n">
        <x:f>IF(SQRT($C$9)*$B999+SQRT(1-$C$9)*AC999&lt;_xlfn.NORM.S.INV($C$6),1,0)</x:f>
        <x:v>0</x:v>
      </x:c>
      <x:c r="AY999" s="34" t="n">
        <x:f>IF(SQRT($C$9)*$B999+SQRT(1-$C$9)*AD999&lt;_xlfn.NORM.S.INV($C$6),1,0)</x:f>
        <x:v>0</x:v>
      </x:c>
      <x:c r="AZ999" s="34" t="n">
        <x:f>IF(SQRT($C$9)*$B999+SQRT(1-$C$9)*AE999&lt;_xlfn.NORM.S.INV($C$6),1,0)</x:f>
        <x:v>0</x:v>
      </x:c>
      <x:c r="BA999" s="34" t="n">
        <x:f>IF(SQRT($C$9)*$B999+SQRT(1-$C$9)*AF999&lt;_xlfn.NORM.S.INV($C$6),1,0)</x:f>
        <x:v>0</x:v>
      </x:c>
      <x:c r="BB999" s="34" t="n">
        <x:f>IF(SQRT($C$9)*$B999+SQRT(1-$C$9)*AG999&lt;_xlfn.NORM.S.INV($C$6),1,0)</x:f>
        <x:v>0</x:v>
      </x:c>
      <x:c r="BC999" s="34" t="n">
        <x:f>IF(SQRT($C$9)*$B999+SQRT(1-$C$9)*AH999&lt;_xlfn.NORM.S.INV($C$6),1,0)</x:f>
        <x:v>0</x:v>
      </x:c>
      <x:c r="BD999" s="34" t="n">
        <x:f>IF(SQRT($C$9)*$B999+SQRT(1-$C$9)*AI999&lt;_xlfn.NORM.S.INV($C$6),1,0)</x:f>
        <x:v>0</x:v>
      </x:c>
      <x:c r="BE999" s="34" t="n">
        <x:f>IF(SQRT($C$9)*$B999+SQRT(1-$C$9)*AJ999&lt;_xlfn.NORM.S.INV($C$6),1,0)</x:f>
        <x:v>0</x:v>
      </x:c>
      <x:c r="BF999" s="34" t="n">
        <x:f>IF(SQRT($C$9)*$B999+SQRT(1-$C$9)*AK999&lt;_xlfn.NORM.S.INV($C$6),1,0)</x:f>
        <x:v>0</x:v>
      </x:c>
      <x:c r="BG999" s="34"/>
      <x:c r="BH999" s="34"/>
      <x:c r="BI999" s="34" t="n">
        <x:f>$B$11*(($A$1061)*$C999/$B$12*$B$7+(1-$A$1061)*$D999/$B$12*$C$7)</x:f>
        <x:v>0</x:v>
      </x:c>
      <x:c r="BJ999" s="34" t="n">
        <x:f>$B$11*(($A$1062)*$C999/$B$12*$B$7+(1-$A$1062)*$D999/$B$12*$C$7)</x:f>
        <x:v>0</x:v>
      </x:c>
      <x:c r="BK999" s="34" t="n">
        <x:f>$B$11*(($A$1063)*$C999/$B$12*$B$7+(1-$A$1063)*$D999/$B$12*$C$7)</x:f>
        <x:v>0</x:v>
      </x:c>
      <x:c r="BL999" s="34" t="n">
        <x:f>$B$11*(($A$1064)*$C999/$B$12*$B$7+(1-$A$1064)*$D999/$B$12*$C$7)</x:f>
        <x:v>0</x:v>
      </x:c>
      <x:c r="BM999" s="34" t="n">
        <x:f>$B$11*(($A$1065)*$C999/$B$12*$B$7+(1-$A$1065)*$D999/$B$12*$C$7)</x:f>
        <x:v>0</x:v>
      </x:c>
      <x:c r="BN999" s="34" t="n">
        <x:f>$B$11*(($A$1066)*$C999/$B$12*$B$7+(1-$A$1066)*$D999/$B$12*$C$7)</x:f>
        <x:v>0</x:v>
      </x:c>
      <x:c r="BO999" s="34" t="n">
        <x:f>$B$11*(($A$1067)*$C999/$B$12*$B$7+(1-$A$1067)*$D999/$B$12*$C$7)</x:f>
        <x:v>0</x:v>
      </x:c>
      <x:c r="BP999" s="34" t="n">
        <x:f>$B$11*(($A$1068)*$C999/$B$12*$B$7+(1-$A$1068)*$D999/$B$12*$C$7)</x:f>
        <x:v>0</x:v>
      </x:c>
      <x:c r="BQ999" s="34" t="n">
        <x:f>$B$11*(($A$1069)*$C999/$B$12*$B$7+(1-$A$1069)*$D999/$B$12*$C$7)</x:f>
        <x:v>0</x:v>
      </x:c>
      <x:c r="BR999" s="34" t="n">
        <x:f>$B$11*(($A$1070)*$C999/$B$12*$B$7+(1-$A$1070)*$D999/$B$12*$C$7)</x:f>
        <x:v>0</x:v>
      </x:c>
      <x:c r="BS999" s="34" t="n">
        <x:f>$B$11*(($A$1071)*$C999/$B$12*$B$7+(1-$A$1071)*$D999/$B$12*$C$7)</x:f>
        <x:v>0</x:v>
      </x:c>
      <x:c r="BT999" s="34" t="n">
        <x:f>$B$11*(($A$1072)*$C999/$B$12*$B$7+(1-$A$1072)*$D999/$B$12*$C$7)</x:f>
        <x:v>0</x:v>
      </x:c>
      <x:c r="BU999" s="34" t="n">
        <x:f>$B$11*(($A$1073)*$C999/$B$12*$B$7+(1-$A$1073)*$D999/$B$12*$C$7)</x:f>
        <x:v>0</x:v>
      </x:c>
      <x:c r="BV999" s="34" t="n">
        <x:f>$B$11*(($A$1074)*$C999/$B$12*$B$7+(1-$A$1074)*$D999/$B$12*$C$7)</x:f>
        <x:v>0</x:v>
      </x:c>
      <x:c r="BW999" s="34" t="n">
        <x:f>$B$11*(($A$1075)*$C999/$B$12*$B$7+(1-$A$1075)*$D999/$B$12*$C$7)</x:f>
        <x:v>0</x:v>
      </x:c>
      <x:c r="BX999" s="34" t="n">
        <x:f>$B$11*(($A$1076)*$C999/$B$12*$B$7+(1-$A$1076)*$D999/$B$12*$C$7)</x:f>
        <x:v>0</x:v>
      </x:c>
      <x:c r="BY999" s="34" t="n">
        <x:f>$B$11*(($A$1077)*$C999/$B$12*$B$7+(1-$A$1077)*$D999/$B$12*$C$7)</x:f>
        <x:v>0</x:v>
      </x:c>
      <x:c r="BZ999" s="34" t="n">
        <x:f>$B$11*(($A$1078)*$C999/$B$12*$B$7+(1-$A$1078)*$D999/$B$12*$C$7)</x:f>
        <x:v>0</x:v>
      </x:c>
      <x:c r="CA999" s="34" t="n">
        <x:f>$B$11*(($A$1079)*$C999/$B$12*$B$7+(1-$A$1079)*$D999/$B$12*$C$7)</x:f>
        <x:v>0</x:v>
      </x:c>
      <x:c r="CB999" s="34" t="n">
        <x:f>$B$11*(($A$1080)*$C999/$B$12*$B$7+(1-$A$1080)*$D999/$B$12*$C$7)</x:f>
        <x:v>0</x:v>
      </x:c>
      <x:c r="CC999" s="34" t="n">
        <x:f>$B$11*(($A$1081)*$C999/$B$12*$B$7+(1-$A$1081)*$D999/$B$12*$C$7)</x:f>
        <x:v>0</x:v>
      </x:c>
    </x:row>
    <x:row r="1000">
      <x:c r="A1000" s="34" t="n">
        <x:v>976</x:v>
      </x:c>
      <x:c r="B1000" s="39" t="n">
        <x:v>1.6276536212912034</x:v>
      </x:c>
      <x:c r="C1000" s="1" t="n">
        <x:f>SUM(AM1000:AV1000)</x:f>
        <x:v>0</x:v>
      </x:c>
      <x:c r="D1000" s="1" t="n">
        <x:f>SUM(AW1000:BF1000)</x:f>
        <x:v>0</x:v>
      </x:c>
      <x:c r="E1000" s="17" t="n">
        <x:f>(1-C1000/$B$12)*$B$8-C1000/$B$12*$B$7</x:f>
        <x:v>0.05</x:v>
      </x:c>
      <x:c r="F1000" s="17" t="n">
        <x:f>(1-D1000/$B$12)*$C$8-D1000/$B$12*$C$7</x:f>
        <x:v>0.09</x:v>
      </x:c>
      <x:c r="G1000" s="32" t="n">
        <x:f>$B$11*($B$10*C1000/$B$12*$B$7+(1-$B$10)*D1000/$B$12*$C$7)</x:f>
        <x:v>0</x:v>
      </x:c>
      <x:c r="H1000" s="17" t="n">
        <x:f>$B$10*E1000+(1-$B$10)*F1000</x:f>
        <x:v>0.07</x:v>
      </x:c>
      <x:c r="I1000" s="34"/>
      <x:c r="J1000" s="34"/>
      <x:c r="K1000" s="34"/>
      <x:c r="L1000" s="34"/>
      <x:c r="M1000" s="34"/>
      <x:c r="N1000" s="34"/>
      <x:c r="O1000" s="34"/>
      <x:c r="P1000" s="34"/>
      <x:c r="Q1000" s="34"/>
      <x:c r="R1000" s="39" t="n">
        <x:v>0.9561006813819319</x:v>
      </x:c>
      <x:c r="S1000" s="39" t="n">
        <x:v>-1.431647339378753</x:v>
      </x:c>
      <x:c r="T1000" s="39" t="n">
        <x:v>1.7731407983973724</x:v>
      </x:c>
      <x:c r="U1000" s="39" t="n">
        <x:v>0.7146716578149902</x:v>
      </x:c>
      <x:c r="V1000" s="39" t="n">
        <x:v>1.1617175189090048</x:v>
      </x:c>
      <x:c r="W1000" s="39" t="n">
        <x:v>-0.24842519646542138</x:v>
      </x:c>
      <x:c r="X1000" s="39" t="n">
        <x:v>-0.4817038246420819</x:v>
      </x:c>
      <x:c r="Y1000" s="39" t="n">
        <x:v>0.23970720361865966</x:v>
      </x:c>
      <x:c r="Z1000" s="39" t="n">
        <x:v>-0.47822279861267014</x:v>
      </x:c>
      <x:c r="AA1000" s="39" t="n">
        <x:v>1.597258844598893</x:v>
      </x:c>
      <x:c r="AB1000" s="39" t="n">
        <x:v>0.5021618718445814</x:v>
      </x:c>
      <x:c r="AC1000" s="39" t="n">
        <x:v>-1.4189169374692696</x:v>
      </x:c>
      <x:c r="AD1000" s="39" t="n">
        <x:v>-0.6953874287408263</x:v>
      </x:c>
      <x:c r="AE1000" s="39" t="n">
        <x:v>-2.0157234196806693</x:v>
      </x:c>
      <x:c r="AF1000" s="39" t="n">
        <x:v>0.616824379033845</x:v>
      </x:c>
      <x:c r="AG1000" s="39" t="n">
        <x:v>0.10611665882764297</x:v>
      </x:c>
      <x:c r="AH1000" s="39" t="n">
        <x:v>-0.04972844024347662</x:v>
      </x:c>
      <x:c r="AI1000" s="39" t="n">
        <x:v>-0.9165768342800091</x:v>
      </x:c>
      <x:c r="AJ1000" s="39" t="n">
        <x:v>1.923750872218184</x:v>
      </x:c>
      <x:c r="AK1000" s="39" t="n">
        <x:v>0.7260367359360494</x:v>
      </x:c>
      <x:c r="AL1000" s="34"/>
      <x:c r="AM1000" s="34" t="n">
        <x:f>IF(SQRT($B$9)*$B1000+SQRT(1-$B$9)*R1000&lt;_xlfn.NORM.S.INV($B$6),1,0)</x:f>
        <x:v>0</x:v>
      </x:c>
      <x:c r="AN1000" s="34" t="n">
        <x:f>IF(SQRT($B$9)*$B1000+SQRT(1-$B$9)*S1000&lt;_xlfn.NORM.S.INV($B$6),1,0)</x:f>
        <x:v>0</x:v>
      </x:c>
      <x:c r="AO1000" s="34" t="n">
        <x:f>IF(SQRT($B$9)*$B1000+SQRT(1-$B$9)*T1000&lt;_xlfn.NORM.S.INV($B$6),1,0)</x:f>
        <x:v>0</x:v>
      </x:c>
      <x:c r="AP1000" s="34" t="n">
        <x:f>IF(SQRT($B$9)*$B1000+SQRT(1-$B$9)*U1000&lt;_xlfn.NORM.S.INV($B$6),1,0)</x:f>
        <x:v>0</x:v>
      </x:c>
      <x:c r="AQ1000" s="34" t="n">
        <x:f>IF(SQRT($B$9)*$B1000+SQRT(1-$B$9)*V1000&lt;_xlfn.NORM.S.INV($B$6),1,0)</x:f>
        <x:v>0</x:v>
      </x:c>
      <x:c r="AR1000" s="34" t="n">
        <x:f>IF(SQRT($B$9)*$B1000+SQRT(1-$B$9)*W1000&lt;_xlfn.NORM.S.INV($B$6),1,0)</x:f>
        <x:v>0</x:v>
      </x:c>
      <x:c r="AS1000" s="34" t="n">
        <x:f>IF(SQRT($B$9)*$B1000+SQRT(1-$B$9)*X1000&lt;_xlfn.NORM.S.INV($B$6),1,0)</x:f>
        <x:v>0</x:v>
      </x:c>
      <x:c r="AT1000" s="34" t="n">
        <x:f>IF(SQRT($B$9)*$B1000+SQRT(1-$B$9)*Y1000&lt;_xlfn.NORM.S.INV($B$6),1,0)</x:f>
        <x:v>0</x:v>
      </x:c>
      <x:c r="AU1000" s="34" t="n">
        <x:f>IF(SQRT($B$9)*$B1000+SQRT(1-$B$9)*Z1000&lt;_xlfn.NORM.S.INV($B$6),1,0)</x:f>
        <x:v>0</x:v>
      </x:c>
      <x:c r="AV1000" s="34" t="n">
        <x:f>IF(SQRT($B$9)*$B1000+SQRT(1-$B$9)*AA1000&lt;_xlfn.NORM.S.INV($B$6),1,0)</x:f>
        <x:v>0</x:v>
      </x:c>
      <x:c r="AW1000" s="34" t="n">
        <x:f>IF(SQRT($C$9)*$B1000+SQRT(1-$C$9)*AB1000&lt;_xlfn.NORM.S.INV($C$6),1,0)</x:f>
        <x:v>0</x:v>
      </x:c>
      <x:c r="AX1000" s="34" t="n">
        <x:f>IF(SQRT($C$9)*$B1000+SQRT(1-$C$9)*AC1000&lt;_xlfn.NORM.S.INV($C$6),1,0)</x:f>
        <x:v>0</x:v>
      </x:c>
      <x:c r="AY1000" s="34" t="n">
        <x:f>IF(SQRT($C$9)*$B1000+SQRT(1-$C$9)*AD1000&lt;_xlfn.NORM.S.INV($C$6),1,0)</x:f>
        <x:v>0</x:v>
      </x:c>
      <x:c r="AZ1000" s="34" t="n">
        <x:f>IF(SQRT($C$9)*$B1000+SQRT(1-$C$9)*AE1000&lt;_xlfn.NORM.S.INV($C$6),1,0)</x:f>
        <x:v>0</x:v>
      </x:c>
      <x:c r="BA1000" s="34" t="n">
        <x:f>IF(SQRT($C$9)*$B1000+SQRT(1-$C$9)*AF1000&lt;_xlfn.NORM.S.INV($C$6),1,0)</x:f>
        <x:v>0</x:v>
      </x:c>
      <x:c r="BB1000" s="34" t="n">
        <x:f>IF(SQRT($C$9)*$B1000+SQRT(1-$C$9)*AG1000&lt;_xlfn.NORM.S.INV($C$6),1,0)</x:f>
        <x:v>0</x:v>
      </x:c>
      <x:c r="BC1000" s="34" t="n">
        <x:f>IF(SQRT($C$9)*$B1000+SQRT(1-$C$9)*AH1000&lt;_xlfn.NORM.S.INV($C$6),1,0)</x:f>
        <x:v>0</x:v>
      </x:c>
      <x:c r="BD1000" s="34" t="n">
        <x:f>IF(SQRT($C$9)*$B1000+SQRT(1-$C$9)*AI1000&lt;_xlfn.NORM.S.INV($C$6),1,0)</x:f>
        <x:v>0</x:v>
      </x:c>
      <x:c r="BE1000" s="34" t="n">
        <x:f>IF(SQRT($C$9)*$B1000+SQRT(1-$C$9)*AJ1000&lt;_xlfn.NORM.S.INV($C$6),1,0)</x:f>
        <x:v>0</x:v>
      </x:c>
      <x:c r="BF1000" s="34" t="n">
        <x:f>IF(SQRT($C$9)*$B1000+SQRT(1-$C$9)*AK1000&lt;_xlfn.NORM.S.INV($C$6),1,0)</x:f>
        <x:v>0</x:v>
      </x:c>
      <x:c r="BG1000" s="34"/>
      <x:c r="BH1000" s="34"/>
      <x:c r="BI1000" s="34" t="n">
        <x:f>$B$11*(($A$1061)*$C1000/$B$12*$B$7+(1-$A$1061)*$D1000/$B$12*$C$7)</x:f>
        <x:v>0</x:v>
      </x:c>
      <x:c r="BJ1000" s="34" t="n">
        <x:f>$B$11*(($A$1062)*$C1000/$B$12*$B$7+(1-$A$1062)*$D1000/$B$12*$C$7)</x:f>
        <x:v>0</x:v>
      </x:c>
      <x:c r="BK1000" s="34" t="n">
        <x:f>$B$11*(($A$1063)*$C1000/$B$12*$B$7+(1-$A$1063)*$D1000/$B$12*$C$7)</x:f>
        <x:v>0</x:v>
      </x:c>
      <x:c r="BL1000" s="34" t="n">
        <x:f>$B$11*(($A$1064)*$C1000/$B$12*$B$7+(1-$A$1064)*$D1000/$B$12*$C$7)</x:f>
        <x:v>0</x:v>
      </x:c>
      <x:c r="BM1000" s="34" t="n">
        <x:f>$B$11*(($A$1065)*$C1000/$B$12*$B$7+(1-$A$1065)*$D1000/$B$12*$C$7)</x:f>
        <x:v>0</x:v>
      </x:c>
      <x:c r="BN1000" s="34" t="n">
        <x:f>$B$11*(($A$1066)*$C1000/$B$12*$B$7+(1-$A$1066)*$D1000/$B$12*$C$7)</x:f>
        <x:v>0</x:v>
      </x:c>
      <x:c r="BO1000" s="34" t="n">
        <x:f>$B$11*(($A$1067)*$C1000/$B$12*$B$7+(1-$A$1067)*$D1000/$B$12*$C$7)</x:f>
        <x:v>0</x:v>
      </x:c>
      <x:c r="BP1000" s="34" t="n">
        <x:f>$B$11*(($A$1068)*$C1000/$B$12*$B$7+(1-$A$1068)*$D1000/$B$12*$C$7)</x:f>
        <x:v>0</x:v>
      </x:c>
      <x:c r="BQ1000" s="34" t="n">
        <x:f>$B$11*(($A$1069)*$C1000/$B$12*$B$7+(1-$A$1069)*$D1000/$B$12*$C$7)</x:f>
        <x:v>0</x:v>
      </x:c>
      <x:c r="BR1000" s="34" t="n">
        <x:f>$B$11*(($A$1070)*$C1000/$B$12*$B$7+(1-$A$1070)*$D1000/$B$12*$C$7)</x:f>
        <x:v>0</x:v>
      </x:c>
      <x:c r="BS1000" s="34" t="n">
        <x:f>$B$11*(($A$1071)*$C1000/$B$12*$B$7+(1-$A$1071)*$D1000/$B$12*$C$7)</x:f>
        <x:v>0</x:v>
      </x:c>
      <x:c r="BT1000" s="34" t="n">
        <x:f>$B$11*(($A$1072)*$C1000/$B$12*$B$7+(1-$A$1072)*$D1000/$B$12*$C$7)</x:f>
        <x:v>0</x:v>
      </x:c>
      <x:c r="BU1000" s="34" t="n">
        <x:f>$B$11*(($A$1073)*$C1000/$B$12*$B$7+(1-$A$1073)*$D1000/$B$12*$C$7)</x:f>
        <x:v>0</x:v>
      </x:c>
      <x:c r="BV1000" s="34" t="n">
        <x:f>$B$11*(($A$1074)*$C1000/$B$12*$B$7+(1-$A$1074)*$D1000/$B$12*$C$7)</x:f>
        <x:v>0</x:v>
      </x:c>
      <x:c r="BW1000" s="34" t="n">
        <x:f>$B$11*(($A$1075)*$C1000/$B$12*$B$7+(1-$A$1075)*$D1000/$B$12*$C$7)</x:f>
        <x:v>0</x:v>
      </x:c>
      <x:c r="BX1000" s="34" t="n">
        <x:f>$B$11*(($A$1076)*$C1000/$B$12*$B$7+(1-$A$1076)*$D1000/$B$12*$C$7)</x:f>
        <x:v>0</x:v>
      </x:c>
      <x:c r="BY1000" s="34" t="n">
        <x:f>$B$11*(($A$1077)*$C1000/$B$12*$B$7+(1-$A$1077)*$D1000/$B$12*$C$7)</x:f>
        <x:v>0</x:v>
      </x:c>
      <x:c r="BZ1000" s="34" t="n">
        <x:f>$B$11*(($A$1078)*$C1000/$B$12*$B$7+(1-$A$1078)*$D1000/$B$12*$C$7)</x:f>
        <x:v>0</x:v>
      </x:c>
      <x:c r="CA1000" s="34" t="n">
        <x:f>$B$11*(($A$1079)*$C1000/$B$12*$B$7+(1-$A$1079)*$D1000/$B$12*$C$7)</x:f>
        <x:v>0</x:v>
      </x:c>
      <x:c r="CB1000" s="34" t="n">
        <x:f>$B$11*(($A$1080)*$C1000/$B$12*$B$7+(1-$A$1080)*$D1000/$B$12*$C$7)</x:f>
        <x:v>0</x:v>
      </x:c>
      <x:c r="CC1000" s="34" t="n">
        <x:f>$B$11*(($A$1081)*$C1000/$B$12*$B$7+(1-$A$1081)*$D1000/$B$12*$C$7)</x:f>
        <x:v>0</x:v>
      </x:c>
    </x:row>
    <x:row r="1001">
      <x:c r="A1001" s="34" t="n">
        <x:v>977</x:v>
      </x:c>
      <x:c r="B1001" s="39" t="n">
        <x:v>0.5332627223876032</x:v>
      </x:c>
      <x:c r="C1001" s="1" t="n">
        <x:f>SUM(AM1001:AV1001)</x:f>
        <x:v>0</x:v>
      </x:c>
      <x:c r="D1001" s="1" t="n">
        <x:f>SUM(AW1001:BF1001)</x:f>
        <x:v>0</x:v>
      </x:c>
      <x:c r="E1001" s="17" t="n">
        <x:f>(1-C1001/$B$12)*$B$8-C1001/$B$12*$B$7</x:f>
        <x:v>0.05</x:v>
      </x:c>
      <x:c r="F1001" s="17" t="n">
        <x:f>(1-D1001/$B$12)*$C$8-D1001/$B$12*$C$7</x:f>
        <x:v>0.09</x:v>
      </x:c>
      <x:c r="G1001" s="32" t="n">
        <x:f>$B$11*($B$10*C1001/$B$12*$B$7+(1-$B$10)*D1001/$B$12*$C$7)</x:f>
        <x:v>0</x:v>
      </x:c>
      <x:c r="H1001" s="17" t="n">
        <x:f>$B$10*E1001+(1-$B$10)*F1001</x:f>
        <x:v>0.07</x:v>
      </x:c>
      <x:c r="I1001" s="34"/>
      <x:c r="J1001" s="34"/>
      <x:c r="K1001" s="34"/>
      <x:c r="L1001" s="34"/>
      <x:c r="M1001" s="34"/>
      <x:c r="N1001" s="34"/>
      <x:c r="O1001" s="34"/>
      <x:c r="P1001" s="34"/>
      <x:c r="Q1001" s="34"/>
      <x:c r="R1001" s="39" t="n">
        <x:v>-0.7050735542544337</x:v>
      </x:c>
      <x:c r="S1001" s="39" t="n">
        <x:v>0.6809821594892598</x:v>
      </x:c>
      <x:c r="T1001" s="39" t="n">
        <x:v>-0.5067656651037444</x:v>
      </x:c>
      <x:c r="U1001" s="39" t="n">
        <x:v>1.7653635775396785</x:v>
      </x:c>
      <x:c r="V1001" s="39" t="n">
        <x:v>0.8138529905773488</x:v>
      </x:c>
      <x:c r="W1001" s="39" t="n">
        <x:v>2.3691688220401095</x:v>
      </x:c>
      <x:c r="X1001" s="39" t="n">
        <x:v>0.6344486465252906</x:v>
      </x:c>
      <x:c r="Y1001" s="39" t="n">
        <x:v>-1.1734448249537541</x:v>
      </x:c>
      <x:c r="Z1001" s="39" t="n">
        <x:v>1.6902263637785848</x:v>
      </x:c>
      <x:c r="AA1001" s="39" t="n">
        <x:v>-0.047023303482028725</x:v>
      </x:c>
      <x:c r="AB1001" s="39" t="n">
        <x:v>1.4991560238426738</x:v>
      </x:c>
      <x:c r="AC1001" s="39" t="n">
        <x:v>-0.07723340994332993</x:v>
      </x:c>
      <x:c r="AD1001" s="39" t="n">
        <x:v>1.3924486497000206</x:v>
      </x:c>
      <x:c r="AE1001" s="39" t="n">
        <x:v>0.9066355529434231</x:v>
      </x:c>
      <x:c r="AF1001" s="39" t="n">
        <x:v>-1.2146861165638767</x:v>
      </x:c>
      <x:c r="AG1001" s="39" t="n">
        <x:v>-0.9105008851036207</x:v>
      </x:c>
      <x:c r="AH1001" s="39" t="n">
        <x:v>0.4487943137132904</x:v>
      </x:c>
      <x:c r="AI1001" s="39" t="n">
        <x:v>-0.5096994385852136</x:v>
      </x:c>
      <x:c r="AJ1001" s="39" t="n">
        <x:v>0.747071989994368</x:v>
      </x:c>
      <x:c r="AK1001" s="39" t="n">
        <x:v>0.8678081766583193</x:v>
      </x:c>
      <x:c r="AL1001" s="34"/>
      <x:c r="AM1001" s="34" t="n">
        <x:f>IF(SQRT($B$9)*$B1001+SQRT(1-$B$9)*R1001&lt;_xlfn.NORM.S.INV($B$6),1,0)</x:f>
        <x:v>0</x:v>
      </x:c>
      <x:c r="AN1001" s="34" t="n">
        <x:f>IF(SQRT($B$9)*$B1001+SQRT(1-$B$9)*S1001&lt;_xlfn.NORM.S.INV($B$6),1,0)</x:f>
        <x:v>0</x:v>
      </x:c>
      <x:c r="AO1001" s="34" t="n">
        <x:f>IF(SQRT($B$9)*$B1001+SQRT(1-$B$9)*T1001&lt;_xlfn.NORM.S.INV($B$6),1,0)</x:f>
        <x:v>0</x:v>
      </x:c>
      <x:c r="AP1001" s="34" t="n">
        <x:f>IF(SQRT($B$9)*$B1001+SQRT(1-$B$9)*U1001&lt;_xlfn.NORM.S.INV($B$6),1,0)</x:f>
        <x:v>0</x:v>
      </x:c>
      <x:c r="AQ1001" s="34" t="n">
        <x:f>IF(SQRT($B$9)*$B1001+SQRT(1-$B$9)*V1001&lt;_xlfn.NORM.S.INV($B$6),1,0)</x:f>
        <x:v>0</x:v>
      </x:c>
      <x:c r="AR1001" s="34" t="n">
        <x:f>IF(SQRT($B$9)*$B1001+SQRT(1-$B$9)*W1001&lt;_xlfn.NORM.S.INV($B$6),1,0)</x:f>
        <x:v>0</x:v>
      </x:c>
      <x:c r="AS1001" s="34" t="n">
        <x:f>IF(SQRT($B$9)*$B1001+SQRT(1-$B$9)*X1001&lt;_xlfn.NORM.S.INV($B$6),1,0)</x:f>
        <x:v>0</x:v>
      </x:c>
      <x:c r="AT1001" s="34" t="n">
        <x:f>IF(SQRT($B$9)*$B1001+SQRT(1-$B$9)*Y1001&lt;_xlfn.NORM.S.INV($B$6),1,0)</x:f>
        <x:v>0</x:v>
      </x:c>
      <x:c r="AU1001" s="34" t="n">
        <x:f>IF(SQRT($B$9)*$B1001+SQRT(1-$B$9)*Z1001&lt;_xlfn.NORM.S.INV($B$6),1,0)</x:f>
        <x:v>0</x:v>
      </x:c>
      <x:c r="AV1001" s="34" t="n">
        <x:f>IF(SQRT($B$9)*$B1001+SQRT(1-$B$9)*AA1001&lt;_xlfn.NORM.S.INV($B$6),1,0)</x:f>
        <x:v>0</x:v>
      </x:c>
      <x:c r="AW1001" s="34" t="n">
        <x:f>IF(SQRT($C$9)*$B1001+SQRT(1-$C$9)*AB1001&lt;_xlfn.NORM.S.INV($C$6),1,0)</x:f>
        <x:v>0</x:v>
      </x:c>
      <x:c r="AX1001" s="34" t="n">
        <x:f>IF(SQRT($C$9)*$B1001+SQRT(1-$C$9)*AC1001&lt;_xlfn.NORM.S.INV($C$6),1,0)</x:f>
        <x:v>0</x:v>
      </x:c>
      <x:c r="AY1001" s="34" t="n">
        <x:f>IF(SQRT($C$9)*$B1001+SQRT(1-$C$9)*AD1001&lt;_xlfn.NORM.S.INV($C$6),1,0)</x:f>
        <x:v>0</x:v>
      </x:c>
      <x:c r="AZ1001" s="34" t="n">
        <x:f>IF(SQRT($C$9)*$B1001+SQRT(1-$C$9)*AE1001&lt;_xlfn.NORM.S.INV($C$6),1,0)</x:f>
        <x:v>0</x:v>
      </x:c>
      <x:c r="BA1001" s="34" t="n">
        <x:f>IF(SQRT($C$9)*$B1001+SQRT(1-$C$9)*AF1001&lt;_xlfn.NORM.S.INV($C$6),1,0)</x:f>
        <x:v>0</x:v>
      </x:c>
      <x:c r="BB1001" s="34" t="n">
        <x:f>IF(SQRT($C$9)*$B1001+SQRT(1-$C$9)*AG1001&lt;_xlfn.NORM.S.INV($C$6),1,0)</x:f>
        <x:v>0</x:v>
      </x:c>
      <x:c r="BC1001" s="34" t="n">
        <x:f>IF(SQRT($C$9)*$B1001+SQRT(1-$C$9)*AH1001&lt;_xlfn.NORM.S.INV($C$6),1,0)</x:f>
        <x:v>0</x:v>
      </x:c>
      <x:c r="BD1001" s="34" t="n">
        <x:f>IF(SQRT($C$9)*$B1001+SQRT(1-$C$9)*AI1001&lt;_xlfn.NORM.S.INV($C$6),1,0)</x:f>
        <x:v>0</x:v>
      </x:c>
      <x:c r="BE1001" s="34" t="n">
        <x:f>IF(SQRT($C$9)*$B1001+SQRT(1-$C$9)*AJ1001&lt;_xlfn.NORM.S.INV($C$6),1,0)</x:f>
        <x:v>0</x:v>
      </x:c>
      <x:c r="BF1001" s="34" t="n">
        <x:f>IF(SQRT($C$9)*$B1001+SQRT(1-$C$9)*AK1001&lt;_xlfn.NORM.S.INV($C$6),1,0)</x:f>
        <x:v>0</x:v>
      </x:c>
      <x:c r="BG1001" s="34"/>
      <x:c r="BH1001" s="34"/>
      <x:c r="BI1001" s="34" t="n">
        <x:f>$B$11*(($A$1061)*$C1001/$B$12*$B$7+(1-$A$1061)*$D1001/$B$12*$C$7)</x:f>
        <x:v>0</x:v>
      </x:c>
      <x:c r="BJ1001" s="34" t="n">
        <x:f>$B$11*(($A$1062)*$C1001/$B$12*$B$7+(1-$A$1062)*$D1001/$B$12*$C$7)</x:f>
        <x:v>0</x:v>
      </x:c>
      <x:c r="BK1001" s="34" t="n">
        <x:f>$B$11*(($A$1063)*$C1001/$B$12*$B$7+(1-$A$1063)*$D1001/$B$12*$C$7)</x:f>
        <x:v>0</x:v>
      </x:c>
      <x:c r="BL1001" s="34" t="n">
        <x:f>$B$11*(($A$1064)*$C1001/$B$12*$B$7+(1-$A$1064)*$D1001/$B$12*$C$7)</x:f>
        <x:v>0</x:v>
      </x:c>
      <x:c r="BM1001" s="34" t="n">
        <x:f>$B$11*(($A$1065)*$C1001/$B$12*$B$7+(1-$A$1065)*$D1001/$B$12*$C$7)</x:f>
        <x:v>0</x:v>
      </x:c>
      <x:c r="BN1001" s="34" t="n">
        <x:f>$B$11*(($A$1066)*$C1001/$B$12*$B$7+(1-$A$1066)*$D1001/$B$12*$C$7)</x:f>
        <x:v>0</x:v>
      </x:c>
      <x:c r="BO1001" s="34" t="n">
        <x:f>$B$11*(($A$1067)*$C1001/$B$12*$B$7+(1-$A$1067)*$D1001/$B$12*$C$7)</x:f>
        <x:v>0</x:v>
      </x:c>
      <x:c r="BP1001" s="34" t="n">
        <x:f>$B$11*(($A$1068)*$C1001/$B$12*$B$7+(1-$A$1068)*$D1001/$B$12*$C$7)</x:f>
        <x:v>0</x:v>
      </x:c>
      <x:c r="BQ1001" s="34" t="n">
        <x:f>$B$11*(($A$1069)*$C1001/$B$12*$B$7+(1-$A$1069)*$D1001/$B$12*$C$7)</x:f>
        <x:v>0</x:v>
      </x:c>
      <x:c r="BR1001" s="34" t="n">
        <x:f>$B$11*(($A$1070)*$C1001/$B$12*$B$7+(1-$A$1070)*$D1001/$B$12*$C$7)</x:f>
        <x:v>0</x:v>
      </x:c>
      <x:c r="BS1001" s="34" t="n">
        <x:f>$B$11*(($A$1071)*$C1001/$B$12*$B$7+(1-$A$1071)*$D1001/$B$12*$C$7)</x:f>
        <x:v>0</x:v>
      </x:c>
      <x:c r="BT1001" s="34" t="n">
        <x:f>$B$11*(($A$1072)*$C1001/$B$12*$B$7+(1-$A$1072)*$D1001/$B$12*$C$7)</x:f>
        <x:v>0</x:v>
      </x:c>
      <x:c r="BU1001" s="34" t="n">
        <x:f>$B$11*(($A$1073)*$C1001/$B$12*$B$7+(1-$A$1073)*$D1001/$B$12*$C$7)</x:f>
        <x:v>0</x:v>
      </x:c>
      <x:c r="BV1001" s="34" t="n">
        <x:f>$B$11*(($A$1074)*$C1001/$B$12*$B$7+(1-$A$1074)*$D1001/$B$12*$C$7)</x:f>
        <x:v>0</x:v>
      </x:c>
      <x:c r="BW1001" s="34" t="n">
        <x:f>$B$11*(($A$1075)*$C1001/$B$12*$B$7+(1-$A$1075)*$D1001/$B$12*$C$7)</x:f>
        <x:v>0</x:v>
      </x:c>
      <x:c r="BX1001" s="34" t="n">
        <x:f>$B$11*(($A$1076)*$C1001/$B$12*$B$7+(1-$A$1076)*$D1001/$B$12*$C$7)</x:f>
        <x:v>0</x:v>
      </x:c>
      <x:c r="BY1001" s="34" t="n">
        <x:f>$B$11*(($A$1077)*$C1001/$B$12*$B$7+(1-$A$1077)*$D1001/$B$12*$C$7)</x:f>
        <x:v>0</x:v>
      </x:c>
      <x:c r="BZ1001" s="34" t="n">
        <x:f>$B$11*(($A$1078)*$C1001/$B$12*$B$7+(1-$A$1078)*$D1001/$B$12*$C$7)</x:f>
        <x:v>0</x:v>
      </x:c>
      <x:c r="CA1001" s="34" t="n">
        <x:f>$B$11*(($A$1079)*$C1001/$B$12*$B$7+(1-$A$1079)*$D1001/$B$12*$C$7)</x:f>
        <x:v>0</x:v>
      </x:c>
      <x:c r="CB1001" s="34" t="n">
        <x:f>$B$11*(($A$1080)*$C1001/$B$12*$B$7+(1-$A$1080)*$D1001/$B$12*$C$7)</x:f>
        <x:v>0</x:v>
      </x:c>
      <x:c r="CC1001" s="34" t="n">
        <x:f>$B$11*(($A$1081)*$C1001/$B$12*$B$7+(1-$A$1081)*$D1001/$B$12*$C$7)</x:f>
        <x:v>0</x:v>
      </x:c>
    </x:row>
    <x:row r="1002">
      <x:c r="A1002" s="34" t="n">
        <x:v>978</x:v>
      </x:c>
      <x:c r="B1002" s="39" t="n">
        <x:v>0.26271653091283026</x:v>
      </x:c>
      <x:c r="C1002" s="1" t="n">
        <x:f>SUM(AM1002:AV1002)</x:f>
        <x:v>0</x:v>
      </x:c>
      <x:c r="D1002" s="1" t="n">
        <x:f>SUM(AW1002:BF1002)</x:f>
        <x:v>1</x:v>
      </x:c>
      <x:c r="E1002" s="17" t="n">
        <x:f>(1-C1002/$B$12)*$B$8-C1002/$B$12*$B$7</x:f>
        <x:v>0.05</x:v>
      </x:c>
      <x:c r="F1002" s="17" t="n">
        <x:f>(1-D1002/$B$12)*$C$8-D1002/$B$12*$C$7</x:f>
        <x:v>0.021000000000000005</x:v>
      </x:c>
      <x:c r="G1002" s="32" t="n">
        <x:f>$B$11*($B$10*C1002/$B$12*$B$7+(1-$B$10)*D1002/$B$12*$C$7)</x:f>
        <x:v>300</x:v>
      </x:c>
      <x:c r="H1002" s="17" t="n">
        <x:f>$B$10*E1002+(1-$B$10)*F1002</x:f>
        <x:v>0.035500000000000004</x:v>
      </x:c>
      <x:c r="I1002" s="34"/>
      <x:c r="J1002" s="34"/>
      <x:c r="K1002" s="34"/>
      <x:c r="L1002" s="34"/>
      <x:c r="M1002" s="34"/>
      <x:c r="N1002" s="34"/>
      <x:c r="O1002" s="34"/>
      <x:c r="P1002" s="34"/>
      <x:c r="Q1002" s="34"/>
      <x:c r="R1002" s="39" t="n">
        <x:v>-0.8534769141572204</x:v>
      </x:c>
      <x:c r="S1002" s="39" t="n">
        <x:v>-0.22498852700261887</x:v>
      </x:c>
      <x:c r="T1002" s="39" t="n">
        <x:v>-0.240082976138657</x:v>
      </x:c>
      <x:c r="U1002" s="39" t="n">
        <x:v>-1.8154732227181891</x:v>
      </x:c>
      <x:c r="V1002" s="39" t="n">
        <x:v>-0.6254503534540174</x:v>
      </x:c>
      <x:c r="W1002" s="39" t="n">
        <x:v>-0.32123464391923706</x:v>
      </x:c>
      <x:c r="X1002" s="39" t="n">
        <x:v>-0.580437290549158</x:v>
      </x:c>
      <x:c r="Y1002" s="39" t="n">
        <x:v>0.47431612549709573</x:v>
      </x:c>
      <x:c r="Z1002" s="39" t="n">
        <x:v>-0.4843777620603298</x:v>
      </x:c>
      <x:c r="AA1002" s="39" t="n">
        <x:v>0.09724818245075623</x:v>
      </x:c>
      <x:c r="AB1002" s="39" t="n">
        <x:v>0.451409282855786</x:v>
      </x:c>
      <x:c r="AC1002" s="39" t="n">
        <x:v>1.0731125364188594</x:v>
      </x:c>
      <x:c r="AD1002" s="39" t="n">
        <x:v>-0.9000021238779445</x:v>
      </x:c>
      <x:c r="AE1002" s="39" t="n">
        <x:v>0.8803992894144583</x:v>
      </x:c>
      <x:c r="AF1002" s="39" t="n">
        <x:v>-2.015228811263827</x:v>
      </x:c>
      <x:c r="AG1002" s="39" t="n">
        <x:v>-0.07952926569445473</x:v>
      </x:c>
      <x:c r="AH1002" s="39" t="n">
        <x:v>0.8052683794633397</x:v>
      </x:c>
      <x:c r="AI1002" s="39" t="n">
        <x:v>1.0753997660070376</x:v>
      </x:c>
      <x:c r="AJ1002" s="39" t="n">
        <x:v>-1.2828400905421404</x:v>
      </x:c>
      <x:c r="AK1002" s="39" t="n">
        <x:v>1.4338111152130035</x:v>
      </x:c>
      <x:c r="AL1002" s="34"/>
      <x:c r="AM1002" s="34" t="n">
        <x:f>IF(SQRT($B$9)*$B1002+SQRT(1-$B$9)*R1002&lt;_xlfn.NORM.S.INV($B$6),1,0)</x:f>
        <x:v>0</x:v>
      </x:c>
      <x:c r="AN1002" s="34" t="n">
        <x:f>IF(SQRT($B$9)*$B1002+SQRT(1-$B$9)*S1002&lt;_xlfn.NORM.S.INV($B$6),1,0)</x:f>
        <x:v>0</x:v>
      </x:c>
      <x:c r="AO1002" s="34" t="n">
        <x:f>IF(SQRT($B$9)*$B1002+SQRT(1-$B$9)*T1002&lt;_xlfn.NORM.S.INV($B$6),1,0)</x:f>
        <x:v>0</x:v>
      </x:c>
      <x:c r="AP1002" s="34" t="n">
        <x:f>IF(SQRT($B$9)*$B1002+SQRT(1-$B$9)*U1002&lt;_xlfn.NORM.S.INV($B$6),1,0)</x:f>
        <x:v>0</x:v>
      </x:c>
      <x:c r="AQ1002" s="34" t="n">
        <x:f>IF(SQRT($B$9)*$B1002+SQRT(1-$B$9)*V1002&lt;_xlfn.NORM.S.INV($B$6),1,0)</x:f>
        <x:v>0</x:v>
      </x:c>
      <x:c r="AR1002" s="34" t="n">
        <x:f>IF(SQRT($B$9)*$B1002+SQRT(1-$B$9)*W1002&lt;_xlfn.NORM.S.INV($B$6),1,0)</x:f>
        <x:v>0</x:v>
      </x:c>
      <x:c r="AS1002" s="34" t="n">
        <x:f>IF(SQRT($B$9)*$B1002+SQRT(1-$B$9)*X1002&lt;_xlfn.NORM.S.INV($B$6),1,0)</x:f>
        <x:v>0</x:v>
      </x:c>
      <x:c r="AT1002" s="34" t="n">
        <x:f>IF(SQRT($B$9)*$B1002+SQRT(1-$B$9)*Y1002&lt;_xlfn.NORM.S.INV($B$6),1,0)</x:f>
        <x:v>0</x:v>
      </x:c>
      <x:c r="AU1002" s="34" t="n">
        <x:f>IF(SQRT($B$9)*$B1002+SQRT(1-$B$9)*Z1002&lt;_xlfn.NORM.S.INV($B$6),1,0)</x:f>
        <x:v>0</x:v>
      </x:c>
      <x:c r="AV1002" s="34" t="n">
        <x:f>IF(SQRT($B$9)*$B1002+SQRT(1-$B$9)*AA1002&lt;_xlfn.NORM.S.INV($B$6),1,0)</x:f>
        <x:v>0</x:v>
      </x:c>
      <x:c r="AW1002" s="34" t="n">
        <x:f>IF(SQRT($C$9)*$B1002+SQRT(1-$C$9)*AB1002&lt;_xlfn.NORM.S.INV($C$6),1,0)</x:f>
        <x:v>0</x:v>
      </x:c>
      <x:c r="AX1002" s="34" t="n">
        <x:f>IF(SQRT($C$9)*$B1002+SQRT(1-$C$9)*AC1002&lt;_xlfn.NORM.S.INV($C$6),1,0)</x:f>
        <x:v>0</x:v>
      </x:c>
      <x:c r="AY1002" s="34" t="n">
        <x:f>IF(SQRT($C$9)*$B1002+SQRT(1-$C$9)*AD1002&lt;_xlfn.NORM.S.INV($C$6),1,0)</x:f>
        <x:v>0</x:v>
      </x:c>
      <x:c r="AZ1002" s="34" t="n">
        <x:f>IF(SQRT($C$9)*$B1002+SQRT(1-$C$9)*AE1002&lt;_xlfn.NORM.S.INV($C$6),1,0)</x:f>
        <x:v>0</x:v>
      </x:c>
      <x:c r="BA1002" s="34" t="n">
        <x:f>IF(SQRT($C$9)*$B1002+SQRT(1-$C$9)*AF1002&lt;_xlfn.NORM.S.INV($C$6),1,0)</x:f>
        <x:v>1</x:v>
      </x:c>
      <x:c r="BB1002" s="34" t="n">
        <x:f>IF(SQRT($C$9)*$B1002+SQRT(1-$C$9)*AG1002&lt;_xlfn.NORM.S.INV($C$6),1,0)</x:f>
        <x:v>0</x:v>
      </x:c>
      <x:c r="BC1002" s="34" t="n">
        <x:f>IF(SQRT($C$9)*$B1002+SQRT(1-$C$9)*AH1002&lt;_xlfn.NORM.S.INV($C$6),1,0)</x:f>
        <x:v>0</x:v>
      </x:c>
      <x:c r="BD1002" s="34" t="n">
        <x:f>IF(SQRT($C$9)*$B1002+SQRT(1-$C$9)*AI1002&lt;_xlfn.NORM.S.INV($C$6),1,0)</x:f>
        <x:v>0</x:v>
      </x:c>
      <x:c r="BE1002" s="34" t="n">
        <x:f>IF(SQRT($C$9)*$B1002+SQRT(1-$C$9)*AJ1002&lt;_xlfn.NORM.S.INV($C$6),1,0)</x:f>
        <x:v>0</x:v>
      </x:c>
      <x:c r="BF1002" s="34" t="n">
        <x:f>IF(SQRT($C$9)*$B1002+SQRT(1-$C$9)*AK1002&lt;_xlfn.NORM.S.INV($C$6),1,0)</x:f>
        <x:v>0</x:v>
      </x:c>
      <x:c r="BG1002" s="34"/>
      <x:c r="BH1002" s="34"/>
      <x:c r="BI1002" s="34" t="n">
        <x:f>$B$11*(($A$1061)*$C1002/$B$12*$B$7+(1-$A$1061)*$D1002/$B$12*$C$7)</x:f>
        <x:v>600</x:v>
      </x:c>
      <x:c r="BJ1002" s="34" t="n">
        <x:f>$B$11*(($A$1062)*$C1002/$B$12*$B$7+(1-$A$1062)*$D1002/$B$12*$C$7)</x:f>
        <x:v>570</x:v>
      </x:c>
      <x:c r="BK1002" s="34" t="n">
        <x:f>$B$11*(($A$1063)*$C1002/$B$12*$B$7+(1-$A$1063)*$D1002/$B$12*$C$7)</x:f>
        <x:v>540</x:v>
      </x:c>
      <x:c r="BL1002" s="34" t="n">
        <x:f>$B$11*(($A$1064)*$C1002/$B$12*$B$7+(1-$A$1064)*$D1002/$B$12*$C$7)</x:f>
        <x:v>509.99999999999994</x:v>
      </x:c>
      <x:c r="BM1002" s="34" t="n">
        <x:f>$B$11*(($A$1065)*$C1002/$B$12*$B$7+(1-$A$1065)*$D1002/$B$12*$C$7)</x:f>
        <x:v>480</x:v>
      </x:c>
      <x:c r="BN1002" s="34" t="n">
        <x:f>$B$11*(($A$1066)*$C1002/$B$12*$B$7+(1-$A$1066)*$D1002/$B$12*$C$7)</x:f>
        <x:v>450</x:v>
      </x:c>
      <x:c r="BO1002" s="34" t="n">
        <x:f>$B$11*(($A$1067)*$C1002/$B$12*$B$7+(1-$A$1067)*$D1002/$B$12*$C$7)</x:f>
        <x:v>419.99999999999994</x:v>
      </x:c>
      <x:c r="BP1002" s="34" t="n">
        <x:f>$B$11*(($A$1068)*$C1002/$B$12*$B$7+(1-$A$1068)*$D1002/$B$12*$C$7)</x:f>
        <x:v>390</x:v>
      </x:c>
      <x:c r="BQ1002" s="34" t="n">
        <x:f>$B$11*(($A$1069)*$C1002/$B$12*$B$7+(1-$A$1069)*$D1002/$B$12*$C$7)</x:f>
        <x:v>360</x:v>
      </x:c>
      <x:c r="BR1002" s="34" t="n">
        <x:f>$B$11*(($A$1070)*$C1002/$B$12*$B$7+(1-$A$1070)*$D1002/$B$12*$C$7)</x:f>
        <x:v>330</x:v>
      </x:c>
      <x:c r="BS1002" s="34" t="n">
        <x:f>$B$11*(($A$1071)*$C1002/$B$12*$B$7+(1-$A$1071)*$D1002/$B$12*$C$7)</x:f>
        <x:v>300</x:v>
      </x:c>
      <x:c r="BT1002" s="34" t="n">
        <x:f>$B$11*(($A$1072)*$C1002/$B$12*$B$7+(1-$A$1072)*$D1002/$B$12*$C$7)</x:f>
        <x:v>270</x:v>
      </x:c>
      <x:c r="BU1002" s="34" t="n">
        <x:f>$B$11*(($A$1073)*$C1002/$B$12*$B$7+(1-$A$1073)*$D1002/$B$12*$C$7)</x:f>
        <x:v>240</x:v>
      </x:c>
      <x:c r="BV1002" s="34" t="n">
        <x:f>$B$11*(($A$1074)*$C1002/$B$12*$B$7+(1-$A$1074)*$D1002/$B$12*$C$7)</x:f>
        <x:v>209.99999999999997</x:v>
      </x:c>
      <x:c r="BW1002" s="34" t="n">
        <x:f>$B$11*(($A$1075)*$C1002/$B$12*$B$7+(1-$A$1075)*$D1002/$B$12*$C$7)</x:f>
        <x:v>180.00000000000003</x:v>
      </x:c>
      <x:c r="BX1002" s="34" t="n">
        <x:f>$B$11*(($A$1076)*$C1002/$B$12*$B$7+(1-$A$1076)*$D1002/$B$12*$C$7)</x:f>
        <x:v>150</x:v>
      </x:c>
      <x:c r="BY1002" s="34" t="n">
        <x:f>$B$11*(($A$1077)*$C1002/$B$12*$B$7+(1-$A$1077)*$D1002/$B$12*$C$7)</x:f>
        <x:v>119.99999999999999</x:v>
      </x:c>
      <x:c r="BZ1002" s="34" t="n">
        <x:f>$B$11*(($A$1078)*$C1002/$B$12*$B$7+(1-$A$1078)*$D1002/$B$12*$C$7)</x:f>
        <x:v>90.00000000000001</x:v>
      </x:c>
      <x:c r="CA1002" s="34" t="n">
        <x:f>$B$11*(($A$1079)*$C1002/$B$12*$B$7+(1-$A$1079)*$D1002/$B$12*$C$7)</x:f>
        <x:v>59.99999999999999</x:v>
      </x:c>
      <x:c r="CB1002" s="34" t="n">
        <x:f>$B$11*(($A$1080)*$C1002/$B$12*$B$7+(1-$A$1080)*$D1002/$B$12*$C$7)</x:f>
        <x:v>30.00000000000003</x:v>
      </x:c>
      <x:c r="CC1002" s="34" t="n">
        <x:f>$B$11*(($A$1081)*$C1002/$B$12*$B$7+(1-$A$1081)*$D1002/$B$12*$C$7)</x:f>
        <x:v>0</x:v>
      </x:c>
    </x:row>
    <x:row r="1003">
      <x:c r="A1003" s="34" t="n">
        <x:v>979</x:v>
      </x:c>
      <x:c r="B1003" s="39" t="n">
        <x:v>0.47387762671055883</x:v>
      </x:c>
      <x:c r="C1003" s="1" t="n">
        <x:f>SUM(AM1003:AV1003)</x:f>
        <x:v>0</x:v>
      </x:c>
      <x:c r="D1003" s="1" t="n">
        <x:f>SUM(AW1003:BF1003)</x:f>
        <x:v>0</x:v>
      </x:c>
      <x:c r="E1003" s="17" t="n">
        <x:f>(1-C1003/$B$12)*$B$8-C1003/$B$12*$B$7</x:f>
        <x:v>0.05</x:v>
      </x:c>
      <x:c r="F1003" s="17" t="n">
        <x:f>(1-D1003/$B$12)*$C$8-D1003/$B$12*$C$7</x:f>
        <x:v>0.09</x:v>
      </x:c>
      <x:c r="G1003" s="32" t="n">
        <x:f>$B$11*($B$10*C1003/$B$12*$B$7+(1-$B$10)*D1003/$B$12*$C$7)</x:f>
        <x:v>0</x:v>
      </x:c>
      <x:c r="H1003" s="17" t="n">
        <x:f>$B$10*E1003+(1-$B$10)*F1003</x:f>
        <x:v>0.07</x:v>
      </x:c>
      <x:c r="I1003" s="34"/>
      <x:c r="J1003" s="34"/>
      <x:c r="K1003" s="34"/>
      <x:c r="L1003" s="34"/>
      <x:c r="M1003" s="34"/>
      <x:c r="N1003" s="34"/>
      <x:c r="O1003" s="34"/>
      <x:c r="P1003" s="34"/>
      <x:c r="Q1003" s="34"/>
      <x:c r="R1003" s="39" t="n">
        <x:v>0.8611912819662121</x:v>
      </x:c>
      <x:c r="S1003" s="39" t="n">
        <x:v>1.182794440852951</x:v>
      </x:c>
      <x:c r="T1003" s="39" t="n">
        <x:v>0.8407654096374411</x:v>
      </x:c>
      <x:c r="U1003" s="39" t="n">
        <x:v>-0.824806821953821</x:v>
      </x:c>
      <x:c r="V1003" s="39" t="n">
        <x:v>0.2887568446350242</x:v>
      </x:c>
      <x:c r="W1003" s="39" t="n">
        <x:v>0.9775897158647859</x:v>
      </x:c>
      <x:c r="X1003" s="39" t="n">
        <x:v>0.6159547541125672</x:v>
      </x:c>
      <x:c r="Y1003" s="39" t="n">
        <x:v>0.44282766419294983</x:v>
      </x:c>
      <x:c r="Z1003" s="39" t="n">
        <x:v>-0.6721491928844309</x:v>
      </x:c>
      <x:c r="AA1003" s="39" t="n">
        <x:v>-0.3794443979738915</x:v>
      </x:c>
      <x:c r="AB1003" s="39" t="n">
        <x:v>0.1881119528267527</x:v>
      </x:c>
      <x:c r="AC1003" s="39" t="n">
        <x:v>-0.06507122798963087</x:v>
      </x:c>
      <x:c r="AD1003" s="39" t="n">
        <x:v>-0.6308272079770993</x:v>
      </x:c>
      <x:c r="AE1003" s="39" t="n">
        <x:v>1.9189708609080303</x:v>
      </x:c>
      <x:c r="AF1003" s="39" t="n">
        <x:v>0.3300665851629855</x:v>
      </x:c>
      <x:c r="AG1003" s="39" t="n">
        <x:v>0.9165817865783287</x:v>
      </x:c>
      <x:c r="AH1003" s="39" t="n">
        <x:v>-0.07299889253297588</x:v>
      </x:c>
      <x:c r="AI1003" s="39" t="n">
        <x:v>-1.1488232369527012</x:v>
      </x:c>
      <x:c r="AJ1003" s="39" t="n">
        <x:v>0.3321026554486752</x:v>
      </x:c>
      <x:c r="AK1003" s="39" t="n">
        <x:v>-0.21155271244190002</x:v>
      </x:c>
      <x:c r="AL1003" s="34"/>
      <x:c r="AM1003" s="34" t="n">
        <x:f>IF(SQRT($B$9)*$B1003+SQRT(1-$B$9)*R1003&lt;_xlfn.NORM.S.INV($B$6),1,0)</x:f>
        <x:v>0</x:v>
      </x:c>
      <x:c r="AN1003" s="34" t="n">
        <x:f>IF(SQRT($B$9)*$B1003+SQRT(1-$B$9)*S1003&lt;_xlfn.NORM.S.INV($B$6),1,0)</x:f>
        <x:v>0</x:v>
      </x:c>
      <x:c r="AO1003" s="34" t="n">
        <x:f>IF(SQRT($B$9)*$B1003+SQRT(1-$B$9)*T1003&lt;_xlfn.NORM.S.INV($B$6),1,0)</x:f>
        <x:v>0</x:v>
      </x:c>
      <x:c r="AP1003" s="34" t="n">
        <x:f>IF(SQRT($B$9)*$B1003+SQRT(1-$B$9)*U1003&lt;_xlfn.NORM.S.INV($B$6),1,0)</x:f>
        <x:v>0</x:v>
      </x:c>
      <x:c r="AQ1003" s="34" t="n">
        <x:f>IF(SQRT($B$9)*$B1003+SQRT(1-$B$9)*V1003&lt;_xlfn.NORM.S.INV($B$6),1,0)</x:f>
        <x:v>0</x:v>
      </x:c>
      <x:c r="AR1003" s="34" t="n">
        <x:f>IF(SQRT($B$9)*$B1003+SQRT(1-$B$9)*W1003&lt;_xlfn.NORM.S.INV($B$6),1,0)</x:f>
        <x:v>0</x:v>
      </x:c>
      <x:c r="AS1003" s="34" t="n">
        <x:f>IF(SQRT($B$9)*$B1003+SQRT(1-$B$9)*X1003&lt;_xlfn.NORM.S.INV($B$6),1,0)</x:f>
        <x:v>0</x:v>
      </x:c>
      <x:c r="AT1003" s="34" t="n">
        <x:f>IF(SQRT($B$9)*$B1003+SQRT(1-$B$9)*Y1003&lt;_xlfn.NORM.S.INV($B$6),1,0)</x:f>
        <x:v>0</x:v>
      </x:c>
      <x:c r="AU1003" s="34" t="n">
        <x:f>IF(SQRT($B$9)*$B1003+SQRT(1-$B$9)*Z1003&lt;_xlfn.NORM.S.INV($B$6),1,0)</x:f>
        <x:v>0</x:v>
      </x:c>
      <x:c r="AV1003" s="34" t="n">
        <x:f>IF(SQRT($B$9)*$B1003+SQRT(1-$B$9)*AA1003&lt;_xlfn.NORM.S.INV($B$6),1,0)</x:f>
        <x:v>0</x:v>
      </x:c>
      <x:c r="AW1003" s="34" t="n">
        <x:f>IF(SQRT($C$9)*$B1003+SQRT(1-$C$9)*AB1003&lt;_xlfn.NORM.S.INV($C$6),1,0)</x:f>
        <x:v>0</x:v>
      </x:c>
      <x:c r="AX1003" s="34" t="n">
        <x:f>IF(SQRT($C$9)*$B1003+SQRT(1-$C$9)*AC1003&lt;_xlfn.NORM.S.INV($C$6),1,0)</x:f>
        <x:v>0</x:v>
      </x:c>
      <x:c r="AY1003" s="34" t="n">
        <x:f>IF(SQRT($C$9)*$B1003+SQRT(1-$C$9)*AD1003&lt;_xlfn.NORM.S.INV($C$6),1,0)</x:f>
        <x:v>0</x:v>
      </x:c>
      <x:c r="AZ1003" s="34" t="n">
        <x:f>IF(SQRT($C$9)*$B1003+SQRT(1-$C$9)*AE1003&lt;_xlfn.NORM.S.INV($C$6),1,0)</x:f>
        <x:v>0</x:v>
      </x:c>
      <x:c r="BA1003" s="34" t="n">
        <x:f>IF(SQRT($C$9)*$B1003+SQRT(1-$C$9)*AF1003&lt;_xlfn.NORM.S.INV($C$6),1,0)</x:f>
        <x:v>0</x:v>
      </x:c>
      <x:c r="BB1003" s="34" t="n">
        <x:f>IF(SQRT($C$9)*$B1003+SQRT(1-$C$9)*AG1003&lt;_xlfn.NORM.S.INV($C$6),1,0)</x:f>
        <x:v>0</x:v>
      </x:c>
      <x:c r="BC1003" s="34" t="n">
        <x:f>IF(SQRT($C$9)*$B1003+SQRT(1-$C$9)*AH1003&lt;_xlfn.NORM.S.INV($C$6),1,0)</x:f>
        <x:v>0</x:v>
      </x:c>
      <x:c r="BD1003" s="34" t="n">
        <x:f>IF(SQRT($C$9)*$B1003+SQRT(1-$C$9)*AI1003&lt;_xlfn.NORM.S.INV($C$6),1,0)</x:f>
        <x:v>0</x:v>
      </x:c>
      <x:c r="BE1003" s="34" t="n">
        <x:f>IF(SQRT($C$9)*$B1003+SQRT(1-$C$9)*AJ1003&lt;_xlfn.NORM.S.INV($C$6),1,0)</x:f>
        <x:v>0</x:v>
      </x:c>
      <x:c r="BF1003" s="34" t="n">
        <x:f>IF(SQRT($C$9)*$B1003+SQRT(1-$C$9)*AK1003&lt;_xlfn.NORM.S.INV($C$6),1,0)</x:f>
        <x:v>0</x:v>
      </x:c>
      <x:c r="BG1003" s="34"/>
      <x:c r="BH1003" s="34"/>
      <x:c r="BI1003" s="34" t="n">
        <x:f>$B$11*(($A$1061)*$C1003/$B$12*$B$7+(1-$A$1061)*$D1003/$B$12*$C$7)</x:f>
        <x:v>0</x:v>
      </x:c>
      <x:c r="BJ1003" s="34" t="n">
        <x:f>$B$11*(($A$1062)*$C1003/$B$12*$B$7+(1-$A$1062)*$D1003/$B$12*$C$7)</x:f>
        <x:v>0</x:v>
      </x:c>
      <x:c r="BK1003" s="34" t="n">
        <x:f>$B$11*(($A$1063)*$C1003/$B$12*$B$7+(1-$A$1063)*$D1003/$B$12*$C$7)</x:f>
        <x:v>0</x:v>
      </x:c>
      <x:c r="BL1003" s="34" t="n">
        <x:f>$B$11*(($A$1064)*$C1003/$B$12*$B$7+(1-$A$1064)*$D1003/$B$12*$C$7)</x:f>
        <x:v>0</x:v>
      </x:c>
      <x:c r="BM1003" s="34" t="n">
        <x:f>$B$11*(($A$1065)*$C1003/$B$12*$B$7+(1-$A$1065)*$D1003/$B$12*$C$7)</x:f>
        <x:v>0</x:v>
      </x:c>
      <x:c r="BN1003" s="34" t="n">
        <x:f>$B$11*(($A$1066)*$C1003/$B$12*$B$7+(1-$A$1066)*$D1003/$B$12*$C$7)</x:f>
        <x:v>0</x:v>
      </x:c>
      <x:c r="BO1003" s="34" t="n">
        <x:f>$B$11*(($A$1067)*$C1003/$B$12*$B$7+(1-$A$1067)*$D1003/$B$12*$C$7)</x:f>
        <x:v>0</x:v>
      </x:c>
      <x:c r="BP1003" s="34" t="n">
        <x:f>$B$11*(($A$1068)*$C1003/$B$12*$B$7+(1-$A$1068)*$D1003/$B$12*$C$7)</x:f>
        <x:v>0</x:v>
      </x:c>
      <x:c r="BQ1003" s="34" t="n">
        <x:f>$B$11*(($A$1069)*$C1003/$B$12*$B$7+(1-$A$1069)*$D1003/$B$12*$C$7)</x:f>
        <x:v>0</x:v>
      </x:c>
      <x:c r="BR1003" s="34" t="n">
        <x:f>$B$11*(($A$1070)*$C1003/$B$12*$B$7+(1-$A$1070)*$D1003/$B$12*$C$7)</x:f>
        <x:v>0</x:v>
      </x:c>
      <x:c r="BS1003" s="34" t="n">
        <x:f>$B$11*(($A$1071)*$C1003/$B$12*$B$7+(1-$A$1071)*$D1003/$B$12*$C$7)</x:f>
        <x:v>0</x:v>
      </x:c>
      <x:c r="BT1003" s="34" t="n">
        <x:f>$B$11*(($A$1072)*$C1003/$B$12*$B$7+(1-$A$1072)*$D1003/$B$12*$C$7)</x:f>
        <x:v>0</x:v>
      </x:c>
      <x:c r="BU1003" s="34" t="n">
        <x:f>$B$11*(($A$1073)*$C1003/$B$12*$B$7+(1-$A$1073)*$D1003/$B$12*$C$7)</x:f>
        <x:v>0</x:v>
      </x:c>
      <x:c r="BV1003" s="34" t="n">
        <x:f>$B$11*(($A$1074)*$C1003/$B$12*$B$7+(1-$A$1074)*$D1003/$B$12*$C$7)</x:f>
        <x:v>0</x:v>
      </x:c>
      <x:c r="BW1003" s="34" t="n">
        <x:f>$B$11*(($A$1075)*$C1003/$B$12*$B$7+(1-$A$1075)*$D1003/$B$12*$C$7)</x:f>
        <x:v>0</x:v>
      </x:c>
      <x:c r="BX1003" s="34" t="n">
        <x:f>$B$11*(($A$1076)*$C1003/$B$12*$B$7+(1-$A$1076)*$D1003/$B$12*$C$7)</x:f>
        <x:v>0</x:v>
      </x:c>
      <x:c r="BY1003" s="34" t="n">
        <x:f>$B$11*(($A$1077)*$C1003/$B$12*$B$7+(1-$A$1077)*$D1003/$B$12*$C$7)</x:f>
        <x:v>0</x:v>
      </x:c>
      <x:c r="BZ1003" s="34" t="n">
        <x:f>$B$11*(($A$1078)*$C1003/$B$12*$B$7+(1-$A$1078)*$D1003/$B$12*$C$7)</x:f>
        <x:v>0</x:v>
      </x:c>
      <x:c r="CA1003" s="34" t="n">
        <x:f>$B$11*(($A$1079)*$C1003/$B$12*$B$7+(1-$A$1079)*$D1003/$B$12*$C$7)</x:f>
        <x:v>0</x:v>
      </x:c>
      <x:c r="CB1003" s="34" t="n">
        <x:f>$B$11*(($A$1080)*$C1003/$B$12*$B$7+(1-$A$1080)*$D1003/$B$12*$C$7)</x:f>
        <x:v>0</x:v>
      </x:c>
      <x:c r="CC1003" s="34" t="n">
        <x:f>$B$11*(($A$1081)*$C1003/$B$12*$B$7+(1-$A$1081)*$D1003/$B$12*$C$7)</x:f>
        <x:v>0</x:v>
      </x:c>
    </x:row>
    <x:row r="1004">
      <x:c r="A1004" s="34" t="n">
        <x:v>980</x:v>
      </x:c>
      <x:c r="B1004" s="39" t="n">
        <x:v>-1.3020437444335262</x:v>
      </x:c>
      <x:c r="C1004" s="1" t="n">
        <x:f>SUM(AM1004:AV1004)</x:f>
        <x:v>0</x:v>
      </x:c>
      <x:c r="D1004" s="1" t="n">
        <x:f>SUM(AW1004:BF1004)</x:f>
        <x:v>0</x:v>
      </x:c>
      <x:c r="E1004" s="17" t="n">
        <x:f>(1-C1004/$B$12)*$B$8-C1004/$B$12*$B$7</x:f>
        <x:v>0.05</x:v>
      </x:c>
      <x:c r="F1004" s="17" t="n">
        <x:f>(1-D1004/$B$12)*$C$8-D1004/$B$12*$C$7</x:f>
        <x:v>0.09</x:v>
      </x:c>
      <x:c r="G1004" s="32" t="n">
        <x:f>$B$11*($B$10*C1004/$B$12*$B$7+(1-$B$10)*D1004/$B$12*$C$7)</x:f>
        <x:v>0</x:v>
      </x:c>
      <x:c r="H1004" s="17" t="n">
        <x:f>$B$10*E1004+(1-$B$10)*F1004</x:f>
        <x:v>0.07</x:v>
      </x:c>
      <x:c r="I1004" s="34"/>
      <x:c r="J1004" s="34"/>
      <x:c r="K1004" s="34"/>
      <x:c r="L1004" s="34"/>
      <x:c r="M1004" s="34"/>
      <x:c r="N1004" s="34"/>
      <x:c r="O1004" s="34"/>
      <x:c r="P1004" s="34"/>
      <x:c r="Q1004" s="34"/>
      <x:c r="R1004" s="39" t="n">
        <x:v>0.34305478552111324</x:v>
      </x:c>
      <x:c r="S1004" s="39" t="n">
        <x:v>1.8909855507645186</x:v>
      </x:c>
      <x:c r="T1004" s="39" t="n">
        <x:v>0.7318209656752379</x:v>
      </x:c>
      <x:c r="U1004" s="39" t="n">
        <x:v>-0.01859298373136373</x:v>
      </x:c>
      <x:c r="V1004" s="39" t="n">
        <x:v>-0.23101515431346775</x:v>
      </x:c>
      <x:c r="W1004" s="39" t="n">
        <x:v>0.5011422666345817</x:v>
      </x:c>
      <x:c r="X1004" s="39" t="n">
        <x:v>0.07760321994118702</x:v>
      </x:c>
      <x:c r="Y1004" s="39" t="n">
        <x:v>0.1929647269182569</x:v>
      </x:c>
      <x:c r="Z1004" s="39" t="n">
        <x:v>-1.1404494286608642</x:v>
      </x:c>
      <x:c r="AA1004" s="39" t="n">
        <x:v>1.4399686077278961</x:v>
      </x:c>
      <x:c r="AB1004" s="39" t="n">
        <x:v>-1.0466063152854579</x:v>
      </x:c>
      <x:c r="AC1004" s="39" t="n">
        <x:v>0.5604038194831704</x:v>
      </x:c>
      <x:c r="AD1004" s="39" t="n">
        <x:v>-0.4652042818419208</x:v>
      </x:c>
      <x:c r="AE1004" s="39" t="n">
        <x:v>0.22080118983519928</x:v>
      </x:c>
      <x:c r="AF1004" s="39" t="n">
        <x:v>0.5840099419055789</x:v>
      </x:c>
      <x:c r="AG1004" s="39" t="n">
        <x:v>-0.6277068461484868</x:v>
      </x:c>
      <x:c r="AH1004" s="39" t="n">
        <x:v>1.8796156421655776</x:v>
      </x:c>
      <x:c r="AI1004" s="39" t="n">
        <x:v>-0.8201968480641826</x:v>
      </x:c>
      <x:c r="AJ1004" s="39" t="n">
        <x:v>2.568571343471369</x:v>
      </x:c>
      <x:c r="AK1004" s="39" t="n">
        <x:v>-1.104765226389711</x:v>
      </x:c>
      <x:c r="AL1004" s="34"/>
      <x:c r="AM1004" s="34" t="n">
        <x:f>IF(SQRT($B$9)*$B1004+SQRT(1-$B$9)*R1004&lt;_xlfn.NORM.S.INV($B$6),1,0)</x:f>
        <x:v>0</x:v>
      </x:c>
      <x:c r="AN1004" s="34" t="n">
        <x:f>IF(SQRT($B$9)*$B1004+SQRT(1-$B$9)*S1004&lt;_xlfn.NORM.S.INV($B$6),1,0)</x:f>
        <x:v>0</x:v>
      </x:c>
      <x:c r="AO1004" s="34" t="n">
        <x:f>IF(SQRT($B$9)*$B1004+SQRT(1-$B$9)*T1004&lt;_xlfn.NORM.S.INV($B$6),1,0)</x:f>
        <x:v>0</x:v>
      </x:c>
      <x:c r="AP1004" s="34" t="n">
        <x:f>IF(SQRT($B$9)*$B1004+SQRT(1-$B$9)*U1004&lt;_xlfn.NORM.S.INV($B$6),1,0)</x:f>
        <x:v>0</x:v>
      </x:c>
      <x:c r="AQ1004" s="34" t="n">
        <x:f>IF(SQRT($B$9)*$B1004+SQRT(1-$B$9)*V1004&lt;_xlfn.NORM.S.INV($B$6),1,0)</x:f>
        <x:v>0</x:v>
      </x:c>
      <x:c r="AR1004" s="34" t="n">
        <x:f>IF(SQRT($B$9)*$B1004+SQRT(1-$B$9)*W1004&lt;_xlfn.NORM.S.INV($B$6),1,0)</x:f>
        <x:v>0</x:v>
      </x:c>
      <x:c r="AS1004" s="34" t="n">
        <x:f>IF(SQRT($B$9)*$B1004+SQRT(1-$B$9)*X1004&lt;_xlfn.NORM.S.INV($B$6),1,0)</x:f>
        <x:v>0</x:v>
      </x:c>
      <x:c r="AT1004" s="34" t="n">
        <x:f>IF(SQRT($B$9)*$B1004+SQRT(1-$B$9)*Y1004&lt;_xlfn.NORM.S.INV($B$6),1,0)</x:f>
        <x:v>0</x:v>
      </x:c>
      <x:c r="AU1004" s="34" t="n">
        <x:f>IF(SQRT($B$9)*$B1004+SQRT(1-$B$9)*Z1004&lt;_xlfn.NORM.S.INV($B$6),1,0)</x:f>
        <x:v>0</x:v>
      </x:c>
      <x:c r="AV1004" s="34" t="n">
        <x:f>IF(SQRT($B$9)*$B1004+SQRT(1-$B$9)*AA1004&lt;_xlfn.NORM.S.INV($B$6),1,0)</x:f>
        <x:v>0</x:v>
      </x:c>
      <x:c r="AW1004" s="34" t="n">
        <x:f>IF(SQRT($C$9)*$B1004+SQRT(1-$C$9)*AB1004&lt;_xlfn.NORM.S.INV($C$6),1,0)</x:f>
        <x:v>0</x:v>
      </x:c>
      <x:c r="AX1004" s="34" t="n">
        <x:f>IF(SQRT($C$9)*$B1004+SQRT(1-$C$9)*AC1004&lt;_xlfn.NORM.S.INV($C$6),1,0)</x:f>
        <x:v>0</x:v>
      </x:c>
      <x:c r="AY1004" s="34" t="n">
        <x:f>IF(SQRT($C$9)*$B1004+SQRT(1-$C$9)*AD1004&lt;_xlfn.NORM.S.INV($C$6),1,0)</x:f>
        <x:v>0</x:v>
      </x:c>
      <x:c r="AZ1004" s="34" t="n">
        <x:f>IF(SQRT($C$9)*$B1004+SQRT(1-$C$9)*AE1004&lt;_xlfn.NORM.S.INV($C$6),1,0)</x:f>
        <x:v>0</x:v>
      </x:c>
      <x:c r="BA1004" s="34" t="n">
        <x:f>IF(SQRT($C$9)*$B1004+SQRT(1-$C$9)*AF1004&lt;_xlfn.NORM.S.INV($C$6),1,0)</x:f>
        <x:v>0</x:v>
      </x:c>
      <x:c r="BB1004" s="34" t="n">
        <x:f>IF(SQRT($C$9)*$B1004+SQRT(1-$C$9)*AG1004&lt;_xlfn.NORM.S.INV($C$6),1,0)</x:f>
        <x:v>0</x:v>
      </x:c>
      <x:c r="BC1004" s="34" t="n">
        <x:f>IF(SQRT($C$9)*$B1004+SQRT(1-$C$9)*AH1004&lt;_xlfn.NORM.S.INV($C$6),1,0)</x:f>
        <x:v>0</x:v>
      </x:c>
      <x:c r="BD1004" s="34" t="n">
        <x:f>IF(SQRT($C$9)*$B1004+SQRT(1-$C$9)*AI1004&lt;_xlfn.NORM.S.INV($C$6),1,0)</x:f>
        <x:v>0</x:v>
      </x:c>
      <x:c r="BE1004" s="34" t="n">
        <x:f>IF(SQRT($C$9)*$B1004+SQRT(1-$C$9)*AJ1004&lt;_xlfn.NORM.S.INV($C$6),1,0)</x:f>
        <x:v>0</x:v>
      </x:c>
      <x:c r="BF1004" s="34" t="n">
        <x:f>IF(SQRT($C$9)*$B1004+SQRT(1-$C$9)*AK1004&lt;_xlfn.NORM.S.INV($C$6),1,0)</x:f>
        <x:v>0</x:v>
      </x:c>
      <x:c r="BG1004" s="34"/>
      <x:c r="BH1004" s="34"/>
      <x:c r="BI1004" s="34" t="n">
        <x:f>$B$11*(($A$1061)*$C1004/$B$12*$B$7+(1-$A$1061)*$D1004/$B$12*$C$7)</x:f>
        <x:v>0</x:v>
      </x:c>
      <x:c r="BJ1004" s="34" t="n">
        <x:f>$B$11*(($A$1062)*$C1004/$B$12*$B$7+(1-$A$1062)*$D1004/$B$12*$C$7)</x:f>
        <x:v>0</x:v>
      </x:c>
      <x:c r="BK1004" s="34" t="n">
        <x:f>$B$11*(($A$1063)*$C1004/$B$12*$B$7+(1-$A$1063)*$D1004/$B$12*$C$7)</x:f>
        <x:v>0</x:v>
      </x:c>
      <x:c r="BL1004" s="34" t="n">
        <x:f>$B$11*(($A$1064)*$C1004/$B$12*$B$7+(1-$A$1064)*$D1004/$B$12*$C$7)</x:f>
        <x:v>0</x:v>
      </x:c>
      <x:c r="BM1004" s="34" t="n">
        <x:f>$B$11*(($A$1065)*$C1004/$B$12*$B$7+(1-$A$1065)*$D1004/$B$12*$C$7)</x:f>
        <x:v>0</x:v>
      </x:c>
      <x:c r="BN1004" s="34" t="n">
        <x:f>$B$11*(($A$1066)*$C1004/$B$12*$B$7+(1-$A$1066)*$D1004/$B$12*$C$7)</x:f>
        <x:v>0</x:v>
      </x:c>
      <x:c r="BO1004" s="34" t="n">
        <x:f>$B$11*(($A$1067)*$C1004/$B$12*$B$7+(1-$A$1067)*$D1004/$B$12*$C$7)</x:f>
        <x:v>0</x:v>
      </x:c>
      <x:c r="BP1004" s="34" t="n">
        <x:f>$B$11*(($A$1068)*$C1004/$B$12*$B$7+(1-$A$1068)*$D1004/$B$12*$C$7)</x:f>
        <x:v>0</x:v>
      </x:c>
      <x:c r="BQ1004" s="34" t="n">
        <x:f>$B$11*(($A$1069)*$C1004/$B$12*$B$7+(1-$A$1069)*$D1004/$B$12*$C$7)</x:f>
        <x:v>0</x:v>
      </x:c>
      <x:c r="BR1004" s="34" t="n">
        <x:f>$B$11*(($A$1070)*$C1004/$B$12*$B$7+(1-$A$1070)*$D1004/$B$12*$C$7)</x:f>
        <x:v>0</x:v>
      </x:c>
      <x:c r="BS1004" s="34" t="n">
        <x:f>$B$11*(($A$1071)*$C1004/$B$12*$B$7+(1-$A$1071)*$D1004/$B$12*$C$7)</x:f>
        <x:v>0</x:v>
      </x:c>
      <x:c r="BT1004" s="34" t="n">
        <x:f>$B$11*(($A$1072)*$C1004/$B$12*$B$7+(1-$A$1072)*$D1004/$B$12*$C$7)</x:f>
        <x:v>0</x:v>
      </x:c>
      <x:c r="BU1004" s="34" t="n">
        <x:f>$B$11*(($A$1073)*$C1004/$B$12*$B$7+(1-$A$1073)*$D1004/$B$12*$C$7)</x:f>
        <x:v>0</x:v>
      </x:c>
      <x:c r="BV1004" s="34" t="n">
        <x:f>$B$11*(($A$1074)*$C1004/$B$12*$B$7+(1-$A$1074)*$D1004/$B$12*$C$7)</x:f>
        <x:v>0</x:v>
      </x:c>
      <x:c r="BW1004" s="34" t="n">
        <x:f>$B$11*(($A$1075)*$C1004/$B$12*$B$7+(1-$A$1075)*$D1004/$B$12*$C$7)</x:f>
        <x:v>0</x:v>
      </x:c>
      <x:c r="BX1004" s="34" t="n">
        <x:f>$B$11*(($A$1076)*$C1004/$B$12*$B$7+(1-$A$1076)*$D1004/$B$12*$C$7)</x:f>
        <x:v>0</x:v>
      </x:c>
      <x:c r="BY1004" s="34" t="n">
        <x:f>$B$11*(($A$1077)*$C1004/$B$12*$B$7+(1-$A$1077)*$D1004/$B$12*$C$7)</x:f>
        <x:v>0</x:v>
      </x:c>
      <x:c r="BZ1004" s="34" t="n">
        <x:f>$B$11*(($A$1078)*$C1004/$B$12*$B$7+(1-$A$1078)*$D1004/$B$12*$C$7)</x:f>
        <x:v>0</x:v>
      </x:c>
      <x:c r="CA1004" s="34" t="n">
        <x:f>$B$11*(($A$1079)*$C1004/$B$12*$B$7+(1-$A$1079)*$D1004/$B$12*$C$7)</x:f>
        <x:v>0</x:v>
      </x:c>
      <x:c r="CB1004" s="34" t="n">
        <x:f>$B$11*(($A$1080)*$C1004/$B$12*$B$7+(1-$A$1080)*$D1004/$B$12*$C$7)</x:f>
        <x:v>0</x:v>
      </x:c>
      <x:c r="CC1004" s="34" t="n">
        <x:f>$B$11*(($A$1081)*$C1004/$B$12*$B$7+(1-$A$1081)*$D1004/$B$12*$C$7)</x:f>
        <x:v>0</x:v>
      </x:c>
    </x:row>
    <x:row r="1005">
      <x:c r="A1005" s="34" t="n">
        <x:v>981</x:v>
      </x:c>
      <x:c r="B1005" s="39" t="n">
        <x:v>0.6833487594506602</x:v>
      </x:c>
      <x:c r="C1005" s="1" t="n">
        <x:f>SUM(AM1005:AV1005)</x:f>
        <x:v>0</x:v>
      </x:c>
      <x:c r="D1005" s="1" t="n">
        <x:f>SUM(AW1005:BF1005)</x:f>
        <x:v>0</x:v>
      </x:c>
      <x:c r="E1005" s="17" t="n">
        <x:f>(1-C1005/$B$12)*$B$8-C1005/$B$12*$B$7</x:f>
        <x:v>0.05</x:v>
      </x:c>
      <x:c r="F1005" s="17" t="n">
        <x:f>(1-D1005/$B$12)*$C$8-D1005/$B$12*$C$7</x:f>
        <x:v>0.09</x:v>
      </x:c>
      <x:c r="G1005" s="32" t="n">
        <x:f>$B$11*($B$10*C1005/$B$12*$B$7+(1-$B$10)*D1005/$B$12*$C$7)</x:f>
        <x:v>0</x:v>
      </x:c>
      <x:c r="H1005" s="17" t="n">
        <x:f>$B$10*E1005+(1-$B$10)*F1005</x:f>
        <x:v>0.07</x:v>
      </x:c>
      <x:c r="I1005" s="34"/>
      <x:c r="J1005" s="34"/>
      <x:c r="K1005" s="34"/>
      <x:c r="L1005" s="34"/>
      <x:c r="M1005" s="34"/>
      <x:c r="N1005" s="34"/>
      <x:c r="O1005" s="34"/>
      <x:c r="P1005" s="34"/>
      <x:c r="Q1005" s="34"/>
      <x:c r="R1005" s="39" t="n">
        <x:v>0.8909807420523947</x:v>
      </x:c>
      <x:c r="S1005" s="39" t="n">
        <x:v>0.6934777937919923</x:v>
      </x:c>
      <x:c r="T1005" s="39" t="n">
        <x:v>-0.39021569629867064</x:v>
      </x:c>
      <x:c r="U1005" s="39" t="n">
        <x:v>0.46928315416679545</x:v>
      </x:c>
      <x:c r="V1005" s="39" t="n">
        <x:v>1.0021757384881331</x:v>
      </x:c>
      <x:c r="W1005" s="39" t="n">
        <x:v>0.6350471435982686</x:v>
      </x:c>
      <x:c r="X1005" s="39" t="n">
        <x:v>0.44875356968439484</x:v>
      </x:c>
      <x:c r="Y1005" s="39" t="n">
        <x:v>-0.15850079215056706</x:v>
      </x:c>
      <x:c r="Z1005" s="39" t="n">
        <x:v>0.5434839585350313</x:v>
      </x:c>
      <x:c r="AA1005" s="39" t="n">
        <x:v>0.03830017769262691</x:v>
      </x:c>
      <x:c r="AB1005" s="39" t="n">
        <x:v>0.6985962053259316</x:v>
      </x:c>
      <x:c r="AC1005" s="39" t="n">
        <x:v>-0.47378680881384455</x:v>
      </x:c>
      <x:c r="AD1005" s="39" t="n">
        <x:v>0.05564273323585436</x:v>
      </x:c>
      <x:c r="AE1005" s="39" t="n">
        <x:v>0.7223120696928448</x:v>
      </x:c>
      <x:c r="AF1005" s="39" t="n">
        <x:v>-0.8801142958762936</x:v>
      </x:c>
      <x:c r="AG1005" s="39" t="n">
        <x:v>0.19456622742948587</x:v>
      </x:c>
      <x:c r="AH1005" s="39" t="n">
        <x:v>-1.6726475354448231</x:v>
      </x:c>
      <x:c r="AI1005" s="39" t="n">
        <x:v>-0.34739795672352847</x:v>
      </x:c>
      <x:c r="AJ1005" s="39" t="n">
        <x:v>-0.15918965103339028</x:v>
      </x:c>
      <x:c r="AK1005" s="39" t="n">
        <x:v>1.4059394283205962</x:v>
      </x:c>
      <x:c r="AL1005" s="34"/>
      <x:c r="AM1005" s="34" t="n">
        <x:f>IF(SQRT($B$9)*$B1005+SQRT(1-$B$9)*R1005&lt;_xlfn.NORM.S.INV($B$6),1,0)</x:f>
        <x:v>0</x:v>
      </x:c>
      <x:c r="AN1005" s="34" t="n">
        <x:f>IF(SQRT($B$9)*$B1005+SQRT(1-$B$9)*S1005&lt;_xlfn.NORM.S.INV($B$6),1,0)</x:f>
        <x:v>0</x:v>
      </x:c>
      <x:c r="AO1005" s="34" t="n">
        <x:f>IF(SQRT($B$9)*$B1005+SQRT(1-$B$9)*T1005&lt;_xlfn.NORM.S.INV($B$6),1,0)</x:f>
        <x:v>0</x:v>
      </x:c>
      <x:c r="AP1005" s="34" t="n">
        <x:f>IF(SQRT($B$9)*$B1005+SQRT(1-$B$9)*U1005&lt;_xlfn.NORM.S.INV($B$6),1,0)</x:f>
        <x:v>0</x:v>
      </x:c>
      <x:c r="AQ1005" s="34" t="n">
        <x:f>IF(SQRT($B$9)*$B1005+SQRT(1-$B$9)*V1005&lt;_xlfn.NORM.S.INV($B$6),1,0)</x:f>
        <x:v>0</x:v>
      </x:c>
      <x:c r="AR1005" s="34" t="n">
        <x:f>IF(SQRT($B$9)*$B1005+SQRT(1-$B$9)*W1005&lt;_xlfn.NORM.S.INV($B$6),1,0)</x:f>
        <x:v>0</x:v>
      </x:c>
      <x:c r="AS1005" s="34" t="n">
        <x:f>IF(SQRT($B$9)*$B1005+SQRT(1-$B$9)*X1005&lt;_xlfn.NORM.S.INV($B$6),1,0)</x:f>
        <x:v>0</x:v>
      </x:c>
      <x:c r="AT1005" s="34" t="n">
        <x:f>IF(SQRT($B$9)*$B1005+SQRT(1-$B$9)*Y1005&lt;_xlfn.NORM.S.INV($B$6),1,0)</x:f>
        <x:v>0</x:v>
      </x:c>
      <x:c r="AU1005" s="34" t="n">
        <x:f>IF(SQRT($B$9)*$B1005+SQRT(1-$B$9)*Z1005&lt;_xlfn.NORM.S.INV($B$6),1,0)</x:f>
        <x:v>0</x:v>
      </x:c>
      <x:c r="AV1005" s="34" t="n">
        <x:f>IF(SQRT($B$9)*$B1005+SQRT(1-$B$9)*AA1005&lt;_xlfn.NORM.S.INV($B$6),1,0)</x:f>
        <x:v>0</x:v>
      </x:c>
      <x:c r="AW1005" s="34" t="n">
        <x:f>IF(SQRT($C$9)*$B1005+SQRT(1-$C$9)*AB1005&lt;_xlfn.NORM.S.INV($C$6),1,0)</x:f>
        <x:v>0</x:v>
      </x:c>
      <x:c r="AX1005" s="34" t="n">
        <x:f>IF(SQRT($C$9)*$B1005+SQRT(1-$C$9)*AC1005&lt;_xlfn.NORM.S.INV($C$6),1,0)</x:f>
        <x:v>0</x:v>
      </x:c>
      <x:c r="AY1005" s="34" t="n">
        <x:f>IF(SQRT($C$9)*$B1005+SQRT(1-$C$9)*AD1005&lt;_xlfn.NORM.S.INV($C$6),1,0)</x:f>
        <x:v>0</x:v>
      </x:c>
      <x:c r="AZ1005" s="34" t="n">
        <x:f>IF(SQRT($C$9)*$B1005+SQRT(1-$C$9)*AE1005&lt;_xlfn.NORM.S.INV($C$6),1,0)</x:f>
        <x:v>0</x:v>
      </x:c>
      <x:c r="BA1005" s="34" t="n">
        <x:f>IF(SQRT($C$9)*$B1005+SQRT(1-$C$9)*AF1005&lt;_xlfn.NORM.S.INV($C$6),1,0)</x:f>
        <x:v>0</x:v>
      </x:c>
      <x:c r="BB1005" s="34" t="n">
        <x:f>IF(SQRT($C$9)*$B1005+SQRT(1-$C$9)*AG1005&lt;_xlfn.NORM.S.INV($C$6),1,0)</x:f>
        <x:v>0</x:v>
      </x:c>
      <x:c r="BC1005" s="34" t="n">
        <x:f>IF(SQRT($C$9)*$B1005+SQRT(1-$C$9)*AH1005&lt;_xlfn.NORM.S.INV($C$6),1,0)</x:f>
        <x:v>0</x:v>
      </x:c>
      <x:c r="BD1005" s="34" t="n">
        <x:f>IF(SQRT($C$9)*$B1005+SQRT(1-$C$9)*AI1005&lt;_xlfn.NORM.S.INV($C$6),1,0)</x:f>
        <x:v>0</x:v>
      </x:c>
      <x:c r="BE1005" s="34" t="n">
        <x:f>IF(SQRT($C$9)*$B1005+SQRT(1-$C$9)*AJ1005&lt;_xlfn.NORM.S.INV($C$6),1,0)</x:f>
        <x:v>0</x:v>
      </x:c>
      <x:c r="BF1005" s="34" t="n">
        <x:f>IF(SQRT($C$9)*$B1005+SQRT(1-$C$9)*AK1005&lt;_xlfn.NORM.S.INV($C$6),1,0)</x:f>
        <x:v>0</x:v>
      </x:c>
      <x:c r="BG1005" s="34"/>
      <x:c r="BH1005" s="34"/>
      <x:c r="BI1005" s="34" t="n">
        <x:f>$B$11*(($A$1061)*$C1005/$B$12*$B$7+(1-$A$1061)*$D1005/$B$12*$C$7)</x:f>
        <x:v>0</x:v>
      </x:c>
      <x:c r="BJ1005" s="34" t="n">
        <x:f>$B$11*(($A$1062)*$C1005/$B$12*$B$7+(1-$A$1062)*$D1005/$B$12*$C$7)</x:f>
        <x:v>0</x:v>
      </x:c>
      <x:c r="BK1005" s="34" t="n">
        <x:f>$B$11*(($A$1063)*$C1005/$B$12*$B$7+(1-$A$1063)*$D1005/$B$12*$C$7)</x:f>
        <x:v>0</x:v>
      </x:c>
      <x:c r="BL1005" s="34" t="n">
        <x:f>$B$11*(($A$1064)*$C1005/$B$12*$B$7+(1-$A$1064)*$D1005/$B$12*$C$7)</x:f>
        <x:v>0</x:v>
      </x:c>
      <x:c r="BM1005" s="34" t="n">
        <x:f>$B$11*(($A$1065)*$C1005/$B$12*$B$7+(1-$A$1065)*$D1005/$B$12*$C$7)</x:f>
        <x:v>0</x:v>
      </x:c>
      <x:c r="BN1005" s="34" t="n">
        <x:f>$B$11*(($A$1066)*$C1005/$B$12*$B$7+(1-$A$1066)*$D1005/$B$12*$C$7)</x:f>
        <x:v>0</x:v>
      </x:c>
      <x:c r="BO1005" s="34" t="n">
        <x:f>$B$11*(($A$1067)*$C1005/$B$12*$B$7+(1-$A$1067)*$D1005/$B$12*$C$7)</x:f>
        <x:v>0</x:v>
      </x:c>
      <x:c r="BP1005" s="34" t="n">
        <x:f>$B$11*(($A$1068)*$C1005/$B$12*$B$7+(1-$A$1068)*$D1005/$B$12*$C$7)</x:f>
        <x:v>0</x:v>
      </x:c>
      <x:c r="BQ1005" s="34" t="n">
        <x:f>$B$11*(($A$1069)*$C1005/$B$12*$B$7+(1-$A$1069)*$D1005/$B$12*$C$7)</x:f>
        <x:v>0</x:v>
      </x:c>
      <x:c r="BR1005" s="34" t="n">
        <x:f>$B$11*(($A$1070)*$C1005/$B$12*$B$7+(1-$A$1070)*$D1005/$B$12*$C$7)</x:f>
        <x:v>0</x:v>
      </x:c>
      <x:c r="BS1005" s="34" t="n">
        <x:f>$B$11*(($A$1071)*$C1005/$B$12*$B$7+(1-$A$1071)*$D1005/$B$12*$C$7)</x:f>
        <x:v>0</x:v>
      </x:c>
      <x:c r="BT1005" s="34" t="n">
        <x:f>$B$11*(($A$1072)*$C1005/$B$12*$B$7+(1-$A$1072)*$D1005/$B$12*$C$7)</x:f>
        <x:v>0</x:v>
      </x:c>
      <x:c r="BU1005" s="34" t="n">
        <x:f>$B$11*(($A$1073)*$C1005/$B$12*$B$7+(1-$A$1073)*$D1005/$B$12*$C$7)</x:f>
        <x:v>0</x:v>
      </x:c>
      <x:c r="BV1005" s="34" t="n">
        <x:f>$B$11*(($A$1074)*$C1005/$B$12*$B$7+(1-$A$1074)*$D1005/$B$12*$C$7)</x:f>
        <x:v>0</x:v>
      </x:c>
      <x:c r="BW1005" s="34" t="n">
        <x:f>$B$11*(($A$1075)*$C1005/$B$12*$B$7+(1-$A$1075)*$D1005/$B$12*$C$7)</x:f>
        <x:v>0</x:v>
      </x:c>
      <x:c r="BX1005" s="34" t="n">
        <x:f>$B$11*(($A$1076)*$C1005/$B$12*$B$7+(1-$A$1076)*$D1005/$B$12*$C$7)</x:f>
        <x:v>0</x:v>
      </x:c>
      <x:c r="BY1005" s="34" t="n">
        <x:f>$B$11*(($A$1077)*$C1005/$B$12*$B$7+(1-$A$1077)*$D1005/$B$12*$C$7)</x:f>
        <x:v>0</x:v>
      </x:c>
      <x:c r="BZ1005" s="34" t="n">
        <x:f>$B$11*(($A$1078)*$C1005/$B$12*$B$7+(1-$A$1078)*$D1005/$B$12*$C$7)</x:f>
        <x:v>0</x:v>
      </x:c>
      <x:c r="CA1005" s="34" t="n">
        <x:f>$B$11*(($A$1079)*$C1005/$B$12*$B$7+(1-$A$1079)*$D1005/$B$12*$C$7)</x:f>
        <x:v>0</x:v>
      </x:c>
      <x:c r="CB1005" s="34" t="n">
        <x:f>$B$11*(($A$1080)*$C1005/$B$12*$B$7+(1-$A$1080)*$D1005/$B$12*$C$7)</x:f>
        <x:v>0</x:v>
      </x:c>
      <x:c r="CC1005" s="34" t="n">
        <x:f>$B$11*(($A$1081)*$C1005/$B$12*$B$7+(1-$A$1081)*$D1005/$B$12*$C$7)</x:f>
        <x:v>0</x:v>
      </x:c>
    </x:row>
    <x:row r="1006">
      <x:c r="A1006" s="34" t="n">
        <x:v>982</x:v>
      </x:c>
      <x:c r="B1006" s="39" t="n">
        <x:v>-0.1816042506943692</x:v>
      </x:c>
      <x:c r="C1006" s="1" t="n">
        <x:f>SUM(AM1006:AV1006)</x:f>
        <x:v>0</x:v>
      </x:c>
      <x:c r="D1006" s="1" t="n">
        <x:f>SUM(AW1006:BF1006)</x:f>
        <x:v>2</x:v>
      </x:c>
      <x:c r="E1006" s="17" t="n">
        <x:f>(1-C1006/$B$12)*$B$8-C1006/$B$12*$B$7</x:f>
        <x:v>0.05</x:v>
      </x:c>
      <x:c r="F1006" s="17" t="n">
        <x:f>(1-D1006/$B$12)*$C$8-D1006/$B$12*$C$7</x:f>
        <x:v>-0.048</x:v>
      </x:c>
      <x:c r="G1006" s="32" t="n">
        <x:f>$B$11*($B$10*C1006/$B$12*$B$7+(1-$B$10)*D1006/$B$12*$C$7)</x:f>
        <x:v>600</x:v>
      </x:c>
      <x:c r="H1006" s="17" t="n">
        <x:f>$B$10*E1006+(1-$B$10)*F1006</x:f>
        <x:v>0.0010000000000000009</x:v>
      </x:c>
      <x:c r="I1006" s="34"/>
      <x:c r="J1006" s="34"/>
      <x:c r="K1006" s="34"/>
      <x:c r="L1006" s="34"/>
      <x:c r="M1006" s="34"/>
      <x:c r="N1006" s="34"/>
      <x:c r="O1006" s="34"/>
      <x:c r="P1006" s="34"/>
      <x:c r="Q1006" s="34"/>
      <x:c r="R1006" s="39" t="n">
        <x:v>0.005575882052576948</x:v>
      </x:c>
      <x:c r="S1006" s="39" t="n">
        <x:v>0.18324682176225393</x:v>
      </x:c>
      <x:c r="T1006" s="39" t="n">
        <x:v>1.5177729251829137</x:v>
      </x:c>
      <x:c r="U1006" s="39" t="n">
        <x:v>-0.9449088726732898</x:v>
      </x:c>
      <x:c r="V1006" s="39" t="n">
        <x:v>0.40089072861153324</x:v>
      </x:c>
      <x:c r="W1006" s="39" t="n">
        <x:v>1.6511228497805388</x:v>
      </x:c>
      <x:c r="X1006" s="39" t="n">
        <x:v>-0.06732135952475235</x:v>
      </x:c>
      <x:c r="Y1006" s="39" t="n">
        <x:v>-0.6297975275827609</x:v>
      </x:c>
      <x:c r="Z1006" s="39" t="n">
        <x:v>-0.8207018656561323</x:v>
      </x:c>
      <x:c r="AA1006" s="39" t="n">
        <x:v>-0.023140768287174398</x:v>
      </x:c>
      <x:c r="AB1006" s="39" t="n">
        <x:v>-0.8545756804006326</x:v>
      </x:c>
      <x:c r="AC1006" s="39" t="n">
        <x:v>2.125108737146823</x:v>
      </x:c>
      <x:c r="AD1006" s="39" t="n">
        <x:v>0.7036675945897907</x:v>
      </x:c>
      <x:c r="AE1006" s="39" t="n">
        <x:v>-0.27362023588640905</x:v>
      </x:c>
      <x:c r="AF1006" s="39" t="n">
        <x:v>-2.161080287497255</x:v>
      </x:c>
      <x:c r="AG1006" s="39" t="n">
        <x:v>-0.3423875293501333</x:v>
      </x:c>
      <x:c r="AH1006" s="39" t="n">
        <x:v>-0.45168085492075016</x:v>
      </x:c>
      <x:c r="AI1006" s="39" t="n">
        <x:v>-2.3025331556799413</x:v>
      </x:c>
      <x:c r="AJ1006" s="39" t="n">
        <x:v>-0.08704288598723797</x:v>
      </x:c>
      <x:c r="AK1006" s="39" t="n">
        <x:v>-0.46731373491029865</x:v>
      </x:c>
      <x:c r="AL1006" s="34"/>
      <x:c r="AM1006" s="34" t="n">
        <x:f>IF(SQRT($B$9)*$B1006+SQRT(1-$B$9)*R1006&lt;_xlfn.NORM.S.INV($B$6),1,0)</x:f>
        <x:v>0</x:v>
      </x:c>
      <x:c r="AN1006" s="34" t="n">
        <x:f>IF(SQRT($B$9)*$B1006+SQRT(1-$B$9)*S1006&lt;_xlfn.NORM.S.INV($B$6),1,0)</x:f>
        <x:v>0</x:v>
      </x:c>
      <x:c r="AO1006" s="34" t="n">
        <x:f>IF(SQRT($B$9)*$B1006+SQRT(1-$B$9)*T1006&lt;_xlfn.NORM.S.INV($B$6),1,0)</x:f>
        <x:v>0</x:v>
      </x:c>
      <x:c r="AP1006" s="34" t="n">
        <x:f>IF(SQRT($B$9)*$B1006+SQRT(1-$B$9)*U1006&lt;_xlfn.NORM.S.INV($B$6),1,0)</x:f>
        <x:v>0</x:v>
      </x:c>
      <x:c r="AQ1006" s="34" t="n">
        <x:f>IF(SQRT($B$9)*$B1006+SQRT(1-$B$9)*V1006&lt;_xlfn.NORM.S.INV($B$6),1,0)</x:f>
        <x:v>0</x:v>
      </x:c>
      <x:c r="AR1006" s="34" t="n">
        <x:f>IF(SQRT($B$9)*$B1006+SQRT(1-$B$9)*W1006&lt;_xlfn.NORM.S.INV($B$6),1,0)</x:f>
        <x:v>0</x:v>
      </x:c>
      <x:c r="AS1006" s="34" t="n">
        <x:f>IF(SQRT($B$9)*$B1006+SQRT(1-$B$9)*X1006&lt;_xlfn.NORM.S.INV($B$6),1,0)</x:f>
        <x:v>0</x:v>
      </x:c>
      <x:c r="AT1006" s="34" t="n">
        <x:f>IF(SQRT($B$9)*$B1006+SQRT(1-$B$9)*Y1006&lt;_xlfn.NORM.S.INV($B$6),1,0)</x:f>
        <x:v>0</x:v>
      </x:c>
      <x:c r="AU1006" s="34" t="n">
        <x:f>IF(SQRT($B$9)*$B1006+SQRT(1-$B$9)*Z1006&lt;_xlfn.NORM.S.INV($B$6),1,0)</x:f>
        <x:v>0</x:v>
      </x:c>
      <x:c r="AV1006" s="34" t="n">
        <x:f>IF(SQRT($B$9)*$B1006+SQRT(1-$B$9)*AA1006&lt;_xlfn.NORM.S.INV($B$6),1,0)</x:f>
        <x:v>0</x:v>
      </x:c>
      <x:c r="AW1006" s="34" t="n">
        <x:f>IF(SQRT($C$9)*$B1006+SQRT(1-$C$9)*AB1006&lt;_xlfn.NORM.S.INV($C$6),1,0)</x:f>
        <x:v>0</x:v>
      </x:c>
      <x:c r="AX1006" s="34" t="n">
        <x:f>IF(SQRT($C$9)*$B1006+SQRT(1-$C$9)*AC1006&lt;_xlfn.NORM.S.INV($C$6),1,0)</x:f>
        <x:v>0</x:v>
      </x:c>
      <x:c r="AY1006" s="34" t="n">
        <x:f>IF(SQRT($C$9)*$B1006+SQRT(1-$C$9)*AD1006&lt;_xlfn.NORM.S.INV($C$6),1,0)</x:f>
        <x:v>0</x:v>
      </x:c>
      <x:c r="AZ1006" s="34" t="n">
        <x:f>IF(SQRT($C$9)*$B1006+SQRT(1-$C$9)*AE1006&lt;_xlfn.NORM.S.INV($C$6),1,0)</x:f>
        <x:v>0</x:v>
      </x:c>
      <x:c r="BA1006" s="34" t="n">
        <x:f>IF(SQRT($C$9)*$B1006+SQRT(1-$C$9)*AF1006&lt;_xlfn.NORM.S.INV($C$6),1,0)</x:f>
        <x:v>1</x:v>
      </x:c>
      <x:c r="BB1006" s="34" t="n">
        <x:f>IF(SQRT($C$9)*$B1006+SQRT(1-$C$9)*AG1006&lt;_xlfn.NORM.S.INV($C$6),1,0)</x:f>
        <x:v>0</x:v>
      </x:c>
      <x:c r="BC1006" s="34" t="n">
        <x:f>IF(SQRT($C$9)*$B1006+SQRT(1-$C$9)*AH1006&lt;_xlfn.NORM.S.INV($C$6),1,0)</x:f>
        <x:v>0</x:v>
      </x:c>
      <x:c r="BD1006" s="34" t="n">
        <x:f>IF(SQRT($C$9)*$B1006+SQRT(1-$C$9)*AI1006&lt;_xlfn.NORM.S.INV($C$6),1,0)</x:f>
        <x:v>1</x:v>
      </x:c>
      <x:c r="BE1006" s="34" t="n">
        <x:f>IF(SQRT($C$9)*$B1006+SQRT(1-$C$9)*AJ1006&lt;_xlfn.NORM.S.INV($C$6),1,0)</x:f>
        <x:v>0</x:v>
      </x:c>
      <x:c r="BF1006" s="34" t="n">
        <x:f>IF(SQRT($C$9)*$B1006+SQRT(1-$C$9)*AK1006&lt;_xlfn.NORM.S.INV($C$6),1,0)</x:f>
        <x:v>0</x:v>
      </x:c>
      <x:c r="BG1006" s="34"/>
      <x:c r="BH1006" s="34"/>
      <x:c r="BI1006" s="34" t="n">
        <x:f>$B$11*(($A$1061)*$C1006/$B$12*$B$7+(1-$A$1061)*$D1006/$B$12*$C$7)</x:f>
        <x:v>1200</x:v>
      </x:c>
      <x:c r="BJ1006" s="34" t="n">
        <x:f>$B$11*(($A$1062)*$C1006/$B$12*$B$7+(1-$A$1062)*$D1006/$B$12*$C$7)</x:f>
        <x:v>1140</x:v>
      </x:c>
      <x:c r="BK1006" s="34" t="n">
        <x:f>$B$11*(($A$1063)*$C1006/$B$12*$B$7+(1-$A$1063)*$D1006/$B$12*$C$7)</x:f>
        <x:v>1080</x:v>
      </x:c>
      <x:c r="BL1006" s="34" t="n">
        <x:f>$B$11*(($A$1064)*$C1006/$B$12*$B$7+(1-$A$1064)*$D1006/$B$12*$C$7)</x:f>
        <x:v>1019.9999999999999</x:v>
      </x:c>
      <x:c r="BM1006" s="34" t="n">
        <x:f>$B$11*(($A$1065)*$C1006/$B$12*$B$7+(1-$A$1065)*$D1006/$B$12*$C$7)</x:f>
        <x:v>960</x:v>
      </x:c>
      <x:c r="BN1006" s="34" t="n">
        <x:f>$B$11*(($A$1066)*$C1006/$B$12*$B$7+(1-$A$1066)*$D1006/$B$12*$C$7)</x:f>
        <x:v>900</x:v>
      </x:c>
      <x:c r="BO1006" s="34" t="n">
        <x:f>$B$11*(($A$1067)*$C1006/$B$12*$B$7+(1-$A$1067)*$D1006/$B$12*$C$7)</x:f>
        <x:v>839.9999999999999</x:v>
      </x:c>
      <x:c r="BP1006" s="34" t="n">
        <x:f>$B$11*(($A$1068)*$C1006/$B$12*$B$7+(1-$A$1068)*$D1006/$B$12*$C$7)</x:f>
        <x:v>780</x:v>
      </x:c>
      <x:c r="BQ1006" s="34" t="n">
        <x:f>$B$11*(($A$1069)*$C1006/$B$12*$B$7+(1-$A$1069)*$D1006/$B$12*$C$7)</x:f>
        <x:v>720</x:v>
      </x:c>
      <x:c r="BR1006" s="34" t="n">
        <x:f>$B$11*(($A$1070)*$C1006/$B$12*$B$7+(1-$A$1070)*$D1006/$B$12*$C$7)</x:f>
        <x:v>660</x:v>
      </x:c>
      <x:c r="BS1006" s="34" t="n">
        <x:f>$B$11*(($A$1071)*$C1006/$B$12*$B$7+(1-$A$1071)*$D1006/$B$12*$C$7)</x:f>
        <x:v>600</x:v>
      </x:c>
      <x:c r="BT1006" s="34" t="n">
        <x:f>$B$11*(($A$1072)*$C1006/$B$12*$B$7+(1-$A$1072)*$D1006/$B$12*$C$7)</x:f>
        <x:v>540</x:v>
      </x:c>
      <x:c r="BU1006" s="34" t="n">
        <x:f>$B$11*(($A$1073)*$C1006/$B$12*$B$7+(1-$A$1073)*$D1006/$B$12*$C$7)</x:f>
        <x:v>480</x:v>
      </x:c>
      <x:c r="BV1006" s="34" t="n">
        <x:f>$B$11*(($A$1074)*$C1006/$B$12*$B$7+(1-$A$1074)*$D1006/$B$12*$C$7)</x:f>
        <x:v>419.99999999999994</x:v>
      </x:c>
      <x:c r="BW1006" s="34" t="n">
        <x:f>$B$11*(($A$1075)*$C1006/$B$12*$B$7+(1-$A$1075)*$D1006/$B$12*$C$7)</x:f>
        <x:v>360.00000000000006</x:v>
      </x:c>
      <x:c r="BX1006" s="34" t="n">
        <x:f>$B$11*(($A$1076)*$C1006/$B$12*$B$7+(1-$A$1076)*$D1006/$B$12*$C$7)</x:f>
        <x:v>300</x:v>
      </x:c>
      <x:c r="BY1006" s="34" t="n">
        <x:f>$B$11*(($A$1077)*$C1006/$B$12*$B$7+(1-$A$1077)*$D1006/$B$12*$C$7)</x:f>
        <x:v>239.99999999999997</x:v>
      </x:c>
      <x:c r="BZ1006" s="34" t="n">
        <x:f>$B$11*(($A$1078)*$C1006/$B$12*$B$7+(1-$A$1078)*$D1006/$B$12*$C$7)</x:f>
        <x:v>180.00000000000003</x:v>
      </x:c>
      <x:c r="CA1006" s="34" t="n">
        <x:f>$B$11*(($A$1079)*$C1006/$B$12*$B$7+(1-$A$1079)*$D1006/$B$12*$C$7)</x:f>
        <x:v>119.99999999999999</x:v>
      </x:c>
      <x:c r="CB1006" s="34" t="n">
        <x:f>$B$11*(($A$1080)*$C1006/$B$12*$B$7+(1-$A$1080)*$D1006/$B$12*$C$7)</x:f>
        <x:v>60.00000000000006</x:v>
      </x:c>
      <x:c r="CC1006" s="34" t="n">
        <x:f>$B$11*(($A$1081)*$C1006/$B$12*$B$7+(1-$A$1081)*$D1006/$B$12*$C$7)</x:f>
        <x:v>0</x:v>
      </x:c>
    </x:row>
    <x:row r="1007">
      <x:c r="A1007" s="34" t="n">
        <x:v>983</x:v>
      </x:c>
      <x:c r="B1007" s="39" t="n">
        <x:v>0.6990303572816644</x:v>
      </x:c>
      <x:c r="C1007" s="1" t="n">
        <x:f>SUM(AM1007:AV1007)</x:f>
        <x:v>0</x:v>
      </x:c>
      <x:c r="D1007" s="1" t="n">
        <x:f>SUM(AW1007:BF1007)</x:f>
        <x:v>0</x:v>
      </x:c>
      <x:c r="E1007" s="17" t="n">
        <x:f>(1-C1007/$B$12)*$B$8-C1007/$B$12*$B$7</x:f>
        <x:v>0.05</x:v>
      </x:c>
      <x:c r="F1007" s="17" t="n">
        <x:f>(1-D1007/$B$12)*$C$8-D1007/$B$12*$C$7</x:f>
        <x:v>0.09</x:v>
      </x:c>
      <x:c r="G1007" s="32" t="n">
        <x:f>$B$11*($B$10*C1007/$B$12*$B$7+(1-$B$10)*D1007/$B$12*$C$7)</x:f>
        <x:v>0</x:v>
      </x:c>
      <x:c r="H1007" s="17" t="n">
        <x:f>$B$10*E1007+(1-$B$10)*F1007</x:f>
        <x:v>0.07</x:v>
      </x:c>
      <x:c r="I1007" s="34"/>
      <x:c r="J1007" s="34"/>
      <x:c r="K1007" s="34"/>
      <x:c r="L1007" s="34"/>
      <x:c r="M1007" s="34"/>
      <x:c r="N1007" s="34"/>
      <x:c r="O1007" s="34"/>
      <x:c r="P1007" s="34"/>
      <x:c r="Q1007" s="34"/>
      <x:c r="R1007" s="39" t="n">
        <x:v>-0.3849640220697389</x:v>
      </x:c>
      <x:c r="S1007" s="39" t="n">
        <x:v>-0.36707326555998876</x:v>
      </x:c>
      <x:c r="T1007" s="39" t="n">
        <x:v>1.0289290911446203</x:v>
      </x:c>
      <x:c r="U1007" s="39" t="n">
        <x:v>0.2180330161505112</x:v>
      </x:c>
      <x:c r="V1007" s="39" t="n">
        <x:v>0.4956232922448529</x:v>
      </x:c>
      <x:c r="W1007" s="39" t="n">
        <x:v>-0.32155207998848456</x:v>
      </x:c>
      <x:c r="X1007" s="39" t="n">
        <x:v>1.0016921862289037</x:v>
      </x:c>
      <x:c r="Y1007" s="39" t="n">
        <x:v>1.8008387799580123</x:v>
      </x:c>
      <x:c r="Z1007" s="39" t="n">
        <x:v>-0.6220275547848557</x:v>
      </x:c>
      <x:c r="AA1007" s="39" t="n">
        <x:v>-0.2707988904842276</x:v>
      </x:c>
      <x:c r="AB1007" s="39" t="n">
        <x:v>-0.6061754120843471</x:v>
      </x:c>
      <x:c r="AC1007" s="39" t="n">
        <x:v>-0.6080962378022827</x:v>
      </x:c>
      <x:c r="AD1007" s="39" t="n">
        <x:v>-1.0107248677318486</x:v>
      </x:c>
      <x:c r="AE1007" s="39" t="n">
        <x:v>-1.0705021617278176</x:v>
      </x:c>
      <x:c r="AF1007" s="39" t="n">
        <x:v>-0.8006245895268458</x:v>
      </x:c>
      <x:c r="AG1007" s="39" t="n">
        <x:v>-0.5146908226685776</x:v>
      </x:c>
      <x:c r="AH1007" s="39" t="n">
        <x:v>1.1814090026838968</x:v>
      </x:c>
      <x:c r="AI1007" s="39" t="n">
        <x:v>-0.9716515474969365</x:v>
      </x:c>
      <x:c r="AJ1007" s="39" t="n">
        <x:v>-0.38264921558764087</x:v>
      </x:c>
      <x:c r="AK1007" s="39" t="n">
        <x:v>1.024497077108573</x:v>
      </x:c>
      <x:c r="AL1007" s="34"/>
      <x:c r="AM1007" s="34" t="n">
        <x:f>IF(SQRT($B$9)*$B1007+SQRT(1-$B$9)*R1007&lt;_xlfn.NORM.S.INV($B$6),1,0)</x:f>
        <x:v>0</x:v>
      </x:c>
      <x:c r="AN1007" s="34" t="n">
        <x:f>IF(SQRT($B$9)*$B1007+SQRT(1-$B$9)*S1007&lt;_xlfn.NORM.S.INV($B$6),1,0)</x:f>
        <x:v>0</x:v>
      </x:c>
      <x:c r="AO1007" s="34" t="n">
        <x:f>IF(SQRT($B$9)*$B1007+SQRT(1-$B$9)*T1007&lt;_xlfn.NORM.S.INV($B$6),1,0)</x:f>
        <x:v>0</x:v>
      </x:c>
      <x:c r="AP1007" s="34" t="n">
        <x:f>IF(SQRT($B$9)*$B1007+SQRT(1-$B$9)*U1007&lt;_xlfn.NORM.S.INV($B$6),1,0)</x:f>
        <x:v>0</x:v>
      </x:c>
      <x:c r="AQ1007" s="34" t="n">
        <x:f>IF(SQRT($B$9)*$B1007+SQRT(1-$B$9)*V1007&lt;_xlfn.NORM.S.INV($B$6),1,0)</x:f>
        <x:v>0</x:v>
      </x:c>
      <x:c r="AR1007" s="34" t="n">
        <x:f>IF(SQRT($B$9)*$B1007+SQRT(1-$B$9)*W1007&lt;_xlfn.NORM.S.INV($B$6),1,0)</x:f>
        <x:v>0</x:v>
      </x:c>
      <x:c r="AS1007" s="34" t="n">
        <x:f>IF(SQRT($B$9)*$B1007+SQRT(1-$B$9)*X1007&lt;_xlfn.NORM.S.INV($B$6),1,0)</x:f>
        <x:v>0</x:v>
      </x:c>
      <x:c r="AT1007" s="34" t="n">
        <x:f>IF(SQRT($B$9)*$B1007+SQRT(1-$B$9)*Y1007&lt;_xlfn.NORM.S.INV($B$6),1,0)</x:f>
        <x:v>0</x:v>
      </x:c>
      <x:c r="AU1007" s="34" t="n">
        <x:f>IF(SQRT($B$9)*$B1007+SQRT(1-$B$9)*Z1007&lt;_xlfn.NORM.S.INV($B$6),1,0)</x:f>
        <x:v>0</x:v>
      </x:c>
      <x:c r="AV1007" s="34" t="n">
        <x:f>IF(SQRT($B$9)*$B1007+SQRT(1-$B$9)*AA1007&lt;_xlfn.NORM.S.INV($B$6),1,0)</x:f>
        <x:v>0</x:v>
      </x:c>
      <x:c r="AW1007" s="34" t="n">
        <x:f>IF(SQRT($C$9)*$B1007+SQRT(1-$C$9)*AB1007&lt;_xlfn.NORM.S.INV($C$6),1,0)</x:f>
        <x:v>0</x:v>
      </x:c>
      <x:c r="AX1007" s="34" t="n">
        <x:f>IF(SQRT($C$9)*$B1007+SQRT(1-$C$9)*AC1007&lt;_xlfn.NORM.S.INV($C$6),1,0)</x:f>
        <x:v>0</x:v>
      </x:c>
      <x:c r="AY1007" s="34" t="n">
        <x:f>IF(SQRT($C$9)*$B1007+SQRT(1-$C$9)*AD1007&lt;_xlfn.NORM.S.INV($C$6),1,0)</x:f>
        <x:v>0</x:v>
      </x:c>
      <x:c r="AZ1007" s="34" t="n">
        <x:f>IF(SQRT($C$9)*$B1007+SQRT(1-$C$9)*AE1007&lt;_xlfn.NORM.S.INV($C$6),1,0)</x:f>
        <x:v>0</x:v>
      </x:c>
      <x:c r="BA1007" s="34" t="n">
        <x:f>IF(SQRT($C$9)*$B1007+SQRT(1-$C$9)*AF1007&lt;_xlfn.NORM.S.INV($C$6),1,0)</x:f>
        <x:v>0</x:v>
      </x:c>
      <x:c r="BB1007" s="34" t="n">
        <x:f>IF(SQRT($C$9)*$B1007+SQRT(1-$C$9)*AG1007&lt;_xlfn.NORM.S.INV($C$6),1,0)</x:f>
        <x:v>0</x:v>
      </x:c>
      <x:c r="BC1007" s="34" t="n">
        <x:f>IF(SQRT($C$9)*$B1007+SQRT(1-$C$9)*AH1007&lt;_xlfn.NORM.S.INV($C$6),1,0)</x:f>
        <x:v>0</x:v>
      </x:c>
      <x:c r="BD1007" s="34" t="n">
        <x:f>IF(SQRT($C$9)*$B1007+SQRT(1-$C$9)*AI1007&lt;_xlfn.NORM.S.INV($C$6),1,0)</x:f>
        <x:v>0</x:v>
      </x:c>
      <x:c r="BE1007" s="34" t="n">
        <x:f>IF(SQRT($C$9)*$B1007+SQRT(1-$C$9)*AJ1007&lt;_xlfn.NORM.S.INV($C$6),1,0)</x:f>
        <x:v>0</x:v>
      </x:c>
      <x:c r="BF1007" s="34" t="n">
        <x:f>IF(SQRT($C$9)*$B1007+SQRT(1-$C$9)*AK1007&lt;_xlfn.NORM.S.INV($C$6),1,0)</x:f>
        <x:v>0</x:v>
      </x:c>
      <x:c r="BG1007" s="34"/>
      <x:c r="BH1007" s="34"/>
      <x:c r="BI1007" s="34" t="n">
        <x:f>$B$11*(($A$1061)*$C1007/$B$12*$B$7+(1-$A$1061)*$D1007/$B$12*$C$7)</x:f>
        <x:v>0</x:v>
      </x:c>
      <x:c r="BJ1007" s="34" t="n">
        <x:f>$B$11*(($A$1062)*$C1007/$B$12*$B$7+(1-$A$1062)*$D1007/$B$12*$C$7)</x:f>
        <x:v>0</x:v>
      </x:c>
      <x:c r="BK1007" s="34" t="n">
        <x:f>$B$11*(($A$1063)*$C1007/$B$12*$B$7+(1-$A$1063)*$D1007/$B$12*$C$7)</x:f>
        <x:v>0</x:v>
      </x:c>
      <x:c r="BL1007" s="34" t="n">
        <x:f>$B$11*(($A$1064)*$C1007/$B$12*$B$7+(1-$A$1064)*$D1007/$B$12*$C$7)</x:f>
        <x:v>0</x:v>
      </x:c>
      <x:c r="BM1007" s="34" t="n">
        <x:f>$B$11*(($A$1065)*$C1007/$B$12*$B$7+(1-$A$1065)*$D1007/$B$12*$C$7)</x:f>
        <x:v>0</x:v>
      </x:c>
      <x:c r="BN1007" s="34" t="n">
        <x:f>$B$11*(($A$1066)*$C1007/$B$12*$B$7+(1-$A$1066)*$D1007/$B$12*$C$7)</x:f>
        <x:v>0</x:v>
      </x:c>
      <x:c r="BO1007" s="34" t="n">
        <x:f>$B$11*(($A$1067)*$C1007/$B$12*$B$7+(1-$A$1067)*$D1007/$B$12*$C$7)</x:f>
        <x:v>0</x:v>
      </x:c>
      <x:c r="BP1007" s="34" t="n">
        <x:f>$B$11*(($A$1068)*$C1007/$B$12*$B$7+(1-$A$1068)*$D1007/$B$12*$C$7)</x:f>
        <x:v>0</x:v>
      </x:c>
      <x:c r="BQ1007" s="34" t="n">
        <x:f>$B$11*(($A$1069)*$C1007/$B$12*$B$7+(1-$A$1069)*$D1007/$B$12*$C$7)</x:f>
        <x:v>0</x:v>
      </x:c>
      <x:c r="BR1007" s="34" t="n">
        <x:f>$B$11*(($A$1070)*$C1007/$B$12*$B$7+(1-$A$1070)*$D1007/$B$12*$C$7)</x:f>
        <x:v>0</x:v>
      </x:c>
      <x:c r="BS1007" s="34" t="n">
        <x:f>$B$11*(($A$1071)*$C1007/$B$12*$B$7+(1-$A$1071)*$D1007/$B$12*$C$7)</x:f>
        <x:v>0</x:v>
      </x:c>
      <x:c r="BT1007" s="34" t="n">
        <x:f>$B$11*(($A$1072)*$C1007/$B$12*$B$7+(1-$A$1072)*$D1007/$B$12*$C$7)</x:f>
        <x:v>0</x:v>
      </x:c>
      <x:c r="BU1007" s="34" t="n">
        <x:f>$B$11*(($A$1073)*$C1007/$B$12*$B$7+(1-$A$1073)*$D1007/$B$12*$C$7)</x:f>
        <x:v>0</x:v>
      </x:c>
      <x:c r="BV1007" s="34" t="n">
        <x:f>$B$11*(($A$1074)*$C1007/$B$12*$B$7+(1-$A$1074)*$D1007/$B$12*$C$7)</x:f>
        <x:v>0</x:v>
      </x:c>
      <x:c r="BW1007" s="34" t="n">
        <x:f>$B$11*(($A$1075)*$C1007/$B$12*$B$7+(1-$A$1075)*$D1007/$B$12*$C$7)</x:f>
        <x:v>0</x:v>
      </x:c>
      <x:c r="BX1007" s="34" t="n">
        <x:f>$B$11*(($A$1076)*$C1007/$B$12*$B$7+(1-$A$1076)*$D1007/$B$12*$C$7)</x:f>
        <x:v>0</x:v>
      </x:c>
      <x:c r="BY1007" s="34" t="n">
        <x:f>$B$11*(($A$1077)*$C1007/$B$12*$B$7+(1-$A$1077)*$D1007/$B$12*$C$7)</x:f>
        <x:v>0</x:v>
      </x:c>
      <x:c r="BZ1007" s="34" t="n">
        <x:f>$B$11*(($A$1078)*$C1007/$B$12*$B$7+(1-$A$1078)*$D1007/$B$12*$C$7)</x:f>
        <x:v>0</x:v>
      </x:c>
      <x:c r="CA1007" s="34" t="n">
        <x:f>$B$11*(($A$1079)*$C1007/$B$12*$B$7+(1-$A$1079)*$D1007/$B$12*$C$7)</x:f>
        <x:v>0</x:v>
      </x:c>
      <x:c r="CB1007" s="34" t="n">
        <x:f>$B$11*(($A$1080)*$C1007/$B$12*$B$7+(1-$A$1080)*$D1007/$B$12*$C$7)</x:f>
        <x:v>0</x:v>
      </x:c>
      <x:c r="CC1007" s="34" t="n">
        <x:f>$B$11*(($A$1081)*$C1007/$B$12*$B$7+(1-$A$1081)*$D1007/$B$12*$C$7)</x:f>
        <x:v>0</x:v>
      </x:c>
    </x:row>
    <x:row r="1008">
      <x:c r="A1008" s="34" t="n">
        <x:v>984</x:v>
      </x:c>
      <x:c r="B1008" s="39" t="n">
        <x:v>-1.0010689641679857</x:v>
      </x:c>
      <x:c r="C1008" s="1" t="n">
        <x:f>SUM(AM1008:AV1008)</x:f>
        <x:v>0</x:v>
      </x:c>
      <x:c r="D1008" s="1" t="n">
        <x:f>SUM(AW1008:BF1008)</x:f>
        <x:v>2</x:v>
      </x:c>
      <x:c r="E1008" s="17" t="n">
        <x:f>(1-C1008/$B$12)*$B$8-C1008/$B$12*$B$7</x:f>
        <x:v>0.05</x:v>
      </x:c>
      <x:c r="F1008" s="17" t="n">
        <x:f>(1-D1008/$B$12)*$C$8-D1008/$B$12*$C$7</x:f>
        <x:v>-0.048</x:v>
      </x:c>
      <x:c r="G1008" s="32" t="n">
        <x:f>$B$11*($B$10*C1008/$B$12*$B$7+(1-$B$10)*D1008/$B$12*$C$7)</x:f>
        <x:v>600</x:v>
      </x:c>
      <x:c r="H1008" s="17" t="n">
        <x:f>$B$10*E1008+(1-$B$10)*F1008</x:f>
        <x:v>0.0010000000000000009</x:v>
      </x:c>
      <x:c r="I1008" s="34"/>
      <x:c r="J1008" s="34"/>
      <x:c r="K1008" s="34"/>
      <x:c r="L1008" s="34"/>
      <x:c r="M1008" s="34"/>
      <x:c r="N1008" s="34"/>
      <x:c r="O1008" s="34"/>
      <x:c r="P1008" s="34"/>
      <x:c r="Q1008" s="34"/>
      <x:c r="R1008" s="39" t="n">
        <x:v>0.3150875960903518</x:v>
      </x:c>
      <x:c r="S1008" s="39" t="n">
        <x:v>0.43437329138816355</x:v>
      </x:c>
      <x:c r="T1008" s="39" t="n">
        <x:v>-1.4960492779517909</x:v>
      </x:c>
      <x:c r="U1008" s="39" t="n">
        <x:v>-0.5271682848146257</x:v>
      </x:c>
      <x:c r="V1008" s="39" t="n">
        <x:v>-0.11479643098261387</x:v>
      </x:c>
      <x:c r="W1008" s="39" t="n">
        <x:v>-0.7580010371344706</x:v>
      </x:c>
      <x:c r="X1008" s="39" t="n">
        <x:v>0.97908613474864</x:v>
      </x:c>
      <x:c r="Y1008" s="39" t="n">
        <x:v>-0.39169104020955725</x:v>
      </x:c>
      <x:c r="Z1008" s="39" t="n">
        <x:v>0.4488063724463729</x:v>
      </x:c>
      <x:c r="AA1008" s="39" t="n">
        <x:v>0.7395752039246407</x:v>
      </x:c>
      <x:c r="AB1008" s="39" t="n">
        <x:v>0.15124803065733966</x:v>
      </x:c>
      <x:c r="AC1008" s="39" t="n">
        <x:v>-0.12288360697562888</x:v>
      </x:c>
      <x:c r="AD1008" s="39" t="n">
        <x:v>-0.6526814065737463</x:v>
      </x:c>
      <x:c r="AE1008" s="39" t="n">
        <x:v>1.1321416930818136</x:v>
      </x:c>
      <x:c r="AF1008" s="39" t="n">
        <x:v>-1.8895939959459387</x:v>
      </x:c>
      <x:c r="AG1008" s="39" t="n">
        <x:v>-2.162085829557023</x:v>
      </x:c>
      <x:c r="AH1008" s="39" t="n">
        <x:v>-0.929955249895972</x:v>
      </x:c>
      <x:c r="AI1008" s="39" t="n">
        <x:v>0.36879445777807013</x:v>
      </x:c>
      <x:c r="AJ1008" s="39" t="n">
        <x:v>-0.14280093874901348</x:v>
      </x:c>
      <x:c r="AK1008" s="39" t="n">
        <x:v>2.2206382625984613</x:v>
      </x:c>
      <x:c r="AL1008" s="34"/>
      <x:c r="AM1008" s="34" t="n">
        <x:f>IF(SQRT($B$9)*$B1008+SQRT(1-$B$9)*R1008&lt;_xlfn.NORM.S.INV($B$6),1,0)</x:f>
        <x:v>0</x:v>
      </x:c>
      <x:c r="AN1008" s="34" t="n">
        <x:f>IF(SQRT($B$9)*$B1008+SQRT(1-$B$9)*S1008&lt;_xlfn.NORM.S.INV($B$6),1,0)</x:f>
        <x:v>0</x:v>
      </x:c>
      <x:c r="AO1008" s="34" t="n">
        <x:f>IF(SQRT($B$9)*$B1008+SQRT(1-$B$9)*T1008&lt;_xlfn.NORM.S.INV($B$6),1,0)</x:f>
        <x:v>0</x:v>
      </x:c>
      <x:c r="AP1008" s="34" t="n">
        <x:f>IF(SQRT($B$9)*$B1008+SQRT(1-$B$9)*U1008&lt;_xlfn.NORM.S.INV($B$6),1,0)</x:f>
        <x:v>0</x:v>
      </x:c>
      <x:c r="AQ1008" s="34" t="n">
        <x:f>IF(SQRT($B$9)*$B1008+SQRT(1-$B$9)*V1008&lt;_xlfn.NORM.S.INV($B$6),1,0)</x:f>
        <x:v>0</x:v>
      </x:c>
      <x:c r="AR1008" s="34" t="n">
        <x:f>IF(SQRT($B$9)*$B1008+SQRT(1-$B$9)*W1008&lt;_xlfn.NORM.S.INV($B$6),1,0)</x:f>
        <x:v>0</x:v>
      </x:c>
      <x:c r="AS1008" s="34" t="n">
        <x:f>IF(SQRT($B$9)*$B1008+SQRT(1-$B$9)*X1008&lt;_xlfn.NORM.S.INV($B$6),1,0)</x:f>
        <x:v>0</x:v>
      </x:c>
      <x:c r="AT1008" s="34" t="n">
        <x:f>IF(SQRT($B$9)*$B1008+SQRT(1-$B$9)*Y1008&lt;_xlfn.NORM.S.INV($B$6),1,0)</x:f>
        <x:v>0</x:v>
      </x:c>
      <x:c r="AU1008" s="34" t="n">
        <x:f>IF(SQRT($B$9)*$B1008+SQRT(1-$B$9)*Z1008&lt;_xlfn.NORM.S.INV($B$6),1,0)</x:f>
        <x:v>0</x:v>
      </x:c>
      <x:c r="AV1008" s="34" t="n">
        <x:f>IF(SQRT($B$9)*$B1008+SQRT(1-$B$9)*AA1008&lt;_xlfn.NORM.S.INV($B$6),1,0)</x:f>
        <x:v>0</x:v>
      </x:c>
      <x:c r="AW1008" s="34" t="n">
        <x:f>IF(SQRT($C$9)*$B1008+SQRT(1-$C$9)*AB1008&lt;_xlfn.NORM.S.INV($C$6),1,0)</x:f>
        <x:v>0</x:v>
      </x:c>
      <x:c r="AX1008" s="34" t="n">
        <x:f>IF(SQRT($C$9)*$B1008+SQRT(1-$C$9)*AC1008&lt;_xlfn.NORM.S.INV($C$6),1,0)</x:f>
        <x:v>0</x:v>
      </x:c>
      <x:c r="AY1008" s="34" t="n">
        <x:f>IF(SQRT($C$9)*$B1008+SQRT(1-$C$9)*AD1008&lt;_xlfn.NORM.S.INV($C$6),1,0)</x:f>
        <x:v>0</x:v>
      </x:c>
      <x:c r="AZ1008" s="34" t="n">
        <x:f>IF(SQRT($C$9)*$B1008+SQRT(1-$C$9)*AE1008&lt;_xlfn.NORM.S.INV($C$6),1,0)</x:f>
        <x:v>0</x:v>
      </x:c>
      <x:c r="BA1008" s="34" t="n">
        <x:f>IF(SQRT($C$9)*$B1008+SQRT(1-$C$9)*AF1008&lt;_xlfn.NORM.S.INV($C$6),1,0)</x:f>
        <x:v>1</x:v>
      </x:c>
      <x:c r="BB1008" s="34" t="n">
        <x:f>IF(SQRT($C$9)*$B1008+SQRT(1-$C$9)*AG1008&lt;_xlfn.NORM.S.INV($C$6),1,0)</x:f>
        <x:v>1</x:v>
      </x:c>
      <x:c r="BC1008" s="34" t="n">
        <x:f>IF(SQRT($C$9)*$B1008+SQRT(1-$C$9)*AH1008&lt;_xlfn.NORM.S.INV($C$6),1,0)</x:f>
        <x:v>0</x:v>
      </x:c>
      <x:c r="BD1008" s="34" t="n">
        <x:f>IF(SQRT($C$9)*$B1008+SQRT(1-$C$9)*AI1008&lt;_xlfn.NORM.S.INV($C$6),1,0)</x:f>
        <x:v>0</x:v>
      </x:c>
      <x:c r="BE1008" s="34" t="n">
        <x:f>IF(SQRT($C$9)*$B1008+SQRT(1-$C$9)*AJ1008&lt;_xlfn.NORM.S.INV($C$6),1,0)</x:f>
        <x:v>0</x:v>
      </x:c>
      <x:c r="BF1008" s="34" t="n">
        <x:f>IF(SQRT($C$9)*$B1008+SQRT(1-$C$9)*AK1008&lt;_xlfn.NORM.S.INV($C$6),1,0)</x:f>
        <x:v>0</x:v>
      </x:c>
      <x:c r="BG1008" s="34"/>
      <x:c r="BH1008" s="34"/>
      <x:c r="BI1008" s="34" t="n">
        <x:f>$B$11*(($A$1061)*$C1008/$B$12*$B$7+(1-$A$1061)*$D1008/$B$12*$C$7)</x:f>
        <x:v>1200</x:v>
      </x:c>
      <x:c r="BJ1008" s="34" t="n">
        <x:f>$B$11*(($A$1062)*$C1008/$B$12*$B$7+(1-$A$1062)*$D1008/$B$12*$C$7)</x:f>
        <x:v>1140</x:v>
      </x:c>
      <x:c r="BK1008" s="34" t="n">
        <x:f>$B$11*(($A$1063)*$C1008/$B$12*$B$7+(1-$A$1063)*$D1008/$B$12*$C$7)</x:f>
        <x:v>1080</x:v>
      </x:c>
      <x:c r="BL1008" s="34" t="n">
        <x:f>$B$11*(($A$1064)*$C1008/$B$12*$B$7+(1-$A$1064)*$D1008/$B$12*$C$7)</x:f>
        <x:v>1019.9999999999999</x:v>
      </x:c>
      <x:c r="BM1008" s="34" t="n">
        <x:f>$B$11*(($A$1065)*$C1008/$B$12*$B$7+(1-$A$1065)*$D1008/$B$12*$C$7)</x:f>
        <x:v>960</x:v>
      </x:c>
      <x:c r="BN1008" s="34" t="n">
        <x:f>$B$11*(($A$1066)*$C1008/$B$12*$B$7+(1-$A$1066)*$D1008/$B$12*$C$7)</x:f>
        <x:v>900</x:v>
      </x:c>
      <x:c r="BO1008" s="34" t="n">
        <x:f>$B$11*(($A$1067)*$C1008/$B$12*$B$7+(1-$A$1067)*$D1008/$B$12*$C$7)</x:f>
        <x:v>839.9999999999999</x:v>
      </x:c>
      <x:c r="BP1008" s="34" t="n">
        <x:f>$B$11*(($A$1068)*$C1008/$B$12*$B$7+(1-$A$1068)*$D1008/$B$12*$C$7)</x:f>
        <x:v>780</x:v>
      </x:c>
      <x:c r="BQ1008" s="34" t="n">
        <x:f>$B$11*(($A$1069)*$C1008/$B$12*$B$7+(1-$A$1069)*$D1008/$B$12*$C$7)</x:f>
        <x:v>720</x:v>
      </x:c>
      <x:c r="BR1008" s="34" t="n">
        <x:f>$B$11*(($A$1070)*$C1008/$B$12*$B$7+(1-$A$1070)*$D1008/$B$12*$C$7)</x:f>
        <x:v>660</x:v>
      </x:c>
      <x:c r="BS1008" s="34" t="n">
        <x:f>$B$11*(($A$1071)*$C1008/$B$12*$B$7+(1-$A$1071)*$D1008/$B$12*$C$7)</x:f>
        <x:v>600</x:v>
      </x:c>
      <x:c r="BT1008" s="34" t="n">
        <x:f>$B$11*(($A$1072)*$C1008/$B$12*$B$7+(1-$A$1072)*$D1008/$B$12*$C$7)</x:f>
        <x:v>540</x:v>
      </x:c>
      <x:c r="BU1008" s="34" t="n">
        <x:f>$B$11*(($A$1073)*$C1008/$B$12*$B$7+(1-$A$1073)*$D1008/$B$12*$C$7)</x:f>
        <x:v>480</x:v>
      </x:c>
      <x:c r="BV1008" s="34" t="n">
        <x:f>$B$11*(($A$1074)*$C1008/$B$12*$B$7+(1-$A$1074)*$D1008/$B$12*$C$7)</x:f>
        <x:v>419.99999999999994</x:v>
      </x:c>
      <x:c r="BW1008" s="34" t="n">
        <x:f>$B$11*(($A$1075)*$C1008/$B$12*$B$7+(1-$A$1075)*$D1008/$B$12*$C$7)</x:f>
        <x:v>360.00000000000006</x:v>
      </x:c>
      <x:c r="BX1008" s="34" t="n">
        <x:f>$B$11*(($A$1076)*$C1008/$B$12*$B$7+(1-$A$1076)*$D1008/$B$12*$C$7)</x:f>
        <x:v>300</x:v>
      </x:c>
      <x:c r="BY1008" s="34" t="n">
        <x:f>$B$11*(($A$1077)*$C1008/$B$12*$B$7+(1-$A$1077)*$D1008/$B$12*$C$7)</x:f>
        <x:v>239.99999999999997</x:v>
      </x:c>
      <x:c r="BZ1008" s="34" t="n">
        <x:f>$B$11*(($A$1078)*$C1008/$B$12*$B$7+(1-$A$1078)*$D1008/$B$12*$C$7)</x:f>
        <x:v>180.00000000000003</x:v>
      </x:c>
      <x:c r="CA1008" s="34" t="n">
        <x:f>$B$11*(($A$1079)*$C1008/$B$12*$B$7+(1-$A$1079)*$D1008/$B$12*$C$7)</x:f>
        <x:v>119.99999999999999</x:v>
      </x:c>
      <x:c r="CB1008" s="34" t="n">
        <x:f>$B$11*(($A$1080)*$C1008/$B$12*$B$7+(1-$A$1080)*$D1008/$B$12*$C$7)</x:f>
        <x:v>60.00000000000006</x:v>
      </x:c>
      <x:c r="CC1008" s="34" t="n">
        <x:f>$B$11*(($A$1081)*$C1008/$B$12*$B$7+(1-$A$1081)*$D1008/$B$12*$C$7)</x:f>
        <x:v>0</x:v>
      </x:c>
    </x:row>
    <x:row r="1009">
      <x:c r="A1009" s="34" t="n">
        <x:v>985</x:v>
      </x:c>
      <x:c r="B1009" s="39" t="n">
        <x:v>-0.7434277798069948</x:v>
      </x:c>
      <x:c r="C1009" s="1" t="n">
        <x:f>SUM(AM1009:AV1009)</x:f>
        <x:v>0</x:v>
      </x:c>
      <x:c r="D1009" s="1" t="n">
        <x:f>SUM(AW1009:BF1009)</x:f>
        <x:v>0</x:v>
      </x:c>
      <x:c r="E1009" s="17" t="n">
        <x:f>(1-C1009/$B$12)*$B$8-C1009/$B$12*$B$7</x:f>
        <x:v>0.05</x:v>
      </x:c>
      <x:c r="F1009" s="17" t="n">
        <x:f>(1-D1009/$B$12)*$C$8-D1009/$B$12*$C$7</x:f>
        <x:v>0.09</x:v>
      </x:c>
      <x:c r="G1009" s="32" t="n">
        <x:f>$B$11*($B$10*C1009/$B$12*$B$7+(1-$B$10)*D1009/$B$12*$C$7)</x:f>
        <x:v>0</x:v>
      </x:c>
      <x:c r="H1009" s="17" t="n">
        <x:f>$B$10*E1009+(1-$B$10)*F1009</x:f>
        <x:v>0.07</x:v>
      </x:c>
      <x:c r="I1009" s="34"/>
      <x:c r="J1009" s="34"/>
      <x:c r="K1009" s="34"/>
      <x:c r="L1009" s="34"/>
      <x:c r="M1009" s="34"/>
      <x:c r="N1009" s="34"/>
      <x:c r="O1009" s="34"/>
      <x:c r="P1009" s="34"/>
      <x:c r="Q1009" s="34"/>
      <x:c r="R1009" s="39" t="n">
        <x:v>1.1292640091332102</x:v>
      </x:c>
      <x:c r="S1009" s="39" t="n">
        <x:v>1.2521502878836925</x:v>
      </x:c>
      <x:c r="T1009" s="39" t="n">
        <x:v>-0.10529350168559329</x:v>
      </x:c>
      <x:c r="U1009" s="39" t="n">
        <x:v>0.5073371661264231</x:v>
      </x:c>
      <x:c r="V1009" s="39" t="n">
        <x:v>-0.8934494455478157</x:v>
      </x:c>
      <x:c r="W1009" s="39" t="n">
        <x:v>0.4520176953980126</x:v>
      </x:c>
      <x:c r="X1009" s="39" t="n">
        <x:v>-0.38352373144010077</x:v>
      </x:c>
      <x:c r="Y1009" s="39" t="n">
        <x:v>0.686612594875481</x:v>
      </x:c>
      <x:c r="Z1009" s="39" t="n">
        <x:v>-0.1677629304805793</x:v>
      </x:c>
      <x:c r="AA1009" s="39" t="n">
        <x:v>0.07794484973374673</x:v>
      </x:c>
      <x:c r="AB1009" s="39" t="n">
        <x:v>-0.04545966288169628</x:v>
      </x:c>
      <x:c r="AC1009" s="39" t="n">
        <x:v>0.7218530460916573</x:v>
      </x:c>
      <x:c r="AD1009" s="39" t="n">
        <x:v>0.10325928152364194</x:v>
      </x:c>
      <x:c r="AE1009" s="39" t="n">
        <x:v>-1.278051794719074</x:v>
      </x:c>
      <x:c r="AF1009" s="39" t="n">
        <x:v>-1.3366460892033993</x:v>
      </x:c>
      <x:c r="AG1009" s="39" t="n">
        <x:v>0.6520371801990121</x:v>
      </x:c>
      <x:c r="AH1009" s="39" t="n">
        <x:v>0.09810390398408726</x:v>
      </x:c>
      <x:c r="AI1009" s="39" t="n">
        <x:v>0.003319215841203955</x:v>
      </x:c>
      <x:c r="AJ1009" s="39" t="n">
        <x:v>0.09831793597369295</x:v>
      </x:c>
      <x:c r="AK1009" s="39" t="n">
        <x:v>1.293138241128929</x:v>
      </x:c>
      <x:c r="AL1009" s="34"/>
      <x:c r="AM1009" s="34" t="n">
        <x:f>IF(SQRT($B$9)*$B1009+SQRT(1-$B$9)*R1009&lt;_xlfn.NORM.S.INV($B$6),1,0)</x:f>
        <x:v>0</x:v>
      </x:c>
      <x:c r="AN1009" s="34" t="n">
        <x:f>IF(SQRT($B$9)*$B1009+SQRT(1-$B$9)*S1009&lt;_xlfn.NORM.S.INV($B$6),1,0)</x:f>
        <x:v>0</x:v>
      </x:c>
      <x:c r="AO1009" s="34" t="n">
        <x:f>IF(SQRT($B$9)*$B1009+SQRT(1-$B$9)*T1009&lt;_xlfn.NORM.S.INV($B$6),1,0)</x:f>
        <x:v>0</x:v>
      </x:c>
      <x:c r="AP1009" s="34" t="n">
        <x:f>IF(SQRT($B$9)*$B1009+SQRT(1-$B$9)*U1009&lt;_xlfn.NORM.S.INV($B$6),1,0)</x:f>
        <x:v>0</x:v>
      </x:c>
      <x:c r="AQ1009" s="34" t="n">
        <x:f>IF(SQRT($B$9)*$B1009+SQRT(1-$B$9)*V1009&lt;_xlfn.NORM.S.INV($B$6),1,0)</x:f>
        <x:v>0</x:v>
      </x:c>
      <x:c r="AR1009" s="34" t="n">
        <x:f>IF(SQRT($B$9)*$B1009+SQRT(1-$B$9)*W1009&lt;_xlfn.NORM.S.INV($B$6),1,0)</x:f>
        <x:v>0</x:v>
      </x:c>
      <x:c r="AS1009" s="34" t="n">
        <x:f>IF(SQRT($B$9)*$B1009+SQRT(1-$B$9)*X1009&lt;_xlfn.NORM.S.INV($B$6),1,0)</x:f>
        <x:v>0</x:v>
      </x:c>
      <x:c r="AT1009" s="34" t="n">
        <x:f>IF(SQRT($B$9)*$B1009+SQRT(1-$B$9)*Y1009&lt;_xlfn.NORM.S.INV($B$6),1,0)</x:f>
        <x:v>0</x:v>
      </x:c>
      <x:c r="AU1009" s="34" t="n">
        <x:f>IF(SQRT($B$9)*$B1009+SQRT(1-$B$9)*Z1009&lt;_xlfn.NORM.S.INV($B$6),1,0)</x:f>
        <x:v>0</x:v>
      </x:c>
      <x:c r="AV1009" s="34" t="n">
        <x:f>IF(SQRT($B$9)*$B1009+SQRT(1-$B$9)*AA1009&lt;_xlfn.NORM.S.INV($B$6),1,0)</x:f>
        <x:v>0</x:v>
      </x:c>
      <x:c r="AW1009" s="34" t="n">
        <x:f>IF(SQRT($C$9)*$B1009+SQRT(1-$C$9)*AB1009&lt;_xlfn.NORM.S.INV($C$6),1,0)</x:f>
        <x:v>0</x:v>
      </x:c>
      <x:c r="AX1009" s="34" t="n">
        <x:f>IF(SQRT($C$9)*$B1009+SQRT(1-$C$9)*AC1009&lt;_xlfn.NORM.S.INV($C$6),1,0)</x:f>
        <x:v>0</x:v>
      </x:c>
      <x:c r="AY1009" s="34" t="n">
        <x:f>IF(SQRT($C$9)*$B1009+SQRT(1-$C$9)*AD1009&lt;_xlfn.NORM.S.INV($C$6),1,0)</x:f>
        <x:v>0</x:v>
      </x:c>
      <x:c r="AZ1009" s="34" t="n">
        <x:f>IF(SQRT($C$9)*$B1009+SQRT(1-$C$9)*AE1009&lt;_xlfn.NORM.S.INV($C$6),1,0)</x:f>
        <x:v>0</x:v>
      </x:c>
      <x:c r="BA1009" s="34" t="n">
        <x:f>IF(SQRT($C$9)*$B1009+SQRT(1-$C$9)*AF1009&lt;_xlfn.NORM.S.INV($C$6),1,0)</x:f>
        <x:v>0</x:v>
      </x:c>
      <x:c r="BB1009" s="34" t="n">
        <x:f>IF(SQRT($C$9)*$B1009+SQRT(1-$C$9)*AG1009&lt;_xlfn.NORM.S.INV($C$6),1,0)</x:f>
        <x:v>0</x:v>
      </x:c>
      <x:c r="BC1009" s="34" t="n">
        <x:f>IF(SQRT($C$9)*$B1009+SQRT(1-$C$9)*AH1009&lt;_xlfn.NORM.S.INV($C$6),1,0)</x:f>
        <x:v>0</x:v>
      </x:c>
      <x:c r="BD1009" s="34" t="n">
        <x:f>IF(SQRT($C$9)*$B1009+SQRT(1-$C$9)*AI1009&lt;_xlfn.NORM.S.INV($C$6),1,0)</x:f>
        <x:v>0</x:v>
      </x:c>
      <x:c r="BE1009" s="34" t="n">
        <x:f>IF(SQRT($C$9)*$B1009+SQRT(1-$C$9)*AJ1009&lt;_xlfn.NORM.S.INV($C$6),1,0)</x:f>
        <x:v>0</x:v>
      </x:c>
      <x:c r="BF1009" s="34" t="n">
        <x:f>IF(SQRT($C$9)*$B1009+SQRT(1-$C$9)*AK1009&lt;_xlfn.NORM.S.INV($C$6),1,0)</x:f>
        <x:v>0</x:v>
      </x:c>
      <x:c r="BG1009" s="34"/>
      <x:c r="BH1009" s="34"/>
      <x:c r="BI1009" s="34" t="n">
        <x:f>$B$11*(($A$1061)*$C1009/$B$12*$B$7+(1-$A$1061)*$D1009/$B$12*$C$7)</x:f>
        <x:v>0</x:v>
      </x:c>
      <x:c r="BJ1009" s="34" t="n">
        <x:f>$B$11*(($A$1062)*$C1009/$B$12*$B$7+(1-$A$1062)*$D1009/$B$12*$C$7)</x:f>
        <x:v>0</x:v>
      </x:c>
      <x:c r="BK1009" s="34" t="n">
        <x:f>$B$11*(($A$1063)*$C1009/$B$12*$B$7+(1-$A$1063)*$D1009/$B$12*$C$7)</x:f>
        <x:v>0</x:v>
      </x:c>
      <x:c r="BL1009" s="34" t="n">
        <x:f>$B$11*(($A$1064)*$C1009/$B$12*$B$7+(1-$A$1064)*$D1009/$B$12*$C$7)</x:f>
        <x:v>0</x:v>
      </x:c>
      <x:c r="BM1009" s="34" t="n">
        <x:f>$B$11*(($A$1065)*$C1009/$B$12*$B$7+(1-$A$1065)*$D1009/$B$12*$C$7)</x:f>
        <x:v>0</x:v>
      </x:c>
      <x:c r="BN1009" s="34" t="n">
        <x:f>$B$11*(($A$1066)*$C1009/$B$12*$B$7+(1-$A$1066)*$D1009/$B$12*$C$7)</x:f>
        <x:v>0</x:v>
      </x:c>
      <x:c r="BO1009" s="34" t="n">
        <x:f>$B$11*(($A$1067)*$C1009/$B$12*$B$7+(1-$A$1067)*$D1009/$B$12*$C$7)</x:f>
        <x:v>0</x:v>
      </x:c>
      <x:c r="BP1009" s="34" t="n">
        <x:f>$B$11*(($A$1068)*$C1009/$B$12*$B$7+(1-$A$1068)*$D1009/$B$12*$C$7)</x:f>
        <x:v>0</x:v>
      </x:c>
      <x:c r="BQ1009" s="34" t="n">
        <x:f>$B$11*(($A$1069)*$C1009/$B$12*$B$7+(1-$A$1069)*$D1009/$B$12*$C$7)</x:f>
        <x:v>0</x:v>
      </x:c>
      <x:c r="BR1009" s="34" t="n">
        <x:f>$B$11*(($A$1070)*$C1009/$B$12*$B$7+(1-$A$1070)*$D1009/$B$12*$C$7)</x:f>
        <x:v>0</x:v>
      </x:c>
      <x:c r="BS1009" s="34" t="n">
        <x:f>$B$11*(($A$1071)*$C1009/$B$12*$B$7+(1-$A$1071)*$D1009/$B$12*$C$7)</x:f>
        <x:v>0</x:v>
      </x:c>
      <x:c r="BT1009" s="34" t="n">
        <x:f>$B$11*(($A$1072)*$C1009/$B$12*$B$7+(1-$A$1072)*$D1009/$B$12*$C$7)</x:f>
        <x:v>0</x:v>
      </x:c>
      <x:c r="BU1009" s="34" t="n">
        <x:f>$B$11*(($A$1073)*$C1009/$B$12*$B$7+(1-$A$1073)*$D1009/$B$12*$C$7)</x:f>
        <x:v>0</x:v>
      </x:c>
      <x:c r="BV1009" s="34" t="n">
        <x:f>$B$11*(($A$1074)*$C1009/$B$12*$B$7+(1-$A$1074)*$D1009/$B$12*$C$7)</x:f>
        <x:v>0</x:v>
      </x:c>
      <x:c r="BW1009" s="34" t="n">
        <x:f>$B$11*(($A$1075)*$C1009/$B$12*$B$7+(1-$A$1075)*$D1009/$B$12*$C$7)</x:f>
        <x:v>0</x:v>
      </x:c>
      <x:c r="BX1009" s="34" t="n">
        <x:f>$B$11*(($A$1076)*$C1009/$B$12*$B$7+(1-$A$1076)*$D1009/$B$12*$C$7)</x:f>
        <x:v>0</x:v>
      </x:c>
      <x:c r="BY1009" s="34" t="n">
        <x:f>$B$11*(($A$1077)*$C1009/$B$12*$B$7+(1-$A$1077)*$D1009/$B$12*$C$7)</x:f>
        <x:v>0</x:v>
      </x:c>
      <x:c r="BZ1009" s="34" t="n">
        <x:f>$B$11*(($A$1078)*$C1009/$B$12*$B$7+(1-$A$1078)*$D1009/$B$12*$C$7)</x:f>
        <x:v>0</x:v>
      </x:c>
      <x:c r="CA1009" s="34" t="n">
        <x:f>$B$11*(($A$1079)*$C1009/$B$12*$B$7+(1-$A$1079)*$D1009/$B$12*$C$7)</x:f>
        <x:v>0</x:v>
      </x:c>
      <x:c r="CB1009" s="34" t="n">
        <x:f>$B$11*(($A$1080)*$C1009/$B$12*$B$7+(1-$A$1080)*$D1009/$B$12*$C$7)</x:f>
        <x:v>0</x:v>
      </x:c>
      <x:c r="CC1009" s="34" t="n">
        <x:f>$B$11*(($A$1081)*$C1009/$B$12*$B$7+(1-$A$1081)*$D1009/$B$12*$C$7)</x:f>
        <x:v>0</x:v>
      </x:c>
    </x:row>
    <x:row r="1010">
      <x:c r="A1010" s="34" t="n">
        <x:v>986</x:v>
      </x:c>
      <x:c r="B1010" s="39" t="n">
        <x:v>0.2252784242512981</x:v>
      </x:c>
      <x:c r="C1010" s="1" t="n">
        <x:f>SUM(AM1010:AV1010)</x:f>
        <x:v>0</x:v>
      </x:c>
      <x:c r="D1010" s="1" t="n">
        <x:f>SUM(AW1010:BF1010)</x:f>
        <x:v>0</x:v>
      </x:c>
      <x:c r="E1010" s="17" t="n">
        <x:f>(1-C1010/$B$12)*$B$8-C1010/$B$12*$B$7</x:f>
        <x:v>0.05</x:v>
      </x:c>
      <x:c r="F1010" s="17" t="n">
        <x:f>(1-D1010/$B$12)*$C$8-D1010/$B$12*$C$7</x:f>
        <x:v>0.09</x:v>
      </x:c>
      <x:c r="G1010" s="32" t="n">
        <x:f>$B$11*($B$10*C1010/$B$12*$B$7+(1-$B$10)*D1010/$B$12*$C$7)</x:f>
        <x:v>0</x:v>
      </x:c>
      <x:c r="H1010" s="17" t="n">
        <x:f>$B$10*E1010+(1-$B$10)*F1010</x:f>
        <x:v>0.07</x:v>
      </x:c>
      <x:c r="I1010" s="34"/>
      <x:c r="J1010" s="34"/>
      <x:c r="K1010" s="34"/>
      <x:c r="L1010" s="34"/>
      <x:c r="M1010" s="34"/>
      <x:c r="N1010" s="34"/>
      <x:c r="O1010" s="34"/>
      <x:c r="P1010" s="34"/>
      <x:c r="Q1010" s="34"/>
      <x:c r="R1010" s="39" t="n">
        <x:v>-2.402676041801577</x:v>
      </x:c>
      <x:c r="S1010" s="39" t="n">
        <x:v>1.1054743834220286</x:v>
      </x:c>
      <x:c r="T1010" s="39" t="n">
        <x:v>0.43644836953611216</x:v>
      </x:c>
      <x:c r="U1010" s="39" t="n">
        <x:v>-0.49877897865247645</x:v>
      </x:c>
      <x:c r="V1010" s="39" t="n">
        <x:v>-0.4879945782127246</x:v>
      </x:c>
      <x:c r="W1010" s="39" t="n">
        <x:v>0.45861681066335613</x:v>
      </x:c>
      <x:c r="X1010" s="39" t="n">
        <x:v>0.054686741561310453</x:v>
      </x:c>
      <x:c r="Y1010" s="39" t="n">
        <x:v>0.8543435706722409</x:v>
      </x:c>
      <x:c r="Z1010" s="39" t="n">
        <x:v>-0.2035419330683746</x:v>
      </x:c>
      <x:c r="AA1010" s="39" t="n">
        <x:v>0.43590937012432246</x:v>
      </x:c>
      <x:c r="AB1010" s="39" t="n">
        <x:v>0.6448412428761143</x:v>
      </x:c>
      <x:c r="AC1010" s="39" t="n">
        <x:v>0.040524518840214935</x:v>
      </x:c>
      <x:c r="AD1010" s="39" t="n">
        <x:v>1.0377413747004665</x:v>
      </x:c>
      <x:c r="AE1010" s="39" t="n">
        <x:v>0.36477961024993805</x:v>
      </x:c>
      <x:c r="AF1010" s="39" t="n">
        <x:v>-0.4057806780839496</x:v>
      </x:c>
      <x:c r="AG1010" s="39" t="n">
        <x:v>0.15489856837340446</x:v>
      </x:c>
      <x:c r="AH1010" s="39" t="n">
        <x:v>-0.2664779163676627</x:v>
      </x:c>
      <x:c r="AI1010" s="39" t="n">
        <x:v>2.146645124867055</x:v>
      </x:c>
      <x:c r="AJ1010" s="39" t="n">
        <x:v>-0.09523158092028407</x:v>
      </x:c>
      <x:c r="AK1010" s="39" t="n">
        <x:v>-0.879284401806193</x:v>
      </x:c>
      <x:c r="AL1010" s="34"/>
      <x:c r="AM1010" s="34" t="n">
        <x:f>IF(SQRT($B$9)*$B1010+SQRT(1-$B$9)*R1010&lt;_xlfn.NORM.S.INV($B$6),1,0)</x:f>
        <x:v>0</x:v>
      </x:c>
      <x:c r="AN1010" s="34" t="n">
        <x:f>IF(SQRT($B$9)*$B1010+SQRT(1-$B$9)*S1010&lt;_xlfn.NORM.S.INV($B$6),1,0)</x:f>
        <x:v>0</x:v>
      </x:c>
      <x:c r="AO1010" s="34" t="n">
        <x:f>IF(SQRT($B$9)*$B1010+SQRT(1-$B$9)*T1010&lt;_xlfn.NORM.S.INV($B$6),1,0)</x:f>
        <x:v>0</x:v>
      </x:c>
      <x:c r="AP1010" s="34" t="n">
        <x:f>IF(SQRT($B$9)*$B1010+SQRT(1-$B$9)*U1010&lt;_xlfn.NORM.S.INV($B$6),1,0)</x:f>
        <x:v>0</x:v>
      </x:c>
      <x:c r="AQ1010" s="34" t="n">
        <x:f>IF(SQRT($B$9)*$B1010+SQRT(1-$B$9)*V1010&lt;_xlfn.NORM.S.INV($B$6),1,0)</x:f>
        <x:v>0</x:v>
      </x:c>
      <x:c r="AR1010" s="34" t="n">
        <x:f>IF(SQRT($B$9)*$B1010+SQRT(1-$B$9)*W1010&lt;_xlfn.NORM.S.INV($B$6),1,0)</x:f>
        <x:v>0</x:v>
      </x:c>
      <x:c r="AS1010" s="34" t="n">
        <x:f>IF(SQRT($B$9)*$B1010+SQRT(1-$B$9)*X1010&lt;_xlfn.NORM.S.INV($B$6),1,0)</x:f>
        <x:v>0</x:v>
      </x:c>
      <x:c r="AT1010" s="34" t="n">
        <x:f>IF(SQRT($B$9)*$B1010+SQRT(1-$B$9)*Y1010&lt;_xlfn.NORM.S.INV($B$6),1,0)</x:f>
        <x:v>0</x:v>
      </x:c>
      <x:c r="AU1010" s="34" t="n">
        <x:f>IF(SQRT($B$9)*$B1010+SQRT(1-$B$9)*Z1010&lt;_xlfn.NORM.S.INV($B$6),1,0)</x:f>
        <x:v>0</x:v>
      </x:c>
      <x:c r="AV1010" s="34" t="n">
        <x:f>IF(SQRT($B$9)*$B1010+SQRT(1-$B$9)*AA1010&lt;_xlfn.NORM.S.INV($B$6),1,0)</x:f>
        <x:v>0</x:v>
      </x:c>
      <x:c r="AW1010" s="34" t="n">
        <x:f>IF(SQRT($C$9)*$B1010+SQRT(1-$C$9)*AB1010&lt;_xlfn.NORM.S.INV($C$6),1,0)</x:f>
        <x:v>0</x:v>
      </x:c>
      <x:c r="AX1010" s="34" t="n">
        <x:f>IF(SQRT($C$9)*$B1010+SQRT(1-$C$9)*AC1010&lt;_xlfn.NORM.S.INV($C$6),1,0)</x:f>
        <x:v>0</x:v>
      </x:c>
      <x:c r="AY1010" s="34" t="n">
        <x:f>IF(SQRT($C$9)*$B1010+SQRT(1-$C$9)*AD1010&lt;_xlfn.NORM.S.INV($C$6),1,0)</x:f>
        <x:v>0</x:v>
      </x:c>
      <x:c r="AZ1010" s="34" t="n">
        <x:f>IF(SQRT($C$9)*$B1010+SQRT(1-$C$9)*AE1010&lt;_xlfn.NORM.S.INV($C$6),1,0)</x:f>
        <x:v>0</x:v>
      </x:c>
      <x:c r="BA1010" s="34" t="n">
        <x:f>IF(SQRT($C$9)*$B1010+SQRT(1-$C$9)*AF1010&lt;_xlfn.NORM.S.INV($C$6),1,0)</x:f>
        <x:v>0</x:v>
      </x:c>
      <x:c r="BB1010" s="34" t="n">
        <x:f>IF(SQRT($C$9)*$B1010+SQRT(1-$C$9)*AG1010&lt;_xlfn.NORM.S.INV($C$6),1,0)</x:f>
        <x:v>0</x:v>
      </x:c>
      <x:c r="BC1010" s="34" t="n">
        <x:f>IF(SQRT($C$9)*$B1010+SQRT(1-$C$9)*AH1010&lt;_xlfn.NORM.S.INV($C$6),1,0)</x:f>
        <x:v>0</x:v>
      </x:c>
      <x:c r="BD1010" s="34" t="n">
        <x:f>IF(SQRT($C$9)*$B1010+SQRT(1-$C$9)*AI1010&lt;_xlfn.NORM.S.INV($C$6),1,0)</x:f>
        <x:v>0</x:v>
      </x:c>
      <x:c r="BE1010" s="34" t="n">
        <x:f>IF(SQRT($C$9)*$B1010+SQRT(1-$C$9)*AJ1010&lt;_xlfn.NORM.S.INV($C$6),1,0)</x:f>
        <x:v>0</x:v>
      </x:c>
      <x:c r="BF1010" s="34" t="n">
        <x:f>IF(SQRT($C$9)*$B1010+SQRT(1-$C$9)*AK1010&lt;_xlfn.NORM.S.INV($C$6),1,0)</x:f>
        <x:v>0</x:v>
      </x:c>
      <x:c r="BG1010" s="34"/>
      <x:c r="BH1010" s="34"/>
      <x:c r="BI1010" s="34" t="n">
        <x:f>$B$11*(($A$1061)*$C1010/$B$12*$B$7+(1-$A$1061)*$D1010/$B$12*$C$7)</x:f>
        <x:v>0</x:v>
      </x:c>
      <x:c r="BJ1010" s="34" t="n">
        <x:f>$B$11*(($A$1062)*$C1010/$B$12*$B$7+(1-$A$1062)*$D1010/$B$12*$C$7)</x:f>
        <x:v>0</x:v>
      </x:c>
      <x:c r="BK1010" s="34" t="n">
        <x:f>$B$11*(($A$1063)*$C1010/$B$12*$B$7+(1-$A$1063)*$D1010/$B$12*$C$7)</x:f>
        <x:v>0</x:v>
      </x:c>
      <x:c r="BL1010" s="34" t="n">
        <x:f>$B$11*(($A$1064)*$C1010/$B$12*$B$7+(1-$A$1064)*$D1010/$B$12*$C$7)</x:f>
        <x:v>0</x:v>
      </x:c>
      <x:c r="BM1010" s="34" t="n">
        <x:f>$B$11*(($A$1065)*$C1010/$B$12*$B$7+(1-$A$1065)*$D1010/$B$12*$C$7)</x:f>
        <x:v>0</x:v>
      </x:c>
      <x:c r="BN1010" s="34" t="n">
        <x:f>$B$11*(($A$1066)*$C1010/$B$12*$B$7+(1-$A$1066)*$D1010/$B$12*$C$7)</x:f>
        <x:v>0</x:v>
      </x:c>
      <x:c r="BO1010" s="34" t="n">
        <x:f>$B$11*(($A$1067)*$C1010/$B$12*$B$7+(1-$A$1067)*$D1010/$B$12*$C$7)</x:f>
        <x:v>0</x:v>
      </x:c>
      <x:c r="BP1010" s="34" t="n">
        <x:f>$B$11*(($A$1068)*$C1010/$B$12*$B$7+(1-$A$1068)*$D1010/$B$12*$C$7)</x:f>
        <x:v>0</x:v>
      </x:c>
      <x:c r="BQ1010" s="34" t="n">
        <x:f>$B$11*(($A$1069)*$C1010/$B$12*$B$7+(1-$A$1069)*$D1010/$B$12*$C$7)</x:f>
        <x:v>0</x:v>
      </x:c>
      <x:c r="BR1010" s="34" t="n">
        <x:f>$B$11*(($A$1070)*$C1010/$B$12*$B$7+(1-$A$1070)*$D1010/$B$12*$C$7)</x:f>
        <x:v>0</x:v>
      </x:c>
      <x:c r="BS1010" s="34" t="n">
        <x:f>$B$11*(($A$1071)*$C1010/$B$12*$B$7+(1-$A$1071)*$D1010/$B$12*$C$7)</x:f>
        <x:v>0</x:v>
      </x:c>
      <x:c r="BT1010" s="34" t="n">
        <x:f>$B$11*(($A$1072)*$C1010/$B$12*$B$7+(1-$A$1072)*$D1010/$B$12*$C$7)</x:f>
        <x:v>0</x:v>
      </x:c>
      <x:c r="BU1010" s="34" t="n">
        <x:f>$B$11*(($A$1073)*$C1010/$B$12*$B$7+(1-$A$1073)*$D1010/$B$12*$C$7)</x:f>
        <x:v>0</x:v>
      </x:c>
      <x:c r="BV1010" s="34" t="n">
        <x:f>$B$11*(($A$1074)*$C1010/$B$12*$B$7+(1-$A$1074)*$D1010/$B$12*$C$7)</x:f>
        <x:v>0</x:v>
      </x:c>
      <x:c r="BW1010" s="34" t="n">
        <x:f>$B$11*(($A$1075)*$C1010/$B$12*$B$7+(1-$A$1075)*$D1010/$B$12*$C$7)</x:f>
        <x:v>0</x:v>
      </x:c>
      <x:c r="BX1010" s="34" t="n">
        <x:f>$B$11*(($A$1076)*$C1010/$B$12*$B$7+(1-$A$1076)*$D1010/$B$12*$C$7)</x:f>
        <x:v>0</x:v>
      </x:c>
      <x:c r="BY1010" s="34" t="n">
        <x:f>$B$11*(($A$1077)*$C1010/$B$12*$B$7+(1-$A$1077)*$D1010/$B$12*$C$7)</x:f>
        <x:v>0</x:v>
      </x:c>
      <x:c r="BZ1010" s="34" t="n">
        <x:f>$B$11*(($A$1078)*$C1010/$B$12*$B$7+(1-$A$1078)*$D1010/$B$12*$C$7)</x:f>
        <x:v>0</x:v>
      </x:c>
      <x:c r="CA1010" s="34" t="n">
        <x:f>$B$11*(($A$1079)*$C1010/$B$12*$B$7+(1-$A$1079)*$D1010/$B$12*$C$7)</x:f>
        <x:v>0</x:v>
      </x:c>
      <x:c r="CB1010" s="34" t="n">
        <x:f>$B$11*(($A$1080)*$C1010/$B$12*$B$7+(1-$A$1080)*$D1010/$B$12*$C$7)</x:f>
        <x:v>0</x:v>
      </x:c>
      <x:c r="CC1010" s="34" t="n">
        <x:f>$B$11*(($A$1081)*$C1010/$B$12*$B$7+(1-$A$1081)*$D1010/$B$12*$C$7)</x:f>
        <x:v>0</x:v>
      </x:c>
    </x:row>
    <x:row r="1011">
      <x:c r="A1011" s="34" t="n">
        <x:v>987</x:v>
      </x:c>
      <x:c r="B1011" s="39" t="n">
        <x:v>-0.026470160262131375</x:v>
      </x:c>
      <x:c r="C1011" s="1" t="n">
        <x:f>SUM(AM1011:AV1011)</x:f>
        <x:v>0</x:v>
      </x:c>
      <x:c r="D1011" s="1" t="n">
        <x:f>SUM(AW1011:BF1011)</x:f>
        <x:v>0</x:v>
      </x:c>
      <x:c r="E1011" s="17" t="n">
        <x:f>(1-C1011/$B$12)*$B$8-C1011/$B$12*$B$7</x:f>
        <x:v>0.05</x:v>
      </x:c>
      <x:c r="F1011" s="17" t="n">
        <x:f>(1-D1011/$B$12)*$C$8-D1011/$B$12*$C$7</x:f>
        <x:v>0.09</x:v>
      </x:c>
      <x:c r="G1011" s="32" t="n">
        <x:f>$B$11*($B$10*C1011/$B$12*$B$7+(1-$B$10)*D1011/$B$12*$C$7)</x:f>
        <x:v>0</x:v>
      </x:c>
      <x:c r="H1011" s="17" t="n">
        <x:f>$B$10*E1011+(1-$B$10)*F1011</x:f>
        <x:v>0.07</x:v>
      </x:c>
      <x:c r="I1011" s="34"/>
      <x:c r="J1011" s="34"/>
      <x:c r="K1011" s="34"/>
      <x:c r="L1011" s="34"/>
      <x:c r="M1011" s="34"/>
      <x:c r="N1011" s="34"/>
      <x:c r="O1011" s="34"/>
      <x:c r="P1011" s="34"/>
      <x:c r="Q1011" s="34"/>
      <x:c r="R1011" s="39" t="n">
        <x:v>0.8503263380014825</x:v>
      </x:c>
      <x:c r="S1011" s="39" t="n">
        <x:v>1.021366062393549</x:v>
      </x:c>
      <x:c r="T1011" s="39" t="n">
        <x:v>2.002035390041649</x:v>
      </x:c>
      <x:c r="U1011" s="39" t="n">
        <x:v>0.14631527435287384</x:v>
      </x:c>
      <x:c r="V1011" s="39" t="n">
        <x:v>-0.14399233774925402</x:v>
      </x:c>
      <x:c r="W1011" s="39" t="n">
        <x:v>0.23439985517222367</x:v>
      </x:c>
      <x:c r="X1011" s="39" t="n">
        <x:v>1.702249517673096</x:v>
      </x:c>
      <x:c r="Y1011" s="39" t="n">
        <x:v>0.4396495216028202</x:v>
      </x:c>
      <x:c r="Z1011" s="39" t="n">
        <x:v>-1.1326094140120113</x:v>
      </x:c>
      <x:c r="AA1011" s="39" t="n">
        <x:v>-1.8358406707528516</x:v>
      </x:c>
      <x:c r="AB1011" s="39" t="n">
        <x:v>0.2907388951230028</x:v>
      </x:c>
      <x:c r="AC1011" s="39" t="n">
        <x:v>-0.23959150002905347</x:v>
      </x:c>
      <x:c r="AD1011" s="39" t="n">
        <x:v>0.36886498566179865</x:v>
      </x:c>
      <x:c r="AE1011" s="39" t="n">
        <x:v>-1.2358900935785244</x:v>
      </x:c>
      <x:c r="AF1011" s="39" t="n">
        <x:v>-1.2022555768681946</x:v>
      </x:c>
      <x:c r="AG1011" s="39" t="n">
        <x:v>-1.4208576679060292</x:v>
      </x:c>
      <x:c r="AH1011" s="39" t="n">
        <x:v>0.4232388397713321</x:v>
      </x:c>
      <x:c r="AI1011" s="39" t="n">
        <x:v>0.24046457892721435</x:v>
      </x:c>
      <x:c r="AJ1011" s="39" t="n">
        <x:v>0.8240434180939405</x:v>
      </x:c>
      <x:c r="AK1011" s="39" t="n">
        <x:v>0.6291246155431846</x:v>
      </x:c>
      <x:c r="AL1011" s="34"/>
      <x:c r="AM1011" s="34" t="n">
        <x:f>IF(SQRT($B$9)*$B1011+SQRT(1-$B$9)*R1011&lt;_xlfn.NORM.S.INV($B$6),1,0)</x:f>
        <x:v>0</x:v>
      </x:c>
      <x:c r="AN1011" s="34" t="n">
        <x:f>IF(SQRT($B$9)*$B1011+SQRT(1-$B$9)*S1011&lt;_xlfn.NORM.S.INV($B$6),1,0)</x:f>
        <x:v>0</x:v>
      </x:c>
      <x:c r="AO1011" s="34" t="n">
        <x:f>IF(SQRT($B$9)*$B1011+SQRT(1-$B$9)*T1011&lt;_xlfn.NORM.S.INV($B$6),1,0)</x:f>
        <x:v>0</x:v>
      </x:c>
      <x:c r="AP1011" s="34" t="n">
        <x:f>IF(SQRT($B$9)*$B1011+SQRT(1-$B$9)*U1011&lt;_xlfn.NORM.S.INV($B$6),1,0)</x:f>
        <x:v>0</x:v>
      </x:c>
      <x:c r="AQ1011" s="34" t="n">
        <x:f>IF(SQRT($B$9)*$B1011+SQRT(1-$B$9)*V1011&lt;_xlfn.NORM.S.INV($B$6),1,0)</x:f>
        <x:v>0</x:v>
      </x:c>
      <x:c r="AR1011" s="34" t="n">
        <x:f>IF(SQRT($B$9)*$B1011+SQRT(1-$B$9)*W1011&lt;_xlfn.NORM.S.INV($B$6),1,0)</x:f>
        <x:v>0</x:v>
      </x:c>
      <x:c r="AS1011" s="34" t="n">
        <x:f>IF(SQRT($B$9)*$B1011+SQRT(1-$B$9)*X1011&lt;_xlfn.NORM.S.INV($B$6),1,0)</x:f>
        <x:v>0</x:v>
      </x:c>
      <x:c r="AT1011" s="34" t="n">
        <x:f>IF(SQRT($B$9)*$B1011+SQRT(1-$B$9)*Y1011&lt;_xlfn.NORM.S.INV($B$6),1,0)</x:f>
        <x:v>0</x:v>
      </x:c>
      <x:c r="AU1011" s="34" t="n">
        <x:f>IF(SQRT($B$9)*$B1011+SQRT(1-$B$9)*Z1011&lt;_xlfn.NORM.S.INV($B$6),1,0)</x:f>
        <x:v>0</x:v>
      </x:c>
      <x:c r="AV1011" s="34" t="n">
        <x:f>IF(SQRT($B$9)*$B1011+SQRT(1-$B$9)*AA1011&lt;_xlfn.NORM.S.INV($B$6),1,0)</x:f>
        <x:v>0</x:v>
      </x:c>
      <x:c r="AW1011" s="34" t="n">
        <x:f>IF(SQRT($C$9)*$B1011+SQRT(1-$C$9)*AB1011&lt;_xlfn.NORM.S.INV($C$6),1,0)</x:f>
        <x:v>0</x:v>
      </x:c>
      <x:c r="AX1011" s="34" t="n">
        <x:f>IF(SQRT($C$9)*$B1011+SQRT(1-$C$9)*AC1011&lt;_xlfn.NORM.S.INV($C$6),1,0)</x:f>
        <x:v>0</x:v>
      </x:c>
      <x:c r="AY1011" s="34" t="n">
        <x:f>IF(SQRT($C$9)*$B1011+SQRT(1-$C$9)*AD1011&lt;_xlfn.NORM.S.INV($C$6),1,0)</x:f>
        <x:v>0</x:v>
      </x:c>
      <x:c r="AZ1011" s="34" t="n">
        <x:f>IF(SQRT($C$9)*$B1011+SQRT(1-$C$9)*AE1011&lt;_xlfn.NORM.S.INV($C$6),1,0)</x:f>
        <x:v>0</x:v>
      </x:c>
      <x:c r="BA1011" s="34" t="n">
        <x:f>IF(SQRT($C$9)*$B1011+SQRT(1-$C$9)*AF1011&lt;_xlfn.NORM.S.INV($C$6),1,0)</x:f>
        <x:v>0</x:v>
      </x:c>
      <x:c r="BB1011" s="34" t="n">
        <x:f>IF(SQRT($C$9)*$B1011+SQRT(1-$C$9)*AG1011&lt;_xlfn.NORM.S.INV($C$6),1,0)</x:f>
        <x:v>0</x:v>
      </x:c>
      <x:c r="BC1011" s="34" t="n">
        <x:f>IF(SQRT($C$9)*$B1011+SQRT(1-$C$9)*AH1011&lt;_xlfn.NORM.S.INV($C$6),1,0)</x:f>
        <x:v>0</x:v>
      </x:c>
      <x:c r="BD1011" s="34" t="n">
        <x:f>IF(SQRT($C$9)*$B1011+SQRT(1-$C$9)*AI1011&lt;_xlfn.NORM.S.INV($C$6),1,0)</x:f>
        <x:v>0</x:v>
      </x:c>
      <x:c r="BE1011" s="34" t="n">
        <x:f>IF(SQRT($C$9)*$B1011+SQRT(1-$C$9)*AJ1011&lt;_xlfn.NORM.S.INV($C$6),1,0)</x:f>
        <x:v>0</x:v>
      </x:c>
      <x:c r="BF1011" s="34" t="n">
        <x:f>IF(SQRT($C$9)*$B1011+SQRT(1-$C$9)*AK1011&lt;_xlfn.NORM.S.INV($C$6),1,0)</x:f>
        <x:v>0</x:v>
      </x:c>
      <x:c r="BG1011" s="34"/>
      <x:c r="BH1011" s="34"/>
      <x:c r="BI1011" s="34" t="n">
        <x:f>$B$11*(($A$1061)*$C1011/$B$12*$B$7+(1-$A$1061)*$D1011/$B$12*$C$7)</x:f>
        <x:v>0</x:v>
      </x:c>
      <x:c r="BJ1011" s="34" t="n">
        <x:f>$B$11*(($A$1062)*$C1011/$B$12*$B$7+(1-$A$1062)*$D1011/$B$12*$C$7)</x:f>
        <x:v>0</x:v>
      </x:c>
      <x:c r="BK1011" s="34" t="n">
        <x:f>$B$11*(($A$1063)*$C1011/$B$12*$B$7+(1-$A$1063)*$D1011/$B$12*$C$7)</x:f>
        <x:v>0</x:v>
      </x:c>
      <x:c r="BL1011" s="34" t="n">
        <x:f>$B$11*(($A$1064)*$C1011/$B$12*$B$7+(1-$A$1064)*$D1011/$B$12*$C$7)</x:f>
        <x:v>0</x:v>
      </x:c>
      <x:c r="BM1011" s="34" t="n">
        <x:f>$B$11*(($A$1065)*$C1011/$B$12*$B$7+(1-$A$1065)*$D1011/$B$12*$C$7)</x:f>
        <x:v>0</x:v>
      </x:c>
      <x:c r="BN1011" s="34" t="n">
        <x:f>$B$11*(($A$1066)*$C1011/$B$12*$B$7+(1-$A$1066)*$D1011/$B$12*$C$7)</x:f>
        <x:v>0</x:v>
      </x:c>
      <x:c r="BO1011" s="34" t="n">
        <x:f>$B$11*(($A$1067)*$C1011/$B$12*$B$7+(1-$A$1067)*$D1011/$B$12*$C$7)</x:f>
        <x:v>0</x:v>
      </x:c>
      <x:c r="BP1011" s="34" t="n">
        <x:f>$B$11*(($A$1068)*$C1011/$B$12*$B$7+(1-$A$1068)*$D1011/$B$12*$C$7)</x:f>
        <x:v>0</x:v>
      </x:c>
      <x:c r="BQ1011" s="34" t="n">
        <x:f>$B$11*(($A$1069)*$C1011/$B$12*$B$7+(1-$A$1069)*$D1011/$B$12*$C$7)</x:f>
        <x:v>0</x:v>
      </x:c>
      <x:c r="BR1011" s="34" t="n">
        <x:f>$B$11*(($A$1070)*$C1011/$B$12*$B$7+(1-$A$1070)*$D1011/$B$12*$C$7)</x:f>
        <x:v>0</x:v>
      </x:c>
      <x:c r="BS1011" s="34" t="n">
        <x:f>$B$11*(($A$1071)*$C1011/$B$12*$B$7+(1-$A$1071)*$D1011/$B$12*$C$7)</x:f>
        <x:v>0</x:v>
      </x:c>
      <x:c r="BT1011" s="34" t="n">
        <x:f>$B$11*(($A$1072)*$C1011/$B$12*$B$7+(1-$A$1072)*$D1011/$B$12*$C$7)</x:f>
        <x:v>0</x:v>
      </x:c>
      <x:c r="BU1011" s="34" t="n">
        <x:f>$B$11*(($A$1073)*$C1011/$B$12*$B$7+(1-$A$1073)*$D1011/$B$12*$C$7)</x:f>
        <x:v>0</x:v>
      </x:c>
      <x:c r="BV1011" s="34" t="n">
        <x:f>$B$11*(($A$1074)*$C1011/$B$12*$B$7+(1-$A$1074)*$D1011/$B$12*$C$7)</x:f>
        <x:v>0</x:v>
      </x:c>
      <x:c r="BW1011" s="34" t="n">
        <x:f>$B$11*(($A$1075)*$C1011/$B$12*$B$7+(1-$A$1075)*$D1011/$B$12*$C$7)</x:f>
        <x:v>0</x:v>
      </x:c>
      <x:c r="BX1011" s="34" t="n">
        <x:f>$B$11*(($A$1076)*$C1011/$B$12*$B$7+(1-$A$1076)*$D1011/$B$12*$C$7)</x:f>
        <x:v>0</x:v>
      </x:c>
      <x:c r="BY1011" s="34" t="n">
        <x:f>$B$11*(($A$1077)*$C1011/$B$12*$B$7+(1-$A$1077)*$D1011/$B$12*$C$7)</x:f>
        <x:v>0</x:v>
      </x:c>
      <x:c r="BZ1011" s="34" t="n">
        <x:f>$B$11*(($A$1078)*$C1011/$B$12*$B$7+(1-$A$1078)*$D1011/$B$12*$C$7)</x:f>
        <x:v>0</x:v>
      </x:c>
      <x:c r="CA1011" s="34" t="n">
        <x:f>$B$11*(($A$1079)*$C1011/$B$12*$B$7+(1-$A$1079)*$D1011/$B$12*$C$7)</x:f>
        <x:v>0</x:v>
      </x:c>
      <x:c r="CB1011" s="34" t="n">
        <x:f>$B$11*(($A$1080)*$C1011/$B$12*$B$7+(1-$A$1080)*$D1011/$B$12*$C$7)</x:f>
        <x:v>0</x:v>
      </x:c>
      <x:c r="CC1011" s="34" t="n">
        <x:f>$B$11*(($A$1081)*$C1011/$B$12*$B$7+(1-$A$1081)*$D1011/$B$12*$C$7)</x:f>
        <x:v>0</x:v>
      </x:c>
    </x:row>
    <x:row r="1012">
      <x:c r="A1012" s="34" t="n">
        <x:v>988</x:v>
      </x:c>
      <x:c r="B1012" s="39" t="n">
        <x:v>-0.2929755373252675</x:v>
      </x:c>
      <x:c r="C1012" s="1" t="n">
        <x:f>SUM(AM1012:AV1012)</x:f>
        <x:v>0</x:v>
      </x:c>
      <x:c r="D1012" s="1" t="n">
        <x:f>SUM(AW1012:BF1012)</x:f>
        <x:v>0</x:v>
      </x:c>
      <x:c r="E1012" s="17" t="n">
        <x:f>(1-C1012/$B$12)*$B$8-C1012/$B$12*$B$7</x:f>
        <x:v>0.05</x:v>
      </x:c>
      <x:c r="F1012" s="17" t="n">
        <x:f>(1-D1012/$B$12)*$C$8-D1012/$B$12*$C$7</x:f>
        <x:v>0.09</x:v>
      </x:c>
      <x:c r="G1012" s="32" t="n">
        <x:f>$B$11*($B$10*C1012/$B$12*$B$7+(1-$B$10)*D1012/$B$12*$C$7)</x:f>
        <x:v>0</x:v>
      </x:c>
      <x:c r="H1012" s="17" t="n">
        <x:f>$B$10*E1012+(1-$B$10)*F1012</x:f>
        <x:v>0.07</x:v>
      </x:c>
      <x:c r="I1012" s="34"/>
      <x:c r="J1012" s="34"/>
      <x:c r="K1012" s="34"/>
      <x:c r="L1012" s="34"/>
      <x:c r="M1012" s="34"/>
      <x:c r="N1012" s="34"/>
      <x:c r="O1012" s="34"/>
      <x:c r="P1012" s="34"/>
      <x:c r="Q1012" s="34"/>
      <x:c r="R1012" s="39" t="n">
        <x:v>0.313521816261072</x:v>
      </x:c>
      <x:c r="S1012" s="39" t="n">
        <x:v>-1.726696200657931</x:v>
      </x:c>
      <x:c r="T1012" s="39" t="n">
        <x:v>0.9672068059366092</x:v>
      </x:c>
      <x:c r="U1012" s="39" t="n">
        <x:v>0.5319341437093652</x:v>
      </x:c>
      <x:c r="V1012" s="39" t="n">
        <x:v>-1.0934665721839827</x:v>
      </x:c>
      <x:c r="W1012" s="39" t="n">
        <x:v>-1.2518790527127552</x:v>
      </x:c>
      <x:c r="X1012" s="39" t="n">
        <x:v>0.2889801925992014</x:v>
      </x:c>
      <x:c r="Y1012" s="39" t="n">
        <x:v>0.05399180072003085</x:v>
      </x:c>
      <x:c r="Z1012" s="39" t="n">
        <x:v>-0.11555863997758976</x:v>
      </x:c>
      <x:c r="AA1012" s="39" t="n">
        <x:v>-1.1757259380019216</x:v>
      </x:c>
      <x:c r="AB1012" s="39" t="n">
        <x:v>-0.06702151019176486</x:v>
      </x:c>
      <x:c r="AC1012" s="39" t="n">
        <x:v>0.4598136376182809</x:v>
      </x:c>
      <x:c r="AD1012" s="39" t="n">
        <x:v>-0.3421469276364724</x:v>
      </x:c>
      <x:c r="AE1012" s="39" t="n">
        <x:v>0.5647802257561974</x:v>
      </x:c>
      <x:c r="AF1012" s="39" t="n">
        <x:v>-0.5053925465030762</x:v>
      </x:c>
      <x:c r="AG1012" s="39" t="n">
        <x:v>-0.9133332101115035</x:v>
      </x:c>
      <x:c r="AH1012" s="39" t="n">
        <x:v>0.7417690652354453</x:v>
      </x:c>
      <x:c r="AI1012" s="39" t="n">
        <x:v>-0.13106630234209501</x:v>
      </x:c>
      <x:c r="AJ1012" s="39" t="n">
        <x:v>0.32427593273663113</x:v>
      </x:c>
      <x:c r="AK1012" s="39" t="n">
        <x:v>-0.4823483367095598</x:v>
      </x:c>
      <x:c r="AL1012" s="34"/>
      <x:c r="AM1012" s="34" t="n">
        <x:f>IF(SQRT($B$9)*$B1012+SQRT(1-$B$9)*R1012&lt;_xlfn.NORM.S.INV($B$6),1,0)</x:f>
        <x:v>0</x:v>
      </x:c>
      <x:c r="AN1012" s="34" t="n">
        <x:f>IF(SQRT($B$9)*$B1012+SQRT(1-$B$9)*S1012&lt;_xlfn.NORM.S.INV($B$6),1,0)</x:f>
        <x:v>0</x:v>
      </x:c>
      <x:c r="AO1012" s="34" t="n">
        <x:f>IF(SQRT($B$9)*$B1012+SQRT(1-$B$9)*T1012&lt;_xlfn.NORM.S.INV($B$6),1,0)</x:f>
        <x:v>0</x:v>
      </x:c>
      <x:c r="AP1012" s="34" t="n">
        <x:f>IF(SQRT($B$9)*$B1012+SQRT(1-$B$9)*U1012&lt;_xlfn.NORM.S.INV($B$6),1,0)</x:f>
        <x:v>0</x:v>
      </x:c>
      <x:c r="AQ1012" s="34" t="n">
        <x:f>IF(SQRT($B$9)*$B1012+SQRT(1-$B$9)*V1012&lt;_xlfn.NORM.S.INV($B$6),1,0)</x:f>
        <x:v>0</x:v>
      </x:c>
      <x:c r="AR1012" s="34" t="n">
        <x:f>IF(SQRT($B$9)*$B1012+SQRT(1-$B$9)*W1012&lt;_xlfn.NORM.S.INV($B$6),1,0)</x:f>
        <x:v>0</x:v>
      </x:c>
      <x:c r="AS1012" s="34" t="n">
        <x:f>IF(SQRT($B$9)*$B1012+SQRT(1-$B$9)*X1012&lt;_xlfn.NORM.S.INV($B$6),1,0)</x:f>
        <x:v>0</x:v>
      </x:c>
      <x:c r="AT1012" s="34" t="n">
        <x:f>IF(SQRT($B$9)*$B1012+SQRT(1-$B$9)*Y1012&lt;_xlfn.NORM.S.INV($B$6),1,0)</x:f>
        <x:v>0</x:v>
      </x:c>
      <x:c r="AU1012" s="34" t="n">
        <x:f>IF(SQRT($B$9)*$B1012+SQRT(1-$B$9)*Z1012&lt;_xlfn.NORM.S.INV($B$6),1,0)</x:f>
        <x:v>0</x:v>
      </x:c>
      <x:c r="AV1012" s="34" t="n">
        <x:f>IF(SQRT($B$9)*$B1012+SQRT(1-$B$9)*AA1012&lt;_xlfn.NORM.S.INV($B$6),1,0)</x:f>
        <x:v>0</x:v>
      </x:c>
      <x:c r="AW1012" s="34" t="n">
        <x:f>IF(SQRT($C$9)*$B1012+SQRT(1-$C$9)*AB1012&lt;_xlfn.NORM.S.INV($C$6),1,0)</x:f>
        <x:v>0</x:v>
      </x:c>
      <x:c r="AX1012" s="34" t="n">
        <x:f>IF(SQRT($C$9)*$B1012+SQRT(1-$C$9)*AC1012&lt;_xlfn.NORM.S.INV($C$6),1,0)</x:f>
        <x:v>0</x:v>
      </x:c>
      <x:c r="AY1012" s="34" t="n">
        <x:f>IF(SQRT($C$9)*$B1012+SQRT(1-$C$9)*AD1012&lt;_xlfn.NORM.S.INV($C$6),1,0)</x:f>
        <x:v>0</x:v>
      </x:c>
      <x:c r="AZ1012" s="34" t="n">
        <x:f>IF(SQRT($C$9)*$B1012+SQRT(1-$C$9)*AE1012&lt;_xlfn.NORM.S.INV($C$6),1,0)</x:f>
        <x:v>0</x:v>
      </x:c>
      <x:c r="BA1012" s="34" t="n">
        <x:f>IF(SQRT($C$9)*$B1012+SQRT(1-$C$9)*AF1012&lt;_xlfn.NORM.S.INV($C$6),1,0)</x:f>
        <x:v>0</x:v>
      </x:c>
      <x:c r="BB1012" s="34" t="n">
        <x:f>IF(SQRT($C$9)*$B1012+SQRT(1-$C$9)*AG1012&lt;_xlfn.NORM.S.INV($C$6),1,0)</x:f>
        <x:v>0</x:v>
      </x:c>
      <x:c r="BC1012" s="34" t="n">
        <x:f>IF(SQRT($C$9)*$B1012+SQRT(1-$C$9)*AH1012&lt;_xlfn.NORM.S.INV($C$6),1,0)</x:f>
        <x:v>0</x:v>
      </x:c>
      <x:c r="BD1012" s="34" t="n">
        <x:f>IF(SQRT($C$9)*$B1012+SQRT(1-$C$9)*AI1012&lt;_xlfn.NORM.S.INV($C$6),1,0)</x:f>
        <x:v>0</x:v>
      </x:c>
      <x:c r="BE1012" s="34" t="n">
        <x:f>IF(SQRT($C$9)*$B1012+SQRT(1-$C$9)*AJ1012&lt;_xlfn.NORM.S.INV($C$6),1,0)</x:f>
        <x:v>0</x:v>
      </x:c>
      <x:c r="BF1012" s="34" t="n">
        <x:f>IF(SQRT($C$9)*$B1012+SQRT(1-$C$9)*AK1012&lt;_xlfn.NORM.S.INV($C$6),1,0)</x:f>
        <x:v>0</x:v>
      </x:c>
      <x:c r="BG1012" s="34"/>
      <x:c r="BH1012" s="34"/>
      <x:c r="BI1012" s="34" t="n">
        <x:f>$B$11*(($A$1061)*$C1012/$B$12*$B$7+(1-$A$1061)*$D1012/$B$12*$C$7)</x:f>
        <x:v>0</x:v>
      </x:c>
      <x:c r="BJ1012" s="34" t="n">
        <x:f>$B$11*(($A$1062)*$C1012/$B$12*$B$7+(1-$A$1062)*$D1012/$B$12*$C$7)</x:f>
        <x:v>0</x:v>
      </x:c>
      <x:c r="BK1012" s="34" t="n">
        <x:f>$B$11*(($A$1063)*$C1012/$B$12*$B$7+(1-$A$1063)*$D1012/$B$12*$C$7)</x:f>
        <x:v>0</x:v>
      </x:c>
      <x:c r="BL1012" s="34" t="n">
        <x:f>$B$11*(($A$1064)*$C1012/$B$12*$B$7+(1-$A$1064)*$D1012/$B$12*$C$7)</x:f>
        <x:v>0</x:v>
      </x:c>
      <x:c r="BM1012" s="34" t="n">
        <x:f>$B$11*(($A$1065)*$C1012/$B$12*$B$7+(1-$A$1065)*$D1012/$B$12*$C$7)</x:f>
        <x:v>0</x:v>
      </x:c>
      <x:c r="BN1012" s="34" t="n">
        <x:f>$B$11*(($A$1066)*$C1012/$B$12*$B$7+(1-$A$1066)*$D1012/$B$12*$C$7)</x:f>
        <x:v>0</x:v>
      </x:c>
      <x:c r="BO1012" s="34" t="n">
        <x:f>$B$11*(($A$1067)*$C1012/$B$12*$B$7+(1-$A$1067)*$D1012/$B$12*$C$7)</x:f>
        <x:v>0</x:v>
      </x:c>
      <x:c r="BP1012" s="34" t="n">
        <x:f>$B$11*(($A$1068)*$C1012/$B$12*$B$7+(1-$A$1068)*$D1012/$B$12*$C$7)</x:f>
        <x:v>0</x:v>
      </x:c>
      <x:c r="BQ1012" s="34" t="n">
        <x:f>$B$11*(($A$1069)*$C1012/$B$12*$B$7+(1-$A$1069)*$D1012/$B$12*$C$7)</x:f>
        <x:v>0</x:v>
      </x:c>
      <x:c r="BR1012" s="34" t="n">
        <x:f>$B$11*(($A$1070)*$C1012/$B$12*$B$7+(1-$A$1070)*$D1012/$B$12*$C$7)</x:f>
        <x:v>0</x:v>
      </x:c>
      <x:c r="BS1012" s="34" t="n">
        <x:f>$B$11*(($A$1071)*$C1012/$B$12*$B$7+(1-$A$1071)*$D1012/$B$12*$C$7)</x:f>
        <x:v>0</x:v>
      </x:c>
      <x:c r="BT1012" s="34" t="n">
        <x:f>$B$11*(($A$1072)*$C1012/$B$12*$B$7+(1-$A$1072)*$D1012/$B$12*$C$7)</x:f>
        <x:v>0</x:v>
      </x:c>
      <x:c r="BU1012" s="34" t="n">
        <x:f>$B$11*(($A$1073)*$C1012/$B$12*$B$7+(1-$A$1073)*$D1012/$B$12*$C$7)</x:f>
        <x:v>0</x:v>
      </x:c>
      <x:c r="BV1012" s="34" t="n">
        <x:f>$B$11*(($A$1074)*$C1012/$B$12*$B$7+(1-$A$1074)*$D1012/$B$12*$C$7)</x:f>
        <x:v>0</x:v>
      </x:c>
      <x:c r="BW1012" s="34" t="n">
        <x:f>$B$11*(($A$1075)*$C1012/$B$12*$B$7+(1-$A$1075)*$D1012/$B$12*$C$7)</x:f>
        <x:v>0</x:v>
      </x:c>
      <x:c r="BX1012" s="34" t="n">
        <x:f>$B$11*(($A$1076)*$C1012/$B$12*$B$7+(1-$A$1076)*$D1012/$B$12*$C$7)</x:f>
        <x:v>0</x:v>
      </x:c>
      <x:c r="BY1012" s="34" t="n">
        <x:f>$B$11*(($A$1077)*$C1012/$B$12*$B$7+(1-$A$1077)*$D1012/$B$12*$C$7)</x:f>
        <x:v>0</x:v>
      </x:c>
      <x:c r="BZ1012" s="34" t="n">
        <x:f>$B$11*(($A$1078)*$C1012/$B$12*$B$7+(1-$A$1078)*$D1012/$B$12*$C$7)</x:f>
        <x:v>0</x:v>
      </x:c>
      <x:c r="CA1012" s="34" t="n">
        <x:f>$B$11*(($A$1079)*$C1012/$B$12*$B$7+(1-$A$1079)*$D1012/$B$12*$C$7)</x:f>
        <x:v>0</x:v>
      </x:c>
      <x:c r="CB1012" s="34" t="n">
        <x:f>$B$11*(($A$1080)*$C1012/$B$12*$B$7+(1-$A$1080)*$D1012/$B$12*$C$7)</x:f>
        <x:v>0</x:v>
      </x:c>
      <x:c r="CC1012" s="34" t="n">
        <x:f>$B$11*(($A$1081)*$C1012/$B$12*$B$7+(1-$A$1081)*$D1012/$B$12*$C$7)</x:f>
        <x:v>0</x:v>
      </x:c>
    </x:row>
    <x:row r="1013">
      <x:c r="A1013" s="34" t="n">
        <x:v>989</x:v>
      </x:c>
      <x:c r="B1013" s="39" t="n">
        <x:v>0.8000829822660542</x:v>
      </x:c>
      <x:c r="C1013" s="1" t="n">
        <x:f>SUM(AM1013:AV1013)</x:f>
        <x:v>0</x:v>
      </x:c>
      <x:c r="D1013" s="1" t="n">
        <x:f>SUM(AW1013:BF1013)</x:f>
        <x:v>0</x:v>
      </x:c>
      <x:c r="E1013" s="17" t="n">
        <x:f>(1-C1013/$B$12)*$B$8-C1013/$B$12*$B$7</x:f>
        <x:v>0.05</x:v>
      </x:c>
      <x:c r="F1013" s="17" t="n">
        <x:f>(1-D1013/$B$12)*$C$8-D1013/$B$12*$C$7</x:f>
        <x:v>0.09</x:v>
      </x:c>
      <x:c r="G1013" s="32" t="n">
        <x:f>$B$11*($B$10*C1013/$B$12*$B$7+(1-$B$10)*D1013/$B$12*$C$7)</x:f>
        <x:v>0</x:v>
      </x:c>
      <x:c r="H1013" s="17" t="n">
        <x:f>$B$10*E1013+(1-$B$10)*F1013</x:f>
        <x:v>0.07</x:v>
      </x:c>
      <x:c r="I1013" s="34"/>
      <x:c r="J1013" s="34"/>
      <x:c r="K1013" s="34"/>
      <x:c r="L1013" s="34"/>
      <x:c r="M1013" s="34"/>
      <x:c r="N1013" s="34"/>
      <x:c r="O1013" s="34"/>
      <x:c r="P1013" s="34"/>
      <x:c r="Q1013" s="34"/>
      <x:c r="R1013" s="39" t="n">
        <x:v>-0.3955960556917188</x:v>
      </x:c>
      <x:c r="S1013" s="39" t="n">
        <x:v>0.2948795426071898</x:v>
      </x:c>
      <x:c r="T1013" s="39" t="n">
        <x:v>0.616631783216269</x:v>
      </x:c>
      <x:c r="U1013" s="39" t="n">
        <x:v>0.8108857766905568</x:v>
      </x:c>
      <x:c r="V1013" s="39" t="n">
        <x:v>2.036082592834923</x:v>
      </x:c>
      <x:c r="W1013" s="39" t="n">
        <x:v>0.3213693976351149</x:v>
      </x:c>
      <x:c r="X1013" s="39" t="n">
        <x:v>-0.6268388095840769</x:v>
      </x:c>
      <x:c r="Y1013" s="39" t="n">
        <x:v>0.26536221214766226</x:v>
      </x:c>
      <x:c r="Z1013" s="39" t="n">
        <x:v>0.22544840409402797</x:v>
      </x:c>
      <x:c r="AA1013" s="39" t="n">
        <x:v>-0.05069801752175998</x:v>
      </x:c>
      <x:c r="AB1013" s="39" t="n">
        <x:v>0.9162895342944334</x:v>
      </x:c>
      <x:c r="AC1013" s="39" t="n">
        <x:v>1.1898559740246182</x:v>
      </x:c>
      <x:c r="AD1013" s="39" t="n">
        <x:v>0.0924147093695685</x:v>
      </x:c>
      <x:c r="AE1013" s="39" t="n">
        <x:v>0.30554764529150313</x:v>
      </x:c>
      <x:c r="AF1013" s="39" t="n">
        <x:v>0.7624388407725881</x:v>
      </x:c>
      <x:c r="AG1013" s="39" t="n">
        <x:v>1.180364773160316</x:v>
      </x:c>
      <x:c r="AH1013" s="39" t="n">
        <x:v>-0.013921646838997112</x:v>
      </x:c>
      <x:c r="AI1013" s="39" t="n">
        <x:v>0.6901192337304596</x:v>
      </x:c>
      <x:c r="AJ1013" s="39" t="n">
        <x:v>1.3401483248854906</x:v>
      </x:c>
      <x:c r="AK1013" s="39" t="n">
        <x:v>-0.09606872390379702</x:v>
      </x:c>
      <x:c r="AL1013" s="34"/>
      <x:c r="AM1013" s="34" t="n">
        <x:f>IF(SQRT($B$9)*$B1013+SQRT(1-$B$9)*R1013&lt;_xlfn.NORM.S.INV($B$6),1,0)</x:f>
        <x:v>0</x:v>
      </x:c>
      <x:c r="AN1013" s="34" t="n">
        <x:f>IF(SQRT($B$9)*$B1013+SQRT(1-$B$9)*S1013&lt;_xlfn.NORM.S.INV($B$6),1,0)</x:f>
        <x:v>0</x:v>
      </x:c>
      <x:c r="AO1013" s="34" t="n">
        <x:f>IF(SQRT($B$9)*$B1013+SQRT(1-$B$9)*T1013&lt;_xlfn.NORM.S.INV($B$6),1,0)</x:f>
        <x:v>0</x:v>
      </x:c>
      <x:c r="AP1013" s="34" t="n">
        <x:f>IF(SQRT($B$9)*$B1013+SQRT(1-$B$9)*U1013&lt;_xlfn.NORM.S.INV($B$6),1,0)</x:f>
        <x:v>0</x:v>
      </x:c>
      <x:c r="AQ1013" s="34" t="n">
        <x:f>IF(SQRT($B$9)*$B1013+SQRT(1-$B$9)*V1013&lt;_xlfn.NORM.S.INV($B$6),1,0)</x:f>
        <x:v>0</x:v>
      </x:c>
      <x:c r="AR1013" s="34" t="n">
        <x:f>IF(SQRT($B$9)*$B1013+SQRT(1-$B$9)*W1013&lt;_xlfn.NORM.S.INV($B$6),1,0)</x:f>
        <x:v>0</x:v>
      </x:c>
      <x:c r="AS1013" s="34" t="n">
        <x:f>IF(SQRT($B$9)*$B1013+SQRT(1-$B$9)*X1013&lt;_xlfn.NORM.S.INV($B$6),1,0)</x:f>
        <x:v>0</x:v>
      </x:c>
      <x:c r="AT1013" s="34" t="n">
        <x:f>IF(SQRT($B$9)*$B1013+SQRT(1-$B$9)*Y1013&lt;_xlfn.NORM.S.INV($B$6),1,0)</x:f>
        <x:v>0</x:v>
      </x:c>
      <x:c r="AU1013" s="34" t="n">
        <x:f>IF(SQRT($B$9)*$B1013+SQRT(1-$B$9)*Z1013&lt;_xlfn.NORM.S.INV($B$6),1,0)</x:f>
        <x:v>0</x:v>
      </x:c>
      <x:c r="AV1013" s="34" t="n">
        <x:f>IF(SQRT($B$9)*$B1013+SQRT(1-$B$9)*AA1013&lt;_xlfn.NORM.S.INV($B$6),1,0)</x:f>
        <x:v>0</x:v>
      </x:c>
      <x:c r="AW1013" s="34" t="n">
        <x:f>IF(SQRT($C$9)*$B1013+SQRT(1-$C$9)*AB1013&lt;_xlfn.NORM.S.INV($C$6),1,0)</x:f>
        <x:v>0</x:v>
      </x:c>
      <x:c r="AX1013" s="34" t="n">
        <x:f>IF(SQRT($C$9)*$B1013+SQRT(1-$C$9)*AC1013&lt;_xlfn.NORM.S.INV($C$6),1,0)</x:f>
        <x:v>0</x:v>
      </x:c>
      <x:c r="AY1013" s="34" t="n">
        <x:f>IF(SQRT($C$9)*$B1013+SQRT(1-$C$9)*AD1013&lt;_xlfn.NORM.S.INV($C$6),1,0)</x:f>
        <x:v>0</x:v>
      </x:c>
      <x:c r="AZ1013" s="34" t="n">
        <x:f>IF(SQRT($C$9)*$B1013+SQRT(1-$C$9)*AE1013&lt;_xlfn.NORM.S.INV($C$6),1,0)</x:f>
        <x:v>0</x:v>
      </x:c>
      <x:c r="BA1013" s="34" t="n">
        <x:f>IF(SQRT($C$9)*$B1013+SQRT(1-$C$9)*AF1013&lt;_xlfn.NORM.S.INV($C$6),1,0)</x:f>
        <x:v>0</x:v>
      </x:c>
      <x:c r="BB1013" s="34" t="n">
        <x:f>IF(SQRT($C$9)*$B1013+SQRT(1-$C$9)*AG1013&lt;_xlfn.NORM.S.INV($C$6),1,0)</x:f>
        <x:v>0</x:v>
      </x:c>
      <x:c r="BC1013" s="34" t="n">
        <x:f>IF(SQRT($C$9)*$B1013+SQRT(1-$C$9)*AH1013&lt;_xlfn.NORM.S.INV($C$6),1,0)</x:f>
        <x:v>0</x:v>
      </x:c>
      <x:c r="BD1013" s="34" t="n">
        <x:f>IF(SQRT($C$9)*$B1013+SQRT(1-$C$9)*AI1013&lt;_xlfn.NORM.S.INV($C$6),1,0)</x:f>
        <x:v>0</x:v>
      </x:c>
      <x:c r="BE1013" s="34" t="n">
        <x:f>IF(SQRT($C$9)*$B1013+SQRT(1-$C$9)*AJ1013&lt;_xlfn.NORM.S.INV($C$6),1,0)</x:f>
        <x:v>0</x:v>
      </x:c>
      <x:c r="BF1013" s="34" t="n">
        <x:f>IF(SQRT($C$9)*$B1013+SQRT(1-$C$9)*AK1013&lt;_xlfn.NORM.S.INV($C$6),1,0)</x:f>
        <x:v>0</x:v>
      </x:c>
      <x:c r="BG1013" s="34"/>
      <x:c r="BH1013" s="34"/>
      <x:c r="BI1013" s="34" t="n">
        <x:f>$B$11*(($A$1061)*$C1013/$B$12*$B$7+(1-$A$1061)*$D1013/$B$12*$C$7)</x:f>
        <x:v>0</x:v>
      </x:c>
      <x:c r="BJ1013" s="34" t="n">
        <x:f>$B$11*(($A$1062)*$C1013/$B$12*$B$7+(1-$A$1062)*$D1013/$B$12*$C$7)</x:f>
        <x:v>0</x:v>
      </x:c>
      <x:c r="BK1013" s="34" t="n">
        <x:f>$B$11*(($A$1063)*$C1013/$B$12*$B$7+(1-$A$1063)*$D1013/$B$12*$C$7)</x:f>
        <x:v>0</x:v>
      </x:c>
      <x:c r="BL1013" s="34" t="n">
        <x:f>$B$11*(($A$1064)*$C1013/$B$12*$B$7+(1-$A$1064)*$D1013/$B$12*$C$7)</x:f>
        <x:v>0</x:v>
      </x:c>
      <x:c r="BM1013" s="34" t="n">
        <x:f>$B$11*(($A$1065)*$C1013/$B$12*$B$7+(1-$A$1065)*$D1013/$B$12*$C$7)</x:f>
        <x:v>0</x:v>
      </x:c>
      <x:c r="BN1013" s="34" t="n">
        <x:f>$B$11*(($A$1066)*$C1013/$B$12*$B$7+(1-$A$1066)*$D1013/$B$12*$C$7)</x:f>
        <x:v>0</x:v>
      </x:c>
      <x:c r="BO1013" s="34" t="n">
        <x:f>$B$11*(($A$1067)*$C1013/$B$12*$B$7+(1-$A$1067)*$D1013/$B$12*$C$7)</x:f>
        <x:v>0</x:v>
      </x:c>
      <x:c r="BP1013" s="34" t="n">
        <x:f>$B$11*(($A$1068)*$C1013/$B$12*$B$7+(1-$A$1068)*$D1013/$B$12*$C$7)</x:f>
        <x:v>0</x:v>
      </x:c>
      <x:c r="BQ1013" s="34" t="n">
        <x:f>$B$11*(($A$1069)*$C1013/$B$12*$B$7+(1-$A$1069)*$D1013/$B$12*$C$7)</x:f>
        <x:v>0</x:v>
      </x:c>
      <x:c r="BR1013" s="34" t="n">
        <x:f>$B$11*(($A$1070)*$C1013/$B$12*$B$7+(1-$A$1070)*$D1013/$B$12*$C$7)</x:f>
        <x:v>0</x:v>
      </x:c>
      <x:c r="BS1013" s="34" t="n">
        <x:f>$B$11*(($A$1071)*$C1013/$B$12*$B$7+(1-$A$1071)*$D1013/$B$12*$C$7)</x:f>
        <x:v>0</x:v>
      </x:c>
      <x:c r="BT1013" s="34" t="n">
        <x:f>$B$11*(($A$1072)*$C1013/$B$12*$B$7+(1-$A$1072)*$D1013/$B$12*$C$7)</x:f>
        <x:v>0</x:v>
      </x:c>
      <x:c r="BU1013" s="34" t="n">
        <x:f>$B$11*(($A$1073)*$C1013/$B$12*$B$7+(1-$A$1073)*$D1013/$B$12*$C$7)</x:f>
        <x:v>0</x:v>
      </x:c>
      <x:c r="BV1013" s="34" t="n">
        <x:f>$B$11*(($A$1074)*$C1013/$B$12*$B$7+(1-$A$1074)*$D1013/$B$12*$C$7)</x:f>
        <x:v>0</x:v>
      </x:c>
      <x:c r="BW1013" s="34" t="n">
        <x:f>$B$11*(($A$1075)*$C1013/$B$12*$B$7+(1-$A$1075)*$D1013/$B$12*$C$7)</x:f>
        <x:v>0</x:v>
      </x:c>
      <x:c r="BX1013" s="34" t="n">
        <x:f>$B$11*(($A$1076)*$C1013/$B$12*$B$7+(1-$A$1076)*$D1013/$B$12*$C$7)</x:f>
        <x:v>0</x:v>
      </x:c>
      <x:c r="BY1013" s="34" t="n">
        <x:f>$B$11*(($A$1077)*$C1013/$B$12*$B$7+(1-$A$1077)*$D1013/$B$12*$C$7)</x:f>
        <x:v>0</x:v>
      </x:c>
      <x:c r="BZ1013" s="34" t="n">
        <x:f>$B$11*(($A$1078)*$C1013/$B$12*$B$7+(1-$A$1078)*$D1013/$B$12*$C$7)</x:f>
        <x:v>0</x:v>
      </x:c>
      <x:c r="CA1013" s="34" t="n">
        <x:f>$B$11*(($A$1079)*$C1013/$B$12*$B$7+(1-$A$1079)*$D1013/$B$12*$C$7)</x:f>
        <x:v>0</x:v>
      </x:c>
      <x:c r="CB1013" s="34" t="n">
        <x:f>$B$11*(($A$1080)*$C1013/$B$12*$B$7+(1-$A$1080)*$D1013/$B$12*$C$7)</x:f>
        <x:v>0</x:v>
      </x:c>
      <x:c r="CC1013" s="34" t="n">
        <x:f>$B$11*(($A$1081)*$C1013/$B$12*$B$7+(1-$A$1081)*$D1013/$B$12*$C$7)</x:f>
        <x:v>0</x:v>
      </x:c>
    </x:row>
    <x:row r="1014">
      <x:c r="A1014" s="34" t="n">
        <x:v>990</x:v>
      </x:c>
      <x:c r="B1014" s="39" t="n">
        <x:v>-0.23284914693993458</x:v>
      </x:c>
      <x:c r="C1014" s="1" t="n">
        <x:f>SUM(AM1014:AV1014)</x:f>
        <x:v>0</x:v>
      </x:c>
      <x:c r="D1014" s="1" t="n">
        <x:f>SUM(AW1014:BF1014)</x:f>
        <x:v>1</x:v>
      </x:c>
      <x:c r="E1014" s="17" t="n">
        <x:f>(1-C1014/$B$12)*$B$8-C1014/$B$12*$B$7</x:f>
        <x:v>0.05</x:v>
      </x:c>
      <x:c r="F1014" s="17" t="n">
        <x:f>(1-D1014/$B$12)*$C$8-D1014/$B$12*$C$7</x:f>
        <x:v>0.021000000000000005</x:v>
      </x:c>
      <x:c r="G1014" s="32" t="n">
        <x:f>$B$11*($B$10*C1014/$B$12*$B$7+(1-$B$10)*D1014/$B$12*$C$7)</x:f>
        <x:v>300</x:v>
      </x:c>
      <x:c r="H1014" s="17" t="n">
        <x:f>$B$10*E1014+(1-$B$10)*F1014</x:f>
        <x:v>0.035500000000000004</x:v>
      </x:c>
      <x:c r="I1014" s="34"/>
      <x:c r="J1014" s="34"/>
      <x:c r="K1014" s="34"/>
      <x:c r="L1014" s="34"/>
      <x:c r="M1014" s="34"/>
      <x:c r="N1014" s="34"/>
      <x:c r="O1014" s="34"/>
      <x:c r="P1014" s="34"/>
      <x:c r="Q1014" s="34"/>
      <x:c r="R1014" s="39" t="n">
        <x:v>0.25994640996271084</x:v>
      </x:c>
      <x:c r="S1014" s="39" t="n">
        <x:v>1.1177250949183064</x:v>
      </x:c>
      <x:c r="T1014" s="39" t="n">
        <x:v>0.6450120885913374</x:v>
      </x:c>
      <x:c r="U1014" s="39" t="n">
        <x:v>-0.9368895695576159</x:v>
      </x:c>
      <x:c r="V1014" s="39" t="n">
        <x:v>0.1473697733456789</x:v>
      </x:c>
      <x:c r="W1014" s="39" t="n">
        <x:v>0.046938141587443104</x:v>
      </x:c>
      <x:c r="X1014" s="39" t="n">
        <x:v>0.6186441066504342</x:v>
      </x:c>
      <x:c r="Y1014" s="39" t="n">
        <x:v>-0.5647381148387898</x:v>
      </x:c>
      <x:c r="Z1014" s="39" t="n">
        <x:v>-0.14072986583395344</x:v>
      </x:c>
      <x:c r="AA1014" s="39" t="n">
        <x:v>0.47156310471533747</x:v>
      </x:c>
      <x:c r="AB1014" s="39" t="n">
        <x:v>1.4188647116894284</x:v>
      </x:c>
      <x:c r="AC1014" s="39" t="n">
        <x:v>-1.244277407667678</x:v>
      </x:c>
      <x:c r="AD1014" s="39" t="n">
        <x:v>0.13138068414206833</x:v>
      </x:c>
      <x:c r="AE1014" s="39" t="n">
        <x:v>-0.9009015658010656</x:v>
      </x:c>
      <x:c r="AF1014" s="39" t="n">
        <x:v>-0.5190788019421733</x:v>
      </x:c>
      <x:c r="AG1014" s="39" t="n">
        <x:v>-0.9121567073486968</x:v>
      </x:c>
      <x:c r="AH1014" s="39" t="n">
        <x:v>-2.0827397850501024</x:v>
      </x:c>
      <x:c r="AI1014" s="39" t="n">
        <x:v>-0.31517161672169774</x:v>
      </x:c>
      <x:c r="AJ1014" s="39" t="n">
        <x:v>0.3488254756902596</x:v>
      </x:c>
      <x:c r="AK1014" s="39" t="n">
        <x:v>0.008105242831890527</x:v>
      </x:c>
      <x:c r="AL1014" s="34"/>
      <x:c r="AM1014" s="34" t="n">
        <x:f>IF(SQRT($B$9)*$B1014+SQRT(1-$B$9)*R1014&lt;_xlfn.NORM.S.INV($B$6),1,0)</x:f>
        <x:v>0</x:v>
      </x:c>
      <x:c r="AN1014" s="34" t="n">
        <x:f>IF(SQRT($B$9)*$B1014+SQRT(1-$B$9)*S1014&lt;_xlfn.NORM.S.INV($B$6),1,0)</x:f>
        <x:v>0</x:v>
      </x:c>
      <x:c r="AO1014" s="34" t="n">
        <x:f>IF(SQRT($B$9)*$B1014+SQRT(1-$B$9)*T1014&lt;_xlfn.NORM.S.INV($B$6),1,0)</x:f>
        <x:v>0</x:v>
      </x:c>
      <x:c r="AP1014" s="34" t="n">
        <x:f>IF(SQRT($B$9)*$B1014+SQRT(1-$B$9)*U1014&lt;_xlfn.NORM.S.INV($B$6),1,0)</x:f>
        <x:v>0</x:v>
      </x:c>
      <x:c r="AQ1014" s="34" t="n">
        <x:f>IF(SQRT($B$9)*$B1014+SQRT(1-$B$9)*V1014&lt;_xlfn.NORM.S.INV($B$6),1,0)</x:f>
        <x:v>0</x:v>
      </x:c>
      <x:c r="AR1014" s="34" t="n">
        <x:f>IF(SQRT($B$9)*$B1014+SQRT(1-$B$9)*W1014&lt;_xlfn.NORM.S.INV($B$6),1,0)</x:f>
        <x:v>0</x:v>
      </x:c>
      <x:c r="AS1014" s="34" t="n">
        <x:f>IF(SQRT($B$9)*$B1014+SQRT(1-$B$9)*X1014&lt;_xlfn.NORM.S.INV($B$6),1,0)</x:f>
        <x:v>0</x:v>
      </x:c>
      <x:c r="AT1014" s="34" t="n">
        <x:f>IF(SQRT($B$9)*$B1014+SQRT(1-$B$9)*Y1014&lt;_xlfn.NORM.S.INV($B$6),1,0)</x:f>
        <x:v>0</x:v>
      </x:c>
      <x:c r="AU1014" s="34" t="n">
        <x:f>IF(SQRT($B$9)*$B1014+SQRT(1-$B$9)*Z1014&lt;_xlfn.NORM.S.INV($B$6),1,0)</x:f>
        <x:v>0</x:v>
      </x:c>
      <x:c r="AV1014" s="34" t="n">
        <x:f>IF(SQRT($B$9)*$B1014+SQRT(1-$B$9)*AA1014&lt;_xlfn.NORM.S.INV($B$6),1,0)</x:f>
        <x:v>0</x:v>
      </x:c>
      <x:c r="AW1014" s="34" t="n">
        <x:f>IF(SQRT($C$9)*$B1014+SQRT(1-$C$9)*AB1014&lt;_xlfn.NORM.S.INV($C$6),1,0)</x:f>
        <x:v>0</x:v>
      </x:c>
      <x:c r="AX1014" s="34" t="n">
        <x:f>IF(SQRT($C$9)*$B1014+SQRT(1-$C$9)*AC1014&lt;_xlfn.NORM.S.INV($C$6),1,0)</x:f>
        <x:v>0</x:v>
      </x:c>
      <x:c r="AY1014" s="34" t="n">
        <x:f>IF(SQRT($C$9)*$B1014+SQRT(1-$C$9)*AD1014&lt;_xlfn.NORM.S.INV($C$6),1,0)</x:f>
        <x:v>0</x:v>
      </x:c>
      <x:c r="AZ1014" s="34" t="n">
        <x:f>IF(SQRT($C$9)*$B1014+SQRT(1-$C$9)*AE1014&lt;_xlfn.NORM.S.INV($C$6),1,0)</x:f>
        <x:v>0</x:v>
      </x:c>
      <x:c r="BA1014" s="34" t="n">
        <x:f>IF(SQRT($C$9)*$B1014+SQRT(1-$C$9)*AF1014&lt;_xlfn.NORM.S.INV($C$6),1,0)</x:f>
        <x:v>0</x:v>
      </x:c>
      <x:c r="BB1014" s="34" t="n">
        <x:f>IF(SQRT($C$9)*$B1014+SQRT(1-$C$9)*AG1014&lt;_xlfn.NORM.S.INV($C$6),1,0)</x:f>
        <x:v>0</x:v>
      </x:c>
      <x:c r="BC1014" s="34" t="n">
        <x:f>IF(SQRT($C$9)*$B1014+SQRT(1-$C$9)*AH1014&lt;_xlfn.NORM.S.INV($C$6),1,0)</x:f>
        <x:v>1</x:v>
      </x:c>
      <x:c r="BD1014" s="34" t="n">
        <x:f>IF(SQRT($C$9)*$B1014+SQRT(1-$C$9)*AI1014&lt;_xlfn.NORM.S.INV($C$6),1,0)</x:f>
        <x:v>0</x:v>
      </x:c>
      <x:c r="BE1014" s="34" t="n">
        <x:f>IF(SQRT($C$9)*$B1014+SQRT(1-$C$9)*AJ1014&lt;_xlfn.NORM.S.INV($C$6),1,0)</x:f>
        <x:v>0</x:v>
      </x:c>
      <x:c r="BF1014" s="34" t="n">
        <x:f>IF(SQRT($C$9)*$B1014+SQRT(1-$C$9)*AK1014&lt;_xlfn.NORM.S.INV($C$6),1,0)</x:f>
        <x:v>0</x:v>
      </x:c>
      <x:c r="BG1014" s="34"/>
      <x:c r="BH1014" s="34"/>
      <x:c r="BI1014" s="34" t="n">
        <x:f>$B$11*(($A$1061)*$C1014/$B$12*$B$7+(1-$A$1061)*$D1014/$B$12*$C$7)</x:f>
        <x:v>600</x:v>
      </x:c>
      <x:c r="BJ1014" s="34" t="n">
        <x:f>$B$11*(($A$1062)*$C1014/$B$12*$B$7+(1-$A$1062)*$D1014/$B$12*$C$7)</x:f>
        <x:v>570</x:v>
      </x:c>
      <x:c r="BK1014" s="34" t="n">
        <x:f>$B$11*(($A$1063)*$C1014/$B$12*$B$7+(1-$A$1063)*$D1014/$B$12*$C$7)</x:f>
        <x:v>540</x:v>
      </x:c>
      <x:c r="BL1014" s="34" t="n">
        <x:f>$B$11*(($A$1064)*$C1014/$B$12*$B$7+(1-$A$1064)*$D1014/$B$12*$C$7)</x:f>
        <x:v>509.99999999999994</x:v>
      </x:c>
      <x:c r="BM1014" s="34" t="n">
        <x:f>$B$11*(($A$1065)*$C1014/$B$12*$B$7+(1-$A$1065)*$D1014/$B$12*$C$7)</x:f>
        <x:v>480</x:v>
      </x:c>
      <x:c r="BN1014" s="34" t="n">
        <x:f>$B$11*(($A$1066)*$C1014/$B$12*$B$7+(1-$A$1066)*$D1014/$B$12*$C$7)</x:f>
        <x:v>450</x:v>
      </x:c>
      <x:c r="BO1014" s="34" t="n">
        <x:f>$B$11*(($A$1067)*$C1014/$B$12*$B$7+(1-$A$1067)*$D1014/$B$12*$C$7)</x:f>
        <x:v>419.99999999999994</x:v>
      </x:c>
      <x:c r="BP1014" s="34" t="n">
        <x:f>$B$11*(($A$1068)*$C1014/$B$12*$B$7+(1-$A$1068)*$D1014/$B$12*$C$7)</x:f>
        <x:v>390</x:v>
      </x:c>
      <x:c r="BQ1014" s="34" t="n">
        <x:f>$B$11*(($A$1069)*$C1014/$B$12*$B$7+(1-$A$1069)*$D1014/$B$12*$C$7)</x:f>
        <x:v>360</x:v>
      </x:c>
      <x:c r="BR1014" s="34" t="n">
        <x:f>$B$11*(($A$1070)*$C1014/$B$12*$B$7+(1-$A$1070)*$D1014/$B$12*$C$7)</x:f>
        <x:v>330</x:v>
      </x:c>
      <x:c r="BS1014" s="34" t="n">
        <x:f>$B$11*(($A$1071)*$C1014/$B$12*$B$7+(1-$A$1071)*$D1014/$B$12*$C$7)</x:f>
        <x:v>300</x:v>
      </x:c>
      <x:c r="BT1014" s="34" t="n">
        <x:f>$B$11*(($A$1072)*$C1014/$B$12*$B$7+(1-$A$1072)*$D1014/$B$12*$C$7)</x:f>
        <x:v>270</x:v>
      </x:c>
      <x:c r="BU1014" s="34" t="n">
        <x:f>$B$11*(($A$1073)*$C1014/$B$12*$B$7+(1-$A$1073)*$D1014/$B$12*$C$7)</x:f>
        <x:v>240</x:v>
      </x:c>
      <x:c r="BV1014" s="34" t="n">
        <x:f>$B$11*(($A$1074)*$C1014/$B$12*$B$7+(1-$A$1074)*$D1014/$B$12*$C$7)</x:f>
        <x:v>209.99999999999997</x:v>
      </x:c>
      <x:c r="BW1014" s="34" t="n">
        <x:f>$B$11*(($A$1075)*$C1014/$B$12*$B$7+(1-$A$1075)*$D1014/$B$12*$C$7)</x:f>
        <x:v>180.00000000000003</x:v>
      </x:c>
      <x:c r="BX1014" s="34" t="n">
        <x:f>$B$11*(($A$1076)*$C1014/$B$12*$B$7+(1-$A$1076)*$D1014/$B$12*$C$7)</x:f>
        <x:v>150</x:v>
      </x:c>
      <x:c r="BY1014" s="34" t="n">
        <x:f>$B$11*(($A$1077)*$C1014/$B$12*$B$7+(1-$A$1077)*$D1014/$B$12*$C$7)</x:f>
        <x:v>119.99999999999999</x:v>
      </x:c>
      <x:c r="BZ1014" s="34" t="n">
        <x:f>$B$11*(($A$1078)*$C1014/$B$12*$B$7+(1-$A$1078)*$D1014/$B$12*$C$7)</x:f>
        <x:v>90.00000000000001</x:v>
      </x:c>
      <x:c r="CA1014" s="34" t="n">
        <x:f>$B$11*(($A$1079)*$C1014/$B$12*$B$7+(1-$A$1079)*$D1014/$B$12*$C$7)</x:f>
        <x:v>59.99999999999999</x:v>
      </x:c>
      <x:c r="CB1014" s="34" t="n">
        <x:f>$B$11*(($A$1080)*$C1014/$B$12*$B$7+(1-$A$1080)*$D1014/$B$12*$C$7)</x:f>
        <x:v>30.00000000000003</x:v>
      </x:c>
      <x:c r="CC1014" s="34" t="n">
        <x:f>$B$11*(($A$1081)*$C1014/$B$12*$B$7+(1-$A$1081)*$D1014/$B$12*$C$7)</x:f>
        <x:v>0</x:v>
      </x:c>
    </x:row>
    <x:row r="1015">
      <x:c r="A1015" s="34" t="n">
        <x:v>991</x:v>
      </x:c>
      <x:c r="B1015" s="39" t="n">
        <x:v>-0.8045959078810773</x:v>
      </x:c>
      <x:c r="C1015" s="1" t="n">
        <x:f>SUM(AM1015:AV1015)</x:f>
        <x:v>1</x:v>
      </x:c>
      <x:c r="D1015" s="1" t="n">
        <x:f>SUM(AW1015:BF1015)</x:f>
        <x:v>0</x:v>
      </x:c>
      <x:c r="E1015" s="17" t="n">
        <x:f>(1-C1015/$B$12)*$B$8-C1015/$B$12*$B$7</x:f>
        <x:v>0.0049999999999999975</x:v>
      </x:c>
      <x:c r="F1015" s="17" t="n">
        <x:f>(1-D1015/$B$12)*$C$8-D1015/$B$12*$C$7</x:f>
        <x:v>0.09</x:v>
      </x:c>
      <x:c r="G1015" s="32" t="n">
        <x:f>$B$11*($B$10*C1015/$B$12*$B$7+(1-$B$10)*D1015/$B$12*$C$7)</x:f>
        <x:v>200.00000000000003</x:v>
      </x:c>
      <x:c r="H1015" s="17" t="n">
        <x:f>$B$10*E1015+(1-$B$10)*F1015</x:f>
        <x:v>0.0475</x:v>
      </x:c>
      <x:c r="I1015" s="34"/>
      <x:c r="J1015" s="34"/>
      <x:c r="K1015" s="34"/>
      <x:c r="L1015" s="34"/>
      <x:c r="M1015" s="34"/>
      <x:c r="N1015" s="34"/>
      <x:c r="O1015" s="34"/>
      <x:c r="P1015" s="34"/>
      <x:c r="Q1015" s="34"/>
      <x:c r="R1015" s="39" t="n">
        <x:v>0.733913011536974</x:v>
      </x:c>
      <x:c r="S1015" s="39" t="n">
        <x:v>0.6042460518645332</x:v>
      </x:c>
      <x:c r="T1015" s="39" t="n">
        <x:v>-1.5625072345376585</x:v>
      </x:c>
      <x:c r="U1015" s="39" t="n">
        <x:v>-0.36007985721912594</x:v>
      </x:c>
      <x:c r="V1015" s="39" t="n">
        <x:v>1.3035898779134738</x:v>
      </x:c>
      <x:c r="W1015" s="39" t="n">
        <x:v>-3.3933270306171215</x:v>
      </x:c>
      <x:c r="X1015" s="39" t="n">
        <x:v>-0.20479512341926204</x:v>
      </x:c>
      <x:c r="Y1015" s="39" t="n">
        <x:v>0.589175228513063</x:v>
      </x:c>
      <x:c r="Z1015" s="39" t="n">
        <x:v>1.15215151965389</x:v>
      </x:c>
      <x:c r="AA1015" s="39" t="n">
        <x:v>0.7701387320354524</x:v>
      </x:c>
      <x:c r="AB1015" s="39" t="n">
        <x:v>1.8390196540714232</x:v>
      </x:c>
      <x:c r="AC1015" s="39" t="n">
        <x:v>1.579962434545465</x:v>
      </x:c>
      <x:c r="AD1015" s="39" t="n">
        <x:v>2.2559725007687836</x:v>
      </x:c>
      <x:c r="AE1015" s="39" t="n">
        <x:v>-1.2659409433912863</x:v>
      </x:c>
      <x:c r="AF1015" s="39" t="n">
        <x:v>-1.187326636011959</x:v>
      </x:c>
      <x:c r="AG1015" s="39" t="n">
        <x:v>1.4894347495424967</x:v>
      </x:c>
      <x:c r="AH1015" s="39" t="n">
        <x:v>-0.18385041895056542</x:v>
      </x:c>
      <x:c r="AI1015" s="39" t="n">
        <x:v>0.13321230592307842</x:v>
      </x:c>
      <x:c r="AJ1015" s="39" t="n">
        <x:v>0.8572724163405231</x:v>
      </x:c>
      <x:c r="AK1015" s="39" t="n">
        <x:v>1.7493608107136664</x:v>
      </x:c>
      <x:c r="AL1015" s="34"/>
      <x:c r="AM1015" s="34" t="n">
        <x:f>IF(SQRT($B$9)*$B1015+SQRT(1-$B$9)*R1015&lt;_xlfn.NORM.S.INV($B$6),1,0)</x:f>
        <x:v>0</x:v>
      </x:c>
      <x:c r="AN1015" s="34" t="n">
        <x:f>IF(SQRT($B$9)*$B1015+SQRT(1-$B$9)*S1015&lt;_xlfn.NORM.S.INV($B$6),1,0)</x:f>
        <x:v>0</x:v>
      </x:c>
      <x:c r="AO1015" s="34" t="n">
        <x:f>IF(SQRT($B$9)*$B1015+SQRT(1-$B$9)*T1015&lt;_xlfn.NORM.S.INV($B$6),1,0)</x:f>
        <x:v>0</x:v>
      </x:c>
      <x:c r="AP1015" s="34" t="n">
        <x:f>IF(SQRT($B$9)*$B1015+SQRT(1-$B$9)*U1015&lt;_xlfn.NORM.S.INV($B$6),1,0)</x:f>
        <x:v>0</x:v>
      </x:c>
      <x:c r="AQ1015" s="34" t="n">
        <x:f>IF(SQRT($B$9)*$B1015+SQRT(1-$B$9)*V1015&lt;_xlfn.NORM.S.INV($B$6),1,0)</x:f>
        <x:v>0</x:v>
      </x:c>
      <x:c r="AR1015" s="34" t="n">
        <x:f>IF(SQRT($B$9)*$B1015+SQRT(1-$B$9)*W1015&lt;_xlfn.NORM.S.INV($B$6),1,0)</x:f>
        <x:v>1</x:v>
      </x:c>
      <x:c r="AS1015" s="34" t="n">
        <x:f>IF(SQRT($B$9)*$B1015+SQRT(1-$B$9)*X1015&lt;_xlfn.NORM.S.INV($B$6),1,0)</x:f>
        <x:v>0</x:v>
      </x:c>
      <x:c r="AT1015" s="34" t="n">
        <x:f>IF(SQRT($B$9)*$B1015+SQRT(1-$B$9)*Y1015&lt;_xlfn.NORM.S.INV($B$6),1,0)</x:f>
        <x:v>0</x:v>
      </x:c>
      <x:c r="AU1015" s="34" t="n">
        <x:f>IF(SQRT($B$9)*$B1015+SQRT(1-$B$9)*Z1015&lt;_xlfn.NORM.S.INV($B$6),1,0)</x:f>
        <x:v>0</x:v>
      </x:c>
      <x:c r="AV1015" s="34" t="n">
        <x:f>IF(SQRT($B$9)*$B1015+SQRT(1-$B$9)*AA1015&lt;_xlfn.NORM.S.INV($B$6),1,0)</x:f>
        <x:v>0</x:v>
      </x:c>
      <x:c r="AW1015" s="34" t="n">
        <x:f>IF(SQRT($C$9)*$B1015+SQRT(1-$C$9)*AB1015&lt;_xlfn.NORM.S.INV($C$6),1,0)</x:f>
        <x:v>0</x:v>
      </x:c>
      <x:c r="AX1015" s="34" t="n">
        <x:f>IF(SQRT($C$9)*$B1015+SQRT(1-$C$9)*AC1015&lt;_xlfn.NORM.S.INV($C$6),1,0)</x:f>
        <x:v>0</x:v>
      </x:c>
      <x:c r="AY1015" s="34" t="n">
        <x:f>IF(SQRT($C$9)*$B1015+SQRT(1-$C$9)*AD1015&lt;_xlfn.NORM.S.INV($C$6),1,0)</x:f>
        <x:v>0</x:v>
      </x:c>
      <x:c r="AZ1015" s="34" t="n">
        <x:f>IF(SQRT($C$9)*$B1015+SQRT(1-$C$9)*AE1015&lt;_xlfn.NORM.S.INV($C$6),1,0)</x:f>
        <x:v>0</x:v>
      </x:c>
      <x:c r="BA1015" s="34" t="n">
        <x:f>IF(SQRT($C$9)*$B1015+SQRT(1-$C$9)*AF1015&lt;_xlfn.NORM.S.INV($C$6),1,0)</x:f>
        <x:v>0</x:v>
      </x:c>
      <x:c r="BB1015" s="34" t="n">
        <x:f>IF(SQRT($C$9)*$B1015+SQRT(1-$C$9)*AG1015&lt;_xlfn.NORM.S.INV($C$6),1,0)</x:f>
        <x:v>0</x:v>
      </x:c>
      <x:c r="BC1015" s="34" t="n">
        <x:f>IF(SQRT($C$9)*$B1015+SQRT(1-$C$9)*AH1015&lt;_xlfn.NORM.S.INV($C$6),1,0)</x:f>
        <x:v>0</x:v>
      </x:c>
      <x:c r="BD1015" s="34" t="n">
        <x:f>IF(SQRT($C$9)*$B1015+SQRT(1-$C$9)*AI1015&lt;_xlfn.NORM.S.INV($C$6),1,0)</x:f>
        <x:v>0</x:v>
      </x:c>
      <x:c r="BE1015" s="34" t="n">
        <x:f>IF(SQRT($C$9)*$B1015+SQRT(1-$C$9)*AJ1015&lt;_xlfn.NORM.S.INV($C$6),1,0)</x:f>
        <x:v>0</x:v>
      </x:c>
      <x:c r="BF1015" s="34" t="n">
        <x:f>IF(SQRT($C$9)*$B1015+SQRT(1-$C$9)*AK1015&lt;_xlfn.NORM.S.INV($C$6),1,0)</x:f>
        <x:v>0</x:v>
      </x:c>
      <x:c r="BG1015" s="34"/>
      <x:c r="BH1015" s="34"/>
      <x:c r="BI1015" s="34" t="n">
        <x:f>$B$11*(($A$1061)*$C1015/$B$12*$B$7+(1-$A$1061)*$D1015/$B$12*$C$7)</x:f>
        <x:v>0</x:v>
      </x:c>
      <x:c r="BJ1015" s="34" t="n">
        <x:f>$B$11*(($A$1062)*$C1015/$B$12*$B$7+(1-$A$1062)*$D1015/$B$12*$C$7)</x:f>
        <x:v>20</x:v>
      </x:c>
      <x:c r="BK1015" s="34" t="n">
        <x:f>$B$11*(($A$1063)*$C1015/$B$12*$B$7+(1-$A$1063)*$D1015/$B$12*$C$7)</x:f>
        <x:v>40</x:v>
      </x:c>
      <x:c r="BL1015" s="34" t="n">
        <x:f>$B$11*(($A$1064)*$C1015/$B$12*$B$7+(1-$A$1064)*$D1015/$B$12*$C$7)</x:f>
        <x:v>60</x:v>
      </x:c>
      <x:c r="BM1015" s="34" t="n">
        <x:f>$B$11*(($A$1065)*$C1015/$B$12*$B$7+(1-$A$1065)*$D1015/$B$12*$C$7)</x:f>
        <x:v>80</x:v>
      </x:c>
      <x:c r="BN1015" s="34" t="n">
        <x:f>$B$11*(($A$1066)*$C1015/$B$12*$B$7+(1-$A$1066)*$D1015/$B$12*$C$7)</x:f>
        <x:v>100.00000000000001</x:v>
      </x:c>
      <x:c r="BO1015" s="34" t="n">
        <x:f>$B$11*(($A$1067)*$C1015/$B$12*$B$7+(1-$A$1067)*$D1015/$B$12*$C$7)</x:f>
        <x:v>120</x:v>
      </x:c>
      <x:c r="BP1015" s="34" t="n">
        <x:f>$B$11*(($A$1068)*$C1015/$B$12*$B$7+(1-$A$1068)*$D1015/$B$12*$C$7)</x:f>
        <x:v>139.99999999999997</x:v>
      </x:c>
      <x:c r="BQ1015" s="34" t="n">
        <x:f>$B$11*(($A$1069)*$C1015/$B$12*$B$7+(1-$A$1069)*$D1015/$B$12*$C$7)</x:f>
        <x:v>160</x:v>
      </x:c>
      <x:c r="BR1015" s="34" t="n">
        <x:f>$B$11*(($A$1070)*$C1015/$B$12*$B$7+(1-$A$1070)*$D1015/$B$12*$C$7)</x:f>
        <x:v>180</x:v>
      </x:c>
      <x:c r="BS1015" s="34" t="n">
        <x:f>$B$11*(($A$1071)*$C1015/$B$12*$B$7+(1-$A$1071)*$D1015/$B$12*$C$7)</x:f>
        <x:v>200.00000000000003</x:v>
      </x:c>
      <x:c r="BT1015" s="34" t="n">
        <x:f>$B$11*(($A$1072)*$C1015/$B$12*$B$7+(1-$A$1072)*$D1015/$B$12*$C$7)</x:f>
        <x:v>220.00000000000006</x:v>
      </x:c>
      <x:c r="BU1015" s="34" t="n">
        <x:f>$B$11*(($A$1073)*$C1015/$B$12*$B$7+(1-$A$1073)*$D1015/$B$12*$C$7)</x:f>
        <x:v>240</x:v>
      </x:c>
      <x:c r="BV1015" s="34" t="n">
        <x:f>$B$11*(($A$1074)*$C1015/$B$12*$B$7+(1-$A$1074)*$D1015/$B$12*$C$7)</x:f>
        <x:v>260</x:v>
      </x:c>
      <x:c r="BW1015" s="34" t="n">
        <x:f>$B$11*(($A$1075)*$C1015/$B$12*$B$7+(1-$A$1075)*$D1015/$B$12*$C$7)</x:f>
        <x:v>279.99999999999994</x:v>
      </x:c>
      <x:c r="BX1015" s="34" t="n">
        <x:f>$B$11*(($A$1076)*$C1015/$B$12*$B$7+(1-$A$1076)*$D1015/$B$12*$C$7)</x:f>
        <x:v>300</x:v>
      </x:c>
      <x:c r="BY1015" s="34" t="n">
        <x:f>$B$11*(($A$1077)*$C1015/$B$12*$B$7+(1-$A$1077)*$D1015/$B$12*$C$7)</x:f>
        <x:v>320</x:v>
      </x:c>
      <x:c r="BZ1015" s="34" t="n">
        <x:f>$B$11*(($A$1078)*$C1015/$B$12*$B$7+(1-$A$1078)*$D1015/$B$12*$C$7)</x:f>
        <x:v>339.99999999999994</x:v>
      </x:c>
      <x:c r="CA1015" s="34" t="n">
        <x:f>$B$11*(($A$1079)*$C1015/$B$12*$B$7+(1-$A$1079)*$D1015/$B$12*$C$7)</x:f>
        <x:v>360</x:v>
      </x:c>
      <x:c r="CB1015" s="34" t="n">
        <x:f>$B$11*(($A$1080)*$C1015/$B$12*$B$7+(1-$A$1080)*$D1015/$B$12*$C$7)</x:f>
        <x:v>380.00000000000006</x:v>
      </x:c>
      <x:c r="CC1015" s="34" t="n">
        <x:f>$B$11*(($A$1081)*$C1015/$B$12*$B$7+(1-$A$1081)*$D1015/$B$12*$C$7)</x:f>
        <x:v>400.00000000000006</x:v>
      </x:c>
    </x:row>
    <x:row r="1016">
      <x:c r="A1016" s="34" t="n">
        <x:v>992</x:v>
      </x:c>
      <x:c r="B1016" s="39" t="n">
        <x:v>0.9144822557003417</x:v>
      </x:c>
      <x:c r="C1016" s="1" t="n">
        <x:f>SUM(AM1016:AV1016)</x:f>
        <x:v>0</x:v>
      </x:c>
      <x:c r="D1016" s="1" t="n">
        <x:f>SUM(AW1016:BF1016)</x:f>
        <x:v>0</x:v>
      </x:c>
      <x:c r="E1016" s="17" t="n">
        <x:f>(1-C1016/$B$12)*$B$8-C1016/$B$12*$B$7</x:f>
        <x:v>0.05</x:v>
      </x:c>
      <x:c r="F1016" s="17" t="n">
        <x:f>(1-D1016/$B$12)*$C$8-D1016/$B$12*$C$7</x:f>
        <x:v>0.09</x:v>
      </x:c>
      <x:c r="G1016" s="32" t="n">
        <x:f>$B$11*($B$10*C1016/$B$12*$B$7+(1-$B$10)*D1016/$B$12*$C$7)</x:f>
        <x:v>0</x:v>
      </x:c>
      <x:c r="H1016" s="17" t="n">
        <x:f>$B$10*E1016+(1-$B$10)*F1016</x:f>
        <x:v>0.07</x:v>
      </x:c>
      <x:c r="I1016" s="34"/>
      <x:c r="J1016" s="34"/>
      <x:c r="K1016" s="34"/>
      <x:c r="L1016" s="34"/>
      <x:c r="M1016" s="34"/>
      <x:c r="N1016" s="34"/>
      <x:c r="O1016" s="34"/>
      <x:c r="P1016" s="34"/>
      <x:c r="Q1016" s="34"/>
      <x:c r="R1016" s="39" t="n">
        <x:v>-0.3526179110581788</x:v>
      </x:c>
      <x:c r="S1016" s="39" t="n">
        <x:v>-1.1865841244710613</x:v>
      </x:c>
      <x:c r="T1016" s="39" t="n">
        <x:v>0.5728575564651838</x:v>
      </x:c>
      <x:c r="U1016" s="39" t="n">
        <x:v>0.06601544557878201</x:v>
      </x:c>
      <x:c r="V1016" s="39" t="n">
        <x:v>1.719582181564273</x:v>
      </x:c>
      <x:c r="W1016" s="39" t="n">
        <x:v>-0.5020802751532404</x:v>
      </x:c>
      <x:c r="X1016" s="39" t="n">
        <x:v>0.7068005445623093</x:v>
      </x:c>
      <x:c r="Y1016" s="39" t="n">
        <x:v>1.2768679582801534</x:v>
      </x:c>
      <x:c r="Z1016" s="39" t="n">
        <x:v>1.3733632161382916</x:v>
      </x:c>
      <x:c r="AA1016" s="39" t="n">
        <x:v>0.961717570995864</x:v>
      </x:c>
      <x:c r="AB1016" s="39" t="n">
        <x:v>0.21554927811999813</x:v>
      </x:c>
      <x:c r="AC1016" s="39" t="n">
        <x:v>0.4149408090045185</x:v>
      </x:c>
      <x:c r="AD1016" s="39" t="n">
        <x:v>-1.1877114197055165</x:v>
      </x:c>
      <x:c r="AE1016" s="39" t="n">
        <x:v>1.1276760217318518</x:v>
      </x:c>
      <x:c r="AF1016" s="39" t="n">
        <x:v>-0.45892501851017</x:v>
      </x:c>
      <x:c r="AG1016" s="39" t="n">
        <x:v>1.3172484555897677</x:v>
      </x:c>
      <x:c r="AH1016" s="39" t="n">
        <x:v>2.3990190424847677</x:v>
      </x:c>
      <x:c r="AI1016" s="39" t="n">
        <x:v>0.3878492296052535</x:v>
      </x:c>
      <x:c r="AJ1016" s="39" t="n">
        <x:v>0.05341511719708135</x:v>
      </x:c>
      <x:c r="AK1016" s="39" t="n">
        <x:v>-0.06605727469295225</x:v>
      </x:c>
      <x:c r="AL1016" s="34"/>
      <x:c r="AM1016" s="34" t="n">
        <x:f>IF(SQRT($B$9)*$B1016+SQRT(1-$B$9)*R1016&lt;_xlfn.NORM.S.INV($B$6),1,0)</x:f>
        <x:v>0</x:v>
      </x:c>
      <x:c r="AN1016" s="34" t="n">
        <x:f>IF(SQRT($B$9)*$B1016+SQRT(1-$B$9)*S1016&lt;_xlfn.NORM.S.INV($B$6),1,0)</x:f>
        <x:v>0</x:v>
      </x:c>
      <x:c r="AO1016" s="34" t="n">
        <x:f>IF(SQRT($B$9)*$B1016+SQRT(1-$B$9)*T1016&lt;_xlfn.NORM.S.INV($B$6),1,0)</x:f>
        <x:v>0</x:v>
      </x:c>
      <x:c r="AP1016" s="34" t="n">
        <x:f>IF(SQRT($B$9)*$B1016+SQRT(1-$B$9)*U1016&lt;_xlfn.NORM.S.INV($B$6),1,0)</x:f>
        <x:v>0</x:v>
      </x:c>
      <x:c r="AQ1016" s="34" t="n">
        <x:f>IF(SQRT($B$9)*$B1016+SQRT(1-$B$9)*V1016&lt;_xlfn.NORM.S.INV($B$6),1,0)</x:f>
        <x:v>0</x:v>
      </x:c>
      <x:c r="AR1016" s="34" t="n">
        <x:f>IF(SQRT($B$9)*$B1016+SQRT(1-$B$9)*W1016&lt;_xlfn.NORM.S.INV($B$6),1,0)</x:f>
        <x:v>0</x:v>
      </x:c>
      <x:c r="AS1016" s="34" t="n">
        <x:f>IF(SQRT($B$9)*$B1016+SQRT(1-$B$9)*X1016&lt;_xlfn.NORM.S.INV($B$6),1,0)</x:f>
        <x:v>0</x:v>
      </x:c>
      <x:c r="AT1016" s="34" t="n">
        <x:f>IF(SQRT($B$9)*$B1016+SQRT(1-$B$9)*Y1016&lt;_xlfn.NORM.S.INV($B$6),1,0)</x:f>
        <x:v>0</x:v>
      </x:c>
      <x:c r="AU1016" s="34" t="n">
        <x:f>IF(SQRT($B$9)*$B1016+SQRT(1-$B$9)*Z1016&lt;_xlfn.NORM.S.INV($B$6),1,0)</x:f>
        <x:v>0</x:v>
      </x:c>
      <x:c r="AV1016" s="34" t="n">
        <x:f>IF(SQRT($B$9)*$B1016+SQRT(1-$B$9)*AA1016&lt;_xlfn.NORM.S.INV($B$6),1,0)</x:f>
        <x:v>0</x:v>
      </x:c>
      <x:c r="AW1016" s="34" t="n">
        <x:f>IF(SQRT($C$9)*$B1016+SQRT(1-$C$9)*AB1016&lt;_xlfn.NORM.S.INV($C$6),1,0)</x:f>
        <x:v>0</x:v>
      </x:c>
      <x:c r="AX1016" s="34" t="n">
        <x:f>IF(SQRT($C$9)*$B1016+SQRT(1-$C$9)*AC1016&lt;_xlfn.NORM.S.INV($C$6),1,0)</x:f>
        <x:v>0</x:v>
      </x:c>
      <x:c r="AY1016" s="34" t="n">
        <x:f>IF(SQRT($C$9)*$B1016+SQRT(1-$C$9)*AD1016&lt;_xlfn.NORM.S.INV($C$6),1,0)</x:f>
        <x:v>0</x:v>
      </x:c>
      <x:c r="AZ1016" s="34" t="n">
        <x:f>IF(SQRT($C$9)*$B1016+SQRT(1-$C$9)*AE1016&lt;_xlfn.NORM.S.INV($C$6),1,0)</x:f>
        <x:v>0</x:v>
      </x:c>
      <x:c r="BA1016" s="34" t="n">
        <x:f>IF(SQRT($C$9)*$B1016+SQRT(1-$C$9)*AF1016&lt;_xlfn.NORM.S.INV($C$6),1,0)</x:f>
        <x:v>0</x:v>
      </x:c>
      <x:c r="BB1016" s="34" t="n">
        <x:f>IF(SQRT($C$9)*$B1016+SQRT(1-$C$9)*AG1016&lt;_xlfn.NORM.S.INV($C$6),1,0)</x:f>
        <x:v>0</x:v>
      </x:c>
      <x:c r="BC1016" s="34" t="n">
        <x:f>IF(SQRT($C$9)*$B1016+SQRT(1-$C$9)*AH1016&lt;_xlfn.NORM.S.INV($C$6),1,0)</x:f>
        <x:v>0</x:v>
      </x:c>
      <x:c r="BD1016" s="34" t="n">
        <x:f>IF(SQRT($C$9)*$B1016+SQRT(1-$C$9)*AI1016&lt;_xlfn.NORM.S.INV($C$6),1,0)</x:f>
        <x:v>0</x:v>
      </x:c>
      <x:c r="BE1016" s="34" t="n">
        <x:f>IF(SQRT($C$9)*$B1016+SQRT(1-$C$9)*AJ1016&lt;_xlfn.NORM.S.INV($C$6),1,0)</x:f>
        <x:v>0</x:v>
      </x:c>
      <x:c r="BF1016" s="34" t="n">
        <x:f>IF(SQRT($C$9)*$B1016+SQRT(1-$C$9)*AK1016&lt;_xlfn.NORM.S.INV($C$6),1,0)</x:f>
        <x:v>0</x:v>
      </x:c>
      <x:c r="BG1016" s="34"/>
      <x:c r="BH1016" s="34"/>
      <x:c r="BI1016" s="34" t="n">
        <x:f>$B$11*(($A$1061)*$C1016/$B$12*$B$7+(1-$A$1061)*$D1016/$B$12*$C$7)</x:f>
        <x:v>0</x:v>
      </x:c>
      <x:c r="BJ1016" s="34" t="n">
        <x:f>$B$11*(($A$1062)*$C1016/$B$12*$B$7+(1-$A$1062)*$D1016/$B$12*$C$7)</x:f>
        <x:v>0</x:v>
      </x:c>
      <x:c r="BK1016" s="34" t="n">
        <x:f>$B$11*(($A$1063)*$C1016/$B$12*$B$7+(1-$A$1063)*$D1016/$B$12*$C$7)</x:f>
        <x:v>0</x:v>
      </x:c>
      <x:c r="BL1016" s="34" t="n">
        <x:f>$B$11*(($A$1064)*$C1016/$B$12*$B$7+(1-$A$1064)*$D1016/$B$12*$C$7)</x:f>
        <x:v>0</x:v>
      </x:c>
      <x:c r="BM1016" s="34" t="n">
        <x:f>$B$11*(($A$1065)*$C1016/$B$12*$B$7+(1-$A$1065)*$D1016/$B$12*$C$7)</x:f>
        <x:v>0</x:v>
      </x:c>
      <x:c r="BN1016" s="34" t="n">
        <x:f>$B$11*(($A$1066)*$C1016/$B$12*$B$7+(1-$A$1066)*$D1016/$B$12*$C$7)</x:f>
        <x:v>0</x:v>
      </x:c>
      <x:c r="BO1016" s="34" t="n">
        <x:f>$B$11*(($A$1067)*$C1016/$B$12*$B$7+(1-$A$1067)*$D1016/$B$12*$C$7)</x:f>
        <x:v>0</x:v>
      </x:c>
      <x:c r="BP1016" s="34" t="n">
        <x:f>$B$11*(($A$1068)*$C1016/$B$12*$B$7+(1-$A$1068)*$D1016/$B$12*$C$7)</x:f>
        <x:v>0</x:v>
      </x:c>
      <x:c r="BQ1016" s="34" t="n">
        <x:f>$B$11*(($A$1069)*$C1016/$B$12*$B$7+(1-$A$1069)*$D1016/$B$12*$C$7)</x:f>
        <x:v>0</x:v>
      </x:c>
      <x:c r="BR1016" s="34" t="n">
        <x:f>$B$11*(($A$1070)*$C1016/$B$12*$B$7+(1-$A$1070)*$D1016/$B$12*$C$7)</x:f>
        <x:v>0</x:v>
      </x:c>
      <x:c r="BS1016" s="34" t="n">
        <x:f>$B$11*(($A$1071)*$C1016/$B$12*$B$7+(1-$A$1071)*$D1016/$B$12*$C$7)</x:f>
        <x:v>0</x:v>
      </x:c>
      <x:c r="BT1016" s="34" t="n">
        <x:f>$B$11*(($A$1072)*$C1016/$B$12*$B$7+(1-$A$1072)*$D1016/$B$12*$C$7)</x:f>
        <x:v>0</x:v>
      </x:c>
      <x:c r="BU1016" s="34" t="n">
        <x:f>$B$11*(($A$1073)*$C1016/$B$12*$B$7+(1-$A$1073)*$D1016/$B$12*$C$7)</x:f>
        <x:v>0</x:v>
      </x:c>
      <x:c r="BV1016" s="34" t="n">
        <x:f>$B$11*(($A$1074)*$C1016/$B$12*$B$7+(1-$A$1074)*$D1016/$B$12*$C$7)</x:f>
        <x:v>0</x:v>
      </x:c>
      <x:c r="BW1016" s="34" t="n">
        <x:f>$B$11*(($A$1075)*$C1016/$B$12*$B$7+(1-$A$1075)*$D1016/$B$12*$C$7)</x:f>
        <x:v>0</x:v>
      </x:c>
      <x:c r="BX1016" s="34" t="n">
        <x:f>$B$11*(($A$1076)*$C1016/$B$12*$B$7+(1-$A$1076)*$D1016/$B$12*$C$7)</x:f>
        <x:v>0</x:v>
      </x:c>
      <x:c r="BY1016" s="34" t="n">
        <x:f>$B$11*(($A$1077)*$C1016/$B$12*$B$7+(1-$A$1077)*$D1016/$B$12*$C$7)</x:f>
        <x:v>0</x:v>
      </x:c>
      <x:c r="BZ1016" s="34" t="n">
        <x:f>$B$11*(($A$1078)*$C1016/$B$12*$B$7+(1-$A$1078)*$D1016/$B$12*$C$7)</x:f>
        <x:v>0</x:v>
      </x:c>
      <x:c r="CA1016" s="34" t="n">
        <x:f>$B$11*(($A$1079)*$C1016/$B$12*$B$7+(1-$A$1079)*$D1016/$B$12*$C$7)</x:f>
        <x:v>0</x:v>
      </x:c>
      <x:c r="CB1016" s="34" t="n">
        <x:f>$B$11*(($A$1080)*$C1016/$B$12*$B$7+(1-$A$1080)*$D1016/$B$12*$C$7)</x:f>
        <x:v>0</x:v>
      </x:c>
      <x:c r="CC1016" s="34" t="n">
        <x:f>$B$11*(($A$1081)*$C1016/$B$12*$B$7+(1-$A$1081)*$D1016/$B$12*$C$7)</x:f>
        <x:v>0</x:v>
      </x:c>
    </x:row>
    <x:row r="1017">
      <x:c r="A1017" s="34" t="n">
        <x:v>993</x:v>
      </x:c>
      <x:c r="B1017" s="39" t="n">
        <x:v>-1.0425363387036914</x:v>
      </x:c>
      <x:c r="C1017" s="1" t="n">
        <x:f>SUM(AM1017:AV1017)</x:f>
        <x:v>0</x:v>
      </x:c>
      <x:c r="D1017" s="1" t="n">
        <x:f>SUM(AW1017:BF1017)</x:f>
        <x:v>0</x:v>
      </x:c>
      <x:c r="E1017" s="17" t="n">
        <x:f>(1-C1017/$B$12)*$B$8-C1017/$B$12*$B$7</x:f>
        <x:v>0.05</x:v>
      </x:c>
      <x:c r="F1017" s="17" t="n">
        <x:f>(1-D1017/$B$12)*$C$8-D1017/$B$12*$C$7</x:f>
        <x:v>0.09</x:v>
      </x:c>
      <x:c r="G1017" s="32" t="n">
        <x:f>$B$11*($B$10*C1017/$B$12*$B$7+(1-$B$10)*D1017/$B$12*$C$7)</x:f>
        <x:v>0</x:v>
      </x:c>
      <x:c r="H1017" s="17" t="n">
        <x:f>$B$10*E1017+(1-$B$10)*F1017</x:f>
        <x:v>0.07</x:v>
      </x:c>
      <x:c r="I1017" s="34"/>
      <x:c r="J1017" s="34"/>
      <x:c r="K1017" s="34"/>
      <x:c r="L1017" s="34"/>
      <x:c r="M1017" s="34"/>
      <x:c r="N1017" s="34"/>
      <x:c r="O1017" s="34"/>
      <x:c r="P1017" s="34"/>
      <x:c r="Q1017" s="34"/>
      <x:c r="R1017" s="39" t="n">
        <x:v>1.639212798981667</x:v>
      </x:c>
      <x:c r="S1017" s="39" t="n">
        <x:v>-0.5041827697611947</x:v>
      </x:c>
      <x:c r="T1017" s="39" t="n">
        <x:v>-1.101216968183049</x:v>
      </x:c>
      <x:c r="U1017" s="39" t="n">
        <x:v>1.3349179267901563</x:v>
      </x:c>
      <x:c r="V1017" s="39" t="n">
        <x:v>-0.7693757964338706</x:v>
      </x:c>
      <x:c r="W1017" s="39" t="n">
        <x:v>0.5487965692230974</x:v>
      </x:c>
      <x:c r="X1017" s="39" t="n">
        <x:v>-0.8701388692398985</x:v>
      </x:c>
      <x:c r="Y1017" s="39" t="n">
        <x:v>1.9766100027830749</x:v>
      </x:c>
      <x:c r="Z1017" s="39" t="n">
        <x:v>1.3219611612860236</x:v>
      </x:c>
      <x:c r="AA1017" s="39" t="n">
        <x:v>-0.283693009035643</x:v>
      </x:c>
      <x:c r="AB1017" s="39" t="n">
        <x:v>-1.1235216573205649</x:v>
      </x:c>
      <x:c r="AC1017" s="39" t="n">
        <x:v>-0.20274809794952572</x:v>
      </x:c>
      <x:c r="AD1017" s="39" t="n">
        <x:v>1.6413669241718556</x:v>
      </x:c>
      <x:c r="AE1017" s="39" t="n">
        <x:v>-0.13094850682735762</x:v>
      </x:c>
      <x:c r="AF1017" s="39" t="n">
        <x:v>0.44989107203221695</x:v>
      </x:c>
      <x:c r="AG1017" s="39" t="n">
        <x:v>0.6928192513392647</x:v>
      </x:c>
      <x:c r="AH1017" s="39" t="n">
        <x:v>-0.7987198401509612</x:v>
      </x:c>
      <x:c r="AI1017" s="39" t="n">
        <x:v>-1.1516368472682816</x:v>
      </x:c>
      <x:c r="AJ1017" s="39" t="n">
        <x:v>-0.04174431721488235</x:v>
      </x:c>
      <x:c r="AK1017" s="39" t="n">
        <x:v>-0.28621112409101795</x:v>
      </x:c>
      <x:c r="AL1017" s="34"/>
      <x:c r="AM1017" s="34" t="n">
        <x:f>IF(SQRT($B$9)*$B1017+SQRT(1-$B$9)*R1017&lt;_xlfn.NORM.S.INV($B$6),1,0)</x:f>
        <x:v>0</x:v>
      </x:c>
      <x:c r="AN1017" s="34" t="n">
        <x:f>IF(SQRT($B$9)*$B1017+SQRT(1-$B$9)*S1017&lt;_xlfn.NORM.S.INV($B$6),1,0)</x:f>
        <x:v>0</x:v>
      </x:c>
      <x:c r="AO1017" s="34" t="n">
        <x:f>IF(SQRT($B$9)*$B1017+SQRT(1-$B$9)*T1017&lt;_xlfn.NORM.S.INV($B$6),1,0)</x:f>
        <x:v>0</x:v>
      </x:c>
      <x:c r="AP1017" s="34" t="n">
        <x:f>IF(SQRT($B$9)*$B1017+SQRT(1-$B$9)*U1017&lt;_xlfn.NORM.S.INV($B$6),1,0)</x:f>
        <x:v>0</x:v>
      </x:c>
      <x:c r="AQ1017" s="34" t="n">
        <x:f>IF(SQRT($B$9)*$B1017+SQRT(1-$B$9)*V1017&lt;_xlfn.NORM.S.INV($B$6),1,0)</x:f>
        <x:v>0</x:v>
      </x:c>
      <x:c r="AR1017" s="34" t="n">
        <x:f>IF(SQRT($B$9)*$B1017+SQRT(1-$B$9)*W1017&lt;_xlfn.NORM.S.INV($B$6),1,0)</x:f>
        <x:v>0</x:v>
      </x:c>
      <x:c r="AS1017" s="34" t="n">
        <x:f>IF(SQRT($B$9)*$B1017+SQRT(1-$B$9)*X1017&lt;_xlfn.NORM.S.INV($B$6),1,0)</x:f>
        <x:v>0</x:v>
      </x:c>
      <x:c r="AT1017" s="34" t="n">
        <x:f>IF(SQRT($B$9)*$B1017+SQRT(1-$B$9)*Y1017&lt;_xlfn.NORM.S.INV($B$6),1,0)</x:f>
        <x:v>0</x:v>
      </x:c>
      <x:c r="AU1017" s="34" t="n">
        <x:f>IF(SQRT($B$9)*$B1017+SQRT(1-$B$9)*Z1017&lt;_xlfn.NORM.S.INV($B$6),1,0)</x:f>
        <x:v>0</x:v>
      </x:c>
      <x:c r="AV1017" s="34" t="n">
        <x:f>IF(SQRT($B$9)*$B1017+SQRT(1-$B$9)*AA1017&lt;_xlfn.NORM.S.INV($B$6),1,0)</x:f>
        <x:v>0</x:v>
      </x:c>
      <x:c r="AW1017" s="34" t="n">
        <x:f>IF(SQRT($C$9)*$B1017+SQRT(1-$C$9)*AB1017&lt;_xlfn.NORM.S.INV($C$6),1,0)</x:f>
        <x:v>0</x:v>
      </x:c>
      <x:c r="AX1017" s="34" t="n">
        <x:f>IF(SQRT($C$9)*$B1017+SQRT(1-$C$9)*AC1017&lt;_xlfn.NORM.S.INV($C$6),1,0)</x:f>
        <x:v>0</x:v>
      </x:c>
      <x:c r="AY1017" s="34" t="n">
        <x:f>IF(SQRT($C$9)*$B1017+SQRT(1-$C$9)*AD1017&lt;_xlfn.NORM.S.INV($C$6),1,0)</x:f>
        <x:v>0</x:v>
      </x:c>
      <x:c r="AZ1017" s="34" t="n">
        <x:f>IF(SQRT($C$9)*$B1017+SQRT(1-$C$9)*AE1017&lt;_xlfn.NORM.S.INV($C$6),1,0)</x:f>
        <x:v>0</x:v>
      </x:c>
      <x:c r="BA1017" s="34" t="n">
        <x:f>IF(SQRT($C$9)*$B1017+SQRT(1-$C$9)*AF1017&lt;_xlfn.NORM.S.INV($C$6),1,0)</x:f>
        <x:v>0</x:v>
      </x:c>
      <x:c r="BB1017" s="34" t="n">
        <x:f>IF(SQRT($C$9)*$B1017+SQRT(1-$C$9)*AG1017&lt;_xlfn.NORM.S.INV($C$6),1,0)</x:f>
        <x:v>0</x:v>
      </x:c>
      <x:c r="BC1017" s="34" t="n">
        <x:f>IF(SQRT($C$9)*$B1017+SQRT(1-$C$9)*AH1017&lt;_xlfn.NORM.S.INV($C$6),1,0)</x:f>
        <x:v>0</x:v>
      </x:c>
      <x:c r="BD1017" s="34" t="n">
        <x:f>IF(SQRT($C$9)*$B1017+SQRT(1-$C$9)*AI1017&lt;_xlfn.NORM.S.INV($C$6),1,0)</x:f>
        <x:v>0</x:v>
      </x:c>
      <x:c r="BE1017" s="34" t="n">
        <x:f>IF(SQRT($C$9)*$B1017+SQRT(1-$C$9)*AJ1017&lt;_xlfn.NORM.S.INV($C$6),1,0)</x:f>
        <x:v>0</x:v>
      </x:c>
      <x:c r="BF1017" s="34" t="n">
        <x:f>IF(SQRT($C$9)*$B1017+SQRT(1-$C$9)*AK1017&lt;_xlfn.NORM.S.INV($C$6),1,0)</x:f>
        <x:v>0</x:v>
      </x:c>
      <x:c r="BG1017" s="34"/>
      <x:c r="BH1017" s="34"/>
      <x:c r="BI1017" s="34" t="n">
        <x:f>$B$11*(($A$1061)*$C1017/$B$12*$B$7+(1-$A$1061)*$D1017/$B$12*$C$7)</x:f>
        <x:v>0</x:v>
      </x:c>
      <x:c r="BJ1017" s="34" t="n">
        <x:f>$B$11*(($A$1062)*$C1017/$B$12*$B$7+(1-$A$1062)*$D1017/$B$12*$C$7)</x:f>
        <x:v>0</x:v>
      </x:c>
      <x:c r="BK1017" s="34" t="n">
        <x:f>$B$11*(($A$1063)*$C1017/$B$12*$B$7+(1-$A$1063)*$D1017/$B$12*$C$7)</x:f>
        <x:v>0</x:v>
      </x:c>
      <x:c r="BL1017" s="34" t="n">
        <x:f>$B$11*(($A$1064)*$C1017/$B$12*$B$7+(1-$A$1064)*$D1017/$B$12*$C$7)</x:f>
        <x:v>0</x:v>
      </x:c>
      <x:c r="BM1017" s="34" t="n">
        <x:f>$B$11*(($A$1065)*$C1017/$B$12*$B$7+(1-$A$1065)*$D1017/$B$12*$C$7)</x:f>
        <x:v>0</x:v>
      </x:c>
      <x:c r="BN1017" s="34" t="n">
        <x:f>$B$11*(($A$1066)*$C1017/$B$12*$B$7+(1-$A$1066)*$D1017/$B$12*$C$7)</x:f>
        <x:v>0</x:v>
      </x:c>
      <x:c r="BO1017" s="34" t="n">
        <x:f>$B$11*(($A$1067)*$C1017/$B$12*$B$7+(1-$A$1067)*$D1017/$B$12*$C$7)</x:f>
        <x:v>0</x:v>
      </x:c>
      <x:c r="BP1017" s="34" t="n">
        <x:f>$B$11*(($A$1068)*$C1017/$B$12*$B$7+(1-$A$1068)*$D1017/$B$12*$C$7)</x:f>
        <x:v>0</x:v>
      </x:c>
      <x:c r="BQ1017" s="34" t="n">
        <x:f>$B$11*(($A$1069)*$C1017/$B$12*$B$7+(1-$A$1069)*$D1017/$B$12*$C$7)</x:f>
        <x:v>0</x:v>
      </x:c>
      <x:c r="BR1017" s="34" t="n">
        <x:f>$B$11*(($A$1070)*$C1017/$B$12*$B$7+(1-$A$1070)*$D1017/$B$12*$C$7)</x:f>
        <x:v>0</x:v>
      </x:c>
      <x:c r="BS1017" s="34" t="n">
        <x:f>$B$11*(($A$1071)*$C1017/$B$12*$B$7+(1-$A$1071)*$D1017/$B$12*$C$7)</x:f>
        <x:v>0</x:v>
      </x:c>
      <x:c r="BT1017" s="34" t="n">
        <x:f>$B$11*(($A$1072)*$C1017/$B$12*$B$7+(1-$A$1072)*$D1017/$B$12*$C$7)</x:f>
        <x:v>0</x:v>
      </x:c>
      <x:c r="BU1017" s="34" t="n">
        <x:f>$B$11*(($A$1073)*$C1017/$B$12*$B$7+(1-$A$1073)*$D1017/$B$12*$C$7)</x:f>
        <x:v>0</x:v>
      </x:c>
      <x:c r="BV1017" s="34" t="n">
        <x:f>$B$11*(($A$1074)*$C1017/$B$12*$B$7+(1-$A$1074)*$D1017/$B$12*$C$7)</x:f>
        <x:v>0</x:v>
      </x:c>
      <x:c r="BW1017" s="34" t="n">
        <x:f>$B$11*(($A$1075)*$C1017/$B$12*$B$7+(1-$A$1075)*$D1017/$B$12*$C$7)</x:f>
        <x:v>0</x:v>
      </x:c>
      <x:c r="BX1017" s="34" t="n">
        <x:f>$B$11*(($A$1076)*$C1017/$B$12*$B$7+(1-$A$1076)*$D1017/$B$12*$C$7)</x:f>
        <x:v>0</x:v>
      </x:c>
      <x:c r="BY1017" s="34" t="n">
        <x:f>$B$11*(($A$1077)*$C1017/$B$12*$B$7+(1-$A$1077)*$D1017/$B$12*$C$7)</x:f>
        <x:v>0</x:v>
      </x:c>
      <x:c r="BZ1017" s="34" t="n">
        <x:f>$B$11*(($A$1078)*$C1017/$B$12*$B$7+(1-$A$1078)*$D1017/$B$12*$C$7)</x:f>
        <x:v>0</x:v>
      </x:c>
      <x:c r="CA1017" s="34" t="n">
        <x:f>$B$11*(($A$1079)*$C1017/$B$12*$B$7+(1-$A$1079)*$D1017/$B$12*$C$7)</x:f>
        <x:v>0</x:v>
      </x:c>
      <x:c r="CB1017" s="34" t="n">
        <x:f>$B$11*(($A$1080)*$C1017/$B$12*$B$7+(1-$A$1080)*$D1017/$B$12*$C$7)</x:f>
        <x:v>0</x:v>
      </x:c>
      <x:c r="CC1017" s="34" t="n">
        <x:f>$B$11*(($A$1081)*$C1017/$B$12*$B$7+(1-$A$1081)*$D1017/$B$12*$C$7)</x:f>
        <x:v>0</x:v>
      </x:c>
    </x:row>
    <x:row r="1018">
      <x:c r="A1018" s="34" t="n">
        <x:v>994</x:v>
      </x:c>
      <x:c r="B1018" s="39" t="n">
        <x:v>-0.06361845719089054</x:v>
      </x:c>
      <x:c r="C1018" s="1" t="n">
        <x:f>SUM(AM1018:AV1018)</x:f>
        <x:v>0</x:v>
      </x:c>
      <x:c r="D1018" s="1" t="n">
        <x:f>SUM(AW1018:BF1018)</x:f>
        <x:v>0</x:v>
      </x:c>
      <x:c r="E1018" s="17" t="n">
        <x:f>(1-C1018/$B$12)*$B$8-C1018/$B$12*$B$7</x:f>
        <x:v>0.05</x:v>
      </x:c>
      <x:c r="F1018" s="17" t="n">
        <x:f>(1-D1018/$B$12)*$C$8-D1018/$B$12*$C$7</x:f>
        <x:v>0.09</x:v>
      </x:c>
      <x:c r="G1018" s="32" t="n">
        <x:f>$B$11*($B$10*C1018/$B$12*$B$7+(1-$B$10)*D1018/$B$12*$C$7)</x:f>
        <x:v>0</x:v>
      </x:c>
      <x:c r="H1018" s="17" t="n">
        <x:f>$B$10*E1018+(1-$B$10)*F1018</x:f>
        <x:v>0.07</x:v>
      </x:c>
      <x:c r="I1018" s="34"/>
      <x:c r="J1018" s="34"/>
      <x:c r="K1018" s="34"/>
      <x:c r="L1018" s="34"/>
      <x:c r="M1018" s="34"/>
      <x:c r="N1018" s="34"/>
      <x:c r="O1018" s="34"/>
      <x:c r="P1018" s="34"/>
      <x:c r="Q1018" s="34"/>
      <x:c r="R1018" s="39" t="n">
        <x:v>-0.7425487053917671</x:v>
      </x:c>
      <x:c r="S1018" s="39" t="n">
        <x:v>-0.0725373608118267</x:v>
      </x:c>
      <x:c r="T1018" s="39" t="n">
        <x:v>-2.271469181839277</x:v>
      </x:c>
      <x:c r="U1018" s="39" t="n">
        <x:v>2.78788692136955</x:v>
      </x:c>
      <x:c r="V1018" s="39" t="n">
        <x:v>-0.25856924730009667</x:v>
      </x:c>
      <x:c r="W1018" s="39" t="n">
        <x:v>-0.16671880126710475</x:v>
      </x:c>
      <x:c r="X1018" s="39" t="n">
        <x:v>-0.5587000912599552</x:v>
      </x:c>
      <x:c r="Y1018" s="39" t="n">
        <x:v>2.449041202554211</x:v>
      </x:c>
      <x:c r="Z1018" s="39" t="n">
        <x:v>-1.3527852363187722</x:v>
      </x:c>
      <x:c r="AA1018" s="39" t="n">
        <x:v>-0.5183004370798523</x:v>
      </x:c>
      <x:c r="AB1018" s="39" t="n">
        <x:v>1.4040251872261313</x:v>
      </x:c>
      <x:c r="AC1018" s="39" t="n">
        <x:v>0.7021134685752912</x:v>
      </x:c>
      <x:c r="AD1018" s="39" t="n">
        <x:v>0.8010232456770372</x:v>
      </x:c>
      <x:c r="AE1018" s="39" t="n">
        <x:v>0.9090182782674695</x:v>
      </x:c>
      <x:c r="AF1018" s="39" t="n">
        <x:v>-0.5460611836363148</x:v>
      </x:c>
      <x:c r="AG1018" s="39" t="n">
        <x:v>0.9615738132684306</x:v>
      </x:c>
      <x:c r="AH1018" s="39" t="n">
        <x:v>-0.09640988083384074</x:v>
      </x:c>
      <x:c r="AI1018" s="39" t="n">
        <x:v>-0.436182957575293</x:v>
      </x:c>
      <x:c r="AJ1018" s="39" t="n">
        <x:v>0.782573692216443</x:v>
      </x:c>
      <x:c r="AK1018" s="39" t="n">
        <x:v>1.76311011572286</x:v>
      </x:c>
      <x:c r="AL1018" s="34"/>
      <x:c r="AM1018" s="34" t="n">
        <x:f>IF(SQRT($B$9)*$B1018+SQRT(1-$B$9)*R1018&lt;_xlfn.NORM.S.INV($B$6),1,0)</x:f>
        <x:v>0</x:v>
      </x:c>
      <x:c r="AN1018" s="34" t="n">
        <x:f>IF(SQRT($B$9)*$B1018+SQRT(1-$B$9)*S1018&lt;_xlfn.NORM.S.INV($B$6),1,0)</x:f>
        <x:v>0</x:v>
      </x:c>
      <x:c r="AO1018" s="34" t="n">
        <x:f>IF(SQRT($B$9)*$B1018+SQRT(1-$B$9)*T1018&lt;_xlfn.NORM.S.INV($B$6),1,0)</x:f>
        <x:v>0</x:v>
      </x:c>
      <x:c r="AP1018" s="34" t="n">
        <x:f>IF(SQRT($B$9)*$B1018+SQRT(1-$B$9)*U1018&lt;_xlfn.NORM.S.INV($B$6),1,0)</x:f>
        <x:v>0</x:v>
      </x:c>
      <x:c r="AQ1018" s="34" t="n">
        <x:f>IF(SQRT($B$9)*$B1018+SQRT(1-$B$9)*V1018&lt;_xlfn.NORM.S.INV($B$6),1,0)</x:f>
        <x:v>0</x:v>
      </x:c>
      <x:c r="AR1018" s="34" t="n">
        <x:f>IF(SQRT($B$9)*$B1018+SQRT(1-$B$9)*W1018&lt;_xlfn.NORM.S.INV($B$6),1,0)</x:f>
        <x:v>0</x:v>
      </x:c>
      <x:c r="AS1018" s="34" t="n">
        <x:f>IF(SQRT($B$9)*$B1018+SQRT(1-$B$9)*X1018&lt;_xlfn.NORM.S.INV($B$6),1,0)</x:f>
        <x:v>0</x:v>
      </x:c>
      <x:c r="AT1018" s="34" t="n">
        <x:f>IF(SQRT($B$9)*$B1018+SQRT(1-$B$9)*Y1018&lt;_xlfn.NORM.S.INV($B$6),1,0)</x:f>
        <x:v>0</x:v>
      </x:c>
      <x:c r="AU1018" s="34" t="n">
        <x:f>IF(SQRT($B$9)*$B1018+SQRT(1-$B$9)*Z1018&lt;_xlfn.NORM.S.INV($B$6),1,0)</x:f>
        <x:v>0</x:v>
      </x:c>
      <x:c r="AV1018" s="34" t="n">
        <x:f>IF(SQRT($B$9)*$B1018+SQRT(1-$B$9)*AA1018&lt;_xlfn.NORM.S.INV($B$6),1,0)</x:f>
        <x:v>0</x:v>
      </x:c>
      <x:c r="AW1018" s="34" t="n">
        <x:f>IF(SQRT($C$9)*$B1018+SQRT(1-$C$9)*AB1018&lt;_xlfn.NORM.S.INV($C$6),1,0)</x:f>
        <x:v>0</x:v>
      </x:c>
      <x:c r="AX1018" s="34" t="n">
        <x:f>IF(SQRT($C$9)*$B1018+SQRT(1-$C$9)*AC1018&lt;_xlfn.NORM.S.INV($C$6),1,0)</x:f>
        <x:v>0</x:v>
      </x:c>
      <x:c r="AY1018" s="34" t="n">
        <x:f>IF(SQRT($C$9)*$B1018+SQRT(1-$C$9)*AD1018&lt;_xlfn.NORM.S.INV($C$6),1,0)</x:f>
        <x:v>0</x:v>
      </x:c>
      <x:c r="AZ1018" s="34" t="n">
        <x:f>IF(SQRT($C$9)*$B1018+SQRT(1-$C$9)*AE1018&lt;_xlfn.NORM.S.INV($C$6),1,0)</x:f>
        <x:v>0</x:v>
      </x:c>
      <x:c r="BA1018" s="34" t="n">
        <x:f>IF(SQRT($C$9)*$B1018+SQRT(1-$C$9)*AF1018&lt;_xlfn.NORM.S.INV($C$6),1,0)</x:f>
        <x:v>0</x:v>
      </x:c>
      <x:c r="BB1018" s="34" t="n">
        <x:f>IF(SQRT($C$9)*$B1018+SQRT(1-$C$9)*AG1018&lt;_xlfn.NORM.S.INV($C$6),1,0)</x:f>
        <x:v>0</x:v>
      </x:c>
      <x:c r="BC1018" s="34" t="n">
        <x:f>IF(SQRT($C$9)*$B1018+SQRT(1-$C$9)*AH1018&lt;_xlfn.NORM.S.INV($C$6),1,0)</x:f>
        <x:v>0</x:v>
      </x:c>
      <x:c r="BD1018" s="34" t="n">
        <x:f>IF(SQRT($C$9)*$B1018+SQRT(1-$C$9)*AI1018&lt;_xlfn.NORM.S.INV($C$6),1,0)</x:f>
        <x:v>0</x:v>
      </x:c>
      <x:c r="BE1018" s="34" t="n">
        <x:f>IF(SQRT($C$9)*$B1018+SQRT(1-$C$9)*AJ1018&lt;_xlfn.NORM.S.INV($C$6),1,0)</x:f>
        <x:v>0</x:v>
      </x:c>
      <x:c r="BF1018" s="34" t="n">
        <x:f>IF(SQRT($C$9)*$B1018+SQRT(1-$C$9)*AK1018&lt;_xlfn.NORM.S.INV($C$6),1,0)</x:f>
        <x:v>0</x:v>
      </x:c>
      <x:c r="BG1018" s="34"/>
      <x:c r="BH1018" s="34"/>
      <x:c r="BI1018" s="34" t="n">
        <x:f>$B$11*(($A$1061)*$C1018/$B$12*$B$7+(1-$A$1061)*$D1018/$B$12*$C$7)</x:f>
        <x:v>0</x:v>
      </x:c>
      <x:c r="BJ1018" s="34" t="n">
        <x:f>$B$11*(($A$1062)*$C1018/$B$12*$B$7+(1-$A$1062)*$D1018/$B$12*$C$7)</x:f>
        <x:v>0</x:v>
      </x:c>
      <x:c r="BK1018" s="34" t="n">
        <x:f>$B$11*(($A$1063)*$C1018/$B$12*$B$7+(1-$A$1063)*$D1018/$B$12*$C$7)</x:f>
        <x:v>0</x:v>
      </x:c>
      <x:c r="BL1018" s="34" t="n">
        <x:f>$B$11*(($A$1064)*$C1018/$B$12*$B$7+(1-$A$1064)*$D1018/$B$12*$C$7)</x:f>
        <x:v>0</x:v>
      </x:c>
      <x:c r="BM1018" s="34" t="n">
        <x:f>$B$11*(($A$1065)*$C1018/$B$12*$B$7+(1-$A$1065)*$D1018/$B$12*$C$7)</x:f>
        <x:v>0</x:v>
      </x:c>
      <x:c r="BN1018" s="34" t="n">
        <x:f>$B$11*(($A$1066)*$C1018/$B$12*$B$7+(1-$A$1066)*$D1018/$B$12*$C$7)</x:f>
        <x:v>0</x:v>
      </x:c>
      <x:c r="BO1018" s="34" t="n">
        <x:f>$B$11*(($A$1067)*$C1018/$B$12*$B$7+(1-$A$1067)*$D1018/$B$12*$C$7)</x:f>
        <x:v>0</x:v>
      </x:c>
      <x:c r="BP1018" s="34" t="n">
        <x:f>$B$11*(($A$1068)*$C1018/$B$12*$B$7+(1-$A$1068)*$D1018/$B$12*$C$7)</x:f>
        <x:v>0</x:v>
      </x:c>
      <x:c r="BQ1018" s="34" t="n">
        <x:f>$B$11*(($A$1069)*$C1018/$B$12*$B$7+(1-$A$1069)*$D1018/$B$12*$C$7)</x:f>
        <x:v>0</x:v>
      </x:c>
      <x:c r="BR1018" s="34" t="n">
        <x:f>$B$11*(($A$1070)*$C1018/$B$12*$B$7+(1-$A$1070)*$D1018/$B$12*$C$7)</x:f>
        <x:v>0</x:v>
      </x:c>
      <x:c r="BS1018" s="34" t="n">
        <x:f>$B$11*(($A$1071)*$C1018/$B$12*$B$7+(1-$A$1071)*$D1018/$B$12*$C$7)</x:f>
        <x:v>0</x:v>
      </x:c>
      <x:c r="BT1018" s="34" t="n">
        <x:f>$B$11*(($A$1072)*$C1018/$B$12*$B$7+(1-$A$1072)*$D1018/$B$12*$C$7)</x:f>
        <x:v>0</x:v>
      </x:c>
      <x:c r="BU1018" s="34" t="n">
        <x:f>$B$11*(($A$1073)*$C1018/$B$12*$B$7+(1-$A$1073)*$D1018/$B$12*$C$7)</x:f>
        <x:v>0</x:v>
      </x:c>
      <x:c r="BV1018" s="34" t="n">
        <x:f>$B$11*(($A$1074)*$C1018/$B$12*$B$7+(1-$A$1074)*$D1018/$B$12*$C$7)</x:f>
        <x:v>0</x:v>
      </x:c>
      <x:c r="BW1018" s="34" t="n">
        <x:f>$B$11*(($A$1075)*$C1018/$B$12*$B$7+(1-$A$1075)*$D1018/$B$12*$C$7)</x:f>
        <x:v>0</x:v>
      </x:c>
      <x:c r="BX1018" s="34" t="n">
        <x:f>$B$11*(($A$1076)*$C1018/$B$12*$B$7+(1-$A$1076)*$D1018/$B$12*$C$7)</x:f>
        <x:v>0</x:v>
      </x:c>
      <x:c r="BY1018" s="34" t="n">
        <x:f>$B$11*(($A$1077)*$C1018/$B$12*$B$7+(1-$A$1077)*$D1018/$B$12*$C$7)</x:f>
        <x:v>0</x:v>
      </x:c>
      <x:c r="BZ1018" s="34" t="n">
        <x:f>$B$11*(($A$1078)*$C1018/$B$12*$B$7+(1-$A$1078)*$D1018/$B$12*$C$7)</x:f>
        <x:v>0</x:v>
      </x:c>
      <x:c r="CA1018" s="34" t="n">
        <x:f>$B$11*(($A$1079)*$C1018/$B$12*$B$7+(1-$A$1079)*$D1018/$B$12*$C$7)</x:f>
        <x:v>0</x:v>
      </x:c>
      <x:c r="CB1018" s="34" t="n">
        <x:f>$B$11*(($A$1080)*$C1018/$B$12*$B$7+(1-$A$1080)*$D1018/$B$12*$C$7)</x:f>
        <x:v>0</x:v>
      </x:c>
      <x:c r="CC1018" s="34" t="n">
        <x:f>$B$11*(($A$1081)*$C1018/$B$12*$B$7+(1-$A$1081)*$D1018/$B$12*$C$7)</x:f>
        <x:v>0</x:v>
      </x:c>
    </x:row>
    <x:row r="1019">
      <x:c r="A1019" s="34" t="n">
        <x:v>995</x:v>
      </x:c>
      <x:c r="B1019" s="39" t="n">
        <x:v>-1.1268400508171095</x:v>
      </x:c>
      <x:c r="C1019" s="1" t="n">
        <x:f>SUM(AM1019:AV1019)</x:f>
        <x:v>1</x:v>
      </x:c>
      <x:c r="D1019" s="1" t="n">
        <x:f>SUM(AW1019:BF1019)</x:f>
        <x:v>2</x:v>
      </x:c>
      <x:c r="E1019" s="17" t="n">
        <x:f>(1-C1019/$B$12)*$B$8-C1019/$B$12*$B$7</x:f>
        <x:v>0.0049999999999999975</x:v>
      </x:c>
      <x:c r="F1019" s="17" t="n">
        <x:f>(1-D1019/$B$12)*$C$8-D1019/$B$12*$C$7</x:f>
        <x:v>-0.048</x:v>
      </x:c>
      <x:c r="G1019" s="32" t="n">
        <x:f>$B$11*($B$10*C1019/$B$12*$B$7+(1-$B$10)*D1019/$B$12*$C$7)</x:f>
        <x:v>800</x:v>
      </x:c>
      <x:c r="H1019" s="17" t="n">
        <x:f>$B$10*E1019+(1-$B$10)*F1019</x:f>
        <x:v>-0.021500000000000002</x:v>
      </x:c>
      <x:c r="I1019" s="34"/>
      <x:c r="J1019" s="34"/>
      <x:c r="K1019" s="34"/>
      <x:c r="L1019" s="34"/>
      <x:c r="M1019" s="34"/>
      <x:c r="N1019" s="34"/>
      <x:c r="O1019" s="34"/>
      <x:c r="P1019" s="34"/>
      <x:c r="Q1019" s="34"/>
      <x:c r="R1019" s="39" t="n">
        <x:v>-2.054893812860028</x:v>
      </x:c>
      <x:c r="S1019" s="39" t="n">
        <x:v>-0.07187130542509808</x:v>
      </x:c>
      <x:c r="T1019" s="39" t="n">
        <x:v>0.4316772740901328</x:v>
      </x:c>
      <x:c r="U1019" s="39" t="n">
        <x:v>1.2809893682272444</x:v>
      </x:c>
      <x:c r="V1019" s="39" t="n">
        <x:v>1.2507830078511268</x:v>
      </x:c>
      <x:c r="W1019" s="39" t="n">
        <x:v>-1.600426853327245</x:v>
      </x:c>
      <x:c r="X1019" s="39" t="n">
        <x:v>-0.5863767462875676</x:v>
      </x:c>
      <x:c r="Y1019" s="39" t="n">
        <x:v>0.4523783932138783</x:v>
      </x:c>
      <x:c r="Z1019" s="39" t="n">
        <x:v>-0.41451653481256</x:v>
      </x:c>
      <x:c r="AA1019" s="39" t="n">
        <x:v>-0.6538356639460137</x:v>
      </x:c>
      <x:c r="AB1019" s="39" t="n">
        <x:v>-0.16295940083466134</x:v>
      </x:c>
      <x:c r="AC1019" s="39" t="n">
        <x:v>0.1310812622365165</x:v>
      </x:c>
      <x:c r="AD1019" s="39" t="n">
        <x:v>-1.9625944107473978</x:v>
      </x:c>
      <x:c r="AE1019" s="39" t="n">
        <x:v>-1.7059968008759694</x:v>
      </x:c>
      <x:c r="AF1019" s="39" t="n">
        <x:v>-0.03410653994430696</x:v>
      </x:c>
      <x:c r="AG1019" s="39" t="n">
        <x:v>1.065899858686647</x:v>
      </x:c>
      <x:c r="AH1019" s="39" t="n">
        <x:v>-0.4012880146137504</x:v>
      </x:c>
      <x:c r="AI1019" s="39" t="n">
        <x:v>-0.49929240961626853</x:v>
      </x:c>
      <x:c r="AJ1019" s="39" t="n">
        <x:v>0.9228915412675647</x:v>
      </x:c>
      <x:c r="AK1019" s="39" t="n">
        <x:v>-0.02789782210307666</x:v>
      </x:c>
      <x:c r="AL1019" s="34"/>
      <x:c r="AM1019" s="34" t="n">
        <x:f>IF(SQRT($B$9)*$B1019+SQRT(1-$B$9)*R1019&lt;_xlfn.NORM.S.INV($B$6),1,0)</x:f>
        <x:v>1</x:v>
      </x:c>
      <x:c r="AN1019" s="34" t="n">
        <x:f>IF(SQRT($B$9)*$B1019+SQRT(1-$B$9)*S1019&lt;_xlfn.NORM.S.INV($B$6),1,0)</x:f>
        <x:v>0</x:v>
      </x:c>
      <x:c r="AO1019" s="34" t="n">
        <x:f>IF(SQRT($B$9)*$B1019+SQRT(1-$B$9)*T1019&lt;_xlfn.NORM.S.INV($B$6),1,0)</x:f>
        <x:v>0</x:v>
      </x:c>
      <x:c r="AP1019" s="34" t="n">
        <x:f>IF(SQRT($B$9)*$B1019+SQRT(1-$B$9)*U1019&lt;_xlfn.NORM.S.INV($B$6),1,0)</x:f>
        <x:v>0</x:v>
      </x:c>
      <x:c r="AQ1019" s="34" t="n">
        <x:f>IF(SQRT($B$9)*$B1019+SQRT(1-$B$9)*V1019&lt;_xlfn.NORM.S.INV($B$6),1,0)</x:f>
        <x:v>0</x:v>
      </x:c>
      <x:c r="AR1019" s="34" t="n">
        <x:f>IF(SQRT($B$9)*$B1019+SQRT(1-$B$9)*W1019&lt;_xlfn.NORM.S.INV($B$6),1,0)</x:f>
        <x:v>0</x:v>
      </x:c>
      <x:c r="AS1019" s="34" t="n">
        <x:f>IF(SQRT($B$9)*$B1019+SQRT(1-$B$9)*X1019&lt;_xlfn.NORM.S.INV($B$6),1,0)</x:f>
        <x:v>0</x:v>
      </x:c>
      <x:c r="AT1019" s="34" t="n">
        <x:f>IF(SQRT($B$9)*$B1019+SQRT(1-$B$9)*Y1019&lt;_xlfn.NORM.S.INV($B$6),1,0)</x:f>
        <x:v>0</x:v>
      </x:c>
      <x:c r="AU1019" s="34" t="n">
        <x:f>IF(SQRT($B$9)*$B1019+SQRT(1-$B$9)*Z1019&lt;_xlfn.NORM.S.INV($B$6),1,0)</x:f>
        <x:v>0</x:v>
      </x:c>
      <x:c r="AV1019" s="34" t="n">
        <x:f>IF(SQRT($B$9)*$B1019+SQRT(1-$B$9)*AA1019&lt;_xlfn.NORM.S.INV($B$6),1,0)</x:f>
        <x:v>0</x:v>
      </x:c>
      <x:c r="AW1019" s="34" t="n">
        <x:f>IF(SQRT($C$9)*$B1019+SQRT(1-$C$9)*AB1019&lt;_xlfn.NORM.S.INV($C$6),1,0)</x:f>
        <x:v>0</x:v>
      </x:c>
      <x:c r="AX1019" s="34" t="n">
        <x:f>IF(SQRT($C$9)*$B1019+SQRT(1-$C$9)*AC1019&lt;_xlfn.NORM.S.INV($C$6),1,0)</x:f>
        <x:v>0</x:v>
      </x:c>
      <x:c r="AY1019" s="34" t="n">
        <x:f>IF(SQRT($C$9)*$B1019+SQRT(1-$C$9)*AD1019&lt;_xlfn.NORM.S.INV($C$6),1,0)</x:f>
        <x:v>1</x:v>
      </x:c>
      <x:c r="AZ1019" s="34" t="n">
        <x:f>IF(SQRT($C$9)*$B1019+SQRT(1-$C$9)*AE1019&lt;_xlfn.NORM.S.INV($C$6),1,0)</x:f>
        <x:v>1</x:v>
      </x:c>
      <x:c r="BA1019" s="34" t="n">
        <x:f>IF(SQRT($C$9)*$B1019+SQRT(1-$C$9)*AF1019&lt;_xlfn.NORM.S.INV($C$6),1,0)</x:f>
        <x:v>0</x:v>
      </x:c>
      <x:c r="BB1019" s="34" t="n">
        <x:f>IF(SQRT($C$9)*$B1019+SQRT(1-$C$9)*AG1019&lt;_xlfn.NORM.S.INV($C$6),1,0)</x:f>
        <x:v>0</x:v>
      </x:c>
      <x:c r="BC1019" s="34" t="n">
        <x:f>IF(SQRT($C$9)*$B1019+SQRT(1-$C$9)*AH1019&lt;_xlfn.NORM.S.INV($C$6),1,0)</x:f>
        <x:v>0</x:v>
      </x:c>
      <x:c r="BD1019" s="34" t="n">
        <x:f>IF(SQRT($C$9)*$B1019+SQRT(1-$C$9)*AI1019&lt;_xlfn.NORM.S.INV($C$6),1,0)</x:f>
        <x:v>0</x:v>
      </x:c>
      <x:c r="BE1019" s="34" t="n">
        <x:f>IF(SQRT($C$9)*$B1019+SQRT(1-$C$9)*AJ1019&lt;_xlfn.NORM.S.INV($C$6),1,0)</x:f>
        <x:v>0</x:v>
      </x:c>
      <x:c r="BF1019" s="34" t="n">
        <x:f>IF(SQRT($C$9)*$B1019+SQRT(1-$C$9)*AK1019&lt;_xlfn.NORM.S.INV($C$6),1,0)</x:f>
        <x:v>0</x:v>
      </x:c>
      <x:c r="BG1019" s="34"/>
      <x:c r="BH1019" s="34"/>
      <x:c r="BI1019" s="34" t="n">
        <x:f>$B$11*(($A$1061)*$C1019/$B$12*$B$7+(1-$A$1061)*$D1019/$B$12*$C$7)</x:f>
        <x:v>1200</x:v>
      </x:c>
      <x:c r="BJ1019" s="34" t="n">
        <x:f>$B$11*(($A$1062)*$C1019/$B$12*$B$7+(1-$A$1062)*$D1019/$B$12*$C$7)</x:f>
        <x:v>1160</x:v>
      </x:c>
      <x:c r="BK1019" s="34" t="n">
        <x:f>$B$11*(($A$1063)*$C1019/$B$12*$B$7+(1-$A$1063)*$D1019/$B$12*$C$7)</x:f>
        <x:v>1120</x:v>
      </x:c>
      <x:c r="BL1019" s="34" t="n">
        <x:f>$B$11*(($A$1064)*$C1019/$B$12*$B$7+(1-$A$1064)*$D1019/$B$12*$C$7)</x:f>
        <x:v>1080</x:v>
      </x:c>
      <x:c r="BM1019" s="34" t="n">
        <x:f>$B$11*(($A$1065)*$C1019/$B$12*$B$7+(1-$A$1065)*$D1019/$B$12*$C$7)</x:f>
        <x:v>1040</x:v>
      </x:c>
      <x:c r="BN1019" s="34" t="n">
        <x:f>$B$11*(($A$1066)*$C1019/$B$12*$B$7+(1-$A$1066)*$D1019/$B$12*$C$7)</x:f>
        <x:v>1000</x:v>
      </x:c>
      <x:c r="BO1019" s="34" t="n">
        <x:f>$B$11*(($A$1067)*$C1019/$B$12*$B$7+(1-$A$1067)*$D1019/$B$12*$C$7)</x:f>
        <x:v>959.9999999999999</x:v>
      </x:c>
      <x:c r="BP1019" s="34" t="n">
        <x:f>$B$11*(($A$1068)*$C1019/$B$12*$B$7+(1-$A$1068)*$D1019/$B$12*$C$7)</x:f>
        <x:v>920</x:v>
      </x:c>
      <x:c r="BQ1019" s="34" t="n">
        <x:f>$B$11*(($A$1069)*$C1019/$B$12*$B$7+(1-$A$1069)*$D1019/$B$12*$C$7)</x:f>
        <x:v>880</x:v>
      </x:c>
      <x:c r="BR1019" s="34" t="n">
        <x:f>$B$11*(($A$1070)*$C1019/$B$12*$B$7+(1-$A$1070)*$D1019/$B$12*$C$7)</x:f>
        <x:v>840</x:v>
      </x:c>
      <x:c r="BS1019" s="34" t="n">
        <x:f>$B$11*(($A$1071)*$C1019/$B$12*$B$7+(1-$A$1071)*$D1019/$B$12*$C$7)</x:f>
        <x:v>800</x:v>
      </x:c>
      <x:c r="BT1019" s="34" t="n">
        <x:f>$B$11*(($A$1072)*$C1019/$B$12*$B$7+(1-$A$1072)*$D1019/$B$12*$C$7)</x:f>
        <x:v>760.0000000000001</x:v>
      </x:c>
      <x:c r="BU1019" s="34" t="n">
        <x:f>$B$11*(($A$1073)*$C1019/$B$12*$B$7+(1-$A$1073)*$D1019/$B$12*$C$7)</x:f>
        <x:v>720.0000000000001</x:v>
      </x:c>
      <x:c r="BV1019" s="34" t="n">
        <x:f>$B$11*(($A$1074)*$C1019/$B$12*$B$7+(1-$A$1074)*$D1019/$B$12*$C$7)</x:f>
        <x:v>680</x:v>
      </x:c>
      <x:c r="BW1019" s="34" t="n">
        <x:f>$B$11*(($A$1075)*$C1019/$B$12*$B$7+(1-$A$1075)*$D1019/$B$12*$C$7)</x:f>
        <x:v>640</x:v>
      </x:c>
      <x:c r="BX1019" s="34" t="n">
        <x:f>$B$11*(($A$1076)*$C1019/$B$12*$B$7+(1-$A$1076)*$D1019/$B$12*$C$7)</x:f>
        <x:v>600</x:v>
      </x:c>
      <x:c r="BY1019" s="34" t="n">
        <x:f>$B$11*(($A$1077)*$C1019/$B$12*$B$7+(1-$A$1077)*$D1019/$B$12*$C$7)</x:f>
        <x:v>559.9999999999999</x:v>
      </x:c>
      <x:c r="BZ1019" s="34" t="n">
        <x:f>$B$11*(($A$1078)*$C1019/$B$12*$B$7+(1-$A$1078)*$D1019/$B$12*$C$7)</x:f>
        <x:v>520</x:v>
      </x:c>
      <x:c r="CA1019" s="34" t="n">
        <x:f>$B$11*(($A$1079)*$C1019/$B$12*$B$7+(1-$A$1079)*$D1019/$B$12*$C$7)</x:f>
        <x:v>479.99999999999994</x:v>
      </x:c>
      <x:c r="CB1019" s="34" t="n">
        <x:f>$B$11*(($A$1080)*$C1019/$B$12*$B$7+(1-$A$1080)*$D1019/$B$12*$C$7)</x:f>
        <x:v>440.0000000000001</x:v>
      </x:c>
      <x:c r="CC1019" s="34" t="n">
        <x:f>$B$11*(($A$1081)*$C1019/$B$12*$B$7+(1-$A$1081)*$D1019/$B$12*$C$7)</x:f>
        <x:v>400.00000000000006</x:v>
      </x:c>
    </x:row>
    <x:row r="1020">
      <x:c r="A1020" s="34" t="n">
        <x:v>996</x:v>
      </x:c>
      <x:c r="B1020" s="39" t="n">
        <x:v>1.3357104267504722</x:v>
      </x:c>
      <x:c r="C1020" s="1" t="n">
        <x:f>SUM(AM1020:AV1020)</x:f>
        <x:v>0</x:v>
      </x:c>
      <x:c r="D1020" s="1" t="n">
        <x:f>SUM(AW1020:BF1020)</x:f>
        <x:v>0</x:v>
      </x:c>
      <x:c r="E1020" s="17" t="n">
        <x:f>(1-C1020/$B$12)*$B$8-C1020/$B$12*$B$7</x:f>
        <x:v>0.05</x:v>
      </x:c>
      <x:c r="F1020" s="17" t="n">
        <x:f>(1-D1020/$B$12)*$C$8-D1020/$B$12*$C$7</x:f>
        <x:v>0.09</x:v>
      </x:c>
      <x:c r="G1020" s="32" t="n">
        <x:f>$B$11*($B$10*C1020/$B$12*$B$7+(1-$B$10)*D1020/$B$12*$C$7)</x:f>
        <x:v>0</x:v>
      </x:c>
      <x:c r="H1020" s="17" t="n">
        <x:f>$B$10*E1020+(1-$B$10)*F1020</x:f>
        <x:v>0.07</x:v>
      </x:c>
      <x:c r="I1020" s="34"/>
      <x:c r="J1020" s="34"/>
      <x:c r="K1020" s="34"/>
      <x:c r="L1020" s="34"/>
      <x:c r="M1020" s="34"/>
      <x:c r="N1020" s="34"/>
      <x:c r="O1020" s="34"/>
      <x:c r="P1020" s="34"/>
      <x:c r="Q1020" s="34"/>
      <x:c r="R1020" s="39" t="n">
        <x:v>1.5397814247224295</x:v>
      </x:c>
      <x:c r="S1020" s="39" t="n">
        <x:v>-0.717173202986015</x:v>
      </x:c>
      <x:c r="T1020" s="39" t="n">
        <x:v>0.18414921473581208</x:v>
      </x:c>
      <x:c r="U1020" s="39" t="n">
        <x:v>-0.058578621425582456</x:v>
      </x:c>
      <x:c r="V1020" s="39" t="n">
        <x:v>-0.44565452440092507</x:v>
      </x:c>
      <x:c r="W1020" s="39" t="n">
        <x:v>-0.3115319456010991</x:v>
      </x:c>
      <x:c r="X1020" s="39" t="n">
        <x:v>0.9696253778543832</x:v>
      </x:c>
      <x:c r="Y1020" s="39" t="n">
        <x:v>-0.6518042489237226</x:v>
      </x:c>
      <x:c r="Z1020" s="39" t="n">
        <x:v>-2.162527935334926</x:v>
      </x:c>
      <x:c r="AA1020" s="39" t="n">
        <x:v>-1.5712779472346303</x:v>
      </x:c>
      <x:c r="AB1020" s="39" t="n">
        <x:v>-0.20285209312283276</x:v>
      </x:c>
      <x:c r="AC1020" s="39" t="n">
        <x:v>0.7829206926141273</x:v>
      </x:c>
      <x:c r="AD1020" s="39" t="n">
        <x:v>0.3283376933644037</x:v>
      </x:c>
      <x:c r="AE1020" s="39" t="n">
        <x:v>-1.136332789813365</x:v>
      </x:c>
      <x:c r="AF1020" s="39" t="n">
        <x:v>0.2652826312028755</x:v>
      </x:c>
      <x:c r="AG1020" s="39" t="n">
        <x:v>0.545188994483287</x:v>
      </x:c>
      <x:c r="AH1020" s="39" t="n">
        <x:v>0.36770323524766163</x:v>
      </x:c>
      <x:c r="AI1020" s="39" t="n">
        <x:v>-0.11699184427864266</x:v>
      </x:c>
      <x:c r="AJ1020" s="39" t="n">
        <x:v>-1.01670364805493</x:v>
      </x:c>
      <x:c r="AK1020" s="39" t="n">
        <x:v>-0.5851386232330418</x:v>
      </x:c>
      <x:c r="AL1020" s="34"/>
      <x:c r="AM1020" s="34" t="n">
        <x:f>IF(SQRT($B$9)*$B1020+SQRT(1-$B$9)*R1020&lt;_xlfn.NORM.S.INV($B$6),1,0)</x:f>
        <x:v>0</x:v>
      </x:c>
      <x:c r="AN1020" s="34" t="n">
        <x:f>IF(SQRT($B$9)*$B1020+SQRT(1-$B$9)*S1020&lt;_xlfn.NORM.S.INV($B$6),1,0)</x:f>
        <x:v>0</x:v>
      </x:c>
      <x:c r="AO1020" s="34" t="n">
        <x:f>IF(SQRT($B$9)*$B1020+SQRT(1-$B$9)*T1020&lt;_xlfn.NORM.S.INV($B$6),1,0)</x:f>
        <x:v>0</x:v>
      </x:c>
      <x:c r="AP1020" s="34" t="n">
        <x:f>IF(SQRT($B$9)*$B1020+SQRT(1-$B$9)*U1020&lt;_xlfn.NORM.S.INV($B$6),1,0)</x:f>
        <x:v>0</x:v>
      </x:c>
      <x:c r="AQ1020" s="34" t="n">
        <x:f>IF(SQRT($B$9)*$B1020+SQRT(1-$B$9)*V1020&lt;_xlfn.NORM.S.INV($B$6),1,0)</x:f>
        <x:v>0</x:v>
      </x:c>
      <x:c r="AR1020" s="34" t="n">
        <x:f>IF(SQRT($B$9)*$B1020+SQRT(1-$B$9)*W1020&lt;_xlfn.NORM.S.INV($B$6),1,0)</x:f>
        <x:v>0</x:v>
      </x:c>
      <x:c r="AS1020" s="34" t="n">
        <x:f>IF(SQRT($B$9)*$B1020+SQRT(1-$B$9)*X1020&lt;_xlfn.NORM.S.INV($B$6),1,0)</x:f>
        <x:v>0</x:v>
      </x:c>
      <x:c r="AT1020" s="34" t="n">
        <x:f>IF(SQRT($B$9)*$B1020+SQRT(1-$B$9)*Y1020&lt;_xlfn.NORM.S.INV($B$6),1,0)</x:f>
        <x:v>0</x:v>
      </x:c>
      <x:c r="AU1020" s="34" t="n">
        <x:f>IF(SQRT($B$9)*$B1020+SQRT(1-$B$9)*Z1020&lt;_xlfn.NORM.S.INV($B$6),1,0)</x:f>
        <x:v>0</x:v>
      </x:c>
      <x:c r="AV1020" s="34" t="n">
        <x:f>IF(SQRT($B$9)*$B1020+SQRT(1-$B$9)*AA1020&lt;_xlfn.NORM.S.INV($B$6),1,0)</x:f>
        <x:v>0</x:v>
      </x:c>
      <x:c r="AW1020" s="34" t="n">
        <x:f>IF(SQRT($C$9)*$B1020+SQRT(1-$C$9)*AB1020&lt;_xlfn.NORM.S.INV($C$6),1,0)</x:f>
        <x:v>0</x:v>
      </x:c>
      <x:c r="AX1020" s="34" t="n">
        <x:f>IF(SQRT($C$9)*$B1020+SQRT(1-$C$9)*AC1020&lt;_xlfn.NORM.S.INV($C$6),1,0)</x:f>
        <x:v>0</x:v>
      </x:c>
      <x:c r="AY1020" s="34" t="n">
        <x:f>IF(SQRT($C$9)*$B1020+SQRT(1-$C$9)*AD1020&lt;_xlfn.NORM.S.INV($C$6),1,0)</x:f>
        <x:v>0</x:v>
      </x:c>
      <x:c r="AZ1020" s="34" t="n">
        <x:f>IF(SQRT($C$9)*$B1020+SQRT(1-$C$9)*AE1020&lt;_xlfn.NORM.S.INV($C$6),1,0)</x:f>
        <x:v>0</x:v>
      </x:c>
      <x:c r="BA1020" s="34" t="n">
        <x:f>IF(SQRT($C$9)*$B1020+SQRT(1-$C$9)*AF1020&lt;_xlfn.NORM.S.INV($C$6),1,0)</x:f>
        <x:v>0</x:v>
      </x:c>
      <x:c r="BB1020" s="34" t="n">
        <x:f>IF(SQRT($C$9)*$B1020+SQRT(1-$C$9)*AG1020&lt;_xlfn.NORM.S.INV($C$6),1,0)</x:f>
        <x:v>0</x:v>
      </x:c>
      <x:c r="BC1020" s="34" t="n">
        <x:f>IF(SQRT($C$9)*$B1020+SQRT(1-$C$9)*AH1020&lt;_xlfn.NORM.S.INV($C$6),1,0)</x:f>
        <x:v>0</x:v>
      </x:c>
      <x:c r="BD1020" s="34" t="n">
        <x:f>IF(SQRT($C$9)*$B1020+SQRT(1-$C$9)*AI1020&lt;_xlfn.NORM.S.INV($C$6),1,0)</x:f>
        <x:v>0</x:v>
      </x:c>
      <x:c r="BE1020" s="34" t="n">
        <x:f>IF(SQRT($C$9)*$B1020+SQRT(1-$C$9)*AJ1020&lt;_xlfn.NORM.S.INV($C$6),1,0)</x:f>
        <x:v>0</x:v>
      </x:c>
      <x:c r="BF1020" s="34" t="n">
        <x:f>IF(SQRT($C$9)*$B1020+SQRT(1-$C$9)*AK1020&lt;_xlfn.NORM.S.INV($C$6),1,0)</x:f>
        <x:v>0</x:v>
      </x:c>
      <x:c r="BG1020" s="34"/>
      <x:c r="BH1020" s="34"/>
      <x:c r="BI1020" s="34" t="n">
        <x:f>$B$11*(($A$1061)*$C1020/$B$12*$B$7+(1-$A$1061)*$D1020/$B$12*$C$7)</x:f>
        <x:v>0</x:v>
      </x:c>
      <x:c r="BJ1020" s="34" t="n">
        <x:f>$B$11*(($A$1062)*$C1020/$B$12*$B$7+(1-$A$1062)*$D1020/$B$12*$C$7)</x:f>
        <x:v>0</x:v>
      </x:c>
      <x:c r="BK1020" s="34" t="n">
        <x:f>$B$11*(($A$1063)*$C1020/$B$12*$B$7+(1-$A$1063)*$D1020/$B$12*$C$7)</x:f>
        <x:v>0</x:v>
      </x:c>
      <x:c r="BL1020" s="34" t="n">
        <x:f>$B$11*(($A$1064)*$C1020/$B$12*$B$7+(1-$A$1064)*$D1020/$B$12*$C$7)</x:f>
        <x:v>0</x:v>
      </x:c>
      <x:c r="BM1020" s="34" t="n">
        <x:f>$B$11*(($A$1065)*$C1020/$B$12*$B$7+(1-$A$1065)*$D1020/$B$12*$C$7)</x:f>
        <x:v>0</x:v>
      </x:c>
      <x:c r="BN1020" s="34" t="n">
        <x:f>$B$11*(($A$1066)*$C1020/$B$12*$B$7+(1-$A$1066)*$D1020/$B$12*$C$7)</x:f>
        <x:v>0</x:v>
      </x:c>
      <x:c r="BO1020" s="34" t="n">
        <x:f>$B$11*(($A$1067)*$C1020/$B$12*$B$7+(1-$A$1067)*$D1020/$B$12*$C$7)</x:f>
        <x:v>0</x:v>
      </x:c>
      <x:c r="BP1020" s="34" t="n">
        <x:f>$B$11*(($A$1068)*$C1020/$B$12*$B$7+(1-$A$1068)*$D1020/$B$12*$C$7)</x:f>
        <x:v>0</x:v>
      </x:c>
      <x:c r="BQ1020" s="34" t="n">
        <x:f>$B$11*(($A$1069)*$C1020/$B$12*$B$7+(1-$A$1069)*$D1020/$B$12*$C$7)</x:f>
        <x:v>0</x:v>
      </x:c>
      <x:c r="BR1020" s="34" t="n">
        <x:f>$B$11*(($A$1070)*$C1020/$B$12*$B$7+(1-$A$1070)*$D1020/$B$12*$C$7)</x:f>
        <x:v>0</x:v>
      </x:c>
      <x:c r="BS1020" s="34" t="n">
        <x:f>$B$11*(($A$1071)*$C1020/$B$12*$B$7+(1-$A$1071)*$D1020/$B$12*$C$7)</x:f>
        <x:v>0</x:v>
      </x:c>
      <x:c r="BT1020" s="34" t="n">
        <x:f>$B$11*(($A$1072)*$C1020/$B$12*$B$7+(1-$A$1072)*$D1020/$B$12*$C$7)</x:f>
        <x:v>0</x:v>
      </x:c>
      <x:c r="BU1020" s="34" t="n">
        <x:f>$B$11*(($A$1073)*$C1020/$B$12*$B$7+(1-$A$1073)*$D1020/$B$12*$C$7)</x:f>
        <x:v>0</x:v>
      </x:c>
      <x:c r="BV1020" s="34" t="n">
        <x:f>$B$11*(($A$1074)*$C1020/$B$12*$B$7+(1-$A$1074)*$D1020/$B$12*$C$7)</x:f>
        <x:v>0</x:v>
      </x:c>
      <x:c r="BW1020" s="34" t="n">
        <x:f>$B$11*(($A$1075)*$C1020/$B$12*$B$7+(1-$A$1075)*$D1020/$B$12*$C$7)</x:f>
        <x:v>0</x:v>
      </x:c>
      <x:c r="BX1020" s="34" t="n">
        <x:f>$B$11*(($A$1076)*$C1020/$B$12*$B$7+(1-$A$1076)*$D1020/$B$12*$C$7)</x:f>
        <x:v>0</x:v>
      </x:c>
      <x:c r="BY1020" s="34" t="n">
        <x:f>$B$11*(($A$1077)*$C1020/$B$12*$B$7+(1-$A$1077)*$D1020/$B$12*$C$7)</x:f>
        <x:v>0</x:v>
      </x:c>
      <x:c r="BZ1020" s="34" t="n">
        <x:f>$B$11*(($A$1078)*$C1020/$B$12*$B$7+(1-$A$1078)*$D1020/$B$12*$C$7)</x:f>
        <x:v>0</x:v>
      </x:c>
      <x:c r="CA1020" s="34" t="n">
        <x:f>$B$11*(($A$1079)*$C1020/$B$12*$B$7+(1-$A$1079)*$D1020/$B$12*$C$7)</x:f>
        <x:v>0</x:v>
      </x:c>
      <x:c r="CB1020" s="34" t="n">
        <x:f>$B$11*(($A$1080)*$C1020/$B$12*$B$7+(1-$A$1080)*$D1020/$B$12*$C$7)</x:f>
        <x:v>0</x:v>
      </x:c>
      <x:c r="CC1020" s="34" t="n">
        <x:f>$B$11*(($A$1081)*$C1020/$B$12*$B$7+(1-$A$1081)*$D1020/$B$12*$C$7)</x:f>
        <x:v>0</x:v>
      </x:c>
    </x:row>
    <x:row r="1021">
      <x:c r="A1021" s="34" t="n">
        <x:v>997</x:v>
      </x:c>
      <x:c r="B1021" s="39" t="n">
        <x:v>0.5479820804604768</x:v>
      </x:c>
      <x:c r="C1021" s="1" t="n">
        <x:f>SUM(AM1021:AV1021)</x:f>
        <x:v>0</x:v>
      </x:c>
      <x:c r="D1021" s="1" t="n">
        <x:f>SUM(AW1021:BF1021)</x:f>
        <x:v>0</x:v>
      </x:c>
      <x:c r="E1021" s="17" t="n">
        <x:f>(1-C1021/$B$12)*$B$8-C1021/$B$12*$B$7</x:f>
        <x:v>0.05</x:v>
      </x:c>
      <x:c r="F1021" s="17" t="n">
        <x:f>(1-D1021/$B$12)*$C$8-D1021/$B$12*$C$7</x:f>
        <x:v>0.09</x:v>
      </x:c>
      <x:c r="G1021" s="32" t="n">
        <x:f>$B$11*($B$10*C1021/$B$12*$B$7+(1-$B$10)*D1021/$B$12*$C$7)</x:f>
        <x:v>0</x:v>
      </x:c>
      <x:c r="H1021" s="17" t="n">
        <x:f>$B$10*E1021+(1-$B$10)*F1021</x:f>
        <x:v>0.07</x:v>
      </x:c>
      <x:c r="I1021" s="34"/>
      <x:c r="J1021" s="34"/>
      <x:c r="K1021" s="34"/>
      <x:c r="L1021" s="34"/>
      <x:c r="M1021" s="34"/>
      <x:c r="N1021" s="34"/>
      <x:c r="O1021" s="34"/>
      <x:c r="P1021" s="34"/>
      <x:c r="Q1021" s="34"/>
      <x:c r="R1021" s="39" t="n">
        <x:v>-0.20878277975053142</x:v>
      </x:c>
      <x:c r="S1021" s="39" t="n">
        <x:v>-0.38272352810734245</x:v>
      </x:c>
      <x:c r="T1021" s="39" t="n">
        <x:v>0.26626623385210435</x:v>
      </x:c>
      <x:c r="U1021" s="39" t="n">
        <x:v>0.680213010411016</x:v>
      </x:c>
      <x:c r="V1021" s="39" t="n">
        <x:v>-0.5525302719454374</x:v>
      </x:c>
      <x:c r="W1021" s="39" t="n">
        <x:v>0.05125035790436271</x:v>
      </x:c>
      <x:c r="X1021" s="39" t="n">
        <x:v>-0.7769236826179989</x:v>
      </x:c>
      <x:c r="Y1021" s="39" t="n">
        <x:v>-0.7606954428427516</x:v>
      </x:c>
      <x:c r="Z1021" s="39" t="n">
        <x:v>1.1061745561413892</x:v>
      </x:c>
      <x:c r="AA1021" s="39" t="n">
        <x:v>-0.19488451756217687</x:v>
      </x:c>
      <x:c r="AB1021" s="39" t="n">
        <x:v>-0.18921868656140856</x:v>
      </x:c>
      <x:c r="AC1021" s="39" t="n">
        <x:v>0.2543031660457205</x:v>
      </x:c>
      <x:c r="AD1021" s="39" t="n">
        <x:v>1.2694772411654365</x:v>
      </x:c>
      <x:c r="AE1021" s="39" t="n">
        <x:v>-0.9403317196470365</x:v>
      </x:c>
      <x:c r="AF1021" s="39" t="n">
        <x:v>-0.3393656220495816</x:v>
      </x:c>
      <x:c r="AG1021" s="39" t="n">
        <x:v>-0.6663638994320081</x:v>
      </x:c>
      <x:c r="AH1021" s="39" t="n">
        <x:v>1.1520775742945006</x:v>
      </x:c>
      <x:c r="AI1021" s="39" t="n">
        <x:v>-0.5697081415904268</x:v>
      </x:c>
      <x:c r="AJ1021" s="39" t="n">
        <x:v>0.8533980111859426</x:v>
      </x:c>
      <x:c r="AK1021" s="39" t="n">
        <x:v>0.08070015977363397</x:v>
      </x:c>
      <x:c r="AL1021" s="34"/>
      <x:c r="AM1021" s="34" t="n">
        <x:f>IF(SQRT($B$9)*$B1021+SQRT(1-$B$9)*R1021&lt;_xlfn.NORM.S.INV($B$6),1,0)</x:f>
        <x:v>0</x:v>
      </x:c>
      <x:c r="AN1021" s="34" t="n">
        <x:f>IF(SQRT($B$9)*$B1021+SQRT(1-$B$9)*S1021&lt;_xlfn.NORM.S.INV($B$6),1,0)</x:f>
        <x:v>0</x:v>
      </x:c>
      <x:c r="AO1021" s="34" t="n">
        <x:f>IF(SQRT($B$9)*$B1021+SQRT(1-$B$9)*T1021&lt;_xlfn.NORM.S.INV($B$6),1,0)</x:f>
        <x:v>0</x:v>
      </x:c>
      <x:c r="AP1021" s="34" t="n">
        <x:f>IF(SQRT($B$9)*$B1021+SQRT(1-$B$9)*U1021&lt;_xlfn.NORM.S.INV($B$6),1,0)</x:f>
        <x:v>0</x:v>
      </x:c>
      <x:c r="AQ1021" s="34" t="n">
        <x:f>IF(SQRT($B$9)*$B1021+SQRT(1-$B$9)*V1021&lt;_xlfn.NORM.S.INV($B$6),1,0)</x:f>
        <x:v>0</x:v>
      </x:c>
      <x:c r="AR1021" s="34" t="n">
        <x:f>IF(SQRT($B$9)*$B1021+SQRT(1-$B$9)*W1021&lt;_xlfn.NORM.S.INV($B$6),1,0)</x:f>
        <x:v>0</x:v>
      </x:c>
      <x:c r="AS1021" s="34" t="n">
        <x:f>IF(SQRT($B$9)*$B1021+SQRT(1-$B$9)*X1021&lt;_xlfn.NORM.S.INV($B$6),1,0)</x:f>
        <x:v>0</x:v>
      </x:c>
      <x:c r="AT1021" s="34" t="n">
        <x:f>IF(SQRT($B$9)*$B1021+SQRT(1-$B$9)*Y1021&lt;_xlfn.NORM.S.INV($B$6),1,0)</x:f>
        <x:v>0</x:v>
      </x:c>
      <x:c r="AU1021" s="34" t="n">
        <x:f>IF(SQRT($B$9)*$B1021+SQRT(1-$B$9)*Z1021&lt;_xlfn.NORM.S.INV($B$6),1,0)</x:f>
        <x:v>0</x:v>
      </x:c>
      <x:c r="AV1021" s="34" t="n">
        <x:f>IF(SQRT($B$9)*$B1021+SQRT(1-$B$9)*AA1021&lt;_xlfn.NORM.S.INV($B$6),1,0)</x:f>
        <x:v>0</x:v>
      </x:c>
      <x:c r="AW1021" s="34" t="n">
        <x:f>IF(SQRT($C$9)*$B1021+SQRT(1-$C$9)*AB1021&lt;_xlfn.NORM.S.INV($C$6),1,0)</x:f>
        <x:v>0</x:v>
      </x:c>
      <x:c r="AX1021" s="34" t="n">
        <x:f>IF(SQRT($C$9)*$B1021+SQRT(1-$C$9)*AC1021&lt;_xlfn.NORM.S.INV($C$6),1,0)</x:f>
        <x:v>0</x:v>
      </x:c>
      <x:c r="AY1021" s="34" t="n">
        <x:f>IF(SQRT($C$9)*$B1021+SQRT(1-$C$9)*AD1021&lt;_xlfn.NORM.S.INV($C$6),1,0)</x:f>
        <x:v>0</x:v>
      </x:c>
      <x:c r="AZ1021" s="34" t="n">
        <x:f>IF(SQRT($C$9)*$B1021+SQRT(1-$C$9)*AE1021&lt;_xlfn.NORM.S.INV($C$6),1,0)</x:f>
        <x:v>0</x:v>
      </x:c>
      <x:c r="BA1021" s="34" t="n">
        <x:f>IF(SQRT($C$9)*$B1021+SQRT(1-$C$9)*AF1021&lt;_xlfn.NORM.S.INV($C$6),1,0)</x:f>
        <x:v>0</x:v>
      </x:c>
      <x:c r="BB1021" s="34" t="n">
        <x:f>IF(SQRT($C$9)*$B1021+SQRT(1-$C$9)*AG1021&lt;_xlfn.NORM.S.INV($C$6),1,0)</x:f>
        <x:v>0</x:v>
      </x:c>
      <x:c r="BC1021" s="34" t="n">
        <x:f>IF(SQRT($C$9)*$B1021+SQRT(1-$C$9)*AH1021&lt;_xlfn.NORM.S.INV($C$6),1,0)</x:f>
        <x:v>0</x:v>
      </x:c>
      <x:c r="BD1021" s="34" t="n">
        <x:f>IF(SQRT($C$9)*$B1021+SQRT(1-$C$9)*AI1021&lt;_xlfn.NORM.S.INV($C$6),1,0)</x:f>
        <x:v>0</x:v>
      </x:c>
      <x:c r="BE1021" s="34" t="n">
        <x:f>IF(SQRT($C$9)*$B1021+SQRT(1-$C$9)*AJ1021&lt;_xlfn.NORM.S.INV($C$6),1,0)</x:f>
        <x:v>0</x:v>
      </x:c>
      <x:c r="BF1021" s="34" t="n">
        <x:f>IF(SQRT($C$9)*$B1021+SQRT(1-$C$9)*AK1021&lt;_xlfn.NORM.S.INV($C$6),1,0)</x:f>
        <x:v>0</x:v>
      </x:c>
      <x:c r="BG1021" s="34"/>
      <x:c r="BH1021" s="34"/>
      <x:c r="BI1021" s="34" t="n">
        <x:f>$B$11*(($A$1061)*$C1021/$B$12*$B$7+(1-$A$1061)*$D1021/$B$12*$C$7)</x:f>
        <x:v>0</x:v>
      </x:c>
      <x:c r="BJ1021" s="34" t="n">
        <x:f>$B$11*(($A$1062)*$C1021/$B$12*$B$7+(1-$A$1062)*$D1021/$B$12*$C$7)</x:f>
        <x:v>0</x:v>
      </x:c>
      <x:c r="BK1021" s="34" t="n">
        <x:f>$B$11*(($A$1063)*$C1021/$B$12*$B$7+(1-$A$1063)*$D1021/$B$12*$C$7)</x:f>
        <x:v>0</x:v>
      </x:c>
      <x:c r="BL1021" s="34" t="n">
        <x:f>$B$11*(($A$1064)*$C1021/$B$12*$B$7+(1-$A$1064)*$D1021/$B$12*$C$7)</x:f>
        <x:v>0</x:v>
      </x:c>
      <x:c r="BM1021" s="34" t="n">
        <x:f>$B$11*(($A$1065)*$C1021/$B$12*$B$7+(1-$A$1065)*$D1021/$B$12*$C$7)</x:f>
        <x:v>0</x:v>
      </x:c>
      <x:c r="BN1021" s="34" t="n">
        <x:f>$B$11*(($A$1066)*$C1021/$B$12*$B$7+(1-$A$1066)*$D1021/$B$12*$C$7)</x:f>
        <x:v>0</x:v>
      </x:c>
      <x:c r="BO1021" s="34" t="n">
        <x:f>$B$11*(($A$1067)*$C1021/$B$12*$B$7+(1-$A$1067)*$D1021/$B$12*$C$7)</x:f>
        <x:v>0</x:v>
      </x:c>
      <x:c r="BP1021" s="34" t="n">
        <x:f>$B$11*(($A$1068)*$C1021/$B$12*$B$7+(1-$A$1068)*$D1021/$B$12*$C$7)</x:f>
        <x:v>0</x:v>
      </x:c>
      <x:c r="BQ1021" s="34" t="n">
        <x:f>$B$11*(($A$1069)*$C1021/$B$12*$B$7+(1-$A$1069)*$D1021/$B$12*$C$7)</x:f>
        <x:v>0</x:v>
      </x:c>
      <x:c r="BR1021" s="34" t="n">
        <x:f>$B$11*(($A$1070)*$C1021/$B$12*$B$7+(1-$A$1070)*$D1021/$B$12*$C$7)</x:f>
        <x:v>0</x:v>
      </x:c>
      <x:c r="BS1021" s="34" t="n">
        <x:f>$B$11*(($A$1071)*$C1021/$B$12*$B$7+(1-$A$1071)*$D1021/$B$12*$C$7)</x:f>
        <x:v>0</x:v>
      </x:c>
      <x:c r="BT1021" s="34" t="n">
        <x:f>$B$11*(($A$1072)*$C1021/$B$12*$B$7+(1-$A$1072)*$D1021/$B$12*$C$7)</x:f>
        <x:v>0</x:v>
      </x:c>
      <x:c r="BU1021" s="34" t="n">
        <x:f>$B$11*(($A$1073)*$C1021/$B$12*$B$7+(1-$A$1073)*$D1021/$B$12*$C$7)</x:f>
        <x:v>0</x:v>
      </x:c>
      <x:c r="BV1021" s="34" t="n">
        <x:f>$B$11*(($A$1074)*$C1021/$B$12*$B$7+(1-$A$1074)*$D1021/$B$12*$C$7)</x:f>
        <x:v>0</x:v>
      </x:c>
      <x:c r="BW1021" s="34" t="n">
        <x:f>$B$11*(($A$1075)*$C1021/$B$12*$B$7+(1-$A$1075)*$D1021/$B$12*$C$7)</x:f>
        <x:v>0</x:v>
      </x:c>
      <x:c r="BX1021" s="34" t="n">
        <x:f>$B$11*(($A$1076)*$C1021/$B$12*$B$7+(1-$A$1076)*$D1021/$B$12*$C$7)</x:f>
        <x:v>0</x:v>
      </x:c>
      <x:c r="BY1021" s="34" t="n">
        <x:f>$B$11*(($A$1077)*$C1021/$B$12*$B$7+(1-$A$1077)*$D1021/$B$12*$C$7)</x:f>
        <x:v>0</x:v>
      </x:c>
      <x:c r="BZ1021" s="34" t="n">
        <x:f>$B$11*(($A$1078)*$C1021/$B$12*$B$7+(1-$A$1078)*$D1021/$B$12*$C$7)</x:f>
        <x:v>0</x:v>
      </x:c>
      <x:c r="CA1021" s="34" t="n">
        <x:f>$B$11*(($A$1079)*$C1021/$B$12*$B$7+(1-$A$1079)*$D1021/$B$12*$C$7)</x:f>
        <x:v>0</x:v>
      </x:c>
      <x:c r="CB1021" s="34" t="n">
        <x:f>$B$11*(($A$1080)*$C1021/$B$12*$B$7+(1-$A$1080)*$D1021/$B$12*$C$7)</x:f>
        <x:v>0</x:v>
      </x:c>
      <x:c r="CC1021" s="34" t="n">
        <x:f>$B$11*(($A$1081)*$C1021/$B$12*$B$7+(1-$A$1081)*$D1021/$B$12*$C$7)</x:f>
        <x:v>0</x:v>
      </x:c>
    </x:row>
    <x:row r="1022">
      <x:c r="A1022" s="34" t="n">
        <x:v>998</x:v>
      </x:c>
      <x:c r="B1022" s="39" t="n">
        <x:v>-0.6956379545168889</x:v>
      </x:c>
      <x:c r="C1022" s="1" t="n">
        <x:f>SUM(AM1022:AV1022)</x:f>
        <x:v>1</x:v>
      </x:c>
      <x:c r="D1022" s="1" t="n">
        <x:f>SUM(AW1022:BF1022)</x:f>
        <x:v>0</x:v>
      </x:c>
      <x:c r="E1022" s="17" t="n">
        <x:f>(1-C1022/$B$12)*$B$8-C1022/$B$12*$B$7</x:f>
        <x:v>0.0049999999999999975</x:v>
      </x:c>
      <x:c r="F1022" s="17" t="n">
        <x:f>(1-D1022/$B$12)*$C$8-D1022/$B$12*$C$7</x:f>
        <x:v>0.09</x:v>
      </x:c>
      <x:c r="G1022" s="32" t="n">
        <x:f>$B$11*($B$10*C1022/$B$12*$B$7+(1-$B$10)*D1022/$B$12*$C$7)</x:f>
        <x:v>200.00000000000003</x:v>
      </x:c>
      <x:c r="H1022" s="17" t="n">
        <x:f>$B$10*E1022+(1-$B$10)*F1022</x:f>
        <x:v>0.0475</x:v>
      </x:c>
      <x:c r="I1022" s="34"/>
      <x:c r="J1022" s="34"/>
      <x:c r="K1022" s="34"/>
      <x:c r="L1022" s="34"/>
      <x:c r="M1022" s="34"/>
      <x:c r="N1022" s="34"/>
      <x:c r="O1022" s="34"/>
      <x:c r="P1022" s="34"/>
      <x:c r="Q1022" s="34"/>
      <x:c r="R1022" s="39" t="n">
        <x:v>0.5864974039422728</x:v>
      </x:c>
      <x:c r="S1022" s="39" t="n">
        <x:v>-2.6165885517439254</x:v>
      </x:c>
      <x:c r="T1022" s="39" t="n">
        <x:v>-0.08957240448725853</x:v>
      </x:c>
      <x:c r="U1022" s="39" t="n">
        <x:v>1.1725827995937226</x:v>
      </x:c>
      <x:c r="V1022" s="39" t="n">
        <x:v>1.161614828174391</x:v>
      </x:c>
      <x:c r="W1022" s="39" t="n">
        <x:v>1.5326785504321156</x:v>
      </x:c>
      <x:c r="X1022" s="39" t="n">
        <x:v>0.7889351344565768</x:v>
      </x:c>
      <x:c r="Y1022" s="39" t="n">
        <x:v>-1.307071944222256</x:v>
      </x:c>
      <x:c r="Z1022" s="39" t="n">
        <x:v>0.8065562292610409</x:v>
      </x:c>
      <x:c r="AA1022" s="39" t="n">
        <x:v>1.113319329548808</x:v>
      </x:c>
      <x:c r="AB1022" s="39" t="n">
        <x:v>-1.2758242216082036</x:v>
      </x:c>
      <x:c r="AC1022" s="39" t="n">
        <x:v>-0.8158810816883931</x:v>
      </x:c>
      <x:c r="AD1022" s="39" t="n">
        <x:v>2.1877656750216614</x:v>
      </x:c>
      <x:c r="AE1022" s="39" t="n">
        <x:v>-0.6855296310451509</x:v>
      </x:c>
      <x:c r="AF1022" s="39" t="n">
        <x:v>0.7804623081240541</x:v>
      </x:c>
      <x:c r="AG1022" s="39" t="n">
        <x:v>-0.04714418029531894</x:v>
      </x:c>
      <x:c r="AH1022" s="39" t="n">
        <x:v>0.5925692785757714</x:v>
      </x:c>
      <x:c r="AI1022" s="39" t="n">
        <x:v>0.3111387754220584</x:v>
      </x:c>
      <x:c r="AJ1022" s="39" t="n">
        <x:v>-1.1958913685862405</x:v>
      </x:c>
      <x:c r="AK1022" s="39" t="n">
        <x:v>-0.6403648076275222</x:v>
      </x:c>
      <x:c r="AL1022" s="34"/>
      <x:c r="AM1022" s="34" t="n">
        <x:f>IF(SQRT($B$9)*$B1022+SQRT(1-$B$9)*R1022&lt;_xlfn.NORM.S.INV($B$6),1,0)</x:f>
        <x:v>0</x:v>
      </x:c>
      <x:c r="AN1022" s="34" t="n">
        <x:f>IF(SQRT($B$9)*$B1022+SQRT(1-$B$9)*S1022&lt;_xlfn.NORM.S.INV($B$6),1,0)</x:f>
        <x:v>1</x:v>
      </x:c>
      <x:c r="AO1022" s="34" t="n">
        <x:f>IF(SQRT($B$9)*$B1022+SQRT(1-$B$9)*T1022&lt;_xlfn.NORM.S.INV($B$6),1,0)</x:f>
        <x:v>0</x:v>
      </x:c>
      <x:c r="AP1022" s="34" t="n">
        <x:f>IF(SQRT($B$9)*$B1022+SQRT(1-$B$9)*U1022&lt;_xlfn.NORM.S.INV($B$6),1,0)</x:f>
        <x:v>0</x:v>
      </x:c>
      <x:c r="AQ1022" s="34" t="n">
        <x:f>IF(SQRT($B$9)*$B1022+SQRT(1-$B$9)*V1022&lt;_xlfn.NORM.S.INV($B$6),1,0)</x:f>
        <x:v>0</x:v>
      </x:c>
      <x:c r="AR1022" s="34" t="n">
        <x:f>IF(SQRT($B$9)*$B1022+SQRT(1-$B$9)*W1022&lt;_xlfn.NORM.S.INV($B$6),1,0)</x:f>
        <x:v>0</x:v>
      </x:c>
      <x:c r="AS1022" s="34" t="n">
        <x:f>IF(SQRT($B$9)*$B1022+SQRT(1-$B$9)*X1022&lt;_xlfn.NORM.S.INV($B$6),1,0)</x:f>
        <x:v>0</x:v>
      </x:c>
      <x:c r="AT1022" s="34" t="n">
        <x:f>IF(SQRT($B$9)*$B1022+SQRT(1-$B$9)*Y1022&lt;_xlfn.NORM.S.INV($B$6),1,0)</x:f>
        <x:v>0</x:v>
      </x:c>
      <x:c r="AU1022" s="34" t="n">
        <x:f>IF(SQRT($B$9)*$B1022+SQRT(1-$B$9)*Z1022&lt;_xlfn.NORM.S.INV($B$6),1,0)</x:f>
        <x:v>0</x:v>
      </x:c>
      <x:c r="AV1022" s="34" t="n">
        <x:f>IF(SQRT($B$9)*$B1022+SQRT(1-$B$9)*AA1022&lt;_xlfn.NORM.S.INV($B$6),1,0)</x:f>
        <x:v>0</x:v>
      </x:c>
      <x:c r="AW1022" s="34" t="n">
        <x:f>IF(SQRT($C$9)*$B1022+SQRT(1-$C$9)*AB1022&lt;_xlfn.NORM.S.INV($C$6),1,0)</x:f>
        <x:v>0</x:v>
      </x:c>
      <x:c r="AX1022" s="34" t="n">
        <x:f>IF(SQRT($C$9)*$B1022+SQRT(1-$C$9)*AC1022&lt;_xlfn.NORM.S.INV($C$6),1,0)</x:f>
        <x:v>0</x:v>
      </x:c>
      <x:c r="AY1022" s="34" t="n">
        <x:f>IF(SQRT($C$9)*$B1022+SQRT(1-$C$9)*AD1022&lt;_xlfn.NORM.S.INV($C$6),1,0)</x:f>
        <x:v>0</x:v>
      </x:c>
      <x:c r="AZ1022" s="34" t="n">
        <x:f>IF(SQRT($C$9)*$B1022+SQRT(1-$C$9)*AE1022&lt;_xlfn.NORM.S.INV($C$6),1,0)</x:f>
        <x:v>0</x:v>
      </x:c>
      <x:c r="BA1022" s="34" t="n">
        <x:f>IF(SQRT($C$9)*$B1022+SQRT(1-$C$9)*AF1022&lt;_xlfn.NORM.S.INV($C$6),1,0)</x:f>
        <x:v>0</x:v>
      </x:c>
      <x:c r="BB1022" s="34" t="n">
        <x:f>IF(SQRT($C$9)*$B1022+SQRT(1-$C$9)*AG1022&lt;_xlfn.NORM.S.INV($C$6),1,0)</x:f>
        <x:v>0</x:v>
      </x:c>
      <x:c r="BC1022" s="34" t="n">
        <x:f>IF(SQRT($C$9)*$B1022+SQRT(1-$C$9)*AH1022&lt;_xlfn.NORM.S.INV($C$6),1,0)</x:f>
        <x:v>0</x:v>
      </x:c>
      <x:c r="BD1022" s="34" t="n">
        <x:f>IF(SQRT($C$9)*$B1022+SQRT(1-$C$9)*AI1022&lt;_xlfn.NORM.S.INV($C$6),1,0)</x:f>
        <x:v>0</x:v>
      </x:c>
      <x:c r="BE1022" s="34" t="n">
        <x:f>IF(SQRT($C$9)*$B1022+SQRT(1-$C$9)*AJ1022&lt;_xlfn.NORM.S.INV($C$6),1,0)</x:f>
        <x:v>0</x:v>
      </x:c>
      <x:c r="BF1022" s="34" t="n">
        <x:f>IF(SQRT($C$9)*$B1022+SQRT(1-$C$9)*AK1022&lt;_xlfn.NORM.S.INV($C$6),1,0)</x:f>
        <x:v>0</x:v>
      </x:c>
      <x:c r="BG1022" s="34"/>
      <x:c r="BH1022" s="34"/>
      <x:c r="BI1022" s="34" t="n">
        <x:f>$B$11*(($A$1061)*$C1022/$B$12*$B$7+(1-$A$1061)*$D1022/$B$12*$C$7)</x:f>
        <x:v>0</x:v>
      </x:c>
      <x:c r="BJ1022" s="34" t="n">
        <x:f>$B$11*(($A$1062)*$C1022/$B$12*$B$7+(1-$A$1062)*$D1022/$B$12*$C$7)</x:f>
        <x:v>20</x:v>
      </x:c>
      <x:c r="BK1022" s="34" t="n">
        <x:f>$B$11*(($A$1063)*$C1022/$B$12*$B$7+(1-$A$1063)*$D1022/$B$12*$C$7)</x:f>
        <x:v>40</x:v>
      </x:c>
      <x:c r="BL1022" s="34" t="n">
        <x:f>$B$11*(($A$1064)*$C1022/$B$12*$B$7+(1-$A$1064)*$D1022/$B$12*$C$7)</x:f>
        <x:v>60</x:v>
      </x:c>
      <x:c r="BM1022" s="34" t="n">
        <x:f>$B$11*(($A$1065)*$C1022/$B$12*$B$7+(1-$A$1065)*$D1022/$B$12*$C$7)</x:f>
        <x:v>80</x:v>
      </x:c>
      <x:c r="BN1022" s="34" t="n">
        <x:f>$B$11*(($A$1066)*$C1022/$B$12*$B$7+(1-$A$1066)*$D1022/$B$12*$C$7)</x:f>
        <x:v>100.00000000000001</x:v>
      </x:c>
      <x:c r="BO1022" s="34" t="n">
        <x:f>$B$11*(($A$1067)*$C1022/$B$12*$B$7+(1-$A$1067)*$D1022/$B$12*$C$7)</x:f>
        <x:v>120</x:v>
      </x:c>
      <x:c r="BP1022" s="34" t="n">
        <x:f>$B$11*(($A$1068)*$C1022/$B$12*$B$7+(1-$A$1068)*$D1022/$B$12*$C$7)</x:f>
        <x:v>139.99999999999997</x:v>
      </x:c>
      <x:c r="BQ1022" s="34" t="n">
        <x:f>$B$11*(($A$1069)*$C1022/$B$12*$B$7+(1-$A$1069)*$D1022/$B$12*$C$7)</x:f>
        <x:v>160</x:v>
      </x:c>
      <x:c r="BR1022" s="34" t="n">
        <x:f>$B$11*(($A$1070)*$C1022/$B$12*$B$7+(1-$A$1070)*$D1022/$B$12*$C$7)</x:f>
        <x:v>180</x:v>
      </x:c>
      <x:c r="BS1022" s="34" t="n">
        <x:f>$B$11*(($A$1071)*$C1022/$B$12*$B$7+(1-$A$1071)*$D1022/$B$12*$C$7)</x:f>
        <x:v>200.00000000000003</x:v>
      </x:c>
      <x:c r="BT1022" s="34" t="n">
        <x:f>$B$11*(($A$1072)*$C1022/$B$12*$B$7+(1-$A$1072)*$D1022/$B$12*$C$7)</x:f>
        <x:v>220.00000000000006</x:v>
      </x:c>
      <x:c r="BU1022" s="34" t="n">
        <x:f>$B$11*(($A$1073)*$C1022/$B$12*$B$7+(1-$A$1073)*$D1022/$B$12*$C$7)</x:f>
        <x:v>240</x:v>
      </x:c>
      <x:c r="BV1022" s="34" t="n">
        <x:f>$B$11*(($A$1074)*$C1022/$B$12*$B$7+(1-$A$1074)*$D1022/$B$12*$C$7)</x:f>
        <x:v>260</x:v>
      </x:c>
      <x:c r="BW1022" s="34" t="n">
        <x:f>$B$11*(($A$1075)*$C1022/$B$12*$B$7+(1-$A$1075)*$D1022/$B$12*$C$7)</x:f>
        <x:v>279.99999999999994</x:v>
      </x:c>
      <x:c r="BX1022" s="34" t="n">
        <x:f>$B$11*(($A$1076)*$C1022/$B$12*$B$7+(1-$A$1076)*$D1022/$B$12*$C$7)</x:f>
        <x:v>300</x:v>
      </x:c>
      <x:c r="BY1022" s="34" t="n">
        <x:f>$B$11*(($A$1077)*$C1022/$B$12*$B$7+(1-$A$1077)*$D1022/$B$12*$C$7)</x:f>
        <x:v>320</x:v>
      </x:c>
      <x:c r="BZ1022" s="34" t="n">
        <x:f>$B$11*(($A$1078)*$C1022/$B$12*$B$7+(1-$A$1078)*$D1022/$B$12*$C$7)</x:f>
        <x:v>339.99999999999994</x:v>
      </x:c>
      <x:c r="CA1022" s="34" t="n">
        <x:f>$B$11*(($A$1079)*$C1022/$B$12*$B$7+(1-$A$1079)*$D1022/$B$12*$C$7)</x:f>
        <x:v>360</x:v>
      </x:c>
      <x:c r="CB1022" s="34" t="n">
        <x:f>$B$11*(($A$1080)*$C1022/$B$12*$B$7+(1-$A$1080)*$D1022/$B$12*$C$7)</x:f>
        <x:v>380.00000000000006</x:v>
      </x:c>
      <x:c r="CC1022" s="34" t="n">
        <x:f>$B$11*(($A$1081)*$C1022/$B$12*$B$7+(1-$A$1081)*$D1022/$B$12*$C$7)</x:f>
        <x:v>400.00000000000006</x:v>
      </x:c>
    </x:row>
    <x:row r="1023">
      <x:c r="A1023" s="34" t="n">
        <x:v>999</x:v>
      </x:c>
      <x:c r="B1023" s="39" t="n">
        <x:v>0.3046783265501893</x:v>
      </x:c>
      <x:c r="C1023" s="1" t="n">
        <x:f>SUM(AM1023:AV1023)</x:f>
        <x:v>0</x:v>
      </x:c>
      <x:c r="D1023" s="1" t="n">
        <x:f>SUM(AW1023:BF1023)</x:f>
        <x:v>0</x:v>
      </x:c>
      <x:c r="E1023" s="17" t="n">
        <x:f>(1-C1023/$B$12)*$B$8-C1023/$B$12*$B$7</x:f>
        <x:v>0.05</x:v>
      </x:c>
      <x:c r="F1023" s="17" t="n">
        <x:f>(1-D1023/$B$12)*$C$8-D1023/$B$12*$C$7</x:f>
        <x:v>0.09</x:v>
      </x:c>
      <x:c r="G1023" s="32" t="n">
        <x:f>$B$11*($B$10*C1023/$B$12*$B$7+(1-$B$10)*D1023/$B$12*$C$7)</x:f>
        <x:v>0</x:v>
      </x:c>
      <x:c r="H1023" s="17" t="n">
        <x:f>$B$10*E1023+(1-$B$10)*F1023</x:f>
        <x:v>0.07</x:v>
      </x:c>
      <x:c r="I1023" s="34"/>
      <x:c r="J1023" s="34"/>
      <x:c r="K1023" s="34"/>
      <x:c r="L1023" s="34"/>
      <x:c r="M1023" s="34"/>
      <x:c r="N1023" s="34"/>
      <x:c r="O1023" s="34"/>
      <x:c r="P1023" s="34"/>
      <x:c r="Q1023" s="34"/>
      <x:c r="R1023" s="39" t="n">
        <x:v>0.6792414206922526</x:v>
      </x:c>
      <x:c r="S1023" s="39" t="n">
        <x:v>0.8289981500635449</x:v>
      </x:c>
      <x:c r="T1023" s="39" t="n">
        <x:v>-0.44082090358446946</x:v>
      </x:c>
      <x:c r="U1023" s="39" t="n">
        <x:v>-0.9499597191746241</x:v>
      </x:c>
      <x:c r="V1023" s="39" t="n">
        <x:v>0.2630556338532269</x:v>
      </x:c>
      <x:c r="W1023" s="39" t="n">
        <x:v>-0.610441497157969</x:v>
      </x:c>
      <x:c r="X1023" s="39" t="n">
        <x:v>0.6759760291407256</x:v>
      </x:c>
      <x:c r="Y1023" s="39" t="n">
        <x:v>-1.0815282138342173</x:v>
      </x:c>
      <x:c r="Z1023" s="39" t="n">
        <x:v>0.5967882272790337</x:v>
      </x:c>
      <x:c r="AA1023" s="39" t="n">
        <x:v>-0.8118728210344187</x:v>
      </x:c>
      <x:c r="AB1023" s="39" t="n">
        <x:v>1.892473847744996</x:v>
      </x:c>
      <x:c r="AC1023" s="39" t="n">
        <x:v>0.655885039005081</x:v>
      </x:c>
      <x:c r="AD1023" s="39" t="n">
        <x:v>-0.5650198036697869</x:v>
      </x:c>
      <x:c r="AE1023" s="39" t="n">
        <x:v>-0.027352919834840998</x:v>
      </x:c>
      <x:c r="AF1023" s="39" t="n">
        <x:v>0.7228416287573144</x:v>
      </x:c>
      <x:c r="AG1023" s="39" t="n">
        <x:v>0.3776898040045167</x:v>
      </x:c>
      <x:c r="AH1023" s="39" t="n">
        <x:v>-0.16978651602182396</x:v>
      </x:c>
      <x:c r="AI1023" s="39" t="n">
        <x:v>-0.7846073301350432</x:v>
      </x:c>
      <x:c r="AJ1023" s="39" t="n">
        <x:v>-1.8537021943587129</x:v>
      </x:c>
      <x:c r="AK1023" s="39" t="n">
        <x:v>0.14517235330349404</x:v>
      </x:c>
      <x:c r="AL1023" s="34"/>
      <x:c r="AM1023" s="34" t="n">
        <x:f>IF(SQRT($B$9)*$B1023+SQRT(1-$B$9)*R1023&lt;_xlfn.NORM.S.INV($B$6),1,0)</x:f>
        <x:v>0</x:v>
      </x:c>
      <x:c r="AN1023" s="34" t="n">
        <x:f>IF(SQRT($B$9)*$B1023+SQRT(1-$B$9)*S1023&lt;_xlfn.NORM.S.INV($B$6),1,0)</x:f>
        <x:v>0</x:v>
      </x:c>
      <x:c r="AO1023" s="34" t="n">
        <x:f>IF(SQRT($B$9)*$B1023+SQRT(1-$B$9)*T1023&lt;_xlfn.NORM.S.INV($B$6),1,0)</x:f>
        <x:v>0</x:v>
      </x:c>
      <x:c r="AP1023" s="34" t="n">
        <x:f>IF(SQRT($B$9)*$B1023+SQRT(1-$B$9)*U1023&lt;_xlfn.NORM.S.INV($B$6),1,0)</x:f>
        <x:v>0</x:v>
      </x:c>
      <x:c r="AQ1023" s="34" t="n">
        <x:f>IF(SQRT($B$9)*$B1023+SQRT(1-$B$9)*V1023&lt;_xlfn.NORM.S.INV($B$6),1,0)</x:f>
        <x:v>0</x:v>
      </x:c>
      <x:c r="AR1023" s="34" t="n">
        <x:f>IF(SQRT($B$9)*$B1023+SQRT(1-$B$9)*W1023&lt;_xlfn.NORM.S.INV($B$6),1,0)</x:f>
        <x:v>0</x:v>
      </x:c>
      <x:c r="AS1023" s="34" t="n">
        <x:f>IF(SQRT($B$9)*$B1023+SQRT(1-$B$9)*X1023&lt;_xlfn.NORM.S.INV($B$6),1,0)</x:f>
        <x:v>0</x:v>
      </x:c>
      <x:c r="AT1023" s="34" t="n">
        <x:f>IF(SQRT($B$9)*$B1023+SQRT(1-$B$9)*Y1023&lt;_xlfn.NORM.S.INV($B$6),1,0)</x:f>
        <x:v>0</x:v>
      </x:c>
      <x:c r="AU1023" s="34" t="n">
        <x:f>IF(SQRT($B$9)*$B1023+SQRT(1-$B$9)*Z1023&lt;_xlfn.NORM.S.INV($B$6),1,0)</x:f>
        <x:v>0</x:v>
      </x:c>
      <x:c r="AV1023" s="34" t="n">
        <x:f>IF(SQRT($B$9)*$B1023+SQRT(1-$B$9)*AA1023&lt;_xlfn.NORM.S.INV($B$6),1,0)</x:f>
        <x:v>0</x:v>
      </x:c>
      <x:c r="AW1023" s="34" t="n">
        <x:f>IF(SQRT($C$9)*$B1023+SQRT(1-$C$9)*AB1023&lt;_xlfn.NORM.S.INV($C$6),1,0)</x:f>
        <x:v>0</x:v>
      </x:c>
      <x:c r="AX1023" s="34" t="n">
        <x:f>IF(SQRT($C$9)*$B1023+SQRT(1-$C$9)*AC1023&lt;_xlfn.NORM.S.INV($C$6),1,0)</x:f>
        <x:v>0</x:v>
      </x:c>
      <x:c r="AY1023" s="34" t="n">
        <x:f>IF(SQRT($C$9)*$B1023+SQRT(1-$C$9)*AD1023&lt;_xlfn.NORM.S.INV($C$6),1,0)</x:f>
        <x:v>0</x:v>
      </x:c>
      <x:c r="AZ1023" s="34" t="n">
        <x:f>IF(SQRT($C$9)*$B1023+SQRT(1-$C$9)*AE1023&lt;_xlfn.NORM.S.INV($C$6),1,0)</x:f>
        <x:v>0</x:v>
      </x:c>
      <x:c r="BA1023" s="34" t="n">
        <x:f>IF(SQRT($C$9)*$B1023+SQRT(1-$C$9)*AF1023&lt;_xlfn.NORM.S.INV($C$6),1,0)</x:f>
        <x:v>0</x:v>
      </x:c>
      <x:c r="BB1023" s="34" t="n">
        <x:f>IF(SQRT($C$9)*$B1023+SQRT(1-$C$9)*AG1023&lt;_xlfn.NORM.S.INV($C$6),1,0)</x:f>
        <x:v>0</x:v>
      </x:c>
      <x:c r="BC1023" s="34" t="n">
        <x:f>IF(SQRT($C$9)*$B1023+SQRT(1-$C$9)*AH1023&lt;_xlfn.NORM.S.INV($C$6),1,0)</x:f>
        <x:v>0</x:v>
      </x:c>
      <x:c r="BD1023" s="34" t="n">
        <x:f>IF(SQRT($C$9)*$B1023+SQRT(1-$C$9)*AI1023&lt;_xlfn.NORM.S.INV($C$6),1,0)</x:f>
        <x:v>0</x:v>
      </x:c>
      <x:c r="BE1023" s="34" t="n">
        <x:f>IF(SQRT($C$9)*$B1023+SQRT(1-$C$9)*AJ1023&lt;_xlfn.NORM.S.INV($C$6),1,0)</x:f>
        <x:v>0</x:v>
      </x:c>
      <x:c r="BF1023" s="34" t="n">
        <x:f>IF(SQRT($C$9)*$B1023+SQRT(1-$C$9)*AK1023&lt;_xlfn.NORM.S.INV($C$6),1,0)</x:f>
        <x:v>0</x:v>
      </x:c>
      <x:c r="BG1023" s="34"/>
      <x:c r="BH1023" s="34"/>
      <x:c r="BI1023" s="34" t="n">
        <x:f>$B$11*(($A$1061)*$C1023/$B$12*$B$7+(1-$A$1061)*$D1023/$B$12*$C$7)</x:f>
        <x:v>0</x:v>
      </x:c>
      <x:c r="BJ1023" s="34" t="n">
        <x:f>$B$11*(($A$1062)*$C1023/$B$12*$B$7+(1-$A$1062)*$D1023/$B$12*$C$7)</x:f>
        <x:v>0</x:v>
      </x:c>
      <x:c r="BK1023" s="34" t="n">
        <x:f>$B$11*(($A$1063)*$C1023/$B$12*$B$7+(1-$A$1063)*$D1023/$B$12*$C$7)</x:f>
        <x:v>0</x:v>
      </x:c>
      <x:c r="BL1023" s="34" t="n">
        <x:f>$B$11*(($A$1064)*$C1023/$B$12*$B$7+(1-$A$1064)*$D1023/$B$12*$C$7)</x:f>
        <x:v>0</x:v>
      </x:c>
      <x:c r="BM1023" s="34" t="n">
        <x:f>$B$11*(($A$1065)*$C1023/$B$12*$B$7+(1-$A$1065)*$D1023/$B$12*$C$7)</x:f>
        <x:v>0</x:v>
      </x:c>
      <x:c r="BN1023" s="34" t="n">
        <x:f>$B$11*(($A$1066)*$C1023/$B$12*$B$7+(1-$A$1066)*$D1023/$B$12*$C$7)</x:f>
        <x:v>0</x:v>
      </x:c>
      <x:c r="BO1023" s="34" t="n">
        <x:f>$B$11*(($A$1067)*$C1023/$B$12*$B$7+(1-$A$1067)*$D1023/$B$12*$C$7)</x:f>
        <x:v>0</x:v>
      </x:c>
      <x:c r="BP1023" s="34" t="n">
        <x:f>$B$11*(($A$1068)*$C1023/$B$12*$B$7+(1-$A$1068)*$D1023/$B$12*$C$7)</x:f>
        <x:v>0</x:v>
      </x:c>
      <x:c r="BQ1023" s="34" t="n">
        <x:f>$B$11*(($A$1069)*$C1023/$B$12*$B$7+(1-$A$1069)*$D1023/$B$12*$C$7)</x:f>
        <x:v>0</x:v>
      </x:c>
      <x:c r="BR1023" s="34" t="n">
        <x:f>$B$11*(($A$1070)*$C1023/$B$12*$B$7+(1-$A$1070)*$D1023/$B$12*$C$7)</x:f>
        <x:v>0</x:v>
      </x:c>
      <x:c r="BS1023" s="34" t="n">
        <x:f>$B$11*(($A$1071)*$C1023/$B$12*$B$7+(1-$A$1071)*$D1023/$B$12*$C$7)</x:f>
        <x:v>0</x:v>
      </x:c>
      <x:c r="BT1023" s="34" t="n">
        <x:f>$B$11*(($A$1072)*$C1023/$B$12*$B$7+(1-$A$1072)*$D1023/$B$12*$C$7)</x:f>
        <x:v>0</x:v>
      </x:c>
      <x:c r="BU1023" s="34" t="n">
        <x:f>$B$11*(($A$1073)*$C1023/$B$12*$B$7+(1-$A$1073)*$D1023/$B$12*$C$7)</x:f>
        <x:v>0</x:v>
      </x:c>
      <x:c r="BV1023" s="34" t="n">
        <x:f>$B$11*(($A$1074)*$C1023/$B$12*$B$7+(1-$A$1074)*$D1023/$B$12*$C$7)</x:f>
        <x:v>0</x:v>
      </x:c>
      <x:c r="BW1023" s="34" t="n">
        <x:f>$B$11*(($A$1075)*$C1023/$B$12*$B$7+(1-$A$1075)*$D1023/$B$12*$C$7)</x:f>
        <x:v>0</x:v>
      </x:c>
      <x:c r="BX1023" s="34" t="n">
        <x:f>$B$11*(($A$1076)*$C1023/$B$12*$B$7+(1-$A$1076)*$D1023/$B$12*$C$7)</x:f>
        <x:v>0</x:v>
      </x:c>
      <x:c r="BY1023" s="34" t="n">
        <x:f>$B$11*(($A$1077)*$C1023/$B$12*$B$7+(1-$A$1077)*$D1023/$B$12*$C$7)</x:f>
        <x:v>0</x:v>
      </x:c>
      <x:c r="BZ1023" s="34" t="n">
        <x:f>$B$11*(($A$1078)*$C1023/$B$12*$B$7+(1-$A$1078)*$D1023/$B$12*$C$7)</x:f>
        <x:v>0</x:v>
      </x:c>
      <x:c r="CA1023" s="34" t="n">
        <x:f>$B$11*(($A$1079)*$C1023/$B$12*$B$7+(1-$A$1079)*$D1023/$B$12*$C$7)</x:f>
        <x:v>0</x:v>
      </x:c>
      <x:c r="CB1023" s="34" t="n">
        <x:f>$B$11*(($A$1080)*$C1023/$B$12*$B$7+(1-$A$1080)*$D1023/$B$12*$C$7)</x:f>
        <x:v>0</x:v>
      </x:c>
      <x:c r="CC1023" s="34" t="n">
        <x:f>$B$11*(($A$1081)*$C1023/$B$12*$B$7+(1-$A$1081)*$D1023/$B$12*$C$7)</x:f>
        <x:v>0</x:v>
      </x:c>
    </x:row>
    <x:row r="1024">
      <x:c r="A1024" s="34" t="n">
        <x:v>1000</x:v>
      </x:c>
      <x:c r="B1024" s="39" t="n">
        <x:v>0.60433405276119</x:v>
      </x:c>
      <x:c r="C1024" s="1" t="n">
        <x:f>SUM(AM1024:AV1024)</x:f>
        <x:v>0</x:v>
      </x:c>
      <x:c r="D1024" s="1" t="n">
        <x:f>SUM(AW1024:BF1024)</x:f>
        <x:v>1</x:v>
      </x:c>
      <x:c r="E1024" s="17" t="n">
        <x:f>(1-C1024/$B$12)*$B$8-C1024/$B$12*$B$7</x:f>
        <x:v>0.05</x:v>
      </x:c>
      <x:c r="F1024" s="17" t="n">
        <x:f>(1-D1024/$B$12)*$C$8-D1024/$B$12*$C$7</x:f>
        <x:v>0.021000000000000005</x:v>
      </x:c>
      <x:c r="G1024" s="32" t="n">
        <x:f>$B$11*($B$10*C1024/$B$12*$B$7+(1-$B$10)*D1024/$B$12*$C$7)</x:f>
        <x:v>300</x:v>
      </x:c>
      <x:c r="H1024" s="17" t="n">
        <x:f>$B$10*E1024+(1-$B$10)*F1024</x:f>
        <x:v>0.035500000000000004</x:v>
      </x:c>
      <x:c r="I1024" s="34"/>
      <x:c r="J1024" s="34"/>
      <x:c r="K1024" s="34"/>
      <x:c r="L1024" s="34"/>
      <x:c r="M1024" s="34"/>
      <x:c r="N1024" s="34"/>
      <x:c r="O1024" s="34"/>
      <x:c r="P1024" s="34"/>
      <x:c r="Q1024" s="34"/>
      <x:c r="R1024" s="39" t="n">
        <x:v>-1.7960015484146428</x:v>
      </x:c>
      <x:c r="S1024" s="39" t="n">
        <x:v>-0.6257837492072583</x:v>
      </x:c>
      <x:c r="T1024" s="39" t="n">
        <x:v>0.7508602425115444</x:v>
      </x:c>
      <x:c r="U1024" s="39" t="n">
        <x:v>0.7172279263270965</x:v>
      </x:c>
      <x:c r="V1024" s="39" t="n">
        <x:v>1.1482020755572369</x:v>
      </x:c>
      <x:c r="W1024" s="39" t="n">
        <x:v>-0.16813241134017692</x:v>
      </x:c>
      <x:c r="X1024" s="39" t="n">
        <x:v>0.6142720449642112</x:v>
      </x:c>
      <x:c r="Y1024" s="39" t="n">
        <x:v>-0.45566040057792234</x:v>
      </x:c>
      <x:c r="Z1024" s="39" t="n">
        <x:v>-0.00644578737697474</x:v>
      </x:c>
      <x:c r="AA1024" s="39" t="n">
        <x:v>1.424854434856782</x:v>
      </x:c>
      <x:c r="AB1024" s="39" t="n">
        <x:v>-0.2951757765119102</x:v>
      </x:c>
      <x:c r="AC1024" s="39" t="n">
        <x:v>0.7514154089317605</x:v>
      </x:c>
      <x:c r="AD1024" s="39" t="n">
        <x:v>-0.29823977254703277</x:v>
      </x:c>
      <x:c r="AE1024" s="39" t="n">
        <x:v>-0.40908472765504833</x:v>
      </x:c>
      <x:c r="AF1024" s="39" t="n">
        <x:v>-3.1017538584277995</x:v>
      </x:c>
      <x:c r="AG1024" s="39" t="n">
        <x:v>-0.8354323951699452</x:v>
      </x:c>
      <x:c r="AH1024" s="39" t="n">
        <x:v>0.8451460639775569</x:v>
      </x:c>
      <x:c r="AI1024" s="39" t="n">
        <x:v>-0.3355378566885068</x:v>
      </x:c>
      <x:c r="AJ1024" s="39" t="n">
        <x:v>0.907583999894487</x:v>
      </x:c>
      <x:c r="AK1024" s="39" t="n">
        <x:v>-0.4200963189551121</x:v>
      </x:c>
      <x:c r="AL1024" s="34"/>
      <x:c r="AM1024" s="34" t="n">
        <x:f>IF(SQRT($B$9)*$B1024+SQRT(1-$B$9)*R1024&lt;_xlfn.NORM.S.INV($B$6),1,0)</x:f>
        <x:v>0</x:v>
      </x:c>
      <x:c r="AN1024" s="34" t="n">
        <x:f>IF(SQRT($B$9)*$B1024+SQRT(1-$B$9)*S1024&lt;_xlfn.NORM.S.INV($B$6),1,0)</x:f>
        <x:v>0</x:v>
      </x:c>
      <x:c r="AO1024" s="34" t="n">
        <x:f>IF(SQRT($B$9)*$B1024+SQRT(1-$B$9)*T1024&lt;_xlfn.NORM.S.INV($B$6),1,0)</x:f>
        <x:v>0</x:v>
      </x:c>
      <x:c r="AP1024" s="34" t="n">
        <x:f>IF(SQRT($B$9)*$B1024+SQRT(1-$B$9)*U1024&lt;_xlfn.NORM.S.INV($B$6),1,0)</x:f>
        <x:v>0</x:v>
      </x:c>
      <x:c r="AQ1024" s="34" t="n">
        <x:f>IF(SQRT($B$9)*$B1024+SQRT(1-$B$9)*V1024&lt;_xlfn.NORM.S.INV($B$6),1,0)</x:f>
        <x:v>0</x:v>
      </x:c>
      <x:c r="AR1024" s="34" t="n">
        <x:f>IF(SQRT($B$9)*$B1024+SQRT(1-$B$9)*W1024&lt;_xlfn.NORM.S.INV($B$6),1,0)</x:f>
        <x:v>0</x:v>
      </x:c>
      <x:c r="AS1024" s="34" t="n">
        <x:f>IF(SQRT($B$9)*$B1024+SQRT(1-$B$9)*X1024&lt;_xlfn.NORM.S.INV($B$6),1,0)</x:f>
        <x:v>0</x:v>
      </x:c>
      <x:c r="AT1024" s="34" t="n">
        <x:f>IF(SQRT($B$9)*$B1024+SQRT(1-$B$9)*Y1024&lt;_xlfn.NORM.S.INV($B$6),1,0)</x:f>
        <x:v>0</x:v>
      </x:c>
      <x:c r="AU1024" s="34" t="n">
        <x:f>IF(SQRT($B$9)*$B1024+SQRT(1-$B$9)*Z1024&lt;_xlfn.NORM.S.INV($B$6),1,0)</x:f>
        <x:v>0</x:v>
      </x:c>
      <x:c r="AV1024" s="34" t="n">
        <x:f>IF(SQRT($B$9)*$B1024+SQRT(1-$B$9)*AA1024&lt;_xlfn.NORM.S.INV($B$6),1,0)</x:f>
        <x:v>0</x:v>
      </x:c>
      <x:c r="AW1024" s="34" t="n">
        <x:f>IF(SQRT($C$9)*$B1024+SQRT(1-$C$9)*AB1024&lt;_xlfn.NORM.S.INV($C$6),1,0)</x:f>
        <x:v>0</x:v>
      </x:c>
      <x:c r="AX1024" s="34" t="n">
        <x:f>IF(SQRT($C$9)*$B1024+SQRT(1-$C$9)*AC1024&lt;_xlfn.NORM.S.INV($C$6),1,0)</x:f>
        <x:v>0</x:v>
      </x:c>
      <x:c r="AY1024" s="34" t="n">
        <x:f>IF(SQRT($C$9)*$B1024+SQRT(1-$C$9)*AD1024&lt;_xlfn.NORM.S.INV($C$6),1,0)</x:f>
        <x:v>0</x:v>
      </x:c>
      <x:c r="AZ1024" s="34" t="n">
        <x:f>IF(SQRT($C$9)*$B1024+SQRT(1-$C$9)*AE1024&lt;_xlfn.NORM.S.INV($C$6),1,0)</x:f>
        <x:v>0</x:v>
      </x:c>
      <x:c r="BA1024" s="34" t="n">
        <x:f>IF(SQRT($C$9)*$B1024+SQRT(1-$C$9)*AF1024&lt;_xlfn.NORM.S.INV($C$6),1,0)</x:f>
        <x:v>1</x:v>
      </x:c>
      <x:c r="BB1024" s="34" t="n">
        <x:f>IF(SQRT($C$9)*$B1024+SQRT(1-$C$9)*AG1024&lt;_xlfn.NORM.S.INV($C$6),1,0)</x:f>
        <x:v>0</x:v>
      </x:c>
      <x:c r="BC1024" s="34" t="n">
        <x:f>IF(SQRT($C$9)*$B1024+SQRT(1-$C$9)*AH1024&lt;_xlfn.NORM.S.INV($C$6),1,0)</x:f>
        <x:v>0</x:v>
      </x:c>
      <x:c r="BD1024" s="34" t="n">
        <x:f>IF(SQRT($C$9)*$B1024+SQRT(1-$C$9)*AI1024&lt;_xlfn.NORM.S.INV($C$6),1,0)</x:f>
        <x:v>0</x:v>
      </x:c>
      <x:c r="BE1024" s="34" t="n">
        <x:f>IF(SQRT($C$9)*$B1024+SQRT(1-$C$9)*AJ1024&lt;_xlfn.NORM.S.INV($C$6),1,0)</x:f>
        <x:v>0</x:v>
      </x:c>
      <x:c r="BF1024" s="34" t="n">
        <x:f>IF(SQRT($C$9)*$B1024+SQRT(1-$C$9)*AK1024&lt;_xlfn.NORM.S.INV($C$6),1,0)</x:f>
        <x:v>0</x:v>
      </x:c>
      <x:c r="BG1024" s="34"/>
      <x:c r="BH1024" s="34"/>
      <x:c r="BI1024" s="34" t="n">
        <x:f>$B$11*(($A$1061)*$C1024/$B$12*$B$7+(1-$A$1061)*$D1024/$B$12*$C$7)</x:f>
        <x:v>600</x:v>
      </x:c>
      <x:c r="BJ1024" s="34" t="n">
        <x:f>$B$11*(($A$1062)*$C1024/$B$12*$B$7+(1-$A$1062)*$D1024/$B$12*$C$7)</x:f>
        <x:v>570</x:v>
      </x:c>
      <x:c r="BK1024" s="34" t="n">
        <x:f>$B$11*(($A$1063)*$C1024/$B$12*$B$7+(1-$A$1063)*$D1024/$B$12*$C$7)</x:f>
        <x:v>540</x:v>
      </x:c>
      <x:c r="BL1024" s="34" t="n">
        <x:f>$B$11*(($A$1064)*$C1024/$B$12*$B$7+(1-$A$1064)*$D1024/$B$12*$C$7)</x:f>
        <x:v>509.99999999999994</x:v>
      </x:c>
      <x:c r="BM1024" s="34" t="n">
        <x:f>$B$11*(($A$1065)*$C1024/$B$12*$B$7+(1-$A$1065)*$D1024/$B$12*$C$7)</x:f>
        <x:v>480</x:v>
      </x:c>
      <x:c r="BN1024" s="34" t="n">
        <x:f>$B$11*(($A$1066)*$C1024/$B$12*$B$7+(1-$A$1066)*$D1024/$B$12*$C$7)</x:f>
        <x:v>450</x:v>
      </x:c>
      <x:c r="BO1024" s="34" t="n">
        <x:f>$B$11*(($A$1067)*$C1024/$B$12*$B$7+(1-$A$1067)*$D1024/$B$12*$C$7)</x:f>
        <x:v>419.99999999999994</x:v>
      </x:c>
      <x:c r="BP1024" s="34" t="n">
        <x:f>$B$11*(($A$1068)*$C1024/$B$12*$B$7+(1-$A$1068)*$D1024/$B$12*$C$7)</x:f>
        <x:v>390</x:v>
      </x:c>
      <x:c r="BQ1024" s="34" t="n">
        <x:f>$B$11*(($A$1069)*$C1024/$B$12*$B$7+(1-$A$1069)*$D1024/$B$12*$C$7)</x:f>
        <x:v>360</x:v>
      </x:c>
      <x:c r="BR1024" s="34" t="n">
        <x:f>$B$11*(($A$1070)*$C1024/$B$12*$B$7+(1-$A$1070)*$D1024/$B$12*$C$7)</x:f>
        <x:v>330</x:v>
      </x:c>
      <x:c r="BS1024" s="34" t="n">
        <x:f>$B$11*(($A$1071)*$C1024/$B$12*$B$7+(1-$A$1071)*$D1024/$B$12*$C$7)</x:f>
        <x:v>300</x:v>
      </x:c>
      <x:c r="BT1024" s="34" t="n">
        <x:f>$B$11*(($A$1072)*$C1024/$B$12*$B$7+(1-$A$1072)*$D1024/$B$12*$C$7)</x:f>
        <x:v>270</x:v>
      </x:c>
      <x:c r="BU1024" s="34" t="n">
        <x:f>$B$11*(($A$1073)*$C1024/$B$12*$B$7+(1-$A$1073)*$D1024/$B$12*$C$7)</x:f>
        <x:v>240</x:v>
      </x:c>
      <x:c r="BV1024" s="34" t="n">
        <x:f>$B$11*(($A$1074)*$C1024/$B$12*$B$7+(1-$A$1074)*$D1024/$B$12*$C$7)</x:f>
        <x:v>209.99999999999997</x:v>
      </x:c>
      <x:c r="BW1024" s="34" t="n">
        <x:f>$B$11*(($A$1075)*$C1024/$B$12*$B$7+(1-$A$1075)*$D1024/$B$12*$C$7)</x:f>
        <x:v>180.00000000000003</x:v>
      </x:c>
      <x:c r="BX1024" s="34" t="n">
        <x:f>$B$11*(($A$1076)*$C1024/$B$12*$B$7+(1-$A$1076)*$D1024/$B$12*$C$7)</x:f>
        <x:v>150</x:v>
      </x:c>
      <x:c r="BY1024" s="34" t="n">
        <x:f>$B$11*(($A$1077)*$C1024/$B$12*$B$7+(1-$A$1077)*$D1024/$B$12*$C$7)</x:f>
        <x:v>119.99999999999999</x:v>
      </x:c>
      <x:c r="BZ1024" s="34" t="n">
        <x:f>$B$11*(($A$1078)*$C1024/$B$12*$B$7+(1-$A$1078)*$D1024/$B$12*$C$7)</x:f>
        <x:v>90.00000000000001</x:v>
      </x:c>
      <x:c r="CA1024" s="34" t="n">
        <x:f>$B$11*(($A$1079)*$C1024/$B$12*$B$7+(1-$A$1079)*$D1024/$B$12*$C$7)</x:f>
        <x:v>59.99999999999999</x:v>
      </x:c>
      <x:c r="CB1024" s="34" t="n">
        <x:f>$B$11*(($A$1080)*$C1024/$B$12*$B$7+(1-$A$1080)*$D1024/$B$12*$C$7)</x:f>
        <x:v>30.00000000000003</x:v>
      </x:c>
      <x:c r="CC1024" s="34" t="n">
        <x:f>$B$11*(($A$1081)*$C1024/$B$12*$B$7+(1-$A$1081)*$D1024/$B$12*$C$7)</x:f>
        <x:v>0</x:v>
      </x:c>
    </x:row>
    <x:row r="1025">
      <x:c r="A1025" s="34"/>
      <x:c r="B1025" s="34"/>
      <x:c r="C1025" s="34"/>
      <x:c r="D1025" s="34"/>
      <x:c r="E1025" s="34"/>
      <x:c r="F1025" s="34"/>
      <x:c r="G1025" s="34"/>
      <x:c r="H1025" s="34"/>
      <x:c r="I1025" s="34"/>
      <x:c r="J1025" s="34"/>
      <x:c r="K1025" s="34"/>
      <x:c r="L1025" s="34"/>
      <x:c r="M1025" s="34"/>
      <x:c r="N1025" s="34"/>
      <x:c r="O1025" s="34"/>
      <x:c r="P1025" s="34"/>
      <x:c r="Q1025" s="34"/>
      <x:c r="R1025" s="34"/>
      <x:c r="S1025" s="34"/>
      <x:c r="T1025" s="34"/>
      <x:c r="U1025" s="34"/>
      <x:c r="V1025" s="34"/>
      <x:c r="W1025" s="34"/>
      <x:c r="X1025" s="34"/>
      <x:c r="Y1025" s="34"/>
      <x:c r="Z1025" s="34"/>
      <x:c r="AA1025" s="34"/>
      <x:c r="AB1025" s="34"/>
      <x:c r="AC1025" s="34"/>
      <x:c r="AD1025" s="34"/>
      <x:c r="AE1025" s="34"/>
      <x:c r="AF1025" s="34"/>
      <x:c r="AG1025" s="34"/>
      <x:c r="AH1025" s="34"/>
      <x:c r="AI1025" s="34"/>
      <x:c r="AJ1025" s="34"/>
      <x:c r="AK1025" s="34"/>
      <x:c r="AL1025" s="34"/>
      <x:c r="AM1025" s="34"/>
      <x:c r="AN1025" s="34"/>
      <x:c r="AO1025" s="34"/>
      <x:c r="AP1025" s="34"/>
      <x:c r="AQ1025" s="34"/>
      <x:c r="AR1025" s="34"/>
      <x:c r="AS1025" s="34"/>
      <x:c r="AT1025" s="34"/>
      <x:c r="AU1025" s="34"/>
      <x:c r="AV1025" s="34"/>
      <x:c r="AW1025" s="34"/>
      <x:c r="AX1025" s="34"/>
      <x:c r="AY1025" s="34"/>
      <x:c r="AZ1025" s="34"/>
      <x:c r="BA1025" s="34"/>
      <x:c r="BB1025" s="34"/>
      <x:c r="BC1025" s="34"/>
      <x:c r="BD1025" s="34"/>
      <x:c r="BE1025" s="34"/>
      <x:c r="BF1025" s="34"/>
      <x:c r="BG1025" s="34"/>
      <x:c r="BH1025" s="34"/>
      <x:c r="BI1025" s="34"/>
      <x:c r="BJ1025" s="34"/>
      <x:c r="BK1025" s="34"/>
      <x:c r="BL1025" s="34"/>
      <x:c r="BM1025" s="34"/>
      <x:c r="BN1025" s="34"/>
      <x:c r="BO1025" s="34"/>
      <x:c r="BP1025" s="34"/>
      <x:c r="BQ1025" s="34"/>
      <x:c r="BR1025" s="34"/>
      <x:c r="BS1025" s="34"/>
      <x:c r="BT1025" s="34"/>
      <x:c r="BU1025" s="34"/>
      <x:c r="BV1025" s="34"/>
      <x:c r="BW1025" s="34"/>
      <x:c r="BX1025" s="34"/>
      <x:c r="BY1025" s="34"/>
      <x:c r="BZ1025" s="34"/>
      <x:c r="CA1025" s="34"/>
      <x:c r="CB1025" s="34"/>
      <x:c r="CC1025" s="34"/>
    </x:row>
    <x:row r="1026">
      <x:c r="A1026" s="34"/>
      <x:c r="B1026" s="34"/>
      <x:c r="C1026" s="34"/>
      <x:c r="D1026" s="34"/>
      <x:c r="E1026" s="34"/>
      <x:c r="F1026" s="34"/>
      <x:c r="G1026" s="34"/>
      <x:c r="H1026" s="34"/>
      <x:c r="I1026" s="34"/>
      <x:c r="J1026" s="34"/>
      <x:c r="K1026" s="34"/>
      <x:c r="L1026" s="34"/>
      <x:c r="M1026" s="34"/>
      <x:c r="N1026" s="34"/>
      <x:c r="O1026" s="34"/>
      <x:c r="P1026" s="34"/>
      <x:c r="Q1026" s="34"/>
      <x:c r="R1026" s="34"/>
      <x:c r="S1026" s="34"/>
      <x:c r="T1026" s="34"/>
      <x:c r="U1026" s="34"/>
      <x:c r="V1026" s="34"/>
      <x:c r="W1026" s="34"/>
      <x:c r="X1026" s="34"/>
      <x:c r="Y1026" s="34"/>
      <x:c r="Z1026" s="34"/>
      <x:c r="AA1026" s="34"/>
      <x:c r="AB1026" s="34"/>
      <x:c r="AC1026" s="34"/>
      <x:c r="AD1026" s="34"/>
      <x:c r="AE1026" s="34"/>
      <x:c r="AF1026" s="34"/>
      <x:c r="AG1026" s="34"/>
      <x:c r="AH1026" s="34"/>
      <x:c r="AI1026" s="34"/>
      <x:c r="AJ1026" s="34"/>
      <x:c r="AK1026" s="34"/>
      <x:c r="AL1026" s="34"/>
      <x:c r="AM1026" s="34"/>
      <x:c r="AN1026" s="34"/>
      <x:c r="AO1026" s="34"/>
      <x:c r="AP1026" s="34"/>
      <x:c r="AQ1026" s="34"/>
      <x:c r="AR1026" s="34"/>
      <x:c r="AS1026" s="34"/>
      <x:c r="AT1026" s="34"/>
      <x:c r="AU1026" s="34"/>
      <x:c r="AV1026" s="34"/>
      <x:c r="AW1026" s="34"/>
      <x:c r="AX1026" s="34"/>
      <x:c r="AY1026" s="34"/>
      <x:c r="AZ1026" s="34"/>
      <x:c r="BA1026" s="34"/>
      <x:c r="BB1026" s="34"/>
      <x:c r="BC1026" s="34"/>
      <x:c r="BD1026" s="34"/>
      <x:c r="BE1026" s="34"/>
      <x:c r="BF1026" s="34"/>
      <x:c r="BG1026" s="34"/>
      <x:c r="BH1026" s="34"/>
      <x:c r="BI1026" s="34"/>
      <x:c r="BJ1026" s="34"/>
      <x:c r="BK1026" s="34"/>
      <x:c r="BL1026" s="34"/>
      <x:c r="BM1026" s="34"/>
      <x:c r="BN1026" s="34"/>
      <x:c r="BO1026" s="34"/>
      <x:c r="BP1026" s="34"/>
      <x:c r="BQ1026" s="34"/>
      <x:c r="BR1026" s="34"/>
      <x:c r="BS1026" s="34"/>
      <x:c r="BT1026" s="34"/>
      <x:c r="BU1026" s="34"/>
      <x:c r="BV1026" s="34"/>
      <x:c r="BW1026" s="34"/>
      <x:c r="BX1026" s="34"/>
      <x:c r="BY1026" s="34"/>
      <x:c r="BZ1026" s="34"/>
      <x:c r="CA1026" s="34"/>
      <x:c r="CB1026" s="34"/>
      <x:c r="CC1026" s="34"/>
    </x:row>
    <x:row r="1027">
      <x:c r="A1027" s="34"/>
      <x:c r="B1027" s="34"/>
      <x:c r="C1027" s="34"/>
      <x:c r="D1027" s="34"/>
      <x:c r="E1027" s="34"/>
      <x:c r="F1027" s="34"/>
      <x:c r="G1027" s="34"/>
      <x:c r="H1027" s="34"/>
      <x:c r="I1027" s="34"/>
      <x:c r="J1027" s="34"/>
      <x:c r="K1027" s="34"/>
      <x:c r="L1027" s="34"/>
      <x:c r="M1027" s="34"/>
      <x:c r="N1027" s="34"/>
      <x:c r="O1027" s="34"/>
      <x:c r="P1027" s="34"/>
      <x:c r="Q1027" s="34"/>
      <x:c r="R1027" s="34"/>
      <x:c r="S1027" s="34"/>
      <x:c r="T1027" s="34"/>
      <x:c r="U1027" s="34"/>
      <x:c r="V1027" s="34"/>
      <x:c r="W1027" s="34"/>
      <x:c r="X1027" s="34"/>
      <x:c r="Y1027" s="34"/>
      <x:c r="Z1027" s="34"/>
      <x:c r="AA1027" s="34"/>
      <x:c r="AB1027" s="34"/>
      <x:c r="AC1027" s="34"/>
      <x:c r="AD1027" s="34"/>
      <x:c r="AE1027" s="34"/>
      <x:c r="AF1027" s="34"/>
      <x:c r="AG1027" s="34"/>
      <x:c r="AH1027" s="34"/>
      <x:c r="AI1027" s="34"/>
      <x:c r="AJ1027" s="34"/>
      <x:c r="AK1027" s="34"/>
      <x:c r="AL1027" s="34"/>
      <x:c r="AM1027" s="34"/>
      <x:c r="AN1027" s="34"/>
      <x:c r="AO1027" s="34"/>
      <x:c r="AP1027" s="34"/>
      <x:c r="AQ1027" s="34"/>
      <x:c r="AR1027" s="34"/>
      <x:c r="AS1027" s="34"/>
      <x:c r="AT1027" s="34"/>
      <x:c r="AU1027" s="34"/>
      <x:c r="AV1027" s="34"/>
      <x:c r="AW1027" s="34"/>
      <x:c r="AX1027" s="34"/>
      <x:c r="AY1027" s="34"/>
      <x:c r="AZ1027" s="34"/>
      <x:c r="BA1027" s="34"/>
      <x:c r="BB1027" s="34"/>
      <x:c r="BC1027" s="34"/>
      <x:c r="BD1027" s="34"/>
      <x:c r="BE1027" s="34"/>
      <x:c r="BF1027" s="34"/>
      <x:c r="BG1027" s="34"/>
      <x:c r="BH1027" s="34"/>
      <x:c r="BI1027" s="34"/>
      <x:c r="BJ1027" s="34"/>
      <x:c r="BK1027" s="34"/>
      <x:c r="BL1027" s="34"/>
      <x:c r="BM1027" s="34"/>
      <x:c r="BN1027" s="34"/>
      <x:c r="BO1027" s="34"/>
      <x:c r="BP1027" s="34"/>
      <x:c r="BQ1027" s="34"/>
      <x:c r="BR1027" s="34"/>
      <x:c r="BS1027" s="34"/>
      <x:c r="BT1027" s="34"/>
      <x:c r="BU1027" s="34"/>
      <x:c r="BV1027" s="34"/>
      <x:c r="BW1027" s="34"/>
      <x:c r="BX1027" s="34"/>
      <x:c r="BY1027" s="34"/>
      <x:c r="BZ1027" s="34"/>
      <x:c r="CA1027" s="34"/>
      <x:c r="CB1027" s="34"/>
      <x:c r="CC1027" s="34"/>
    </x:row>
    <x:row r="1028">
      <x:c r="A1028" s="34"/>
      <x:c r="B1028" s="34"/>
      <x:c r="C1028" s="34"/>
      <x:c r="D1028" s="34"/>
      <x:c r="E1028" s="34"/>
      <x:c r="F1028" s="34"/>
      <x:c r="G1028" s="34"/>
      <x:c r="H1028" s="34"/>
      <x:c r="I1028" s="34"/>
      <x:c r="J1028" s="34"/>
      <x:c r="K1028" s="34"/>
      <x:c r="L1028" s="34"/>
      <x:c r="M1028" s="34"/>
      <x:c r="N1028" s="34"/>
      <x:c r="O1028" s="34"/>
      <x:c r="P1028" s="34"/>
      <x:c r="Q1028" s="34"/>
      <x:c r="R1028" s="34"/>
      <x:c r="S1028" s="34"/>
      <x:c r="T1028" s="34"/>
      <x:c r="U1028" s="34"/>
      <x:c r="V1028" s="34"/>
      <x:c r="W1028" s="34"/>
      <x:c r="X1028" s="34"/>
      <x:c r="Y1028" s="34"/>
      <x:c r="Z1028" s="34"/>
      <x:c r="AA1028" s="34"/>
      <x:c r="AB1028" s="34"/>
      <x:c r="AC1028" s="34"/>
      <x:c r="AD1028" s="34"/>
      <x:c r="AE1028" s="34"/>
      <x:c r="AF1028" s="34"/>
      <x:c r="AG1028" s="34"/>
      <x:c r="AH1028" s="34"/>
      <x:c r="AI1028" s="34"/>
      <x:c r="AJ1028" s="34"/>
      <x:c r="AK1028" s="34"/>
      <x:c r="AL1028" s="34"/>
      <x:c r="AM1028" s="34"/>
      <x:c r="AN1028" s="34"/>
      <x:c r="AO1028" s="34"/>
      <x:c r="AP1028" s="34"/>
      <x:c r="AQ1028" s="34"/>
      <x:c r="AR1028" s="34"/>
      <x:c r="AS1028" s="34"/>
      <x:c r="AT1028" s="34"/>
      <x:c r="AU1028" s="34"/>
      <x:c r="AV1028" s="34"/>
      <x:c r="AW1028" s="34"/>
      <x:c r="AX1028" s="34"/>
      <x:c r="AY1028" s="34"/>
      <x:c r="AZ1028" s="34"/>
      <x:c r="BA1028" s="34"/>
      <x:c r="BB1028" s="34"/>
      <x:c r="BC1028" s="34"/>
      <x:c r="BD1028" s="34"/>
      <x:c r="BE1028" s="34"/>
      <x:c r="BF1028" s="34"/>
      <x:c r="BG1028" s="34"/>
      <x:c r="BH1028" s="34"/>
      <x:c r="BI1028" s="34"/>
      <x:c r="BJ1028" s="34"/>
      <x:c r="BK1028" s="34"/>
      <x:c r="BL1028" s="34"/>
      <x:c r="BM1028" s="34"/>
      <x:c r="BN1028" s="34"/>
      <x:c r="BO1028" s="34"/>
      <x:c r="BP1028" s="34"/>
      <x:c r="BQ1028" s="34"/>
      <x:c r="BR1028" s="34"/>
      <x:c r="BS1028" s="34"/>
      <x:c r="BT1028" s="34"/>
      <x:c r="BU1028" s="34"/>
      <x:c r="BV1028" s="34"/>
      <x:c r="BW1028" s="34"/>
      <x:c r="BX1028" s="34"/>
      <x:c r="BY1028" s="34"/>
      <x:c r="BZ1028" s="34"/>
      <x:c r="CA1028" s="34"/>
      <x:c r="CB1028" s="34"/>
      <x:c r="CC1028" s="34"/>
    </x:row>
    <x:row r="1029">
      <x:c r="A1029" s="34"/>
      <x:c r="B1029" s="34"/>
      <x:c r="C1029" s="34"/>
      <x:c r="D1029" s="34"/>
      <x:c r="E1029" s="34"/>
      <x:c r="F1029" s="34"/>
      <x:c r="G1029" s="34"/>
      <x:c r="H1029" s="34"/>
      <x:c r="I1029" s="34"/>
      <x:c r="J1029" s="34"/>
      <x:c r="K1029" s="34"/>
      <x:c r="L1029" s="34"/>
      <x:c r="M1029" s="34"/>
      <x:c r="N1029" s="34"/>
      <x:c r="O1029" s="34"/>
      <x:c r="P1029" s="34"/>
      <x:c r="Q1029" s="34"/>
      <x:c r="R1029" s="34"/>
      <x:c r="S1029" s="34"/>
      <x:c r="T1029" s="34"/>
      <x:c r="U1029" s="34"/>
      <x:c r="V1029" s="34"/>
      <x:c r="W1029" s="34"/>
      <x:c r="X1029" s="34"/>
      <x:c r="Y1029" s="34"/>
      <x:c r="Z1029" s="34"/>
      <x:c r="AA1029" s="34"/>
      <x:c r="AB1029" s="34"/>
      <x:c r="AC1029" s="34"/>
      <x:c r="AD1029" s="34"/>
      <x:c r="AE1029" s="34"/>
      <x:c r="AF1029" s="34"/>
      <x:c r="AG1029" s="34"/>
      <x:c r="AH1029" s="34"/>
      <x:c r="AI1029" s="34"/>
      <x:c r="AJ1029" s="34"/>
      <x:c r="AK1029" s="34"/>
      <x:c r="AL1029" s="34"/>
      <x:c r="AM1029" s="34"/>
      <x:c r="AN1029" s="34"/>
      <x:c r="AO1029" s="34"/>
      <x:c r="AP1029" s="34"/>
      <x:c r="AQ1029" s="34"/>
      <x:c r="AR1029" s="34"/>
      <x:c r="AS1029" s="34"/>
      <x:c r="AT1029" s="34"/>
      <x:c r="AU1029" s="34"/>
      <x:c r="AV1029" s="34"/>
      <x:c r="AW1029" s="34"/>
      <x:c r="AX1029" s="34"/>
      <x:c r="AY1029" s="34"/>
      <x:c r="AZ1029" s="34"/>
      <x:c r="BA1029" s="34"/>
      <x:c r="BB1029" s="34"/>
      <x:c r="BC1029" s="34"/>
      <x:c r="BD1029" s="34"/>
      <x:c r="BE1029" s="34"/>
      <x:c r="BF1029" s="34"/>
      <x:c r="BG1029" s="34"/>
      <x:c r="BH1029" s="34"/>
      <x:c r="BI1029" s="34"/>
      <x:c r="BJ1029" s="34"/>
      <x:c r="BK1029" s="34"/>
      <x:c r="BL1029" s="34"/>
      <x:c r="BM1029" s="34"/>
      <x:c r="BN1029" s="34"/>
      <x:c r="BO1029" s="34"/>
      <x:c r="BP1029" s="34"/>
      <x:c r="BQ1029" s="34"/>
      <x:c r="BR1029" s="34"/>
      <x:c r="BS1029" s="34"/>
      <x:c r="BT1029" s="34"/>
      <x:c r="BU1029" s="34"/>
      <x:c r="BV1029" s="34"/>
      <x:c r="BW1029" s="34"/>
      <x:c r="BX1029" s="34"/>
      <x:c r="BY1029" s="34"/>
      <x:c r="BZ1029" s="34"/>
      <x:c r="CA1029" s="34"/>
      <x:c r="CB1029" s="34"/>
      <x:c r="CC1029" s="34"/>
    </x:row>
    <x:row r="1030">
      <x:c r="A1030" s="34"/>
      <x:c r="B1030" s="34"/>
      <x:c r="C1030" s="34"/>
      <x:c r="D1030" s="34"/>
      <x:c r="E1030" s="34"/>
      <x:c r="F1030" s="34"/>
      <x:c r="G1030" s="34"/>
      <x:c r="H1030" s="34"/>
      <x:c r="I1030" s="34"/>
      <x:c r="J1030" s="34"/>
      <x:c r="K1030" s="34"/>
      <x:c r="L1030" s="34"/>
      <x:c r="M1030" s="34"/>
      <x:c r="N1030" s="34"/>
      <x:c r="O1030" s="34"/>
      <x:c r="P1030" s="34"/>
      <x:c r="Q1030" s="34"/>
      <x:c r="R1030" s="34"/>
      <x:c r="S1030" s="34"/>
      <x:c r="T1030" s="34"/>
      <x:c r="U1030" s="34"/>
      <x:c r="V1030" s="34"/>
      <x:c r="W1030" s="34"/>
      <x:c r="X1030" s="34"/>
      <x:c r="Y1030" s="34"/>
      <x:c r="Z1030" s="34"/>
      <x:c r="AA1030" s="34"/>
      <x:c r="AB1030" s="34"/>
      <x:c r="AC1030" s="34"/>
      <x:c r="AD1030" s="34"/>
      <x:c r="AE1030" s="34"/>
      <x:c r="AF1030" s="34"/>
      <x:c r="AG1030" s="34"/>
      <x:c r="AH1030" s="34"/>
      <x:c r="AI1030" s="34"/>
      <x:c r="AJ1030" s="34"/>
      <x:c r="AK1030" s="34"/>
      <x:c r="AL1030" s="34"/>
      <x:c r="AM1030" s="34"/>
      <x:c r="AN1030" s="34"/>
      <x:c r="AO1030" s="34"/>
      <x:c r="AP1030" s="34"/>
      <x:c r="AQ1030" s="34"/>
      <x:c r="AR1030" s="34"/>
      <x:c r="AS1030" s="34"/>
      <x:c r="AT1030" s="34"/>
      <x:c r="AU1030" s="34"/>
      <x:c r="AV1030" s="34"/>
      <x:c r="AW1030" s="34"/>
      <x:c r="AX1030" s="34"/>
      <x:c r="AY1030" s="34"/>
      <x:c r="AZ1030" s="34"/>
      <x:c r="BA1030" s="34"/>
      <x:c r="BB1030" s="34"/>
      <x:c r="BC1030" s="34"/>
      <x:c r="BD1030" s="34"/>
      <x:c r="BE1030" s="34"/>
      <x:c r="BF1030" s="34"/>
      <x:c r="BG1030" s="34"/>
      <x:c r="BH1030" s="34"/>
      <x:c r="BI1030" s="34"/>
      <x:c r="BJ1030" s="34"/>
      <x:c r="BK1030" s="34"/>
      <x:c r="BL1030" s="34"/>
      <x:c r="BM1030" s="34"/>
      <x:c r="BN1030" s="34"/>
      <x:c r="BO1030" s="34"/>
      <x:c r="BP1030" s="34"/>
      <x:c r="BQ1030" s="34"/>
      <x:c r="BR1030" s="34"/>
      <x:c r="BS1030" s="34"/>
      <x:c r="BT1030" s="34"/>
      <x:c r="BU1030" s="34"/>
      <x:c r="BV1030" s="34"/>
      <x:c r="BW1030" s="34"/>
      <x:c r="BX1030" s="34"/>
      <x:c r="BY1030" s="34"/>
      <x:c r="BZ1030" s="34"/>
      <x:c r="CA1030" s="34"/>
      <x:c r="CB1030" s="34"/>
      <x:c r="CC1030" s="34"/>
    </x:row>
    <x:row r="1031">
      <x:c r="A1031" s="34"/>
      <x:c r="B1031" s="34"/>
      <x:c r="C1031" s="34"/>
      <x:c r="D1031" s="34"/>
      <x:c r="E1031" s="34"/>
      <x:c r="F1031" s="34"/>
      <x:c r="G1031" s="34"/>
      <x:c r="H1031" s="34"/>
      <x:c r="I1031" s="34"/>
      <x:c r="J1031" s="34"/>
      <x:c r="K1031" s="34"/>
      <x:c r="L1031" s="34"/>
      <x:c r="M1031" s="34"/>
      <x:c r="N1031" s="34"/>
      <x:c r="O1031" s="34"/>
      <x:c r="P1031" s="34"/>
      <x:c r="Q1031" s="34"/>
      <x:c r="R1031" s="34"/>
      <x:c r="S1031" s="34"/>
      <x:c r="T1031" s="34"/>
      <x:c r="U1031" s="34"/>
      <x:c r="V1031" s="34"/>
      <x:c r="W1031" s="34"/>
      <x:c r="X1031" s="34"/>
      <x:c r="Y1031" s="34"/>
      <x:c r="Z1031" s="34"/>
      <x:c r="AA1031" s="34"/>
      <x:c r="AB1031" s="34"/>
      <x:c r="AC1031" s="34"/>
      <x:c r="AD1031" s="34"/>
      <x:c r="AE1031" s="34"/>
      <x:c r="AF1031" s="34"/>
      <x:c r="AG1031" s="34"/>
      <x:c r="AH1031" s="34"/>
      <x:c r="AI1031" s="34"/>
      <x:c r="AJ1031" s="34"/>
      <x:c r="AK1031" s="34"/>
      <x:c r="AL1031" s="34"/>
      <x:c r="AM1031" s="34"/>
      <x:c r="AN1031" s="34"/>
      <x:c r="AO1031" s="34"/>
      <x:c r="AP1031" s="34"/>
      <x:c r="AQ1031" s="34"/>
      <x:c r="AR1031" s="34"/>
      <x:c r="AS1031" s="34"/>
      <x:c r="AT1031" s="34"/>
      <x:c r="AU1031" s="34"/>
      <x:c r="AV1031" s="34"/>
      <x:c r="AW1031" s="34"/>
      <x:c r="AX1031" s="34"/>
      <x:c r="AY1031" s="34"/>
      <x:c r="AZ1031" s="34"/>
      <x:c r="BA1031" s="34"/>
      <x:c r="BB1031" s="34"/>
      <x:c r="BC1031" s="34"/>
      <x:c r="BD1031" s="34"/>
      <x:c r="BE1031" s="34"/>
      <x:c r="BF1031" s="34"/>
      <x:c r="BG1031" s="34"/>
      <x:c r="BH1031" s="34"/>
      <x:c r="BI1031" s="34"/>
      <x:c r="BJ1031" s="34"/>
      <x:c r="BK1031" s="34"/>
      <x:c r="BL1031" s="34"/>
      <x:c r="BM1031" s="34"/>
      <x:c r="BN1031" s="34"/>
      <x:c r="BO1031" s="34"/>
      <x:c r="BP1031" s="34"/>
      <x:c r="BQ1031" s="34"/>
      <x:c r="BR1031" s="34"/>
      <x:c r="BS1031" s="34"/>
      <x:c r="BT1031" s="34"/>
      <x:c r="BU1031" s="34"/>
      <x:c r="BV1031" s="34"/>
      <x:c r="BW1031" s="34"/>
      <x:c r="BX1031" s="34"/>
      <x:c r="BY1031" s="34"/>
      <x:c r="BZ1031" s="34"/>
      <x:c r="CA1031" s="34"/>
      <x:c r="CB1031" s="34"/>
      <x:c r="CC1031" s="34"/>
    </x:row>
    <x:row r="1032">
      <x:c r="A1032" s="34"/>
      <x:c r="B1032" s="34"/>
      <x:c r="C1032" s="34"/>
      <x:c r="D1032" s="34"/>
      <x:c r="E1032" s="34"/>
      <x:c r="F1032" s="34"/>
      <x:c r="G1032" s="34"/>
      <x:c r="H1032" s="34"/>
      <x:c r="I1032" s="34"/>
      <x:c r="J1032" s="34"/>
      <x:c r="K1032" s="34"/>
      <x:c r="L1032" s="34"/>
      <x:c r="M1032" s="34"/>
      <x:c r="N1032" s="34"/>
      <x:c r="O1032" s="34"/>
      <x:c r="P1032" s="34"/>
      <x:c r="Q1032" s="34"/>
      <x:c r="R1032" s="34"/>
      <x:c r="S1032" s="34"/>
      <x:c r="T1032" s="34"/>
      <x:c r="U1032" s="34"/>
      <x:c r="V1032" s="34"/>
      <x:c r="W1032" s="34"/>
      <x:c r="X1032" s="34"/>
      <x:c r="Y1032" s="34"/>
      <x:c r="Z1032" s="34"/>
      <x:c r="AA1032" s="34"/>
      <x:c r="AB1032" s="34"/>
      <x:c r="AC1032" s="34"/>
      <x:c r="AD1032" s="34"/>
      <x:c r="AE1032" s="34"/>
      <x:c r="AF1032" s="34"/>
      <x:c r="AG1032" s="34"/>
      <x:c r="AH1032" s="34"/>
      <x:c r="AI1032" s="34"/>
      <x:c r="AJ1032" s="34"/>
      <x:c r="AK1032" s="34"/>
      <x:c r="AL1032" s="34"/>
      <x:c r="AM1032" s="34"/>
      <x:c r="AN1032" s="34"/>
      <x:c r="AO1032" s="34"/>
      <x:c r="AP1032" s="34"/>
      <x:c r="AQ1032" s="34"/>
      <x:c r="AR1032" s="34"/>
      <x:c r="AS1032" s="34"/>
      <x:c r="AT1032" s="34"/>
      <x:c r="AU1032" s="34"/>
      <x:c r="AV1032" s="34"/>
      <x:c r="AW1032" s="34"/>
      <x:c r="AX1032" s="34"/>
      <x:c r="AY1032" s="34"/>
      <x:c r="AZ1032" s="34"/>
      <x:c r="BA1032" s="34"/>
      <x:c r="BB1032" s="34"/>
      <x:c r="BC1032" s="34"/>
      <x:c r="BD1032" s="34"/>
      <x:c r="BE1032" s="34"/>
      <x:c r="BF1032" s="34"/>
      <x:c r="BG1032" s="34"/>
      <x:c r="BH1032" s="34"/>
      <x:c r="BI1032" s="34"/>
      <x:c r="BJ1032" s="34"/>
      <x:c r="BK1032" s="34"/>
      <x:c r="BL1032" s="34"/>
      <x:c r="BM1032" s="34"/>
      <x:c r="BN1032" s="34"/>
      <x:c r="BO1032" s="34"/>
      <x:c r="BP1032" s="34"/>
      <x:c r="BQ1032" s="34"/>
      <x:c r="BR1032" s="34"/>
      <x:c r="BS1032" s="34"/>
      <x:c r="BT1032" s="34"/>
      <x:c r="BU1032" s="34"/>
      <x:c r="BV1032" s="34"/>
      <x:c r="BW1032" s="34"/>
      <x:c r="BX1032" s="34"/>
      <x:c r="BY1032" s="34"/>
      <x:c r="BZ1032" s="34"/>
      <x:c r="CA1032" s="34"/>
      <x:c r="CB1032" s="34"/>
      <x:c r="CC1032" s="34"/>
    </x:row>
    <x:row r="1033">
      <x:c r="A1033" s="34"/>
      <x:c r="B1033" s="34"/>
      <x:c r="C1033" s="34"/>
      <x:c r="D1033" s="34"/>
      <x:c r="E1033" s="34"/>
      <x:c r="F1033" s="34"/>
      <x:c r="G1033" s="34"/>
      <x:c r="H1033" s="34"/>
      <x:c r="I1033" s="34"/>
      <x:c r="J1033" s="34"/>
      <x:c r="K1033" s="34"/>
      <x:c r="L1033" s="34"/>
      <x:c r="M1033" s="34"/>
      <x:c r="N1033" s="34"/>
      <x:c r="O1033" s="34"/>
      <x:c r="P1033" s="34"/>
      <x:c r="Q1033" s="34"/>
      <x:c r="R1033" s="34"/>
      <x:c r="S1033" s="34"/>
      <x:c r="T1033" s="34"/>
      <x:c r="U1033" s="34"/>
      <x:c r="V1033" s="34"/>
      <x:c r="W1033" s="34"/>
      <x:c r="X1033" s="34"/>
      <x:c r="Y1033" s="34"/>
      <x:c r="Z1033" s="34"/>
      <x:c r="AA1033" s="34"/>
      <x:c r="AB1033" s="34"/>
      <x:c r="AC1033" s="34"/>
      <x:c r="AD1033" s="34"/>
      <x:c r="AE1033" s="34"/>
      <x:c r="AF1033" s="34"/>
      <x:c r="AG1033" s="34"/>
      <x:c r="AH1033" s="34"/>
      <x:c r="AI1033" s="34"/>
      <x:c r="AJ1033" s="34"/>
      <x:c r="AK1033" s="34"/>
      <x:c r="AL1033" s="34"/>
      <x:c r="AM1033" s="34"/>
      <x:c r="AN1033" s="34"/>
      <x:c r="AO1033" s="34"/>
      <x:c r="AP1033" s="34"/>
      <x:c r="AQ1033" s="34"/>
      <x:c r="AR1033" s="34"/>
      <x:c r="AS1033" s="34"/>
      <x:c r="AT1033" s="34"/>
      <x:c r="AU1033" s="34"/>
      <x:c r="AV1033" s="34"/>
      <x:c r="AW1033" s="34"/>
      <x:c r="AX1033" s="34"/>
      <x:c r="AY1033" s="34"/>
      <x:c r="AZ1033" s="34"/>
      <x:c r="BA1033" s="34"/>
      <x:c r="BB1033" s="34"/>
      <x:c r="BC1033" s="34"/>
      <x:c r="BD1033" s="34"/>
      <x:c r="BE1033" s="34"/>
      <x:c r="BF1033" s="34"/>
      <x:c r="BG1033" s="34"/>
      <x:c r="BH1033" s="34"/>
      <x:c r="BI1033" s="34"/>
      <x:c r="BJ1033" s="34"/>
      <x:c r="BK1033" s="34"/>
      <x:c r="BL1033" s="34"/>
      <x:c r="BM1033" s="34"/>
      <x:c r="BN1033" s="34"/>
      <x:c r="BO1033" s="34"/>
      <x:c r="BP1033" s="34"/>
      <x:c r="BQ1033" s="34"/>
      <x:c r="BR1033" s="34"/>
      <x:c r="BS1033" s="34"/>
      <x:c r="BT1033" s="34"/>
      <x:c r="BU1033" s="34"/>
      <x:c r="BV1033" s="34"/>
      <x:c r="BW1033" s="34"/>
      <x:c r="BX1033" s="34"/>
      <x:c r="BY1033" s="34"/>
      <x:c r="BZ1033" s="34"/>
      <x:c r="CA1033" s="34"/>
      <x:c r="CB1033" s="34"/>
      <x:c r="CC1033" s="34"/>
    </x:row>
    <x:row r="1034">
      <x:c r="A1034" s="34"/>
      <x:c r="B1034" s="34"/>
      <x:c r="C1034" s="34"/>
      <x:c r="D1034" s="34"/>
      <x:c r="E1034" s="34"/>
      <x:c r="F1034" s="34"/>
      <x:c r="G1034" s="34"/>
      <x:c r="H1034" s="34"/>
      <x:c r="I1034" s="34"/>
      <x:c r="J1034" s="34"/>
      <x:c r="K1034" s="34"/>
      <x:c r="L1034" s="34"/>
      <x:c r="M1034" s="34"/>
      <x:c r="N1034" s="34"/>
      <x:c r="O1034" s="34"/>
      <x:c r="P1034" s="34"/>
      <x:c r="Q1034" s="34"/>
      <x:c r="R1034" s="34"/>
      <x:c r="S1034" s="34"/>
      <x:c r="T1034" s="34"/>
      <x:c r="U1034" s="34"/>
      <x:c r="V1034" s="34"/>
      <x:c r="W1034" s="34"/>
      <x:c r="X1034" s="34"/>
      <x:c r="Y1034" s="34"/>
      <x:c r="Z1034" s="34"/>
      <x:c r="AA1034" s="34"/>
      <x:c r="AB1034" s="34"/>
      <x:c r="AC1034" s="34"/>
      <x:c r="AD1034" s="34"/>
      <x:c r="AE1034" s="34"/>
      <x:c r="AF1034" s="34"/>
      <x:c r="AG1034" s="34"/>
      <x:c r="AH1034" s="34"/>
      <x:c r="AI1034" s="34"/>
      <x:c r="AJ1034" s="34"/>
      <x:c r="AK1034" s="34"/>
      <x:c r="AL1034" s="34"/>
      <x:c r="AM1034" s="34"/>
      <x:c r="AN1034" s="34"/>
      <x:c r="AO1034" s="34"/>
      <x:c r="AP1034" s="34"/>
      <x:c r="AQ1034" s="34"/>
      <x:c r="AR1034" s="34"/>
      <x:c r="AS1034" s="34"/>
      <x:c r="AT1034" s="34"/>
      <x:c r="AU1034" s="34"/>
      <x:c r="AV1034" s="34"/>
      <x:c r="AW1034" s="34"/>
      <x:c r="AX1034" s="34"/>
      <x:c r="AY1034" s="34"/>
      <x:c r="AZ1034" s="34"/>
      <x:c r="BA1034" s="34"/>
      <x:c r="BB1034" s="34"/>
      <x:c r="BC1034" s="34"/>
      <x:c r="BD1034" s="34"/>
      <x:c r="BE1034" s="34"/>
      <x:c r="BF1034" s="34"/>
      <x:c r="BG1034" s="34"/>
      <x:c r="BH1034" s="34"/>
      <x:c r="BI1034" s="34"/>
      <x:c r="BJ1034" s="34"/>
      <x:c r="BK1034" s="34"/>
      <x:c r="BL1034" s="34"/>
      <x:c r="BM1034" s="34"/>
      <x:c r="BN1034" s="34"/>
      <x:c r="BO1034" s="34"/>
      <x:c r="BP1034" s="34"/>
      <x:c r="BQ1034" s="34"/>
      <x:c r="BR1034" s="34"/>
      <x:c r="BS1034" s="34"/>
      <x:c r="BT1034" s="34"/>
      <x:c r="BU1034" s="34"/>
      <x:c r="BV1034" s="34"/>
      <x:c r="BW1034" s="34"/>
      <x:c r="BX1034" s="34"/>
      <x:c r="BY1034" s="34"/>
      <x:c r="BZ1034" s="34"/>
      <x:c r="CA1034" s="34"/>
      <x:c r="CB1034" s="34"/>
      <x:c r="CC1034" s="34"/>
    </x:row>
    <x:row r="1035">
      <x:c r="A1035" s="34"/>
      <x:c r="B1035" s="34"/>
      <x:c r="C1035" s="34"/>
      <x:c r="D1035" s="34"/>
      <x:c r="E1035" s="34"/>
      <x:c r="F1035" s="34"/>
      <x:c r="G1035" s="34"/>
      <x:c r="H1035" s="34"/>
      <x:c r="I1035" s="34"/>
      <x:c r="J1035" s="34"/>
      <x:c r="K1035" s="34"/>
      <x:c r="L1035" s="34"/>
      <x:c r="M1035" s="34"/>
      <x:c r="N1035" s="34"/>
      <x:c r="O1035" s="34"/>
      <x:c r="P1035" s="34"/>
      <x:c r="Q1035" s="34"/>
      <x:c r="R1035" s="34"/>
      <x:c r="S1035" s="34"/>
      <x:c r="T1035" s="34"/>
      <x:c r="U1035" s="34"/>
      <x:c r="V1035" s="34"/>
      <x:c r="W1035" s="34"/>
      <x:c r="X1035" s="34"/>
      <x:c r="Y1035" s="34"/>
      <x:c r="Z1035" s="34"/>
      <x:c r="AA1035" s="34"/>
      <x:c r="AB1035" s="34"/>
      <x:c r="AC1035" s="34"/>
      <x:c r="AD1035" s="34"/>
      <x:c r="AE1035" s="34"/>
      <x:c r="AF1035" s="34"/>
      <x:c r="AG1035" s="34"/>
      <x:c r="AH1035" s="34"/>
      <x:c r="AI1035" s="34"/>
      <x:c r="AJ1035" s="34"/>
      <x:c r="AK1035" s="34"/>
      <x:c r="AL1035" s="34"/>
      <x:c r="AM1035" s="34"/>
      <x:c r="AN1035" s="34"/>
      <x:c r="AO1035" s="34"/>
      <x:c r="AP1035" s="34"/>
      <x:c r="AQ1035" s="34"/>
      <x:c r="AR1035" s="34"/>
      <x:c r="AS1035" s="34"/>
      <x:c r="AT1035" s="34"/>
      <x:c r="AU1035" s="34"/>
      <x:c r="AV1035" s="34"/>
      <x:c r="AW1035" s="34"/>
      <x:c r="AX1035" s="34"/>
      <x:c r="AY1035" s="34"/>
      <x:c r="AZ1035" s="34"/>
      <x:c r="BA1035" s="34"/>
      <x:c r="BB1035" s="34"/>
      <x:c r="BC1035" s="34"/>
      <x:c r="BD1035" s="34"/>
      <x:c r="BE1035" s="34"/>
      <x:c r="BF1035" s="34"/>
      <x:c r="BG1035" s="34"/>
      <x:c r="BH1035" s="34"/>
      <x:c r="BI1035" s="34"/>
      <x:c r="BJ1035" s="34"/>
      <x:c r="BK1035" s="34"/>
      <x:c r="BL1035" s="34"/>
      <x:c r="BM1035" s="34"/>
      <x:c r="BN1035" s="34"/>
      <x:c r="BO1035" s="34"/>
      <x:c r="BP1035" s="34"/>
      <x:c r="BQ1035" s="34"/>
      <x:c r="BR1035" s="34"/>
      <x:c r="BS1035" s="34"/>
      <x:c r="BT1035" s="34"/>
      <x:c r="BU1035" s="34"/>
      <x:c r="BV1035" s="34"/>
      <x:c r="BW1035" s="34"/>
      <x:c r="BX1035" s="34"/>
      <x:c r="BY1035" s="34"/>
      <x:c r="BZ1035" s="34"/>
      <x:c r="CA1035" s="34"/>
      <x:c r="CB1035" s="34"/>
      <x:c r="CC1035" s="34"/>
    </x:row>
    <x:row r="1036">
      <x:c r="A1036" s="34"/>
      <x:c r="B1036" s="34"/>
      <x:c r="C1036" s="34"/>
      <x:c r="D1036" s="34"/>
      <x:c r="E1036" s="34"/>
      <x:c r="F1036" s="34"/>
      <x:c r="G1036" s="34"/>
      <x:c r="H1036" s="34"/>
      <x:c r="I1036" s="34"/>
      <x:c r="J1036" s="34"/>
      <x:c r="K1036" s="34"/>
      <x:c r="L1036" s="34"/>
      <x:c r="M1036" s="34"/>
      <x:c r="N1036" s="34"/>
      <x:c r="O1036" s="34"/>
      <x:c r="P1036" s="34"/>
      <x:c r="Q1036" s="34"/>
      <x:c r="R1036" s="34"/>
      <x:c r="S1036" s="34"/>
      <x:c r="T1036" s="34"/>
      <x:c r="U1036" s="34"/>
      <x:c r="V1036" s="34"/>
      <x:c r="W1036" s="34"/>
      <x:c r="X1036" s="34"/>
      <x:c r="Y1036" s="34"/>
      <x:c r="Z1036" s="34"/>
      <x:c r="AA1036" s="34"/>
      <x:c r="AB1036" s="34"/>
      <x:c r="AC1036" s="34"/>
      <x:c r="AD1036" s="34"/>
      <x:c r="AE1036" s="34"/>
      <x:c r="AF1036" s="34"/>
      <x:c r="AG1036" s="34"/>
      <x:c r="AH1036" s="34"/>
      <x:c r="AI1036" s="34"/>
      <x:c r="AJ1036" s="34"/>
      <x:c r="AK1036" s="34"/>
      <x:c r="AL1036" s="34"/>
      <x:c r="AM1036" s="34"/>
      <x:c r="AN1036" s="34"/>
      <x:c r="AO1036" s="34"/>
      <x:c r="AP1036" s="34"/>
      <x:c r="AQ1036" s="34"/>
      <x:c r="AR1036" s="34"/>
      <x:c r="AS1036" s="34"/>
      <x:c r="AT1036" s="34"/>
      <x:c r="AU1036" s="34"/>
      <x:c r="AV1036" s="34"/>
      <x:c r="AW1036" s="34"/>
      <x:c r="AX1036" s="34"/>
      <x:c r="AY1036" s="34"/>
      <x:c r="AZ1036" s="34"/>
      <x:c r="BA1036" s="34"/>
      <x:c r="BB1036" s="34"/>
      <x:c r="BC1036" s="34"/>
      <x:c r="BD1036" s="34"/>
      <x:c r="BE1036" s="34"/>
      <x:c r="BF1036" s="34"/>
      <x:c r="BG1036" s="34"/>
      <x:c r="BH1036" s="34"/>
      <x:c r="BI1036" s="34"/>
      <x:c r="BJ1036" s="34"/>
      <x:c r="BK1036" s="34"/>
      <x:c r="BL1036" s="34"/>
      <x:c r="BM1036" s="34"/>
      <x:c r="BN1036" s="34"/>
      <x:c r="BO1036" s="34"/>
      <x:c r="BP1036" s="34"/>
      <x:c r="BQ1036" s="34"/>
      <x:c r="BR1036" s="34"/>
      <x:c r="BS1036" s="34"/>
      <x:c r="BT1036" s="34"/>
      <x:c r="BU1036" s="34"/>
      <x:c r="BV1036" s="34"/>
      <x:c r="BW1036" s="34"/>
      <x:c r="BX1036" s="34"/>
      <x:c r="BY1036" s="34"/>
      <x:c r="BZ1036" s="34"/>
      <x:c r="CA1036" s="34"/>
      <x:c r="CB1036" s="34"/>
      <x:c r="CC1036" s="34"/>
    </x:row>
    <x:row r="1037">
      <x:c r="A1037" s="34"/>
      <x:c r="B1037" s="34"/>
      <x:c r="C1037" s="34"/>
      <x:c r="D1037" s="34"/>
      <x:c r="E1037" s="34"/>
      <x:c r="F1037" s="34"/>
      <x:c r="G1037" s="34"/>
      <x:c r="H1037" s="34"/>
      <x:c r="I1037" s="34"/>
      <x:c r="J1037" s="34"/>
      <x:c r="K1037" s="34"/>
      <x:c r="L1037" s="34"/>
      <x:c r="M1037" s="34"/>
      <x:c r="N1037" s="34"/>
      <x:c r="O1037" s="34"/>
      <x:c r="P1037" s="34"/>
      <x:c r="Q1037" s="34"/>
      <x:c r="R1037" s="34"/>
      <x:c r="S1037" s="34"/>
      <x:c r="T1037" s="34"/>
      <x:c r="U1037" s="34"/>
      <x:c r="V1037" s="34"/>
      <x:c r="W1037" s="34"/>
      <x:c r="X1037" s="34"/>
      <x:c r="Y1037" s="34"/>
      <x:c r="Z1037" s="34"/>
      <x:c r="AA1037" s="34"/>
      <x:c r="AB1037" s="34"/>
      <x:c r="AC1037" s="34"/>
      <x:c r="AD1037" s="34"/>
      <x:c r="AE1037" s="34"/>
      <x:c r="AF1037" s="34"/>
      <x:c r="AG1037" s="34"/>
      <x:c r="AH1037" s="34"/>
      <x:c r="AI1037" s="34"/>
      <x:c r="AJ1037" s="34"/>
      <x:c r="AK1037" s="34"/>
      <x:c r="AL1037" s="34"/>
      <x:c r="AM1037" s="34"/>
      <x:c r="AN1037" s="34"/>
      <x:c r="AO1037" s="34"/>
      <x:c r="AP1037" s="34"/>
      <x:c r="AQ1037" s="34"/>
      <x:c r="AR1037" s="34"/>
      <x:c r="AS1037" s="34"/>
      <x:c r="AT1037" s="34"/>
      <x:c r="AU1037" s="34"/>
      <x:c r="AV1037" s="34"/>
      <x:c r="AW1037" s="34"/>
      <x:c r="AX1037" s="34"/>
      <x:c r="AY1037" s="34"/>
      <x:c r="AZ1037" s="34"/>
      <x:c r="BA1037" s="34"/>
      <x:c r="BB1037" s="34"/>
      <x:c r="BC1037" s="34"/>
      <x:c r="BD1037" s="34"/>
      <x:c r="BE1037" s="34"/>
      <x:c r="BF1037" s="34"/>
      <x:c r="BG1037" s="34"/>
      <x:c r="BH1037" s="34"/>
      <x:c r="BI1037" s="34"/>
      <x:c r="BJ1037" s="34"/>
      <x:c r="BK1037" s="34"/>
      <x:c r="BL1037" s="34"/>
      <x:c r="BM1037" s="34"/>
      <x:c r="BN1037" s="34"/>
      <x:c r="BO1037" s="34"/>
      <x:c r="BP1037" s="34"/>
      <x:c r="BQ1037" s="34"/>
      <x:c r="BR1037" s="34"/>
      <x:c r="BS1037" s="34"/>
      <x:c r="BT1037" s="34"/>
      <x:c r="BU1037" s="34"/>
      <x:c r="BV1037" s="34"/>
      <x:c r="BW1037" s="34"/>
      <x:c r="BX1037" s="34"/>
      <x:c r="BY1037" s="34"/>
      <x:c r="BZ1037" s="34"/>
      <x:c r="CA1037" s="34"/>
      <x:c r="CB1037" s="34"/>
      <x:c r="CC1037" s="34"/>
    </x:row>
    <x:row r="1038">
      <x:c r="A1038" s="34"/>
      <x:c r="B1038" s="34"/>
      <x:c r="C1038" s="34"/>
      <x:c r="D1038" s="34"/>
      <x:c r="E1038" s="34"/>
      <x:c r="F1038" s="34"/>
      <x:c r="G1038" s="34"/>
      <x:c r="H1038" s="34"/>
      <x:c r="I1038" s="34"/>
      <x:c r="J1038" s="34"/>
      <x:c r="K1038" s="34"/>
      <x:c r="L1038" s="34"/>
      <x:c r="M1038" s="34"/>
      <x:c r="N1038" s="34"/>
      <x:c r="O1038" s="34"/>
      <x:c r="P1038" s="34"/>
      <x:c r="Q1038" s="34"/>
      <x:c r="R1038" s="34"/>
      <x:c r="S1038" s="34"/>
      <x:c r="T1038" s="34"/>
      <x:c r="U1038" s="34"/>
      <x:c r="V1038" s="34"/>
      <x:c r="W1038" s="34"/>
      <x:c r="X1038" s="34"/>
      <x:c r="Y1038" s="34"/>
      <x:c r="Z1038" s="34"/>
      <x:c r="AA1038" s="34"/>
      <x:c r="AB1038" s="34"/>
      <x:c r="AC1038" s="34"/>
      <x:c r="AD1038" s="34"/>
      <x:c r="AE1038" s="34"/>
      <x:c r="AF1038" s="34"/>
      <x:c r="AG1038" s="34"/>
      <x:c r="AH1038" s="34"/>
      <x:c r="AI1038" s="34"/>
      <x:c r="AJ1038" s="34"/>
      <x:c r="AK1038" s="34"/>
      <x:c r="AL1038" s="34"/>
      <x:c r="AM1038" s="34"/>
      <x:c r="AN1038" s="34"/>
      <x:c r="AO1038" s="34"/>
      <x:c r="AP1038" s="34"/>
      <x:c r="AQ1038" s="34"/>
      <x:c r="AR1038" s="34"/>
      <x:c r="AS1038" s="34"/>
      <x:c r="AT1038" s="34"/>
      <x:c r="AU1038" s="34"/>
      <x:c r="AV1038" s="34"/>
      <x:c r="AW1038" s="34"/>
      <x:c r="AX1038" s="34"/>
      <x:c r="AY1038" s="34"/>
      <x:c r="AZ1038" s="34"/>
      <x:c r="BA1038" s="34"/>
      <x:c r="BB1038" s="34"/>
      <x:c r="BC1038" s="34"/>
      <x:c r="BD1038" s="34"/>
      <x:c r="BE1038" s="34"/>
      <x:c r="BF1038" s="34"/>
      <x:c r="BG1038" s="34"/>
      <x:c r="BH1038" s="34"/>
      <x:c r="BI1038" s="34"/>
      <x:c r="BJ1038" s="34"/>
      <x:c r="BK1038" s="34"/>
      <x:c r="BL1038" s="34"/>
      <x:c r="BM1038" s="34"/>
      <x:c r="BN1038" s="34"/>
      <x:c r="BO1038" s="34"/>
      <x:c r="BP1038" s="34"/>
      <x:c r="BQ1038" s="34"/>
      <x:c r="BR1038" s="34"/>
      <x:c r="BS1038" s="34"/>
      <x:c r="BT1038" s="34"/>
      <x:c r="BU1038" s="34"/>
      <x:c r="BV1038" s="34"/>
      <x:c r="BW1038" s="34"/>
      <x:c r="BX1038" s="34"/>
      <x:c r="BY1038" s="34"/>
      <x:c r="BZ1038" s="34"/>
      <x:c r="CA1038" s="34"/>
      <x:c r="CB1038" s="34"/>
      <x:c r="CC1038" s="34"/>
    </x:row>
    <x:row r="1039">
      <x:c r="A1039" s="34"/>
      <x:c r="B1039" s="34"/>
      <x:c r="C1039" s="34"/>
      <x:c r="D1039" s="34"/>
      <x:c r="E1039" s="34"/>
      <x:c r="F1039" s="34"/>
      <x:c r="G1039" s="34"/>
      <x:c r="H1039" s="34"/>
      <x:c r="I1039" s="34"/>
      <x:c r="J1039" s="34"/>
      <x:c r="K1039" s="34"/>
      <x:c r="L1039" s="34"/>
      <x:c r="M1039" s="34"/>
      <x:c r="N1039" s="34"/>
      <x:c r="O1039" s="34"/>
      <x:c r="P1039" s="34"/>
      <x:c r="Q1039" s="34"/>
      <x:c r="R1039" s="34"/>
      <x:c r="S1039" s="34"/>
      <x:c r="T1039" s="34"/>
      <x:c r="U1039" s="34"/>
      <x:c r="V1039" s="34"/>
      <x:c r="W1039" s="34"/>
      <x:c r="X1039" s="34"/>
      <x:c r="Y1039" s="34"/>
      <x:c r="Z1039" s="34"/>
      <x:c r="AA1039" s="34"/>
      <x:c r="AB1039" s="34"/>
      <x:c r="AC1039" s="34"/>
      <x:c r="AD1039" s="34"/>
      <x:c r="AE1039" s="34"/>
      <x:c r="AF1039" s="34"/>
      <x:c r="AG1039" s="34"/>
      <x:c r="AH1039" s="34"/>
      <x:c r="AI1039" s="34"/>
      <x:c r="AJ1039" s="34"/>
      <x:c r="AK1039" s="34"/>
      <x:c r="AL1039" s="34"/>
      <x:c r="AM1039" s="34"/>
      <x:c r="AN1039" s="34"/>
      <x:c r="AO1039" s="34"/>
      <x:c r="AP1039" s="34"/>
      <x:c r="AQ1039" s="34"/>
      <x:c r="AR1039" s="34"/>
      <x:c r="AS1039" s="34"/>
      <x:c r="AT1039" s="34"/>
      <x:c r="AU1039" s="34"/>
      <x:c r="AV1039" s="34"/>
      <x:c r="AW1039" s="34"/>
      <x:c r="AX1039" s="34"/>
      <x:c r="AY1039" s="34"/>
      <x:c r="AZ1039" s="34"/>
      <x:c r="BA1039" s="34"/>
      <x:c r="BB1039" s="34"/>
      <x:c r="BC1039" s="34"/>
      <x:c r="BD1039" s="34"/>
      <x:c r="BE1039" s="34"/>
      <x:c r="BF1039" s="34"/>
      <x:c r="BG1039" s="34"/>
      <x:c r="BH1039" s="34"/>
      <x:c r="BI1039" s="34"/>
      <x:c r="BJ1039" s="34"/>
      <x:c r="BK1039" s="34"/>
      <x:c r="BL1039" s="34"/>
      <x:c r="BM1039" s="34"/>
      <x:c r="BN1039" s="34"/>
      <x:c r="BO1039" s="34"/>
      <x:c r="BP1039" s="34"/>
      <x:c r="BQ1039" s="34"/>
      <x:c r="BR1039" s="34"/>
      <x:c r="BS1039" s="34"/>
      <x:c r="BT1039" s="34"/>
      <x:c r="BU1039" s="34"/>
      <x:c r="BV1039" s="34"/>
      <x:c r="BW1039" s="34"/>
      <x:c r="BX1039" s="34"/>
      <x:c r="BY1039" s="34"/>
      <x:c r="BZ1039" s="34"/>
      <x:c r="CA1039" s="34"/>
      <x:c r="CB1039" s="34"/>
      <x:c r="CC1039" s="34"/>
    </x:row>
    <x:row r="1040">
      <x:c r="A1040" s="34"/>
      <x:c r="B1040" s="34"/>
      <x:c r="C1040" s="34"/>
      <x:c r="D1040" s="34"/>
      <x:c r="E1040" s="34"/>
      <x:c r="F1040" s="34"/>
      <x:c r="G1040" s="34"/>
      <x:c r="H1040" s="34"/>
      <x:c r="I1040" s="34"/>
      <x:c r="J1040" s="34"/>
      <x:c r="K1040" s="34"/>
      <x:c r="L1040" s="34"/>
      <x:c r="M1040" s="34"/>
      <x:c r="N1040" s="34"/>
      <x:c r="O1040" s="34"/>
      <x:c r="P1040" s="34"/>
      <x:c r="Q1040" s="34"/>
      <x:c r="R1040" s="34"/>
      <x:c r="S1040" s="34"/>
      <x:c r="T1040" s="34"/>
      <x:c r="U1040" s="34"/>
      <x:c r="V1040" s="34"/>
      <x:c r="W1040" s="34"/>
      <x:c r="X1040" s="34"/>
      <x:c r="Y1040" s="34"/>
      <x:c r="Z1040" s="34"/>
      <x:c r="AA1040" s="34"/>
      <x:c r="AB1040" s="34"/>
      <x:c r="AC1040" s="34"/>
      <x:c r="AD1040" s="34"/>
      <x:c r="AE1040" s="34"/>
      <x:c r="AF1040" s="34"/>
      <x:c r="AG1040" s="34"/>
      <x:c r="AH1040" s="34"/>
      <x:c r="AI1040" s="34"/>
      <x:c r="AJ1040" s="34"/>
      <x:c r="AK1040" s="34"/>
      <x:c r="AL1040" s="34"/>
      <x:c r="AM1040" s="34"/>
      <x:c r="AN1040" s="34"/>
      <x:c r="AO1040" s="34"/>
      <x:c r="AP1040" s="34"/>
      <x:c r="AQ1040" s="34"/>
      <x:c r="AR1040" s="34"/>
      <x:c r="AS1040" s="34"/>
      <x:c r="AT1040" s="34"/>
      <x:c r="AU1040" s="34"/>
      <x:c r="AV1040" s="34"/>
      <x:c r="AW1040" s="34"/>
      <x:c r="AX1040" s="34"/>
      <x:c r="AY1040" s="34"/>
      <x:c r="AZ1040" s="34"/>
      <x:c r="BA1040" s="34"/>
      <x:c r="BB1040" s="34"/>
      <x:c r="BC1040" s="34"/>
      <x:c r="BD1040" s="34"/>
      <x:c r="BE1040" s="34"/>
      <x:c r="BF1040" s="34"/>
      <x:c r="BG1040" s="34"/>
      <x:c r="BH1040" s="34"/>
      <x:c r="BI1040" s="34"/>
      <x:c r="BJ1040" s="34"/>
      <x:c r="BK1040" s="34"/>
      <x:c r="BL1040" s="34"/>
      <x:c r="BM1040" s="34"/>
      <x:c r="BN1040" s="34"/>
      <x:c r="BO1040" s="34"/>
      <x:c r="BP1040" s="34"/>
      <x:c r="BQ1040" s="34"/>
      <x:c r="BR1040" s="34"/>
      <x:c r="BS1040" s="34"/>
      <x:c r="BT1040" s="34"/>
      <x:c r="BU1040" s="34"/>
      <x:c r="BV1040" s="34"/>
      <x:c r="BW1040" s="34"/>
      <x:c r="BX1040" s="34"/>
      <x:c r="BY1040" s="34"/>
      <x:c r="BZ1040" s="34"/>
      <x:c r="CA1040" s="34"/>
      <x:c r="CB1040" s="34"/>
      <x:c r="CC1040" s="34"/>
    </x:row>
    <x:row r="1041" ht="28" customHeight="1">
      <x:c r="A1041" s="7" t="str">
        <x:v>최악 순위</x:v>
      </x:c>
      <x:c r="B1041" s="7" t="str">
        <x:v>원금손실(백만원)</x:v>
      </x:c>
      <x:c r="C1041" s="34"/>
      <x:c r="D1041" s="34"/>
      <x:c r="E1041" s="34"/>
      <x:c r="F1041" s="34"/>
      <x:c r="G1041" s="34"/>
      <x:c r="H1041" s="34"/>
      <x:c r="I1041" s="34"/>
      <x:c r="J1041" s="34"/>
      <x:c r="K1041" s="34"/>
      <x:c r="L1041" s="34"/>
      <x:c r="M1041" s="34"/>
      <x:c r="N1041" s="34"/>
      <x:c r="O1041" s="34"/>
      <x:c r="P1041" s="34"/>
      <x:c r="Q1041" s="34"/>
      <x:c r="R1041" s="34"/>
      <x:c r="S1041" s="34"/>
      <x:c r="T1041" s="34"/>
      <x:c r="U1041" s="34"/>
      <x:c r="V1041" s="34"/>
      <x:c r="W1041" s="34"/>
      <x:c r="X1041" s="34"/>
      <x:c r="Y1041" s="34"/>
      <x:c r="Z1041" s="34"/>
      <x:c r="AA1041" s="34"/>
      <x:c r="AB1041" s="34"/>
      <x:c r="AC1041" s="34"/>
      <x:c r="AD1041" s="34"/>
      <x:c r="AE1041" s="34"/>
      <x:c r="AF1041" s="34"/>
      <x:c r="AG1041" s="34"/>
      <x:c r="AH1041" s="34"/>
      <x:c r="AI1041" s="34"/>
      <x:c r="AJ1041" s="34"/>
      <x:c r="AK1041" s="34"/>
      <x:c r="AL1041" s="34"/>
      <x:c r="AM1041" s="34"/>
      <x:c r="AN1041" s="34"/>
      <x:c r="AO1041" s="34"/>
      <x:c r="AP1041" s="34"/>
      <x:c r="AQ1041" s="34"/>
      <x:c r="AR1041" s="34"/>
      <x:c r="AS1041" s="34"/>
      <x:c r="AT1041" s="34"/>
      <x:c r="AU1041" s="34"/>
      <x:c r="AV1041" s="34"/>
      <x:c r="AW1041" s="34"/>
      <x:c r="AX1041" s="34"/>
      <x:c r="AY1041" s="34"/>
      <x:c r="AZ1041" s="34"/>
      <x:c r="BA1041" s="34"/>
      <x:c r="BB1041" s="34"/>
      <x:c r="BC1041" s="34"/>
      <x:c r="BD1041" s="34"/>
      <x:c r="BE1041" s="34"/>
      <x:c r="BF1041" s="34"/>
      <x:c r="BG1041" s="34"/>
      <x:c r="BH1041" s="34"/>
      <x:c r="BI1041" s="34"/>
      <x:c r="BJ1041" s="34"/>
      <x:c r="BK1041" s="34"/>
      <x:c r="BL1041" s="34"/>
      <x:c r="BM1041" s="34"/>
      <x:c r="BN1041" s="34"/>
      <x:c r="BO1041" s="34"/>
      <x:c r="BP1041" s="34"/>
      <x:c r="BQ1041" s="34"/>
      <x:c r="BR1041" s="34"/>
      <x:c r="BS1041" s="34"/>
      <x:c r="BT1041" s="34"/>
      <x:c r="BU1041" s="34"/>
      <x:c r="BV1041" s="34"/>
      <x:c r="BW1041" s="34"/>
      <x:c r="BX1041" s="34"/>
      <x:c r="BY1041" s="34"/>
      <x:c r="BZ1041" s="34"/>
      <x:c r="CA1041" s="34"/>
      <x:c r="CB1041" s="34"/>
      <x:c r="CC1041" s="34"/>
    </x:row>
    <x:row r="1042">
      <x:c r="A1042" s="34" t="n">
        <x:v>1</x:v>
      </x:c>
      <x:c r="B1042" s="34" t="n">
        <x:f>LARGE($G$25:$G$1024,A1042)</x:f>
        <x:v>1800</x:v>
      </x:c>
      <x:c r="C1042" s="34"/>
      <x:c r="D1042" s="34"/>
      <x:c r="E1042" s="34"/>
      <x:c r="F1042" s="34"/>
      <x:c r="G1042" s="34"/>
      <x:c r="H1042" s="34"/>
      <x:c r="I1042" s="34"/>
      <x:c r="J1042" s="34"/>
      <x:c r="K1042" s="34"/>
      <x:c r="L1042" s="34"/>
      <x:c r="M1042" s="34"/>
      <x:c r="N1042" s="34"/>
      <x:c r="O1042" s="34"/>
      <x:c r="P1042" s="34"/>
      <x:c r="Q1042" s="34"/>
      <x:c r="R1042" s="34"/>
      <x:c r="S1042" s="34"/>
      <x:c r="T1042" s="34"/>
      <x:c r="U1042" s="34"/>
      <x:c r="V1042" s="34"/>
      <x:c r="W1042" s="34"/>
      <x:c r="X1042" s="34"/>
      <x:c r="Y1042" s="34"/>
      <x:c r="Z1042" s="34"/>
      <x:c r="AA1042" s="34"/>
      <x:c r="AB1042" s="34"/>
      <x:c r="AC1042" s="34"/>
      <x:c r="AD1042" s="34"/>
      <x:c r="AE1042" s="34"/>
      <x:c r="AF1042" s="34"/>
      <x:c r="AG1042" s="34"/>
      <x:c r="AH1042" s="34"/>
      <x:c r="AI1042" s="34"/>
      <x:c r="AJ1042" s="34"/>
      <x:c r="AK1042" s="34"/>
      <x:c r="AL1042" s="34"/>
      <x:c r="AM1042" s="34"/>
      <x:c r="AN1042" s="34"/>
      <x:c r="AO1042" s="34"/>
      <x:c r="AP1042" s="34"/>
      <x:c r="AQ1042" s="34"/>
      <x:c r="AR1042" s="34"/>
      <x:c r="AS1042" s="34"/>
      <x:c r="AT1042" s="34"/>
      <x:c r="AU1042" s="34"/>
      <x:c r="AV1042" s="34"/>
      <x:c r="AW1042" s="34"/>
      <x:c r="AX1042" s="34"/>
      <x:c r="AY1042" s="34"/>
      <x:c r="AZ1042" s="34"/>
      <x:c r="BA1042" s="34"/>
      <x:c r="BB1042" s="34"/>
      <x:c r="BC1042" s="34"/>
      <x:c r="BD1042" s="34"/>
      <x:c r="BE1042" s="34"/>
      <x:c r="BF1042" s="34"/>
      <x:c r="BG1042" s="34"/>
      <x:c r="BH1042" s="34"/>
      <x:c r="BI1042" s="34"/>
      <x:c r="BJ1042" s="34"/>
      <x:c r="BK1042" s="34"/>
      <x:c r="BL1042" s="34"/>
      <x:c r="BM1042" s="34"/>
      <x:c r="BN1042" s="34"/>
      <x:c r="BO1042" s="34"/>
      <x:c r="BP1042" s="34"/>
      <x:c r="BQ1042" s="34"/>
      <x:c r="BR1042" s="34"/>
      <x:c r="BS1042" s="34"/>
      <x:c r="BT1042" s="34"/>
      <x:c r="BU1042" s="34"/>
      <x:c r="BV1042" s="34"/>
      <x:c r="BW1042" s="34"/>
      <x:c r="BX1042" s="34"/>
      <x:c r="BY1042" s="34"/>
      <x:c r="BZ1042" s="34"/>
      <x:c r="CA1042" s="34"/>
      <x:c r="CB1042" s="34"/>
      <x:c r="CC1042" s="34"/>
    </x:row>
    <x:row r="1043">
      <x:c r="A1043" s="34" t="n">
        <x:v>2</x:v>
      </x:c>
      <x:c r="B1043" s="34" t="n">
        <x:f>LARGE($G$25:$G$1024,A1043)</x:f>
        <x:v>1800</x:v>
      </x:c>
      <x:c r="C1043" s="34"/>
      <x:c r="D1043" s="34"/>
      <x:c r="E1043" s="34"/>
      <x:c r="F1043" s="34"/>
      <x:c r="G1043" s="34"/>
      <x:c r="H1043" s="34"/>
      <x:c r="I1043" s="34"/>
      <x:c r="J1043" s="34"/>
      <x:c r="K1043" s="34"/>
      <x:c r="L1043" s="34"/>
      <x:c r="M1043" s="34"/>
      <x:c r="N1043" s="34"/>
      <x:c r="O1043" s="34"/>
      <x:c r="P1043" s="34"/>
      <x:c r="Q1043" s="34"/>
      <x:c r="R1043" s="34"/>
      <x:c r="S1043" s="34"/>
      <x:c r="T1043" s="34"/>
      <x:c r="U1043" s="34"/>
      <x:c r="V1043" s="34"/>
      <x:c r="W1043" s="34"/>
      <x:c r="X1043" s="34"/>
      <x:c r="Y1043" s="34"/>
      <x:c r="Z1043" s="34"/>
      <x:c r="AA1043" s="34"/>
      <x:c r="AB1043" s="34"/>
      <x:c r="AC1043" s="34"/>
      <x:c r="AD1043" s="34"/>
      <x:c r="AE1043" s="34"/>
      <x:c r="AF1043" s="34"/>
      <x:c r="AG1043" s="34"/>
      <x:c r="AH1043" s="34"/>
      <x:c r="AI1043" s="34"/>
      <x:c r="AJ1043" s="34"/>
      <x:c r="AK1043" s="34"/>
      <x:c r="AL1043" s="34"/>
      <x:c r="AM1043" s="34"/>
      <x:c r="AN1043" s="34"/>
      <x:c r="AO1043" s="34"/>
      <x:c r="AP1043" s="34"/>
      <x:c r="AQ1043" s="34"/>
      <x:c r="AR1043" s="34"/>
      <x:c r="AS1043" s="34"/>
      <x:c r="AT1043" s="34"/>
      <x:c r="AU1043" s="34"/>
      <x:c r="AV1043" s="34"/>
      <x:c r="AW1043" s="34"/>
      <x:c r="AX1043" s="34"/>
      <x:c r="AY1043" s="34"/>
      <x:c r="AZ1043" s="34"/>
      <x:c r="BA1043" s="34"/>
      <x:c r="BB1043" s="34"/>
      <x:c r="BC1043" s="34"/>
      <x:c r="BD1043" s="34"/>
      <x:c r="BE1043" s="34"/>
      <x:c r="BF1043" s="34"/>
      <x:c r="BG1043" s="34"/>
      <x:c r="BH1043" s="34"/>
      <x:c r="BI1043" s="34"/>
      <x:c r="BJ1043" s="34"/>
      <x:c r="BK1043" s="34"/>
      <x:c r="BL1043" s="34"/>
      <x:c r="BM1043" s="34"/>
      <x:c r="BN1043" s="34"/>
      <x:c r="BO1043" s="34"/>
      <x:c r="BP1043" s="34"/>
      <x:c r="BQ1043" s="34"/>
      <x:c r="BR1043" s="34"/>
      <x:c r="BS1043" s="34"/>
      <x:c r="BT1043" s="34"/>
      <x:c r="BU1043" s="34"/>
      <x:c r="BV1043" s="34"/>
      <x:c r="BW1043" s="34"/>
      <x:c r="BX1043" s="34"/>
      <x:c r="BY1043" s="34"/>
      <x:c r="BZ1043" s="34"/>
      <x:c r="CA1043" s="34"/>
      <x:c r="CB1043" s="34"/>
      <x:c r="CC1043" s="34"/>
    </x:row>
    <x:row r="1044">
      <x:c r="A1044" s="34" t="n">
        <x:v>3</x:v>
      </x:c>
      <x:c r="B1044" s="34" t="n">
        <x:f>LARGE($G$25:$G$1024,A1044)</x:f>
        <x:v>1600</x:v>
      </x:c>
      <x:c r="C1044" s="34"/>
      <x:c r="D1044" s="34"/>
      <x:c r="E1044" s="34"/>
      <x:c r="F1044" s="34"/>
      <x:c r="G1044" s="34"/>
      <x:c r="H1044" s="34"/>
      <x:c r="I1044" s="34"/>
      <x:c r="J1044" s="34"/>
      <x:c r="K1044" s="34"/>
      <x:c r="L1044" s="34"/>
      <x:c r="M1044" s="34"/>
      <x:c r="N1044" s="34"/>
      <x:c r="O1044" s="34"/>
      <x:c r="P1044" s="34"/>
      <x:c r="Q1044" s="34"/>
      <x:c r="R1044" s="34"/>
      <x:c r="S1044" s="34"/>
      <x:c r="T1044" s="34"/>
      <x:c r="U1044" s="34"/>
      <x:c r="V1044" s="34"/>
      <x:c r="W1044" s="34"/>
      <x:c r="X1044" s="34"/>
      <x:c r="Y1044" s="34"/>
      <x:c r="Z1044" s="34"/>
      <x:c r="AA1044" s="34"/>
      <x:c r="AB1044" s="34"/>
      <x:c r="AC1044" s="34"/>
      <x:c r="AD1044" s="34"/>
      <x:c r="AE1044" s="34"/>
      <x:c r="AF1044" s="34"/>
      <x:c r="AG1044" s="34"/>
      <x:c r="AH1044" s="34"/>
      <x:c r="AI1044" s="34"/>
      <x:c r="AJ1044" s="34"/>
      <x:c r="AK1044" s="34"/>
      <x:c r="AL1044" s="34"/>
      <x:c r="AM1044" s="34"/>
      <x:c r="AN1044" s="34"/>
      <x:c r="AO1044" s="34"/>
      <x:c r="AP1044" s="34"/>
      <x:c r="AQ1044" s="34"/>
      <x:c r="AR1044" s="34"/>
      <x:c r="AS1044" s="34"/>
      <x:c r="AT1044" s="34"/>
      <x:c r="AU1044" s="34"/>
      <x:c r="AV1044" s="34"/>
      <x:c r="AW1044" s="34"/>
      <x:c r="AX1044" s="34"/>
      <x:c r="AY1044" s="34"/>
      <x:c r="AZ1044" s="34"/>
      <x:c r="BA1044" s="34"/>
      <x:c r="BB1044" s="34"/>
      <x:c r="BC1044" s="34"/>
      <x:c r="BD1044" s="34"/>
      <x:c r="BE1044" s="34"/>
      <x:c r="BF1044" s="34"/>
      <x:c r="BG1044" s="34"/>
      <x:c r="BH1044" s="34"/>
      <x:c r="BI1044" s="34"/>
      <x:c r="BJ1044" s="34"/>
      <x:c r="BK1044" s="34"/>
      <x:c r="BL1044" s="34"/>
      <x:c r="BM1044" s="34"/>
      <x:c r="BN1044" s="34"/>
      <x:c r="BO1044" s="34"/>
      <x:c r="BP1044" s="34"/>
      <x:c r="BQ1044" s="34"/>
      <x:c r="BR1044" s="34"/>
      <x:c r="BS1044" s="34"/>
      <x:c r="BT1044" s="34"/>
      <x:c r="BU1044" s="34"/>
      <x:c r="BV1044" s="34"/>
      <x:c r="BW1044" s="34"/>
      <x:c r="BX1044" s="34"/>
      <x:c r="BY1044" s="34"/>
      <x:c r="BZ1044" s="34"/>
      <x:c r="CA1044" s="34"/>
      <x:c r="CB1044" s="34"/>
      <x:c r="CC1044" s="34"/>
    </x:row>
    <x:row r="1045">
      <x:c r="A1045" s="34" t="n">
        <x:v>4</x:v>
      </x:c>
      <x:c r="B1045" s="34" t="n">
        <x:f>LARGE($G$25:$G$1024,A1045)</x:f>
        <x:v>1400.0000000000002</x:v>
      </x:c>
      <x:c r="C1045" s="34"/>
      <x:c r="D1045" s="34"/>
      <x:c r="E1045" s="34"/>
      <x:c r="F1045" s="34"/>
      <x:c r="G1045" s="34"/>
      <x:c r="H1045" s="34"/>
      <x:c r="I1045" s="34"/>
      <x:c r="J1045" s="34"/>
      <x:c r="K1045" s="34"/>
      <x:c r="L1045" s="34"/>
      <x:c r="M1045" s="34"/>
      <x:c r="N1045" s="34"/>
      <x:c r="O1045" s="34"/>
      <x:c r="P1045" s="34"/>
      <x:c r="Q1045" s="34"/>
      <x:c r="R1045" s="34"/>
      <x:c r="S1045" s="34"/>
      <x:c r="T1045" s="34"/>
      <x:c r="U1045" s="34"/>
      <x:c r="V1045" s="34"/>
      <x:c r="W1045" s="34"/>
      <x:c r="X1045" s="34"/>
      <x:c r="Y1045" s="34"/>
      <x:c r="Z1045" s="34"/>
      <x:c r="AA1045" s="34"/>
      <x:c r="AB1045" s="34"/>
      <x:c r="AC1045" s="34"/>
      <x:c r="AD1045" s="34"/>
      <x:c r="AE1045" s="34"/>
      <x:c r="AF1045" s="34"/>
      <x:c r="AG1045" s="34"/>
      <x:c r="AH1045" s="34"/>
      <x:c r="AI1045" s="34"/>
      <x:c r="AJ1045" s="34"/>
      <x:c r="AK1045" s="34"/>
      <x:c r="AL1045" s="34"/>
      <x:c r="AM1045" s="34"/>
      <x:c r="AN1045" s="34"/>
      <x:c r="AO1045" s="34"/>
      <x:c r="AP1045" s="34"/>
      <x:c r="AQ1045" s="34"/>
      <x:c r="AR1045" s="34"/>
      <x:c r="AS1045" s="34"/>
      <x:c r="AT1045" s="34"/>
      <x:c r="AU1045" s="34"/>
      <x:c r="AV1045" s="34"/>
      <x:c r="AW1045" s="34"/>
      <x:c r="AX1045" s="34"/>
      <x:c r="AY1045" s="34"/>
      <x:c r="AZ1045" s="34"/>
      <x:c r="BA1045" s="34"/>
      <x:c r="BB1045" s="34"/>
      <x:c r="BC1045" s="34"/>
      <x:c r="BD1045" s="34"/>
      <x:c r="BE1045" s="34"/>
      <x:c r="BF1045" s="34"/>
      <x:c r="BG1045" s="34"/>
      <x:c r="BH1045" s="34"/>
      <x:c r="BI1045" s="34"/>
      <x:c r="BJ1045" s="34"/>
      <x:c r="BK1045" s="34"/>
      <x:c r="BL1045" s="34"/>
      <x:c r="BM1045" s="34"/>
      <x:c r="BN1045" s="34"/>
      <x:c r="BO1045" s="34"/>
      <x:c r="BP1045" s="34"/>
      <x:c r="BQ1045" s="34"/>
      <x:c r="BR1045" s="34"/>
      <x:c r="BS1045" s="34"/>
      <x:c r="BT1045" s="34"/>
      <x:c r="BU1045" s="34"/>
      <x:c r="BV1045" s="34"/>
      <x:c r="BW1045" s="34"/>
      <x:c r="BX1045" s="34"/>
      <x:c r="BY1045" s="34"/>
      <x:c r="BZ1045" s="34"/>
      <x:c r="CA1045" s="34"/>
      <x:c r="CB1045" s="34"/>
      <x:c r="CC1045" s="34"/>
    </x:row>
    <x:row r="1046">
      <x:c r="A1046" s="34" t="n">
        <x:v>5</x:v>
      </x:c>
      <x:c r="B1046" s="34" t="n">
        <x:f>LARGE($G$25:$G$1024,A1046)</x:f>
        <x:v>1400.0000000000002</x:v>
      </x:c>
      <x:c r="C1046" s="34"/>
      <x:c r="D1046" s="34"/>
      <x:c r="E1046" s="34"/>
      <x:c r="F1046" s="34"/>
      <x:c r="G1046" s="34"/>
      <x:c r="H1046" s="34"/>
      <x:c r="I1046" s="34"/>
      <x:c r="J1046" s="34"/>
      <x:c r="K1046" s="34"/>
      <x:c r="L1046" s="34"/>
      <x:c r="M1046" s="34"/>
      <x:c r="N1046" s="34"/>
      <x:c r="O1046" s="34"/>
      <x:c r="P1046" s="34"/>
      <x:c r="Q1046" s="34"/>
      <x:c r="R1046" s="34"/>
      <x:c r="S1046" s="34"/>
      <x:c r="T1046" s="34"/>
      <x:c r="U1046" s="34"/>
      <x:c r="V1046" s="34"/>
      <x:c r="W1046" s="34"/>
      <x:c r="X1046" s="34"/>
      <x:c r="Y1046" s="34"/>
      <x:c r="Z1046" s="34"/>
      <x:c r="AA1046" s="34"/>
      <x:c r="AB1046" s="34"/>
      <x:c r="AC1046" s="34"/>
      <x:c r="AD1046" s="34"/>
      <x:c r="AE1046" s="34"/>
      <x:c r="AF1046" s="34"/>
      <x:c r="AG1046" s="34"/>
      <x:c r="AH1046" s="34"/>
      <x:c r="AI1046" s="34"/>
      <x:c r="AJ1046" s="34"/>
      <x:c r="AK1046" s="34"/>
      <x:c r="AL1046" s="34"/>
      <x:c r="AM1046" s="34"/>
      <x:c r="AN1046" s="34"/>
      <x:c r="AO1046" s="34"/>
      <x:c r="AP1046" s="34"/>
      <x:c r="AQ1046" s="34"/>
      <x:c r="AR1046" s="34"/>
      <x:c r="AS1046" s="34"/>
      <x:c r="AT1046" s="34"/>
      <x:c r="AU1046" s="34"/>
      <x:c r="AV1046" s="34"/>
      <x:c r="AW1046" s="34"/>
      <x:c r="AX1046" s="34"/>
      <x:c r="AY1046" s="34"/>
      <x:c r="AZ1046" s="34"/>
      <x:c r="BA1046" s="34"/>
      <x:c r="BB1046" s="34"/>
      <x:c r="BC1046" s="34"/>
      <x:c r="BD1046" s="34"/>
      <x:c r="BE1046" s="34"/>
      <x:c r="BF1046" s="34"/>
      <x:c r="BG1046" s="34"/>
      <x:c r="BH1046" s="34"/>
      <x:c r="BI1046" s="34"/>
      <x:c r="BJ1046" s="34"/>
      <x:c r="BK1046" s="34"/>
      <x:c r="BL1046" s="34"/>
      <x:c r="BM1046" s="34"/>
      <x:c r="BN1046" s="34"/>
      <x:c r="BO1046" s="34"/>
      <x:c r="BP1046" s="34"/>
      <x:c r="BQ1046" s="34"/>
      <x:c r="BR1046" s="34"/>
      <x:c r="BS1046" s="34"/>
      <x:c r="BT1046" s="34"/>
      <x:c r="BU1046" s="34"/>
      <x:c r="BV1046" s="34"/>
      <x:c r="BW1046" s="34"/>
      <x:c r="BX1046" s="34"/>
      <x:c r="BY1046" s="34"/>
      <x:c r="BZ1046" s="34"/>
      <x:c r="CA1046" s="34"/>
      <x:c r="CB1046" s="34"/>
      <x:c r="CC1046" s="34"/>
    </x:row>
    <x:row r="1047">
      <x:c r="A1047" s="34" t="n">
        <x:v>6</x:v>
      </x:c>
      <x:c r="B1047" s="34" t="n">
        <x:f>LARGE($G$25:$G$1024,A1047)</x:f>
        <x:v>1400.0000000000002</x:v>
      </x:c>
      <x:c r="C1047" s="34"/>
      <x:c r="D1047" s="34"/>
      <x:c r="E1047" s="34"/>
      <x:c r="F1047" s="34"/>
      <x:c r="G1047" s="34"/>
      <x:c r="H1047" s="34"/>
      <x:c r="I1047" s="34"/>
      <x:c r="J1047" s="34"/>
      <x:c r="K1047" s="34"/>
      <x:c r="L1047" s="34"/>
      <x:c r="M1047" s="34"/>
      <x:c r="N1047" s="34"/>
      <x:c r="O1047" s="34"/>
      <x:c r="P1047" s="34"/>
      <x:c r="Q1047" s="34"/>
      <x:c r="R1047" s="34"/>
      <x:c r="S1047" s="34"/>
      <x:c r="T1047" s="34"/>
      <x:c r="U1047" s="34"/>
      <x:c r="V1047" s="34"/>
      <x:c r="W1047" s="34"/>
      <x:c r="X1047" s="34"/>
      <x:c r="Y1047" s="34"/>
      <x:c r="Z1047" s="34"/>
      <x:c r="AA1047" s="34"/>
      <x:c r="AB1047" s="34"/>
      <x:c r="AC1047" s="34"/>
      <x:c r="AD1047" s="34"/>
      <x:c r="AE1047" s="34"/>
      <x:c r="AF1047" s="34"/>
      <x:c r="AG1047" s="34"/>
      <x:c r="AH1047" s="34"/>
      <x:c r="AI1047" s="34"/>
      <x:c r="AJ1047" s="34"/>
      <x:c r="AK1047" s="34"/>
      <x:c r="AL1047" s="34"/>
      <x:c r="AM1047" s="34"/>
      <x:c r="AN1047" s="34"/>
      <x:c r="AO1047" s="34"/>
      <x:c r="AP1047" s="34"/>
      <x:c r="AQ1047" s="34"/>
      <x:c r="AR1047" s="34"/>
      <x:c r="AS1047" s="34"/>
      <x:c r="AT1047" s="34"/>
      <x:c r="AU1047" s="34"/>
      <x:c r="AV1047" s="34"/>
      <x:c r="AW1047" s="34"/>
      <x:c r="AX1047" s="34"/>
      <x:c r="AY1047" s="34"/>
      <x:c r="AZ1047" s="34"/>
      <x:c r="BA1047" s="34"/>
      <x:c r="BB1047" s="34"/>
      <x:c r="BC1047" s="34"/>
      <x:c r="BD1047" s="34"/>
      <x:c r="BE1047" s="34"/>
      <x:c r="BF1047" s="34"/>
      <x:c r="BG1047" s="34"/>
      <x:c r="BH1047" s="34"/>
      <x:c r="BI1047" s="34"/>
      <x:c r="BJ1047" s="34"/>
      <x:c r="BK1047" s="34"/>
      <x:c r="BL1047" s="34"/>
      <x:c r="BM1047" s="34"/>
      <x:c r="BN1047" s="34"/>
      <x:c r="BO1047" s="34"/>
      <x:c r="BP1047" s="34"/>
      <x:c r="BQ1047" s="34"/>
      <x:c r="BR1047" s="34"/>
      <x:c r="BS1047" s="34"/>
      <x:c r="BT1047" s="34"/>
      <x:c r="BU1047" s="34"/>
      <x:c r="BV1047" s="34"/>
      <x:c r="BW1047" s="34"/>
      <x:c r="BX1047" s="34"/>
      <x:c r="BY1047" s="34"/>
      <x:c r="BZ1047" s="34"/>
      <x:c r="CA1047" s="34"/>
      <x:c r="CB1047" s="34"/>
      <x:c r="CC1047" s="34"/>
    </x:row>
    <x:row r="1048">
      <x:c r="A1048" s="34" t="n">
        <x:v>7</x:v>
      </x:c>
      <x:c r="B1048" s="34" t="n">
        <x:f>LARGE($G$25:$G$1024,A1048)</x:f>
        <x:v>1400.0000000000002</x:v>
      </x:c>
      <x:c r="C1048" s="34"/>
      <x:c r="D1048" s="34"/>
      <x:c r="E1048" s="34"/>
      <x:c r="F1048" s="34"/>
      <x:c r="G1048" s="34"/>
      <x:c r="H1048" s="34"/>
      <x:c r="I1048" s="34"/>
      <x:c r="J1048" s="34"/>
      <x:c r="K1048" s="34"/>
      <x:c r="L1048" s="34"/>
      <x:c r="M1048" s="34"/>
      <x:c r="N1048" s="34"/>
      <x:c r="O1048" s="34"/>
      <x:c r="P1048" s="34"/>
      <x:c r="Q1048" s="34"/>
      <x:c r="R1048" s="34"/>
      <x:c r="S1048" s="34"/>
      <x:c r="T1048" s="34"/>
      <x:c r="U1048" s="34"/>
      <x:c r="V1048" s="34"/>
      <x:c r="W1048" s="34"/>
      <x:c r="X1048" s="34"/>
      <x:c r="Y1048" s="34"/>
      <x:c r="Z1048" s="34"/>
      <x:c r="AA1048" s="34"/>
      <x:c r="AB1048" s="34"/>
      <x:c r="AC1048" s="34"/>
      <x:c r="AD1048" s="34"/>
      <x:c r="AE1048" s="34"/>
      <x:c r="AF1048" s="34"/>
      <x:c r="AG1048" s="34"/>
      <x:c r="AH1048" s="34"/>
      <x:c r="AI1048" s="34"/>
      <x:c r="AJ1048" s="34"/>
      <x:c r="AK1048" s="34"/>
      <x:c r="AL1048" s="34"/>
      <x:c r="AM1048" s="34"/>
      <x:c r="AN1048" s="34"/>
      <x:c r="AO1048" s="34"/>
      <x:c r="AP1048" s="34"/>
      <x:c r="AQ1048" s="34"/>
      <x:c r="AR1048" s="34"/>
      <x:c r="AS1048" s="34"/>
      <x:c r="AT1048" s="34"/>
      <x:c r="AU1048" s="34"/>
      <x:c r="AV1048" s="34"/>
      <x:c r="AW1048" s="34"/>
      <x:c r="AX1048" s="34"/>
      <x:c r="AY1048" s="34"/>
      <x:c r="AZ1048" s="34"/>
      <x:c r="BA1048" s="34"/>
      <x:c r="BB1048" s="34"/>
      <x:c r="BC1048" s="34"/>
      <x:c r="BD1048" s="34"/>
      <x:c r="BE1048" s="34"/>
      <x:c r="BF1048" s="34"/>
      <x:c r="BG1048" s="34"/>
      <x:c r="BH1048" s="34"/>
      <x:c r="BI1048" s="34"/>
      <x:c r="BJ1048" s="34"/>
      <x:c r="BK1048" s="34"/>
      <x:c r="BL1048" s="34"/>
      <x:c r="BM1048" s="34"/>
      <x:c r="BN1048" s="34"/>
      <x:c r="BO1048" s="34"/>
      <x:c r="BP1048" s="34"/>
      <x:c r="BQ1048" s="34"/>
      <x:c r="BR1048" s="34"/>
      <x:c r="BS1048" s="34"/>
      <x:c r="BT1048" s="34"/>
      <x:c r="BU1048" s="34"/>
      <x:c r="BV1048" s="34"/>
      <x:c r="BW1048" s="34"/>
      <x:c r="BX1048" s="34"/>
      <x:c r="BY1048" s="34"/>
      <x:c r="BZ1048" s="34"/>
      <x:c r="CA1048" s="34"/>
      <x:c r="CB1048" s="34"/>
      <x:c r="CC1048" s="34"/>
    </x:row>
    <x:row r="1049">
      <x:c r="A1049" s="34" t="n">
        <x:v>8</x:v>
      </x:c>
      <x:c r="B1049" s="34" t="n">
        <x:f>LARGE($G$25:$G$1024,A1049)</x:f>
        <x:v>1300</x:v>
      </x:c>
      <x:c r="C1049" s="34"/>
      <x:c r="D1049" s="34"/>
      <x:c r="E1049" s="34"/>
      <x:c r="F1049" s="34"/>
      <x:c r="G1049" s="34"/>
      <x:c r="H1049" s="34"/>
      <x:c r="I1049" s="34"/>
      <x:c r="J1049" s="34"/>
      <x:c r="K1049" s="34"/>
      <x:c r="L1049" s="34"/>
      <x:c r="M1049" s="34"/>
      <x:c r="N1049" s="34"/>
      <x:c r="O1049" s="34"/>
      <x:c r="P1049" s="34"/>
      <x:c r="Q1049" s="34"/>
      <x:c r="R1049" s="34"/>
      <x:c r="S1049" s="34"/>
      <x:c r="T1049" s="34"/>
      <x:c r="U1049" s="34"/>
      <x:c r="V1049" s="34"/>
      <x:c r="W1049" s="34"/>
      <x:c r="X1049" s="34"/>
      <x:c r="Y1049" s="34"/>
      <x:c r="Z1049" s="34"/>
      <x:c r="AA1049" s="34"/>
      <x:c r="AB1049" s="34"/>
      <x:c r="AC1049" s="34"/>
      <x:c r="AD1049" s="34"/>
      <x:c r="AE1049" s="34"/>
      <x:c r="AF1049" s="34"/>
      <x:c r="AG1049" s="34"/>
      <x:c r="AH1049" s="34"/>
      <x:c r="AI1049" s="34"/>
      <x:c r="AJ1049" s="34"/>
      <x:c r="AK1049" s="34"/>
      <x:c r="AL1049" s="34"/>
      <x:c r="AM1049" s="34"/>
      <x:c r="AN1049" s="34"/>
      <x:c r="AO1049" s="34"/>
      <x:c r="AP1049" s="34"/>
      <x:c r="AQ1049" s="34"/>
      <x:c r="AR1049" s="34"/>
      <x:c r="AS1049" s="34"/>
      <x:c r="AT1049" s="34"/>
      <x:c r="AU1049" s="34"/>
      <x:c r="AV1049" s="34"/>
      <x:c r="AW1049" s="34"/>
      <x:c r="AX1049" s="34"/>
      <x:c r="AY1049" s="34"/>
      <x:c r="AZ1049" s="34"/>
      <x:c r="BA1049" s="34"/>
      <x:c r="BB1049" s="34"/>
      <x:c r="BC1049" s="34"/>
      <x:c r="BD1049" s="34"/>
      <x:c r="BE1049" s="34"/>
      <x:c r="BF1049" s="34"/>
      <x:c r="BG1049" s="34"/>
      <x:c r="BH1049" s="34"/>
      <x:c r="BI1049" s="34"/>
      <x:c r="BJ1049" s="34"/>
      <x:c r="BK1049" s="34"/>
      <x:c r="BL1049" s="34"/>
      <x:c r="BM1049" s="34"/>
      <x:c r="BN1049" s="34"/>
      <x:c r="BO1049" s="34"/>
      <x:c r="BP1049" s="34"/>
      <x:c r="BQ1049" s="34"/>
      <x:c r="BR1049" s="34"/>
      <x:c r="BS1049" s="34"/>
      <x:c r="BT1049" s="34"/>
      <x:c r="BU1049" s="34"/>
      <x:c r="BV1049" s="34"/>
      <x:c r="BW1049" s="34"/>
      <x:c r="BX1049" s="34"/>
      <x:c r="BY1049" s="34"/>
      <x:c r="BZ1049" s="34"/>
      <x:c r="CA1049" s="34"/>
      <x:c r="CB1049" s="34"/>
      <x:c r="CC1049" s="34"/>
    </x:row>
    <x:row r="1050">
      <x:c r="A1050" s="34" t="n">
        <x:v>9</x:v>
      </x:c>
      <x:c r="B1050" s="34" t="n">
        <x:f>LARGE($G$25:$G$1024,A1050)</x:f>
        <x:v>1200</x:v>
      </x:c>
      <x:c r="C1050" s="34"/>
      <x:c r="D1050" s="34"/>
      <x:c r="E1050" s="34"/>
      <x:c r="F1050" s="34"/>
      <x:c r="G1050" s="34"/>
      <x:c r="H1050" s="34"/>
      <x:c r="I1050" s="34"/>
      <x:c r="J1050" s="34"/>
      <x:c r="K1050" s="34"/>
      <x:c r="L1050" s="34"/>
      <x:c r="M1050" s="34"/>
      <x:c r="N1050" s="34"/>
      <x:c r="O1050" s="34"/>
      <x:c r="P1050" s="34"/>
      <x:c r="Q1050" s="34"/>
      <x:c r="R1050" s="34"/>
      <x:c r="S1050" s="34"/>
      <x:c r="T1050" s="34"/>
      <x:c r="U1050" s="34"/>
      <x:c r="V1050" s="34"/>
      <x:c r="W1050" s="34"/>
      <x:c r="X1050" s="34"/>
      <x:c r="Y1050" s="34"/>
      <x:c r="Z1050" s="34"/>
      <x:c r="AA1050" s="34"/>
      <x:c r="AB1050" s="34"/>
      <x:c r="AC1050" s="34"/>
      <x:c r="AD1050" s="34"/>
      <x:c r="AE1050" s="34"/>
      <x:c r="AF1050" s="34"/>
      <x:c r="AG1050" s="34"/>
      <x:c r="AH1050" s="34"/>
      <x:c r="AI1050" s="34"/>
      <x:c r="AJ1050" s="34"/>
      <x:c r="AK1050" s="34"/>
      <x:c r="AL1050" s="34"/>
      <x:c r="AM1050" s="34"/>
      <x:c r="AN1050" s="34"/>
      <x:c r="AO1050" s="34"/>
      <x:c r="AP1050" s="34"/>
      <x:c r="AQ1050" s="34"/>
      <x:c r="AR1050" s="34"/>
      <x:c r="AS1050" s="34"/>
      <x:c r="AT1050" s="34"/>
      <x:c r="AU1050" s="34"/>
      <x:c r="AV1050" s="34"/>
      <x:c r="AW1050" s="34"/>
      <x:c r="AX1050" s="34"/>
      <x:c r="AY1050" s="34"/>
      <x:c r="AZ1050" s="34"/>
      <x:c r="BA1050" s="34"/>
      <x:c r="BB1050" s="34"/>
      <x:c r="BC1050" s="34"/>
      <x:c r="BD1050" s="34"/>
      <x:c r="BE1050" s="34"/>
      <x:c r="BF1050" s="34"/>
      <x:c r="BG1050" s="34"/>
      <x:c r="BH1050" s="34"/>
      <x:c r="BI1050" s="34"/>
      <x:c r="BJ1050" s="34"/>
      <x:c r="BK1050" s="34"/>
      <x:c r="BL1050" s="34"/>
      <x:c r="BM1050" s="34"/>
      <x:c r="BN1050" s="34"/>
      <x:c r="BO1050" s="34"/>
      <x:c r="BP1050" s="34"/>
      <x:c r="BQ1050" s="34"/>
      <x:c r="BR1050" s="34"/>
      <x:c r="BS1050" s="34"/>
      <x:c r="BT1050" s="34"/>
      <x:c r="BU1050" s="34"/>
      <x:c r="BV1050" s="34"/>
      <x:c r="BW1050" s="34"/>
      <x:c r="BX1050" s="34"/>
      <x:c r="BY1050" s="34"/>
      <x:c r="BZ1050" s="34"/>
      <x:c r="CA1050" s="34"/>
      <x:c r="CB1050" s="34"/>
      <x:c r="CC1050" s="34"/>
    </x:row>
    <x:row r="1051">
      <x:c r="A1051" s="34" t="n">
        <x:v>10</x:v>
      </x:c>
      <x:c r="B1051" s="34" t="n">
        <x:f>LARGE($G$25:$G$1024,A1051)</x:f>
        <x:v>1200</x:v>
      </x:c>
      <x:c r="C1051" s="34"/>
      <x:c r="D1051" s="34"/>
      <x:c r="E1051" s="34"/>
      <x:c r="F1051" s="34"/>
      <x:c r="G1051" s="34"/>
      <x:c r="H1051" s="34"/>
      <x:c r="I1051" s="34"/>
      <x:c r="J1051" s="34"/>
      <x:c r="K1051" s="34"/>
      <x:c r="L1051" s="34"/>
      <x:c r="M1051" s="34"/>
      <x:c r="N1051" s="34"/>
      <x:c r="O1051" s="34"/>
      <x:c r="P1051" s="34"/>
      <x:c r="Q1051" s="34"/>
      <x:c r="R1051" s="34"/>
      <x:c r="S1051" s="34"/>
      <x:c r="T1051" s="34"/>
      <x:c r="U1051" s="34"/>
      <x:c r="V1051" s="34"/>
      <x:c r="W1051" s="34"/>
      <x:c r="X1051" s="34"/>
      <x:c r="Y1051" s="34"/>
      <x:c r="Z1051" s="34"/>
      <x:c r="AA1051" s="34"/>
      <x:c r="AB1051" s="34"/>
      <x:c r="AC1051" s="34"/>
      <x:c r="AD1051" s="34"/>
      <x:c r="AE1051" s="34"/>
      <x:c r="AF1051" s="34"/>
      <x:c r="AG1051" s="34"/>
      <x:c r="AH1051" s="34"/>
      <x:c r="AI1051" s="34"/>
      <x:c r="AJ1051" s="34"/>
      <x:c r="AK1051" s="34"/>
      <x:c r="AL1051" s="34"/>
      <x:c r="AM1051" s="34"/>
      <x:c r="AN1051" s="34"/>
      <x:c r="AO1051" s="34"/>
      <x:c r="AP1051" s="34"/>
      <x:c r="AQ1051" s="34"/>
      <x:c r="AR1051" s="34"/>
      <x:c r="AS1051" s="34"/>
      <x:c r="AT1051" s="34"/>
      <x:c r="AU1051" s="34"/>
      <x:c r="AV1051" s="34"/>
      <x:c r="AW1051" s="34"/>
      <x:c r="AX1051" s="34"/>
      <x:c r="AY1051" s="34"/>
      <x:c r="AZ1051" s="34"/>
      <x:c r="BA1051" s="34"/>
      <x:c r="BB1051" s="34"/>
      <x:c r="BC1051" s="34"/>
      <x:c r="BD1051" s="34"/>
      <x:c r="BE1051" s="34"/>
      <x:c r="BF1051" s="34"/>
      <x:c r="BG1051" s="34"/>
      <x:c r="BH1051" s="34"/>
      <x:c r="BI1051" s="34"/>
      <x:c r="BJ1051" s="34"/>
      <x:c r="BK1051" s="34"/>
      <x:c r="BL1051" s="34"/>
      <x:c r="BM1051" s="34"/>
      <x:c r="BN1051" s="34"/>
      <x:c r="BO1051" s="34"/>
      <x:c r="BP1051" s="34"/>
      <x:c r="BQ1051" s="34"/>
      <x:c r="BR1051" s="34"/>
      <x:c r="BS1051" s="34"/>
      <x:c r="BT1051" s="34"/>
      <x:c r="BU1051" s="34"/>
      <x:c r="BV1051" s="34"/>
      <x:c r="BW1051" s="34"/>
      <x:c r="BX1051" s="34"/>
      <x:c r="BY1051" s="34"/>
      <x:c r="BZ1051" s="34"/>
      <x:c r="CA1051" s="34"/>
      <x:c r="CB1051" s="34"/>
      <x:c r="CC1051" s="34"/>
    </x:row>
    <x:row r="1052">
      <x:c r="A1052" s="34"/>
      <x:c r="B1052" s="34"/>
      <x:c r="C1052" s="34"/>
      <x:c r="D1052" s="34"/>
      <x:c r="E1052" s="34"/>
      <x:c r="F1052" s="34"/>
      <x:c r="G1052" s="34"/>
      <x:c r="H1052" s="34"/>
      <x:c r="I1052" s="34"/>
      <x:c r="J1052" s="34"/>
      <x:c r="K1052" s="34"/>
      <x:c r="L1052" s="34"/>
      <x:c r="M1052" s="34"/>
      <x:c r="N1052" s="34"/>
      <x:c r="O1052" s="34"/>
      <x:c r="P1052" s="34"/>
      <x:c r="Q1052" s="34"/>
      <x:c r="R1052" s="34"/>
      <x:c r="S1052" s="34"/>
      <x:c r="T1052" s="34"/>
      <x:c r="U1052" s="34"/>
      <x:c r="V1052" s="34"/>
      <x:c r="W1052" s="34"/>
      <x:c r="X1052" s="34"/>
      <x:c r="Y1052" s="34"/>
      <x:c r="Z1052" s="34"/>
      <x:c r="AA1052" s="34"/>
      <x:c r="AB1052" s="34"/>
      <x:c r="AC1052" s="34"/>
      <x:c r="AD1052" s="34"/>
      <x:c r="AE1052" s="34"/>
      <x:c r="AF1052" s="34"/>
      <x:c r="AG1052" s="34"/>
      <x:c r="AH1052" s="34"/>
      <x:c r="AI1052" s="34"/>
      <x:c r="AJ1052" s="34"/>
      <x:c r="AK1052" s="34"/>
      <x:c r="AL1052" s="34"/>
      <x:c r="AM1052" s="34"/>
      <x:c r="AN1052" s="34"/>
      <x:c r="AO1052" s="34"/>
      <x:c r="AP1052" s="34"/>
      <x:c r="AQ1052" s="34"/>
      <x:c r="AR1052" s="34"/>
      <x:c r="AS1052" s="34"/>
      <x:c r="AT1052" s="34"/>
      <x:c r="AU1052" s="34"/>
      <x:c r="AV1052" s="34"/>
      <x:c r="AW1052" s="34"/>
      <x:c r="AX1052" s="34"/>
      <x:c r="AY1052" s="34"/>
      <x:c r="AZ1052" s="34"/>
      <x:c r="BA1052" s="34"/>
      <x:c r="BB1052" s="34"/>
      <x:c r="BC1052" s="34"/>
      <x:c r="BD1052" s="34"/>
      <x:c r="BE1052" s="34"/>
      <x:c r="BF1052" s="34"/>
      <x:c r="BG1052" s="34"/>
      <x:c r="BH1052" s="34"/>
      <x:c r="BI1052" s="34"/>
      <x:c r="BJ1052" s="34"/>
      <x:c r="BK1052" s="34"/>
      <x:c r="BL1052" s="34"/>
      <x:c r="BM1052" s="34"/>
      <x:c r="BN1052" s="34"/>
      <x:c r="BO1052" s="34"/>
      <x:c r="BP1052" s="34"/>
      <x:c r="BQ1052" s="34"/>
      <x:c r="BR1052" s="34"/>
      <x:c r="BS1052" s="34"/>
      <x:c r="BT1052" s="34"/>
      <x:c r="BU1052" s="34"/>
      <x:c r="BV1052" s="34"/>
      <x:c r="BW1052" s="34"/>
      <x:c r="BX1052" s="34"/>
      <x:c r="BY1052" s="34"/>
      <x:c r="BZ1052" s="34"/>
      <x:c r="CA1052" s="34"/>
      <x:c r="CB1052" s="34"/>
      <x:c r="CC1052" s="34"/>
    </x:row>
    <x:row r="1053">
      <x:c r="A1053" s="34"/>
      <x:c r="B1053" s="34"/>
      <x:c r="C1053" s="34"/>
      <x:c r="D1053" s="34"/>
      <x:c r="E1053" s="34"/>
      <x:c r="F1053" s="34"/>
      <x:c r="G1053" s="34"/>
      <x:c r="H1053" s="34"/>
      <x:c r="I1053" s="34"/>
      <x:c r="J1053" s="34"/>
      <x:c r="K1053" s="34"/>
      <x:c r="L1053" s="34"/>
      <x:c r="M1053" s="34"/>
      <x:c r="N1053" s="34"/>
      <x:c r="O1053" s="34"/>
      <x:c r="P1053" s="34"/>
      <x:c r="Q1053" s="34"/>
      <x:c r="R1053" s="34"/>
      <x:c r="S1053" s="34"/>
      <x:c r="T1053" s="34"/>
      <x:c r="U1053" s="34"/>
      <x:c r="V1053" s="34"/>
      <x:c r="W1053" s="34"/>
      <x:c r="X1053" s="34"/>
      <x:c r="Y1053" s="34"/>
      <x:c r="Z1053" s="34"/>
      <x:c r="AA1053" s="34"/>
      <x:c r="AB1053" s="34"/>
      <x:c r="AC1053" s="34"/>
      <x:c r="AD1053" s="34"/>
      <x:c r="AE1053" s="34"/>
      <x:c r="AF1053" s="34"/>
      <x:c r="AG1053" s="34"/>
      <x:c r="AH1053" s="34"/>
      <x:c r="AI1053" s="34"/>
      <x:c r="AJ1053" s="34"/>
      <x:c r="AK1053" s="34"/>
      <x:c r="AL1053" s="34"/>
      <x:c r="AM1053" s="34"/>
      <x:c r="AN1053" s="34"/>
      <x:c r="AO1053" s="34"/>
      <x:c r="AP1053" s="34"/>
      <x:c r="AQ1053" s="34"/>
      <x:c r="AR1053" s="34"/>
      <x:c r="AS1053" s="34"/>
      <x:c r="AT1053" s="34"/>
      <x:c r="AU1053" s="34"/>
      <x:c r="AV1053" s="34"/>
      <x:c r="AW1053" s="34"/>
      <x:c r="AX1053" s="34"/>
      <x:c r="AY1053" s="34"/>
      <x:c r="AZ1053" s="34"/>
      <x:c r="BA1053" s="34"/>
      <x:c r="BB1053" s="34"/>
      <x:c r="BC1053" s="34"/>
      <x:c r="BD1053" s="34"/>
      <x:c r="BE1053" s="34"/>
      <x:c r="BF1053" s="34"/>
      <x:c r="BG1053" s="34"/>
      <x:c r="BH1053" s="34"/>
      <x:c r="BI1053" s="34"/>
      <x:c r="BJ1053" s="34"/>
      <x:c r="BK1053" s="34"/>
      <x:c r="BL1053" s="34"/>
      <x:c r="BM1053" s="34"/>
      <x:c r="BN1053" s="34"/>
      <x:c r="BO1053" s="34"/>
      <x:c r="BP1053" s="34"/>
      <x:c r="BQ1053" s="34"/>
      <x:c r="BR1053" s="34"/>
      <x:c r="BS1053" s="34"/>
      <x:c r="BT1053" s="34"/>
      <x:c r="BU1053" s="34"/>
      <x:c r="BV1053" s="34"/>
      <x:c r="BW1053" s="34"/>
      <x:c r="BX1053" s="34"/>
      <x:c r="BY1053" s="34"/>
      <x:c r="BZ1053" s="34"/>
      <x:c r="CA1053" s="34"/>
      <x:c r="CB1053" s="34"/>
      <x:c r="CC1053" s="34"/>
    </x:row>
    <x:row r="1054">
      <x:c r="A1054" s="34"/>
      <x:c r="B1054" s="34"/>
      <x:c r="C1054" s="34"/>
      <x:c r="D1054" s="34"/>
      <x:c r="E1054" s="34"/>
      <x:c r="F1054" s="34"/>
      <x:c r="G1054" s="34"/>
      <x:c r="H1054" s="34"/>
      <x:c r="I1054" s="34"/>
      <x:c r="J1054" s="34"/>
      <x:c r="K1054" s="34"/>
      <x:c r="L1054" s="34"/>
      <x:c r="M1054" s="34"/>
      <x:c r="N1054" s="34"/>
      <x:c r="O1054" s="34"/>
      <x:c r="P1054" s="34"/>
      <x:c r="Q1054" s="34"/>
      <x:c r="R1054" s="34"/>
      <x:c r="S1054" s="34"/>
      <x:c r="T1054" s="34"/>
      <x:c r="U1054" s="34"/>
      <x:c r="V1054" s="34"/>
      <x:c r="W1054" s="34"/>
      <x:c r="X1054" s="34"/>
      <x:c r="Y1054" s="34"/>
      <x:c r="Z1054" s="34"/>
      <x:c r="AA1054" s="34"/>
      <x:c r="AB1054" s="34"/>
      <x:c r="AC1054" s="34"/>
      <x:c r="AD1054" s="34"/>
      <x:c r="AE1054" s="34"/>
      <x:c r="AF1054" s="34"/>
      <x:c r="AG1054" s="34"/>
      <x:c r="AH1054" s="34"/>
      <x:c r="AI1054" s="34"/>
      <x:c r="AJ1054" s="34"/>
      <x:c r="AK1054" s="34"/>
      <x:c r="AL1054" s="34"/>
      <x:c r="AM1054" s="34"/>
      <x:c r="AN1054" s="34"/>
      <x:c r="AO1054" s="34"/>
      <x:c r="AP1054" s="34"/>
      <x:c r="AQ1054" s="34"/>
      <x:c r="AR1054" s="34"/>
      <x:c r="AS1054" s="34"/>
      <x:c r="AT1054" s="34"/>
      <x:c r="AU1054" s="34"/>
      <x:c r="AV1054" s="34"/>
      <x:c r="AW1054" s="34"/>
      <x:c r="AX1054" s="34"/>
      <x:c r="AY1054" s="34"/>
      <x:c r="AZ1054" s="34"/>
      <x:c r="BA1054" s="34"/>
      <x:c r="BB1054" s="34"/>
      <x:c r="BC1054" s="34"/>
      <x:c r="BD1054" s="34"/>
      <x:c r="BE1054" s="34"/>
      <x:c r="BF1054" s="34"/>
      <x:c r="BG1054" s="34"/>
      <x:c r="BH1054" s="34"/>
      <x:c r="BI1054" s="34"/>
      <x:c r="BJ1054" s="34"/>
      <x:c r="BK1054" s="34"/>
      <x:c r="BL1054" s="34"/>
      <x:c r="BM1054" s="34"/>
      <x:c r="BN1054" s="34"/>
      <x:c r="BO1054" s="34"/>
      <x:c r="BP1054" s="34"/>
      <x:c r="BQ1054" s="34"/>
      <x:c r="BR1054" s="34"/>
      <x:c r="BS1054" s="34"/>
      <x:c r="BT1054" s="34"/>
      <x:c r="BU1054" s="34"/>
      <x:c r="BV1054" s="34"/>
      <x:c r="BW1054" s="34"/>
      <x:c r="BX1054" s="34"/>
      <x:c r="BY1054" s="34"/>
      <x:c r="BZ1054" s="34"/>
      <x:c r="CA1054" s="34"/>
      <x:c r="CB1054" s="34"/>
      <x:c r="CC1054" s="34"/>
    </x:row>
    <x:row r="1055">
      <x:c r="A1055" s="34"/>
      <x:c r="B1055" s="34"/>
      <x:c r="C1055" s="34"/>
      <x:c r="D1055" s="34"/>
      <x:c r="E1055" s="34"/>
      <x:c r="F1055" s="34"/>
      <x:c r="G1055" s="34"/>
      <x:c r="H1055" s="34"/>
      <x:c r="I1055" s="34"/>
      <x:c r="J1055" s="34"/>
      <x:c r="K1055" s="34"/>
      <x:c r="L1055" s="34"/>
      <x:c r="M1055" s="34"/>
      <x:c r="N1055" s="34"/>
      <x:c r="O1055" s="34"/>
      <x:c r="P1055" s="34"/>
      <x:c r="Q1055" s="34"/>
      <x:c r="R1055" s="34"/>
      <x:c r="S1055" s="34"/>
      <x:c r="T1055" s="34"/>
      <x:c r="U1055" s="34"/>
      <x:c r="V1055" s="34"/>
      <x:c r="W1055" s="34"/>
      <x:c r="X1055" s="34"/>
      <x:c r="Y1055" s="34"/>
      <x:c r="Z1055" s="34"/>
      <x:c r="AA1055" s="34"/>
      <x:c r="AB1055" s="34"/>
      <x:c r="AC1055" s="34"/>
      <x:c r="AD1055" s="34"/>
      <x:c r="AE1055" s="34"/>
      <x:c r="AF1055" s="34"/>
      <x:c r="AG1055" s="34"/>
      <x:c r="AH1055" s="34"/>
      <x:c r="AI1055" s="34"/>
      <x:c r="AJ1055" s="34"/>
      <x:c r="AK1055" s="34"/>
      <x:c r="AL1055" s="34"/>
      <x:c r="AM1055" s="34"/>
      <x:c r="AN1055" s="34"/>
      <x:c r="AO1055" s="34"/>
      <x:c r="AP1055" s="34"/>
      <x:c r="AQ1055" s="34"/>
      <x:c r="AR1055" s="34"/>
      <x:c r="AS1055" s="34"/>
      <x:c r="AT1055" s="34"/>
      <x:c r="AU1055" s="34"/>
      <x:c r="AV1055" s="34"/>
      <x:c r="AW1055" s="34"/>
      <x:c r="AX1055" s="34"/>
      <x:c r="AY1055" s="34"/>
      <x:c r="AZ1055" s="34"/>
      <x:c r="BA1055" s="34"/>
      <x:c r="BB1055" s="34"/>
      <x:c r="BC1055" s="34"/>
      <x:c r="BD1055" s="34"/>
      <x:c r="BE1055" s="34"/>
      <x:c r="BF1055" s="34"/>
      <x:c r="BG1055" s="34"/>
      <x:c r="BH1055" s="34"/>
      <x:c r="BI1055" s="34"/>
      <x:c r="BJ1055" s="34"/>
      <x:c r="BK1055" s="34"/>
      <x:c r="BL1055" s="34"/>
      <x:c r="BM1055" s="34"/>
      <x:c r="BN1055" s="34"/>
      <x:c r="BO1055" s="34"/>
      <x:c r="BP1055" s="34"/>
      <x:c r="BQ1055" s="34"/>
      <x:c r="BR1055" s="34"/>
      <x:c r="BS1055" s="34"/>
      <x:c r="BT1055" s="34"/>
      <x:c r="BU1055" s="34"/>
      <x:c r="BV1055" s="34"/>
      <x:c r="BW1055" s="34"/>
      <x:c r="BX1055" s="34"/>
      <x:c r="BY1055" s="34"/>
      <x:c r="BZ1055" s="34"/>
      <x:c r="CA1055" s="34"/>
      <x:c r="CB1055" s="34"/>
      <x:c r="CC1055" s="34"/>
    </x:row>
    <x:row r="1056">
      <x:c r="A1056" s="34"/>
      <x:c r="B1056" s="34"/>
      <x:c r="C1056" s="34"/>
      <x:c r="D1056" s="34"/>
      <x:c r="E1056" s="34"/>
      <x:c r="F1056" s="34"/>
      <x:c r="G1056" s="34"/>
      <x:c r="H1056" s="34"/>
      <x:c r="I1056" s="34"/>
      <x:c r="J1056" s="34"/>
      <x:c r="K1056" s="34"/>
      <x:c r="L1056" s="34"/>
      <x:c r="M1056" s="34"/>
      <x:c r="N1056" s="34"/>
      <x:c r="O1056" s="34"/>
      <x:c r="P1056" s="34"/>
      <x:c r="Q1056" s="34"/>
      <x:c r="R1056" s="34"/>
      <x:c r="S1056" s="34"/>
      <x:c r="T1056" s="34"/>
      <x:c r="U1056" s="34"/>
      <x:c r="V1056" s="34"/>
      <x:c r="W1056" s="34"/>
      <x:c r="X1056" s="34"/>
      <x:c r="Y1056" s="34"/>
      <x:c r="Z1056" s="34"/>
      <x:c r="AA1056" s="34"/>
      <x:c r="AB1056" s="34"/>
      <x:c r="AC1056" s="34"/>
      <x:c r="AD1056" s="34"/>
      <x:c r="AE1056" s="34"/>
      <x:c r="AF1056" s="34"/>
      <x:c r="AG1056" s="34"/>
      <x:c r="AH1056" s="34"/>
      <x:c r="AI1056" s="34"/>
      <x:c r="AJ1056" s="34"/>
      <x:c r="AK1056" s="34"/>
      <x:c r="AL1056" s="34"/>
      <x:c r="AM1056" s="34"/>
      <x:c r="AN1056" s="34"/>
      <x:c r="AO1056" s="34"/>
      <x:c r="AP1056" s="34"/>
      <x:c r="AQ1056" s="34"/>
      <x:c r="AR1056" s="34"/>
      <x:c r="AS1056" s="34"/>
      <x:c r="AT1056" s="34"/>
      <x:c r="AU1056" s="34"/>
      <x:c r="AV1056" s="34"/>
      <x:c r="AW1056" s="34"/>
      <x:c r="AX1056" s="34"/>
      <x:c r="AY1056" s="34"/>
      <x:c r="AZ1056" s="34"/>
      <x:c r="BA1056" s="34"/>
      <x:c r="BB1056" s="34"/>
      <x:c r="BC1056" s="34"/>
      <x:c r="BD1056" s="34"/>
      <x:c r="BE1056" s="34"/>
      <x:c r="BF1056" s="34"/>
      <x:c r="BG1056" s="34"/>
      <x:c r="BH1056" s="34"/>
      <x:c r="BI1056" s="34"/>
      <x:c r="BJ1056" s="34"/>
      <x:c r="BK1056" s="34"/>
      <x:c r="BL1056" s="34"/>
      <x:c r="BM1056" s="34"/>
      <x:c r="BN1056" s="34"/>
      <x:c r="BO1056" s="34"/>
      <x:c r="BP1056" s="34"/>
      <x:c r="BQ1056" s="34"/>
      <x:c r="BR1056" s="34"/>
      <x:c r="BS1056" s="34"/>
      <x:c r="BT1056" s="34"/>
      <x:c r="BU1056" s="34"/>
      <x:c r="BV1056" s="34"/>
      <x:c r="BW1056" s="34"/>
      <x:c r="BX1056" s="34"/>
      <x:c r="BY1056" s="34"/>
      <x:c r="BZ1056" s="34"/>
      <x:c r="CA1056" s="34"/>
      <x:c r="CB1056" s="34"/>
      <x:c r="CC1056" s="34"/>
    </x:row>
    <x:row r="1057">
      <x:c r="A1057" s="34"/>
      <x:c r="B1057" s="34"/>
      <x:c r="C1057" s="34"/>
      <x:c r="D1057" s="34"/>
      <x:c r="E1057" s="34"/>
      <x:c r="F1057" s="34"/>
      <x:c r="G1057" s="34"/>
      <x:c r="H1057" s="34"/>
      <x:c r="I1057" s="34"/>
      <x:c r="J1057" s="34"/>
      <x:c r="K1057" s="34"/>
      <x:c r="L1057" s="34"/>
      <x:c r="M1057" s="34"/>
      <x:c r="N1057" s="34"/>
      <x:c r="O1057" s="34"/>
      <x:c r="P1057" s="34"/>
      <x:c r="Q1057" s="34"/>
      <x:c r="R1057" s="34"/>
      <x:c r="S1057" s="34"/>
      <x:c r="T1057" s="34"/>
      <x:c r="U1057" s="34"/>
      <x:c r="V1057" s="34"/>
      <x:c r="W1057" s="34"/>
      <x:c r="X1057" s="34"/>
      <x:c r="Y1057" s="34"/>
      <x:c r="Z1057" s="34"/>
      <x:c r="AA1057" s="34"/>
      <x:c r="AB1057" s="34"/>
      <x:c r="AC1057" s="34"/>
      <x:c r="AD1057" s="34"/>
      <x:c r="AE1057" s="34"/>
      <x:c r="AF1057" s="34"/>
      <x:c r="AG1057" s="34"/>
      <x:c r="AH1057" s="34"/>
      <x:c r="AI1057" s="34"/>
      <x:c r="AJ1057" s="34"/>
      <x:c r="AK1057" s="34"/>
      <x:c r="AL1057" s="34"/>
      <x:c r="AM1057" s="34"/>
      <x:c r="AN1057" s="34"/>
      <x:c r="AO1057" s="34"/>
      <x:c r="AP1057" s="34"/>
      <x:c r="AQ1057" s="34"/>
      <x:c r="AR1057" s="34"/>
      <x:c r="AS1057" s="34"/>
      <x:c r="AT1057" s="34"/>
      <x:c r="AU1057" s="34"/>
      <x:c r="AV1057" s="34"/>
      <x:c r="AW1057" s="34"/>
      <x:c r="AX1057" s="34"/>
      <x:c r="AY1057" s="34"/>
      <x:c r="AZ1057" s="34"/>
      <x:c r="BA1057" s="34"/>
      <x:c r="BB1057" s="34"/>
      <x:c r="BC1057" s="34"/>
      <x:c r="BD1057" s="34"/>
      <x:c r="BE1057" s="34"/>
      <x:c r="BF1057" s="34"/>
      <x:c r="BG1057" s="34"/>
      <x:c r="BH1057" s="34"/>
      <x:c r="BI1057" s="34"/>
      <x:c r="BJ1057" s="34"/>
      <x:c r="BK1057" s="34"/>
      <x:c r="BL1057" s="34"/>
      <x:c r="BM1057" s="34"/>
      <x:c r="BN1057" s="34"/>
      <x:c r="BO1057" s="34"/>
      <x:c r="BP1057" s="34"/>
      <x:c r="BQ1057" s="34"/>
      <x:c r="BR1057" s="34"/>
      <x:c r="BS1057" s="34"/>
      <x:c r="BT1057" s="34"/>
      <x:c r="BU1057" s="34"/>
      <x:c r="BV1057" s="34"/>
      <x:c r="BW1057" s="34"/>
      <x:c r="BX1057" s="34"/>
      <x:c r="BY1057" s="34"/>
      <x:c r="BZ1057" s="34"/>
      <x:c r="CA1057" s="34"/>
      <x:c r="CB1057" s="34"/>
      <x:c r="CC1057" s="34"/>
    </x:row>
    <x:row r="1058">
      <x:c r="A1058" s="34"/>
      <x:c r="B1058" s="34"/>
      <x:c r="C1058" s="34"/>
      <x:c r="D1058" s="34"/>
      <x:c r="E1058" s="34"/>
      <x:c r="F1058" s="34"/>
      <x:c r="G1058" s="34"/>
      <x:c r="H1058" s="34"/>
      <x:c r="I1058" s="34"/>
      <x:c r="J1058" s="34"/>
      <x:c r="K1058" s="34"/>
      <x:c r="L1058" s="34"/>
      <x:c r="M1058" s="34"/>
      <x:c r="N1058" s="34"/>
      <x:c r="O1058" s="34"/>
      <x:c r="P1058" s="34"/>
      <x:c r="Q1058" s="34"/>
      <x:c r="R1058" s="34"/>
      <x:c r="S1058" s="34"/>
      <x:c r="T1058" s="34"/>
      <x:c r="U1058" s="34"/>
      <x:c r="V1058" s="34"/>
      <x:c r="W1058" s="34"/>
      <x:c r="X1058" s="34"/>
      <x:c r="Y1058" s="34"/>
      <x:c r="Z1058" s="34"/>
      <x:c r="AA1058" s="34"/>
      <x:c r="AB1058" s="34"/>
      <x:c r="AC1058" s="34"/>
      <x:c r="AD1058" s="34"/>
      <x:c r="AE1058" s="34"/>
      <x:c r="AF1058" s="34"/>
      <x:c r="AG1058" s="34"/>
      <x:c r="AH1058" s="34"/>
      <x:c r="AI1058" s="34"/>
      <x:c r="AJ1058" s="34"/>
      <x:c r="AK1058" s="34"/>
      <x:c r="AL1058" s="34"/>
      <x:c r="AM1058" s="34"/>
      <x:c r="AN1058" s="34"/>
      <x:c r="AO1058" s="34"/>
      <x:c r="AP1058" s="34"/>
      <x:c r="AQ1058" s="34"/>
      <x:c r="AR1058" s="34"/>
      <x:c r="AS1058" s="34"/>
      <x:c r="AT1058" s="34"/>
      <x:c r="AU1058" s="34"/>
      <x:c r="AV1058" s="34"/>
      <x:c r="AW1058" s="34"/>
      <x:c r="AX1058" s="34"/>
      <x:c r="AY1058" s="34"/>
      <x:c r="AZ1058" s="34"/>
      <x:c r="BA1058" s="34"/>
      <x:c r="BB1058" s="34"/>
      <x:c r="BC1058" s="34"/>
      <x:c r="BD1058" s="34"/>
      <x:c r="BE1058" s="34"/>
      <x:c r="BF1058" s="34"/>
      <x:c r="BG1058" s="34"/>
      <x:c r="BH1058" s="34"/>
      <x:c r="BI1058" s="34"/>
      <x:c r="BJ1058" s="34"/>
      <x:c r="BK1058" s="34"/>
      <x:c r="BL1058" s="34"/>
      <x:c r="BM1058" s="34"/>
      <x:c r="BN1058" s="34"/>
      <x:c r="BO1058" s="34"/>
      <x:c r="BP1058" s="34"/>
      <x:c r="BQ1058" s="34"/>
      <x:c r="BR1058" s="34"/>
      <x:c r="BS1058" s="34"/>
      <x:c r="BT1058" s="34"/>
      <x:c r="BU1058" s="34"/>
      <x:c r="BV1058" s="34"/>
      <x:c r="BW1058" s="34"/>
      <x:c r="BX1058" s="34"/>
      <x:c r="BY1058" s="34"/>
      <x:c r="BZ1058" s="34"/>
      <x:c r="CA1058" s="34"/>
      <x:c r="CB1058" s="34"/>
      <x:c r="CC1058" s="34"/>
    </x:row>
    <x:row r="1059">
      <x:c r="A1059" s="34"/>
      <x:c r="B1059" s="34"/>
      <x:c r="C1059" s="34"/>
      <x:c r="D1059" s="34"/>
      <x:c r="E1059" s="34"/>
      <x:c r="F1059" s="34"/>
      <x:c r="G1059" s="34"/>
      <x:c r="H1059" s="34"/>
      <x:c r="I1059" s="34"/>
      <x:c r="J1059" s="34"/>
      <x:c r="K1059" s="34"/>
      <x:c r="L1059" s="34"/>
      <x:c r="M1059" s="34"/>
      <x:c r="N1059" s="34"/>
      <x:c r="O1059" s="34"/>
      <x:c r="P1059" s="34"/>
      <x:c r="Q1059" s="34"/>
      <x:c r="R1059" s="34"/>
      <x:c r="S1059" s="34"/>
      <x:c r="T1059" s="34"/>
      <x:c r="U1059" s="34"/>
      <x:c r="V1059" s="34"/>
      <x:c r="W1059" s="34"/>
      <x:c r="X1059" s="34"/>
      <x:c r="Y1059" s="34"/>
      <x:c r="Z1059" s="34"/>
      <x:c r="AA1059" s="34"/>
      <x:c r="AB1059" s="34"/>
      <x:c r="AC1059" s="34"/>
      <x:c r="AD1059" s="34"/>
      <x:c r="AE1059" s="34"/>
      <x:c r="AF1059" s="34"/>
      <x:c r="AG1059" s="34"/>
      <x:c r="AH1059" s="34"/>
      <x:c r="AI1059" s="34"/>
      <x:c r="AJ1059" s="34"/>
      <x:c r="AK1059" s="34"/>
      <x:c r="AL1059" s="34"/>
      <x:c r="AM1059" s="34"/>
      <x:c r="AN1059" s="34"/>
      <x:c r="AO1059" s="34"/>
      <x:c r="AP1059" s="34"/>
      <x:c r="AQ1059" s="34"/>
      <x:c r="AR1059" s="34"/>
      <x:c r="AS1059" s="34"/>
      <x:c r="AT1059" s="34"/>
      <x:c r="AU1059" s="34"/>
      <x:c r="AV1059" s="34"/>
      <x:c r="AW1059" s="34"/>
      <x:c r="AX1059" s="34"/>
      <x:c r="AY1059" s="34"/>
      <x:c r="AZ1059" s="34"/>
      <x:c r="BA1059" s="34"/>
      <x:c r="BB1059" s="34"/>
      <x:c r="BC1059" s="34"/>
      <x:c r="BD1059" s="34"/>
      <x:c r="BE1059" s="34"/>
      <x:c r="BF1059" s="34"/>
      <x:c r="BG1059" s="34"/>
      <x:c r="BH1059" s="34"/>
      <x:c r="BI1059" s="34"/>
      <x:c r="BJ1059" s="34"/>
      <x:c r="BK1059" s="34"/>
      <x:c r="BL1059" s="34"/>
      <x:c r="BM1059" s="34"/>
      <x:c r="BN1059" s="34"/>
      <x:c r="BO1059" s="34"/>
      <x:c r="BP1059" s="34"/>
      <x:c r="BQ1059" s="34"/>
      <x:c r="BR1059" s="34"/>
      <x:c r="BS1059" s="34"/>
      <x:c r="BT1059" s="34"/>
      <x:c r="BU1059" s="34"/>
      <x:c r="BV1059" s="34"/>
      <x:c r="BW1059" s="34"/>
      <x:c r="BX1059" s="34"/>
      <x:c r="BY1059" s="34"/>
      <x:c r="BZ1059" s="34"/>
      <x:c r="CA1059" s="34"/>
      <x:c r="CB1059" s="34"/>
      <x:c r="CC1059" s="34"/>
    </x:row>
    <x:row r="1060" ht="28" customHeight="1">
      <x:c r="A1060" s="7" t="str">
        <x:v>A 비중</x:v>
      </x:c>
      <x:c r="B1060" s="7" t="str">
        <x:v>이론 기대수익</x:v>
      </x:c>
      <x:c r="C1060" s="7" t="str">
        <x:v>표본 기대수익</x:v>
      </x:c>
      <x:c r="D1060" s="7" t="str">
        <x:v>수익 표준편차</x:v>
      </x:c>
      <x:c r="E1060" s="7" t="str">
        <x:v>원금손실 ES99%</x:v>
      </x:c>
      <x:c r="F1060" s="7" t="str">
        <x:v>최악1</x:v>
      </x:c>
      <x:c r="G1060" s="7" t="str">
        <x:v>최악2</x:v>
      </x:c>
      <x:c r="H1060" s="7" t="str">
        <x:v>최악3</x:v>
      </x:c>
      <x:c r="I1060" s="7" t="str">
        <x:v>최악4</x:v>
      </x:c>
      <x:c r="J1060" s="7" t="str">
        <x:v>최악5</x:v>
      </x:c>
      <x:c r="K1060" s="7" t="str">
        <x:v>최악6</x:v>
      </x:c>
      <x:c r="L1060" s="7" t="str">
        <x:v>최악7</x:v>
      </x:c>
      <x:c r="M1060" s="7" t="str">
        <x:v>최악8</x:v>
      </x:c>
      <x:c r="N1060" s="7" t="str">
        <x:v>최악9</x:v>
      </x:c>
      <x:c r="O1060" s="7" t="str">
        <x:v>최악10</x:v>
      </x:c>
      <x:c r="P1060" s="34" t="str">
        <x:v>표준편차 기준</x:v>
      </x:c>
      <x:c r="Q1060" s="34" t="str">
        <x:v>ES 기준</x:v>
      </x:c>
      <x:c r="R1060" s="34"/>
      <x:c r="S1060" s="34"/>
      <x:c r="T1060" s="34"/>
      <x:c r="U1060" s="34"/>
      <x:c r="V1060" s="34"/>
      <x:c r="W1060" s="34"/>
      <x:c r="X1060" s="34" t="str">
        <x:v>효율 표준편차</x:v>
      </x:c>
      <x:c r="Y1060" s="34" t="str">
        <x:v>기대수익</x:v>
      </x:c>
      <x:c r="Z1060" s="34"/>
      <x:c r="AA1060" s="34" t="str">
        <x:v>효율 ES</x:v>
      </x:c>
      <x:c r="AB1060" s="34" t="str">
        <x:v>기대수익</x:v>
      </x:c>
      <x:c r="AC1060" s="34"/>
      <x:c r="AD1060" s="34"/>
      <x:c r="AE1060" s="34"/>
      <x:c r="AF1060" s="34"/>
      <x:c r="AG1060" s="34"/>
      <x:c r="AH1060" s="34"/>
      <x:c r="AI1060" s="34"/>
      <x:c r="AJ1060" s="34"/>
      <x:c r="AK1060" s="34"/>
      <x:c r="AL1060" s="34"/>
      <x:c r="AM1060" s="34"/>
      <x:c r="AN1060" s="34"/>
      <x:c r="AO1060" s="34"/>
      <x:c r="AP1060" s="34"/>
      <x:c r="AQ1060" s="34"/>
      <x:c r="AR1060" s="34"/>
      <x:c r="AS1060" s="34"/>
      <x:c r="AT1060" s="34"/>
      <x:c r="AU1060" s="34"/>
      <x:c r="AV1060" s="34"/>
      <x:c r="AW1060" s="34"/>
      <x:c r="AX1060" s="34"/>
      <x:c r="AY1060" s="34"/>
      <x:c r="AZ1060" s="34"/>
      <x:c r="BA1060" s="34"/>
      <x:c r="BB1060" s="34"/>
      <x:c r="BC1060" s="34"/>
      <x:c r="BD1060" s="34"/>
      <x:c r="BE1060" s="34"/>
      <x:c r="BF1060" s="34"/>
      <x:c r="BG1060" s="34"/>
      <x:c r="BH1060" s="34"/>
      <x:c r="BI1060" s="34" t="str">
        <x:v>A 비중 0% 손실</x:v>
      </x:c>
      <x:c r="BJ1060" s="34" t="str">
        <x:v>A 비중 5% 손실</x:v>
      </x:c>
      <x:c r="BK1060" s="34" t="str">
        <x:v>A 비중 10% 손실</x:v>
      </x:c>
      <x:c r="BL1060" s="34" t="str">
        <x:v>A 비중 15% 손실</x:v>
      </x:c>
      <x:c r="BM1060" s="34" t="str">
        <x:v>A 비중 20% 손실</x:v>
      </x:c>
      <x:c r="BN1060" s="34" t="str">
        <x:v>A 비중 25% 손실</x:v>
      </x:c>
      <x:c r="BO1060" s="34" t="str">
        <x:v>A 비중 30% 손실</x:v>
      </x:c>
      <x:c r="BP1060" s="34" t="str">
        <x:v>A 비중 35% 손실</x:v>
      </x:c>
      <x:c r="BQ1060" s="34" t="str">
        <x:v>A 비중 40% 손실</x:v>
      </x:c>
      <x:c r="BR1060" s="34" t="str">
        <x:v>A 비중 45% 손실</x:v>
      </x:c>
      <x:c r="BS1060" s="34" t="str">
        <x:v>A 비중 50% 손실</x:v>
      </x:c>
      <x:c r="BT1060" s="34" t="str">
        <x:v>A 비중 55% 손실</x:v>
      </x:c>
      <x:c r="BU1060" s="34" t="str">
        <x:v>A 비중 60% 손실</x:v>
      </x:c>
      <x:c r="BV1060" s="34" t="str">
        <x:v>A 비중 65% 손실</x:v>
      </x:c>
      <x:c r="BW1060" s="34" t="str">
        <x:v>A 비중 70% 손실</x:v>
      </x:c>
      <x:c r="BX1060" s="34" t="str">
        <x:v>A 비중 75% 손실</x:v>
      </x:c>
      <x:c r="BY1060" s="34" t="str">
        <x:v>A 비중 80% 손실</x:v>
      </x:c>
      <x:c r="BZ1060" s="34" t="str">
        <x:v>A 비중 85% 손실</x:v>
      </x:c>
      <x:c r="CA1060" s="34" t="str">
        <x:v>A 비중 90% 손실</x:v>
      </x:c>
      <x:c r="CB1060" s="34" t="str">
        <x:v>A 비중 95% 손실</x:v>
      </x:c>
      <x:c r="CC1060" s="34" t="str">
        <x:v>A 비중 100% 손실</x:v>
      </x:c>
    </x:row>
    <x:row r="1061">
      <x:c r="A1061" s="35" t="n">
        <x:v>0</x:v>
      </x:c>
      <x:c r="B1061" s="35" t="n">
        <x:f>A1061*((1-$B$6)*$B$8-$B$6*$B$7)+(1-A1061)*((1-$C$6)*$C$8-$C$6*$C$7)</x:f>
        <x:v>0.055499999999999994</x:v>
      </x:c>
      <x:c r="C1061" s="35" t="n">
        <x:f>A1061*AVERAGE($E$25:$E$1024)+(1-A1061)*AVERAGE($F$25:$F$1024)</x:f>
        <x:v>0.053568000000000934</x:v>
      </x:c>
      <x:c r="D1061" s="35" t="n">
        <x:f>SQRT(A1061^2*_xlfn.VAR.S($E$25:$E$1024)+(1-A1061)^2*_xlfn.VAR.S($F$25:$F$1024)+2*A1061*(1-A1061)*_xlfn.COVARIANCE.S($E$25:$E$1024,$F$25:$F$1024))</x:f>
        <x:v>0.05999318760124779</x:v>
      </x:c>
      <x:c r="E1061" s="38" t="n">
        <x:f>AVERAGE(F1061:O1061)</x:f>
        <x:v>2400</x:v>
      </x:c>
      <x:c r="F1061" s="38" t="n">
        <x:f>LARGE(BI$25:BI$1024,1)</x:f>
        <x:v>2400</x:v>
      </x:c>
      <x:c r="G1061" s="38" t="n">
        <x:f>LARGE(BI$25:BI$1024,2)</x:f>
        <x:v>2400</x:v>
      </x:c>
      <x:c r="H1061" s="38" t="n">
        <x:f>LARGE(BI$25:BI$1024,3)</x:f>
        <x:v>2400</x:v>
      </x:c>
      <x:c r="I1061" s="38" t="n">
        <x:f>LARGE(BI$25:BI$1024,4)</x:f>
        <x:v>2400</x:v>
      </x:c>
      <x:c r="J1061" s="38" t="n">
        <x:f>LARGE(BI$25:BI$1024,5)</x:f>
        <x:v>2400</x:v>
      </x:c>
      <x:c r="K1061" s="38" t="n">
        <x:f>LARGE(BI$25:BI$1024,6)</x:f>
        <x:v>2400</x:v>
      </x:c>
      <x:c r="L1061" s="38" t="n">
        <x:f>LARGE(BI$25:BI$1024,7)</x:f>
        <x:v>2400</x:v>
      </x:c>
      <x:c r="M1061" s="38" t="n">
        <x:f>LARGE(BI$25:BI$1024,8)</x:f>
        <x:v>2400</x:v>
      </x:c>
      <x:c r="N1061" s="38" t="n">
        <x:f>LARGE(BI$25:BI$1024,9)</x:f>
        <x:v>2400</x:v>
      </x:c>
      <x:c r="O1061" s="38" t="n">
        <x:f>LARGE(BI$25:BI$1024,10)</x:f>
        <x:v>2400</x:v>
      </x:c>
      <x:c r="P1061" s="34" t="str">
        <x:f>IF(COUNTIFS($D$1061:$D$1081,"&lt;="&amp;D1061,$B$1061:$B$1081,"&gt;"&amp;B1061)+COUNTIFS($D$1061:$D$1081,"&lt;"&amp;D1061,$B$1061:$B$1081,"&gt;="&amp;B1061)=0,"효율","지배됨")</x:f>
        <x:v>효율</x:v>
      </x:c>
      <x:c r="Q1061" s="34" t="str">
        <x:f>IF(COUNTIFS($E$1061:$E$1081,"&lt;="&amp;E1061,$B$1061:$B$1081,"&gt;"&amp;B1061)+COUNTIFS($E$1061:$E$1081,"&lt;"&amp;E1061,$B$1061:$B$1081,"&gt;="&amp;B1061)=0,"효율","지배됨")</x:f>
        <x:v>효율</x:v>
      </x:c>
      <x:c r="R1061" s="34"/>
      <x:c r="S1061" s="34"/>
      <x:c r="T1061" s="34"/>
      <x:c r="U1061" s="34"/>
      <x:c r="V1061" s="34"/>
      <x:c r="W1061" s="34"/>
      <x:c r="X1061" s="34" t="n">
        <x:f>IF(P1061="효율",D1061,"")</x:f>
        <x:v>0.05999318760124779</x:v>
      </x:c>
      <x:c r="Y1061" s="34" t="n">
        <x:f>IF(P1061="효율",B1061,"")</x:f>
        <x:v>0.055499999999999994</x:v>
      </x:c>
      <x:c r="Z1061" s="34"/>
      <x:c r="AA1061" s="34" t="n">
        <x:f>IF(Q1061="효율",E1061,"")</x:f>
        <x:v>2400</x:v>
      </x:c>
      <x:c r="AB1061" s="34" t="n">
        <x:f>IF(Q1061="효율",B1061,"")</x:f>
        <x:v>0.055499999999999994</x:v>
      </x:c>
      <x:c r="AC1061" s="34"/>
      <x:c r="AD1061" s="34"/>
      <x:c r="AE1061" s="34"/>
      <x:c r="AF1061" s="34"/>
      <x:c r="AG1061" s="34"/>
      <x:c r="AH1061" s="34"/>
      <x:c r="AI1061" s="34"/>
      <x:c r="AJ1061" s="34"/>
      <x:c r="AK1061" s="34"/>
      <x:c r="AL1061" s="34"/>
      <x:c r="AM1061" s="34"/>
      <x:c r="AN1061" s="34"/>
      <x:c r="AO1061" s="34"/>
      <x:c r="AP1061" s="34"/>
      <x:c r="AQ1061" s="34"/>
      <x:c r="AR1061" s="34"/>
      <x:c r="AS1061" s="34"/>
      <x:c r="AT1061" s="34"/>
      <x:c r="AU1061" s="34"/>
      <x:c r="AV1061" s="34"/>
      <x:c r="AW1061" s="34"/>
      <x:c r="AX1061" s="34"/>
      <x:c r="AY1061" s="34"/>
      <x:c r="AZ1061" s="34"/>
      <x:c r="BA1061" s="34"/>
      <x:c r="BB1061" s="34"/>
      <x:c r="BC1061" s="34"/>
      <x:c r="BD1061" s="34"/>
      <x:c r="BE1061" s="34"/>
      <x:c r="BF1061" s="34"/>
      <x:c r="BG1061" s="34"/>
      <x:c r="BH1061" s="34"/>
      <x:c r="BI1061" s="34"/>
      <x:c r="BJ1061" s="34"/>
      <x:c r="BK1061" s="34"/>
      <x:c r="BL1061" s="34"/>
      <x:c r="BM1061" s="34"/>
      <x:c r="BN1061" s="34"/>
      <x:c r="BO1061" s="34"/>
      <x:c r="BP1061" s="34"/>
      <x:c r="BQ1061" s="34"/>
      <x:c r="BR1061" s="34"/>
      <x:c r="BS1061" s="34"/>
      <x:c r="BT1061" s="34"/>
      <x:c r="BU1061" s="34"/>
      <x:c r="BV1061" s="34"/>
      <x:c r="BW1061" s="34"/>
      <x:c r="BX1061" s="34"/>
      <x:c r="BY1061" s="34"/>
      <x:c r="BZ1061" s="34"/>
      <x:c r="CA1061" s="34"/>
      <x:c r="CB1061" s="34"/>
      <x:c r="CC1061" s="34"/>
    </x:row>
    <x:row r="1062">
      <x:c r="A1062" s="35" t="n">
        <x:v>0.05</x:v>
      </x:c>
      <x:c r="B1062" s="35" t="n">
        <x:f>A1062*((1-$B$6)*$B$8-$B$6*$B$7)+(1-A1062)*((1-$C$6)*$C$8-$C$6*$C$7)</x:f>
        <x:v>0.05499999999999999</x:v>
      </x:c>
      <x:c r="C1062" s="35" t="n">
        <x:f>A1062*AVERAGE($E$25:$E$1024)+(1-A1062)*AVERAGE($F$25:$F$1024)</x:f>
        <x:v>0.05313310000000087</x:v>
      </x:c>
      <x:c r="D1062" s="35" t="n">
        <x:f>SQRT(A1062^2*_xlfn.VAR.S($E$25:$E$1024)+(1-A1062)^2*_xlfn.VAR.S($F$25:$F$1024)+2*A1062*(1-A1062)*_xlfn.COVARIANCE.S($E$25:$E$1024,$F$25:$F$1024))</x:f>
        <x:v>0.05719064708940144</x:v>
      </x:c>
      <x:c r="E1062" s="38" t="n">
        <x:f>AVERAGE(F1062:O1062)</x:f>
        <x:v>2304</x:v>
      </x:c>
      <x:c r="F1062" s="38" t="n">
        <x:f>LARGE(BJ$25:BJ$1024,1)</x:f>
        <x:v>2340</x:v>
      </x:c>
      <x:c r="G1062" s="38" t="n">
        <x:f>LARGE(BJ$25:BJ$1024,2)</x:f>
        <x:v>2340</x:v>
      </x:c>
      <x:c r="H1062" s="38" t="n">
        <x:f>LARGE(BJ$25:BJ$1024,3)</x:f>
        <x:v>2320</x:v>
      </x:c>
      <x:c r="I1062" s="38" t="n">
        <x:f>LARGE(BJ$25:BJ$1024,4)</x:f>
        <x:v>2300</x:v>
      </x:c>
      <x:c r="J1062" s="38" t="n">
        <x:f>LARGE(BJ$25:BJ$1024,5)</x:f>
        <x:v>2300</x:v>
      </x:c>
      <x:c r="K1062" s="38" t="n">
        <x:f>LARGE(BJ$25:BJ$1024,6)</x:f>
        <x:v>2300</x:v>
      </x:c>
      <x:c r="L1062" s="38" t="n">
        <x:f>LARGE(BJ$25:BJ$1024,7)</x:f>
        <x:v>2300</x:v>
      </x:c>
      <x:c r="M1062" s="38" t="n">
        <x:f>LARGE(BJ$25:BJ$1024,8)</x:f>
        <x:v>2280</x:v>
      </x:c>
      <x:c r="N1062" s="38" t="n">
        <x:f>LARGE(BJ$25:BJ$1024,9)</x:f>
        <x:v>2280</x:v>
      </x:c>
      <x:c r="O1062" s="38" t="n">
        <x:f>LARGE(BJ$25:BJ$1024,10)</x:f>
        <x:v>2280</x:v>
      </x:c>
      <x:c r="P1062" s="34" t="str">
        <x:f>IF(COUNTIFS($D$1061:$D$1081,"&lt;="&amp;D1062,$B$1061:$B$1081,"&gt;"&amp;B1062)+COUNTIFS($D$1061:$D$1081,"&lt;"&amp;D1062,$B$1061:$B$1081,"&gt;="&amp;B1062)=0,"효율","지배됨")</x:f>
        <x:v>효율</x:v>
      </x:c>
      <x:c r="Q1062" s="34" t="str">
        <x:f>IF(COUNTIFS($E$1061:$E$1081,"&lt;="&amp;E1062,$B$1061:$B$1081,"&gt;"&amp;B1062)+COUNTIFS($E$1061:$E$1081,"&lt;"&amp;E1062,$B$1061:$B$1081,"&gt;="&amp;B1062)=0,"효율","지배됨")</x:f>
        <x:v>효율</x:v>
      </x:c>
      <x:c r="R1062" s="34"/>
      <x:c r="S1062" s="34"/>
      <x:c r="T1062" s="34"/>
      <x:c r="U1062" s="34"/>
      <x:c r="V1062" s="34"/>
      <x:c r="W1062" s="34"/>
      <x:c r="X1062" s="34" t="n">
        <x:f>IF(P1062="효율",D1062,"")</x:f>
        <x:v>0.05719064708940144</x:v>
      </x:c>
      <x:c r="Y1062" s="34" t="n">
        <x:f>IF(P1062="효율",B1062,"")</x:f>
        <x:v>0.05499999999999999</x:v>
      </x:c>
      <x:c r="Z1062" s="34"/>
      <x:c r="AA1062" s="34" t="n">
        <x:f>IF(Q1062="효율",E1062,"")</x:f>
        <x:v>2304</x:v>
      </x:c>
      <x:c r="AB1062" s="34" t="n">
        <x:f>IF(Q1062="효율",B1062,"")</x:f>
        <x:v>0.05499999999999999</x:v>
      </x:c>
      <x:c r="AC1062" s="34"/>
      <x:c r="AD1062" s="34"/>
      <x:c r="AE1062" s="34"/>
      <x:c r="AF1062" s="34"/>
      <x:c r="AG1062" s="34"/>
      <x:c r="AH1062" s="34"/>
      <x:c r="AI1062" s="34"/>
      <x:c r="AJ1062" s="34"/>
      <x:c r="AK1062" s="34"/>
      <x:c r="AL1062" s="34"/>
      <x:c r="AM1062" s="34"/>
      <x:c r="AN1062" s="34"/>
      <x:c r="AO1062" s="34"/>
      <x:c r="AP1062" s="34"/>
      <x:c r="AQ1062" s="34"/>
      <x:c r="AR1062" s="34"/>
      <x:c r="AS1062" s="34"/>
      <x:c r="AT1062" s="34"/>
      <x:c r="AU1062" s="34"/>
      <x:c r="AV1062" s="34"/>
      <x:c r="AW1062" s="34"/>
      <x:c r="AX1062" s="34"/>
      <x:c r="AY1062" s="34"/>
      <x:c r="AZ1062" s="34"/>
      <x:c r="BA1062" s="34"/>
      <x:c r="BB1062" s="34"/>
      <x:c r="BC1062" s="34"/>
      <x:c r="BD1062" s="34"/>
      <x:c r="BE1062" s="34"/>
      <x:c r="BF1062" s="34"/>
      <x:c r="BG1062" s="34"/>
      <x:c r="BH1062" s="34"/>
      <x:c r="BI1062" s="34"/>
      <x:c r="BJ1062" s="34"/>
      <x:c r="BK1062" s="34"/>
      <x:c r="BL1062" s="34"/>
      <x:c r="BM1062" s="34"/>
      <x:c r="BN1062" s="34"/>
      <x:c r="BO1062" s="34"/>
      <x:c r="BP1062" s="34"/>
      <x:c r="BQ1062" s="34"/>
      <x:c r="BR1062" s="34"/>
      <x:c r="BS1062" s="34"/>
      <x:c r="BT1062" s="34"/>
      <x:c r="BU1062" s="34"/>
      <x:c r="BV1062" s="34"/>
      <x:c r="BW1062" s="34"/>
      <x:c r="BX1062" s="34"/>
      <x:c r="BY1062" s="34"/>
      <x:c r="BZ1062" s="34"/>
      <x:c r="CA1062" s="34"/>
      <x:c r="CB1062" s="34"/>
      <x:c r="CC1062" s="34"/>
    </x:row>
    <x:row r="1063">
      <x:c r="A1063" s="35" t="n">
        <x:v>0.1</x:v>
      </x:c>
      <x:c r="B1063" s="35" t="n">
        <x:f>A1063*((1-$B$6)*$B$8-$B$6*$B$7)+(1-A1063)*((1-$C$6)*$C$8-$C$6*$C$7)</x:f>
        <x:v>0.05449999999999999</x:v>
      </x:c>
      <x:c r="C1063" s="35" t="n">
        <x:f>A1063*AVERAGE($E$25:$E$1024)+(1-A1063)*AVERAGE($F$25:$F$1024)</x:f>
        <x:v>0.052698200000000806</x:v>
      </x:c>
      <x:c r="D1063" s="35" t="n">
        <x:f>SQRT(A1063^2*_xlfn.VAR.S($E$25:$E$1024)+(1-A1063)^2*_xlfn.VAR.S($F$25:$F$1024)+2*A1063*(1-A1063)*_xlfn.COVARIANCE.S($E$25:$E$1024,$F$25:$F$1024))</x:f>
        <x:v>0.05440118238977318</x:v>
      </x:c>
      <x:c r="E1063" s="38" t="n">
        <x:f>AVERAGE(F1063:O1063)</x:f>
        <x:v>2208</x:v>
      </x:c>
      <x:c r="F1063" s="38" t="n">
        <x:f>LARGE(BK$25:BK$1024,1)</x:f>
        <x:v>2280</x:v>
      </x:c>
      <x:c r="G1063" s="38" t="n">
        <x:f>LARGE(BK$25:BK$1024,2)</x:f>
        <x:v>2280</x:v>
      </x:c>
      <x:c r="H1063" s="38" t="n">
        <x:f>LARGE(BK$25:BK$1024,3)</x:f>
        <x:v>2240</x:v>
      </x:c>
      <x:c r="I1063" s="38" t="n">
        <x:f>LARGE(BK$25:BK$1024,4)</x:f>
        <x:v>2200</x:v>
      </x:c>
      <x:c r="J1063" s="38" t="n">
        <x:f>LARGE(BK$25:BK$1024,5)</x:f>
        <x:v>2200</x:v>
      </x:c>
      <x:c r="K1063" s="38" t="n">
        <x:f>LARGE(BK$25:BK$1024,6)</x:f>
        <x:v>2200</x:v>
      </x:c>
      <x:c r="L1063" s="38" t="n">
        <x:f>LARGE(BK$25:BK$1024,7)</x:f>
        <x:v>2200</x:v>
      </x:c>
      <x:c r="M1063" s="38" t="n">
        <x:f>LARGE(BK$25:BK$1024,8)</x:f>
        <x:v>2160</x:v>
      </x:c>
      <x:c r="N1063" s="38" t="n">
        <x:f>LARGE(BK$25:BK$1024,9)</x:f>
        <x:v>2160</x:v>
      </x:c>
      <x:c r="O1063" s="38" t="n">
        <x:f>LARGE(BK$25:BK$1024,10)</x:f>
        <x:v>2160</x:v>
      </x:c>
      <x:c r="P1063" s="34" t="str">
        <x:f>IF(COUNTIFS($D$1061:$D$1081,"&lt;="&amp;D1063,$B$1061:$B$1081,"&gt;"&amp;B1063)+COUNTIFS($D$1061:$D$1081,"&lt;"&amp;D1063,$B$1061:$B$1081,"&gt;="&amp;B1063)=0,"효율","지배됨")</x:f>
        <x:v>효율</x:v>
      </x:c>
      <x:c r="Q1063" s="34" t="str">
        <x:f>IF(COUNTIFS($E$1061:$E$1081,"&lt;="&amp;E1063,$B$1061:$B$1081,"&gt;"&amp;B1063)+COUNTIFS($E$1061:$E$1081,"&lt;"&amp;E1063,$B$1061:$B$1081,"&gt;="&amp;B1063)=0,"효율","지배됨")</x:f>
        <x:v>효율</x:v>
      </x:c>
      <x:c r="R1063" s="34"/>
      <x:c r="S1063" s="34"/>
      <x:c r="T1063" s="34"/>
      <x:c r="U1063" s="34"/>
      <x:c r="V1063" s="34"/>
      <x:c r="W1063" s="34"/>
      <x:c r="X1063" s="34" t="n">
        <x:f>IF(P1063="효율",D1063,"")</x:f>
        <x:v>0.05440118238977318</x:v>
      </x:c>
      <x:c r="Y1063" s="34" t="n">
        <x:f>IF(P1063="효율",B1063,"")</x:f>
        <x:v>0.05449999999999999</x:v>
      </x:c>
      <x:c r="Z1063" s="34"/>
      <x:c r="AA1063" s="34" t="n">
        <x:f>IF(Q1063="효율",E1063,"")</x:f>
        <x:v>2208</x:v>
      </x:c>
      <x:c r="AB1063" s="34" t="n">
        <x:f>IF(Q1063="효율",B1063,"")</x:f>
        <x:v>0.05449999999999999</x:v>
      </x:c>
      <x:c r="AC1063" s="34"/>
      <x:c r="AD1063" s="34"/>
      <x:c r="AE1063" s="34"/>
      <x:c r="AF1063" s="34"/>
      <x:c r="AG1063" s="34"/>
      <x:c r="AH1063" s="34"/>
      <x:c r="AI1063" s="34"/>
      <x:c r="AJ1063" s="34"/>
      <x:c r="AK1063" s="34"/>
      <x:c r="AL1063" s="34"/>
      <x:c r="AM1063" s="34"/>
      <x:c r="AN1063" s="34"/>
      <x:c r="AO1063" s="34"/>
      <x:c r="AP1063" s="34"/>
      <x:c r="AQ1063" s="34"/>
      <x:c r="AR1063" s="34"/>
      <x:c r="AS1063" s="34"/>
      <x:c r="AT1063" s="34"/>
      <x:c r="AU1063" s="34"/>
      <x:c r="AV1063" s="34"/>
      <x:c r="AW1063" s="34"/>
      <x:c r="AX1063" s="34"/>
      <x:c r="AY1063" s="34"/>
      <x:c r="AZ1063" s="34"/>
      <x:c r="BA1063" s="34"/>
      <x:c r="BB1063" s="34"/>
      <x:c r="BC1063" s="34"/>
      <x:c r="BD1063" s="34"/>
      <x:c r="BE1063" s="34"/>
      <x:c r="BF1063" s="34"/>
      <x:c r="BG1063" s="34"/>
      <x:c r="BH1063" s="34"/>
      <x:c r="BI1063" s="34"/>
      <x:c r="BJ1063" s="34"/>
      <x:c r="BK1063" s="34"/>
      <x:c r="BL1063" s="34"/>
      <x:c r="BM1063" s="34"/>
      <x:c r="BN1063" s="34"/>
      <x:c r="BO1063" s="34"/>
      <x:c r="BP1063" s="34"/>
      <x:c r="BQ1063" s="34"/>
      <x:c r="BR1063" s="34"/>
      <x:c r="BS1063" s="34"/>
      <x:c r="BT1063" s="34"/>
      <x:c r="BU1063" s="34"/>
      <x:c r="BV1063" s="34"/>
      <x:c r="BW1063" s="34"/>
      <x:c r="BX1063" s="34"/>
      <x:c r="BY1063" s="34"/>
      <x:c r="BZ1063" s="34"/>
      <x:c r="CA1063" s="34"/>
      <x:c r="CB1063" s="34"/>
      <x:c r="CC1063" s="34"/>
    </x:row>
    <x:row r="1064">
      <x:c r="A1064" s="35" t="n">
        <x:v>0.15</x:v>
      </x:c>
      <x:c r="B1064" s="35" t="n">
        <x:f>A1064*((1-$B$6)*$B$8-$B$6*$B$7)+(1-A1064)*((1-$C$6)*$C$8-$C$6*$C$7)</x:f>
        <x:v>0.05399999999999999</x:v>
      </x:c>
      <x:c r="C1064" s="35" t="n">
        <x:f>A1064*AVERAGE($E$25:$E$1024)+(1-A1064)*AVERAGE($F$25:$F$1024)</x:f>
        <x:v>0.05226330000000074</x:v>
      </x:c>
      <x:c r="D1064" s="35" t="n">
        <x:f>SQRT(A1064^2*_xlfn.VAR.S($E$25:$E$1024)+(1-A1064)^2*_xlfn.VAR.S($F$25:$F$1024)+2*A1064*(1-A1064)*_xlfn.COVARIANCE.S($E$25:$E$1024,$F$25:$F$1024))</x:f>
        <x:v>0.05162691305183011</x:v>
      </x:c>
      <x:c r="E1064" s="38" t="n">
        <x:f>AVERAGE(F1064:O1064)</x:f>
        <x:v>2112</x:v>
      </x:c>
      <x:c r="F1064" s="38" t="n">
        <x:f>LARGE(BL$25:BL$1024,1)</x:f>
        <x:v>2219.9999999999995</x:v>
      </x:c>
      <x:c r="G1064" s="38" t="n">
        <x:f>LARGE(BL$25:BL$1024,2)</x:f>
        <x:v>2219.9999999999995</x:v>
      </x:c>
      <x:c r="H1064" s="38" t="n">
        <x:f>LARGE(BL$25:BL$1024,3)</x:f>
        <x:v>2160</x:v>
      </x:c>
      <x:c r="I1064" s="38" t="n">
        <x:f>LARGE(BL$25:BL$1024,4)</x:f>
        <x:v>2100</x:v>
      </x:c>
      <x:c r="J1064" s="38" t="n">
        <x:f>LARGE(BL$25:BL$1024,5)</x:f>
        <x:v>2100</x:v>
      </x:c>
      <x:c r="K1064" s="38" t="n">
        <x:f>LARGE(BL$25:BL$1024,6)</x:f>
        <x:v>2100</x:v>
      </x:c>
      <x:c r="L1064" s="38" t="n">
        <x:f>LARGE(BL$25:BL$1024,7)</x:f>
        <x:v>2100</x:v>
      </x:c>
      <x:c r="M1064" s="38" t="n">
        <x:f>LARGE(BL$25:BL$1024,8)</x:f>
        <x:v>2039.9999999999998</x:v>
      </x:c>
      <x:c r="N1064" s="38" t="n">
        <x:f>LARGE(BL$25:BL$1024,9)</x:f>
        <x:v>2039.9999999999998</x:v>
      </x:c>
      <x:c r="O1064" s="38" t="n">
        <x:f>LARGE(BL$25:BL$1024,10)</x:f>
        <x:v>2039.9999999999998</x:v>
      </x:c>
      <x:c r="P1064" s="34" t="str">
        <x:f>IF(COUNTIFS($D$1061:$D$1081,"&lt;="&amp;D1064,$B$1061:$B$1081,"&gt;"&amp;B1064)+COUNTIFS($D$1061:$D$1081,"&lt;"&amp;D1064,$B$1061:$B$1081,"&gt;="&amp;B1064)=0,"효율","지배됨")</x:f>
        <x:v>효율</x:v>
      </x:c>
      <x:c r="Q1064" s="34" t="str">
        <x:f>IF(COUNTIFS($E$1061:$E$1081,"&lt;="&amp;E1064,$B$1061:$B$1081,"&gt;"&amp;B1064)+COUNTIFS($E$1061:$E$1081,"&lt;"&amp;E1064,$B$1061:$B$1081,"&gt;="&amp;B1064)=0,"효율","지배됨")</x:f>
        <x:v>효율</x:v>
      </x:c>
      <x:c r="R1064" s="34"/>
      <x:c r="S1064" s="34"/>
      <x:c r="T1064" s="34"/>
      <x:c r="U1064" s="34"/>
      <x:c r="V1064" s="34"/>
      <x:c r="W1064" s="34"/>
      <x:c r="X1064" s="34" t="n">
        <x:f>IF(P1064="효율",D1064,"")</x:f>
        <x:v>0.05162691305183011</x:v>
      </x:c>
      <x:c r="Y1064" s="34" t="n">
        <x:f>IF(P1064="효율",B1064,"")</x:f>
        <x:v>0.05399999999999999</x:v>
      </x:c>
      <x:c r="Z1064" s="34"/>
      <x:c r="AA1064" s="34" t="n">
        <x:f>IF(Q1064="효율",E1064,"")</x:f>
        <x:v>2112</x:v>
      </x:c>
      <x:c r="AB1064" s="34" t="n">
        <x:f>IF(Q1064="효율",B1064,"")</x:f>
        <x:v>0.05399999999999999</x:v>
      </x:c>
      <x:c r="AC1064" s="34"/>
      <x:c r="AD1064" s="34"/>
      <x:c r="AE1064" s="34"/>
      <x:c r="AF1064" s="34"/>
      <x:c r="AG1064" s="34"/>
      <x:c r="AH1064" s="34"/>
      <x:c r="AI1064" s="34"/>
      <x:c r="AJ1064" s="34"/>
      <x:c r="AK1064" s="34"/>
      <x:c r="AL1064" s="34"/>
      <x:c r="AM1064" s="34"/>
      <x:c r="AN1064" s="34"/>
      <x:c r="AO1064" s="34"/>
      <x:c r="AP1064" s="34"/>
      <x:c r="AQ1064" s="34"/>
      <x:c r="AR1064" s="34"/>
      <x:c r="AS1064" s="34"/>
      <x:c r="AT1064" s="34"/>
      <x:c r="AU1064" s="34"/>
      <x:c r="AV1064" s="34"/>
      <x:c r="AW1064" s="34"/>
      <x:c r="AX1064" s="34"/>
      <x:c r="AY1064" s="34"/>
      <x:c r="AZ1064" s="34"/>
      <x:c r="BA1064" s="34"/>
      <x:c r="BB1064" s="34"/>
      <x:c r="BC1064" s="34"/>
      <x:c r="BD1064" s="34"/>
      <x:c r="BE1064" s="34"/>
      <x:c r="BF1064" s="34"/>
      <x:c r="BG1064" s="34"/>
      <x:c r="BH1064" s="34"/>
      <x:c r="BI1064" s="34"/>
      <x:c r="BJ1064" s="34"/>
      <x:c r="BK1064" s="34"/>
      <x:c r="BL1064" s="34"/>
      <x:c r="BM1064" s="34"/>
      <x:c r="BN1064" s="34"/>
      <x:c r="BO1064" s="34"/>
      <x:c r="BP1064" s="34"/>
      <x:c r="BQ1064" s="34"/>
      <x:c r="BR1064" s="34"/>
      <x:c r="BS1064" s="34"/>
      <x:c r="BT1064" s="34"/>
      <x:c r="BU1064" s="34"/>
      <x:c r="BV1064" s="34"/>
      <x:c r="BW1064" s="34"/>
      <x:c r="BX1064" s="34"/>
      <x:c r="BY1064" s="34"/>
      <x:c r="BZ1064" s="34"/>
      <x:c r="CA1064" s="34"/>
      <x:c r="CB1064" s="34"/>
      <x:c r="CC1064" s="34"/>
    </x:row>
    <x:row r="1065">
      <x:c r="A1065" s="35" t="n">
        <x:v>0.2</x:v>
      </x:c>
      <x:c r="B1065" s="35" t="n">
        <x:f>A1065*((1-$B$6)*$B$8-$B$6*$B$7)+(1-A1065)*((1-$C$6)*$C$8-$C$6*$C$7)</x:f>
        <x:v>0.05349999999999999</x:v>
      </x:c>
      <x:c r="C1065" s="35" t="n">
        <x:f>A1065*AVERAGE($E$25:$E$1024)+(1-A1065)*AVERAGE($F$25:$F$1024)</x:f>
        <x:v>0.05182840000000068</x:v>
      </x:c>
      <x:c r="D1065" s="35" t="n">
        <x:f>SQRT(A1065^2*_xlfn.VAR.S($E$25:$E$1024)+(1-A1065)^2*_xlfn.VAR.S($F$25:$F$1024)+2*A1065*(1-A1065)*_xlfn.COVARIANCE.S($E$25:$E$1024,$F$25:$F$1024))</x:f>
        <x:v>0.04887042696838286</x:v>
      </x:c>
      <x:c r="E1065" s="38" t="n">
        <x:f>AVERAGE(F1065:O1065)</x:f>
        <x:v>2016</x:v>
      </x:c>
      <x:c r="F1065" s="38" t="n">
        <x:f>LARGE(BM$25:BM$1024,1)</x:f>
        <x:v>2160.0000000000005</x:v>
      </x:c>
      <x:c r="G1065" s="38" t="n">
        <x:f>LARGE(BM$25:BM$1024,2)</x:f>
        <x:v>2160.0000000000005</x:v>
      </x:c>
      <x:c r="H1065" s="38" t="n">
        <x:f>LARGE(BM$25:BM$1024,3)</x:f>
        <x:v>2080</x:v>
      </x:c>
      <x:c r="I1065" s="38" t="n">
        <x:f>LARGE(BM$25:BM$1024,4)</x:f>
        <x:v>2000</x:v>
      </x:c>
      <x:c r="J1065" s="38" t="n">
        <x:f>LARGE(BM$25:BM$1024,5)</x:f>
        <x:v>2000</x:v>
      </x:c>
      <x:c r="K1065" s="38" t="n">
        <x:f>LARGE(BM$25:BM$1024,6)</x:f>
        <x:v>2000</x:v>
      </x:c>
      <x:c r="L1065" s="38" t="n">
        <x:f>LARGE(BM$25:BM$1024,7)</x:f>
        <x:v>2000</x:v>
      </x:c>
      <x:c r="M1065" s="38" t="n">
        <x:f>LARGE(BM$25:BM$1024,8)</x:f>
        <x:v>1920</x:v>
      </x:c>
      <x:c r="N1065" s="38" t="n">
        <x:f>LARGE(BM$25:BM$1024,9)</x:f>
        <x:v>1920</x:v>
      </x:c>
      <x:c r="O1065" s="38" t="n">
        <x:f>LARGE(BM$25:BM$1024,10)</x:f>
        <x:v>1920</x:v>
      </x:c>
      <x:c r="P1065" s="34" t="str">
        <x:f>IF(COUNTIFS($D$1061:$D$1081,"&lt;="&amp;D1065,$B$1061:$B$1081,"&gt;"&amp;B1065)+COUNTIFS($D$1061:$D$1081,"&lt;"&amp;D1065,$B$1061:$B$1081,"&gt;="&amp;B1065)=0,"효율","지배됨")</x:f>
        <x:v>효율</x:v>
      </x:c>
      <x:c r="Q1065" s="34" t="str">
        <x:f>IF(COUNTIFS($E$1061:$E$1081,"&lt;="&amp;E1065,$B$1061:$B$1081,"&gt;"&amp;B1065)+COUNTIFS($E$1061:$E$1081,"&lt;"&amp;E1065,$B$1061:$B$1081,"&gt;="&amp;B1065)=0,"효율","지배됨")</x:f>
        <x:v>효율</x:v>
      </x:c>
      <x:c r="R1065" s="34"/>
      <x:c r="S1065" s="34"/>
      <x:c r="T1065" s="34"/>
      <x:c r="U1065" s="34"/>
      <x:c r="V1065" s="34"/>
      <x:c r="W1065" s="34"/>
      <x:c r="X1065" s="34" t="n">
        <x:f>IF(P1065="효율",D1065,"")</x:f>
        <x:v>0.04887042696838286</x:v>
      </x:c>
      <x:c r="Y1065" s="34" t="n">
        <x:f>IF(P1065="효율",B1065,"")</x:f>
        <x:v>0.05349999999999999</x:v>
      </x:c>
      <x:c r="Z1065" s="34"/>
      <x:c r="AA1065" s="34" t="n">
        <x:f>IF(Q1065="효율",E1065,"")</x:f>
        <x:v>2016</x:v>
      </x:c>
      <x:c r="AB1065" s="34" t="n">
        <x:f>IF(Q1065="효율",B1065,"")</x:f>
        <x:v>0.05349999999999999</x:v>
      </x:c>
      <x:c r="AC1065" s="34"/>
      <x:c r="AD1065" s="34"/>
      <x:c r="AE1065" s="34"/>
      <x:c r="AF1065" s="34"/>
      <x:c r="AG1065" s="34"/>
      <x:c r="AH1065" s="34"/>
      <x:c r="AI1065" s="34"/>
      <x:c r="AJ1065" s="34"/>
      <x:c r="AK1065" s="34"/>
      <x:c r="AL1065" s="34"/>
      <x:c r="AM1065" s="34"/>
      <x:c r="AN1065" s="34"/>
      <x:c r="AO1065" s="34"/>
      <x:c r="AP1065" s="34"/>
      <x:c r="AQ1065" s="34"/>
      <x:c r="AR1065" s="34"/>
      <x:c r="AS1065" s="34"/>
      <x:c r="AT1065" s="34"/>
      <x:c r="AU1065" s="34"/>
      <x:c r="AV1065" s="34"/>
      <x:c r="AW1065" s="34"/>
      <x:c r="AX1065" s="34"/>
      <x:c r="AY1065" s="34"/>
      <x:c r="AZ1065" s="34"/>
      <x:c r="BA1065" s="34"/>
      <x:c r="BB1065" s="34"/>
      <x:c r="BC1065" s="34"/>
      <x:c r="BD1065" s="34"/>
      <x:c r="BE1065" s="34"/>
      <x:c r="BF1065" s="34"/>
      <x:c r="BG1065" s="34"/>
      <x:c r="BH1065" s="34"/>
      <x:c r="BI1065" s="34"/>
      <x:c r="BJ1065" s="34"/>
      <x:c r="BK1065" s="34"/>
      <x:c r="BL1065" s="34"/>
      <x:c r="BM1065" s="34"/>
      <x:c r="BN1065" s="34"/>
      <x:c r="BO1065" s="34"/>
      <x:c r="BP1065" s="34"/>
      <x:c r="BQ1065" s="34"/>
      <x:c r="BR1065" s="34"/>
      <x:c r="BS1065" s="34"/>
      <x:c r="BT1065" s="34"/>
      <x:c r="BU1065" s="34"/>
      <x:c r="BV1065" s="34"/>
      <x:c r="BW1065" s="34"/>
      <x:c r="BX1065" s="34"/>
      <x:c r="BY1065" s="34"/>
      <x:c r="BZ1065" s="34"/>
      <x:c r="CA1065" s="34"/>
      <x:c r="CB1065" s="34"/>
      <x:c r="CC1065" s="34"/>
    </x:row>
    <x:row r="1066">
      <x:c r="A1066" s="35" t="n">
        <x:v>0.25</x:v>
      </x:c>
      <x:c r="B1066" s="35" t="n">
        <x:f>A1066*((1-$B$6)*$B$8-$B$6*$B$7)+(1-A1066)*((1-$C$6)*$C$8-$C$6*$C$7)</x:f>
        <x:v>0.05299999999999999</x:v>
      </x:c>
      <x:c r="C1066" s="35" t="n">
        <x:f>A1066*AVERAGE($E$25:$E$1024)+(1-A1066)*AVERAGE($F$25:$F$1024)</x:f>
        <x:v>0.051393500000000605</x:v>
      </x:c>
      <x:c r="D1066" s="35" t="n">
        <x:f>SQRT(A1066^2*_xlfn.VAR.S($E$25:$E$1024)+(1-A1066)^2*_xlfn.VAR.S($F$25:$F$1024)+2*A1066*(1-A1066)*_xlfn.COVARIANCE.S($E$25:$E$1024,$F$25:$F$1024))</x:f>
        <x:v>0.04613491181131499</x:v>
      </x:c>
      <x:c r="E1066" s="38" t="n">
        <x:f>AVERAGE(F1066:O1066)</x:f>
        <x:v>1920</x:v>
      </x:c>
      <x:c r="F1066" s="38" t="n">
        <x:f>LARGE(BN$25:BN$1024,1)</x:f>
        <x:v>2100</x:v>
      </x:c>
      <x:c r="G1066" s="38" t="n">
        <x:f>LARGE(BN$25:BN$1024,2)</x:f>
        <x:v>2100</x:v>
      </x:c>
      <x:c r="H1066" s="38" t="n">
        <x:f>LARGE(BN$25:BN$1024,3)</x:f>
        <x:v>2000</x:v>
      </x:c>
      <x:c r="I1066" s="38" t="n">
        <x:f>LARGE(BN$25:BN$1024,4)</x:f>
        <x:v>1900</x:v>
      </x:c>
      <x:c r="J1066" s="38" t="n">
        <x:f>LARGE(BN$25:BN$1024,5)</x:f>
        <x:v>1900</x:v>
      </x:c>
      <x:c r="K1066" s="38" t="n">
        <x:f>LARGE(BN$25:BN$1024,6)</x:f>
        <x:v>1900</x:v>
      </x:c>
      <x:c r="L1066" s="38" t="n">
        <x:f>LARGE(BN$25:BN$1024,7)</x:f>
        <x:v>1900</x:v>
      </x:c>
      <x:c r="M1066" s="38" t="n">
        <x:f>LARGE(BN$25:BN$1024,8)</x:f>
        <x:v>1800</x:v>
      </x:c>
      <x:c r="N1066" s="38" t="n">
        <x:f>LARGE(BN$25:BN$1024,9)</x:f>
        <x:v>1800</x:v>
      </x:c>
      <x:c r="O1066" s="38" t="n">
        <x:f>LARGE(BN$25:BN$1024,10)</x:f>
        <x:v>1800</x:v>
      </x:c>
      <x:c r="P1066" s="34" t="str">
        <x:f>IF(COUNTIFS($D$1061:$D$1081,"&lt;="&amp;D1066,$B$1061:$B$1081,"&gt;"&amp;B1066)+COUNTIFS($D$1061:$D$1081,"&lt;"&amp;D1066,$B$1061:$B$1081,"&gt;="&amp;B1066)=0,"효율","지배됨")</x:f>
        <x:v>효율</x:v>
      </x:c>
      <x:c r="Q1066" s="34" t="str">
        <x:f>IF(COUNTIFS($E$1061:$E$1081,"&lt;="&amp;E1066,$B$1061:$B$1081,"&gt;"&amp;B1066)+COUNTIFS($E$1061:$E$1081,"&lt;"&amp;E1066,$B$1061:$B$1081,"&gt;="&amp;B1066)=0,"효율","지배됨")</x:f>
        <x:v>효율</x:v>
      </x:c>
      <x:c r="R1066" s="34"/>
      <x:c r="S1066" s="34"/>
      <x:c r="T1066" s="34"/>
      <x:c r="U1066" s="34"/>
      <x:c r="V1066" s="34"/>
      <x:c r="W1066" s="34"/>
      <x:c r="X1066" s="34" t="n">
        <x:f>IF(P1066="효율",D1066,"")</x:f>
        <x:v>0.04613491181131499</x:v>
      </x:c>
      <x:c r="Y1066" s="34" t="n">
        <x:f>IF(P1066="효율",B1066,"")</x:f>
        <x:v>0.05299999999999999</x:v>
      </x:c>
      <x:c r="Z1066" s="34"/>
      <x:c r="AA1066" s="34" t="n">
        <x:f>IF(Q1066="효율",E1066,"")</x:f>
        <x:v>1920</x:v>
      </x:c>
      <x:c r="AB1066" s="34" t="n">
        <x:f>IF(Q1066="효율",B1066,"")</x:f>
        <x:v>0.05299999999999999</x:v>
      </x:c>
      <x:c r="AC1066" s="34"/>
      <x:c r="AD1066" s="34"/>
      <x:c r="AE1066" s="34"/>
      <x:c r="AF1066" s="34"/>
      <x:c r="AG1066" s="34"/>
      <x:c r="AH1066" s="34"/>
      <x:c r="AI1066" s="34"/>
      <x:c r="AJ1066" s="34"/>
      <x:c r="AK1066" s="34"/>
      <x:c r="AL1066" s="34"/>
      <x:c r="AM1066" s="34"/>
      <x:c r="AN1066" s="34"/>
      <x:c r="AO1066" s="34"/>
      <x:c r="AP1066" s="34"/>
      <x:c r="AQ1066" s="34"/>
      <x:c r="AR1066" s="34"/>
      <x:c r="AS1066" s="34"/>
      <x:c r="AT1066" s="34"/>
      <x:c r="AU1066" s="34"/>
      <x:c r="AV1066" s="34"/>
      <x:c r="AW1066" s="34"/>
      <x:c r="AX1066" s="34"/>
      <x:c r="AY1066" s="34"/>
      <x:c r="AZ1066" s="34"/>
      <x:c r="BA1066" s="34"/>
      <x:c r="BB1066" s="34"/>
      <x:c r="BC1066" s="34"/>
      <x:c r="BD1066" s="34"/>
      <x:c r="BE1066" s="34"/>
      <x:c r="BF1066" s="34"/>
      <x:c r="BG1066" s="34"/>
      <x:c r="BH1066" s="34"/>
      <x:c r="BI1066" s="34"/>
      <x:c r="BJ1066" s="34"/>
      <x:c r="BK1066" s="34"/>
      <x:c r="BL1066" s="34"/>
      <x:c r="BM1066" s="34"/>
      <x:c r="BN1066" s="34"/>
      <x:c r="BO1066" s="34"/>
      <x:c r="BP1066" s="34"/>
      <x:c r="BQ1066" s="34"/>
      <x:c r="BR1066" s="34"/>
      <x:c r="BS1066" s="34"/>
      <x:c r="BT1066" s="34"/>
      <x:c r="BU1066" s="34"/>
      <x:c r="BV1066" s="34"/>
      <x:c r="BW1066" s="34"/>
      <x:c r="BX1066" s="34"/>
      <x:c r="BY1066" s="34"/>
      <x:c r="BZ1066" s="34"/>
      <x:c r="CA1066" s="34"/>
      <x:c r="CB1066" s="34"/>
      <x:c r="CC1066" s="34"/>
    </x:row>
    <x:row r="1067">
      <x:c r="A1067" s="35" t="n">
        <x:v>0.3</x:v>
      </x:c>
      <x:c r="B1067" s="35" t="n">
        <x:f>A1067*((1-$B$6)*$B$8-$B$6*$B$7)+(1-A1067)*((1-$C$6)*$C$8-$C$6*$C$7)</x:f>
        <x:v>0.05249999999999999</x:v>
      </x:c>
      <x:c r="C1067" s="35" t="n">
        <x:f>A1067*AVERAGE($E$25:$E$1024)+(1-A1067)*AVERAGE($F$25:$F$1024)</x:f>
        <x:v>0.05095860000000054</x:v>
      </x:c>
      <x:c r="D1067" s="35" t="n">
        <x:f>SQRT(A1067^2*_xlfn.VAR.S($E$25:$E$1024)+(1-A1067)^2*_xlfn.VAR.S($F$25:$F$1024)+2*A1067*(1-A1067)*_xlfn.COVARIANCE.S($E$25:$E$1024,$F$25:$F$1024))</x:f>
        <x:v>0.04342433095119067</x:v>
      </x:c>
      <x:c r="E1067" s="38" t="n">
        <x:f>AVERAGE(F1067:O1067)</x:f>
        <x:v>1824</x:v>
      </x:c>
      <x:c r="F1067" s="38" t="n">
        <x:f>LARGE(BO$25:BO$1024,1)</x:f>
        <x:v>2039.9999999999998</x:v>
      </x:c>
      <x:c r="G1067" s="38" t="n">
        <x:f>LARGE(BO$25:BO$1024,2)</x:f>
        <x:v>2039.9999999999998</x:v>
      </x:c>
      <x:c r="H1067" s="38" t="n">
        <x:f>LARGE(BO$25:BO$1024,3)</x:f>
        <x:v>1919.9999999999998</x:v>
      </x:c>
      <x:c r="I1067" s="38" t="n">
        <x:f>LARGE(BO$25:BO$1024,4)</x:f>
        <x:v>1800</x:v>
      </x:c>
      <x:c r="J1067" s="38" t="n">
        <x:f>LARGE(BO$25:BO$1024,5)</x:f>
        <x:v>1800</x:v>
      </x:c>
      <x:c r="K1067" s="38" t="n">
        <x:f>LARGE(BO$25:BO$1024,6)</x:f>
        <x:v>1800</x:v>
      </x:c>
      <x:c r="L1067" s="38" t="n">
        <x:f>LARGE(BO$25:BO$1024,7)</x:f>
        <x:v>1800</x:v>
      </x:c>
      <x:c r="M1067" s="38" t="n">
        <x:f>LARGE(BO$25:BO$1024,8)</x:f>
        <x:v>1679.9999999999998</x:v>
      </x:c>
      <x:c r="N1067" s="38" t="n">
        <x:f>LARGE(BO$25:BO$1024,9)</x:f>
        <x:v>1679.9999999999998</x:v>
      </x:c>
      <x:c r="O1067" s="38" t="n">
        <x:f>LARGE(BO$25:BO$1024,10)</x:f>
        <x:v>1679.9999999999998</x:v>
      </x:c>
      <x:c r="P1067" s="34" t="str">
        <x:f>IF(COUNTIFS($D$1061:$D$1081,"&lt;="&amp;D1067,$B$1061:$B$1081,"&gt;"&amp;B1067)+COUNTIFS($D$1061:$D$1081,"&lt;"&amp;D1067,$B$1061:$B$1081,"&gt;="&amp;B1067)=0,"효율","지배됨")</x:f>
        <x:v>효율</x:v>
      </x:c>
      <x:c r="Q1067" s="34" t="str">
        <x:f>IF(COUNTIFS($E$1061:$E$1081,"&lt;="&amp;E1067,$B$1061:$B$1081,"&gt;"&amp;B1067)+COUNTIFS($E$1061:$E$1081,"&lt;"&amp;E1067,$B$1061:$B$1081,"&gt;="&amp;B1067)=0,"효율","지배됨")</x:f>
        <x:v>효율</x:v>
      </x:c>
      <x:c r="R1067" s="34"/>
      <x:c r="S1067" s="34"/>
      <x:c r="T1067" s="34"/>
      <x:c r="U1067" s="34"/>
      <x:c r="V1067" s="34"/>
      <x:c r="W1067" s="34"/>
      <x:c r="X1067" s="34" t="n">
        <x:f>IF(P1067="효율",D1067,"")</x:f>
        <x:v>0.04342433095119067</x:v>
      </x:c>
      <x:c r="Y1067" s="34" t="n">
        <x:f>IF(P1067="효율",B1067,"")</x:f>
        <x:v>0.05249999999999999</x:v>
      </x:c>
      <x:c r="Z1067" s="34"/>
      <x:c r="AA1067" s="34" t="n">
        <x:f>IF(Q1067="효율",E1067,"")</x:f>
        <x:v>1824</x:v>
      </x:c>
      <x:c r="AB1067" s="34" t="n">
        <x:f>IF(Q1067="효율",B1067,"")</x:f>
        <x:v>0.05249999999999999</x:v>
      </x:c>
      <x:c r="AC1067" s="34"/>
      <x:c r="AD1067" s="34"/>
      <x:c r="AE1067" s="34"/>
      <x:c r="AF1067" s="34"/>
      <x:c r="AG1067" s="34"/>
      <x:c r="AH1067" s="34"/>
      <x:c r="AI1067" s="34"/>
      <x:c r="AJ1067" s="34"/>
      <x:c r="AK1067" s="34"/>
      <x:c r="AL1067" s="34"/>
      <x:c r="AM1067" s="34"/>
      <x:c r="AN1067" s="34"/>
      <x:c r="AO1067" s="34"/>
      <x:c r="AP1067" s="34"/>
      <x:c r="AQ1067" s="34"/>
      <x:c r="AR1067" s="34"/>
      <x:c r="AS1067" s="34"/>
      <x:c r="AT1067" s="34"/>
      <x:c r="AU1067" s="34"/>
      <x:c r="AV1067" s="34"/>
      <x:c r="AW1067" s="34"/>
      <x:c r="AX1067" s="34"/>
      <x:c r="AY1067" s="34"/>
      <x:c r="AZ1067" s="34"/>
      <x:c r="BA1067" s="34"/>
      <x:c r="BB1067" s="34"/>
      <x:c r="BC1067" s="34"/>
      <x:c r="BD1067" s="34"/>
      <x:c r="BE1067" s="34"/>
      <x:c r="BF1067" s="34"/>
      <x:c r="BG1067" s="34"/>
      <x:c r="BH1067" s="34"/>
      <x:c r="BI1067" s="34"/>
      <x:c r="BJ1067" s="34"/>
      <x:c r="BK1067" s="34"/>
      <x:c r="BL1067" s="34"/>
      <x:c r="BM1067" s="34"/>
      <x:c r="BN1067" s="34"/>
      <x:c r="BO1067" s="34"/>
      <x:c r="BP1067" s="34"/>
      <x:c r="BQ1067" s="34"/>
      <x:c r="BR1067" s="34"/>
      <x:c r="BS1067" s="34"/>
      <x:c r="BT1067" s="34"/>
      <x:c r="BU1067" s="34"/>
      <x:c r="BV1067" s="34"/>
      <x:c r="BW1067" s="34"/>
      <x:c r="BX1067" s="34"/>
      <x:c r="BY1067" s="34"/>
      <x:c r="BZ1067" s="34"/>
      <x:c r="CA1067" s="34"/>
      <x:c r="CB1067" s="34"/>
      <x:c r="CC1067" s="34"/>
    </x:row>
    <x:row r="1068">
      <x:c r="A1068" s="35" t="n">
        <x:v>0.35</x:v>
      </x:c>
      <x:c r="B1068" s="35" t="n">
        <x:f>A1068*((1-$B$6)*$B$8-$B$6*$B$7)+(1-A1068)*((1-$C$6)*$C$8-$C$6*$C$7)</x:f>
        <x:v>0.05199999999999999</x:v>
      </x:c>
      <x:c r="C1068" s="35" t="n">
        <x:f>A1068*AVERAGE($E$25:$E$1024)+(1-A1068)*AVERAGE($F$25:$F$1024)</x:f>
        <x:v>0.05052370000000048</x:v>
      </x:c>
      <x:c r="D1068" s="35" t="n">
        <x:f>SQRT(A1068^2*_xlfn.VAR.S($E$25:$E$1024)+(1-A1068)^2*_xlfn.VAR.S($F$25:$F$1024)+2*A1068*(1-A1068)*_xlfn.COVARIANCE.S($E$25:$E$1024,$F$25:$F$1024))</x:f>
        <x:v>0.04074366115402757</x:v>
      </x:c>
      <x:c r="E1068" s="38" t="n">
        <x:f>AVERAGE(F1068:O1068)</x:f>
        <x:v>1728</x:v>
      </x:c>
      <x:c r="F1068" s="38" t="n">
        <x:f>LARGE(BP$25:BP$1024,1)</x:f>
        <x:v>1980</x:v>
      </x:c>
      <x:c r="G1068" s="38" t="n">
        <x:f>LARGE(BP$25:BP$1024,2)</x:f>
        <x:v>1980</x:v>
      </x:c>
      <x:c r="H1068" s="38" t="n">
        <x:f>LARGE(BP$25:BP$1024,3)</x:f>
        <x:v>1840</x:v>
      </x:c>
      <x:c r="I1068" s="38" t="n">
        <x:f>LARGE(BP$25:BP$1024,4)</x:f>
        <x:v>1699.9999999999998</x:v>
      </x:c>
      <x:c r="J1068" s="38" t="n">
        <x:f>LARGE(BP$25:BP$1024,5)</x:f>
        <x:v>1699.9999999999998</x:v>
      </x:c>
      <x:c r="K1068" s="38" t="n">
        <x:f>LARGE(BP$25:BP$1024,6)</x:f>
        <x:v>1699.9999999999998</x:v>
      </x:c>
      <x:c r="L1068" s="38" t="n">
        <x:f>LARGE(BP$25:BP$1024,7)</x:f>
        <x:v>1699.9999999999998</x:v>
      </x:c>
      <x:c r="M1068" s="38" t="n">
        <x:f>LARGE(BP$25:BP$1024,8)</x:f>
        <x:v>1560</x:v>
      </x:c>
      <x:c r="N1068" s="38" t="n">
        <x:f>LARGE(BP$25:BP$1024,9)</x:f>
        <x:v>1560</x:v>
      </x:c>
      <x:c r="O1068" s="38" t="n">
        <x:f>LARGE(BP$25:BP$1024,10)</x:f>
        <x:v>1560</x:v>
      </x:c>
      <x:c r="P1068" s="34" t="str">
        <x:f>IF(COUNTIFS($D$1061:$D$1081,"&lt;="&amp;D1068,$B$1061:$B$1081,"&gt;"&amp;B1068)+COUNTIFS($D$1061:$D$1081,"&lt;"&amp;D1068,$B$1061:$B$1081,"&gt;="&amp;B1068)=0,"효율","지배됨")</x:f>
        <x:v>효율</x:v>
      </x:c>
      <x:c r="Q1068" s="34" t="str">
        <x:f>IF(COUNTIFS($E$1061:$E$1081,"&lt;="&amp;E1068,$B$1061:$B$1081,"&gt;"&amp;B1068)+COUNTIFS($E$1061:$E$1081,"&lt;"&amp;E1068,$B$1061:$B$1081,"&gt;="&amp;B1068)=0,"효율","지배됨")</x:f>
        <x:v>효율</x:v>
      </x:c>
      <x:c r="R1068" s="34"/>
      <x:c r="S1068" s="34"/>
      <x:c r="T1068" s="34"/>
      <x:c r="U1068" s="34"/>
      <x:c r="V1068" s="34"/>
      <x:c r="W1068" s="34"/>
      <x:c r="X1068" s="34" t="n">
        <x:f>IF(P1068="효율",D1068,"")</x:f>
        <x:v>0.04074366115402757</x:v>
      </x:c>
      <x:c r="Y1068" s="34" t="n">
        <x:f>IF(P1068="효율",B1068,"")</x:f>
        <x:v>0.05199999999999999</x:v>
      </x:c>
      <x:c r="Z1068" s="34"/>
      <x:c r="AA1068" s="34" t="n">
        <x:f>IF(Q1068="효율",E1068,"")</x:f>
        <x:v>1728</x:v>
      </x:c>
      <x:c r="AB1068" s="34" t="n">
        <x:f>IF(Q1068="효율",B1068,"")</x:f>
        <x:v>0.05199999999999999</x:v>
      </x:c>
      <x:c r="AC1068" s="34"/>
      <x:c r="AD1068" s="34"/>
      <x:c r="AE1068" s="34"/>
      <x:c r="AF1068" s="34"/>
      <x:c r="AG1068" s="34"/>
      <x:c r="AH1068" s="34"/>
      <x:c r="AI1068" s="34"/>
      <x:c r="AJ1068" s="34"/>
      <x:c r="AK1068" s="34"/>
      <x:c r="AL1068" s="34"/>
      <x:c r="AM1068" s="34"/>
      <x:c r="AN1068" s="34"/>
      <x:c r="AO1068" s="34"/>
      <x:c r="AP1068" s="34"/>
      <x:c r="AQ1068" s="34"/>
      <x:c r="AR1068" s="34"/>
      <x:c r="AS1068" s="34"/>
      <x:c r="AT1068" s="34"/>
      <x:c r="AU1068" s="34"/>
      <x:c r="AV1068" s="34"/>
      <x:c r="AW1068" s="34"/>
      <x:c r="AX1068" s="34"/>
      <x:c r="AY1068" s="34"/>
      <x:c r="AZ1068" s="34"/>
      <x:c r="BA1068" s="34"/>
      <x:c r="BB1068" s="34"/>
      <x:c r="BC1068" s="34"/>
      <x:c r="BD1068" s="34"/>
      <x:c r="BE1068" s="34"/>
      <x:c r="BF1068" s="34"/>
      <x:c r="BG1068" s="34"/>
      <x:c r="BH1068" s="34"/>
      <x:c r="BI1068" s="34"/>
      <x:c r="BJ1068" s="34"/>
      <x:c r="BK1068" s="34"/>
      <x:c r="BL1068" s="34"/>
      <x:c r="BM1068" s="34"/>
      <x:c r="BN1068" s="34"/>
      <x:c r="BO1068" s="34"/>
      <x:c r="BP1068" s="34"/>
      <x:c r="BQ1068" s="34"/>
      <x:c r="BR1068" s="34"/>
      <x:c r="BS1068" s="34"/>
      <x:c r="BT1068" s="34"/>
      <x:c r="BU1068" s="34"/>
      <x:c r="BV1068" s="34"/>
      <x:c r="BW1068" s="34"/>
      <x:c r="BX1068" s="34"/>
      <x:c r="BY1068" s="34"/>
      <x:c r="BZ1068" s="34"/>
      <x:c r="CA1068" s="34"/>
      <x:c r="CB1068" s="34"/>
      <x:c r="CC1068" s="34"/>
    </x:row>
    <x:row r="1069">
      <x:c r="A1069" s="35" t="n">
        <x:v>0.4</x:v>
      </x:c>
      <x:c r="B1069" s="35" t="n">
        <x:f>A1069*((1-$B$6)*$B$8-$B$6*$B$7)+(1-A1069)*((1-$C$6)*$C$8-$C$6*$C$7)</x:f>
        <x:v>0.0515</x:v>
      </x:c>
      <x:c r="C1069" s="35" t="n">
        <x:f>A1069*AVERAGE($E$25:$E$1024)+(1-A1069)*AVERAGE($F$25:$F$1024)</x:f>
        <x:v>0.05008880000000042</x:v>
      </x:c>
      <x:c r="D1069" s="35" t="n">
        <x:f>SQRT(A1069^2*_xlfn.VAR.S($E$25:$E$1024)+(1-A1069)^2*_xlfn.VAR.S($F$25:$F$1024)+2*A1069*(1-A1069)*_xlfn.COVARIANCE.S($E$25:$E$1024,$F$25:$F$1024))</x:f>
        <x:v>0.03809921659122204</x:v>
      </x:c>
      <x:c r="E1069" s="38" t="n">
        <x:f>AVERAGE(F1069:O1069)</x:f>
        <x:v>1632</x:v>
      </x:c>
      <x:c r="F1069" s="38" t="n">
        <x:f>LARGE(BQ$25:BQ$1024,1)</x:f>
        <x:v>1920</x:v>
      </x:c>
      <x:c r="G1069" s="38" t="n">
        <x:f>LARGE(BQ$25:BQ$1024,2)</x:f>
        <x:v>1920</x:v>
      </x:c>
      <x:c r="H1069" s="38" t="n">
        <x:f>LARGE(BQ$25:BQ$1024,3)</x:f>
        <x:v>1760</x:v>
      </x:c>
      <x:c r="I1069" s="38" t="n">
        <x:f>LARGE(BQ$25:BQ$1024,4)</x:f>
        <x:v>1599.9999999999998</x:v>
      </x:c>
      <x:c r="J1069" s="38" t="n">
        <x:f>LARGE(BQ$25:BQ$1024,5)</x:f>
        <x:v>1599.9999999999998</x:v>
      </x:c>
      <x:c r="K1069" s="38" t="n">
        <x:f>LARGE(BQ$25:BQ$1024,6)</x:f>
        <x:v>1599.9999999999998</x:v>
      </x:c>
      <x:c r="L1069" s="38" t="n">
        <x:f>LARGE(BQ$25:BQ$1024,7)</x:f>
        <x:v>1599.9999999999998</x:v>
      </x:c>
      <x:c r="M1069" s="38" t="n">
        <x:f>LARGE(BQ$25:BQ$1024,8)</x:f>
        <x:v>1440</x:v>
      </x:c>
      <x:c r="N1069" s="38" t="n">
        <x:f>LARGE(BQ$25:BQ$1024,9)</x:f>
        <x:v>1440</x:v>
      </x:c>
      <x:c r="O1069" s="38" t="n">
        <x:f>LARGE(BQ$25:BQ$1024,10)</x:f>
        <x:v>1440</x:v>
      </x:c>
      <x:c r="P1069" s="34" t="str">
        <x:f>IF(COUNTIFS($D$1061:$D$1081,"&lt;="&amp;D1069,$B$1061:$B$1081,"&gt;"&amp;B1069)+COUNTIFS($D$1061:$D$1081,"&lt;"&amp;D1069,$B$1061:$B$1081,"&gt;="&amp;B1069)=0,"효율","지배됨")</x:f>
        <x:v>효율</x:v>
      </x:c>
      <x:c r="Q1069" s="34" t="str">
        <x:f>IF(COUNTIFS($E$1061:$E$1081,"&lt;="&amp;E1069,$B$1061:$B$1081,"&gt;"&amp;B1069)+COUNTIFS($E$1061:$E$1081,"&lt;"&amp;E1069,$B$1061:$B$1081,"&gt;="&amp;B1069)=0,"효율","지배됨")</x:f>
        <x:v>효율</x:v>
      </x:c>
      <x:c r="R1069" s="34"/>
      <x:c r="S1069" s="34"/>
      <x:c r="T1069" s="34"/>
      <x:c r="U1069" s="34"/>
      <x:c r="V1069" s="34"/>
      <x:c r="W1069" s="34"/>
      <x:c r="X1069" s="34" t="n">
        <x:f>IF(P1069="효율",D1069,"")</x:f>
        <x:v>0.03809921659122204</x:v>
      </x:c>
      <x:c r="Y1069" s="34" t="n">
        <x:f>IF(P1069="효율",B1069,"")</x:f>
        <x:v>0.0515</x:v>
      </x:c>
      <x:c r="Z1069" s="34"/>
      <x:c r="AA1069" s="34" t="n">
        <x:f>IF(Q1069="효율",E1069,"")</x:f>
        <x:v>1632</x:v>
      </x:c>
      <x:c r="AB1069" s="34" t="n">
        <x:f>IF(Q1069="효율",B1069,"")</x:f>
        <x:v>0.0515</x:v>
      </x:c>
      <x:c r="AC1069" s="34"/>
      <x:c r="AD1069" s="34"/>
      <x:c r="AE1069" s="34"/>
      <x:c r="AF1069" s="34"/>
      <x:c r="AG1069" s="34"/>
      <x:c r="AH1069" s="34"/>
      <x:c r="AI1069" s="34"/>
      <x:c r="AJ1069" s="34"/>
      <x:c r="AK1069" s="34"/>
      <x:c r="AL1069" s="34"/>
      <x:c r="AM1069" s="34"/>
      <x:c r="AN1069" s="34"/>
      <x:c r="AO1069" s="34"/>
      <x:c r="AP1069" s="34"/>
      <x:c r="AQ1069" s="34"/>
      <x:c r="AR1069" s="34"/>
      <x:c r="AS1069" s="34"/>
      <x:c r="AT1069" s="34"/>
      <x:c r="AU1069" s="34"/>
      <x:c r="AV1069" s="34"/>
      <x:c r="AW1069" s="34"/>
      <x:c r="AX1069" s="34"/>
      <x:c r="AY1069" s="34"/>
      <x:c r="AZ1069" s="34"/>
      <x:c r="BA1069" s="34"/>
      <x:c r="BB1069" s="34"/>
      <x:c r="BC1069" s="34"/>
      <x:c r="BD1069" s="34"/>
      <x:c r="BE1069" s="34"/>
      <x:c r="BF1069" s="34"/>
      <x:c r="BG1069" s="34"/>
      <x:c r="BH1069" s="34"/>
      <x:c r="BI1069" s="34"/>
      <x:c r="BJ1069" s="34"/>
      <x:c r="BK1069" s="34"/>
      <x:c r="BL1069" s="34"/>
      <x:c r="BM1069" s="34"/>
      <x:c r="BN1069" s="34"/>
      <x:c r="BO1069" s="34"/>
      <x:c r="BP1069" s="34"/>
      <x:c r="BQ1069" s="34"/>
      <x:c r="BR1069" s="34"/>
      <x:c r="BS1069" s="34"/>
      <x:c r="BT1069" s="34"/>
      <x:c r="BU1069" s="34"/>
      <x:c r="BV1069" s="34"/>
      <x:c r="BW1069" s="34"/>
      <x:c r="BX1069" s="34"/>
      <x:c r="BY1069" s="34"/>
      <x:c r="BZ1069" s="34"/>
      <x:c r="CA1069" s="34"/>
      <x:c r="CB1069" s="34"/>
      <x:c r="CC1069" s="34"/>
    </x:row>
    <x:row r="1070">
      <x:c r="A1070" s="35" t="n">
        <x:v>0.45</x:v>
      </x:c>
      <x:c r="B1070" s="35" t="n">
        <x:f>A1070*((1-$B$6)*$B$8-$B$6*$B$7)+(1-A1070)*((1-$C$6)*$C$8-$C$6*$C$7)</x:f>
        <x:v>0.051000000000000004</x:v>
      </x:c>
      <x:c r="C1070" s="35" t="n">
        <x:f>A1070*AVERAGE($E$25:$E$1024)+(1-A1070)*AVERAGE($F$25:$F$1024)</x:f>
        <x:v>0.049653900000000355</x:v>
      </x:c>
      <x:c r="D1070" s="35" t="n">
        <x:f>SQRT(A1070^2*_xlfn.VAR.S($E$25:$E$1024)+(1-A1070)^2*_xlfn.VAR.S($F$25:$F$1024)+2*A1070*(1-A1070)*_xlfn.COVARIANCE.S($E$25:$E$1024,$F$25:$F$1024))</x:f>
        <x:v>0.035499093797594854</x:v>
      </x:c>
      <x:c r="E1070" s="38" t="n">
        <x:f>AVERAGE(F1070:O1070)</x:f>
        <x:v>1539</x:v>
      </x:c>
      <x:c r="F1070" s="38" t="n">
        <x:f>LARGE(BR$25:BR$1024,1)</x:f>
        <x:v>1860</x:v>
      </x:c>
      <x:c r="G1070" s="38" t="n">
        <x:f>LARGE(BR$25:BR$1024,2)</x:f>
        <x:v>1860</x:v>
      </x:c>
      <x:c r="H1070" s="38" t="n">
        <x:f>LARGE(BR$25:BR$1024,3)</x:f>
        <x:v>1680</x:v>
      </x:c>
      <x:c r="I1070" s="38" t="n">
        <x:f>LARGE(BR$25:BR$1024,4)</x:f>
        <x:v>1500</x:v>
      </x:c>
      <x:c r="J1070" s="38" t="n">
        <x:f>LARGE(BR$25:BR$1024,5)</x:f>
        <x:v>1500</x:v>
      </x:c>
      <x:c r="K1070" s="38" t="n">
        <x:f>LARGE(BR$25:BR$1024,6)</x:f>
        <x:v>1500</x:v>
      </x:c>
      <x:c r="L1070" s="38" t="n">
        <x:f>LARGE(BR$25:BR$1024,7)</x:f>
        <x:v>1500</x:v>
      </x:c>
      <x:c r="M1070" s="38" t="n">
        <x:f>LARGE(BR$25:BR$1024,8)</x:f>
        <x:v>1350</x:v>
      </x:c>
      <x:c r="N1070" s="38" t="n">
        <x:f>LARGE(BR$25:BR$1024,9)</x:f>
        <x:v>1320</x:v>
      </x:c>
      <x:c r="O1070" s="38" t="n">
        <x:f>LARGE(BR$25:BR$1024,10)</x:f>
        <x:v>1320</x:v>
      </x:c>
      <x:c r="P1070" s="34" t="str">
        <x:f>IF(COUNTIFS($D$1061:$D$1081,"&lt;="&amp;D1070,$B$1061:$B$1081,"&gt;"&amp;B1070)+COUNTIFS($D$1061:$D$1081,"&lt;"&amp;D1070,$B$1061:$B$1081,"&gt;="&amp;B1070)=0,"효율","지배됨")</x:f>
        <x:v>효율</x:v>
      </x:c>
      <x:c r="Q1070" s="34" t="str">
        <x:f>IF(COUNTIFS($E$1061:$E$1081,"&lt;="&amp;E1070,$B$1061:$B$1081,"&gt;"&amp;B1070)+COUNTIFS($E$1061:$E$1081,"&lt;"&amp;E1070,$B$1061:$B$1081,"&gt;="&amp;B1070)=0,"효율","지배됨")</x:f>
        <x:v>효율</x:v>
      </x:c>
      <x:c r="R1070" s="34"/>
      <x:c r="S1070" s="34"/>
      <x:c r="T1070" s="34"/>
      <x:c r="U1070" s="34"/>
      <x:c r="V1070" s="34"/>
      <x:c r="W1070" s="34"/>
      <x:c r="X1070" s="34" t="n">
        <x:f>IF(P1070="효율",D1070,"")</x:f>
        <x:v>0.035499093797594854</x:v>
      </x:c>
      <x:c r="Y1070" s="34" t="n">
        <x:f>IF(P1070="효율",B1070,"")</x:f>
        <x:v>0.051000000000000004</x:v>
      </x:c>
      <x:c r="Z1070" s="34"/>
      <x:c r="AA1070" s="34" t="n">
        <x:f>IF(Q1070="효율",E1070,"")</x:f>
        <x:v>1539</x:v>
      </x:c>
      <x:c r="AB1070" s="34" t="n">
        <x:f>IF(Q1070="효율",B1070,"")</x:f>
        <x:v>0.051000000000000004</x:v>
      </x:c>
      <x:c r="AC1070" s="34"/>
      <x:c r="AD1070" s="34"/>
      <x:c r="AE1070" s="34"/>
      <x:c r="AF1070" s="34"/>
      <x:c r="AG1070" s="34"/>
      <x:c r="AH1070" s="34"/>
      <x:c r="AI1070" s="34"/>
      <x:c r="AJ1070" s="34"/>
      <x:c r="AK1070" s="34"/>
      <x:c r="AL1070" s="34"/>
      <x:c r="AM1070" s="34"/>
      <x:c r="AN1070" s="34"/>
      <x:c r="AO1070" s="34"/>
      <x:c r="AP1070" s="34"/>
      <x:c r="AQ1070" s="34"/>
      <x:c r="AR1070" s="34"/>
      <x:c r="AS1070" s="34"/>
      <x:c r="AT1070" s="34"/>
      <x:c r="AU1070" s="34"/>
      <x:c r="AV1070" s="34"/>
      <x:c r="AW1070" s="34"/>
      <x:c r="AX1070" s="34"/>
      <x:c r="AY1070" s="34"/>
      <x:c r="AZ1070" s="34"/>
      <x:c r="BA1070" s="34"/>
      <x:c r="BB1070" s="34"/>
      <x:c r="BC1070" s="34"/>
      <x:c r="BD1070" s="34"/>
      <x:c r="BE1070" s="34"/>
      <x:c r="BF1070" s="34"/>
      <x:c r="BG1070" s="34"/>
      <x:c r="BH1070" s="34"/>
      <x:c r="BI1070" s="34"/>
      <x:c r="BJ1070" s="34"/>
      <x:c r="BK1070" s="34"/>
      <x:c r="BL1070" s="34"/>
      <x:c r="BM1070" s="34"/>
      <x:c r="BN1070" s="34"/>
      <x:c r="BO1070" s="34"/>
      <x:c r="BP1070" s="34"/>
      <x:c r="BQ1070" s="34"/>
      <x:c r="BR1070" s="34"/>
      <x:c r="BS1070" s="34"/>
      <x:c r="BT1070" s="34"/>
      <x:c r="BU1070" s="34"/>
      <x:c r="BV1070" s="34"/>
      <x:c r="BW1070" s="34"/>
      <x:c r="BX1070" s="34"/>
      <x:c r="BY1070" s="34"/>
      <x:c r="BZ1070" s="34"/>
      <x:c r="CA1070" s="34"/>
      <x:c r="CB1070" s="34"/>
      <x:c r="CC1070" s="34"/>
    </x:row>
    <x:row r="1071">
      <x:c r="A1071" s="35" t="n">
        <x:v>0.5</x:v>
      </x:c>
      <x:c r="B1071" s="35" t="n">
        <x:f>A1071*((1-$B$6)*$B$8-$B$6*$B$7)+(1-A1071)*((1-$C$6)*$C$8-$C$6*$C$7)</x:f>
        <x:v>0.050499999999999996</x:v>
      </x:c>
      <x:c r="C1071" s="35" t="n">
        <x:f>A1071*AVERAGE($E$25:$E$1024)+(1-A1071)*AVERAGE($F$25:$F$1024)</x:f>
        <x:v>0.04921900000000029</x:v>
      </x:c>
      <x:c r="D1071" s="35" t="n">
        <x:f>SQRT(A1071^2*_xlfn.VAR.S($E$25:$E$1024)+(1-A1071)^2*_xlfn.VAR.S($F$25:$F$1024)+2*A1071*(1-A1071)*_xlfn.COVARIANCE.S($E$25:$E$1024,$F$25:$F$1024))</x:f>
        <x:v>0.03295378568527417</x:v>
      </x:c>
      <x:c r="E1071" s="38" t="n">
        <x:f>AVERAGE(F1071:O1071)</x:f>
        <x:v>1450</x:v>
      </x:c>
      <x:c r="F1071" s="38" t="n">
        <x:f>LARGE(BS$25:BS$1024,1)</x:f>
        <x:v>1800</x:v>
      </x:c>
      <x:c r="G1071" s="38" t="n">
        <x:f>LARGE(BS$25:BS$1024,2)</x:f>
        <x:v>1800</x:v>
      </x:c>
      <x:c r="H1071" s="38" t="n">
        <x:f>LARGE(BS$25:BS$1024,3)</x:f>
        <x:v>1600</x:v>
      </x:c>
      <x:c r="I1071" s="38" t="n">
        <x:f>LARGE(BS$25:BS$1024,4)</x:f>
        <x:v>1400.0000000000002</x:v>
      </x:c>
      <x:c r="J1071" s="38" t="n">
        <x:f>LARGE(BS$25:BS$1024,5)</x:f>
        <x:v>1400.0000000000002</x:v>
      </x:c>
      <x:c r="K1071" s="38" t="n">
        <x:f>LARGE(BS$25:BS$1024,6)</x:f>
        <x:v>1400.0000000000002</x:v>
      </x:c>
      <x:c r="L1071" s="38" t="n">
        <x:f>LARGE(BS$25:BS$1024,7)</x:f>
        <x:v>1400.0000000000002</x:v>
      </x:c>
      <x:c r="M1071" s="38" t="n">
        <x:f>LARGE(BS$25:BS$1024,8)</x:f>
        <x:v>1300</x:v>
      </x:c>
      <x:c r="N1071" s="38" t="n">
        <x:f>LARGE(BS$25:BS$1024,9)</x:f>
        <x:v>1200</x:v>
      </x:c>
      <x:c r="O1071" s="38" t="n">
        <x:f>LARGE(BS$25:BS$1024,10)</x:f>
        <x:v>1200</x:v>
      </x:c>
      <x:c r="P1071" s="34" t="str">
        <x:f>IF(COUNTIFS($D$1061:$D$1081,"&lt;="&amp;D1071,$B$1061:$B$1081,"&gt;"&amp;B1071)+COUNTIFS($D$1061:$D$1081,"&lt;"&amp;D1071,$B$1061:$B$1081,"&gt;="&amp;B1071)=0,"효율","지배됨")</x:f>
        <x:v>효율</x:v>
      </x:c>
      <x:c r="Q1071" s="34" t="str">
        <x:f>IF(COUNTIFS($E$1061:$E$1081,"&lt;="&amp;E1071,$B$1061:$B$1081,"&gt;"&amp;B1071)+COUNTIFS($E$1061:$E$1081,"&lt;"&amp;E1071,$B$1061:$B$1081,"&gt;="&amp;B1071)=0,"효율","지배됨")</x:f>
        <x:v>효율</x:v>
      </x:c>
      <x:c r="R1071" s="34"/>
      <x:c r="S1071" s="34"/>
      <x:c r="T1071" s="34"/>
      <x:c r="U1071" s="34"/>
      <x:c r="V1071" s="34"/>
      <x:c r="W1071" s="34"/>
      <x:c r="X1071" s="34" t="n">
        <x:f>IF(P1071="효율",D1071,"")</x:f>
        <x:v>0.03295378568527417</x:v>
      </x:c>
      <x:c r="Y1071" s="34" t="n">
        <x:f>IF(P1071="효율",B1071,"")</x:f>
        <x:v>0.050499999999999996</x:v>
      </x:c>
      <x:c r="Z1071" s="34"/>
      <x:c r="AA1071" s="34" t="n">
        <x:f>IF(Q1071="효율",E1071,"")</x:f>
        <x:v>1450</x:v>
      </x:c>
      <x:c r="AB1071" s="34" t="n">
        <x:f>IF(Q1071="효율",B1071,"")</x:f>
        <x:v>0.050499999999999996</x:v>
      </x:c>
      <x:c r="AC1071" s="34"/>
      <x:c r="AD1071" s="34"/>
      <x:c r="AE1071" s="34"/>
      <x:c r="AF1071" s="34"/>
      <x:c r="AG1071" s="34"/>
      <x:c r="AH1071" s="34"/>
      <x:c r="AI1071" s="34"/>
      <x:c r="AJ1071" s="34"/>
      <x:c r="AK1071" s="34"/>
      <x:c r="AL1071" s="34"/>
      <x:c r="AM1071" s="34"/>
      <x:c r="AN1071" s="34"/>
      <x:c r="AO1071" s="34"/>
      <x:c r="AP1071" s="34"/>
      <x:c r="AQ1071" s="34"/>
      <x:c r="AR1071" s="34"/>
      <x:c r="AS1071" s="34"/>
      <x:c r="AT1071" s="34"/>
      <x:c r="AU1071" s="34"/>
      <x:c r="AV1071" s="34"/>
      <x:c r="AW1071" s="34"/>
      <x:c r="AX1071" s="34"/>
      <x:c r="AY1071" s="34"/>
      <x:c r="AZ1071" s="34"/>
      <x:c r="BA1071" s="34"/>
      <x:c r="BB1071" s="34"/>
      <x:c r="BC1071" s="34"/>
      <x:c r="BD1071" s="34"/>
      <x:c r="BE1071" s="34"/>
      <x:c r="BF1071" s="34"/>
      <x:c r="BG1071" s="34"/>
      <x:c r="BH1071" s="34"/>
      <x:c r="BI1071" s="34"/>
      <x:c r="BJ1071" s="34"/>
      <x:c r="BK1071" s="34"/>
      <x:c r="BL1071" s="34"/>
      <x:c r="BM1071" s="34"/>
      <x:c r="BN1071" s="34"/>
      <x:c r="BO1071" s="34"/>
      <x:c r="BP1071" s="34"/>
      <x:c r="BQ1071" s="34"/>
      <x:c r="BR1071" s="34"/>
      <x:c r="BS1071" s="34"/>
      <x:c r="BT1071" s="34"/>
      <x:c r="BU1071" s="34"/>
      <x:c r="BV1071" s="34"/>
      <x:c r="BW1071" s="34"/>
      <x:c r="BX1071" s="34"/>
      <x:c r="BY1071" s="34"/>
      <x:c r="BZ1071" s="34"/>
      <x:c r="CA1071" s="34"/>
      <x:c r="CB1071" s="34"/>
      <x:c r="CC1071" s="34"/>
    </x:row>
    <x:row r="1072">
      <x:c r="A1072" s="35" t="n">
        <x:v>0.55</x:v>
      </x:c>
      <x:c r="B1072" s="35" t="n">
        <x:f>A1072*((1-$B$6)*$B$8-$B$6*$B$7)+(1-A1072)*((1-$C$6)*$C$8-$C$6*$C$7)</x:f>
        <x:v>0.049999999999999996</x:v>
      </x:c>
      <x:c r="C1072" s="35" t="n">
        <x:f>A1072*AVERAGE($E$25:$E$1024)+(1-A1072)*AVERAGE($F$25:$F$1024)</x:f>
        <x:v>0.04878410000000022</x:v>
      </x:c>
      <x:c r="D1072" s="35" t="n">
        <x:f>SQRT(A1072^2*_xlfn.VAR.S($E$25:$E$1024)+(1-A1072)^2*_xlfn.VAR.S($F$25:$F$1024)+2*A1072*(1-A1072)*_xlfn.COVARIANCE.S($E$25:$E$1024,$F$25:$F$1024))</x:f>
        <x:v>0.03047702899704101</x:v>
      </x:c>
      <x:c r="E1072" s="38" t="n">
        <x:f>AVERAGE(F1072:O1072)</x:f>
        <x:v>1361</x:v>
      </x:c>
      <x:c r="F1072" s="38" t="n">
        <x:f>LARGE(BT$25:BT$1024,1)</x:f>
        <x:v>1739.9999999999998</x:v>
      </x:c>
      <x:c r="G1072" s="38" t="n">
        <x:f>LARGE(BT$25:BT$1024,2)</x:f>
        <x:v>1739.9999999999998</x:v>
      </x:c>
      <x:c r="H1072" s="38" t="n">
        <x:f>LARGE(BT$25:BT$1024,3)</x:f>
        <x:v>1520.0000000000002</x:v>
      </x:c>
      <x:c r="I1072" s="38" t="n">
        <x:f>LARGE(BT$25:BT$1024,4)</x:f>
        <x:v>1300</x:v>
      </x:c>
      <x:c r="J1072" s="38" t="n">
        <x:f>LARGE(BT$25:BT$1024,5)</x:f>
        <x:v>1300</x:v>
      </x:c>
      <x:c r="K1072" s="38" t="n">
        <x:f>LARGE(BT$25:BT$1024,6)</x:f>
        <x:v>1300</x:v>
      </x:c>
      <x:c r="L1072" s="38" t="n">
        <x:f>LARGE(BT$25:BT$1024,7)</x:f>
        <x:v>1300</x:v>
      </x:c>
      <x:c r="M1072" s="38" t="n">
        <x:f>LARGE(BT$25:BT$1024,8)</x:f>
        <x:v>1250</x:v>
      </x:c>
      <x:c r="N1072" s="38" t="n">
        <x:f>LARGE(BT$25:BT$1024,9)</x:f>
        <x:v>1080</x:v>
      </x:c>
      <x:c r="O1072" s="38" t="n">
        <x:f>LARGE(BT$25:BT$1024,10)</x:f>
        <x:v>1080</x:v>
      </x:c>
      <x:c r="P1072" s="34" t="str">
        <x:f>IF(COUNTIFS($D$1061:$D$1081,"&lt;="&amp;D1072,$B$1061:$B$1081,"&gt;"&amp;B1072)+COUNTIFS($D$1061:$D$1081,"&lt;"&amp;D1072,$B$1061:$B$1081,"&gt;="&amp;B1072)=0,"효율","지배됨")</x:f>
        <x:v>효율</x:v>
      </x:c>
      <x:c r="Q1072" s="34" t="str">
        <x:f>IF(COUNTIFS($E$1061:$E$1081,"&lt;="&amp;E1072,$B$1061:$B$1081,"&gt;"&amp;B1072)+COUNTIFS($E$1061:$E$1081,"&lt;"&amp;E1072,$B$1061:$B$1081,"&gt;="&amp;B1072)=0,"효율","지배됨")</x:f>
        <x:v>효율</x:v>
      </x:c>
      <x:c r="R1072" s="34"/>
      <x:c r="S1072" s="34"/>
      <x:c r="T1072" s="34"/>
      <x:c r="U1072" s="34"/>
      <x:c r="V1072" s="34"/>
      <x:c r="W1072" s="34"/>
      <x:c r="X1072" s="34" t="n">
        <x:f>IF(P1072="효율",D1072,"")</x:f>
        <x:v>0.03047702899704101</x:v>
      </x:c>
      <x:c r="Y1072" s="34" t="n">
        <x:f>IF(P1072="효율",B1072,"")</x:f>
        <x:v>0.049999999999999996</x:v>
      </x:c>
      <x:c r="Z1072" s="34"/>
      <x:c r="AA1072" s="34" t="n">
        <x:f>IF(Q1072="효율",E1072,"")</x:f>
        <x:v>1361</x:v>
      </x:c>
      <x:c r="AB1072" s="34" t="n">
        <x:f>IF(Q1072="효율",B1072,"")</x:f>
        <x:v>0.049999999999999996</x:v>
      </x:c>
      <x:c r="AC1072" s="34"/>
      <x:c r="AD1072" s="34"/>
      <x:c r="AE1072" s="34"/>
      <x:c r="AF1072" s="34"/>
      <x:c r="AG1072" s="34"/>
      <x:c r="AH1072" s="34"/>
      <x:c r="AI1072" s="34"/>
      <x:c r="AJ1072" s="34"/>
      <x:c r="AK1072" s="34"/>
      <x:c r="AL1072" s="34"/>
      <x:c r="AM1072" s="34"/>
      <x:c r="AN1072" s="34"/>
      <x:c r="AO1072" s="34"/>
      <x:c r="AP1072" s="34"/>
      <x:c r="AQ1072" s="34"/>
      <x:c r="AR1072" s="34"/>
      <x:c r="AS1072" s="34"/>
      <x:c r="AT1072" s="34"/>
      <x:c r="AU1072" s="34"/>
      <x:c r="AV1072" s="34"/>
      <x:c r="AW1072" s="34"/>
      <x:c r="AX1072" s="34"/>
      <x:c r="AY1072" s="34"/>
      <x:c r="AZ1072" s="34"/>
      <x:c r="BA1072" s="34"/>
      <x:c r="BB1072" s="34"/>
      <x:c r="BC1072" s="34"/>
      <x:c r="BD1072" s="34"/>
      <x:c r="BE1072" s="34"/>
      <x:c r="BF1072" s="34"/>
      <x:c r="BG1072" s="34"/>
      <x:c r="BH1072" s="34"/>
      <x:c r="BI1072" s="34"/>
      <x:c r="BJ1072" s="34"/>
      <x:c r="BK1072" s="34"/>
      <x:c r="BL1072" s="34"/>
      <x:c r="BM1072" s="34"/>
      <x:c r="BN1072" s="34"/>
      <x:c r="BO1072" s="34"/>
      <x:c r="BP1072" s="34"/>
      <x:c r="BQ1072" s="34"/>
      <x:c r="BR1072" s="34"/>
      <x:c r="BS1072" s="34"/>
      <x:c r="BT1072" s="34"/>
      <x:c r="BU1072" s="34"/>
      <x:c r="BV1072" s="34"/>
      <x:c r="BW1072" s="34"/>
      <x:c r="BX1072" s="34"/>
      <x:c r="BY1072" s="34"/>
      <x:c r="BZ1072" s="34"/>
      <x:c r="CA1072" s="34"/>
      <x:c r="CB1072" s="34"/>
      <x:c r="CC1072" s="34"/>
    </x:row>
    <x:row r="1073">
      <x:c r="A1073" s="35" t="n">
        <x:v>0.6</x:v>
      </x:c>
      <x:c r="B1073" s="35" t="n">
        <x:f>A1073*((1-$B$6)*$B$8-$B$6*$B$7)+(1-A1073)*((1-$C$6)*$C$8-$C$6*$C$7)</x:f>
        <x:v>0.049499999999999995</x:v>
      </x:c>
      <x:c r="C1073" s="35" t="n">
        <x:f>A1073*AVERAGE($E$25:$E$1024)+(1-A1073)*AVERAGE($F$25:$F$1024)</x:f>
        <x:v>0.04834920000000016</x:v>
      </x:c>
      <x:c r="D1073" s="35" t="n">
        <x:f>SQRT(A1073^2*_xlfn.VAR.S($E$25:$E$1024)+(1-A1073)^2*_xlfn.VAR.S($F$25:$F$1024)+2*A1073*(1-A1073)*_xlfn.COVARIANCE.S($E$25:$E$1024,$F$25:$F$1024))</x:f>
        <x:v>0.02808696453760946</x:v>
      </x:c>
      <x:c r="E1073" s="38" t="n">
        <x:f>AVERAGE(F1073:O1073)</x:f>
        <x:v>1272</x:v>
      </x:c>
      <x:c r="F1073" s="38" t="n">
        <x:f>LARGE(BU$25:BU$1024,1)</x:f>
        <x:v>1679.9999999999998</x:v>
      </x:c>
      <x:c r="G1073" s="38" t="n">
        <x:f>LARGE(BU$25:BU$1024,2)</x:f>
        <x:v>1679.9999999999998</x:v>
      </x:c>
      <x:c r="H1073" s="38" t="n">
        <x:f>LARGE(BU$25:BU$1024,3)</x:f>
        <x:v>1440.0000000000002</x:v>
      </x:c>
      <x:c r="I1073" s="38" t="n">
        <x:f>LARGE(BU$25:BU$1024,4)</x:f>
        <x:v>1200</x:v>
      </x:c>
      <x:c r="J1073" s="38" t="n">
        <x:f>LARGE(BU$25:BU$1024,5)</x:f>
        <x:v>1200</x:v>
      </x:c>
      <x:c r="K1073" s="38" t="n">
        <x:f>LARGE(BU$25:BU$1024,6)</x:f>
        <x:v>1200</x:v>
      </x:c>
      <x:c r="L1073" s="38" t="n">
        <x:f>LARGE(BU$25:BU$1024,7)</x:f>
        <x:v>1200</x:v>
      </x:c>
      <x:c r="M1073" s="38" t="n">
        <x:f>LARGE(BU$25:BU$1024,8)</x:f>
        <x:v>1200</x:v>
      </x:c>
      <x:c r="N1073" s="38" t="n">
        <x:f>LARGE(BU$25:BU$1024,9)</x:f>
        <x:v>960</x:v>
      </x:c>
      <x:c r="O1073" s="38" t="n">
        <x:f>LARGE(BU$25:BU$1024,10)</x:f>
        <x:v>960</x:v>
      </x:c>
      <x:c r="P1073" s="34" t="str">
        <x:f>IF(COUNTIFS($D$1061:$D$1081,"&lt;="&amp;D1073,$B$1061:$B$1081,"&gt;"&amp;B1073)+COUNTIFS($D$1061:$D$1081,"&lt;"&amp;D1073,$B$1061:$B$1081,"&gt;="&amp;B1073)=0,"효율","지배됨")</x:f>
        <x:v>효율</x:v>
      </x:c>
      <x:c r="Q1073" s="34" t="str">
        <x:f>IF(COUNTIFS($E$1061:$E$1081,"&lt;="&amp;E1073,$B$1061:$B$1081,"&gt;"&amp;B1073)+COUNTIFS($E$1061:$E$1081,"&lt;"&amp;E1073,$B$1061:$B$1081,"&gt;="&amp;B1073)=0,"효율","지배됨")</x:f>
        <x:v>효율</x:v>
      </x:c>
      <x:c r="R1073" s="34"/>
      <x:c r="S1073" s="34"/>
      <x:c r="T1073" s="34"/>
      <x:c r="U1073" s="34"/>
      <x:c r="V1073" s="34"/>
      <x:c r="W1073" s="34"/>
      <x:c r="X1073" s="34" t="n">
        <x:f>IF(P1073="효율",D1073,"")</x:f>
        <x:v>0.02808696453760946</x:v>
      </x:c>
      <x:c r="Y1073" s="34" t="n">
        <x:f>IF(P1073="효율",B1073,"")</x:f>
        <x:v>0.049499999999999995</x:v>
      </x:c>
      <x:c r="Z1073" s="34"/>
      <x:c r="AA1073" s="34" t="n">
        <x:f>IF(Q1073="효율",E1073,"")</x:f>
        <x:v>1272</x:v>
      </x:c>
      <x:c r="AB1073" s="34" t="n">
        <x:f>IF(Q1073="효율",B1073,"")</x:f>
        <x:v>0.049499999999999995</x:v>
      </x:c>
      <x:c r="AC1073" s="34"/>
      <x:c r="AD1073" s="34"/>
      <x:c r="AE1073" s="34"/>
      <x:c r="AF1073" s="34"/>
      <x:c r="AG1073" s="34"/>
      <x:c r="AH1073" s="34"/>
      <x:c r="AI1073" s="34"/>
      <x:c r="AJ1073" s="34"/>
      <x:c r="AK1073" s="34"/>
      <x:c r="AL1073" s="34"/>
      <x:c r="AM1073" s="34"/>
      <x:c r="AN1073" s="34"/>
      <x:c r="AO1073" s="34"/>
      <x:c r="AP1073" s="34"/>
      <x:c r="AQ1073" s="34"/>
      <x:c r="AR1073" s="34"/>
      <x:c r="AS1073" s="34"/>
      <x:c r="AT1073" s="34"/>
      <x:c r="AU1073" s="34"/>
      <x:c r="AV1073" s="34"/>
      <x:c r="AW1073" s="34"/>
      <x:c r="AX1073" s="34"/>
      <x:c r="AY1073" s="34"/>
      <x:c r="AZ1073" s="34"/>
      <x:c r="BA1073" s="34"/>
      <x:c r="BB1073" s="34"/>
      <x:c r="BC1073" s="34"/>
      <x:c r="BD1073" s="34"/>
      <x:c r="BE1073" s="34"/>
      <x:c r="BF1073" s="34"/>
      <x:c r="BG1073" s="34"/>
      <x:c r="BH1073" s="34"/>
      <x:c r="BI1073" s="34"/>
      <x:c r="BJ1073" s="34"/>
      <x:c r="BK1073" s="34"/>
      <x:c r="BL1073" s="34"/>
      <x:c r="BM1073" s="34"/>
      <x:c r="BN1073" s="34"/>
      <x:c r="BO1073" s="34"/>
      <x:c r="BP1073" s="34"/>
      <x:c r="BQ1073" s="34"/>
      <x:c r="BR1073" s="34"/>
      <x:c r="BS1073" s="34"/>
      <x:c r="BT1073" s="34"/>
      <x:c r="BU1073" s="34"/>
      <x:c r="BV1073" s="34"/>
      <x:c r="BW1073" s="34"/>
      <x:c r="BX1073" s="34"/>
      <x:c r="BY1073" s="34"/>
      <x:c r="BZ1073" s="34"/>
      <x:c r="CA1073" s="34"/>
      <x:c r="CB1073" s="34"/>
      <x:c r="CC1073" s="34"/>
    </x:row>
    <x:row r="1074">
      <x:c r="A1074" s="35" t="n">
        <x:v>0.65</x:v>
      </x:c>
      <x:c r="B1074" s="35" t="n">
        <x:f>A1074*((1-$B$6)*$B$8-$B$6*$B$7)+(1-A1074)*((1-$C$6)*$C$8-$C$6*$C$7)</x:f>
        <x:v>0.049</x:v>
      </x:c>
      <x:c r="C1074" s="35" t="n">
        <x:f>A1074*AVERAGE($E$25:$E$1024)+(1-A1074)*AVERAGE($F$25:$F$1024)</x:f>
        <x:v>0.04791430000000009</x:v>
      </x:c>
      <x:c r="D1074" s="35" t="n">
        <x:f>SQRT(A1074^2*_xlfn.VAR.S($E$25:$E$1024)+(1-A1074)^2*_xlfn.VAR.S($F$25:$F$1024)+2*A1074*(1-A1074)*_xlfn.COVARIANCE.S($E$25:$E$1024,$F$25:$F$1024))</x:f>
        <x:v>0.025807689403399496</x:v>
      </x:c>
      <x:c r="E1074" s="38" t="n">
        <x:f>AVERAGE(F1074:O1074)</x:f>
        <x:v>1213</x:v>
      </x:c>
      <x:c r="F1074" s="38" t="n">
        <x:f>LARGE(BV$25:BV$1024,1)</x:f>
        <x:v>1620</x:v>
      </x:c>
      <x:c r="G1074" s="38" t="n">
        <x:f>LARGE(BV$25:BV$1024,2)</x:f>
        <x:v>1620</x:v>
      </x:c>
      <x:c r="H1074" s="38" t="n">
        <x:f>LARGE(BV$25:BV$1024,3)</x:f>
        <x:v>1360</x:v>
      </x:c>
      <x:c r="I1074" s="38" t="n">
        <x:f>LARGE(BV$25:BV$1024,4)</x:f>
        <x:v>1150</x:v>
      </x:c>
      <x:c r="J1074" s="38" t="n">
        <x:f>LARGE(BV$25:BV$1024,5)</x:f>
        <x:v>1099.9999999999998</x:v>
      </x:c>
      <x:c r="K1074" s="38" t="n">
        <x:f>LARGE(BV$25:BV$1024,6)</x:f>
        <x:v>1099.9999999999998</x:v>
      </x:c>
      <x:c r="L1074" s="38" t="n">
        <x:f>LARGE(BV$25:BV$1024,7)</x:f>
        <x:v>1099.9999999999998</x:v>
      </x:c>
      <x:c r="M1074" s="38" t="n">
        <x:f>LARGE(BV$25:BV$1024,8)</x:f>
        <x:v>1099.9999999999998</x:v>
      </x:c>
      <x:c r="N1074" s="38" t="n">
        <x:f>LARGE(BV$25:BV$1024,9)</x:f>
        <x:v>990</x:v>
      </x:c>
      <x:c r="O1074" s="38" t="n">
        <x:f>LARGE(BV$25:BV$1024,10)</x:f>
        <x:v>990</x:v>
      </x:c>
      <x:c r="P1074" s="34" t="str">
        <x:f>IF(COUNTIFS($D$1061:$D$1081,"&lt;="&amp;D1074,$B$1061:$B$1081,"&gt;"&amp;B1074)+COUNTIFS($D$1061:$D$1081,"&lt;"&amp;D1074,$B$1061:$B$1081,"&gt;="&amp;B1074)=0,"효율","지배됨")</x:f>
        <x:v>효율</x:v>
      </x:c>
      <x:c r="Q1074" s="34" t="str">
        <x:f>IF(COUNTIFS($E$1061:$E$1081,"&lt;="&amp;E1074,$B$1061:$B$1081,"&gt;"&amp;B1074)+COUNTIFS($E$1061:$E$1081,"&lt;"&amp;E1074,$B$1061:$B$1081,"&gt;="&amp;B1074)=0,"효율","지배됨")</x:f>
        <x:v>효율</x:v>
      </x:c>
      <x:c r="R1074" s="34"/>
      <x:c r="S1074" s="34"/>
      <x:c r="T1074" s="34"/>
      <x:c r="U1074" s="34"/>
      <x:c r="V1074" s="34"/>
      <x:c r="W1074" s="34"/>
      <x:c r="X1074" s="34" t="n">
        <x:f>IF(P1074="효율",D1074,"")</x:f>
        <x:v>0.025807689403399496</x:v>
      </x:c>
      <x:c r="Y1074" s="34" t="n">
        <x:f>IF(P1074="효율",B1074,"")</x:f>
        <x:v>0.049</x:v>
      </x:c>
      <x:c r="Z1074" s="34"/>
      <x:c r="AA1074" s="34" t="n">
        <x:f>IF(Q1074="효율",E1074,"")</x:f>
        <x:v>1213</x:v>
      </x:c>
      <x:c r="AB1074" s="34" t="n">
        <x:f>IF(Q1074="효율",B1074,"")</x:f>
        <x:v>0.049</x:v>
      </x:c>
      <x:c r="AC1074" s="34"/>
      <x:c r="AD1074" s="34"/>
      <x:c r="AE1074" s="34"/>
      <x:c r="AF1074" s="34"/>
      <x:c r="AG1074" s="34"/>
      <x:c r="AH1074" s="34"/>
      <x:c r="AI1074" s="34"/>
      <x:c r="AJ1074" s="34"/>
      <x:c r="AK1074" s="34"/>
      <x:c r="AL1074" s="34"/>
      <x:c r="AM1074" s="34"/>
      <x:c r="AN1074" s="34"/>
      <x:c r="AO1074" s="34"/>
      <x:c r="AP1074" s="34"/>
      <x:c r="AQ1074" s="34"/>
      <x:c r="AR1074" s="34"/>
      <x:c r="AS1074" s="34"/>
      <x:c r="AT1074" s="34"/>
      <x:c r="AU1074" s="34"/>
      <x:c r="AV1074" s="34"/>
      <x:c r="AW1074" s="34"/>
      <x:c r="AX1074" s="34"/>
      <x:c r="AY1074" s="34"/>
      <x:c r="AZ1074" s="34"/>
      <x:c r="BA1074" s="34"/>
      <x:c r="BB1074" s="34"/>
      <x:c r="BC1074" s="34"/>
      <x:c r="BD1074" s="34"/>
      <x:c r="BE1074" s="34"/>
      <x:c r="BF1074" s="34"/>
      <x:c r="BG1074" s="34"/>
      <x:c r="BH1074" s="34"/>
      <x:c r="BI1074" s="34"/>
      <x:c r="BJ1074" s="34"/>
      <x:c r="BK1074" s="34"/>
      <x:c r="BL1074" s="34"/>
      <x:c r="BM1074" s="34"/>
      <x:c r="BN1074" s="34"/>
      <x:c r="BO1074" s="34"/>
      <x:c r="BP1074" s="34"/>
      <x:c r="BQ1074" s="34"/>
      <x:c r="BR1074" s="34"/>
      <x:c r="BS1074" s="34"/>
      <x:c r="BT1074" s="34"/>
      <x:c r="BU1074" s="34"/>
      <x:c r="BV1074" s="34"/>
      <x:c r="BW1074" s="34"/>
      <x:c r="BX1074" s="34"/>
      <x:c r="BY1074" s="34"/>
      <x:c r="BZ1074" s="34"/>
      <x:c r="CA1074" s="34"/>
      <x:c r="CB1074" s="34"/>
      <x:c r="CC1074" s="34"/>
    </x:row>
    <x:row r="1075">
      <x:c r="A1075" s="35" t="n">
        <x:v>0.7</x:v>
      </x:c>
      <x:c r="B1075" s="35" t="n">
        <x:f>A1075*((1-$B$6)*$B$8-$B$6*$B$7)+(1-A1075)*((1-$C$6)*$C$8-$C$6*$C$7)</x:f>
        <x:v>0.0485</x:v>
      </x:c>
      <x:c r="C1075" s="35" t="n">
        <x:f>A1075*AVERAGE($E$25:$E$1024)+(1-A1075)*AVERAGE($F$25:$F$1024)</x:f>
        <x:v>0.047479400000000026</x:v>
      </x:c>
      <x:c r="D1075" s="35" t="n">
        <x:f>SQRT(A1075^2*_xlfn.VAR.S($E$25:$E$1024)+(1-A1075)^2*_xlfn.VAR.S($F$25:$F$1024)+2*A1075*(1-A1075)*_xlfn.COVARIANCE.S($E$25:$E$1024,$F$25:$F$1024))</x:f>
        <x:v>0.023671228584564448</x:v>
      </x:c>
      <x:c r="E1075" s="38" t="n">
        <x:f>AVERAGE(F1075:O1075)</x:f>
        <x:v>1154</x:v>
      </x:c>
      <x:c r="F1075" s="38" t="n">
        <x:f>LARGE(BW$25:BW$1024,1)</x:f>
        <x:v>1560</x:v>
      </x:c>
      <x:c r="G1075" s="38" t="n">
        <x:f>LARGE(BW$25:BW$1024,2)</x:f>
        <x:v>1560</x:v>
      </x:c>
      <x:c r="H1075" s="38" t="n">
        <x:f>LARGE(BW$25:BW$1024,3)</x:f>
        <x:v>1280</x:v>
      </x:c>
      <x:c r="I1075" s="38" t="n">
        <x:f>LARGE(BW$25:BW$1024,4)</x:f>
        <x:v>1100</x:v>
      </x:c>
      <x:c r="J1075" s="38" t="n">
        <x:f>LARGE(BW$25:BW$1024,5)</x:f>
        <x:v>1019.9999999999999</x:v>
      </x:c>
      <x:c r="K1075" s="38" t="n">
        <x:f>LARGE(BW$25:BW$1024,6)</x:f>
        <x:v>1019.9999999999999</x:v>
      </x:c>
      <x:c r="L1075" s="38" t="n">
        <x:f>LARGE(BW$25:BW$1024,7)</x:f>
        <x:v>1000</x:v>
      </x:c>
      <x:c r="M1075" s="38" t="n">
        <x:f>LARGE(BW$25:BW$1024,8)</x:f>
        <x:v>1000</x:v>
      </x:c>
      <x:c r="N1075" s="38" t="n">
        <x:f>LARGE(BW$25:BW$1024,9)</x:f>
        <x:v>1000</x:v>
      </x:c>
      <x:c r="O1075" s="38" t="n">
        <x:f>LARGE(BW$25:BW$1024,10)</x:f>
        <x:v>1000</x:v>
      </x:c>
      <x:c r="P1075" s="34" t="str">
        <x:f>IF(COUNTIFS($D$1061:$D$1081,"&lt;="&amp;D1075,$B$1061:$B$1081,"&gt;"&amp;B1075)+COUNTIFS($D$1061:$D$1081,"&lt;"&amp;D1075,$B$1061:$B$1081,"&gt;="&amp;B1075)=0,"효율","지배됨")</x:f>
        <x:v>효율</x:v>
      </x:c>
      <x:c r="Q1075" s="34" t="str">
        <x:f>IF(COUNTIFS($E$1061:$E$1081,"&lt;="&amp;E1075,$B$1061:$B$1081,"&gt;"&amp;B1075)+COUNTIFS($E$1061:$E$1081,"&lt;"&amp;E1075,$B$1061:$B$1081,"&gt;="&amp;B1075)=0,"효율","지배됨")</x:f>
        <x:v>효율</x:v>
      </x:c>
      <x:c r="R1075" s="34"/>
      <x:c r="S1075" s="34"/>
      <x:c r="T1075" s="34"/>
      <x:c r="U1075" s="34"/>
      <x:c r="V1075" s="34"/>
      <x:c r="W1075" s="34"/>
      <x:c r="X1075" s="34" t="n">
        <x:f>IF(P1075="효율",D1075,"")</x:f>
        <x:v>0.023671228584564448</x:v>
      </x:c>
      <x:c r="Y1075" s="34" t="n">
        <x:f>IF(P1075="효율",B1075,"")</x:f>
        <x:v>0.0485</x:v>
      </x:c>
      <x:c r="Z1075" s="34"/>
      <x:c r="AA1075" s="34" t="n">
        <x:f>IF(Q1075="효율",E1075,"")</x:f>
        <x:v>1154</x:v>
      </x:c>
      <x:c r="AB1075" s="34" t="n">
        <x:f>IF(Q1075="효율",B1075,"")</x:f>
        <x:v>0.0485</x:v>
      </x:c>
      <x:c r="AC1075" s="34"/>
      <x:c r="AD1075" s="34"/>
      <x:c r="AE1075" s="34"/>
      <x:c r="AF1075" s="34"/>
      <x:c r="AG1075" s="34"/>
      <x:c r="AH1075" s="34"/>
      <x:c r="AI1075" s="34"/>
      <x:c r="AJ1075" s="34"/>
      <x:c r="AK1075" s="34"/>
      <x:c r="AL1075" s="34"/>
      <x:c r="AM1075" s="34"/>
      <x:c r="AN1075" s="34"/>
      <x:c r="AO1075" s="34"/>
      <x:c r="AP1075" s="34"/>
      <x:c r="AQ1075" s="34"/>
      <x:c r="AR1075" s="34"/>
      <x:c r="AS1075" s="34"/>
      <x:c r="AT1075" s="34"/>
      <x:c r="AU1075" s="34"/>
      <x:c r="AV1075" s="34"/>
      <x:c r="AW1075" s="34"/>
      <x:c r="AX1075" s="34"/>
      <x:c r="AY1075" s="34"/>
      <x:c r="AZ1075" s="34"/>
      <x:c r="BA1075" s="34"/>
      <x:c r="BB1075" s="34"/>
      <x:c r="BC1075" s="34"/>
      <x:c r="BD1075" s="34"/>
      <x:c r="BE1075" s="34"/>
      <x:c r="BF1075" s="34"/>
      <x:c r="BG1075" s="34"/>
      <x:c r="BH1075" s="34"/>
      <x:c r="BI1075" s="34"/>
      <x:c r="BJ1075" s="34"/>
      <x:c r="BK1075" s="34"/>
      <x:c r="BL1075" s="34"/>
      <x:c r="BM1075" s="34"/>
      <x:c r="BN1075" s="34"/>
      <x:c r="BO1075" s="34"/>
      <x:c r="BP1075" s="34"/>
      <x:c r="BQ1075" s="34"/>
      <x:c r="BR1075" s="34"/>
      <x:c r="BS1075" s="34"/>
      <x:c r="BT1075" s="34"/>
      <x:c r="BU1075" s="34"/>
      <x:c r="BV1075" s="34"/>
      <x:c r="BW1075" s="34"/>
      <x:c r="BX1075" s="34"/>
      <x:c r="BY1075" s="34"/>
      <x:c r="BZ1075" s="34"/>
      <x:c r="CA1075" s="34"/>
      <x:c r="CB1075" s="34"/>
      <x:c r="CC1075" s="34"/>
    </x:row>
    <x:row r="1076">
      <x:c r="A1076" s="35" t="n">
        <x:v>0.75</x:v>
      </x:c>
      <x:c r="B1076" s="35" t="n">
        <x:f>A1076*((1-$B$6)*$B$8-$B$6*$B$7)+(1-A1076)*((1-$C$6)*$C$8-$C$6*$C$7)</x:f>
        <x:v>0.048</x:v>
      </x:c>
      <x:c r="C1076" s="35" t="n">
        <x:f>A1076*AVERAGE($E$25:$E$1024)+(1-A1076)*AVERAGE($F$25:$F$1024)</x:f>
        <x:v>0.04704449999999996</x:v>
      </x:c>
      <x:c r="D1076" s="35" t="n">
        <x:f>SQRT(A1076^2*_xlfn.VAR.S($E$25:$E$1024)+(1-A1076)^2*_xlfn.VAR.S($F$25:$F$1024)+2*A1076*(1-A1076)*_xlfn.COVARIANCE.S($E$25:$E$1024,$F$25:$F$1024))</x:f>
        <x:v>0.02171976675791013</x:v>
      </x:c>
      <x:c r="E1076" s="38" t="n">
        <x:f>AVERAGE(F1076:O1076)</x:f>
        <x:v>1095</x:v>
      </x:c>
      <x:c r="F1076" s="38" t="n">
        <x:f>LARGE(BX$25:BX$1024,1)</x:f>
        <x:v>1500.0000000000002</x:v>
      </x:c>
      <x:c r="G1076" s="38" t="n">
        <x:f>LARGE(BX$25:BX$1024,2)</x:f>
        <x:v>1500.0000000000002</x:v>
      </x:c>
      <x:c r="H1076" s="38" t="n">
        <x:f>LARGE(BX$25:BX$1024,3)</x:f>
        <x:v>1200</x:v>
      </x:c>
      <x:c r="I1076" s="38" t="n">
        <x:f>LARGE(BX$25:BX$1024,4)</x:f>
        <x:v>1050</x:v>
      </x:c>
      <x:c r="J1076" s="38" t="n">
        <x:f>LARGE(BX$25:BX$1024,5)</x:f>
        <x:v>1050</x:v>
      </x:c>
      <x:c r="K1076" s="38" t="n">
        <x:f>LARGE(BX$25:BX$1024,6)</x:f>
        <x:v>1050</x:v>
      </x:c>
      <x:c r="L1076" s="38" t="n">
        <x:f>LARGE(BX$25:BX$1024,7)</x:f>
        <x:v>900</x:v>
      </x:c>
      <x:c r="M1076" s="38" t="n">
        <x:f>LARGE(BX$25:BX$1024,8)</x:f>
        <x:v>900</x:v>
      </x:c>
      <x:c r="N1076" s="38" t="n">
        <x:f>LARGE(BX$25:BX$1024,9)</x:f>
        <x:v>900</x:v>
      </x:c>
      <x:c r="O1076" s="38" t="n">
        <x:f>LARGE(BX$25:BX$1024,10)</x:f>
        <x:v>900</x:v>
      </x:c>
      <x:c r="P1076" s="34" t="str">
        <x:f>IF(COUNTIFS($D$1061:$D$1081,"&lt;="&amp;D1076,$B$1061:$B$1081,"&gt;"&amp;B1076)+COUNTIFS($D$1061:$D$1081,"&lt;"&amp;D1076,$B$1061:$B$1081,"&gt;="&amp;B1076)=0,"효율","지배됨")</x:f>
        <x:v>효율</x:v>
      </x:c>
      <x:c r="Q1076" s="34" t="str">
        <x:f>IF(COUNTIFS($E$1061:$E$1081,"&lt;="&amp;E1076,$B$1061:$B$1081,"&gt;"&amp;B1076)+COUNTIFS($E$1061:$E$1081,"&lt;"&amp;E1076,$B$1061:$B$1081,"&gt;="&amp;B1076)=0,"효율","지배됨")</x:f>
        <x:v>효율</x:v>
      </x:c>
      <x:c r="R1076" s="34"/>
      <x:c r="S1076" s="34"/>
      <x:c r="T1076" s="34"/>
      <x:c r="U1076" s="34"/>
      <x:c r="V1076" s="34"/>
      <x:c r="W1076" s="34"/>
      <x:c r="X1076" s="34" t="n">
        <x:f>IF(P1076="효율",D1076,"")</x:f>
        <x:v>0.02171976675791013</x:v>
      </x:c>
      <x:c r="Y1076" s="34" t="n">
        <x:f>IF(P1076="효율",B1076,"")</x:f>
        <x:v>0.048</x:v>
      </x:c>
      <x:c r="Z1076" s="34"/>
      <x:c r="AA1076" s="34" t="n">
        <x:f>IF(Q1076="효율",E1076,"")</x:f>
        <x:v>1095</x:v>
      </x:c>
      <x:c r="AB1076" s="34" t="n">
        <x:f>IF(Q1076="효율",B1076,"")</x:f>
        <x:v>0.048</x:v>
      </x:c>
      <x:c r="AC1076" s="34"/>
      <x:c r="AD1076" s="34"/>
      <x:c r="AE1076" s="34"/>
      <x:c r="AF1076" s="34"/>
      <x:c r="AG1076" s="34"/>
      <x:c r="AH1076" s="34"/>
      <x:c r="AI1076" s="34"/>
      <x:c r="AJ1076" s="34"/>
      <x:c r="AK1076" s="34"/>
      <x:c r="AL1076" s="34"/>
      <x:c r="AM1076" s="34"/>
      <x:c r="AN1076" s="34"/>
      <x:c r="AO1076" s="34"/>
      <x:c r="AP1076" s="34"/>
      <x:c r="AQ1076" s="34"/>
      <x:c r="AR1076" s="34"/>
      <x:c r="AS1076" s="34"/>
      <x:c r="AT1076" s="34"/>
      <x:c r="AU1076" s="34"/>
      <x:c r="AV1076" s="34"/>
      <x:c r="AW1076" s="34"/>
      <x:c r="AX1076" s="34"/>
      <x:c r="AY1076" s="34"/>
      <x:c r="AZ1076" s="34"/>
      <x:c r="BA1076" s="34"/>
      <x:c r="BB1076" s="34"/>
      <x:c r="BC1076" s="34"/>
      <x:c r="BD1076" s="34"/>
      <x:c r="BE1076" s="34"/>
      <x:c r="BF1076" s="34"/>
      <x:c r="BG1076" s="34"/>
      <x:c r="BH1076" s="34"/>
      <x:c r="BI1076" s="34"/>
      <x:c r="BJ1076" s="34"/>
      <x:c r="BK1076" s="34"/>
      <x:c r="BL1076" s="34"/>
      <x:c r="BM1076" s="34"/>
      <x:c r="BN1076" s="34"/>
      <x:c r="BO1076" s="34"/>
      <x:c r="BP1076" s="34"/>
      <x:c r="BQ1076" s="34"/>
      <x:c r="BR1076" s="34"/>
      <x:c r="BS1076" s="34"/>
      <x:c r="BT1076" s="34"/>
      <x:c r="BU1076" s="34"/>
      <x:c r="BV1076" s="34"/>
      <x:c r="BW1076" s="34"/>
      <x:c r="BX1076" s="34"/>
      <x:c r="BY1076" s="34"/>
      <x:c r="BZ1076" s="34"/>
      <x:c r="CA1076" s="34"/>
      <x:c r="CB1076" s="34"/>
      <x:c r="CC1076" s="34"/>
    </x:row>
    <x:row r="1077">
      <x:c r="A1077" s="35" t="n">
        <x:v>0.8</x:v>
      </x:c>
      <x:c r="B1077" s="35" t="n">
        <x:f>A1077*((1-$B$6)*$B$8-$B$6*$B$7)+(1-A1077)*((1-$C$6)*$C$8-$C$6*$C$7)</x:f>
        <x:v>0.0475</x:v>
      </x:c>
      <x:c r="C1077" s="35" t="n">
        <x:f>A1077*AVERAGE($E$25:$E$1024)+(1-A1077)*AVERAGE($F$25:$F$1024)</x:f>
        <x:v>0.0466095999999999</x:v>
      </x:c>
      <x:c r="D1077" s="35" t="n">
        <x:f>SQRT(A1077^2*_xlfn.VAR.S($E$25:$E$1024)+(1-A1077)^2*_xlfn.VAR.S($F$25:$F$1024)+2*A1077*(1-A1077)*_xlfn.COVARIANCE.S($E$25:$E$1024,$F$25:$F$1024))</x:f>
        <x:v>0.020007509797280856</x:v>
      </x:c>
      <x:c r="E1077" s="38" t="n">
        <x:f>AVERAGE(F1077:O1077)</x:f>
        <x:v>1052</x:v>
      </x:c>
      <x:c r="F1077" s="38" t="n">
        <x:f>LARGE(BY$25:BY$1024,1)</x:f>
        <x:v>1440.0000000000002</x:v>
      </x:c>
      <x:c r="G1077" s="38" t="n">
        <x:f>LARGE(BY$25:BY$1024,2)</x:f>
        <x:v>1440.0000000000002</x:v>
      </x:c>
      <x:c r="H1077" s="38" t="n">
        <x:f>LARGE(BY$25:BY$1024,3)</x:f>
        <x:v>1119.9999999999998</x:v>
      </x:c>
      <x:c r="I1077" s="38" t="n">
        <x:f>LARGE(BY$25:BY$1024,4)</x:f>
        <x:v>1080.0000000000002</x:v>
      </x:c>
      <x:c r="J1077" s="38" t="n">
        <x:f>LARGE(BY$25:BY$1024,5)</x:f>
        <x:v>1080.0000000000002</x:v>
      </x:c>
      <x:c r="K1077" s="38" t="n">
        <x:f>LARGE(BY$25:BY$1024,6)</x:f>
        <x:v>999.9999999999999</x:v>
      </x:c>
      <x:c r="L1077" s="38" t="n">
        <x:f>LARGE(BY$25:BY$1024,7)</x:f>
        <x:v>880</x:v>
      </x:c>
      <x:c r="M1077" s="38" t="n">
        <x:f>LARGE(BY$25:BY$1024,8)</x:f>
        <x:v>880</x:v>
      </x:c>
      <x:c r="N1077" s="38" t="n">
        <x:f>LARGE(BY$25:BY$1024,9)</x:f>
        <x:v>799.9999999999999</x:v>
      </x:c>
      <x:c r="O1077" s="38" t="n">
        <x:f>LARGE(BY$25:BY$1024,10)</x:f>
        <x:v>799.9999999999999</x:v>
      </x:c>
      <x:c r="P1077" s="34" t="str">
        <x:f>IF(COUNTIFS($D$1061:$D$1081,"&lt;="&amp;D1077,$B$1061:$B$1081,"&gt;"&amp;B1077)+COUNTIFS($D$1061:$D$1081,"&lt;"&amp;D1077,$B$1061:$B$1081,"&gt;="&amp;B1077)=0,"효율","지배됨")</x:f>
        <x:v>효율</x:v>
      </x:c>
      <x:c r="Q1077" s="34" t="str">
        <x:f>IF(COUNTIFS($E$1061:$E$1081,"&lt;="&amp;E1077,$B$1061:$B$1081,"&gt;"&amp;B1077)+COUNTIFS($E$1061:$E$1081,"&lt;"&amp;E1077,$B$1061:$B$1081,"&gt;="&amp;B1077)=0,"효율","지배됨")</x:f>
        <x:v>효율</x:v>
      </x:c>
      <x:c r="R1077" s="34"/>
      <x:c r="S1077" s="34"/>
      <x:c r="T1077" s="34"/>
      <x:c r="U1077" s="34"/>
      <x:c r="V1077" s="34"/>
      <x:c r="W1077" s="34"/>
      <x:c r="X1077" s="34" t="n">
        <x:f>IF(P1077="효율",D1077,"")</x:f>
        <x:v>0.020007509797280856</x:v>
      </x:c>
      <x:c r="Y1077" s="34" t="n">
        <x:f>IF(P1077="효율",B1077,"")</x:f>
        <x:v>0.0475</x:v>
      </x:c>
      <x:c r="Z1077" s="34"/>
      <x:c r="AA1077" s="34" t="n">
        <x:f>IF(Q1077="효율",E1077,"")</x:f>
        <x:v>1052</x:v>
      </x:c>
      <x:c r="AB1077" s="34" t="n">
        <x:f>IF(Q1077="효율",B1077,"")</x:f>
        <x:v>0.0475</x:v>
      </x:c>
      <x:c r="AC1077" s="34"/>
      <x:c r="AD1077" s="34"/>
      <x:c r="AE1077" s="34"/>
      <x:c r="AF1077" s="34"/>
      <x:c r="AG1077" s="34"/>
      <x:c r="AH1077" s="34"/>
      <x:c r="AI1077" s="34"/>
      <x:c r="AJ1077" s="34"/>
      <x:c r="AK1077" s="34"/>
      <x:c r="AL1077" s="34"/>
      <x:c r="AM1077" s="34"/>
      <x:c r="AN1077" s="34"/>
      <x:c r="AO1077" s="34"/>
      <x:c r="AP1077" s="34"/>
      <x:c r="AQ1077" s="34"/>
      <x:c r="AR1077" s="34"/>
      <x:c r="AS1077" s="34"/>
      <x:c r="AT1077" s="34"/>
      <x:c r="AU1077" s="34"/>
      <x:c r="AV1077" s="34"/>
      <x:c r="AW1077" s="34"/>
      <x:c r="AX1077" s="34"/>
      <x:c r="AY1077" s="34"/>
      <x:c r="AZ1077" s="34"/>
      <x:c r="BA1077" s="34"/>
      <x:c r="BB1077" s="34"/>
      <x:c r="BC1077" s="34"/>
      <x:c r="BD1077" s="34"/>
      <x:c r="BE1077" s="34"/>
      <x:c r="BF1077" s="34"/>
      <x:c r="BG1077" s="34"/>
      <x:c r="BH1077" s="34"/>
      <x:c r="BI1077" s="34"/>
      <x:c r="BJ1077" s="34"/>
      <x:c r="BK1077" s="34"/>
      <x:c r="BL1077" s="34"/>
      <x:c r="BM1077" s="34"/>
      <x:c r="BN1077" s="34"/>
      <x:c r="BO1077" s="34"/>
      <x:c r="BP1077" s="34"/>
      <x:c r="BQ1077" s="34"/>
      <x:c r="BR1077" s="34"/>
      <x:c r="BS1077" s="34"/>
      <x:c r="BT1077" s="34"/>
      <x:c r="BU1077" s="34"/>
      <x:c r="BV1077" s="34"/>
      <x:c r="BW1077" s="34"/>
      <x:c r="BX1077" s="34"/>
      <x:c r="BY1077" s="34"/>
      <x:c r="BZ1077" s="34"/>
      <x:c r="CA1077" s="34"/>
      <x:c r="CB1077" s="34"/>
      <x:c r="CC1077" s="34"/>
    </x:row>
    <x:row r="1078">
      <x:c r="A1078" s="35" t="n">
        <x:v>0.85</x:v>
      </x:c>
      <x:c r="B1078" s="35" t="n">
        <x:f>A1078*((1-$B$6)*$B$8-$B$6*$B$7)+(1-A1078)*((1-$C$6)*$C$8-$C$6*$C$7)</x:f>
        <x:v>0.047</x:v>
      </x:c>
      <x:c r="C1078" s="35" t="n">
        <x:f>A1078*AVERAGE($E$25:$E$1024)+(1-A1078)*AVERAGE($F$25:$F$1024)</x:f>
        <x:v>0.04617469999999983</x:v>
      </x:c>
      <x:c r="D1078" s="35" t="n">
        <x:f>SQRT(A1078^2*_xlfn.VAR.S($E$25:$E$1024)+(1-A1078)^2*_xlfn.VAR.S($F$25:$F$1024)+2*A1078*(1-A1078)*_xlfn.COVARIANCE.S($E$25:$E$1024,$F$25:$F$1024))</x:f>
        <x:v>0.01860063449222945</x:v>
      </x:c>
      <x:c r="E1078" s="38" t="n">
        <x:f>AVERAGE(F1078:O1078)</x:f>
        <x:v>1023</x:v>
      </x:c>
      <x:c r="F1078" s="38" t="n">
        <x:f>LARGE(BZ$25:BZ$1024,1)</x:f>
        <x:v>1380.0000000000002</x:v>
      </x:c>
      <x:c r="G1078" s="38" t="n">
        <x:f>LARGE(BZ$25:BZ$1024,2)</x:f>
        <x:v>1380.0000000000002</x:v>
      </x:c>
      <x:c r="H1078" s="38" t="n">
        <x:f>LARGE(BZ$25:BZ$1024,3)</x:f>
        <x:v>1110.0000000000002</x:v>
      </x:c>
      <x:c r="I1078" s="38" t="n">
        <x:f>LARGE(BZ$25:BZ$1024,4)</x:f>
        <x:v>1110.0000000000002</x:v>
      </x:c>
      <x:c r="J1078" s="38" t="n">
        <x:f>LARGE(BZ$25:BZ$1024,5)</x:f>
        <x:v>1040</x:v>
      </x:c>
      <x:c r="K1078" s="38" t="n">
        <x:f>LARGE(BZ$25:BZ$1024,6)</x:f>
        <x:v>950</x:v>
      </x:c>
      <x:c r="L1078" s="38" t="n">
        <x:f>LARGE(BZ$25:BZ$1024,7)</x:f>
        <x:v>859.9999999999999</x:v>
      </x:c>
      <x:c r="M1078" s="38" t="n">
        <x:f>LARGE(BZ$25:BZ$1024,8)</x:f>
        <x:v>859.9999999999999</x:v>
      </x:c>
      <x:c r="N1078" s="38" t="n">
        <x:f>LARGE(BZ$25:BZ$1024,9)</x:f>
        <x:v>769.9999999999999</x:v>
      </x:c>
      <x:c r="O1078" s="38" t="n">
        <x:f>LARGE(BZ$25:BZ$1024,10)</x:f>
        <x:v>769.9999999999999</x:v>
      </x:c>
      <x:c r="P1078" s="34" t="str">
        <x:f>IF(COUNTIFS($D$1061:$D$1081,"&lt;="&amp;D1078,$B$1061:$B$1081,"&gt;"&amp;B1078)+COUNTIFS($D$1061:$D$1081,"&lt;"&amp;D1078,$B$1061:$B$1081,"&gt;="&amp;B1078)=0,"효율","지배됨")</x:f>
        <x:v>효율</x:v>
      </x:c>
      <x:c r="Q1078" s="34" t="str">
        <x:f>IF(COUNTIFS($E$1061:$E$1081,"&lt;="&amp;E1078,$B$1061:$B$1081,"&gt;"&amp;B1078)+COUNTIFS($E$1061:$E$1081,"&lt;"&amp;E1078,$B$1061:$B$1081,"&gt;="&amp;B1078)=0,"효율","지배됨")</x:f>
        <x:v>효율</x:v>
      </x:c>
      <x:c r="R1078" s="34"/>
      <x:c r="S1078" s="34"/>
      <x:c r="T1078" s="34"/>
      <x:c r="U1078" s="34"/>
      <x:c r="V1078" s="34"/>
      <x:c r="W1078" s="34"/>
      <x:c r="X1078" s="34" t="n">
        <x:f>IF(P1078="효율",D1078,"")</x:f>
        <x:v>0.01860063449222945</x:v>
      </x:c>
      <x:c r="Y1078" s="34" t="n">
        <x:f>IF(P1078="효율",B1078,"")</x:f>
        <x:v>0.047</x:v>
      </x:c>
      <x:c r="Z1078" s="34"/>
      <x:c r="AA1078" s="34" t="n">
        <x:f>IF(Q1078="효율",E1078,"")</x:f>
        <x:v>1023</x:v>
      </x:c>
      <x:c r="AB1078" s="34" t="n">
        <x:f>IF(Q1078="효율",B1078,"")</x:f>
        <x:v>0.047</x:v>
      </x:c>
      <x:c r="AC1078" s="34"/>
      <x:c r="AD1078" s="34"/>
      <x:c r="AE1078" s="34"/>
      <x:c r="AF1078" s="34"/>
      <x:c r="AG1078" s="34"/>
      <x:c r="AH1078" s="34"/>
      <x:c r="AI1078" s="34"/>
      <x:c r="AJ1078" s="34"/>
      <x:c r="AK1078" s="34"/>
      <x:c r="AL1078" s="34"/>
      <x:c r="AM1078" s="34"/>
      <x:c r="AN1078" s="34"/>
      <x:c r="AO1078" s="34"/>
      <x:c r="AP1078" s="34"/>
      <x:c r="AQ1078" s="34"/>
      <x:c r="AR1078" s="34"/>
      <x:c r="AS1078" s="34"/>
      <x:c r="AT1078" s="34"/>
      <x:c r="AU1078" s="34"/>
      <x:c r="AV1078" s="34"/>
      <x:c r="AW1078" s="34"/>
      <x:c r="AX1078" s="34"/>
      <x:c r="AY1078" s="34"/>
      <x:c r="AZ1078" s="34"/>
      <x:c r="BA1078" s="34"/>
      <x:c r="BB1078" s="34"/>
      <x:c r="BC1078" s="34"/>
      <x:c r="BD1078" s="34"/>
      <x:c r="BE1078" s="34"/>
      <x:c r="BF1078" s="34"/>
      <x:c r="BG1078" s="34"/>
      <x:c r="BH1078" s="34"/>
      <x:c r="BI1078" s="34"/>
      <x:c r="BJ1078" s="34"/>
      <x:c r="BK1078" s="34"/>
      <x:c r="BL1078" s="34"/>
      <x:c r="BM1078" s="34"/>
      <x:c r="BN1078" s="34"/>
      <x:c r="BO1078" s="34"/>
      <x:c r="BP1078" s="34"/>
      <x:c r="BQ1078" s="34"/>
      <x:c r="BR1078" s="34"/>
      <x:c r="BS1078" s="34"/>
      <x:c r="BT1078" s="34"/>
      <x:c r="BU1078" s="34"/>
      <x:c r="BV1078" s="34"/>
      <x:c r="BW1078" s="34"/>
      <x:c r="BX1078" s="34"/>
      <x:c r="BY1078" s="34"/>
      <x:c r="BZ1078" s="34"/>
      <x:c r="CA1078" s="34"/>
      <x:c r="CB1078" s="34"/>
      <x:c r="CC1078" s="34"/>
    </x:row>
    <x:row r="1079">
      <x:c r="A1079" s="35" t="n">
        <x:v>0.9</x:v>
      </x:c>
      <x:c r="B1079" s="35" t="n">
        <x:f>A1079*((1-$B$6)*$B$8-$B$6*$B$7)+(1-A1079)*((1-$C$6)*$C$8-$C$6*$C$7)</x:f>
        <x:v>0.0465</x:v>
      </x:c>
      <x:c r="C1079" s="35" t="n">
        <x:f>A1079*AVERAGE($E$25:$E$1024)+(1-A1079)*AVERAGE($F$25:$F$1024)</x:f>
        <x:v>0.04573979999999977</x:v>
      </x:c>
      <x:c r="D1079" s="35" t="n">
        <x:f>SQRT(A1079^2*_xlfn.VAR.S($E$25:$E$1024)+(1-A1079)^2*_xlfn.VAR.S($F$25:$F$1024)+2*A1079*(1-A1079)*_xlfn.COVARIANCE.S($E$25:$E$1024,$F$25:$F$1024))</x:f>
        <x:v>0.017572641625370304</x:v>
      </x:c>
      <x:c r="E1079" s="38" t="n">
        <x:f>AVERAGE(F1079:O1079)</x:f>
        <x:v>1002</x:v>
      </x:c>
      <x:c r="F1079" s="38" t="n">
        <x:f>LARGE(CA$25:CA$1024,1)</x:f>
        <x:v>1320</x:v>
      </x:c>
      <x:c r="G1079" s="38" t="n">
        <x:f>LARGE(CA$25:CA$1024,2)</x:f>
        <x:v>1320</x:v>
      </x:c>
      <x:c r="H1079" s="38" t="n">
        <x:f>LARGE(CA$25:CA$1024,3)</x:f>
        <x:v>1140.0000000000002</x:v>
      </x:c>
      <x:c r="I1079" s="38" t="n">
        <x:f>LARGE(CA$25:CA$1024,4)</x:f>
        <x:v>1140.0000000000002</x:v>
      </x:c>
      <x:c r="J1079" s="38" t="n">
        <x:f>LARGE(CA$25:CA$1024,5)</x:f>
        <x:v>959.9999999999999</x:v>
      </x:c>
      <x:c r="K1079" s="38" t="n">
        <x:f>LARGE(CA$25:CA$1024,6)</x:f>
        <x:v>900</x:v>
      </x:c>
      <x:c r="L1079" s="38" t="n">
        <x:f>LARGE(CA$25:CA$1024,7)</x:f>
        <x:v>839.9999999999999</x:v>
      </x:c>
      <x:c r="M1079" s="38" t="n">
        <x:f>LARGE(CA$25:CA$1024,8)</x:f>
        <x:v>839.9999999999999</x:v>
      </x:c>
      <x:c r="N1079" s="38" t="n">
        <x:f>LARGE(CA$25:CA$1024,9)</x:f>
        <x:v>780</x:v>
      </x:c>
      <x:c r="O1079" s="38" t="n">
        <x:f>LARGE(CA$25:CA$1024,10)</x:f>
        <x:v>780</x:v>
      </x:c>
      <x:c r="P1079" s="34" t="str">
        <x:f>IF(COUNTIFS($D$1061:$D$1081,"&lt;="&amp;D1079,$B$1061:$B$1081,"&gt;"&amp;B1079)+COUNTIFS($D$1061:$D$1081,"&lt;"&amp;D1079,$B$1061:$B$1081,"&gt;="&amp;B1079)=0,"효율","지배됨")</x:f>
        <x:v>효율</x:v>
      </x:c>
      <x:c r="Q1079" s="34" t="str">
        <x:f>IF(COUNTIFS($E$1061:$E$1081,"&lt;="&amp;E1079,$B$1061:$B$1081,"&gt;"&amp;B1079)+COUNTIFS($E$1061:$E$1081,"&lt;"&amp;E1079,$B$1061:$B$1081,"&gt;="&amp;B1079)=0,"효율","지배됨")</x:f>
        <x:v>효율</x:v>
      </x:c>
      <x:c r="R1079" s="34"/>
      <x:c r="S1079" s="34"/>
      <x:c r="T1079" s="34"/>
      <x:c r="U1079" s="34"/>
      <x:c r="V1079" s="34"/>
      <x:c r="W1079" s="34"/>
      <x:c r="X1079" s="34" t="n">
        <x:f>IF(P1079="효율",D1079,"")</x:f>
        <x:v>0.017572641625370304</x:v>
      </x:c>
      <x:c r="Y1079" s="34" t="n">
        <x:f>IF(P1079="효율",B1079,"")</x:f>
        <x:v>0.0465</x:v>
      </x:c>
      <x:c r="Z1079" s="34"/>
      <x:c r="AA1079" s="34" t="n">
        <x:f>IF(Q1079="효율",E1079,"")</x:f>
        <x:v>1002</x:v>
      </x:c>
      <x:c r="AB1079" s="34" t="n">
        <x:f>IF(Q1079="효율",B1079,"")</x:f>
        <x:v>0.0465</x:v>
      </x:c>
      <x:c r="AC1079" s="34"/>
      <x:c r="AD1079" s="34"/>
      <x:c r="AE1079" s="34"/>
      <x:c r="AF1079" s="34"/>
      <x:c r="AG1079" s="34"/>
      <x:c r="AH1079" s="34"/>
      <x:c r="AI1079" s="34"/>
      <x:c r="AJ1079" s="34"/>
      <x:c r="AK1079" s="34"/>
      <x:c r="AL1079" s="34"/>
      <x:c r="AM1079" s="34"/>
      <x:c r="AN1079" s="34"/>
      <x:c r="AO1079" s="34"/>
      <x:c r="AP1079" s="34"/>
      <x:c r="AQ1079" s="34"/>
      <x:c r="AR1079" s="34"/>
      <x:c r="AS1079" s="34"/>
      <x:c r="AT1079" s="34"/>
      <x:c r="AU1079" s="34"/>
      <x:c r="AV1079" s="34"/>
      <x:c r="AW1079" s="34"/>
      <x:c r="AX1079" s="34"/>
      <x:c r="AY1079" s="34"/>
      <x:c r="AZ1079" s="34"/>
      <x:c r="BA1079" s="34"/>
      <x:c r="BB1079" s="34"/>
      <x:c r="BC1079" s="34"/>
      <x:c r="BD1079" s="34"/>
      <x:c r="BE1079" s="34"/>
      <x:c r="BF1079" s="34"/>
      <x:c r="BG1079" s="34"/>
      <x:c r="BH1079" s="34"/>
      <x:c r="BI1079" s="34"/>
      <x:c r="BJ1079" s="34"/>
      <x:c r="BK1079" s="34"/>
      <x:c r="BL1079" s="34"/>
      <x:c r="BM1079" s="34"/>
      <x:c r="BN1079" s="34"/>
      <x:c r="BO1079" s="34"/>
      <x:c r="BP1079" s="34"/>
      <x:c r="BQ1079" s="34"/>
      <x:c r="BR1079" s="34"/>
      <x:c r="BS1079" s="34"/>
      <x:c r="BT1079" s="34"/>
      <x:c r="BU1079" s="34"/>
      <x:c r="BV1079" s="34"/>
      <x:c r="BW1079" s="34"/>
      <x:c r="BX1079" s="34"/>
      <x:c r="BY1079" s="34"/>
      <x:c r="BZ1079" s="34"/>
      <x:c r="CA1079" s="34"/>
      <x:c r="CB1079" s="34"/>
      <x:c r="CC1079" s="34"/>
    </x:row>
    <x:row r="1080">
      <x:c r="A1080" s="35" t="n">
        <x:v>0.95</x:v>
      </x:c>
      <x:c r="B1080" s="35" t="n">
        <x:f>A1080*((1-$B$6)*$B$8-$B$6*$B$7)+(1-A1080)*((1-$C$6)*$C$8-$C$6*$C$7)</x:f>
        <x:v>0.046</x:v>
      </x:c>
      <x:c r="C1080" s="35" t="n">
        <x:f>A1080*AVERAGE($E$25:$E$1024)+(1-A1080)*AVERAGE($F$25:$F$1024)</x:f>
        <x:v>0.045304899999999704</x:v>
      </x:c>
      <x:c r="D1080" s="35" t="n">
        <x:f>SQRT(A1080^2*_xlfn.VAR.S($E$25:$E$1024)+(1-A1080)^2*_xlfn.VAR.S($F$25:$F$1024)+2*A1080*(1-A1080)*_xlfn.COVARIANCE.S($E$25:$E$1024,$F$25:$F$1024))</x:f>
        <x:v>0.01699243475281965</x:v>
      </x:c>
      <x:c r="E1080" s="38" t="n">
        <x:f>AVERAGE(F1080:O1080)</x:f>
        <x:v>981</x:v>
      </x:c>
      <x:c r="F1080" s="38" t="n">
        <x:f>LARGE(CB$25:CB$1024,1)</x:f>
        <x:v>1260</x:v>
      </x:c>
      <x:c r="G1080" s="38" t="n">
        <x:f>LARGE(CB$25:CB$1024,2)</x:f>
        <x:v>1260</x:v>
      </x:c>
      <x:c r="H1080" s="38" t="n">
        <x:f>LARGE(CB$25:CB$1024,3)</x:f>
        <x:v>1170</x:v>
      </x:c>
      <x:c r="I1080" s="38" t="n">
        <x:f>LARGE(CB$25:CB$1024,4)</x:f>
        <x:v>1170</x:v>
      </x:c>
      <x:c r="J1080" s="38" t="n">
        <x:f>LARGE(CB$25:CB$1024,5)</x:f>
        <x:v>880.0000000000002</x:v>
      </x:c>
      <x:c r="K1080" s="38" t="n">
        <x:f>LARGE(CB$25:CB$1024,6)</x:f>
        <x:v>850.0000000000002</x:v>
      </x:c>
      <x:c r="L1080" s="38" t="n">
        <x:f>LARGE(CB$25:CB$1024,7)</x:f>
        <x:v>820.0000000000002</x:v>
      </x:c>
      <x:c r="M1080" s="38" t="n">
        <x:f>LARGE(CB$25:CB$1024,8)</x:f>
        <x:v>820.0000000000002</x:v>
      </x:c>
      <x:c r="N1080" s="38" t="n">
        <x:f>LARGE(CB$25:CB$1024,9)</x:f>
        <x:v>790.0000000000001</x:v>
      </x:c>
      <x:c r="O1080" s="38" t="n">
        <x:f>LARGE(CB$25:CB$1024,10)</x:f>
        <x:v>790.0000000000001</x:v>
      </x:c>
      <x:c r="P1080" s="34" t="str">
        <x:f>IF(COUNTIFS($D$1061:$D$1081,"&lt;="&amp;D1080,$B$1061:$B$1081,"&gt;"&amp;B1080)+COUNTIFS($D$1061:$D$1081,"&lt;"&amp;D1080,$B$1061:$B$1081,"&gt;="&amp;B1080)=0,"효율","지배됨")</x:f>
        <x:v>효율</x:v>
      </x:c>
      <x:c r="Q1080" s="34" t="str">
        <x:f>IF(COUNTIFS($E$1061:$E$1081,"&lt;="&amp;E1080,$B$1061:$B$1081,"&gt;"&amp;B1080)+COUNTIFS($E$1061:$E$1081,"&lt;"&amp;E1080,$B$1061:$B$1081,"&gt;="&amp;B1080)=0,"효율","지배됨")</x:f>
        <x:v>효율</x:v>
      </x:c>
      <x:c r="R1080" s="34"/>
      <x:c r="S1080" s="34"/>
      <x:c r="T1080" s="34"/>
      <x:c r="U1080" s="34"/>
      <x:c r="V1080" s="34"/>
      <x:c r="W1080" s="34"/>
      <x:c r="X1080" s="34" t="n">
        <x:f>IF(P1080="효율",D1080,"")</x:f>
        <x:v>0.01699243475281965</x:v>
      </x:c>
      <x:c r="Y1080" s="34" t="n">
        <x:f>IF(P1080="효율",B1080,"")</x:f>
        <x:v>0.046</x:v>
      </x:c>
      <x:c r="Z1080" s="34"/>
      <x:c r="AA1080" s="34" t="n">
        <x:f>IF(Q1080="효율",E1080,"")</x:f>
        <x:v>981</x:v>
      </x:c>
      <x:c r="AB1080" s="34" t="n">
        <x:f>IF(Q1080="효율",B1080,"")</x:f>
        <x:v>0.046</x:v>
      </x:c>
      <x:c r="AC1080" s="34"/>
      <x:c r="AD1080" s="34"/>
      <x:c r="AE1080" s="34"/>
      <x:c r="AF1080" s="34"/>
      <x:c r="AG1080" s="34"/>
      <x:c r="AH1080" s="34"/>
      <x:c r="AI1080" s="34"/>
      <x:c r="AJ1080" s="34"/>
      <x:c r="AK1080" s="34"/>
      <x:c r="AL1080" s="34"/>
      <x:c r="AM1080" s="34"/>
      <x:c r="AN1080" s="34"/>
      <x:c r="AO1080" s="34"/>
      <x:c r="AP1080" s="34"/>
      <x:c r="AQ1080" s="34"/>
      <x:c r="AR1080" s="34"/>
      <x:c r="AS1080" s="34"/>
      <x:c r="AT1080" s="34"/>
      <x:c r="AU1080" s="34"/>
      <x:c r="AV1080" s="34"/>
      <x:c r="AW1080" s="34"/>
      <x:c r="AX1080" s="34"/>
      <x:c r="AY1080" s="34"/>
      <x:c r="AZ1080" s="34"/>
      <x:c r="BA1080" s="34"/>
      <x:c r="BB1080" s="34"/>
      <x:c r="BC1080" s="34"/>
      <x:c r="BD1080" s="34"/>
      <x:c r="BE1080" s="34"/>
      <x:c r="BF1080" s="34"/>
      <x:c r="BG1080" s="34"/>
      <x:c r="BH1080" s="34"/>
      <x:c r="BI1080" s="34"/>
      <x:c r="BJ1080" s="34"/>
      <x:c r="BK1080" s="34"/>
      <x:c r="BL1080" s="34"/>
      <x:c r="BM1080" s="34"/>
      <x:c r="BN1080" s="34"/>
      <x:c r="BO1080" s="34"/>
      <x:c r="BP1080" s="34"/>
      <x:c r="BQ1080" s="34"/>
      <x:c r="BR1080" s="34"/>
      <x:c r="BS1080" s="34"/>
      <x:c r="BT1080" s="34"/>
      <x:c r="BU1080" s="34"/>
      <x:c r="BV1080" s="34"/>
      <x:c r="BW1080" s="34"/>
      <x:c r="BX1080" s="34"/>
      <x:c r="BY1080" s="34"/>
      <x:c r="BZ1080" s="34"/>
      <x:c r="CA1080" s="34"/>
      <x:c r="CB1080" s="34"/>
      <x:c r="CC1080" s="34"/>
    </x:row>
    <x:row r="1081">
      <x:c r="A1081" s="35" t="n">
        <x:v>1</x:v>
      </x:c>
      <x:c r="B1081" s="35" t="n">
        <x:f>A1081*((1-$B$6)*$B$8-$B$6*$B$7)+(1-A1081)*((1-$C$6)*$C$8-$C$6*$C$7)</x:f>
        <x:v>0.0455</x:v>
      </x:c>
      <x:c r="C1081" s="35" t="n">
        <x:f>A1081*AVERAGE($E$25:$E$1024)+(1-A1081)*AVERAGE($F$25:$F$1024)</x:f>
        <x:v>0.04486999999999964</x:v>
      </x:c>
      <x:c r="D1081" s="35" t="n">
        <x:f>SQRT(A1081^2*_xlfn.VAR.S($E$25:$E$1024)+(1-A1081)^2*_xlfn.VAR.S($F$25:$F$1024)+2*A1081*(1-A1081)*_xlfn.COVARIANCE.S($E$25:$E$1024,$F$25:$F$1024))</x:f>
        <x:v>0.01690617990318699</x:v>
      </x:c>
      <x:c r="E1081" s="38" t="n">
        <x:f>AVERAGE(F1081:O1081)</x:f>
        <x:v>960</x:v>
      </x:c>
      <x:c r="F1081" s="38" t="n">
        <x:f>LARGE(CC$25:CC$1024,1)</x:f>
        <x:v>1200</x:v>
      </x:c>
      <x:c r="G1081" s="38" t="n">
        <x:f>LARGE(CC$25:CC$1024,2)</x:f>
        <x:v>1200</x:v>
      </x:c>
      <x:c r="H1081" s="38" t="n">
        <x:f>LARGE(CC$25:CC$1024,3)</x:f>
        <x:v>1200</x:v>
      </x:c>
      <x:c r="I1081" s="38" t="n">
        <x:f>LARGE(CC$25:CC$1024,4)</x:f>
        <x:v>1200</x:v>
      </x:c>
      <x:c r="J1081" s="38" t="n">
        <x:f>LARGE(CC$25:CC$1024,5)</x:f>
        <x:v>800.0000000000001</x:v>
      </x:c>
      <x:c r="K1081" s="38" t="n">
        <x:f>LARGE(CC$25:CC$1024,6)</x:f>
        <x:v>800.0000000000001</x:v>
      </x:c>
      <x:c r="L1081" s="38" t="n">
        <x:f>LARGE(CC$25:CC$1024,7)</x:f>
        <x:v>800.0000000000001</x:v>
      </x:c>
      <x:c r="M1081" s="38" t="n">
        <x:f>LARGE(CC$25:CC$1024,8)</x:f>
        <x:v>800.0000000000001</x:v>
      </x:c>
      <x:c r="N1081" s="38" t="n">
        <x:f>LARGE(CC$25:CC$1024,9)</x:f>
        <x:v>800.0000000000001</x:v>
      </x:c>
      <x:c r="O1081" s="38" t="n">
        <x:f>LARGE(CC$25:CC$1024,10)</x:f>
        <x:v>800.0000000000001</x:v>
      </x:c>
      <x:c r="P1081" s="34" t="str">
        <x:f>IF(COUNTIFS($D$1061:$D$1081,"&lt;="&amp;D1081,$B$1061:$B$1081,"&gt;"&amp;B1081)+COUNTIFS($D$1061:$D$1081,"&lt;"&amp;D1081,$B$1061:$B$1081,"&gt;="&amp;B1081)=0,"효율","지배됨")</x:f>
        <x:v>효율</x:v>
      </x:c>
      <x:c r="Q1081" s="34" t="str">
        <x:f>IF(COUNTIFS($E$1061:$E$1081,"&lt;="&amp;E1081,$B$1061:$B$1081,"&gt;"&amp;B1081)+COUNTIFS($E$1061:$E$1081,"&lt;"&amp;E1081,$B$1061:$B$1081,"&gt;="&amp;B1081)=0,"효율","지배됨")</x:f>
        <x:v>효율</x:v>
      </x:c>
      <x:c r="R1081" s="34"/>
      <x:c r="S1081" s="34"/>
      <x:c r="T1081" s="34"/>
      <x:c r="U1081" s="34"/>
      <x:c r="V1081" s="34"/>
      <x:c r="W1081" s="34"/>
      <x:c r="X1081" s="34" t="n">
        <x:f>IF(P1081="효율",D1081,"")</x:f>
        <x:v>0.01690617990318699</x:v>
      </x:c>
      <x:c r="Y1081" s="34" t="n">
        <x:f>IF(P1081="효율",B1081,"")</x:f>
        <x:v>0.0455</x:v>
      </x:c>
      <x:c r="Z1081" s="34"/>
      <x:c r="AA1081" s="34" t="n">
        <x:f>IF(Q1081="효율",E1081,"")</x:f>
        <x:v>960</x:v>
      </x:c>
      <x:c r="AB1081" s="34" t="n">
        <x:f>IF(Q1081="효율",B1081,"")</x:f>
        <x:v>0.0455</x:v>
      </x:c>
      <x:c r="AC1081" s="34"/>
      <x:c r="AD1081" s="34"/>
      <x:c r="AE1081" s="34"/>
      <x:c r="AF1081" s="34"/>
      <x:c r="AG1081" s="34"/>
      <x:c r="AH1081" s="34"/>
      <x:c r="AI1081" s="34"/>
      <x:c r="AJ1081" s="34"/>
      <x:c r="AK1081" s="34"/>
      <x:c r="AL1081" s="34"/>
      <x:c r="AM1081" s="34"/>
      <x:c r="AN1081" s="34"/>
      <x:c r="AO1081" s="34"/>
      <x:c r="AP1081" s="34"/>
      <x:c r="AQ1081" s="34"/>
      <x:c r="AR1081" s="34"/>
      <x:c r="AS1081" s="34"/>
      <x:c r="AT1081" s="34"/>
      <x:c r="AU1081" s="34"/>
      <x:c r="AV1081" s="34"/>
      <x:c r="AW1081" s="34"/>
      <x:c r="AX1081" s="34"/>
      <x:c r="AY1081" s="34"/>
      <x:c r="AZ1081" s="34"/>
      <x:c r="BA1081" s="34"/>
      <x:c r="BB1081" s="34"/>
      <x:c r="BC1081" s="34"/>
      <x:c r="BD1081" s="34"/>
      <x:c r="BE1081" s="34"/>
      <x:c r="BF1081" s="34"/>
      <x:c r="BG1081" s="34"/>
      <x:c r="BH1081" s="34"/>
      <x:c r="BI1081" s="34"/>
      <x:c r="BJ1081" s="34"/>
      <x:c r="BK1081" s="34"/>
      <x:c r="BL1081" s="34"/>
      <x:c r="BM1081" s="34"/>
      <x:c r="BN1081" s="34"/>
      <x:c r="BO1081" s="34"/>
      <x:c r="BP1081" s="34"/>
      <x:c r="BQ1081" s="34"/>
      <x:c r="BR1081" s="34"/>
      <x:c r="BS1081" s="34"/>
      <x:c r="BT1081" s="34"/>
      <x:c r="BU1081" s="34"/>
      <x:c r="BV1081" s="34"/>
      <x:c r="BW1081" s="34"/>
      <x:c r="BX1081" s="34"/>
      <x:c r="BY1081" s="34"/>
      <x:c r="BZ1081" s="34"/>
      <x:c r="CA1081" s="34"/>
      <x:c r="CB1081" s="34"/>
      <x:c r="CC1081" s="34"/>
    </x:row>
  </x:sheetData>
  <x:mergeCells>
    <x:mergeCell ref="A2:H2"/>
    <x:mergeCell ref="A3:H3"/>
    <x:mergeCell ref="A21:H23"/>
    <x:mergeCell ref="J2:P3"/>
    <x:mergeCell ref="J5:P6"/>
    <x:mergeCell ref="J7:P9"/>
    <x:mergeCell ref="J11:P12"/>
    <x:mergeCell ref="J13:P15"/>
    <x:mergeCell ref="J17:P18"/>
    <x:mergeCell ref="J19:P21"/>
    <x:mergeCell ref="J23:P24"/>
    <x:mergeCell ref="J25:P27"/>
  </x:mergeCells>
  <x:dataValidations count="4">
    <x:dataValidation type="decimal" operator="between" sqref="B6:C6">
      <x:formula1>0.00001</x:formula1>
      <x:formula2>0.99999</x:formula2>
    </x:dataValidation>
    <x:dataValidation type="decimal" operator="between" sqref="B7:C7">
      <x:formula1>0</x:formula1>
      <x:formula2>1</x:formula2>
    </x:dataValidation>
    <x:dataValidation type="decimal" operator="between" sqref="B9:C9">
      <x:formula1>0</x:formula1>
      <x:formula2>1</x:formula2>
    </x:dataValidation>
    <x:dataValidation type="decimal" operator="between" sqref="B10">
      <x:formula1>0</x:formula1>
      <x:formula2>1</x:formula2>
    </x:dataValidation>
  </x:dataValidations>
  <x:pageMargins left="0.7" right="0.7" top="0.75" bottom="0.75" header="0.3" footer="0.3"/>
  <x:drawing xmlns:r="http://schemas.openxmlformats.org/officeDocument/2006/relationships" r:id="Rf2c3385b61174004"/>
</x:worksheet>
</file>